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xr:revisionPtr revIDLastSave="0" documentId="8_{55D76A4E-F088-49DC-877A-5CF58B6F7258}" xr6:coauthVersionLast="47" xr6:coauthVersionMax="47" xr10:uidLastSave="{00000000-0000-0000-0000-000000000000}"/>
  <bookViews>
    <workbookView xWindow="0" yWindow="0" windowWidth="16384" windowHeight="8192" tabRatio="500" activeTab="4" xr2:uid="{00000000-000D-0000-FFFF-FFFF00000000}"/>
  </bookViews>
  <sheets>
    <sheet name="Dashboard" sheetId="5" r:id="rId1"/>
    <sheet name="Raw Data" sheetId="1" r:id="rId2"/>
    <sheet name="The Cleaned Data" sheetId="2" r:id="rId3"/>
    <sheet name="Data Analysis" sheetId="3" r:id="rId4"/>
    <sheet name="Pivot Tables" sheetId="4" r:id="rId5"/>
  </sheets>
  <definedNames>
    <definedName name="Slicer_Crop">#N/A</definedName>
    <definedName name="Slicer_Year">#N/A</definedName>
  </definedNames>
  <calcPr calcId="191028" iterateDelta="1E-4"/>
  <pivotCaches>
    <pivotCache cacheId="442" r:id="rId6"/>
    <pivotCache cacheId="46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6" i="5" l="1"/>
  <c r="B2" i="3"/>
  <c r="B3" i="3"/>
  <c r="C44" i="5"/>
  <c r="C48" i="5"/>
  <c r="C52" i="5"/>
  <c r="M6" i="5"/>
  <c r="A6" i="5"/>
  <c r="E6" i="5"/>
  <c r="I6" i="5"/>
  <c r="D15" i="3"/>
  <c r="D14" i="3"/>
  <c r="D13" i="3"/>
  <c r="D12" i="3"/>
  <c r="D11" i="3"/>
  <c r="D10" i="3"/>
  <c r="C15" i="3"/>
  <c r="C14" i="3"/>
  <c r="C13" i="3"/>
  <c r="C12" i="3"/>
  <c r="C11" i="3"/>
  <c r="C10" i="3"/>
  <c r="B15" i="3"/>
  <c r="B14" i="3"/>
  <c r="B13" i="3"/>
  <c r="B12" i="3"/>
  <c r="B11" i="3"/>
  <c r="B10" i="3"/>
  <c r="B4" i="3"/>
  <c r="C50" i="5"/>
  <c r="I2" i="2"/>
  <c r="L2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2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3" i="2"/>
  <c r="K4" i="2"/>
  <c r="K5" i="2"/>
  <c r="K6" i="2"/>
  <c r="K7" i="2"/>
  <c r="K8" i="2"/>
  <c r="K9" i="2"/>
  <c r="K10" i="2"/>
  <c r="K11" i="2"/>
  <c r="K1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2" i="2"/>
  <c r="I9728" i="2"/>
  <c r="I9729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7" i="2"/>
  <c r="I3" i="2"/>
  <c r="I4" i="2"/>
  <c r="I5" i="2"/>
  <c r="I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2" i="2"/>
</calcChain>
</file>

<file path=xl/sharedStrings.xml><?xml version="1.0" encoding="utf-8"?>
<sst xmlns="http://schemas.openxmlformats.org/spreadsheetml/2006/main" count="58457" uniqueCount="378">
  <si>
    <t>CROP YIELD &amp; AREA ANALYSIS DASHBOARD</t>
  </si>
  <si>
    <t>Turning Agricultural Data into Actionable Insights</t>
  </si>
  <si>
    <t xml:space="preserve">Total Cultivated Area </t>
  </si>
  <si>
    <t xml:space="preserve">Average Yield </t>
  </si>
  <si>
    <t xml:space="preserve">Best Performing State </t>
  </si>
  <si>
    <t xml:space="preserve">Most Cultivated Crop </t>
  </si>
  <si>
    <t>Key Insights</t>
  </si>
  <si>
    <t>Year</t>
  </si>
  <si>
    <t>State Name</t>
  </si>
  <si>
    <t>Dist Name</t>
  </si>
  <si>
    <t>Crop</t>
  </si>
  <si>
    <t>Area_ha</t>
  </si>
  <si>
    <t>Yield_kg_per_ha</t>
  </si>
  <si>
    <t>Chhattisgarh</t>
  </si>
  <si>
    <t>Durg</t>
  </si>
  <si>
    <t>Rice</t>
  </si>
  <si>
    <t>Maize</t>
  </si>
  <si>
    <t>Chickpea</t>
  </si>
  <si>
    <t>Cotton</t>
  </si>
  <si>
    <t>Bastar</t>
  </si>
  <si>
    <t>Raipur</t>
  </si>
  <si>
    <t>Bilaspur</t>
  </si>
  <si>
    <t>Raigarh</t>
  </si>
  <si>
    <t>Surguja</t>
  </si>
  <si>
    <t>Madhya Pradesh</t>
  </si>
  <si>
    <t>Jabalpur</t>
  </si>
  <si>
    <t>Balaghat</t>
  </si>
  <si>
    <t>Chhindwara</t>
  </si>
  <si>
    <t>Narsinghpur</t>
  </si>
  <si>
    <t>Seoni / Shivani</t>
  </si>
  <si>
    <t>Mandla</t>
  </si>
  <si>
    <t>Sagar</t>
  </si>
  <si>
    <t>Damoh</t>
  </si>
  <si>
    <t>Tikamgarh</t>
  </si>
  <si>
    <t>Chhatarpur</t>
  </si>
  <si>
    <t>Panna</t>
  </si>
  <si>
    <t>Rewa</t>
  </si>
  <si>
    <t>Sidhi</t>
  </si>
  <si>
    <t>Satna</t>
  </si>
  <si>
    <t>Shahdol</t>
  </si>
  <si>
    <t>Gwalior</t>
  </si>
  <si>
    <t>Shivpuri</t>
  </si>
  <si>
    <t>Guna</t>
  </si>
  <si>
    <t>Datia</t>
  </si>
  <si>
    <t>Morena</t>
  </si>
  <si>
    <t>Bhind</t>
  </si>
  <si>
    <t>Indore</t>
  </si>
  <si>
    <t>Ratlam</t>
  </si>
  <si>
    <t>Ujjain</t>
  </si>
  <si>
    <t>Mandsaur</t>
  </si>
  <si>
    <t>Dewas</t>
  </si>
  <si>
    <t>Dhar</t>
  </si>
  <si>
    <t>Jhabua</t>
  </si>
  <si>
    <t>Khargone / West Nimar</t>
  </si>
  <si>
    <t>Khandwa / East Nimar</t>
  </si>
  <si>
    <t>Sehore</t>
  </si>
  <si>
    <t>Raisen</t>
  </si>
  <si>
    <t>Vidisha</t>
  </si>
  <si>
    <t>Betul</t>
  </si>
  <si>
    <t>Rajgarh</t>
  </si>
  <si>
    <t>Shajapur</t>
  </si>
  <si>
    <t>Hoshangabad</t>
  </si>
  <si>
    <t>Andhra Pradesh</t>
  </si>
  <si>
    <t>Srikakulam</t>
  </si>
  <si>
    <t>Visakhapatnam</t>
  </si>
  <si>
    <t>East Godavari</t>
  </si>
  <si>
    <t>West Godavari</t>
  </si>
  <si>
    <t>Krishna</t>
  </si>
  <si>
    <t>Guntur</t>
  </si>
  <si>
    <t>S.P.S. Nellore</t>
  </si>
  <si>
    <t>Kurnool</t>
  </si>
  <si>
    <t>Ananthapur</t>
  </si>
  <si>
    <t>Kadapa YSR</t>
  </si>
  <si>
    <t>Chittoor</t>
  </si>
  <si>
    <t>Telangana</t>
  </si>
  <si>
    <t>Hyderabad</t>
  </si>
  <si>
    <t>Nizamabad</t>
  </si>
  <si>
    <t>Medak</t>
  </si>
  <si>
    <t>Mahabubnagar</t>
  </si>
  <si>
    <t>Nalgonda</t>
  </si>
  <si>
    <t>Warangal</t>
  </si>
  <si>
    <t>Khammam</t>
  </si>
  <si>
    <t>Karimnagar</t>
  </si>
  <si>
    <t>Adilabad</t>
  </si>
  <si>
    <t>Karnataka</t>
  </si>
  <si>
    <t>Bangalore</t>
  </si>
  <si>
    <t>Kolar</t>
  </si>
  <si>
    <t>Tumkur</t>
  </si>
  <si>
    <t>Mysore</t>
  </si>
  <si>
    <t>Mandya</t>
  </si>
  <si>
    <t>Hassan</t>
  </si>
  <si>
    <t>Shimoge</t>
  </si>
  <si>
    <t>Chickmagalur</t>
  </si>
  <si>
    <t>Chitradurga</t>
  </si>
  <si>
    <t>Bellary</t>
  </si>
  <si>
    <t>Dharwad</t>
  </si>
  <si>
    <t>Belgaum</t>
  </si>
  <si>
    <t>Bijapur / Vijayapura</t>
  </si>
  <si>
    <t>Bidar</t>
  </si>
  <si>
    <t>Raichur</t>
  </si>
  <si>
    <t>Gulbarga / Kalaburagi</t>
  </si>
  <si>
    <t>Dakshina Kannada</t>
  </si>
  <si>
    <t>Uttara Kannada</t>
  </si>
  <si>
    <t>Kodagu / Coorg</t>
  </si>
  <si>
    <t>Tamil Nadu</t>
  </si>
  <si>
    <t>Chengalpattu MGR / Kanchipuram</t>
  </si>
  <si>
    <t>South Arcot / Cuddalore</t>
  </si>
  <si>
    <t>North Arcot / Vellore</t>
  </si>
  <si>
    <t>Salem</t>
  </si>
  <si>
    <t>Coimbatore</t>
  </si>
  <si>
    <t>Tiruchirapalli / Trichy</t>
  </si>
  <si>
    <t>Thanjavur</t>
  </si>
  <si>
    <t>Madurai</t>
  </si>
  <si>
    <t>Ramananthapuram</t>
  </si>
  <si>
    <t>Thirunelveli</t>
  </si>
  <si>
    <t>The Nilgiris</t>
  </si>
  <si>
    <t>Kanyakumari</t>
  </si>
  <si>
    <t>Maharashtra</t>
  </si>
  <si>
    <t>Bombay</t>
  </si>
  <si>
    <t>Thane</t>
  </si>
  <si>
    <t>Raigad</t>
  </si>
  <si>
    <t>Ratnagiri</t>
  </si>
  <si>
    <t>Nasik</t>
  </si>
  <si>
    <t>Dhule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</si>
  <si>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</si>
  <si>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</si>
  <si>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</si>
  <si>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</si>
  <si>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</si>
  <si>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</si>
  <si>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</si>
  <si>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</si>
  <si>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Parbhani</t>
  </si>
  <si>
    <t>Beed</t>
  </si>
  <si>
    <t>Nanded</t>
  </si>
  <si>
    <t>Osmanabad</t>
  </si>
  <si>
    <t>Buldhana</t>
  </si>
  <si>
    <t>Akola</t>
  </si>
  <si>
    <t>Amarawati</t>
  </si>
  <si>
    <t>Yeotmal</t>
  </si>
  <si>
    <t>Wardha</t>
  </si>
  <si>
    <t>Nagpur</t>
  </si>
  <si>
    <t>Bhandara</t>
  </si>
  <si>
    <t>Chandrapur</t>
  </si>
  <si>
    <t>Gujarat</t>
  </si>
  <si>
    <t>Ahmedabad</t>
  </si>
  <si>
    <t>Amreli</t>
  </si>
  <si>
    <t>Banaskantha</t>
  </si>
  <si>
    <t>Bharuch</t>
  </si>
  <si>
    <t>Vadodara / Baroda</t>
  </si>
  <si>
    <t>Bhavnagar</t>
  </si>
  <si>
    <t>Valsad</t>
  </si>
  <si>
    <t>Dangs</t>
  </si>
  <si>
    <t>Jamnagar</t>
  </si>
  <si>
    <t>Junagadh</t>
  </si>
  <si>
    <t>Kheda</t>
  </si>
  <si>
    <t>Kutch</t>
  </si>
  <si>
    <t>Mehsana</t>
  </si>
  <si>
    <t>Panchmahal</t>
  </si>
  <si>
    <t>Rajkot</t>
  </si>
  <si>
    <t>Sabarkantha</t>
  </si>
  <si>
    <t>Surat</t>
  </si>
  <si>
    <t>Surendranagar</t>
  </si>
  <si>
    <t>Rajasthan</t>
  </si>
  <si>
    <t>Ajmer</t>
  </si>
  <si>
    <t>Alwar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</si>
  <si>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</si>
  <si>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</si>
  <si>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</si>
  <si>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</si>
  <si>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</si>
  <si>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</si>
  <si>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</si>
  <si>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</si>
  <si>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Dungarpur</t>
  </si>
  <si>
    <t>Ganganagar</t>
  </si>
  <si>
    <t>Jaipur</t>
  </si>
  <si>
    <t>Jaisalmer</t>
  </si>
  <si>
    <t>Jalore</t>
  </si>
  <si>
    <t>Jhalawar</t>
  </si>
  <si>
    <t>Jhunjhunu</t>
  </si>
  <si>
    <t>Jodhpur</t>
  </si>
  <si>
    <t>Kota</t>
  </si>
  <si>
    <t>Nagaur</t>
  </si>
  <si>
    <t>Pali</t>
  </si>
  <si>
    <t>Swami Madhopur</t>
  </si>
  <si>
    <t>Sikar</t>
  </si>
  <si>
    <t>Sirohi</t>
  </si>
  <si>
    <t>Tonk</t>
  </si>
  <si>
    <t>Udaipur</t>
  </si>
  <si>
    <t>Punjab</t>
  </si>
  <si>
    <t>Gurdaspur</t>
  </si>
  <si>
    <t>Amritsar</t>
  </si>
  <si>
    <t>Kapurthala</t>
  </si>
  <si>
    <t>Jalandhar</t>
  </si>
  <si>
    <t>Hoshiarpur</t>
  </si>
  <si>
    <t>Roopnagar / Ropar</t>
  </si>
  <si>
    <t>Ludhiana</t>
  </si>
  <si>
    <t>Ferozpur</t>
  </si>
  <si>
    <t>Bhatinda</t>
  </si>
  <si>
    <t>Sangrur</t>
  </si>
  <si>
    <t>Patiala</t>
  </si>
  <si>
    <t>Haryana</t>
  </si>
  <si>
    <t>Hissar</t>
  </si>
  <si>
    <t>Gurgaon</t>
  </si>
  <si>
    <t>Jind</t>
  </si>
  <si>
    <t>Mahendragarh / Narnaul</t>
  </si>
  <si>
    <t>Ambala</t>
  </si>
  <si>
    <t>Karnal</t>
  </si>
  <si>
    <t>Rohtak</t>
  </si>
  <si>
    <t>Uttar Pradesh</t>
  </si>
  <si>
    <t>Saharanpur</t>
  </si>
  <si>
    <t>Muzaffarnagar</t>
  </si>
  <si>
    <t>Meerut</t>
  </si>
  <si>
    <t>Buland Shahar</t>
  </si>
  <si>
    <t>Aligarh</t>
  </si>
  <si>
    <t>Mathura</t>
  </si>
  <si>
    <t>Agra</t>
  </si>
  <si>
    <t>Mainpuri</t>
  </si>
  <si>
    <t>Etah</t>
  </si>
  <si>
    <t>Bareilly</t>
  </si>
  <si>
    <t>Budaun</t>
  </si>
  <si>
    <t>Moradabad</t>
  </si>
  <si>
    <t>Shahjahanpur</t>
  </si>
  <si>
    <t>Pilibhit</t>
  </si>
  <si>
    <t>Rampur</t>
  </si>
  <si>
    <t>Bijnor</t>
  </si>
  <si>
    <t>Farrukhabad</t>
  </si>
  <si>
    <t>Etawah</t>
  </si>
  <si>
    <t>Kanpur</t>
  </si>
  <si>
    <t>Fatehpur</t>
  </si>
  <si>
    <t>Allahabad</t>
  </si>
  <si>
    <t>Jhansi</t>
  </si>
  <si>
    <t>Jalaun</t>
  </si>
  <si>
    <t>Hamirpur</t>
  </si>
  <si>
    <t>Banda</t>
  </si>
  <si>
    <t>Varanasi</t>
  </si>
  <si>
    <t>Mirzpur</t>
  </si>
  <si>
    <t>Jaunpur</t>
  </si>
  <si>
    <t>Ghazipur</t>
  </si>
  <si>
    <t>Ballia</t>
  </si>
  <si>
    <t>Gorakhpur</t>
  </si>
  <si>
    <t>Deoria</t>
  </si>
  <si>
    <t>Basti</t>
  </si>
  <si>
    <t>Azamgarh</t>
  </si>
  <si>
    <t>Lucknow</t>
  </si>
  <si>
    <t>Unnao</t>
  </si>
  <si>
    <t>Rae-Bareily</t>
  </si>
  <si>
    <t>Sitapur</t>
  </si>
  <si>
    <t>Hardoi</t>
  </si>
  <si>
    <t>Kheri</t>
  </si>
  <si>
    <t>Faizabad</t>
  </si>
  <si>
    <t>Gonda</t>
  </si>
  <si>
    <t>Bahraich</t>
  </si>
  <si>
    <t>Sultanpur</t>
  </si>
  <si>
    <t>Pratapgarh</t>
  </si>
  <si>
    <t>Barabanki</t>
  </si>
  <si>
    <t>Uttarakhand</t>
  </si>
  <si>
    <t>Nainital</t>
  </si>
  <si>
    <t>Almorah</t>
  </si>
  <si>
    <t>Pithorgarh</t>
  </si>
  <si>
    <t>Chamoli</t>
  </si>
  <si>
    <t>Uttar Kashi</t>
  </si>
  <si>
    <t>Tehri Garhwal</t>
  </si>
  <si>
    <t>Garhwal</t>
  </si>
  <si>
    <t>Dehradun</t>
  </si>
  <si>
    <t>Assam</t>
  </si>
  <si>
    <t>Cachar</t>
  </si>
  <si>
    <t>Darrang</t>
  </si>
  <si>
    <t>Dibrugarh</t>
  </si>
  <si>
    <t>Goalpara</t>
  </si>
  <si>
    <t>Kamrup</t>
  </si>
  <si>
    <t>Karbi Anglong</t>
  </si>
  <si>
    <t>Lakhimpur</t>
  </si>
  <si>
    <t>North Cachar Hil / Dima hasao</t>
  </si>
  <si>
    <t>Nagaon</t>
  </si>
  <si>
    <t>Sibsagar</t>
  </si>
  <si>
    <t>Himachal Pradesh</t>
  </si>
  <si>
    <t>Bilashpur</t>
  </si>
  <si>
    <t>Chamba</t>
  </si>
  <si>
    <t>Kangra</t>
  </si>
  <si>
    <t>Kinnaur</t>
  </si>
  <si>
    <t>Kullu</t>
  </si>
  <si>
    <t>Lahul &amp; Spiti</t>
  </si>
  <si>
    <t>Solan</t>
  </si>
  <si>
    <t>Mandi</t>
  </si>
  <si>
    <t>Shimla</t>
  </si>
  <si>
    <t>Sirmaur</t>
  </si>
  <si>
    <t>Kerala</t>
  </si>
  <si>
    <t>Alappuzha</t>
  </si>
  <si>
    <t>Kannur</t>
  </si>
  <si>
    <t>Eranakulam</t>
  </si>
  <si>
    <t>Kottayam</t>
  </si>
  <si>
    <t>Kozhikode</t>
  </si>
  <si>
    <t>Malappuram</t>
  </si>
  <si>
    <t>Palakkad</t>
  </si>
  <si>
    <t>Kollam</t>
  </si>
  <si>
    <t>Thrissur</t>
  </si>
  <si>
    <t>Thiruvananthapuram</t>
  </si>
  <si>
    <t>Orissa</t>
  </si>
  <si>
    <t>Balasore</t>
  </si>
  <si>
    <t>Bolangir</t>
  </si>
  <si>
    <t>Cuttack</t>
  </si>
  <si>
    <t>Dhenkanal</t>
  </si>
  <si>
    <t>Ganjam</t>
  </si>
  <si>
    <t>Kalahandi</t>
  </si>
  <si>
    <t>Keonjhar</t>
  </si>
  <si>
    <t>Koraput</t>
  </si>
  <si>
    <t>Mayurbhanja</t>
  </si>
  <si>
    <t>Phulbani ( Kandhamal )</t>
  </si>
  <si>
    <t>Puri</t>
  </si>
  <si>
    <t>Sambalpur</t>
  </si>
  <si>
    <t>Sundargarh</t>
  </si>
  <si>
    <t>West Bengal</t>
  </si>
  <si>
    <t>24 Parganas</t>
  </si>
  <si>
    <t>Nadia</t>
  </si>
  <si>
    <t>Murshidabad</t>
  </si>
  <si>
    <t>Burdwan</t>
  </si>
  <si>
    <t>Birbhum</t>
  </si>
  <si>
    <t>Bankura</t>
  </si>
  <si>
    <t>Hooghly</t>
  </si>
  <si>
    <t>Howrah</t>
  </si>
  <si>
    <t>Jalpaiguri</t>
  </si>
  <si>
    <t>Darjeeling</t>
  </si>
  <si>
    <t>Malda</t>
  </si>
  <si>
    <t>Cooch Behar</t>
  </si>
  <si>
    <t>Purulia</t>
  </si>
  <si>
    <t>Midnapur</t>
  </si>
  <si>
    <t>West Dinajpur</t>
  </si>
  <si>
    <t>Bihar</t>
  </si>
  <si>
    <t>Champaran</t>
  </si>
  <si>
    <t>Muzaffarpur</t>
  </si>
  <si>
    <t>Darbhanga</t>
  </si>
  <si>
    <t>Saharsa</t>
  </si>
  <si>
    <t>Purnea</t>
  </si>
  <si>
    <t>Saran</t>
  </si>
  <si>
    <t>Patna</t>
  </si>
  <si>
    <t>Mungair</t>
  </si>
  <si>
    <t>Bhagalpur</t>
  </si>
  <si>
    <t>Jharkhand</t>
  </si>
  <si>
    <t>Santhal Paragana / Dumka</t>
  </si>
  <si>
    <t>Shahabad (now part of Bhojpur district)</t>
  </si>
  <si>
    <t>Gaya</t>
  </si>
  <si>
    <t>Hazaribagh</t>
  </si>
  <si>
    <t>Dhanbad</t>
  </si>
  <si>
    <t>Palamau</t>
  </si>
  <si>
    <t>Ranchi</t>
  </si>
  <si>
    <t>Singhbhum</t>
  </si>
  <si>
    <t>Yield Level</t>
  </si>
  <si>
    <t>Area Size</t>
  </si>
  <si>
    <t>Region</t>
  </si>
  <si>
    <t>Decade</t>
  </si>
  <si>
    <t xml:space="preserve">Crop Type </t>
  </si>
  <si>
    <t xml:space="preserve">Productivity </t>
  </si>
  <si>
    <t>Factor</t>
  </si>
  <si>
    <t>Correlation with Yield</t>
  </si>
  <si>
    <t xml:space="preserve">Area vs Yield </t>
  </si>
  <si>
    <t>Year vs Yield</t>
  </si>
  <si>
    <t>Year vs Area</t>
  </si>
  <si>
    <t>Summary Statistics</t>
  </si>
  <si>
    <t>Statistics</t>
  </si>
  <si>
    <t>Area (ha)</t>
  </si>
  <si>
    <t>Yield(kg/ha)</t>
  </si>
  <si>
    <t>Count</t>
  </si>
  <si>
    <t>Average</t>
  </si>
  <si>
    <t>Minimum</t>
  </si>
  <si>
    <t>Maximum</t>
  </si>
  <si>
    <t>Median</t>
  </si>
  <si>
    <t>Standard Deviaton</t>
  </si>
  <si>
    <t>Average of Yield_kg_per_ha</t>
  </si>
  <si>
    <t>Grand Total</t>
  </si>
  <si>
    <t>Sum of Area_ha</t>
  </si>
  <si>
    <t>Central</t>
  </si>
  <si>
    <t>East</t>
  </si>
  <si>
    <t>North</t>
  </si>
  <si>
    <t>South</t>
  </si>
  <si>
    <t>West</t>
  </si>
  <si>
    <t>Count of 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</si>
</sst>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sz val="11"/>
      <color theme="1"/>
      <name val="Calibri"/>
      <scheme val="minor"/>
    </font>
    <font>
      <b/>
      <sz val="14"/>
      <color rgb="FF494529"/>
      <name val="Cambria"/>
    </font>
    <font>
      <b/>
      <sz val="24"/>
      <color theme="6" tint="0.79998168889431442"/>
      <name val="Cambria"/>
      <scheme val="major"/>
    </font>
    <font>
      <sz val="11"/>
      <color theme="6" tint="0.79998168889431442"/>
      <name val="Calibri"/>
      <family val="2"/>
      <charset val="1"/>
    </font>
    <font>
      <i/>
      <sz val="14"/>
      <color theme="6" tint="0.79998168889431442"/>
      <name val="Century"/>
    </font>
    <font>
      <b/>
      <sz val="11"/>
      <color theme="6" tint="0.79998168889431442"/>
      <name val="Calibri"/>
      <family val="2"/>
      <charset val="1"/>
    </font>
    <font>
      <sz val="14"/>
      <color theme="1"/>
      <name val="Times New Roman"/>
    </font>
    <font>
      <sz val="12"/>
      <color theme="1"/>
      <name val="Times New Roman"/>
    </font>
    <font>
      <sz val="20"/>
      <color rgb="FF000000"/>
      <name val="Cambria"/>
      <scheme val="major"/>
    </font>
    <font>
      <sz val="11"/>
      <color theme="1"/>
      <name val="Times New Roman"/>
    </font>
    <font>
      <sz val="20"/>
      <color rgb="FF0D0D0D"/>
      <name val="Cambria"/>
      <scheme val="maj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6" tint="0.79998168889431442"/>
      </left>
      <right/>
      <top style="thin">
        <color theme="6" tint="0.79998168889431442"/>
      </top>
      <bottom/>
      <diagonal/>
    </border>
    <border>
      <left/>
      <right/>
      <top style="thin">
        <color theme="6" tint="0.79998168889431442"/>
      </top>
      <bottom/>
      <diagonal/>
    </border>
    <border>
      <left/>
      <right style="thin">
        <color theme="6" tint="0.79998168889431442"/>
      </right>
      <top style="thin">
        <color theme="6" tint="0.79998168889431442"/>
      </top>
      <bottom/>
      <diagonal/>
    </border>
    <border>
      <left style="thin">
        <color theme="6" tint="0.79998168889431442"/>
      </left>
      <right/>
      <top/>
      <bottom style="thin">
        <color theme="6" tint="0.79998168889431442"/>
      </bottom>
      <diagonal/>
    </border>
    <border>
      <left/>
      <right/>
      <top/>
      <bottom style="thin">
        <color theme="6" tint="0.79998168889431442"/>
      </bottom>
      <diagonal/>
    </border>
    <border>
      <left/>
      <right style="thin">
        <color theme="6" tint="0.79998168889431442"/>
      </right>
      <top/>
      <bottom style="thin">
        <color theme="6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pivotButton="1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pivotButton="1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pivotButton="1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6" xfId="0" applyBorder="1"/>
    <xf numFmtId="0" fontId="8" fillId="0" borderId="0" xfId="0" applyFont="1"/>
    <xf numFmtId="0" fontId="8" fillId="0" borderId="18" xfId="0" applyFont="1" applyBorder="1"/>
    <xf numFmtId="0" fontId="0" fillId="0" borderId="0" xfId="0" applyAlignment="1">
      <alignment horizontal="left"/>
    </xf>
    <xf numFmtId="0" fontId="10" fillId="5" borderId="25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horizontal="left" vertical="center"/>
    </xf>
    <xf numFmtId="0" fontId="10" fillId="5" borderId="26" xfId="0" applyFont="1" applyFill="1" applyBorder="1" applyAlignment="1">
      <alignment horizontal="left" vertical="center"/>
    </xf>
    <xf numFmtId="0" fontId="10" fillId="5" borderId="36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5" borderId="37" xfId="0" applyFont="1" applyFill="1" applyBorder="1" applyAlignment="1">
      <alignment horizontal="left" vertical="center"/>
    </xf>
    <xf numFmtId="0" fontId="10" fillId="5" borderId="25" xfId="0" applyNumberFormat="1" applyFont="1" applyFill="1" applyBorder="1" applyAlignment="1">
      <alignment horizontal="left" vertical="center"/>
    </xf>
    <xf numFmtId="0" fontId="10" fillId="5" borderId="17" xfId="0" applyNumberFormat="1" applyFont="1" applyFill="1" applyBorder="1" applyAlignment="1">
      <alignment horizontal="left" vertical="center"/>
    </xf>
    <xf numFmtId="0" fontId="10" fillId="5" borderId="26" xfId="0" applyNumberFormat="1" applyFont="1" applyFill="1" applyBorder="1" applyAlignment="1">
      <alignment horizontal="left" vertical="center"/>
    </xf>
    <xf numFmtId="0" fontId="10" fillId="5" borderId="22" xfId="0" applyNumberFormat="1" applyFont="1" applyFill="1" applyBorder="1" applyAlignment="1">
      <alignment horizontal="left" vertical="center"/>
    </xf>
    <xf numFmtId="0" fontId="10" fillId="5" borderId="23" xfId="0" applyNumberFormat="1" applyFont="1" applyFill="1" applyBorder="1" applyAlignment="1">
      <alignment horizontal="left" vertical="center"/>
    </xf>
    <xf numFmtId="0" fontId="10" fillId="5" borderId="24" xfId="0" applyNumberFormat="1" applyFont="1" applyFill="1" applyBorder="1" applyAlignment="1">
      <alignment horizontal="left" vertical="center"/>
    </xf>
    <xf numFmtId="0" fontId="10" fillId="5" borderId="34" xfId="0" applyFont="1" applyFill="1" applyBorder="1" applyAlignment="1">
      <alignment horizontal="left" vertical="center"/>
    </xf>
    <xf numFmtId="0" fontId="10" fillId="5" borderId="30" xfId="0" applyFont="1" applyFill="1" applyBorder="1" applyAlignment="1">
      <alignment horizontal="left" vertical="center"/>
    </xf>
    <xf numFmtId="0" fontId="10" fillId="5" borderId="35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 vertical="top"/>
    </xf>
    <xf numFmtId="0" fontId="7" fillId="3" borderId="20" xfId="0" applyFont="1" applyFill="1" applyBorder="1" applyAlignment="1">
      <alignment horizontal="center" vertical="top"/>
    </xf>
    <xf numFmtId="0" fontId="7" fillId="3" borderId="21" xfId="0" applyFont="1" applyFill="1" applyBorder="1" applyAlignment="1">
      <alignment horizontal="center" vertical="top"/>
    </xf>
    <xf numFmtId="0" fontId="10" fillId="5" borderId="31" xfId="0" applyFont="1" applyFill="1" applyBorder="1" applyAlignment="1">
      <alignment horizontal="left" vertical="center"/>
    </xf>
    <xf numFmtId="0" fontId="10" fillId="5" borderId="32" xfId="0" applyFont="1" applyFill="1" applyBorder="1" applyAlignment="1">
      <alignment horizontal="left" vertical="center"/>
    </xf>
    <xf numFmtId="0" fontId="10" fillId="5" borderId="33" xfId="0" applyFont="1" applyFill="1" applyBorder="1" applyAlignment="1">
      <alignment horizontal="left" vertical="center"/>
    </xf>
    <xf numFmtId="0" fontId="11" fillId="4" borderId="9" xfId="0" applyFont="1" applyFill="1" applyBorder="1" applyAlignment="1">
      <alignment horizontal="center" vertical="top"/>
    </xf>
    <xf numFmtId="0" fontId="9" fillId="4" borderId="27" xfId="0" applyFont="1" applyFill="1" applyBorder="1" applyAlignment="1">
      <alignment horizontal="center" vertical="top"/>
    </xf>
    <xf numFmtId="0" fontId="9" fillId="4" borderId="6" xfId="0" applyFont="1" applyFill="1" applyBorder="1" applyAlignment="1">
      <alignment horizontal="center" vertical="top"/>
    </xf>
    <xf numFmtId="0" fontId="9" fillId="4" borderId="28" xfId="0" applyFont="1" applyFill="1" applyBorder="1" applyAlignment="1">
      <alignment horizontal="center" vertical="top"/>
    </xf>
    <xf numFmtId="0" fontId="9" fillId="4" borderId="0" xfId="0" applyFont="1" applyFill="1" applyBorder="1" applyAlignment="1">
      <alignment horizontal="center" vertical="top"/>
    </xf>
    <xf numFmtId="0" fontId="9" fillId="4" borderId="29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</cellXfs>
  <cellStyles count="1">
    <cellStyle name="Normal" xfId="0" builtinId="0"/>
  </cellStyles>
  <dxfs count="165"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" formatCode="0.00"/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00B050"/>
      </font>
    </dxf>
    <dxf>
      <font>
        <color rgb="FFFFC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[Crop Yield Analysis.xlsx]Pivot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Crop vs Average Yield Analysis </a:t>
            </a:r>
          </a:p>
        </c:rich>
      </c:tx>
      <c:layout>
        <c:manualLayout>
          <c:xMode val="edge"/>
          <c:yMode val="edge"/>
          <c:x val="0.28613907707394576"/>
          <c:y val="3.5428259107801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5D9F1"/>
          </a:solidFill>
          <a:ln>
            <a:solidFill>
              <a:srgbClr val="1F497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Chickpea</c:v>
                </c:pt>
                <c:pt idx="1">
                  <c:v>Cotton</c:v>
                </c:pt>
                <c:pt idx="2">
                  <c:v>Maize</c:v>
                </c:pt>
                <c:pt idx="3">
                  <c:v>Rice</c:v>
                </c:pt>
              </c:strCache>
            </c:strRef>
          </c:cat>
          <c:val>
            <c:numRef>
              <c:f>'Pivot Tables'!$B$4:$B$8</c:f>
              <c:numCache>
                <c:formatCode>0.00</c:formatCode>
                <c:ptCount val="4"/>
                <c:pt idx="0">
                  <c:v>967.27223936770793</c:v>
                </c:pt>
                <c:pt idx="1">
                  <c:v>387.83262904335851</c:v>
                </c:pt>
                <c:pt idx="2">
                  <c:v>2445.8596115466853</c:v>
                </c:pt>
                <c:pt idx="3">
                  <c:v>2227.8874324324338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B6-4780-869B-F9F2CC9BD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80840"/>
        <c:axId val="29882888"/>
      </c:barChart>
      <c:catAx>
        <c:axId val="29880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Crop</a:t>
                </a:r>
              </a:p>
            </c:rich>
          </c:tx>
          <c:layout>
            <c:manualLayout>
              <c:xMode val="edge"/>
              <c:yMode val="edge"/>
              <c:x val="0.47024740167385848"/>
              <c:y val="0.88726489698132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0808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2888"/>
        <c:crosses val="autoZero"/>
        <c:auto val="1"/>
        <c:lblAlgn val="ctr"/>
        <c:lblOffset val="100"/>
        <c:noMultiLvlLbl val="0"/>
      </c:catAx>
      <c:valAx>
        <c:axId val="29882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Yield </a:t>
                </a:r>
              </a:p>
            </c:rich>
          </c:tx>
          <c:layout>
            <c:manualLayout>
              <c:xMode val="edge"/>
              <c:yMode val="edge"/>
              <c:x val="1.9387266370985243E-2"/>
              <c:y val="0.291874632897965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rgbClr val="80808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084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[Crop Yield Analysis.xlsx]Pivot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vs Average Yield Analysis</a:t>
            </a:r>
          </a:p>
        </c:rich>
      </c:tx>
      <c:layout>
        <c:manualLayout>
          <c:xMode val="edge"/>
          <c:yMode val="edge"/>
          <c:x val="0.26735452114519725"/>
          <c:y val="3.814721014713035E-2"/>
        </c:manualLayout>
      </c:layout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3.7401897151295729E-2"/>
              <c:y val="-6.39500005699781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6.2658441040309723E-2"/>
              <c:y val="6.76223220528331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4.9618198707732819E-2"/>
              <c:y val="-6.4477586560676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6.7767090385081816E-2"/>
              <c:y val="4.91952859010214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6.2071389267129656E-2"/>
              <c:y val="-5.62840120226784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5.5751555246154376E-2"/>
              <c:y val="7.20283716105301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5.9564763849431816E-2"/>
              <c:y val="-5.71971848781006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5.332835127667683E-2"/>
              <c:y val="5.69916365211576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8.4208148017426557E-2"/>
              <c:y val="-4.52631493950632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5D9F1"/>
            </a:solidFill>
            <a:ln w="9525">
              <a:solidFill>
                <a:srgbClr val="1F497D"/>
              </a:solidFill>
              <a:prstDash val="solid"/>
            </a:ln>
            <a:effectLst/>
          </c:spPr>
        </c:marker>
        <c:dLbl>
          <c:idx val="0"/>
          <c:layout>
            <c:manualLayout>
              <c:x val="-1.957536853866397E-2"/>
              <c:y val="5.72228338931785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5D9F1"/>
              </a:solidFill>
              <a:ln w="9525">
                <a:solidFill>
                  <a:srgbClr val="1F497D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3D4-43A7-988F-2D3CAAF9B8A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D4-43A7-988F-2D3CAAF9B8A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3D4-43A7-988F-2D3CAAF9B8A0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D4-43A7-988F-2D3CAAF9B8A0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3D4-43A7-988F-2D3CAAF9B8A0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D4-43A7-988F-2D3CAAF9B8A0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3D4-43A7-988F-2D3CAAF9B8A0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D4-43A7-988F-2D3CAAF9B8A0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F3D4-43A7-988F-2D3CAAF9B8A0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C5D9F1"/>
                </a:solidFill>
                <a:ln w="9525">
                  <a:solidFill>
                    <a:srgbClr val="1F497D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3D4-43A7-988F-2D3CAAF9B8A0}"/>
              </c:ext>
            </c:extLst>
          </c:dPt>
          <c:dLbls>
            <c:dLbl>
              <c:idx val="0"/>
              <c:layout>
                <c:manualLayout>
                  <c:x val="-3.7401897151295729E-2"/>
                  <c:y val="-6.39500005699781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D4-43A7-988F-2D3CAAF9B8A0}"/>
                </c:ext>
              </c:extLst>
            </c:dLbl>
            <c:dLbl>
              <c:idx val="1"/>
              <c:layout>
                <c:manualLayout>
                  <c:x val="-6.2658441040309723E-2"/>
                  <c:y val="6.7622322052833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D4-43A7-988F-2D3CAAF9B8A0}"/>
                </c:ext>
              </c:extLst>
            </c:dLbl>
            <c:dLbl>
              <c:idx val="2"/>
              <c:layout>
                <c:manualLayout>
                  <c:x val="-4.9618198707732819E-2"/>
                  <c:y val="-6.447758656067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D4-43A7-988F-2D3CAAF9B8A0}"/>
                </c:ext>
              </c:extLst>
            </c:dLbl>
            <c:dLbl>
              <c:idx val="3"/>
              <c:layout>
                <c:manualLayout>
                  <c:x val="-6.7767090385081816E-2"/>
                  <c:y val="4.9195285901021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D4-43A7-988F-2D3CAAF9B8A0}"/>
                </c:ext>
              </c:extLst>
            </c:dLbl>
            <c:dLbl>
              <c:idx val="4"/>
              <c:layout>
                <c:manualLayout>
                  <c:x val="-6.2071389267129656E-2"/>
                  <c:y val="-5.6284012022678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D4-43A7-988F-2D3CAAF9B8A0}"/>
                </c:ext>
              </c:extLst>
            </c:dLbl>
            <c:dLbl>
              <c:idx val="5"/>
              <c:layout>
                <c:manualLayout>
                  <c:x val="-5.5751555246154376E-2"/>
                  <c:y val="7.2028371610530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D4-43A7-988F-2D3CAAF9B8A0}"/>
                </c:ext>
              </c:extLst>
            </c:dLbl>
            <c:dLbl>
              <c:idx val="6"/>
              <c:layout>
                <c:manualLayout>
                  <c:x val="-5.9564763849431816E-2"/>
                  <c:y val="-5.71971848781006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D4-43A7-988F-2D3CAAF9B8A0}"/>
                </c:ext>
              </c:extLst>
            </c:dLbl>
            <c:dLbl>
              <c:idx val="7"/>
              <c:layout>
                <c:manualLayout>
                  <c:x val="-5.332835127667683E-2"/>
                  <c:y val="5.6991636521157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D4-43A7-988F-2D3CAAF9B8A0}"/>
                </c:ext>
              </c:extLst>
            </c:dLbl>
            <c:dLbl>
              <c:idx val="8"/>
              <c:layout>
                <c:manualLayout>
                  <c:x val="-8.4208148017426557E-2"/>
                  <c:y val="-4.5263149395063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D4-43A7-988F-2D3CAAF9B8A0}"/>
                </c:ext>
              </c:extLst>
            </c:dLbl>
            <c:dLbl>
              <c:idx val="9"/>
              <c:layout>
                <c:manualLayout>
                  <c:x val="-1.957536853866397E-2"/>
                  <c:y val="5.7222833893178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D4-43A7-988F-2D3CAAF9B8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Tables'!$E$4:$E$14</c:f>
              <c:strCache>
                <c:ptCount val="10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</c:strCache>
            </c:strRef>
          </c:cat>
          <c:val>
            <c:numRef>
              <c:f>'Pivot Tables'!$F$4:$F$14</c:f>
              <c:numCache>
                <c:formatCode>0.00</c:formatCode>
                <c:ptCount val="10"/>
                <c:pt idx="0">
                  <c:v>1475.0681130171533</c:v>
                </c:pt>
                <c:pt idx="1">
                  <c:v>1417.2141521068861</c:v>
                </c:pt>
                <c:pt idx="2">
                  <c:v>1572.7324537987661</c:v>
                </c:pt>
                <c:pt idx="3">
                  <c:v>1633.884500000001</c:v>
                </c:pt>
                <c:pt idx="4">
                  <c:v>1682.256639175258</c:v>
                </c:pt>
                <c:pt idx="5">
                  <c:v>1742.1263589211583</c:v>
                </c:pt>
                <c:pt idx="6">
                  <c:v>1754.3631732776621</c:v>
                </c:pt>
                <c:pt idx="7">
                  <c:v>1650.6438517745307</c:v>
                </c:pt>
                <c:pt idx="8">
                  <c:v>1820.6069672131161</c:v>
                </c:pt>
                <c:pt idx="9">
                  <c:v>1969.0718597560972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9-4759-B9A0-0796C0924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45480"/>
        <c:axId val="66339336"/>
      </c:lineChart>
      <c:catAx>
        <c:axId val="66345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</a:t>
                </a:r>
              </a:p>
            </c:rich>
          </c:tx>
          <c:layout>
            <c:manualLayout>
              <c:xMode val="edge"/>
              <c:yMode val="edge"/>
              <c:x val="0.49172931943162679"/>
              <c:y val="0.87100758354632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0808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39336"/>
        <c:crosses val="autoZero"/>
        <c:auto val="1"/>
        <c:lblAlgn val="ctr"/>
        <c:lblOffset val="100"/>
        <c:noMultiLvlLbl val="0"/>
      </c:catAx>
      <c:valAx>
        <c:axId val="66339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Yield</a:t>
                </a:r>
              </a:p>
            </c:rich>
          </c:tx>
          <c:layout>
            <c:manualLayout>
              <c:xMode val="edge"/>
              <c:yMode val="edge"/>
              <c:x val="1.9445877469916391E-2"/>
              <c:y val="0.31230950724339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rgbClr val="80808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5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[Crop Yield Analysis.xlsx]Pivot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Total Area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D79B"/>
          </a:solidFill>
          <a:ln>
            <a:solidFill>
              <a:srgbClr val="4F6228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  <a:ln>
              <a:solidFill>
                <a:srgbClr val="4F6228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Tables'!$E$19:$E$24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Tables'!$F$19:$F$24</c:f>
              <c:numCache>
                <c:formatCode>General</c:formatCode>
                <c:ptCount val="5"/>
                <c:pt idx="0">
                  <c:v>224362940</c:v>
                </c:pt>
                <c:pt idx="1">
                  <c:v>133634550</c:v>
                </c:pt>
                <c:pt idx="2">
                  <c:v>60180190</c:v>
                </c:pt>
                <c:pt idx="3">
                  <c:v>142076090</c:v>
                </c:pt>
                <c:pt idx="4">
                  <c:v>149184140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3-4543-9FA3-E8B1BB668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axId val="2127452679"/>
        <c:axId val="2127466503"/>
      </c:barChart>
      <c:catAx>
        <c:axId val="2127452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0808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66503"/>
        <c:crosses val="autoZero"/>
        <c:auto val="1"/>
        <c:lblAlgn val="ctr"/>
        <c:lblOffset val="100"/>
        <c:noMultiLvlLbl val="0"/>
      </c:catAx>
      <c:valAx>
        <c:axId val="2127466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Area</a:t>
                </a:r>
              </a:p>
            </c:rich>
          </c:tx>
          <c:overlay val="0"/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80808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52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[Crop Yield Analysis.xlsx]Pivot Tables!PivotTable6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Crop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7376963000323091E-2"/>
              <c:y val="8.3932271913310916E-2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1934962200992552E-2"/>
              <c:y val="-0.15021373917696981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2844209094946129E-2"/>
              <c:y val="-0.13927292107829251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011127141127211E-2"/>
              <c:y val="-6.6793999717556729E-2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95111105149123E-2"/>
              <c:y val="0.14437541664852821"/>
            </c:manualLayout>
          </c:layout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Tables'!$F$18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0F-4C35-8166-6337656CA9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0F-4C35-8166-6337656CA9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0F-4C35-8166-6337656CA9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0F-4C35-8166-6337656CA9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0F-4C35-8166-6337656CA9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0F-4C35-8166-6337656CA921}"/>
              </c:ext>
            </c:extLst>
          </c:dPt>
          <c:dLbls>
            <c:dLbl>
              <c:idx val="0"/>
              <c:layout>
                <c:manualLayout>
                  <c:x val="-8.7376963000323091E-2"/>
                  <c:y val="8.393227191331091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0F-4C35-8166-6337656CA921}"/>
                </c:ext>
              </c:extLst>
            </c:dLbl>
            <c:dLbl>
              <c:idx val="1"/>
              <c:layout>
                <c:manualLayout>
                  <c:x val="-6.1934962200992552E-2"/>
                  <c:y val="-0.1502137391769698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0F-4C35-8166-6337656CA921}"/>
                </c:ext>
              </c:extLst>
            </c:dLbl>
            <c:dLbl>
              <c:idx val="2"/>
              <c:layout>
                <c:manualLayout>
                  <c:x val="4.2844209094946129E-2"/>
                  <c:y val="-0.1392729210782925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0F-4C35-8166-6337656CA921}"/>
                </c:ext>
              </c:extLst>
            </c:dLbl>
            <c:dLbl>
              <c:idx val="3"/>
              <c:layout>
                <c:manualLayout>
                  <c:x val="9.8011127141127211E-2"/>
                  <c:y val="-6.67939997175567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0F-4C35-8166-6337656CA921}"/>
                </c:ext>
              </c:extLst>
            </c:dLbl>
            <c:dLbl>
              <c:idx val="4"/>
              <c:layout>
                <c:manualLayout>
                  <c:x val="9.195111105149123E-2"/>
                  <c:y val="0.1443754166485282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10F-4C35-8166-6337656CA92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Tables'!$E$19:$E$24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Tables'!$F$19:$F$24</c:f>
              <c:numCache>
                <c:formatCode>General</c:formatCode>
                <c:ptCount val="5"/>
                <c:pt idx="0">
                  <c:v>224362940</c:v>
                </c:pt>
                <c:pt idx="1">
                  <c:v>133634550</c:v>
                </c:pt>
                <c:pt idx="2">
                  <c:v>60180190</c:v>
                </c:pt>
                <c:pt idx="3">
                  <c:v>142076090</c:v>
                </c:pt>
                <c:pt idx="4">
                  <c:v>149184140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0F-4C35-8166-6337656C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41681250152168"/>
          <c:y val="0.86191987556765637"/>
          <c:w val="0.7330400853178024"/>
          <c:h val="9.072644145288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8</xdr:row>
      <xdr:rowOff>38100</xdr:rowOff>
    </xdr:from>
    <xdr:to>
      <xdr:col>6</xdr:col>
      <xdr:colOff>590550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908A7-B03C-FC68-0517-945F83409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24</xdr:row>
      <xdr:rowOff>114300</xdr:rowOff>
    </xdr:from>
    <xdr:to>
      <xdr:col>7</xdr:col>
      <xdr:colOff>95250</xdr:colOff>
      <xdr:row>37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13827-C60A-F4B9-433F-86C8B92168C0}"/>
            </a:ext>
            <a:ext uri="{147F2762-F138-4A5C-976F-8EAC2B608ADB}">
              <a16:predDERef xmlns:a16="http://schemas.microsoft.com/office/drawing/2014/main" pred="{EA0908A7-B03C-FC68-0517-945F83409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476250</xdr:colOff>
      <xdr:row>8</xdr:row>
      <xdr:rowOff>28575</xdr:rowOff>
    </xdr:from>
    <xdr:to>
      <xdr:col>14</xdr:col>
      <xdr:colOff>523875</xdr:colOff>
      <xdr:row>22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5E7F15-C559-AA53-F313-1FC2C64372E7}"/>
            </a:ext>
            <a:ext uri="{147F2762-F138-4A5C-976F-8EAC2B608ADB}">
              <a16:predDERef xmlns:a16="http://schemas.microsoft.com/office/drawing/2014/main" pred="{F5513827-C60A-F4B9-433F-86C8B9216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371475</xdr:colOff>
      <xdr:row>24</xdr:row>
      <xdr:rowOff>95250</xdr:rowOff>
    </xdr:from>
    <xdr:to>
      <xdr:col>14</xdr:col>
      <xdr:colOff>523875</xdr:colOff>
      <xdr:row>37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48EC9B-1005-BE99-5C2C-89EA968CDB1F}"/>
            </a:ext>
            <a:ext uri="{147F2762-F138-4A5C-976F-8EAC2B608ADB}">
              <a16:predDERef xmlns:a16="http://schemas.microsoft.com/office/drawing/2014/main" pred="{235E7F15-C559-AA53-F313-1FC2C6437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</xdr:row>
      <xdr:rowOff>28575</xdr:rowOff>
    </xdr:from>
    <xdr:to>
      <xdr:col>7</xdr:col>
      <xdr:colOff>581025</xdr:colOff>
      <xdr:row>16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Year 1">
              <a:extLst>
                <a:ext uri="{FF2B5EF4-FFF2-40B4-BE49-F238E27FC236}">
                  <a16:creationId xmlns:a16="http://schemas.microsoft.com/office/drawing/2014/main" id="{1F8717EB-16D1-606F-22B3-10CCBD833B99}"/>
                </a:ext>
                <a:ext uri="{147F2762-F138-4A5C-976F-8EAC2B608ADB}">
                  <a16:predDERef xmlns:a16="http://schemas.microsoft.com/office/drawing/2014/main" pred="{5AE56535-5955-AFC9-52E1-125EA1EA03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219075"/>
              <a:ext cx="962025" cy="2962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66675</xdr:colOff>
      <xdr:row>2</xdr:row>
      <xdr:rowOff>9525</xdr:rowOff>
    </xdr:from>
    <xdr:to>
      <xdr:col>10</xdr:col>
      <xdr:colOff>200025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rop 1">
              <a:extLst>
                <a:ext uri="{FF2B5EF4-FFF2-40B4-BE49-F238E27FC236}">
                  <a16:creationId xmlns:a16="http://schemas.microsoft.com/office/drawing/2014/main" id="{CC989306-B11B-B499-FD95-07A352ABB485}"/>
                </a:ext>
                <a:ext uri="{147F2762-F138-4A5C-976F-8EAC2B608ADB}">
                  <a16:predDERef xmlns:a16="http://schemas.microsoft.com/office/drawing/2014/main" pred="{1F8717EB-16D1-606F-22B3-10CCBD833B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o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0050" y="390525"/>
              <a:ext cx="135255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8.018921643517" createdVersion="8" refreshedVersion="8" minRefreshableVersion="3" recordCount="9728" xr:uid="{211E8A7D-4218-4F93-B5C6-39DF5BC7D58B}">
  <cacheSource type="worksheet">
    <worksheetSource name="Table13"/>
  </cacheSource>
  <cacheFields count="6">
    <cacheField name="Year" numFmtId="0">
      <sharedItems containsSemiMixedTypes="0" containsString="0" containsNumber="1" containsInteger="1" minValue="2008" maxValue="2017" count="10">
        <n v="2008"/>
        <n v="2009"/>
        <n v="2010"/>
        <n v="2011"/>
        <n v="2012"/>
        <n v="2013"/>
        <n v="2014"/>
        <n v="2015"/>
        <n v="2016"/>
        <n v="2017"/>
      </sharedItems>
    </cacheField>
    <cacheField name="State Name" numFmtId="0">
      <sharedItems count="20">
        <s v="Chhattisgarh"/>
        <s v="Madhya Pradesh"/>
        <s v="Andhra Pradesh"/>
        <s v="Telangana"/>
        <s v="Karnataka"/>
        <s v="Tamil Nadu"/>
        <s v="Maharashtra"/>
        <s v="Gujarat"/>
        <s v="Rajasthan"/>
        <s v="Punjab"/>
        <s v="Haryana"/>
        <s v="Uttar Pradesh"/>
        <s v="Uttarakhand"/>
        <s v="Assam"/>
        <s v="Himachal Pradesh"/>
        <s v="Kerala"/>
        <s v="Orissa"/>
        <s v="West Bengal"/>
        <s v="Bihar"/>
        <s v="Jharkhand"/>
      </sharedItems>
    </cacheField>
    <cacheField name="Dist Name" numFmtId="0">
      <sharedItems/>
    </cacheField>
    <cacheField name="Crop" numFmtId="0">
      <sharedItems count="4">
        <s v="Rice"/>
        <s v="Maize"/>
        <s v="Chickpea"/>
        <s v="Cotton"/>
      </sharedItems>
    </cacheField>
    <cacheField name="Area_ha" numFmtId="0">
      <sharedItems containsSemiMixedTypes="0" containsString="0" containsNumber="1" containsInteger="1" minValue="10" maxValue="1154230"/>
    </cacheField>
    <cacheField name="Yield_kg_per_ha" numFmtId="0">
      <sharedItems containsSemiMixedTypes="0" containsString="0" containsNumber="1" minValue="0.28000000000000003" maxValue="11368.52"/>
    </cacheField>
  </cacheFields>
  <extLst>
    <ext xmlns:x14="http://schemas.microsoft.com/office/spreadsheetml/2009/9/main" uri="{725AE2AE-9491-48be-B2B4-4EB974FC3084}">
      <x14:pivotCacheDefinition pivotCacheId="123463032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8.96881875" createdVersion="8" refreshedVersion="8" minRefreshableVersion="3" recordCount="9734" xr:uid="{019700F7-317A-4AD6-88AC-903C389066A7}">
  <cacheSource type="worksheet">
    <worksheetSource ref="A1:M1048576" sheet="The Cleaned Data"/>
  </cacheSource>
  <cacheFields count="13">
    <cacheField name="Year" numFmtId="0">
      <sharedItems containsString="0" containsBlank="1" containsNumber="1" containsInteger="1" minValue="2008" maxValue="2017"/>
    </cacheField>
    <cacheField name="State Name" numFmtId="0">
      <sharedItems containsBlank="1"/>
    </cacheField>
    <cacheField name="Dist Name" numFmtId="0">
      <sharedItems containsBlank="1"/>
    </cacheField>
    <cacheField name="Crop" numFmtId="0">
      <sharedItems containsBlank="1" count="5">
        <s v="Rice"/>
        <s v="Maize"/>
        <s v="Chickpea"/>
        <s v="Cotton"/>
        <m/>
      </sharedItems>
    </cacheField>
    <cacheField name="Area_ha" numFmtId="0">
      <sharedItems containsString="0" containsBlank="1" containsNumber="1" containsInteger="1" minValue="10" maxValue="1154230"/>
    </cacheField>
    <cacheField name="Yield_kg_per_ha" numFmtId="0">
      <sharedItems containsString="0" containsBlank="1" containsNumber="1" minValue="0.28000000000000003" maxValue="11368.52"/>
    </cacheField>
    <cacheField name="Field7" caption="Field7" numFmtId="0">
      <sharedItems containsNonDate="0" containsString="0" containsBlank="1"/>
    </cacheField>
    <cacheField name="Yield Level" numFmtId="0">
      <sharedItems containsBlank="1"/>
    </cacheField>
    <cacheField name="Area Size" numFmtId="0">
      <sharedItems containsBlank="1"/>
    </cacheField>
    <cacheField name="Region" numFmtId="0">
      <sharedItems containsBlank="1" count="6">
        <s v="Central"/>
        <s v="South"/>
        <s v="West"/>
        <s v="North"/>
        <s v="East"/>
        <m/>
      </sharedItems>
    </cacheField>
    <cacheField name="Decade" numFmtId="0">
      <sharedItems containsBlank="1"/>
    </cacheField>
    <cacheField name="Crop Type " numFmtId="0">
      <sharedItems containsBlank="1"/>
    </cacheField>
    <cacheField name="Productivity " numFmtId="0">
      <sharedItems containsString="0" containsBlank="1" containsNumber="1" minValue="7.5150300601202408E-6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28">
  <r>
    <x v="0"/>
    <x v="0"/>
    <s v="Durg"/>
    <x v="0"/>
    <n v="803370"/>
    <n v="876.42"/>
  </r>
  <r>
    <x v="0"/>
    <x v="0"/>
    <s v="Durg"/>
    <x v="1"/>
    <n v="3400"/>
    <n v="984.92"/>
  </r>
  <r>
    <x v="0"/>
    <x v="0"/>
    <s v="Durg"/>
    <x v="2"/>
    <n v="131940"/>
    <n v="856.71"/>
  </r>
  <r>
    <x v="0"/>
    <x v="0"/>
    <s v="Durg"/>
    <x v="3"/>
    <n v="10"/>
    <n v="1000"/>
  </r>
  <r>
    <x v="1"/>
    <x v="0"/>
    <s v="Durg"/>
    <x v="0"/>
    <n v="789040"/>
    <n v="788.37"/>
  </r>
  <r>
    <x v="1"/>
    <x v="0"/>
    <s v="Durg"/>
    <x v="1"/>
    <n v="3250"/>
    <n v="1045.97"/>
  </r>
  <r>
    <x v="1"/>
    <x v="0"/>
    <s v="Durg"/>
    <x v="2"/>
    <n v="147220"/>
    <n v="883.44"/>
  </r>
  <r>
    <x v="2"/>
    <x v="0"/>
    <s v="Durg"/>
    <x v="0"/>
    <n v="777920"/>
    <n v="1695.77"/>
  </r>
  <r>
    <x v="2"/>
    <x v="0"/>
    <s v="Durg"/>
    <x v="1"/>
    <n v="3170"/>
    <n v="1457.32"/>
  </r>
  <r>
    <x v="2"/>
    <x v="0"/>
    <s v="Durg"/>
    <x v="2"/>
    <n v="184260"/>
    <n v="948.89"/>
  </r>
  <r>
    <x v="3"/>
    <x v="0"/>
    <s v="Durg"/>
    <x v="0"/>
    <n v="806550"/>
    <n v="1756.23"/>
  </r>
  <r>
    <x v="3"/>
    <x v="0"/>
    <s v="Durg"/>
    <x v="1"/>
    <n v="3630"/>
    <n v="1285.56"/>
  </r>
  <r>
    <x v="3"/>
    <x v="0"/>
    <s v="Durg"/>
    <x v="2"/>
    <n v="196270"/>
    <n v="1008.49"/>
  </r>
  <r>
    <x v="3"/>
    <x v="0"/>
    <s v="Durg"/>
    <x v="3"/>
    <n v="80"/>
    <n v="250"/>
  </r>
  <r>
    <x v="4"/>
    <x v="0"/>
    <s v="Durg"/>
    <x v="0"/>
    <n v="807070"/>
    <n v="1900.97"/>
  </r>
  <r>
    <x v="4"/>
    <x v="0"/>
    <s v="Durg"/>
    <x v="1"/>
    <n v="3120"/>
    <n v="1538.56"/>
  </r>
  <r>
    <x v="4"/>
    <x v="0"/>
    <s v="Durg"/>
    <x v="2"/>
    <n v="208600"/>
    <n v="1130.97"/>
  </r>
  <r>
    <x v="4"/>
    <x v="0"/>
    <s v="Durg"/>
    <x v="3"/>
    <n v="130"/>
    <n v="153.85"/>
  </r>
  <r>
    <x v="5"/>
    <x v="0"/>
    <s v="Durg"/>
    <x v="0"/>
    <n v="819440"/>
    <n v="1581.86"/>
  </r>
  <r>
    <x v="5"/>
    <x v="0"/>
    <s v="Durg"/>
    <x v="1"/>
    <n v="3640"/>
    <n v="1742.2"/>
  </r>
  <r>
    <x v="5"/>
    <x v="0"/>
    <s v="Durg"/>
    <x v="2"/>
    <n v="229990"/>
    <n v="756.19"/>
  </r>
  <r>
    <x v="5"/>
    <x v="0"/>
    <s v="Durg"/>
    <x v="3"/>
    <n v="50"/>
    <n v="200"/>
  </r>
  <r>
    <x v="6"/>
    <x v="0"/>
    <s v="Durg"/>
    <x v="0"/>
    <n v="834870"/>
    <n v="1729.89"/>
  </r>
  <r>
    <x v="6"/>
    <x v="0"/>
    <s v="Durg"/>
    <x v="1"/>
    <n v="4020"/>
    <n v="1451.66"/>
  </r>
  <r>
    <x v="6"/>
    <x v="0"/>
    <s v="Durg"/>
    <x v="2"/>
    <n v="228750"/>
    <n v="1056.0899999999999"/>
  </r>
  <r>
    <x v="6"/>
    <x v="0"/>
    <s v="Durg"/>
    <x v="3"/>
    <n v="50"/>
    <n v="400"/>
  </r>
  <r>
    <x v="7"/>
    <x v="0"/>
    <s v="Durg"/>
    <x v="0"/>
    <n v="817680"/>
    <n v="1076.95"/>
  </r>
  <r>
    <x v="7"/>
    <x v="0"/>
    <s v="Durg"/>
    <x v="1"/>
    <n v="9870"/>
    <n v="1467.17"/>
  </r>
  <r>
    <x v="7"/>
    <x v="0"/>
    <s v="Durg"/>
    <x v="2"/>
    <n v="220270"/>
    <n v="754.73"/>
  </r>
  <r>
    <x v="7"/>
    <x v="0"/>
    <s v="Durg"/>
    <x v="3"/>
    <n v="50"/>
    <n v="200"/>
  </r>
  <r>
    <x v="8"/>
    <x v="0"/>
    <s v="Durg"/>
    <x v="0"/>
    <n v="858910"/>
    <n v="2085.96"/>
  </r>
  <r>
    <x v="8"/>
    <x v="0"/>
    <s v="Durg"/>
    <x v="1"/>
    <n v="7950"/>
    <n v="2028.48"/>
  </r>
  <r>
    <x v="8"/>
    <x v="0"/>
    <s v="Durg"/>
    <x v="2"/>
    <n v="227240"/>
    <n v="1161.83"/>
  </r>
  <r>
    <x v="8"/>
    <x v="0"/>
    <s v="Durg"/>
    <x v="3"/>
    <n v="60"/>
    <n v="317.81"/>
  </r>
  <r>
    <x v="9"/>
    <x v="0"/>
    <s v="Durg"/>
    <x v="0"/>
    <n v="841130"/>
    <n v="1168.92"/>
  </r>
  <r>
    <x v="9"/>
    <x v="0"/>
    <s v="Durg"/>
    <x v="1"/>
    <n v="9250"/>
    <n v="1956.03"/>
  </r>
  <r>
    <x v="9"/>
    <x v="0"/>
    <s v="Durg"/>
    <x v="2"/>
    <n v="258460"/>
    <n v="1003.82"/>
  </r>
  <r>
    <x v="9"/>
    <x v="0"/>
    <s v="Durg"/>
    <x v="3"/>
    <n v="450"/>
    <n v="297.85000000000002"/>
  </r>
  <r>
    <x v="0"/>
    <x v="0"/>
    <s v="Bastar"/>
    <x v="0"/>
    <n v="627780"/>
    <n v="1161.76"/>
  </r>
  <r>
    <x v="0"/>
    <x v="0"/>
    <s v="Bastar"/>
    <x v="1"/>
    <n v="33410"/>
    <n v="1612.39"/>
  </r>
  <r>
    <x v="0"/>
    <x v="0"/>
    <s v="Bastar"/>
    <x v="2"/>
    <n v="1460"/>
    <n v="739.73"/>
  </r>
  <r>
    <x v="1"/>
    <x v="0"/>
    <s v="Bastar"/>
    <x v="0"/>
    <n v="626660"/>
    <n v="1089.04"/>
  </r>
  <r>
    <x v="1"/>
    <x v="0"/>
    <s v="Bastar"/>
    <x v="1"/>
    <n v="34770"/>
    <n v="1764.74"/>
  </r>
  <r>
    <x v="1"/>
    <x v="0"/>
    <s v="Bastar"/>
    <x v="2"/>
    <n v="1510"/>
    <n v="1079.47"/>
  </r>
  <r>
    <x v="2"/>
    <x v="0"/>
    <s v="Bastar"/>
    <x v="0"/>
    <n v="621890"/>
    <n v="1905.45"/>
  </r>
  <r>
    <x v="2"/>
    <x v="0"/>
    <s v="Bastar"/>
    <x v="1"/>
    <n v="35700"/>
    <n v="2025.21"/>
  </r>
  <r>
    <x v="2"/>
    <x v="0"/>
    <s v="Bastar"/>
    <x v="2"/>
    <n v="1500"/>
    <n v="1133.33"/>
  </r>
  <r>
    <x v="3"/>
    <x v="0"/>
    <s v="Bastar"/>
    <x v="0"/>
    <n v="627730"/>
    <n v="1231.23"/>
  </r>
  <r>
    <x v="3"/>
    <x v="0"/>
    <s v="Bastar"/>
    <x v="1"/>
    <n v="40160"/>
    <n v="2063"/>
  </r>
  <r>
    <x v="3"/>
    <x v="0"/>
    <s v="Bastar"/>
    <x v="2"/>
    <n v="1570"/>
    <n v="936.31"/>
  </r>
  <r>
    <x v="4"/>
    <x v="0"/>
    <s v="Bastar"/>
    <x v="0"/>
    <n v="637800"/>
    <n v="2103.06"/>
  </r>
  <r>
    <x v="4"/>
    <x v="0"/>
    <s v="Bastar"/>
    <x v="1"/>
    <n v="41040"/>
    <n v="2053.36"/>
  </r>
  <r>
    <x v="4"/>
    <x v="0"/>
    <s v="Bastar"/>
    <x v="2"/>
    <n v="1570"/>
    <n v="1305.73"/>
  </r>
  <r>
    <x v="5"/>
    <x v="0"/>
    <s v="Bastar"/>
    <x v="0"/>
    <n v="642790"/>
    <n v="1969.4"/>
  </r>
  <r>
    <x v="5"/>
    <x v="0"/>
    <s v="Bastar"/>
    <x v="1"/>
    <n v="42380"/>
    <n v="2347.33"/>
  </r>
  <r>
    <x v="5"/>
    <x v="0"/>
    <s v="Bastar"/>
    <x v="2"/>
    <n v="1710"/>
    <n v="812.87"/>
  </r>
  <r>
    <x v="6"/>
    <x v="0"/>
    <s v="Bastar"/>
    <x v="0"/>
    <n v="646700"/>
    <n v="2129.33"/>
  </r>
  <r>
    <x v="6"/>
    <x v="0"/>
    <s v="Bastar"/>
    <x v="1"/>
    <n v="43100"/>
    <n v="2016.94"/>
  </r>
  <r>
    <x v="6"/>
    <x v="0"/>
    <s v="Bastar"/>
    <x v="2"/>
    <n v="1650"/>
    <n v="1278.79"/>
  </r>
  <r>
    <x v="7"/>
    <x v="0"/>
    <s v="Bastar"/>
    <x v="0"/>
    <n v="644560"/>
    <n v="1030.8699999999999"/>
  </r>
  <r>
    <x v="7"/>
    <x v="0"/>
    <s v="Bastar"/>
    <x v="1"/>
    <n v="41360"/>
    <n v="2151.35"/>
  </r>
  <r>
    <x v="7"/>
    <x v="0"/>
    <s v="Bastar"/>
    <x v="2"/>
    <n v="1510"/>
    <n v="880.79"/>
  </r>
  <r>
    <x v="8"/>
    <x v="0"/>
    <s v="Bastar"/>
    <x v="0"/>
    <n v="656260"/>
    <n v="1973.24"/>
  </r>
  <r>
    <x v="8"/>
    <x v="0"/>
    <s v="Bastar"/>
    <x v="1"/>
    <n v="41500"/>
    <n v="2979.5"/>
  </r>
  <r>
    <x v="8"/>
    <x v="0"/>
    <s v="Bastar"/>
    <x v="2"/>
    <n v="760"/>
    <n v="1203.7"/>
  </r>
  <r>
    <x v="9"/>
    <x v="0"/>
    <s v="Bastar"/>
    <x v="0"/>
    <n v="660360"/>
    <n v="1214.23"/>
  </r>
  <r>
    <x v="9"/>
    <x v="0"/>
    <s v="Bastar"/>
    <x v="1"/>
    <n v="41940"/>
    <n v="2866.36"/>
  </r>
  <r>
    <x v="9"/>
    <x v="0"/>
    <s v="Bastar"/>
    <x v="2"/>
    <n v="1390"/>
    <n v="925.85"/>
  </r>
  <r>
    <x v="0"/>
    <x v="0"/>
    <s v="Raipur"/>
    <x v="0"/>
    <n v="942240"/>
    <n v="1329.15"/>
  </r>
  <r>
    <x v="0"/>
    <x v="0"/>
    <s v="Raipur"/>
    <x v="1"/>
    <n v="1290"/>
    <n v="1077.52"/>
  </r>
  <r>
    <x v="0"/>
    <x v="0"/>
    <s v="Raipur"/>
    <x v="2"/>
    <n v="50160"/>
    <n v="704.35"/>
  </r>
  <r>
    <x v="1"/>
    <x v="0"/>
    <s v="Raipur"/>
    <x v="0"/>
    <n v="928660"/>
    <n v="1407.66"/>
  </r>
  <r>
    <x v="1"/>
    <x v="0"/>
    <s v="Raipur"/>
    <x v="1"/>
    <n v="1340"/>
    <n v="1589.55"/>
  </r>
  <r>
    <x v="1"/>
    <x v="0"/>
    <s v="Raipur"/>
    <x v="2"/>
    <n v="55790"/>
    <n v="829.18"/>
  </r>
  <r>
    <x v="2"/>
    <x v="0"/>
    <s v="Raipur"/>
    <x v="0"/>
    <n v="915400"/>
    <n v="1661.71"/>
  </r>
  <r>
    <x v="2"/>
    <x v="0"/>
    <s v="Raipur"/>
    <x v="1"/>
    <n v="1300"/>
    <n v="1384.62"/>
  </r>
  <r>
    <x v="2"/>
    <x v="0"/>
    <s v="Raipur"/>
    <x v="2"/>
    <n v="14600"/>
    <n v="1034.25"/>
  </r>
  <r>
    <x v="3"/>
    <x v="0"/>
    <s v="Raipur"/>
    <x v="0"/>
    <n v="958010"/>
    <n v="1483.67"/>
  </r>
  <r>
    <x v="3"/>
    <x v="0"/>
    <s v="Raipur"/>
    <x v="1"/>
    <n v="2120"/>
    <n v="1698.11"/>
  </r>
  <r>
    <x v="3"/>
    <x v="0"/>
    <s v="Raipur"/>
    <x v="2"/>
    <n v="18810"/>
    <n v="1080.28"/>
  </r>
  <r>
    <x v="4"/>
    <x v="0"/>
    <s v="Raipur"/>
    <x v="0"/>
    <n v="993680"/>
    <n v="1987.25"/>
  </r>
  <r>
    <x v="4"/>
    <x v="0"/>
    <s v="Raipur"/>
    <x v="1"/>
    <n v="10210"/>
    <n v="1669.93"/>
  </r>
  <r>
    <x v="4"/>
    <x v="0"/>
    <s v="Raipur"/>
    <x v="2"/>
    <n v="13950"/>
    <n v="1323.3"/>
  </r>
  <r>
    <x v="5"/>
    <x v="0"/>
    <s v="Raipur"/>
    <x v="0"/>
    <n v="1009220"/>
    <n v="1733.23"/>
  </r>
  <r>
    <x v="5"/>
    <x v="0"/>
    <s v="Raipur"/>
    <x v="1"/>
    <n v="13010"/>
    <n v="1750.19"/>
  </r>
  <r>
    <x v="5"/>
    <x v="0"/>
    <s v="Raipur"/>
    <x v="2"/>
    <n v="13690"/>
    <n v="952.52"/>
  </r>
  <r>
    <x v="6"/>
    <x v="0"/>
    <s v="Raipur"/>
    <x v="0"/>
    <n v="1034990"/>
    <n v="2055.8000000000002"/>
  </r>
  <r>
    <x v="6"/>
    <x v="0"/>
    <s v="Raipur"/>
    <x v="1"/>
    <n v="14750"/>
    <n v="2011.53"/>
  </r>
  <r>
    <x v="6"/>
    <x v="0"/>
    <s v="Raipur"/>
    <x v="2"/>
    <n v="15710"/>
    <n v="1272.44"/>
  </r>
  <r>
    <x v="7"/>
    <x v="0"/>
    <s v="Raipur"/>
    <x v="0"/>
    <n v="986910"/>
    <n v="1431.57"/>
  </r>
  <r>
    <x v="7"/>
    <x v="0"/>
    <s v="Raipur"/>
    <x v="1"/>
    <n v="11140"/>
    <n v="1804.31"/>
  </r>
  <r>
    <x v="7"/>
    <x v="0"/>
    <s v="Raipur"/>
    <x v="2"/>
    <n v="14210"/>
    <n v="906.4"/>
  </r>
  <r>
    <x v="8"/>
    <x v="0"/>
    <s v="Raipur"/>
    <x v="0"/>
    <n v="1009290"/>
    <n v="2410.09"/>
  </r>
  <r>
    <x v="8"/>
    <x v="0"/>
    <s v="Raipur"/>
    <x v="1"/>
    <n v="7100"/>
    <n v="2557.48"/>
  </r>
  <r>
    <x v="8"/>
    <x v="0"/>
    <s v="Raipur"/>
    <x v="2"/>
    <n v="16660"/>
    <n v="1341.7"/>
  </r>
  <r>
    <x v="8"/>
    <x v="0"/>
    <s v="Raipur"/>
    <x v="3"/>
    <n v="10"/>
    <n v="408"/>
  </r>
  <r>
    <x v="9"/>
    <x v="0"/>
    <s v="Raipur"/>
    <x v="0"/>
    <n v="959010"/>
    <n v="1585.96"/>
  </r>
  <r>
    <x v="9"/>
    <x v="0"/>
    <s v="Raipur"/>
    <x v="1"/>
    <n v="6130"/>
    <n v="2228.27"/>
  </r>
  <r>
    <x v="9"/>
    <x v="0"/>
    <s v="Raipur"/>
    <x v="2"/>
    <n v="31380"/>
    <n v="1098.73"/>
  </r>
  <r>
    <x v="9"/>
    <x v="0"/>
    <s v="Raipur"/>
    <x v="3"/>
    <n v="30"/>
    <n v="360"/>
  </r>
  <r>
    <x v="0"/>
    <x v="0"/>
    <s v="Bilaspur"/>
    <x v="0"/>
    <n v="749560"/>
    <n v="1428.76"/>
  </r>
  <r>
    <x v="0"/>
    <x v="0"/>
    <s v="Bilaspur"/>
    <x v="1"/>
    <n v="9700"/>
    <n v="1152.73"/>
  </r>
  <r>
    <x v="0"/>
    <x v="0"/>
    <s v="Bilaspur"/>
    <x v="2"/>
    <n v="40680"/>
    <n v="734.15"/>
  </r>
  <r>
    <x v="1"/>
    <x v="0"/>
    <s v="Bilaspur"/>
    <x v="0"/>
    <n v="696490"/>
    <n v="1427.57"/>
  </r>
  <r>
    <x v="1"/>
    <x v="0"/>
    <s v="Bilaspur"/>
    <x v="1"/>
    <n v="11670"/>
    <n v="1467.12"/>
  </r>
  <r>
    <x v="1"/>
    <x v="0"/>
    <s v="Bilaspur"/>
    <x v="2"/>
    <n v="46210"/>
    <n v="869.74"/>
  </r>
  <r>
    <x v="2"/>
    <x v="0"/>
    <s v="Bilaspur"/>
    <x v="0"/>
    <n v="705670"/>
    <n v="1889.83"/>
  </r>
  <r>
    <x v="2"/>
    <x v="0"/>
    <s v="Bilaspur"/>
    <x v="1"/>
    <n v="11630"/>
    <n v="1606.28"/>
  </r>
  <r>
    <x v="2"/>
    <x v="0"/>
    <s v="Bilaspur"/>
    <x v="2"/>
    <n v="19000"/>
    <n v="911.49"/>
  </r>
  <r>
    <x v="3"/>
    <x v="0"/>
    <s v="Bilaspur"/>
    <x v="0"/>
    <n v="749080"/>
    <n v="2079.0100000000002"/>
  </r>
  <r>
    <x v="3"/>
    <x v="0"/>
    <s v="Bilaspur"/>
    <x v="1"/>
    <n v="9300"/>
    <n v="1368.1"/>
  </r>
  <r>
    <x v="3"/>
    <x v="0"/>
    <s v="Bilaspur"/>
    <x v="2"/>
    <n v="38220"/>
    <n v="946.7"/>
  </r>
  <r>
    <x v="4"/>
    <x v="0"/>
    <s v="Bilaspur"/>
    <x v="0"/>
    <n v="747270"/>
    <n v="2337.61"/>
  </r>
  <r>
    <x v="4"/>
    <x v="0"/>
    <s v="Bilaspur"/>
    <x v="1"/>
    <n v="8800"/>
    <n v="1795.44"/>
  </r>
  <r>
    <x v="4"/>
    <x v="0"/>
    <s v="Bilaspur"/>
    <x v="2"/>
    <n v="38360"/>
    <n v="1112.3399999999999"/>
  </r>
  <r>
    <x v="5"/>
    <x v="0"/>
    <s v="Bilaspur"/>
    <x v="0"/>
    <n v="726150"/>
    <n v="2171.9499999999998"/>
  </r>
  <r>
    <x v="5"/>
    <x v="0"/>
    <s v="Bilaspur"/>
    <x v="1"/>
    <n v="8940"/>
    <n v="1734.72"/>
  </r>
  <r>
    <x v="5"/>
    <x v="0"/>
    <s v="Bilaspur"/>
    <x v="2"/>
    <n v="38600"/>
    <n v="745.2"/>
  </r>
  <r>
    <x v="6"/>
    <x v="0"/>
    <s v="Bilaspur"/>
    <x v="0"/>
    <n v="728840"/>
    <n v="2310.4299999999998"/>
  </r>
  <r>
    <x v="6"/>
    <x v="0"/>
    <s v="Bilaspur"/>
    <x v="1"/>
    <n v="9030"/>
    <n v="1724.75"/>
  </r>
  <r>
    <x v="6"/>
    <x v="0"/>
    <s v="Bilaspur"/>
    <x v="2"/>
    <n v="41530"/>
    <n v="991.55"/>
  </r>
  <r>
    <x v="7"/>
    <x v="0"/>
    <s v="Bilaspur"/>
    <x v="0"/>
    <n v="731830"/>
    <n v="1831.92"/>
  </r>
  <r>
    <x v="7"/>
    <x v="0"/>
    <s v="Bilaspur"/>
    <x v="1"/>
    <n v="8620"/>
    <n v="1416.38"/>
  </r>
  <r>
    <x v="7"/>
    <x v="0"/>
    <s v="Bilaspur"/>
    <x v="2"/>
    <n v="39470"/>
    <n v="882.37"/>
  </r>
  <r>
    <x v="8"/>
    <x v="0"/>
    <s v="Bilaspur"/>
    <x v="0"/>
    <n v="727500"/>
    <n v="2554.21"/>
  </r>
  <r>
    <x v="8"/>
    <x v="0"/>
    <s v="Bilaspur"/>
    <x v="1"/>
    <n v="8100"/>
    <n v="2111.81"/>
  </r>
  <r>
    <x v="8"/>
    <x v="0"/>
    <s v="Bilaspur"/>
    <x v="2"/>
    <n v="40640"/>
    <n v="1115.32"/>
  </r>
  <r>
    <x v="9"/>
    <x v="0"/>
    <s v="Bilaspur"/>
    <x v="0"/>
    <n v="727940"/>
    <n v="1779.97"/>
  </r>
  <r>
    <x v="9"/>
    <x v="0"/>
    <s v="Bilaspur"/>
    <x v="1"/>
    <n v="7610"/>
    <n v="2080.79"/>
  </r>
  <r>
    <x v="9"/>
    <x v="0"/>
    <s v="Bilaspur"/>
    <x v="2"/>
    <n v="39080"/>
    <n v="826.39"/>
  </r>
  <r>
    <x v="0"/>
    <x v="0"/>
    <s v="Raigarh"/>
    <x v="0"/>
    <n v="423290"/>
    <n v="1183.18"/>
  </r>
  <r>
    <x v="0"/>
    <x v="0"/>
    <s v="Raigarh"/>
    <x v="1"/>
    <n v="7050"/>
    <n v="1439.72"/>
  </r>
  <r>
    <x v="0"/>
    <x v="0"/>
    <s v="Raigarh"/>
    <x v="2"/>
    <n v="9750"/>
    <n v="864.62"/>
  </r>
  <r>
    <x v="1"/>
    <x v="0"/>
    <s v="Raigarh"/>
    <x v="0"/>
    <n v="420750"/>
    <n v="1118.31"/>
  </r>
  <r>
    <x v="1"/>
    <x v="0"/>
    <s v="Raigarh"/>
    <x v="1"/>
    <n v="6780"/>
    <n v="1656.34"/>
  </r>
  <r>
    <x v="1"/>
    <x v="0"/>
    <s v="Raigarh"/>
    <x v="2"/>
    <n v="9640"/>
    <n v="1012.45"/>
  </r>
  <r>
    <x v="2"/>
    <x v="0"/>
    <s v="Raigarh"/>
    <x v="0"/>
    <n v="435050"/>
    <n v="1375.15"/>
  </r>
  <r>
    <x v="2"/>
    <x v="0"/>
    <s v="Raigarh"/>
    <x v="1"/>
    <n v="7000"/>
    <n v="1700"/>
  </r>
  <r>
    <x v="2"/>
    <x v="0"/>
    <s v="Raigarh"/>
    <x v="2"/>
    <n v="1730"/>
    <n v="994.22"/>
  </r>
  <r>
    <x v="3"/>
    <x v="0"/>
    <s v="Raigarh"/>
    <x v="0"/>
    <n v="421320"/>
    <n v="1430.41"/>
  </r>
  <r>
    <x v="3"/>
    <x v="0"/>
    <s v="Raigarh"/>
    <x v="1"/>
    <n v="6840"/>
    <n v="1559.94"/>
  </r>
  <r>
    <x v="3"/>
    <x v="0"/>
    <s v="Raigarh"/>
    <x v="2"/>
    <n v="1640"/>
    <n v="1012.2"/>
  </r>
  <r>
    <x v="4"/>
    <x v="0"/>
    <s v="Raigarh"/>
    <x v="0"/>
    <n v="422650"/>
    <n v="1517.28"/>
  </r>
  <r>
    <x v="4"/>
    <x v="0"/>
    <s v="Raigarh"/>
    <x v="1"/>
    <n v="6330"/>
    <n v="1870.46"/>
  </r>
  <r>
    <x v="4"/>
    <x v="0"/>
    <s v="Raigarh"/>
    <x v="2"/>
    <n v="1660"/>
    <n v="1222.8900000000001"/>
  </r>
  <r>
    <x v="5"/>
    <x v="0"/>
    <s v="Raigarh"/>
    <x v="0"/>
    <n v="418440"/>
    <n v="1387.92"/>
  </r>
  <r>
    <x v="5"/>
    <x v="0"/>
    <s v="Raigarh"/>
    <x v="1"/>
    <n v="6550"/>
    <n v="2187.79"/>
  </r>
  <r>
    <x v="5"/>
    <x v="0"/>
    <s v="Raigarh"/>
    <x v="2"/>
    <n v="1660"/>
    <n v="843.37"/>
  </r>
  <r>
    <x v="6"/>
    <x v="0"/>
    <s v="Raigarh"/>
    <x v="0"/>
    <n v="408900"/>
    <n v="1608.68"/>
  </r>
  <r>
    <x v="6"/>
    <x v="0"/>
    <s v="Raigarh"/>
    <x v="1"/>
    <n v="6550"/>
    <n v="1902.29"/>
  </r>
  <r>
    <x v="6"/>
    <x v="0"/>
    <s v="Raigarh"/>
    <x v="2"/>
    <n v="1690"/>
    <n v="1260.3599999999999"/>
  </r>
  <r>
    <x v="7"/>
    <x v="0"/>
    <s v="Raigarh"/>
    <x v="0"/>
    <n v="409450"/>
    <n v="1013.29"/>
  </r>
  <r>
    <x v="7"/>
    <x v="0"/>
    <s v="Raigarh"/>
    <x v="1"/>
    <n v="6500"/>
    <n v="1683.08"/>
  </r>
  <r>
    <x v="7"/>
    <x v="0"/>
    <s v="Raigarh"/>
    <x v="2"/>
    <n v="1590"/>
    <n v="710.69"/>
  </r>
  <r>
    <x v="8"/>
    <x v="0"/>
    <s v="Raigarh"/>
    <x v="0"/>
    <n v="424240"/>
    <n v="1800.23"/>
  </r>
  <r>
    <x v="8"/>
    <x v="0"/>
    <s v="Raigarh"/>
    <x v="1"/>
    <n v="6460"/>
    <n v="2389.5300000000002"/>
  </r>
  <r>
    <x v="8"/>
    <x v="0"/>
    <s v="Raigarh"/>
    <x v="2"/>
    <n v="1610"/>
    <n v="1202.74"/>
  </r>
  <r>
    <x v="9"/>
    <x v="0"/>
    <s v="Raigarh"/>
    <x v="0"/>
    <n v="411120"/>
    <n v="1516.07"/>
  </r>
  <r>
    <x v="9"/>
    <x v="0"/>
    <s v="Raigarh"/>
    <x v="1"/>
    <n v="6290"/>
    <n v="2512.8000000000002"/>
  </r>
  <r>
    <x v="9"/>
    <x v="0"/>
    <s v="Raigarh"/>
    <x v="2"/>
    <n v="1160"/>
    <n v="1010.3"/>
  </r>
  <r>
    <x v="0"/>
    <x v="0"/>
    <s v="Surguja"/>
    <x v="0"/>
    <n v="382590"/>
    <n v="1176.01"/>
  </r>
  <r>
    <x v="0"/>
    <x v="0"/>
    <s v="Surguja"/>
    <x v="1"/>
    <n v="44550"/>
    <n v="1345.23"/>
  </r>
  <r>
    <x v="0"/>
    <x v="0"/>
    <s v="Surguja"/>
    <x v="2"/>
    <n v="3480"/>
    <n v="747.13"/>
  </r>
  <r>
    <x v="0"/>
    <x v="0"/>
    <s v="Surguja"/>
    <x v="3"/>
    <n v="10"/>
    <n v="1000"/>
  </r>
  <r>
    <x v="1"/>
    <x v="0"/>
    <s v="Surguja"/>
    <x v="0"/>
    <n v="376000"/>
    <n v="720.05"/>
  </r>
  <r>
    <x v="1"/>
    <x v="0"/>
    <s v="Surguja"/>
    <x v="1"/>
    <n v="43910"/>
    <n v="1141.8800000000001"/>
  </r>
  <r>
    <x v="1"/>
    <x v="0"/>
    <s v="Surguja"/>
    <x v="2"/>
    <n v="3550"/>
    <n v="639.44000000000005"/>
  </r>
  <r>
    <x v="2"/>
    <x v="0"/>
    <s v="Surguja"/>
    <x v="0"/>
    <n v="371280"/>
    <n v="1075.9000000000001"/>
  </r>
  <r>
    <x v="2"/>
    <x v="0"/>
    <s v="Surguja"/>
    <x v="1"/>
    <n v="43900"/>
    <n v="1738.04"/>
  </r>
  <r>
    <x v="2"/>
    <x v="0"/>
    <s v="Surguja"/>
    <x v="2"/>
    <n v="3600"/>
    <n v="861.11"/>
  </r>
  <r>
    <x v="3"/>
    <x v="0"/>
    <s v="Surguja"/>
    <x v="0"/>
    <n v="377140"/>
    <n v="1405.53"/>
  </r>
  <r>
    <x v="3"/>
    <x v="0"/>
    <s v="Surguja"/>
    <x v="1"/>
    <n v="45390"/>
    <n v="1394.8"/>
  </r>
  <r>
    <x v="3"/>
    <x v="0"/>
    <s v="Surguja"/>
    <x v="2"/>
    <n v="3710"/>
    <n v="857.14"/>
  </r>
  <r>
    <x v="4"/>
    <x v="0"/>
    <s v="Surguja"/>
    <x v="0"/>
    <n v="373710"/>
    <n v="1632.47"/>
  </r>
  <r>
    <x v="4"/>
    <x v="0"/>
    <s v="Surguja"/>
    <x v="1"/>
    <n v="47340"/>
    <n v="1930.08"/>
  </r>
  <r>
    <x v="4"/>
    <x v="0"/>
    <s v="Surguja"/>
    <x v="2"/>
    <n v="3730"/>
    <n v="1000"/>
  </r>
  <r>
    <x v="5"/>
    <x v="0"/>
    <s v="Surguja"/>
    <x v="0"/>
    <n v="371710"/>
    <n v="1704.2"/>
  </r>
  <r>
    <x v="5"/>
    <x v="0"/>
    <s v="Surguja"/>
    <x v="1"/>
    <n v="49070"/>
    <n v="1957.82"/>
  </r>
  <r>
    <x v="5"/>
    <x v="0"/>
    <s v="Surguja"/>
    <x v="2"/>
    <n v="4110"/>
    <n v="742.09"/>
  </r>
  <r>
    <x v="6"/>
    <x v="0"/>
    <s v="Surguja"/>
    <x v="0"/>
    <n v="381430"/>
    <n v="1801.22"/>
  </r>
  <r>
    <x v="6"/>
    <x v="0"/>
    <s v="Surguja"/>
    <x v="1"/>
    <n v="47610"/>
    <n v="1776.31"/>
  </r>
  <r>
    <x v="6"/>
    <x v="0"/>
    <s v="Surguja"/>
    <x v="2"/>
    <n v="3940"/>
    <n v="1050.76"/>
  </r>
  <r>
    <x v="7"/>
    <x v="0"/>
    <s v="Surguja"/>
    <x v="0"/>
    <n v="369320"/>
    <n v="1193.82"/>
  </r>
  <r>
    <x v="7"/>
    <x v="0"/>
    <s v="Surguja"/>
    <x v="1"/>
    <n v="48890"/>
    <n v="1861.53"/>
  </r>
  <r>
    <x v="7"/>
    <x v="0"/>
    <s v="Surguja"/>
    <x v="2"/>
    <n v="3870"/>
    <n v="633.07000000000005"/>
  </r>
  <r>
    <x v="8"/>
    <x v="0"/>
    <s v="Surguja"/>
    <x v="0"/>
    <n v="376380"/>
    <n v="1732.96"/>
  </r>
  <r>
    <x v="8"/>
    <x v="0"/>
    <s v="Surguja"/>
    <x v="1"/>
    <n v="49440"/>
    <n v="2403.9899999999998"/>
  </r>
  <r>
    <x v="8"/>
    <x v="0"/>
    <s v="Surguja"/>
    <x v="2"/>
    <n v="3750"/>
    <n v="1008.8"/>
  </r>
  <r>
    <x v="9"/>
    <x v="0"/>
    <s v="Surguja"/>
    <x v="0"/>
    <n v="377070"/>
    <n v="1389.84"/>
  </r>
  <r>
    <x v="9"/>
    <x v="0"/>
    <s v="Surguja"/>
    <x v="1"/>
    <n v="48400"/>
    <n v="2548.25"/>
  </r>
  <r>
    <x v="9"/>
    <x v="0"/>
    <s v="Surguja"/>
    <x v="2"/>
    <n v="3550"/>
    <n v="841.73"/>
  </r>
  <r>
    <x v="0"/>
    <x v="1"/>
    <s v="Jabalpur"/>
    <x v="0"/>
    <n v="173300"/>
    <n v="598.33000000000004"/>
  </r>
  <r>
    <x v="0"/>
    <x v="1"/>
    <s v="Jabalpur"/>
    <x v="1"/>
    <n v="8400"/>
    <n v="1214.29"/>
  </r>
  <r>
    <x v="0"/>
    <x v="1"/>
    <s v="Jabalpur"/>
    <x v="2"/>
    <n v="94900"/>
    <n v="899.89"/>
  </r>
  <r>
    <x v="1"/>
    <x v="1"/>
    <s v="Jabalpur"/>
    <x v="0"/>
    <n v="135200"/>
    <n v="582.84"/>
  </r>
  <r>
    <x v="1"/>
    <x v="1"/>
    <s v="Jabalpur"/>
    <x v="1"/>
    <n v="7700"/>
    <n v="922.08"/>
  </r>
  <r>
    <x v="1"/>
    <x v="1"/>
    <s v="Jabalpur"/>
    <x v="2"/>
    <n v="94300"/>
    <n v="968.19"/>
  </r>
  <r>
    <x v="2"/>
    <x v="1"/>
    <s v="Jabalpur"/>
    <x v="0"/>
    <n v="151100"/>
    <n v="1025.81"/>
  </r>
  <r>
    <x v="2"/>
    <x v="1"/>
    <s v="Jabalpur"/>
    <x v="1"/>
    <n v="7500"/>
    <n v="1173.33"/>
  </r>
  <r>
    <x v="2"/>
    <x v="1"/>
    <s v="Jabalpur"/>
    <x v="2"/>
    <n v="93400"/>
    <n v="680.94"/>
  </r>
  <r>
    <x v="3"/>
    <x v="1"/>
    <s v="Jabalpur"/>
    <x v="0"/>
    <n v="157600"/>
    <n v="1297.5899999999999"/>
  </r>
  <r>
    <x v="3"/>
    <x v="1"/>
    <s v="Jabalpur"/>
    <x v="1"/>
    <n v="8000"/>
    <n v="987.5"/>
  </r>
  <r>
    <x v="3"/>
    <x v="1"/>
    <s v="Jabalpur"/>
    <x v="2"/>
    <n v="92900"/>
    <n v="1069.97"/>
  </r>
  <r>
    <x v="4"/>
    <x v="1"/>
    <s v="Jabalpur"/>
    <x v="0"/>
    <n v="182130"/>
    <n v="1608.25"/>
  </r>
  <r>
    <x v="4"/>
    <x v="1"/>
    <s v="Jabalpur"/>
    <x v="1"/>
    <n v="8070"/>
    <n v="1874.85"/>
  </r>
  <r>
    <x v="4"/>
    <x v="1"/>
    <s v="Jabalpur"/>
    <x v="2"/>
    <n v="93820"/>
    <n v="1225.43"/>
  </r>
  <r>
    <x v="5"/>
    <x v="1"/>
    <s v="Jabalpur"/>
    <x v="0"/>
    <n v="188690"/>
    <n v="1931"/>
  </r>
  <r>
    <x v="5"/>
    <x v="1"/>
    <s v="Jabalpur"/>
    <x v="1"/>
    <n v="7670"/>
    <n v="1769.23"/>
  </r>
  <r>
    <x v="5"/>
    <x v="1"/>
    <s v="Jabalpur"/>
    <x v="2"/>
    <n v="101750"/>
    <n v="884.42"/>
  </r>
  <r>
    <x v="6"/>
    <x v="1"/>
    <s v="Jabalpur"/>
    <x v="0"/>
    <n v="179000"/>
    <n v="1273.74"/>
  </r>
  <r>
    <x v="6"/>
    <x v="1"/>
    <s v="Jabalpur"/>
    <x v="1"/>
    <n v="19000"/>
    <n v="3000"/>
  </r>
  <r>
    <x v="6"/>
    <x v="1"/>
    <s v="Jabalpur"/>
    <x v="2"/>
    <n v="84000"/>
    <n v="607.14"/>
  </r>
  <r>
    <x v="7"/>
    <x v="1"/>
    <s v="Jabalpur"/>
    <x v="0"/>
    <n v="169000"/>
    <n v="1120.3"/>
  </r>
  <r>
    <x v="7"/>
    <x v="1"/>
    <s v="Jabalpur"/>
    <x v="1"/>
    <n v="10000"/>
    <n v="1700"/>
  </r>
  <r>
    <x v="7"/>
    <x v="1"/>
    <s v="Jabalpur"/>
    <x v="2"/>
    <n v="116000"/>
    <n v="1250"/>
  </r>
  <r>
    <x v="8"/>
    <x v="1"/>
    <s v="Jabalpur"/>
    <x v="0"/>
    <n v="225000"/>
    <n v="2900.71"/>
  </r>
  <r>
    <x v="8"/>
    <x v="1"/>
    <s v="Jabalpur"/>
    <x v="1"/>
    <n v="11000"/>
    <n v="2272.73"/>
  </r>
  <r>
    <x v="8"/>
    <x v="1"/>
    <s v="Jabalpur"/>
    <x v="2"/>
    <n v="114000"/>
    <n v="1745.61"/>
  </r>
  <r>
    <x v="9"/>
    <x v="1"/>
    <s v="Jabalpur"/>
    <x v="0"/>
    <n v="210200"/>
    <n v="2503.19"/>
  </r>
  <r>
    <x v="9"/>
    <x v="1"/>
    <s v="Jabalpur"/>
    <x v="1"/>
    <n v="13900"/>
    <n v="2545.3200000000002"/>
  </r>
  <r>
    <x v="9"/>
    <x v="1"/>
    <s v="Jabalpur"/>
    <x v="2"/>
    <n v="121300"/>
    <n v="1866.36"/>
  </r>
  <r>
    <x v="0"/>
    <x v="1"/>
    <s v="Balaghat"/>
    <x v="0"/>
    <n v="249800"/>
    <n v="726.86"/>
  </r>
  <r>
    <x v="0"/>
    <x v="1"/>
    <s v="Balaghat"/>
    <x v="1"/>
    <n v="5600"/>
    <n v="1339.29"/>
  </r>
  <r>
    <x v="0"/>
    <x v="1"/>
    <s v="Balaghat"/>
    <x v="2"/>
    <n v="7000"/>
    <n v="828.57"/>
  </r>
  <r>
    <x v="1"/>
    <x v="1"/>
    <s v="Balaghat"/>
    <x v="0"/>
    <n v="247800"/>
    <n v="1364.81"/>
  </r>
  <r>
    <x v="1"/>
    <x v="1"/>
    <s v="Balaghat"/>
    <x v="1"/>
    <n v="4200"/>
    <n v="1190.48"/>
  </r>
  <r>
    <x v="1"/>
    <x v="1"/>
    <s v="Balaghat"/>
    <x v="2"/>
    <n v="7400"/>
    <n v="1040.54"/>
  </r>
  <r>
    <x v="2"/>
    <x v="1"/>
    <s v="Balaghat"/>
    <x v="0"/>
    <n v="247900"/>
    <n v="1423.96"/>
  </r>
  <r>
    <x v="2"/>
    <x v="1"/>
    <s v="Balaghat"/>
    <x v="1"/>
    <n v="4300"/>
    <n v="1534.88"/>
  </r>
  <r>
    <x v="2"/>
    <x v="1"/>
    <s v="Balaghat"/>
    <x v="2"/>
    <n v="6900"/>
    <n v="1043.48"/>
  </r>
  <r>
    <x v="3"/>
    <x v="1"/>
    <s v="Balaghat"/>
    <x v="0"/>
    <n v="246700"/>
    <n v="1362.79"/>
  </r>
  <r>
    <x v="3"/>
    <x v="1"/>
    <s v="Balaghat"/>
    <x v="1"/>
    <n v="4300"/>
    <n v="1302.33"/>
  </r>
  <r>
    <x v="3"/>
    <x v="1"/>
    <s v="Balaghat"/>
    <x v="2"/>
    <n v="10300"/>
    <n v="1077.67"/>
  </r>
  <r>
    <x v="4"/>
    <x v="1"/>
    <s v="Balaghat"/>
    <x v="0"/>
    <n v="260770"/>
    <n v="1865.48"/>
  </r>
  <r>
    <x v="4"/>
    <x v="1"/>
    <s v="Balaghat"/>
    <x v="1"/>
    <n v="4230"/>
    <n v="2352.25"/>
  </r>
  <r>
    <x v="4"/>
    <x v="1"/>
    <s v="Balaghat"/>
    <x v="2"/>
    <n v="7900"/>
    <n v="948.1"/>
  </r>
  <r>
    <x v="5"/>
    <x v="1"/>
    <s v="Balaghat"/>
    <x v="0"/>
    <n v="258650"/>
    <n v="1678.25"/>
  </r>
  <r>
    <x v="5"/>
    <x v="1"/>
    <s v="Balaghat"/>
    <x v="1"/>
    <n v="4290"/>
    <n v="1720.28"/>
  </r>
  <r>
    <x v="5"/>
    <x v="1"/>
    <s v="Balaghat"/>
    <x v="2"/>
    <n v="7490"/>
    <n v="845.13"/>
  </r>
  <r>
    <x v="6"/>
    <x v="1"/>
    <s v="Balaghat"/>
    <x v="0"/>
    <n v="245000"/>
    <n v="1834"/>
  </r>
  <r>
    <x v="6"/>
    <x v="1"/>
    <s v="Balaghat"/>
    <x v="1"/>
    <n v="8000"/>
    <n v="2625"/>
  </r>
  <r>
    <x v="6"/>
    <x v="1"/>
    <s v="Balaghat"/>
    <x v="2"/>
    <n v="17000"/>
    <n v="470.59"/>
  </r>
  <r>
    <x v="7"/>
    <x v="1"/>
    <s v="Balaghat"/>
    <x v="0"/>
    <n v="266000"/>
    <n v="1674.17"/>
  </r>
  <r>
    <x v="7"/>
    <x v="1"/>
    <s v="Balaghat"/>
    <x v="1"/>
    <n v="9000"/>
    <n v="2000"/>
  </r>
  <r>
    <x v="7"/>
    <x v="1"/>
    <s v="Balaghat"/>
    <x v="2"/>
    <n v="34000"/>
    <n v="1147.06"/>
  </r>
  <r>
    <x v="8"/>
    <x v="1"/>
    <s v="Balaghat"/>
    <x v="0"/>
    <n v="272000"/>
    <n v="2482.83"/>
  </r>
  <r>
    <x v="8"/>
    <x v="1"/>
    <s v="Balaghat"/>
    <x v="1"/>
    <n v="9000"/>
    <n v="3000"/>
  </r>
  <r>
    <x v="8"/>
    <x v="1"/>
    <s v="Balaghat"/>
    <x v="2"/>
    <n v="38000"/>
    <n v="1421.05"/>
  </r>
  <r>
    <x v="9"/>
    <x v="1"/>
    <s v="Balaghat"/>
    <x v="0"/>
    <n v="220210"/>
    <n v="1795.92"/>
  </r>
  <r>
    <x v="9"/>
    <x v="1"/>
    <s v="Balaghat"/>
    <x v="1"/>
    <n v="10040"/>
    <n v="2925.3"/>
  </r>
  <r>
    <x v="9"/>
    <x v="1"/>
    <s v="Balaghat"/>
    <x v="2"/>
    <n v="61000"/>
    <n v="1495.08"/>
  </r>
  <r>
    <x v="0"/>
    <x v="1"/>
    <s v="Chhindwara"/>
    <x v="0"/>
    <n v="19300"/>
    <n v="495.85"/>
  </r>
  <r>
    <x v="0"/>
    <x v="1"/>
    <s v="Chhindwara"/>
    <x v="1"/>
    <n v="92800"/>
    <n v="2192.89"/>
  </r>
  <r>
    <x v="0"/>
    <x v="1"/>
    <s v="Chhindwara"/>
    <x v="2"/>
    <n v="29500"/>
    <n v="1159.32"/>
  </r>
  <r>
    <x v="0"/>
    <x v="1"/>
    <s v="Chhindwara"/>
    <x v="3"/>
    <n v="28100"/>
    <n v="569.4"/>
  </r>
  <r>
    <x v="1"/>
    <x v="1"/>
    <s v="Chhindwara"/>
    <x v="0"/>
    <n v="18800"/>
    <n v="755.32"/>
  </r>
  <r>
    <x v="1"/>
    <x v="1"/>
    <s v="Chhindwara"/>
    <x v="1"/>
    <n v="88900"/>
    <n v="2622.05"/>
  </r>
  <r>
    <x v="1"/>
    <x v="1"/>
    <s v="Chhindwara"/>
    <x v="2"/>
    <n v="36300"/>
    <n v="1617.08"/>
  </r>
  <r>
    <x v="1"/>
    <x v="1"/>
    <s v="Chhindwara"/>
    <x v="3"/>
    <n v="27500"/>
    <n v="974.18"/>
  </r>
  <r>
    <x v="2"/>
    <x v="1"/>
    <s v="Chhindwara"/>
    <x v="0"/>
    <n v="18300"/>
    <n v="1650.27"/>
  </r>
  <r>
    <x v="2"/>
    <x v="1"/>
    <s v="Chhindwara"/>
    <x v="1"/>
    <n v="94400"/>
    <n v="2956.57"/>
  </r>
  <r>
    <x v="2"/>
    <x v="1"/>
    <s v="Chhindwara"/>
    <x v="2"/>
    <n v="43300"/>
    <n v="1327.94"/>
  </r>
  <r>
    <x v="2"/>
    <x v="1"/>
    <s v="Chhindwara"/>
    <x v="3"/>
    <n v="28340"/>
    <n v="1595.94"/>
  </r>
  <r>
    <x v="3"/>
    <x v="1"/>
    <s v="Chhindwara"/>
    <x v="0"/>
    <n v="20200"/>
    <n v="2128.71"/>
  </r>
  <r>
    <x v="3"/>
    <x v="1"/>
    <s v="Chhindwara"/>
    <x v="1"/>
    <n v="98600"/>
    <n v="4299.1899999999996"/>
  </r>
  <r>
    <x v="3"/>
    <x v="1"/>
    <s v="Chhindwara"/>
    <x v="2"/>
    <n v="45900"/>
    <n v="2740.74"/>
  </r>
  <r>
    <x v="3"/>
    <x v="1"/>
    <s v="Chhindwara"/>
    <x v="3"/>
    <n v="27680"/>
    <n v="1153.6500000000001"/>
  </r>
  <r>
    <x v="4"/>
    <x v="1"/>
    <s v="Chhindwara"/>
    <x v="0"/>
    <n v="13940"/>
    <n v="2752.51"/>
  </r>
  <r>
    <x v="4"/>
    <x v="1"/>
    <s v="Chhindwara"/>
    <x v="1"/>
    <n v="134980"/>
    <n v="3584.98"/>
  </r>
  <r>
    <x v="4"/>
    <x v="1"/>
    <s v="Chhindwara"/>
    <x v="2"/>
    <n v="44050"/>
    <n v="2828.83"/>
  </r>
  <r>
    <x v="4"/>
    <x v="1"/>
    <s v="Chhindwara"/>
    <x v="3"/>
    <n v="33770"/>
    <n v="195.44"/>
  </r>
  <r>
    <x v="5"/>
    <x v="1"/>
    <s v="Chhindwara"/>
    <x v="0"/>
    <n v="13810"/>
    <n v="2031.14"/>
  </r>
  <r>
    <x v="5"/>
    <x v="1"/>
    <s v="Chhindwara"/>
    <x v="1"/>
    <n v="154250"/>
    <n v="1122.6600000000001"/>
  </r>
  <r>
    <x v="5"/>
    <x v="1"/>
    <s v="Chhindwara"/>
    <x v="2"/>
    <n v="42940"/>
    <n v="2465.3000000000002"/>
  </r>
  <r>
    <x v="5"/>
    <x v="1"/>
    <s v="Chhindwara"/>
    <x v="3"/>
    <n v="34090"/>
    <n v="201.82"/>
  </r>
  <r>
    <x v="6"/>
    <x v="1"/>
    <s v="Chhindwara"/>
    <x v="0"/>
    <n v="20000"/>
    <n v="2400"/>
  </r>
  <r>
    <x v="6"/>
    <x v="1"/>
    <s v="Chhindwara"/>
    <x v="1"/>
    <n v="65000"/>
    <n v="3384.62"/>
  </r>
  <r>
    <x v="6"/>
    <x v="1"/>
    <s v="Chhindwara"/>
    <x v="2"/>
    <n v="50000"/>
    <n v="740"/>
  </r>
  <r>
    <x v="6"/>
    <x v="1"/>
    <s v="Chhindwara"/>
    <x v="3"/>
    <n v="15000"/>
    <n v="120"/>
  </r>
  <r>
    <x v="7"/>
    <x v="1"/>
    <s v="Chhindwara"/>
    <x v="0"/>
    <n v="31000"/>
    <n v="1741.94"/>
  </r>
  <r>
    <x v="7"/>
    <x v="1"/>
    <s v="Chhindwara"/>
    <x v="1"/>
    <n v="195000"/>
    <n v="5025.6400000000003"/>
  </r>
  <r>
    <x v="7"/>
    <x v="1"/>
    <s v="Chhindwara"/>
    <x v="2"/>
    <n v="81000"/>
    <n v="1222.22"/>
  </r>
  <r>
    <x v="7"/>
    <x v="1"/>
    <s v="Chhindwara"/>
    <x v="3"/>
    <n v="44000"/>
    <n v="40.909999999999997"/>
  </r>
  <r>
    <x v="8"/>
    <x v="1"/>
    <s v="Chhindwara"/>
    <x v="0"/>
    <n v="35000"/>
    <n v="1523.71"/>
  </r>
  <r>
    <x v="8"/>
    <x v="1"/>
    <s v="Chhindwara"/>
    <x v="1"/>
    <n v="213000"/>
    <n v="5028.17"/>
  </r>
  <r>
    <x v="8"/>
    <x v="1"/>
    <s v="Chhindwara"/>
    <x v="2"/>
    <n v="75000"/>
    <n v="1386.67"/>
  </r>
  <r>
    <x v="8"/>
    <x v="1"/>
    <s v="Chhindwara"/>
    <x v="3"/>
    <n v="45000"/>
    <n v="192"/>
  </r>
  <r>
    <x v="9"/>
    <x v="1"/>
    <s v="Chhindwara"/>
    <x v="0"/>
    <n v="34010"/>
    <n v="1236.7"/>
  </r>
  <r>
    <x v="9"/>
    <x v="1"/>
    <s v="Chhindwara"/>
    <x v="1"/>
    <n v="263500"/>
    <n v="5033.97"/>
  </r>
  <r>
    <x v="9"/>
    <x v="1"/>
    <s v="Chhindwara"/>
    <x v="2"/>
    <n v="66000"/>
    <n v="1600"/>
  </r>
  <r>
    <x v="9"/>
    <x v="1"/>
    <s v="Chhindwara"/>
    <x v="3"/>
    <n v="47600"/>
    <n v="201.78"/>
  </r>
  <r>
    <x v="0"/>
    <x v="1"/>
    <s v="Narsinghpur"/>
    <x v="0"/>
    <n v="13100"/>
    <n v="614.5"/>
  </r>
  <r>
    <x v="0"/>
    <x v="1"/>
    <s v="Narsinghpur"/>
    <x v="1"/>
    <n v="500"/>
    <n v="1800"/>
  </r>
  <r>
    <x v="0"/>
    <x v="1"/>
    <s v="Narsinghpur"/>
    <x v="2"/>
    <n v="132600"/>
    <n v="1226.24"/>
  </r>
  <r>
    <x v="1"/>
    <x v="1"/>
    <s v="Narsinghpur"/>
    <x v="0"/>
    <n v="13400"/>
    <n v="1111.94"/>
  </r>
  <r>
    <x v="1"/>
    <x v="1"/>
    <s v="Narsinghpur"/>
    <x v="1"/>
    <n v="600"/>
    <n v="1333.33"/>
  </r>
  <r>
    <x v="1"/>
    <x v="1"/>
    <s v="Narsinghpur"/>
    <x v="2"/>
    <n v="128900"/>
    <n v="1257.56"/>
  </r>
  <r>
    <x v="2"/>
    <x v="1"/>
    <s v="Narsinghpur"/>
    <x v="0"/>
    <n v="12500"/>
    <n v="1560"/>
  </r>
  <r>
    <x v="2"/>
    <x v="1"/>
    <s v="Narsinghpur"/>
    <x v="1"/>
    <n v="600"/>
    <n v="1500"/>
  </r>
  <r>
    <x v="2"/>
    <x v="1"/>
    <s v="Narsinghpur"/>
    <x v="2"/>
    <n v="108100"/>
    <n v="1082.33"/>
  </r>
  <r>
    <x v="3"/>
    <x v="1"/>
    <s v="Narsinghpur"/>
    <x v="0"/>
    <n v="12000"/>
    <n v="1791.67"/>
  </r>
  <r>
    <x v="3"/>
    <x v="1"/>
    <s v="Narsinghpur"/>
    <x v="1"/>
    <n v="600"/>
    <n v="1500"/>
  </r>
  <r>
    <x v="3"/>
    <x v="1"/>
    <s v="Narsinghpur"/>
    <x v="2"/>
    <n v="105000"/>
    <n v="1466.67"/>
  </r>
  <r>
    <x v="4"/>
    <x v="1"/>
    <s v="Narsinghpur"/>
    <x v="0"/>
    <n v="12910"/>
    <n v="1333.08"/>
  </r>
  <r>
    <x v="4"/>
    <x v="1"/>
    <s v="Narsinghpur"/>
    <x v="1"/>
    <n v="890"/>
    <n v="2808.99"/>
  </r>
  <r>
    <x v="4"/>
    <x v="1"/>
    <s v="Narsinghpur"/>
    <x v="2"/>
    <n v="111540"/>
    <n v="1212.21"/>
  </r>
  <r>
    <x v="5"/>
    <x v="1"/>
    <s v="Narsinghpur"/>
    <x v="0"/>
    <n v="18360"/>
    <n v="1361.11"/>
  </r>
  <r>
    <x v="5"/>
    <x v="1"/>
    <s v="Narsinghpur"/>
    <x v="1"/>
    <n v="1020"/>
    <n v="1460.78"/>
  </r>
  <r>
    <x v="5"/>
    <x v="1"/>
    <s v="Narsinghpur"/>
    <x v="2"/>
    <n v="104290"/>
    <n v="778.69"/>
  </r>
  <r>
    <x v="6"/>
    <x v="1"/>
    <s v="Narsinghpur"/>
    <x v="0"/>
    <n v="18000"/>
    <n v="1407.22"/>
  </r>
  <r>
    <x v="6"/>
    <x v="1"/>
    <s v="Narsinghpur"/>
    <x v="1"/>
    <n v="9000"/>
    <n v="1888.89"/>
  </r>
  <r>
    <x v="6"/>
    <x v="1"/>
    <s v="Narsinghpur"/>
    <x v="2"/>
    <n v="44000"/>
    <n v="704.55"/>
  </r>
  <r>
    <x v="7"/>
    <x v="1"/>
    <s v="Narsinghpur"/>
    <x v="0"/>
    <n v="34000"/>
    <n v="2627.35"/>
  </r>
  <r>
    <x v="7"/>
    <x v="1"/>
    <s v="Narsinghpur"/>
    <x v="1"/>
    <n v="3000"/>
    <n v="3333.33"/>
  </r>
  <r>
    <x v="7"/>
    <x v="1"/>
    <s v="Narsinghpur"/>
    <x v="2"/>
    <n v="90000"/>
    <n v="1255.56"/>
  </r>
  <r>
    <x v="8"/>
    <x v="1"/>
    <s v="Narsinghpur"/>
    <x v="0"/>
    <n v="55000"/>
    <n v="2812"/>
  </r>
  <r>
    <x v="8"/>
    <x v="1"/>
    <s v="Narsinghpur"/>
    <x v="1"/>
    <n v="4000"/>
    <n v="1750"/>
  </r>
  <r>
    <x v="8"/>
    <x v="1"/>
    <s v="Narsinghpur"/>
    <x v="2"/>
    <n v="98000"/>
    <n v="1744.9"/>
  </r>
  <r>
    <x v="9"/>
    <x v="1"/>
    <s v="Narsinghpur"/>
    <x v="0"/>
    <n v="39100"/>
    <n v="4636.83"/>
  </r>
  <r>
    <x v="9"/>
    <x v="1"/>
    <s v="Narsinghpur"/>
    <x v="1"/>
    <n v="5000"/>
    <n v="1768"/>
  </r>
  <r>
    <x v="9"/>
    <x v="1"/>
    <s v="Narsinghpur"/>
    <x v="2"/>
    <n v="101500"/>
    <n v="1506.01"/>
  </r>
  <r>
    <x v="0"/>
    <x v="1"/>
    <s v="Seoni / Shivani"/>
    <x v="0"/>
    <n v="115600"/>
    <n v="669.72"/>
  </r>
  <r>
    <x v="0"/>
    <x v="1"/>
    <s v="Seoni / Shivani"/>
    <x v="1"/>
    <n v="11800"/>
    <n v="1144.07"/>
  </r>
  <r>
    <x v="0"/>
    <x v="1"/>
    <s v="Seoni / Shivani"/>
    <x v="2"/>
    <n v="47500"/>
    <n v="707.37"/>
  </r>
  <r>
    <x v="1"/>
    <x v="1"/>
    <s v="Seoni / Shivani"/>
    <x v="0"/>
    <n v="116800"/>
    <n v="1047.95"/>
  </r>
  <r>
    <x v="1"/>
    <x v="1"/>
    <s v="Seoni / Shivani"/>
    <x v="1"/>
    <n v="11600"/>
    <n v="1094.83"/>
  </r>
  <r>
    <x v="1"/>
    <x v="1"/>
    <s v="Seoni / Shivani"/>
    <x v="2"/>
    <n v="48100"/>
    <n v="708.94"/>
  </r>
  <r>
    <x v="2"/>
    <x v="1"/>
    <s v="Seoni / Shivani"/>
    <x v="0"/>
    <n v="116300"/>
    <n v="1323.3"/>
  </r>
  <r>
    <x v="2"/>
    <x v="1"/>
    <s v="Seoni / Shivani"/>
    <x v="1"/>
    <n v="11900"/>
    <n v="1268.9100000000001"/>
  </r>
  <r>
    <x v="2"/>
    <x v="1"/>
    <s v="Seoni / Shivani"/>
    <x v="2"/>
    <n v="51300"/>
    <n v="690.06"/>
  </r>
  <r>
    <x v="3"/>
    <x v="1"/>
    <s v="Seoni / Shivani"/>
    <x v="0"/>
    <n v="121200"/>
    <n v="1455.45"/>
  </r>
  <r>
    <x v="3"/>
    <x v="1"/>
    <s v="Seoni / Shivani"/>
    <x v="1"/>
    <n v="14100"/>
    <n v="1070.92"/>
  </r>
  <r>
    <x v="3"/>
    <x v="1"/>
    <s v="Seoni / Shivani"/>
    <x v="2"/>
    <n v="44500"/>
    <n v="721.35"/>
  </r>
  <r>
    <x v="4"/>
    <x v="1"/>
    <s v="Seoni / Shivani"/>
    <x v="0"/>
    <n v="136550"/>
    <n v="2057.9299999999998"/>
  </r>
  <r>
    <x v="4"/>
    <x v="1"/>
    <s v="Seoni / Shivani"/>
    <x v="1"/>
    <n v="18390"/>
    <n v="2554.65"/>
  </r>
  <r>
    <x v="4"/>
    <x v="1"/>
    <s v="Seoni / Shivani"/>
    <x v="2"/>
    <n v="46400"/>
    <n v="851.72"/>
  </r>
  <r>
    <x v="5"/>
    <x v="1"/>
    <s v="Seoni / Shivani"/>
    <x v="0"/>
    <n v="150240"/>
    <n v="2935.24"/>
  </r>
  <r>
    <x v="5"/>
    <x v="1"/>
    <s v="Seoni / Shivani"/>
    <x v="1"/>
    <n v="22050"/>
    <n v="1837.64"/>
  </r>
  <r>
    <x v="5"/>
    <x v="1"/>
    <s v="Seoni / Shivani"/>
    <x v="2"/>
    <n v="44000"/>
    <n v="980"/>
  </r>
  <r>
    <x v="6"/>
    <x v="1"/>
    <s v="Seoni / Shivani"/>
    <x v="0"/>
    <n v="139000"/>
    <n v="1434.03"/>
  </r>
  <r>
    <x v="6"/>
    <x v="1"/>
    <s v="Seoni / Shivani"/>
    <x v="1"/>
    <n v="20000"/>
    <n v="3600"/>
  </r>
  <r>
    <x v="6"/>
    <x v="1"/>
    <s v="Seoni / Shivani"/>
    <x v="2"/>
    <n v="42000"/>
    <n v="500"/>
  </r>
  <r>
    <x v="7"/>
    <x v="1"/>
    <s v="Seoni / Shivani"/>
    <x v="0"/>
    <n v="169000"/>
    <n v="1412.25"/>
  </r>
  <r>
    <x v="7"/>
    <x v="1"/>
    <s v="Seoni / Shivani"/>
    <x v="1"/>
    <n v="72000"/>
    <n v="347.22"/>
  </r>
  <r>
    <x v="7"/>
    <x v="1"/>
    <s v="Seoni / Shivani"/>
    <x v="2"/>
    <n v="48000"/>
    <n v="833.33"/>
  </r>
  <r>
    <x v="8"/>
    <x v="1"/>
    <s v="Seoni / Shivani"/>
    <x v="0"/>
    <n v="182000"/>
    <n v="2472.5300000000002"/>
  </r>
  <r>
    <x v="8"/>
    <x v="1"/>
    <s v="Seoni / Shivani"/>
    <x v="1"/>
    <n v="116000"/>
    <n v="4620.6899999999996"/>
  </r>
  <r>
    <x v="8"/>
    <x v="1"/>
    <s v="Seoni / Shivani"/>
    <x v="2"/>
    <n v="43000"/>
    <n v="1302.33"/>
  </r>
  <r>
    <x v="9"/>
    <x v="1"/>
    <s v="Seoni / Shivani"/>
    <x v="0"/>
    <n v="133130"/>
    <n v="2403.52"/>
  </r>
  <r>
    <x v="9"/>
    <x v="1"/>
    <s v="Seoni / Shivani"/>
    <x v="1"/>
    <n v="99700"/>
    <n v="4639.5200000000004"/>
  </r>
  <r>
    <x v="9"/>
    <x v="1"/>
    <s v="Seoni / Shivani"/>
    <x v="2"/>
    <n v="40000"/>
    <n v="1015"/>
  </r>
  <r>
    <x v="0"/>
    <x v="1"/>
    <s v="Mandla"/>
    <x v="0"/>
    <n v="194100"/>
    <n v="465.48"/>
  </r>
  <r>
    <x v="0"/>
    <x v="1"/>
    <s v="Mandla"/>
    <x v="1"/>
    <n v="43500"/>
    <n v="1020.69"/>
  </r>
  <r>
    <x v="0"/>
    <x v="1"/>
    <s v="Mandla"/>
    <x v="2"/>
    <n v="12400"/>
    <n v="564.52"/>
  </r>
  <r>
    <x v="1"/>
    <x v="1"/>
    <s v="Mandla"/>
    <x v="0"/>
    <n v="180100"/>
    <n v="589.66999999999996"/>
  </r>
  <r>
    <x v="1"/>
    <x v="1"/>
    <s v="Mandla"/>
    <x v="1"/>
    <n v="36100"/>
    <n v="952.91"/>
  </r>
  <r>
    <x v="1"/>
    <x v="1"/>
    <s v="Mandla"/>
    <x v="2"/>
    <n v="12900"/>
    <n v="558.14"/>
  </r>
  <r>
    <x v="2"/>
    <x v="1"/>
    <s v="Mandla"/>
    <x v="0"/>
    <n v="191100"/>
    <n v="824.18"/>
  </r>
  <r>
    <x v="2"/>
    <x v="1"/>
    <s v="Mandla"/>
    <x v="1"/>
    <n v="35800"/>
    <n v="1234.6400000000001"/>
  </r>
  <r>
    <x v="2"/>
    <x v="1"/>
    <s v="Mandla"/>
    <x v="2"/>
    <n v="25800"/>
    <n v="395.35"/>
  </r>
  <r>
    <x v="3"/>
    <x v="1"/>
    <s v="Mandla"/>
    <x v="0"/>
    <n v="198700"/>
    <n v="1015.6"/>
  </r>
  <r>
    <x v="3"/>
    <x v="1"/>
    <s v="Mandla"/>
    <x v="1"/>
    <n v="42100"/>
    <n v="762.47"/>
  </r>
  <r>
    <x v="3"/>
    <x v="1"/>
    <s v="Mandla"/>
    <x v="2"/>
    <n v="24600"/>
    <n v="569.11"/>
  </r>
  <r>
    <x v="4"/>
    <x v="1"/>
    <s v="Mandla"/>
    <x v="0"/>
    <n v="210440"/>
    <n v="1010.69"/>
  </r>
  <r>
    <x v="4"/>
    <x v="1"/>
    <s v="Mandla"/>
    <x v="1"/>
    <n v="36030"/>
    <n v="1791.01"/>
  </r>
  <r>
    <x v="4"/>
    <x v="1"/>
    <s v="Mandla"/>
    <x v="2"/>
    <n v="19110"/>
    <n v="476.19"/>
  </r>
  <r>
    <x v="5"/>
    <x v="1"/>
    <s v="Mandla"/>
    <x v="0"/>
    <n v="212680"/>
    <n v="1138.56"/>
  </r>
  <r>
    <x v="5"/>
    <x v="1"/>
    <s v="Mandla"/>
    <x v="1"/>
    <n v="36840"/>
    <n v="1789.9"/>
  </r>
  <r>
    <x v="5"/>
    <x v="1"/>
    <s v="Mandla"/>
    <x v="2"/>
    <n v="19060"/>
    <n v="671.04"/>
  </r>
  <r>
    <x v="6"/>
    <x v="1"/>
    <s v="Mandla"/>
    <x v="0"/>
    <n v="209000"/>
    <n v="1311"/>
  </r>
  <r>
    <x v="6"/>
    <x v="1"/>
    <s v="Mandla"/>
    <x v="1"/>
    <n v="43000"/>
    <n v="2093.02"/>
  </r>
  <r>
    <x v="6"/>
    <x v="1"/>
    <s v="Mandla"/>
    <x v="2"/>
    <n v="49000"/>
    <n v="612.24"/>
  </r>
  <r>
    <x v="7"/>
    <x v="1"/>
    <s v="Mandla"/>
    <x v="0"/>
    <n v="215000"/>
    <n v="1699.21"/>
  </r>
  <r>
    <x v="7"/>
    <x v="1"/>
    <s v="Mandla"/>
    <x v="1"/>
    <n v="47000"/>
    <n v="2212.77"/>
  </r>
  <r>
    <x v="7"/>
    <x v="1"/>
    <s v="Mandla"/>
    <x v="2"/>
    <n v="56000"/>
    <n v="946.43"/>
  </r>
  <r>
    <x v="8"/>
    <x v="1"/>
    <s v="Mandla"/>
    <x v="0"/>
    <n v="227000"/>
    <n v="1941.23"/>
  </r>
  <r>
    <x v="8"/>
    <x v="1"/>
    <s v="Mandla"/>
    <x v="1"/>
    <n v="48000"/>
    <n v="2333.33"/>
  </r>
  <r>
    <x v="8"/>
    <x v="1"/>
    <s v="Mandla"/>
    <x v="2"/>
    <n v="55000"/>
    <n v="1163.6400000000001"/>
  </r>
  <r>
    <x v="9"/>
    <x v="1"/>
    <s v="Mandla"/>
    <x v="0"/>
    <n v="215100"/>
    <n v="3205.25"/>
  </r>
  <r>
    <x v="9"/>
    <x v="1"/>
    <s v="Mandla"/>
    <x v="1"/>
    <n v="47500"/>
    <n v="2397.6799999999998"/>
  </r>
  <r>
    <x v="9"/>
    <x v="1"/>
    <s v="Mandla"/>
    <x v="2"/>
    <n v="28800"/>
    <n v="1122.22"/>
  </r>
  <r>
    <x v="0"/>
    <x v="1"/>
    <s v="Sagar"/>
    <x v="0"/>
    <n v="6400"/>
    <n v="350"/>
  </r>
  <r>
    <x v="0"/>
    <x v="1"/>
    <s v="Sagar"/>
    <x v="1"/>
    <n v="6500"/>
    <n v="1123.08"/>
  </r>
  <r>
    <x v="0"/>
    <x v="1"/>
    <s v="Sagar"/>
    <x v="2"/>
    <n v="194900"/>
    <n v="866.09"/>
  </r>
  <r>
    <x v="1"/>
    <x v="1"/>
    <s v="Sagar"/>
    <x v="0"/>
    <n v="6000"/>
    <n v="616.66999999999996"/>
  </r>
  <r>
    <x v="1"/>
    <x v="1"/>
    <s v="Sagar"/>
    <x v="1"/>
    <n v="3400"/>
    <n v="1264.71"/>
  </r>
  <r>
    <x v="1"/>
    <x v="1"/>
    <s v="Sagar"/>
    <x v="2"/>
    <n v="186300"/>
    <n v="907.68"/>
  </r>
  <r>
    <x v="2"/>
    <x v="1"/>
    <s v="Sagar"/>
    <x v="0"/>
    <n v="6000"/>
    <n v="750"/>
  </r>
  <r>
    <x v="2"/>
    <x v="1"/>
    <s v="Sagar"/>
    <x v="1"/>
    <n v="3400"/>
    <n v="1235.29"/>
  </r>
  <r>
    <x v="2"/>
    <x v="1"/>
    <s v="Sagar"/>
    <x v="2"/>
    <n v="187500"/>
    <n v="513.07000000000005"/>
  </r>
  <r>
    <x v="3"/>
    <x v="1"/>
    <s v="Sagar"/>
    <x v="0"/>
    <n v="3400"/>
    <n v="794.12"/>
  </r>
  <r>
    <x v="3"/>
    <x v="1"/>
    <s v="Sagar"/>
    <x v="1"/>
    <n v="3400"/>
    <n v="1323.53"/>
  </r>
  <r>
    <x v="3"/>
    <x v="1"/>
    <s v="Sagar"/>
    <x v="2"/>
    <n v="205600"/>
    <n v="982.49"/>
  </r>
  <r>
    <x v="4"/>
    <x v="1"/>
    <s v="Sagar"/>
    <x v="0"/>
    <n v="5260"/>
    <n v="633.08000000000004"/>
  </r>
  <r>
    <x v="4"/>
    <x v="1"/>
    <s v="Sagar"/>
    <x v="1"/>
    <n v="2970"/>
    <n v="2057.2399999999998"/>
  </r>
  <r>
    <x v="4"/>
    <x v="1"/>
    <s v="Sagar"/>
    <x v="2"/>
    <n v="170010"/>
    <n v="1283.04"/>
  </r>
  <r>
    <x v="5"/>
    <x v="1"/>
    <s v="Sagar"/>
    <x v="0"/>
    <n v="4780"/>
    <n v="437.24"/>
  </r>
  <r>
    <x v="5"/>
    <x v="1"/>
    <s v="Sagar"/>
    <x v="1"/>
    <n v="2780"/>
    <n v="586.33000000000004"/>
  </r>
  <r>
    <x v="5"/>
    <x v="1"/>
    <s v="Sagar"/>
    <x v="2"/>
    <n v="181030"/>
    <n v="575.32000000000005"/>
  </r>
  <r>
    <x v="6"/>
    <x v="1"/>
    <s v="Sagar"/>
    <x v="0"/>
    <n v="5000"/>
    <n v="1066"/>
  </r>
  <r>
    <x v="6"/>
    <x v="1"/>
    <s v="Sagar"/>
    <x v="1"/>
    <n v="8000"/>
    <n v="1750"/>
  </r>
  <r>
    <x v="6"/>
    <x v="1"/>
    <s v="Sagar"/>
    <x v="2"/>
    <n v="83000"/>
    <n v="542.16999999999996"/>
  </r>
  <r>
    <x v="7"/>
    <x v="1"/>
    <s v="Sagar"/>
    <x v="0"/>
    <n v="7000"/>
    <n v="285.70999999999998"/>
  </r>
  <r>
    <x v="7"/>
    <x v="1"/>
    <s v="Sagar"/>
    <x v="1"/>
    <n v="5000"/>
    <n v="1000"/>
  </r>
  <r>
    <x v="7"/>
    <x v="1"/>
    <s v="Sagar"/>
    <x v="2"/>
    <n v="172000"/>
    <n v="1040.7"/>
  </r>
  <r>
    <x v="8"/>
    <x v="1"/>
    <s v="Sagar"/>
    <x v="0"/>
    <n v="6000"/>
    <n v="1000"/>
  </r>
  <r>
    <x v="8"/>
    <x v="1"/>
    <s v="Sagar"/>
    <x v="1"/>
    <n v="5000"/>
    <n v="1200"/>
  </r>
  <r>
    <x v="8"/>
    <x v="1"/>
    <s v="Sagar"/>
    <x v="2"/>
    <n v="178000"/>
    <n v="1387.64"/>
  </r>
  <r>
    <x v="9"/>
    <x v="1"/>
    <s v="Sagar"/>
    <x v="0"/>
    <n v="5060"/>
    <n v="1124.51"/>
  </r>
  <r>
    <x v="9"/>
    <x v="1"/>
    <s v="Sagar"/>
    <x v="1"/>
    <n v="3600"/>
    <n v="1050"/>
  </r>
  <r>
    <x v="9"/>
    <x v="1"/>
    <s v="Sagar"/>
    <x v="2"/>
    <n v="183000"/>
    <n v="1320"/>
  </r>
  <r>
    <x v="0"/>
    <x v="1"/>
    <s v="Damoh"/>
    <x v="0"/>
    <n v="56300"/>
    <n v="508.7"/>
  </r>
  <r>
    <x v="0"/>
    <x v="1"/>
    <s v="Damoh"/>
    <x v="1"/>
    <n v="2200"/>
    <n v="1863.64"/>
  </r>
  <r>
    <x v="0"/>
    <x v="1"/>
    <s v="Damoh"/>
    <x v="2"/>
    <n v="158700"/>
    <n v="965.34"/>
  </r>
  <r>
    <x v="1"/>
    <x v="1"/>
    <s v="Damoh"/>
    <x v="0"/>
    <n v="55600"/>
    <n v="674.46"/>
  </r>
  <r>
    <x v="1"/>
    <x v="1"/>
    <s v="Damoh"/>
    <x v="1"/>
    <n v="2100"/>
    <n v="1714.29"/>
  </r>
  <r>
    <x v="1"/>
    <x v="1"/>
    <s v="Damoh"/>
    <x v="2"/>
    <n v="151400"/>
    <n v="1066.05"/>
  </r>
  <r>
    <x v="2"/>
    <x v="1"/>
    <s v="Damoh"/>
    <x v="0"/>
    <n v="50200"/>
    <n v="1033.8599999999999"/>
  </r>
  <r>
    <x v="2"/>
    <x v="1"/>
    <s v="Damoh"/>
    <x v="1"/>
    <n v="1800"/>
    <n v="1944.44"/>
  </r>
  <r>
    <x v="2"/>
    <x v="1"/>
    <s v="Damoh"/>
    <x v="2"/>
    <n v="111300"/>
    <n v="542.67999999999995"/>
  </r>
  <r>
    <x v="3"/>
    <x v="1"/>
    <s v="Damoh"/>
    <x v="0"/>
    <n v="55800"/>
    <n v="1066.31"/>
  </r>
  <r>
    <x v="3"/>
    <x v="1"/>
    <s v="Damoh"/>
    <x v="1"/>
    <n v="2000"/>
    <n v="1800"/>
  </r>
  <r>
    <x v="3"/>
    <x v="1"/>
    <s v="Damoh"/>
    <x v="2"/>
    <n v="149100"/>
    <n v="1041.58"/>
  </r>
  <r>
    <x v="4"/>
    <x v="1"/>
    <s v="Damoh"/>
    <x v="0"/>
    <n v="56300"/>
    <n v="993.43"/>
  </r>
  <r>
    <x v="4"/>
    <x v="1"/>
    <s v="Damoh"/>
    <x v="1"/>
    <n v="1790"/>
    <n v="2614.5300000000002"/>
  </r>
  <r>
    <x v="4"/>
    <x v="1"/>
    <s v="Damoh"/>
    <x v="2"/>
    <n v="135120"/>
    <n v="1121.97"/>
  </r>
  <r>
    <x v="5"/>
    <x v="1"/>
    <s v="Damoh"/>
    <x v="0"/>
    <n v="55630"/>
    <n v="1120.08"/>
  </r>
  <r>
    <x v="5"/>
    <x v="1"/>
    <s v="Damoh"/>
    <x v="1"/>
    <n v="1680"/>
    <n v="1452.38"/>
  </r>
  <r>
    <x v="5"/>
    <x v="1"/>
    <s v="Damoh"/>
    <x v="2"/>
    <n v="178070"/>
    <n v="378.45"/>
  </r>
  <r>
    <x v="6"/>
    <x v="1"/>
    <s v="Damoh"/>
    <x v="0"/>
    <n v="66000"/>
    <n v="1070.76"/>
  </r>
  <r>
    <x v="6"/>
    <x v="1"/>
    <s v="Damoh"/>
    <x v="1"/>
    <n v="9000"/>
    <n v="2111.11"/>
  </r>
  <r>
    <x v="6"/>
    <x v="1"/>
    <s v="Damoh"/>
    <x v="2"/>
    <n v="75000"/>
    <n v="560"/>
  </r>
  <r>
    <x v="7"/>
    <x v="1"/>
    <s v="Damoh"/>
    <x v="0"/>
    <n v="73000"/>
    <n v="1132.47"/>
  </r>
  <r>
    <x v="7"/>
    <x v="1"/>
    <s v="Damoh"/>
    <x v="1"/>
    <n v="5000"/>
    <n v="2200"/>
  </r>
  <r>
    <x v="7"/>
    <x v="1"/>
    <s v="Damoh"/>
    <x v="2"/>
    <n v="162000"/>
    <n v="1067.9000000000001"/>
  </r>
  <r>
    <x v="8"/>
    <x v="1"/>
    <s v="Damoh"/>
    <x v="0"/>
    <n v="80000"/>
    <n v="1875"/>
  </r>
  <r>
    <x v="8"/>
    <x v="1"/>
    <s v="Damoh"/>
    <x v="1"/>
    <n v="5000"/>
    <n v="1800"/>
  </r>
  <r>
    <x v="8"/>
    <x v="1"/>
    <s v="Damoh"/>
    <x v="2"/>
    <n v="174000"/>
    <n v="1396.55"/>
  </r>
  <r>
    <x v="9"/>
    <x v="1"/>
    <s v="Damoh"/>
    <x v="0"/>
    <n v="75730"/>
    <n v="1666.71"/>
  </r>
  <r>
    <x v="9"/>
    <x v="1"/>
    <s v="Damoh"/>
    <x v="1"/>
    <n v="5080"/>
    <n v="1917.32"/>
  </r>
  <r>
    <x v="9"/>
    <x v="1"/>
    <s v="Damoh"/>
    <x v="2"/>
    <n v="185750"/>
    <n v="1500.03"/>
  </r>
  <r>
    <x v="0"/>
    <x v="1"/>
    <s v="Tikamgarh"/>
    <x v="0"/>
    <n v="12900"/>
    <n v="373.64"/>
  </r>
  <r>
    <x v="0"/>
    <x v="1"/>
    <s v="Tikamgarh"/>
    <x v="1"/>
    <n v="1900"/>
    <n v="894.74"/>
  </r>
  <r>
    <x v="0"/>
    <x v="1"/>
    <s v="Tikamgarh"/>
    <x v="2"/>
    <n v="24200"/>
    <n v="1239.67"/>
  </r>
  <r>
    <x v="1"/>
    <x v="1"/>
    <s v="Tikamgarh"/>
    <x v="0"/>
    <n v="12700"/>
    <n v="409.45"/>
  </r>
  <r>
    <x v="1"/>
    <x v="1"/>
    <s v="Tikamgarh"/>
    <x v="1"/>
    <n v="2900"/>
    <n v="620.69000000000005"/>
  </r>
  <r>
    <x v="1"/>
    <x v="1"/>
    <s v="Tikamgarh"/>
    <x v="2"/>
    <n v="30800"/>
    <n v="1129.8699999999999"/>
  </r>
  <r>
    <x v="2"/>
    <x v="1"/>
    <s v="Tikamgarh"/>
    <x v="0"/>
    <n v="12000"/>
    <n v="450"/>
  </r>
  <r>
    <x v="2"/>
    <x v="1"/>
    <s v="Tikamgarh"/>
    <x v="1"/>
    <n v="2900"/>
    <n v="724.14"/>
  </r>
  <r>
    <x v="2"/>
    <x v="1"/>
    <s v="Tikamgarh"/>
    <x v="2"/>
    <n v="26800"/>
    <n v="645.52"/>
  </r>
  <r>
    <x v="3"/>
    <x v="1"/>
    <s v="Tikamgarh"/>
    <x v="0"/>
    <n v="11700"/>
    <n v="726.5"/>
  </r>
  <r>
    <x v="3"/>
    <x v="1"/>
    <s v="Tikamgarh"/>
    <x v="1"/>
    <n v="4400"/>
    <n v="590.91"/>
  </r>
  <r>
    <x v="3"/>
    <x v="1"/>
    <s v="Tikamgarh"/>
    <x v="2"/>
    <n v="34400"/>
    <n v="1183.1400000000001"/>
  </r>
  <r>
    <x v="4"/>
    <x v="1"/>
    <s v="Tikamgarh"/>
    <x v="0"/>
    <n v="11770"/>
    <n v="475.79"/>
  </r>
  <r>
    <x v="4"/>
    <x v="1"/>
    <s v="Tikamgarh"/>
    <x v="1"/>
    <n v="2200"/>
    <n v="827.27"/>
  </r>
  <r>
    <x v="4"/>
    <x v="1"/>
    <s v="Tikamgarh"/>
    <x v="2"/>
    <n v="20170"/>
    <n v="925.14"/>
  </r>
  <r>
    <x v="5"/>
    <x v="1"/>
    <s v="Tikamgarh"/>
    <x v="0"/>
    <n v="11410"/>
    <n v="351.45"/>
  </r>
  <r>
    <x v="5"/>
    <x v="1"/>
    <s v="Tikamgarh"/>
    <x v="1"/>
    <n v="1710"/>
    <n v="508.77"/>
  </r>
  <r>
    <x v="5"/>
    <x v="1"/>
    <s v="Tikamgarh"/>
    <x v="2"/>
    <n v="19670"/>
    <n v="247.08"/>
  </r>
  <r>
    <x v="6"/>
    <x v="1"/>
    <s v="Tikamgarh"/>
    <x v="0"/>
    <n v="13000"/>
    <n v="410"/>
  </r>
  <r>
    <x v="6"/>
    <x v="1"/>
    <s v="Tikamgarh"/>
    <x v="1"/>
    <n v="10000"/>
    <n v="1400"/>
  </r>
  <r>
    <x v="6"/>
    <x v="1"/>
    <s v="Tikamgarh"/>
    <x v="2"/>
    <n v="28000"/>
    <n v="357.14"/>
  </r>
  <r>
    <x v="7"/>
    <x v="1"/>
    <s v="Tikamgarh"/>
    <x v="0"/>
    <n v="6000"/>
    <n v="111.67"/>
  </r>
  <r>
    <x v="7"/>
    <x v="1"/>
    <s v="Tikamgarh"/>
    <x v="1"/>
    <n v="1000"/>
    <n v="2000"/>
  </r>
  <r>
    <x v="7"/>
    <x v="1"/>
    <s v="Tikamgarh"/>
    <x v="2"/>
    <n v="17000"/>
    <n v="941.18"/>
  </r>
  <r>
    <x v="8"/>
    <x v="1"/>
    <s v="Tikamgarh"/>
    <x v="0"/>
    <n v="6000"/>
    <n v="1000"/>
  </r>
  <r>
    <x v="8"/>
    <x v="1"/>
    <s v="Tikamgarh"/>
    <x v="1"/>
    <n v="1000"/>
    <n v="2000"/>
  </r>
  <r>
    <x v="8"/>
    <x v="1"/>
    <s v="Tikamgarh"/>
    <x v="2"/>
    <n v="19000"/>
    <n v="1315.79"/>
  </r>
  <r>
    <x v="9"/>
    <x v="1"/>
    <s v="Tikamgarh"/>
    <x v="0"/>
    <n v="4560"/>
    <n v="359.65"/>
  </r>
  <r>
    <x v="9"/>
    <x v="1"/>
    <s v="Tikamgarh"/>
    <x v="1"/>
    <n v="1700"/>
    <n v="1052.94"/>
  </r>
  <r>
    <x v="9"/>
    <x v="1"/>
    <s v="Tikamgarh"/>
    <x v="2"/>
    <n v="12400"/>
    <n v="1136.29"/>
  </r>
  <r>
    <x v="0"/>
    <x v="1"/>
    <s v="Chhatarpur"/>
    <x v="0"/>
    <n v="11300"/>
    <n v="431.86"/>
  </r>
  <r>
    <x v="0"/>
    <x v="1"/>
    <s v="Chhatarpur"/>
    <x v="1"/>
    <n v="900"/>
    <n v="666.67"/>
  </r>
  <r>
    <x v="0"/>
    <x v="1"/>
    <s v="Chhatarpur"/>
    <x v="2"/>
    <n v="84300"/>
    <n v="1024.9100000000001"/>
  </r>
  <r>
    <x v="1"/>
    <x v="1"/>
    <s v="Chhatarpur"/>
    <x v="0"/>
    <n v="9700"/>
    <n v="453.61"/>
  </r>
  <r>
    <x v="1"/>
    <x v="1"/>
    <s v="Chhatarpur"/>
    <x v="1"/>
    <n v="800"/>
    <n v="625"/>
  </r>
  <r>
    <x v="1"/>
    <x v="1"/>
    <s v="Chhatarpur"/>
    <x v="2"/>
    <n v="91800"/>
    <n v="1028.32"/>
  </r>
  <r>
    <x v="2"/>
    <x v="1"/>
    <s v="Chhatarpur"/>
    <x v="0"/>
    <n v="8900"/>
    <n v="617.98"/>
  </r>
  <r>
    <x v="2"/>
    <x v="1"/>
    <s v="Chhatarpur"/>
    <x v="1"/>
    <n v="800"/>
    <n v="625"/>
  </r>
  <r>
    <x v="2"/>
    <x v="1"/>
    <s v="Chhatarpur"/>
    <x v="2"/>
    <n v="95200"/>
    <n v="932.77"/>
  </r>
  <r>
    <x v="3"/>
    <x v="1"/>
    <s v="Chhatarpur"/>
    <x v="0"/>
    <n v="9100"/>
    <n v="868.13"/>
  </r>
  <r>
    <x v="3"/>
    <x v="1"/>
    <s v="Chhatarpur"/>
    <x v="1"/>
    <n v="800"/>
    <n v="375"/>
  </r>
  <r>
    <x v="3"/>
    <x v="1"/>
    <s v="Chhatarpur"/>
    <x v="2"/>
    <n v="93200"/>
    <n v="1522.53"/>
  </r>
  <r>
    <x v="4"/>
    <x v="1"/>
    <s v="Chhatarpur"/>
    <x v="0"/>
    <n v="5790"/>
    <n v="374.78"/>
  </r>
  <r>
    <x v="4"/>
    <x v="1"/>
    <s v="Chhatarpur"/>
    <x v="1"/>
    <n v="560"/>
    <n v="553.57000000000005"/>
  </r>
  <r>
    <x v="4"/>
    <x v="1"/>
    <s v="Chhatarpur"/>
    <x v="2"/>
    <n v="92370"/>
    <n v="1270.54"/>
  </r>
  <r>
    <x v="5"/>
    <x v="1"/>
    <s v="Chhatarpur"/>
    <x v="0"/>
    <n v="5370"/>
    <n v="884.54"/>
  </r>
  <r>
    <x v="5"/>
    <x v="1"/>
    <s v="Chhatarpur"/>
    <x v="1"/>
    <n v="530"/>
    <n v="773.58"/>
  </r>
  <r>
    <x v="5"/>
    <x v="1"/>
    <s v="Chhatarpur"/>
    <x v="2"/>
    <n v="93690"/>
    <n v="299.61"/>
  </r>
  <r>
    <x v="6"/>
    <x v="1"/>
    <s v="Chhatarpur"/>
    <x v="0"/>
    <n v="10000"/>
    <n v="867"/>
  </r>
  <r>
    <x v="6"/>
    <x v="1"/>
    <s v="Chhatarpur"/>
    <x v="1"/>
    <n v="9000"/>
    <n v="1444.44"/>
  </r>
  <r>
    <x v="6"/>
    <x v="1"/>
    <s v="Chhatarpur"/>
    <x v="2"/>
    <n v="46000"/>
    <n v="608.70000000000005"/>
  </r>
  <r>
    <x v="7"/>
    <x v="1"/>
    <s v="Chhatarpur"/>
    <x v="0"/>
    <n v="8000"/>
    <n v="333.75"/>
  </r>
  <r>
    <x v="7"/>
    <x v="1"/>
    <s v="Chhatarpur"/>
    <x v="1"/>
    <n v="1000"/>
    <n v="1000"/>
  </r>
  <r>
    <x v="7"/>
    <x v="1"/>
    <s v="Chhatarpur"/>
    <x v="2"/>
    <n v="49000"/>
    <n v="857.14"/>
  </r>
  <r>
    <x v="8"/>
    <x v="1"/>
    <s v="Chhatarpur"/>
    <x v="0"/>
    <n v="8000"/>
    <n v="1082.5"/>
  </r>
  <r>
    <x v="8"/>
    <x v="1"/>
    <s v="Chhatarpur"/>
    <x v="1"/>
    <n v="1000"/>
    <n v="1000"/>
  </r>
  <r>
    <x v="8"/>
    <x v="1"/>
    <s v="Chhatarpur"/>
    <x v="2"/>
    <n v="88000"/>
    <n v="1500"/>
  </r>
  <r>
    <x v="9"/>
    <x v="1"/>
    <s v="Chhatarpur"/>
    <x v="0"/>
    <n v="6330"/>
    <n v="470.77"/>
  </r>
  <r>
    <x v="9"/>
    <x v="1"/>
    <s v="Chhatarpur"/>
    <x v="1"/>
    <n v="1100"/>
    <n v="845.45"/>
  </r>
  <r>
    <x v="9"/>
    <x v="1"/>
    <s v="Chhatarpur"/>
    <x v="2"/>
    <n v="49990"/>
    <n v="1208.04"/>
  </r>
  <r>
    <x v="0"/>
    <x v="1"/>
    <s v="Panna"/>
    <x v="0"/>
    <n v="57100"/>
    <n v="514.36"/>
  </r>
  <r>
    <x v="0"/>
    <x v="1"/>
    <s v="Panna"/>
    <x v="1"/>
    <n v="2200"/>
    <n v="863.64"/>
  </r>
  <r>
    <x v="0"/>
    <x v="1"/>
    <s v="Panna"/>
    <x v="2"/>
    <n v="94000"/>
    <n v="1042.55"/>
  </r>
  <r>
    <x v="1"/>
    <x v="1"/>
    <s v="Panna"/>
    <x v="0"/>
    <n v="58300"/>
    <n v="490.57"/>
  </r>
  <r>
    <x v="1"/>
    <x v="1"/>
    <s v="Panna"/>
    <x v="1"/>
    <n v="2400"/>
    <n v="541.66999999999996"/>
  </r>
  <r>
    <x v="1"/>
    <x v="1"/>
    <s v="Panna"/>
    <x v="2"/>
    <n v="99400"/>
    <n v="1071.43"/>
  </r>
  <r>
    <x v="2"/>
    <x v="1"/>
    <s v="Panna"/>
    <x v="0"/>
    <n v="53700"/>
    <n v="960.89"/>
  </r>
  <r>
    <x v="2"/>
    <x v="1"/>
    <s v="Panna"/>
    <x v="1"/>
    <n v="2600"/>
    <n v="923.08"/>
  </r>
  <r>
    <x v="2"/>
    <x v="1"/>
    <s v="Panna"/>
    <x v="2"/>
    <n v="77500"/>
    <n v="935.48"/>
  </r>
  <r>
    <x v="3"/>
    <x v="1"/>
    <s v="Panna"/>
    <x v="0"/>
    <n v="61300"/>
    <n v="995.11"/>
  </r>
  <r>
    <x v="3"/>
    <x v="1"/>
    <s v="Panna"/>
    <x v="1"/>
    <n v="4700"/>
    <n v="617.02"/>
  </r>
  <r>
    <x v="3"/>
    <x v="1"/>
    <s v="Panna"/>
    <x v="2"/>
    <n v="99400"/>
    <n v="1074.45"/>
  </r>
  <r>
    <x v="4"/>
    <x v="1"/>
    <s v="Panna"/>
    <x v="0"/>
    <n v="63640"/>
    <n v="1019.96"/>
  </r>
  <r>
    <x v="4"/>
    <x v="1"/>
    <s v="Panna"/>
    <x v="1"/>
    <n v="2560"/>
    <n v="1507.81"/>
  </r>
  <r>
    <x v="4"/>
    <x v="1"/>
    <s v="Panna"/>
    <x v="2"/>
    <n v="90090"/>
    <n v="1069.5999999999999"/>
  </r>
  <r>
    <x v="5"/>
    <x v="1"/>
    <s v="Panna"/>
    <x v="0"/>
    <n v="80650"/>
    <n v="1134.6600000000001"/>
  </r>
  <r>
    <x v="5"/>
    <x v="1"/>
    <s v="Panna"/>
    <x v="1"/>
    <n v="3480"/>
    <n v="1359.2"/>
  </r>
  <r>
    <x v="5"/>
    <x v="1"/>
    <s v="Panna"/>
    <x v="2"/>
    <n v="83260"/>
    <n v="451.12"/>
  </r>
  <r>
    <x v="6"/>
    <x v="1"/>
    <s v="Panna"/>
    <x v="0"/>
    <n v="56000"/>
    <n v="1369.11"/>
  </r>
  <r>
    <x v="6"/>
    <x v="1"/>
    <s v="Panna"/>
    <x v="1"/>
    <n v="8000"/>
    <n v="1625"/>
  </r>
  <r>
    <x v="6"/>
    <x v="1"/>
    <s v="Panna"/>
    <x v="2"/>
    <n v="67000"/>
    <n v="537.30999999999995"/>
  </r>
  <r>
    <x v="7"/>
    <x v="1"/>
    <s v="Panna"/>
    <x v="0"/>
    <n v="55000"/>
    <n v="315.08999999999997"/>
  </r>
  <r>
    <x v="7"/>
    <x v="1"/>
    <s v="Panna"/>
    <x v="1"/>
    <n v="2000"/>
    <n v="1500"/>
  </r>
  <r>
    <x v="7"/>
    <x v="1"/>
    <s v="Panna"/>
    <x v="2"/>
    <n v="72000"/>
    <n v="1166.67"/>
  </r>
  <r>
    <x v="8"/>
    <x v="1"/>
    <s v="Panna"/>
    <x v="0"/>
    <n v="69000"/>
    <n v="2598.9899999999998"/>
  </r>
  <r>
    <x v="8"/>
    <x v="1"/>
    <s v="Panna"/>
    <x v="1"/>
    <n v="2000"/>
    <n v="2000"/>
  </r>
  <r>
    <x v="8"/>
    <x v="1"/>
    <s v="Panna"/>
    <x v="2"/>
    <n v="94000"/>
    <n v="1489.36"/>
  </r>
  <r>
    <x v="9"/>
    <x v="1"/>
    <s v="Panna"/>
    <x v="0"/>
    <n v="58400"/>
    <n v="2400.6799999999998"/>
  </r>
  <r>
    <x v="9"/>
    <x v="1"/>
    <s v="Panna"/>
    <x v="1"/>
    <n v="2600"/>
    <n v="1350"/>
  </r>
  <r>
    <x v="9"/>
    <x v="1"/>
    <s v="Panna"/>
    <x v="2"/>
    <n v="93670"/>
    <n v="1784.03"/>
  </r>
  <r>
    <x v="0"/>
    <x v="1"/>
    <s v="Rewa"/>
    <x v="0"/>
    <n v="136900"/>
    <n v="644.55999999999995"/>
  </r>
  <r>
    <x v="0"/>
    <x v="1"/>
    <s v="Rewa"/>
    <x v="1"/>
    <n v="1300"/>
    <n v="846.15"/>
  </r>
  <r>
    <x v="0"/>
    <x v="1"/>
    <s v="Rewa"/>
    <x v="2"/>
    <n v="58900"/>
    <n v="966.04"/>
  </r>
  <r>
    <x v="1"/>
    <x v="1"/>
    <s v="Rewa"/>
    <x v="0"/>
    <n v="124900"/>
    <n v="638.91"/>
  </r>
  <r>
    <x v="1"/>
    <x v="1"/>
    <s v="Rewa"/>
    <x v="1"/>
    <n v="1200"/>
    <n v="583.33000000000004"/>
  </r>
  <r>
    <x v="1"/>
    <x v="1"/>
    <s v="Rewa"/>
    <x v="2"/>
    <n v="58500"/>
    <n v="911.11"/>
  </r>
  <r>
    <x v="2"/>
    <x v="1"/>
    <s v="Rewa"/>
    <x v="0"/>
    <n v="102100"/>
    <n v="661.12"/>
  </r>
  <r>
    <x v="2"/>
    <x v="1"/>
    <s v="Rewa"/>
    <x v="1"/>
    <n v="1200"/>
    <n v="666.67"/>
  </r>
  <r>
    <x v="2"/>
    <x v="1"/>
    <s v="Rewa"/>
    <x v="2"/>
    <n v="51500"/>
    <n v="790.29"/>
  </r>
  <r>
    <x v="3"/>
    <x v="1"/>
    <s v="Rewa"/>
    <x v="0"/>
    <n v="120400"/>
    <n v="1177.74"/>
  </r>
  <r>
    <x v="3"/>
    <x v="1"/>
    <s v="Rewa"/>
    <x v="1"/>
    <n v="1600"/>
    <n v="625"/>
  </r>
  <r>
    <x v="3"/>
    <x v="1"/>
    <s v="Rewa"/>
    <x v="2"/>
    <n v="61500"/>
    <n v="1352.85"/>
  </r>
  <r>
    <x v="4"/>
    <x v="1"/>
    <s v="Rewa"/>
    <x v="0"/>
    <n v="123510"/>
    <n v="1616.47"/>
  </r>
  <r>
    <x v="4"/>
    <x v="1"/>
    <s v="Rewa"/>
    <x v="1"/>
    <n v="1170"/>
    <n v="786.32"/>
  </r>
  <r>
    <x v="4"/>
    <x v="1"/>
    <s v="Rewa"/>
    <x v="2"/>
    <n v="49110"/>
    <n v="1437.79"/>
  </r>
  <r>
    <x v="5"/>
    <x v="1"/>
    <s v="Rewa"/>
    <x v="0"/>
    <n v="119620"/>
    <n v="1789.92"/>
  </r>
  <r>
    <x v="5"/>
    <x v="1"/>
    <s v="Rewa"/>
    <x v="1"/>
    <n v="1140"/>
    <n v="973.68"/>
  </r>
  <r>
    <x v="5"/>
    <x v="1"/>
    <s v="Rewa"/>
    <x v="2"/>
    <n v="59880"/>
    <n v="515.70000000000005"/>
  </r>
  <r>
    <x v="6"/>
    <x v="1"/>
    <s v="Rewa"/>
    <x v="0"/>
    <n v="136000"/>
    <n v="1808.82"/>
  </r>
  <r>
    <x v="6"/>
    <x v="1"/>
    <s v="Rewa"/>
    <x v="1"/>
    <n v="7000"/>
    <n v="1714.29"/>
  </r>
  <r>
    <x v="6"/>
    <x v="1"/>
    <s v="Rewa"/>
    <x v="2"/>
    <n v="51000"/>
    <n v="764.71"/>
  </r>
  <r>
    <x v="7"/>
    <x v="1"/>
    <s v="Rewa"/>
    <x v="0"/>
    <n v="121000"/>
    <n v="947.69"/>
  </r>
  <r>
    <x v="7"/>
    <x v="1"/>
    <s v="Rewa"/>
    <x v="1"/>
    <n v="2000"/>
    <n v="1500"/>
  </r>
  <r>
    <x v="7"/>
    <x v="1"/>
    <s v="Rewa"/>
    <x v="2"/>
    <n v="64000"/>
    <n v="1000"/>
  </r>
  <r>
    <x v="8"/>
    <x v="1"/>
    <s v="Rewa"/>
    <x v="0"/>
    <n v="126000"/>
    <n v="2793.65"/>
  </r>
  <r>
    <x v="8"/>
    <x v="1"/>
    <s v="Rewa"/>
    <x v="1"/>
    <n v="4000"/>
    <n v="1500"/>
  </r>
  <r>
    <x v="8"/>
    <x v="1"/>
    <s v="Rewa"/>
    <x v="2"/>
    <n v="65000"/>
    <n v="1507.69"/>
  </r>
  <r>
    <x v="9"/>
    <x v="1"/>
    <s v="Rewa"/>
    <x v="0"/>
    <n v="121300"/>
    <n v="5159.93"/>
  </r>
  <r>
    <x v="9"/>
    <x v="1"/>
    <s v="Rewa"/>
    <x v="1"/>
    <n v="2180"/>
    <n v="834.86"/>
  </r>
  <r>
    <x v="9"/>
    <x v="1"/>
    <s v="Rewa"/>
    <x v="2"/>
    <n v="54300"/>
    <n v="1374.95"/>
  </r>
  <r>
    <x v="0"/>
    <x v="1"/>
    <s v="Sidhi"/>
    <x v="0"/>
    <n v="122400"/>
    <n v="393.06"/>
  </r>
  <r>
    <x v="0"/>
    <x v="1"/>
    <s v="Sidhi"/>
    <x v="1"/>
    <n v="37200"/>
    <n v="1142.47"/>
  </r>
  <r>
    <x v="0"/>
    <x v="1"/>
    <s v="Sidhi"/>
    <x v="2"/>
    <n v="37200"/>
    <n v="462.37"/>
  </r>
  <r>
    <x v="1"/>
    <x v="1"/>
    <s v="Sidhi"/>
    <x v="0"/>
    <n v="116400"/>
    <n v="630.58000000000004"/>
  </r>
  <r>
    <x v="1"/>
    <x v="1"/>
    <s v="Sidhi"/>
    <x v="1"/>
    <n v="35700"/>
    <n v="991.6"/>
  </r>
  <r>
    <x v="1"/>
    <x v="1"/>
    <s v="Sidhi"/>
    <x v="2"/>
    <n v="35700"/>
    <n v="509.8"/>
  </r>
  <r>
    <x v="2"/>
    <x v="1"/>
    <s v="Sidhi"/>
    <x v="0"/>
    <n v="102500"/>
    <n v="890.73"/>
  </r>
  <r>
    <x v="2"/>
    <x v="1"/>
    <s v="Sidhi"/>
    <x v="1"/>
    <n v="35200"/>
    <n v="1139.2"/>
  </r>
  <r>
    <x v="2"/>
    <x v="1"/>
    <s v="Sidhi"/>
    <x v="2"/>
    <n v="33800"/>
    <n v="428.99"/>
  </r>
  <r>
    <x v="3"/>
    <x v="1"/>
    <s v="Sidhi"/>
    <x v="0"/>
    <n v="87800"/>
    <n v="962.41"/>
  </r>
  <r>
    <x v="3"/>
    <x v="1"/>
    <s v="Sidhi"/>
    <x v="1"/>
    <n v="35900"/>
    <n v="885.79"/>
  </r>
  <r>
    <x v="3"/>
    <x v="1"/>
    <s v="Sidhi"/>
    <x v="2"/>
    <n v="42000"/>
    <n v="611.9"/>
  </r>
  <r>
    <x v="4"/>
    <x v="1"/>
    <s v="Sidhi"/>
    <x v="0"/>
    <n v="115750"/>
    <n v="2058.23"/>
  </r>
  <r>
    <x v="4"/>
    <x v="1"/>
    <s v="Sidhi"/>
    <x v="1"/>
    <n v="34470"/>
    <n v="2042.65"/>
  </r>
  <r>
    <x v="4"/>
    <x v="1"/>
    <s v="Sidhi"/>
    <x v="2"/>
    <n v="32860"/>
    <n v="661.59"/>
  </r>
  <r>
    <x v="5"/>
    <x v="1"/>
    <s v="Sidhi"/>
    <x v="0"/>
    <n v="116250"/>
    <n v="1485.59"/>
  </r>
  <r>
    <x v="5"/>
    <x v="1"/>
    <s v="Sidhi"/>
    <x v="1"/>
    <n v="34200"/>
    <n v="1704.97"/>
  </r>
  <r>
    <x v="5"/>
    <x v="1"/>
    <s v="Sidhi"/>
    <x v="2"/>
    <n v="33540"/>
    <n v="740.31"/>
  </r>
  <r>
    <x v="6"/>
    <x v="1"/>
    <s v="Sidhi"/>
    <x v="0"/>
    <n v="100000"/>
    <n v="1260"/>
  </r>
  <r>
    <x v="6"/>
    <x v="1"/>
    <s v="Sidhi"/>
    <x v="1"/>
    <n v="39000"/>
    <n v="1820.51"/>
  </r>
  <r>
    <x v="6"/>
    <x v="1"/>
    <s v="Sidhi"/>
    <x v="2"/>
    <n v="48000"/>
    <n v="666.67"/>
  </r>
  <r>
    <x v="7"/>
    <x v="1"/>
    <s v="Sidhi"/>
    <x v="0"/>
    <n v="118000"/>
    <n v="1163.81"/>
  </r>
  <r>
    <x v="7"/>
    <x v="1"/>
    <s v="Sidhi"/>
    <x v="1"/>
    <n v="49000"/>
    <n v="1755.1"/>
  </r>
  <r>
    <x v="7"/>
    <x v="1"/>
    <s v="Sidhi"/>
    <x v="2"/>
    <n v="63000"/>
    <n v="1079.3699999999999"/>
  </r>
  <r>
    <x v="8"/>
    <x v="1"/>
    <s v="Sidhi"/>
    <x v="0"/>
    <n v="118000"/>
    <n v="2949.15"/>
  </r>
  <r>
    <x v="8"/>
    <x v="1"/>
    <s v="Sidhi"/>
    <x v="1"/>
    <n v="46000"/>
    <n v="2500"/>
  </r>
  <r>
    <x v="8"/>
    <x v="1"/>
    <s v="Sidhi"/>
    <x v="2"/>
    <n v="65000"/>
    <n v="1276.92"/>
  </r>
  <r>
    <x v="9"/>
    <x v="1"/>
    <s v="Sidhi"/>
    <x v="0"/>
    <n v="113950"/>
    <n v="2049.14"/>
  </r>
  <r>
    <x v="9"/>
    <x v="1"/>
    <s v="Sidhi"/>
    <x v="1"/>
    <n v="38100"/>
    <n v="2625.2"/>
  </r>
  <r>
    <x v="9"/>
    <x v="1"/>
    <s v="Sidhi"/>
    <x v="2"/>
    <n v="66600"/>
    <n v="1151.6500000000001"/>
  </r>
  <r>
    <x v="0"/>
    <x v="1"/>
    <s v="Satna"/>
    <x v="0"/>
    <n v="90300"/>
    <n v="432"/>
  </r>
  <r>
    <x v="0"/>
    <x v="1"/>
    <s v="Satna"/>
    <x v="1"/>
    <n v="800"/>
    <n v="750"/>
  </r>
  <r>
    <x v="0"/>
    <x v="1"/>
    <s v="Satna"/>
    <x v="2"/>
    <n v="92300"/>
    <n v="522.21"/>
  </r>
  <r>
    <x v="1"/>
    <x v="1"/>
    <s v="Satna"/>
    <x v="0"/>
    <n v="82600"/>
    <n v="647.70000000000005"/>
  </r>
  <r>
    <x v="1"/>
    <x v="1"/>
    <s v="Satna"/>
    <x v="1"/>
    <n v="800"/>
    <n v="625"/>
  </r>
  <r>
    <x v="1"/>
    <x v="1"/>
    <s v="Satna"/>
    <x v="2"/>
    <n v="90500"/>
    <n v="617.67999999999995"/>
  </r>
  <r>
    <x v="2"/>
    <x v="1"/>
    <s v="Satna"/>
    <x v="0"/>
    <n v="71700"/>
    <n v="1036.26"/>
  </r>
  <r>
    <x v="2"/>
    <x v="1"/>
    <s v="Satna"/>
    <x v="1"/>
    <n v="700"/>
    <n v="857.14"/>
  </r>
  <r>
    <x v="2"/>
    <x v="1"/>
    <s v="Satna"/>
    <x v="2"/>
    <n v="74100"/>
    <n v="434.55"/>
  </r>
  <r>
    <x v="3"/>
    <x v="1"/>
    <s v="Satna"/>
    <x v="0"/>
    <n v="82400"/>
    <n v="1649.27"/>
  </r>
  <r>
    <x v="3"/>
    <x v="1"/>
    <s v="Satna"/>
    <x v="1"/>
    <n v="800"/>
    <n v="750"/>
  </r>
  <r>
    <x v="3"/>
    <x v="1"/>
    <s v="Satna"/>
    <x v="2"/>
    <n v="95300"/>
    <n v="597.05999999999995"/>
  </r>
  <r>
    <x v="4"/>
    <x v="1"/>
    <s v="Satna"/>
    <x v="0"/>
    <n v="85380"/>
    <n v="2315.1799999999998"/>
  </r>
  <r>
    <x v="4"/>
    <x v="1"/>
    <s v="Satna"/>
    <x v="1"/>
    <n v="840"/>
    <n v="1464.29"/>
  </r>
  <r>
    <x v="4"/>
    <x v="1"/>
    <s v="Satna"/>
    <x v="2"/>
    <n v="78130"/>
    <n v="517.85"/>
  </r>
  <r>
    <x v="5"/>
    <x v="1"/>
    <s v="Satna"/>
    <x v="0"/>
    <n v="82070"/>
    <n v="2297.5500000000002"/>
  </r>
  <r>
    <x v="5"/>
    <x v="1"/>
    <s v="Satna"/>
    <x v="1"/>
    <n v="770"/>
    <n v="701.3"/>
  </r>
  <r>
    <x v="5"/>
    <x v="1"/>
    <s v="Satna"/>
    <x v="2"/>
    <n v="93140"/>
    <n v="452.65"/>
  </r>
  <r>
    <x v="6"/>
    <x v="1"/>
    <s v="Satna"/>
    <x v="0"/>
    <n v="104000"/>
    <n v="1935.87"/>
  </r>
  <r>
    <x v="6"/>
    <x v="1"/>
    <s v="Satna"/>
    <x v="1"/>
    <n v="17000"/>
    <n v="1411.76"/>
  </r>
  <r>
    <x v="6"/>
    <x v="1"/>
    <s v="Satna"/>
    <x v="2"/>
    <n v="68000"/>
    <n v="926.47"/>
  </r>
  <r>
    <x v="7"/>
    <x v="1"/>
    <s v="Satna"/>
    <x v="0"/>
    <n v="104000"/>
    <n v="2288.46"/>
  </r>
  <r>
    <x v="7"/>
    <x v="1"/>
    <s v="Satna"/>
    <x v="1"/>
    <n v="3000"/>
    <n v="2000"/>
  </r>
  <r>
    <x v="7"/>
    <x v="1"/>
    <s v="Satna"/>
    <x v="2"/>
    <n v="109000"/>
    <n v="1165.1400000000001"/>
  </r>
  <r>
    <x v="8"/>
    <x v="1"/>
    <s v="Satna"/>
    <x v="0"/>
    <n v="120000"/>
    <n v="3277.75"/>
  </r>
  <r>
    <x v="8"/>
    <x v="1"/>
    <s v="Satna"/>
    <x v="2"/>
    <n v="120000"/>
    <n v="1750"/>
  </r>
  <r>
    <x v="9"/>
    <x v="1"/>
    <s v="Satna"/>
    <x v="0"/>
    <n v="132000"/>
    <n v="2460.61"/>
  </r>
  <r>
    <x v="9"/>
    <x v="1"/>
    <s v="Satna"/>
    <x v="1"/>
    <n v="4200"/>
    <n v="1735.71"/>
  </r>
  <r>
    <x v="9"/>
    <x v="1"/>
    <s v="Satna"/>
    <x v="2"/>
    <n v="116000"/>
    <n v="1476.98"/>
  </r>
  <r>
    <x v="0"/>
    <x v="1"/>
    <s v="Shahdol"/>
    <x v="0"/>
    <n v="253000"/>
    <n v="592.73"/>
  </r>
  <r>
    <x v="0"/>
    <x v="1"/>
    <s v="Shahdol"/>
    <x v="1"/>
    <n v="34900"/>
    <n v="808.02"/>
  </r>
  <r>
    <x v="0"/>
    <x v="1"/>
    <s v="Shahdol"/>
    <x v="2"/>
    <n v="13000"/>
    <n v="407.69"/>
  </r>
  <r>
    <x v="1"/>
    <x v="1"/>
    <s v="Shahdol"/>
    <x v="0"/>
    <n v="236000"/>
    <n v="702.97"/>
  </r>
  <r>
    <x v="1"/>
    <x v="1"/>
    <s v="Shahdol"/>
    <x v="1"/>
    <n v="32900"/>
    <n v="574.47"/>
  </r>
  <r>
    <x v="1"/>
    <x v="1"/>
    <s v="Shahdol"/>
    <x v="2"/>
    <n v="14100"/>
    <n v="432.62"/>
  </r>
  <r>
    <x v="2"/>
    <x v="1"/>
    <s v="Shahdol"/>
    <x v="0"/>
    <n v="236600"/>
    <n v="959.85"/>
  </r>
  <r>
    <x v="2"/>
    <x v="1"/>
    <s v="Shahdol"/>
    <x v="1"/>
    <n v="32800"/>
    <n v="853.66"/>
  </r>
  <r>
    <x v="2"/>
    <x v="1"/>
    <s v="Shahdol"/>
    <x v="2"/>
    <n v="13300"/>
    <n v="323.31"/>
  </r>
  <r>
    <x v="3"/>
    <x v="1"/>
    <s v="Shahdol"/>
    <x v="0"/>
    <n v="258600"/>
    <n v="1367.75"/>
  </r>
  <r>
    <x v="3"/>
    <x v="1"/>
    <s v="Shahdol"/>
    <x v="1"/>
    <n v="35100"/>
    <n v="709.4"/>
  </r>
  <r>
    <x v="3"/>
    <x v="1"/>
    <s v="Shahdol"/>
    <x v="2"/>
    <n v="17500"/>
    <n v="468.57"/>
  </r>
  <r>
    <x v="3"/>
    <x v="1"/>
    <s v="Shahdol"/>
    <x v="3"/>
    <n v="20"/>
    <n v="423.53"/>
  </r>
  <r>
    <x v="4"/>
    <x v="1"/>
    <s v="Shahdol"/>
    <x v="0"/>
    <n v="257730"/>
    <n v="1489.54"/>
  </r>
  <r>
    <x v="4"/>
    <x v="1"/>
    <s v="Shahdol"/>
    <x v="1"/>
    <n v="31780"/>
    <n v="1491.82"/>
  </r>
  <r>
    <x v="4"/>
    <x v="1"/>
    <s v="Shahdol"/>
    <x v="2"/>
    <n v="15360"/>
    <n v="649.09"/>
  </r>
  <r>
    <x v="5"/>
    <x v="1"/>
    <s v="Shahdol"/>
    <x v="0"/>
    <n v="257180"/>
    <n v="1885.37"/>
  </r>
  <r>
    <x v="5"/>
    <x v="1"/>
    <s v="Shahdol"/>
    <x v="1"/>
    <n v="31460"/>
    <n v="1414.18"/>
  </r>
  <r>
    <x v="5"/>
    <x v="1"/>
    <s v="Shahdol"/>
    <x v="2"/>
    <n v="25510"/>
    <n v="708.35"/>
  </r>
  <r>
    <x v="6"/>
    <x v="1"/>
    <s v="Shahdol"/>
    <x v="0"/>
    <n v="269000"/>
    <n v="1898.4"/>
  </r>
  <r>
    <x v="6"/>
    <x v="1"/>
    <s v="Shahdol"/>
    <x v="1"/>
    <n v="51000"/>
    <n v="1549.02"/>
  </r>
  <r>
    <x v="6"/>
    <x v="1"/>
    <s v="Shahdol"/>
    <x v="2"/>
    <n v="26000"/>
    <n v="884.62"/>
  </r>
  <r>
    <x v="7"/>
    <x v="1"/>
    <s v="Shahdol"/>
    <x v="0"/>
    <n v="229000"/>
    <n v="1650.66"/>
  </r>
  <r>
    <x v="7"/>
    <x v="1"/>
    <s v="Shahdol"/>
    <x v="1"/>
    <n v="40000"/>
    <n v="2100"/>
  </r>
  <r>
    <x v="7"/>
    <x v="1"/>
    <s v="Shahdol"/>
    <x v="2"/>
    <n v="54000"/>
    <n v="851.85"/>
  </r>
  <r>
    <x v="8"/>
    <x v="1"/>
    <s v="Shahdol"/>
    <x v="0"/>
    <n v="276000"/>
    <n v="2113.48"/>
  </r>
  <r>
    <x v="8"/>
    <x v="1"/>
    <s v="Shahdol"/>
    <x v="1"/>
    <n v="42000"/>
    <n v="2000"/>
  </r>
  <r>
    <x v="8"/>
    <x v="1"/>
    <s v="Shahdol"/>
    <x v="2"/>
    <n v="41000"/>
    <n v="1121.95"/>
  </r>
  <r>
    <x v="9"/>
    <x v="1"/>
    <s v="Shahdol"/>
    <x v="0"/>
    <n v="240330"/>
    <n v="1622.35"/>
  </r>
  <r>
    <x v="9"/>
    <x v="1"/>
    <s v="Shahdol"/>
    <x v="1"/>
    <n v="38820"/>
    <n v="2040.44"/>
  </r>
  <r>
    <x v="9"/>
    <x v="1"/>
    <s v="Shahdol"/>
    <x v="2"/>
    <n v="45500"/>
    <n v="1037.3599999999999"/>
  </r>
  <r>
    <x v="0"/>
    <x v="1"/>
    <s v="Gwalior"/>
    <x v="0"/>
    <n v="31000"/>
    <n v="1741.61"/>
  </r>
  <r>
    <x v="0"/>
    <x v="1"/>
    <s v="Gwalior"/>
    <x v="1"/>
    <n v="200"/>
    <n v="1000"/>
  </r>
  <r>
    <x v="0"/>
    <x v="1"/>
    <s v="Gwalior"/>
    <x v="2"/>
    <n v="17400"/>
    <n v="1287.3599999999999"/>
  </r>
  <r>
    <x v="1"/>
    <x v="1"/>
    <s v="Gwalior"/>
    <x v="0"/>
    <n v="21000"/>
    <n v="2576.19"/>
  </r>
  <r>
    <x v="1"/>
    <x v="1"/>
    <s v="Gwalior"/>
    <x v="1"/>
    <n v="200"/>
    <n v="1000"/>
  </r>
  <r>
    <x v="1"/>
    <x v="1"/>
    <s v="Gwalior"/>
    <x v="2"/>
    <n v="21700"/>
    <n v="1368.66"/>
  </r>
  <r>
    <x v="2"/>
    <x v="1"/>
    <s v="Gwalior"/>
    <x v="0"/>
    <n v="24500"/>
    <n v="2612.2399999999998"/>
  </r>
  <r>
    <x v="2"/>
    <x v="1"/>
    <s v="Gwalior"/>
    <x v="1"/>
    <n v="200"/>
    <n v="1500"/>
  </r>
  <r>
    <x v="2"/>
    <x v="1"/>
    <s v="Gwalior"/>
    <x v="2"/>
    <n v="17000"/>
    <n v="1782.35"/>
  </r>
  <r>
    <x v="3"/>
    <x v="1"/>
    <s v="Gwalior"/>
    <x v="0"/>
    <n v="34700"/>
    <n v="3204.61"/>
  </r>
  <r>
    <x v="3"/>
    <x v="1"/>
    <s v="Gwalior"/>
    <x v="1"/>
    <n v="200"/>
    <n v="1500"/>
  </r>
  <r>
    <x v="3"/>
    <x v="1"/>
    <s v="Gwalior"/>
    <x v="2"/>
    <n v="22400"/>
    <n v="1455.36"/>
  </r>
  <r>
    <x v="4"/>
    <x v="1"/>
    <s v="Gwalior"/>
    <x v="0"/>
    <n v="49160"/>
    <n v="1819.16"/>
  </r>
  <r>
    <x v="4"/>
    <x v="1"/>
    <s v="Gwalior"/>
    <x v="1"/>
    <n v="60"/>
    <n v="2166.67"/>
  </r>
  <r>
    <x v="4"/>
    <x v="1"/>
    <s v="Gwalior"/>
    <x v="2"/>
    <n v="23280"/>
    <n v="1599.23"/>
  </r>
  <r>
    <x v="5"/>
    <x v="1"/>
    <s v="Gwalior"/>
    <x v="0"/>
    <n v="57510"/>
    <n v="2348.98"/>
  </r>
  <r>
    <x v="5"/>
    <x v="1"/>
    <s v="Gwalior"/>
    <x v="1"/>
    <n v="40"/>
    <n v="2250"/>
  </r>
  <r>
    <x v="5"/>
    <x v="1"/>
    <s v="Gwalior"/>
    <x v="2"/>
    <n v="16750"/>
    <n v="1212.54"/>
  </r>
  <r>
    <x v="6"/>
    <x v="1"/>
    <s v="Gwalior"/>
    <x v="0"/>
    <n v="49000"/>
    <n v="2272.04"/>
  </r>
  <r>
    <x v="6"/>
    <x v="1"/>
    <s v="Gwalior"/>
    <x v="1"/>
    <n v="14000"/>
    <n v="1285.71"/>
  </r>
  <r>
    <x v="6"/>
    <x v="1"/>
    <s v="Gwalior"/>
    <x v="2"/>
    <n v="16000"/>
    <n v="1062.5"/>
  </r>
  <r>
    <x v="7"/>
    <x v="1"/>
    <s v="Gwalior"/>
    <x v="0"/>
    <n v="53000"/>
    <n v="2830.19"/>
  </r>
  <r>
    <x v="7"/>
    <x v="1"/>
    <s v="Gwalior"/>
    <x v="2"/>
    <n v="33000"/>
    <n v="1242.42"/>
  </r>
  <r>
    <x v="8"/>
    <x v="1"/>
    <s v="Gwalior"/>
    <x v="0"/>
    <n v="58000"/>
    <n v="1643.62"/>
  </r>
  <r>
    <x v="8"/>
    <x v="1"/>
    <s v="Gwalior"/>
    <x v="2"/>
    <n v="33000"/>
    <n v="2090.91"/>
  </r>
  <r>
    <x v="9"/>
    <x v="1"/>
    <s v="Gwalior"/>
    <x v="0"/>
    <n v="9110"/>
    <n v="2885.84"/>
  </r>
  <r>
    <x v="9"/>
    <x v="1"/>
    <s v="Gwalior"/>
    <x v="1"/>
    <n v="200"/>
    <n v="2650"/>
  </r>
  <r>
    <x v="9"/>
    <x v="1"/>
    <s v="Gwalior"/>
    <x v="2"/>
    <n v="26000"/>
    <n v="970"/>
  </r>
  <r>
    <x v="0"/>
    <x v="1"/>
    <s v="Shivpuri"/>
    <x v="0"/>
    <n v="8000"/>
    <n v="751.25"/>
  </r>
  <r>
    <x v="0"/>
    <x v="1"/>
    <s v="Shivpuri"/>
    <x v="1"/>
    <n v="33000"/>
    <n v="1554.55"/>
  </r>
  <r>
    <x v="0"/>
    <x v="1"/>
    <s v="Shivpuri"/>
    <x v="2"/>
    <n v="53000"/>
    <n v="1009.43"/>
  </r>
  <r>
    <x v="0"/>
    <x v="1"/>
    <s v="Shivpuri"/>
    <x v="3"/>
    <n v="100"/>
    <n v="300"/>
  </r>
  <r>
    <x v="1"/>
    <x v="1"/>
    <s v="Shivpuri"/>
    <x v="0"/>
    <n v="8000"/>
    <n v="1362.5"/>
  </r>
  <r>
    <x v="1"/>
    <x v="1"/>
    <s v="Shivpuri"/>
    <x v="1"/>
    <n v="26400"/>
    <n v="1375"/>
  </r>
  <r>
    <x v="1"/>
    <x v="1"/>
    <s v="Shivpuri"/>
    <x v="2"/>
    <n v="54700"/>
    <n v="1180.99"/>
  </r>
  <r>
    <x v="1"/>
    <x v="1"/>
    <s v="Shivpuri"/>
    <x v="3"/>
    <n v="100"/>
    <n v="200"/>
  </r>
  <r>
    <x v="2"/>
    <x v="1"/>
    <s v="Shivpuri"/>
    <x v="0"/>
    <n v="8300"/>
    <n v="1590.36"/>
  </r>
  <r>
    <x v="2"/>
    <x v="1"/>
    <s v="Shivpuri"/>
    <x v="1"/>
    <n v="26100"/>
    <n v="1735.63"/>
  </r>
  <r>
    <x v="2"/>
    <x v="1"/>
    <s v="Shivpuri"/>
    <x v="2"/>
    <n v="52800"/>
    <n v="979.17"/>
  </r>
  <r>
    <x v="2"/>
    <x v="1"/>
    <s v="Shivpuri"/>
    <x v="3"/>
    <n v="20"/>
    <n v="231.43"/>
  </r>
  <r>
    <x v="3"/>
    <x v="1"/>
    <s v="Shivpuri"/>
    <x v="0"/>
    <n v="9000"/>
    <n v="1577.78"/>
  </r>
  <r>
    <x v="3"/>
    <x v="1"/>
    <s v="Shivpuri"/>
    <x v="1"/>
    <n v="28000"/>
    <n v="1285.71"/>
  </r>
  <r>
    <x v="3"/>
    <x v="1"/>
    <s v="Shivpuri"/>
    <x v="2"/>
    <n v="65800"/>
    <n v="1276.5999999999999"/>
  </r>
  <r>
    <x v="3"/>
    <x v="1"/>
    <s v="Shivpuri"/>
    <x v="3"/>
    <n v="140"/>
    <n v="403.75"/>
  </r>
  <r>
    <x v="4"/>
    <x v="1"/>
    <s v="Shivpuri"/>
    <x v="0"/>
    <n v="13400"/>
    <n v="1483.58"/>
  </r>
  <r>
    <x v="4"/>
    <x v="1"/>
    <s v="Shivpuri"/>
    <x v="1"/>
    <n v="16810"/>
    <n v="1732.9"/>
  </r>
  <r>
    <x v="4"/>
    <x v="1"/>
    <s v="Shivpuri"/>
    <x v="2"/>
    <n v="65270"/>
    <n v="1592.92"/>
  </r>
  <r>
    <x v="4"/>
    <x v="1"/>
    <s v="Shivpuri"/>
    <x v="3"/>
    <n v="110"/>
    <n v="272.73"/>
  </r>
  <r>
    <x v="5"/>
    <x v="1"/>
    <s v="Shivpuri"/>
    <x v="0"/>
    <n v="14630"/>
    <n v="1166.0999999999999"/>
  </r>
  <r>
    <x v="5"/>
    <x v="1"/>
    <s v="Shivpuri"/>
    <x v="1"/>
    <n v="14750"/>
    <n v="1143.05"/>
  </r>
  <r>
    <x v="5"/>
    <x v="1"/>
    <s v="Shivpuri"/>
    <x v="2"/>
    <n v="87840"/>
    <n v="927.48"/>
  </r>
  <r>
    <x v="6"/>
    <x v="1"/>
    <s v="Shivpuri"/>
    <x v="0"/>
    <n v="14000"/>
    <n v="1237.8599999999999"/>
  </r>
  <r>
    <x v="6"/>
    <x v="1"/>
    <s v="Shivpuri"/>
    <x v="1"/>
    <n v="21000"/>
    <n v="1523.81"/>
  </r>
  <r>
    <x v="6"/>
    <x v="1"/>
    <s v="Shivpuri"/>
    <x v="2"/>
    <n v="85000"/>
    <n v="1211.76"/>
  </r>
  <r>
    <x v="7"/>
    <x v="1"/>
    <s v="Shivpuri"/>
    <x v="0"/>
    <n v="11000"/>
    <n v="2484.5500000000002"/>
  </r>
  <r>
    <x v="7"/>
    <x v="1"/>
    <s v="Shivpuri"/>
    <x v="1"/>
    <n v="14000"/>
    <n v="1928.57"/>
  </r>
  <r>
    <x v="7"/>
    <x v="1"/>
    <s v="Shivpuri"/>
    <x v="2"/>
    <n v="78000"/>
    <n v="1012.82"/>
  </r>
  <r>
    <x v="8"/>
    <x v="1"/>
    <s v="Shivpuri"/>
    <x v="0"/>
    <n v="14000"/>
    <n v="2809.29"/>
  </r>
  <r>
    <x v="8"/>
    <x v="1"/>
    <s v="Shivpuri"/>
    <x v="1"/>
    <n v="10000"/>
    <n v="1700"/>
  </r>
  <r>
    <x v="8"/>
    <x v="1"/>
    <s v="Shivpuri"/>
    <x v="2"/>
    <n v="87000"/>
    <n v="1390.8"/>
  </r>
  <r>
    <x v="9"/>
    <x v="1"/>
    <s v="Shivpuri"/>
    <x v="0"/>
    <n v="4400"/>
    <n v="2454.5500000000002"/>
  </r>
  <r>
    <x v="9"/>
    <x v="1"/>
    <s v="Shivpuri"/>
    <x v="1"/>
    <n v="6600"/>
    <n v="2519.6999999999998"/>
  </r>
  <r>
    <x v="9"/>
    <x v="1"/>
    <s v="Shivpuri"/>
    <x v="2"/>
    <n v="32000"/>
    <n v="1350"/>
  </r>
  <r>
    <x v="0"/>
    <x v="1"/>
    <s v="Guna"/>
    <x v="0"/>
    <n v="1400"/>
    <n v="421.43"/>
  </r>
  <r>
    <x v="0"/>
    <x v="1"/>
    <s v="Guna"/>
    <x v="1"/>
    <n v="21300"/>
    <n v="1253.52"/>
  </r>
  <r>
    <x v="0"/>
    <x v="1"/>
    <s v="Guna"/>
    <x v="2"/>
    <n v="203000"/>
    <n v="1106.4000000000001"/>
  </r>
  <r>
    <x v="1"/>
    <x v="1"/>
    <s v="Guna"/>
    <x v="0"/>
    <n v="1300"/>
    <n v="846.15"/>
  </r>
  <r>
    <x v="1"/>
    <x v="1"/>
    <s v="Guna"/>
    <x v="1"/>
    <n v="25300"/>
    <n v="1245.06"/>
  </r>
  <r>
    <x v="1"/>
    <x v="1"/>
    <s v="Guna"/>
    <x v="2"/>
    <n v="216300"/>
    <n v="1101.25"/>
  </r>
  <r>
    <x v="2"/>
    <x v="1"/>
    <s v="Guna"/>
    <x v="0"/>
    <n v="1300"/>
    <n v="1000"/>
  </r>
  <r>
    <x v="2"/>
    <x v="1"/>
    <s v="Guna"/>
    <x v="1"/>
    <n v="23900"/>
    <n v="1577.41"/>
  </r>
  <r>
    <x v="2"/>
    <x v="1"/>
    <s v="Guna"/>
    <x v="2"/>
    <n v="206400"/>
    <n v="913.76"/>
  </r>
  <r>
    <x v="3"/>
    <x v="1"/>
    <s v="Guna"/>
    <x v="0"/>
    <n v="1400"/>
    <n v="1142.8599999999999"/>
  </r>
  <r>
    <x v="3"/>
    <x v="1"/>
    <s v="Guna"/>
    <x v="1"/>
    <n v="21100"/>
    <n v="1293.8399999999999"/>
  </r>
  <r>
    <x v="3"/>
    <x v="1"/>
    <s v="Guna"/>
    <x v="2"/>
    <n v="202400"/>
    <n v="1256.42"/>
  </r>
  <r>
    <x v="3"/>
    <x v="1"/>
    <s v="Guna"/>
    <x v="3"/>
    <n v="30"/>
    <n v="202.5"/>
  </r>
  <r>
    <x v="4"/>
    <x v="1"/>
    <s v="Guna"/>
    <x v="0"/>
    <n v="1870"/>
    <n v="2417.11"/>
  </r>
  <r>
    <x v="4"/>
    <x v="1"/>
    <s v="Guna"/>
    <x v="1"/>
    <n v="22320"/>
    <n v="2007.62"/>
  </r>
  <r>
    <x v="4"/>
    <x v="1"/>
    <s v="Guna"/>
    <x v="2"/>
    <n v="194860"/>
    <n v="1568.87"/>
  </r>
  <r>
    <x v="5"/>
    <x v="1"/>
    <s v="Guna"/>
    <x v="0"/>
    <n v="1920"/>
    <n v="1651.04"/>
  </r>
  <r>
    <x v="5"/>
    <x v="1"/>
    <s v="Guna"/>
    <x v="1"/>
    <n v="20020"/>
    <n v="1016.98"/>
  </r>
  <r>
    <x v="5"/>
    <x v="1"/>
    <s v="Guna"/>
    <x v="2"/>
    <n v="191910"/>
    <n v="812.93"/>
  </r>
  <r>
    <x v="6"/>
    <x v="1"/>
    <s v="Guna"/>
    <x v="0"/>
    <n v="3000"/>
    <n v="2220"/>
  </r>
  <r>
    <x v="6"/>
    <x v="1"/>
    <s v="Guna"/>
    <x v="1"/>
    <n v="27000"/>
    <n v="1962.96"/>
  </r>
  <r>
    <x v="6"/>
    <x v="1"/>
    <s v="Guna"/>
    <x v="2"/>
    <n v="181000"/>
    <n v="1182.32"/>
  </r>
  <r>
    <x v="6"/>
    <x v="1"/>
    <s v="Guna"/>
    <x v="3"/>
    <n v="5000"/>
    <n v="108"/>
  </r>
  <r>
    <x v="7"/>
    <x v="1"/>
    <s v="Guna"/>
    <x v="0"/>
    <n v="4000"/>
    <n v="1500"/>
  </r>
  <r>
    <x v="7"/>
    <x v="1"/>
    <s v="Guna"/>
    <x v="1"/>
    <n v="22000"/>
    <n v="1590.91"/>
  </r>
  <r>
    <x v="7"/>
    <x v="1"/>
    <s v="Guna"/>
    <x v="2"/>
    <n v="138000"/>
    <n v="1268.1199999999999"/>
  </r>
  <r>
    <x v="8"/>
    <x v="1"/>
    <s v="Guna"/>
    <x v="1"/>
    <n v="40000"/>
    <n v="1550"/>
  </r>
  <r>
    <x v="8"/>
    <x v="1"/>
    <s v="Guna"/>
    <x v="2"/>
    <n v="195000"/>
    <n v="1379.49"/>
  </r>
  <r>
    <x v="9"/>
    <x v="1"/>
    <s v="Guna"/>
    <x v="0"/>
    <n v="5710"/>
    <n v="1595.45"/>
  </r>
  <r>
    <x v="9"/>
    <x v="1"/>
    <s v="Guna"/>
    <x v="1"/>
    <n v="33120"/>
    <n v="2644.02"/>
  </r>
  <r>
    <x v="9"/>
    <x v="1"/>
    <s v="Guna"/>
    <x v="2"/>
    <n v="164600"/>
    <n v="1055.5899999999999"/>
  </r>
  <r>
    <x v="0"/>
    <x v="1"/>
    <s v="Datia"/>
    <x v="0"/>
    <n v="4000"/>
    <n v="825"/>
  </r>
  <r>
    <x v="0"/>
    <x v="1"/>
    <s v="Datia"/>
    <x v="1"/>
    <n v="600"/>
    <n v="1166.67"/>
  </r>
  <r>
    <x v="0"/>
    <x v="1"/>
    <s v="Datia"/>
    <x v="2"/>
    <n v="28800"/>
    <n v="1250"/>
  </r>
  <r>
    <x v="1"/>
    <x v="1"/>
    <s v="Datia"/>
    <x v="0"/>
    <n v="4300"/>
    <n v="1162.79"/>
  </r>
  <r>
    <x v="1"/>
    <x v="1"/>
    <s v="Datia"/>
    <x v="1"/>
    <n v="2700"/>
    <n v="888.89"/>
  </r>
  <r>
    <x v="1"/>
    <x v="1"/>
    <s v="Datia"/>
    <x v="2"/>
    <n v="21800"/>
    <n v="1252.29"/>
  </r>
  <r>
    <x v="2"/>
    <x v="1"/>
    <s v="Datia"/>
    <x v="0"/>
    <n v="5700"/>
    <n v="1245.6099999999999"/>
  </r>
  <r>
    <x v="2"/>
    <x v="1"/>
    <s v="Datia"/>
    <x v="1"/>
    <n v="2000"/>
    <n v="1050"/>
  </r>
  <r>
    <x v="2"/>
    <x v="1"/>
    <s v="Datia"/>
    <x v="2"/>
    <n v="19400"/>
    <n v="1056.7"/>
  </r>
  <r>
    <x v="3"/>
    <x v="1"/>
    <s v="Datia"/>
    <x v="0"/>
    <n v="5000"/>
    <n v="1240"/>
  </r>
  <r>
    <x v="3"/>
    <x v="1"/>
    <s v="Datia"/>
    <x v="1"/>
    <n v="2000"/>
    <n v="800"/>
  </r>
  <r>
    <x v="3"/>
    <x v="1"/>
    <s v="Datia"/>
    <x v="2"/>
    <n v="19000"/>
    <n v="1173.68"/>
  </r>
  <r>
    <x v="4"/>
    <x v="1"/>
    <s v="Datia"/>
    <x v="0"/>
    <n v="8080"/>
    <n v="2045.79"/>
  </r>
  <r>
    <x v="4"/>
    <x v="1"/>
    <s v="Datia"/>
    <x v="1"/>
    <n v="1480"/>
    <n v="1763.51"/>
  </r>
  <r>
    <x v="4"/>
    <x v="1"/>
    <s v="Datia"/>
    <x v="2"/>
    <n v="21890"/>
    <n v="1404.75"/>
  </r>
  <r>
    <x v="5"/>
    <x v="1"/>
    <s v="Datia"/>
    <x v="0"/>
    <n v="12140"/>
    <n v="1144.98"/>
  </r>
  <r>
    <x v="5"/>
    <x v="1"/>
    <s v="Datia"/>
    <x v="1"/>
    <n v="690"/>
    <n v="1434.78"/>
  </r>
  <r>
    <x v="5"/>
    <x v="1"/>
    <s v="Datia"/>
    <x v="2"/>
    <n v="17410"/>
    <n v="1161.4000000000001"/>
  </r>
  <r>
    <x v="6"/>
    <x v="1"/>
    <s v="Datia"/>
    <x v="0"/>
    <n v="30000"/>
    <n v="977.67"/>
  </r>
  <r>
    <x v="6"/>
    <x v="1"/>
    <s v="Datia"/>
    <x v="1"/>
    <n v="13000"/>
    <n v="1538.46"/>
  </r>
  <r>
    <x v="6"/>
    <x v="1"/>
    <s v="Datia"/>
    <x v="2"/>
    <n v="26000"/>
    <n v="1115.3800000000001"/>
  </r>
  <r>
    <x v="7"/>
    <x v="1"/>
    <s v="Datia"/>
    <x v="0"/>
    <n v="14000"/>
    <n v="1714.29"/>
  </r>
  <r>
    <x v="7"/>
    <x v="1"/>
    <s v="Datia"/>
    <x v="1"/>
    <n v="1000"/>
    <n v="1000"/>
  </r>
  <r>
    <x v="7"/>
    <x v="1"/>
    <s v="Datia"/>
    <x v="2"/>
    <n v="47000"/>
    <n v="1170.21"/>
  </r>
  <r>
    <x v="8"/>
    <x v="1"/>
    <s v="Datia"/>
    <x v="0"/>
    <n v="17000"/>
    <n v="2156.4699999999998"/>
  </r>
  <r>
    <x v="8"/>
    <x v="1"/>
    <s v="Datia"/>
    <x v="1"/>
    <n v="1000"/>
    <n v="1000"/>
  </r>
  <r>
    <x v="8"/>
    <x v="1"/>
    <s v="Datia"/>
    <x v="2"/>
    <n v="40000"/>
    <n v="1375"/>
  </r>
  <r>
    <x v="9"/>
    <x v="1"/>
    <s v="Datia"/>
    <x v="0"/>
    <n v="16600"/>
    <n v="1818.07"/>
  </r>
  <r>
    <x v="9"/>
    <x v="1"/>
    <s v="Datia"/>
    <x v="1"/>
    <n v="1300"/>
    <n v="1938.46"/>
  </r>
  <r>
    <x v="9"/>
    <x v="1"/>
    <s v="Datia"/>
    <x v="2"/>
    <n v="29500"/>
    <n v="1001.02"/>
  </r>
  <r>
    <x v="0"/>
    <x v="1"/>
    <s v="Morena"/>
    <x v="0"/>
    <n v="7500"/>
    <n v="1566.67"/>
  </r>
  <r>
    <x v="0"/>
    <x v="1"/>
    <s v="Morena"/>
    <x v="1"/>
    <n v="1100"/>
    <n v="909.09"/>
  </r>
  <r>
    <x v="0"/>
    <x v="1"/>
    <s v="Morena"/>
    <x v="2"/>
    <n v="10700"/>
    <n v="1168.22"/>
  </r>
  <r>
    <x v="1"/>
    <x v="1"/>
    <s v="Morena"/>
    <x v="0"/>
    <n v="10100"/>
    <n v="2495.0500000000002"/>
  </r>
  <r>
    <x v="1"/>
    <x v="1"/>
    <s v="Morena"/>
    <x v="1"/>
    <n v="900"/>
    <n v="777.78"/>
  </r>
  <r>
    <x v="1"/>
    <x v="1"/>
    <s v="Morena"/>
    <x v="2"/>
    <n v="14700"/>
    <n v="1224.49"/>
  </r>
  <r>
    <x v="2"/>
    <x v="1"/>
    <s v="Morena"/>
    <x v="0"/>
    <n v="9700"/>
    <n v="2969.07"/>
  </r>
  <r>
    <x v="2"/>
    <x v="1"/>
    <s v="Morena"/>
    <x v="1"/>
    <n v="800"/>
    <n v="1125"/>
  </r>
  <r>
    <x v="2"/>
    <x v="1"/>
    <s v="Morena"/>
    <x v="2"/>
    <n v="19400"/>
    <n v="1067.01"/>
  </r>
  <r>
    <x v="2"/>
    <x v="1"/>
    <s v="Morena"/>
    <x v="3"/>
    <n v="10"/>
    <n v="154.29"/>
  </r>
  <r>
    <x v="3"/>
    <x v="1"/>
    <s v="Morena"/>
    <x v="0"/>
    <n v="15100"/>
    <n v="2973.51"/>
  </r>
  <r>
    <x v="3"/>
    <x v="1"/>
    <s v="Morena"/>
    <x v="1"/>
    <n v="800"/>
    <n v="875"/>
  </r>
  <r>
    <x v="3"/>
    <x v="1"/>
    <s v="Morena"/>
    <x v="2"/>
    <n v="19600"/>
    <n v="1198.98"/>
  </r>
  <r>
    <x v="3"/>
    <x v="1"/>
    <s v="Morena"/>
    <x v="3"/>
    <n v="370"/>
    <n v="229.22"/>
  </r>
  <r>
    <x v="4"/>
    <x v="1"/>
    <s v="Morena"/>
    <x v="0"/>
    <n v="13710"/>
    <n v="3695.84"/>
  </r>
  <r>
    <x v="4"/>
    <x v="1"/>
    <s v="Morena"/>
    <x v="1"/>
    <n v="750"/>
    <n v="2040"/>
  </r>
  <r>
    <x v="4"/>
    <x v="1"/>
    <s v="Morena"/>
    <x v="2"/>
    <n v="14190"/>
    <n v="1704.02"/>
  </r>
  <r>
    <x v="4"/>
    <x v="1"/>
    <s v="Morena"/>
    <x v="3"/>
    <n v="620"/>
    <n v="225.81"/>
  </r>
  <r>
    <x v="5"/>
    <x v="1"/>
    <s v="Morena"/>
    <x v="0"/>
    <n v="16110"/>
    <n v="3639.98"/>
  </r>
  <r>
    <x v="5"/>
    <x v="1"/>
    <s v="Morena"/>
    <x v="1"/>
    <n v="1010"/>
    <n v="2584.16"/>
  </r>
  <r>
    <x v="5"/>
    <x v="1"/>
    <s v="Morena"/>
    <x v="2"/>
    <n v="12590"/>
    <n v="1827.64"/>
  </r>
  <r>
    <x v="5"/>
    <x v="1"/>
    <s v="Morena"/>
    <x v="3"/>
    <n v="250"/>
    <n v="240"/>
  </r>
  <r>
    <x v="6"/>
    <x v="1"/>
    <s v="Morena"/>
    <x v="0"/>
    <n v="20000"/>
    <n v="2300"/>
  </r>
  <r>
    <x v="6"/>
    <x v="1"/>
    <s v="Morena"/>
    <x v="1"/>
    <n v="8000"/>
    <n v="2250"/>
  </r>
  <r>
    <x v="6"/>
    <x v="1"/>
    <s v="Morena"/>
    <x v="2"/>
    <n v="67000"/>
    <n v="1014.93"/>
  </r>
  <r>
    <x v="6"/>
    <x v="1"/>
    <s v="Morena"/>
    <x v="3"/>
    <n v="5000"/>
    <n v="108"/>
  </r>
  <r>
    <x v="7"/>
    <x v="1"/>
    <s v="Morena"/>
    <x v="0"/>
    <n v="20000"/>
    <n v="3500"/>
  </r>
  <r>
    <x v="7"/>
    <x v="1"/>
    <s v="Morena"/>
    <x v="1"/>
    <n v="2000"/>
    <n v="1500"/>
  </r>
  <r>
    <x v="7"/>
    <x v="1"/>
    <s v="Morena"/>
    <x v="2"/>
    <n v="30000"/>
    <n v="1133.33"/>
  </r>
  <r>
    <x v="8"/>
    <x v="1"/>
    <s v="Morena"/>
    <x v="0"/>
    <n v="19000"/>
    <n v="2455.79"/>
  </r>
  <r>
    <x v="8"/>
    <x v="1"/>
    <s v="Morena"/>
    <x v="1"/>
    <n v="2000"/>
    <n v="2500"/>
  </r>
  <r>
    <x v="8"/>
    <x v="1"/>
    <s v="Morena"/>
    <x v="2"/>
    <n v="32000"/>
    <n v="1843.75"/>
  </r>
  <r>
    <x v="9"/>
    <x v="1"/>
    <s v="Morena"/>
    <x v="0"/>
    <n v="21400"/>
    <n v="2808.41"/>
  </r>
  <r>
    <x v="9"/>
    <x v="1"/>
    <s v="Morena"/>
    <x v="1"/>
    <n v="3320"/>
    <n v="2337.35"/>
  </r>
  <r>
    <x v="9"/>
    <x v="1"/>
    <s v="Morena"/>
    <x v="2"/>
    <n v="38930"/>
    <n v="1957.87"/>
  </r>
  <r>
    <x v="0"/>
    <x v="1"/>
    <s v="Bhind"/>
    <x v="0"/>
    <n v="10300"/>
    <n v="1146.5999999999999"/>
  </r>
  <r>
    <x v="0"/>
    <x v="1"/>
    <s v="Bhind"/>
    <x v="2"/>
    <n v="19900"/>
    <n v="1231.1600000000001"/>
  </r>
  <r>
    <x v="1"/>
    <x v="1"/>
    <s v="Bhind"/>
    <x v="0"/>
    <n v="1600"/>
    <n v="2187.5"/>
  </r>
  <r>
    <x v="1"/>
    <x v="1"/>
    <s v="Bhind"/>
    <x v="2"/>
    <n v="20700"/>
    <n v="1256.04"/>
  </r>
  <r>
    <x v="2"/>
    <x v="1"/>
    <s v="Bhind"/>
    <x v="0"/>
    <n v="5600"/>
    <n v="2732.14"/>
  </r>
  <r>
    <x v="2"/>
    <x v="1"/>
    <s v="Bhind"/>
    <x v="2"/>
    <n v="17300"/>
    <n v="1294.8"/>
  </r>
  <r>
    <x v="3"/>
    <x v="1"/>
    <s v="Bhind"/>
    <x v="0"/>
    <n v="400"/>
    <n v="3250"/>
  </r>
  <r>
    <x v="3"/>
    <x v="1"/>
    <s v="Bhind"/>
    <x v="2"/>
    <n v="18500"/>
    <n v="1329.73"/>
  </r>
  <r>
    <x v="4"/>
    <x v="1"/>
    <s v="Bhind"/>
    <x v="0"/>
    <n v="4620"/>
    <n v="2699.13"/>
  </r>
  <r>
    <x v="4"/>
    <x v="1"/>
    <s v="Bhind"/>
    <x v="2"/>
    <n v="15720"/>
    <n v="1470.74"/>
  </r>
  <r>
    <x v="5"/>
    <x v="1"/>
    <s v="Bhind"/>
    <x v="0"/>
    <n v="4800"/>
    <n v="4335.42"/>
  </r>
  <r>
    <x v="5"/>
    <x v="1"/>
    <s v="Bhind"/>
    <x v="2"/>
    <n v="13000"/>
    <n v="1043.8499999999999"/>
  </r>
  <r>
    <x v="6"/>
    <x v="1"/>
    <s v="Bhind"/>
    <x v="0"/>
    <n v="6000"/>
    <n v="3445"/>
  </r>
  <r>
    <x v="6"/>
    <x v="1"/>
    <s v="Bhind"/>
    <x v="2"/>
    <n v="35000"/>
    <n v="971.43"/>
  </r>
  <r>
    <x v="7"/>
    <x v="1"/>
    <s v="Bhind"/>
    <x v="0"/>
    <n v="6000"/>
    <n v="4555"/>
  </r>
  <r>
    <x v="7"/>
    <x v="1"/>
    <s v="Bhind"/>
    <x v="2"/>
    <n v="21000"/>
    <n v="857.14"/>
  </r>
  <r>
    <x v="8"/>
    <x v="1"/>
    <s v="Bhind"/>
    <x v="0"/>
    <n v="7000"/>
    <n v="2190"/>
  </r>
  <r>
    <x v="8"/>
    <x v="1"/>
    <s v="Bhind"/>
    <x v="2"/>
    <n v="27000"/>
    <n v="1555.56"/>
  </r>
  <r>
    <x v="9"/>
    <x v="1"/>
    <s v="Bhind"/>
    <x v="0"/>
    <n v="3000"/>
    <n v="1920"/>
  </r>
  <r>
    <x v="9"/>
    <x v="1"/>
    <s v="Bhind"/>
    <x v="2"/>
    <n v="25000"/>
    <n v="1557.2"/>
  </r>
  <r>
    <x v="0"/>
    <x v="1"/>
    <s v="Indore"/>
    <x v="1"/>
    <n v="8900"/>
    <n v="1303.3699999999999"/>
  </r>
  <r>
    <x v="0"/>
    <x v="1"/>
    <s v="Indore"/>
    <x v="2"/>
    <n v="95000"/>
    <n v="1026.32"/>
  </r>
  <r>
    <x v="1"/>
    <x v="1"/>
    <s v="Indore"/>
    <x v="1"/>
    <n v="5000"/>
    <n v="1160"/>
  </r>
  <r>
    <x v="1"/>
    <x v="1"/>
    <s v="Indore"/>
    <x v="2"/>
    <n v="67900"/>
    <n v="1209.1300000000001"/>
  </r>
  <r>
    <x v="2"/>
    <x v="1"/>
    <s v="Indore"/>
    <x v="1"/>
    <n v="9200"/>
    <n v="1271.74"/>
  </r>
  <r>
    <x v="2"/>
    <x v="1"/>
    <s v="Indore"/>
    <x v="2"/>
    <n v="63800"/>
    <n v="633.23"/>
  </r>
  <r>
    <x v="3"/>
    <x v="1"/>
    <s v="Indore"/>
    <x v="1"/>
    <n v="9200"/>
    <n v="1217.3900000000001"/>
  </r>
  <r>
    <x v="3"/>
    <x v="1"/>
    <s v="Indore"/>
    <x v="2"/>
    <n v="64800"/>
    <n v="1112.6500000000001"/>
  </r>
  <r>
    <x v="4"/>
    <x v="1"/>
    <s v="Indore"/>
    <x v="1"/>
    <n v="5320"/>
    <n v="1648.5"/>
  </r>
  <r>
    <x v="4"/>
    <x v="1"/>
    <s v="Indore"/>
    <x v="2"/>
    <n v="59580"/>
    <n v="1355.66"/>
  </r>
  <r>
    <x v="5"/>
    <x v="1"/>
    <s v="Indore"/>
    <x v="1"/>
    <n v="4240"/>
    <n v="1195.75"/>
  </r>
  <r>
    <x v="5"/>
    <x v="1"/>
    <s v="Indore"/>
    <x v="2"/>
    <n v="67220"/>
    <n v="952.54"/>
  </r>
  <r>
    <x v="5"/>
    <x v="1"/>
    <s v="Indore"/>
    <x v="3"/>
    <n v="40"/>
    <n v="250"/>
  </r>
  <r>
    <x v="6"/>
    <x v="1"/>
    <s v="Indore"/>
    <x v="1"/>
    <n v="19000"/>
    <n v="2368.42"/>
  </r>
  <r>
    <x v="6"/>
    <x v="1"/>
    <s v="Indore"/>
    <x v="2"/>
    <n v="83000"/>
    <n v="1180.72"/>
  </r>
  <r>
    <x v="6"/>
    <x v="1"/>
    <s v="Indore"/>
    <x v="3"/>
    <n v="5000"/>
    <n v="108"/>
  </r>
  <r>
    <x v="7"/>
    <x v="1"/>
    <s v="Indore"/>
    <x v="1"/>
    <n v="6000"/>
    <n v="2000"/>
  </r>
  <r>
    <x v="7"/>
    <x v="1"/>
    <s v="Indore"/>
    <x v="2"/>
    <n v="74000"/>
    <n v="1175.68"/>
  </r>
  <r>
    <x v="8"/>
    <x v="1"/>
    <s v="Indore"/>
    <x v="1"/>
    <n v="7000"/>
    <n v="3142.86"/>
  </r>
  <r>
    <x v="8"/>
    <x v="1"/>
    <s v="Indore"/>
    <x v="2"/>
    <n v="75000"/>
    <n v="1466.67"/>
  </r>
  <r>
    <x v="9"/>
    <x v="1"/>
    <s v="Indore"/>
    <x v="0"/>
    <n v="450"/>
    <n v="2266.67"/>
  </r>
  <r>
    <x v="9"/>
    <x v="1"/>
    <s v="Indore"/>
    <x v="1"/>
    <n v="12200"/>
    <n v="2274.59"/>
  </r>
  <r>
    <x v="9"/>
    <x v="1"/>
    <s v="Indore"/>
    <x v="2"/>
    <n v="94410"/>
    <n v="1882.96"/>
  </r>
  <r>
    <x v="9"/>
    <x v="1"/>
    <s v="Indore"/>
    <x v="3"/>
    <n v="400"/>
    <n v="198"/>
  </r>
  <r>
    <x v="0"/>
    <x v="1"/>
    <s v="Ratlam"/>
    <x v="0"/>
    <n v="1800"/>
    <n v="477.78"/>
  </r>
  <r>
    <x v="0"/>
    <x v="1"/>
    <s v="Ratlam"/>
    <x v="1"/>
    <n v="41300"/>
    <n v="2019.37"/>
  </r>
  <r>
    <x v="0"/>
    <x v="1"/>
    <s v="Ratlam"/>
    <x v="2"/>
    <n v="53700"/>
    <n v="1014.9"/>
  </r>
  <r>
    <x v="0"/>
    <x v="1"/>
    <s v="Ratlam"/>
    <x v="3"/>
    <n v="28000"/>
    <n v="333.21"/>
  </r>
  <r>
    <x v="1"/>
    <x v="1"/>
    <s v="Ratlam"/>
    <x v="0"/>
    <n v="1800"/>
    <n v="722.22"/>
  </r>
  <r>
    <x v="1"/>
    <x v="1"/>
    <s v="Ratlam"/>
    <x v="1"/>
    <n v="49800"/>
    <n v="1785.14"/>
  </r>
  <r>
    <x v="1"/>
    <x v="1"/>
    <s v="Ratlam"/>
    <x v="2"/>
    <n v="79000"/>
    <n v="774.68"/>
  </r>
  <r>
    <x v="1"/>
    <x v="1"/>
    <s v="Ratlam"/>
    <x v="3"/>
    <n v="33900"/>
    <n v="232.74"/>
  </r>
  <r>
    <x v="2"/>
    <x v="1"/>
    <s v="Ratlam"/>
    <x v="0"/>
    <n v="1700"/>
    <n v="764.71"/>
  </r>
  <r>
    <x v="2"/>
    <x v="1"/>
    <s v="Ratlam"/>
    <x v="1"/>
    <n v="52700"/>
    <n v="2195.4499999999998"/>
  </r>
  <r>
    <x v="2"/>
    <x v="1"/>
    <s v="Ratlam"/>
    <x v="2"/>
    <n v="76100"/>
    <n v="450.72"/>
  </r>
  <r>
    <x v="2"/>
    <x v="1"/>
    <s v="Ratlam"/>
    <x v="3"/>
    <n v="25760"/>
    <n v="321.26"/>
  </r>
  <r>
    <x v="3"/>
    <x v="1"/>
    <s v="Ratlam"/>
    <x v="0"/>
    <n v="1900"/>
    <n v="947.37"/>
  </r>
  <r>
    <x v="3"/>
    <x v="1"/>
    <s v="Ratlam"/>
    <x v="1"/>
    <n v="48300"/>
    <n v="2227.7399999999998"/>
  </r>
  <r>
    <x v="3"/>
    <x v="1"/>
    <s v="Ratlam"/>
    <x v="2"/>
    <n v="82000"/>
    <n v="529.27"/>
  </r>
  <r>
    <x v="3"/>
    <x v="1"/>
    <s v="Ratlam"/>
    <x v="3"/>
    <n v="23380"/>
    <n v="514.6"/>
  </r>
  <r>
    <x v="4"/>
    <x v="1"/>
    <s v="Ratlam"/>
    <x v="0"/>
    <n v="1360"/>
    <n v="1139.71"/>
  </r>
  <r>
    <x v="4"/>
    <x v="1"/>
    <s v="Ratlam"/>
    <x v="1"/>
    <n v="48720"/>
    <n v="3673.23"/>
  </r>
  <r>
    <x v="4"/>
    <x v="1"/>
    <s v="Ratlam"/>
    <x v="2"/>
    <n v="73820"/>
    <n v="864.4"/>
  </r>
  <r>
    <x v="4"/>
    <x v="1"/>
    <s v="Ratlam"/>
    <x v="3"/>
    <n v="22890"/>
    <n v="479.25"/>
  </r>
  <r>
    <x v="5"/>
    <x v="1"/>
    <s v="Ratlam"/>
    <x v="0"/>
    <n v="1290"/>
    <n v="1201.55"/>
  </r>
  <r>
    <x v="5"/>
    <x v="1"/>
    <s v="Ratlam"/>
    <x v="1"/>
    <n v="42890"/>
    <n v="2531.59"/>
  </r>
  <r>
    <x v="5"/>
    <x v="1"/>
    <s v="Ratlam"/>
    <x v="2"/>
    <n v="71230"/>
    <n v="730.87"/>
  </r>
  <r>
    <x v="5"/>
    <x v="1"/>
    <s v="Ratlam"/>
    <x v="3"/>
    <n v="20930"/>
    <n v="355.47"/>
  </r>
  <r>
    <x v="6"/>
    <x v="1"/>
    <s v="Ratlam"/>
    <x v="1"/>
    <n v="38000"/>
    <n v="2078.9499999999998"/>
  </r>
  <r>
    <x v="6"/>
    <x v="1"/>
    <s v="Ratlam"/>
    <x v="2"/>
    <n v="69000"/>
    <n v="1101.45"/>
  </r>
  <r>
    <x v="6"/>
    <x v="1"/>
    <s v="Ratlam"/>
    <x v="3"/>
    <n v="11000"/>
    <n v="212.73"/>
  </r>
  <r>
    <x v="7"/>
    <x v="1"/>
    <s v="Ratlam"/>
    <x v="1"/>
    <n v="42000"/>
    <n v="2261.9"/>
  </r>
  <r>
    <x v="7"/>
    <x v="1"/>
    <s v="Ratlam"/>
    <x v="2"/>
    <n v="74000"/>
    <n v="702.7"/>
  </r>
  <r>
    <x v="7"/>
    <x v="1"/>
    <s v="Ratlam"/>
    <x v="3"/>
    <n v="23000"/>
    <n v="101.74"/>
  </r>
  <r>
    <x v="8"/>
    <x v="1"/>
    <s v="Ratlam"/>
    <x v="0"/>
    <n v="1000"/>
    <n v="660"/>
  </r>
  <r>
    <x v="8"/>
    <x v="1"/>
    <s v="Ratlam"/>
    <x v="1"/>
    <n v="52000"/>
    <n v="2634.62"/>
  </r>
  <r>
    <x v="8"/>
    <x v="1"/>
    <s v="Ratlam"/>
    <x v="2"/>
    <n v="95000"/>
    <n v="1000"/>
  </r>
  <r>
    <x v="8"/>
    <x v="1"/>
    <s v="Ratlam"/>
    <x v="3"/>
    <n v="28000"/>
    <n v="205.71"/>
  </r>
  <r>
    <x v="9"/>
    <x v="1"/>
    <s v="Ratlam"/>
    <x v="1"/>
    <n v="55500"/>
    <n v="2918.92"/>
  </r>
  <r>
    <x v="9"/>
    <x v="1"/>
    <s v="Ratlam"/>
    <x v="2"/>
    <n v="91400"/>
    <n v="1426.04"/>
  </r>
  <r>
    <x v="9"/>
    <x v="1"/>
    <s v="Ratlam"/>
    <x v="3"/>
    <n v="29400"/>
    <n v="286.52999999999997"/>
  </r>
  <r>
    <x v="0"/>
    <x v="1"/>
    <s v="Ujjain"/>
    <x v="1"/>
    <n v="6700"/>
    <n v="1119.4000000000001"/>
  </r>
  <r>
    <x v="0"/>
    <x v="1"/>
    <s v="Ujjain"/>
    <x v="2"/>
    <n v="136300"/>
    <n v="933.24"/>
  </r>
  <r>
    <x v="1"/>
    <x v="1"/>
    <s v="Ujjain"/>
    <x v="1"/>
    <n v="6700"/>
    <n v="1029.8499999999999"/>
  </r>
  <r>
    <x v="1"/>
    <x v="1"/>
    <s v="Ujjain"/>
    <x v="2"/>
    <n v="203000"/>
    <n v="946.8"/>
  </r>
  <r>
    <x v="2"/>
    <x v="1"/>
    <s v="Ujjain"/>
    <x v="1"/>
    <n v="6100"/>
    <n v="1131.1500000000001"/>
  </r>
  <r>
    <x v="2"/>
    <x v="1"/>
    <s v="Ujjain"/>
    <x v="2"/>
    <n v="212700"/>
    <n v="634.23"/>
  </r>
  <r>
    <x v="3"/>
    <x v="1"/>
    <s v="Ujjain"/>
    <x v="1"/>
    <n v="5900"/>
    <n v="1050.8499999999999"/>
  </r>
  <r>
    <x v="3"/>
    <x v="1"/>
    <s v="Ujjain"/>
    <x v="2"/>
    <n v="205300"/>
    <n v="717.49"/>
  </r>
  <r>
    <x v="4"/>
    <x v="1"/>
    <s v="Ujjain"/>
    <x v="1"/>
    <n v="6700"/>
    <n v="2314.9299999999998"/>
  </r>
  <r>
    <x v="4"/>
    <x v="1"/>
    <s v="Ujjain"/>
    <x v="2"/>
    <n v="183340"/>
    <n v="966.51"/>
  </r>
  <r>
    <x v="5"/>
    <x v="1"/>
    <s v="Ujjain"/>
    <x v="1"/>
    <n v="6610"/>
    <n v="806.35"/>
  </r>
  <r>
    <x v="5"/>
    <x v="1"/>
    <s v="Ujjain"/>
    <x v="2"/>
    <n v="125100"/>
    <n v="912.23"/>
  </r>
  <r>
    <x v="6"/>
    <x v="1"/>
    <s v="Ujjain"/>
    <x v="1"/>
    <n v="23000"/>
    <n v="1782.61"/>
  </r>
  <r>
    <x v="6"/>
    <x v="1"/>
    <s v="Ujjain"/>
    <x v="2"/>
    <n v="116000"/>
    <n v="1310.3399999999999"/>
  </r>
  <r>
    <x v="7"/>
    <x v="1"/>
    <s v="Ujjain"/>
    <x v="1"/>
    <n v="7000"/>
    <n v="1142.8599999999999"/>
  </r>
  <r>
    <x v="7"/>
    <x v="1"/>
    <s v="Ujjain"/>
    <x v="2"/>
    <n v="114000"/>
    <n v="1052.6300000000001"/>
  </r>
  <r>
    <x v="8"/>
    <x v="1"/>
    <s v="Ujjain"/>
    <x v="1"/>
    <n v="7000"/>
    <n v="2000"/>
  </r>
  <r>
    <x v="8"/>
    <x v="1"/>
    <s v="Ujjain"/>
    <x v="2"/>
    <n v="104000"/>
    <n v="1326.92"/>
  </r>
  <r>
    <x v="9"/>
    <x v="1"/>
    <s v="Ujjain"/>
    <x v="0"/>
    <n v="200"/>
    <n v="1900"/>
  </r>
  <r>
    <x v="9"/>
    <x v="1"/>
    <s v="Ujjain"/>
    <x v="1"/>
    <n v="6460"/>
    <n v="1272.45"/>
  </r>
  <r>
    <x v="9"/>
    <x v="1"/>
    <s v="Ujjain"/>
    <x v="2"/>
    <n v="195200"/>
    <n v="1484.02"/>
  </r>
  <r>
    <x v="0"/>
    <x v="1"/>
    <s v="Mandsaur"/>
    <x v="1"/>
    <n v="63900"/>
    <n v="1577.46"/>
  </r>
  <r>
    <x v="0"/>
    <x v="1"/>
    <s v="Mandsaur"/>
    <x v="2"/>
    <n v="66600"/>
    <n v="705.71"/>
  </r>
  <r>
    <x v="0"/>
    <x v="1"/>
    <s v="Mandsaur"/>
    <x v="3"/>
    <n v="400"/>
    <n v="175"/>
  </r>
  <r>
    <x v="1"/>
    <x v="1"/>
    <s v="Mandsaur"/>
    <x v="1"/>
    <n v="66800"/>
    <n v="1245.51"/>
  </r>
  <r>
    <x v="1"/>
    <x v="1"/>
    <s v="Mandsaur"/>
    <x v="2"/>
    <n v="61900"/>
    <n v="767.37"/>
  </r>
  <r>
    <x v="1"/>
    <x v="1"/>
    <s v="Mandsaur"/>
    <x v="3"/>
    <n v="400"/>
    <n v="125"/>
  </r>
  <r>
    <x v="2"/>
    <x v="1"/>
    <s v="Mandsaur"/>
    <x v="1"/>
    <n v="66900"/>
    <n v="1606.88"/>
  </r>
  <r>
    <x v="2"/>
    <x v="1"/>
    <s v="Mandsaur"/>
    <x v="2"/>
    <n v="58400"/>
    <n v="693.49"/>
  </r>
  <r>
    <x v="2"/>
    <x v="1"/>
    <s v="Mandsaur"/>
    <x v="3"/>
    <n v="360"/>
    <n v="130.82"/>
  </r>
  <r>
    <x v="3"/>
    <x v="1"/>
    <s v="Mandsaur"/>
    <x v="1"/>
    <n v="69200"/>
    <n v="1365.61"/>
  </r>
  <r>
    <x v="3"/>
    <x v="1"/>
    <s v="Mandsaur"/>
    <x v="2"/>
    <n v="72400"/>
    <n v="730.66"/>
  </r>
  <r>
    <x v="3"/>
    <x v="1"/>
    <s v="Mandsaur"/>
    <x v="3"/>
    <n v="660"/>
    <n v="196.49"/>
  </r>
  <r>
    <x v="4"/>
    <x v="1"/>
    <s v="Mandsaur"/>
    <x v="0"/>
    <n v="40"/>
    <n v="500"/>
  </r>
  <r>
    <x v="4"/>
    <x v="1"/>
    <s v="Mandsaur"/>
    <x v="1"/>
    <n v="55800"/>
    <n v="3210.93"/>
  </r>
  <r>
    <x v="4"/>
    <x v="1"/>
    <s v="Mandsaur"/>
    <x v="2"/>
    <n v="37610"/>
    <n v="1225.21"/>
  </r>
  <r>
    <x v="4"/>
    <x v="1"/>
    <s v="Mandsaur"/>
    <x v="3"/>
    <n v="580"/>
    <n v="224.14"/>
  </r>
  <r>
    <x v="5"/>
    <x v="1"/>
    <s v="Mandsaur"/>
    <x v="0"/>
    <n v="40"/>
    <n v="250"/>
  </r>
  <r>
    <x v="5"/>
    <x v="1"/>
    <s v="Mandsaur"/>
    <x v="1"/>
    <n v="51380"/>
    <n v="2266.64"/>
  </r>
  <r>
    <x v="5"/>
    <x v="1"/>
    <s v="Mandsaur"/>
    <x v="2"/>
    <n v="34820"/>
    <n v="962.38"/>
  </r>
  <r>
    <x v="5"/>
    <x v="1"/>
    <s v="Mandsaur"/>
    <x v="3"/>
    <n v="460"/>
    <n v="304.35000000000002"/>
  </r>
  <r>
    <x v="6"/>
    <x v="1"/>
    <s v="Mandsaur"/>
    <x v="1"/>
    <n v="70000"/>
    <n v="1700"/>
  </r>
  <r>
    <x v="6"/>
    <x v="1"/>
    <s v="Mandsaur"/>
    <x v="2"/>
    <n v="96000"/>
    <n v="1104.17"/>
  </r>
  <r>
    <x v="6"/>
    <x v="1"/>
    <s v="Mandsaur"/>
    <x v="3"/>
    <n v="10000"/>
    <n v="144"/>
  </r>
  <r>
    <x v="7"/>
    <x v="1"/>
    <s v="Mandsaur"/>
    <x v="1"/>
    <n v="49000"/>
    <n v="1591.84"/>
  </r>
  <r>
    <x v="7"/>
    <x v="1"/>
    <s v="Mandsaur"/>
    <x v="2"/>
    <n v="93000"/>
    <n v="903.23"/>
  </r>
  <r>
    <x v="8"/>
    <x v="1"/>
    <s v="Mandsaur"/>
    <x v="1"/>
    <n v="64000"/>
    <n v="3234.38"/>
  </r>
  <r>
    <x v="8"/>
    <x v="1"/>
    <s v="Mandsaur"/>
    <x v="2"/>
    <n v="90000"/>
    <n v="1366.67"/>
  </r>
  <r>
    <x v="9"/>
    <x v="1"/>
    <s v="Mandsaur"/>
    <x v="0"/>
    <n v="800"/>
    <n v="2200"/>
  </r>
  <r>
    <x v="9"/>
    <x v="1"/>
    <s v="Mandsaur"/>
    <x v="1"/>
    <n v="73080"/>
    <n v="3272.85"/>
  </r>
  <r>
    <x v="9"/>
    <x v="1"/>
    <s v="Mandsaur"/>
    <x v="2"/>
    <n v="103200"/>
    <n v="1312.89"/>
  </r>
  <r>
    <x v="9"/>
    <x v="1"/>
    <s v="Mandsaur"/>
    <x v="3"/>
    <n v="340"/>
    <n v="264.70999999999998"/>
  </r>
  <r>
    <x v="0"/>
    <x v="1"/>
    <s v="Dewas"/>
    <x v="0"/>
    <n v="400"/>
    <n v="500"/>
  </r>
  <r>
    <x v="0"/>
    <x v="1"/>
    <s v="Dewas"/>
    <x v="1"/>
    <n v="10900"/>
    <n v="1403.67"/>
  </r>
  <r>
    <x v="0"/>
    <x v="1"/>
    <s v="Dewas"/>
    <x v="2"/>
    <n v="106000"/>
    <n v="1144.3399999999999"/>
  </r>
  <r>
    <x v="0"/>
    <x v="1"/>
    <s v="Dewas"/>
    <x v="3"/>
    <n v="32200"/>
    <n v="281.37"/>
  </r>
  <r>
    <x v="1"/>
    <x v="1"/>
    <s v="Dewas"/>
    <x v="0"/>
    <n v="200"/>
    <n v="1000"/>
  </r>
  <r>
    <x v="1"/>
    <x v="1"/>
    <s v="Dewas"/>
    <x v="1"/>
    <n v="9400"/>
    <n v="1234.04"/>
  </r>
  <r>
    <x v="1"/>
    <x v="1"/>
    <s v="Dewas"/>
    <x v="2"/>
    <n v="137700"/>
    <n v="1226.58"/>
  </r>
  <r>
    <x v="1"/>
    <x v="1"/>
    <s v="Dewas"/>
    <x v="3"/>
    <n v="32500"/>
    <n v="195.08"/>
  </r>
  <r>
    <x v="2"/>
    <x v="1"/>
    <s v="Dewas"/>
    <x v="0"/>
    <n v="200"/>
    <n v="1000"/>
  </r>
  <r>
    <x v="2"/>
    <x v="1"/>
    <s v="Dewas"/>
    <x v="1"/>
    <n v="9700"/>
    <n v="1443.3"/>
  </r>
  <r>
    <x v="2"/>
    <x v="1"/>
    <s v="Dewas"/>
    <x v="2"/>
    <n v="140900"/>
    <n v="1002.13"/>
  </r>
  <r>
    <x v="2"/>
    <x v="1"/>
    <s v="Dewas"/>
    <x v="3"/>
    <n v="21500"/>
    <n v="245.31"/>
  </r>
  <r>
    <x v="3"/>
    <x v="1"/>
    <s v="Dewas"/>
    <x v="0"/>
    <n v="200"/>
    <n v="1000"/>
  </r>
  <r>
    <x v="3"/>
    <x v="1"/>
    <s v="Dewas"/>
    <x v="1"/>
    <n v="9200"/>
    <n v="1347.83"/>
  </r>
  <r>
    <x v="3"/>
    <x v="1"/>
    <s v="Dewas"/>
    <x v="2"/>
    <n v="130000"/>
    <n v="1256.1500000000001"/>
  </r>
  <r>
    <x v="3"/>
    <x v="1"/>
    <s v="Dewas"/>
    <x v="3"/>
    <n v="20010"/>
    <n v="390.07"/>
  </r>
  <r>
    <x v="4"/>
    <x v="1"/>
    <s v="Dewas"/>
    <x v="0"/>
    <n v="140"/>
    <n v="857.14"/>
  </r>
  <r>
    <x v="4"/>
    <x v="1"/>
    <s v="Dewas"/>
    <x v="1"/>
    <n v="11700"/>
    <n v="2013.68"/>
  </r>
  <r>
    <x v="4"/>
    <x v="1"/>
    <s v="Dewas"/>
    <x v="2"/>
    <n v="112940"/>
    <n v="1511.07"/>
  </r>
  <r>
    <x v="4"/>
    <x v="1"/>
    <s v="Dewas"/>
    <x v="3"/>
    <n v="7650"/>
    <n v="467.97"/>
  </r>
  <r>
    <x v="5"/>
    <x v="1"/>
    <s v="Dewas"/>
    <x v="0"/>
    <n v="110"/>
    <n v="727.27"/>
  </r>
  <r>
    <x v="5"/>
    <x v="1"/>
    <s v="Dewas"/>
    <x v="1"/>
    <n v="9050"/>
    <n v="1288.4000000000001"/>
  </r>
  <r>
    <x v="5"/>
    <x v="1"/>
    <s v="Dewas"/>
    <x v="2"/>
    <n v="109460"/>
    <n v="697.61"/>
  </r>
  <r>
    <x v="5"/>
    <x v="1"/>
    <s v="Dewas"/>
    <x v="3"/>
    <n v="6630"/>
    <n v="351.43"/>
  </r>
  <r>
    <x v="6"/>
    <x v="1"/>
    <s v="Dewas"/>
    <x v="0"/>
    <n v="1000"/>
    <n v="670"/>
  </r>
  <r>
    <x v="6"/>
    <x v="1"/>
    <s v="Dewas"/>
    <x v="1"/>
    <n v="14000"/>
    <n v="3214.29"/>
  </r>
  <r>
    <x v="6"/>
    <x v="1"/>
    <s v="Dewas"/>
    <x v="2"/>
    <n v="165000"/>
    <n v="1696.97"/>
  </r>
  <r>
    <x v="6"/>
    <x v="1"/>
    <s v="Dewas"/>
    <x v="3"/>
    <n v="8000"/>
    <n v="180"/>
  </r>
  <r>
    <x v="7"/>
    <x v="1"/>
    <s v="Dewas"/>
    <x v="1"/>
    <n v="11000"/>
    <n v="1636.36"/>
  </r>
  <r>
    <x v="7"/>
    <x v="1"/>
    <s v="Dewas"/>
    <x v="2"/>
    <n v="112000"/>
    <n v="1151.79"/>
  </r>
  <r>
    <x v="7"/>
    <x v="1"/>
    <s v="Dewas"/>
    <x v="3"/>
    <n v="9000"/>
    <n v="160"/>
  </r>
  <r>
    <x v="8"/>
    <x v="1"/>
    <s v="Dewas"/>
    <x v="1"/>
    <n v="15000"/>
    <n v="2733.33"/>
  </r>
  <r>
    <x v="8"/>
    <x v="1"/>
    <s v="Dewas"/>
    <x v="2"/>
    <n v="112000"/>
    <n v="1500"/>
  </r>
  <r>
    <x v="8"/>
    <x v="1"/>
    <s v="Dewas"/>
    <x v="3"/>
    <n v="11000"/>
    <n v="98.18"/>
  </r>
  <r>
    <x v="9"/>
    <x v="1"/>
    <s v="Dewas"/>
    <x v="0"/>
    <n v="100"/>
    <n v="730"/>
  </r>
  <r>
    <x v="9"/>
    <x v="1"/>
    <s v="Dewas"/>
    <x v="1"/>
    <n v="13300"/>
    <n v="3009.77"/>
  </r>
  <r>
    <x v="9"/>
    <x v="1"/>
    <s v="Dewas"/>
    <x v="2"/>
    <n v="219470"/>
    <n v="1800.02"/>
  </r>
  <r>
    <x v="9"/>
    <x v="1"/>
    <s v="Dewas"/>
    <x v="3"/>
    <n v="6000"/>
    <n v="261"/>
  </r>
  <r>
    <x v="0"/>
    <x v="1"/>
    <s v="Dhar"/>
    <x v="0"/>
    <n v="1400"/>
    <n v="378.57"/>
  </r>
  <r>
    <x v="0"/>
    <x v="1"/>
    <s v="Dhar"/>
    <x v="1"/>
    <n v="64000"/>
    <n v="1246.8800000000001"/>
  </r>
  <r>
    <x v="0"/>
    <x v="1"/>
    <s v="Dhar"/>
    <x v="2"/>
    <n v="84400"/>
    <n v="976.3"/>
  </r>
  <r>
    <x v="0"/>
    <x v="1"/>
    <s v="Dhar"/>
    <x v="3"/>
    <n v="110400"/>
    <n v="218.39"/>
  </r>
  <r>
    <x v="1"/>
    <x v="1"/>
    <s v="Dhar"/>
    <x v="0"/>
    <n v="1200"/>
    <n v="583.33000000000004"/>
  </r>
  <r>
    <x v="1"/>
    <x v="1"/>
    <s v="Dhar"/>
    <x v="1"/>
    <n v="52600"/>
    <n v="1064.6400000000001"/>
  </r>
  <r>
    <x v="1"/>
    <x v="1"/>
    <s v="Dhar"/>
    <x v="2"/>
    <n v="97700"/>
    <n v="1090.07"/>
  </r>
  <r>
    <x v="1"/>
    <x v="1"/>
    <s v="Dhar"/>
    <x v="3"/>
    <n v="107900"/>
    <n v="205.65"/>
  </r>
  <r>
    <x v="2"/>
    <x v="1"/>
    <s v="Dhar"/>
    <x v="0"/>
    <n v="1200"/>
    <n v="750"/>
  </r>
  <r>
    <x v="2"/>
    <x v="1"/>
    <s v="Dhar"/>
    <x v="1"/>
    <n v="60800"/>
    <n v="1429.28"/>
  </r>
  <r>
    <x v="2"/>
    <x v="1"/>
    <s v="Dhar"/>
    <x v="2"/>
    <n v="80000"/>
    <n v="1061.25"/>
  </r>
  <r>
    <x v="2"/>
    <x v="1"/>
    <s v="Dhar"/>
    <x v="3"/>
    <n v="106360"/>
    <n v="205.98"/>
  </r>
  <r>
    <x v="3"/>
    <x v="1"/>
    <s v="Dhar"/>
    <x v="0"/>
    <n v="1300"/>
    <n v="846.15"/>
  </r>
  <r>
    <x v="3"/>
    <x v="1"/>
    <s v="Dhar"/>
    <x v="1"/>
    <n v="58900"/>
    <n v="1032.26"/>
  </r>
  <r>
    <x v="3"/>
    <x v="1"/>
    <s v="Dhar"/>
    <x v="2"/>
    <n v="58100"/>
    <n v="1259.9000000000001"/>
  </r>
  <r>
    <x v="3"/>
    <x v="1"/>
    <s v="Dhar"/>
    <x v="3"/>
    <n v="102210"/>
    <n v="321.55"/>
  </r>
  <r>
    <x v="4"/>
    <x v="1"/>
    <s v="Dhar"/>
    <x v="0"/>
    <n v="760"/>
    <n v="868.42"/>
  </r>
  <r>
    <x v="4"/>
    <x v="1"/>
    <s v="Dhar"/>
    <x v="1"/>
    <n v="61610"/>
    <n v="2121.08"/>
  </r>
  <r>
    <x v="4"/>
    <x v="1"/>
    <s v="Dhar"/>
    <x v="2"/>
    <n v="96470"/>
    <n v="1219.96"/>
  </r>
  <r>
    <x v="4"/>
    <x v="1"/>
    <s v="Dhar"/>
    <x v="3"/>
    <n v="98380"/>
    <n v="398.96"/>
  </r>
  <r>
    <x v="5"/>
    <x v="1"/>
    <s v="Dhar"/>
    <x v="0"/>
    <n v="660"/>
    <n v="757.58"/>
  </r>
  <r>
    <x v="5"/>
    <x v="1"/>
    <s v="Dhar"/>
    <x v="1"/>
    <n v="52940"/>
    <n v="3884.59"/>
  </r>
  <r>
    <x v="5"/>
    <x v="1"/>
    <s v="Dhar"/>
    <x v="2"/>
    <n v="94280"/>
    <n v="1141.92"/>
  </r>
  <r>
    <x v="5"/>
    <x v="1"/>
    <s v="Dhar"/>
    <x v="3"/>
    <n v="96410"/>
    <n v="438.85"/>
  </r>
  <r>
    <x v="6"/>
    <x v="1"/>
    <s v="Dhar"/>
    <x v="0"/>
    <n v="1000"/>
    <n v="670"/>
  </r>
  <r>
    <x v="6"/>
    <x v="1"/>
    <s v="Dhar"/>
    <x v="1"/>
    <n v="80000"/>
    <n v="2862.5"/>
  </r>
  <r>
    <x v="6"/>
    <x v="1"/>
    <s v="Dhar"/>
    <x v="2"/>
    <n v="118000"/>
    <n v="1033.9000000000001"/>
  </r>
  <r>
    <x v="6"/>
    <x v="1"/>
    <s v="Dhar"/>
    <x v="3"/>
    <n v="108000"/>
    <n v="133.33000000000001"/>
  </r>
  <r>
    <x v="7"/>
    <x v="1"/>
    <s v="Dhar"/>
    <x v="1"/>
    <n v="71000"/>
    <n v="2957.75"/>
  </r>
  <r>
    <x v="7"/>
    <x v="1"/>
    <s v="Dhar"/>
    <x v="2"/>
    <n v="108000"/>
    <n v="1046.3"/>
  </r>
  <r>
    <x v="7"/>
    <x v="1"/>
    <s v="Dhar"/>
    <x v="3"/>
    <n v="92000"/>
    <n v="146.74"/>
  </r>
  <r>
    <x v="8"/>
    <x v="1"/>
    <s v="Dhar"/>
    <x v="1"/>
    <n v="70000"/>
    <n v="3528.57"/>
  </r>
  <r>
    <x v="8"/>
    <x v="1"/>
    <s v="Dhar"/>
    <x v="2"/>
    <n v="100000"/>
    <n v="1140"/>
  </r>
  <r>
    <x v="8"/>
    <x v="1"/>
    <s v="Dhar"/>
    <x v="3"/>
    <n v="101000"/>
    <n v="197.82"/>
  </r>
  <r>
    <x v="9"/>
    <x v="1"/>
    <s v="Dhar"/>
    <x v="0"/>
    <n v="730"/>
    <n v="1442.47"/>
  </r>
  <r>
    <x v="9"/>
    <x v="1"/>
    <s v="Dhar"/>
    <x v="1"/>
    <n v="83900"/>
    <n v="3269.73"/>
  </r>
  <r>
    <x v="9"/>
    <x v="1"/>
    <s v="Dhar"/>
    <x v="2"/>
    <n v="149720"/>
    <n v="1546.02"/>
  </r>
  <r>
    <x v="9"/>
    <x v="1"/>
    <s v="Dhar"/>
    <x v="3"/>
    <n v="98000"/>
    <n v="360"/>
  </r>
  <r>
    <x v="0"/>
    <x v="1"/>
    <s v="Jhabua"/>
    <x v="0"/>
    <n v="21900"/>
    <n v="340.64"/>
  </r>
  <r>
    <x v="0"/>
    <x v="1"/>
    <s v="Jhabua"/>
    <x v="1"/>
    <n v="98500"/>
    <n v="1210.1500000000001"/>
  </r>
  <r>
    <x v="0"/>
    <x v="1"/>
    <s v="Jhabua"/>
    <x v="2"/>
    <n v="18700"/>
    <n v="556.15"/>
  </r>
  <r>
    <x v="0"/>
    <x v="1"/>
    <s v="Jhabua"/>
    <x v="3"/>
    <n v="29600"/>
    <n v="151.69"/>
  </r>
  <r>
    <x v="1"/>
    <x v="1"/>
    <s v="Jhabua"/>
    <x v="0"/>
    <n v="20400"/>
    <n v="392.16"/>
  </r>
  <r>
    <x v="1"/>
    <x v="1"/>
    <s v="Jhabua"/>
    <x v="1"/>
    <n v="106700"/>
    <n v="975.63"/>
  </r>
  <r>
    <x v="1"/>
    <x v="1"/>
    <s v="Jhabua"/>
    <x v="2"/>
    <n v="21200"/>
    <n v="594.34"/>
  </r>
  <r>
    <x v="1"/>
    <x v="1"/>
    <s v="Jhabua"/>
    <x v="3"/>
    <n v="27900"/>
    <n v="108.96"/>
  </r>
  <r>
    <x v="2"/>
    <x v="1"/>
    <s v="Jhabua"/>
    <x v="0"/>
    <n v="19900"/>
    <n v="683.42"/>
  </r>
  <r>
    <x v="2"/>
    <x v="1"/>
    <s v="Jhabua"/>
    <x v="1"/>
    <n v="105800"/>
    <n v="1135.1600000000001"/>
  </r>
  <r>
    <x v="2"/>
    <x v="1"/>
    <s v="Jhabua"/>
    <x v="2"/>
    <n v="22900"/>
    <n v="558.95000000000005"/>
  </r>
  <r>
    <x v="2"/>
    <x v="1"/>
    <s v="Jhabua"/>
    <x v="3"/>
    <n v="27980"/>
    <n v="106.64"/>
  </r>
  <r>
    <x v="3"/>
    <x v="1"/>
    <s v="Jhabua"/>
    <x v="0"/>
    <n v="20900"/>
    <n v="708.13"/>
  </r>
  <r>
    <x v="3"/>
    <x v="1"/>
    <s v="Jhabua"/>
    <x v="1"/>
    <n v="106300"/>
    <n v="837.25"/>
  </r>
  <r>
    <x v="3"/>
    <x v="1"/>
    <s v="Jhabua"/>
    <x v="2"/>
    <n v="27400"/>
    <n v="609.49"/>
  </r>
  <r>
    <x v="3"/>
    <x v="1"/>
    <s v="Jhabua"/>
    <x v="3"/>
    <n v="28380"/>
    <n v="209.47"/>
  </r>
  <r>
    <x v="4"/>
    <x v="1"/>
    <s v="Jhabua"/>
    <x v="0"/>
    <n v="18980"/>
    <n v="507.9"/>
  </r>
  <r>
    <x v="4"/>
    <x v="1"/>
    <s v="Jhabua"/>
    <x v="1"/>
    <n v="106660"/>
    <n v="1955.18"/>
  </r>
  <r>
    <x v="4"/>
    <x v="1"/>
    <s v="Jhabua"/>
    <x v="2"/>
    <n v="25300"/>
    <n v="616.6"/>
  </r>
  <r>
    <x v="4"/>
    <x v="1"/>
    <s v="Jhabua"/>
    <x v="3"/>
    <n v="29220"/>
    <n v="218"/>
  </r>
  <r>
    <x v="5"/>
    <x v="1"/>
    <s v="Jhabua"/>
    <x v="0"/>
    <n v="18820"/>
    <n v="1292.24"/>
  </r>
  <r>
    <x v="5"/>
    <x v="1"/>
    <s v="Jhabua"/>
    <x v="1"/>
    <n v="105550"/>
    <n v="1700.9"/>
  </r>
  <r>
    <x v="5"/>
    <x v="1"/>
    <s v="Jhabua"/>
    <x v="2"/>
    <n v="26850"/>
    <n v="893.11"/>
  </r>
  <r>
    <x v="5"/>
    <x v="1"/>
    <s v="Jhabua"/>
    <x v="3"/>
    <n v="28720"/>
    <n v="495.82"/>
  </r>
  <r>
    <x v="6"/>
    <x v="1"/>
    <s v="Jhabua"/>
    <x v="0"/>
    <n v="16000"/>
    <n v="708.75"/>
  </r>
  <r>
    <x v="6"/>
    <x v="1"/>
    <s v="Jhabua"/>
    <x v="1"/>
    <n v="130000"/>
    <n v="2400"/>
  </r>
  <r>
    <x v="6"/>
    <x v="1"/>
    <s v="Jhabua"/>
    <x v="2"/>
    <n v="36000"/>
    <n v="1361.11"/>
  </r>
  <r>
    <x v="6"/>
    <x v="1"/>
    <s v="Jhabua"/>
    <x v="3"/>
    <n v="48000"/>
    <n v="168.75"/>
  </r>
  <r>
    <x v="7"/>
    <x v="1"/>
    <s v="Jhabua"/>
    <x v="0"/>
    <n v="15000"/>
    <n v="755.33"/>
  </r>
  <r>
    <x v="7"/>
    <x v="1"/>
    <s v="Jhabua"/>
    <x v="1"/>
    <n v="104000"/>
    <n v="2480.77"/>
  </r>
  <r>
    <x v="7"/>
    <x v="1"/>
    <s v="Jhabua"/>
    <x v="2"/>
    <n v="32000"/>
    <n v="968.75"/>
  </r>
  <r>
    <x v="7"/>
    <x v="1"/>
    <s v="Jhabua"/>
    <x v="3"/>
    <n v="35000"/>
    <n v="216"/>
  </r>
  <r>
    <x v="8"/>
    <x v="1"/>
    <s v="Jhabua"/>
    <x v="0"/>
    <n v="17000"/>
    <n v="1175.8800000000001"/>
  </r>
  <r>
    <x v="8"/>
    <x v="1"/>
    <s v="Jhabua"/>
    <x v="1"/>
    <n v="103000"/>
    <n v="3310.68"/>
  </r>
  <r>
    <x v="8"/>
    <x v="1"/>
    <s v="Jhabua"/>
    <x v="2"/>
    <n v="38000"/>
    <n v="1421.05"/>
  </r>
  <r>
    <x v="8"/>
    <x v="1"/>
    <s v="Jhabua"/>
    <x v="3"/>
    <n v="33000"/>
    <n v="289.08999999999997"/>
  </r>
  <r>
    <x v="9"/>
    <x v="1"/>
    <s v="Jhabua"/>
    <x v="0"/>
    <n v="13630"/>
    <n v="1230.3699999999999"/>
  </r>
  <r>
    <x v="9"/>
    <x v="1"/>
    <s v="Jhabua"/>
    <x v="1"/>
    <n v="115220"/>
    <n v="2814.36"/>
  </r>
  <r>
    <x v="9"/>
    <x v="1"/>
    <s v="Jhabua"/>
    <x v="2"/>
    <n v="37100"/>
    <n v="1236.93"/>
  </r>
  <r>
    <x v="9"/>
    <x v="1"/>
    <s v="Jhabua"/>
    <x v="3"/>
    <n v="34000"/>
    <n v="181.85"/>
  </r>
  <r>
    <x v="0"/>
    <x v="1"/>
    <s v="Khargone / West Nimar"/>
    <x v="0"/>
    <n v="5500"/>
    <n v="349.09"/>
  </r>
  <r>
    <x v="0"/>
    <x v="1"/>
    <s v="Khargone / West Nimar"/>
    <x v="1"/>
    <n v="55200"/>
    <n v="1085.1400000000001"/>
  </r>
  <r>
    <x v="0"/>
    <x v="1"/>
    <s v="Khargone / West Nimar"/>
    <x v="2"/>
    <n v="8800"/>
    <n v="522.73"/>
  </r>
  <r>
    <x v="0"/>
    <x v="1"/>
    <s v="Khargone / West Nimar"/>
    <x v="3"/>
    <n v="259400"/>
    <n v="231.73"/>
  </r>
  <r>
    <x v="1"/>
    <x v="1"/>
    <s v="Khargone / West Nimar"/>
    <x v="0"/>
    <n v="5100"/>
    <n v="490.2"/>
  </r>
  <r>
    <x v="1"/>
    <x v="1"/>
    <s v="Khargone / West Nimar"/>
    <x v="1"/>
    <n v="52600"/>
    <n v="944.87"/>
  </r>
  <r>
    <x v="1"/>
    <x v="1"/>
    <s v="Khargone / West Nimar"/>
    <x v="2"/>
    <n v="13400"/>
    <n v="574.63"/>
  </r>
  <r>
    <x v="1"/>
    <x v="1"/>
    <s v="Khargone / West Nimar"/>
    <x v="3"/>
    <n v="249300"/>
    <n v="193.5"/>
  </r>
  <r>
    <x v="2"/>
    <x v="1"/>
    <s v="Khargone / West Nimar"/>
    <x v="0"/>
    <n v="4300"/>
    <n v="767.44"/>
  </r>
  <r>
    <x v="2"/>
    <x v="1"/>
    <s v="Khargone / West Nimar"/>
    <x v="1"/>
    <n v="57800"/>
    <n v="1314.88"/>
  </r>
  <r>
    <x v="2"/>
    <x v="1"/>
    <s v="Khargone / West Nimar"/>
    <x v="2"/>
    <n v="13800"/>
    <n v="550.72"/>
  </r>
  <r>
    <x v="2"/>
    <x v="1"/>
    <s v="Khargone / West Nimar"/>
    <x v="3"/>
    <n v="260870"/>
    <n v="308.07"/>
  </r>
  <r>
    <x v="3"/>
    <x v="1"/>
    <s v="Khargone / West Nimar"/>
    <x v="0"/>
    <n v="3600"/>
    <n v="805.56"/>
  </r>
  <r>
    <x v="3"/>
    <x v="1"/>
    <s v="Khargone / West Nimar"/>
    <x v="1"/>
    <n v="63500"/>
    <n v="1371.65"/>
  </r>
  <r>
    <x v="3"/>
    <x v="1"/>
    <s v="Khargone / West Nimar"/>
    <x v="2"/>
    <n v="13400"/>
    <n v="798.51"/>
  </r>
  <r>
    <x v="3"/>
    <x v="1"/>
    <s v="Khargone / West Nimar"/>
    <x v="3"/>
    <n v="299080"/>
    <n v="295.43"/>
  </r>
  <r>
    <x v="4"/>
    <x v="1"/>
    <s v="Khargone / West Nimar"/>
    <x v="0"/>
    <n v="3090"/>
    <n v="799.35"/>
  </r>
  <r>
    <x v="4"/>
    <x v="1"/>
    <s v="Khargone / West Nimar"/>
    <x v="1"/>
    <n v="68530"/>
    <n v="4807.68"/>
  </r>
  <r>
    <x v="4"/>
    <x v="1"/>
    <s v="Khargone / West Nimar"/>
    <x v="2"/>
    <n v="17110"/>
    <n v="1040.9100000000001"/>
  </r>
  <r>
    <x v="4"/>
    <x v="1"/>
    <s v="Khargone / West Nimar"/>
    <x v="3"/>
    <n v="291430"/>
    <n v="383.15"/>
  </r>
  <r>
    <x v="5"/>
    <x v="1"/>
    <s v="Khargone / West Nimar"/>
    <x v="0"/>
    <n v="2830"/>
    <n v="427.56"/>
  </r>
  <r>
    <x v="5"/>
    <x v="1"/>
    <s v="Khargone / West Nimar"/>
    <x v="1"/>
    <n v="71720"/>
    <n v="2702.87"/>
  </r>
  <r>
    <x v="5"/>
    <x v="1"/>
    <s v="Khargone / West Nimar"/>
    <x v="2"/>
    <n v="16650"/>
    <n v="901.5"/>
  </r>
  <r>
    <x v="5"/>
    <x v="1"/>
    <s v="Khargone / West Nimar"/>
    <x v="3"/>
    <n v="286090"/>
    <n v="357.44"/>
  </r>
  <r>
    <x v="6"/>
    <x v="1"/>
    <s v="Khargone / West Nimar"/>
    <x v="0"/>
    <n v="2000"/>
    <n v="2000"/>
  </r>
  <r>
    <x v="6"/>
    <x v="1"/>
    <s v="Khargone / West Nimar"/>
    <x v="1"/>
    <n v="110000"/>
    <n v="2472.73"/>
  </r>
  <r>
    <x v="6"/>
    <x v="1"/>
    <s v="Khargone / West Nimar"/>
    <x v="2"/>
    <n v="50000"/>
    <n v="1340"/>
  </r>
  <r>
    <x v="6"/>
    <x v="1"/>
    <s v="Khargone / West Nimar"/>
    <x v="3"/>
    <n v="273000"/>
    <n v="259.77999999999997"/>
  </r>
  <r>
    <x v="7"/>
    <x v="1"/>
    <s v="Khargone / West Nimar"/>
    <x v="0"/>
    <n v="2000"/>
    <n v="335"/>
  </r>
  <r>
    <x v="7"/>
    <x v="1"/>
    <s v="Khargone / West Nimar"/>
    <x v="1"/>
    <n v="100000"/>
    <n v="3440"/>
  </r>
  <r>
    <x v="7"/>
    <x v="1"/>
    <s v="Khargone / West Nimar"/>
    <x v="2"/>
    <n v="35000"/>
    <n v="1228.57"/>
  </r>
  <r>
    <x v="7"/>
    <x v="1"/>
    <s v="Khargone / West Nimar"/>
    <x v="3"/>
    <n v="262000"/>
    <n v="260.38"/>
  </r>
  <r>
    <x v="8"/>
    <x v="1"/>
    <s v="Khargone / West Nimar"/>
    <x v="0"/>
    <n v="1000"/>
    <n v="660"/>
  </r>
  <r>
    <x v="8"/>
    <x v="1"/>
    <s v="Khargone / West Nimar"/>
    <x v="1"/>
    <n v="115000"/>
    <n v="4017.39"/>
  </r>
  <r>
    <x v="8"/>
    <x v="1"/>
    <s v="Khargone / West Nimar"/>
    <x v="2"/>
    <n v="42000"/>
    <n v="2666.67"/>
  </r>
  <r>
    <x v="8"/>
    <x v="1"/>
    <s v="Khargone / West Nimar"/>
    <x v="3"/>
    <n v="277000"/>
    <n v="334.01"/>
  </r>
  <r>
    <x v="9"/>
    <x v="1"/>
    <s v="Khargone / West Nimar"/>
    <x v="0"/>
    <n v="1760"/>
    <n v="1100"/>
  </r>
  <r>
    <x v="9"/>
    <x v="1"/>
    <s v="Khargone / West Nimar"/>
    <x v="1"/>
    <n v="124790"/>
    <n v="3867.78"/>
  </r>
  <r>
    <x v="9"/>
    <x v="1"/>
    <s v="Khargone / West Nimar"/>
    <x v="2"/>
    <n v="123780"/>
    <n v="1692.44"/>
  </r>
  <r>
    <x v="9"/>
    <x v="1"/>
    <s v="Khargone / West Nimar"/>
    <x v="3"/>
    <n v="282000"/>
    <n v="282.93"/>
  </r>
  <r>
    <x v="0"/>
    <x v="1"/>
    <s v="Khandwa / East Nimar"/>
    <x v="0"/>
    <n v="12000"/>
    <n v="670.83"/>
  </r>
  <r>
    <x v="0"/>
    <x v="1"/>
    <s v="Khandwa / East Nimar"/>
    <x v="1"/>
    <n v="9200"/>
    <n v="1739.13"/>
  </r>
  <r>
    <x v="0"/>
    <x v="1"/>
    <s v="Khandwa / East Nimar"/>
    <x v="2"/>
    <n v="17200"/>
    <n v="883.72"/>
  </r>
  <r>
    <x v="0"/>
    <x v="1"/>
    <s v="Khandwa / East Nimar"/>
    <x v="3"/>
    <n v="119400"/>
    <n v="160.63999999999999"/>
  </r>
  <r>
    <x v="1"/>
    <x v="1"/>
    <s v="Khandwa / East Nimar"/>
    <x v="0"/>
    <n v="10400"/>
    <n v="826.92"/>
  </r>
  <r>
    <x v="1"/>
    <x v="1"/>
    <s v="Khandwa / East Nimar"/>
    <x v="1"/>
    <n v="11200"/>
    <n v="1401.79"/>
  </r>
  <r>
    <x v="1"/>
    <x v="1"/>
    <s v="Khandwa / East Nimar"/>
    <x v="2"/>
    <n v="19600"/>
    <n v="897.96"/>
  </r>
  <r>
    <x v="1"/>
    <x v="1"/>
    <s v="Khandwa / East Nimar"/>
    <x v="3"/>
    <n v="120200"/>
    <n v="104.49"/>
  </r>
  <r>
    <x v="2"/>
    <x v="1"/>
    <s v="Khandwa / East Nimar"/>
    <x v="0"/>
    <n v="8600"/>
    <n v="1360.47"/>
  </r>
  <r>
    <x v="2"/>
    <x v="1"/>
    <s v="Khandwa / East Nimar"/>
    <x v="1"/>
    <n v="12100"/>
    <n v="2082.64"/>
  </r>
  <r>
    <x v="2"/>
    <x v="1"/>
    <s v="Khandwa / East Nimar"/>
    <x v="2"/>
    <n v="22100"/>
    <n v="832.58"/>
  </r>
  <r>
    <x v="2"/>
    <x v="1"/>
    <s v="Khandwa / East Nimar"/>
    <x v="3"/>
    <n v="114580"/>
    <n v="148.86000000000001"/>
  </r>
  <r>
    <x v="3"/>
    <x v="1"/>
    <s v="Khandwa / East Nimar"/>
    <x v="0"/>
    <n v="7600"/>
    <n v="1236.8399999999999"/>
  </r>
  <r>
    <x v="3"/>
    <x v="1"/>
    <s v="Khandwa / East Nimar"/>
    <x v="1"/>
    <n v="11200"/>
    <n v="1535.71"/>
  </r>
  <r>
    <x v="3"/>
    <x v="1"/>
    <s v="Khandwa / East Nimar"/>
    <x v="2"/>
    <n v="20200"/>
    <n v="1049.5"/>
  </r>
  <r>
    <x v="3"/>
    <x v="1"/>
    <s v="Khandwa / East Nimar"/>
    <x v="3"/>
    <n v="114480"/>
    <n v="247.05"/>
  </r>
  <r>
    <x v="4"/>
    <x v="1"/>
    <s v="Khandwa / East Nimar"/>
    <x v="0"/>
    <n v="5100"/>
    <n v="1515.69"/>
  </r>
  <r>
    <x v="4"/>
    <x v="1"/>
    <s v="Khandwa / East Nimar"/>
    <x v="1"/>
    <n v="14970"/>
    <n v="3712.76"/>
  </r>
  <r>
    <x v="4"/>
    <x v="1"/>
    <s v="Khandwa / East Nimar"/>
    <x v="2"/>
    <n v="18540"/>
    <n v="1607.34"/>
  </r>
  <r>
    <x v="4"/>
    <x v="1"/>
    <s v="Khandwa / East Nimar"/>
    <x v="3"/>
    <n v="108440"/>
    <n v="280.06"/>
  </r>
  <r>
    <x v="5"/>
    <x v="1"/>
    <s v="Khandwa / East Nimar"/>
    <x v="0"/>
    <n v="4880"/>
    <n v="803.28"/>
  </r>
  <r>
    <x v="5"/>
    <x v="1"/>
    <s v="Khandwa / East Nimar"/>
    <x v="1"/>
    <n v="23600"/>
    <n v="2855.51"/>
  </r>
  <r>
    <x v="5"/>
    <x v="1"/>
    <s v="Khandwa / East Nimar"/>
    <x v="2"/>
    <n v="23130"/>
    <n v="1130.57"/>
  </r>
  <r>
    <x v="5"/>
    <x v="1"/>
    <s v="Khandwa / East Nimar"/>
    <x v="3"/>
    <n v="99880"/>
    <n v="448.94"/>
  </r>
  <r>
    <x v="6"/>
    <x v="1"/>
    <s v="Khandwa / East Nimar"/>
    <x v="0"/>
    <n v="8000"/>
    <n v="1250"/>
  </r>
  <r>
    <x v="6"/>
    <x v="1"/>
    <s v="Khandwa / East Nimar"/>
    <x v="1"/>
    <n v="44000"/>
    <n v="2818.18"/>
  </r>
  <r>
    <x v="6"/>
    <x v="1"/>
    <s v="Khandwa / East Nimar"/>
    <x v="2"/>
    <n v="50000"/>
    <n v="1500"/>
  </r>
  <r>
    <x v="6"/>
    <x v="1"/>
    <s v="Khandwa / East Nimar"/>
    <x v="3"/>
    <n v="133000"/>
    <n v="212.48"/>
  </r>
  <r>
    <x v="7"/>
    <x v="1"/>
    <s v="Khandwa / East Nimar"/>
    <x v="0"/>
    <n v="7000"/>
    <n v="475.71"/>
  </r>
  <r>
    <x v="7"/>
    <x v="1"/>
    <s v="Khandwa / East Nimar"/>
    <x v="1"/>
    <n v="39000"/>
    <n v="3128.21"/>
  </r>
  <r>
    <x v="7"/>
    <x v="1"/>
    <s v="Khandwa / East Nimar"/>
    <x v="2"/>
    <n v="38000"/>
    <n v="1236.8399999999999"/>
  </r>
  <r>
    <x v="7"/>
    <x v="1"/>
    <s v="Khandwa / East Nimar"/>
    <x v="3"/>
    <n v="96000"/>
    <n v="294.38"/>
  </r>
  <r>
    <x v="8"/>
    <x v="1"/>
    <s v="Khandwa / East Nimar"/>
    <x v="0"/>
    <n v="8000"/>
    <n v="916.25"/>
  </r>
  <r>
    <x v="8"/>
    <x v="1"/>
    <s v="Khandwa / East Nimar"/>
    <x v="1"/>
    <n v="49000"/>
    <n v="3040.82"/>
  </r>
  <r>
    <x v="8"/>
    <x v="1"/>
    <s v="Khandwa / East Nimar"/>
    <x v="2"/>
    <n v="42000"/>
    <n v="1309.52"/>
  </r>
  <r>
    <x v="8"/>
    <x v="1"/>
    <s v="Khandwa / East Nimar"/>
    <x v="3"/>
    <n v="105000"/>
    <n v="313.70999999999998"/>
  </r>
  <r>
    <x v="9"/>
    <x v="1"/>
    <s v="Khandwa / East Nimar"/>
    <x v="0"/>
    <n v="5890"/>
    <n v="573.85"/>
  </r>
  <r>
    <x v="9"/>
    <x v="1"/>
    <s v="Khandwa / East Nimar"/>
    <x v="1"/>
    <n v="53860"/>
    <n v="3310.43"/>
  </r>
  <r>
    <x v="9"/>
    <x v="1"/>
    <s v="Khandwa / East Nimar"/>
    <x v="2"/>
    <n v="69510"/>
    <n v="991.37"/>
  </r>
  <r>
    <x v="9"/>
    <x v="1"/>
    <s v="Khandwa / East Nimar"/>
    <x v="3"/>
    <n v="105100"/>
    <n v="289.75"/>
  </r>
  <r>
    <x v="0"/>
    <x v="1"/>
    <s v="Sehore"/>
    <x v="0"/>
    <n v="5100"/>
    <n v="503.92"/>
  </r>
  <r>
    <x v="0"/>
    <x v="1"/>
    <s v="Sehore"/>
    <x v="1"/>
    <n v="17600"/>
    <n v="1142.05"/>
  </r>
  <r>
    <x v="0"/>
    <x v="1"/>
    <s v="Sehore"/>
    <x v="2"/>
    <n v="151200"/>
    <n v="931.88"/>
  </r>
  <r>
    <x v="0"/>
    <x v="1"/>
    <s v="Sehore"/>
    <x v="3"/>
    <n v="100"/>
    <n v="200"/>
  </r>
  <r>
    <x v="1"/>
    <x v="1"/>
    <s v="Sehore"/>
    <x v="0"/>
    <n v="5500"/>
    <n v="1000"/>
  </r>
  <r>
    <x v="1"/>
    <x v="1"/>
    <s v="Sehore"/>
    <x v="1"/>
    <n v="17100"/>
    <n v="941.52"/>
  </r>
  <r>
    <x v="1"/>
    <x v="1"/>
    <s v="Sehore"/>
    <x v="2"/>
    <n v="143900"/>
    <n v="1167.48"/>
  </r>
  <r>
    <x v="1"/>
    <x v="1"/>
    <s v="Sehore"/>
    <x v="3"/>
    <n v="600"/>
    <n v="116.67"/>
  </r>
  <r>
    <x v="2"/>
    <x v="1"/>
    <s v="Sehore"/>
    <x v="0"/>
    <n v="6600"/>
    <n v="1090.9100000000001"/>
  </r>
  <r>
    <x v="2"/>
    <x v="1"/>
    <s v="Sehore"/>
    <x v="1"/>
    <n v="17800"/>
    <n v="1775.28"/>
  </r>
  <r>
    <x v="2"/>
    <x v="1"/>
    <s v="Sehore"/>
    <x v="2"/>
    <n v="154700"/>
    <n v="673.56"/>
  </r>
  <r>
    <x v="2"/>
    <x v="1"/>
    <s v="Sehore"/>
    <x v="3"/>
    <n v="70"/>
    <n v="128.18"/>
  </r>
  <r>
    <x v="3"/>
    <x v="1"/>
    <s v="Sehore"/>
    <x v="0"/>
    <n v="13100"/>
    <n v="1687.02"/>
  </r>
  <r>
    <x v="3"/>
    <x v="1"/>
    <s v="Sehore"/>
    <x v="1"/>
    <n v="11300"/>
    <n v="1000"/>
  </r>
  <r>
    <x v="3"/>
    <x v="1"/>
    <s v="Sehore"/>
    <x v="2"/>
    <n v="161000"/>
    <n v="1286.3399999999999"/>
  </r>
  <r>
    <x v="3"/>
    <x v="1"/>
    <s v="Sehore"/>
    <x v="3"/>
    <n v="40"/>
    <n v="231.43"/>
  </r>
  <r>
    <x v="4"/>
    <x v="1"/>
    <s v="Sehore"/>
    <x v="0"/>
    <n v="17980"/>
    <n v="2551.17"/>
  </r>
  <r>
    <x v="4"/>
    <x v="1"/>
    <s v="Sehore"/>
    <x v="1"/>
    <n v="10510"/>
    <n v="2511.89"/>
  </r>
  <r>
    <x v="4"/>
    <x v="1"/>
    <s v="Sehore"/>
    <x v="2"/>
    <n v="128040"/>
    <n v="975.71"/>
  </r>
  <r>
    <x v="5"/>
    <x v="1"/>
    <s v="Sehore"/>
    <x v="0"/>
    <n v="20180"/>
    <n v="3068.38"/>
  </r>
  <r>
    <x v="5"/>
    <x v="1"/>
    <s v="Sehore"/>
    <x v="1"/>
    <n v="10460"/>
    <n v="619.5"/>
  </r>
  <r>
    <x v="5"/>
    <x v="1"/>
    <s v="Sehore"/>
    <x v="2"/>
    <n v="129380"/>
    <n v="907.17"/>
  </r>
  <r>
    <x v="6"/>
    <x v="1"/>
    <s v="Sehore"/>
    <x v="0"/>
    <n v="46000"/>
    <n v="3202.83"/>
  </r>
  <r>
    <x v="6"/>
    <x v="1"/>
    <s v="Sehore"/>
    <x v="1"/>
    <n v="35000"/>
    <n v="1714.29"/>
  </r>
  <r>
    <x v="6"/>
    <x v="1"/>
    <s v="Sehore"/>
    <x v="2"/>
    <n v="163000"/>
    <n v="1147.24"/>
  </r>
  <r>
    <x v="7"/>
    <x v="1"/>
    <s v="Sehore"/>
    <x v="0"/>
    <n v="33000"/>
    <n v="3535.45"/>
  </r>
  <r>
    <x v="7"/>
    <x v="1"/>
    <s v="Sehore"/>
    <x v="1"/>
    <n v="11000"/>
    <n v="2000"/>
  </r>
  <r>
    <x v="7"/>
    <x v="1"/>
    <s v="Sehore"/>
    <x v="2"/>
    <n v="133000"/>
    <n v="1225.56"/>
  </r>
  <r>
    <x v="8"/>
    <x v="1"/>
    <s v="Sehore"/>
    <x v="0"/>
    <n v="24000"/>
    <n v="3944.58"/>
  </r>
  <r>
    <x v="8"/>
    <x v="1"/>
    <s v="Sehore"/>
    <x v="1"/>
    <n v="20000"/>
    <n v="1750"/>
  </r>
  <r>
    <x v="8"/>
    <x v="1"/>
    <s v="Sehore"/>
    <x v="2"/>
    <n v="139000"/>
    <n v="1338.13"/>
  </r>
  <r>
    <x v="9"/>
    <x v="1"/>
    <s v="Sehore"/>
    <x v="0"/>
    <n v="36450"/>
    <n v="1975.03"/>
  </r>
  <r>
    <x v="9"/>
    <x v="1"/>
    <s v="Sehore"/>
    <x v="1"/>
    <n v="17120"/>
    <n v="2490.65"/>
  </r>
  <r>
    <x v="9"/>
    <x v="1"/>
    <s v="Sehore"/>
    <x v="2"/>
    <n v="165900"/>
    <n v="1555.64"/>
  </r>
  <r>
    <x v="0"/>
    <x v="1"/>
    <s v="Raisen"/>
    <x v="0"/>
    <n v="22100"/>
    <n v="630.32000000000005"/>
  </r>
  <r>
    <x v="0"/>
    <x v="1"/>
    <s v="Raisen"/>
    <x v="1"/>
    <n v="6300"/>
    <n v="1365.08"/>
  </r>
  <r>
    <x v="0"/>
    <x v="1"/>
    <s v="Raisen"/>
    <x v="2"/>
    <n v="148900"/>
    <n v="1126.26"/>
  </r>
  <r>
    <x v="1"/>
    <x v="1"/>
    <s v="Raisen"/>
    <x v="0"/>
    <n v="21900"/>
    <n v="968.04"/>
  </r>
  <r>
    <x v="1"/>
    <x v="1"/>
    <s v="Raisen"/>
    <x v="1"/>
    <n v="3800"/>
    <n v="1210.53"/>
  </r>
  <r>
    <x v="1"/>
    <x v="1"/>
    <s v="Raisen"/>
    <x v="2"/>
    <n v="144800"/>
    <n v="1381.91"/>
  </r>
  <r>
    <x v="2"/>
    <x v="1"/>
    <s v="Raisen"/>
    <x v="0"/>
    <n v="26200"/>
    <n v="1267.18"/>
  </r>
  <r>
    <x v="2"/>
    <x v="1"/>
    <s v="Raisen"/>
    <x v="1"/>
    <n v="3400"/>
    <n v="1500"/>
  </r>
  <r>
    <x v="2"/>
    <x v="1"/>
    <s v="Raisen"/>
    <x v="2"/>
    <n v="132500"/>
    <n v="821.89"/>
  </r>
  <r>
    <x v="3"/>
    <x v="1"/>
    <s v="Raisen"/>
    <x v="0"/>
    <n v="21500"/>
    <n v="1427.91"/>
  </r>
  <r>
    <x v="3"/>
    <x v="1"/>
    <s v="Raisen"/>
    <x v="1"/>
    <n v="5300"/>
    <n v="1150.94"/>
  </r>
  <r>
    <x v="3"/>
    <x v="1"/>
    <s v="Raisen"/>
    <x v="2"/>
    <n v="152200"/>
    <n v="1126.1500000000001"/>
  </r>
  <r>
    <x v="4"/>
    <x v="1"/>
    <s v="Raisen"/>
    <x v="0"/>
    <n v="35340"/>
    <n v="1284.0999999999999"/>
  </r>
  <r>
    <x v="4"/>
    <x v="1"/>
    <s v="Raisen"/>
    <x v="1"/>
    <n v="3550"/>
    <n v="1538.03"/>
  </r>
  <r>
    <x v="4"/>
    <x v="1"/>
    <s v="Raisen"/>
    <x v="2"/>
    <n v="117210"/>
    <n v="1628.79"/>
  </r>
  <r>
    <x v="5"/>
    <x v="1"/>
    <s v="Raisen"/>
    <x v="0"/>
    <n v="62690"/>
    <n v="863.61"/>
  </r>
  <r>
    <x v="5"/>
    <x v="1"/>
    <s v="Raisen"/>
    <x v="1"/>
    <n v="3240"/>
    <n v="793.21"/>
  </r>
  <r>
    <x v="5"/>
    <x v="1"/>
    <s v="Raisen"/>
    <x v="2"/>
    <n v="155700"/>
    <n v="635.07000000000005"/>
  </r>
  <r>
    <x v="6"/>
    <x v="1"/>
    <s v="Raisen"/>
    <x v="0"/>
    <n v="137000"/>
    <n v="2501.2399999999998"/>
  </r>
  <r>
    <x v="6"/>
    <x v="1"/>
    <s v="Raisen"/>
    <x v="1"/>
    <n v="17000"/>
    <n v="1529.41"/>
  </r>
  <r>
    <x v="6"/>
    <x v="1"/>
    <s v="Raisen"/>
    <x v="2"/>
    <n v="115000"/>
    <n v="1130.43"/>
  </r>
  <r>
    <x v="7"/>
    <x v="1"/>
    <s v="Raisen"/>
    <x v="0"/>
    <n v="99000"/>
    <n v="2289.6"/>
  </r>
  <r>
    <x v="7"/>
    <x v="1"/>
    <s v="Raisen"/>
    <x v="1"/>
    <n v="9000"/>
    <n v="1222.22"/>
  </r>
  <r>
    <x v="7"/>
    <x v="1"/>
    <s v="Raisen"/>
    <x v="2"/>
    <n v="120000"/>
    <n v="1266.67"/>
  </r>
  <r>
    <x v="8"/>
    <x v="1"/>
    <s v="Raisen"/>
    <x v="0"/>
    <n v="135000"/>
    <n v="2256.7399999999998"/>
  </r>
  <r>
    <x v="8"/>
    <x v="1"/>
    <s v="Raisen"/>
    <x v="1"/>
    <n v="7000"/>
    <n v="1571.43"/>
  </r>
  <r>
    <x v="8"/>
    <x v="1"/>
    <s v="Raisen"/>
    <x v="2"/>
    <n v="120000"/>
    <n v="1491.67"/>
  </r>
  <r>
    <x v="9"/>
    <x v="1"/>
    <s v="Raisen"/>
    <x v="0"/>
    <n v="112000"/>
    <n v="2114.64"/>
  </r>
  <r>
    <x v="9"/>
    <x v="1"/>
    <s v="Raisen"/>
    <x v="1"/>
    <n v="6920"/>
    <n v="1660.4"/>
  </r>
  <r>
    <x v="9"/>
    <x v="1"/>
    <s v="Raisen"/>
    <x v="2"/>
    <n v="167200"/>
    <n v="1673.98"/>
  </r>
  <r>
    <x v="0"/>
    <x v="1"/>
    <s v="Vidisha"/>
    <x v="0"/>
    <n v="500"/>
    <n v="520"/>
  </r>
  <r>
    <x v="0"/>
    <x v="1"/>
    <s v="Vidisha"/>
    <x v="1"/>
    <n v="5400"/>
    <n v="1425.93"/>
  </r>
  <r>
    <x v="0"/>
    <x v="1"/>
    <s v="Vidisha"/>
    <x v="2"/>
    <n v="223800"/>
    <n v="1184.99"/>
  </r>
  <r>
    <x v="1"/>
    <x v="1"/>
    <s v="Vidisha"/>
    <x v="0"/>
    <n v="600"/>
    <n v="833.33"/>
  </r>
  <r>
    <x v="1"/>
    <x v="1"/>
    <s v="Vidisha"/>
    <x v="1"/>
    <n v="4700"/>
    <n v="1255.32"/>
  </r>
  <r>
    <x v="1"/>
    <x v="1"/>
    <s v="Vidisha"/>
    <x v="2"/>
    <n v="202100"/>
    <n v="1298.8599999999999"/>
  </r>
  <r>
    <x v="2"/>
    <x v="1"/>
    <s v="Vidisha"/>
    <x v="0"/>
    <n v="400"/>
    <n v="1000"/>
  </r>
  <r>
    <x v="2"/>
    <x v="1"/>
    <s v="Vidisha"/>
    <x v="1"/>
    <n v="4000"/>
    <n v="1700"/>
  </r>
  <r>
    <x v="2"/>
    <x v="1"/>
    <s v="Vidisha"/>
    <x v="2"/>
    <n v="183500"/>
    <n v="1103"/>
  </r>
  <r>
    <x v="3"/>
    <x v="1"/>
    <s v="Vidisha"/>
    <x v="0"/>
    <n v="400"/>
    <n v="1000"/>
  </r>
  <r>
    <x v="3"/>
    <x v="1"/>
    <s v="Vidisha"/>
    <x v="1"/>
    <n v="4000"/>
    <n v="1350"/>
  </r>
  <r>
    <x v="3"/>
    <x v="1"/>
    <s v="Vidisha"/>
    <x v="2"/>
    <n v="184700"/>
    <n v="1038.98"/>
  </r>
  <r>
    <x v="4"/>
    <x v="1"/>
    <s v="Vidisha"/>
    <x v="0"/>
    <n v="270"/>
    <n v="1000"/>
  </r>
  <r>
    <x v="4"/>
    <x v="1"/>
    <s v="Vidisha"/>
    <x v="1"/>
    <n v="3570"/>
    <n v="2235.29"/>
  </r>
  <r>
    <x v="4"/>
    <x v="1"/>
    <s v="Vidisha"/>
    <x v="2"/>
    <n v="176800"/>
    <n v="1191.1199999999999"/>
  </r>
  <r>
    <x v="5"/>
    <x v="1"/>
    <s v="Vidisha"/>
    <x v="0"/>
    <n v="1500"/>
    <n v="560"/>
  </r>
  <r>
    <x v="5"/>
    <x v="1"/>
    <s v="Vidisha"/>
    <x v="1"/>
    <n v="7050"/>
    <n v="1163.1199999999999"/>
  </r>
  <r>
    <x v="5"/>
    <x v="1"/>
    <s v="Vidisha"/>
    <x v="2"/>
    <n v="197220"/>
    <n v="548.37"/>
  </r>
  <r>
    <x v="6"/>
    <x v="1"/>
    <s v="Vidisha"/>
    <x v="0"/>
    <n v="4000"/>
    <n v="832.5"/>
  </r>
  <r>
    <x v="6"/>
    <x v="1"/>
    <s v="Vidisha"/>
    <x v="1"/>
    <n v="27000"/>
    <n v="1518.52"/>
  </r>
  <r>
    <x v="6"/>
    <x v="1"/>
    <s v="Vidisha"/>
    <x v="2"/>
    <n v="172000"/>
    <n v="988.37"/>
  </r>
  <r>
    <x v="7"/>
    <x v="1"/>
    <s v="Vidisha"/>
    <x v="0"/>
    <n v="3000"/>
    <n v="1333.33"/>
  </r>
  <r>
    <x v="7"/>
    <x v="1"/>
    <s v="Vidisha"/>
    <x v="1"/>
    <n v="5000"/>
    <n v="1400"/>
  </r>
  <r>
    <x v="7"/>
    <x v="1"/>
    <s v="Vidisha"/>
    <x v="2"/>
    <n v="162000"/>
    <n v="1234.57"/>
  </r>
  <r>
    <x v="8"/>
    <x v="1"/>
    <s v="Vidisha"/>
    <x v="0"/>
    <n v="3000"/>
    <n v="1333.33"/>
  </r>
  <r>
    <x v="8"/>
    <x v="1"/>
    <s v="Vidisha"/>
    <x v="1"/>
    <n v="3000"/>
    <n v="2000"/>
  </r>
  <r>
    <x v="8"/>
    <x v="1"/>
    <s v="Vidisha"/>
    <x v="2"/>
    <n v="173000"/>
    <n v="1173.4100000000001"/>
  </r>
  <r>
    <x v="9"/>
    <x v="1"/>
    <s v="Vidisha"/>
    <x v="0"/>
    <n v="10500"/>
    <n v="2266.67"/>
  </r>
  <r>
    <x v="9"/>
    <x v="1"/>
    <s v="Vidisha"/>
    <x v="1"/>
    <n v="6620"/>
    <n v="2457.6999999999998"/>
  </r>
  <r>
    <x v="9"/>
    <x v="1"/>
    <s v="Vidisha"/>
    <x v="2"/>
    <n v="207040"/>
    <n v="1700.01"/>
  </r>
  <r>
    <x v="0"/>
    <x v="1"/>
    <s v="Betul"/>
    <x v="0"/>
    <n v="43000"/>
    <n v="693.72"/>
  </r>
  <r>
    <x v="0"/>
    <x v="1"/>
    <s v="Betul"/>
    <x v="1"/>
    <n v="42400"/>
    <n v="1412.74"/>
  </r>
  <r>
    <x v="0"/>
    <x v="1"/>
    <s v="Betul"/>
    <x v="2"/>
    <n v="31300"/>
    <n v="680.51"/>
  </r>
  <r>
    <x v="0"/>
    <x v="1"/>
    <s v="Betul"/>
    <x v="3"/>
    <n v="1300"/>
    <n v="153.85"/>
  </r>
  <r>
    <x v="1"/>
    <x v="1"/>
    <s v="Betul"/>
    <x v="0"/>
    <n v="44100"/>
    <n v="1047.6199999999999"/>
  </r>
  <r>
    <x v="1"/>
    <x v="1"/>
    <s v="Betul"/>
    <x v="1"/>
    <n v="46600"/>
    <n v="1266.0899999999999"/>
  </r>
  <r>
    <x v="1"/>
    <x v="1"/>
    <s v="Betul"/>
    <x v="2"/>
    <n v="38100"/>
    <n v="643.04"/>
  </r>
  <r>
    <x v="1"/>
    <x v="1"/>
    <s v="Betul"/>
    <x v="3"/>
    <n v="500"/>
    <n v="140"/>
  </r>
  <r>
    <x v="2"/>
    <x v="1"/>
    <s v="Betul"/>
    <x v="0"/>
    <n v="43700"/>
    <n v="1391.3"/>
  </r>
  <r>
    <x v="2"/>
    <x v="1"/>
    <s v="Betul"/>
    <x v="1"/>
    <n v="48500"/>
    <n v="1562.89"/>
  </r>
  <r>
    <x v="2"/>
    <x v="1"/>
    <s v="Betul"/>
    <x v="2"/>
    <n v="40300"/>
    <n v="354.84"/>
  </r>
  <r>
    <x v="2"/>
    <x v="1"/>
    <s v="Betul"/>
    <x v="3"/>
    <n v="220"/>
    <n v="152.18"/>
  </r>
  <r>
    <x v="3"/>
    <x v="1"/>
    <s v="Betul"/>
    <x v="0"/>
    <n v="42100"/>
    <n v="1562.95"/>
  </r>
  <r>
    <x v="3"/>
    <x v="1"/>
    <s v="Betul"/>
    <x v="1"/>
    <n v="47100"/>
    <n v="1511.68"/>
  </r>
  <r>
    <x v="3"/>
    <x v="1"/>
    <s v="Betul"/>
    <x v="2"/>
    <n v="38100"/>
    <n v="1383.2"/>
  </r>
  <r>
    <x v="3"/>
    <x v="1"/>
    <s v="Betul"/>
    <x v="3"/>
    <n v="220"/>
    <n v="249.04"/>
  </r>
  <r>
    <x v="4"/>
    <x v="1"/>
    <s v="Betul"/>
    <x v="0"/>
    <n v="44860"/>
    <n v="2714.22"/>
  </r>
  <r>
    <x v="4"/>
    <x v="1"/>
    <s v="Betul"/>
    <x v="1"/>
    <n v="50250"/>
    <n v="3499.5"/>
  </r>
  <r>
    <x v="4"/>
    <x v="1"/>
    <s v="Betul"/>
    <x v="2"/>
    <n v="38810"/>
    <n v="1204.33"/>
  </r>
  <r>
    <x v="4"/>
    <x v="1"/>
    <s v="Betul"/>
    <x v="3"/>
    <n v="320"/>
    <n v="281.25"/>
  </r>
  <r>
    <x v="5"/>
    <x v="1"/>
    <s v="Betul"/>
    <x v="0"/>
    <n v="43840"/>
    <n v="2254.79"/>
  </r>
  <r>
    <x v="5"/>
    <x v="1"/>
    <s v="Betul"/>
    <x v="1"/>
    <n v="53780"/>
    <n v="1254"/>
  </r>
  <r>
    <x v="5"/>
    <x v="1"/>
    <s v="Betul"/>
    <x v="2"/>
    <n v="42480"/>
    <n v="657.02"/>
  </r>
  <r>
    <x v="5"/>
    <x v="1"/>
    <s v="Betul"/>
    <x v="3"/>
    <n v="210"/>
    <n v="190.48"/>
  </r>
  <r>
    <x v="6"/>
    <x v="1"/>
    <s v="Betul"/>
    <x v="0"/>
    <n v="47000"/>
    <n v="2241.06"/>
  </r>
  <r>
    <x v="6"/>
    <x v="1"/>
    <s v="Betul"/>
    <x v="1"/>
    <n v="18000"/>
    <n v="2388.89"/>
  </r>
  <r>
    <x v="6"/>
    <x v="1"/>
    <s v="Betul"/>
    <x v="2"/>
    <n v="45000"/>
    <n v="844.44"/>
  </r>
  <r>
    <x v="6"/>
    <x v="1"/>
    <s v="Betul"/>
    <x v="3"/>
    <n v="5000"/>
    <n v="180"/>
  </r>
  <r>
    <x v="7"/>
    <x v="1"/>
    <s v="Betul"/>
    <x v="0"/>
    <n v="42000"/>
    <n v="1714.29"/>
  </r>
  <r>
    <x v="7"/>
    <x v="1"/>
    <s v="Betul"/>
    <x v="1"/>
    <n v="57000"/>
    <n v="2333.33"/>
  </r>
  <r>
    <x v="7"/>
    <x v="1"/>
    <s v="Betul"/>
    <x v="2"/>
    <n v="66000"/>
    <n v="1045.45"/>
  </r>
  <r>
    <x v="8"/>
    <x v="1"/>
    <s v="Betul"/>
    <x v="0"/>
    <n v="55000"/>
    <n v="1769.64"/>
  </r>
  <r>
    <x v="8"/>
    <x v="1"/>
    <s v="Betul"/>
    <x v="1"/>
    <n v="74000"/>
    <n v="2945.95"/>
  </r>
  <r>
    <x v="8"/>
    <x v="1"/>
    <s v="Betul"/>
    <x v="2"/>
    <n v="69000"/>
    <n v="1159.42"/>
  </r>
  <r>
    <x v="9"/>
    <x v="1"/>
    <s v="Betul"/>
    <x v="0"/>
    <n v="45000"/>
    <n v="1758"/>
  </r>
  <r>
    <x v="9"/>
    <x v="1"/>
    <s v="Betul"/>
    <x v="1"/>
    <n v="80050"/>
    <n v="3975.02"/>
  </r>
  <r>
    <x v="9"/>
    <x v="1"/>
    <s v="Betul"/>
    <x v="2"/>
    <n v="41130"/>
    <n v="1493.07"/>
  </r>
  <r>
    <x v="9"/>
    <x v="1"/>
    <s v="Betul"/>
    <x v="3"/>
    <n v="300"/>
    <n v="276"/>
  </r>
  <r>
    <x v="0"/>
    <x v="1"/>
    <s v="Rajgarh"/>
    <x v="0"/>
    <n v="700"/>
    <n v="371.43"/>
  </r>
  <r>
    <x v="0"/>
    <x v="1"/>
    <s v="Rajgarh"/>
    <x v="1"/>
    <n v="48600"/>
    <n v="1193.42"/>
  </r>
  <r>
    <x v="0"/>
    <x v="1"/>
    <s v="Rajgarh"/>
    <x v="2"/>
    <n v="78600"/>
    <n v="933.84"/>
  </r>
  <r>
    <x v="1"/>
    <x v="1"/>
    <s v="Rajgarh"/>
    <x v="0"/>
    <n v="600"/>
    <n v="500"/>
  </r>
  <r>
    <x v="1"/>
    <x v="1"/>
    <s v="Rajgarh"/>
    <x v="1"/>
    <n v="51100"/>
    <n v="882.58"/>
  </r>
  <r>
    <x v="1"/>
    <x v="1"/>
    <s v="Rajgarh"/>
    <x v="2"/>
    <n v="129800"/>
    <n v="1184.1300000000001"/>
  </r>
  <r>
    <x v="2"/>
    <x v="1"/>
    <s v="Rajgarh"/>
    <x v="0"/>
    <n v="500"/>
    <n v="800"/>
  </r>
  <r>
    <x v="2"/>
    <x v="1"/>
    <s v="Rajgarh"/>
    <x v="1"/>
    <n v="53700"/>
    <n v="1199.26"/>
  </r>
  <r>
    <x v="2"/>
    <x v="1"/>
    <s v="Rajgarh"/>
    <x v="2"/>
    <n v="133000"/>
    <n v="751.13"/>
  </r>
  <r>
    <x v="3"/>
    <x v="1"/>
    <s v="Rajgarh"/>
    <x v="0"/>
    <n v="600"/>
    <n v="833.33"/>
  </r>
  <r>
    <x v="3"/>
    <x v="1"/>
    <s v="Rajgarh"/>
    <x v="1"/>
    <n v="53500"/>
    <n v="923.36"/>
  </r>
  <r>
    <x v="3"/>
    <x v="1"/>
    <s v="Rajgarh"/>
    <x v="2"/>
    <n v="118300"/>
    <n v="1303.47"/>
  </r>
  <r>
    <x v="4"/>
    <x v="1"/>
    <s v="Rajgarh"/>
    <x v="0"/>
    <n v="420"/>
    <n v="809.52"/>
  </r>
  <r>
    <x v="4"/>
    <x v="1"/>
    <s v="Rajgarh"/>
    <x v="1"/>
    <n v="49670"/>
    <n v="2517.21"/>
  </r>
  <r>
    <x v="4"/>
    <x v="1"/>
    <s v="Rajgarh"/>
    <x v="2"/>
    <n v="108320"/>
    <n v="1251.02"/>
  </r>
  <r>
    <x v="5"/>
    <x v="1"/>
    <s v="Rajgarh"/>
    <x v="0"/>
    <n v="360"/>
    <n v="666.67"/>
  </r>
  <r>
    <x v="5"/>
    <x v="1"/>
    <s v="Rajgarh"/>
    <x v="1"/>
    <n v="41300"/>
    <n v="481.11"/>
  </r>
  <r>
    <x v="5"/>
    <x v="1"/>
    <s v="Rajgarh"/>
    <x v="2"/>
    <n v="86800"/>
    <n v="1118.32"/>
  </r>
  <r>
    <x v="6"/>
    <x v="1"/>
    <s v="Rajgarh"/>
    <x v="0"/>
    <n v="1000"/>
    <n v="670"/>
  </r>
  <r>
    <x v="6"/>
    <x v="1"/>
    <s v="Rajgarh"/>
    <x v="1"/>
    <n v="32000"/>
    <n v="2281.25"/>
  </r>
  <r>
    <x v="6"/>
    <x v="1"/>
    <s v="Rajgarh"/>
    <x v="2"/>
    <n v="117000"/>
    <n v="1264.96"/>
  </r>
  <r>
    <x v="7"/>
    <x v="1"/>
    <s v="Rajgarh"/>
    <x v="0"/>
    <n v="1000"/>
    <n v="1330"/>
  </r>
  <r>
    <x v="7"/>
    <x v="1"/>
    <s v="Rajgarh"/>
    <x v="1"/>
    <n v="68000"/>
    <n v="1750"/>
  </r>
  <r>
    <x v="7"/>
    <x v="1"/>
    <s v="Rajgarh"/>
    <x v="2"/>
    <n v="115000"/>
    <n v="1139.1300000000001"/>
  </r>
  <r>
    <x v="8"/>
    <x v="1"/>
    <s v="Rajgarh"/>
    <x v="0"/>
    <n v="1000"/>
    <n v="2660"/>
  </r>
  <r>
    <x v="8"/>
    <x v="1"/>
    <s v="Rajgarh"/>
    <x v="1"/>
    <n v="68000"/>
    <n v="2735.29"/>
  </r>
  <r>
    <x v="8"/>
    <x v="1"/>
    <s v="Rajgarh"/>
    <x v="2"/>
    <n v="100000"/>
    <n v="1310"/>
  </r>
  <r>
    <x v="9"/>
    <x v="1"/>
    <s v="Rajgarh"/>
    <x v="0"/>
    <n v="1150"/>
    <n v="648.70000000000005"/>
  </r>
  <r>
    <x v="9"/>
    <x v="1"/>
    <s v="Rajgarh"/>
    <x v="1"/>
    <n v="63910"/>
    <n v="3150.21"/>
  </r>
  <r>
    <x v="9"/>
    <x v="1"/>
    <s v="Rajgarh"/>
    <x v="2"/>
    <n v="112600"/>
    <n v="1172.02"/>
  </r>
  <r>
    <x v="0"/>
    <x v="1"/>
    <s v="Shajapur"/>
    <x v="0"/>
    <n v="200"/>
    <n v="350"/>
  </r>
  <r>
    <x v="0"/>
    <x v="1"/>
    <s v="Shajapur"/>
    <x v="1"/>
    <n v="41700"/>
    <n v="882.49"/>
  </r>
  <r>
    <x v="0"/>
    <x v="1"/>
    <s v="Shajapur"/>
    <x v="2"/>
    <n v="124400"/>
    <n v="861.74"/>
  </r>
  <r>
    <x v="1"/>
    <x v="1"/>
    <s v="Shajapur"/>
    <x v="0"/>
    <n v="200"/>
    <n v="500"/>
  </r>
  <r>
    <x v="1"/>
    <x v="1"/>
    <s v="Shajapur"/>
    <x v="1"/>
    <n v="39600"/>
    <n v="818.18"/>
  </r>
  <r>
    <x v="1"/>
    <x v="1"/>
    <s v="Shajapur"/>
    <x v="2"/>
    <n v="152000"/>
    <n v="1148.03"/>
  </r>
  <r>
    <x v="2"/>
    <x v="1"/>
    <s v="Shajapur"/>
    <x v="0"/>
    <n v="100"/>
    <n v="1000"/>
  </r>
  <r>
    <x v="2"/>
    <x v="1"/>
    <s v="Shajapur"/>
    <x v="1"/>
    <n v="39100"/>
    <n v="1506.39"/>
  </r>
  <r>
    <x v="2"/>
    <x v="1"/>
    <s v="Shajapur"/>
    <x v="2"/>
    <n v="168800"/>
    <n v="568.72"/>
  </r>
  <r>
    <x v="3"/>
    <x v="1"/>
    <s v="Shajapur"/>
    <x v="0"/>
    <n v="100"/>
    <n v="1000"/>
  </r>
  <r>
    <x v="3"/>
    <x v="1"/>
    <s v="Shajapur"/>
    <x v="1"/>
    <n v="39100"/>
    <n v="636.83000000000004"/>
  </r>
  <r>
    <x v="3"/>
    <x v="1"/>
    <s v="Shajapur"/>
    <x v="2"/>
    <n v="190700"/>
    <n v="643.94000000000005"/>
  </r>
  <r>
    <x v="4"/>
    <x v="1"/>
    <s v="Shajapur"/>
    <x v="0"/>
    <n v="70"/>
    <n v="571.42999999999995"/>
  </r>
  <r>
    <x v="4"/>
    <x v="1"/>
    <s v="Shajapur"/>
    <x v="1"/>
    <n v="32860"/>
    <n v="2011.87"/>
  </r>
  <r>
    <x v="4"/>
    <x v="1"/>
    <s v="Shajapur"/>
    <x v="2"/>
    <n v="135790"/>
    <n v="605.86"/>
  </r>
  <r>
    <x v="5"/>
    <x v="1"/>
    <s v="Shajapur"/>
    <x v="0"/>
    <n v="40"/>
    <n v="500"/>
  </r>
  <r>
    <x v="5"/>
    <x v="1"/>
    <s v="Shajapur"/>
    <x v="1"/>
    <n v="25550"/>
    <n v="1085.71"/>
  </r>
  <r>
    <x v="5"/>
    <x v="1"/>
    <s v="Shajapur"/>
    <x v="2"/>
    <n v="107590"/>
    <n v="635.47"/>
  </r>
  <r>
    <x v="6"/>
    <x v="1"/>
    <s v="Shajapur"/>
    <x v="1"/>
    <n v="44000"/>
    <n v="2045.45"/>
  </r>
  <r>
    <x v="6"/>
    <x v="1"/>
    <s v="Shajapur"/>
    <x v="2"/>
    <n v="126000"/>
    <n v="1642.86"/>
  </r>
  <r>
    <x v="6"/>
    <x v="1"/>
    <s v="Shajapur"/>
    <x v="3"/>
    <n v="7000"/>
    <n v="154.29"/>
  </r>
  <r>
    <x v="7"/>
    <x v="1"/>
    <s v="Shajapur"/>
    <x v="1"/>
    <n v="27000"/>
    <n v="1333.33"/>
  </r>
  <r>
    <x v="7"/>
    <x v="1"/>
    <s v="Shajapur"/>
    <x v="2"/>
    <n v="114000"/>
    <n v="1061.4000000000001"/>
  </r>
  <r>
    <x v="8"/>
    <x v="1"/>
    <s v="Shajapur"/>
    <x v="1"/>
    <n v="24000"/>
    <n v="1875"/>
  </r>
  <r>
    <x v="8"/>
    <x v="1"/>
    <s v="Shajapur"/>
    <x v="2"/>
    <n v="125000"/>
    <n v="1016"/>
  </r>
  <r>
    <x v="9"/>
    <x v="1"/>
    <s v="Shajapur"/>
    <x v="0"/>
    <n v="50"/>
    <n v="800"/>
  </r>
  <r>
    <x v="9"/>
    <x v="1"/>
    <s v="Shajapur"/>
    <x v="1"/>
    <n v="22420"/>
    <n v="3243.98"/>
  </r>
  <r>
    <x v="9"/>
    <x v="1"/>
    <s v="Shajapur"/>
    <x v="2"/>
    <n v="136400"/>
    <n v="1173.97"/>
  </r>
  <r>
    <x v="0"/>
    <x v="1"/>
    <s v="Hoshangabad"/>
    <x v="0"/>
    <n v="17900"/>
    <n v="984.36"/>
  </r>
  <r>
    <x v="0"/>
    <x v="1"/>
    <s v="Hoshangabad"/>
    <x v="1"/>
    <n v="2900"/>
    <n v="1413.79"/>
  </r>
  <r>
    <x v="0"/>
    <x v="1"/>
    <s v="Hoshangabad"/>
    <x v="2"/>
    <n v="68900"/>
    <n v="1145.1400000000001"/>
  </r>
  <r>
    <x v="0"/>
    <x v="1"/>
    <s v="Hoshangabad"/>
    <x v="3"/>
    <n v="3300"/>
    <n v="257.58"/>
  </r>
  <r>
    <x v="1"/>
    <x v="1"/>
    <s v="Hoshangabad"/>
    <x v="0"/>
    <n v="20400"/>
    <n v="1666.67"/>
  </r>
  <r>
    <x v="1"/>
    <x v="1"/>
    <s v="Hoshangabad"/>
    <x v="1"/>
    <n v="2000"/>
    <n v="1300"/>
  </r>
  <r>
    <x v="1"/>
    <x v="1"/>
    <s v="Hoshangabad"/>
    <x v="2"/>
    <n v="59400"/>
    <n v="1245.79"/>
  </r>
  <r>
    <x v="1"/>
    <x v="1"/>
    <s v="Hoshangabad"/>
    <x v="3"/>
    <n v="3200"/>
    <n v="181.25"/>
  </r>
  <r>
    <x v="2"/>
    <x v="1"/>
    <s v="Hoshangabad"/>
    <x v="0"/>
    <n v="24100"/>
    <n v="2307.0500000000002"/>
  </r>
  <r>
    <x v="2"/>
    <x v="1"/>
    <s v="Hoshangabad"/>
    <x v="1"/>
    <n v="1400"/>
    <n v="1642.86"/>
  </r>
  <r>
    <x v="2"/>
    <x v="1"/>
    <s v="Hoshangabad"/>
    <x v="2"/>
    <n v="46700"/>
    <n v="1494.65"/>
  </r>
  <r>
    <x v="2"/>
    <x v="1"/>
    <s v="Hoshangabad"/>
    <x v="3"/>
    <n v="210"/>
    <n v="268.29000000000002"/>
  </r>
  <r>
    <x v="3"/>
    <x v="1"/>
    <s v="Hoshangabad"/>
    <x v="0"/>
    <n v="26000"/>
    <n v="2011.54"/>
  </r>
  <r>
    <x v="3"/>
    <x v="1"/>
    <s v="Hoshangabad"/>
    <x v="1"/>
    <n v="1400"/>
    <n v="1214.29"/>
  </r>
  <r>
    <x v="3"/>
    <x v="1"/>
    <s v="Hoshangabad"/>
    <x v="2"/>
    <n v="50100"/>
    <n v="1754.49"/>
  </r>
  <r>
    <x v="3"/>
    <x v="1"/>
    <s v="Hoshangabad"/>
    <x v="3"/>
    <n v="160"/>
    <n v="332.56"/>
  </r>
  <r>
    <x v="4"/>
    <x v="1"/>
    <s v="Hoshangabad"/>
    <x v="0"/>
    <n v="30050"/>
    <n v="2054.58"/>
  </r>
  <r>
    <x v="4"/>
    <x v="1"/>
    <s v="Hoshangabad"/>
    <x v="1"/>
    <n v="1780"/>
    <n v="3196.63"/>
  </r>
  <r>
    <x v="4"/>
    <x v="1"/>
    <s v="Hoshangabad"/>
    <x v="2"/>
    <n v="45340"/>
    <n v="1475.96"/>
  </r>
  <r>
    <x v="4"/>
    <x v="1"/>
    <s v="Hoshangabad"/>
    <x v="3"/>
    <n v="220"/>
    <n v="363.64"/>
  </r>
  <r>
    <x v="5"/>
    <x v="1"/>
    <s v="Hoshangabad"/>
    <x v="0"/>
    <n v="41800"/>
    <n v="1577.03"/>
  </r>
  <r>
    <x v="5"/>
    <x v="1"/>
    <s v="Hoshangabad"/>
    <x v="1"/>
    <n v="1910"/>
    <n v="1476.44"/>
  </r>
  <r>
    <x v="5"/>
    <x v="1"/>
    <s v="Hoshangabad"/>
    <x v="2"/>
    <n v="59590"/>
    <n v="1007.55"/>
  </r>
  <r>
    <x v="5"/>
    <x v="1"/>
    <s v="Hoshangabad"/>
    <x v="3"/>
    <n v="100"/>
    <n v="300"/>
  </r>
  <r>
    <x v="6"/>
    <x v="1"/>
    <s v="Hoshangabad"/>
    <x v="0"/>
    <n v="103000"/>
    <n v="1851.17"/>
  </r>
  <r>
    <x v="6"/>
    <x v="1"/>
    <s v="Hoshangabad"/>
    <x v="1"/>
    <n v="25000"/>
    <n v="2160"/>
  </r>
  <r>
    <x v="6"/>
    <x v="1"/>
    <s v="Hoshangabad"/>
    <x v="2"/>
    <n v="87000"/>
    <n v="827.59"/>
  </r>
  <r>
    <x v="6"/>
    <x v="1"/>
    <s v="Hoshangabad"/>
    <x v="3"/>
    <n v="4000"/>
    <n v="135"/>
  </r>
  <r>
    <x v="7"/>
    <x v="1"/>
    <s v="Hoshangabad"/>
    <x v="0"/>
    <n v="111000"/>
    <n v="2852.88"/>
  </r>
  <r>
    <x v="7"/>
    <x v="1"/>
    <s v="Hoshangabad"/>
    <x v="1"/>
    <n v="11000"/>
    <n v="1363.64"/>
  </r>
  <r>
    <x v="7"/>
    <x v="1"/>
    <s v="Hoshangabad"/>
    <x v="2"/>
    <n v="94000"/>
    <n v="1191.49"/>
  </r>
  <r>
    <x v="8"/>
    <x v="1"/>
    <s v="Hoshangabad"/>
    <x v="0"/>
    <n v="122000"/>
    <n v="2300.4899999999998"/>
  </r>
  <r>
    <x v="8"/>
    <x v="1"/>
    <s v="Hoshangabad"/>
    <x v="1"/>
    <n v="26000"/>
    <n v="3423.08"/>
  </r>
  <r>
    <x v="8"/>
    <x v="1"/>
    <s v="Hoshangabad"/>
    <x v="2"/>
    <n v="118000"/>
    <n v="1559.32"/>
  </r>
  <r>
    <x v="9"/>
    <x v="1"/>
    <s v="Hoshangabad"/>
    <x v="0"/>
    <n v="136800"/>
    <n v="2285.4499999999998"/>
  </r>
  <r>
    <x v="9"/>
    <x v="1"/>
    <s v="Hoshangabad"/>
    <x v="1"/>
    <n v="35250"/>
    <n v="3222.13"/>
  </r>
  <r>
    <x v="9"/>
    <x v="1"/>
    <s v="Hoshangabad"/>
    <x v="2"/>
    <n v="134100"/>
    <n v="2162.5700000000002"/>
  </r>
  <r>
    <x v="9"/>
    <x v="1"/>
    <s v="Hoshangabad"/>
    <x v="3"/>
    <n v="50"/>
    <n v="288"/>
  </r>
  <r>
    <x v="0"/>
    <x v="2"/>
    <s v="Srikakulam"/>
    <x v="0"/>
    <n v="271170"/>
    <n v="2104.12"/>
  </r>
  <r>
    <x v="0"/>
    <x v="2"/>
    <s v="Srikakulam"/>
    <x v="1"/>
    <n v="11200"/>
    <n v="4322.62"/>
  </r>
  <r>
    <x v="0"/>
    <x v="2"/>
    <s v="Srikakulam"/>
    <x v="2"/>
    <n v="120"/>
    <n v="1720"/>
  </r>
  <r>
    <x v="0"/>
    <x v="2"/>
    <s v="Srikakulam"/>
    <x v="3"/>
    <n v="5200"/>
    <n v="315.38"/>
  </r>
  <r>
    <x v="1"/>
    <x v="2"/>
    <s v="Srikakulam"/>
    <x v="0"/>
    <n v="233890"/>
    <n v="2128.29"/>
  </r>
  <r>
    <x v="1"/>
    <x v="2"/>
    <s v="Srikakulam"/>
    <x v="1"/>
    <n v="13560"/>
    <n v="4437.4799999999996"/>
  </r>
  <r>
    <x v="1"/>
    <x v="2"/>
    <s v="Srikakulam"/>
    <x v="2"/>
    <n v="140"/>
    <n v="1607.14"/>
  </r>
  <r>
    <x v="1"/>
    <x v="2"/>
    <s v="Srikakulam"/>
    <x v="3"/>
    <n v="5660"/>
    <n v="347.48"/>
  </r>
  <r>
    <x v="2"/>
    <x v="2"/>
    <s v="Srikakulam"/>
    <x v="0"/>
    <n v="279720"/>
    <n v="1282.1199999999999"/>
  </r>
  <r>
    <x v="2"/>
    <x v="2"/>
    <s v="Srikakulam"/>
    <x v="1"/>
    <n v="16880"/>
    <n v="5001.18"/>
  </r>
  <r>
    <x v="2"/>
    <x v="2"/>
    <s v="Srikakulam"/>
    <x v="2"/>
    <n v="110"/>
    <n v="1727.27"/>
  </r>
  <r>
    <x v="2"/>
    <x v="2"/>
    <s v="Srikakulam"/>
    <x v="3"/>
    <n v="8700"/>
    <n v="236.78"/>
  </r>
  <r>
    <x v="3"/>
    <x v="2"/>
    <s v="Srikakulam"/>
    <x v="0"/>
    <n v="272700"/>
    <n v="1971.75"/>
  </r>
  <r>
    <x v="3"/>
    <x v="2"/>
    <s v="Srikakulam"/>
    <x v="1"/>
    <n v="21730"/>
    <n v="5043.26"/>
  </r>
  <r>
    <x v="3"/>
    <x v="2"/>
    <s v="Srikakulam"/>
    <x v="2"/>
    <n v="130"/>
    <n v="1520"/>
  </r>
  <r>
    <x v="3"/>
    <x v="2"/>
    <s v="Srikakulam"/>
    <x v="3"/>
    <n v="11430"/>
    <n v="295.14999999999998"/>
  </r>
  <r>
    <x v="4"/>
    <x v="2"/>
    <s v="Srikakulam"/>
    <x v="0"/>
    <n v="271630"/>
    <n v="2537.0100000000002"/>
  </r>
  <r>
    <x v="4"/>
    <x v="2"/>
    <s v="Srikakulam"/>
    <x v="1"/>
    <n v="20810"/>
    <n v="4868.78"/>
  </r>
  <r>
    <x v="4"/>
    <x v="2"/>
    <s v="Srikakulam"/>
    <x v="2"/>
    <n v="140"/>
    <n v="1724.14"/>
  </r>
  <r>
    <x v="4"/>
    <x v="2"/>
    <s v="Srikakulam"/>
    <x v="3"/>
    <n v="17280"/>
    <n v="475.12"/>
  </r>
  <r>
    <x v="5"/>
    <x v="2"/>
    <s v="Srikakulam"/>
    <x v="0"/>
    <n v="261530"/>
    <n v="1914.64"/>
  </r>
  <r>
    <x v="5"/>
    <x v="2"/>
    <s v="Srikakulam"/>
    <x v="1"/>
    <n v="25070"/>
    <n v="4732.3999999999996"/>
  </r>
  <r>
    <x v="5"/>
    <x v="2"/>
    <s v="Srikakulam"/>
    <x v="2"/>
    <n v="260"/>
    <n v="1905.66"/>
  </r>
  <r>
    <x v="5"/>
    <x v="2"/>
    <s v="Srikakulam"/>
    <x v="3"/>
    <n v="17500"/>
    <n v="434"/>
  </r>
  <r>
    <x v="6"/>
    <x v="2"/>
    <s v="Srikakulam"/>
    <x v="0"/>
    <n v="272510"/>
    <n v="2251.58"/>
  </r>
  <r>
    <x v="6"/>
    <x v="2"/>
    <s v="Srikakulam"/>
    <x v="1"/>
    <n v="30350"/>
    <n v="5324.49"/>
  </r>
  <r>
    <x v="6"/>
    <x v="2"/>
    <s v="Srikakulam"/>
    <x v="2"/>
    <n v="120"/>
    <n v="1913.04"/>
  </r>
  <r>
    <x v="6"/>
    <x v="2"/>
    <s v="Srikakulam"/>
    <x v="3"/>
    <n v="17410"/>
    <n v="628.09"/>
  </r>
  <r>
    <x v="7"/>
    <x v="2"/>
    <s v="Srikakulam"/>
    <x v="0"/>
    <n v="270130"/>
    <n v="2459.96"/>
  </r>
  <r>
    <x v="7"/>
    <x v="2"/>
    <s v="Srikakulam"/>
    <x v="1"/>
    <n v="33400"/>
    <n v="5011.9799999999996"/>
  </r>
  <r>
    <x v="7"/>
    <x v="2"/>
    <s v="Srikakulam"/>
    <x v="2"/>
    <n v="60"/>
    <n v="1916.67"/>
  </r>
  <r>
    <x v="7"/>
    <x v="2"/>
    <s v="Srikakulam"/>
    <x v="3"/>
    <n v="16680"/>
    <n v="482.31"/>
  </r>
  <r>
    <x v="8"/>
    <x v="2"/>
    <s v="Srikakulam"/>
    <x v="0"/>
    <n v="268400"/>
    <n v="2987.93"/>
  </r>
  <r>
    <x v="8"/>
    <x v="2"/>
    <s v="Srikakulam"/>
    <x v="1"/>
    <n v="34560"/>
    <n v="4962.6099999999997"/>
  </r>
  <r>
    <x v="8"/>
    <x v="2"/>
    <s v="Srikakulam"/>
    <x v="2"/>
    <n v="60"/>
    <n v="1507.69"/>
  </r>
  <r>
    <x v="8"/>
    <x v="2"/>
    <s v="Srikakulam"/>
    <x v="3"/>
    <n v="14470"/>
    <n v="494.02"/>
  </r>
  <r>
    <x v="9"/>
    <x v="2"/>
    <s v="Srikakulam"/>
    <x v="0"/>
    <n v="279150"/>
    <n v="2635.76"/>
  </r>
  <r>
    <x v="9"/>
    <x v="2"/>
    <s v="Srikakulam"/>
    <x v="1"/>
    <n v="51910"/>
    <n v="5384.09"/>
  </r>
  <r>
    <x v="9"/>
    <x v="2"/>
    <s v="Srikakulam"/>
    <x v="2"/>
    <n v="60"/>
    <n v="1428.57"/>
  </r>
  <r>
    <x v="9"/>
    <x v="2"/>
    <s v="Srikakulam"/>
    <x v="3"/>
    <n v="14290"/>
    <n v="556.20000000000005"/>
  </r>
  <r>
    <x v="0"/>
    <x v="2"/>
    <s v="Visakhapatnam"/>
    <x v="0"/>
    <n v="167390"/>
    <n v="1961.56"/>
  </r>
  <r>
    <x v="0"/>
    <x v="2"/>
    <s v="Visakhapatnam"/>
    <x v="1"/>
    <n v="15560"/>
    <n v="3171.54"/>
  </r>
  <r>
    <x v="0"/>
    <x v="2"/>
    <s v="Visakhapatnam"/>
    <x v="2"/>
    <n v="160"/>
    <n v="1727.27"/>
  </r>
  <r>
    <x v="0"/>
    <x v="2"/>
    <s v="Visakhapatnam"/>
    <x v="3"/>
    <n v="3600"/>
    <n v="183.33"/>
  </r>
  <r>
    <x v="1"/>
    <x v="2"/>
    <s v="Visakhapatnam"/>
    <x v="0"/>
    <n v="122530"/>
    <n v="1576.41"/>
  </r>
  <r>
    <x v="1"/>
    <x v="2"/>
    <s v="Visakhapatnam"/>
    <x v="1"/>
    <n v="15720"/>
    <n v="3426.03"/>
  </r>
  <r>
    <x v="1"/>
    <x v="2"/>
    <s v="Visakhapatnam"/>
    <x v="2"/>
    <n v="180"/>
    <n v="1638.89"/>
  </r>
  <r>
    <x v="1"/>
    <x v="2"/>
    <s v="Visakhapatnam"/>
    <x v="3"/>
    <n v="5110"/>
    <n v="326.14999999999998"/>
  </r>
  <r>
    <x v="2"/>
    <x v="2"/>
    <s v="Visakhapatnam"/>
    <x v="0"/>
    <n v="184320"/>
    <n v="2040.45"/>
  </r>
  <r>
    <x v="2"/>
    <x v="2"/>
    <s v="Visakhapatnam"/>
    <x v="1"/>
    <n v="16260"/>
    <n v="3255.15"/>
  </r>
  <r>
    <x v="2"/>
    <x v="2"/>
    <s v="Visakhapatnam"/>
    <x v="2"/>
    <n v="180"/>
    <n v="1666.67"/>
  </r>
  <r>
    <x v="2"/>
    <x v="2"/>
    <s v="Visakhapatnam"/>
    <x v="3"/>
    <n v="6840"/>
    <n v="195.91"/>
  </r>
  <r>
    <x v="3"/>
    <x v="2"/>
    <s v="Visakhapatnam"/>
    <x v="0"/>
    <n v="174410"/>
    <n v="1740.86"/>
  </r>
  <r>
    <x v="3"/>
    <x v="2"/>
    <s v="Visakhapatnam"/>
    <x v="1"/>
    <n v="17800"/>
    <n v="4475.28"/>
  </r>
  <r>
    <x v="3"/>
    <x v="2"/>
    <s v="Visakhapatnam"/>
    <x v="2"/>
    <n v="200"/>
    <n v="1487.18"/>
  </r>
  <r>
    <x v="3"/>
    <x v="2"/>
    <s v="Visakhapatnam"/>
    <x v="3"/>
    <n v="7250"/>
    <n v="255.69"/>
  </r>
  <r>
    <x v="4"/>
    <x v="2"/>
    <s v="Visakhapatnam"/>
    <x v="0"/>
    <n v="166650"/>
    <n v="1873.71"/>
  </r>
  <r>
    <x v="4"/>
    <x v="2"/>
    <s v="Visakhapatnam"/>
    <x v="1"/>
    <n v="17520"/>
    <n v="3889.52"/>
  </r>
  <r>
    <x v="4"/>
    <x v="2"/>
    <s v="Visakhapatnam"/>
    <x v="2"/>
    <n v="160"/>
    <n v="1878.79"/>
  </r>
  <r>
    <x v="4"/>
    <x v="2"/>
    <s v="Visakhapatnam"/>
    <x v="3"/>
    <n v="10340"/>
    <n v="408.12"/>
  </r>
  <r>
    <x v="5"/>
    <x v="2"/>
    <s v="Visakhapatnam"/>
    <x v="0"/>
    <n v="163790"/>
    <n v="2015.54"/>
  </r>
  <r>
    <x v="5"/>
    <x v="2"/>
    <s v="Visakhapatnam"/>
    <x v="1"/>
    <n v="21570"/>
    <n v="3726.3"/>
  </r>
  <r>
    <x v="5"/>
    <x v="2"/>
    <s v="Visakhapatnam"/>
    <x v="2"/>
    <n v="340"/>
    <n v="1927.54"/>
  </r>
  <r>
    <x v="5"/>
    <x v="2"/>
    <s v="Visakhapatnam"/>
    <x v="3"/>
    <n v="10450"/>
    <n v="371.77"/>
  </r>
  <r>
    <x v="6"/>
    <x v="2"/>
    <s v="Visakhapatnam"/>
    <x v="0"/>
    <n v="167720"/>
    <n v="2049.37"/>
  </r>
  <r>
    <x v="6"/>
    <x v="2"/>
    <s v="Visakhapatnam"/>
    <x v="1"/>
    <n v="22670"/>
    <n v="4349.0600000000004"/>
  </r>
  <r>
    <x v="6"/>
    <x v="2"/>
    <s v="Visakhapatnam"/>
    <x v="2"/>
    <n v="210"/>
    <n v="1902.44"/>
  </r>
  <r>
    <x v="6"/>
    <x v="2"/>
    <s v="Visakhapatnam"/>
    <x v="3"/>
    <n v="10690"/>
    <n v="524.32000000000005"/>
  </r>
  <r>
    <x v="7"/>
    <x v="2"/>
    <s v="Visakhapatnam"/>
    <x v="0"/>
    <n v="170960"/>
    <n v="2438.59"/>
  </r>
  <r>
    <x v="7"/>
    <x v="2"/>
    <s v="Visakhapatnam"/>
    <x v="1"/>
    <n v="23300"/>
    <n v="4796.09"/>
  </r>
  <r>
    <x v="7"/>
    <x v="2"/>
    <s v="Visakhapatnam"/>
    <x v="2"/>
    <n v="160"/>
    <n v="1906.25"/>
  </r>
  <r>
    <x v="7"/>
    <x v="2"/>
    <s v="Visakhapatnam"/>
    <x v="3"/>
    <n v="9920"/>
    <n v="366.43"/>
  </r>
  <r>
    <x v="8"/>
    <x v="2"/>
    <s v="Visakhapatnam"/>
    <x v="0"/>
    <n v="172560"/>
    <n v="2531.46"/>
  </r>
  <r>
    <x v="8"/>
    <x v="2"/>
    <s v="Visakhapatnam"/>
    <x v="1"/>
    <n v="24640"/>
    <n v="4819.62"/>
  </r>
  <r>
    <x v="8"/>
    <x v="2"/>
    <s v="Visakhapatnam"/>
    <x v="2"/>
    <n v="110"/>
    <n v="1504.35"/>
  </r>
  <r>
    <x v="8"/>
    <x v="2"/>
    <s v="Visakhapatnam"/>
    <x v="3"/>
    <n v="8970"/>
    <n v="351.73"/>
  </r>
  <r>
    <x v="9"/>
    <x v="2"/>
    <s v="Visakhapatnam"/>
    <x v="0"/>
    <n v="173380"/>
    <n v="2429.4499999999998"/>
  </r>
  <r>
    <x v="9"/>
    <x v="2"/>
    <s v="Visakhapatnam"/>
    <x v="1"/>
    <n v="25820"/>
    <n v="5624.04"/>
  </r>
  <r>
    <x v="9"/>
    <x v="2"/>
    <s v="Visakhapatnam"/>
    <x v="2"/>
    <n v="130"/>
    <n v="1427.48"/>
  </r>
  <r>
    <x v="9"/>
    <x v="2"/>
    <s v="Visakhapatnam"/>
    <x v="3"/>
    <n v="8290"/>
    <n v="407.71"/>
  </r>
  <r>
    <x v="0"/>
    <x v="2"/>
    <s v="East Godavari"/>
    <x v="0"/>
    <n v="410090"/>
    <n v="3690.07"/>
  </r>
  <r>
    <x v="0"/>
    <x v="2"/>
    <s v="East Godavari"/>
    <x v="1"/>
    <n v="8180"/>
    <n v="6633.25"/>
  </r>
  <r>
    <x v="0"/>
    <x v="2"/>
    <s v="East Godavari"/>
    <x v="2"/>
    <n v="730"/>
    <n v="1739.73"/>
  </r>
  <r>
    <x v="0"/>
    <x v="2"/>
    <s v="East Godavari"/>
    <x v="3"/>
    <n v="7430"/>
    <n v="324.36"/>
  </r>
  <r>
    <x v="1"/>
    <x v="2"/>
    <s v="East Godavari"/>
    <x v="0"/>
    <n v="306580"/>
    <n v="3500.23"/>
  </r>
  <r>
    <x v="1"/>
    <x v="2"/>
    <s v="East Godavari"/>
    <x v="1"/>
    <n v="8990"/>
    <n v="7048.94"/>
  </r>
  <r>
    <x v="1"/>
    <x v="2"/>
    <s v="East Godavari"/>
    <x v="2"/>
    <n v="500"/>
    <n v="1640"/>
  </r>
  <r>
    <x v="1"/>
    <x v="2"/>
    <s v="East Godavari"/>
    <x v="3"/>
    <n v="6850"/>
    <n v="487.59"/>
  </r>
  <r>
    <x v="2"/>
    <x v="2"/>
    <s v="East Godavari"/>
    <x v="0"/>
    <n v="410530"/>
    <n v="3306.99"/>
  </r>
  <r>
    <x v="2"/>
    <x v="2"/>
    <s v="East Godavari"/>
    <x v="1"/>
    <n v="7930"/>
    <n v="7074.4"/>
  </r>
  <r>
    <x v="2"/>
    <x v="2"/>
    <s v="East Godavari"/>
    <x v="2"/>
    <n v="320"/>
    <n v="1656.25"/>
  </r>
  <r>
    <x v="2"/>
    <x v="2"/>
    <s v="East Godavari"/>
    <x v="3"/>
    <n v="12110"/>
    <n v="302.23"/>
  </r>
  <r>
    <x v="3"/>
    <x v="2"/>
    <s v="East Godavari"/>
    <x v="0"/>
    <n v="337090"/>
    <n v="3491.14"/>
  </r>
  <r>
    <x v="3"/>
    <x v="2"/>
    <s v="East Godavari"/>
    <x v="1"/>
    <n v="8540"/>
    <n v="6526.93"/>
  </r>
  <r>
    <x v="3"/>
    <x v="2"/>
    <s v="East Godavari"/>
    <x v="2"/>
    <n v="90"/>
    <n v="1555.56"/>
  </r>
  <r>
    <x v="3"/>
    <x v="2"/>
    <s v="East Godavari"/>
    <x v="3"/>
    <n v="13150"/>
    <n v="257.02999999999997"/>
  </r>
  <r>
    <x v="4"/>
    <x v="2"/>
    <s v="East Godavari"/>
    <x v="0"/>
    <n v="401060"/>
    <n v="2747.49"/>
  </r>
  <r>
    <x v="4"/>
    <x v="2"/>
    <s v="East Godavari"/>
    <x v="1"/>
    <n v="9980"/>
    <n v="7374.75"/>
  </r>
  <r>
    <x v="4"/>
    <x v="2"/>
    <s v="East Godavari"/>
    <x v="2"/>
    <n v="120"/>
    <n v="1916.67"/>
  </r>
  <r>
    <x v="4"/>
    <x v="2"/>
    <s v="East Godavari"/>
    <x v="3"/>
    <n v="16850"/>
    <n v="328.19"/>
  </r>
  <r>
    <x v="5"/>
    <x v="2"/>
    <s v="East Godavari"/>
    <x v="0"/>
    <n v="404680"/>
    <n v="2994.24"/>
  </r>
  <r>
    <x v="5"/>
    <x v="2"/>
    <s v="East Godavari"/>
    <x v="1"/>
    <n v="11200"/>
    <n v="8367.86"/>
  </r>
  <r>
    <x v="5"/>
    <x v="2"/>
    <s v="East Godavari"/>
    <x v="2"/>
    <n v="130"/>
    <n v="2000"/>
  </r>
  <r>
    <x v="5"/>
    <x v="2"/>
    <s v="East Godavari"/>
    <x v="3"/>
    <n v="21780"/>
    <n v="204.32"/>
  </r>
  <r>
    <x v="6"/>
    <x v="2"/>
    <s v="East Godavari"/>
    <x v="0"/>
    <n v="394120"/>
    <n v="3966.38"/>
  </r>
  <r>
    <x v="6"/>
    <x v="2"/>
    <s v="East Godavari"/>
    <x v="1"/>
    <n v="12910"/>
    <n v="7804.8"/>
  </r>
  <r>
    <x v="6"/>
    <x v="2"/>
    <s v="East Godavari"/>
    <x v="2"/>
    <n v="100"/>
    <n v="1900"/>
  </r>
  <r>
    <x v="6"/>
    <x v="2"/>
    <s v="East Godavari"/>
    <x v="3"/>
    <n v="22430"/>
    <n v="382.08"/>
  </r>
  <r>
    <x v="7"/>
    <x v="2"/>
    <s v="East Godavari"/>
    <x v="0"/>
    <n v="381740"/>
    <n v="3786.79"/>
  </r>
  <r>
    <x v="7"/>
    <x v="2"/>
    <s v="East Godavari"/>
    <x v="1"/>
    <n v="11120"/>
    <n v="9333.6299999999992"/>
  </r>
  <r>
    <x v="7"/>
    <x v="2"/>
    <s v="East Godavari"/>
    <x v="2"/>
    <n v="220"/>
    <n v="1863.64"/>
  </r>
  <r>
    <x v="7"/>
    <x v="2"/>
    <s v="East Godavari"/>
    <x v="3"/>
    <n v="20570"/>
    <n v="526.49"/>
  </r>
  <r>
    <x v="8"/>
    <x v="2"/>
    <s v="East Godavari"/>
    <x v="0"/>
    <n v="383960"/>
    <n v="4237.51"/>
  </r>
  <r>
    <x v="8"/>
    <x v="2"/>
    <s v="East Godavari"/>
    <x v="1"/>
    <n v="10220"/>
    <n v="8478.67"/>
  </r>
  <r>
    <x v="8"/>
    <x v="2"/>
    <s v="East Godavari"/>
    <x v="2"/>
    <n v="1500"/>
    <n v="1504.99"/>
  </r>
  <r>
    <x v="8"/>
    <x v="2"/>
    <s v="East Godavari"/>
    <x v="3"/>
    <n v="12740"/>
    <n v="476.65"/>
  </r>
  <r>
    <x v="9"/>
    <x v="2"/>
    <s v="East Godavari"/>
    <x v="0"/>
    <n v="386540"/>
    <n v="4327.6099999999997"/>
  </r>
  <r>
    <x v="9"/>
    <x v="2"/>
    <s v="East Godavari"/>
    <x v="1"/>
    <n v="11800"/>
    <n v="9450.7999999999993"/>
  </r>
  <r>
    <x v="9"/>
    <x v="2"/>
    <s v="East Godavari"/>
    <x v="2"/>
    <n v="1810"/>
    <n v="1430.78"/>
  </r>
  <r>
    <x v="9"/>
    <x v="2"/>
    <s v="East Godavari"/>
    <x v="3"/>
    <n v="16360"/>
    <n v="393.13"/>
  </r>
  <r>
    <x v="0"/>
    <x v="2"/>
    <s v="West Godavari"/>
    <x v="0"/>
    <n v="450460"/>
    <n v="3552.77"/>
  </r>
  <r>
    <x v="0"/>
    <x v="2"/>
    <s v="West Godavari"/>
    <x v="1"/>
    <n v="48100"/>
    <n v="7871.1"/>
  </r>
  <r>
    <x v="0"/>
    <x v="2"/>
    <s v="West Godavari"/>
    <x v="3"/>
    <n v="3510"/>
    <n v="612.54"/>
  </r>
  <r>
    <x v="1"/>
    <x v="2"/>
    <s v="West Godavari"/>
    <x v="0"/>
    <n v="328580"/>
    <n v="3393.57"/>
  </r>
  <r>
    <x v="1"/>
    <x v="2"/>
    <s v="West Godavari"/>
    <x v="1"/>
    <n v="46880"/>
    <n v="6877.35"/>
  </r>
  <r>
    <x v="1"/>
    <x v="2"/>
    <s v="West Godavari"/>
    <x v="2"/>
    <n v="200"/>
    <n v="1650"/>
  </r>
  <r>
    <x v="1"/>
    <x v="2"/>
    <s v="West Godavari"/>
    <x v="3"/>
    <n v="2520"/>
    <n v="547.62"/>
  </r>
  <r>
    <x v="2"/>
    <x v="2"/>
    <s v="West Godavari"/>
    <x v="0"/>
    <n v="456520"/>
    <n v="3264.52"/>
  </r>
  <r>
    <x v="2"/>
    <x v="2"/>
    <s v="West Godavari"/>
    <x v="1"/>
    <n v="44680"/>
    <n v="6885.86"/>
  </r>
  <r>
    <x v="2"/>
    <x v="2"/>
    <s v="West Godavari"/>
    <x v="3"/>
    <n v="3960"/>
    <n v="386.36"/>
  </r>
  <r>
    <x v="3"/>
    <x v="2"/>
    <s v="West Godavari"/>
    <x v="0"/>
    <n v="363790"/>
    <n v="3596.77"/>
  </r>
  <r>
    <x v="3"/>
    <x v="2"/>
    <s v="West Godavari"/>
    <x v="1"/>
    <n v="48360"/>
    <n v="6712.99"/>
  </r>
  <r>
    <x v="3"/>
    <x v="2"/>
    <s v="West Godavari"/>
    <x v="3"/>
    <n v="5130"/>
    <n v="364.52"/>
  </r>
  <r>
    <x v="4"/>
    <x v="2"/>
    <s v="West Godavari"/>
    <x v="0"/>
    <n v="422510"/>
    <n v="3051.62"/>
  </r>
  <r>
    <x v="4"/>
    <x v="2"/>
    <s v="West Godavari"/>
    <x v="1"/>
    <n v="52870"/>
    <n v="5993.57"/>
  </r>
  <r>
    <x v="4"/>
    <x v="2"/>
    <s v="West Godavari"/>
    <x v="3"/>
    <n v="6430"/>
    <n v="573.87"/>
  </r>
  <r>
    <x v="5"/>
    <x v="2"/>
    <s v="West Godavari"/>
    <x v="0"/>
    <n v="420620"/>
    <n v="3191.34"/>
  </r>
  <r>
    <x v="5"/>
    <x v="2"/>
    <s v="West Godavari"/>
    <x v="1"/>
    <n v="53870"/>
    <n v="7086.13"/>
  </r>
  <r>
    <x v="5"/>
    <x v="2"/>
    <s v="West Godavari"/>
    <x v="3"/>
    <n v="5240"/>
    <n v="448.47"/>
  </r>
  <r>
    <x v="6"/>
    <x v="2"/>
    <s v="West Godavari"/>
    <x v="0"/>
    <n v="409290"/>
    <n v="3968.63"/>
  </r>
  <r>
    <x v="6"/>
    <x v="2"/>
    <s v="West Godavari"/>
    <x v="1"/>
    <n v="55270"/>
    <n v="6692.42"/>
  </r>
  <r>
    <x v="6"/>
    <x v="2"/>
    <s v="West Godavari"/>
    <x v="2"/>
    <n v="40"/>
    <n v="2250"/>
  </r>
  <r>
    <x v="6"/>
    <x v="2"/>
    <s v="West Godavari"/>
    <x v="3"/>
    <n v="9800"/>
    <n v="254.08"/>
  </r>
  <r>
    <x v="7"/>
    <x v="2"/>
    <s v="West Godavari"/>
    <x v="0"/>
    <n v="403800"/>
    <n v="3859.61"/>
  </r>
  <r>
    <x v="7"/>
    <x v="2"/>
    <s v="West Godavari"/>
    <x v="1"/>
    <n v="56370"/>
    <n v="7036.72"/>
  </r>
  <r>
    <x v="7"/>
    <x v="2"/>
    <s v="West Godavari"/>
    <x v="2"/>
    <n v="30"/>
    <n v="1666.67"/>
  </r>
  <r>
    <x v="7"/>
    <x v="2"/>
    <s v="West Godavari"/>
    <x v="3"/>
    <n v="8390"/>
    <n v="594.76"/>
  </r>
  <r>
    <x v="8"/>
    <x v="2"/>
    <s v="West Godavari"/>
    <x v="0"/>
    <n v="399410"/>
    <n v="4171.38"/>
  </r>
  <r>
    <x v="8"/>
    <x v="2"/>
    <s v="West Godavari"/>
    <x v="1"/>
    <n v="58300"/>
    <n v="8624.61"/>
  </r>
  <r>
    <x v="8"/>
    <x v="2"/>
    <s v="West Godavari"/>
    <x v="3"/>
    <n v="4610"/>
    <n v="576.54999999999995"/>
  </r>
  <r>
    <x v="9"/>
    <x v="2"/>
    <s v="West Godavari"/>
    <x v="0"/>
    <n v="393220"/>
    <n v="4307.75"/>
  </r>
  <r>
    <x v="9"/>
    <x v="2"/>
    <s v="West Godavari"/>
    <x v="1"/>
    <n v="59430"/>
    <n v="7191.43"/>
  </r>
  <r>
    <x v="9"/>
    <x v="2"/>
    <s v="West Godavari"/>
    <x v="2"/>
    <n v="30"/>
    <n v="1424.24"/>
  </r>
  <r>
    <x v="9"/>
    <x v="2"/>
    <s v="West Godavari"/>
    <x v="3"/>
    <n v="4530"/>
    <n v="556.30999999999995"/>
  </r>
  <r>
    <x v="0"/>
    <x v="2"/>
    <s v="Krishna"/>
    <x v="0"/>
    <n v="394530"/>
    <n v="3617.72"/>
  </r>
  <r>
    <x v="0"/>
    <x v="2"/>
    <s v="Krishna"/>
    <x v="1"/>
    <n v="29320"/>
    <n v="7857.09"/>
  </r>
  <r>
    <x v="0"/>
    <x v="2"/>
    <s v="Krishna"/>
    <x v="2"/>
    <n v="930"/>
    <n v="1741.94"/>
  </r>
  <r>
    <x v="0"/>
    <x v="2"/>
    <s v="Krishna"/>
    <x v="3"/>
    <n v="36670"/>
    <n v="609.49"/>
  </r>
  <r>
    <x v="1"/>
    <x v="2"/>
    <s v="Krishna"/>
    <x v="0"/>
    <n v="336640"/>
    <n v="3592.23"/>
  </r>
  <r>
    <x v="1"/>
    <x v="2"/>
    <s v="Krishna"/>
    <x v="1"/>
    <n v="20420"/>
    <n v="7640.55"/>
  </r>
  <r>
    <x v="1"/>
    <x v="2"/>
    <s v="Krishna"/>
    <x v="2"/>
    <n v="890"/>
    <n v="1640.45"/>
  </r>
  <r>
    <x v="1"/>
    <x v="2"/>
    <s v="Krishna"/>
    <x v="3"/>
    <n v="46900"/>
    <n v="510.02"/>
  </r>
  <r>
    <x v="2"/>
    <x v="2"/>
    <s v="Krishna"/>
    <x v="0"/>
    <n v="355340"/>
    <n v="3069.43"/>
  </r>
  <r>
    <x v="2"/>
    <x v="2"/>
    <s v="Krishna"/>
    <x v="1"/>
    <n v="19220"/>
    <n v="8018.21"/>
  </r>
  <r>
    <x v="2"/>
    <x v="2"/>
    <s v="Krishna"/>
    <x v="2"/>
    <n v="810"/>
    <n v="1666.67"/>
  </r>
  <r>
    <x v="2"/>
    <x v="2"/>
    <s v="Krishna"/>
    <x v="3"/>
    <n v="51960"/>
    <n v="385.1"/>
  </r>
  <r>
    <x v="3"/>
    <x v="2"/>
    <s v="Krishna"/>
    <x v="0"/>
    <n v="272030"/>
    <n v="3718.49"/>
  </r>
  <r>
    <x v="3"/>
    <x v="2"/>
    <s v="Krishna"/>
    <x v="1"/>
    <n v="24690"/>
    <n v="6679.22"/>
  </r>
  <r>
    <x v="3"/>
    <x v="2"/>
    <s v="Krishna"/>
    <x v="2"/>
    <n v="1280"/>
    <n v="1515.63"/>
  </r>
  <r>
    <x v="3"/>
    <x v="2"/>
    <s v="Krishna"/>
    <x v="3"/>
    <n v="59850"/>
    <n v="348.04"/>
  </r>
  <r>
    <x v="4"/>
    <x v="2"/>
    <s v="Krishna"/>
    <x v="0"/>
    <n v="264530"/>
    <n v="3593.24"/>
  </r>
  <r>
    <x v="4"/>
    <x v="2"/>
    <s v="Krishna"/>
    <x v="1"/>
    <n v="26230"/>
    <n v="6733.13"/>
  </r>
  <r>
    <x v="4"/>
    <x v="2"/>
    <s v="Krishna"/>
    <x v="2"/>
    <n v="1910"/>
    <n v="1811.52"/>
  </r>
  <r>
    <x v="4"/>
    <x v="2"/>
    <s v="Krishna"/>
    <x v="3"/>
    <n v="64510"/>
    <n v="549.99"/>
  </r>
  <r>
    <x v="5"/>
    <x v="2"/>
    <s v="Krishna"/>
    <x v="0"/>
    <n v="363320"/>
    <n v="3235.49"/>
  </r>
  <r>
    <x v="5"/>
    <x v="2"/>
    <s v="Krishna"/>
    <x v="1"/>
    <n v="32880"/>
    <n v="6919.71"/>
  </r>
  <r>
    <x v="5"/>
    <x v="2"/>
    <s v="Krishna"/>
    <x v="2"/>
    <n v="1070"/>
    <n v="1934.58"/>
  </r>
  <r>
    <x v="5"/>
    <x v="2"/>
    <s v="Krishna"/>
    <x v="3"/>
    <n v="59300"/>
    <n v="681.96"/>
  </r>
  <r>
    <x v="6"/>
    <x v="2"/>
    <s v="Krishna"/>
    <x v="0"/>
    <n v="288040"/>
    <n v="3467.57"/>
  </r>
  <r>
    <x v="6"/>
    <x v="2"/>
    <s v="Krishna"/>
    <x v="1"/>
    <n v="25630"/>
    <n v="6300.43"/>
  </r>
  <r>
    <x v="6"/>
    <x v="2"/>
    <s v="Krishna"/>
    <x v="2"/>
    <n v="770"/>
    <n v="1935.06"/>
  </r>
  <r>
    <x v="6"/>
    <x v="2"/>
    <s v="Krishna"/>
    <x v="3"/>
    <n v="55570"/>
    <n v="847.58"/>
  </r>
  <r>
    <x v="7"/>
    <x v="2"/>
    <s v="Krishna"/>
    <x v="0"/>
    <n v="220680"/>
    <n v="3455.86"/>
  </r>
  <r>
    <x v="7"/>
    <x v="2"/>
    <s v="Krishna"/>
    <x v="1"/>
    <n v="19630"/>
    <n v="5814.57"/>
  </r>
  <r>
    <x v="7"/>
    <x v="2"/>
    <s v="Krishna"/>
    <x v="2"/>
    <n v="1240"/>
    <n v="2072.58"/>
  </r>
  <r>
    <x v="7"/>
    <x v="2"/>
    <s v="Krishna"/>
    <x v="3"/>
    <n v="52780"/>
    <n v="684.92"/>
  </r>
  <r>
    <x v="8"/>
    <x v="2"/>
    <s v="Krishna"/>
    <x v="0"/>
    <n v="231410"/>
    <n v="3879.35"/>
  </r>
  <r>
    <x v="8"/>
    <x v="2"/>
    <s v="Krishna"/>
    <x v="1"/>
    <n v="20090"/>
    <n v="6715.76"/>
  </r>
  <r>
    <x v="8"/>
    <x v="2"/>
    <s v="Krishna"/>
    <x v="2"/>
    <n v="1770"/>
    <n v="1822.13"/>
  </r>
  <r>
    <x v="8"/>
    <x v="2"/>
    <s v="Krishna"/>
    <x v="3"/>
    <n v="37310"/>
    <n v="769.23"/>
  </r>
  <r>
    <x v="9"/>
    <x v="2"/>
    <s v="Krishna"/>
    <x v="0"/>
    <n v="258730"/>
    <n v="3988.57"/>
  </r>
  <r>
    <x v="9"/>
    <x v="2"/>
    <s v="Krishna"/>
    <x v="1"/>
    <n v="28830"/>
    <n v="6584.08"/>
  </r>
  <r>
    <x v="9"/>
    <x v="2"/>
    <s v="Krishna"/>
    <x v="2"/>
    <n v="2290"/>
    <n v="1895.06"/>
  </r>
  <r>
    <x v="9"/>
    <x v="2"/>
    <s v="Krishna"/>
    <x v="3"/>
    <n v="48360"/>
    <n v="728.94"/>
  </r>
  <r>
    <x v="0"/>
    <x v="2"/>
    <s v="Guntur"/>
    <x v="0"/>
    <n v="393290"/>
    <n v="3480.46"/>
  </r>
  <r>
    <x v="0"/>
    <x v="2"/>
    <s v="Guntur"/>
    <x v="1"/>
    <n v="99610"/>
    <n v="9739.65"/>
  </r>
  <r>
    <x v="0"/>
    <x v="2"/>
    <s v="Guntur"/>
    <x v="2"/>
    <n v="55690"/>
    <n v="1829.97"/>
  </r>
  <r>
    <x v="0"/>
    <x v="2"/>
    <s v="Guntur"/>
    <x v="3"/>
    <n v="185050"/>
    <n v="646.86"/>
  </r>
  <r>
    <x v="1"/>
    <x v="2"/>
    <s v="Guntur"/>
    <x v="0"/>
    <n v="362300"/>
    <n v="3565.11"/>
  </r>
  <r>
    <x v="1"/>
    <x v="2"/>
    <s v="Guntur"/>
    <x v="1"/>
    <n v="72010"/>
    <n v="7686.19"/>
  </r>
  <r>
    <x v="1"/>
    <x v="2"/>
    <s v="Guntur"/>
    <x v="2"/>
    <n v="52900"/>
    <n v="1637.76"/>
  </r>
  <r>
    <x v="1"/>
    <x v="2"/>
    <s v="Guntur"/>
    <x v="3"/>
    <n v="166650"/>
    <n v="579.37"/>
  </r>
  <r>
    <x v="2"/>
    <x v="2"/>
    <s v="Guntur"/>
    <x v="0"/>
    <n v="401590"/>
    <n v="2715.51"/>
  </r>
  <r>
    <x v="2"/>
    <x v="2"/>
    <s v="Guntur"/>
    <x v="1"/>
    <n v="84490"/>
    <n v="11120.22"/>
  </r>
  <r>
    <x v="2"/>
    <x v="2"/>
    <s v="Guntur"/>
    <x v="2"/>
    <n v="43060"/>
    <n v="1703.62"/>
  </r>
  <r>
    <x v="2"/>
    <x v="2"/>
    <s v="Guntur"/>
    <x v="3"/>
    <n v="193810"/>
    <n v="399.19"/>
  </r>
  <r>
    <x v="3"/>
    <x v="2"/>
    <s v="Guntur"/>
    <x v="0"/>
    <n v="347320"/>
    <n v="3790.21"/>
  </r>
  <r>
    <x v="3"/>
    <x v="2"/>
    <s v="Guntur"/>
    <x v="1"/>
    <n v="77990"/>
    <n v="8690.4500000000007"/>
  </r>
  <r>
    <x v="3"/>
    <x v="2"/>
    <s v="Guntur"/>
    <x v="2"/>
    <n v="55240"/>
    <n v="1589.17"/>
  </r>
  <r>
    <x v="3"/>
    <x v="2"/>
    <s v="Guntur"/>
    <x v="3"/>
    <n v="189360"/>
    <n v="368.91"/>
  </r>
  <r>
    <x v="4"/>
    <x v="2"/>
    <s v="Guntur"/>
    <x v="0"/>
    <n v="206870"/>
    <n v="3504.99"/>
  </r>
  <r>
    <x v="4"/>
    <x v="2"/>
    <s v="Guntur"/>
    <x v="1"/>
    <n v="92990"/>
    <n v="7835.7"/>
  </r>
  <r>
    <x v="4"/>
    <x v="2"/>
    <s v="Guntur"/>
    <x v="2"/>
    <n v="74250"/>
    <n v="1872.83"/>
  </r>
  <r>
    <x v="4"/>
    <x v="2"/>
    <s v="Guntur"/>
    <x v="3"/>
    <n v="218240"/>
    <n v="626.62"/>
  </r>
  <r>
    <x v="5"/>
    <x v="2"/>
    <s v="Guntur"/>
    <x v="0"/>
    <n v="391920"/>
    <n v="3421.25"/>
  </r>
  <r>
    <x v="5"/>
    <x v="2"/>
    <s v="Guntur"/>
    <x v="1"/>
    <n v="97700"/>
    <n v="7455.9"/>
  </r>
  <r>
    <x v="5"/>
    <x v="2"/>
    <s v="Guntur"/>
    <x v="2"/>
    <n v="41470"/>
    <n v="2021.66"/>
  </r>
  <r>
    <x v="5"/>
    <x v="2"/>
    <s v="Guntur"/>
    <x v="3"/>
    <n v="232010"/>
    <n v="683.94"/>
  </r>
  <r>
    <x v="6"/>
    <x v="2"/>
    <s v="Guntur"/>
    <x v="0"/>
    <n v="333740"/>
    <n v="3891.24"/>
  </r>
  <r>
    <x v="6"/>
    <x v="2"/>
    <s v="Guntur"/>
    <x v="1"/>
    <n v="71920"/>
    <n v="9352.2999999999993"/>
  </r>
  <r>
    <x v="6"/>
    <x v="2"/>
    <s v="Guntur"/>
    <x v="2"/>
    <n v="29290"/>
    <n v="1972.7"/>
  </r>
  <r>
    <x v="6"/>
    <x v="2"/>
    <s v="Guntur"/>
    <x v="3"/>
    <n v="239600"/>
    <n v="896.34"/>
  </r>
  <r>
    <x v="7"/>
    <x v="2"/>
    <s v="Guntur"/>
    <x v="0"/>
    <n v="183640"/>
    <n v="3033.49"/>
  </r>
  <r>
    <x v="7"/>
    <x v="2"/>
    <s v="Guntur"/>
    <x v="1"/>
    <n v="36550"/>
    <n v="8651.36"/>
  </r>
  <r>
    <x v="7"/>
    <x v="2"/>
    <s v="Guntur"/>
    <x v="2"/>
    <n v="58390"/>
    <n v="1848.85"/>
  </r>
  <r>
    <x v="7"/>
    <x v="2"/>
    <s v="Guntur"/>
    <x v="3"/>
    <n v="225090"/>
    <n v="675.35"/>
  </r>
  <r>
    <x v="8"/>
    <x v="2"/>
    <s v="Guntur"/>
    <x v="0"/>
    <n v="194370"/>
    <n v="4124.67"/>
  </r>
  <r>
    <x v="8"/>
    <x v="2"/>
    <s v="Guntur"/>
    <x v="1"/>
    <n v="38590"/>
    <n v="8755.41"/>
  </r>
  <r>
    <x v="8"/>
    <x v="2"/>
    <s v="Guntur"/>
    <x v="2"/>
    <n v="60000"/>
    <n v="1663.05"/>
  </r>
  <r>
    <x v="8"/>
    <x v="2"/>
    <s v="Guntur"/>
    <x v="3"/>
    <n v="149120"/>
    <n v="816.69"/>
  </r>
  <r>
    <x v="9"/>
    <x v="2"/>
    <s v="Guntur"/>
    <x v="0"/>
    <n v="224270"/>
    <n v="4175.12"/>
  </r>
  <r>
    <x v="9"/>
    <x v="2"/>
    <s v="Guntur"/>
    <x v="1"/>
    <n v="66400"/>
    <n v="10163.33"/>
  </r>
  <r>
    <x v="9"/>
    <x v="2"/>
    <s v="Guntur"/>
    <x v="2"/>
    <n v="81560"/>
    <n v="1532.19"/>
  </r>
  <r>
    <x v="9"/>
    <x v="2"/>
    <s v="Guntur"/>
    <x v="3"/>
    <n v="200100"/>
    <n v="757.01"/>
  </r>
  <r>
    <x v="0"/>
    <x v="2"/>
    <s v="S.P.S. Nellore"/>
    <x v="0"/>
    <n v="307020"/>
    <n v="3843.64"/>
  </r>
  <r>
    <x v="0"/>
    <x v="2"/>
    <s v="S.P.S. Nellore"/>
    <x v="1"/>
    <n v="3380"/>
    <n v="5644.83"/>
  </r>
  <r>
    <x v="0"/>
    <x v="2"/>
    <s v="S.P.S. Nellore"/>
    <x v="2"/>
    <n v="46110"/>
    <n v="1627.44"/>
  </r>
  <r>
    <x v="0"/>
    <x v="2"/>
    <s v="S.P.S. Nellore"/>
    <x v="3"/>
    <n v="22380"/>
    <n v="567.25"/>
  </r>
  <r>
    <x v="1"/>
    <x v="2"/>
    <s v="S.P.S. Nellore"/>
    <x v="0"/>
    <n v="315990"/>
    <n v="3765.82"/>
  </r>
  <r>
    <x v="1"/>
    <x v="2"/>
    <s v="S.P.S. Nellore"/>
    <x v="1"/>
    <n v="3040"/>
    <n v="7711.87"/>
  </r>
  <r>
    <x v="1"/>
    <x v="2"/>
    <s v="S.P.S. Nellore"/>
    <x v="2"/>
    <n v="45840"/>
    <n v="1622.67"/>
  </r>
  <r>
    <x v="1"/>
    <x v="2"/>
    <s v="S.P.S. Nellore"/>
    <x v="3"/>
    <n v="17090"/>
    <n v="499.54"/>
  </r>
  <r>
    <x v="2"/>
    <x v="2"/>
    <s v="S.P.S. Nellore"/>
    <x v="0"/>
    <n v="330440"/>
    <n v="3640.34"/>
  </r>
  <r>
    <x v="2"/>
    <x v="2"/>
    <s v="S.P.S. Nellore"/>
    <x v="1"/>
    <n v="3980"/>
    <n v="8331.57"/>
  </r>
  <r>
    <x v="2"/>
    <x v="2"/>
    <s v="S.P.S. Nellore"/>
    <x v="2"/>
    <n v="37370"/>
    <n v="1608.95"/>
  </r>
  <r>
    <x v="2"/>
    <x v="2"/>
    <s v="S.P.S. Nellore"/>
    <x v="3"/>
    <n v="27800"/>
    <n v="357.3"/>
  </r>
  <r>
    <x v="3"/>
    <x v="2"/>
    <s v="S.P.S. Nellore"/>
    <x v="0"/>
    <n v="299610"/>
    <n v="3984.22"/>
  </r>
  <r>
    <x v="3"/>
    <x v="2"/>
    <s v="S.P.S. Nellore"/>
    <x v="1"/>
    <n v="6580"/>
    <n v="7522.6"/>
  </r>
  <r>
    <x v="3"/>
    <x v="2"/>
    <s v="S.P.S. Nellore"/>
    <x v="2"/>
    <n v="47920"/>
    <n v="1443.29"/>
  </r>
  <r>
    <x v="3"/>
    <x v="2"/>
    <s v="S.P.S. Nellore"/>
    <x v="3"/>
    <n v="38950"/>
    <n v="383.89"/>
  </r>
  <r>
    <x v="4"/>
    <x v="2"/>
    <s v="S.P.S. Nellore"/>
    <x v="0"/>
    <n v="270940"/>
    <n v="4054.89"/>
  </r>
  <r>
    <x v="4"/>
    <x v="2"/>
    <s v="S.P.S. Nellore"/>
    <x v="1"/>
    <n v="9570"/>
    <n v="6341.43"/>
  </r>
  <r>
    <x v="4"/>
    <x v="2"/>
    <s v="S.P.S. Nellore"/>
    <x v="2"/>
    <n v="54140"/>
    <n v="1721.34"/>
  </r>
  <r>
    <x v="4"/>
    <x v="2"/>
    <s v="S.P.S. Nellore"/>
    <x v="3"/>
    <n v="32680"/>
    <n v="508.5"/>
  </r>
  <r>
    <x v="5"/>
    <x v="2"/>
    <s v="S.P.S. Nellore"/>
    <x v="0"/>
    <n v="277550"/>
    <n v="4011.42"/>
  </r>
  <r>
    <x v="5"/>
    <x v="2"/>
    <s v="S.P.S. Nellore"/>
    <x v="1"/>
    <n v="10700"/>
    <n v="7411.54"/>
  </r>
  <r>
    <x v="5"/>
    <x v="2"/>
    <s v="S.P.S. Nellore"/>
    <x v="2"/>
    <n v="33830"/>
    <n v="1803.85"/>
  </r>
  <r>
    <x v="5"/>
    <x v="2"/>
    <s v="S.P.S. Nellore"/>
    <x v="3"/>
    <n v="38840"/>
    <n v="573.27"/>
  </r>
  <r>
    <x v="6"/>
    <x v="2"/>
    <s v="S.P.S. Nellore"/>
    <x v="0"/>
    <n v="280730"/>
    <n v="4001.19"/>
  </r>
  <r>
    <x v="6"/>
    <x v="2"/>
    <s v="S.P.S. Nellore"/>
    <x v="1"/>
    <n v="7310"/>
    <n v="7647.06"/>
  </r>
  <r>
    <x v="6"/>
    <x v="2"/>
    <s v="S.P.S. Nellore"/>
    <x v="2"/>
    <n v="22980"/>
    <n v="1892.56"/>
  </r>
  <r>
    <x v="6"/>
    <x v="2"/>
    <s v="S.P.S. Nellore"/>
    <x v="3"/>
    <n v="36910"/>
    <n v="615.01"/>
  </r>
  <r>
    <x v="7"/>
    <x v="2"/>
    <s v="S.P.S. Nellore"/>
    <x v="0"/>
    <n v="305120"/>
    <n v="4449.3999999999996"/>
  </r>
  <r>
    <x v="7"/>
    <x v="2"/>
    <s v="S.P.S. Nellore"/>
    <x v="1"/>
    <n v="4610"/>
    <n v="5855.7"/>
  </r>
  <r>
    <x v="7"/>
    <x v="2"/>
    <s v="S.P.S. Nellore"/>
    <x v="2"/>
    <n v="42060"/>
    <n v="1832.5"/>
  </r>
  <r>
    <x v="7"/>
    <x v="2"/>
    <s v="S.P.S. Nellore"/>
    <x v="3"/>
    <n v="27750"/>
    <n v="490.84"/>
  </r>
  <r>
    <x v="8"/>
    <x v="2"/>
    <s v="S.P.S. Nellore"/>
    <x v="0"/>
    <n v="219860"/>
    <n v="4183.55"/>
  </r>
  <r>
    <x v="8"/>
    <x v="2"/>
    <s v="S.P.S. Nellore"/>
    <x v="1"/>
    <n v="3830"/>
    <n v="6723.43"/>
  </r>
  <r>
    <x v="8"/>
    <x v="2"/>
    <s v="S.P.S. Nellore"/>
    <x v="2"/>
    <n v="44630"/>
    <n v="1285.8699999999999"/>
  </r>
  <r>
    <x v="8"/>
    <x v="2"/>
    <s v="S.P.S. Nellore"/>
    <x v="3"/>
    <n v="13600"/>
    <n v="489.46"/>
  </r>
  <r>
    <x v="9"/>
    <x v="2"/>
    <s v="S.P.S. Nellore"/>
    <x v="0"/>
    <n v="242520"/>
    <n v="4558.5200000000004"/>
  </r>
  <r>
    <x v="9"/>
    <x v="2"/>
    <s v="S.P.S. Nellore"/>
    <x v="1"/>
    <n v="7690"/>
    <n v="6388.87"/>
  </r>
  <r>
    <x v="9"/>
    <x v="2"/>
    <s v="S.P.S. Nellore"/>
    <x v="2"/>
    <n v="50970"/>
    <n v="1294"/>
  </r>
  <r>
    <x v="9"/>
    <x v="2"/>
    <s v="S.P.S. Nellore"/>
    <x v="3"/>
    <n v="18340"/>
    <n v="411.78"/>
  </r>
  <r>
    <x v="0"/>
    <x v="2"/>
    <s v="Kurnool"/>
    <x v="0"/>
    <n v="132470"/>
    <n v="3427.84"/>
  </r>
  <r>
    <x v="0"/>
    <x v="2"/>
    <s v="Kurnool"/>
    <x v="1"/>
    <n v="22460"/>
    <n v="5667.84"/>
  </r>
  <r>
    <x v="0"/>
    <x v="2"/>
    <s v="Kurnool"/>
    <x v="2"/>
    <n v="239080"/>
    <n v="1479.78"/>
  </r>
  <r>
    <x v="0"/>
    <x v="2"/>
    <s v="Kurnool"/>
    <x v="3"/>
    <n v="29920"/>
    <n v="362.78"/>
  </r>
  <r>
    <x v="1"/>
    <x v="2"/>
    <s v="Kurnool"/>
    <x v="0"/>
    <n v="147350"/>
    <n v="3343.21"/>
  </r>
  <r>
    <x v="1"/>
    <x v="2"/>
    <s v="Kurnool"/>
    <x v="1"/>
    <n v="15950"/>
    <n v="4214.63"/>
  </r>
  <r>
    <x v="1"/>
    <x v="2"/>
    <s v="Kurnool"/>
    <x v="2"/>
    <n v="254510"/>
    <n v="1421.27"/>
  </r>
  <r>
    <x v="1"/>
    <x v="2"/>
    <s v="Kurnool"/>
    <x v="3"/>
    <n v="41340"/>
    <n v="278.08999999999997"/>
  </r>
  <r>
    <x v="2"/>
    <x v="2"/>
    <s v="Kurnool"/>
    <x v="0"/>
    <n v="162160"/>
    <n v="2961.26"/>
  </r>
  <r>
    <x v="2"/>
    <x v="2"/>
    <s v="Kurnool"/>
    <x v="1"/>
    <n v="21580"/>
    <n v="6536.44"/>
  </r>
  <r>
    <x v="2"/>
    <x v="2"/>
    <s v="Kurnool"/>
    <x v="2"/>
    <n v="229210"/>
    <n v="1242.82"/>
  </r>
  <r>
    <x v="2"/>
    <x v="2"/>
    <s v="Kurnool"/>
    <x v="3"/>
    <n v="62230"/>
    <n v="354.5"/>
  </r>
  <r>
    <x v="3"/>
    <x v="2"/>
    <s v="Kurnool"/>
    <x v="0"/>
    <n v="125680"/>
    <n v="3566.47"/>
  </r>
  <r>
    <x v="3"/>
    <x v="2"/>
    <s v="Kurnool"/>
    <x v="1"/>
    <n v="31670"/>
    <n v="5373.3"/>
  </r>
  <r>
    <x v="3"/>
    <x v="2"/>
    <s v="Kurnool"/>
    <x v="2"/>
    <n v="216180"/>
    <n v="811.5"/>
  </r>
  <r>
    <x v="3"/>
    <x v="2"/>
    <s v="Kurnool"/>
    <x v="3"/>
    <n v="106510"/>
    <n v="231.16"/>
  </r>
  <r>
    <x v="4"/>
    <x v="2"/>
    <s v="Kurnool"/>
    <x v="0"/>
    <n v="97750"/>
    <n v="3757.06"/>
  </r>
  <r>
    <x v="4"/>
    <x v="2"/>
    <s v="Kurnool"/>
    <x v="1"/>
    <n v="45730"/>
    <n v="5369.67"/>
  </r>
  <r>
    <x v="4"/>
    <x v="2"/>
    <s v="Kurnool"/>
    <x v="2"/>
    <n v="236160"/>
    <n v="1124.1600000000001"/>
  </r>
  <r>
    <x v="4"/>
    <x v="2"/>
    <s v="Kurnool"/>
    <x v="3"/>
    <n v="165720"/>
    <n v="214.6"/>
  </r>
  <r>
    <x v="5"/>
    <x v="2"/>
    <s v="Kurnool"/>
    <x v="0"/>
    <n v="147060"/>
    <n v="3696.13"/>
  </r>
  <r>
    <x v="5"/>
    <x v="2"/>
    <s v="Kurnool"/>
    <x v="1"/>
    <n v="55580"/>
    <n v="6082.08"/>
  </r>
  <r>
    <x v="5"/>
    <x v="2"/>
    <s v="Kurnool"/>
    <x v="2"/>
    <n v="212470"/>
    <n v="1409.54"/>
  </r>
  <r>
    <x v="5"/>
    <x v="2"/>
    <s v="Kurnool"/>
    <x v="3"/>
    <n v="217500"/>
    <n v="600.29"/>
  </r>
  <r>
    <x v="6"/>
    <x v="2"/>
    <s v="Kurnool"/>
    <x v="0"/>
    <n v="131750"/>
    <n v="3865.01"/>
  </r>
  <r>
    <x v="6"/>
    <x v="2"/>
    <s v="Kurnool"/>
    <x v="1"/>
    <n v="48900"/>
    <n v="4234.42"/>
  </r>
  <r>
    <x v="6"/>
    <x v="2"/>
    <s v="Kurnool"/>
    <x v="2"/>
    <n v="152000"/>
    <n v="1352.3"/>
  </r>
  <r>
    <x v="6"/>
    <x v="2"/>
    <s v="Kurnool"/>
    <x v="3"/>
    <n v="317610"/>
    <n v="481.93"/>
  </r>
  <r>
    <x v="7"/>
    <x v="2"/>
    <s v="Kurnool"/>
    <x v="0"/>
    <n v="62690"/>
    <n v="3192.9"/>
  </r>
  <r>
    <x v="7"/>
    <x v="2"/>
    <s v="Kurnool"/>
    <x v="1"/>
    <n v="25120"/>
    <n v="4187.2700000000004"/>
  </r>
  <r>
    <x v="7"/>
    <x v="2"/>
    <s v="Kurnool"/>
    <x v="2"/>
    <n v="213960"/>
    <n v="876.91"/>
  </r>
  <r>
    <x v="7"/>
    <x v="2"/>
    <s v="Kurnool"/>
    <x v="3"/>
    <n v="209450"/>
    <n v="337.48"/>
  </r>
  <r>
    <x v="8"/>
    <x v="2"/>
    <s v="Kurnool"/>
    <x v="0"/>
    <n v="115130"/>
    <n v="3977.44"/>
  </r>
  <r>
    <x v="8"/>
    <x v="2"/>
    <s v="Kurnool"/>
    <x v="1"/>
    <n v="36980"/>
    <n v="5515.71"/>
  </r>
  <r>
    <x v="8"/>
    <x v="2"/>
    <s v="Kurnool"/>
    <x v="2"/>
    <n v="184090"/>
    <n v="972.99"/>
  </r>
  <r>
    <x v="8"/>
    <x v="2"/>
    <s v="Kurnool"/>
    <x v="3"/>
    <n v="178720"/>
    <n v="543.41999999999996"/>
  </r>
  <r>
    <x v="9"/>
    <x v="2"/>
    <s v="Kurnool"/>
    <x v="0"/>
    <n v="109670"/>
    <n v="3570.06"/>
  </r>
  <r>
    <x v="9"/>
    <x v="2"/>
    <s v="Kurnool"/>
    <x v="1"/>
    <n v="55510"/>
    <n v="5488.99"/>
  </r>
  <r>
    <x v="9"/>
    <x v="2"/>
    <s v="Kurnool"/>
    <x v="2"/>
    <n v="211990"/>
    <n v="1280.22"/>
  </r>
  <r>
    <x v="9"/>
    <x v="2"/>
    <s v="Kurnool"/>
    <x v="3"/>
    <n v="264920"/>
    <n v="507.87"/>
  </r>
  <r>
    <x v="0"/>
    <x v="2"/>
    <s v="Ananthapur"/>
    <x v="0"/>
    <n v="48720"/>
    <n v="2964.49"/>
  </r>
  <r>
    <x v="0"/>
    <x v="2"/>
    <s v="Ananthapur"/>
    <x v="1"/>
    <n v="9700"/>
    <n v="5484.54"/>
  </r>
  <r>
    <x v="0"/>
    <x v="2"/>
    <s v="Ananthapur"/>
    <x v="2"/>
    <n v="73060"/>
    <n v="935.94"/>
  </r>
  <r>
    <x v="0"/>
    <x v="2"/>
    <s v="Ananthapur"/>
    <x v="3"/>
    <n v="1610"/>
    <n v="130.43"/>
  </r>
  <r>
    <x v="1"/>
    <x v="2"/>
    <s v="Ananthapur"/>
    <x v="0"/>
    <n v="51650"/>
    <n v="2873.38"/>
  </r>
  <r>
    <x v="1"/>
    <x v="2"/>
    <s v="Ananthapur"/>
    <x v="1"/>
    <n v="13470"/>
    <n v="5765.4"/>
  </r>
  <r>
    <x v="1"/>
    <x v="2"/>
    <s v="Ananthapur"/>
    <x v="2"/>
    <n v="92940"/>
    <n v="1153.97"/>
  </r>
  <r>
    <x v="1"/>
    <x v="2"/>
    <s v="Ananthapur"/>
    <x v="3"/>
    <n v="2060"/>
    <n v="101.94"/>
  </r>
  <r>
    <x v="2"/>
    <x v="2"/>
    <s v="Ananthapur"/>
    <x v="0"/>
    <n v="59800"/>
    <n v="2866.22"/>
  </r>
  <r>
    <x v="2"/>
    <x v="2"/>
    <s v="Ananthapur"/>
    <x v="1"/>
    <n v="15480"/>
    <n v="6103.36"/>
  </r>
  <r>
    <x v="2"/>
    <x v="2"/>
    <s v="Ananthapur"/>
    <x v="2"/>
    <n v="94240"/>
    <n v="780.98"/>
  </r>
  <r>
    <x v="2"/>
    <x v="2"/>
    <s v="Ananthapur"/>
    <x v="3"/>
    <n v="4340"/>
    <n v="117.51"/>
  </r>
  <r>
    <x v="3"/>
    <x v="2"/>
    <s v="Ananthapur"/>
    <x v="0"/>
    <n v="48670"/>
    <n v="2467.02"/>
  </r>
  <r>
    <x v="3"/>
    <x v="2"/>
    <s v="Ananthapur"/>
    <x v="1"/>
    <n v="31660"/>
    <n v="3525.9"/>
  </r>
  <r>
    <x v="3"/>
    <x v="2"/>
    <s v="Ananthapur"/>
    <x v="2"/>
    <n v="68480"/>
    <n v="555.04999999999995"/>
  </r>
  <r>
    <x v="3"/>
    <x v="2"/>
    <s v="Ananthapur"/>
    <x v="3"/>
    <n v="19300"/>
    <n v="106.22"/>
  </r>
  <r>
    <x v="4"/>
    <x v="2"/>
    <s v="Ananthapur"/>
    <x v="0"/>
    <n v="29050"/>
    <n v="2631.67"/>
  </r>
  <r>
    <x v="4"/>
    <x v="2"/>
    <s v="Ananthapur"/>
    <x v="1"/>
    <n v="29110"/>
    <n v="3902.78"/>
  </r>
  <r>
    <x v="4"/>
    <x v="2"/>
    <s v="Ananthapur"/>
    <x v="2"/>
    <n v="89680"/>
    <n v="861.95"/>
  </r>
  <r>
    <x v="4"/>
    <x v="2"/>
    <s v="Ananthapur"/>
    <x v="3"/>
    <n v="27640"/>
    <n v="218.89"/>
  </r>
  <r>
    <x v="5"/>
    <x v="2"/>
    <s v="Ananthapur"/>
    <x v="0"/>
    <n v="40400"/>
    <n v="2176.73"/>
  </r>
  <r>
    <x v="5"/>
    <x v="2"/>
    <s v="Ananthapur"/>
    <x v="1"/>
    <n v="34860"/>
    <n v="3189.9"/>
  </r>
  <r>
    <x v="5"/>
    <x v="2"/>
    <s v="Ananthapur"/>
    <x v="2"/>
    <n v="85770"/>
    <n v="799.93"/>
  </r>
  <r>
    <x v="5"/>
    <x v="2"/>
    <s v="Ananthapur"/>
    <x v="3"/>
    <n v="37720"/>
    <n v="369.57"/>
  </r>
  <r>
    <x v="6"/>
    <x v="2"/>
    <s v="Ananthapur"/>
    <x v="0"/>
    <n v="29210"/>
    <n v="2825.4"/>
  </r>
  <r>
    <x v="6"/>
    <x v="2"/>
    <s v="Ananthapur"/>
    <x v="1"/>
    <n v="21310"/>
    <n v="3487.1"/>
  </r>
  <r>
    <x v="6"/>
    <x v="2"/>
    <s v="Ananthapur"/>
    <x v="2"/>
    <n v="68090"/>
    <n v="568.07000000000005"/>
  </r>
  <r>
    <x v="6"/>
    <x v="2"/>
    <s v="Ananthapur"/>
    <x v="3"/>
    <n v="74620"/>
    <n v="253.28"/>
  </r>
  <r>
    <x v="7"/>
    <x v="2"/>
    <s v="Ananthapur"/>
    <x v="0"/>
    <n v="33620"/>
    <n v="2904.52"/>
  </r>
  <r>
    <x v="7"/>
    <x v="2"/>
    <s v="Ananthapur"/>
    <x v="1"/>
    <n v="17840"/>
    <n v="3120.52"/>
  </r>
  <r>
    <x v="7"/>
    <x v="2"/>
    <s v="Ananthapur"/>
    <x v="2"/>
    <n v="75800"/>
    <n v="451.06"/>
  </r>
  <r>
    <x v="7"/>
    <x v="2"/>
    <s v="Ananthapur"/>
    <x v="3"/>
    <n v="60790"/>
    <n v="299.39"/>
  </r>
  <r>
    <x v="8"/>
    <x v="2"/>
    <s v="Ananthapur"/>
    <x v="0"/>
    <n v="22890"/>
    <n v="2509.33"/>
  </r>
  <r>
    <x v="8"/>
    <x v="2"/>
    <s v="Ananthapur"/>
    <x v="1"/>
    <n v="18310"/>
    <n v="2626.3"/>
  </r>
  <r>
    <x v="8"/>
    <x v="2"/>
    <s v="Ananthapur"/>
    <x v="2"/>
    <n v="22870"/>
    <n v="258.98"/>
  </r>
  <r>
    <x v="8"/>
    <x v="2"/>
    <s v="Ananthapur"/>
    <x v="3"/>
    <n v="31800"/>
    <n v="147.54"/>
  </r>
  <r>
    <x v="9"/>
    <x v="2"/>
    <s v="Ananthapur"/>
    <x v="0"/>
    <n v="30910"/>
    <n v="2793.52"/>
  </r>
  <r>
    <x v="9"/>
    <x v="2"/>
    <s v="Ananthapur"/>
    <x v="1"/>
    <n v="23270"/>
    <n v="3936.22"/>
  </r>
  <r>
    <x v="9"/>
    <x v="2"/>
    <s v="Ananthapur"/>
    <x v="2"/>
    <n v="74400"/>
    <n v="680"/>
  </r>
  <r>
    <x v="9"/>
    <x v="2"/>
    <s v="Ananthapur"/>
    <x v="3"/>
    <n v="45550"/>
    <n v="510.22"/>
  </r>
  <r>
    <x v="0"/>
    <x v="2"/>
    <s v="Kadapa YSR"/>
    <x v="0"/>
    <n v="65070"/>
    <n v="1973.87"/>
  </r>
  <r>
    <x v="0"/>
    <x v="2"/>
    <s v="Kadapa YSR"/>
    <x v="1"/>
    <n v="2020"/>
    <n v="7549.51"/>
  </r>
  <r>
    <x v="0"/>
    <x v="2"/>
    <s v="Kadapa YSR"/>
    <x v="2"/>
    <n v="71450"/>
    <n v="944.02"/>
  </r>
  <r>
    <x v="0"/>
    <x v="2"/>
    <s v="Kadapa YSR"/>
    <x v="3"/>
    <n v="11470"/>
    <n v="172.62"/>
  </r>
  <r>
    <x v="1"/>
    <x v="2"/>
    <s v="Kadapa YSR"/>
    <x v="0"/>
    <n v="65320"/>
    <n v="2877.07"/>
  </r>
  <r>
    <x v="1"/>
    <x v="2"/>
    <s v="Kadapa YSR"/>
    <x v="1"/>
    <n v="1400"/>
    <n v="5864.29"/>
  </r>
  <r>
    <x v="1"/>
    <x v="2"/>
    <s v="Kadapa YSR"/>
    <x v="2"/>
    <n v="77340"/>
    <n v="493.02"/>
  </r>
  <r>
    <x v="1"/>
    <x v="2"/>
    <s v="Kadapa YSR"/>
    <x v="3"/>
    <n v="12610"/>
    <n v="241.08"/>
  </r>
  <r>
    <x v="2"/>
    <x v="2"/>
    <s v="Kadapa YSR"/>
    <x v="0"/>
    <n v="70380"/>
    <n v="1840.72"/>
  </r>
  <r>
    <x v="2"/>
    <x v="2"/>
    <s v="Kadapa YSR"/>
    <x v="1"/>
    <n v="1410"/>
    <n v="7929.08"/>
  </r>
  <r>
    <x v="2"/>
    <x v="2"/>
    <s v="Kadapa YSR"/>
    <x v="2"/>
    <n v="69520"/>
    <n v="1105.01"/>
  </r>
  <r>
    <x v="2"/>
    <x v="2"/>
    <s v="Kadapa YSR"/>
    <x v="3"/>
    <n v="17010"/>
    <n v="408"/>
  </r>
  <r>
    <x v="3"/>
    <x v="2"/>
    <s v="Kadapa YSR"/>
    <x v="0"/>
    <n v="53900"/>
    <n v="2943.6"/>
  </r>
  <r>
    <x v="3"/>
    <x v="2"/>
    <s v="Kadapa YSR"/>
    <x v="1"/>
    <n v="1590"/>
    <n v="6144.65"/>
  </r>
  <r>
    <x v="3"/>
    <x v="2"/>
    <s v="Kadapa YSR"/>
    <x v="2"/>
    <n v="90370"/>
    <n v="828.93"/>
  </r>
  <r>
    <x v="3"/>
    <x v="2"/>
    <s v="Kadapa YSR"/>
    <x v="3"/>
    <n v="30850"/>
    <n v="266.13"/>
  </r>
  <r>
    <x v="4"/>
    <x v="2"/>
    <s v="Kadapa YSR"/>
    <x v="0"/>
    <n v="30750"/>
    <n v="2627.64"/>
  </r>
  <r>
    <x v="4"/>
    <x v="2"/>
    <s v="Kadapa YSR"/>
    <x v="1"/>
    <n v="2700"/>
    <n v="6522.22"/>
  </r>
  <r>
    <x v="4"/>
    <x v="2"/>
    <s v="Kadapa YSR"/>
    <x v="2"/>
    <n v="112190"/>
    <n v="168.02"/>
  </r>
  <r>
    <x v="4"/>
    <x v="2"/>
    <s v="Kadapa YSR"/>
    <x v="3"/>
    <n v="28880"/>
    <n v="350.07"/>
  </r>
  <r>
    <x v="5"/>
    <x v="2"/>
    <s v="Kadapa YSR"/>
    <x v="0"/>
    <n v="62710"/>
    <n v="2843.09"/>
  </r>
  <r>
    <x v="5"/>
    <x v="2"/>
    <s v="Kadapa YSR"/>
    <x v="1"/>
    <n v="5490"/>
    <n v="6752.28"/>
  </r>
  <r>
    <x v="5"/>
    <x v="2"/>
    <s v="Kadapa YSR"/>
    <x v="2"/>
    <n v="97050"/>
    <n v="1355.9"/>
  </r>
  <r>
    <x v="5"/>
    <x v="2"/>
    <s v="Kadapa YSR"/>
    <x v="3"/>
    <n v="35920"/>
    <n v="264.76"/>
  </r>
  <r>
    <x v="6"/>
    <x v="2"/>
    <s v="Kadapa YSR"/>
    <x v="0"/>
    <n v="45890"/>
    <n v="3613.86"/>
  </r>
  <r>
    <x v="6"/>
    <x v="2"/>
    <s v="Kadapa YSR"/>
    <x v="1"/>
    <n v="3350"/>
    <n v="6143.28"/>
  </r>
  <r>
    <x v="6"/>
    <x v="2"/>
    <s v="Kadapa YSR"/>
    <x v="2"/>
    <n v="68170"/>
    <n v="631.95000000000005"/>
  </r>
  <r>
    <x v="6"/>
    <x v="2"/>
    <s v="Kadapa YSR"/>
    <x v="3"/>
    <n v="35590"/>
    <n v="301.49"/>
  </r>
  <r>
    <x v="7"/>
    <x v="2"/>
    <s v="Kadapa YSR"/>
    <x v="0"/>
    <n v="40260"/>
    <n v="3058.37"/>
  </r>
  <r>
    <x v="7"/>
    <x v="2"/>
    <s v="Kadapa YSR"/>
    <x v="1"/>
    <n v="1550"/>
    <n v="1645.16"/>
  </r>
  <r>
    <x v="7"/>
    <x v="2"/>
    <s v="Kadapa YSR"/>
    <x v="2"/>
    <n v="79210"/>
    <n v="1130.03"/>
  </r>
  <r>
    <x v="7"/>
    <x v="2"/>
    <s v="Kadapa YSR"/>
    <x v="3"/>
    <n v="33510"/>
    <n v="256.33999999999997"/>
  </r>
  <r>
    <x v="8"/>
    <x v="2"/>
    <s v="Kadapa YSR"/>
    <x v="0"/>
    <n v="50330"/>
    <n v="3291.14"/>
  </r>
  <r>
    <x v="8"/>
    <x v="2"/>
    <s v="Kadapa YSR"/>
    <x v="1"/>
    <n v="2740"/>
    <n v="5151.91"/>
  </r>
  <r>
    <x v="8"/>
    <x v="2"/>
    <s v="Kadapa YSR"/>
    <x v="2"/>
    <n v="82040"/>
    <n v="403"/>
  </r>
  <r>
    <x v="8"/>
    <x v="2"/>
    <s v="Kadapa YSR"/>
    <x v="3"/>
    <n v="19400"/>
    <n v="166.52"/>
  </r>
  <r>
    <x v="9"/>
    <x v="2"/>
    <s v="Kadapa YSR"/>
    <x v="0"/>
    <n v="54980"/>
    <n v="2542.13"/>
  </r>
  <r>
    <x v="9"/>
    <x v="2"/>
    <s v="Kadapa YSR"/>
    <x v="1"/>
    <n v="3370"/>
    <n v="11368.52"/>
  </r>
  <r>
    <x v="9"/>
    <x v="2"/>
    <s v="Kadapa YSR"/>
    <x v="2"/>
    <n v="97140"/>
    <n v="710"/>
  </r>
  <r>
    <x v="9"/>
    <x v="2"/>
    <s v="Kadapa YSR"/>
    <x v="3"/>
    <n v="24800"/>
    <n v="130.46"/>
  </r>
  <r>
    <x v="0"/>
    <x v="2"/>
    <s v="Chittoor"/>
    <x v="0"/>
    <n v="55520"/>
    <n v="2969.74"/>
  </r>
  <r>
    <x v="0"/>
    <x v="2"/>
    <s v="Chittoor"/>
    <x v="1"/>
    <n v="1800"/>
    <n v="6883.33"/>
  </r>
  <r>
    <x v="0"/>
    <x v="2"/>
    <s v="Chittoor"/>
    <x v="2"/>
    <n v="60"/>
    <n v="1166.67"/>
  </r>
  <r>
    <x v="0"/>
    <x v="2"/>
    <s v="Chittoor"/>
    <x v="3"/>
    <n v="20"/>
    <n v="500"/>
  </r>
  <r>
    <x v="1"/>
    <x v="2"/>
    <s v="Chittoor"/>
    <x v="0"/>
    <n v="54910"/>
    <n v="3098.34"/>
  </r>
  <r>
    <x v="1"/>
    <x v="2"/>
    <s v="Chittoor"/>
    <x v="1"/>
    <n v="1940"/>
    <n v="4835.05"/>
  </r>
  <r>
    <x v="1"/>
    <x v="2"/>
    <s v="Chittoor"/>
    <x v="3"/>
    <n v="70"/>
    <n v="285.70999999999998"/>
  </r>
  <r>
    <x v="2"/>
    <x v="2"/>
    <s v="Chittoor"/>
    <x v="0"/>
    <n v="61580"/>
    <n v="3006.5"/>
  </r>
  <r>
    <x v="2"/>
    <x v="2"/>
    <s v="Chittoor"/>
    <x v="1"/>
    <n v="1510"/>
    <n v="6543.05"/>
  </r>
  <r>
    <x v="2"/>
    <x v="2"/>
    <s v="Chittoor"/>
    <x v="3"/>
    <n v="240"/>
    <n v="83.33"/>
  </r>
  <r>
    <x v="3"/>
    <x v="2"/>
    <s v="Chittoor"/>
    <x v="0"/>
    <n v="51110"/>
    <n v="3305.22"/>
  </r>
  <r>
    <x v="3"/>
    <x v="2"/>
    <s v="Chittoor"/>
    <x v="1"/>
    <n v="1810"/>
    <n v="5464.09"/>
  </r>
  <r>
    <x v="3"/>
    <x v="2"/>
    <s v="Chittoor"/>
    <x v="3"/>
    <n v="400"/>
    <n v="25"/>
  </r>
  <r>
    <x v="4"/>
    <x v="2"/>
    <s v="Chittoor"/>
    <x v="0"/>
    <n v="47510"/>
    <n v="3607.87"/>
  </r>
  <r>
    <x v="4"/>
    <x v="2"/>
    <s v="Chittoor"/>
    <x v="1"/>
    <n v="1630"/>
    <n v="5061.3500000000004"/>
  </r>
  <r>
    <x v="4"/>
    <x v="2"/>
    <s v="Chittoor"/>
    <x v="2"/>
    <n v="20"/>
    <n v="500"/>
  </r>
  <r>
    <x v="4"/>
    <x v="2"/>
    <s v="Chittoor"/>
    <x v="3"/>
    <n v="540"/>
    <n v="222.22"/>
  </r>
  <r>
    <x v="5"/>
    <x v="2"/>
    <s v="Chittoor"/>
    <x v="0"/>
    <n v="49860"/>
    <n v="3389.89"/>
  </r>
  <r>
    <x v="5"/>
    <x v="2"/>
    <s v="Chittoor"/>
    <x v="1"/>
    <n v="3210"/>
    <n v="5420.56"/>
  </r>
  <r>
    <x v="5"/>
    <x v="2"/>
    <s v="Chittoor"/>
    <x v="2"/>
    <n v="10"/>
    <n v="1000"/>
  </r>
  <r>
    <x v="5"/>
    <x v="2"/>
    <s v="Chittoor"/>
    <x v="3"/>
    <n v="350"/>
    <n v="457.14"/>
  </r>
  <r>
    <x v="6"/>
    <x v="2"/>
    <s v="Chittoor"/>
    <x v="0"/>
    <n v="40970"/>
    <n v="3232.12"/>
  </r>
  <r>
    <x v="6"/>
    <x v="2"/>
    <s v="Chittoor"/>
    <x v="1"/>
    <n v="3680"/>
    <n v="4144.0200000000004"/>
  </r>
  <r>
    <x v="6"/>
    <x v="2"/>
    <s v="Chittoor"/>
    <x v="2"/>
    <n v="10"/>
    <n v="1000"/>
  </r>
  <r>
    <x v="6"/>
    <x v="2"/>
    <s v="Chittoor"/>
    <x v="3"/>
    <n v="850"/>
    <n v="423.53"/>
  </r>
  <r>
    <x v="7"/>
    <x v="2"/>
    <s v="Chittoor"/>
    <x v="0"/>
    <n v="88150"/>
    <n v="3795.24"/>
  </r>
  <r>
    <x v="7"/>
    <x v="2"/>
    <s v="Chittoor"/>
    <x v="1"/>
    <n v="3160"/>
    <n v="3604.43"/>
  </r>
  <r>
    <x v="7"/>
    <x v="2"/>
    <s v="Chittoor"/>
    <x v="3"/>
    <n v="1140"/>
    <n v="315.79000000000002"/>
  </r>
  <r>
    <x v="8"/>
    <x v="2"/>
    <s v="Chittoor"/>
    <x v="0"/>
    <n v="46700"/>
    <n v="3644.56"/>
  </r>
  <r>
    <x v="8"/>
    <x v="2"/>
    <s v="Chittoor"/>
    <x v="1"/>
    <n v="2030"/>
    <n v="4194.49"/>
  </r>
  <r>
    <x v="8"/>
    <x v="2"/>
    <s v="Chittoor"/>
    <x v="3"/>
    <n v="780"/>
    <n v="395.72"/>
  </r>
  <r>
    <x v="9"/>
    <x v="2"/>
    <s v="Chittoor"/>
    <x v="0"/>
    <n v="64810"/>
    <n v="3797.99"/>
  </r>
  <r>
    <x v="9"/>
    <x v="2"/>
    <s v="Chittoor"/>
    <x v="1"/>
    <n v="2500"/>
    <n v="5536.74"/>
  </r>
  <r>
    <x v="9"/>
    <x v="2"/>
    <s v="Chittoor"/>
    <x v="3"/>
    <n v="500"/>
    <n v="480.97"/>
  </r>
  <r>
    <x v="0"/>
    <x v="3"/>
    <s v="Hyderabad"/>
    <x v="0"/>
    <n v="32100"/>
    <n v="2866.67"/>
  </r>
  <r>
    <x v="0"/>
    <x v="3"/>
    <s v="Hyderabad"/>
    <x v="1"/>
    <n v="30030"/>
    <n v="2539.46"/>
  </r>
  <r>
    <x v="0"/>
    <x v="3"/>
    <s v="Hyderabad"/>
    <x v="2"/>
    <n v="6960"/>
    <n v="1364.94"/>
  </r>
  <r>
    <x v="0"/>
    <x v="3"/>
    <s v="Hyderabad"/>
    <x v="3"/>
    <n v="17840"/>
    <n v="460.2"/>
  </r>
  <r>
    <x v="1"/>
    <x v="3"/>
    <s v="Hyderabad"/>
    <x v="0"/>
    <n v="35360"/>
    <n v="2620.48"/>
  </r>
  <r>
    <x v="1"/>
    <x v="3"/>
    <s v="Hyderabad"/>
    <x v="1"/>
    <n v="27040"/>
    <n v="1962.65"/>
  </r>
  <r>
    <x v="1"/>
    <x v="3"/>
    <s v="Hyderabad"/>
    <x v="2"/>
    <n v="6640"/>
    <n v="1539.16"/>
  </r>
  <r>
    <x v="1"/>
    <x v="3"/>
    <s v="Hyderabad"/>
    <x v="3"/>
    <n v="26590"/>
    <n v="227.91"/>
  </r>
  <r>
    <x v="2"/>
    <x v="3"/>
    <s v="Hyderabad"/>
    <x v="0"/>
    <n v="52360"/>
    <n v="2599.31"/>
  </r>
  <r>
    <x v="2"/>
    <x v="3"/>
    <s v="Hyderabad"/>
    <x v="1"/>
    <n v="29000"/>
    <n v="2145.86"/>
  </r>
  <r>
    <x v="2"/>
    <x v="3"/>
    <s v="Hyderabad"/>
    <x v="2"/>
    <n v="6700"/>
    <n v="1014.93"/>
  </r>
  <r>
    <x v="2"/>
    <x v="3"/>
    <s v="Hyderabad"/>
    <x v="3"/>
    <n v="34070"/>
    <n v="285"/>
  </r>
  <r>
    <x v="3"/>
    <x v="3"/>
    <s v="Hyderabad"/>
    <x v="0"/>
    <n v="43670"/>
    <n v="2360.89"/>
  </r>
  <r>
    <x v="3"/>
    <x v="3"/>
    <s v="Hyderabad"/>
    <x v="1"/>
    <n v="37690"/>
    <n v="1916.69"/>
  </r>
  <r>
    <x v="3"/>
    <x v="3"/>
    <s v="Hyderabad"/>
    <x v="2"/>
    <n v="5000"/>
    <n v="1060"/>
  </r>
  <r>
    <x v="3"/>
    <x v="3"/>
    <s v="Hyderabad"/>
    <x v="3"/>
    <n v="40030"/>
    <n v="167.12"/>
  </r>
  <r>
    <x v="4"/>
    <x v="3"/>
    <s v="Hyderabad"/>
    <x v="0"/>
    <n v="40910"/>
    <n v="2405.2800000000002"/>
  </r>
  <r>
    <x v="4"/>
    <x v="3"/>
    <s v="Hyderabad"/>
    <x v="1"/>
    <n v="42970"/>
    <n v="3879.45"/>
  </r>
  <r>
    <x v="4"/>
    <x v="3"/>
    <s v="Hyderabad"/>
    <x v="2"/>
    <n v="5350"/>
    <n v="1201.8699999999999"/>
  </r>
  <r>
    <x v="4"/>
    <x v="3"/>
    <s v="Hyderabad"/>
    <x v="3"/>
    <n v="60230"/>
    <n v="409.1"/>
  </r>
  <r>
    <x v="5"/>
    <x v="3"/>
    <s v="Hyderabad"/>
    <x v="0"/>
    <n v="45040"/>
    <n v="2283.9699999999998"/>
  </r>
  <r>
    <x v="5"/>
    <x v="3"/>
    <s v="Hyderabad"/>
    <x v="1"/>
    <n v="49370"/>
    <n v="3553.58"/>
  </r>
  <r>
    <x v="5"/>
    <x v="3"/>
    <s v="Hyderabad"/>
    <x v="2"/>
    <n v="5400"/>
    <n v="1253.7"/>
  </r>
  <r>
    <x v="5"/>
    <x v="3"/>
    <s v="Hyderabad"/>
    <x v="3"/>
    <n v="59490"/>
    <n v="422.42"/>
  </r>
  <r>
    <x v="6"/>
    <x v="3"/>
    <s v="Hyderabad"/>
    <x v="0"/>
    <n v="34880"/>
    <n v="2614.9699999999998"/>
  </r>
  <r>
    <x v="6"/>
    <x v="3"/>
    <s v="Hyderabad"/>
    <x v="1"/>
    <n v="48200"/>
    <n v="2968.88"/>
  </r>
  <r>
    <x v="6"/>
    <x v="3"/>
    <s v="Hyderabad"/>
    <x v="2"/>
    <n v="4710"/>
    <n v="1000"/>
  </r>
  <r>
    <x v="6"/>
    <x v="3"/>
    <s v="Hyderabad"/>
    <x v="3"/>
    <n v="63470"/>
    <n v="313.38"/>
  </r>
  <r>
    <x v="7"/>
    <x v="3"/>
    <s v="Hyderabad"/>
    <x v="0"/>
    <n v="24280"/>
    <n v="2529.2399999999998"/>
  </r>
  <r>
    <x v="7"/>
    <x v="3"/>
    <s v="Hyderabad"/>
    <x v="1"/>
    <n v="47390"/>
    <n v="3837.52"/>
  </r>
  <r>
    <x v="7"/>
    <x v="3"/>
    <s v="Hyderabad"/>
    <x v="2"/>
    <n v="3750"/>
    <n v="1133.33"/>
  </r>
  <r>
    <x v="7"/>
    <x v="3"/>
    <s v="Hyderabad"/>
    <x v="3"/>
    <n v="63010"/>
    <n v="268.37"/>
  </r>
  <r>
    <x v="8"/>
    <x v="3"/>
    <s v="Hyderabad"/>
    <x v="0"/>
    <n v="41220"/>
    <n v="2858.43"/>
  </r>
  <r>
    <x v="8"/>
    <x v="3"/>
    <s v="Hyderabad"/>
    <x v="1"/>
    <n v="98260"/>
    <n v="3164.57"/>
  </r>
  <r>
    <x v="8"/>
    <x v="3"/>
    <s v="Hyderabad"/>
    <x v="2"/>
    <n v="5890"/>
    <n v="1524.04"/>
  </r>
  <r>
    <x v="8"/>
    <x v="3"/>
    <s v="Hyderabad"/>
    <x v="3"/>
    <n v="70810"/>
    <n v="288"/>
  </r>
  <r>
    <x v="9"/>
    <x v="3"/>
    <s v="Hyderabad"/>
    <x v="0"/>
    <n v="50340"/>
    <n v="2983.71"/>
  </r>
  <r>
    <x v="9"/>
    <x v="3"/>
    <s v="Hyderabad"/>
    <x v="1"/>
    <n v="76660"/>
    <n v="2564.58"/>
  </r>
  <r>
    <x v="9"/>
    <x v="3"/>
    <s v="Hyderabad"/>
    <x v="2"/>
    <n v="5360"/>
    <n v="1422.27"/>
  </r>
  <r>
    <x v="9"/>
    <x v="3"/>
    <s v="Hyderabad"/>
    <x v="3"/>
    <n v="121800"/>
    <n v="419.41"/>
  </r>
  <r>
    <x v="0"/>
    <x v="3"/>
    <s v="Nizamabad"/>
    <x v="0"/>
    <n v="190030"/>
    <n v="3576.33"/>
  </r>
  <r>
    <x v="0"/>
    <x v="3"/>
    <s v="Nizamabad"/>
    <x v="1"/>
    <n v="68070"/>
    <n v="5023.6499999999996"/>
  </r>
  <r>
    <x v="0"/>
    <x v="3"/>
    <s v="Nizamabad"/>
    <x v="2"/>
    <n v="28420"/>
    <n v="2477.83"/>
  </r>
  <r>
    <x v="0"/>
    <x v="3"/>
    <s v="Nizamabad"/>
    <x v="3"/>
    <n v="11830"/>
    <n v="420.12"/>
  </r>
  <r>
    <x v="1"/>
    <x v="3"/>
    <s v="Nizamabad"/>
    <x v="0"/>
    <n v="121270"/>
    <n v="3208.21"/>
  </r>
  <r>
    <x v="1"/>
    <x v="3"/>
    <s v="Nizamabad"/>
    <x v="1"/>
    <n v="75130"/>
    <n v="3370.96"/>
  </r>
  <r>
    <x v="1"/>
    <x v="3"/>
    <s v="Nizamabad"/>
    <x v="2"/>
    <n v="26420"/>
    <n v="1799.77"/>
  </r>
  <r>
    <x v="1"/>
    <x v="3"/>
    <s v="Nizamabad"/>
    <x v="3"/>
    <n v="15120"/>
    <n v="435.19"/>
  </r>
  <r>
    <x v="2"/>
    <x v="3"/>
    <s v="Nizamabad"/>
    <x v="0"/>
    <n v="221620"/>
    <n v="3809.4"/>
  </r>
  <r>
    <x v="2"/>
    <x v="3"/>
    <s v="Nizamabad"/>
    <x v="1"/>
    <n v="77260"/>
    <n v="4781.13"/>
  </r>
  <r>
    <x v="2"/>
    <x v="3"/>
    <s v="Nizamabad"/>
    <x v="2"/>
    <n v="23880"/>
    <n v="1653.69"/>
  </r>
  <r>
    <x v="2"/>
    <x v="3"/>
    <s v="Nizamabad"/>
    <x v="3"/>
    <n v="20430"/>
    <n v="543.80999999999995"/>
  </r>
  <r>
    <x v="3"/>
    <x v="3"/>
    <s v="Nizamabad"/>
    <x v="0"/>
    <n v="259810"/>
    <n v="3741.97"/>
  </r>
  <r>
    <x v="3"/>
    <x v="3"/>
    <s v="Nizamabad"/>
    <x v="1"/>
    <n v="86320"/>
    <n v="5061.17"/>
  </r>
  <r>
    <x v="3"/>
    <x v="3"/>
    <s v="Nizamabad"/>
    <x v="2"/>
    <n v="17530"/>
    <n v="1363.38"/>
  </r>
  <r>
    <x v="3"/>
    <x v="3"/>
    <s v="Nizamabad"/>
    <x v="3"/>
    <n v="23150"/>
    <n v="231.97"/>
  </r>
  <r>
    <x v="4"/>
    <x v="3"/>
    <s v="Nizamabad"/>
    <x v="0"/>
    <n v="192960"/>
    <n v="3815.25"/>
  </r>
  <r>
    <x v="4"/>
    <x v="3"/>
    <s v="Nizamabad"/>
    <x v="1"/>
    <n v="94830"/>
    <n v="5333.12"/>
  </r>
  <r>
    <x v="4"/>
    <x v="3"/>
    <s v="Nizamabad"/>
    <x v="2"/>
    <n v="29700"/>
    <n v="1593.94"/>
  </r>
  <r>
    <x v="4"/>
    <x v="3"/>
    <s v="Nizamabad"/>
    <x v="3"/>
    <n v="20500"/>
    <n v="380.98"/>
  </r>
  <r>
    <x v="5"/>
    <x v="3"/>
    <s v="Nizamabad"/>
    <x v="0"/>
    <n v="260810"/>
    <n v="4003.64"/>
  </r>
  <r>
    <x v="5"/>
    <x v="3"/>
    <s v="Nizamabad"/>
    <x v="1"/>
    <n v="92650"/>
    <n v="5351.75"/>
  </r>
  <r>
    <x v="5"/>
    <x v="3"/>
    <s v="Nizamabad"/>
    <x v="2"/>
    <n v="35730"/>
    <n v="2045.62"/>
  </r>
  <r>
    <x v="5"/>
    <x v="3"/>
    <s v="Nizamabad"/>
    <x v="3"/>
    <n v="15400"/>
    <n v="357.79"/>
  </r>
  <r>
    <x v="6"/>
    <x v="3"/>
    <s v="Nizamabad"/>
    <x v="0"/>
    <n v="169270"/>
    <n v="3665.92"/>
  </r>
  <r>
    <x v="6"/>
    <x v="3"/>
    <s v="Nizamabad"/>
    <x v="1"/>
    <n v="57650"/>
    <n v="4926.28"/>
  </r>
  <r>
    <x v="6"/>
    <x v="3"/>
    <s v="Nizamabad"/>
    <x v="2"/>
    <n v="7970"/>
    <n v="1174.4000000000001"/>
  </r>
  <r>
    <x v="6"/>
    <x v="3"/>
    <s v="Nizamabad"/>
    <x v="3"/>
    <n v="15800"/>
    <n v="214.56"/>
  </r>
  <r>
    <x v="7"/>
    <x v="3"/>
    <s v="Nizamabad"/>
    <x v="0"/>
    <n v="98030"/>
    <n v="2680.71"/>
  </r>
  <r>
    <x v="7"/>
    <x v="3"/>
    <s v="Nizamabad"/>
    <x v="1"/>
    <n v="42060"/>
    <n v="4273.18"/>
  </r>
  <r>
    <x v="7"/>
    <x v="3"/>
    <s v="Nizamabad"/>
    <x v="2"/>
    <n v="16740"/>
    <n v="519.12"/>
  </r>
  <r>
    <x v="7"/>
    <x v="3"/>
    <s v="Nizamabad"/>
    <x v="3"/>
    <n v="16660"/>
    <n v="178.27"/>
  </r>
  <r>
    <x v="8"/>
    <x v="3"/>
    <s v="Nizamabad"/>
    <x v="0"/>
    <n v="265970"/>
    <n v="4011.74"/>
  </r>
  <r>
    <x v="8"/>
    <x v="3"/>
    <s v="Nizamabad"/>
    <x v="1"/>
    <n v="69170"/>
    <n v="5103.2"/>
  </r>
  <r>
    <x v="8"/>
    <x v="3"/>
    <s v="Nizamabad"/>
    <x v="2"/>
    <n v="31120"/>
    <n v="1410.4"/>
  </r>
  <r>
    <x v="8"/>
    <x v="3"/>
    <s v="Nizamabad"/>
    <x v="3"/>
    <n v="8860"/>
    <n v="415.05"/>
  </r>
  <r>
    <x v="9"/>
    <x v="3"/>
    <s v="Nizamabad"/>
    <x v="0"/>
    <n v="267210"/>
    <n v="3626.14"/>
  </r>
  <r>
    <x v="9"/>
    <x v="3"/>
    <s v="Nizamabad"/>
    <x v="1"/>
    <n v="71490"/>
    <n v="5364.09"/>
  </r>
  <r>
    <x v="9"/>
    <x v="3"/>
    <s v="Nizamabad"/>
    <x v="2"/>
    <n v="30430"/>
    <n v="1682.76"/>
  </r>
  <r>
    <x v="9"/>
    <x v="3"/>
    <s v="Nizamabad"/>
    <x v="3"/>
    <n v="19210"/>
    <n v="466.83"/>
  </r>
  <r>
    <x v="0"/>
    <x v="3"/>
    <s v="Medak"/>
    <x v="0"/>
    <n v="123910"/>
    <n v="2884.67"/>
  </r>
  <r>
    <x v="0"/>
    <x v="3"/>
    <s v="Medak"/>
    <x v="1"/>
    <n v="87000"/>
    <n v="2394.02"/>
  </r>
  <r>
    <x v="0"/>
    <x v="3"/>
    <s v="Medak"/>
    <x v="2"/>
    <n v="36020"/>
    <n v="1001.11"/>
  </r>
  <r>
    <x v="0"/>
    <x v="3"/>
    <s v="Medak"/>
    <x v="3"/>
    <n v="49120"/>
    <n v="406.96"/>
  </r>
  <r>
    <x v="1"/>
    <x v="3"/>
    <s v="Medak"/>
    <x v="0"/>
    <n v="83120"/>
    <n v="2799.45"/>
  </r>
  <r>
    <x v="1"/>
    <x v="3"/>
    <s v="Medak"/>
    <x v="1"/>
    <n v="111080"/>
    <n v="1081.3800000000001"/>
  </r>
  <r>
    <x v="1"/>
    <x v="3"/>
    <s v="Medak"/>
    <x v="2"/>
    <n v="44630"/>
    <n v="1210.17"/>
  </r>
  <r>
    <x v="1"/>
    <x v="3"/>
    <s v="Medak"/>
    <x v="3"/>
    <n v="66020"/>
    <n v="139.05000000000001"/>
  </r>
  <r>
    <x v="2"/>
    <x v="3"/>
    <s v="Medak"/>
    <x v="0"/>
    <n v="144560"/>
    <n v="3561.98"/>
  </r>
  <r>
    <x v="2"/>
    <x v="3"/>
    <s v="Medak"/>
    <x v="1"/>
    <n v="100130"/>
    <n v="3537.9"/>
  </r>
  <r>
    <x v="2"/>
    <x v="3"/>
    <s v="Medak"/>
    <x v="2"/>
    <n v="35000"/>
    <n v="1174"/>
  </r>
  <r>
    <x v="2"/>
    <x v="3"/>
    <s v="Medak"/>
    <x v="3"/>
    <n v="78390"/>
    <n v="276.95"/>
  </r>
  <r>
    <x v="3"/>
    <x v="3"/>
    <s v="Medak"/>
    <x v="0"/>
    <n v="137030"/>
    <n v="2969.86"/>
  </r>
  <r>
    <x v="3"/>
    <x v="3"/>
    <s v="Medak"/>
    <x v="1"/>
    <n v="116700"/>
    <n v="2931.28"/>
  </r>
  <r>
    <x v="3"/>
    <x v="3"/>
    <s v="Medak"/>
    <x v="2"/>
    <n v="27030"/>
    <n v="1074.73"/>
  </r>
  <r>
    <x v="3"/>
    <x v="3"/>
    <s v="Medak"/>
    <x v="3"/>
    <n v="93080"/>
    <n v="298.02"/>
  </r>
  <r>
    <x v="4"/>
    <x v="3"/>
    <s v="Medak"/>
    <x v="0"/>
    <n v="110360"/>
    <n v="3376.22"/>
  </r>
  <r>
    <x v="4"/>
    <x v="3"/>
    <s v="Medak"/>
    <x v="1"/>
    <n v="142210"/>
    <n v="4521.6899999999996"/>
  </r>
  <r>
    <x v="4"/>
    <x v="3"/>
    <s v="Medak"/>
    <x v="2"/>
    <n v="30020"/>
    <n v="1467.02"/>
  </r>
  <r>
    <x v="4"/>
    <x v="3"/>
    <s v="Medak"/>
    <x v="3"/>
    <n v="128870"/>
    <n v="588.97"/>
  </r>
  <r>
    <x v="5"/>
    <x v="3"/>
    <s v="Medak"/>
    <x v="0"/>
    <n v="170970"/>
    <n v="3652.63"/>
  </r>
  <r>
    <x v="5"/>
    <x v="3"/>
    <s v="Medak"/>
    <x v="1"/>
    <n v="143380"/>
    <n v="3720.25"/>
  </r>
  <r>
    <x v="5"/>
    <x v="3"/>
    <s v="Medak"/>
    <x v="2"/>
    <n v="19880"/>
    <n v="1587.02"/>
  </r>
  <r>
    <x v="5"/>
    <x v="3"/>
    <s v="Medak"/>
    <x v="3"/>
    <n v="122300"/>
    <n v="440.88"/>
  </r>
  <r>
    <x v="6"/>
    <x v="3"/>
    <s v="Medak"/>
    <x v="0"/>
    <n v="110890"/>
    <n v="3274.24"/>
  </r>
  <r>
    <x v="6"/>
    <x v="3"/>
    <s v="Medak"/>
    <x v="1"/>
    <n v="127630"/>
    <n v="1774.74"/>
  </r>
  <r>
    <x v="6"/>
    <x v="3"/>
    <s v="Medak"/>
    <x v="2"/>
    <n v="10100"/>
    <n v="1079.21"/>
  </r>
  <r>
    <x v="6"/>
    <x v="3"/>
    <s v="Medak"/>
    <x v="3"/>
    <n v="133700"/>
    <n v="314.51"/>
  </r>
  <r>
    <x v="7"/>
    <x v="3"/>
    <s v="Medak"/>
    <x v="0"/>
    <n v="84170"/>
    <n v="2848.76"/>
  </r>
  <r>
    <x v="7"/>
    <x v="3"/>
    <s v="Medak"/>
    <x v="1"/>
    <n v="116410"/>
    <n v="2225.75"/>
  </r>
  <r>
    <x v="7"/>
    <x v="3"/>
    <s v="Medak"/>
    <x v="2"/>
    <n v="11840"/>
    <n v="1072.6400000000001"/>
  </r>
  <r>
    <x v="7"/>
    <x v="3"/>
    <s v="Medak"/>
    <x v="3"/>
    <n v="134240"/>
    <n v="303.26"/>
  </r>
  <r>
    <x v="8"/>
    <x v="3"/>
    <s v="Medak"/>
    <x v="0"/>
    <n v="160770"/>
    <n v="3707.62"/>
  </r>
  <r>
    <x v="8"/>
    <x v="3"/>
    <s v="Medak"/>
    <x v="1"/>
    <n v="155570"/>
    <n v="2788.39"/>
  </r>
  <r>
    <x v="8"/>
    <x v="3"/>
    <s v="Medak"/>
    <x v="2"/>
    <n v="14840"/>
    <n v="1399.48"/>
  </r>
  <r>
    <x v="8"/>
    <x v="3"/>
    <s v="Medak"/>
    <x v="3"/>
    <n v="118610"/>
    <n v="385.41"/>
  </r>
  <r>
    <x v="9"/>
    <x v="3"/>
    <s v="Medak"/>
    <x v="0"/>
    <n v="180790"/>
    <n v="3406.18"/>
  </r>
  <r>
    <x v="9"/>
    <x v="3"/>
    <s v="Medak"/>
    <x v="1"/>
    <n v="102900"/>
    <n v="3500.01"/>
  </r>
  <r>
    <x v="9"/>
    <x v="3"/>
    <s v="Medak"/>
    <x v="2"/>
    <n v="10760"/>
    <n v="1350.32"/>
  </r>
  <r>
    <x v="9"/>
    <x v="3"/>
    <s v="Medak"/>
    <x v="3"/>
    <n v="180000"/>
    <n v="685.44"/>
  </r>
  <r>
    <x v="0"/>
    <x v="3"/>
    <s v="Mahabubnagar"/>
    <x v="0"/>
    <n v="144730"/>
    <n v="2910.32"/>
  </r>
  <r>
    <x v="0"/>
    <x v="3"/>
    <s v="Mahabubnagar"/>
    <x v="1"/>
    <n v="125960"/>
    <n v="1611.78"/>
  </r>
  <r>
    <x v="0"/>
    <x v="3"/>
    <s v="Mahabubnagar"/>
    <x v="2"/>
    <n v="20630"/>
    <n v="1540.48"/>
  </r>
  <r>
    <x v="0"/>
    <x v="3"/>
    <s v="Mahabubnagar"/>
    <x v="3"/>
    <n v="90300"/>
    <n v="194.02"/>
  </r>
  <r>
    <x v="1"/>
    <x v="3"/>
    <s v="Mahabubnagar"/>
    <x v="0"/>
    <n v="163860"/>
    <n v="2447.88"/>
  </r>
  <r>
    <x v="1"/>
    <x v="3"/>
    <s v="Mahabubnagar"/>
    <x v="1"/>
    <n v="130080"/>
    <n v="1074.42"/>
  </r>
  <r>
    <x v="1"/>
    <x v="3"/>
    <s v="Mahabubnagar"/>
    <x v="2"/>
    <n v="27360"/>
    <n v="1542.03"/>
  </r>
  <r>
    <x v="1"/>
    <x v="3"/>
    <s v="Mahabubnagar"/>
    <x v="3"/>
    <n v="118700"/>
    <n v="215"/>
  </r>
  <r>
    <x v="2"/>
    <x v="3"/>
    <s v="Mahabubnagar"/>
    <x v="0"/>
    <n v="196700"/>
    <n v="2774.63"/>
  </r>
  <r>
    <x v="2"/>
    <x v="3"/>
    <s v="Mahabubnagar"/>
    <x v="1"/>
    <n v="88260"/>
    <n v="3227.28"/>
  </r>
  <r>
    <x v="2"/>
    <x v="3"/>
    <s v="Mahabubnagar"/>
    <x v="2"/>
    <n v="28020"/>
    <n v="1498.57"/>
  </r>
  <r>
    <x v="2"/>
    <x v="3"/>
    <s v="Mahabubnagar"/>
    <x v="3"/>
    <n v="160250"/>
    <n v="332.98"/>
  </r>
  <r>
    <x v="3"/>
    <x v="3"/>
    <s v="Mahabubnagar"/>
    <x v="0"/>
    <n v="172070"/>
    <n v="2304.64"/>
  </r>
  <r>
    <x v="3"/>
    <x v="3"/>
    <s v="Mahabubnagar"/>
    <x v="1"/>
    <n v="146430"/>
    <n v="1473.4"/>
  </r>
  <r>
    <x v="3"/>
    <x v="3"/>
    <s v="Mahabubnagar"/>
    <x v="2"/>
    <n v="26060"/>
    <n v="143.13"/>
  </r>
  <r>
    <x v="3"/>
    <x v="3"/>
    <s v="Mahabubnagar"/>
    <x v="3"/>
    <n v="185290"/>
    <n v="200.98"/>
  </r>
  <r>
    <x v="4"/>
    <x v="3"/>
    <s v="Mahabubnagar"/>
    <x v="0"/>
    <n v="142030"/>
    <n v="2679.01"/>
  </r>
  <r>
    <x v="4"/>
    <x v="3"/>
    <s v="Mahabubnagar"/>
    <x v="1"/>
    <n v="135430"/>
    <n v="3099.76"/>
  </r>
  <r>
    <x v="4"/>
    <x v="3"/>
    <s v="Mahabubnagar"/>
    <x v="2"/>
    <n v="25550"/>
    <n v="1432.09"/>
  </r>
  <r>
    <x v="4"/>
    <x v="3"/>
    <s v="Mahabubnagar"/>
    <x v="3"/>
    <n v="222540"/>
    <n v="382"/>
  </r>
  <r>
    <x v="5"/>
    <x v="3"/>
    <s v="Mahabubnagar"/>
    <x v="0"/>
    <n v="168630"/>
    <n v="2838.76"/>
  </r>
  <r>
    <x v="5"/>
    <x v="3"/>
    <s v="Mahabubnagar"/>
    <x v="1"/>
    <n v="165670"/>
    <n v="4748.6000000000004"/>
  </r>
  <r>
    <x v="5"/>
    <x v="3"/>
    <s v="Mahabubnagar"/>
    <x v="2"/>
    <n v="24480"/>
    <n v="1841.91"/>
  </r>
  <r>
    <x v="5"/>
    <x v="3"/>
    <s v="Mahabubnagar"/>
    <x v="3"/>
    <n v="230610"/>
    <n v="373.05"/>
  </r>
  <r>
    <x v="6"/>
    <x v="3"/>
    <s v="Mahabubnagar"/>
    <x v="0"/>
    <n v="160770"/>
    <n v="2600.61"/>
  </r>
  <r>
    <x v="6"/>
    <x v="3"/>
    <s v="Mahabubnagar"/>
    <x v="1"/>
    <n v="182490"/>
    <n v="1914.41"/>
  </r>
  <r>
    <x v="6"/>
    <x v="3"/>
    <s v="Mahabubnagar"/>
    <x v="2"/>
    <n v="21070"/>
    <n v="1783.1"/>
  </r>
  <r>
    <x v="6"/>
    <x v="3"/>
    <s v="Mahabubnagar"/>
    <x v="3"/>
    <n v="237680"/>
    <n v="351.78"/>
  </r>
  <r>
    <x v="7"/>
    <x v="3"/>
    <s v="Mahabubnagar"/>
    <x v="0"/>
    <n v="96280"/>
    <n v="2233.2800000000002"/>
  </r>
  <r>
    <x v="7"/>
    <x v="3"/>
    <s v="Mahabubnagar"/>
    <x v="1"/>
    <n v="162560"/>
    <n v="1315.7"/>
  </r>
  <r>
    <x v="7"/>
    <x v="3"/>
    <s v="Mahabubnagar"/>
    <x v="2"/>
    <n v="22090"/>
    <n v="277.95"/>
  </r>
  <r>
    <x v="7"/>
    <x v="3"/>
    <s v="Mahabubnagar"/>
    <x v="3"/>
    <n v="273990"/>
    <n v="172.49"/>
  </r>
  <r>
    <x v="8"/>
    <x v="3"/>
    <s v="Mahabubnagar"/>
    <x v="0"/>
    <n v="143310"/>
    <n v="2696.59"/>
  </r>
  <r>
    <x v="8"/>
    <x v="3"/>
    <s v="Mahabubnagar"/>
    <x v="1"/>
    <n v="201270"/>
    <n v="1240"/>
  </r>
  <r>
    <x v="8"/>
    <x v="3"/>
    <s v="Mahabubnagar"/>
    <x v="2"/>
    <n v="21910"/>
    <n v="810.01"/>
  </r>
  <r>
    <x v="8"/>
    <x v="3"/>
    <s v="Mahabubnagar"/>
    <x v="3"/>
    <n v="148110"/>
    <n v="314.39"/>
  </r>
  <r>
    <x v="9"/>
    <x v="3"/>
    <s v="Mahabubnagar"/>
    <x v="0"/>
    <n v="170820"/>
    <n v="2459.12"/>
  </r>
  <r>
    <x v="9"/>
    <x v="3"/>
    <s v="Mahabubnagar"/>
    <x v="1"/>
    <n v="138080"/>
    <n v="2296.62"/>
  </r>
  <r>
    <x v="9"/>
    <x v="3"/>
    <s v="Mahabubnagar"/>
    <x v="2"/>
    <n v="20030"/>
    <n v="1446.65"/>
  </r>
  <r>
    <x v="9"/>
    <x v="3"/>
    <s v="Mahabubnagar"/>
    <x v="3"/>
    <n v="275050"/>
    <n v="316.99"/>
  </r>
  <r>
    <x v="0"/>
    <x v="3"/>
    <s v="Nalgonda"/>
    <x v="0"/>
    <n v="361810"/>
    <n v="3179.32"/>
  </r>
  <r>
    <x v="0"/>
    <x v="3"/>
    <s v="Nalgonda"/>
    <x v="1"/>
    <n v="3250"/>
    <n v="1698.46"/>
  </r>
  <r>
    <x v="0"/>
    <x v="3"/>
    <s v="Nalgonda"/>
    <x v="2"/>
    <n v="490"/>
    <n v="1571.43"/>
  </r>
  <r>
    <x v="0"/>
    <x v="3"/>
    <s v="Nalgonda"/>
    <x v="3"/>
    <n v="162520"/>
    <n v="326.98"/>
  </r>
  <r>
    <x v="1"/>
    <x v="3"/>
    <s v="Nalgonda"/>
    <x v="0"/>
    <n v="273430"/>
    <n v="3360.9"/>
  </r>
  <r>
    <x v="1"/>
    <x v="3"/>
    <s v="Nalgonda"/>
    <x v="1"/>
    <n v="1860"/>
    <n v="2129.0300000000002"/>
  </r>
  <r>
    <x v="1"/>
    <x v="3"/>
    <s v="Nalgonda"/>
    <x v="2"/>
    <n v="1060"/>
    <n v="1443.4"/>
  </r>
  <r>
    <x v="1"/>
    <x v="3"/>
    <s v="Nalgonda"/>
    <x v="3"/>
    <n v="136410"/>
    <n v="269.99"/>
  </r>
  <r>
    <x v="2"/>
    <x v="3"/>
    <s v="Nalgonda"/>
    <x v="0"/>
    <n v="405320"/>
    <n v="3265.84"/>
  </r>
  <r>
    <x v="2"/>
    <x v="3"/>
    <s v="Nalgonda"/>
    <x v="1"/>
    <n v="1860"/>
    <n v="2784.95"/>
  </r>
  <r>
    <x v="2"/>
    <x v="3"/>
    <s v="Nalgonda"/>
    <x v="2"/>
    <n v="520"/>
    <n v="1365.38"/>
  </r>
  <r>
    <x v="2"/>
    <x v="3"/>
    <s v="Nalgonda"/>
    <x v="3"/>
    <n v="165110"/>
    <n v="313"/>
  </r>
  <r>
    <x v="3"/>
    <x v="3"/>
    <s v="Nalgonda"/>
    <x v="0"/>
    <n v="327760"/>
    <n v="2940.57"/>
  </r>
  <r>
    <x v="3"/>
    <x v="3"/>
    <s v="Nalgonda"/>
    <x v="1"/>
    <n v="2500"/>
    <n v="2312"/>
  </r>
  <r>
    <x v="3"/>
    <x v="3"/>
    <s v="Nalgonda"/>
    <x v="2"/>
    <n v="280"/>
    <n v="857.14"/>
  </r>
  <r>
    <x v="3"/>
    <x v="3"/>
    <s v="Nalgonda"/>
    <x v="3"/>
    <n v="205360"/>
    <n v="171.02"/>
  </r>
  <r>
    <x v="4"/>
    <x v="3"/>
    <s v="Nalgonda"/>
    <x v="0"/>
    <n v="208520"/>
    <n v="3279.64"/>
  </r>
  <r>
    <x v="4"/>
    <x v="3"/>
    <s v="Nalgonda"/>
    <x v="1"/>
    <n v="4620"/>
    <n v="2365.8000000000002"/>
  </r>
  <r>
    <x v="4"/>
    <x v="3"/>
    <s v="Nalgonda"/>
    <x v="2"/>
    <n v="610"/>
    <n v="1459.02"/>
  </r>
  <r>
    <x v="4"/>
    <x v="3"/>
    <s v="Nalgonda"/>
    <x v="3"/>
    <n v="297820"/>
    <n v="344"/>
  </r>
  <r>
    <x v="5"/>
    <x v="3"/>
    <s v="Nalgonda"/>
    <x v="0"/>
    <n v="393740"/>
    <n v="3061.13"/>
  </r>
  <r>
    <x v="5"/>
    <x v="3"/>
    <s v="Nalgonda"/>
    <x v="1"/>
    <n v="4820"/>
    <n v="1676.35"/>
  </r>
  <r>
    <x v="5"/>
    <x v="3"/>
    <s v="Nalgonda"/>
    <x v="2"/>
    <n v="490"/>
    <n v="1714.29"/>
  </r>
  <r>
    <x v="5"/>
    <x v="3"/>
    <s v="Nalgonda"/>
    <x v="3"/>
    <n v="335980"/>
    <n v="415.98"/>
  </r>
  <r>
    <x v="6"/>
    <x v="3"/>
    <s v="Nalgonda"/>
    <x v="0"/>
    <n v="323380"/>
    <n v="3220.24"/>
  </r>
  <r>
    <x v="6"/>
    <x v="3"/>
    <s v="Nalgonda"/>
    <x v="1"/>
    <n v="3850"/>
    <n v="1906.49"/>
  </r>
  <r>
    <x v="6"/>
    <x v="3"/>
    <s v="Nalgonda"/>
    <x v="2"/>
    <n v="190"/>
    <n v="1368.42"/>
  </r>
  <r>
    <x v="6"/>
    <x v="3"/>
    <s v="Nalgonda"/>
    <x v="3"/>
    <n v="307790"/>
    <n v="295.43"/>
  </r>
  <r>
    <x v="7"/>
    <x v="3"/>
    <s v="Nalgonda"/>
    <x v="0"/>
    <n v="212730"/>
    <n v="2916.61"/>
  </r>
  <r>
    <x v="7"/>
    <x v="3"/>
    <s v="Nalgonda"/>
    <x v="1"/>
    <n v="2540"/>
    <n v="1185.04"/>
  </r>
  <r>
    <x v="7"/>
    <x v="3"/>
    <s v="Nalgonda"/>
    <x v="2"/>
    <n v="230"/>
    <n v="695.65"/>
  </r>
  <r>
    <x v="7"/>
    <x v="3"/>
    <s v="Nalgonda"/>
    <x v="3"/>
    <n v="341660"/>
    <n v="337.85"/>
  </r>
  <r>
    <x v="8"/>
    <x v="3"/>
    <s v="Nalgonda"/>
    <x v="0"/>
    <n v="356250"/>
    <n v="3526.82"/>
  </r>
  <r>
    <x v="8"/>
    <x v="3"/>
    <s v="Nalgonda"/>
    <x v="1"/>
    <n v="5880"/>
    <n v="2095.36"/>
  </r>
  <r>
    <x v="8"/>
    <x v="3"/>
    <s v="Nalgonda"/>
    <x v="2"/>
    <n v="330"/>
    <n v="1298.19"/>
  </r>
  <r>
    <x v="8"/>
    <x v="3"/>
    <s v="Nalgonda"/>
    <x v="3"/>
    <n v="283890"/>
    <n v="296.47000000000003"/>
  </r>
  <r>
    <x v="9"/>
    <x v="3"/>
    <s v="Nalgonda"/>
    <x v="0"/>
    <n v="415250"/>
    <n v="3325.09"/>
  </r>
  <r>
    <x v="9"/>
    <x v="3"/>
    <s v="Nalgonda"/>
    <x v="1"/>
    <n v="1720"/>
    <n v="3518.26"/>
  </r>
  <r>
    <x v="9"/>
    <x v="3"/>
    <s v="Nalgonda"/>
    <x v="2"/>
    <n v="280"/>
    <n v="1514.08"/>
  </r>
  <r>
    <x v="9"/>
    <x v="3"/>
    <s v="Nalgonda"/>
    <x v="3"/>
    <n v="351280"/>
    <n v="424.69"/>
  </r>
  <r>
    <x v="0"/>
    <x v="3"/>
    <s v="Warangal"/>
    <x v="0"/>
    <n v="230860"/>
    <n v="2988.69"/>
  </r>
  <r>
    <x v="0"/>
    <x v="3"/>
    <s v="Warangal"/>
    <x v="1"/>
    <n v="79700"/>
    <n v="4321.08"/>
  </r>
  <r>
    <x v="0"/>
    <x v="3"/>
    <s v="Warangal"/>
    <x v="2"/>
    <n v="1130"/>
    <n v="796.46"/>
  </r>
  <r>
    <x v="0"/>
    <x v="3"/>
    <s v="Warangal"/>
    <x v="3"/>
    <n v="176420"/>
    <n v="549.99"/>
  </r>
  <r>
    <x v="1"/>
    <x v="3"/>
    <s v="Warangal"/>
    <x v="0"/>
    <n v="124430"/>
    <n v="2542.23"/>
  </r>
  <r>
    <x v="1"/>
    <x v="3"/>
    <s v="Warangal"/>
    <x v="1"/>
    <n v="68620"/>
    <n v="2921.6"/>
  </r>
  <r>
    <x v="1"/>
    <x v="3"/>
    <s v="Warangal"/>
    <x v="2"/>
    <n v="1520"/>
    <n v="888.16"/>
  </r>
  <r>
    <x v="1"/>
    <x v="3"/>
    <s v="Warangal"/>
    <x v="3"/>
    <n v="185340"/>
    <n v="483.98"/>
  </r>
  <r>
    <x v="2"/>
    <x v="3"/>
    <s v="Warangal"/>
    <x v="0"/>
    <n v="268060"/>
    <n v="3209.77"/>
  </r>
  <r>
    <x v="2"/>
    <x v="3"/>
    <s v="Warangal"/>
    <x v="1"/>
    <n v="66940"/>
    <n v="3896.62"/>
  </r>
  <r>
    <x v="2"/>
    <x v="3"/>
    <s v="Warangal"/>
    <x v="2"/>
    <n v="1070"/>
    <n v="803.74"/>
  </r>
  <r>
    <x v="2"/>
    <x v="3"/>
    <s v="Warangal"/>
    <x v="3"/>
    <n v="227970"/>
    <n v="446.02"/>
  </r>
  <r>
    <x v="3"/>
    <x v="3"/>
    <s v="Warangal"/>
    <x v="0"/>
    <n v="224350"/>
    <n v="2558.23"/>
  </r>
  <r>
    <x v="3"/>
    <x v="3"/>
    <s v="Warangal"/>
    <x v="1"/>
    <n v="58960"/>
    <n v="4498.13"/>
  </r>
  <r>
    <x v="3"/>
    <x v="3"/>
    <s v="Warangal"/>
    <x v="2"/>
    <n v="1310"/>
    <n v="1335.88"/>
  </r>
  <r>
    <x v="3"/>
    <x v="3"/>
    <s v="Warangal"/>
    <x v="3"/>
    <n v="265810"/>
    <n v="384"/>
  </r>
  <r>
    <x v="4"/>
    <x v="3"/>
    <s v="Warangal"/>
    <x v="0"/>
    <n v="209710"/>
    <n v="3285.58"/>
  </r>
  <r>
    <x v="4"/>
    <x v="3"/>
    <s v="Warangal"/>
    <x v="1"/>
    <n v="80090"/>
    <n v="4839.68"/>
  </r>
  <r>
    <x v="4"/>
    <x v="3"/>
    <s v="Warangal"/>
    <x v="2"/>
    <n v="1150"/>
    <n v="1660.87"/>
  </r>
  <r>
    <x v="4"/>
    <x v="3"/>
    <s v="Warangal"/>
    <x v="3"/>
    <n v="276410"/>
    <n v="362"/>
  </r>
  <r>
    <x v="5"/>
    <x v="3"/>
    <s v="Warangal"/>
    <x v="0"/>
    <n v="254850"/>
    <n v="3141.14"/>
  </r>
  <r>
    <x v="5"/>
    <x v="3"/>
    <s v="Warangal"/>
    <x v="1"/>
    <n v="119930"/>
    <n v="4983.41"/>
  </r>
  <r>
    <x v="5"/>
    <x v="3"/>
    <s v="Warangal"/>
    <x v="2"/>
    <n v="680"/>
    <n v="838.24"/>
  </r>
  <r>
    <x v="5"/>
    <x v="3"/>
    <s v="Warangal"/>
    <x v="3"/>
    <n v="239790"/>
    <n v="499.31"/>
  </r>
  <r>
    <x v="6"/>
    <x v="3"/>
    <s v="Warangal"/>
    <x v="0"/>
    <n v="142010"/>
    <n v="3080.35"/>
  </r>
  <r>
    <x v="6"/>
    <x v="3"/>
    <s v="Warangal"/>
    <x v="1"/>
    <n v="107390"/>
    <n v="4894.78"/>
  </r>
  <r>
    <x v="6"/>
    <x v="3"/>
    <s v="Warangal"/>
    <x v="2"/>
    <n v="940"/>
    <n v="1340.43"/>
  </r>
  <r>
    <x v="6"/>
    <x v="3"/>
    <s v="Warangal"/>
    <x v="3"/>
    <n v="228060"/>
    <n v="479.65"/>
  </r>
  <r>
    <x v="7"/>
    <x v="3"/>
    <s v="Warangal"/>
    <x v="0"/>
    <n v="181070"/>
    <n v="3164.19"/>
  </r>
  <r>
    <x v="7"/>
    <x v="3"/>
    <s v="Warangal"/>
    <x v="1"/>
    <n v="74840"/>
    <n v="4832.58"/>
  </r>
  <r>
    <x v="7"/>
    <x v="3"/>
    <s v="Warangal"/>
    <x v="2"/>
    <n v="590"/>
    <n v="1152.54"/>
  </r>
  <r>
    <x v="7"/>
    <x v="3"/>
    <s v="Warangal"/>
    <x v="3"/>
    <n v="251020"/>
    <n v="460.08"/>
  </r>
  <r>
    <x v="8"/>
    <x v="3"/>
    <s v="Warangal"/>
    <x v="0"/>
    <n v="275020"/>
    <n v="3539.43"/>
  </r>
  <r>
    <x v="8"/>
    <x v="3"/>
    <s v="Warangal"/>
    <x v="1"/>
    <n v="113680"/>
    <n v="5607.67"/>
  </r>
  <r>
    <x v="8"/>
    <x v="3"/>
    <s v="Warangal"/>
    <x v="2"/>
    <n v="1200"/>
    <n v="1350.98"/>
  </r>
  <r>
    <x v="8"/>
    <x v="3"/>
    <s v="Warangal"/>
    <x v="3"/>
    <n v="232020"/>
    <n v="543.82000000000005"/>
  </r>
  <r>
    <x v="9"/>
    <x v="3"/>
    <s v="Warangal"/>
    <x v="0"/>
    <n v="269290"/>
    <n v="2908.75"/>
  </r>
  <r>
    <x v="9"/>
    <x v="3"/>
    <s v="Warangal"/>
    <x v="1"/>
    <n v="103070"/>
    <n v="6541.12"/>
  </r>
  <r>
    <x v="9"/>
    <x v="3"/>
    <s v="Warangal"/>
    <x v="2"/>
    <n v="1970"/>
    <n v="1477.86"/>
  </r>
  <r>
    <x v="9"/>
    <x v="3"/>
    <s v="Warangal"/>
    <x v="3"/>
    <n v="290510"/>
    <n v="453.12"/>
  </r>
  <r>
    <x v="0"/>
    <x v="3"/>
    <s v="Khammam"/>
    <x v="0"/>
    <n v="194800"/>
    <n v="3057.55"/>
  </r>
  <r>
    <x v="0"/>
    <x v="3"/>
    <s v="Khammam"/>
    <x v="1"/>
    <n v="37650"/>
    <n v="6554.05"/>
  </r>
  <r>
    <x v="0"/>
    <x v="3"/>
    <s v="Khammam"/>
    <x v="2"/>
    <n v="180"/>
    <n v="1611.11"/>
  </r>
  <r>
    <x v="0"/>
    <x v="3"/>
    <s v="Khammam"/>
    <x v="3"/>
    <n v="124520"/>
    <n v="433.02"/>
  </r>
  <r>
    <x v="1"/>
    <x v="3"/>
    <s v="Khammam"/>
    <x v="0"/>
    <n v="103100"/>
    <n v="2972.84"/>
  </r>
  <r>
    <x v="1"/>
    <x v="3"/>
    <s v="Khammam"/>
    <x v="1"/>
    <n v="36990"/>
    <n v="4919.4399999999996"/>
  </r>
  <r>
    <x v="1"/>
    <x v="3"/>
    <s v="Khammam"/>
    <x v="2"/>
    <n v="150"/>
    <n v="1400"/>
  </r>
  <r>
    <x v="1"/>
    <x v="3"/>
    <s v="Khammam"/>
    <x v="3"/>
    <n v="131900"/>
    <n v="387.04"/>
  </r>
  <r>
    <x v="2"/>
    <x v="3"/>
    <s v="Khammam"/>
    <x v="0"/>
    <n v="218250"/>
    <n v="3225.98"/>
  </r>
  <r>
    <x v="2"/>
    <x v="3"/>
    <s v="Khammam"/>
    <x v="1"/>
    <n v="35060"/>
    <n v="6164.86"/>
  </r>
  <r>
    <x v="2"/>
    <x v="3"/>
    <s v="Khammam"/>
    <x v="2"/>
    <n v="300"/>
    <n v="1366.67"/>
  </r>
  <r>
    <x v="2"/>
    <x v="3"/>
    <s v="Khammam"/>
    <x v="3"/>
    <n v="148650"/>
    <n v="464.85"/>
  </r>
  <r>
    <x v="3"/>
    <x v="3"/>
    <s v="Khammam"/>
    <x v="0"/>
    <n v="165310"/>
    <n v="2490.41"/>
  </r>
  <r>
    <x v="3"/>
    <x v="3"/>
    <s v="Khammam"/>
    <x v="1"/>
    <n v="27400"/>
    <n v="4985.04"/>
  </r>
  <r>
    <x v="3"/>
    <x v="3"/>
    <s v="Khammam"/>
    <x v="2"/>
    <n v="250"/>
    <n v="880"/>
  </r>
  <r>
    <x v="3"/>
    <x v="3"/>
    <s v="Khammam"/>
    <x v="3"/>
    <n v="171680"/>
    <n v="208.99"/>
  </r>
  <r>
    <x v="4"/>
    <x v="3"/>
    <s v="Khammam"/>
    <x v="0"/>
    <n v="153840"/>
    <n v="3075.14"/>
  </r>
  <r>
    <x v="4"/>
    <x v="3"/>
    <s v="Khammam"/>
    <x v="1"/>
    <n v="32060"/>
    <n v="5379.29"/>
  </r>
  <r>
    <x v="4"/>
    <x v="3"/>
    <s v="Khammam"/>
    <x v="2"/>
    <n v="220"/>
    <n v="1454.55"/>
  </r>
  <r>
    <x v="4"/>
    <x v="3"/>
    <s v="Khammam"/>
    <x v="3"/>
    <n v="184770"/>
    <n v="465.01"/>
  </r>
  <r>
    <x v="5"/>
    <x v="3"/>
    <s v="Khammam"/>
    <x v="0"/>
    <n v="191780"/>
    <n v="2999.69"/>
  </r>
  <r>
    <x v="5"/>
    <x v="3"/>
    <s v="Khammam"/>
    <x v="1"/>
    <n v="37240"/>
    <n v="5469.92"/>
  </r>
  <r>
    <x v="5"/>
    <x v="3"/>
    <s v="Khammam"/>
    <x v="2"/>
    <n v="90"/>
    <n v="1666.67"/>
  </r>
  <r>
    <x v="5"/>
    <x v="3"/>
    <s v="Khammam"/>
    <x v="3"/>
    <n v="175050"/>
    <n v="564.24"/>
  </r>
  <r>
    <x v="6"/>
    <x v="3"/>
    <s v="Khammam"/>
    <x v="0"/>
    <n v="145710"/>
    <n v="3130.74"/>
  </r>
  <r>
    <x v="6"/>
    <x v="3"/>
    <s v="Khammam"/>
    <x v="1"/>
    <n v="32800"/>
    <n v="4909.1499999999996"/>
  </r>
  <r>
    <x v="6"/>
    <x v="3"/>
    <s v="Khammam"/>
    <x v="2"/>
    <n v="20"/>
    <n v="1500"/>
  </r>
  <r>
    <x v="6"/>
    <x v="3"/>
    <s v="Khammam"/>
    <x v="3"/>
    <n v="157420"/>
    <n v="553.74"/>
  </r>
  <r>
    <x v="7"/>
    <x v="3"/>
    <s v="Khammam"/>
    <x v="0"/>
    <n v="121720"/>
    <n v="3034.34"/>
  </r>
  <r>
    <x v="7"/>
    <x v="3"/>
    <s v="Khammam"/>
    <x v="1"/>
    <n v="20630"/>
    <n v="4949.1000000000004"/>
  </r>
  <r>
    <x v="7"/>
    <x v="3"/>
    <s v="Khammam"/>
    <x v="3"/>
    <n v="154990"/>
    <n v="538.87"/>
  </r>
  <r>
    <x v="8"/>
    <x v="3"/>
    <s v="Khammam"/>
    <x v="0"/>
    <n v="121000"/>
    <n v="3683.86"/>
  </r>
  <r>
    <x v="8"/>
    <x v="3"/>
    <s v="Khammam"/>
    <x v="1"/>
    <n v="24500"/>
    <n v="5650.88"/>
  </r>
  <r>
    <x v="8"/>
    <x v="3"/>
    <s v="Khammam"/>
    <x v="2"/>
    <n v="40"/>
    <n v="1293.33"/>
  </r>
  <r>
    <x v="8"/>
    <x v="3"/>
    <s v="Khammam"/>
    <x v="3"/>
    <n v="119450"/>
    <n v="605.61"/>
  </r>
  <r>
    <x v="9"/>
    <x v="3"/>
    <s v="Khammam"/>
    <x v="0"/>
    <n v="161320"/>
    <n v="3176.26"/>
  </r>
  <r>
    <x v="9"/>
    <x v="3"/>
    <s v="Khammam"/>
    <x v="1"/>
    <n v="40990"/>
    <n v="6142.77"/>
  </r>
  <r>
    <x v="9"/>
    <x v="3"/>
    <s v="Khammam"/>
    <x v="2"/>
    <n v="20"/>
    <n v="1553.19"/>
  </r>
  <r>
    <x v="9"/>
    <x v="3"/>
    <s v="Khammam"/>
    <x v="3"/>
    <n v="143170"/>
    <n v="696.5"/>
  </r>
  <r>
    <x v="0"/>
    <x v="3"/>
    <s v="Karimnagar"/>
    <x v="0"/>
    <n v="335960"/>
    <n v="3500.42"/>
  </r>
  <r>
    <x v="0"/>
    <x v="3"/>
    <s v="Karimnagar"/>
    <x v="1"/>
    <n v="136330"/>
    <n v="4618.6499999999996"/>
  </r>
  <r>
    <x v="0"/>
    <x v="3"/>
    <s v="Karimnagar"/>
    <x v="2"/>
    <n v="1650"/>
    <n v="1400"/>
  </r>
  <r>
    <x v="0"/>
    <x v="3"/>
    <s v="Karimnagar"/>
    <x v="3"/>
    <n v="180130"/>
    <n v="401.99"/>
  </r>
  <r>
    <x v="1"/>
    <x v="3"/>
    <s v="Karimnagar"/>
    <x v="0"/>
    <n v="162330"/>
    <n v="3162.63"/>
  </r>
  <r>
    <x v="1"/>
    <x v="3"/>
    <s v="Karimnagar"/>
    <x v="1"/>
    <n v="100580"/>
    <n v="3429.61"/>
  </r>
  <r>
    <x v="1"/>
    <x v="3"/>
    <s v="Karimnagar"/>
    <x v="2"/>
    <n v="4170"/>
    <n v="964.03"/>
  </r>
  <r>
    <x v="1"/>
    <x v="3"/>
    <s v="Karimnagar"/>
    <x v="3"/>
    <n v="199550"/>
    <n v="392.98"/>
  </r>
  <r>
    <x v="2"/>
    <x v="3"/>
    <s v="Karimnagar"/>
    <x v="0"/>
    <n v="381520"/>
    <n v="3543.35"/>
  </r>
  <r>
    <x v="2"/>
    <x v="3"/>
    <s v="Karimnagar"/>
    <x v="1"/>
    <n v="91160"/>
    <n v="4781.26"/>
  </r>
  <r>
    <x v="2"/>
    <x v="3"/>
    <s v="Karimnagar"/>
    <x v="2"/>
    <n v="1620"/>
    <n v="740.74"/>
  </r>
  <r>
    <x v="2"/>
    <x v="3"/>
    <s v="Karimnagar"/>
    <x v="3"/>
    <n v="235400"/>
    <n v="363"/>
  </r>
  <r>
    <x v="3"/>
    <x v="3"/>
    <s v="Karimnagar"/>
    <x v="0"/>
    <n v="343380"/>
    <n v="3261.84"/>
  </r>
  <r>
    <x v="3"/>
    <x v="3"/>
    <s v="Karimnagar"/>
    <x v="1"/>
    <n v="97300"/>
    <n v="3756.83"/>
  </r>
  <r>
    <x v="3"/>
    <x v="3"/>
    <s v="Karimnagar"/>
    <x v="2"/>
    <n v="1160"/>
    <n v="879.31"/>
  </r>
  <r>
    <x v="3"/>
    <x v="3"/>
    <s v="Karimnagar"/>
    <x v="3"/>
    <n v="235250"/>
    <n v="211.99"/>
  </r>
  <r>
    <x v="4"/>
    <x v="3"/>
    <s v="Karimnagar"/>
    <x v="0"/>
    <n v="289430"/>
    <n v="3547.94"/>
  </r>
  <r>
    <x v="4"/>
    <x v="3"/>
    <s v="Karimnagar"/>
    <x v="1"/>
    <n v="108710"/>
    <n v="5231.17"/>
  </r>
  <r>
    <x v="4"/>
    <x v="3"/>
    <s v="Karimnagar"/>
    <x v="2"/>
    <n v="2160"/>
    <n v="490.74"/>
  </r>
  <r>
    <x v="4"/>
    <x v="3"/>
    <s v="Karimnagar"/>
    <x v="3"/>
    <n v="251380"/>
    <n v="337.97"/>
  </r>
  <r>
    <x v="5"/>
    <x v="3"/>
    <s v="Karimnagar"/>
    <x v="0"/>
    <n v="417910"/>
    <n v="3591.3"/>
  </r>
  <r>
    <x v="5"/>
    <x v="3"/>
    <s v="Karimnagar"/>
    <x v="1"/>
    <n v="114340"/>
    <n v="5462.74"/>
  </r>
  <r>
    <x v="5"/>
    <x v="3"/>
    <s v="Karimnagar"/>
    <x v="2"/>
    <n v="1360"/>
    <n v="1352.94"/>
  </r>
  <r>
    <x v="5"/>
    <x v="3"/>
    <s v="Karimnagar"/>
    <x v="3"/>
    <n v="231380"/>
    <n v="520.62"/>
  </r>
  <r>
    <x v="6"/>
    <x v="3"/>
    <s v="Karimnagar"/>
    <x v="0"/>
    <n v="278430"/>
    <n v="3559.1"/>
  </r>
  <r>
    <x v="6"/>
    <x v="3"/>
    <s v="Karimnagar"/>
    <x v="1"/>
    <n v="108090"/>
    <n v="5017.21"/>
  </r>
  <r>
    <x v="6"/>
    <x v="3"/>
    <s v="Karimnagar"/>
    <x v="2"/>
    <n v="1720"/>
    <n v="1232.56"/>
  </r>
  <r>
    <x v="6"/>
    <x v="3"/>
    <s v="Karimnagar"/>
    <x v="3"/>
    <n v="214590"/>
    <n v="491.26"/>
  </r>
  <r>
    <x v="7"/>
    <x v="3"/>
    <s v="Karimnagar"/>
    <x v="0"/>
    <n v="170400"/>
    <n v="3250.94"/>
  </r>
  <r>
    <x v="7"/>
    <x v="3"/>
    <s v="Karimnagar"/>
    <x v="1"/>
    <n v="84950"/>
    <n v="4429.8999999999996"/>
  </r>
  <r>
    <x v="7"/>
    <x v="3"/>
    <s v="Karimnagar"/>
    <x v="2"/>
    <n v="1440"/>
    <n v="1409.72"/>
  </r>
  <r>
    <x v="7"/>
    <x v="3"/>
    <s v="Karimnagar"/>
    <x v="3"/>
    <n v="201240"/>
    <n v="490.41"/>
  </r>
  <r>
    <x v="8"/>
    <x v="3"/>
    <s v="Karimnagar"/>
    <x v="0"/>
    <n v="369130"/>
    <n v="3948.09"/>
  </r>
  <r>
    <x v="8"/>
    <x v="3"/>
    <s v="Karimnagar"/>
    <x v="1"/>
    <n v="102860"/>
    <n v="5441.84"/>
  </r>
  <r>
    <x v="8"/>
    <x v="3"/>
    <s v="Karimnagar"/>
    <x v="2"/>
    <n v="1500"/>
    <n v="1340.41"/>
  </r>
  <r>
    <x v="8"/>
    <x v="3"/>
    <s v="Karimnagar"/>
    <x v="3"/>
    <n v="151410"/>
    <n v="567.03"/>
  </r>
  <r>
    <x v="9"/>
    <x v="3"/>
    <s v="Karimnagar"/>
    <x v="0"/>
    <n v="353680"/>
    <n v="3342.24"/>
  </r>
  <r>
    <x v="9"/>
    <x v="3"/>
    <s v="Karimnagar"/>
    <x v="1"/>
    <n v="65360"/>
    <n v="5152.8100000000004"/>
  </r>
  <r>
    <x v="9"/>
    <x v="3"/>
    <s v="Karimnagar"/>
    <x v="2"/>
    <n v="1270"/>
    <n v="1457.39"/>
  </r>
  <r>
    <x v="9"/>
    <x v="3"/>
    <s v="Karimnagar"/>
    <x v="3"/>
    <n v="174970"/>
    <n v="578.83000000000004"/>
  </r>
  <r>
    <x v="0"/>
    <x v="3"/>
    <s v="Adilabad"/>
    <x v="0"/>
    <n v="77290"/>
    <n v="2566.6999999999998"/>
  </r>
  <r>
    <x v="0"/>
    <x v="3"/>
    <s v="Adilabad"/>
    <x v="1"/>
    <n v="32620"/>
    <n v="4214.59"/>
  </r>
  <r>
    <x v="0"/>
    <x v="3"/>
    <s v="Adilabad"/>
    <x v="2"/>
    <n v="23660"/>
    <n v="1486.47"/>
  </r>
  <r>
    <x v="0"/>
    <x v="3"/>
    <s v="Adilabad"/>
    <x v="3"/>
    <n v="279350"/>
    <n v="375.01"/>
  </r>
  <r>
    <x v="1"/>
    <x v="3"/>
    <s v="Adilabad"/>
    <x v="0"/>
    <n v="48120"/>
    <n v="2046.97"/>
  </r>
  <r>
    <x v="1"/>
    <x v="3"/>
    <s v="Adilabad"/>
    <x v="1"/>
    <n v="17900"/>
    <n v="3825.14"/>
  </r>
  <r>
    <x v="1"/>
    <x v="3"/>
    <s v="Adilabad"/>
    <x v="2"/>
    <n v="9540"/>
    <n v="1503.14"/>
  </r>
  <r>
    <x v="1"/>
    <x v="3"/>
    <s v="Adilabad"/>
    <x v="3"/>
    <n v="280540"/>
    <n v="335"/>
  </r>
  <r>
    <x v="2"/>
    <x v="3"/>
    <s v="Adilabad"/>
    <x v="0"/>
    <n v="90550"/>
    <n v="2817.78"/>
  </r>
  <r>
    <x v="2"/>
    <x v="3"/>
    <s v="Adilabad"/>
    <x v="1"/>
    <n v="20360"/>
    <n v="3921.41"/>
  </r>
  <r>
    <x v="2"/>
    <x v="3"/>
    <s v="Adilabad"/>
    <x v="2"/>
    <n v="11650"/>
    <n v="1334.76"/>
  </r>
  <r>
    <x v="2"/>
    <x v="3"/>
    <s v="Adilabad"/>
    <x v="3"/>
    <n v="324980"/>
    <n v="345.01"/>
  </r>
  <r>
    <x v="3"/>
    <x v="3"/>
    <s v="Adilabad"/>
    <x v="0"/>
    <n v="76170"/>
    <n v="2616.91"/>
  </r>
  <r>
    <x v="3"/>
    <x v="3"/>
    <s v="Adilabad"/>
    <x v="1"/>
    <n v="18050"/>
    <n v="2903.05"/>
  </r>
  <r>
    <x v="3"/>
    <x v="3"/>
    <s v="Adilabad"/>
    <x v="2"/>
    <n v="6230"/>
    <n v="1101.1199999999999"/>
  </r>
  <r>
    <x v="3"/>
    <x v="3"/>
    <s v="Adilabad"/>
    <x v="3"/>
    <n v="361170"/>
    <n v="249"/>
  </r>
  <r>
    <x v="4"/>
    <x v="3"/>
    <s v="Adilabad"/>
    <x v="0"/>
    <n v="70750"/>
    <n v="2646.93"/>
  </r>
  <r>
    <x v="4"/>
    <x v="3"/>
    <s v="Adilabad"/>
    <x v="1"/>
    <n v="22020"/>
    <n v="3123.07"/>
  </r>
  <r>
    <x v="4"/>
    <x v="3"/>
    <s v="Adilabad"/>
    <x v="2"/>
    <n v="17200"/>
    <n v="1473.26"/>
  </r>
  <r>
    <x v="4"/>
    <x v="3"/>
    <s v="Adilabad"/>
    <x v="3"/>
    <n v="370360"/>
    <n v="332"/>
  </r>
  <r>
    <x v="5"/>
    <x v="3"/>
    <s v="Adilabad"/>
    <x v="0"/>
    <n v="90690"/>
    <n v="2744.62"/>
  </r>
  <r>
    <x v="5"/>
    <x v="3"/>
    <s v="Adilabad"/>
    <x v="1"/>
    <n v="22820"/>
    <n v="3771.25"/>
  </r>
  <r>
    <x v="5"/>
    <x v="3"/>
    <s v="Adilabad"/>
    <x v="2"/>
    <n v="25330"/>
    <n v="1370.71"/>
  </r>
  <r>
    <x v="5"/>
    <x v="3"/>
    <s v="Adilabad"/>
    <x v="3"/>
    <n v="302850"/>
    <n v="391.08"/>
  </r>
  <r>
    <x v="6"/>
    <x v="3"/>
    <s v="Adilabad"/>
    <x v="0"/>
    <n v="50080"/>
    <n v="2518.5700000000002"/>
  </r>
  <r>
    <x v="6"/>
    <x v="3"/>
    <s v="Adilabad"/>
    <x v="1"/>
    <n v="23380"/>
    <n v="2940.98"/>
  </r>
  <r>
    <x v="6"/>
    <x v="3"/>
    <s v="Adilabad"/>
    <x v="2"/>
    <n v="12610"/>
    <n v="1195.08"/>
  </r>
  <r>
    <x v="6"/>
    <x v="3"/>
    <s v="Adilabad"/>
    <x v="3"/>
    <n v="304420"/>
    <n v="338.84"/>
  </r>
  <r>
    <x v="7"/>
    <x v="3"/>
    <s v="Adilabad"/>
    <x v="0"/>
    <n v="57500"/>
    <n v="2636.52"/>
  </r>
  <r>
    <x v="7"/>
    <x v="3"/>
    <s v="Adilabad"/>
    <x v="1"/>
    <n v="21410"/>
    <n v="3428.3"/>
  </r>
  <r>
    <x v="7"/>
    <x v="3"/>
    <s v="Adilabad"/>
    <x v="2"/>
    <n v="13160"/>
    <n v="1193.77"/>
  </r>
  <r>
    <x v="7"/>
    <x v="3"/>
    <s v="Adilabad"/>
    <x v="3"/>
    <n v="336450"/>
    <n v="448.68"/>
  </r>
  <r>
    <x v="8"/>
    <x v="3"/>
    <s v="Adilabad"/>
    <x v="0"/>
    <n v="95890"/>
    <n v="3115.42"/>
  </r>
  <r>
    <x v="8"/>
    <x v="3"/>
    <s v="Adilabad"/>
    <x v="1"/>
    <n v="30630"/>
    <n v="6109.78"/>
  </r>
  <r>
    <x v="8"/>
    <x v="3"/>
    <s v="Adilabad"/>
    <x v="2"/>
    <n v="24590"/>
    <n v="1474.99"/>
  </r>
  <r>
    <x v="8"/>
    <x v="3"/>
    <s v="Adilabad"/>
    <x v="3"/>
    <n v="275600"/>
    <n v="490.23"/>
  </r>
  <r>
    <x v="9"/>
    <x v="3"/>
    <s v="Adilabad"/>
    <x v="0"/>
    <n v="93670"/>
    <n v="2667.68"/>
  </r>
  <r>
    <x v="9"/>
    <x v="3"/>
    <s v="Adilabad"/>
    <x v="1"/>
    <n v="30180"/>
    <n v="7486.25"/>
  </r>
  <r>
    <x v="9"/>
    <x v="3"/>
    <s v="Adilabad"/>
    <x v="2"/>
    <n v="27340"/>
    <n v="1472.03"/>
  </r>
  <r>
    <x v="9"/>
    <x v="3"/>
    <s v="Adilabad"/>
    <x v="3"/>
    <n v="340980"/>
    <n v="535.91999999999996"/>
  </r>
  <r>
    <x v="0"/>
    <x v="4"/>
    <s v="Bangalore"/>
    <x v="0"/>
    <n v="10960"/>
    <n v="3064.78"/>
  </r>
  <r>
    <x v="0"/>
    <x v="4"/>
    <s v="Bangalore"/>
    <x v="1"/>
    <n v="13260"/>
    <n v="4365.01"/>
  </r>
  <r>
    <x v="0"/>
    <x v="4"/>
    <s v="Bangalore"/>
    <x v="2"/>
    <n v="80"/>
    <n v="500"/>
  </r>
  <r>
    <x v="1"/>
    <x v="4"/>
    <s v="Bangalore"/>
    <x v="0"/>
    <n v="12020"/>
    <n v="3097.34"/>
  </r>
  <r>
    <x v="1"/>
    <x v="4"/>
    <s v="Bangalore"/>
    <x v="1"/>
    <n v="13590"/>
    <n v="4402.5"/>
  </r>
  <r>
    <x v="1"/>
    <x v="4"/>
    <s v="Bangalore"/>
    <x v="2"/>
    <n v="140"/>
    <n v="642.86"/>
  </r>
  <r>
    <x v="2"/>
    <x v="4"/>
    <s v="Bangalore"/>
    <x v="0"/>
    <n v="12060"/>
    <n v="2660.86"/>
  </r>
  <r>
    <x v="2"/>
    <x v="4"/>
    <s v="Bangalore"/>
    <x v="1"/>
    <n v="12710"/>
    <n v="5053.5"/>
  </r>
  <r>
    <x v="2"/>
    <x v="4"/>
    <s v="Bangalore"/>
    <x v="2"/>
    <n v="330"/>
    <n v="636.36"/>
  </r>
  <r>
    <x v="3"/>
    <x v="4"/>
    <s v="Bangalore"/>
    <x v="0"/>
    <n v="11080"/>
    <n v="2933.21"/>
  </r>
  <r>
    <x v="3"/>
    <x v="4"/>
    <s v="Bangalore"/>
    <x v="1"/>
    <n v="17770"/>
    <n v="4643.22"/>
  </r>
  <r>
    <x v="3"/>
    <x v="4"/>
    <s v="Bangalore"/>
    <x v="2"/>
    <n v="310"/>
    <n v="483.87"/>
  </r>
  <r>
    <x v="4"/>
    <x v="4"/>
    <s v="Bangalore"/>
    <x v="0"/>
    <n v="8920"/>
    <n v="2561.66"/>
  </r>
  <r>
    <x v="4"/>
    <x v="4"/>
    <s v="Bangalore"/>
    <x v="1"/>
    <n v="14870"/>
    <n v="3264.29"/>
  </r>
  <r>
    <x v="4"/>
    <x v="4"/>
    <s v="Bangalore"/>
    <x v="2"/>
    <n v="100"/>
    <n v="700"/>
  </r>
  <r>
    <x v="5"/>
    <x v="4"/>
    <s v="Bangalore"/>
    <x v="0"/>
    <n v="7750"/>
    <n v="2781.94"/>
  </r>
  <r>
    <x v="5"/>
    <x v="4"/>
    <s v="Bangalore"/>
    <x v="1"/>
    <n v="16730"/>
    <n v="3176.93"/>
  </r>
  <r>
    <x v="5"/>
    <x v="4"/>
    <s v="Bangalore"/>
    <x v="2"/>
    <n v="270"/>
    <n v="740.74"/>
  </r>
  <r>
    <x v="6"/>
    <x v="4"/>
    <s v="Bangalore"/>
    <x v="0"/>
    <n v="6840"/>
    <n v="2682.75"/>
  </r>
  <r>
    <x v="6"/>
    <x v="4"/>
    <s v="Bangalore"/>
    <x v="1"/>
    <n v="18080"/>
    <n v="3196.35"/>
  </r>
  <r>
    <x v="6"/>
    <x v="4"/>
    <s v="Bangalore"/>
    <x v="2"/>
    <n v="320"/>
    <n v="687.5"/>
  </r>
  <r>
    <x v="7"/>
    <x v="4"/>
    <s v="Bangalore"/>
    <x v="0"/>
    <n v="5970"/>
    <n v="2452.2600000000002"/>
  </r>
  <r>
    <x v="7"/>
    <x v="4"/>
    <s v="Bangalore"/>
    <x v="1"/>
    <n v="17990"/>
    <n v="2867.15"/>
  </r>
  <r>
    <x v="7"/>
    <x v="4"/>
    <s v="Bangalore"/>
    <x v="2"/>
    <n v="110"/>
    <n v="272.73"/>
  </r>
  <r>
    <x v="8"/>
    <x v="4"/>
    <s v="Bangalore"/>
    <x v="0"/>
    <n v="4960"/>
    <n v="1866.88"/>
  </r>
  <r>
    <x v="8"/>
    <x v="4"/>
    <s v="Bangalore"/>
    <x v="1"/>
    <n v="14630"/>
    <n v="2353.77"/>
  </r>
  <r>
    <x v="8"/>
    <x v="4"/>
    <s v="Bangalore"/>
    <x v="2"/>
    <n v="210"/>
    <n v="588.79"/>
  </r>
  <r>
    <x v="9"/>
    <x v="4"/>
    <s v="Bangalore"/>
    <x v="0"/>
    <n v="5240"/>
    <n v="2950.57"/>
  </r>
  <r>
    <x v="9"/>
    <x v="4"/>
    <s v="Bangalore"/>
    <x v="1"/>
    <n v="12760"/>
    <n v="4801.21"/>
  </r>
  <r>
    <x v="9"/>
    <x v="4"/>
    <s v="Bangalore"/>
    <x v="2"/>
    <n v="140"/>
    <n v="770.37"/>
  </r>
  <r>
    <x v="0"/>
    <x v="4"/>
    <s v="Kolar"/>
    <x v="0"/>
    <n v="12280"/>
    <n v="2548.0500000000002"/>
  </r>
  <r>
    <x v="0"/>
    <x v="4"/>
    <s v="Kolar"/>
    <x v="1"/>
    <n v="35580"/>
    <n v="3483.14"/>
  </r>
  <r>
    <x v="0"/>
    <x v="4"/>
    <s v="Kolar"/>
    <x v="2"/>
    <n v="160"/>
    <n v="750"/>
  </r>
  <r>
    <x v="1"/>
    <x v="4"/>
    <s v="Kolar"/>
    <x v="0"/>
    <n v="10460"/>
    <n v="2039.2"/>
  </r>
  <r>
    <x v="1"/>
    <x v="4"/>
    <s v="Kolar"/>
    <x v="1"/>
    <n v="39990"/>
    <n v="3019.75"/>
  </r>
  <r>
    <x v="1"/>
    <x v="4"/>
    <s v="Kolar"/>
    <x v="2"/>
    <n v="350"/>
    <n v="542.86"/>
  </r>
  <r>
    <x v="2"/>
    <x v="4"/>
    <s v="Kolar"/>
    <x v="0"/>
    <n v="19250"/>
    <n v="2542.34"/>
  </r>
  <r>
    <x v="2"/>
    <x v="4"/>
    <s v="Kolar"/>
    <x v="1"/>
    <n v="43290"/>
    <n v="3658.35"/>
  </r>
  <r>
    <x v="2"/>
    <x v="4"/>
    <s v="Kolar"/>
    <x v="2"/>
    <n v="50"/>
    <n v="600"/>
  </r>
  <r>
    <x v="2"/>
    <x v="4"/>
    <s v="Kolar"/>
    <x v="3"/>
    <n v="230"/>
    <n v="347.83"/>
  </r>
  <r>
    <x v="3"/>
    <x v="4"/>
    <s v="Kolar"/>
    <x v="0"/>
    <n v="10820"/>
    <n v="2505.5500000000002"/>
  </r>
  <r>
    <x v="3"/>
    <x v="4"/>
    <s v="Kolar"/>
    <x v="1"/>
    <n v="60030"/>
    <n v="3147.09"/>
  </r>
  <r>
    <x v="3"/>
    <x v="4"/>
    <s v="Kolar"/>
    <x v="2"/>
    <n v="150"/>
    <n v="466.67"/>
  </r>
  <r>
    <x v="3"/>
    <x v="4"/>
    <s v="Kolar"/>
    <x v="3"/>
    <n v="200"/>
    <n v="350"/>
  </r>
  <r>
    <x v="4"/>
    <x v="4"/>
    <s v="Kolar"/>
    <x v="0"/>
    <n v="7200"/>
    <n v="2466.67"/>
  </r>
  <r>
    <x v="4"/>
    <x v="4"/>
    <s v="Kolar"/>
    <x v="1"/>
    <n v="61530"/>
    <n v="2791.32"/>
  </r>
  <r>
    <x v="4"/>
    <x v="4"/>
    <s v="Kolar"/>
    <x v="2"/>
    <n v="70"/>
    <n v="571.42999999999995"/>
  </r>
  <r>
    <x v="4"/>
    <x v="4"/>
    <s v="Kolar"/>
    <x v="3"/>
    <n v="160"/>
    <n v="437.5"/>
  </r>
  <r>
    <x v="5"/>
    <x v="4"/>
    <s v="Kolar"/>
    <x v="0"/>
    <n v="4080"/>
    <n v="2325.98"/>
  </r>
  <r>
    <x v="5"/>
    <x v="4"/>
    <s v="Kolar"/>
    <x v="1"/>
    <n v="59440"/>
    <n v="3592.19"/>
  </r>
  <r>
    <x v="5"/>
    <x v="4"/>
    <s v="Kolar"/>
    <x v="2"/>
    <n v="220"/>
    <n v="772.73"/>
  </r>
  <r>
    <x v="5"/>
    <x v="4"/>
    <s v="Kolar"/>
    <x v="3"/>
    <n v="160"/>
    <n v="562.5"/>
  </r>
  <r>
    <x v="6"/>
    <x v="4"/>
    <s v="Kolar"/>
    <x v="0"/>
    <n v="1150"/>
    <n v="2434.7800000000002"/>
  </r>
  <r>
    <x v="6"/>
    <x v="4"/>
    <s v="Kolar"/>
    <x v="1"/>
    <n v="65700"/>
    <n v="2033.33"/>
  </r>
  <r>
    <x v="6"/>
    <x v="4"/>
    <s v="Kolar"/>
    <x v="2"/>
    <n v="80"/>
    <n v="750"/>
  </r>
  <r>
    <x v="6"/>
    <x v="4"/>
    <s v="Kolar"/>
    <x v="3"/>
    <n v="70"/>
    <n v="428.57"/>
  </r>
  <r>
    <x v="7"/>
    <x v="4"/>
    <s v="Kolar"/>
    <x v="0"/>
    <n v="1730"/>
    <n v="2445.09"/>
  </r>
  <r>
    <x v="7"/>
    <x v="4"/>
    <s v="Kolar"/>
    <x v="1"/>
    <n v="60020"/>
    <n v="3350.72"/>
  </r>
  <r>
    <x v="7"/>
    <x v="4"/>
    <s v="Kolar"/>
    <x v="2"/>
    <n v="120"/>
    <n v="416.67"/>
  </r>
  <r>
    <x v="7"/>
    <x v="4"/>
    <s v="Kolar"/>
    <x v="3"/>
    <n v="110"/>
    <n v="363.64"/>
  </r>
  <r>
    <x v="8"/>
    <x v="4"/>
    <s v="Kolar"/>
    <x v="0"/>
    <n v="2640"/>
    <n v="2229.7199999999998"/>
  </r>
  <r>
    <x v="8"/>
    <x v="4"/>
    <s v="Kolar"/>
    <x v="1"/>
    <n v="53310"/>
    <n v="1646.85"/>
  </r>
  <r>
    <x v="8"/>
    <x v="4"/>
    <s v="Kolar"/>
    <x v="2"/>
    <n v="80"/>
    <n v="586.66999999999996"/>
  </r>
  <r>
    <x v="8"/>
    <x v="4"/>
    <s v="Kolar"/>
    <x v="3"/>
    <n v="110"/>
    <n v="376.51"/>
  </r>
  <r>
    <x v="9"/>
    <x v="4"/>
    <s v="Kolar"/>
    <x v="0"/>
    <n v="1690"/>
    <n v="3233.55"/>
  </r>
  <r>
    <x v="9"/>
    <x v="4"/>
    <s v="Kolar"/>
    <x v="1"/>
    <n v="59610"/>
    <n v="4448.5600000000004"/>
  </r>
  <r>
    <x v="9"/>
    <x v="4"/>
    <s v="Kolar"/>
    <x v="2"/>
    <n v="90"/>
    <n v="766.67"/>
  </r>
  <r>
    <x v="9"/>
    <x v="4"/>
    <s v="Kolar"/>
    <x v="3"/>
    <n v="40"/>
    <n v="630"/>
  </r>
  <r>
    <x v="0"/>
    <x v="4"/>
    <s v="Tumkur"/>
    <x v="0"/>
    <n v="39820"/>
    <n v="2687.34"/>
  </r>
  <r>
    <x v="0"/>
    <x v="4"/>
    <s v="Tumkur"/>
    <x v="1"/>
    <n v="20220"/>
    <n v="1953.02"/>
  </r>
  <r>
    <x v="0"/>
    <x v="4"/>
    <s v="Tumkur"/>
    <x v="2"/>
    <n v="1010"/>
    <n v="514.85"/>
  </r>
  <r>
    <x v="0"/>
    <x v="4"/>
    <s v="Tumkur"/>
    <x v="3"/>
    <n v="670"/>
    <n v="641.79"/>
  </r>
  <r>
    <x v="1"/>
    <x v="4"/>
    <s v="Tumkur"/>
    <x v="0"/>
    <n v="36340"/>
    <n v="2558.06"/>
  </r>
  <r>
    <x v="1"/>
    <x v="4"/>
    <s v="Tumkur"/>
    <x v="1"/>
    <n v="20310"/>
    <n v="1937.47"/>
  </r>
  <r>
    <x v="1"/>
    <x v="4"/>
    <s v="Tumkur"/>
    <x v="2"/>
    <n v="1050"/>
    <n v="552.38"/>
  </r>
  <r>
    <x v="1"/>
    <x v="4"/>
    <s v="Tumkur"/>
    <x v="3"/>
    <n v="850"/>
    <n v="423.53"/>
  </r>
  <r>
    <x v="2"/>
    <x v="4"/>
    <s v="Tumkur"/>
    <x v="0"/>
    <n v="34580"/>
    <n v="2846.44"/>
  </r>
  <r>
    <x v="2"/>
    <x v="4"/>
    <s v="Tumkur"/>
    <x v="1"/>
    <n v="21760"/>
    <n v="2592.83"/>
  </r>
  <r>
    <x v="2"/>
    <x v="4"/>
    <s v="Tumkur"/>
    <x v="2"/>
    <n v="1030"/>
    <n v="660.19"/>
  </r>
  <r>
    <x v="2"/>
    <x v="4"/>
    <s v="Tumkur"/>
    <x v="3"/>
    <n v="970"/>
    <n v="587.63"/>
  </r>
  <r>
    <x v="3"/>
    <x v="4"/>
    <s v="Tumkur"/>
    <x v="0"/>
    <n v="28440"/>
    <n v="2800.28"/>
  </r>
  <r>
    <x v="3"/>
    <x v="4"/>
    <s v="Tumkur"/>
    <x v="1"/>
    <n v="25890"/>
    <n v="2377.75"/>
  </r>
  <r>
    <x v="3"/>
    <x v="4"/>
    <s v="Tumkur"/>
    <x v="2"/>
    <n v="750"/>
    <n v="493.33"/>
  </r>
  <r>
    <x v="3"/>
    <x v="4"/>
    <s v="Tumkur"/>
    <x v="3"/>
    <n v="1450"/>
    <n v="531.03"/>
  </r>
  <r>
    <x v="4"/>
    <x v="4"/>
    <s v="Tumkur"/>
    <x v="0"/>
    <n v="14890"/>
    <n v="2533.2399999999998"/>
  </r>
  <r>
    <x v="4"/>
    <x v="4"/>
    <s v="Tumkur"/>
    <x v="1"/>
    <n v="25250"/>
    <n v="2316.04"/>
  </r>
  <r>
    <x v="4"/>
    <x v="4"/>
    <s v="Tumkur"/>
    <x v="2"/>
    <n v="280"/>
    <n v="642.86"/>
  </r>
  <r>
    <x v="4"/>
    <x v="4"/>
    <s v="Tumkur"/>
    <x v="3"/>
    <n v="1380"/>
    <n v="413.04"/>
  </r>
  <r>
    <x v="5"/>
    <x v="4"/>
    <s v="Tumkur"/>
    <x v="0"/>
    <n v="13040"/>
    <n v="2951.69"/>
  </r>
  <r>
    <x v="5"/>
    <x v="4"/>
    <s v="Tumkur"/>
    <x v="1"/>
    <n v="25470"/>
    <n v="2131.5300000000002"/>
  </r>
  <r>
    <x v="5"/>
    <x v="4"/>
    <s v="Tumkur"/>
    <x v="2"/>
    <n v="240"/>
    <n v="791.67"/>
  </r>
  <r>
    <x v="5"/>
    <x v="4"/>
    <s v="Tumkur"/>
    <x v="3"/>
    <n v="760"/>
    <n v="407.89"/>
  </r>
  <r>
    <x v="6"/>
    <x v="4"/>
    <s v="Tumkur"/>
    <x v="0"/>
    <n v="9510"/>
    <n v="2831.76"/>
  </r>
  <r>
    <x v="6"/>
    <x v="4"/>
    <s v="Tumkur"/>
    <x v="1"/>
    <n v="28200"/>
    <n v="2391.4899999999998"/>
  </r>
  <r>
    <x v="6"/>
    <x v="4"/>
    <s v="Tumkur"/>
    <x v="2"/>
    <n v="1890"/>
    <n v="719.58"/>
  </r>
  <r>
    <x v="6"/>
    <x v="4"/>
    <s v="Tumkur"/>
    <x v="3"/>
    <n v="1750"/>
    <n v="462.86"/>
  </r>
  <r>
    <x v="7"/>
    <x v="4"/>
    <s v="Tumkur"/>
    <x v="0"/>
    <n v="10380"/>
    <n v="2817.92"/>
  </r>
  <r>
    <x v="7"/>
    <x v="4"/>
    <s v="Tumkur"/>
    <x v="1"/>
    <n v="24210"/>
    <n v="2584.06"/>
  </r>
  <r>
    <x v="7"/>
    <x v="4"/>
    <s v="Tumkur"/>
    <x v="2"/>
    <n v="1540"/>
    <n v="136.36000000000001"/>
  </r>
  <r>
    <x v="7"/>
    <x v="4"/>
    <s v="Tumkur"/>
    <x v="3"/>
    <n v="1530"/>
    <n v="326.8"/>
  </r>
  <r>
    <x v="8"/>
    <x v="4"/>
    <s v="Tumkur"/>
    <x v="0"/>
    <n v="10760"/>
    <n v="2434.88"/>
  </r>
  <r>
    <x v="8"/>
    <x v="4"/>
    <s v="Tumkur"/>
    <x v="1"/>
    <n v="28420"/>
    <n v="1659.99"/>
  </r>
  <r>
    <x v="8"/>
    <x v="4"/>
    <s v="Tumkur"/>
    <x v="2"/>
    <n v="20"/>
    <n v="588.24"/>
  </r>
  <r>
    <x v="8"/>
    <x v="4"/>
    <s v="Tumkur"/>
    <x v="3"/>
    <n v="1100"/>
    <n v="2328.41"/>
  </r>
  <r>
    <x v="9"/>
    <x v="4"/>
    <s v="Tumkur"/>
    <x v="0"/>
    <n v="4860"/>
    <n v="2529.02"/>
  </r>
  <r>
    <x v="9"/>
    <x v="4"/>
    <s v="Tumkur"/>
    <x v="1"/>
    <n v="20120"/>
    <n v="2928.44"/>
  </r>
  <r>
    <x v="9"/>
    <x v="4"/>
    <s v="Tumkur"/>
    <x v="2"/>
    <n v="350"/>
    <n v="771.19"/>
  </r>
  <r>
    <x v="9"/>
    <x v="4"/>
    <s v="Tumkur"/>
    <x v="3"/>
    <n v="740"/>
    <n v="95.63"/>
  </r>
  <r>
    <x v="0"/>
    <x v="4"/>
    <s v="Mysore"/>
    <x v="0"/>
    <n v="143090"/>
    <n v="2944.16"/>
  </r>
  <r>
    <x v="0"/>
    <x v="4"/>
    <s v="Mysore"/>
    <x v="1"/>
    <n v="67850"/>
    <n v="3047.75"/>
  </r>
  <r>
    <x v="0"/>
    <x v="4"/>
    <s v="Mysore"/>
    <x v="2"/>
    <n v="4700"/>
    <n v="578.72"/>
  </r>
  <r>
    <x v="0"/>
    <x v="4"/>
    <s v="Mysore"/>
    <x v="3"/>
    <n v="44070"/>
    <n v="136.15"/>
  </r>
  <r>
    <x v="1"/>
    <x v="4"/>
    <s v="Mysore"/>
    <x v="0"/>
    <n v="140760"/>
    <n v="3038.08"/>
  </r>
  <r>
    <x v="1"/>
    <x v="4"/>
    <s v="Mysore"/>
    <x v="1"/>
    <n v="67290"/>
    <n v="2607.0700000000002"/>
  </r>
  <r>
    <x v="1"/>
    <x v="4"/>
    <s v="Mysore"/>
    <x v="2"/>
    <n v="5270"/>
    <n v="639.47"/>
  </r>
  <r>
    <x v="1"/>
    <x v="4"/>
    <s v="Mysore"/>
    <x v="3"/>
    <n v="42010"/>
    <n v="222.09"/>
  </r>
  <r>
    <x v="2"/>
    <x v="4"/>
    <s v="Mysore"/>
    <x v="0"/>
    <n v="143530"/>
    <n v="3073.85"/>
  </r>
  <r>
    <x v="2"/>
    <x v="4"/>
    <s v="Mysore"/>
    <x v="1"/>
    <n v="63120"/>
    <n v="3323.04"/>
  </r>
  <r>
    <x v="2"/>
    <x v="4"/>
    <s v="Mysore"/>
    <x v="2"/>
    <n v="3880"/>
    <n v="646.91"/>
  </r>
  <r>
    <x v="2"/>
    <x v="4"/>
    <s v="Mysore"/>
    <x v="3"/>
    <n v="41800"/>
    <n v="259.81"/>
  </r>
  <r>
    <x v="3"/>
    <x v="4"/>
    <s v="Mysore"/>
    <x v="0"/>
    <n v="136450"/>
    <n v="3163.43"/>
  </r>
  <r>
    <x v="3"/>
    <x v="4"/>
    <s v="Mysore"/>
    <x v="1"/>
    <n v="71910"/>
    <n v="2459.19"/>
  </r>
  <r>
    <x v="3"/>
    <x v="4"/>
    <s v="Mysore"/>
    <x v="2"/>
    <n v="4020"/>
    <n v="611.94000000000005"/>
  </r>
  <r>
    <x v="3"/>
    <x v="4"/>
    <s v="Mysore"/>
    <x v="3"/>
    <n v="50920"/>
    <n v="346.82"/>
  </r>
  <r>
    <x v="4"/>
    <x v="4"/>
    <s v="Mysore"/>
    <x v="0"/>
    <n v="102100"/>
    <n v="3184.23"/>
  </r>
  <r>
    <x v="4"/>
    <x v="4"/>
    <s v="Mysore"/>
    <x v="1"/>
    <n v="75070"/>
    <n v="2664.18"/>
  </r>
  <r>
    <x v="4"/>
    <x v="4"/>
    <s v="Mysore"/>
    <x v="2"/>
    <n v="10150"/>
    <n v="287.68"/>
  </r>
  <r>
    <x v="4"/>
    <x v="4"/>
    <s v="Mysore"/>
    <x v="3"/>
    <n v="51860"/>
    <n v="197.07"/>
  </r>
  <r>
    <x v="5"/>
    <x v="4"/>
    <s v="Mysore"/>
    <x v="0"/>
    <n v="117830"/>
    <n v="3458.12"/>
  </r>
  <r>
    <x v="5"/>
    <x v="4"/>
    <s v="Mysore"/>
    <x v="1"/>
    <n v="73680"/>
    <n v="3349.35"/>
  </r>
  <r>
    <x v="5"/>
    <x v="4"/>
    <s v="Mysore"/>
    <x v="2"/>
    <n v="4220"/>
    <n v="552.13"/>
  </r>
  <r>
    <x v="5"/>
    <x v="4"/>
    <s v="Mysore"/>
    <x v="3"/>
    <n v="56350"/>
    <n v="533.1"/>
  </r>
  <r>
    <x v="6"/>
    <x v="4"/>
    <s v="Mysore"/>
    <x v="0"/>
    <n v="117040"/>
    <n v="3374.91"/>
  </r>
  <r>
    <x v="6"/>
    <x v="4"/>
    <s v="Mysore"/>
    <x v="1"/>
    <n v="71430"/>
    <n v="3811.56"/>
  </r>
  <r>
    <x v="6"/>
    <x v="4"/>
    <s v="Mysore"/>
    <x v="2"/>
    <n v="5020"/>
    <n v="639.44000000000005"/>
  </r>
  <r>
    <x v="6"/>
    <x v="4"/>
    <s v="Mysore"/>
    <x v="3"/>
    <n v="63230"/>
    <n v="294.64"/>
  </r>
  <r>
    <x v="7"/>
    <x v="4"/>
    <s v="Mysore"/>
    <x v="0"/>
    <n v="107400"/>
    <n v="3408.66"/>
  </r>
  <r>
    <x v="7"/>
    <x v="4"/>
    <s v="Mysore"/>
    <x v="1"/>
    <n v="75770"/>
    <n v="3578.33"/>
  </r>
  <r>
    <x v="7"/>
    <x v="4"/>
    <s v="Mysore"/>
    <x v="2"/>
    <n v="4250"/>
    <n v="632.94000000000005"/>
  </r>
  <r>
    <x v="7"/>
    <x v="4"/>
    <s v="Mysore"/>
    <x v="3"/>
    <n v="62740"/>
    <n v="227.77"/>
  </r>
  <r>
    <x v="8"/>
    <x v="4"/>
    <s v="Mysore"/>
    <x v="0"/>
    <n v="72460"/>
    <n v="2826.23"/>
  </r>
  <r>
    <x v="8"/>
    <x v="4"/>
    <s v="Mysore"/>
    <x v="1"/>
    <n v="63190"/>
    <n v="2004.53"/>
  </r>
  <r>
    <x v="8"/>
    <x v="4"/>
    <s v="Mysore"/>
    <x v="2"/>
    <n v="850"/>
    <n v="227.97"/>
  </r>
  <r>
    <x v="8"/>
    <x v="4"/>
    <s v="Mysore"/>
    <x v="3"/>
    <n v="48730"/>
    <n v="104.53"/>
  </r>
  <r>
    <x v="9"/>
    <x v="4"/>
    <s v="Mysore"/>
    <x v="0"/>
    <n v="68140"/>
    <n v="3092.59"/>
  </r>
  <r>
    <x v="9"/>
    <x v="4"/>
    <s v="Mysore"/>
    <x v="1"/>
    <n v="78600"/>
    <n v="4205.46"/>
  </r>
  <r>
    <x v="9"/>
    <x v="4"/>
    <s v="Mysore"/>
    <x v="2"/>
    <n v="3100"/>
    <n v="764.42"/>
  </r>
  <r>
    <x v="9"/>
    <x v="4"/>
    <s v="Mysore"/>
    <x v="3"/>
    <n v="58040"/>
    <n v="421.79"/>
  </r>
  <r>
    <x v="0"/>
    <x v="4"/>
    <s v="Mandya"/>
    <x v="0"/>
    <n v="89360"/>
    <n v="3195.5"/>
  </r>
  <r>
    <x v="0"/>
    <x v="4"/>
    <s v="Mandya"/>
    <x v="1"/>
    <n v="5940"/>
    <n v="1670.03"/>
  </r>
  <r>
    <x v="1"/>
    <x v="4"/>
    <s v="Mandya"/>
    <x v="0"/>
    <n v="79960"/>
    <n v="3294.27"/>
  </r>
  <r>
    <x v="1"/>
    <x v="4"/>
    <s v="Mandya"/>
    <x v="1"/>
    <n v="4070"/>
    <n v="1292.3800000000001"/>
  </r>
  <r>
    <x v="1"/>
    <x v="4"/>
    <s v="Mandya"/>
    <x v="2"/>
    <n v="70"/>
    <n v="714.29"/>
  </r>
  <r>
    <x v="2"/>
    <x v="4"/>
    <s v="Mandya"/>
    <x v="0"/>
    <n v="81040"/>
    <n v="3418.81"/>
  </r>
  <r>
    <x v="2"/>
    <x v="4"/>
    <s v="Mandya"/>
    <x v="1"/>
    <n v="4750"/>
    <n v="1675.79"/>
  </r>
  <r>
    <x v="2"/>
    <x v="4"/>
    <s v="Mandya"/>
    <x v="2"/>
    <n v="10"/>
    <n v="1000"/>
  </r>
  <r>
    <x v="3"/>
    <x v="4"/>
    <s v="Mandya"/>
    <x v="0"/>
    <n v="74160"/>
    <n v="3393.2"/>
  </r>
  <r>
    <x v="3"/>
    <x v="4"/>
    <s v="Mandya"/>
    <x v="1"/>
    <n v="5260"/>
    <n v="2958.17"/>
  </r>
  <r>
    <x v="4"/>
    <x v="4"/>
    <s v="Mandya"/>
    <x v="0"/>
    <n v="49950"/>
    <n v="3116.32"/>
  </r>
  <r>
    <x v="4"/>
    <x v="4"/>
    <s v="Mandya"/>
    <x v="1"/>
    <n v="4310"/>
    <n v="1791.18"/>
  </r>
  <r>
    <x v="4"/>
    <x v="4"/>
    <s v="Mandya"/>
    <x v="2"/>
    <n v="40"/>
    <n v="750"/>
  </r>
  <r>
    <x v="5"/>
    <x v="4"/>
    <s v="Mandya"/>
    <x v="0"/>
    <n v="65620"/>
    <n v="3492.08"/>
  </r>
  <r>
    <x v="5"/>
    <x v="4"/>
    <s v="Mandya"/>
    <x v="1"/>
    <n v="3170"/>
    <n v="3438.49"/>
  </r>
  <r>
    <x v="5"/>
    <x v="4"/>
    <s v="Mandya"/>
    <x v="2"/>
    <n v="210"/>
    <n v="761.9"/>
  </r>
  <r>
    <x v="6"/>
    <x v="4"/>
    <s v="Mandya"/>
    <x v="0"/>
    <n v="66520"/>
    <n v="3690.02"/>
  </r>
  <r>
    <x v="6"/>
    <x v="4"/>
    <s v="Mandya"/>
    <x v="1"/>
    <n v="4490"/>
    <n v="3993.32"/>
  </r>
  <r>
    <x v="6"/>
    <x v="4"/>
    <s v="Mandya"/>
    <x v="2"/>
    <n v="210"/>
    <n v="714.29"/>
  </r>
  <r>
    <x v="7"/>
    <x v="4"/>
    <s v="Mandya"/>
    <x v="0"/>
    <n v="58490"/>
    <n v="3665.24"/>
  </r>
  <r>
    <x v="7"/>
    <x v="4"/>
    <s v="Mandya"/>
    <x v="1"/>
    <n v="4890"/>
    <n v="3509.2"/>
  </r>
  <r>
    <x v="7"/>
    <x v="4"/>
    <s v="Mandya"/>
    <x v="2"/>
    <n v="170"/>
    <n v="411.76"/>
  </r>
  <r>
    <x v="8"/>
    <x v="4"/>
    <s v="Mandya"/>
    <x v="0"/>
    <n v="43660"/>
    <n v="2603.46"/>
  </r>
  <r>
    <x v="8"/>
    <x v="4"/>
    <s v="Mandya"/>
    <x v="1"/>
    <n v="3810"/>
    <n v="1093.1300000000001"/>
  </r>
  <r>
    <x v="8"/>
    <x v="4"/>
    <s v="Mandya"/>
    <x v="2"/>
    <n v="80"/>
    <n v="584.41999999999996"/>
  </r>
  <r>
    <x v="9"/>
    <x v="4"/>
    <s v="Mandya"/>
    <x v="0"/>
    <n v="33850"/>
    <n v="2969.07"/>
  </r>
  <r>
    <x v="9"/>
    <x v="4"/>
    <s v="Mandya"/>
    <x v="1"/>
    <n v="10290"/>
    <n v="3077.18"/>
  </r>
  <r>
    <x v="9"/>
    <x v="4"/>
    <s v="Mandya"/>
    <x v="2"/>
    <n v="30"/>
    <n v="769.23"/>
  </r>
  <r>
    <x v="0"/>
    <x v="4"/>
    <s v="Hassan"/>
    <x v="0"/>
    <n v="53150"/>
    <n v="2473.94"/>
  </r>
  <r>
    <x v="0"/>
    <x v="4"/>
    <s v="Hassan"/>
    <x v="1"/>
    <n v="41750"/>
    <n v="3312.57"/>
  </r>
  <r>
    <x v="0"/>
    <x v="4"/>
    <s v="Hassan"/>
    <x v="2"/>
    <n v="1920"/>
    <n v="817.71"/>
  </r>
  <r>
    <x v="0"/>
    <x v="4"/>
    <s v="Hassan"/>
    <x v="3"/>
    <n v="820"/>
    <n v="268.29000000000002"/>
  </r>
  <r>
    <x v="1"/>
    <x v="4"/>
    <s v="Hassan"/>
    <x v="0"/>
    <n v="47660"/>
    <n v="2683.38"/>
  </r>
  <r>
    <x v="1"/>
    <x v="4"/>
    <s v="Hassan"/>
    <x v="1"/>
    <n v="62830"/>
    <n v="3537.32"/>
  </r>
  <r>
    <x v="1"/>
    <x v="4"/>
    <s v="Hassan"/>
    <x v="2"/>
    <n v="2120"/>
    <n v="471.7"/>
  </r>
  <r>
    <x v="1"/>
    <x v="4"/>
    <s v="Hassan"/>
    <x v="3"/>
    <n v="300"/>
    <n v="266.67"/>
  </r>
  <r>
    <x v="2"/>
    <x v="4"/>
    <s v="Hassan"/>
    <x v="0"/>
    <n v="51750"/>
    <n v="2883.67"/>
  </r>
  <r>
    <x v="2"/>
    <x v="4"/>
    <s v="Hassan"/>
    <x v="1"/>
    <n v="63550"/>
    <n v="4413.0600000000004"/>
  </r>
  <r>
    <x v="2"/>
    <x v="4"/>
    <s v="Hassan"/>
    <x v="2"/>
    <n v="2330"/>
    <n v="678.11"/>
  </r>
  <r>
    <x v="2"/>
    <x v="4"/>
    <s v="Hassan"/>
    <x v="3"/>
    <n v="110"/>
    <n v="363.64"/>
  </r>
  <r>
    <x v="3"/>
    <x v="4"/>
    <s v="Hassan"/>
    <x v="0"/>
    <n v="48870"/>
    <n v="2473.09"/>
  </r>
  <r>
    <x v="3"/>
    <x v="4"/>
    <s v="Hassan"/>
    <x v="1"/>
    <n v="65700"/>
    <n v="3530.44"/>
  </r>
  <r>
    <x v="3"/>
    <x v="4"/>
    <s v="Hassan"/>
    <x v="2"/>
    <n v="2280"/>
    <n v="662.28"/>
  </r>
  <r>
    <x v="3"/>
    <x v="4"/>
    <s v="Hassan"/>
    <x v="3"/>
    <n v="90"/>
    <n v="444.44"/>
  </r>
  <r>
    <x v="4"/>
    <x v="4"/>
    <s v="Hassan"/>
    <x v="0"/>
    <n v="49290"/>
    <n v="2186.65"/>
  </r>
  <r>
    <x v="4"/>
    <x v="4"/>
    <s v="Hassan"/>
    <x v="1"/>
    <n v="70130"/>
    <n v="2645.52"/>
  </r>
  <r>
    <x v="4"/>
    <x v="4"/>
    <s v="Hassan"/>
    <x v="2"/>
    <n v="1290"/>
    <n v="503.88"/>
  </r>
  <r>
    <x v="4"/>
    <x v="4"/>
    <s v="Hassan"/>
    <x v="3"/>
    <n v="60"/>
    <n v="500"/>
  </r>
  <r>
    <x v="5"/>
    <x v="4"/>
    <s v="Hassan"/>
    <x v="0"/>
    <n v="51800"/>
    <n v="3061.58"/>
  </r>
  <r>
    <x v="5"/>
    <x v="4"/>
    <s v="Hassan"/>
    <x v="1"/>
    <n v="70020"/>
    <n v="3287.63"/>
  </r>
  <r>
    <x v="5"/>
    <x v="4"/>
    <s v="Hassan"/>
    <x v="2"/>
    <n v="1880"/>
    <n v="585.11"/>
  </r>
  <r>
    <x v="5"/>
    <x v="4"/>
    <s v="Hassan"/>
    <x v="3"/>
    <n v="280"/>
    <n v="535.71"/>
  </r>
  <r>
    <x v="6"/>
    <x v="4"/>
    <s v="Hassan"/>
    <x v="0"/>
    <n v="48070"/>
    <n v="3043.27"/>
  </r>
  <r>
    <x v="6"/>
    <x v="4"/>
    <s v="Hassan"/>
    <x v="1"/>
    <n v="83440"/>
    <n v="3874.4"/>
  </r>
  <r>
    <x v="6"/>
    <x v="4"/>
    <s v="Hassan"/>
    <x v="2"/>
    <n v="1850"/>
    <n v="1027.03"/>
  </r>
  <r>
    <x v="6"/>
    <x v="4"/>
    <s v="Hassan"/>
    <x v="3"/>
    <n v="400"/>
    <n v="500"/>
  </r>
  <r>
    <x v="7"/>
    <x v="4"/>
    <s v="Hassan"/>
    <x v="0"/>
    <n v="42820"/>
    <n v="2734.24"/>
  </r>
  <r>
    <x v="7"/>
    <x v="4"/>
    <s v="Hassan"/>
    <x v="1"/>
    <n v="79060"/>
    <n v="3163.67"/>
  </r>
  <r>
    <x v="7"/>
    <x v="4"/>
    <s v="Hassan"/>
    <x v="2"/>
    <n v="3590"/>
    <n v="632.30999999999995"/>
  </r>
  <r>
    <x v="7"/>
    <x v="4"/>
    <s v="Hassan"/>
    <x v="3"/>
    <n v="350"/>
    <n v="342.86"/>
  </r>
  <r>
    <x v="8"/>
    <x v="4"/>
    <s v="Hassan"/>
    <x v="0"/>
    <n v="26100"/>
    <n v="2039.43"/>
  </r>
  <r>
    <x v="8"/>
    <x v="4"/>
    <s v="Hassan"/>
    <x v="1"/>
    <n v="90140"/>
    <n v="2300.98"/>
  </r>
  <r>
    <x v="8"/>
    <x v="4"/>
    <s v="Hassan"/>
    <x v="2"/>
    <n v="1290"/>
    <n v="96.67"/>
  </r>
  <r>
    <x v="8"/>
    <x v="4"/>
    <s v="Hassan"/>
    <x v="3"/>
    <n v="100"/>
    <n v="174.43"/>
  </r>
  <r>
    <x v="9"/>
    <x v="4"/>
    <s v="Hassan"/>
    <x v="0"/>
    <n v="21630"/>
    <n v="3241.2"/>
  </r>
  <r>
    <x v="9"/>
    <x v="4"/>
    <s v="Hassan"/>
    <x v="1"/>
    <n v="82850"/>
    <n v="6371.48"/>
  </r>
  <r>
    <x v="9"/>
    <x v="4"/>
    <s v="Hassan"/>
    <x v="2"/>
    <n v="1180"/>
    <n v="758.71"/>
  </r>
  <r>
    <x v="9"/>
    <x v="4"/>
    <s v="Hassan"/>
    <x v="3"/>
    <n v="130"/>
    <n v="599.04"/>
  </r>
  <r>
    <x v="0"/>
    <x v="4"/>
    <s v="Shimoge"/>
    <x v="0"/>
    <n v="131070"/>
    <n v="2447.5500000000002"/>
  </r>
  <r>
    <x v="0"/>
    <x v="4"/>
    <s v="Shimoge"/>
    <x v="1"/>
    <n v="56520"/>
    <n v="3759.38"/>
  </r>
  <r>
    <x v="0"/>
    <x v="4"/>
    <s v="Shimoge"/>
    <x v="2"/>
    <n v="40"/>
    <n v="750"/>
  </r>
  <r>
    <x v="0"/>
    <x v="4"/>
    <s v="Shimoge"/>
    <x v="3"/>
    <n v="3920"/>
    <n v="372.45"/>
  </r>
  <r>
    <x v="1"/>
    <x v="4"/>
    <s v="Shimoge"/>
    <x v="0"/>
    <n v="133260"/>
    <n v="2399.9"/>
  </r>
  <r>
    <x v="1"/>
    <x v="4"/>
    <s v="Shimoge"/>
    <x v="1"/>
    <n v="69480"/>
    <n v="2877.52"/>
  </r>
  <r>
    <x v="1"/>
    <x v="4"/>
    <s v="Shimoge"/>
    <x v="2"/>
    <n v="70"/>
    <n v="571.42999999999995"/>
  </r>
  <r>
    <x v="1"/>
    <x v="4"/>
    <s v="Shimoge"/>
    <x v="3"/>
    <n v="1680"/>
    <n v="250"/>
  </r>
  <r>
    <x v="2"/>
    <x v="4"/>
    <s v="Shimoge"/>
    <x v="0"/>
    <n v="132390"/>
    <n v="2769.02"/>
  </r>
  <r>
    <x v="2"/>
    <x v="4"/>
    <s v="Shimoge"/>
    <x v="1"/>
    <n v="63730"/>
    <n v="4283.7"/>
  </r>
  <r>
    <x v="2"/>
    <x v="4"/>
    <s v="Shimoge"/>
    <x v="2"/>
    <n v="80"/>
    <n v="625"/>
  </r>
  <r>
    <x v="2"/>
    <x v="4"/>
    <s v="Shimoge"/>
    <x v="3"/>
    <n v="1480"/>
    <n v="371.62"/>
  </r>
  <r>
    <x v="3"/>
    <x v="4"/>
    <s v="Shimoge"/>
    <x v="0"/>
    <n v="128980"/>
    <n v="2919.68"/>
  </r>
  <r>
    <x v="3"/>
    <x v="4"/>
    <s v="Shimoge"/>
    <x v="1"/>
    <n v="63020"/>
    <n v="4215.8"/>
  </r>
  <r>
    <x v="3"/>
    <x v="4"/>
    <s v="Shimoge"/>
    <x v="2"/>
    <n v="70"/>
    <n v="428.57"/>
  </r>
  <r>
    <x v="3"/>
    <x v="4"/>
    <s v="Shimoge"/>
    <x v="3"/>
    <n v="1550"/>
    <n v="464.52"/>
  </r>
  <r>
    <x v="4"/>
    <x v="4"/>
    <s v="Shimoge"/>
    <x v="0"/>
    <n v="123310"/>
    <n v="2667.26"/>
  </r>
  <r>
    <x v="4"/>
    <x v="4"/>
    <s v="Shimoge"/>
    <x v="1"/>
    <n v="69530"/>
    <n v="4131.17"/>
  </r>
  <r>
    <x v="4"/>
    <x v="4"/>
    <s v="Shimoge"/>
    <x v="2"/>
    <n v="60"/>
    <n v="666.67"/>
  </r>
  <r>
    <x v="4"/>
    <x v="4"/>
    <s v="Shimoge"/>
    <x v="3"/>
    <n v="990"/>
    <n v="414.14"/>
  </r>
  <r>
    <x v="5"/>
    <x v="4"/>
    <s v="Shimoge"/>
    <x v="0"/>
    <n v="124620"/>
    <n v="3055.77"/>
  </r>
  <r>
    <x v="5"/>
    <x v="4"/>
    <s v="Shimoge"/>
    <x v="1"/>
    <n v="65440"/>
    <n v="2923.9"/>
  </r>
  <r>
    <x v="5"/>
    <x v="4"/>
    <s v="Shimoge"/>
    <x v="2"/>
    <n v="50"/>
    <n v="800"/>
  </r>
  <r>
    <x v="5"/>
    <x v="4"/>
    <s v="Shimoge"/>
    <x v="3"/>
    <n v="740"/>
    <n v="459.46"/>
  </r>
  <r>
    <x v="6"/>
    <x v="4"/>
    <s v="Shimoge"/>
    <x v="0"/>
    <n v="121870"/>
    <n v="3036.1"/>
  </r>
  <r>
    <x v="6"/>
    <x v="4"/>
    <s v="Shimoge"/>
    <x v="1"/>
    <n v="58980"/>
    <n v="3580.87"/>
  </r>
  <r>
    <x v="6"/>
    <x v="4"/>
    <s v="Shimoge"/>
    <x v="2"/>
    <n v="10"/>
    <n v="1000"/>
  </r>
  <r>
    <x v="6"/>
    <x v="4"/>
    <s v="Shimoge"/>
    <x v="3"/>
    <n v="850"/>
    <n v="447.06"/>
  </r>
  <r>
    <x v="7"/>
    <x v="4"/>
    <s v="Shimoge"/>
    <x v="0"/>
    <n v="110030"/>
    <n v="2606.1999999999998"/>
  </r>
  <r>
    <x v="7"/>
    <x v="4"/>
    <s v="Shimoge"/>
    <x v="1"/>
    <n v="51300"/>
    <n v="3957.12"/>
  </r>
  <r>
    <x v="7"/>
    <x v="4"/>
    <s v="Shimoge"/>
    <x v="3"/>
    <n v="540"/>
    <n v="870.37"/>
  </r>
  <r>
    <x v="8"/>
    <x v="4"/>
    <s v="Shimoge"/>
    <x v="0"/>
    <n v="104440"/>
    <n v="2092.9499999999998"/>
  </r>
  <r>
    <x v="8"/>
    <x v="4"/>
    <s v="Shimoge"/>
    <x v="1"/>
    <n v="52780"/>
    <n v="3368.74"/>
  </r>
  <r>
    <x v="8"/>
    <x v="4"/>
    <s v="Shimoge"/>
    <x v="2"/>
    <n v="10"/>
    <n v="666.67"/>
  </r>
  <r>
    <x v="8"/>
    <x v="4"/>
    <s v="Shimoge"/>
    <x v="3"/>
    <n v="500"/>
    <n v="377.18"/>
  </r>
  <r>
    <x v="9"/>
    <x v="4"/>
    <s v="Shimoge"/>
    <x v="0"/>
    <n v="93520"/>
    <n v="2513.9699999999998"/>
  </r>
  <r>
    <x v="9"/>
    <x v="4"/>
    <s v="Shimoge"/>
    <x v="1"/>
    <n v="71210"/>
    <n v="5045.43"/>
  </r>
  <r>
    <x v="9"/>
    <x v="4"/>
    <s v="Shimoge"/>
    <x v="2"/>
    <n v="40"/>
    <n v="777.78"/>
  </r>
  <r>
    <x v="9"/>
    <x v="4"/>
    <s v="Shimoge"/>
    <x v="3"/>
    <n v="1250"/>
    <n v="629.64"/>
  </r>
  <r>
    <x v="0"/>
    <x v="4"/>
    <s v="Chickmagalur"/>
    <x v="0"/>
    <n v="43790"/>
    <n v="2472.25"/>
  </r>
  <r>
    <x v="0"/>
    <x v="4"/>
    <s v="Chickmagalur"/>
    <x v="1"/>
    <n v="4640"/>
    <n v="2452.59"/>
  </r>
  <r>
    <x v="0"/>
    <x v="4"/>
    <s v="Chickmagalur"/>
    <x v="2"/>
    <n v="7660"/>
    <n v="472.58"/>
  </r>
  <r>
    <x v="0"/>
    <x v="4"/>
    <s v="Chickmagalur"/>
    <x v="3"/>
    <n v="1200"/>
    <n v="191.67"/>
  </r>
  <r>
    <x v="1"/>
    <x v="4"/>
    <s v="Chickmagalur"/>
    <x v="0"/>
    <n v="43640"/>
    <n v="2478.69"/>
  </r>
  <r>
    <x v="1"/>
    <x v="4"/>
    <s v="Chickmagalur"/>
    <x v="1"/>
    <n v="10700"/>
    <n v="2752.34"/>
  </r>
  <r>
    <x v="1"/>
    <x v="4"/>
    <s v="Chickmagalur"/>
    <x v="2"/>
    <n v="7840"/>
    <n v="505.1"/>
  </r>
  <r>
    <x v="1"/>
    <x v="4"/>
    <s v="Chickmagalur"/>
    <x v="3"/>
    <n v="1030"/>
    <n v="233.01"/>
  </r>
  <r>
    <x v="2"/>
    <x v="4"/>
    <s v="Chickmagalur"/>
    <x v="0"/>
    <n v="44060"/>
    <n v="2620.9699999999998"/>
  </r>
  <r>
    <x v="2"/>
    <x v="4"/>
    <s v="Chickmagalur"/>
    <x v="1"/>
    <n v="15590"/>
    <n v="3288.65"/>
  </r>
  <r>
    <x v="2"/>
    <x v="4"/>
    <s v="Chickmagalur"/>
    <x v="2"/>
    <n v="7780"/>
    <n v="744.22"/>
  </r>
  <r>
    <x v="2"/>
    <x v="4"/>
    <s v="Chickmagalur"/>
    <x v="3"/>
    <n v="880"/>
    <n v="375"/>
  </r>
  <r>
    <x v="3"/>
    <x v="4"/>
    <s v="Chickmagalur"/>
    <x v="0"/>
    <n v="45380"/>
    <n v="2572.94"/>
  </r>
  <r>
    <x v="3"/>
    <x v="4"/>
    <s v="Chickmagalur"/>
    <x v="1"/>
    <n v="25060"/>
    <n v="2513.9699999999998"/>
  </r>
  <r>
    <x v="3"/>
    <x v="4"/>
    <s v="Chickmagalur"/>
    <x v="2"/>
    <n v="6940"/>
    <n v="597.98"/>
  </r>
  <r>
    <x v="3"/>
    <x v="4"/>
    <s v="Chickmagalur"/>
    <x v="3"/>
    <n v="1030"/>
    <n v="194.17"/>
  </r>
  <r>
    <x v="4"/>
    <x v="4"/>
    <s v="Chickmagalur"/>
    <x v="0"/>
    <n v="37990"/>
    <n v="2302.4499999999998"/>
  </r>
  <r>
    <x v="4"/>
    <x v="4"/>
    <s v="Chickmagalur"/>
    <x v="1"/>
    <n v="17390"/>
    <n v="2077.63"/>
  </r>
  <r>
    <x v="4"/>
    <x v="4"/>
    <s v="Chickmagalur"/>
    <x v="2"/>
    <n v="8310"/>
    <n v="624.54999999999995"/>
  </r>
  <r>
    <x v="4"/>
    <x v="4"/>
    <s v="Chickmagalur"/>
    <x v="3"/>
    <n v="1160"/>
    <n v="146.55000000000001"/>
  </r>
  <r>
    <x v="5"/>
    <x v="4"/>
    <s v="Chickmagalur"/>
    <x v="0"/>
    <n v="41050"/>
    <n v="2730.82"/>
  </r>
  <r>
    <x v="5"/>
    <x v="4"/>
    <s v="Chickmagalur"/>
    <x v="1"/>
    <n v="28080"/>
    <n v="2591.17"/>
  </r>
  <r>
    <x v="5"/>
    <x v="4"/>
    <s v="Chickmagalur"/>
    <x v="2"/>
    <n v="8280"/>
    <n v="780.19"/>
  </r>
  <r>
    <x v="5"/>
    <x v="4"/>
    <s v="Chickmagalur"/>
    <x v="3"/>
    <n v="1300"/>
    <n v="192.31"/>
  </r>
  <r>
    <x v="6"/>
    <x v="4"/>
    <s v="Chickmagalur"/>
    <x v="0"/>
    <n v="40340"/>
    <n v="2610.31"/>
  </r>
  <r>
    <x v="6"/>
    <x v="4"/>
    <s v="Chickmagalur"/>
    <x v="1"/>
    <n v="23590"/>
    <n v="2577.36"/>
  </r>
  <r>
    <x v="6"/>
    <x v="4"/>
    <s v="Chickmagalur"/>
    <x v="2"/>
    <n v="9300"/>
    <n v="918.28"/>
  </r>
  <r>
    <x v="6"/>
    <x v="4"/>
    <s v="Chickmagalur"/>
    <x v="3"/>
    <n v="1840"/>
    <n v="293.48"/>
  </r>
  <r>
    <x v="7"/>
    <x v="4"/>
    <s v="Chickmagalur"/>
    <x v="0"/>
    <n v="33040"/>
    <n v="2673.12"/>
  </r>
  <r>
    <x v="7"/>
    <x v="4"/>
    <s v="Chickmagalur"/>
    <x v="1"/>
    <n v="25830"/>
    <n v="2387.5300000000002"/>
  </r>
  <r>
    <x v="7"/>
    <x v="4"/>
    <s v="Chickmagalur"/>
    <x v="2"/>
    <n v="13250"/>
    <n v="1206.79"/>
  </r>
  <r>
    <x v="7"/>
    <x v="4"/>
    <s v="Chickmagalur"/>
    <x v="3"/>
    <n v="1360"/>
    <n v="250"/>
  </r>
  <r>
    <x v="8"/>
    <x v="4"/>
    <s v="Chickmagalur"/>
    <x v="0"/>
    <n v="29930"/>
    <n v="2400.3200000000002"/>
  </r>
  <r>
    <x v="8"/>
    <x v="4"/>
    <s v="Chickmagalur"/>
    <x v="1"/>
    <n v="28470"/>
    <n v="3521.66"/>
  </r>
  <r>
    <x v="8"/>
    <x v="4"/>
    <s v="Chickmagalur"/>
    <x v="2"/>
    <n v="3970"/>
    <n v="252.77"/>
  </r>
  <r>
    <x v="8"/>
    <x v="4"/>
    <s v="Chickmagalur"/>
    <x v="3"/>
    <n v="1570"/>
    <n v="115.68"/>
  </r>
  <r>
    <x v="9"/>
    <x v="4"/>
    <s v="Chickmagalur"/>
    <x v="0"/>
    <n v="26900"/>
    <n v="2402.86"/>
  </r>
  <r>
    <x v="9"/>
    <x v="4"/>
    <s v="Chickmagalur"/>
    <x v="1"/>
    <n v="15290"/>
    <n v="2957.35"/>
  </r>
  <r>
    <x v="9"/>
    <x v="4"/>
    <s v="Chickmagalur"/>
    <x v="2"/>
    <n v="11270"/>
    <n v="723.88"/>
  </r>
  <r>
    <x v="9"/>
    <x v="4"/>
    <s v="Chickmagalur"/>
    <x v="3"/>
    <n v="1880"/>
    <n v="372.14"/>
  </r>
  <r>
    <x v="0"/>
    <x v="4"/>
    <s v="Chitradurga"/>
    <x v="0"/>
    <n v="138880"/>
    <n v="3349.8"/>
  </r>
  <r>
    <x v="0"/>
    <x v="4"/>
    <s v="Chitradurga"/>
    <x v="1"/>
    <n v="240110"/>
    <n v="2169.42"/>
  </r>
  <r>
    <x v="0"/>
    <x v="4"/>
    <s v="Chitradurga"/>
    <x v="2"/>
    <n v="13140"/>
    <n v="359.21"/>
  </r>
  <r>
    <x v="0"/>
    <x v="4"/>
    <s v="Chitradurga"/>
    <x v="3"/>
    <n v="12420"/>
    <n v="354.27"/>
  </r>
  <r>
    <x v="1"/>
    <x v="4"/>
    <s v="Chitradurga"/>
    <x v="0"/>
    <n v="148530"/>
    <n v="3308.69"/>
  </r>
  <r>
    <x v="1"/>
    <x v="4"/>
    <s v="Chitradurga"/>
    <x v="1"/>
    <n v="258610"/>
    <n v="2552.7600000000002"/>
  </r>
  <r>
    <x v="1"/>
    <x v="4"/>
    <s v="Chitradurga"/>
    <x v="2"/>
    <n v="23930"/>
    <n v="411.2"/>
  </r>
  <r>
    <x v="1"/>
    <x v="4"/>
    <s v="Chitradurga"/>
    <x v="3"/>
    <n v="27350"/>
    <n v="267.27999999999997"/>
  </r>
  <r>
    <x v="2"/>
    <x v="4"/>
    <s v="Chitradurga"/>
    <x v="0"/>
    <n v="156470"/>
    <n v="3400.08"/>
  </r>
  <r>
    <x v="2"/>
    <x v="4"/>
    <s v="Chitradurga"/>
    <x v="1"/>
    <n v="283540"/>
    <n v="3623.9"/>
  </r>
  <r>
    <x v="2"/>
    <x v="4"/>
    <s v="Chitradurga"/>
    <x v="2"/>
    <n v="22900"/>
    <n v="623.58000000000004"/>
  </r>
  <r>
    <x v="2"/>
    <x v="4"/>
    <s v="Chitradurga"/>
    <x v="3"/>
    <n v="40000"/>
    <n v="304.5"/>
  </r>
  <r>
    <x v="3"/>
    <x v="4"/>
    <s v="Chitradurga"/>
    <x v="0"/>
    <n v="151320"/>
    <n v="3416.34"/>
  </r>
  <r>
    <x v="3"/>
    <x v="4"/>
    <s v="Chitradurga"/>
    <x v="1"/>
    <n v="280880"/>
    <n v="2879.02"/>
  </r>
  <r>
    <x v="3"/>
    <x v="4"/>
    <s v="Chitradurga"/>
    <x v="2"/>
    <n v="31240"/>
    <n v="329.39"/>
  </r>
  <r>
    <x v="3"/>
    <x v="4"/>
    <s v="Chitradurga"/>
    <x v="3"/>
    <n v="43760"/>
    <n v="386.88"/>
  </r>
  <r>
    <x v="4"/>
    <x v="4"/>
    <s v="Chitradurga"/>
    <x v="0"/>
    <n v="120430"/>
    <n v="3283.07"/>
  </r>
  <r>
    <x v="4"/>
    <x v="4"/>
    <s v="Chitradurga"/>
    <x v="1"/>
    <n v="286040"/>
    <n v="2593.73"/>
  </r>
  <r>
    <x v="4"/>
    <x v="4"/>
    <s v="Chitradurga"/>
    <x v="2"/>
    <n v="24530"/>
    <n v="470.85"/>
  </r>
  <r>
    <x v="4"/>
    <x v="4"/>
    <s v="Chitradurga"/>
    <x v="3"/>
    <n v="34850"/>
    <n v="285.8"/>
  </r>
  <r>
    <x v="5"/>
    <x v="4"/>
    <s v="Chitradurga"/>
    <x v="0"/>
    <n v="129790"/>
    <n v="3515.91"/>
  </r>
  <r>
    <x v="5"/>
    <x v="4"/>
    <s v="Chitradurga"/>
    <x v="1"/>
    <n v="287500"/>
    <n v="3111.9"/>
  </r>
  <r>
    <x v="5"/>
    <x v="4"/>
    <s v="Chitradurga"/>
    <x v="2"/>
    <n v="24840"/>
    <n v="484.7"/>
  </r>
  <r>
    <x v="5"/>
    <x v="4"/>
    <s v="Chitradurga"/>
    <x v="3"/>
    <n v="41550"/>
    <n v="273.64999999999998"/>
  </r>
  <r>
    <x v="6"/>
    <x v="4"/>
    <s v="Chitradurga"/>
    <x v="0"/>
    <n v="138710"/>
    <n v="3634.63"/>
  </r>
  <r>
    <x v="6"/>
    <x v="4"/>
    <s v="Chitradurga"/>
    <x v="1"/>
    <n v="273460"/>
    <n v="3091.17"/>
  </r>
  <r>
    <x v="6"/>
    <x v="4"/>
    <s v="Chitradurga"/>
    <x v="2"/>
    <n v="34800"/>
    <n v="669.25"/>
  </r>
  <r>
    <x v="6"/>
    <x v="4"/>
    <s v="Chitradurga"/>
    <x v="3"/>
    <n v="49250"/>
    <n v="286.89999999999998"/>
  </r>
  <r>
    <x v="7"/>
    <x v="4"/>
    <s v="Chitradurga"/>
    <x v="0"/>
    <n v="99560"/>
    <n v="3732.02"/>
  </r>
  <r>
    <x v="7"/>
    <x v="4"/>
    <s v="Chitradurga"/>
    <x v="1"/>
    <n v="265590"/>
    <n v="3011.48"/>
  </r>
  <r>
    <x v="7"/>
    <x v="4"/>
    <s v="Chitradurga"/>
    <x v="2"/>
    <n v="41610"/>
    <n v="629.41999999999996"/>
  </r>
  <r>
    <x v="7"/>
    <x v="4"/>
    <s v="Chitradurga"/>
    <x v="3"/>
    <n v="32450"/>
    <n v="331.9"/>
  </r>
  <r>
    <x v="8"/>
    <x v="4"/>
    <s v="Chitradurga"/>
    <x v="0"/>
    <n v="78720"/>
    <n v="3204.37"/>
  </r>
  <r>
    <x v="8"/>
    <x v="4"/>
    <s v="Chitradurga"/>
    <x v="1"/>
    <n v="292830"/>
    <n v="1678.73"/>
  </r>
  <r>
    <x v="8"/>
    <x v="4"/>
    <s v="Chitradurga"/>
    <x v="2"/>
    <n v="6020"/>
    <n v="113.21"/>
  </r>
  <r>
    <x v="8"/>
    <x v="4"/>
    <s v="Chitradurga"/>
    <x v="3"/>
    <n v="17940"/>
    <n v="187.14"/>
  </r>
  <r>
    <x v="9"/>
    <x v="4"/>
    <s v="Chitradurga"/>
    <x v="0"/>
    <n v="65990"/>
    <n v="3762.79"/>
  </r>
  <r>
    <x v="9"/>
    <x v="4"/>
    <s v="Chitradurga"/>
    <x v="1"/>
    <n v="270300"/>
    <n v="4256.05"/>
  </r>
  <r>
    <x v="9"/>
    <x v="4"/>
    <s v="Chitradurga"/>
    <x v="2"/>
    <n v="38170"/>
    <n v="710.75"/>
  </r>
  <r>
    <x v="9"/>
    <x v="4"/>
    <s v="Chitradurga"/>
    <x v="3"/>
    <n v="15080"/>
    <n v="315.67"/>
  </r>
  <r>
    <x v="0"/>
    <x v="4"/>
    <s v="Bellary"/>
    <x v="0"/>
    <n v="122720"/>
    <n v="3600.64"/>
  </r>
  <r>
    <x v="0"/>
    <x v="4"/>
    <s v="Bellary"/>
    <x v="1"/>
    <n v="87460"/>
    <n v="2684.43"/>
  </r>
  <r>
    <x v="0"/>
    <x v="4"/>
    <s v="Bellary"/>
    <x v="2"/>
    <n v="38580"/>
    <n v="662.52"/>
  </r>
  <r>
    <x v="0"/>
    <x v="4"/>
    <s v="Bellary"/>
    <x v="3"/>
    <n v="19630"/>
    <n v="314.82"/>
  </r>
  <r>
    <x v="1"/>
    <x v="4"/>
    <s v="Bellary"/>
    <x v="0"/>
    <n v="120410"/>
    <n v="3163.52"/>
  </r>
  <r>
    <x v="1"/>
    <x v="4"/>
    <s v="Bellary"/>
    <x v="1"/>
    <n v="100520"/>
    <n v="1971.15"/>
  </r>
  <r>
    <x v="1"/>
    <x v="4"/>
    <s v="Bellary"/>
    <x v="2"/>
    <n v="45710"/>
    <n v="555.67999999999995"/>
  </r>
  <r>
    <x v="1"/>
    <x v="4"/>
    <s v="Bellary"/>
    <x v="3"/>
    <n v="25270"/>
    <n v="316.19"/>
  </r>
  <r>
    <x v="2"/>
    <x v="4"/>
    <s v="Bellary"/>
    <x v="0"/>
    <n v="130680"/>
    <n v="3542.85"/>
  </r>
  <r>
    <x v="2"/>
    <x v="4"/>
    <s v="Bellary"/>
    <x v="1"/>
    <n v="93490"/>
    <n v="3276.29"/>
  </r>
  <r>
    <x v="2"/>
    <x v="4"/>
    <s v="Bellary"/>
    <x v="2"/>
    <n v="69430"/>
    <n v="591.82000000000005"/>
  </r>
  <r>
    <x v="2"/>
    <x v="4"/>
    <s v="Bellary"/>
    <x v="3"/>
    <n v="44890"/>
    <n v="465.81"/>
  </r>
  <r>
    <x v="3"/>
    <x v="4"/>
    <s v="Bellary"/>
    <x v="0"/>
    <n v="116170"/>
    <n v="3534.73"/>
  </r>
  <r>
    <x v="3"/>
    <x v="4"/>
    <s v="Bellary"/>
    <x v="1"/>
    <n v="103650"/>
    <n v="2660.01"/>
  </r>
  <r>
    <x v="3"/>
    <x v="4"/>
    <s v="Bellary"/>
    <x v="2"/>
    <n v="60230"/>
    <n v="515.86"/>
  </r>
  <r>
    <x v="3"/>
    <x v="4"/>
    <s v="Bellary"/>
    <x v="3"/>
    <n v="42370"/>
    <n v="372.91"/>
  </r>
  <r>
    <x v="4"/>
    <x v="4"/>
    <s v="Bellary"/>
    <x v="0"/>
    <n v="109150"/>
    <n v="3552.73"/>
  </r>
  <r>
    <x v="4"/>
    <x v="4"/>
    <s v="Bellary"/>
    <x v="1"/>
    <n v="109120"/>
    <n v="2332.02"/>
  </r>
  <r>
    <x v="4"/>
    <x v="4"/>
    <s v="Bellary"/>
    <x v="2"/>
    <n v="60890"/>
    <n v="749.88"/>
  </r>
  <r>
    <x v="4"/>
    <x v="4"/>
    <s v="Bellary"/>
    <x v="3"/>
    <n v="65500"/>
    <n v="484.43"/>
  </r>
  <r>
    <x v="5"/>
    <x v="4"/>
    <s v="Bellary"/>
    <x v="0"/>
    <n v="110550"/>
    <n v="3786.7"/>
  </r>
  <r>
    <x v="5"/>
    <x v="4"/>
    <s v="Bellary"/>
    <x v="1"/>
    <n v="84630"/>
    <n v="2766.51"/>
  </r>
  <r>
    <x v="5"/>
    <x v="4"/>
    <s v="Bellary"/>
    <x v="2"/>
    <n v="53820"/>
    <n v="858.79"/>
  </r>
  <r>
    <x v="5"/>
    <x v="4"/>
    <s v="Bellary"/>
    <x v="3"/>
    <n v="74300"/>
    <n v="462.58"/>
  </r>
  <r>
    <x v="6"/>
    <x v="4"/>
    <s v="Bellary"/>
    <x v="0"/>
    <n v="118640"/>
    <n v="3440.07"/>
  </r>
  <r>
    <x v="6"/>
    <x v="4"/>
    <s v="Bellary"/>
    <x v="1"/>
    <n v="99850"/>
    <n v="2616.73"/>
  </r>
  <r>
    <x v="6"/>
    <x v="4"/>
    <s v="Bellary"/>
    <x v="2"/>
    <n v="67270"/>
    <n v="510.48"/>
  </r>
  <r>
    <x v="6"/>
    <x v="4"/>
    <s v="Bellary"/>
    <x v="3"/>
    <n v="82340"/>
    <n v="543.11"/>
  </r>
  <r>
    <x v="7"/>
    <x v="4"/>
    <s v="Bellary"/>
    <x v="0"/>
    <n v="93670"/>
    <n v="3645.14"/>
  </r>
  <r>
    <x v="7"/>
    <x v="4"/>
    <s v="Bellary"/>
    <x v="1"/>
    <n v="99740"/>
    <n v="2640.16"/>
  </r>
  <r>
    <x v="7"/>
    <x v="4"/>
    <s v="Bellary"/>
    <x v="2"/>
    <n v="75360"/>
    <n v="645.97"/>
  </r>
  <r>
    <x v="7"/>
    <x v="4"/>
    <s v="Bellary"/>
    <x v="3"/>
    <n v="68050"/>
    <n v="389.57"/>
  </r>
  <r>
    <x v="8"/>
    <x v="4"/>
    <s v="Bellary"/>
    <x v="0"/>
    <n v="87010"/>
    <n v="3882.34"/>
  </r>
  <r>
    <x v="8"/>
    <x v="4"/>
    <s v="Bellary"/>
    <x v="1"/>
    <n v="95100"/>
    <n v="2634.99"/>
  </r>
  <r>
    <x v="8"/>
    <x v="4"/>
    <s v="Bellary"/>
    <x v="2"/>
    <n v="9470"/>
    <n v="278.37"/>
  </r>
  <r>
    <x v="8"/>
    <x v="4"/>
    <s v="Bellary"/>
    <x v="3"/>
    <n v="48060"/>
    <n v="500.65"/>
  </r>
  <r>
    <x v="9"/>
    <x v="4"/>
    <s v="Bellary"/>
    <x v="0"/>
    <n v="101930"/>
    <n v="3809.74"/>
  </r>
  <r>
    <x v="9"/>
    <x v="4"/>
    <s v="Bellary"/>
    <x v="1"/>
    <n v="97820"/>
    <n v="3849.42"/>
  </r>
  <r>
    <x v="9"/>
    <x v="4"/>
    <s v="Bellary"/>
    <x v="2"/>
    <n v="26860"/>
    <n v="989.91"/>
  </r>
  <r>
    <x v="9"/>
    <x v="4"/>
    <s v="Bellary"/>
    <x v="3"/>
    <n v="59160"/>
    <n v="605.22"/>
  </r>
  <r>
    <x v="0"/>
    <x v="4"/>
    <s v="Dharwad"/>
    <x v="0"/>
    <n v="86410"/>
    <n v="1186.21"/>
  </r>
  <r>
    <x v="0"/>
    <x v="4"/>
    <s v="Dharwad"/>
    <x v="1"/>
    <n v="194350"/>
    <n v="2525.5500000000002"/>
  </r>
  <r>
    <x v="0"/>
    <x v="4"/>
    <s v="Dharwad"/>
    <x v="2"/>
    <n v="95270"/>
    <n v="577.1"/>
  </r>
  <r>
    <x v="0"/>
    <x v="4"/>
    <s v="Dharwad"/>
    <x v="3"/>
    <n v="204980"/>
    <n v="312.81"/>
  </r>
  <r>
    <x v="1"/>
    <x v="4"/>
    <s v="Dharwad"/>
    <x v="0"/>
    <n v="78970"/>
    <n v="1208.94"/>
  </r>
  <r>
    <x v="1"/>
    <x v="4"/>
    <s v="Dharwad"/>
    <x v="1"/>
    <n v="226120"/>
    <n v="2086.33"/>
  </r>
  <r>
    <x v="1"/>
    <x v="4"/>
    <s v="Dharwad"/>
    <x v="2"/>
    <n v="132850"/>
    <n v="425.67"/>
  </r>
  <r>
    <x v="1"/>
    <x v="4"/>
    <s v="Dharwad"/>
    <x v="3"/>
    <n v="254710"/>
    <n v="237.33"/>
  </r>
  <r>
    <x v="2"/>
    <x v="4"/>
    <s v="Dharwad"/>
    <x v="0"/>
    <n v="81430"/>
    <n v="1643.25"/>
  </r>
  <r>
    <x v="2"/>
    <x v="4"/>
    <s v="Dharwad"/>
    <x v="1"/>
    <n v="233780"/>
    <n v="3426.68"/>
  </r>
  <r>
    <x v="2"/>
    <x v="4"/>
    <s v="Dharwad"/>
    <x v="2"/>
    <n v="128570"/>
    <n v="595.71"/>
  </r>
  <r>
    <x v="2"/>
    <x v="4"/>
    <s v="Dharwad"/>
    <x v="3"/>
    <n v="266440"/>
    <n v="374.61"/>
  </r>
  <r>
    <x v="3"/>
    <x v="4"/>
    <s v="Dharwad"/>
    <x v="0"/>
    <n v="77220"/>
    <n v="1784.25"/>
  </r>
  <r>
    <x v="3"/>
    <x v="4"/>
    <s v="Dharwad"/>
    <x v="1"/>
    <n v="248110"/>
    <n v="3010.84"/>
  </r>
  <r>
    <x v="3"/>
    <x v="4"/>
    <s v="Dharwad"/>
    <x v="2"/>
    <n v="129390"/>
    <n v="348.87"/>
  </r>
  <r>
    <x v="3"/>
    <x v="4"/>
    <s v="Dharwad"/>
    <x v="3"/>
    <n v="234820"/>
    <n v="367.98"/>
  </r>
  <r>
    <x v="4"/>
    <x v="4"/>
    <s v="Dharwad"/>
    <x v="0"/>
    <n v="79780"/>
    <n v="936.32"/>
  </r>
  <r>
    <x v="4"/>
    <x v="4"/>
    <s v="Dharwad"/>
    <x v="1"/>
    <n v="240360"/>
    <n v="2087.04"/>
  </r>
  <r>
    <x v="4"/>
    <x v="4"/>
    <s v="Dharwad"/>
    <x v="2"/>
    <n v="171450"/>
    <n v="362.67"/>
  </r>
  <r>
    <x v="4"/>
    <x v="4"/>
    <s v="Dharwad"/>
    <x v="3"/>
    <n v="139660"/>
    <n v="323.5"/>
  </r>
  <r>
    <x v="5"/>
    <x v="4"/>
    <s v="Dharwad"/>
    <x v="0"/>
    <n v="73730"/>
    <n v="2110"/>
  </r>
  <r>
    <x v="5"/>
    <x v="4"/>
    <s v="Dharwad"/>
    <x v="1"/>
    <n v="263570"/>
    <n v="3105.85"/>
  </r>
  <r>
    <x v="5"/>
    <x v="4"/>
    <s v="Dharwad"/>
    <x v="2"/>
    <n v="139320"/>
    <n v="635.87"/>
  </r>
  <r>
    <x v="5"/>
    <x v="4"/>
    <s v="Dharwad"/>
    <x v="3"/>
    <n v="246510"/>
    <n v="357.51"/>
  </r>
  <r>
    <x v="6"/>
    <x v="4"/>
    <s v="Dharwad"/>
    <x v="0"/>
    <n v="68900"/>
    <n v="2283.7399999999998"/>
  </r>
  <r>
    <x v="6"/>
    <x v="4"/>
    <s v="Dharwad"/>
    <x v="1"/>
    <n v="237140"/>
    <n v="2787.59"/>
  </r>
  <r>
    <x v="6"/>
    <x v="4"/>
    <s v="Dharwad"/>
    <x v="2"/>
    <n v="136570"/>
    <n v="704.25"/>
  </r>
  <r>
    <x v="6"/>
    <x v="4"/>
    <s v="Dharwad"/>
    <x v="3"/>
    <n v="301370"/>
    <n v="395.96"/>
  </r>
  <r>
    <x v="7"/>
    <x v="4"/>
    <s v="Dharwad"/>
    <x v="0"/>
    <n v="70590"/>
    <n v="957.22"/>
  </r>
  <r>
    <x v="7"/>
    <x v="4"/>
    <s v="Dharwad"/>
    <x v="1"/>
    <n v="235760"/>
    <n v="2154.56"/>
  </r>
  <r>
    <x v="7"/>
    <x v="4"/>
    <s v="Dharwad"/>
    <x v="2"/>
    <n v="203610"/>
    <n v="256.02999999999997"/>
  </r>
  <r>
    <x v="7"/>
    <x v="4"/>
    <s v="Dharwad"/>
    <x v="3"/>
    <n v="200160"/>
    <n v="295.41000000000003"/>
  </r>
  <r>
    <x v="8"/>
    <x v="4"/>
    <s v="Dharwad"/>
    <x v="0"/>
    <n v="59820"/>
    <n v="948.88"/>
  </r>
  <r>
    <x v="8"/>
    <x v="4"/>
    <s v="Dharwad"/>
    <x v="1"/>
    <n v="275800"/>
    <n v="2325.56"/>
  </r>
  <r>
    <x v="8"/>
    <x v="4"/>
    <s v="Dharwad"/>
    <x v="2"/>
    <n v="186750"/>
    <n v="139.30000000000001"/>
  </r>
  <r>
    <x v="8"/>
    <x v="4"/>
    <s v="Dharwad"/>
    <x v="3"/>
    <n v="198300"/>
    <n v="236"/>
  </r>
  <r>
    <x v="9"/>
    <x v="4"/>
    <s v="Dharwad"/>
    <x v="0"/>
    <n v="52590"/>
    <n v="1423.5"/>
  </r>
  <r>
    <x v="9"/>
    <x v="4"/>
    <s v="Dharwad"/>
    <x v="1"/>
    <n v="251610"/>
    <n v="3932.23"/>
  </r>
  <r>
    <x v="9"/>
    <x v="4"/>
    <s v="Dharwad"/>
    <x v="2"/>
    <n v="237580"/>
    <n v="493.85"/>
  </r>
  <r>
    <x v="9"/>
    <x v="4"/>
    <s v="Dharwad"/>
    <x v="3"/>
    <n v="148050"/>
    <n v="453.47"/>
  </r>
  <r>
    <x v="0"/>
    <x v="4"/>
    <s v="Belgaum"/>
    <x v="0"/>
    <n v="71240"/>
    <n v="1311.2"/>
  </r>
  <r>
    <x v="0"/>
    <x v="4"/>
    <s v="Belgaum"/>
    <x v="1"/>
    <n v="145740"/>
    <n v="2928.98"/>
  </r>
  <r>
    <x v="0"/>
    <x v="4"/>
    <s v="Belgaum"/>
    <x v="2"/>
    <n v="52340"/>
    <n v="494.65"/>
  </r>
  <r>
    <x v="0"/>
    <x v="4"/>
    <s v="Belgaum"/>
    <x v="3"/>
    <n v="20040"/>
    <n v="327.35000000000002"/>
  </r>
  <r>
    <x v="1"/>
    <x v="4"/>
    <s v="Belgaum"/>
    <x v="0"/>
    <n v="71890"/>
    <n v="1169.01"/>
  </r>
  <r>
    <x v="1"/>
    <x v="4"/>
    <s v="Belgaum"/>
    <x v="1"/>
    <n v="162340"/>
    <n v="2116.42"/>
  </r>
  <r>
    <x v="1"/>
    <x v="4"/>
    <s v="Belgaum"/>
    <x v="2"/>
    <n v="85060"/>
    <n v="456.5"/>
  </r>
  <r>
    <x v="1"/>
    <x v="4"/>
    <s v="Belgaum"/>
    <x v="3"/>
    <n v="30050"/>
    <n v="359.07"/>
  </r>
  <r>
    <x v="2"/>
    <x v="4"/>
    <s v="Belgaum"/>
    <x v="0"/>
    <n v="68470"/>
    <n v="1984.52"/>
  </r>
  <r>
    <x v="2"/>
    <x v="4"/>
    <s v="Belgaum"/>
    <x v="1"/>
    <n v="157510"/>
    <n v="3206.46"/>
  </r>
  <r>
    <x v="2"/>
    <x v="4"/>
    <s v="Belgaum"/>
    <x v="2"/>
    <n v="68250"/>
    <n v="651.72"/>
  </r>
  <r>
    <x v="2"/>
    <x v="4"/>
    <s v="Belgaum"/>
    <x v="3"/>
    <n v="38330"/>
    <n v="447.43"/>
  </r>
  <r>
    <x v="3"/>
    <x v="4"/>
    <s v="Belgaum"/>
    <x v="0"/>
    <n v="68310"/>
    <n v="1939.69"/>
  </r>
  <r>
    <x v="3"/>
    <x v="4"/>
    <s v="Belgaum"/>
    <x v="1"/>
    <n v="148000"/>
    <n v="2973.31"/>
  </r>
  <r>
    <x v="3"/>
    <x v="4"/>
    <s v="Belgaum"/>
    <x v="2"/>
    <n v="52170"/>
    <n v="507.38"/>
  </r>
  <r>
    <x v="3"/>
    <x v="4"/>
    <s v="Belgaum"/>
    <x v="3"/>
    <n v="38010"/>
    <n v="523.02"/>
  </r>
  <r>
    <x v="4"/>
    <x v="4"/>
    <s v="Belgaum"/>
    <x v="0"/>
    <n v="63700"/>
    <n v="1492.62"/>
  </r>
  <r>
    <x v="4"/>
    <x v="4"/>
    <s v="Belgaum"/>
    <x v="1"/>
    <n v="133170"/>
    <n v="2649.47"/>
  </r>
  <r>
    <x v="4"/>
    <x v="4"/>
    <s v="Belgaum"/>
    <x v="2"/>
    <n v="41760"/>
    <n v="512.21"/>
  </r>
  <r>
    <x v="4"/>
    <x v="4"/>
    <s v="Belgaum"/>
    <x v="3"/>
    <n v="22680"/>
    <n v="332.01"/>
  </r>
  <r>
    <x v="5"/>
    <x v="4"/>
    <s v="Belgaum"/>
    <x v="0"/>
    <n v="58670"/>
    <n v="2110.79"/>
  </r>
  <r>
    <x v="5"/>
    <x v="4"/>
    <s v="Belgaum"/>
    <x v="1"/>
    <n v="157640"/>
    <n v="3148"/>
  </r>
  <r>
    <x v="5"/>
    <x v="4"/>
    <s v="Belgaum"/>
    <x v="2"/>
    <n v="64070"/>
    <n v="495.86"/>
  </r>
  <r>
    <x v="5"/>
    <x v="4"/>
    <s v="Belgaum"/>
    <x v="3"/>
    <n v="31370"/>
    <n v="497.29"/>
  </r>
  <r>
    <x v="6"/>
    <x v="4"/>
    <s v="Belgaum"/>
    <x v="0"/>
    <n v="59940"/>
    <n v="2947.78"/>
  </r>
  <r>
    <x v="6"/>
    <x v="4"/>
    <s v="Belgaum"/>
    <x v="1"/>
    <n v="156720"/>
    <n v="3704.31"/>
  </r>
  <r>
    <x v="6"/>
    <x v="4"/>
    <s v="Belgaum"/>
    <x v="2"/>
    <n v="78640"/>
    <n v="622.20000000000005"/>
  </r>
  <r>
    <x v="6"/>
    <x v="4"/>
    <s v="Belgaum"/>
    <x v="3"/>
    <n v="40310"/>
    <n v="489.46"/>
  </r>
  <r>
    <x v="7"/>
    <x v="4"/>
    <s v="Belgaum"/>
    <x v="0"/>
    <n v="61230"/>
    <n v="666.34"/>
  </r>
  <r>
    <x v="7"/>
    <x v="4"/>
    <s v="Belgaum"/>
    <x v="1"/>
    <n v="131160"/>
    <n v="2147.38"/>
  </r>
  <r>
    <x v="7"/>
    <x v="4"/>
    <s v="Belgaum"/>
    <x v="2"/>
    <n v="104260"/>
    <n v="298.29000000000002"/>
  </r>
  <r>
    <x v="7"/>
    <x v="4"/>
    <s v="Belgaum"/>
    <x v="3"/>
    <n v="39580"/>
    <n v="268.57"/>
  </r>
  <r>
    <x v="8"/>
    <x v="4"/>
    <s v="Belgaum"/>
    <x v="0"/>
    <n v="65590"/>
    <n v="1886.84"/>
  </r>
  <r>
    <x v="8"/>
    <x v="4"/>
    <s v="Belgaum"/>
    <x v="1"/>
    <n v="165600"/>
    <n v="3132.11"/>
  </r>
  <r>
    <x v="8"/>
    <x v="4"/>
    <s v="Belgaum"/>
    <x v="2"/>
    <n v="102640"/>
    <n v="503.5"/>
  </r>
  <r>
    <x v="8"/>
    <x v="4"/>
    <s v="Belgaum"/>
    <x v="3"/>
    <n v="54720"/>
    <n v="478.09"/>
  </r>
  <r>
    <x v="9"/>
    <x v="4"/>
    <s v="Belgaum"/>
    <x v="0"/>
    <n v="64580"/>
    <n v="2301.29"/>
  </r>
  <r>
    <x v="9"/>
    <x v="4"/>
    <s v="Belgaum"/>
    <x v="1"/>
    <n v="141200"/>
    <n v="4413.1000000000004"/>
  </r>
  <r>
    <x v="9"/>
    <x v="4"/>
    <s v="Belgaum"/>
    <x v="2"/>
    <n v="112240"/>
    <n v="745.75"/>
  </r>
  <r>
    <x v="9"/>
    <x v="4"/>
    <s v="Belgaum"/>
    <x v="3"/>
    <n v="31000"/>
    <n v="590.42999999999995"/>
  </r>
  <r>
    <x v="0"/>
    <x v="4"/>
    <s v="Bijapur / Vijayapura"/>
    <x v="0"/>
    <n v="100"/>
    <n v="3100"/>
  </r>
  <r>
    <x v="0"/>
    <x v="4"/>
    <s v="Bijapur / Vijayapura"/>
    <x v="1"/>
    <n v="112780"/>
    <n v="3177.43"/>
  </r>
  <r>
    <x v="0"/>
    <x v="4"/>
    <s v="Bijapur / Vijayapura"/>
    <x v="2"/>
    <n v="190140"/>
    <n v="553.54"/>
  </r>
  <r>
    <x v="0"/>
    <x v="4"/>
    <s v="Bijapur / Vijayapura"/>
    <x v="3"/>
    <n v="8020"/>
    <n v="399"/>
  </r>
  <r>
    <x v="1"/>
    <x v="4"/>
    <s v="Bijapur / Vijayapura"/>
    <x v="0"/>
    <n v="160"/>
    <n v="2875"/>
  </r>
  <r>
    <x v="1"/>
    <x v="4"/>
    <s v="Bijapur / Vijayapura"/>
    <x v="1"/>
    <n v="146590"/>
    <n v="2003.96"/>
  </r>
  <r>
    <x v="1"/>
    <x v="4"/>
    <s v="Bijapur / Vijayapura"/>
    <x v="2"/>
    <n v="256240"/>
    <n v="646.62"/>
  </r>
  <r>
    <x v="1"/>
    <x v="4"/>
    <s v="Bijapur / Vijayapura"/>
    <x v="3"/>
    <n v="6490"/>
    <n v="315.87"/>
  </r>
  <r>
    <x v="2"/>
    <x v="4"/>
    <s v="Bijapur / Vijayapura"/>
    <x v="0"/>
    <n v="210"/>
    <n v="2809.52"/>
  </r>
  <r>
    <x v="2"/>
    <x v="4"/>
    <s v="Bijapur / Vijayapura"/>
    <x v="1"/>
    <n v="164020"/>
    <n v="3100.17"/>
  </r>
  <r>
    <x v="2"/>
    <x v="4"/>
    <s v="Bijapur / Vijayapura"/>
    <x v="2"/>
    <n v="234220"/>
    <n v="657.29"/>
  </r>
  <r>
    <x v="2"/>
    <x v="4"/>
    <s v="Bijapur / Vijayapura"/>
    <x v="3"/>
    <n v="12910"/>
    <n v="427.58"/>
  </r>
  <r>
    <x v="3"/>
    <x v="4"/>
    <s v="Bijapur / Vijayapura"/>
    <x v="0"/>
    <n v="180"/>
    <n v="2611.11"/>
  </r>
  <r>
    <x v="3"/>
    <x v="4"/>
    <s v="Bijapur / Vijayapura"/>
    <x v="1"/>
    <n v="164190"/>
    <n v="3191.79"/>
  </r>
  <r>
    <x v="3"/>
    <x v="4"/>
    <s v="Bijapur / Vijayapura"/>
    <x v="2"/>
    <n v="194880"/>
    <n v="379.62"/>
  </r>
  <r>
    <x v="3"/>
    <x v="4"/>
    <s v="Bijapur / Vijayapura"/>
    <x v="3"/>
    <n v="13700"/>
    <n v="335.77"/>
  </r>
  <r>
    <x v="4"/>
    <x v="4"/>
    <s v="Bijapur / Vijayapura"/>
    <x v="0"/>
    <n v="150"/>
    <n v="2533.33"/>
  </r>
  <r>
    <x v="4"/>
    <x v="4"/>
    <s v="Bijapur / Vijayapura"/>
    <x v="1"/>
    <n v="140720"/>
    <n v="2884.74"/>
  </r>
  <r>
    <x v="4"/>
    <x v="4"/>
    <s v="Bijapur / Vijayapura"/>
    <x v="2"/>
    <n v="255620"/>
    <n v="511.78"/>
  </r>
  <r>
    <x v="4"/>
    <x v="4"/>
    <s v="Bijapur / Vijayapura"/>
    <x v="3"/>
    <n v="13760"/>
    <n v="388.08"/>
  </r>
  <r>
    <x v="5"/>
    <x v="4"/>
    <s v="Bijapur / Vijayapura"/>
    <x v="0"/>
    <n v="100"/>
    <n v="3100"/>
  </r>
  <r>
    <x v="5"/>
    <x v="4"/>
    <s v="Bijapur / Vijayapura"/>
    <x v="1"/>
    <n v="156530"/>
    <n v="3520.09"/>
  </r>
  <r>
    <x v="5"/>
    <x v="4"/>
    <s v="Bijapur / Vijayapura"/>
    <x v="2"/>
    <n v="228660"/>
    <n v="665.44"/>
  </r>
  <r>
    <x v="5"/>
    <x v="4"/>
    <s v="Bijapur / Vijayapura"/>
    <x v="3"/>
    <n v="11380"/>
    <n v="431.46"/>
  </r>
  <r>
    <x v="6"/>
    <x v="4"/>
    <s v="Bijapur / Vijayapura"/>
    <x v="0"/>
    <n v="80"/>
    <n v="2875"/>
  </r>
  <r>
    <x v="6"/>
    <x v="4"/>
    <s v="Bijapur / Vijayapura"/>
    <x v="1"/>
    <n v="134090"/>
    <n v="3475.87"/>
  </r>
  <r>
    <x v="6"/>
    <x v="4"/>
    <s v="Bijapur / Vijayapura"/>
    <x v="2"/>
    <n v="262890"/>
    <n v="512.23"/>
  </r>
  <r>
    <x v="6"/>
    <x v="4"/>
    <s v="Bijapur / Vijayapura"/>
    <x v="3"/>
    <n v="18420"/>
    <n v="419.11"/>
  </r>
  <r>
    <x v="7"/>
    <x v="4"/>
    <s v="Bijapur / Vijayapura"/>
    <x v="0"/>
    <n v="80"/>
    <n v="2875"/>
  </r>
  <r>
    <x v="7"/>
    <x v="4"/>
    <s v="Bijapur / Vijayapura"/>
    <x v="1"/>
    <n v="84510"/>
    <n v="2673.06"/>
  </r>
  <r>
    <x v="7"/>
    <x v="4"/>
    <s v="Bijapur / Vijayapura"/>
    <x v="2"/>
    <n v="455090"/>
    <n v="307.58999999999997"/>
  </r>
  <r>
    <x v="7"/>
    <x v="4"/>
    <s v="Bijapur / Vijayapura"/>
    <x v="3"/>
    <n v="9540"/>
    <n v="341.72"/>
  </r>
  <r>
    <x v="8"/>
    <x v="4"/>
    <s v="Bijapur / Vijayapura"/>
    <x v="0"/>
    <n v="30"/>
    <n v="2774.19"/>
  </r>
  <r>
    <x v="8"/>
    <x v="4"/>
    <s v="Bijapur / Vijayapura"/>
    <x v="1"/>
    <n v="128670"/>
    <n v="3734.72"/>
  </r>
  <r>
    <x v="8"/>
    <x v="4"/>
    <s v="Bijapur / Vijayapura"/>
    <x v="2"/>
    <n v="263770"/>
    <n v="469.7"/>
  </r>
  <r>
    <x v="8"/>
    <x v="4"/>
    <s v="Bijapur / Vijayapura"/>
    <x v="3"/>
    <n v="11320"/>
    <n v="462.13"/>
  </r>
  <r>
    <x v="9"/>
    <x v="4"/>
    <s v="Bijapur / Vijayapura"/>
    <x v="0"/>
    <n v="30"/>
    <n v="2866.67"/>
  </r>
  <r>
    <x v="9"/>
    <x v="4"/>
    <s v="Bijapur / Vijayapura"/>
    <x v="1"/>
    <n v="113440"/>
    <n v="4083.32"/>
  </r>
  <r>
    <x v="9"/>
    <x v="4"/>
    <s v="Bijapur / Vijayapura"/>
    <x v="2"/>
    <n v="354620"/>
    <n v="725.92"/>
  </r>
  <r>
    <x v="9"/>
    <x v="4"/>
    <s v="Bijapur / Vijayapura"/>
    <x v="3"/>
    <n v="13650"/>
    <n v="492.02"/>
  </r>
  <r>
    <x v="0"/>
    <x v="4"/>
    <s v="Bidar"/>
    <x v="0"/>
    <n v="5500"/>
    <n v="743.64"/>
  </r>
  <r>
    <x v="0"/>
    <x v="4"/>
    <s v="Bidar"/>
    <x v="1"/>
    <n v="730"/>
    <n v="1890.41"/>
  </r>
  <r>
    <x v="0"/>
    <x v="4"/>
    <s v="Bidar"/>
    <x v="2"/>
    <n v="38450"/>
    <n v="566.97"/>
  </r>
  <r>
    <x v="0"/>
    <x v="4"/>
    <s v="Bidar"/>
    <x v="3"/>
    <n v="1380"/>
    <n v="159.41999999999999"/>
  </r>
  <r>
    <x v="1"/>
    <x v="4"/>
    <s v="Bidar"/>
    <x v="0"/>
    <n v="5040"/>
    <n v="765.87"/>
  </r>
  <r>
    <x v="1"/>
    <x v="4"/>
    <s v="Bidar"/>
    <x v="1"/>
    <n v="1690"/>
    <n v="834.32"/>
  </r>
  <r>
    <x v="1"/>
    <x v="4"/>
    <s v="Bidar"/>
    <x v="2"/>
    <n v="39840"/>
    <n v="601.41"/>
  </r>
  <r>
    <x v="1"/>
    <x v="4"/>
    <s v="Bidar"/>
    <x v="3"/>
    <n v="1170"/>
    <n v="162.38999999999999"/>
  </r>
  <r>
    <x v="2"/>
    <x v="4"/>
    <s v="Bidar"/>
    <x v="0"/>
    <n v="4930"/>
    <n v="784.99"/>
  </r>
  <r>
    <x v="2"/>
    <x v="4"/>
    <s v="Bidar"/>
    <x v="1"/>
    <n v="1360"/>
    <n v="3338.24"/>
  </r>
  <r>
    <x v="2"/>
    <x v="4"/>
    <s v="Bidar"/>
    <x v="2"/>
    <n v="43070"/>
    <n v="650.79999999999995"/>
  </r>
  <r>
    <x v="2"/>
    <x v="4"/>
    <s v="Bidar"/>
    <x v="3"/>
    <n v="790"/>
    <n v="189.87"/>
  </r>
  <r>
    <x v="3"/>
    <x v="4"/>
    <s v="Bidar"/>
    <x v="0"/>
    <n v="6490"/>
    <n v="687.21"/>
  </r>
  <r>
    <x v="3"/>
    <x v="4"/>
    <s v="Bidar"/>
    <x v="1"/>
    <n v="1530"/>
    <n v="3058.82"/>
  </r>
  <r>
    <x v="3"/>
    <x v="4"/>
    <s v="Bidar"/>
    <x v="2"/>
    <n v="37860"/>
    <n v="493.92"/>
  </r>
  <r>
    <x v="3"/>
    <x v="4"/>
    <s v="Bidar"/>
    <x v="3"/>
    <n v="630"/>
    <n v="412.7"/>
  </r>
  <r>
    <x v="4"/>
    <x v="4"/>
    <s v="Bidar"/>
    <x v="0"/>
    <n v="4940"/>
    <n v="987.85"/>
  </r>
  <r>
    <x v="4"/>
    <x v="4"/>
    <s v="Bidar"/>
    <x v="1"/>
    <n v="2720"/>
    <n v="2746.32"/>
  </r>
  <r>
    <x v="4"/>
    <x v="4"/>
    <s v="Bidar"/>
    <x v="2"/>
    <n v="47000"/>
    <n v="797.02"/>
  </r>
  <r>
    <x v="4"/>
    <x v="4"/>
    <s v="Bidar"/>
    <x v="3"/>
    <n v="550"/>
    <n v="418.18"/>
  </r>
  <r>
    <x v="5"/>
    <x v="4"/>
    <s v="Bidar"/>
    <x v="0"/>
    <n v="3570"/>
    <n v="1551.82"/>
  </r>
  <r>
    <x v="5"/>
    <x v="4"/>
    <s v="Bidar"/>
    <x v="1"/>
    <n v="2770"/>
    <n v="3714.8"/>
  </r>
  <r>
    <x v="5"/>
    <x v="4"/>
    <s v="Bidar"/>
    <x v="2"/>
    <n v="50940"/>
    <n v="779.94"/>
  </r>
  <r>
    <x v="5"/>
    <x v="4"/>
    <s v="Bidar"/>
    <x v="3"/>
    <n v="320"/>
    <n v="531.25"/>
  </r>
  <r>
    <x v="6"/>
    <x v="4"/>
    <s v="Bidar"/>
    <x v="0"/>
    <n v="2060"/>
    <n v="966.02"/>
  </r>
  <r>
    <x v="6"/>
    <x v="4"/>
    <s v="Bidar"/>
    <x v="1"/>
    <n v="1480"/>
    <n v="1851.35"/>
  </r>
  <r>
    <x v="6"/>
    <x v="4"/>
    <s v="Bidar"/>
    <x v="2"/>
    <n v="25970"/>
    <n v="544.47"/>
  </r>
  <r>
    <x v="6"/>
    <x v="4"/>
    <s v="Bidar"/>
    <x v="3"/>
    <n v="290"/>
    <n v="482.76"/>
  </r>
  <r>
    <x v="7"/>
    <x v="4"/>
    <s v="Bidar"/>
    <x v="0"/>
    <n v="1550"/>
    <n v="851.61"/>
  </r>
  <r>
    <x v="7"/>
    <x v="4"/>
    <s v="Bidar"/>
    <x v="1"/>
    <n v="1380"/>
    <n v="1956.52"/>
  </r>
  <r>
    <x v="7"/>
    <x v="4"/>
    <s v="Bidar"/>
    <x v="2"/>
    <n v="47060"/>
    <n v="245.01"/>
  </r>
  <r>
    <x v="7"/>
    <x v="4"/>
    <s v="Bidar"/>
    <x v="3"/>
    <n v="280"/>
    <n v="321.43"/>
  </r>
  <r>
    <x v="8"/>
    <x v="4"/>
    <s v="Bidar"/>
    <x v="0"/>
    <n v="520"/>
    <n v="1198.0999999999999"/>
  </r>
  <r>
    <x v="8"/>
    <x v="4"/>
    <s v="Bidar"/>
    <x v="1"/>
    <n v="1520"/>
    <n v="1055.3699999999999"/>
  </r>
  <r>
    <x v="8"/>
    <x v="4"/>
    <s v="Bidar"/>
    <x v="2"/>
    <n v="71790"/>
    <n v="828.4"/>
  </r>
  <r>
    <x v="8"/>
    <x v="4"/>
    <s v="Bidar"/>
    <x v="3"/>
    <n v="50"/>
    <n v="377.65"/>
  </r>
  <r>
    <x v="9"/>
    <x v="4"/>
    <s v="Bidar"/>
    <x v="0"/>
    <n v="1020"/>
    <n v="1864.44"/>
  </r>
  <r>
    <x v="9"/>
    <x v="4"/>
    <s v="Bidar"/>
    <x v="1"/>
    <n v="870"/>
    <n v="3494.81"/>
  </r>
  <r>
    <x v="9"/>
    <x v="4"/>
    <s v="Bidar"/>
    <x v="2"/>
    <n v="65420"/>
    <n v="877.8"/>
  </r>
  <r>
    <x v="9"/>
    <x v="4"/>
    <s v="Bidar"/>
    <x v="3"/>
    <n v="490"/>
    <n v="629.63"/>
  </r>
  <r>
    <x v="0"/>
    <x v="4"/>
    <s v="Raichur"/>
    <x v="0"/>
    <n v="240150"/>
    <n v="3274.95"/>
  </r>
  <r>
    <x v="0"/>
    <x v="4"/>
    <s v="Raichur"/>
    <x v="1"/>
    <n v="28240"/>
    <n v="2748.23"/>
  </r>
  <r>
    <x v="0"/>
    <x v="4"/>
    <s v="Raichur"/>
    <x v="2"/>
    <n v="100920"/>
    <n v="362.07"/>
  </r>
  <r>
    <x v="0"/>
    <x v="4"/>
    <s v="Raichur"/>
    <x v="3"/>
    <n v="37440"/>
    <n v="403.04"/>
  </r>
  <r>
    <x v="1"/>
    <x v="4"/>
    <s v="Raichur"/>
    <x v="0"/>
    <n v="250400"/>
    <n v="2946.29"/>
  </r>
  <r>
    <x v="1"/>
    <x v="4"/>
    <s v="Raichur"/>
    <x v="1"/>
    <n v="41980"/>
    <n v="1515.72"/>
  </r>
  <r>
    <x v="1"/>
    <x v="4"/>
    <s v="Raichur"/>
    <x v="2"/>
    <n v="138710"/>
    <n v="414.25"/>
  </r>
  <r>
    <x v="1"/>
    <x v="4"/>
    <s v="Raichur"/>
    <x v="3"/>
    <n v="39610"/>
    <n v="260.79000000000002"/>
  </r>
  <r>
    <x v="2"/>
    <x v="4"/>
    <s v="Raichur"/>
    <x v="0"/>
    <n v="252890"/>
    <n v="3114.24"/>
  </r>
  <r>
    <x v="2"/>
    <x v="4"/>
    <s v="Raichur"/>
    <x v="1"/>
    <n v="49200"/>
    <n v="2835.98"/>
  </r>
  <r>
    <x v="2"/>
    <x v="4"/>
    <s v="Raichur"/>
    <x v="2"/>
    <n v="141400"/>
    <n v="514.91999999999996"/>
  </r>
  <r>
    <x v="2"/>
    <x v="4"/>
    <s v="Raichur"/>
    <x v="3"/>
    <n v="48740"/>
    <n v="319.66000000000003"/>
  </r>
  <r>
    <x v="3"/>
    <x v="4"/>
    <s v="Raichur"/>
    <x v="0"/>
    <n v="218770"/>
    <n v="3018.7"/>
  </r>
  <r>
    <x v="3"/>
    <x v="4"/>
    <s v="Raichur"/>
    <x v="1"/>
    <n v="53810"/>
    <n v="2920.83"/>
  </r>
  <r>
    <x v="3"/>
    <x v="4"/>
    <s v="Raichur"/>
    <x v="2"/>
    <n v="102930"/>
    <n v="364.62"/>
  </r>
  <r>
    <x v="3"/>
    <x v="4"/>
    <s v="Raichur"/>
    <x v="3"/>
    <n v="49630"/>
    <n v="268.58999999999997"/>
  </r>
  <r>
    <x v="4"/>
    <x v="4"/>
    <s v="Raichur"/>
    <x v="0"/>
    <n v="228590"/>
    <n v="3216.68"/>
  </r>
  <r>
    <x v="4"/>
    <x v="4"/>
    <s v="Raichur"/>
    <x v="1"/>
    <n v="56560"/>
    <n v="2756.19"/>
  </r>
  <r>
    <x v="4"/>
    <x v="4"/>
    <s v="Raichur"/>
    <x v="2"/>
    <n v="172830"/>
    <n v="721.58"/>
  </r>
  <r>
    <x v="4"/>
    <x v="4"/>
    <s v="Raichur"/>
    <x v="3"/>
    <n v="62590"/>
    <n v="551.53"/>
  </r>
  <r>
    <x v="5"/>
    <x v="4"/>
    <s v="Raichur"/>
    <x v="0"/>
    <n v="254240"/>
    <n v="3288.23"/>
  </r>
  <r>
    <x v="5"/>
    <x v="4"/>
    <s v="Raichur"/>
    <x v="1"/>
    <n v="68220"/>
    <n v="3473.03"/>
  </r>
  <r>
    <x v="5"/>
    <x v="4"/>
    <s v="Raichur"/>
    <x v="2"/>
    <n v="183980"/>
    <n v="868.03"/>
  </r>
  <r>
    <x v="5"/>
    <x v="4"/>
    <s v="Raichur"/>
    <x v="3"/>
    <n v="67860"/>
    <n v="507.37"/>
  </r>
  <r>
    <x v="6"/>
    <x v="4"/>
    <s v="Raichur"/>
    <x v="0"/>
    <n v="237740"/>
    <n v="3085.93"/>
  </r>
  <r>
    <x v="6"/>
    <x v="4"/>
    <s v="Raichur"/>
    <x v="1"/>
    <n v="64260"/>
    <n v="3021.32"/>
  </r>
  <r>
    <x v="6"/>
    <x v="4"/>
    <s v="Raichur"/>
    <x v="2"/>
    <n v="112130"/>
    <n v="792.12"/>
  </r>
  <r>
    <x v="6"/>
    <x v="4"/>
    <s v="Raichur"/>
    <x v="3"/>
    <n v="127870"/>
    <n v="496.05"/>
  </r>
  <r>
    <x v="7"/>
    <x v="4"/>
    <s v="Raichur"/>
    <x v="0"/>
    <n v="166000"/>
    <n v="3177.47"/>
  </r>
  <r>
    <x v="7"/>
    <x v="4"/>
    <s v="Raichur"/>
    <x v="1"/>
    <n v="50810"/>
    <n v="1314.51"/>
  </r>
  <r>
    <x v="7"/>
    <x v="4"/>
    <s v="Raichur"/>
    <x v="2"/>
    <n v="245510"/>
    <n v="517.37"/>
  </r>
  <r>
    <x v="7"/>
    <x v="4"/>
    <s v="Raichur"/>
    <x v="3"/>
    <n v="73180"/>
    <n v="362.94"/>
  </r>
  <r>
    <x v="8"/>
    <x v="4"/>
    <s v="Raichur"/>
    <x v="0"/>
    <n v="169290"/>
    <n v="3727.77"/>
  </r>
  <r>
    <x v="8"/>
    <x v="4"/>
    <s v="Raichur"/>
    <x v="1"/>
    <n v="61320"/>
    <n v="1347.81"/>
  </r>
  <r>
    <x v="8"/>
    <x v="4"/>
    <s v="Raichur"/>
    <x v="2"/>
    <n v="155720"/>
    <n v="618.25"/>
  </r>
  <r>
    <x v="8"/>
    <x v="4"/>
    <s v="Raichur"/>
    <x v="3"/>
    <n v="50100"/>
    <n v="638.86"/>
  </r>
  <r>
    <x v="9"/>
    <x v="4"/>
    <s v="Raichur"/>
    <x v="0"/>
    <n v="167400"/>
    <n v="3265.36"/>
  </r>
  <r>
    <x v="9"/>
    <x v="4"/>
    <s v="Raichur"/>
    <x v="1"/>
    <n v="65340"/>
    <n v="3611.91"/>
  </r>
  <r>
    <x v="9"/>
    <x v="4"/>
    <s v="Raichur"/>
    <x v="2"/>
    <n v="187460"/>
    <n v="791.3"/>
  </r>
  <r>
    <x v="9"/>
    <x v="4"/>
    <s v="Raichur"/>
    <x v="3"/>
    <n v="92460"/>
    <n v="450.71"/>
  </r>
  <r>
    <x v="0"/>
    <x v="4"/>
    <s v="Gulbarga / Kalaburagi"/>
    <x v="0"/>
    <n v="92740"/>
    <n v="2335.67"/>
  </r>
  <r>
    <x v="0"/>
    <x v="4"/>
    <s v="Gulbarga / Kalaburagi"/>
    <x v="1"/>
    <n v="5940"/>
    <n v="2383.84"/>
  </r>
  <r>
    <x v="0"/>
    <x v="4"/>
    <s v="Gulbarga / Kalaburagi"/>
    <x v="2"/>
    <n v="181770"/>
    <n v="625.08000000000004"/>
  </r>
  <r>
    <x v="0"/>
    <x v="4"/>
    <s v="Gulbarga / Kalaburagi"/>
    <x v="3"/>
    <n v="50980"/>
    <n v="619.46"/>
  </r>
  <r>
    <x v="1"/>
    <x v="4"/>
    <s v="Gulbarga / Kalaburagi"/>
    <x v="0"/>
    <n v="79470"/>
    <n v="2273.69"/>
  </r>
  <r>
    <x v="1"/>
    <x v="4"/>
    <s v="Gulbarga / Kalaburagi"/>
    <x v="1"/>
    <n v="6350"/>
    <n v="1124.4100000000001"/>
  </r>
  <r>
    <x v="1"/>
    <x v="4"/>
    <s v="Gulbarga / Kalaburagi"/>
    <x v="2"/>
    <n v="233130"/>
    <n v="729.12"/>
  </r>
  <r>
    <x v="1"/>
    <x v="4"/>
    <s v="Gulbarga / Kalaburagi"/>
    <x v="3"/>
    <n v="23500"/>
    <n v="401.28"/>
  </r>
  <r>
    <x v="2"/>
    <x v="4"/>
    <s v="Gulbarga / Kalaburagi"/>
    <x v="0"/>
    <n v="100310"/>
    <n v="2046.76"/>
  </r>
  <r>
    <x v="2"/>
    <x v="4"/>
    <s v="Gulbarga / Kalaburagi"/>
    <x v="1"/>
    <n v="8530"/>
    <n v="1865.18"/>
  </r>
  <r>
    <x v="2"/>
    <x v="4"/>
    <s v="Gulbarga / Kalaburagi"/>
    <x v="2"/>
    <n v="235860"/>
    <n v="707.45"/>
  </r>
  <r>
    <x v="2"/>
    <x v="4"/>
    <s v="Gulbarga / Kalaburagi"/>
    <x v="3"/>
    <n v="47080"/>
    <n v="465.59"/>
  </r>
  <r>
    <x v="3"/>
    <x v="4"/>
    <s v="Gulbarga / Kalaburagi"/>
    <x v="0"/>
    <n v="73060"/>
    <n v="1904.19"/>
  </r>
  <r>
    <x v="3"/>
    <x v="4"/>
    <s v="Gulbarga / Kalaburagi"/>
    <x v="1"/>
    <n v="7440"/>
    <n v="2262.1"/>
  </r>
  <r>
    <x v="3"/>
    <x v="4"/>
    <s v="Gulbarga / Kalaburagi"/>
    <x v="2"/>
    <n v="179370"/>
    <n v="686.07"/>
  </r>
  <r>
    <x v="3"/>
    <x v="4"/>
    <s v="Gulbarga / Kalaburagi"/>
    <x v="3"/>
    <n v="88400"/>
    <n v="452.71"/>
  </r>
  <r>
    <x v="4"/>
    <x v="4"/>
    <s v="Gulbarga / Kalaburagi"/>
    <x v="0"/>
    <n v="67090"/>
    <n v="1355.49"/>
  </r>
  <r>
    <x v="4"/>
    <x v="4"/>
    <s v="Gulbarga / Kalaburagi"/>
    <x v="1"/>
    <n v="6450"/>
    <n v="2800"/>
  </r>
  <r>
    <x v="4"/>
    <x v="4"/>
    <s v="Gulbarga / Kalaburagi"/>
    <x v="2"/>
    <n v="174700"/>
    <n v="792.62"/>
  </r>
  <r>
    <x v="4"/>
    <x v="4"/>
    <s v="Gulbarga / Kalaburagi"/>
    <x v="3"/>
    <n v="99230"/>
    <n v="496.93"/>
  </r>
  <r>
    <x v="5"/>
    <x v="4"/>
    <s v="Gulbarga / Kalaburagi"/>
    <x v="0"/>
    <n v="74680"/>
    <n v="1980.99"/>
  </r>
  <r>
    <x v="5"/>
    <x v="4"/>
    <s v="Gulbarga / Kalaburagi"/>
    <x v="1"/>
    <n v="6250"/>
    <n v="2633.6"/>
  </r>
  <r>
    <x v="5"/>
    <x v="4"/>
    <s v="Gulbarga / Kalaburagi"/>
    <x v="2"/>
    <n v="184750"/>
    <n v="890.07"/>
  </r>
  <r>
    <x v="5"/>
    <x v="4"/>
    <s v="Gulbarga / Kalaburagi"/>
    <x v="3"/>
    <n v="127770"/>
    <n v="917.66"/>
  </r>
  <r>
    <x v="6"/>
    <x v="4"/>
    <s v="Gulbarga / Kalaburagi"/>
    <x v="0"/>
    <n v="87770"/>
    <n v="2568.87"/>
  </r>
  <r>
    <x v="6"/>
    <x v="4"/>
    <s v="Gulbarga / Kalaburagi"/>
    <x v="1"/>
    <n v="6330"/>
    <n v="2551.34"/>
  </r>
  <r>
    <x v="6"/>
    <x v="4"/>
    <s v="Gulbarga / Kalaburagi"/>
    <x v="2"/>
    <n v="202050"/>
    <n v="829.05"/>
  </r>
  <r>
    <x v="6"/>
    <x v="4"/>
    <s v="Gulbarga / Kalaburagi"/>
    <x v="3"/>
    <n v="186510"/>
    <n v="676.32"/>
  </r>
  <r>
    <x v="7"/>
    <x v="4"/>
    <s v="Gulbarga / Kalaburagi"/>
    <x v="0"/>
    <n v="53560"/>
    <n v="2016.62"/>
  </r>
  <r>
    <x v="7"/>
    <x v="4"/>
    <s v="Gulbarga / Kalaburagi"/>
    <x v="1"/>
    <n v="3600"/>
    <n v="1375"/>
  </r>
  <r>
    <x v="7"/>
    <x v="4"/>
    <s v="Gulbarga / Kalaburagi"/>
    <x v="2"/>
    <n v="224880"/>
    <n v="420.36"/>
  </r>
  <r>
    <x v="7"/>
    <x v="4"/>
    <s v="Gulbarga / Kalaburagi"/>
    <x v="3"/>
    <n v="150740"/>
    <n v="359.89"/>
  </r>
  <r>
    <x v="8"/>
    <x v="4"/>
    <s v="Gulbarga / Kalaburagi"/>
    <x v="0"/>
    <n v="96880"/>
    <n v="3329.87"/>
  </r>
  <r>
    <x v="8"/>
    <x v="4"/>
    <s v="Gulbarga / Kalaburagi"/>
    <x v="1"/>
    <n v="5100"/>
    <n v="1860.53"/>
  </r>
  <r>
    <x v="8"/>
    <x v="4"/>
    <s v="Gulbarga / Kalaburagi"/>
    <x v="2"/>
    <n v="200270"/>
    <n v="1150.31"/>
  </r>
  <r>
    <x v="8"/>
    <x v="4"/>
    <s v="Gulbarga / Kalaburagi"/>
    <x v="3"/>
    <n v="75840"/>
    <n v="500.57"/>
  </r>
  <r>
    <x v="9"/>
    <x v="4"/>
    <s v="Gulbarga / Kalaburagi"/>
    <x v="0"/>
    <n v="113280"/>
    <n v="3203.49"/>
  </r>
  <r>
    <x v="9"/>
    <x v="4"/>
    <s v="Gulbarga / Kalaburagi"/>
    <x v="1"/>
    <n v="2280"/>
    <n v="3711.84"/>
  </r>
  <r>
    <x v="9"/>
    <x v="4"/>
    <s v="Gulbarga / Kalaburagi"/>
    <x v="2"/>
    <n v="226660"/>
    <n v="1085.4100000000001"/>
  </r>
  <r>
    <x v="9"/>
    <x v="4"/>
    <s v="Gulbarga / Kalaburagi"/>
    <x v="3"/>
    <n v="123770"/>
    <n v="1052.8599999999999"/>
  </r>
  <r>
    <x v="0"/>
    <x v="4"/>
    <s v="Dakshina Kannada"/>
    <x v="0"/>
    <n v="116880"/>
    <n v="2347.62"/>
  </r>
  <r>
    <x v="0"/>
    <x v="4"/>
    <s v="Dakshina Kannada"/>
    <x v="1"/>
    <n v="60"/>
    <n v="2666.67"/>
  </r>
  <r>
    <x v="1"/>
    <x v="4"/>
    <s v="Dakshina Kannada"/>
    <x v="0"/>
    <n v="112410"/>
    <n v="2333.7800000000002"/>
  </r>
  <r>
    <x v="1"/>
    <x v="4"/>
    <s v="Dakshina Kannada"/>
    <x v="1"/>
    <n v="30"/>
    <n v="1666.67"/>
  </r>
  <r>
    <x v="2"/>
    <x v="4"/>
    <s v="Dakshina Kannada"/>
    <x v="0"/>
    <n v="110970"/>
    <n v="2353.61"/>
  </r>
  <r>
    <x v="2"/>
    <x v="4"/>
    <s v="Dakshina Kannada"/>
    <x v="1"/>
    <n v="20"/>
    <n v="3000"/>
  </r>
  <r>
    <x v="3"/>
    <x v="4"/>
    <s v="Dakshina Kannada"/>
    <x v="0"/>
    <n v="110500"/>
    <n v="2425.9699999999998"/>
  </r>
  <r>
    <x v="3"/>
    <x v="4"/>
    <s v="Dakshina Kannada"/>
    <x v="1"/>
    <n v="40"/>
    <n v="3000"/>
  </r>
  <r>
    <x v="4"/>
    <x v="4"/>
    <s v="Dakshina Kannada"/>
    <x v="0"/>
    <n v="105810"/>
    <n v="2540.9699999999998"/>
  </r>
  <r>
    <x v="4"/>
    <x v="4"/>
    <s v="Dakshina Kannada"/>
    <x v="1"/>
    <n v="30"/>
    <n v="3333.33"/>
  </r>
  <r>
    <x v="5"/>
    <x v="4"/>
    <s v="Dakshina Kannada"/>
    <x v="0"/>
    <n v="106930"/>
    <n v="2695.5"/>
  </r>
  <r>
    <x v="5"/>
    <x v="4"/>
    <s v="Dakshina Kannada"/>
    <x v="1"/>
    <n v="50"/>
    <n v="3400"/>
  </r>
  <r>
    <x v="6"/>
    <x v="4"/>
    <s v="Dakshina Kannada"/>
    <x v="0"/>
    <n v="101900"/>
    <n v="2653.09"/>
  </r>
  <r>
    <x v="6"/>
    <x v="4"/>
    <s v="Dakshina Kannada"/>
    <x v="1"/>
    <n v="30"/>
    <n v="3333.33"/>
  </r>
  <r>
    <x v="7"/>
    <x v="4"/>
    <s v="Dakshina Kannada"/>
    <x v="0"/>
    <n v="98300"/>
    <n v="2577.42"/>
  </r>
  <r>
    <x v="7"/>
    <x v="4"/>
    <s v="Dakshina Kannada"/>
    <x v="1"/>
    <n v="10"/>
    <n v="2000"/>
  </r>
  <r>
    <x v="8"/>
    <x v="4"/>
    <s v="Dakshina Kannada"/>
    <x v="0"/>
    <n v="87130"/>
    <n v="2835.18"/>
  </r>
  <r>
    <x v="9"/>
    <x v="4"/>
    <s v="Dakshina Kannada"/>
    <x v="0"/>
    <n v="80260"/>
    <n v="2904.74"/>
  </r>
  <r>
    <x v="9"/>
    <x v="4"/>
    <s v="Dakshina Kannada"/>
    <x v="1"/>
    <n v="10"/>
    <n v="3833.33"/>
  </r>
  <r>
    <x v="0"/>
    <x v="4"/>
    <s v="Uttara Kannada"/>
    <x v="0"/>
    <n v="80490"/>
    <n v="1521.18"/>
  </r>
  <r>
    <x v="0"/>
    <x v="4"/>
    <s v="Uttara Kannada"/>
    <x v="1"/>
    <n v="3330"/>
    <n v="4276.28"/>
  </r>
  <r>
    <x v="0"/>
    <x v="4"/>
    <s v="Uttara Kannada"/>
    <x v="2"/>
    <n v="10"/>
    <n v="1000"/>
  </r>
  <r>
    <x v="0"/>
    <x v="4"/>
    <s v="Uttara Kannada"/>
    <x v="3"/>
    <n v="3450"/>
    <n v="315.94"/>
  </r>
  <r>
    <x v="1"/>
    <x v="4"/>
    <s v="Uttara Kannada"/>
    <x v="0"/>
    <n v="80270"/>
    <n v="1934.1"/>
  </r>
  <r>
    <x v="1"/>
    <x v="4"/>
    <s v="Uttara Kannada"/>
    <x v="1"/>
    <n v="4450"/>
    <n v="3676.4"/>
  </r>
  <r>
    <x v="1"/>
    <x v="4"/>
    <s v="Uttara Kannada"/>
    <x v="3"/>
    <n v="2780"/>
    <n v="323.74"/>
  </r>
  <r>
    <x v="2"/>
    <x v="4"/>
    <s v="Uttara Kannada"/>
    <x v="0"/>
    <n v="79020"/>
    <n v="1907.37"/>
  </r>
  <r>
    <x v="2"/>
    <x v="4"/>
    <s v="Uttara Kannada"/>
    <x v="1"/>
    <n v="4490"/>
    <n v="4173.72"/>
  </r>
  <r>
    <x v="2"/>
    <x v="4"/>
    <s v="Uttara Kannada"/>
    <x v="2"/>
    <n v="10"/>
    <n v="1000"/>
  </r>
  <r>
    <x v="2"/>
    <x v="4"/>
    <s v="Uttara Kannada"/>
    <x v="3"/>
    <n v="2990"/>
    <n v="468.23"/>
  </r>
  <r>
    <x v="3"/>
    <x v="4"/>
    <s v="Uttara Kannada"/>
    <x v="0"/>
    <n v="75750"/>
    <n v="2051.4899999999998"/>
  </r>
  <r>
    <x v="3"/>
    <x v="4"/>
    <s v="Uttara Kannada"/>
    <x v="1"/>
    <n v="3790"/>
    <n v="3023.75"/>
  </r>
  <r>
    <x v="3"/>
    <x v="4"/>
    <s v="Uttara Kannada"/>
    <x v="3"/>
    <n v="2590"/>
    <n v="177.61"/>
  </r>
  <r>
    <x v="4"/>
    <x v="4"/>
    <s v="Uttara Kannada"/>
    <x v="0"/>
    <n v="74280"/>
    <n v="2020.33"/>
  </r>
  <r>
    <x v="4"/>
    <x v="4"/>
    <s v="Uttara Kannada"/>
    <x v="1"/>
    <n v="4510"/>
    <n v="5494.46"/>
  </r>
  <r>
    <x v="4"/>
    <x v="4"/>
    <s v="Uttara Kannada"/>
    <x v="3"/>
    <n v="2600"/>
    <n v="411.54"/>
  </r>
  <r>
    <x v="5"/>
    <x v="4"/>
    <s v="Uttara Kannada"/>
    <x v="0"/>
    <n v="69970"/>
    <n v="2434.19"/>
  </r>
  <r>
    <x v="5"/>
    <x v="4"/>
    <s v="Uttara Kannada"/>
    <x v="1"/>
    <n v="5910"/>
    <n v="2847.72"/>
  </r>
  <r>
    <x v="5"/>
    <x v="4"/>
    <s v="Uttara Kannada"/>
    <x v="2"/>
    <n v="10"/>
    <n v="1000"/>
  </r>
  <r>
    <x v="5"/>
    <x v="4"/>
    <s v="Uttara Kannada"/>
    <x v="3"/>
    <n v="1350"/>
    <n v="370.37"/>
  </r>
  <r>
    <x v="6"/>
    <x v="4"/>
    <s v="Uttara Kannada"/>
    <x v="0"/>
    <n v="68510"/>
    <n v="2228.87"/>
  </r>
  <r>
    <x v="6"/>
    <x v="4"/>
    <s v="Uttara Kannada"/>
    <x v="1"/>
    <n v="6290"/>
    <n v="3815.58"/>
  </r>
  <r>
    <x v="6"/>
    <x v="4"/>
    <s v="Uttara Kannada"/>
    <x v="2"/>
    <n v="20"/>
    <n v="500"/>
  </r>
  <r>
    <x v="6"/>
    <x v="4"/>
    <s v="Uttara Kannada"/>
    <x v="3"/>
    <n v="1410"/>
    <n v="333.33"/>
  </r>
  <r>
    <x v="7"/>
    <x v="4"/>
    <s v="Uttara Kannada"/>
    <x v="0"/>
    <n v="67340"/>
    <n v="1657.86"/>
  </r>
  <r>
    <x v="7"/>
    <x v="4"/>
    <s v="Uttara Kannada"/>
    <x v="1"/>
    <n v="5230"/>
    <n v="4508.6000000000004"/>
  </r>
  <r>
    <x v="7"/>
    <x v="4"/>
    <s v="Uttara Kannada"/>
    <x v="3"/>
    <n v="1270"/>
    <n v="330.71"/>
  </r>
  <r>
    <x v="8"/>
    <x v="4"/>
    <s v="Uttara Kannada"/>
    <x v="0"/>
    <n v="66670"/>
    <n v="1962.86"/>
  </r>
  <r>
    <x v="8"/>
    <x v="4"/>
    <s v="Uttara Kannada"/>
    <x v="1"/>
    <n v="5660"/>
    <n v="5424.58"/>
  </r>
  <r>
    <x v="8"/>
    <x v="4"/>
    <s v="Uttara Kannada"/>
    <x v="3"/>
    <n v="1110"/>
    <n v="549.24"/>
  </r>
  <r>
    <x v="9"/>
    <x v="4"/>
    <s v="Uttara Kannada"/>
    <x v="0"/>
    <n v="62870"/>
    <n v="1976.12"/>
  </r>
  <r>
    <x v="9"/>
    <x v="4"/>
    <s v="Uttara Kannada"/>
    <x v="1"/>
    <n v="9870"/>
    <n v="5450.75"/>
  </r>
  <r>
    <x v="9"/>
    <x v="4"/>
    <s v="Uttara Kannada"/>
    <x v="3"/>
    <n v="1210"/>
    <n v="647.70000000000005"/>
  </r>
  <r>
    <x v="0"/>
    <x v="4"/>
    <s v="Kodagu / Coorg"/>
    <x v="0"/>
    <n v="35360"/>
    <n v="2397.62"/>
  </r>
  <r>
    <x v="0"/>
    <x v="4"/>
    <s v="Kodagu / Coorg"/>
    <x v="1"/>
    <n v="3810"/>
    <n v="4419.95"/>
  </r>
  <r>
    <x v="1"/>
    <x v="4"/>
    <s v="Kodagu / Coorg"/>
    <x v="0"/>
    <n v="34840"/>
    <n v="2443.7399999999998"/>
  </r>
  <r>
    <x v="1"/>
    <x v="4"/>
    <s v="Kodagu / Coorg"/>
    <x v="1"/>
    <n v="3580"/>
    <n v="4675.9799999999996"/>
  </r>
  <r>
    <x v="2"/>
    <x v="4"/>
    <s v="Kodagu / Coorg"/>
    <x v="0"/>
    <n v="35440"/>
    <n v="2636.85"/>
  </r>
  <r>
    <x v="2"/>
    <x v="4"/>
    <s v="Kodagu / Coorg"/>
    <x v="1"/>
    <n v="3270"/>
    <n v="4798.17"/>
  </r>
  <r>
    <x v="3"/>
    <x v="4"/>
    <s v="Kodagu / Coorg"/>
    <x v="0"/>
    <n v="34220"/>
    <n v="2724.43"/>
  </r>
  <r>
    <x v="3"/>
    <x v="4"/>
    <s v="Kodagu / Coorg"/>
    <x v="1"/>
    <n v="3700"/>
    <n v="3797.3"/>
  </r>
  <r>
    <x v="4"/>
    <x v="4"/>
    <s v="Kodagu / Coorg"/>
    <x v="0"/>
    <n v="31370"/>
    <n v="2479.44"/>
  </r>
  <r>
    <x v="4"/>
    <x v="4"/>
    <s v="Kodagu / Coorg"/>
    <x v="1"/>
    <n v="3910"/>
    <n v="4478.26"/>
  </r>
  <r>
    <x v="5"/>
    <x v="4"/>
    <s v="Kodagu / Coorg"/>
    <x v="0"/>
    <n v="32030"/>
    <n v="2878.86"/>
  </r>
  <r>
    <x v="5"/>
    <x v="4"/>
    <s v="Kodagu / Coorg"/>
    <x v="1"/>
    <n v="2100"/>
    <n v="3861.9"/>
  </r>
  <r>
    <x v="6"/>
    <x v="4"/>
    <s v="Kodagu / Coorg"/>
    <x v="0"/>
    <n v="30960"/>
    <n v="2806.85"/>
  </r>
  <r>
    <x v="6"/>
    <x v="4"/>
    <s v="Kodagu / Coorg"/>
    <x v="1"/>
    <n v="3520"/>
    <n v="5090.91"/>
  </r>
  <r>
    <x v="7"/>
    <x v="4"/>
    <s v="Kodagu / Coorg"/>
    <x v="0"/>
    <n v="28340"/>
    <n v="2699.01"/>
  </r>
  <r>
    <x v="7"/>
    <x v="4"/>
    <s v="Kodagu / Coorg"/>
    <x v="1"/>
    <n v="3450"/>
    <n v="4484.0600000000004"/>
  </r>
  <r>
    <x v="8"/>
    <x v="4"/>
    <s v="Kodagu / Coorg"/>
    <x v="0"/>
    <n v="27930"/>
    <n v="2431.41"/>
  </r>
  <r>
    <x v="8"/>
    <x v="4"/>
    <s v="Kodagu / Coorg"/>
    <x v="1"/>
    <n v="3860"/>
    <n v="5537.55"/>
  </r>
  <r>
    <x v="9"/>
    <x v="4"/>
    <s v="Kodagu / Coorg"/>
    <x v="0"/>
    <n v="27170"/>
    <n v="2364.9499999999998"/>
  </r>
  <r>
    <x v="9"/>
    <x v="4"/>
    <s v="Kodagu / Coorg"/>
    <x v="1"/>
    <n v="3560"/>
    <n v="7516.3"/>
  </r>
  <r>
    <x v="0"/>
    <x v="5"/>
    <s v="Chengalpattu MGR / Kanchipuram"/>
    <x v="0"/>
    <n v="173110"/>
    <n v="3726.36"/>
  </r>
  <r>
    <x v="1"/>
    <x v="5"/>
    <s v="Chengalpattu MGR / Kanchipuram"/>
    <x v="0"/>
    <n v="171960"/>
    <n v="3417.77"/>
  </r>
  <r>
    <x v="1"/>
    <x v="5"/>
    <s v="Chengalpattu MGR / Kanchipuram"/>
    <x v="2"/>
    <n v="20"/>
    <n v="1000"/>
  </r>
  <r>
    <x v="2"/>
    <x v="5"/>
    <s v="Chengalpattu MGR / Kanchipuram"/>
    <x v="0"/>
    <n v="178960"/>
    <n v="3513.86"/>
  </r>
  <r>
    <x v="2"/>
    <x v="5"/>
    <s v="Chengalpattu MGR / Kanchipuram"/>
    <x v="1"/>
    <n v="10"/>
    <n v="3000"/>
  </r>
  <r>
    <x v="3"/>
    <x v="5"/>
    <s v="Chengalpattu MGR / Kanchipuram"/>
    <x v="0"/>
    <n v="169640"/>
    <n v="4176.2"/>
  </r>
  <r>
    <x v="3"/>
    <x v="5"/>
    <s v="Chengalpattu MGR / Kanchipuram"/>
    <x v="1"/>
    <n v="40"/>
    <n v="5500"/>
  </r>
  <r>
    <x v="4"/>
    <x v="5"/>
    <s v="Chengalpattu MGR / Kanchipuram"/>
    <x v="0"/>
    <n v="156120"/>
    <n v="4133.62"/>
  </r>
  <r>
    <x v="4"/>
    <x v="5"/>
    <s v="Chengalpattu MGR / Kanchipuram"/>
    <x v="1"/>
    <n v="10"/>
    <n v="4000"/>
  </r>
  <r>
    <x v="4"/>
    <x v="5"/>
    <s v="Chengalpattu MGR / Kanchipuram"/>
    <x v="2"/>
    <n v="10"/>
    <n v="1000"/>
  </r>
  <r>
    <x v="5"/>
    <x v="5"/>
    <s v="Chengalpattu MGR / Kanchipuram"/>
    <x v="0"/>
    <n v="181390"/>
    <n v="4649.43"/>
  </r>
  <r>
    <x v="5"/>
    <x v="5"/>
    <s v="Chengalpattu MGR / Kanchipuram"/>
    <x v="1"/>
    <n v="110"/>
    <n v="5727.27"/>
  </r>
  <r>
    <x v="5"/>
    <x v="5"/>
    <s v="Chengalpattu MGR / Kanchipuram"/>
    <x v="2"/>
    <n v="40"/>
    <n v="500"/>
  </r>
  <r>
    <x v="6"/>
    <x v="5"/>
    <s v="Chengalpattu MGR / Kanchipuram"/>
    <x v="0"/>
    <n v="158230"/>
    <n v="4525.6899999999996"/>
  </r>
  <r>
    <x v="6"/>
    <x v="5"/>
    <s v="Chengalpattu MGR / Kanchipuram"/>
    <x v="1"/>
    <n v="540"/>
    <n v="7833.33"/>
  </r>
  <r>
    <x v="6"/>
    <x v="5"/>
    <s v="Chengalpattu MGR / Kanchipuram"/>
    <x v="2"/>
    <n v="10"/>
    <n v="1000"/>
  </r>
  <r>
    <x v="7"/>
    <x v="5"/>
    <s v="Chengalpattu MGR / Kanchipuram"/>
    <x v="0"/>
    <n v="199140"/>
    <n v="3758.66"/>
  </r>
  <r>
    <x v="7"/>
    <x v="5"/>
    <s v="Chengalpattu MGR / Kanchipuram"/>
    <x v="1"/>
    <n v="10"/>
    <n v="10000"/>
  </r>
  <r>
    <x v="7"/>
    <x v="5"/>
    <s v="Chengalpattu MGR / Kanchipuram"/>
    <x v="2"/>
    <n v="30"/>
    <n v="333.33"/>
  </r>
  <r>
    <x v="8"/>
    <x v="5"/>
    <s v="Chengalpattu MGR / Kanchipuram"/>
    <x v="0"/>
    <n v="169580"/>
    <n v="3450.65"/>
  </r>
  <r>
    <x v="8"/>
    <x v="5"/>
    <s v="Chengalpattu MGR / Kanchipuram"/>
    <x v="1"/>
    <n v="30"/>
    <n v="3444.44"/>
  </r>
  <r>
    <x v="8"/>
    <x v="5"/>
    <s v="Chengalpattu MGR / Kanchipuram"/>
    <x v="2"/>
    <n v="50"/>
    <n v="469.39"/>
  </r>
  <r>
    <x v="9"/>
    <x v="5"/>
    <s v="Chengalpattu MGR / Kanchipuram"/>
    <x v="0"/>
    <n v="193220"/>
    <n v="4178.74"/>
  </r>
  <r>
    <x v="9"/>
    <x v="5"/>
    <s v="Chengalpattu MGR / Kanchipuram"/>
    <x v="1"/>
    <n v="10"/>
    <n v="6666.67"/>
  </r>
  <r>
    <x v="0"/>
    <x v="5"/>
    <s v="South Arcot / Cuddalore"/>
    <x v="0"/>
    <n v="254460"/>
    <n v="2652.75"/>
  </r>
  <r>
    <x v="0"/>
    <x v="5"/>
    <s v="South Arcot / Cuddalore"/>
    <x v="1"/>
    <n v="17900"/>
    <n v="2799.44"/>
  </r>
  <r>
    <x v="0"/>
    <x v="5"/>
    <s v="South Arcot / Cuddalore"/>
    <x v="3"/>
    <n v="13430"/>
    <n v="278.48"/>
  </r>
  <r>
    <x v="1"/>
    <x v="5"/>
    <s v="South Arcot / Cuddalore"/>
    <x v="0"/>
    <n v="259970"/>
    <n v="3041.85"/>
  </r>
  <r>
    <x v="1"/>
    <x v="5"/>
    <s v="South Arcot / Cuddalore"/>
    <x v="1"/>
    <n v="14570"/>
    <n v="2688.4"/>
  </r>
  <r>
    <x v="1"/>
    <x v="5"/>
    <s v="South Arcot / Cuddalore"/>
    <x v="2"/>
    <n v="60"/>
    <n v="166.67"/>
  </r>
  <r>
    <x v="1"/>
    <x v="5"/>
    <s v="South Arcot / Cuddalore"/>
    <x v="3"/>
    <n v="11150"/>
    <n v="256.5"/>
  </r>
  <r>
    <x v="2"/>
    <x v="5"/>
    <s v="South Arcot / Cuddalore"/>
    <x v="0"/>
    <n v="265750"/>
    <n v="3061.22"/>
  </r>
  <r>
    <x v="2"/>
    <x v="5"/>
    <s v="South Arcot / Cuddalore"/>
    <x v="1"/>
    <n v="15180"/>
    <n v="2118.58"/>
  </r>
  <r>
    <x v="2"/>
    <x v="5"/>
    <s v="South Arcot / Cuddalore"/>
    <x v="2"/>
    <n v="40"/>
    <n v="250"/>
  </r>
  <r>
    <x v="2"/>
    <x v="5"/>
    <s v="South Arcot / Cuddalore"/>
    <x v="3"/>
    <n v="11730"/>
    <n v="243.82"/>
  </r>
  <r>
    <x v="3"/>
    <x v="5"/>
    <s v="South Arcot / Cuddalore"/>
    <x v="0"/>
    <n v="250840"/>
    <n v="2869.8"/>
  </r>
  <r>
    <x v="3"/>
    <x v="5"/>
    <s v="South Arcot / Cuddalore"/>
    <x v="1"/>
    <n v="19060"/>
    <n v="3307.97"/>
  </r>
  <r>
    <x v="3"/>
    <x v="5"/>
    <s v="South Arcot / Cuddalore"/>
    <x v="3"/>
    <n v="12000"/>
    <n v="390.83"/>
  </r>
  <r>
    <x v="4"/>
    <x v="5"/>
    <s v="South Arcot / Cuddalore"/>
    <x v="0"/>
    <n v="227550"/>
    <n v="3233.66"/>
  </r>
  <r>
    <x v="4"/>
    <x v="5"/>
    <s v="South Arcot / Cuddalore"/>
    <x v="1"/>
    <n v="20560"/>
    <n v="2175.58"/>
  </r>
  <r>
    <x v="4"/>
    <x v="5"/>
    <s v="South Arcot / Cuddalore"/>
    <x v="3"/>
    <n v="12010"/>
    <n v="413.82"/>
  </r>
  <r>
    <x v="5"/>
    <x v="5"/>
    <s v="South Arcot / Cuddalore"/>
    <x v="0"/>
    <n v="297930"/>
    <n v="4573.46"/>
  </r>
  <r>
    <x v="5"/>
    <x v="5"/>
    <s v="South Arcot / Cuddalore"/>
    <x v="1"/>
    <n v="53260"/>
    <n v="5165.2299999999996"/>
  </r>
  <r>
    <x v="5"/>
    <x v="5"/>
    <s v="South Arcot / Cuddalore"/>
    <x v="3"/>
    <n v="18200"/>
    <n v="510.99"/>
  </r>
  <r>
    <x v="6"/>
    <x v="5"/>
    <s v="South Arcot / Cuddalore"/>
    <x v="0"/>
    <n v="306160"/>
    <n v="4816.2700000000004"/>
  </r>
  <r>
    <x v="6"/>
    <x v="5"/>
    <s v="South Arcot / Cuddalore"/>
    <x v="1"/>
    <n v="45090"/>
    <n v="7310.49"/>
  </r>
  <r>
    <x v="6"/>
    <x v="5"/>
    <s v="South Arcot / Cuddalore"/>
    <x v="3"/>
    <n v="16870"/>
    <n v="562.54"/>
  </r>
  <r>
    <x v="7"/>
    <x v="5"/>
    <s v="South Arcot / Cuddalore"/>
    <x v="0"/>
    <n v="322290"/>
    <n v="3972.94"/>
  </r>
  <r>
    <x v="7"/>
    <x v="5"/>
    <s v="South Arcot / Cuddalore"/>
    <x v="1"/>
    <n v="44650"/>
    <n v="5647.93"/>
  </r>
  <r>
    <x v="7"/>
    <x v="5"/>
    <s v="South Arcot / Cuddalore"/>
    <x v="3"/>
    <n v="16210"/>
    <n v="256.63"/>
  </r>
  <r>
    <x v="8"/>
    <x v="5"/>
    <s v="South Arcot / Cuddalore"/>
    <x v="0"/>
    <n v="314210"/>
    <n v="3924.87"/>
  </r>
  <r>
    <x v="8"/>
    <x v="5"/>
    <s v="South Arcot / Cuddalore"/>
    <x v="1"/>
    <n v="34700"/>
    <n v="4900.05"/>
  </r>
  <r>
    <x v="8"/>
    <x v="5"/>
    <s v="South Arcot / Cuddalore"/>
    <x v="3"/>
    <n v="11350"/>
    <n v="204.7"/>
  </r>
  <r>
    <x v="9"/>
    <x v="5"/>
    <s v="South Arcot / Cuddalore"/>
    <x v="0"/>
    <n v="294850"/>
    <n v="4299.84"/>
  </r>
  <r>
    <x v="9"/>
    <x v="5"/>
    <s v="South Arcot / Cuddalore"/>
    <x v="1"/>
    <n v="37720"/>
    <n v="7567.6"/>
  </r>
  <r>
    <x v="9"/>
    <x v="5"/>
    <s v="South Arcot / Cuddalore"/>
    <x v="3"/>
    <n v="19370"/>
    <n v="0.34"/>
  </r>
  <r>
    <x v="0"/>
    <x v="5"/>
    <s v="North Arcot / Vellore"/>
    <x v="0"/>
    <n v="149310"/>
    <n v="3280.49"/>
  </r>
  <r>
    <x v="0"/>
    <x v="5"/>
    <s v="North Arcot / Vellore"/>
    <x v="1"/>
    <n v="4610"/>
    <n v="5789.59"/>
  </r>
  <r>
    <x v="0"/>
    <x v="5"/>
    <s v="North Arcot / Vellore"/>
    <x v="2"/>
    <n v="120"/>
    <n v="416.67"/>
  </r>
  <r>
    <x v="0"/>
    <x v="5"/>
    <s v="North Arcot / Vellore"/>
    <x v="3"/>
    <n v="7640"/>
    <n v="312.83"/>
  </r>
  <r>
    <x v="1"/>
    <x v="5"/>
    <s v="North Arcot / Vellore"/>
    <x v="0"/>
    <n v="144950"/>
    <n v="3179.1"/>
  </r>
  <r>
    <x v="1"/>
    <x v="5"/>
    <s v="North Arcot / Vellore"/>
    <x v="1"/>
    <n v="910"/>
    <n v="5769.23"/>
  </r>
  <r>
    <x v="1"/>
    <x v="5"/>
    <s v="North Arcot / Vellore"/>
    <x v="2"/>
    <n v="170"/>
    <n v="352.94"/>
  </r>
  <r>
    <x v="1"/>
    <x v="5"/>
    <s v="North Arcot / Vellore"/>
    <x v="3"/>
    <n v="7720"/>
    <n v="340.67"/>
  </r>
  <r>
    <x v="2"/>
    <x v="5"/>
    <s v="North Arcot / Vellore"/>
    <x v="0"/>
    <n v="168710"/>
    <n v="3026.02"/>
  </r>
  <r>
    <x v="2"/>
    <x v="5"/>
    <s v="North Arcot / Vellore"/>
    <x v="1"/>
    <n v="570"/>
    <n v="4263.16"/>
  </r>
  <r>
    <x v="2"/>
    <x v="5"/>
    <s v="North Arcot / Vellore"/>
    <x v="2"/>
    <n v="410"/>
    <n v="390.24"/>
  </r>
  <r>
    <x v="2"/>
    <x v="5"/>
    <s v="North Arcot / Vellore"/>
    <x v="3"/>
    <n v="6900"/>
    <n v="385.51"/>
  </r>
  <r>
    <x v="3"/>
    <x v="5"/>
    <s v="North Arcot / Vellore"/>
    <x v="0"/>
    <n v="101930"/>
    <n v="4451.58"/>
  </r>
  <r>
    <x v="3"/>
    <x v="5"/>
    <s v="North Arcot / Vellore"/>
    <x v="1"/>
    <n v="1940"/>
    <n v="6113.4"/>
  </r>
  <r>
    <x v="3"/>
    <x v="5"/>
    <s v="North Arcot / Vellore"/>
    <x v="3"/>
    <n v="7900"/>
    <n v="349.37"/>
  </r>
  <r>
    <x v="4"/>
    <x v="5"/>
    <s v="North Arcot / Vellore"/>
    <x v="0"/>
    <n v="127480"/>
    <n v="3752.04"/>
  </r>
  <r>
    <x v="4"/>
    <x v="5"/>
    <s v="North Arcot / Vellore"/>
    <x v="1"/>
    <n v="1720"/>
    <n v="3313.95"/>
  </r>
  <r>
    <x v="4"/>
    <x v="5"/>
    <s v="North Arcot / Vellore"/>
    <x v="3"/>
    <n v="8240"/>
    <n v="393.2"/>
  </r>
  <r>
    <x v="5"/>
    <x v="5"/>
    <s v="North Arcot / Vellore"/>
    <x v="0"/>
    <n v="122000"/>
    <n v="4523.7700000000004"/>
  </r>
  <r>
    <x v="5"/>
    <x v="5"/>
    <s v="North Arcot / Vellore"/>
    <x v="1"/>
    <n v="7170"/>
    <n v="5543.93"/>
  </r>
  <r>
    <x v="5"/>
    <x v="5"/>
    <s v="North Arcot / Vellore"/>
    <x v="3"/>
    <n v="6770"/>
    <n v="475.63"/>
  </r>
  <r>
    <x v="6"/>
    <x v="5"/>
    <s v="North Arcot / Vellore"/>
    <x v="0"/>
    <n v="129710"/>
    <n v="4887.5200000000004"/>
  </r>
  <r>
    <x v="6"/>
    <x v="5"/>
    <s v="North Arcot / Vellore"/>
    <x v="1"/>
    <n v="7050"/>
    <n v="7878.01"/>
  </r>
  <r>
    <x v="6"/>
    <x v="5"/>
    <s v="North Arcot / Vellore"/>
    <x v="2"/>
    <n v="270"/>
    <n v="481.48"/>
  </r>
  <r>
    <x v="6"/>
    <x v="5"/>
    <s v="North Arcot / Vellore"/>
    <x v="3"/>
    <n v="9030"/>
    <n v="493.91"/>
  </r>
  <r>
    <x v="7"/>
    <x v="5"/>
    <s v="North Arcot / Vellore"/>
    <x v="0"/>
    <n v="190650"/>
    <n v="3949.44"/>
  </r>
  <r>
    <x v="7"/>
    <x v="5"/>
    <s v="North Arcot / Vellore"/>
    <x v="1"/>
    <n v="5520"/>
    <n v="7125"/>
  </r>
  <r>
    <x v="7"/>
    <x v="5"/>
    <s v="North Arcot / Vellore"/>
    <x v="2"/>
    <n v="20"/>
    <n v="500"/>
  </r>
  <r>
    <x v="7"/>
    <x v="5"/>
    <s v="North Arcot / Vellore"/>
    <x v="3"/>
    <n v="8440"/>
    <n v="315.17"/>
  </r>
  <r>
    <x v="8"/>
    <x v="5"/>
    <s v="North Arcot / Vellore"/>
    <x v="0"/>
    <n v="183450"/>
    <n v="4021.55"/>
  </r>
  <r>
    <x v="8"/>
    <x v="5"/>
    <s v="North Arcot / Vellore"/>
    <x v="1"/>
    <n v="4740"/>
    <n v="3951.11"/>
  </r>
  <r>
    <x v="8"/>
    <x v="5"/>
    <s v="North Arcot / Vellore"/>
    <x v="2"/>
    <n v="60"/>
    <n v="338.98"/>
  </r>
  <r>
    <x v="8"/>
    <x v="5"/>
    <s v="North Arcot / Vellore"/>
    <x v="3"/>
    <n v="6360"/>
    <n v="306.87"/>
  </r>
  <r>
    <x v="9"/>
    <x v="5"/>
    <s v="North Arcot / Vellore"/>
    <x v="0"/>
    <n v="216650"/>
    <n v="4428.49"/>
  </r>
  <r>
    <x v="9"/>
    <x v="5"/>
    <s v="North Arcot / Vellore"/>
    <x v="1"/>
    <n v="5370"/>
    <n v="8166.57"/>
  </r>
  <r>
    <x v="9"/>
    <x v="5"/>
    <s v="North Arcot / Vellore"/>
    <x v="2"/>
    <n v="10"/>
    <n v="1000"/>
  </r>
  <r>
    <x v="9"/>
    <x v="5"/>
    <s v="North Arcot / Vellore"/>
    <x v="3"/>
    <n v="6930"/>
    <n v="0.52"/>
  </r>
  <r>
    <x v="0"/>
    <x v="5"/>
    <s v="Salem"/>
    <x v="0"/>
    <n v="78830"/>
    <n v="4030.32"/>
  </r>
  <r>
    <x v="0"/>
    <x v="5"/>
    <s v="Salem"/>
    <x v="1"/>
    <n v="41840"/>
    <n v="3402.72"/>
  </r>
  <r>
    <x v="0"/>
    <x v="5"/>
    <s v="Salem"/>
    <x v="2"/>
    <n v="330"/>
    <n v="212.12"/>
  </r>
  <r>
    <x v="0"/>
    <x v="5"/>
    <s v="Salem"/>
    <x v="3"/>
    <n v="24430"/>
    <n v="401.96"/>
  </r>
  <r>
    <x v="1"/>
    <x v="5"/>
    <s v="Salem"/>
    <x v="0"/>
    <n v="71870"/>
    <n v="4133.4399999999996"/>
  </r>
  <r>
    <x v="1"/>
    <x v="5"/>
    <s v="Salem"/>
    <x v="1"/>
    <n v="30550"/>
    <n v="4979.71"/>
  </r>
  <r>
    <x v="1"/>
    <x v="5"/>
    <s v="Salem"/>
    <x v="2"/>
    <n v="610"/>
    <n v="459.02"/>
  </r>
  <r>
    <x v="1"/>
    <x v="5"/>
    <s v="Salem"/>
    <x v="3"/>
    <n v="25730"/>
    <n v="350.56"/>
  </r>
  <r>
    <x v="2"/>
    <x v="5"/>
    <s v="Salem"/>
    <x v="0"/>
    <n v="86560"/>
    <n v="4217.6499999999996"/>
  </r>
  <r>
    <x v="2"/>
    <x v="5"/>
    <s v="Salem"/>
    <x v="1"/>
    <n v="34120"/>
    <n v="5615.77"/>
  </r>
  <r>
    <x v="2"/>
    <x v="5"/>
    <s v="Salem"/>
    <x v="2"/>
    <n v="610"/>
    <n v="459.02"/>
  </r>
  <r>
    <x v="2"/>
    <x v="5"/>
    <s v="Salem"/>
    <x v="3"/>
    <n v="25540"/>
    <n v="442.44"/>
  </r>
  <r>
    <x v="3"/>
    <x v="5"/>
    <s v="Salem"/>
    <x v="0"/>
    <n v="83060"/>
    <n v="4584.04"/>
  </r>
  <r>
    <x v="3"/>
    <x v="5"/>
    <s v="Salem"/>
    <x v="1"/>
    <n v="45920"/>
    <n v="5781.36"/>
  </r>
  <r>
    <x v="3"/>
    <x v="5"/>
    <s v="Salem"/>
    <x v="2"/>
    <n v="2950"/>
    <n v="644.07000000000005"/>
  </r>
  <r>
    <x v="3"/>
    <x v="5"/>
    <s v="Salem"/>
    <x v="3"/>
    <n v="32620"/>
    <n v="515.63"/>
  </r>
  <r>
    <x v="4"/>
    <x v="5"/>
    <s v="Salem"/>
    <x v="0"/>
    <n v="48230"/>
    <n v="4127.3100000000004"/>
  </r>
  <r>
    <x v="4"/>
    <x v="5"/>
    <s v="Salem"/>
    <x v="1"/>
    <n v="41470"/>
    <n v="5186.6400000000003"/>
  </r>
  <r>
    <x v="4"/>
    <x v="5"/>
    <s v="Salem"/>
    <x v="2"/>
    <n v="2150"/>
    <n v="465.12"/>
  </r>
  <r>
    <x v="4"/>
    <x v="5"/>
    <s v="Salem"/>
    <x v="3"/>
    <n v="33710"/>
    <n v="493.33"/>
  </r>
  <r>
    <x v="5"/>
    <x v="5"/>
    <s v="Salem"/>
    <x v="0"/>
    <n v="85720"/>
    <n v="4945.99"/>
  </r>
  <r>
    <x v="5"/>
    <x v="5"/>
    <s v="Salem"/>
    <x v="1"/>
    <n v="62560"/>
    <n v="7412.56"/>
  </r>
  <r>
    <x v="5"/>
    <x v="5"/>
    <s v="Salem"/>
    <x v="2"/>
    <n v="4630"/>
    <n v="615.54999999999995"/>
  </r>
  <r>
    <x v="5"/>
    <x v="5"/>
    <s v="Salem"/>
    <x v="3"/>
    <n v="29480"/>
    <n v="586.84"/>
  </r>
  <r>
    <x v="6"/>
    <x v="5"/>
    <s v="Salem"/>
    <x v="0"/>
    <n v="67320"/>
    <n v="5129.68"/>
  </r>
  <r>
    <x v="6"/>
    <x v="5"/>
    <s v="Salem"/>
    <x v="1"/>
    <n v="67300"/>
    <n v="8853.2000000000007"/>
  </r>
  <r>
    <x v="6"/>
    <x v="5"/>
    <s v="Salem"/>
    <x v="2"/>
    <n v="2420"/>
    <n v="533.05999999999995"/>
  </r>
  <r>
    <x v="6"/>
    <x v="5"/>
    <s v="Salem"/>
    <x v="3"/>
    <n v="34430"/>
    <n v="614.29"/>
  </r>
  <r>
    <x v="7"/>
    <x v="5"/>
    <s v="Salem"/>
    <x v="0"/>
    <n v="92850"/>
    <n v="4681.42"/>
  </r>
  <r>
    <x v="7"/>
    <x v="5"/>
    <s v="Salem"/>
    <x v="1"/>
    <n v="60390"/>
    <n v="9124.19"/>
  </r>
  <r>
    <x v="7"/>
    <x v="5"/>
    <s v="Salem"/>
    <x v="2"/>
    <n v="960"/>
    <n v="541.66999999999996"/>
  </r>
  <r>
    <x v="7"/>
    <x v="5"/>
    <s v="Salem"/>
    <x v="3"/>
    <n v="27910"/>
    <n v="472.23"/>
  </r>
  <r>
    <x v="8"/>
    <x v="5"/>
    <s v="Salem"/>
    <x v="0"/>
    <n v="80000"/>
    <n v="4676.96"/>
  </r>
  <r>
    <x v="8"/>
    <x v="5"/>
    <s v="Salem"/>
    <x v="1"/>
    <n v="44960"/>
    <n v="6965.03"/>
  </r>
  <r>
    <x v="8"/>
    <x v="5"/>
    <s v="Salem"/>
    <x v="2"/>
    <n v="680"/>
    <n v="548.53"/>
  </r>
  <r>
    <x v="8"/>
    <x v="5"/>
    <s v="Salem"/>
    <x v="3"/>
    <n v="30000"/>
    <n v="282.49"/>
  </r>
  <r>
    <x v="9"/>
    <x v="5"/>
    <s v="Salem"/>
    <x v="0"/>
    <n v="73110"/>
    <n v="4929.7700000000004"/>
  </r>
  <r>
    <x v="9"/>
    <x v="5"/>
    <s v="Salem"/>
    <x v="1"/>
    <n v="51960"/>
    <n v="9156.11"/>
  </r>
  <r>
    <x v="9"/>
    <x v="5"/>
    <s v="Salem"/>
    <x v="2"/>
    <n v="1100"/>
    <n v="925.59"/>
  </r>
  <r>
    <x v="9"/>
    <x v="5"/>
    <s v="Salem"/>
    <x v="3"/>
    <n v="37060"/>
    <n v="0.5"/>
  </r>
  <r>
    <x v="0"/>
    <x v="5"/>
    <s v="Coimbatore"/>
    <x v="0"/>
    <n v="104490"/>
    <n v="1865.15"/>
  </r>
  <r>
    <x v="0"/>
    <x v="5"/>
    <s v="Coimbatore"/>
    <x v="1"/>
    <n v="23450"/>
    <n v="4522.17"/>
  </r>
  <r>
    <x v="0"/>
    <x v="5"/>
    <s v="Coimbatore"/>
    <x v="2"/>
    <n v="3490"/>
    <n v="686.25"/>
  </r>
  <r>
    <x v="0"/>
    <x v="5"/>
    <s v="Coimbatore"/>
    <x v="3"/>
    <n v="1460"/>
    <n v="245.73"/>
  </r>
  <r>
    <x v="1"/>
    <x v="5"/>
    <s v="Coimbatore"/>
    <x v="0"/>
    <n v="104100"/>
    <n v="2146.21"/>
  </r>
  <r>
    <x v="1"/>
    <x v="5"/>
    <s v="Coimbatore"/>
    <x v="1"/>
    <n v="21230"/>
    <n v="6637.78"/>
  </r>
  <r>
    <x v="1"/>
    <x v="5"/>
    <s v="Coimbatore"/>
    <x v="2"/>
    <n v="3850"/>
    <n v="669.7"/>
  </r>
  <r>
    <x v="1"/>
    <x v="5"/>
    <s v="Coimbatore"/>
    <x v="3"/>
    <n v="1130"/>
    <n v="615.04"/>
  </r>
  <r>
    <x v="2"/>
    <x v="5"/>
    <s v="Coimbatore"/>
    <x v="0"/>
    <n v="101470"/>
    <n v="2392.48"/>
  </r>
  <r>
    <x v="2"/>
    <x v="5"/>
    <s v="Coimbatore"/>
    <x v="1"/>
    <n v="19010"/>
    <n v="5466.86"/>
  </r>
  <r>
    <x v="2"/>
    <x v="5"/>
    <s v="Coimbatore"/>
    <x v="2"/>
    <n v="3500"/>
    <n v="743.22"/>
  </r>
  <r>
    <x v="2"/>
    <x v="5"/>
    <s v="Coimbatore"/>
    <x v="3"/>
    <n v="1090"/>
    <n v="435.78"/>
  </r>
  <r>
    <x v="3"/>
    <x v="5"/>
    <s v="Coimbatore"/>
    <x v="0"/>
    <n v="100520"/>
    <n v="3672.92"/>
  </r>
  <r>
    <x v="3"/>
    <x v="5"/>
    <s v="Coimbatore"/>
    <x v="1"/>
    <n v="22520"/>
    <n v="7938.28"/>
  </r>
  <r>
    <x v="3"/>
    <x v="5"/>
    <s v="Coimbatore"/>
    <x v="2"/>
    <n v="3210"/>
    <n v="641.74"/>
  </r>
  <r>
    <x v="3"/>
    <x v="5"/>
    <s v="Coimbatore"/>
    <x v="3"/>
    <n v="1790"/>
    <n v="621.16999999999996"/>
  </r>
  <r>
    <x v="4"/>
    <x v="5"/>
    <s v="Coimbatore"/>
    <x v="0"/>
    <n v="85870"/>
    <n v="2894.67"/>
  </r>
  <r>
    <x v="4"/>
    <x v="5"/>
    <s v="Coimbatore"/>
    <x v="1"/>
    <n v="17670"/>
    <n v="5421.62"/>
  </r>
  <r>
    <x v="4"/>
    <x v="5"/>
    <s v="Coimbatore"/>
    <x v="2"/>
    <n v="2870"/>
    <n v="743.46"/>
  </r>
  <r>
    <x v="4"/>
    <x v="5"/>
    <s v="Coimbatore"/>
    <x v="3"/>
    <n v="760"/>
    <n v="304.64"/>
  </r>
  <r>
    <x v="5"/>
    <x v="5"/>
    <s v="Coimbatore"/>
    <x v="0"/>
    <n v="78570"/>
    <n v="1931.27"/>
  </r>
  <r>
    <x v="5"/>
    <x v="5"/>
    <s v="Coimbatore"/>
    <x v="1"/>
    <n v="25510"/>
    <n v="7179.93"/>
  </r>
  <r>
    <x v="5"/>
    <x v="5"/>
    <s v="Coimbatore"/>
    <x v="2"/>
    <n v="2540"/>
    <n v="696.85"/>
  </r>
  <r>
    <x v="5"/>
    <x v="5"/>
    <s v="Coimbatore"/>
    <x v="3"/>
    <n v="530"/>
    <n v="428.57"/>
  </r>
  <r>
    <x v="6"/>
    <x v="5"/>
    <s v="Coimbatore"/>
    <x v="0"/>
    <n v="74800"/>
    <n v="4278.88"/>
  </r>
  <r>
    <x v="6"/>
    <x v="5"/>
    <s v="Coimbatore"/>
    <x v="1"/>
    <n v="21950"/>
    <n v="7400"/>
  </r>
  <r>
    <x v="6"/>
    <x v="5"/>
    <s v="Coimbatore"/>
    <x v="2"/>
    <n v="2120"/>
    <n v="693.4"/>
  </r>
  <r>
    <x v="6"/>
    <x v="5"/>
    <s v="Coimbatore"/>
    <x v="3"/>
    <n v="920"/>
    <n v="581.52"/>
  </r>
  <r>
    <x v="7"/>
    <x v="5"/>
    <s v="Coimbatore"/>
    <x v="0"/>
    <n v="80980"/>
    <n v="3593.32"/>
  </r>
  <r>
    <x v="7"/>
    <x v="5"/>
    <s v="Coimbatore"/>
    <x v="1"/>
    <n v="20800"/>
    <n v="8141.55"/>
  </r>
  <r>
    <x v="7"/>
    <x v="5"/>
    <s v="Coimbatore"/>
    <x v="2"/>
    <n v="2090"/>
    <n v="708.13"/>
  </r>
  <r>
    <x v="7"/>
    <x v="5"/>
    <s v="Coimbatore"/>
    <x v="3"/>
    <n v="990"/>
    <n v="426.4"/>
  </r>
  <r>
    <x v="8"/>
    <x v="5"/>
    <s v="Coimbatore"/>
    <x v="0"/>
    <n v="70870"/>
    <n v="3749.48"/>
  </r>
  <r>
    <x v="8"/>
    <x v="5"/>
    <s v="Coimbatore"/>
    <x v="1"/>
    <n v="16330"/>
    <n v="3034.96"/>
  </r>
  <r>
    <x v="8"/>
    <x v="5"/>
    <s v="Coimbatore"/>
    <x v="2"/>
    <n v="2600"/>
    <n v="681.68"/>
  </r>
  <r>
    <x v="8"/>
    <x v="5"/>
    <s v="Coimbatore"/>
    <x v="3"/>
    <n v="960"/>
    <n v="246.27"/>
  </r>
  <r>
    <x v="9"/>
    <x v="5"/>
    <s v="Coimbatore"/>
    <x v="0"/>
    <n v="90170"/>
    <n v="2166.46"/>
  </r>
  <r>
    <x v="9"/>
    <x v="5"/>
    <s v="Coimbatore"/>
    <x v="1"/>
    <n v="18090"/>
    <n v="8900.0400000000009"/>
  </r>
  <r>
    <x v="9"/>
    <x v="5"/>
    <s v="Coimbatore"/>
    <x v="2"/>
    <n v="2540"/>
    <n v="925.86"/>
  </r>
  <r>
    <x v="9"/>
    <x v="5"/>
    <s v="Coimbatore"/>
    <x v="3"/>
    <n v="930"/>
    <n v="0.39"/>
  </r>
  <r>
    <x v="0"/>
    <x v="5"/>
    <s v="Tiruchirapalli / Trichy"/>
    <x v="0"/>
    <n v="154760"/>
    <n v="3727.25"/>
  </r>
  <r>
    <x v="0"/>
    <x v="5"/>
    <s v="Tiruchirapalli / Trichy"/>
    <x v="1"/>
    <n v="78340"/>
    <n v="3147.72"/>
  </r>
  <r>
    <x v="0"/>
    <x v="5"/>
    <s v="Tiruchirapalli / Trichy"/>
    <x v="2"/>
    <n v="1350"/>
    <n v="681.12"/>
  </r>
  <r>
    <x v="0"/>
    <x v="5"/>
    <s v="Tiruchirapalli / Trichy"/>
    <x v="3"/>
    <n v="40200"/>
    <n v="191.92"/>
  </r>
  <r>
    <x v="1"/>
    <x v="5"/>
    <s v="Tiruchirapalli / Trichy"/>
    <x v="0"/>
    <n v="147360"/>
    <n v="3912.95"/>
  </r>
  <r>
    <x v="1"/>
    <x v="5"/>
    <s v="Tiruchirapalli / Trichy"/>
    <x v="1"/>
    <n v="75000"/>
    <n v="3729.87"/>
  </r>
  <r>
    <x v="1"/>
    <x v="5"/>
    <s v="Tiruchirapalli / Trichy"/>
    <x v="2"/>
    <n v="1320"/>
    <n v="614.35"/>
  </r>
  <r>
    <x v="1"/>
    <x v="5"/>
    <s v="Tiruchirapalli / Trichy"/>
    <x v="3"/>
    <n v="33770"/>
    <n v="464.3"/>
  </r>
  <r>
    <x v="2"/>
    <x v="5"/>
    <s v="Tiruchirapalli / Trichy"/>
    <x v="0"/>
    <n v="150380"/>
    <n v="3981.63"/>
  </r>
  <r>
    <x v="2"/>
    <x v="5"/>
    <s v="Tiruchirapalli / Trichy"/>
    <x v="1"/>
    <n v="64550"/>
    <n v="3352.06"/>
  </r>
  <r>
    <x v="2"/>
    <x v="5"/>
    <s v="Tiruchirapalli / Trichy"/>
    <x v="2"/>
    <n v="1330"/>
    <n v="767.83"/>
  </r>
  <r>
    <x v="2"/>
    <x v="5"/>
    <s v="Tiruchirapalli / Trichy"/>
    <x v="3"/>
    <n v="48550"/>
    <n v="292.69"/>
  </r>
  <r>
    <x v="3"/>
    <x v="5"/>
    <s v="Tiruchirapalli / Trichy"/>
    <x v="0"/>
    <n v="144770"/>
    <n v="4412.3599999999997"/>
  </r>
  <r>
    <x v="3"/>
    <x v="5"/>
    <s v="Tiruchirapalli / Trichy"/>
    <x v="1"/>
    <n v="77700"/>
    <n v="5925.02"/>
  </r>
  <r>
    <x v="3"/>
    <x v="5"/>
    <s v="Tiruchirapalli / Trichy"/>
    <x v="2"/>
    <n v="1150"/>
    <n v="643.05999999999995"/>
  </r>
  <r>
    <x v="3"/>
    <x v="5"/>
    <s v="Tiruchirapalli / Trichy"/>
    <x v="3"/>
    <n v="49210"/>
    <n v="504.61"/>
  </r>
  <r>
    <x v="4"/>
    <x v="5"/>
    <s v="Tiruchirapalli / Trichy"/>
    <x v="0"/>
    <n v="85540"/>
    <n v="3032.89"/>
  </r>
  <r>
    <x v="4"/>
    <x v="5"/>
    <s v="Tiruchirapalli / Trichy"/>
    <x v="1"/>
    <n v="85100"/>
    <n v="2692.28"/>
  </r>
  <r>
    <x v="4"/>
    <x v="5"/>
    <s v="Tiruchirapalli / Trichy"/>
    <x v="2"/>
    <n v="1140"/>
    <n v="730.64"/>
  </r>
  <r>
    <x v="4"/>
    <x v="5"/>
    <s v="Tiruchirapalli / Trichy"/>
    <x v="3"/>
    <n v="50500"/>
    <n v="210.05"/>
  </r>
  <r>
    <x v="5"/>
    <x v="5"/>
    <s v="Tiruchirapalli / Trichy"/>
    <x v="0"/>
    <n v="115800"/>
    <n v="5094.6499999999996"/>
  </r>
  <r>
    <x v="5"/>
    <x v="5"/>
    <s v="Tiruchirapalli / Trichy"/>
    <x v="1"/>
    <n v="97350"/>
    <n v="6677.66"/>
  </r>
  <r>
    <x v="5"/>
    <x v="5"/>
    <s v="Tiruchirapalli / Trichy"/>
    <x v="2"/>
    <n v="1000"/>
    <n v="693.91"/>
  </r>
  <r>
    <x v="5"/>
    <x v="5"/>
    <s v="Tiruchirapalli / Trichy"/>
    <x v="3"/>
    <n v="57260"/>
    <n v="500.26"/>
  </r>
  <r>
    <x v="6"/>
    <x v="5"/>
    <s v="Tiruchirapalli / Trichy"/>
    <x v="0"/>
    <n v="125770"/>
    <n v="4849.1000000000004"/>
  </r>
  <r>
    <x v="6"/>
    <x v="5"/>
    <s v="Tiruchirapalli / Trichy"/>
    <x v="1"/>
    <n v="85250"/>
    <n v="9260.0300000000007"/>
  </r>
  <r>
    <x v="6"/>
    <x v="5"/>
    <s v="Tiruchirapalli / Trichy"/>
    <x v="2"/>
    <n v="910"/>
    <n v="690.41"/>
  </r>
  <r>
    <x v="6"/>
    <x v="5"/>
    <s v="Tiruchirapalli / Trichy"/>
    <x v="3"/>
    <n v="71900"/>
    <n v="579.35"/>
  </r>
  <r>
    <x v="7"/>
    <x v="5"/>
    <s v="Tiruchirapalli / Trichy"/>
    <x v="0"/>
    <n v="137320"/>
    <n v="4380.47"/>
  </r>
  <r>
    <x v="7"/>
    <x v="5"/>
    <s v="Tiruchirapalli / Trichy"/>
    <x v="1"/>
    <n v="108040"/>
    <n v="6724.57"/>
  </r>
  <r>
    <x v="7"/>
    <x v="5"/>
    <s v="Tiruchirapalli / Trichy"/>
    <x v="2"/>
    <n v="760"/>
    <n v="709.93"/>
  </r>
  <r>
    <x v="7"/>
    <x v="5"/>
    <s v="Tiruchirapalli / Trichy"/>
    <x v="3"/>
    <n v="45540"/>
    <n v="284"/>
  </r>
  <r>
    <x v="8"/>
    <x v="5"/>
    <s v="Tiruchirapalli / Trichy"/>
    <x v="0"/>
    <n v="123550"/>
    <n v="4285.7299999999996"/>
  </r>
  <r>
    <x v="8"/>
    <x v="5"/>
    <s v="Tiruchirapalli / Trichy"/>
    <x v="1"/>
    <n v="91510"/>
    <n v="2953.96"/>
  </r>
  <r>
    <x v="8"/>
    <x v="5"/>
    <s v="Tiruchirapalli / Trichy"/>
    <x v="2"/>
    <n v="840"/>
    <n v="693.02"/>
  </r>
  <r>
    <x v="8"/>
    <x v="5"/>
    <s v="Tiruchirapalli / Trichy"/>
    <x v="3"/>
    <n v="43480"/>
    <n v="201.55"/>
  </r>
  <r>
    <x v="9"/>
    <x v="5"/>
    <s v="Tiruchirapalli / Trichy"/>
    <x v="0"/>
    <n v="99630"/>
    <n v="4782.99"/>
  </r>
  <r>
    <x v="9"/>
    <x v="5"/>
    <s v="Tiruchirapalli / Trichy"/>
    <x v="1"/>
    <n v="88690"/>
    <n v="9739.86"/>
  </r>
  <r>
    <x v="9"/>
    <x v="5"/>
    <s v="Tiruchirapalli / Trichy"/>
    <x v="2"/>
    <n v="800"/>
    <n v="927"/>
  </r>
  <r>
    <x v="9"/>
    <x v="5"/>
    <s v="Tiruchirapalli / Trichy"/>
    <x v="3"/>
    <n v="59880"/>
    <n v="0.45"/>
  </r>
  <r>
    <x v="0"/>
    <x v="5"/>
    <s v="Thanjavur"/>
    <x v="0"/>
    <n v="539920"/>
    <n v="1583.66"/>
  </r>
  <r>
    <x v="0"/>
    <x v="5"/>
    <s v="Thanjavur"/>
    <x v="1"/>
    <n v="12660"/>
    <n v="6945.47"/>
  </r>
  <r>
    <x v="0"/>
    <x v="5"/>
    <s v="Thanjavur"/>
    <x v="2"/>
    <n v="620"/>
    <n v="686.29"/>
  </r>
  <r>
    <x v="0"/>
    <x v="5"/>
    <s v="Thanjavur"/>
    <x v="3"/>
    <n v="2090"/>
    <n v="398.85"/>
  </r>
  <r>
    <x v="1"/>
    <x v="5"/>
    <s v="Thanjavur"/>
    <x v="0"/>
    <n v="501160"/>
    <n v="2794.29"/>
  </r>
  <r>
    <x v="1"/>
    <x v="5"/>
    <s v="Thanjavur"/>
    <x v="1"/>
    <n v="10090"/>
    <n v="6639.49"/>
  </r>
  <r>
    <x v="1"/>
    <x v="5"/>
    <s v="Thanjavur"/>
    <x v="2"/>
    <n v="590"/>
    <n v="611.86"/>
  </r>
  <r>
    <x v="1"/>
    <x v="5"/>
    <s v="Thanjavur"/>
    <x v="3"/>
    <n v="1730"/>
    <n v="512.03"/>
  </r>
  <r>
    <x v="2"/>
    <x v="5"/>
    <s v="Thanjavur"/>
    <x v="0"/>
    <n v="496120"/>
    <n v="2299.56"/>
  </r>
  <r>
    <x v="2"/>
    <x v="5"/>
    <s v="Thanjavur"/>
    <x v="1"/>
    <n v="9060"/>
    <n v="5480.69"/>
  </r>
  <r>
    <x v="2"/>
    <x v="5"/>
    <s v="Thanjavur"/>
    <x v="2"/>
    <n v="610"/>
    <n v="754.08"/>
  </r>
  <r>
    <x v="2"/>
    <x v="5"/>
    <s v="Thanjavur"/>
    <x v="3"/>
    <n v="2160"/>
    <n v="493.32"/>
  </r>
  <r>
    <x v="3"/>
    <x v="5"/>
    <s v="Thanjavur"/>
    <x v="0"/>
    <n v="450120"/>
    <n v="4027.91"/>
  </r>
  <r>
    <x v="3"/>
    <x v="5"/>
    <s v="Thanjavur"/>
    <x v="1"/>
    <n v="9600"/>
    <n v="6843.19"/>
  </r>
  <r>
    <x v="3"/>
    <x v="5"/>
    <s v="Thanjavur"/>
    <x v="2"/>
    <n v="530"/>
    <n v="642.41999999999996"/>
  </r>
  <r>
    <x v="3"/>
    <x v="5"/>
    <s v="Thanjavur"/>
    <x v="3"/>
    <n v="2920"/>
    <n v="560.22"/>
  </r>
  <r>
    <x v="4"/>
    <x v="5"/>
    <s v="Thanjavur"/>
    <x v="0"/>
    <n v="450220"/>
    <n v="1854.48"/>
  </r>
  <r>
    <x v="4"/>
    <x v="5"/>
    <s v="Thanjavur"/>
    <x v="1"/>
    <n v="8350"/>
    <n v="4991.57"/>
  </r>
  <r>
    <x v="4"/>
    <x v="5"/>
    <s v="Thanjavur"/>
    <x v="2"/>
    <n v="500"/>
    <n v="766.77"/>
  </r>
  <r>
    <x v="4"/>
    <x v="5"/>
    <s v="Thanjavur"/>
    <x v="3"/>
    <n v="3300"/>
    <n v="415.35"/>
  </r>
  <r>
    <x v="5"/>
    <x v="5"/>
    <s v="Thanjavur"/>
    <x v="0"/>
    <n v="507500"/>
    <n v="4564.4799999999996"/>
  </r>
  <r>
    <x v="5"/>
    <x v="5"/>
    <s v="Thanjavur"/>
    <x v="1"/>
    <n v="10990"/>
    <n v="6692.46"/>
  </r>
  <r>
    <x v="5"/>
    <x v="5"/>
    <s v="Thanjavur"/>
    <x v="2"/>
    <n v="440"/>
    <n v="695.65"/>
  </r>
  <r>
    <x v="5"/>
    <x v="5"/>
    <s v="Thanjavur"/>
    <x v="3"/>
    <n v="8210"/>
    <n v="559.45000000000005"/>
  </r>
  <r>
    <x v="6"/>
    <x v="5"/>
    <s v="Thanjavur"/>
    <x v="0"/>
    <n v="543510"/>
    <n v="4039.75"/>
  </r>
  <r>
    <x v="6"/>
    <x v="5"/>
    <s v="Thanjavur"/>
    <x v="1"/>
    <n v="11320"/>
    <n v="6910.69"/>
  </r>
  <r>
    <x v="6"/>
    <x v="5"/>
    <s v="Thanjavur"/>
    <x v="2"/>
    <n v="390"/>
    <n v="696.72"/>
  </r>
  <r>
    <x v="6"/>
    <x v="5"/>
    <s v="Thanjavur"/>
    <x v="3"/>
    <n v="10090"/>
    <n v="474.67"/>
  </r>
  <r>
    <x v="7"/>
    <x v="5"/>
    <s v="Thanjavur"/>
    <x v="0"/>
    <n v="548650"/>
    <n v="3092.72"/>
  </r>
  <r>
    <x v="7"/>
    <x v="5"/>
    <s v="Thanjavur"/>
    <x v="1"/>
    <n v="10740"/>
    <n v="7629.23"/>
  </r>
  <r>
    <x v="7"/>
    <x v="5"/>
    <s v="Thanjavur"/>
    <x v="2"/>
    <n v="350"/>
    <n v="715.6"/>
  </r>
  <r>
    <x v="7"/>
    <x v="5"/>
    <s v="Thanjavur"/>
    <x v="3"/>
    <n v="9340"/>
    <n v="538"/>
  </r>
  <r>
    <x v="8"/>
    <x v="5"/>
    <s v="Thanjavur"/>
    <x v="0"/>
    <n v="541980"/>
    <n v="2502.0700000000002"/>
  </r>
  <r>
    <x v="8"/>
    <x v="5"/>
    <s v="Thanjavur"/>
    <x v="1"/>
    <n v="8170"/>
    <n v="3326.4"/>
  </r>
  <r>
    <x v="8"/>
    <x v="5"/>
    <s v="Thanjavur"/>
    <x v="2"/>
    <n v="390"/>
    <n v="692.95"/>
  </r>
  <r>
    <x v="8"/>
    <x v="5"/>
    <s v="Thanjavur"/>
    <x v="3"/>
    <n v="12160"/>
    <n v="576.05999999999995"/>
  </r>
  <r>
    <x v="9"/>
    <x v="5"/>
    <s v="Thanjavur"/>
    <x v="0"/>
    <n v="520250"/>
    <n v="3537.05"/>
  </r>
  <r>
    <x v="9"/>
    <x v="5"/>
    <s v="Thanjavur"/>
    <x v="1"/>
    <n v="10170"/>
    <n v="7817.75"/>
  </r>
  <r>
    <x v="9"/>
    <x v="5"/>
    <s v="Thanjavur"/>
    <x v="2"/>
    <n v="370"/>
    <n v="926.66"/>
  </r>
  <r>
    <x v="9"/>
    <x v="5"/>
    <s v="Thanjavur"/>
    <x v="3"/>
    <n v="7660"/>
    <n v="0.6"/>
  </r>
  <r>
    <x v="0"/>
    <x v="5"/>
    <s v="Madurai"/>
    <x v="0"/>
    <n v="101920"/>
    <n v="4122.6499999999996"/>
  </r>
  <r>
    <x v="0"/>
    <x v="5"/>
    <s v="Madurai"/>
    <x v="1"/>
    <n v="69060"/>
    <n v="6212.57"/>
  </r>
  <r>
    <x v="0"/>
    <x v="5"/>
    <s v="Madurai"/>
    <x v="2"/>
    <n v="630"/>
    <n v="507.94"/>
  </r>
  <r>
    <x v="0"/>
    <x v="5"/>
    <s v="Madurai"/>
    <x v="3"/>
    <n v="9050"/>
    <n v="340.33"/>
  </r>
  <r>
    <x v="1"/>
    <x v="5"/>
    <s v="Madurai"/>
    <x v="0"/>
    <n v="83010"/>
    <n v="4339"/>
  </r>
  <r>
    <x v="1"/>
    <x v="5"/>
    <s v="Madurai"/>
    <x v="1"/>
    <n v="55740"/>
    <n v="5824"/>
  </r>
  <r>
    <x v="1"/>
    <x v="5"/>
    <s v="Madurai"/>
    <x v="2"/>
    <n v="650"/>
    <n v="523.08000000000004"/>
  </r>
  <r>
    <x v="1"/>
    <x v="5"/>
    <s v="Madurai"/>
    <x v="3"/>
    <n v="7680"/>
    <n v="352.86"/>
  </r>
  <r>
    <x v="2"/>
    <x v="5"/>
    <s v="Madurai"/>
    <x v="0"/>
    <n v="94770"/>
    <n v="4559.67"/>
  </r>
  <r>
    <x v="2"/>
    <x v="5"/>
    <s v="Madurai"/>
    <x v="1"/>
    <n v="52490"/>
    <n v="5532.67"/>
  </r>
  <r>
    <x v="2"/>
    <x v="5"/>
    <s v="Madurai"/>
    <x v="2"/>
    <n v="660"/>
    <n v="500"/>
  </r>
  <r>
    <x v="2"/>
    <x v="5"/>
    <s v="Madurai"/>
    <x v="3"/>
    <n v="9920"/>
    <n v="383.06"/>
  </r>
  <r>
    <x v="3"/>
    <x v="5"/>
    <s v="Madurai"/>
    <x v="0"/>
    <n v="99540"/>
    <n v="4889.99"/>
  </r>
  <r>
    <x v="3"/>
    <x v="5"/>
    <s v="Madurai"/>
    <x v="1"/>
    <n v="58130"/>
    <n v="6152.42"/>
  </r>
  <r>
    <x v="3"/>
    <x v="5"/>
    <s v="Madurai"/>
    <x v="2"/>
    <n v="670"/>
    <n v="656.72"/>
  </r>
  <r>
    <x v="3"/>
    <x v="5"/>
    <s v="Madurai"/>
    <x v="3"/>
    <n v="11080"/>
    <n v="470.22"/>
  </r>
  <r>
    <x v="4"/>
    <x v="5"/>
    <s v="Madurai"/>
    <x v="0"/>
    <n v="37820"/>
    <n v="3792.97"/>
  </r>
  <r>
    <x v="4"/>
    <x v="5"/>
    <s v="Madurai"/>
    <x v="1"/>
    <n v="50720"/>
    <n v="3784.31"/>
  </r>
  <r>
    <x v="4"/>
    <x v="5"/>
    <s v="Madurai"/>
    <x v="2"/>
    <n v="290"/>
    <n v="482.76"/>
  </r>
  <r>
    <x v="4"/>
    <x v="5"/>
    <s v="Madurai"/>
    <x v="3"/>
    <n v="8510"/>
    <n v="304.35000000000002"/>
  </r>
  <r>
    <x v="5"/>
    <x v="5"/>
    <s v="Madurai"/>
    <x v="0"/>
    <n v="52000"/>
    <n v="4625.7700000000004"/>
  </r>
  <r>
    <x v="5"/>
    <x v="5"/>
    <s v="Madurai"/>
    <x v="1"/>
    <n v="46070"/>
    <n v="6476.02"/>
  </r>
  <r>
    <x v="5"/>
    <x v="5"/>
    <s v="Madurai"/>
    <x v="2"/>
    <n v="230"/>
    <n v="652.16999999999996"/>
  </r>
  <r>
    <x v="5"/>
    <x v="5"/>
    <s v="Madurai"/>
    <x v="3"/>
    <n v="9340"/>
    <n v="372.59"/>
  </r>
  <r>
    <x v="6"/>
    <x v="5"/>
    <s v="Madurai"/>
    <x v="0"/>
    <n v="73630"/>
    <n v="4618.7700000000004"/>
  </r>
  <r>
    <x v="6"/>
    <x v="5"/>
    <s v="Madurai"/>
    <x v="1"/>
    <n v="40180"/>
    <n v="7740.67"/>
  </r>
  <r>
    <x v="6"/>
    <x v="5"/>
    <s v="Madurai"/>
    <x v="2"/>
    <n v="580"/>
    <n v="551.72"/>
  </r>
  <r>
    <x v="6"/>
    <x v="5"/>
    <s v="Madurai"/>
    <x v="3"/>
    <n v="14240"/>
    <n v="610.25"/>
  </r>
  <r>
    <x v="7"/>
    <x v="5"/>
    <s v="Madurai"/>
    <x v="0"/>
    <n v="85600"/>
    <n v="4147.08"/>
  </r>
  <r>
    <x v="7"/>
    <x v="5"/>
    <s v="Madurai"/>
    <x v="1"/>
    <n v="47780"/>
    <n v="8304.1"/>
  </r>
  <r>
    <x v="7"/>
    <x v="5"/>
    <s v="Madurai"/>
    <x v="2"/>
    <n v="590"/>
    <n v="542.37"/>
  </r>
  <r>
    <x v="7"/>
    <x v="5"/>
    <s v="Madurai"/>
    <x v="3"/>
    <n v="14610"/>
    <n v="490.76"/>
  </r>
  <r>
    <x v="8"/>
    <x v="5"/>
    <s v="Madurai"/>
    <x v="0"/>
    <n v="77180"/>
    <n v="4056.26"/>
  </r>
  <r>
    <x v="8"/>
    <x v="5"/>
    <s v="Madurai"/>
    <x v="1"/>
    <n v="40990"/>
    <n v="1642.97"/>
  </r>
  <r>
    <x v="8"/>
    <x v="5"/>
    <s v="Madurai"/>
    <x v="2"/>
    <n v="590"/>
    <n v="577.97"/>
  </r>
  <r>
    <x v="8"/>
    <x v="5"/>
    <s v="Madurai"/>
    <x v="3"/>
    <n v="15770"/>
    <n v="191.8"/>
  </r>
  <r>
    <x v="9"/>
    <x v="5"/>
    <s v="Madurai"/>
    <x v="0"/>
    <n v="36780"/>
    <n v="4656.49"/>
  </r>
  <r>
    <x v="9"/>
    <x v="5"/>
    <s v="Madurai"/>
    <x v="1"/>
    <n v="42880"/>
    <n v="8465.5499999999993"/>
  </r>
  <r>
    <x v="9"/>
    <x v="5"/>
    <s v="Madurai"/>
    <x v="2"/>
    <n v="360"/>
    <n v="925"/>
  </r>
  <r>
    <x v="9"/>
    <x v="5"/>
    <s v="Madurai"/>
    <x v="3"/>
    <n v="19670"/>
    <n v="0.44"/>
  </r>
  <r>
    <x v="0"/>
    <x v="5"/>
    <s v="Ramananthapuram"/>
    <x v="0"/>
    <n v="242130"/>
    <n v="1816.05"/>
  </r>
  <r>
    <x v="0"/>
    <x v="5"/>
    <s v="Ramananthapuram"/>
    <x v="1"/>
    <n v="16770"/>
    <n v="4686.34"/>
  </r>
  <r>
    <x v="0"/>
    <x v="5"/>
    <s v="Ramananthapuram"/>
    <x v="2"/>
    <n v="180"/>
    <n v="500"/>
  </r>
  <r>
    <x v="0"/>
    <x v="5"/>
    <s v="Ramananthapuram"/>
    <x v="3"/>
    <n v="10060"/>
    <n v="224.65"/>
  </r>
  <r>
    <x v="1"/>
    <x v="5"/>
    <s v="Ramananthapuram"/>
    <x v="0"/>
    <n v="237840"/>
    <n v="1840.31"/>
  </r>
  <r>
    <x v="1"/>
    <x v="5"/>
    <s v="Ramananthapuram"/>
    <x v="1"/>
    <n v="14090"/>
    <n v="3626.69"/>
  </r>
  <r>
    <x v="1"/>
    <x v="5"/>
    <s v="Ramananthapuram"/>
    <x v="2"/>
    <n v="130"/>
    <n v="538.46"/>
  </r>
  <r>
    <x v="1"/>
    <x v="5"/>
    <s v="Ramananthapuram"/>
    <x v="3"/>
    <n v="8860"/>
    <n v="223.48"/>
  </r>
  <r>
    <x v="2"/>
    <x v="5"/>
    <s v="Ramananthapuram"/>
    <x v="0"/>
    <n v="245900"/>
    <n v="2183.5700000000002"/>
  </r>
  <r>
    <x v="2"/>
    <x v="5"/>
    <s v="Ramananthapuram"/>
    <x v="1"/>
    <n v="11000"/>
    <n v="5150"/>
  </r>
  <r>
    <x v="2"/>
    <x v="5"/>
    <s v="Ramananthapuram"/>
    <x v="2"/>
    <n v="100"/>
    <n v="500"/>
  </r>
  <r>
    <x v="2"/>
    <x v="5"/>
    <s v="Ramananthapuram"/>
    <x v="3"/>
    <n v="9200"/>
    <n v="293.48"/>
  </r>
  <r>
    <x v="3"/>
    <x v="5"/>
    <s v="Ramananthapuram"/>
    <x v="0"/>
    <n v="242400"/>
    <n v="3576.28"/>
  </r>
  <r>
    <x v="3"/>
    <x v="5"/>
    <s v="Ramananthapuram"/>
    <x v="1"/>
    <n v="17760"/>
    <n v="6572.64"/>
  </r>
  <r>
    <x v="3"/>
    <x v="5"/>
    <s v="Ramananthapuram"/>
    <x v="2"/>
    <n v="50"/>
    <n v="600"/>
  </r>
  <r>
    <x v="3"/>
    <x v="5"/>
    <s v="Ramananthapuram"/>
    <x v="3"/>
    <n v="11940"/>
    <n v="404.52"/>
  </r>
  <r>
    <x v="4"/>
    <x v="5"/>
    <s v="Ramananthapuram"/>
    <x v="0"/>
    <n v="210110"/>
    <n v="1139.1199999999999"/>
  </r>
  <r>
    <x v="4"/>
    <x v="5"/>
    <s v="Ramananthapuram"/>
    <x v="1"/>
    <n v="25030"/>
    <n v="2264.48"/>
  </r>
  <r>
    <x v="4"/>
    <x v="5"/>
    <s v="Ramananthapuram"/>
    <x v="2"/>
    <n v="40"/>
    <n v="250"/>
  </r>
  <r>
    <x v="4"/>
    <x v="5"/>
    <s v="Ramananthapuram"/>
    <x v="3"/>
    <n v="9950"/>
    <n v="227.14"/>
  </r>
  <r>
    <x v="5"/>
    <x v="5"/>
    <s v="Ramananthapuram"/>
    <x v="0"/>
    <n v="196900"/>
    <n v="752.46"/>
  </r>
  <r>
    <x v="5"/>
    <x v="5"/>
    <s v="Ramananthapuram"/>
    <x v="1"/>
    <n v="26800"/>
    <n v="4572.3900000000003"/>
  </r>
  <r>
    <x v="5"/>
    <x v="5"/>
    <s v="Ramananthapuram"/>
    <x v="2"/>
    <n v="40"/>
    <n v="500"/>
  </r>
  <r>
    <x v="5"/>
    <x v="5"/>
    <s v="Ramananthapuram"/>
    <x v="3"/>
    <n v="13190"/>
    <n v="462.47"/>
  </r>
  <r>
    <x v="6"/>
    <x v="5"/>
    <s v="Ramananthapuram"/>
    <x v="0"/>
    <n v="201570"/>
    <n v="3618.84"/>
  </r>
  <r>
    <x v="6"/>
    <x v="5"/>
    <s v="Ramananthapuram"/>
    <x v="1"/>
    <n v="19040"/>
    <n v="8171.22"/>
  </r>
  <r>
    <x v="6"/>
    <x v="5"/>
    <s v="Ramananthapuram"/>
    <x v="2"/>
    <n v="60"/>
    <n v="500"/>
  </r>
  <r>
    <x v="6"/>
    <x v="5"/>
    <s v="Ramananthapuram"/>
    <x v="3"/>
    <n v="15800"/>
    <n v="400.63"/>
  </r>
  <r>
    <x v="7"/>
    <x v="5"/>
    <s v="Ramananthapuram"/>
    <x v="0"/>
    <n v="212400"/>
    <n v="2794.49"/>
  </r>
  <r>
    <x v="7"/>
    <x v="5"/>
    <s v="Ramananthapuram"/>
    <x v="1"/>
    <n v="22580"/>
    <n v="6609.39"/>
  </r>
  <r>
    <x v="7"/>
    <x v="5"/>
    <s v="Ramananthapuram"/>
    <x v="2"/>
    <n v="10"/>
    <n v="1000"/>
  </r>
  <r>
    <x v="7"/>
    <x v="5"/>
    <s v="Ramananthapuram"/>
    <x v="3"/>
    <n v="15780"/>
    <n v="444.23"/>
  </r>
  <r>
    <x v="8"/>
    <x v="5"/>
    <s v="Ramananthapuram"/>
    <x v="0"/>
    <n v="215670"/>
    <n v="2072.3000000000002"/>
  </r>
  <r>
    <x v="8"/>
    <x v="5"/>
    <s v="Ramananthapuram"/>
    <x v="1"/>
    <n v="27820"/>
    <n v="780.77"/>
  </r>
  <r>
    <x v="8"/>
    <x v="5"/>
    <s v="Ramananthapuram"/>
    <x v="2"/>
    <n v="10"/>
    <n v="571.42999999999995"/>
  </r>
  <r>
    <x v="8"/>
    <x v="5"/>
    <s v="Ramananthapuram"/>
    <x v="3"/>
    <n v="18240"/>
    <n v="179.37"/>
  </r>
  <r>
    <x v="9"/>
    <x v="5"/>
    <s v="Ramananthapuram"/>
    <x v="0"/>
    <n v="217340"/>
    <n v="2017.36"/>
  </r>
  <r>
    <x v="9"/>
    <x v="5"/>
    <s v="Ramananthapuram"/>
    <x v="1"/>
    <n v="24820"/>
    <n v="6247.74"/>
  </r>
  <r>
    <x v="9"/>
    <x v="5"/>
    <s v="Ramananthapuram"/>
    <x v="2"/>
    <n v="10"/>
    <n v="923.08"/>
  </r>
  <r>
    <x v="9"/>
    <x v="5"/>
    <s v="Ramananthapuram"/>
    <x v="3"/>
    <n v="20030"/>
    <n v="0.28000000000000003"/>
  </r>
  <r>
    <x v="0"/>
    <x v="5"/>
    <s v="Thirunelveli"/>
    <x v="0"/>
    <n v="113720"/>
    <n v="4241.7299999999996"/>
  </r>
  <r>
    <x v="0"/>
    <x v="5"/>
    <s v="Thirunelveli"/>
    <x v="1"/>
    <n v="22030"/>
    <n v="4108.03"/>
  </r>
  <r>
    <x v="0"/>
    <x v="5"/>
    <s v="Thirunelveli"/>
    <x v="2"/>
    <n v="110"/>
    <n v="818.18"/>
  </r>
  <r>
    <x v="0"/>
    <x v="5"/>
    <s v="Thirunelveli"/>
    <x v="3"/>
    <n v="6140"/>
    <n v="278.5"/>
  </r>
  <r>
    <x v="1"/>
    <x v="5"/>
    <s v="Thirunelveli"/>
    <x v="0"/>
    <n v="105540"/>
    <n v="4288.04"/>
  </r>
  <r>
    <x v="1"/>
    <x v="5"/>
    <s v="Thirunelveli"/>
    <x v="1"/>
    <n v="22000"/>
    <n v="3554.09"/>
  </r>
  <r>
    <x v="1"/>
    <x v="5"/>
    <s v="Thirunelveli"/>
    <x v="2"/>
    <n v="50"/>
    <n v="600"/>
  </r>
  <r>
    <x v="1"/>
    <x v="5"/>
    <s v="Thirunelveli"/>
    <x v="3"/>
    <n v="6340"/>
    <n v="291.8"/>
  </r>
  <r>
    <x v="2"/>
    <x v="5"/>
    <s v="Thirunelveli"/>
    <x v="0"/>
    <n v="99770"/>
    <n v="4422.7700000000004"/>
  </r>
  <r>
    <x v="2"/>
    <x v="5"/>
    <s v="Thirunelveli"/>
    <x v="1"/>
    <n v="24560"/>
    <n v="3432"/>
  </r>
  <r>
    <x v="2"/>
    <x v="5"/>
    <s v="Thirunelveli"/>
    <x v="2"/>
    <n v="30"/>
    <n v="333.33"/>
  </r>
  <r>
    <x v="2"/>
    <x v="5"/>
    <s v="Thirunelveli"/>
    <x v="3"/>
    <n v="5660"/>
    <n v="540.64"/>
  </r>
  <r>
    <x v="3"/>
    <x v="5"/>
    <s v="Thirunelveli"/>
    <x v="0"/>
    <n v="121600"/>
    <n v="3634.62"/>
  </r>
  <r>
    <x v="3"/>
    <x v="5"/>
    <s v="Thirunelveli"/>
    <x v="1"/>
    <n v="27980"/>
    <n v="6278.77"/>
  </r>
  <r>
    <x v="3"/>
    <x v="5"/>
    <s v="Thirunelveli"/>
    <x v="2"/>
    <n v="20"/>
    <n v="500"/>
  </r>
  <r>
    <x v="3"/>
    <x v="5"/>
    <s v="Thirunelveli"/>
    <x v="3"/>
    <n v="6330"/>
    <n v="470.77"/>
  </r>
  <r>
    <x v="4"/>
    <x v="5"/>
    <s v="Thirunelveli"/>
    <x v="0"/>
    <n v="51630"/>
    <n v="4010.27"/>
  </r>
  <r>
    <x v="4"/>
    <x v="5"/>
    <s v="Thirunelveli"/>
    <x v="1"/>
    <n v="40440"/>
    <n v="1621.91"/>
  </r>
  <r>
    <x v="4"/>
    <x v="5"/>
    <s v="Thirunelveli"/>
    <x v="2"/>
    <n v="30"/>
    <n v="1000"/>
  </r>
  <r>
    <x v="4"/>
    <x v="5"/>
    <s v="Thirunelveli"/>
    <x v="3"/>
    <n v="6260"/>
    <n v="241.21"/>
  </r>
  <r>
    <x v="5"/>
    <x v="5"/>
    <s v="Thirunelveli"/>
    <x v="0"/>
    <n v="74010"/>
    <n v="5653.83"/>
  </r>
  <r>
    <x v="5"/>
    <x v="5"/>
    <s v="Thirunelveli"/>
    <x v="1"/>
    <n v="50630"/>
    <n v="2732.96"/>
  </r>
  <r>
    <x v="5"/>
    <x v="5"/>
    <s v="Thirunelveli"/>
    <x v="2"/>
    <n v="20"/>
    <n v="500"/>
  </r>
  <r>
    <x v="5"/>
    <x v="5"/>
    <s v="Thirunelveli"/>
    <x v="3"/>
    <n v="8010"/>
    <n v="259.68"/>
  </r>
  <r>
    <x v="6"/>
    <x v="5"/>
    <s v="Thirunelveli"/>
    <x v="0"/>
    <n v="101100"/>
    <n v="5117.01"/>
  </r>
  <r>
    <x v="6"/>
    <x v="5"/>
    <s v="Thirunelveli"/>
    <x v="1"/>
    <n v="24240"/>
    <n v="6834.57"/>
  </r>
  <r>
    <x v="6"/>
    <x v="5"/>
    <s v="Thirunelveli"/>
    <x v="2"/>
    <n v="60"/>
    <n v="666.67"/>
  </r>
  <r>
    <x v="6"/>
    <x v="5"/>
    <s v="Thirunelveli"/>
    <x v="3"/>
    <n v="13420"/>
    <n v="797.32"/>
  </r>
  <r>
    <x v="7"/>
    <x v="5"/>
    <s v="Thirunelveli"/>
    <x v="0"/>
    <n v="117070"/>
    <n v="4809.17"/>
  </r>
  <r>
    <x v="7"/>
    <x v="5"/>
    <s v="Thirunelveli"/>
    <x v="1"/>
    <n v="34520"/>
    <n v="4794.8999999999996"/>
  </r>
  <r>
    <x v="7"/>
    <x v="5"/>
    <s v="Thirunelveli"/>
    <x v="2"/>
    <n v="60"/>
    <n v="666.67"/>
  </r>
  <r>
    <x v="7"/>
    <x v="5"/>
    <s v="Thirunelveli"/>
    <x v="3"/>
    <n v="9290"/>
    <n v="669.54"/>
  </r>
  <r>
    <x v="8"/>
    <x v="5"/>
    <s v="Thirunelveli"/>
    <x v="0"/>
    <n v="48440"/>
    <n v="3710.76"/>
  </r>
  <r>
    <x v="8"/>
    <x v="5"/>
    <s v="Thirunelveli"/>
    <x v="1"/>
    <n v="45730"/>
    <n v="330.64"/>
  </r>
  <r>
    <x v="8"/>
    <x v="5"/>
    <s v="Thirunelveli"/>
    <x v="2"/>
    <n v="20"/>
    <n v="625"/>
  </r>
  <r>
    <x v="8"/>
    <x v="5"/>
    <s v="Thirunelveli"/>
    <x v="3"/>
    <n v="9890"/>
    <n v="123.54"/>
  </r>
  <r>
    <x v="9"/>
    <x v="5"/>
    <s v="Thirunelveli"/>
    <x v="0"/>
    <n v="77000"/>
    <n v="4612.54"/>
  </r>
  <r>
    <x v="9"/>
    <x v="5"/>
    <s v="Thirunelveli"/>
    <x v="1"/>
    <n v="44820"/>
    <n v="3663.82"/>
  </r>
  <r>
    <x v="9"/>
    <x v="5"/>
    <s v="Thirunelveli"/>
    <x v="2"/>
    <n v="10"/>
    <n v="875"/>
  </r>
  <r>
    <x v="9"/>
    <x v="5"/>
    <s v="Thirunelveli"/>
    <x v="3"/>
    <n v="10090"/>
    <n v="0.39"/>
  </r>
  <r>
    <x v="0"/>
    <x v="5"/>
    <s v="The Nilgiris"/>
    <x v="0"/>
    <n v="780"/>
    <n v="3910.26"/>
  </r>
  <r>
    <x v="1"/>
    <x v="5"/>
    <s v="The Nilgiris"/>
    <x v="0"/>
    <n v="510"/>
    <n v="3490.2"/>
  </r>
  <r>
    <x v="2"/>
    <x v="5"/>
    <s v="The Nilgiris"/>
    <x v="0"/>
    <n v="390"/>
    <n v="3589.74"/>
  </r>
  <r>
    <x v="3"/>
    <x v="5"/>
    <s v="The Nilgiris"/>
    <x v="0"/>
    <n v="400"/>
    <n v="4125"/>
  </r>
  <r>
    <x v="4"/>
    <x v="5"/>
    <s v="The Nilgiris"/>
    <x v="0"/>
    <n v="290"/>
    <n v="3965.52"/>
  </r>
  <r>
    <x v="5"/>
    <x v="5"/>
    <s v="The Nilgiris"/>
    <x v="0"/>
    <n v="330"/>
    <n v="4303.03"/>
  </r>
  <r>
    <x v="6"/>
    <x v="5"/>
    <s v="The Nilgiris"/>
    <x v="0"/>
    <n v="30"/>
    <n v="5000"/>
  </r>
  <r>
    <x v="7"/>
    <x v="5"/>
    <s v="The Nilgiris"/>
    <x v="0"/>
    <n v="320"/>
    <n v="4437.5"/>
  </r>
  <r>
    <x v="8"/>
    <x v="5"/>
    <s v="The Nilgiris"/>
    <x v="0"/>
    <n v="240"/>
    <n v="4292.18"/>
  </r>
  <r>
    <x v="9"/>
    <x v="5"/>
    <s v="The Nilgiris"/>
    <x v="0"/>
    <n v="240"/>
    <n v="3853.56"/>
  </r>
  <r>
    <x v="0"/>
    <x v="5"/>
    <s v="Kanyakumari"/>
    <x v="0"/>
    <n v="18190"/>
    <n v="4599.2299999999996"/>
  </r>
  <r>
    <x v="1"/>
    <x v="5"/>
    <s v="Kanyakumari"/>
    <x v="0"/>
    <n v="17310"/>
    <n v="4404.3900000000003"/>
  </r>
  <r>
    <x v="2"/>
    <x v="5"/>
    <s v="Kanyakumari"/>
    <x v="0"/>
    <n v="16990"/>
    <n v="4731.6099999999997"/>
  </r>
  <r>
    <x v="3"/>
    <x v="5"/>
    <s v="Kanyakumari"/>
    <x v="0"/>
    <n v="16620"/>
    <n v="5421.78"/>
  </r>
  <r>
    <x v="4"/>
    <x v="5"/>
    <s v="Kanyakumari"/>
    <x v="0"/>
    <n v="12410"/>
    <n v="4663.9799999999996"/>
  </r>
  <r>
    <x v="5"/>
    <x v="5"/>
    <s v="Kanyakumari"/>
    <x v="0"/>
    <n v="13620"/>
    <n v="4897.21"/>
  </r>
  <r>
    <x v="6"/>
    <x v="5"/>
    <s v="Kanyakumari"/>
    <x v="0"/>
    <n v="13180"/>
    <n v="5078.91"/>
  </r>
  <r>
    <x v="6"/>
    <x v="5"/>
    <s v="Kanyakumari"/>
    <x v="1"/>
    <n v="20"/>
    <n v="9000"/>
  </r>
  <r>
    <x v="7"/>
    <x v="5"/>
    <s v="Kanyakumari"/>
    <x v="0"/>
    <n v="12960"/>
    <n v="4304.78"/>
  </r>
  <r>
    <x v="7"/>
    <x v="5"/>
    <s v="Kanyakumari"/>
    <x v="1"/>
    <n v="50"/>
    <n v="7400"/>
  </r>
  <r>
    <x v="8"/>
    <x v="5"/>
    <s v="Kanyakumari"/>
    <x v="0"/>
    <n v="12160"/>
    <n v="4003.78"/>
  </r>
  <r>
    <x v="8"/>
    <x v="5"/>
    <s v="Kanyakumari"/>
    <x v="1"/>
    <n v="50"/>
    <n v="2872.34"/>
  </r>
  <r>
    <x v="9"/>
    <x v="5"/>
    <s v="Kanyakumari"/>
    <x v="0"/>
    <n v="9630"/>
    <n v="3431.03"/>
  </r>
  <r>
    <x v="8"/>
    <x v="6"/>
    <s v="Bombay"/>
    <x v="1"/>
    <n v="100"/>
    <n v="1000"/>
  </r>
  <r>
    <x v="0"/>
    <x v="6"/>
    <s v="Thane"/>
    <x v="0"/>
    <n v="140600"/>
    <n v="2157.89"/>
  </r>
  <r>
    <x v="0"/>
    <x v="6"/>
    <s v="Thane"/>
    <x v="1"/>
    <n v="100"/>
    <n v="3000"/>
  </r>
  <r>
    <x v="0"/>
    <x v="6"/>
    <s v="Thane"/>
    <x v="2"/>
    <n v="4300"/>
    <n v="697.67"/>
  </r>
  <r>
    <x v="1"/>
    <x v="6"/>
    <s v="Thane"/>
    <x v="0"/>
    <n v="138600"/>
    <n v="2097.84"/>
  </r>
  <r>
    <x v="1"/>
    <x v="6"/>
    <s v="Thane"/>
    <x v="1"/>
    <n v="100"/>
    <n v="3000"/>
  </r>
  <r>
    <x v="1"/>
    <x v="6"/>
    <s v="Thane"/>
    <x v="2"/>
    <n v="4400"/>
    <n v="663.64"/>
  </r>
  <r>
    <x v="2"/>
    <x v="6"/>
    <s v="Thane"/>
    <x v="0"/>
    <n v="138300"/>
    <n v="2028.78"/>
  </r>
  <r>
    <x v="2"/>
    <x v="6"/>
    <s v="Thane"/>
    <x v="1"/>
    <n v="100"/>
    <n v="2900"/>
  </r>
  <r>
    <x v="2"/>
    <x v="6"/>
    <s v="Thane"/>
    <x v="2"/>
    <n v="4300"/>
    <n v="865.12"/>
  </r>
  <r>
    <x v="3"/>
    <x v="6"/>
    <s v="Thane"/>
    <x v="0"/>
    <n v="140400"/>
    <n v="2450"/>
  </r>
  <r>
    <x v="3"/>
    <x v="6"/>
    <s v="Thane"/>
    <x v="1"/>
    <n v="100"/>
    <n v="2800"/>
  </r>
  <r>
    <x v="3"/>
    <x v="6"/>
    <s v="Thane"/>
    <x v="2"/>
    <n v="4200"/>
    <n v="869.05"/>
  </r>
  <r>
    <x v="4"/>
    <x v="6"/>
    <s v="Thane"/>
    <x v="0"/>
    <n v="139600"/>
    <n v="2599.86"/>
  </r>
  <r>
    <x v="4"/>
    <x v="6"/>
    <s v="Thane"/>
    <x v="2"/>
    <n v="2500"/>
    <n v="680"/>
  </r>
  <r>
    <x v="5"/>
    <x v="6"/>
    <s v="Thane"/>
    <x v="0"/>
    <n v="139600"/>
    <n v="2392.5500000000002"/>
  </r>
  <r>
    <x v="5"/>
    <x v="6"/>
    <s v="Thane"/>
    <x v="2"/>
    <n v="3300"/>
    <n v="1181.82"/>
  </r>
  <r>
    <x v="6"/>
    <x v="6"/>
    <s v="Thane"/>
    <x v="0"/>
    <n v="132800"/>
    <n v="2475.15"/>
  </r>
  <r>
    <x v="6"/>
    <x v="6"/>
    <s v="Thane"/>
    <x v="2"/>
    <n v="4600"/>
    <n v="826.09"/>
  </r>
  <r>
    <x v="7"/>
    <x v="6"/>
    <s v="Thane"/>
    <x v="0"/>
    <n v="133900"/>
    <n v="2289.02"/>
  </r>
  <r>
    <x v="7"/>
    <x v="6"/>
    <s v="Thane"/>
    <x v="1"/>
    <n v="40"/>
    <n v="3000"/>
  </r>
  <r>
    <x v="7"/>
    <x v="6"/>
    <s v="Thane"/>
    <x v="2"/>
    <n v="3100"/>
    <n v="677.42"/>
  </r>
  <r>
    <x v="8"/>
    <x v="6"/>
    <s v="Thane"/>
    <x v="0"/>
    <n v="132700"/>
    <n v="2828.18"/>
  </r>
  <r>
    <x v="8"/>
    <x v="6"/>
    <s v="Thane"/>
    <x v="1"/>
    <n v="30"/>
    <n v="3571.43"/>
  </r>
  <r>
    <x v="8"/>
    <x v="6"/>
    <s v="Thane"/>
    <x v="2"/>
    <n v="3300"/>
    <n v="939.39"/>
  </r>
  <r>
    <x v="9"/>
    <x v="6"/>
    <s v="Thane"/>
    <x v="0"/>
    <n v="132680"/>
    <n v="1856.37"/>
  </r>
  <r>
    <x v="9"/>
    <x v="6"/>
    <s v="Thane"/>
    <x v="2"/>
    <n v="3300"/>
    <n v="878.79"/>
  </r>
  <r>
    <x v="0"/>
    <x v="6"/>
    <s v="Raigad"/>
    <x v="0"/>
    <n v="132300"/>
    <n v="2719.58"/>
  </r>
  <r>
    <x v="0"/>
    <x v="6"/>
    <s v="Raigad"/>
    <x v="1"/>
    <n v="200"/>
    <n v="3000"/>
  </r>
  <r>
    <x v="0"/>
    <x v="6"/>
    <s v="Raigad"/>
    <x v="2"/>
    <n v="2000"/>
    <n v="700"/>
  </r>
  <r>
    <x v="1"/>
    <x v="6"/>
    <s v="Raigad"/>
    <x v="0"/>
    <n v="130400"/>
    <n v="2526.3000000000002"/>
  </r>
  <r>
    <x v="1"/>
    <x v="6"/>
    <s v="Raigad"/>
    <x v="2"/>
    <n v="2000"/>
    <n v="665"/>
  </r>
  <r>
    <x v="2"/>
    <x v="6"/>
    <s v="Raigad"/>
    <x v="0"/>
    <n v="126200"/>
    <n v="2369.89"/>
  </r>
  <r>
    <x v="2"/>
    <x v="6"/>
    <s v="Raigad"/>
    <x v="2"/>
    <n v="1800"/>
    <n v="866.67"/>
  </r>
  <r>
    <x v="3"/>
    <x v="6"/>
    <s v="Raigad"/>
    <x v="0"/>
    <n v="126800"/>
    <n v="2414.5100000000002"/>
  </r>
  <r>
    <x v="3"/>
    <x v="6"/>
    <s v="Raigad"/>
    <x v="1"/>
    <n v="200"/>
    <n v="2850"/>
  </r>
  <r>
    <x v="3"/>
    <x v="6"/>
    <s v="Raigad"/>
    <x v="2"/>
    <n v="1800"/>
    <n v="872.22"/>
  </r>
  <r>
    <x v="4"/>
    <x v="6"/>
    <s v="Raigad"/>
    <x v="0"/>
    <n v="127900"/>
    <n v="2606.1799999999998"/>
  </r>
  <r>
    <x v="5"/>
    <x v="6"/>
    <s v="Raigad"/>
    <x v="0"/>
    <n v="127900"/>
    <n v="2860.83"/>
  </r>
  <r>
    <x v="6"/>
    <x v="6"/>
    <s v="Raigad"/>
    <x v="0"/>
    <n v="125300"/>
    <n v="2799.68"/>
  </r>
  <r>
    <x v="7"/>
    <x v="6"/>
    <s v="Raigad"/>
    <x v="0"/>
    <n v="115600"/>
    <n v="2940.31"/>
  </r>
  <r>
    <x v="7"/>
    <x v="6"/>
    <s v="Raigad"/>
    <x v="2"/>
    <n v="900"/>
    <n v="666.67"/>
  </r>
  <r>
    <x v="8"/>
    <x v="6"/>
    <s v="Raigad"/>
    <x v="0"/>
    <n v="113300"/>
    <n v="2728.16"/>
  </r>
  <r>
    <x v="8"/>
    <x v="6"/>
    <s v="Raigad"/>
    <x v="2"/>
    <n v="900"/>
    <n v="888.89"/>
  </r>
  <r>
    <x v="9"/>
    <x v="6"/>
    <s v="Raigad"/>
    <x v="0"/>
    <n v="114240"/>
    <n v="2720.66"/>
  </r>
  <r>
    <x v="0"/>
    <x v="6"/>
    <s v="Ratnagiri"/>
    <x v="0"/>
    <n v="156000"/>
    <n v="2673.72"/>
  </r>
  <r>
    <x v="0"/>
    <x v="6"/>
    <s v="Ratnagiri"/>
    <x v="1"/>
    <n v="300"/>
    <n v="3000"/>
  </r>
  <r>
    <x v="1"/>
    <x v="6"/>
    <s v="Ratnagiri"/>
    <x v="0"/>
    <n v="155900"/>
    <n v="2614.1799999999998"/>
  </r>
  <r>
    <x v="1"/>
    <x v="6"/>
    <s v="Ratnagiri"/>
    <x v="1"/>
    <n v="300"/>
    <n v="3000"/>
  </r>
  <r>
    <x v="2"/>
    <x v="6"/>
    <s v="Ratnagiri"/>
    <x v="0"/>
    <n v="156000"/>
    <n v="2757.12"/>
  </r>
  <r>
    <x v="2"/>
    <x v="6"/>
    <s v="Ratnagiri"/>
    <x v="1"/>
    <n v="400"/>
    <n v="2925"/>
  </r>
  <r>
    <x v="3"/>
    <x v="6"/>
    <s v="Ratnagiri"/>
    <x v="0"/>
    <n v="155500"/>
    <n v="2813.12"/>
  </r>
  <r>
    <x v="3"/>
    <x v="6"/>
    <s v="Ratnagiri"/>
    <x v="1"/>
    <n v="100"/>
    <n v="2800"/>
  </r>
  <r>
    <x v="4"/>
    <x v="6"/>
    <s v="Ratnagiri"/>
    <x v="0"/>
    <n v="150700"/>
    <n v="2841.27"/>
  </r>
  <r>
    <x v="5"/>
    <x v="6"/>
    <s v="Ratnagiri"/>
    <x v="0"/>
    <n v="148900"/>
    <n v="3032.91"/>
  </r>
  <r>
    <x v="6"/>
    <x v="6"/>
    <s v="Ratnagiri"/>
    <x v="0"/>
    <n v="142500"/>
    <n v="3145.96"/>
  </r>
  <r>
    <x v="6"/>
    <x v="6"/>
    <s v="Ratnagiri"/>
    <x v="1"/>
    <n v="100"/>
    <n v="2000"/>
  </r>
  <r>
    <x v="7"/>
    <x v="6"/>
    <s v="Ratnagiri"/>
    <x v="0"/>
    <n v="138200"/>
    <n v="2678.73"/>
  </r>
  <r>
    <x v="7"/>
    <x v="6"/>
    <s v="Ratnagiri"/>
    <x v="1"/>
    <n v="150"/>
    <n v="1333.33"/>
  </r>
  <r>
    <x v="7"/>
    <x v="6"/>
    <s v="Ratnagiri"/>
    <x v="2"/>
    <n v="20"/>
    <n v="500"/>
  </r>
  <r>
    <x v="8"/>
    <x v="6"/>
    <s v="Ratnagiri"/>
    <x v="0"/>
    <n v="139340"/>
    <n v="3195.78"/>
  </r>
  <r>
    <x v="8"/>
    <x v="6"/>
    <s v="Ratnagiri"/>
    <x v="1"/>
    <n v="60"/>
    <n v="3508.77"/>
  </r>
  <r>
    <x v="9"/>
    <x v="6"/>
    <s v="Ratnagiri"/>
    <x v="0"/>
    <n v="139250"/>
    <n v="3093.02"/>
  </r>
  <r>
    <x v="0"/>
    <x v="6"/>
    <s v="Nasik"/>
    <x v="0"/>
    <n v="51200"/>
    <n v="1285.1600000000001"/>
  </r>
  <r>
    <x v="0"/>
    <x v="6"/>
    <s v="Nasik"/>
    <x v="1"/>
    <n v="104100"/>
    <n v="2881.46"/>
  </r>
  <r>
    <x v="0"/>
    <x v="6"/>
    <s v="Nasik"/>
    <x v="2"/>
    <n v="34500"/>
    <n v="585.51"/>
  </r>
  <r>
    <x v="0"/>
    <x v="6"/>
    <s v="Nasik"/>
    <x v="3"/>
    <n v="28000"/>
    <n v="220.36"/>
  </r>
  <r>
    <x v="1"/>
    <x v="6"/>
    <s v="Nasik"/>
    <x v="0"/>
    <n v="48100"/>
    <n v="391.68"/>
  </r>
  <r>
    <x v="1"/>
    <x v="6"/>
    <s v="Nasik"/>
    <x v="1"/>
    <n v="144300"/>
    <n v="2266.39"/>
  </r>
  <r>
    <x v="1"/>
    <x v="6"/>
    <s v="Nasik"/>
    <x v="2"/>
    <n v="39300"/>
    <n v="700.51"/>
  </r>
  <r>
    <x v="1"/>
    <x v="6"/>
    <s v="Nasik"/>
    <x v="3"/>
    <n v="46400"/>
    <n v="253.66"/>
  </r>
  <r>
    <x v="2"/>
    <x v="6"/>
    <s v="Nasik"/>
    <x v="0"/>
    <n v="59100"/>
    <n v="406.6"/>
  </r>
  <r>
    <x v="2"/>
    <x v="6"/>
    <s v="Nasik"/>
    <x v="1"/>
    <n v="169400"/>
    <n v="3235.66"/>
  </r>
  <r>
    <x v="2"/>
    <x v="6"/>
    <s v="Nasik"/>
    <x v="2"/>
    <n v="40600"/>
    <n v="767.24"/>
  </r>
  <r>
    <x v="2"/>
    <x v="6"/>
    <s v="Nasik"/>
    <x v="3"/>
    <n v="50500"/>
    <n v="338.61"/>
  </r>
  <r>
    <x v="3"/>
    <x v="6"/>
    <s v="Nasik"/>
    <x v="0"/>
    <n v="62900"/>
    <n v="1236.8800000000001"/>
  </r>
  <r>
    <x v="3"/>
    <x v="6"/>
    <s v="Nasik"/>
    <x v="1"/>
    <n v="176000"/>
    <n v="3170.28"/>
  </r>
  <r>
    <x v="3"/>
    <x v="6"/>
    <s v="Nasik"/>
    <x v="2"/>
    <n v="37900"/>
    <n v="711.87"/>
  </r>
  <r>
    <x v="3"/>
    <x v="6"/>
    <s v="Nasik"/>
    <x v="3"/>
    <n v="47000"/>
    <n v="348.94"/>
  </r>
  <r>
    <x v="4"/>
    <x v="6"/>
    <s v="Nasik"/>
    <x v="0"/>
    <n v="67900"/>
    <n v="1189.8399999999999"/>
  </r>
  <r>
    <x v="4"/>
    <x v="6"/>
    <s v="Nasik"/>
    <x v="1"/>
    <n v="169060"/>
    <n v="2944.99"/>
  </r>
  <r>
    <x v="4"/>
    <x v="6"/>
    <s v="Nasik"/>
    <x v="2"/>
    <n v="25600"/>
    <n v="687.11"/>
  </r>
  <r>
    <x v="4"/>
    <x v="6"/>
    <s v="Nasik"/>
    <x v="3"/>
    <n v="45700"/>
    <n v="285.56"/>
  </r>
  <r>
    <x v="5"/>
    <x v="6"/>
    <s v="Nasik"/>
    <x v="0"/>
    <n v="72600"/>
    <n v="1285.1199999999999"/>
  </r>
  <r>
    <x v="5"/>
    <x v="6"/>
    <s v="Nasik"/>
    <x v="1"/>
    <n v="146200"/>
    <n v="3850.21"/>
  </r>
  <r>
    <x v="5"/>
    <x v="6"/>
    <s v="Nasik"/>
    <x v="2"/>
    <n v="40000"/>
    <n v="655.5"/>
  </r>
  <r>
    <x v="5"/>
    <x v="6"/>
    <s v="Nasik"/>
    <x v="3"/>
    <n v="46000"/>
    <n v="394.35"/>
  </r>
  <r>
    <x v="6"/>
    <x v="6"/>
    <s v="Nasik"/>
    <x v="0"/>
    <n v="71200"/>
    <n v="1217.7"/>
  </r>
  <r>
    <x v="6"/>
    <x v="6"/>
    <s v="Nasik"/>
    <x v="1"/>
    <n v="120000"/>
    <n v="2690.83"/>
  </r>
  <r>
    <x v="6"/>
    <x v="6"/>
    <s v="Nasik"/>
    <x v="2"/>
    <n v="40900"/>
    <n v="696.82"/>
  </r>
  <r>
    <x v="6"/>
    <x v="6"/>
    <s v="Nasik"/>
    <x v="3"/>
    <n v="46000"/>
    <n v="175"/>
  </r>
  <r>
    <x v="7"/>
    <x v="6"/>
    <s v="Nasik"/>
    <x v="0"/>
    <n v="69600"/>
    <n v="1452.59"/>
  </r>
  <r>
    <x v="7"/>
    <x v="6"/>
    <s v="Nasik"/>
    <x v="1"/>
    <n v="144700"/>
    <n v="2403.59"/>
  </r>
  <r>
    <x v="7"/>
    <x v="6"/>
    <s v="Nasik"/>
    <x v="2"/>
    <n v="39900"/>
    <n v="667.42"/>
  </r>
  <r>
    <x v="7"/>
    <x v="6"/>
    <s v="Nasik"/>
    <x v="3"/>
    <n v="43300"/>
    <n v="111.78"/>
  </r>
  <r>
    <x v="8"/>
    <x v="6"/>
    <s v="Nasik"/>
    <x v="0"/>
    <n v="71900"/>
    <n v="2027.82"/>
  </r>
  <r>
    <x v="8"/>
    <x v="6"/>
    <s v="Nasik"/>
    <x v="1"/>
    <n v="152000"/>
    <n v="4607.8900000000003"/>
  </r>
  <r>
    <x v="8"/>
    <x v="6"/>
    <s v="Nasik"/>
    <x v="2"/>
    <n v="59600"/>
    <n v="713.09"/>
  </r>
  <r>
    <x v="8"/>
    <x v="6"/>
    <s v="Nasik"/>
    <x v="3"/>
    <n v="46700"/>
    <n v="610.91999999999996"/>
  </r>
  <r>
    <x v="9"/>
    <x v="6"/>
    <s v="Nasik"/>
    <x v="0"/>
    <n v="72500"/>
    <n v="2118.62"/>
  </r>
  <r>
    <x v="9"/>
    <x v="6"/>
    <s v="Nasik"/>
    <x v="1"/>
    <n v="163580"/>
    <n v="4707.67"/>
  </r>
  <r>
    <x v="9"/>
    <x v="6"/>
    <s v="Nasik"/>
    <x v="2"/>
    <n v="72500"/>
    <n v="851.03"/>
  </r>
  <r>
    <x v="9"/>
    <x v="6"/>
    <s v="Nasik"/>
    <x v="3"/>
    <n v="65400"/>
    <n v="396.61"/>
  </r>
  <r>
    <x v="0"/>
    <x v="6"/>
    <s v="Dhule"/>
    <x v="0"/>
    <n v="25800"/>
    <n v="965.12"/>
  </r>
  <r>
    <x v="0"/>
    <x v="6"/>
    <s v="Dhule"/>
    <x v="1"/>
    <n v="60200"/>
    <n v="1672.92"/>
  </r>
  <r>
    <x v="0"/>
    <x v="6"/>
    <s v="Dhule"/>
    <x v="2"/>
    <n v="31200"/>
    <n v="842.95"/>
  </r>
  <r>
    <x v="0"/>
    <x v="6"/>
    <s v="Dhule"/>
    <x v="3"/>
    <n v="167600"/>
    <n v="183.29"/>
  </r>
  <r>
    <x v="1"/>
    <x v="6"/>
    <s v="Dhule"/>
    <x v="0"/>
    <n v="23600"/>
    <n v="645.76"/>
  </r>
  <r>
    <x v="1"/>
    <x v="6"/>
    <s v="Dhule"/>
    <x v="1"/>
    <n v="69500"/>
    <n v="2255.83"/>
  </r>
  <r>
    <x v="1"/>
    <x v="6"/>
    <s v="Dhule"/>
    <x v="2"/>
    <n v="44900"/>
    <n v="1004.45"/>
  </r>
  <r>
    <x v="1"/>
    <x v="6"/>
    <s v="Dhule"/>
    <x v="3"/>
    <n v="183800"/>
    <n v="282.32"/>
  </r>
  <r>
    <x v="2"/>
    <x v="6"/>
    <s v="Dhule"/>
    <x v="0"/>
    <n v="28400"/>
    <n v="1104.93"/>
  </r>
  <r>
    <x v="2"/>
    <x v="6"/>
    <s v="Dhule"/>
    <x v="1"/>
    <n v="79400"/>
    <n v="3032.75"/>
  </r>
  <r>
    <x v="2"/>
    <x v="6"/>
    <s v="Dhule"/>
    <x v="2"/>
    <n v="49700"/>
    <n v="1011.07"/>
  </r>
  <r>
    <x v="2"/>
    <x v="6"/>
    <s v="Dhule"/>
    <x v="3"/>
    <n v="189100"/>
    <n v="406.82"/>
  </r>
  <r>
    <x v="3"/>
    <x v="6"/>
    <s v="Dhule"/>
    <x v="0"/>
    <n v="27300"/>
    <n v="1355.31"/>
  </r>
  <r>
    <x v="3"/>
    <x v="6"/>
    <s v="Dhule"/>
    <x v="1"/>
    <n v="89100"/>
    <n v="2604.4899999999998"/>
  </r>
  <r>
    <x v="3"/>
    <x v="6"/>
    <s v="Dhule"/>
    <x v="2"/>
    <n v="40600"/>
    <n v="962.81"/>
  </r>
  <r>
    <x v="3"/>
    <x v="6"/>
    <s v="Dhule"/>
    <x v="3"/>
    <n v="213400"/>
    <n v="279.99"/>
  </r>
  <r>
    <x v="4"/>
    <x v="6"/>
    <s v="Dhule"/>
    <x v="0"/>
    <n v="27200"/>
    <n v="1314.71"/>
  </r>
  <r>
    <x v="4"/>
    <x v="6"/>
    <s v="Dhule"/>
    <x v="1"/>
    <n v="98710"/>
    <n v="2607.54"/>
  </r>
  <r>
    <x v="4"/>
    <x v="6"/>
    <s v="Dhule"/>
    <x v="2"/>
    <n v="56300"/>
    <n v="852.58"/>
  </r>
  <r>
    <x v="4"/>
    <x v="6"/>
    <s v="Dhule"/>
    <x v="3"/>
    <n v="239700"/>
    <n v="252.94"/>
  </r>
  <r>
    <x v="5"/>
    <x v="6"/>
    <s v="Dhule"/>
    <x v="0"/>
    <n v="30200"/>
    <n v="993.38"/>
  </r>
  <r>
    <x v="5"/>
    <x v="6"/>
    <s v="Dhule"/>
    <x v="1"/>
    <n v="117100"/>
    <n v="2778.82"/>
  </r>
  <r>
    <x v="5"/>
    <x v="6"/>
    <s v="Dhule"/>
    <x v="2"/>
    <n v="66600"/>
    <n v="1112.01"/>
  </r>
  <r>
    <x v="5"/>
    <x v="6"/>
    <s v="Dhule"/>
    <x v="3"/>
    <n v="275400"/>
    <n v="380.72"/>
  </r>
  <r>
    <x v="6"/>
    <x v="6"/>
    <s v="Dhule"/>
    <x v="0"/>
    <n v="18300"/>
    <n v="491.8"/>
  </r>
  <r>
    <x v="6"/>
    <x v="6"/>
    <s v="Dhule"/>
    <x v="1"/>
    <n v="134400"/>
    <n v="2039.43"/>
  </r>
  <r>
    <x v="6"/>
    <x v="6"/>
    <s v="Dhule"/>
    <x v="2"/>
    <n v="41200"/>
    <n v="757.28"/>
  </r>
  <r>
    <x v="6"/>
    <x v="6"/>
    <s v="Dhule"/>
    <x v="3"/>
    <n v="328500"/>
    <n v="196.96"/>
  </r>
  <r>
    <x v="7"/>
    <x v="6"/>
    <s v="Dhule"/>
    <x v="0"/>
    <n v="21200"/>
    <n v="943.4"/>
  </r>
  <r>
    <x v="7"/>
    <x v="6"/>
    <s v="Dhule"/>
    <x v="1"/>
    <n v="149200"/>
    <n v="1712.47"/>
  </r>
  <r>
    <x v="7"/>
    <x v="6"/>
    <s v="Dhule"/>
    <x v="2"/>
    <n v="46400"/>
    <n v="834.91"/>
  </r>
  <r>
    <x v="7"/>
    <x v="6"/>
    <s v="Dhule"/>
    <x v="3"/>
    <n v="344700"/>
    <n v="179.23"/>
  </r>
  <r>
    <x v="8"/>
    <x v="6"/>
    <s v="Dhule"/>
    <x v="0"/>
    <n v="31700"/>
    <n v="1258.68"/>
  </r>
  <r>
    <x v="8"/>
    <x v="6"/>
    <s v="Dhule"/>
    <x v="1"/>
    <n v="114900"/>
    <n v="2656.22"/>
  </r>
  <r>
    <x v="8"/>
    <x v="6"/>
    <s v="Dhule"/>
    <x v="2"/>
    <n v="54300"/>
    <n v="2163.9"/>
  </r>
  <r>
    <x v="8"/>
    <x v="6"/>
    <s v="Dhule"/>
    <x v="3"/>
    <n v="281600"/>
    <n v="318.13"/>
  </r>
  <r>
    <x v="9"/>
    <x v="6"/>
    <s v="Dhule"/>
    <x v="0"/>
    <n v="33600"/>
    <n v="1315.48"/>
  </r>
  <r>
    <x v="9"/>
    <x v="6"/>
    <s v="Dhule"/>
    <x v="1"/>
    <n v="123930"/>
    <n v="3101.78"/>
  </r>
  <r>
    <x v="9"/>
    <x v="6"/>
    <s v="Dhule"/>
    <x v="2"/>
    <n v="96200"/>
    <n v="1889.81"/>
  </r>
  <r>
    <x v="9"/>
    <x v="6"/>
    <s v="Dhule"/>
    <x v="3"/>
    <n v="297000"/>
    <n v="346.42"/>
  </r>
  <r>
    <x v="0"/>
    <x v="6"/>
    <s v="Jalgaon"/>
    <x v="1"/>
    <n v="74700"/>
    <n v="2554.2199999999998"/>
  </r>
  <r>
    <x v="0"/>
    <x v="6"/>
    <s v="Jalgaon"/>
    <x v="2"/>
    <n v="27700"/>
    <n v="989.17"/>
  </r>
  <r>
    <x v="0"/>
    <x v="6"/>
    <s v="Jalgaon"/>
    <x v="3"/>
    <n v="434600"/>
    <n v="305.14999999999998"/>
  </r>
  <r>
    <x v="1"/>
    <x v="6"/>
    <s v="Jalgaon"/>
    <x v="0"/>
    <n v="200"/>
    <n v="450"/>
  </r>
  <r>
    <x v="1"/>
    <x v="6"/>
    <s v="Jalgaon"/>
    <x v="1"/>
    <n v="87000"/>
    <n v="2273.4499999999998"/>
  </r>
  <r>
    <x v="1"/>
    <x v="6"/>
    <s v="Jalgaon"/>
    <x v="2"/>
    <n v="57300"/>
    <n v="1144.68"/>
  </r>
  <r>
    <x v="1"/>
    <x v="6"/>
    <s v="Jalgaon"/>
    <x v="3"/>
    <n v="413600"/>
    <n v="281.58"/>
  </r>
  <r>
    <x v="2"/>
    <x v="6"/>
    <s v="Jalgaon"/>
    <x v="1"/>
    <n v="88500"/>
    <n v="3234.46"/>
  </r>
  <r>
    <x v="2"/>
    <x v="6"/>
    <s v="Jalgaon"/>
    <x v="2"/>
    <n v="70600"/>
    <n v="1164.1600000000001"/>
  </r>
  <r>
    <x v="2"/>
    <x v="6"/>
    <s v="Jalgaon"/>
    <x v="3"/>
    <n v="509700"/>
    <n v="365.9"/>
  </r>
  <r>
    <x v="3"/>
    <x v="6"/>
    <s v="Jalgaon"/>
    <x v="0"/>
    <n v="200"/>
    <n v="1500"/>
  </r>
  <r>
    <x v="3"/>
    <x v="6"/>
    <s v="Jalgaon"/>
    <x v="1"/>
    <n v="79200"/>
    <n v="3444.95"/>
  </r>
  <r>
    <x v="3"/>
    <x v="6"/>
    <s v="Jalgaon"/>
    <x v="2"/>
    <n v="36200"/>
    <n v="1302.21"/>
  </r>
  <r>
    <x v="3"/>
    <x v="6"/>
    <s v="Jalgaon"/>
    <x v="3"/>
    <n v="548600"/>
    <n v="322.39999999999998"/>
  </r>
  <r>
    <x v="4"/>
    <x v="6"/>
    <s v="Jalgaon"/>
    <x v="1"/>
    <n v="82200"/>
    <n v="2679.44"/>
  </r>
  <r>
    <x v="4"/>
    <x v="6"/>
    <s v="Jalgaon"/>
    <x v="2"/>
    <n v="34400"/>
    <n v="725"/>
  </r>
  <r>
    <x v="4"/>
    <x v="6"/>
    <s v="Jalgaon"/>
    <x v="3"/>
    <n v="558800"/>
    <n v="259.58999999999997"/>
  </r>
  <r>
    <x v="5"/>
    <x v="6"/>
    <s v="Jalgaon"/>
    <x v="1"/>
    <n v="87500"/>
    <n v="3481.14"/>
  </r>
  <r>
    <x v="5"/>
    <x v="6"/>
    <s v="Jalgaon"/>
    <x v="2"/>
    <n v="34400"/>
    <n v="1156.98"/>
  </r>
  <r>
    <x v="5"/>
    <x v="6"/>
    <s v="Jalgaon"/>
    <x v="3"/>
    <n v="558800"/>
    <n v="484.47"/>
  </r>
  <r>
    <x v="6"/>
    <x v="6"/>
    <s v="Jalgaon"/>
    <x v="1"/>
    <n v="154100"/>
    <n v="2899.42"/>
  </r>
  <r>
    <x v="6"/>
    <x v="6"/>
    <s v="Jalgaon"/>
    <x v="2"/>
    <n v="51600"/>
    <n v="1054.26"/>
  </r>
  <r>
    <x v="6"/>
    <x v="6"/>
    <s v="Jalgaon"/>
    <x v="3"/>
    <n v="471100"/>
    <n v="293.48"/>
  </r>
  <r>
    <x v="7"/>
    <x v="6"/>
    <s v="Jalgaon"/>
    <x v="1"/>
    <n v="148900"/>
    <n v="1751.51"/>
  </r>
  <r>
    <x v="7"/>
    <x v="6"/>
    <s v="Jalgaon"/>
    <x v="2"/>
    <n v="49100"/>
    <n v="947.05"/>
  </r>
  <r>
    <x v="7"/>
    <x v="6"/>
    <s v="Jalgaon"/>
    <x v="3"/>
    <n v="461600"/>
    <n v="236.27"/>
  </r>
  <r>
    <x v="8"/>
    <x v="6"/>
    <s v="Jalgaon"/>
    <x v="1"/>
    <n v="197600"/>
    <n v="3392.21"/>
  </r>
  <r>
    <x v="8"/>
    <x v="6"/>
    <s v="Jalgaon"/>
    <x v="2"/>
    <n v="64300"/>
    <n v="1387.25"/>
  </r>
  <r>
    <x v="8"/>
    <x v="6"/>
    <s v="Jalgaon"/>
    <x v="3"/>
    <n v="504200"/>
    <n v="522.04"/>
  </r>
  <r>
    <x v="9"/>
    <x v="6"/>
    <s v="Jalgaon"/>
    <x v="1"/>
    <n v="202670"/>
    <n v="3569.91"/>
  </r>
  <r>
    <x v="9"/>
    <x v="6"/>
    <s v="Jalgaon"/>
    <x v="2"/>
    <n v="72300"/>
    <n v="1275.24"/>
  </r>
  <r>
    <x v="9"/>
    <x v="6"/>
    <s v="Jalgaon"/>
    <x v="3"/>
    <n v="514300"/>
    <n v="292.20999999999998"/>
  </r>
  <r>
    <x v="0"/>
    <x v="6"/>
    <s v="Ahmednagar"/>
    <x v="0"/>
    <n v="9300"/>
    <n v="978.49"/>
  </r>
  <r>
    <x v="0"/>
    <x v="6"/>
    <s v="Ahmednagar"/>
    <x v="1"/>
    <n v="34100"/>
    <n v="2938.42"/>
  </r>
  <r>
    <x v="0"/>
    <x v="6"/>
    <s v="Ahmednagar"/>
    <x v="2"/>
    <n v="90500"/>
    <n v="725.97"/>
  </r>
  <r>
    <x v="0"/>
    <x v="6"/>
    <s v="Ahmednagar"/>
    <x v="3"/>
    <n v="59300"/>
    <n v="267.45"/>
  </r>
  <r>
    <x v="1"/>
    <x v="6"/>
    <s v="Ahmednagar"/>
    <x v="0"/>
    <n v="7400"/>
    <n v="378.38"/>
  </r>
  <r>
    <x v="1"/>
    <x v="6"/>
    <s v="Ahmednagar"/>
    <x v="1"/>
    <n v="53600"/>
    <n v="2640.11"/>
  </r>
  <r>
    <x v="1"/>
    <x v="6"/>
    <s v="Ahmednagar"/>
    <x v="2"/>
    <n v="102300"/>
    <n v="739.49"/>
  </r>
  <r>
    <x v="1"/>
    <x v="6"/>
    <s v="Ahmednagar"/>
    <x v="3"/>
    <n v="82700"/>
    <n v="257.19"/>
  </r>
  <r>
    <x v="2"/>
    <x v="6"/>
    <s v="Ahmednagar"/>
    <x v="0"/>
    <n v="7500"/>
    <n v="937.33"/>
  </r>
  <r>
    <x v="2"/>
    <x v="6"/>
    <s v="Ahmednagar"/>
    <x v="1"/>
    <n v="60800"/>
    <n v="2782.4"/>
  </r>
  <r>
    <x v="2"/>
    <x v="6"/>
    <s v="Ahmednagar"/>
    <x v="2"/>
    <n v="115200"/>
    <n v="815.71"/>
  </r>
  <r>
    <x v="2"/>
    <x v="6"/>
    <s v="Ahmednagar"/>
    <x v="3"/>
    <n v="101700"/>
    <n v="369.62"/>
  </r>
  <r>
    <x v="3"/>
    <x v="6"/>
    <s v="Ahmednagar"/>
    <x v="0"/>
    <n v="7900"/>
    <n v="987.34"/>
  </r>
  <r>
    <x v="3"/>
    <x v="6"/>
    <s v="Ahmednagar"/>
    <x v="1"/>
    <n v="55500"/>
    <n v="2667.39"/>
  </r>
  <r>
    <x v="3"/>
    <x v="6"/>
    <s v="Ahmednagar"/>
    <x v="2"/>
    <n v="45300"/>
    <n v="612.14"/>
  </r>
  <r>
    <x v="3"/>
    <x v="6"/>
    <s v="Ahmednagar"/>
    <x v="3"/>
    <n v="112000"/>
    <n v="361.43"/>
  </r>
  <r>
    <x v="4"/>
    <x v="6"/>
    <s v="Ahmednagar"/>
    <x v="0"/>
    <n v="7500"/>
    <n v="614.66999999999996"/>
  </r>
  <r>
    <x v="4"/>
    <x v="6"/>
    <s v="Ahmednagar"/>
    <x v="1"/>
    <n v="59860"/>
    <n v="1953.06"/>
  </r>
  <r>
    <x v="4"/>
    <x v="6"/>
    <s v="Ahmednagar"/>
    <x v="2"/>
    <n v="59400"/>
    <n v="364.48"/>
  </r>
  <r>
    <x v="4"/>
    <x v="6"/>
    <s v="Ahmednagar"/>
    <x v="3"/>
    <n v="96200"/>
    <n v="155.72"/>
  </r>
  <r>
    <x v="5"/>
    <x v="6"/>
    <s v="Ahmednagar"/>
    <x v="0"/>
    <n v="7900"/>
    <n v="2405.06"/>
  </r>
  <r>
    <x v="5"/>
    <x v="6"/>
    <s v="Ahmednagar"/>
    <x v="1"/>
    <n v="82900"/>
    <n v="4314.84"/>
  </r>
  <r>
    <x v="5"/>
    <x v="6"/>
    <s v="Ahmednagar"/>
    <x v="2"/>
    <n v="120700"/>
    <n v="772.99"/>
  </r>
  <r>
    <x v="5"/>
    <x v="6"/>
    <s v="Ahmednagar"/>
    <x v="3"/>
    <n v="104700"/>
    <n v="382.33"/>
  </r>
  <r>
    <x v="6"/>
    <x v="6"/>
    <s v="Ahmednagar"/>
    <x v="0"/>
    <n v="8600"/>
    <n v="255.81"/>
  </r>
  <r>
    <x v="6"/>
    <x v="6"/>
    <s v="Ahmednagar"/>
    <x v="1"/>
    <n v="97700"/>
    <n v="2396.11"/>
  </r>
  <r>
    <x v="6"/>
    <x v="6"/>
    <s v="Ahmednagar"/>
    <x v="2"/>
    <n v="115200"/>
    <n v="739.58"/>
  </r>
  <r>
    <x v="6"/>
    <x v="6"/>
    <s v="Ahmednagar"/>
    <x v="3"/>
    <n v="102600"/>
    <n v="169.69"/>
  </r>
  <r>
    <x v="7"/>
    <x v="6"/>
    <s v="Ahmednagar"/>
    <x v="0"/>
    <n v="14000"/>
    <n v="1228.57"/>
  </r>
  <r>
    <x v="7"/>
    <x v="6"/>
    <s v="Ahmednagar"/>
    <x v="1"/>
    <n v="44000"/>
    <n v="1590.91"/>
  </r>
  <r>
    <x v="7"/>
    <x v="6"/>
    <s v="Ahmednagar"/>
    <x v="2"/>
    <n v="135100"/>
    <n v="401.92"/>
  </r>
  <r>
    <x v="7"/>
    <x v="6"/>
    <s v="Ahmednagar"/>
    <x v="3"/>
    <n v="73600"/>
    <n v="95.38"/>
  </r>
  <r>
    <x v="8"/>
    <x v="6"/>
    <s v="Ahmednagar"/>
    <x v="0"/>
    <n v="15000"/>
    <n v="1746.67"/>
  </r>
  <r>
    <x v="8"/>
    <x v="6"/>
    <s v="Ahmednagar"/>
    <x v="1"/>
    <n v="68000"/>
    <n v="3608.82"/>
  </r>
  <r>
    <x v="8"/>
    <x v="6"/>
    <s v="Ahmednagar"/>
    <x v="2"/>
    <n v="160100"/>
    <n v="815.74"/>
  </r>
  <r>
    <x v="8"/>
    <x v="6"/>
    <s v="Ahmednagar"/>
    <x v="3"/>
    <n v="132400"/>
    <n v="189.52"/>
  </r>
  <r>
    <x v="9"/>
    <x v="6"/>
    <s v="Ahmednagar"/>
    <x v="0"/>
    <n v="16200"/>
    <n v="2302.4699999999998"/>
  </r>
  <r>
    <x v="9"/>
    <x v="6"/>
    <s v="Ahmednagar"/>
    <x v="1"/>
    <n v="78380"/>
    <n v="3086.29"/>
  </r>
  <r>
    <x v="9"/>
    <x v="6"/>
    <s v="Ahmednagar"/>
    <x v="2"/>
    <n v="208010"/>
    <n v="798.06"/>
  </r>
  <r>
    <x v="9"/>
    <x v="6"/>
    <s v="Ahmednagar"/>
    <x v="3"/>
    <n v="132800"/>
    <n v="299.01"/>
  </r>
  <r>
    <x v="0"/>
    <x v="6"/>
    <s v="Pune"/>
    <x v="0"/>
    <n v="61200"/>
    <n v="1233.6600000000001"/>
  </r>
  <r>
    <x v="0"/>
    <x v="6"/>
    <s v="Pune"/>
    <x v="1"/>
    <n v="17400"/>
    <n v="2424.14"/>
  </r>
  <r>
    <x v="0"/>
    <x v="6"/>
    <s v="Pune"/>
    <x v="2"/>
    <n v="47400"/>
    <n v="753.16"/>
  </r>
  <r>
    <x v="0"/>
    <x v="6"/>
    <s v="Pune"/>
    <x v="3"/>
    <n v="100"/>
    <n v="500"/>
  </r>
  <r>
    <x v="1"/>
    <x v="6"/>
    <s v="Pune"/>
    <x v="0"/>
    <n v="62600"/>
    <n v="817.57"/>
  </r>
  <r>
    <x v="1"/>
    <x v="6"/>
    <s v="Pune"/>
    <x v="1"/>
    <n v="16700"/>
    <n v="2531.7399999999998"/>
  </r>
  <r>
    <x v="1"/>
    <x v="6"/>
    <s v="Pune"/>
    <x v="2"/>
    <n v="54100"/>
    <n v="786.51"/>
  </r>
  <r>
    <x v="2"/>
    <x v="6"/>
    <s v="Pune"/>
    <x v="0"/>
    <n v="60900"/>
    <n v="1180.95"/>
  </r>
  <r>
    <x v="2"/>
    <x v="6"/>
    <s v="Pune"/>
    <x v="1"/>
    <n v="26960"/>
    <n v="2786.35"/>
  </r>
  <r>
    <x v="2"/>
    <x v="6"/>
    <s v="Pune"/>
    <x v="2"/>
    <n v="58100"/>
    <n v="949.4"/>
  </r>
  <r>
    <x v="2"/>
    <x v="6"/>
    <s v="Pune"/>
    <x v="3"/>
    <n v="10"/>
    <n v="1000"/>
  </r>
  <r>
    <x v="3"/>
    <x v="6"/>
    <s v="Pune"/>
    <x v="0"/>
    <n v="62000"/>
    <n v="1380.65"/>
  </r>
  <r>
    <x v="3"/>
    <x v="6"/>
    <s v="Pune"/>
    <x v="1"/>
    <n v="27200"/>
    <n v="3202.21"/>
  </r>
  <r>
    <x v="3"/>
    <x v="6"/>
    <s v="Pune"/>
    <x v="2"/>
    <n v="35400"/>
    <n v="931.92"/>
  </r>
  <r>
    <x v="4"/>
    <x v="6"/>
    <s v="Pune"/>
    <x v="0"/>
    <n v="77600"/>
    <n v="1368.04"/>
  </r>
  <r>
    <x v="4"/>
    <x v="6"/>
    <s v="Pune"/>
    <x v="1"/>
    <n v="25220"/>
    <n v="2619.35"/>
  </r>
  <r>
    <x v="4"/>
    <x v="6"/>
    <s v="Pune"/>
    <x v="2"/>
    <n v="37800"/>
    <n v="713.23"/>
  </r>
  <r>
    <x v="5"/>
    <x v="6"/>
    <s v="Pune"/>
    <x v="0"/>
    <n v="82100"/>
    <n v="1866.02"/>
  </r>
  <r>
    <x v="5"/>
    <x v="6"/>
    <s v="Pune"/>
    <x v="1"/>
    <n v="31900"/>
    <n v="2880.88"/>
  </r>
  <r>
    <x v="5"/>
    <x v="6"/>
    <s v="Pune"/>
    <x v="2"/>
    <n v="50600"/>
    <n v="814.23"/>
  </r>
  <r>
    <x v="6"/>
    <x v="6"/>
    <s v="Pune"/>
    <x v="0"/>
    <n v="82100"/>
    <n v="1657.73"/>
  </r>
  <r>
    <x v="6"/>
    <x v="6"/>
    <s v="Pune"/>
    <x v="1"/>
    <n v="36000"/>
    <n v="3705.56"/>
  </r>
  <r>
    <x v="6"/>
    <x v="6"/>
    <s v="Pune"/>
    <x v="2"/>
    <n v="59900"/>
    <n v="864.77"/>
  </r>
  <r>
    <x v="7"/>
    <x v="6"/>
    <s v="Pune"/>
    <x v="0"/>
    <n v="54600"/>
    <n v="1965.2"/>
  </r>
  <r>
    <x v="7"/>
    <x v="6"/>
    <s v="Pune"/>
    <x v="1"/>
    <n v="37200"/>
    <n v="2373.66"/>
  </r>
  <r>
    <x v="7"/>
    <x v="6"/>
    <s v="Pune"/>
    <x v="2"/>
    <n v="63700"/>
    <n v="855.57"/>
  </r>
  <r>
    <x v="8"/>
    <x v="6"/>
    <s v="Pune"/>
    <x v="0"/>
    <n v="53500"/>
    <n v="2157.0100000000002"/>
  </r>
  <r>
    <x v="8"/>
    <x v="6"/>
    <s v="Pune"/>
    <x v="1"/>
    <n v="42600"/>
    <n v="6042.25"/>
  </r>
  <r>
    <x v="8"/>
    <x v="6"/>
    <s v="Pune"/>
    <x v="2"/>
    <n v="80500"/>
    <n v="1074.53"/>
  </r>
  <r>
    <x v="9"/>
    <x v="6"/>
    <s v="Pune"/>
    <x v="0"/>
    <n v="52000"/>
    <n v="2384.62"/>
  </r>
  <r>
    <x v="9"/>
    <x v="6"/>
    <s v="Pune"/>
    <x v="1"/>
    <n v="47330"/>
    <n v="3097.53"/>
  </r>
  <r>
    <x v="9"/>
    <x v="6"/>
    <s v="Pune"/>
    <x v="2"/>
    <n v="90300"/>
    <n v="1137.28"/>
  </r>
  <r>
    <x v="0"/>
    <x v="6"/>
    <s v="Satara"/>
    <x v="0"/>
    <n v="49700"/>
    <n v="2199.1999999999998"/>
  </r>
  <r>
    <x v="0"/>
    <x v="6"/>
    <s v="Satara"/>
    <x v="1"/>
    <n v="13500"/>
    <n v="2032.59"/>
  </r>
  <r>
    <x v="0"/>
    <x v="6"/>
    <s v="Satara"/>
    <x v="2"/>
    <n v="28000"/>
    <n v="728.57"/>
  </r>
  <r>
    <x v="0"/>
    <x v="6"/>
    <s v="Satara"/>
    <x v="3"/>
    <n v="1400"/>
    <n v="185.71"/>
  </r>
  <r>
    <x v="1"/>
    <x v="6"/>
    <s v="Satara"/>
    <x v="0"/>
    <n v="50600"/>
    <n v="1519.76"/>
  </r>
  <r>
    <x v="1"/>
    <x v="6"/>
    <s v="Satara"/>
    <x v="1"/>
    <n v="17800"/>
    <n v="2504.4899999999998"/>
  </r>
  <r>
    <x v="1"/>
    <x v="6"/>
    <s v="Satara"/>
    <x v="2"/>
    <n v="28000"/>
    <n v="602.5"/>
  </r>
  <r>
    <x v="1"/>
    <x v="6"/>
    <s v="Satara"/>
    <x v="3"/>
    <n v="1600"/>
    <n v="118.75"/>
  </r>
  <r>
    <x v="2"/>
    <x v="6"/>
    <s v="Satara"/>
    <x v="0"/>
    <n v="50800"/>
    <n v="1618.9"/>
  </r>
  <r>
    <x v="2"/>
    <x v="6"/>
    <s v="Satara"/>
    <x v="1"/>
    <n v="20300"/>
    <n v="1983.74"/>
  </r>
  <r>
    <x v="2"/>
    <x v="6"/>
    <s v="Satara"/>
    <x v="2"/>
    <n v="29900"/>
    <n v="813.04"/>
  </r>
  <r>
    <x v="2"/>
    <x v="6"/>
    <s v="Satara"/>
    <x v="3"/>
    <n v="1600"/>
    <n v="143.75"/>
  </r>
  <r>
    <x v="3"/>
    <x v="6"/>
    <s v="Satara"/>
    <x v="0"/>
    <n v="50500"/>
    <n v="1643.56"/>
  </r>
  <r>
    <x v="3"/>
    <x v="6"/>
    <s v="Satara"/>
    <x v="1"/>
    <n v="22300"/>
    <n v="2033.18"/>
  </r>
  <r>
    <x v="3"/>
    <x v="6"/>
    <s v="Satara"/>
    <x v="2"/>
    <n v="27300"/>
    <n v="663.74"/>
  </r>
  <r>
    <x v="3"/>
    <x v="6"/>
    <s v="Satara"/>
    <x v="3"/>
    <n v="1000"/>
    <n v="290"/>
  </r>
  <r>
    <x v="4"/>
    <x v="6"/>
    <s v="Satara"/>
    <x v="0"/>
    <n v="51000"/>
    <n v="1373.33"/>
  </r>
  <r>
    <x v="4"/>
    <x v="6"/>
    <s v="Satara"/>
    <x v="1"/>
    <n v="19520"/>
    <n v="1580.94"/>
  </r>
  <r>
    <x v="4"/>
    <x v="6"/>
    <s v="Satara"/>
    <x v="2"/>
    <n v="25400"/>
    <n v="555.51"/>
  </r>
  <r>
    <x v="4"/>
    <x v="6"/>
    <s v="Satara"/>
    <x v="3"/>
    <n v="100"/>
    <n v="600"/>
  </r>
  <r>
    <x v="5"/>
    <x v="6"/>
    <s v="Satara"/>
    <x v="0"/>
    <n v="50400"/>
    <n v="1500"/>
  </r>
  <r>
    <x v="5"/>
    <x v="6"/>
    <s v="Satara"/>
    <x v="1"/>
    <n v="25400"/>
    <n v="2641.73"/>
  </r>
  <r>
    <x v="5"/>
    <x v="6"/>
    <s v="Satara"/>
    <x v="2"/>
    <n v="25700"/>
    <n v="797.67"/>
  </r>
  <r>
    <x v="5"/>
    <x v="6"/>
    <s v="Satara"/>
    <x v="3"/>
    <n v="200"/>
    <n v="450"/>
  </r>
  <r>
    <x v="6"/>
    <x v="6"/>
    <s v="Satara"/>
    <x v="0"/>
    <n v="52900"/>
    <n v="1790.17"/>
  </r>
  <r>
    <x v="6"/>
    <x v="6"/>
    <s v="Satara"/>
    <x v="1"/>
    <n v="30800"/>
    <n v="1964.29"/>
  </r>
  <r>
    <x v="6"/>
    <x v="6"/>
    <s v="Satara"/>
    <x v="2"/>
    <n v="34100"/>
    <n v="759.53"/>
  </r>
  <r>
    <x v="6"/>
    <x v="6"/>
    <s v="Satara"/>
    <x v="3"/>
    <n v="100"/>
    <n v="200"/>
  </r>
  <r>
    <x v="7"/>
    <x v="6"/>
    <s v="Satara"/>
    <x v="0"/>
    <n v="52700"/>
    <n v="1512.33"/>
  </r>
  <r>
    <x v="7"/>
    <x v="6"/>
    <s v="Satara"/>
    <x v="1"/>
    <n v="31000"/>
    <n v="2016.13"/>
  </r>
  <r>
    <x v="7"/>
    <x v="6"/>
    <s v="Satara"/>
    <x v="2"/>
    <n v="27900"/>
    <n v="777.78"/>
  </r>
  <r>
    <x v="7"/>
    <x v="6"/>
    <s v="Satara"/>
    <x v="3"/>
    <n v="100"/>
    <n v="100"/>
  </r>
  <r>
    <x v="8"/>
    <x v="6"/>
    <s v="Satara"/>
    <x v="0"/>
    <n v="47000"/>
    <n v="1746.81"/>
  </r>
  <r>
    <x v="8"/>
    <x v="6"/>
    <s v="Satara"/>
    <x v="1"/>
    <n v="35500"/>
    <n v="2188.73"/>
  </r>
  <r>
    <x v="8"/>
    <x v="6"/>
    <s v="Satara"/>
    <x v="2"/>
    <n v="32000"/>
    <n v="800"/>
  </r>
  <r>
    <x v="8"/>
    <x v="6"/>
    <s v="Satara"/>
    <x v="3"/>
    <n v="100"/>
    <n v="360"/>
  </r>
  <r>
    <x v="9"/>
    <x v="6"/>
    <s v="Satara"/>
    <x v="0"/>
    <n v="45800"/>
    <n v="1812.23"/>
  </r>
  <r>
    <x v="9"/>
    <x v="6"/>
    <s v="Satara"/>
    <x v="1"/>
    <n v="33990"/>
    <n v="2886.48"/>
  </r>
  <r>
    <x v="9"/>
    <x v="6"/>
    <s v="Satara"/>
    <x v="2"/>
    <n v="31000"/>
    <n v="932.26"/>
  </r>
  <r>
    <x v="9"/>
    <x v="6"/>
    <s v="Satara"/>
    <x v="3"/>
    <n v="90"/>
    <n v="211.76"/>
  </r>
  <r>
    <x v="0"/>
    <x v="6"/>
    <s v="Sangli"/>
    <x v="0"/>
    <n v="18700"/>
    <n v="2069.52"/>
  </r>
  <r>
    <x v="0"/>
    <x v="6"/>
    <s v="Sangli"/>
    <x v="1"/>
    <n v="28000"/>
    <n v="2294.29"/>
  </r>
  <r>
    <x v="0"/>
    <x v="6"/>
    <s v="Sangli"/>
    <x v="2"/>
    <n v="28100"/>
    <n v="644.13"/>
  </r>
  <r>
    <x v="0"/>
    <x v="6"/>
    <s v="Sangli"/>
    <x v="3"/>
    <n v="1500"/>
    <n v="180"/>
  </r>
  <r>
    <x v="1"/>
    <x v="6"/>
    <s v="Sangli"/>
    <x v="0"/>
    <n v="18700"/>
    <n v="1875.4"/>
  </r>
  <r>
    <x v="1"/>
    <x v="6"/>
    <s v="Sangli"/>
    <x v="1"/>
    <n v="34100"/>
    <n v="2333.7199999999998"/>
  </r>
  <r>
    <x v="1"/>
    <x v="6"/>
    <s v="Sangli"/>
    <x v="2"/>
    <n v="34000"/>
    <n v="830"/>
  </r>
  <r>
    <x v="1"/>
    <x v="6"/>
    <s v="Sangli"/>
    <x v="3"/>
    <n v="2500"/>
    <n v="120"/>
  </r>
  <r>
    <x v="2"/>
    <x v="6"/>
    <s v="Sangli"/>
    <x v="0"/>
    <n v="20200"/>
    <n v="2666.83"/>
  </r>
  <r>
    <x v="2"/>
    <x v="6"/>
    <s v="Sangli"/>
    <x v="1"/>
    <n v="43210"/>
    <n v="3075.21"/>
  </r>
  <r>
    <x v="2"/>
    <x v="6"/>
    <s v="Sangli"/>
    <x v="2"/>
    <n v="37200"/>
    <n v="925.81"/>
  </r>
  <r>
    <x v="2"/>
    <x v="6"/>
    <s v="Sangli"/>
    <x v="3"/>
    <n v="3520"/>
    <n v="198.86"/>
  </r>
  <r>
    <x v="3"/>
    <x v="6"/>
    <s v="Sangli"/>
    <x v="0"/>
    <n v="18100"/>
    <n v="1861.88"/>
  </r>
  <r>
    <x v="3"/>
    <x v="6"/>
    <s v="Sangli"/>
    <x v="1"/>
    <n v="53100"/>
    <n v="2048.4"/>
  </r>
  <r>
    <x v="3"/>
    <x v="6"/>
    <s v="Sangli"/>
    <x v="2"/>
    <n v="22700"/>
    <n v="766.52"/>
  </r>
  <r>
    <x v="3"/>
    <x v="6"/>
    <s v="Sangli"/>
    <x v="3"/>
    <n v="3000"/>
    <n v="293.33"/>
  </r>
  <r>
    <x v="4"/>
    <x v="6"/>
    <s v="Sangli"/>
    <x v="0"/>
    <n v="17500"/>
    <n v="1928"/>
  </r>
  <r>
    <x v="4"/>
    <x v="6"/>
    <s v="Sangli"/>
    <x v="1"/>
    <n v="34900"/>
    <n v="1866.76"/>
  </r>
  <r>
    <x v="4"/>
    <x v="6"/>
    <s v="Sangli"/>
    <x v="2"/>
    <n v="23900"/>
    <n v="601.26"/>
  </r>
  <r>
    <x v="4"/>
    <x v="6"/>
    <s v="Sangli"/>
    <x v="3"/>
    <n v="2600"/>
    <n v="569.23"/>
  </r>
  <r>
    <x v="5"/>
    <x v="6"/>
    <s v="Sangli"/>
    <x v="0"/>
    <n v="14500"/>
    <n v="1758.62"/>
  </r>
  <r>
    <x v="5"/>
    <x v="6"/>
    <s v="Sangli"/>
    <x v="1"/>
    <n v="47900"/>
    <n v="2390.4"/>
  </r>
  <r>
    <x v="5"/>
    <x v="6"/>
    <s v="Sangli"/>
    <x v="2"/>
    <n v="27400"/>
    <n v="744.53"/>
  </r>
  <r>
    <x v="5"/>
    <x v="6"/>
    <s v="Sangli"/>
    <x v="3"/>
    <n v="2800"/>
    <n v="400"/>
  </r>
  <r>
    <x v="6"/>
    <x v="6"/>
    <s v="Sangli"/>
    <x v="0"/>
    <n v="15500"/>
    <n v="2025.81"/>
  </r>
  <r>
    <x v="6"/>
    <x v="6"/>
    <s v="Sangli"/>
    <x v="1"/>
    <n v="63800"/>
    <n v="3827.59"/>
  </r>
  <r>
    <x v="6"/>
    <x v="6"/>
    <s v="Sangli"/>
    <x v="2"/>
    <n v="27100"/>
    <n v="977.86"/>
  </r>
  <r>
    <x v="6"/>
    <x v="6"/>
    <s v="Sangli"/>
    <x v="3"/>
    <n v="1400"/>
    <n v="178.57"/>
  </r>
  <r>
    <x v="7"/>
    <x v="6"/>
    <s v="Sangli"/>
    <x v="0"/>
    <n v="22600"/>
    <n v="1920.35"/>
  </r>
  <r>
    <x v="7"/>
    <x v="6"/>
    <s v="Sangli"/>
    <x v="1"/>
    <n v="46700"/>
    <n v="1922.91"/>
  </r>
  <r>
    <x v="7"/>
    <x v="6"/>
    <s v="Sangli"/>
    <x v="2"/>
    <n v="22300"/>
    <n v="627.79999999999995"/>
  </r>
  <r>
    <x v="7"/>
    <x v="6"/>
    <s v="Sangli"/>
    <x v="3"/>
    <n v="1000"/>
    <n v="90"/>
  </r>
  <r>
    <x v="8"/>
    <x v="6"/>
    <s v="Sangli"/>
    <x v="0"/>
    <n v="16800"/>
    <n v="2553.5700000000002"/>
  </r>
  <r>
    <x v="8"/>
    <x v="6"/>
    <s v="Sangli"/>
    <x v="1"/>
    <n v="64000"/>
    <n v="3057.81"/>
  </r>
  <r>
    <x v="8"/>
    <x v="6"/>
    <s v="Sangli"/>
    <x v="2"/>
    <n v="28300"/>
    <n v="833.92"/>
  </r>
  <r>
    <x v="8"/>
    <x v="6"/>
    <s v="Sangli"/>
    <x v="3"/>
    <n v="600"/>
    <n v="540"/>
  </r>
  <r>
    <x v="9"/>
    <x v="6"/>
    <s v="Sangli"/>
    <x v="0"/>
    <n v="17000"/>
    <n v="2311.7600000000002"/>
  </r>
  <r>
    <x v="9"/>
    <x v="6"/>
    <s v="Sangli"/>
    <x v="1"/>
    <n v="58780"/>
    <n v="2419.0300000000002"/>
  </r>
  <r>
    <x v="9"/>
    <x v="6"/>
    <s v="Sangli"/>
    <x v="2"/>
    <n v="29400"/>
    <n v="914.97"/>
  </r>
  <r>
    <x v="9"/>
    <x v="6"/>
    <s v="Sangli"/>
    <x v="3"/>
    <n v="250"/>
    <n v="141.72999999999999"/>
  </r>
  <r>
    <x v="0"/>
    <x v="6"/>
    <s v="Solapur"/>
    <x v="0"/>
    <n v="100"/>
    <n v="1000"/>
  </r>
  <r>
    <x v="0"/>
    <x v="6"/>
    <s v="Solapur"/>
    <x v="1"/>
    <n v="26500"/>
    <n v="2108.6799999999998"/>
  </r>
  <r>
    <x v="0"/>
    <x v="6"/>
    <s v="Solapur"/>
    <x v="2"/>
    <n v="38500"/>
    <n v="732.47"/>
  </r>
  <r>
    <x v="0"/>
    <x v="6"/>
    <s v="Solapur"/>
    <x v="3"/>
    <n v="100"/>
    <n v="300"/>
  </r>
  <r>
    <x v="1"/>
    <x v="6"/>
    <s v="Solapur"/>
    <x v="0"/>
    <n v="100"/>
    <n v="100"/>
  </r>
  <r>
    <x v="1"/>
    <x v="6"/>
    <s v="Solapur"/>
    <x v="1"/>
    <n v="38700"/>
    <n v="2624.81"/>
  </r>
  <r>
    <x v="1"/>
    <x v="6"/>
    <s v="Solapur"/>
    <x v="2"/>
    <n v="47700"/>
    <n v="780.71"/>
  </r>
  <r>
    <x v="1"/>
    <x v="6"/>
    <s v="Solapur"/>
    <x v="3"/>
    <n v="1400"/>
    <n v="285.70999999999998"/>
  </r>
  <r>
    <x v="2"/>
    <x v="6"/>
    <s v="Solapur"/>
    <x v="0"/>
    <n v="700"/>
    <n v="328.57"/>
  </r>
  <r>
    <x v="2"/>
    <x v="6"/>
    <s v="Solapur"/>
    <x v="1"/>
    <n v="58100"/>
    <n v="2186.23"/>
  </r>
  <r>
    <x v="2"/>
    <x v="6"/>
    <s v="Solapur"/>
    <x v="2"/>
    <n v="56400"/>
    <n v="664.01"/>
  </r>
  <r>
    <x v="2"/>
    <x v="6"/>
    <s v="Solapur"/>
    <x v="3"/>
    <n v="1800"/>
    <n v="494.44"/>
  </r>
  <r>
    <x v="3"/>
    <x v="6"/>
    <s v="Solapur"/>
    <x v="0"/>
    <n v="700"/>
    <n v="285.70999999999998"/>
  </r>
  <r>
    <x v="3"/>
    <x v="6"/>
    <s v="Solapur"/>
    <x v="1"/>
    <n v="39800"/>
    <n v="2059.5500000000002"/>
  </r>
  <r>
    <x v="3"/>
    <x v="6"/>
    <s v="Solapur"/>
    <x v="2"/>
    <n v="24800"/>
    <n v="660.89"/>
  </r>
  <r>
    <x v="3"/>
    <x v="6"/>
    <s v="Solapur"/>
    <x v="3"/>
    <n v="900"/>
    <n v="455.56"/>
  </r>
  <r>
    <x v="4"/>
    <x v="6"/>
    <s v="Solapur"/>
    <x v="0"/>
    <n v="400"/>
    <n v="225"/>
  </r>
  <r>
    <x v="4"/>
    <x v="6"/>
    <s v="Solapur"/>
    <x v="1"/>
    <n v="33300"/>
    <n v="1576.58"/>
  </r>
  <r>
    <x v="4"/>
    <x v="6"/>
    <s v="Solapur"/>
    <x v="2"/>
    <n v="26100"/>
    <n v="418.39"/>
  </r>
  <r>
    <x v="4"/>
    <x v="6"/>
    <s v="Solapur"/>
    <x v="3"/>
    <n v="500"/>
    <n v="560"/>
  </r>
  <r>
    <x v="5"/>
    <x v="6"/>
    <s v="Solapur"/>
    <x v="0"/>
    <n v="400"/>
    <n v="250"/>
  </r>
  <r>
    <x v="5"/>
    <x v="6"/>
    <s v="Solapur"/>
    <x v="1"/>
    <n v="44300"/>
    <n v="2209.9299999999998"/>
  </r>
  <r>
    <x v="5"/>
    <x v="6"/>
    <s v="Solapur"/>
    <x v="2"/>
    <n v="35400"/>
    <n v="556.5"/>
  </r>
  <r>
    <x v="5"/>
    <x v="6"/>
    <s v="Solapur"/>
    <x v="3"/>
    <n v="500"/>
    <n v="260"/>
  </r>
  <r>
    <x v="6"/>
    <x v="6"/>
    <s v="Solapur"/>
    <x v="0"/>
    <n v="400"/>
    <n v="250"/>
  </r>
  <r>
    <x v="6"/>
    <x v="6"/>
    <s v="Solapur"/>
    <x v="1"/>
    <n v="51000"/>
    <n v="2611.7600000000002"/>
  </r>
  <r>
    <x v="6"/>
    <x v="6"/>
    <s v="Solapur"/>
    <x v="2"/>
    <n v="39500"/>
    <n v="749.37"/>
  </r>
  <r>
    <x v="6"/>
    <x v="6"/>
    <s v="Solapur"/>
    <x v="3"/>
    <n v="600"/>
    <n v="366.67"/>
  </r>
  <r>
    <x v="7"/>
    <x v="6"/>
    <s v="Solapur"/>
    <x v="1"/>
    <n v="48200"/>
    <n v="1352.7"/>
  </r>
  <r>
    <x v="7"/>
    <x v="6"/>
    <s v="Solapur"/>
    <x v="2"/>
    <n v="45800"/>
    <n v="294.76"/>
  </r>
  <r>
    <x v="7"/>
    <x v="6"/>
    <s v="Solapur"/>
    <x v="3"/>
    <n v="900"/>
    <n v="144.44"/>
  </r>
  <r>
    <x v="8"/>
    <x v="6"/>
    <s v="Solapur"/>
    <x v="0"/>
    <n v="200"/>
    <n v="215"/>
  </r>
  <r>
    <x v="8"/>
    <x v="6"/>
    <s v="Solapur"/>
    <x v="1"/>
    <n v="63000"/>
    <n v="1657.14"/>
  </r>
  <r>
    <x v="8"/>
    <x v="6"/>
    <s v="Solapur"/>
    <x v="2"/>
    <n v="56500"/>
    <n v="674.34"/>
  </r>
  <r>
    <x v="8"/>
    <x v="6"/>
    <s v="Solapur"/>
    <x v="3"/>
    <n v="900"/>
    <n v="274"/>
  </r>
  <r>
    <x v="9"/>
    <x v="6"/>
    <s v="Solapur"/>
    <x v="0"/>
    <n v="600"/>
    <n v="116.67"/>
  </r>
  <r>
    <x v="9"/>
    <x v="6"/>
    <s v="Solapur"/>
    <x v="1"/>
    <n v="75810"/>
    <n v="2059.39"/>
  </r>
  <r>
    <x v="9"/>
    <x v="6"/>
    <s v="Solapur"/>
    <x v="2"/>
    <n v="68250"/>
    <n v="675.47"/>
  </r>
  <r>
    <x v="9"/>
    <x v="6"/>
    <s v="Solapur"/>
    <x v="3"/>
    <n v="300"/>
    <n v="240"/>
  </r>
  <r>
    <x v="0"/>
    <x v="6"/>
    <s v="Kolhapur"/>
    <x v="0"/>
    <n v="114400"/>
    <n v="2510.4899999999998"/>
  </r>
  <r>
    <x v="0"/>
    <x v="6"/>
    <s v="Kolhapur"/>
    <x v="1"/>
    <n v="10100"/>
    <n v="2365.35"/>
  </r>
  <r>
    <x v="0"/>
    <x v="6"/>
    <s v="Kolhapur"/>
    <x v="2"/>
    <n v="10100"/>
    <n v="742.57"/>
  </r>
  <r>
    <x v="0"/>
    <x v="6"/>
    <s v="Kolhapur"/>
    <x v="3"/>
    <n v="100"/>
    <n v="300"/>
  </r>
  <r>
    <x v="1"/>
    <x v="6"/>
    <s v="Kolhapur"/>
    <x v="0"/>
    <n v="113300"/>
    <n v="2588.44"/>
  </r>
  <r>
    <x v="1"/>
    <x v="6"/>
    <s v="Kolhapur"/>
    <x v="1"/>
    <n v="11000"/>
    <n v="2556.36"/>
  </r>
  <r>
    <x v="1"/>
    <x v="6"/>
    <s v="Kolhapur"/>
    <x v="2"/>
    <n v="9000"/>
    <n v="875.56"/>
  </r>
  <r>
    <x v="1"/>
    <x v="6"/>
    <s v="Kolhapur"/>
    <x v="3"/>
    <n v="100"/>
    <n v="300"/>
  </r>
  <r>
    <x v="2"/>
    <x v="6"/>
    <s v="Kolhapur"/>
    <x v="0"/>
    <n v="112000"/>
    <n v="2885"/>
  </r>
  <r>
    <x v="2"/>
    <x v="6"/>
    <s v="Kolhapur"/>
    <x v="1"/>
    <n v="11600"/>
    <n v="2215.52"/>
  </r>
  <r>
    <x v="2"/>
    <x v="6"/>
    <s v="Kolhapur"/>
    <x v="2"/>
    <n v="8500"/>
    <n v="836.47"/>
  </r>
  <r>
    <x v="2"/>
    <x v="6"/>
    <s v="Kolhapur"/>
    <x v="3"/>
    <n v="100"/>
    <n v="400"/>
  </r>
  <r>
    <x v="3"/>
    <x v="6"/>
    <s v="Kolhapur"/>
    <x v="0"/>
    <n v="104900"/>
    <n v="2677.6"/>
  </r>
  <r>
    <x v="3"/>
    <x v="6"/>
    <s v="Kolhapur"/>
    <x v="1"/>
    <n v="11600"/>
    <n v="2876.72"/>
  </r>
  <r>
    <x v="3"/>
    <x v="6"/>
    <s v="Kolhapur"/>
    <x v="2"/>
    <n v="9000"/>
    <n v="1263.33"/>
  </r>
  <r>
    <x v="4"/>
    <x v="6"/>
    <s v="Kolhapur"/>
    <x v="0"/>
    <n v="108500"/>
    <n v="2617.14"/>
  </r>
  <r>
    <x v="4"/>
    <x v="6"/>
    <s v="Kolhapur"/>
    <x v="1"/>
    <n v="5500"/>
    <n v="1900"/>
  </r>
  <r>
    <x v="4"/>
    <x v="6"/>
    <s v="Kolhapur"/>
    <x v="2"/>
    <n v="9800"/>
    <n v="1104.08"/>
  </r>
  <r>
    <x v="5"/>
    <x v="6"/>
    <s v="Kolhapur"/>
    <x v="0"/>
    <n v="109600"/>
    <n v="3118.61"/>
  </r>
  <r>
    <x v="5"/>
    <x v="6"/>
    <s v="Kolhapur"/>
    <x v="1"/>
    <n v="6600"/>
    <n v="2545.4499999999998"/>
  </r>
  <r>
    <x v="5"/>
    <x v="6"/>
    <s v="Kolhapur"/>
    <x v="2"/>
    <n v="11400"/>
    <n v="1192.98"/>
  </r>
  <r>
    <x v="6"/>
    <x v="6"/>
    <s v="Kolhapur"/>
    <x v="0"/>
    <n v="111800"/>
    <n v="3028.62"/>
  </r>
  <r>
    <x v="6"/>
    <x v="6"/>
    <s v="Kolhapur"/>
    <x v="1"/>
    <n v="9500"/>
    <n v="3105.26"/>
  </r>
  <r>
    <x v="6"/>
    <x v="6"/>
    <s v="Kolhapur"/>
    <x v="2"/>
    <n v="6300"/>
    <n v="904.76"/>
  </r>
  <r>
    <x v="7"/>
    <x v="6"/>
    <s v="Kolhapur"/>
    <x v="0"/>
    <n v="112400"/>
    <n v="2460.85"/>
  </r>
  <r>
    <x v="7"/>
    <x v="6"/>
    <s v="Kolhapur"/>
    <x v="1"/>
    <n v="11900"/>
    <n v="2647.06"/>
  </r>
  <r>
    <x v="7"/>
    <x v="6"/>
    <s v="Kolhapur"/>
    <x v="2"/>
    <n v="4800"/>
    <n v="833.33"/>
  </r>
  <r>
    <x v="8"/>
    <x v="6"/>
    <s v="Kolhapur"/>
    <x v="0"/>
    <n v="114200"/>
    <n v="3483.36"/>
  </r>
  <r>
    <x v="8"/>
    <x v="6"/>
    <s v="Kolhapur"/>
    <x v="1"/>
    <n v="12000"/>
    <n v="3700"/>
  </r>
  <r>
    <x v="8"/>
    <x v="6"/>
    <s v="Kolhapur"/>
    <x v="2"/>
    <n v="8900"/>
    <n v="842.7"/>
  </r>
  <r>
    <x v="9"/>
    <x v="6"/>
    <s v="Kolhapur"/>
    <x v="0"/>
    <n v="109460"/>
    <n v="3054.2"/>
  </r>
  <r>
    <x v="9"/>
    <x v="6"/>
    <s v="Kolhapur"/>
    <x v="1"/>
    <n v="10440"/>
    <n v="2911.88"/>
  </r>
  <r>
    <x v="9"/>
    <x v="6"/>
    <s v="Kolhapur"/>
    <x v="2"/>
    <n v="5400"/>
    <n v="851.85"/>
  </r>
  <r>
    <x v="9"/>
    <x v="6"/>
    <s v="Kolhapur"/>
    <x v="3"/>
    <n v="10"/>
    <n v="166.15"/>
  </r>
  <r>
    <x v="0"/>
    <x v="6"/>
    <s v="Aurangabad"/>
    <x v="1"/>
    <n v="175300"/>
    <n v="2352.65"/>
  </r>
  <r>
    <x v="0"/>
    <x v="6"/>
    <s v="Aurangabad"/>
    <x v="2"/>
    <n v="67900"/>
    <n v="767.3"/>
  </r>
  <r>
    <x v="0"/>
    <x v="6"/>
    <s v="Aurangabad"/>
    <x v="3"/>
    <n v="537600"/>
    <n v="259.88"/>
  </r>
  <r>
    <x v="1"/>
    <x v="6"/>
    <s v="Aurangabad"/>
    <x v="1"/>
    <n v="187900"/>
    <n v="2475.73"/>
  </r>
  <r>
    <x v="1"/>
    <x v="6"/>
    <s v="Aurangabad"/>
    <x v="2"/>
    <n v="79600"/>
    <n v="863.07"/>
  </r>
  <r>
    <x v="1"/>
    <x v="6"/>
    <s v="Aurangabad"/>
    <x v="3"/>
    <n v="572100"/>
    <n v="301.24"/>
  </r>
  <r>
    <x v="2"/>
    <x v="6"/>
    <s v="Aurangabad"/>
    <x v="0"/>
    <n v="10"/>
    <n v="2000"/>
  </r>
  <r>
    <x v="2"/>
    <x v="6"/>
    <s v="Aurangabad"/>
    <x v="1"/>
    <n v="206800"/>
    <n v="3412.86"/>
  </r>
  <r>
    <x v="2"/>
    <x v="6"/>
    <s v="Aurangabad"/>
    <x v="2"/>
    <n v="86000"/>
    <n v="872.44"/>
  </r>
  <r>
    <x v="2"/>
    <x v="6"/>
    <s v="Aurangabad"/>
    <x v="3"/>
    <n v="636200"/>
    <n v="442.47"/>
  </r>
  <r>
    <x v="3"/>
    <x v="6"/>
    <s v="Aurangabad"/>
    <x v="1"/>
    <n v="208600"/>
    <n v="3057.72"/>
  </r>
  <r>
    <x v="3"/>
    <x v="6"/>
    <s v="Aurangabad"/>
    <x v="2"/>
    <n v="62400"/>
    <n v="705.61"/>
  </r>
  <r>
    <x v="3"/>
    <x v="6"/>
    <s v="Aurangabad"/>
    <x v="3"/>
    <n v="686200"/>
    <n v="303.12"/>
  </r>
  <r>
    <x v="4"/>
    <x v="6"/>
    <s v="Aurangabad"/>
    <x v="1"/>
    <n v="215240"/>
    <n v="1904.01"/>
  </r>
  <r>
    <x v="4"/>
    <x v="6"/>
    <s v="Aurangabad"/>
    <x v="2"/>
    <n v="50800"/>
    <n v="226.38"/>
  </r>
  <r>
    <x v="4"/>
    <x v="6"/>
    <s v="Aurangabad"/>
    <x v="3"/>
    <n v="668300"/>
    <n v="144.65"/>
  </r>
  <r>
    <x v="5"/>
    <x v="6"/>
    <s v="Aurangabad"/>
    <x v="1"/>
    <n v="258700"/>
    <n v="3855.04"/>
  </r>
  <r>
    <x v="5"/>
    <x v="6"/>
    <s v="Aurangabad"/>
    <x v="2"/>
    <n v="69800"/>
    <n v="805.16"/>
  </r>
  <r>
    <x v="5"/>
    <x v="6"/>
    <s v="Aurangabad"/>
    <x v="3"/>
    <n v="721400"/>
    <n v="428.54"/>
  </r>
  <r>
    <x v="6"/>
    <x v="6"/>
    <s v="Aurangabad"/>
    <x v="1"/>
    <n v="261900"/>
    <n v="843.83"/>
  </r>
  <r>
    <x v="6"/>
    <x v="6"/>
    <s v="Aurangabad"/>
    <x v="2"/>
    <n v="68900"/>
    <n v="335.27"/>
  </r>
  <r>
    <x v="6"/>
    <x v="6"/>
    <s v="Aurangabad"/>
    <x v="3"/>
    <n v="716800"/>
    <n v="101.3"/>
  </r>
  <r>
    <x v="7"/>
    <x v="6"/>
    <s v="Aurangabad"/>
    <x v="1"/>
    <n v="284800"/>
    <n v="1043.54"/>
  </r>
  <r>
    <x v="7"/>
    <x v="6"/>
    <s v="Aurangabad"/>
    <x v="2"/>
    <n v="76600"/>
    <n v="334.2"/>
  </r>
  <r>
    <x v="7"/>
    <x v="6"/>
    <s v="Aurangabad"/>
    <x v="3"/>
    <n v="744100"/>
    <n v="101.69"/>
  </r>
  <r>
    <x v="8"/>
    <x v="6"/>
    <s v="Aurangabad"/>
    <x v="0"/>
    <n v="6500"/>
    <n v="476.92"/>
  </r>
  <r>
    <x v="8"/>
    <x v="6"/>
    <s v="Aurangabad"/>
    <x v="1"/>
    <n v="138300"/>
    <n v="3148.23"/>
  </r>
  <r>
    <x v="8"/>
    <x v="6"/>
    <s v="Aurangabad"/>
    <x v="2"/>
    <n v="122700"/>
    <n v="1147.51"/>
  </r>
  <r>
    <x v="8"/>
    <x v="6"/>
    <s v="Aurangabad"/>
    <x v="3"/>
    <n v="772900"/>
    <n v="393.84"/>
  </r>
  <r>
    <x v="9"/>
    <x v="6"/>
    <s v="Aurangabad"/>
    <x v="1"/>
    <n v="112650"/>
    <n v="2026.58"/>
  </r>
  <r>
    <x v="9"/>
    <x v="6"/>
    <s v="Aurangabad"/>
    <x v="2"/>
    <n v="145600"/>
    <n v="692.31"/>
  </r>
  <r>
    <x v="9"/>
    <x v="6"/>
    <s v="Aurangabad"/>
    <x v="3"/>
    <n v="800890"/>
    <n v="132.56"/>
  </r>
  <r>
    <x v="0"/>
    <x v="6"/>
    <s v="Parbhani"/>
    <x v="0"/>
    <n v="6300"/>
    <n v="349.21"/>
  </r>
  <r>
    <x v="0"/>
    <x v="6"/>
    <s v="Parbhani"/>
    <x v="1"/>
    <n v="4100"/>
    <n v="1119.51"/>
  </r>
  <r>
    <x v="0"/>
    <x v="6"/>
    <s v="Parbhani"/>
    <x v="2"/>
    <n v="69900"/>
    <n v="592.27"/>
  </r>
  <r>
    <x v="0"/>
    <x v="6"/>
    <s v="Parbhani"/>
    <x v="3"/>
    <n v="310100"/>
    <n v="299.48"/>
  </r>
  <r>
    <x v="1"/>
    <x v="6"/>
    <s v="Parbhani"/>
    <x v="0"/>
    <n v="4300"/>
    <n v="351.16"/>
  </r>
  <r>
    <x v="1"/>
    <x v="6"/>
    <s v="Parbhani"/>
    <x v="1"/>
    <n v="3700"/>
    <n v="943.24"/>
  </r>
  <r>
    <x v="1"/>
    <x v="6"/>
    <s v="Parbhani"/>
    <x v="2"/>
    <n v="80700"/>
    <n v="671.5"/>
  </r>
  <r>
    <x v="1"/>
    <x v="6"/>
    <s v="Parbhani"/>
    <x v="3"/>
    <n v="314700"/>
    <n v="271.02"/>
  </r>
  <r>
    <x v="2"/>
    <x v="6"/>
    <s v="Parbhani"/>
    <x v="0"/>
    <n v="5100"/>
    <n v="484.31"/>
  </r>
  <r>
    <x v="2"/>
    <x v="6"/>
    <s v="Parbhani"/>
    <x v="1"/>
    <n v="4400"/>
    <n v="1268.18"/>
  </r>
  <r>
    <x v="2"/>
    <x v="6"/>
    <s v="Parbhani"/>
    <x v="2"/>
    <n v="103400"/>
    <n v="655.22"/>
  </r>
  <r>
    <x v="2"/>
    <x v="6"/>
    <s v="Parbhani"/>
    <x v="3"/>
    <n v="314300"/>
    <n v="291"/>
  </r>
  <r>
    <x v="3"/>
    <x v="6"/>
    <s v="Parbhani"/>
    <x v="0"/>
    <n v="2300"/>
    <n v="347.83"/>
  </r>
  <r>
    <x v="3"/>
    <x v="6"/>
    <s v="Parbhani"/>
    <x v="1"/>
    <n v="4000"/>
    <n v="1562.5"/>
  </r>
  <r>
    <x v="3"/>
    <x v="6"/>
    <s v="Parbhani"/>
    <x v="2"/>
    <n v="88600"/>
    <n v="794.47"/>
  </r>
  <r>
    <x v="3"/>
    <x v="6"/>
    <s v="Parbhani"/>
    <x v="3"/>
    <n v="330100"/>
    <n v="286.79000000000002"/>
  </r>
  <r>
    <x v="4"/>
    <x v="6"/>
    <s v="Parbhani"/>
    <x v="0"/>
    <n v="2000"/>
    <n v="165"/>
  </r>
  <r>
    <x v="4"/>
    <x v="6"/>
    <s v="Parbhani"/>
    <x v="1"/>
    <n v="5130"/>
    <n v="908.38"/>
  </r>
  <r>
    <x v="4"/>
    <x v="6"/>
    <s v="Parbhani"/>
    <x v="2"/>
    <n v="106200"/>
    <n v="655.93"/>
  </r>
  <r>
    <x v="4"/>
    <x v="6"/>
    <s v="Parbhani"/>
    <x v="3"/>
    <n v="374500"/>
    <n v="358.66"/>
  </r>
  <r>
    <x v="5"/>
    <x v="6"/>
    <s v="Parbhani"/>
    <x v="0"/>
    <n v="700"/>
    <n v="428.57"/>
  </r>
  <r>
    <x v="5"/>
    <x v="6"/>
    <s v="Parbhani"/>
    <x v="1"/>
    <n v="4900"/>
    <n v="1428.57"/>
  </r>
  <r>
    <x v="5"/>
    <x v="6"/>
    <s v="Parbhani"/>
    <x v="2"/>
    <n v="166300"/>
    <n v="921.23"/>
  </r>
  <r>
    <x v="5"/>
    <x v="6"/>
    <s v="Parbhani"/>
    <x v="3"/>
    <n v="361900"/>
    <n v="373.72"/>
  </r>
  <r>
    <x v="6"/>
    <x v="6"/>
    <s v="Parbhani"/>
    <x v="1"/>
    <n v="5300"/>
    <n v="471.7"/>
  </r>
  <r>
    <x v="6"/>
    <x v="6"/>
    <s v="Parbhani"/>
    <x v="2"/>
    <n v="122900"/>
    <n v="2024.41"/>
  </r>
  <r>
    <x v="6"/>
    <x v="6"/>
    <s v="Parbhani"/>
    <x v="3"/>
    <n v="368200"/>
    <n v="141.85"/>
  </r>
  <r>
    <x v="7"/>
    <x v="6"/>
    <s v="Parbhani"/>
    <x v="1"/>
    <n v="14600"/>
    <n v="630.14"/>
  </r>
  <r>
    <x v="7"/>
    <x v="6"/>
    <s v="Parbhani"/>
    <x v="2"/>
    <n v="110100"/>
    <n v="318.8"/>
  </r>
  <r>
    <x v="7"/>
    <x v="6"/>
    <s v="Parbhani"/>
    <x v="3"/>
    <n v="356400"/>
    <n v="77.89"/>
  </r>
  <r>
    <x v="8"/>
    <x v="6"/>
    <s v="Parbhani"/>
    <x v="0"/>
    <n v="20"/>
    <n v="200"/>
  </r>
  <r>
    <x v="8"/>
    <x v="6"/>
    <s v="Parbhani"/>
    <x v="1"/>
    <n v="12330"/>
    <n v="1311.44"/>
  </r>
  <r>
    <x v="8"/>
    <x v="6"/>
    <s v="Parbhani"/>
    <x v="2"/>
    <n v="141530"/>
    <n v="978.77"/>
  </r>
  <r>
    <x v="8"/>
    <x v="6"/>
    <s v="Parbhani"/>
    <x v="3"/>
    <n v="242630"/>
    <n v="686.81"/>
  </r>
  <r>
    <x v="9"/>
    <x v="6"/>
    <s v="Parbhani"/>
    <x v="1"/>
    <n v="5630"/>
    <n v="836.09"/>
  </r>
  <r>
    <x v="9"/>
    <x v="6"/>
    <s v="Parbhani"/>
    <x v="2"/>
    <n v="183070"/>
    <n v="825.88"/>
  </r>
  <r>
    <x v="9"/>
    <x v="6"/>
    <s v="Parbhani"/>
    <x v="3"/>
    <n v="272100"/>
    <n v="331.95"/>
  </r>
  <r>
    <x v="0"/>
    <x v="6"/>
    <s v="Beed"/>
    <x v="0"/>
    <n v="1000"/>
    <n v="400"/>
  </r>
  <r>
    <x v="0"/>
    <x v="6"/>
    <s v="Beed"/>
    <x v="1"/>
    <n v="11200"/>
    <n v="1109.82"/>
  </r>
  <r>
    <x v="0"/>
    <x v="6"/>
    <s v="Beed"/>
    <x v="2"/>
    <n v="45100"/>
    <n v="636.36"/>
  </r>
  <r>
    <x v="0"/>
    <x v="6"/>
    <s v="Beed"/>
    <x v="3"/>
    <n v="205200"/>
    <n v="172.66"/>
  </r>
  <r>
    <x v="1"/>
    <x v="6"/>
    <s v="Beed"/>
    <x v="0"/>
    <n v="600"/>
    <n v="283.33"/>
  </r>
  <r>
    <x v="1"/>
    <x v="6"/>
    <s v="Beed"/>
    <x v="1"/>
    <n v="12100"/>
    <n v="942.98"/>
  </r>
  <r>
    <x v="1"/>
    <x v="6"/>
    <s v="Beed"/>
    <x v="2"/>
    <n v="67300"/>
    <n v="604.46"/>
  </r>
  <r>
    <x v="1"/>
    <x v="6"/>
    <s v="Beed"/>
    <x v="3"/>
    <n v="222800"/>
    <n v="228.59"/>
  </r>
  <r>
    <x v="2"/>
    <x v="6"/>
    <s v="Beed"/>
    <x v="0"/>
    <n v="800"/>
    <n v="425"/>
  </r>
  <r>
    <x v="2"/>
    <x v="6"/>
    <s v="Beed"/>
    <x v="1"/>
    <n v="9500"/>
    <n v="1474.74"/>
  </r>
  <r>
    <x v="2"/>
    <x v="6"/>
    <s v="Beed"/>
    <x v="2"/>
    <n v="57800"/>
    <n v="702.6"/>
  </r>
  <r>
    <x v="2"/>
    <x v="6"/>
    <s v="Beed"/>
    <x v="3"/>
    <n v="276800"/>
    <n v="259.27999999999997"/>
  </r>
  <r>
    <x v="3"/>
    <x v="6"/>
    <s v="Beed"/>
    <x v="0"/>
    <n v="600"/>
    <n v="466.67"/>
  </r>
  <r>
    <x v="3"/>
    <x v="6"/>
    <s v="Beed"/>
    <x v="1"/>
    <n v="8600"/>
    <n v="1153.49"/>
  </r>
  <r>
    <x v="3"/>
    <x v="6"/>
    <s v="Beed"/>
    <x v="2"/>
    <n v="39600"/>
    <n v="610.61"/>
  </r>
  <r>
    <x v="3"/>
    <x v="6"/>
    <s v="Beed"/>
    <x v="3"/>
    <n v="329000"/>
    <n v="216.47"/>
  </r>
  <r>
    <x v="4"/>
    <x v="6"/>
    <s v="Beed"/>
    <x v="0"/>
    <n v="600"/>
    <n v="450"/>
  </r>
  <r>
    <x v="4"/>
    <x v="6"/>
    <s v="Beed"/>
    <x v="1"/>
    <n v="10560"/>
    <n v="712.12"/>
  </r>
  <r>
    <x v="4"/>
    <x v="6"/>
    <s v="Beed"/>
    <x v="2"/>
    <n v="39900"/>
    <n v="497.99"/>
  </r>
  <r>
    <x v="4"/>
    <x v="6"/>
    <s v="Beed"/>
    <x v="3"/>
    <n v="329000"/>
    <n v="176.2"/>
  </r>
  <r>
    <x v="5"/>
    <x v="6"/>
    <s v="Beed"/>
    <x v="0"/>
    <n v="500"/>
    <n v="600"/>
  </r>
  <r>
    <x v="5"/>
    <x v="6"/>
    <s v="Beed"/>
    <x v="1"/>
    <n v="15200"/>
    <n v="1263.1600000000001"/>
  </r>
  <r>
    <x v="5"/>
    <x v="6"/>
    <s v="Beed"/>
    <x v="2"/>
    <n v="63400"/>
    <n v="745.43"/>
  </r>
  <r>
    <x v="5"/>
    <x v="6"/>
    <s v="Beed"/>
    <x v="3"/>
    <n v="338600"/>
    <n v="290.45999999999998"/>
  </r>
  <r>
    <x v="6"/>
    <x v="6"/>
    <s v="Beed"/>
    <x v="0"/>
    <n v="400"/>
    <n v="250"/>
  </r>
  <r>
    <x v="6"/>
    <x v="6"/>
    <s v="Beed"/>
    <x v="1"/>
    <n v="16000"/>
    <n v="700"/>
  </r>
  <r>
    <x v="6"/>
    <x v="6"/>
    <s v="Beed"/>
    <x v="2"/>
    <n v="64400"/>
    <n v="372.67"/>
  </r>
  <r>
    <x v="6"/>
    <x v="6"/>
    <s v="Beed"/>
    <x v="3"/>
    <n v="373300"/>
    <n v="80.819999999999993"/>
  </r>
  <r>
    <x v="7"/>
    <x v="6"/>
    <s v="Beed"/>
    <x v="1"/>
    <n v="17200"/>
    <n v="313.95"/>
  </r>
  <r>
    <x v="7"/>
    <x v="6"/>
    <s v="Beed"/>
    <x v="2"/>
    <n v="70600"/>
    <n v="263.45999999999998"/>
  </r>
  <r>
    <x v="7"/>
    <x v="6"/>
    <s v="Beed"/>
    <x v="3"/>
    <n v="334100"/>
    <n v="54.41"/>
  </r>
  <r>
    <x v="8"/>
    <x v="6"/>
    <s v="Beed"/>
    <x v="0"/>
    <n v="100"/>
    <n v="700"/>
  </r>
  <r>
    <x v="8"/>
    <x v="6"/>
    <s v="Beed"/>
    <x v="1"/>
    <n v="42200"/>
    <n v="1953.32"/>
  </r>
  <r>
    <x v="8"/>
    <x v="6"/>
    <s v="Beed"/>
    <x v="2"/>
    <n v="118200"/>
    <n v="853.64"/>
  </r>
  <r>
    <x v="8"/>
    <x v="6"/>
    <s v="Beed"/>
    <x v="3"/>
    <n v="341400"/>
    <n v="251.46"/>
  </r>
  <r>
    <x v="9"/>
    <x v="6"/>
    <s v="Beed"/>
    <x v="0"/>
    <n v="60"/>
    <n v="461.54"/>
  </r>
  <r>
    <x v="9"/>
    <x v="6"/>
    <s v="Beed"/>
    <x v="1"/>
    <n v="48830"/>
    <n v="743.82"/>
  </r>
  <r>
    <x v="9"/>
    <x v="6"/>
    <s v="Beed"/>
    <x v="2"/>
    <n v="138400"/>
    <n v="603.32000000000005"/>
  </r>
  <r>
    <x v="9"/>
    <x v="6"/>
    <s v="Beed"/>
    <x v="3"/>
    <n v="348510"/>
    <n v="143.47999999999999"/>
  </r>
  <r>
    <x v="0"/>
    <x v="6"/>
    <s v="Nanded"/>
    <x v="0"/>
    <n v="8000"/>
    <n v="525"/>
  </r>
  <r>
    <x v="0"/>
    <x v="6"/>
    <s v="Nanded"/>
    <x v="1"/>
    <n v="1000"/>
    <n v="1120"/>
  </r>
  <r>
    <x v="0"/>
    <x v="6"/>
    <s v="Nanded"/>
    <x v="2"/>
    <n v="44300"/>
    <n v="711.06"/>
  </r>
  <r>
    <x v="0"/>
    <x v="6"/>
    <s v="Nanded"/>
    <x v="3"/>
    <n v="269300"/>
    <n v="120.76"/>
  </r>
  <r>
    <x v="1"/>
    <x v="6"/>
    <s v="Nanded"/>
    <x v="0"/>
    <n v="5600"/>
    <n v="266.07"/>
  </r>
  <r>
    <x v="1"/>
    <x v="6"/>
    <s v="Nanded"/>
    <x v="1"/>
    <n v="1200"/>
    <n v="850"/>
  </r>
  <r>
    <x v="1"/>
    <x v="6"/>
    <s v="Nanded"/>
    <x v="2"/>
    <n v="48400"/>
    <n v="718.18"/>
  </r>
  <r>
    <x v="1"/>
    <x v="6"/>
    <s v="Nanded"/>
    <x v="3"/>
    <n v="257400"/>
    <n v="130.26"/>
  </r>
  <r>
    <x v="2"/>
    <x v="6"/>
    <s v="Nanded"/>
    <x v="0"/>
    <n v="5200"/>
    <n v="521.15"/>
  </r>
  <r>
    <x v="2"/>
    <x v="6"/>
    <s v="Nanded"/>
    <x v="1"/>
    <n v="1140"/>
    <n v="1298.25"/>
  </r>
  <r>
    <x v="2"/>
    <x v="6"/>
    <s v="Nanded"/>
    <x v="2"/>
    <n v="52900"/>
    <n v="1017.77"/>
  </r>
  <r>
    <x v="2"/>
    <x v="6"/>
    <s v="Nanded"/>
    <x v="3"/>
    <n v="302100"/>
    <n v="260.11"/>
  </r>
  <r>
    <x v="3"/>
    <x v="6"/>
    <s v="Nanded"/>
    <x v="0"/>
    <n v="4000"/>
    <n v="375"/>
  </r>
  <r>
    <x v="3"/>
    <x v="6"/>
    <s v="Nanded"/>
    <x v="1"/>
    <n v="1100"/>
    <n v="1636.36"/>
  </r>
  <r>
    <x v="3"/>
    <x v="6"/>
    <s v="Nanded"/>
    <x v="2"/>
    <n v="54500"/>
    <n v="781.28"/>
  </r>
  <r>
    <x v="3"/>
    <x v="6"/>
    <s v="Nanded"/>
    <x v="3"/>
    <n v="326600"/>
    <n v="271.16000000000003"/>
  </r>
  <r>
    <x v="4"/>
    <x v="6"/>
    <s v="Nanded"/>
    <x v="0"/>
    <n v="4000"/>
    <n v="522.5"/>
  </r>
  <r>
    <x v="4"/>
    <x v="6"/>
    <s v="Nanded"/>
    <x v="1"/>
    <n v="800"/>
    <n v="1437.5"/>
  </r>
  <r>
    <x v="4"/>
    <x v="6"/>
    <s v="Nanded"/>
    <x v="2"/>
    <n v="54700"/>
    <n v="1206.76"/>
  </r>
  <r>
    <x v="4"/>
    <x v="6"/>
    <s v="Nanded"/>
    <x v="3"/>
    <n v="326600"/>
    <n v="274.39999999999998"/>
  </r>
  <r>
    <x v="5"/>
    <x v="6"/>
    <s v="Nanded"/>
    <x v="0"/>
    <n v="800"/>
    <n v="500"/>
  </r>
  <r>
    <x v="5"/>
    <x v="6"/>
    <s v="Nanded"/>
    <x v="1"/>
    <n v="2700"/>
    <n v="1000"/>
  </r>
  <r>
    <x v="5"/>
    <x v="6"/>
    <s v="Nanded"/>
    <x v="2"/>
    <n v="65300"/>
    <n v="912.71"/>
  </r>
  <r>
    <x v="5"/>
    <x v="6"/>
    <s v="Nanded"/>
    <x v="3"/>
    <n v="321100"/>
    <n v="202.3"/>
  </r>
  <r>
    <x v="6"/>
    <x v="6"/>
    <s v="Nanded"/>
    <x v="0"/>
    <n v="800"/>
    <n v="125"/>
  </r>
  <r>
    <x v="6"/>
    <x v="6"/>
    <s v="Nanded"/>
    <x v="1"/>
    <n v="3900"/>
    <n v="1000"/>
  </r>
  <r>
    <x v="6"/>
    <x v="6"/>
    <s v="Nanded"/>
    <x v="2"/>
    <n v="51200"/>
    <n v="501.95"/>
  </r>
  <r>
    <x v="6"/>
    <x v="6"/>
    <s v="Nanded"/>
    <x v="3"/>
    <n v="342300"/>
    <n v="92.96"/>
  </r>
  <r>
    <x v="7"/>
    <x v="6"/>
    <s v="Nanded"/>
    <x v="0"/>
    <n v="400"/>
    <n v="250"/>
  </r>
  <r>
    <x v="7"/>
    <x v="6"/>
    <s v="Nanded"/>
    <x v="1"/>
    <n v="9100"/>
    <n v="945.05"/>
  </r>
  <r>
    <x v="7"/>
    <x v="6"/>
    <s v="Nanded"/>
    <x v="2"/>
    <n v="46600"/>
    <n v="330.47"/>
  </r>
  <r>
    <x v="7"/>
    <x v="6"/>
    <s v="Nanded"/>
    <x v="3"/>
    <n v="352700"/>
    <n v="122.8"/>
  </r>
  <r>
    <x v="8"/>
    <x v="6"/>
    <s v="Nanded"/>
    <x v="0"/>
    <n v="700"/>
    <n v="1857.14"/>
  </r>
  <r>
    <x v="8"/>
    <x v="6"/>
    <s v="Nanded"/>
    <x v="1"/>
    <n v="10300"/>
    <n v="1883.5"/>
  </r>
  <r>
    <x v="8"/>
    <x v="6"/>
    <s v="Nanded"/>
    <x v="2"/>
    <n v="93900"/>
    <n v="1593.18"/>
  </r>
  <r>
    <x v="8"/>
    <x v="6"/>
    <s v="Nanded"/>
    <x v="3"/>
    <n v="364300"/>
    <n v="313.95"/>
  </r>
  <r>
    <x v="9"/>
    <x v="6"/>
    <s v="Nanded"/>
    <x v="0"/>
    <n v="810"/>
    <n v="1485.15"/>
  </r>
  <r>
    <x v="9"/>
    <x v="6"/>
    <s v="Nanded"/>
    <x v="1"/>
    <n v="6150"/>
    <n v="1675.89"/>
  </r>
  <r>
    <x v="9"/>
    <x v="6"/>
    <s v="Nanded"/>
    <x v="2"/>
    <n v="123590"/>
    <n v="1257.42"/>
  </r>
  <r>
    <x v="9"/>
    <x v="6"/>
    <s v="Nanded"/>
    <x v="3"/>
    <n v="299540"/>
    <n v="187.31"/>
  </r>
  <r>
    <x v="0"/>
    <x v="6"/>
    <s v="Osmanabad"/>
    <x v="0"/>
    <n v="8900"/>
    <n v="359.55"/>
  </r>
  <r>
    <x v="0"/>
    <x v="6"/>
    <s v="Osmanabad"/>
    <x v="1"/>
    <n v="20500"/>
    <n v="951.71"/>
  </r>
  <r>
    <x v="0"/>
    <x v="6"/>
    <s v="Osmanabad"/>
    <x v="2"/>
    <n v="158600"/>
    <n v="701.77"/>
  </r>
  <r>
    <x v="0"/>
    <x v="6"/>
    <s v="Osmanabad"/>
    <x v="3"/>
    <n v="5100"/>
    <n v="247.06"/>
  </r>
  <r>
    <x v="1"/>
    <x v="6"/>
    <s v="Osmanabad"/>
    <x v="0"/>
    <n v="9300"/>
    <n v="534.41"/>
  </r>
  <r>
    <x v="1"/>
    <x v="6"/>
    <s v="Osmanabad"/>
    <x v="1"/>
    <n v="24000"/>
    <n v="1074.17"/>
  </r>
  <r>
    <x v="1"/>
    <x v="6"/>
    <s v="Osmanabad"/>
    <x v="2"/>
    <n v="132900"/>
    <n v="705.64"/>
  </r>
  <r>
    <x v="1"/>
    <x v="6"/>
    <s v="Osmanabad"/>
    <x v="3"/>
    <n v="7400"/>
    <n v="270.27"/>
  </r>
  <r>
    <x v="2"/>
    <x v="6"/>
    <s v="Osmanabad"/>
    <x v="0"/>
    <n v="17500"/>
    <n v="353.71"/>
  </r>
  <r>
    <x v="2"/>
    <x v="6"/>
    <s v="Osmanabad"/>
    <x v="1"/>
    <n v="26870"/>
    <n v="1056.2"/>
  </r>
  <r>
    <x v="2"/>
    <x v="6"/>
    <s v="Osmanabad"/>
    <x v="2"/>
    <n v="153500"/>
    <n v="835.5"/>
  </r>
  <r>
    <x v="2"/>
    <x v="6"/>
    <s v="Osmanabad"/>
    <x v="3"/>
    <n v="21600"/>
    <n v="367.59"/>
  </r>
  <r>
    <x v="3"/>
    <x v="6"/>
    <s v="Osmanabad"/>
    <x v="0"/>
    <n v="17400"/>
    <n v="419.54"/>
  </r>
  <r>
    <x v="3"/>
    <x v="6"/>
    <s v="Osmanabad"/>
    <x v="1"/>
    <n v="28400"/>
    <n v="1390.85"/>
  </r>
  <r>
    <x v="3"/>
    <x v="6"/>
    <s v="Osmanabad"/>
    <x v="2"/>
    <n v="119600"/>
    <n v="797.24"/>
  </r>
  <r>
    <x v="3"/>
    <x v="6"/>
    <s v="Osmanabad"/>
    <x v="3"/>
    <n v="25400"/>
    <n v="342.91"/>
  </r>
  <r>
    <x v="4"/>
    <x v="6"/>
    <s v="Osmanabad"/>
    <x v="0"/>
    <n v="19800"/>
    <n v="392.42"/>
  </r>
  <r>
    <x v="4"/>
    <x v="6"/>
    <s v="Osmanabad"/>
    <x v="1"/>
    <n v="30430"/>
    <n v="1023.99"/>
  </r>
  <r>
    <x v="4"/>
    <x v="6"/>
    <s v="Osmanabad"/>
    <x v="2"/>
    <n v="127200"/>
    <n v="669.89"/>
  </r>
  <r>
    <x v="4"/>
    <x v="6"/>
    <s v="Osmanabad"/>
    <x v="3"/>
    <n v="31500"/>
    <n v="260"/>
  </r>
  <r>
    <x v="5"/>
    <x v="6"/>
    <s v="Osmanabad"/>
    <x v="0"/>
    <n v="20700"/>
    <n v="555.55999999999995"/>
  </r>
  <r>
    <x v="5"/>
    <x v="6"/>
    <s v="Osmanabad"/>
    <x v="1"/>
    <n v="35800"/>
    <n v="1597.77"/>
  </r>
  <r>
    <x v="5"/>
    <x v="6"/>
    <s v="Osmanabad"/>
    <x v="2"/>
    <n v="174100"/>
    <n v="1184.3800000000001"/>
  </r>
  <r>
    <x v="5"/>
    <x v="6"/>
    <s v="Osmanabad"/>
    <x v="3"/>
    <n v="33700"/>
    <n v="381.9"/>
  </r>
  <r>
    <x v="6"/>
    <x v="6"/>
    <s v="Osmanabad"/>
    <x v="0"/>
    <n v="18900"/>
    <n v="190.48"/>
  </r>
  <r>
    <x v="6"/>
    <x v="6"/>
    <s v="Osmanabad"/>
    <x v="1"/>
    <n v="33900"/>
    <n v="460.18"/>
  </r>
  <r>
    <x v="6"/>
    <x v="6"/>
    <s v="Osmanabad"/>
    <x v="2"/>
    <n v="179900"/>
    <n v="381.88"/>
  </r>
  <r>
    <x v="6"/>
    <x v="6"/>
    <s v="Osmanabad"/>
    <x v="3"/>
    <n v="33100"/>
    <n v="139.88"/>
  </r>
  <r>
    <x v="7"/>
    <x v="6"/>
    <s v="Osmanabad"/>
    <x v="0"/>
    <n v="10000"/>
    <n v="90"/>
  </r>
  <r>
    <x v="7"/>
    <x v="6"/>
    <s v="Osmanabad"/>
    <x v="1"/>
    <n v="26000"/>
    <n v="267.31"/>
  </r>
  <r>
    <x v="7"/>
    <x v="6"/>
    <s v="Osmanabad"/>
    <x v="2"/>
    <n v="146100"/>
    <n v="235.46"/>
  </r>
  <r>
    <x v="7"/>
    <x v="6"/>
    <s v="Osmanabad"/>
    <x v="3"/>
    <n v="18700"/>
    <n v="80.75"/>
  </r>
  <r>
    <x v="8"/>
    <x v="6"/>
    <s v="Osmanabad"/>
    <x v="0"/>
    <n v="9600"/>
    <n v="218.75"/>
  </r>
  <r>
    <x v="8"/>
    <x v="6"/>
    <s v="Osmanabad"/>
    <x v="1"/>
    <n v="30600"/>
    <n v="656.86"/>
  </r>
  <r>
    <x v="8"/>
    <x v="6"/>
    <s v="Osmanabad"/>
    <x v="2"/>
    <n v="238800"/>
    <n v="920.44"/>
  </r>
  <r>
    <x v="8"/>
    <x v="6"/>
    <s v="Osmanabad"/>
    <x v="3"/>
    <n v="16000"/>
    <n v="370.13"/>
  </r>
  <r>
    <x v="9"/>
    <x v="6"/>
    <s v="Osmanabad"/>
    <x v="0"/>
    <n v="10300"/>
    <n v="291.26"/>
  </r>
  <r>
    <x v="9"/>
    <x v="6"/>
    <s v="Osmanabad"/>
    <x v="1"/>
    <n v="40340"/>
    <n v="775.89"/>
  </r>
  <r>
    <x v="9"/>
    <x v="6"/>
    <s v="Osmanabad"/>
    <x v="2"/>
    <n v="362830"/>
    <n v="731.47"/>
  </r>
  <r>
    <x v="9"/>
    <x v="6"/>
    <s v="Osmanabad"/>
    <x v="3"/>
    <n v="16560"/>
    <n v="214.14"/>
  </r>
  <r>
    <x v="0"/>
    <x v="6"/>
    <s v="Buldhana"/>
    <x v="1"/>
    <n v="56400"/>
    <n v="2993.62"/>
  </r>
  <r>
    <x v="0"/>
    <x v="6"/>
    <s v="Buldhana"/>
    <x v="2"/>
    <n v="63500"/>
    <n v="754.33"/>
  </r>
  <r>
    <x v="0"/>
    <x v="6"/>
    <s v="Buldhana"/>
    <x v="3"/>
    <n v="247600"/>
    <n v="290.02"/>
  </r>
  <r>
    <x v="1"/>
    <x v="6"/>
    <s v="Buldhana"/>
    <x v="1"/>
    <n v="84940"/>
    <n v="2184.25"/>
  </r>
  <r>
    <x v="1"/>
    <x v="6"/>
    <s v="Buldhana"/>
    <x v="2"/>
    <n v="75300"/>
    <n v="1241.97"/>
  </r>
  <r>
    <x v="1"/>
    <x v="6"/>
    <s v="Buldhana"/>
    <x v="3"/>
    <n v="239400"/>
    <n v="266"/>
  </r>
  <r>
    <x v="2"/>
    <x v="6"/>
    <s v="Buldhana"/>
    <x v="1"/>
    <n v="75100"/>
    <n v="2429.69"/>
  </r>
  <r>
    <x v="2"/>
    <x v="6"/>
    <s v="Buldhana"/>
    <x v="2"/>
    <n v="74200"/>
    <n v="1060.3800000000001"/>
  </r>
  <r>
    <x v="2"/>
    <x v="6"/>
    <s v="Buldhana"/>
    <x v="3"/>
    <n v="251500"/>
    <n v="294.79000000000002"/>
  </r>
  <r>
    <x v="3"/>
    <x v="6"/>
    <s v="Buldhana"/>
    <x v="1"/>
    <n v="65000"/>
    <n v="2756.15"/>
  </r>
  <r>
    <x v="3"/>
    <x v="6"/>
    <s v="Buldhana"/>
    <x v="2"/>
    <n v="48100"/>
    <n v="837.42"/>
  </r>
  <r>
    <x v="3"/>
    <x v="6"/>
    <s v="Buldhana"/>
    <x v="3"/>
    <n v="256900"/>
    <n v="212.88"/>
  </r>
  <r>
    <x v="4"/>
    <x v="6"/>
    <s v="Buldhana"/>
    <x v="1"/>
    <n v="22500"/>
    <n v="1783.11"/>
  </r>
  <r>
    <x v="4"/>
    <x v="6"/>
    <s v="Buldhana"/>
    <x v="2"/>
    <n v="44300"/>
    <n v="745.37"/>
  </r>
  <r>
    <x v="4"/>
    <x v="6"/>
    <s v="Buldhana"/>
    <x v="3"/>
    <n v="253900"/>
    <n v="231.71"/>
  </r>
  <r>
    <x v="5"/>
    <x v="6"/>
    <s v="Buldhana"/>
    <x v="1"/>
    <n v="33400"/>
    <n v="2616.77"/>
  </r>
  <r>
    <x v="5"/>
    <x v="6"/>
    <s v="Buldhana"/>
    <x v="2"/>
    <n v="79000"/>
    <n v="798.73"/>
  </r>
  <r>
    <x v="5"/>
    <x v="6"/>
    <s v="Buldhana"/>
    <x v="3"/>
    <n v="227900"/>
    <n v="505.18"/>
  </r>
  <r>
    <x v="6"/>
    <x v="6"/>
    <s v="Buldhana"/>
    <x v="1"/>
    <n v="48900"/>
    <n v="1229.04"/>
  </r>
  <r>
    <x v="6"/>
    <x v="6"/>
    <s v="Buldhana"/>
    <x v="2"/>
    <n v="57200"/>
    <n v="639.86"/>
  </r>
  <r>
    <x v="6"/>
    <x v="6"/>
    <s v="Buldhana"/>
    <x v="3"/>
    <n v="174300"/>
    <n v="136.83000000000001"/>
  </r>
  <r>
    <x v="7"/>
    <x v="6"/>
    <s v="Buldhana"/>
    <x v="1"/>
    <n v="42700"/>
    <n v="1149.8800000000001"/>
  </r>
  <r>
    <x v="7"/>
    <x v="6"/>
    <s v="Buldhana"/>
    <x v="2"/>
    <n v="55700"/>
    <n v="556.54999999999995"/>
  </r>
  <r>
    <x v="7"/>
    <x v="6"/>
    <s v="Buldhana"/>
    <x v="3"/>
    <n v="170700"/>
    <n v="174.81"/>
  </r>
  <r>
    <x v="8"/>
    <x v="6"/>
    <s v="Buldhana"/>
    <x v="0"/>
    <n v="10"/>
    <n v="400"/>
  </r>
  <r>
    <x v="8"/>
    <x v="6"/>
    <s v="Buldhana"/>
    <x v="1"/>
    <n v="60360"/>
    <n v="2208.42"/>
  </r>
  <r>
    <x v="8"/>
    <x v="6"/>
    <s v="Buldhana"/>
    <x v="2"/>
    <n v="70100"/>
    <n v="1118.4000000000001"/>
  </r>
  <r>
    <x v="8"/>
    <x v="6"/>
    <s v="Buldhana"/>
    <x v="3"/>
    <n v="169550"/>
    <n v="548.44000000000005"/>
  </r>
  <r>
    <x v="9"/>
    <x v="6"/>
    <s v="Buldhana"/>
    <x v="1"/>
    <n v="39600"/>
    <n v="2242.37"/>
  </r>
  <r>
    <x v="9"/>
    <x v="6"/>
    <s v="Buldhana"/>
    <x v="2"/>
    <n v="132200"/>
    <n v="814.67"/>
  </r>
  <r>
    <x v="9"/>
    <x v="6"/>
    <s v="Buldhana"/>
    <x v="3"/>
    <n v="174540"/>
    <n v="186.56"/>
  </r>
  <r>
    <x v="0"/>
    <x v="6"/>
    <s v="Akola"/>
    <x v="0"/>
    <n v="100"/>
    <n v="1000"/>
  </r>
  <r>
    <x v="0"/>
    <x v="6"/>
    <s v="Akola"/>
    <x v="1"/>
    <n v="2500"/>
    <n v="2880"/>
  </r>
  <r>
    <x v="0"/>
    <x v="6"/>
    <s v="Akola"/>
    <x v="2"/>
    <n v="115500"/>
    <n v="485.71"/>
  </r>
  <r>
    <x v="0"/>
    <x v="6"/>
    <s v="Akola"/>
    <x v="3"/>
    <n v="220700"/>
    <n v="257.41000000000003"/>
  </r>
  <r>
    <x v="1"/>
    <x v="6"/>
    <s v="Akola"/>
    <x v="0"/>
    <n v="100"/>
    <n v="1600"/>
  </r>
  <r>
    <x v="1"/>
    <x v="6"/>
    <s v="Akola"/>
    <x v="1"/>
    <n v="2100"/>
    <n v="1885.71"/>
  </r>
  <r>
    <x v="1"/>
    <x v="6"/>
    <s v="Akola"/>
    <x v="2"/>
    <n v="122900"/>
    <n v="1296.18"/>
  </r>
  <r>
    <x v="1"/>
    <x v="6"/>
    <s v="Akola"/>
    <x v="3"/>
    <n v="208300"/>
    <n v="275.85000000000002"/>
  </r>
  <r>
    <x v="2"/>
    <x v="6"/>
    <s v="Akola"/>
    <x v="1"/>
    <n v="2100"/>
    <n v="2219.0500000000002"/>
  </r>
  <r>
    <x v="2"/>
    <x v="6"/>
    <s v="Akola"/>
    <x v="2"/>
    <n v="134700"/>
    <n v="1214.8499999999999"/>
  </r>
  <r>
    <x v="2"/>
    <x v="6"/>
    <s v="Akola"/>
    <x v="3"/>
    <n v="229820"/>
    <n v="294.14"/>
  </r>
  <r>
    <x v="3"/>
    <x v="6"/>
    <s v="Akola"/>
    <x v="0"/>
    <n v="200"/>
    <n v="1000"/>
  </r>
  <r>
    <x v="3"/>
    <x v="6"/>
    <s v="Akola"/>
    <x v="1"/>
    <n v="1600"/>
    <n v="2625"/>
  </r>
  <r>
    <x v="3"/>
    <x v="6"/>
    <s v="Akola"/>
    <x v="2"/>
    <n v="127800"/>
    <n v="561.35"/>
  </r>
  <r>
    <x v="3"/>
    <x v="6"/>
    <s v="Akola"/>
    <x v="3"/>
    <n v="233400"/>
    <n v="264.52"/>
  </r>
  <r>
    <x v="4"/>
    <x v="6"/>
    <s v="Akola"/>
    <x v="1"/>
    <n v="1030"/>
    <n v="1718.45"/>
  </r>
  <r>
    <x v="4"/>
    <x v="6"/>
    <s v="Akola"/>
    <x v="2"/>
    <n v="138200"/>
    <n v="843.27"/>
  </r>
  <r>
    <x v="4"/>
    <x v="6"/>
    <s v="Akola"/>
    <x v="3"/>
    <n v="226100"/>
    <n v="309.69"/>
  </r>
  <r>
    <x v="5"/>
    <x v="6"/>
    <s v="Akola"/>
    <x v="1"/>
    <n v="500"/>
    <n v="2600"/>
  </r>
  <r>
    <x v="5"/>
    <x v="6"/>
    <s v="Akola"/>
    <x v="2"/>
    <n v="189100"/>
    <n v="1173.45"/>
  </r>
  <r>
    <x v="5"/>
    <x v="6"/>
    <s v="Akola"/>
    <x v="3"/>
    <n v="181800"/>
    <n v="377.12"/>
  </r>
  <r>
    <x v="6"/>
    <x v="6"/>
    <s v="Akola"/>
    <x v="1"/>
    <n v="900"/>
    <n v="1222.22"/>
  </r>
  <r>
    <x v="6"/>
    <x v="6"/>
    <s v="Akola"/>
    <x v="2"/>
    <n v="145000"/>
    <n v="608.97"/>
  </r>
  <r>
    <x v="6"/>
    <x v="6"/>
    <s v="Akola"/>
    <x v="3"/>
    <n v="167200"/>
    <n v="150.06"/>
  </r>
  <r>
    <x v="7"/>
    <x v="6"/>
    <s v="Akola"/>
    <x v="1"/>
    <n v="1300"/>
    <n v="1538.46"/>
  </r>
  <r>
    <x v="7"/>
    <x v="6"/>
    <s v="Akola"/>
    <x v="2"/>
    <n v="144900"/>
    <n v="550.72"/>
  </r>
  <r>
    <x v="7"/>
    <x v="6"/>
    <s v="Akola"/>
    <x v="3"/>
    <n v="161600"/>
    <n v="238.92"/>
  </r>
  <r>
    <x v="8"/>
    <x v="6"/>
    <s v="Akola"/>
    <x v="1"/>
    <n v="700"/>
    <n v="2000"/>
  </r>
  <r>
    <x v="8"/>
    <x v="6"/>
    <s v="Akola"/>
    <x v="2"/>
    <n v="160700"/>
    <n v="988.8"/>
  </r>
  <r>
    <x v="8"/>
    <x v="6"/>
    <s v="Akola"/>
    <x v="3"/>
    <n v="173500"/>
    <n v="498.19"/>
  </r>
  <r>
    <x v="9"/>
    <x v="6"/>
    <s v="Akola"/>
    <x v="1"/>
    <n v="1150"/>
    <n v="2168.2600000000002"/>
  </r>
  <r>
    <x v="9"/>
    <x v="6"/>
    <s v="Akola"/>
    <x v="2"/>
    <n v="124900"/>
    <n v="927.14"/>
  </r>
  <r>
    <x v="9"/>
    <x v="6"/>
    <s v="Akola"/>
    <x v="3"/>
    <n v="183800"/>
    <n v="252.76"/>
  </r>
  <r>
    <x v="0"/>
    <x v="6"/>
    <s v="Amarawati"/>
    <x v="0"/>
    <n v="4500"/>
    <n v="400"/>
  </r>
  <r>
    <x v="0"/>
    <x v="6"/>
    <s v="Amarawati"/>
    <x v="1"/>
    <n v="1600"/>
    <n v="2900"/>
  </r>
  <r>
    <x v="0"/>
    <x v="6"/>
    <s v="Amarawati"/>
    <x v="2"/>
    <n v="79000"/>
    <n v="727.85"/>
  </r>
  <r>
    <x v="0"/>
    <x v="6"/>
    <s v="Amarawati"/>
    <x v="3"/>
    <n v="116100"/>
    <n v="270.89"/>
  </r>
  <r>
    <x v="1"/>
    <x v="6"/>
    <s v="Amarawati"/>
    <x v="0"/>
    <n v="4300"/>
    <n v="1448.84"/>
  </r>
  <r>
    <x v="1"/>
    <x v="6"/>
    <s v="Amarawati"/>
    <x v="1"/>
    <n v="1400"/>
    <n v="2221.4299999999998"/>
  </r>
  <r>
    <x v="1"/>
    <x v="6"/>
    <s v="Amarawati"/>
    <x v="2"/>
    <n v="90400"/>
    <n v="1186.17"/>
  </r>
  <r>
    <x v="1"/>
    <x v="6"/>
    <s v="Amarawati"/>
    <x v="3"/>
    <n v="179400"/>
    <n v="293.02999999999997"/>
  </r>
  <r>
    <x v="2"/>
    <x v="6"/>
    <s v="Amarawati"/>
    <x v="0"/>
    <n v="3800"/>
    <n v="726.32"/>
  </r>
  <r>
    <x v="2"/>
    <x v="6"/>
    <s v="Amarawati"/>
    <x v="1"/>
    <n v="1600"/>
    <n v="2481.25"/>
  </r>
  <r>
    <x v="2"/>
    <x v="6"/>
    <s v="Amarawati"/>
    <x v="2"/>
    <n v="99300"/>
    <n v="1004.83"/>
  </r>
  <r>
    <x v="2"/>
    <x v="6"/>
    <s v="Amarawati"/>
    <x v="3"/>
    <n v="204280"/>
    <n v="279.81"/>
  </r>
  <r>
    <x v="3"/>
    <x v="6"/>
    <s v="Amarawati"/>
    <x v="0"/>
    <n v="4100"/>
    <n v="756.1"/>
  </r>
  <r>
    <x v="3"/>
    <x v="6"/>
    <s v="Amarawati"/>
    <x v="1"/>
    <n v="1200"/>
    <n v="2783.33"/>
  </r>
  <r>
    <x v="3"/>
    <x v="6"/>
    <s v="Amarawati"/>
    <x v="2"/>
    <n v="68900"/>
    <n v="974.75"/>
  </r>
  <r>
    <x v="3"/>
    <x v="6"/>
    <s v="Amarawati"/>
    <x v="3"/>
    <n v="187400"/>
    <n v="245.14"/>
  </r>
  <r>
    <x v="4"/>
    <x v="6"/>
    <s v="Amarawati"/>
    <x v="0"/>
    <n v="3800"/>
    <n v="407.89"/>
  </r>
  <r>
    <x v="4"/>
    <x v="6"/>
    <s v="Amarawati"/>
    <x v="1"/>
    <n v="2640"/>
    <n v="1708.33"/>
  </r>
  <r>
    <x v="4"/>
    <x v="6"/>
    <s v="Amarawati"/>
    <x v="2"/>
    <n v="80300"/>
    <n v="1248.57"/>
  </r>
  <r>
    <x v="4"/>
    <x v="6"/>
    <s v="Amarawati"/>
    <x v="3"/>
    <n v="191300"/>
    <n v="543.39"/>
  </r>
  <r>
    <x v="5"/>
    <x v="6"/>
    <s v="Amarawati"/>
    <x v="0"/>
    <n v="4700"/>
    <n v="170.21"/>
  </r>
  <r>
    <x v="5"/>
    <x v="6"/>
    <s v="Amarawati"/>
    <x v="1"/>
    <n v="1300"/>
    <n v="2538.46"/>
  </r>
  <r>
    <x v="5"/>
    <x v="6"/>
    <s v="Amarawati"/>
    <x v="2"/>
    <n v="89900"/>
    <n v="1149.05"/>
  </r>
  <r>
    <x v="5"/>
    <x v="6"/>
    <s v="Amarawati"/>
    <x v="3"/>
    <n v="186700"/>
    <n v="610.5"/>
  </r>
  <r>
    <x v="6"/>
    <x v="6"/>
    <s v="Amarawati"/>
    <x v="0"/>
    <n v="5300"/>
    <n v="301.89"/>
  </r>
  <r>
    <x v="6"/>
    <x v="6"/>
    <s v="Amarawati"/>
    <x v="1"/>
    <n v="2600"/>
    <n v="692.31"/>
  </r>
  <r>
    <x v="6"/>
    <x v="6"/>
    <s v="Amarawati"/>
    <x v="2"/>
    <n v="126500"/>
    <n v="793.68"/>
  </r>
  <r>
    <x v="6"/>
    <x v="6"/>
    <s v="Amarawati"/>
    <x v="3"/>
    <n v="196500"/>
    <n v="179.75"/>
  </r>
  <r>
    <x v="7"/>
    <x v="6"/>
    <s v="Amarawati"/>
    <x v="0"/>
    <n v="5600"/>
    <n v="214.29"/>
  </r>
  <r>
    <x v="7"/>
    <x v="6"/>
    <s v="Amarawati"/>
    <x v="1"/>
    <n v="1000"/>
    <n v="1400"/>
  </r>
  <r>
    <x v="7"/>
    <x v="6"/>
    <s v="Amarawati"/>
    <x v="2"/>
    <n v="125700"/>
    <n v="792.36"/>
  </r>
  <r>
    <x v="7"/>
    <x v="6"/>
    <s v="Amarawati"/>
    <x v="3"/>
    <n v="200000"/>
    <n v="375.3"/>
  </r>
  <r>
    <x v="8"/>
    <x v="6"/>
    <s v="Amarawati"/>
    <x v="0"/>
    <n v="6900"/>
    <n v="666.67"/>
  </r>
  <r>
    <x v="8"/>
    <x v="6"/>
    <s v="Amarawati"/>
    <x v="1"/>
    <n v="2200"/>
    <n v="2136.36"/>
  </r>
  <r>
    <x v="8"/>
    <x v="6"/>
    <s v="Amarawati"/>
    <x v="2"/>
    <n v="133700"/>
    <n v="1228.1199999999999"/>
  </r>
  <r>
    <x v="8"/>
    <x v="6"/>
    <s v="Amarawati"/>
    <x v="3"/>
    <n v="200300"/>
    <n v="722.52"/>
  </r>
  <r>
    <x v="9"/>
    <x v="6"/>
    <s v="Amarawati"/>
    <x v="0"/>
    <n v="8900"/>
    <n v="337.08"/>
  </r>
  <r>
    <x v="9"/>
    <x v="6"/>
    <s v="Amarawati"/>
    <x v="1"/>
    <n v="8020"/>
    <n v="2344.14"/>
  </r>
  <r>
    <x v="9"/>
    <x v="6"/>
    <s v="Amarawati"/>
    <x v="2"/>
    <n v="103900"/>
    <n v="1259.8699999999999"/>
  </r>
  <r>
    <x v="9"/>
    <x v="6"/>
    <s v="Amarawati"/>
    <x v="3"/>
    <n v="207460"/>
    <n v="329.97"/>
  </r>
  <r>
    <x v="0"/>
    <x v="6"/>
    <s v="Yeotmal"/>
    <x v="0"/>
    <n v="500"/>
    <n v="400"/>
  </r>
  <r>
    <x v="0"/>
    <x v="6"/>
    <s v="Yeotmal"/>
    <x v="1"/>
    <n v="500"/>
    <n v="3000"/>
  </r>
  <r>
    <x v="0"/>
    <x v="6"/>
    <s v="Yeotmal"/>
    <x v="2"/>
    <n v="33400"/>
    <n v="739.52"/>
  </r>
  <r>
    <x v="0"/>
    <x v="6"/>
    <s v="Yeotmal"/>
    <x v="3"/>
    <n v="379400"/>
    <n v="318.95"/>
  </r>
  <r>
    <x v="1"/>
    <x v="6"/>
    <s v="Yeotmal"/>
    <x v="0"/>
    <n v="200"/>
    <n v="1650"/>
  </r>
  <r>
    <x v="1"/>
    <x v="6"/>
    <s v="Yeotmal"/>
    <x v="1"/>
    <n v="1100"/>
    <n v="2218.1799999999998"/>
  </r>
  <r>
    <x v="1"/>
    <x v="6"/>
    <s v="Yeotmal"/>
    <x v="2"/>
    <n v="27600"/>
    <n v="646.01"/>
  </r>
  <r>
    <x v="1"/>
    <x v="6"/>
    <s v="Yeotmal"/>
    <x v="3"/>
    <n v="392100"/>
    <n v="219.66"/>
  </r>
  <r>
    <x v="2"/>
    <x v="6"/>
    <s v="Yeotmal"/>
    <x v="1"/>
    <n v="800"/>
    <n v="1825"/>
  </r>
  <r>
    <x v="2"/>
    <x v="6"/>
    <s v="Yeotmal"/>
    <x v="2"/>
    <n v="38000"/>
    <n v="1155.79"/>
  </r>
  <r>
    <x v="2"/>
    <x v="6"/>
    <s v="Yeotmal"/>
    <x v="3"/>
    <n v="479800"/>
    <n v="274.91000000000003"/>
  </r>
  <r>
    <x v="3"/>
    <x v="6"/>
    <s v="Yeotmal"/>
    <x v="0"/>
    <n v="100"/>
    <n v="1000"/>
  </r>
  <r>
    <x v="3"/>
    <x v="6"/>
    <s v="Yeotmal"/>
    <x v="1"/>
    <n v="500"/>
    <n v="2780"/>
  </r>
  <r>
    <x v="3"/>
    <x v="6"/>
    <s v="Yeotmal"/>
    <x v="2"/>
    <n v="40600"/>
    <n v="1289.6600000000001"/>
  </r>
  <r>
    <x v="3"/>
    <x v="6"/>
    <s v="Yeotmal"/>
    <x v="3"/>
    <n v="481100"/>
    <n v="252.11"/>
  </r>
  <r>
    <x v="4"/>
    <x v="6"/>
    <s v="Yeotmal"/>
    <x v="0"/>
    <n v="100"/>
    <n v="400"/>
  </r>
  <r>
    <x v="4"/>
    <x v="6"/>
    <s v="Yeotmal"/>
    <x v="1"/>
    <n v="1260"/>
    <n v="888.89"/>
  </r>
  <r>
    <x v="4"/>
    <x v="6"/>
    <s v="Yeotmal"/>
    <x v="2"/>
    <n v="45600"/>
    <n v="1185.53"/>
  </r>
  <r>
    <x v="4"/>
    <x v="6"/>
    <s v="Yeotmal"/>
    <x v="3"/>
    <n v="467600"/>
    <n v="356.8"/>
  </r>
  <r>
    <x v="5"/>
    <x v="6"/>
    <s v="Yeotmal"/>
    <x v="1"/>
    <n v="400"/>
    <n v="1250"/>
  </r>
  <r>
    <x v="5"/>
    <x v="6"/>
    <s v="Yeotmal"/>
    <x v="2"/>
    <n v="45600"/>
    <n v="813.6"/>
  </r>
  <r>
    <x v="5"/>
    <x v="6"/>
    <s v="Yeotmal"/>
    <x v="3"/>
    <n v="416300"/>
    <n v="302.83"/>
  </r>
  <r>
    <x v="6"/>
    <x v="6"/>
    <s v="Yeotmal"/>
    <x v="1"/>
    <n v="1300"/>
    <n v="1000"/>
  </r>
  <r>
    <x v="6"/>
    <x v="6"/>
    <s v="Yeotmal"/>
    <x v="2"/>
    <n v="38500"/>
    <n v="846.75"/>
  </r>
  <r>
    <x v="6"/>
    <x v="6"/>
    <s v="Yeotmal"/>
    <x v="3"/>
    <n v="421000"/>
    <n v="122.87"/>
  </r>
  <r>
    <x v="7"/>
    <x v="6"/>
    <s v="Yeotmal"/>
    <x v="1"/>
    <n v="3400"/>
    <n v="882.35"/>
  </r>
  <r>
    <x v="7"/>
    <x v="6"/>
    <s v="Yeotmal"/>
    <x v="2"/>
    <n v="80900"/>
    <n v="737.95"/>
  </r>
  <r>
    <x v="7"/>
    <x v="6"/>
    <s v="Yeotmal"/>
    <x v="3"/>
    <n v="432900"/>
    <n v="200.99"/>
  </r>
  <r>
    <x v="8"/>
    <x v="6"/>
    <s v="Yeotmal"/>
    <x v="1"/>
    <n v="3400"/>
    <n v="2147.06"/>
  </r>
  <r>
    <x v="8"/>
    <x v="6"/>
    <s v="Yeotmal"/>
    <x v="2"/>
    <n v="147700"/>
    <n v="738.66"/>
  </r>
  <r>
    <x v="8"/>
    <x v="6"/>
    <s v="Yeotmal"/>
    <x v="3"/>
    <n v="420700"/>
    <n v="469.75"/>
  </r>
  <r>
    <x v="9"/>
    <x v="6"/>
    <s v="Yeotmal"/>
    <x v="1"/>
    <n v="2400"/>
    <n v="2041.67"/>
  </r>
  <r>
    <x v="9"/>
    <x v="6"/>
    <s v="Yeotmal"/>
    <x v="2"/>
    <n v="94100"/>
    <n v="797.02"/>
  </r>
  <r>
    <x v="9"/>
    <x v="6"/>
    <s v="Yeotmal"/>
    <x v="3"/>
    <n v="470300"/>
    <n v="182.76"/>
  </r>
  <r>
    <x v="0"/>
    <x v="6"/>
    <s v="Wardha"/>
    <x v="1"/>
    <n v="100"/>
    <n v="2000"/>
  </r>
  <r>
    <x v="0"/>
    <x v="6"/>
    <s v="Wardha"/>
    <x v="2"/>
    <n v="16800"/>
    <n v="535.71"/>
  </r>
  <r>
    <x v="0"/>
    <x v="6"/>
    <s v="Wardha"/>
    <x v="3"/>
    <n v="68500"/>
    <n v="208.03"/>
  </r>
  <r>
    <x v="1"/>
    <x v="6"/>
    <s v="Wardha"/>
    <x v="2"/>
    <n v="26600"/>
    <n v="533.08000000000004"/>
  </r>
  <r>
    <x v="1"/>
    <x v="6"/>
    <s v="Wardha"/>
    <x v="3"/>
    <n v="145400"/>
    <n v="232.53"/>
  </r>
  <r>
    <x v="2"/>
    <x v="6"/>
    <s v="Wardha"/>
    <x v="2"/>
    <n v="27600"/>
    <n v="766.3"/>
  </r>
  <r>
    <x v="2"/>
    <x v="6"/>
    <s v="Wardha"/>
    <x v="3"/>
    <n v="190600"/>
    <n v="234.58"/>
  </r>
  <r>
    <x v="3"/>
    <x v="6"/>
    <s v="Wardha"/>
    <x v="1"/>
    <n v="100"/>
    <n v="700"/>
  </r>
  <r>
    <x v="3"/>
    <x v="6"/>
    <s v="Wardha"/>
    <x v="2"/>
    <n v="28000"/>
    <n v="709.64"/>
  </r>
  <r>
    <x v="3"/>
    <x v="6"/>
    <s v="Wardha"/>
    <x v="3"/>
    <n v="178400"/>
    <n v="320.8"/>
  </r>
  <r>
    <x v="4"/>
    <x v="6"/>
    <s v="Wardha"/>
    <x v="2"/>
    <n v="30000"/>
    <n v="927"/>
  </r>
  <r>
    <x v="4"/>
    <x v="6"/>
    <s v="Wardha"/>
    <x v="3"/>
    <n v="172400"/>
    <n v="320.42"/>
  </r>
  <r>
    <x v="5"/>
    <x v="6"/>
    <s v="Wardha"/>
    <x v="1"/>
    <n v="500"/>
    <n v="1000"/>
  </r>
  <r>
    <x v="5"/>
    <x v="6"/>
    <s v="Wardha"/>
    <x v="2"/>
    <n v="36400"/>
    <n v="755.49"/>
  </r>
  <r>
    <x v="5"/>
    <x v="6"/>
    <s v="Wardha"/>
    <x v="3"/>
    <n v="176900"/>
    <n v="258.95999999999998"/>
  </r>
  <r>
    <x v="6"/>
    <x v="6"/>
    <s v="Wardha"/>
    <x v="1"/>
    <n v="1000"/>
    <n v="1000"/>
  </r>
  <r>
    <x v="6"/>
    <x v="6"/>
    <s v="Wardha"/>
    <x v="2"/>
    <n v="31000"/>
    <n v="787.1"/>
  </r>
  <r>
    <x v="6"/>
    <x v="6"/>
    <s v="Wardha"/>
    <x v="3"/>
    <n v="207700"/>
    <n v="159.99"/>
  </r>
  <r>
    <x v="7"/>
    <x v="6"/>
    <s v="Wardha"/>
    <x v="1"/>
    <n v="300"/>
    <n v="1000"/>
  </r>
  <r>
    <x v="7"/>
    <x v="6"/>
    <s v="Wardha"/>
    <x v="2"/>
    <n v="28600"/>
    <n v="779.72"/>
  </r>
  <r>
    <x v="7"/>
    <x v="6"/>
    <s v="Wardha"/>
    <x v="3"/>
    <n v="223400"/>
    <n v="258.55"/>
  </r>
  <r>
    <x v="8"/>
    <x v="6"/>
    <s v="Wardha"/>
    <x v="1"/>
    <n v="130"/>
    <n v="1538.46"/>
  </r>
  <r>
    <x v="8"/>
    <x v="6"/>
    <s v="Wardha"/>
    <x v="2"/>
    <n v="29600"/>
    <n v="1141.8900000000001"/>
  </r>
  <r>
    <x v="8"/>
    <x v="6"/>
    <s v="Wardha"/>
    <x v="3"/>
    <n v="240500"/>
    <n v="538.04999999999995"/>
  </r>
  <r>
    <x v="9"/>
    <x v="6"/>
    <s v="Wardha"/>
    <x v="1"/>
    <n v="230"/>
    <n v="442.48"/>
  </r>
  <r>
    <x v="9"/>
    <x v="6"/>
    <s v="Wardha"/>
    <x v="2"/>
    <n v="31400"/>
    <n v="1171.97"/>
  </r>
  <r>
    <x v="9"/>
    <x v="6"/>
    <s v="Wardha"/>
    <x v="3"/>
    <n v="251060"/>
    <n v="450.61"/>
  </r>
  <r>
    <x v="0"/>
    <x v="6"/>
    <s v="Nagpur"/>
    <x v="0"/>
    <n v="57500"/>
    <n v="949.57"/>
  </r>
  <r>
    <x v="0"/>
    <x v="6"/>
    <s v="Nagpur"/>
    <x v="1"/>
    <n v="600"/>
    <n v="1500"/>
  </r>
  <r>
    <x v="0"/>
    <x v="6"/>
    <s v="Nagpur"/>
    <x v="2"/>
    <n v="66400"/>
    <n v="600.9"/>
  </r>
  <r>
    <x v="0"/>
    <x v="6"/>
    <s v="Nagpur"/>
    <x v="3"/>
    <n v="44300"/>
    <n v="243.79"/>
  </r>
  <r>
    <x v="1"/>
    <x v="6"/>
    <s v="Nagpur"/>
    <x v="0"/>
    <n v="70900"/>
    <n v="1146.26"/>
  </r>
  <r>
    <x v="1"/>
    <x v="6"/>
    <s v="Nagpur"/>
    <x v="1"/>
    <n v="200"/>
    <n v="2250"/>
  </r>
  <r>
    <x v="1"/>
    <x v="6"/>
    <s v="Nagpur"/>
    <x v="2"/>
    <n v="73800"/>
    <n v="796.75"/>
  </r>
  <r>
    <x v="1"/>
    <x v="6"/>
    <s v="Nagpur"/>
    <x v="3"/>
    <n v="63600"/>
    <n v="237.74"/>
  </r>
  <r>
    <x v="2"/>
    <x v="6"/>
    <s v="Nagpur"/>
    <x v="0"/>
    <n v="71500"/>
    <n v="983.22"/>
  </r>
  <r>
    <x v="2"/>
    <x v="6"/>
    <s v="Nagpur"/>
    <x v="1"/>
    <n v="100"/>
    <n v="2500"/>
  </r>
  <r>
    <x v="2"/>
    <x v="6"/>
    <s v="Nagpur"/>
    <x v="2"/>
    <n v="84900"/>
    <n v="866.2"/>
  </r>
  <r>
    <x v="2"/>
    <x v="6"/>
    <s v="Nagpur"/>
    <x v="3"/>
    <n v="80800"/>
    <n v="265.10000000000002"/>
  </r>
  <r>
    <x v="3"/>
    <x v="6"/>
    <s v="Nagpur"/>
    <x v="0"/>
    <n v="77500"/>
    <n v="1514.84"/>
  </r>
  <r>
    <x v="3"/>
    <x v="6"/>
    <s v="Nagpur"/>
    <x v="1"/>
    <n v="400"/>
    <n v="700"/>
  </r>
  <r>
    <x v="3"/>
    <x v="6"/>
    <s v="Nagpur"/>
    <x v="2"/>
    <n v="69900"/>
    <n v="884.12"/>
  </r>
  <r>
    <x v="3"/>
    <x v="6"/>
    <s v="Nagpur"/>
    <x v="3"/>
    <n v="102100"/>
    <n v="236.14"/>
  </r>
  <r>
    <x v="4"/>
    <x v="6"/>
    <s v="Nagpur"/>
    <x v="0"/>
    <n v="67100"/>
    <n v="1497.02"/>
  </r>
  <r>
    <x v="4"/>
    <x v="6"/>
    <s v="Nagpur"/>
    <x v="1"/>
    <n v="500"/>
    <n v="2000"/>
  </r>
  <r>
    <x v="4"/>
    <x v="6"/>
    <s v="Nagpur"/>
    <x v="2"/>
    <n v="71000"/>
    <n v="852.82"/>
  </r>
  <r>
    <x v="4"/>
    <x v="6"/>
    <s v="Nagpur"/>
    <x v="3"/>
    <n v="89400"/>
    <n v="336.13"/>
  </r>
  <r>
    <x v="5"/>
    <x v="6"/>
    <s v="Nagpur"/>
    <x v="0"/>
    <n v="77800"/>
    <n v="1352.18"/>
  </r>
  <r>
    <x v="5"/>
    <x v="6"/>
    <s v="Nagpur"/>
    <x v="1"/>
    <n v="500"/>
    <n v="1800"/>
  </r>
  <r>
    <x v="5"/>
    <x v="6"/>
    <s v="Nagpur"/>
    <x v="2"/>
    <n v="71700"/>
    <n v="629.01"/>
  </r>
  <r>
    <x v="5"/>
    <x v="6"/>
    <s v="Nagpur"/>
    <x v="3"/>
    <n v="92400"/>
    <n v="292.97000000000003"/>
  </r>
  <r>
    <x v="6"/>
    <x v="6"/>
    <s v="Nagpur"/>
    <x v="0"/>
    <n v="78800"/>
    <n v="1211.93"/>
  </r>
  <r>
    <x v="6"/>
    <x v="6"/>
    <s v="Nagpur"/>
    <x v="1"/>
    <n v="600"/>
    <n v="1333.33"/>
  </r>
  <r>
    <x v="6"/>
    <x v="6"/>
    <s v="Nagpur"/>
    <x v="2"/>
    <n v="67000"/>
    <n v="695.52"/>
  </r>
  <r>
    <x v="6"/>
    <x v="6"/>
    <s v="Nagpur"/>
    <x v="3"/>
    <n v="111300"/>
    <n v="242.95"/>
  </r>
  <r>
    <x v="7"/>
    <x v="6"/>
    <s v="Nagpur"/>
    <x v="0"/>
    <n v="88700"/>
    <n v="1209.7"/>
  </r>
  <r>
    <x v="7"/>
    <x v="6"/>
    <s v="Nagpur"/>
    <x v="1"/>
    <n v="200"/>
    <n v="1000"/>
  </r>
  <r>
    <x v="7"/>
    <x v="6"/>
    <s v="Nagpur"/>
    <x v="2"/>
    <n v="67400"/>
    <n v="755.19"/>
  </r>
  <r>
    <x v="7"/>
    <x v="6"/>
    <s v="Nagpur"/>
    <x v="3"/>
    <n v="126400"/>
    <n v="229.83"/>
  </r>
  <r>
    <x v="8"/>
    <x v="6"/>
    <s v="Nagpur"/>
    <x v="0"/>
    <n v="87700"/>
    <n v="1942.99"/>
  </r>
  <r>
    <x v="8"/>
    <x v="6"/>
    <s v="Nagpur"/>
    <x v="1"/>
    <n v="60"/>
    <n v="2187.5"/>
  </r>
  <r>
    <x v="8"/>
    <x v="6"/>
    <s v="Nagpur"/>
    <x v="2"/>
    <n v="63400"/>
    <n v="776.03"/>
  </r>
  <r>
    <x v="8"/>
    <x v="6"/>
    <s v="Nagpur"/>
    <x v="3"/>
    <n v="136500"/>
    <n v="725.54"/>
  </r>
  <r>
    <x v="9"/>
    <x v="6"/>
    <s v="Nagpur"/>
    <x v="0"/>
    <n v="97280"/>
    <n v="1887.43"/>
  </r>
  <r>
    <x v="9"/>
    <x v="6"/>
    <s v="Nagpur"/>
    <x v="1"/>
    <n v="510"/>
    <n v="492.13"/>
  </r>
  <r>
    <x v="9"/>
    <x v="6"/>
    <s v="Nagpur"/>
    <x v="2"/>
    <n v="64400"/>
    <n v="1158.3900000000001"/>
  </r>
  <r>
    <x v="9"/>
    <x v="6"/>
    <s v="Nagpur"/>
    <x v="3"/>
    <n v="145170"/>
    <n v="431"/>
  </r>
  <r>
    <x v="0"/>
    <x v="6"/>
    <s v="Bhandara"/>
    <x v="0"/>
    <n v="363900"/>
    <n v="729.32"/>
  </r>
  <r>
    <x v="0"/>
    <x v="6"/>
    <s v="Bhandara"/>
    <x v="1"/>
    <n v="100"/>
    <n v="2000"/>
  </r>
  <r>
    <x v="0"/>
    <x v="6"/>
    <s v="Bhandara"/>
    <x v="2"/>
    <n v="8700"/>
    <n v="482.76"/>
  </r>
  <r>
    <x v="1"/>
    <x v="6"/>
    <s v="Bhandara"/>
    <x v="0"/>
    <n v="361700"/>
    <n v="1055.6300000000001"/>
  </r>
  <r>
    <x v="1"/>
    <x v="6"/>
    <s v="Bhandara"/>
    <x v="1"/>
    <n v="100"/>
    <n v="2200"/>
  </r>
  <r>
    <x v="1"/>
    <x v="6"/>
    <s v="Bhandara"/>
    <x v="2"/>
    <n v="11100"/>
    <n v="570.27"/>
  </r>
  <r>
    <x v="2"/>
    <x v="6"/>
    <s v="Bhandara"/>
    <x v="0"/>
    <n v="378600"/>
    <n v="1604.99"/>
  </r>
  <r>
    <x v="2"/>
    <x v="6"/>
    <s v="Bhandara"/>
    <x v="1"/>
    <n v="200"/>
    <n v="2300"/>
  </r>
  <r>
    <x v="2"/>
    <x v="6"/>
    <s v="Bhandara"/>
    <x v="2"/>
    <n v="13100"/>
    <n v="647.33000000000004"/>
  </r>
  <r>
    <x v="3"/>
    <x v="6"/>
    <s v="Bhandara"/>
    <x v="0"/>
    <n v="365800"/>
    <n v="1732.7"/>
  </r>
  <r>
    <x v="3"/>
    <x v="6"/>
    <s v="Bhandara"/>
    <x v="1"/>
    <n v="200"/>
    <n v="700"/>
  </r>
  <r>
    <x v="3"/>
    <x v="6"/>
    <s v="Bhandara"/>
    <x v="2"/>
    <n v="12700"/>
    <n v="640.16"/>
  </r>
  <r>
    <x v="4"/>
    <x v="6"/>
    <s v="Bhandara"/>
    <x v="0"/>
    <n v="370700"/>
    <n v="1982.65"/>
  </r>
  <r>
    <x v="4"/>
    <x v="6"/>
    <s v="Bhandara"/>
    <x v="1"/>
    <n v="150"/>
    <n v="1466.67"/>
  </r>
  <r>
    <x v="4"/>
    <x v="6"/>
    <s v="Bhandara"/>
    <x v="2"/>
    <n v="13200"/>
    <n v="526.52"/>
  </r>
  <r>
    <x v="5"/>
    <x v="6"/>
    <s v="Bhandara"/>
    <x v="0"/>
    <n v="396100"/>
    <n v="1639.96"/>
  </r>
  <r>
    <x v="5"/>
    <x v="6"/>
    <s v="Bhandara"/>
    <x v="1"/>
    <n v="100"/>
    <n v="3000"/>
  </r>
  <r>
    <x v="5"/>
    <x v="6"/>
    <s v="Bhandara"/>
    <x v="2"/>
    <n v="17000"/>
    <n v="505.88"/>
  </r>
  <r>
    <x v="6"/>
    <x v="6"/>
    <s v="Bhandara"/>
    <x v="0"/>
    <n v="383800"/>
    <n v="1822.56"/>
  </r>
  <r>
    <x v="6"/>
    <x v="6"/>
    <s v="Bhandara"/>
    <x v="1"/>
    <n v="600"/>
    <n v="500"/>
  </r>
  <r>
    <x v="6"/>
    <x v="6"/>
    <s v="Bhandara"/>
    <x v="2"/>
    <n v="21700"/>
    <n v="534.55999999999995"/>
  </r>
  <r>
    <x v="7"/>
    <x v="6"/>
    <s v="Bhandara"/>
    <x v="0"/>
    <n v="370400"/>
    <n v="1549.14"/>
  </r>
  <r>
    <x v="7"/>
    <x v="6"/>
    <s v="Bhandara"/>
    <x v="1"/>
    <n v="2200"/>
    <n v="863.64"/>
  </r>
  <r>
    <x v="7"/>
    <x v="6"/>
    <s v="Bhandara"/>
    <x v="2"/>
    <n v="11000"/>
    <n v="427.27"/>
  </r>
  <r>
    <x v="8"/>
    <x v="6"/>
    <s v="Bhandara"/>
    <x v="0"/>
    <n v="391700"/>
    <n v="2268.83"/>
  </r>
  <r>
    <x v="8"/>
    <x v="6"/>
    <s v="Bhandara"/>
    <x v="1"/>
    <n v="930"/>
    <n v="1585.31"/>
  </r>
  <r>
    <x v="8"/>
    <x v="6"/>
    <s v="Bhandara"/>
    <x v="2"/>
    <n v="16100"/>
    <n v="621.12"/>
  </r>
  <r>
    <x v="9"/>
    <x v="6"/>
    <s v="Bhandara"/>
    <x v="0"/>
    <n v="315890"/>
    <n v="1421.69"/>
  </r>
  <r>
    <x v="9"/>
    <x v="6"/>
    <s v="Bhandara"/>
    <x v="1"/>
    <n v="740"/>
    <n v="444.15"/>
  </r>
  <r>
    <x v="9"/>
    <x v="6"/>
    <s v="Bhandara"/>
    <x v="2"/>
    <n v="15400"/>
    <n v="961.04"/>
  </r>
  <r>
    <x v="9"/>
    <x v="6"/>
    <s v="Bhandara"/>
    <x v="3"/>
    <n v="40"/>
    <n v="473.68"/>
  </r>
  <r>
    <x v="0"/>
    <x v="6"/>
    <s v="Chandrapur"/>
    <x v="0"/>
    <n v="311500"/>
    <n v="849.12"/>
  </r>
  <r>
    <x v="0"/>
    <x v="6"/>
    <s v="Chandrapur"/>
    <x v="1"/>
    <n v="2400"/>
    <n v="1541.67"/>
  </r>
  <r>
    <x v="0"/>
    <x v="6"/>
    <s v="Chandrapur"/>
    <x v="2"/>
    <n v="31900"/>
    <n v="492.16"/>
  </r>
  <r>
    <x v="0"/>
    <x v="6"/>
    <s v="Chandrapur"/>
    <x v="3"/>
    <n v="49400"/>
    <n v="283"/>
  </r>
  <r>
    <x v="1"/>
    <x v="6"/>
    <s v="Chandrapur"/>
    <x v="0"/>
    <n v="264100"/>
    <n v="705.87"/>
  </r>
  <r>
    <x v="1"/>
    <x v="6"/>
    <s v="Chandrapur"/>
    <x v="1"/>
    <n v="2700"/>
    <n v="1988.89"/>
  </r>
  <r>
    <x v="1"/>
    <x v="6"/>
    <s v="Chandrapur"/>
    <x v="2"/>
    <n v="31800"/>
    <n v="447.48"/>
  </r>
  <r>
    <x v="1"/>
    <x v="6"/>
    <s v="Chandrapur"/>
    <x v="3"/>
    <n v="56800"/>
    <n v="242.61"/>
  </r>
  <r>
    <x v="2"/>
    <x v="6"/>
    <s v="Chandrapur"/>
    <x v="0"/>
    <n v="275500"/>
    <n v="1453.65"/>
  </r>
  <r>
    <x v="2"/>
    <x v="6"/>
    <s v="Chandrapur"/>
    <x v="1"/>
    <n v="3070"/>
    <n v="2325.73"/>
  </r>
  <r>
    <x v="2"/>
    <x v="6"/>
    <s v="Chandrapur"/>
    <x v="2"/>
    <n v="40200"/>
    <n v="602.24"/>
  </r>
  <r>
    <x v="2"/>
    <x v="6"/>
    <s v="Chandrapur"/>
    <x v="3"/>
    <n v="96100"/>
    <n v="231.11"/>
  </r>
  <r>
    <x v="3"/>
    <x v="6"/>
    <s v="Chandrapur"/>
    <x v="0"/>
    <n v="315000"/>
    <n v="1239.02"/>
  </r>
  <r>
    <x v="3"/>
    <x v="6"/>
    <s v="Chandrapur"/>
    <x v="1"/>
    <n v="3400"/>
    <n v="1358.82"/>
  </r>
  <r>
    <x v="3"/>
    <x v="6"/>
    <s v="Chandrapur"/>
    <x v="2"/>
    <n v="29200"/>
    <n v="578.08000000000004"/>
  </r>
  <r>
    <x v="3"/>
    <x v="6"/>
    <s v="Chandrapur"/>
    <x v="3"/>
    <n v="104200"/>
    <n v="270.83"/>
  </r>
  <r>
    <x v="4"/>
    <x v="6"/>
    <s v="Chandrapur"/>
    <x v="0"/>
    <n v="315100"/>
    <n v="1557.54"/>
  </r>
  <r>
    <x v="4"/>
    <x v="6"/>
    <s v="Chandrapur"/>
    <x v="1"/>
    <n v="3400"/>
    <n v="1626.47"/>
  </r>
  <r>
    <x v="4"/>
    <x v="6"/>
    <s v="Chandrapur"/>
    <x v="2"/>
    <n v="31900"/>
    <n v="788.09"/>
  </r>
  <r>
    <x v="4"/>
    <x v="6"/>
    <s v="Chandrapur"/>
    <x v="3"/>
    <n v="112800"/>
    <n v="421.63"/>
  </r>
  <r>
    <x v="5"/>
    <x v="6"/>
    <s v="Chandrapur"/>
    <x v="0"/>
    <n v="319400"/>
    <n v="1409.52"/>
  </r>
  <r>
    <x v="5"/>
    <x v="6"/>
    <s v="Chandrapur"/>
    <x v="1"/>
    <n v="2700"/>
    <n v="2740.74"/>
  </r>
  <r>
    <x v="5"/>
    <x v="6"/>
    <s v="Chandrapur"/>
    <x v="2"/>
    <n v="36400"/>
    <n v="519.23"/>
  </r>
  <r>
    <x v="5"/>
    <x v="6"/>
    <s v="Chandrapur"/>
    <x v="3"/>
    <n v="112400"/>
    <n v="336.92"/>
  </r>
  <r>
    <x v="6"/>
    <x v="6"/>
    <s v="Chandrapur"/>
    <x v="0"/>
    <n v="301500"/>
    <n v="1060.03"/>
  </r>
  <r>
    <x v="6"/>
    <x v="6"/>
    <s v="Chandrapur"/>
    <x v="1"/>
    <n v="1900"/>
    <n v="1473.68"/>
  </r>
  <r>
    <x v="6"/>
    <x v="6"/>
    <s v="Chandrapur"/>
    <x v="2"/>
    <n v="32900"/>
    <n v="434.65"/>
  </r>
  <r>
    <x v="6"/>
    <x v="6"/>
    <s v="Chandrapur"/>
    <x v="3"/>
    <n v="127900"/>
    <n v="213.21"/>
  </r>
  <r>
    <x v="7"/>
    <x v="6"/>
    <s v="Chandrapur"/>
    <x v="0"/>
    <n v="292400"/>
    <n v="847.81"/>
  </r>
  <r>
    <x v="7"/>
    <x v="6"/>
    <s v="Chandrapur"/>
    <x v="1"/>
    <n v="2100"/>
    <n v="1380.95"/>
  </r>
  <r>
    <x v="7"/>
    <x v="6"/>
    <s v="Chandrapur"/>
    <x v="2"/>
    <n v="38800"/>
    <n v="592.78"/>
  </r>
  <r>
    <x v="7"/>
    <x v="6"/>
    <s v="Chandrapur"/>
    <x v="3"/>
    <n v="161000"/>
    <n v="234.91"/>
  </r>
  <r>
    <x v="8"/>
    <x v="6"/>
    <s v="Chandrapur"/>
    <x v="0"/>
    <n v="296500"/>
    <n v="1790.22"/>
  </r>
  <r>
    <x v="8"/>
    <x v="6"/>
    <s v="Chandrapur"/>
    <x v="1"/>
    <n v="2130"/>
    <n v="2527.23"/>
  </r>
  <r>
    <x v="8"/>
    <x v="6"/>
    <s v="Chandrapur"/>
    <x v="2"/>
    <n v="44000"/>
    <n v="515.91"/>
  </r>
  <r>
    <x v="8"/>
    <x v="6"/>
    <s v="Chandrapur"/>
    <x v="3"/>
    <n v="167700"/>
    <n v="605.15"/>
  </r>
  <r>
    <x v="9"/>
    <x v="6"/>
    <s v="Chandrapur"/>
    <x v="0"/>
    <n v="284380"/>
    <n v="1010.26"/>
  </r>
  <r>
    <x v="9"/>
    <x v="6"/>
    <s v="Chandrapur"/>
    <x v="1"/>
    <n v="2370"/>
    <n v="2309.41"/>
  </r>
  <r>
    <x v="9"/>
    <x v="6"/>
    <s v="Chandrapur"/>
    <x v="2"/>
    <n v="37600"/>
    <n v="617.02"/>
  </r>
  <r>
    <x v="9"/>
    <x v="6"/>
    <s v="Chandrapur"/>
    <x v="3"/>
    <n v="170690"/>
    <n v="366.76"/>
  </r>
  <r>
    <x v="0"/>
    <x v="7"/>
    <s v="Ahmedabad"/>
    <x v="0"/>
    <n v="105950"/>
    <n v="1866.61"/>
  </r>
  <r>
    <x v="0"/>
    <x v="7"/>
    <s v="Ahmedabad"/>
    <x v="1"/>
    <n v="350"/>
    <n v="1500"/>
  </r>
  <r>
    <x v="0"/>
    <x v="7"/>
    <s v="Ahmedabad"/>
    <x v="2"/>
    <n v="19720"/>
    <n v="594.28"/>
  </r>
  <r>
    <x v="0"/>
    <x v="7"/>
    <s v="Ahmedabad"/>
    <x v="3"/>
    <n v="213840"/>
    <n v="271.49"/>
  </r>
  <r>
    <x v="1"/>
    <x v="7"/>
    <s v="Ahmedabad"/>
    <x v="0"/>
    <n v="95250"/>
    <n v="2513.2600000000002"/>
  </r>
  <r>
    <x v="1"/>
    <x v="7"/>
    <s v="Ahmedabad"/>
    <x v="1"/>
    <n v="540"/>
    <n v="1000"/>
  </r>
  <r>
    <x v="1"/>
    <x v="7"/>
    <s v="Ahmedabad"/>
    <x v="2"/>
    <n v="4400"/>
    <n v="568.17999999999995"/>
  </r>
  <r>
    <x v="1"/>
    <x v="7"/>
    <s v="Ahmedabad"/>
    <x v="3"/>
    <n v="240060"/>
    <n v="310.55"/>
  </r>
  <r>
    <x v="2"/>
    <x v="7"/>
    <s v="Ahmedabad"/>
    <x v="0"/>
    <n v="122940"/>
    <n v="2701.08"/>
  </r>
  <r>
    <x v="2"/>
    <x v="7"/>
    <s v="Ahmedabad"/>
    <x v="1"/>
    <n v="570"/>
    <n v="1793.71"/>
  </r>
  <r>
    <x v="2"/>
    <x v="7"/>
    <s v="Ahmedabad"/>
    <x v="2"/>
    <n v="4460"/>
    <n v="753.31"/>
  </r>
  <r>
    <x v="2"/>
    <x v="7"/>
    <s v="Ahmedabad"/>
    <x v="3"/>
    <n v="227140"/>
    <n v="493.03"/>
  </r>
  <r>
    <x v="3"/>
    <x v="7"/>
    <s v="Ahmedabad"/>
    <x v="0"/>
    <n v="138290"/>
    <n v="2729.43"/>
  </r>
  <r>
    <x v="3"/>
    <x v="7"/>
    <s v="Ahmedabad"/>
    <x v="1"/>
    <n v="290"/>
    <n v="1200"/>
  </r>
  <r>
    <x v="3"/>
    <x v="7"/>
    <s v="Ahmedabad"/>
    <x v="2"/>
    <n v="29700"/>
    <n v="700.34"/>
  </r>
  <r>
    <x v="3"/>
    <x v="7"/>
    <s v="Ahmedabad"/>
    <x v="3"/>
    <n v="241430"/>
    <n v="332.45"/>
  </r>
  <r>
    <x v="4"/>
    <x v="7"/>
    <s v="Ahmedabad"/>
    <x v="0"/>
    <n v="114570"/>
    <n v="2011.77"/>
  </r>
  <r>
    <x v="4"/>
    <x v="7"/>
    <s v="Ahmedabad"/>
    <x v="1"/>
    <n v="180"/>
    <n v="1666.67"/>
  </r>
  <r>
    <x v="4"/>
    <x v="7"/>
    <s v="Ahmedabad"/>
    <x v="2"/>
    <n v="15700"/>
    <n v="719.75"/>
  </r>
  <r>
    <x v="4"/>
    <x v="7"/>
    <s v="Ahmedabad"/>
    <x v="3"/>
    <n v="197330"/>
    <n v="329.85"/>
  </r>
  <r>
    <x v="5"/>
    <x v="7"/>
    <s v="Ahmedabad"/>
    <x v="0"/>
    <n v="122390"/>
    <n v="2370.66"/>
  </r>
  <r>
    <x v="5"/>
    <x v="7"/>
    <s v="Ahmedabad"/>
    <x v="1"/>
    <n v="20"/>
    <n v="1500"/>
  </r>
  <r>
    <x v="5"/>
    <x v="7"/>
    <s v="Ahmedabad"/>
    <x v="2"/>
    <n v="19280"/>
    <n v="919.09"/>
  </r>
  <r>
    <x v="5"/>
    <x v="7"/>
    <s v="Ahmedabad"/>
    <x v="3"/>
    <n v="195770"/>
    <n v="399.33"/>
  </r>
  <r>
    <x v="6"/>
    <x v="7"/>
    <s v="Ahmedabad"/>
    <x v="0"/>
    <n v="130400"/>
    <n v="2666.66"/>
  </r>
  <r>
    <x v="6"/>
    <x v="7"/>
    <s v="Ahmedabad"/>
    <x v="1"/>
    <n v="10"/>
    <n v="2000"/>
  </r>
  <r>
    <x v="6"/>
    <x v="7"/>
    <s v="Ahmedabad"/>
    <x v="2"/>
    <n v="23190"/>
    <n v="840.46"/>
  </r>
  <r>
    <x v="6"/>
    <x v="7"/>
    <s v="Ahmedabad"/>
    <x v="3"/>
    <n v="236880"/>
    <n v="367.38"/>
  </r>
  <r>
    <x v="7"/>
    <x v="7"/>
    <s v="Ahmedabad"/>
    <x v="0"/>
    <n v="130690"/>
    <n v="2574.0700000000002"/>
  </r>
  <r>
    <x v="7"/>
    <x v="7"/>
    <s v="Ahmedabad"/>
    <x v="1"/>
    <n v="20"/>
    <n v="1666.67"/>
  </r>
  <r>
    <x v="7"/>
    <x v="7"/>
    <s v="Ahmedabad"/>
    <x v="2"/>
    <n v="8210"/>
    <n v="696.32"/>
  </r>
  <r>
    <x v="7"/>
    <x v="7"/>
    <s v="Ahmedabad"/>
    <x v="3"/>
    <n v="204640"/>
    <n v="433.62"/>
  </r>
  <r>
    <x v="8"/>
    <x v="7"/>
    <s v="Ahmedabad"/>
    <x v="0"/>
    <n v="153190"/>
    <n v="2704.69"/>
  </r>
  <r>
    <x v="8"/>
    <x v="7"/>
    <s v="Ahmedabad"/>
    <x v="1"/>
    <n v="110"/>
    <n v="1990.91"/>
  </r>
  <r>
    <x v="8"/>
    <x v="7"/>
    <s v="Ahmedabad"/>
    <x v="2"/>
    <n v="20000"/>
    <n v="715.54"/>
  </r>
  <r>
    <x v="8"/>
    <x v="7"/>
    <s v="Ahmedabad"/>
    <x v="3"/>
    <n v="177520"/>
    <n v="342.77"/>
  </r>
  <r>
    <x v="9"/>
    <x v="7"/>
    <s v="Ahmedabad"/>
    <x v="0"/>
    <n v="157760"/>
    <n v="2222.13"/>
  </r>
  <r>
    <x v="9"/>
    <x v="7"/>
    <s v="Ahmedabad"/>
    <x v="1"/>
    <n v="1150"/>
    <n v="2213.23"/>
  </r>
  <r>
    <x v="9"/>
    <x v="7"/>
    <s v="Ahmedabad"/>
    <x v="2"/>
    <n v="44160"/>
    <n v="1046.49"/>
  </r>
  <r>
    <x v="9"/>
    <x v="7"/>
    <s v="Ahmedabad"/>
    <x v="3"/>
    <n v="177840"/>
    <n v="602.79"/>
  </r>
  <r>
    <x v="0"/>
    <x v="7"/>
    <s v="Amreli"/>
    <x v="1"/>
    <n v="600"/>
    <n v="1500"/>
  </r>
  <r>
    <x v="0"/>
    <x v="7"/>
    <s v="Amreli"/>
    <x v="2"/>
    <n v="8200"/>
    <n v="1500"/>
  </r>
  <r>
    <x v="0"/>
    <x v="7"/>
    <s v="Amreli"/>
    <x v="3"/>
    <n v="227100"/>
    <n v="569.53"/>
  </r>
  <r>
    <x v="1"/>
    <x v="7"/>
    <s v="Amreli"/>
    <x v="1"/>
    <n v="1200"/>
    <n v="1000"/>
  </r>
  <r>
    <x v="1"/>
    <x v="7"/>
    <s v="Amreli"/>
    <x v="2"/>
    <n v="1800"/>
    <n v="1166.67"/>
  </r>
  <r>
    <x v="1"/>
    <x v="7"/>
    <s v="Amreli"/>
    <x v="3"/>
    <n v="245500"/>
    <n v="474.75"/>
  </r>
  <r>
    <x v="2"/>
    <x v="7"/>
    <s v="Amreli"/>
    <x v="1"/>
    <n v="2400"/>
    <n v="1708.33"/>
  </r>
  <r>
    <x v="2"/>
    <x v="7"/>
    <s v="Amreli"/>
    <x v="2"/>
    <n v="2400"/>
    <n v="1458.33"/>
  </r>
  <r>
    <x v="2"/>
    <x v="7"/>
    <s v="Amreli"/>
    <x v="3"/>
    <n v="269400"/>
    <n v="720.97"/>
  </r>
  <r>
    <x v="3"/>
    <x v="7"/>
    <s v="Amreli"/>
    <x v="2"/>
    <n v="2600"/>
    <n v="1461.54"/>
  </r>
  <r>
    <x v="3"/>
    <x v="7"/>
    <s v="Amreli"/>
    <x v="3"/>
    <n v="388900"/>
    <n v="441.45"/>
  </r>
  <r>
    <x v="4"/>
    <x v="7"/>
    <s v="Amreli"/>
    <x v="1"/>
    <n v="300"/>
    <n v="2000"/>
  </r>
  <r>
    <x v="4"/>
    <x v="7"/>
    <s v="Amreli"/>
    <x v="2"/>
    <n v="2300"/>
    <n v="869.57"/>
  </r>
  <r>
    <x v="4"/>
    <x v="7"/>
    <s v="Amreli"/>
    <x v="3"/>
    <n v="289300"/>
    <n v="142.62"/>
  </r>
  <r>
    <x v="5"/>
    <x v="7"/>
    <s v="Amreli"/>
    <x v="2"/>
    <n v="3460"/>
    <n v="1234.0999999999999"/>
  </r>
  <r>
    <x v="5"/>
    <x v="7"/>
    <s v="Amreli"/>
    <x v="3"/>
    <n v="347230"/>
    <n v="992.71"/>
  </r>
  <r>
    <x v="6"/>
    <x v="7"/>
    <s v="Amreli"/>
    <x v="1"/>
    <n v="150"/>
    <n v="1333.33"/>
  </r>
  <r>
    <x v="6"/>
    <x v="7"/>
    <s v="Amreli"/>
    <x v="2"/>
    <n v="360"/>
    <n v="1444.44"/>
  </r>
  <r>
    <x v="6"/>
    <x v="7"/>
    <s v="Amreli"/>
    <x v="3"/>
    <n v="412950"/>
    <n v="326.82"/>
  </r>
  <r>
    <x v="7"/>
    <x v="7"/>
    <s v="Amreli"/>
    <x v="2"/>
    <n v="1740"/>
    <n v="1373.56"/>
  </r>
  <r>
    <x v="7"/>
    <x v="7"/>
    <s v="Amreli"/>
    <x v="3"/>
    <n v="378760"/>
    <n v="503.83"/>
  </r>
  <r>
    <x v="8"/>
    <x v="7"/>
    <s v="Amreli"/>
    <x v="1"/>
    <n v="260"/>
    <n v="2031.01"/>
  </r>
  <r>
    <x v="8"/>
    <x v="7"/>
    <s v="Amreli"/>
    <x v="2"/>
    <n v="2570"/>
    <n v="1548.11"/>
  </r>
  <r>
    <x v="8"/>
    <x v="7"/>
    <s v="Amreli"/>
    <x v="3"/>
    <n v="348630"/>
    <n v="301.76"/>
  </r>
  <r>
    <x v="9"/>
    <x v="7"/>
    <s v="Amreli"/>
    <x v="2"/>
    <n v="6260"/>
    <n v="2151.56"/>
  </r>
  <r>
    <x v="9"/>
    <x v="7"/>
    <s v="Amreli"/>
    <x v="3"/>
    <n v="374750"/>
    <n v="401.08"/>
  </r>
  <r>
    <x v="0"/>
    <x v="7"/>
    <s v="Banaskantha"/>
    <x v="1"/>
    <n v="10700"/>
    <n v="1766.36"/>
  </r>
  <r>
    <x v="0"/>
    <x v="7"/>
    <s v="Banaskantha"/>
    <x v="2"/>
    <n v="300"/>
    <n v="1000"/>
  </r>
  <r>
    <x v="0"/>
    <x v="7"/>
    <s v="Banaskantha"/>
    <x v="3"/>
    <n v="28200"/>
    <n v="690.78"/>
  </r>
  <r>
    <x v="1"/>
    <x v="7"/>
    <s v="Banaskantha"/>
    <x v="1"/>
    <n v="9400"/>
    <n v="1585.11"/>
  </r>
  <r>
    <x v="1"/>
    <x v="7"/>
    <s v="Banaskantha"/>
    <x v="2"/>
    <n v="200"/>
    <n v="1000"/>
  </r>
  <r>
    <x v="1"/>
    <x v="7"/>
    <s v="Banaskantha"/>
    <x v="3"/>
    <n v="32600"/>
    <n v="560.74"/>
  </r>
  <r>
    <x v="2"/>
    <x v="7"/>
    <s v="Banaskantha"/>
    <x v="1"/>
    <n v="10300"/>
    <n v="2184.4699999999998"/>
  </r>
  <r>
    <x v="2"/>
    <x v="7"/>
    <s v="Banaskantha"/>
    <x v="2"/>
    <n v="900"/>
    <n v="1333.33"/>
  </r>
  <r>
    <x v="2"/>
    <x v="7"/>
    <s v="Banaskantha"/>
    <x v="3"/>
    <n v="32300"/>
    <n v="597.52"/>
  </r>
  <r>
    <x v="3"/>
    <x v="7"/>
    <s v="Banaskantha"/>
    <x v="1"/>
    <n v="11700"/>
    <n v="2153.85"/>
  </r>
  <r>
    <x v="3"/>
    <x v="7"/>
    <s v="Banaskantha"/>
    <x v="2"/>
    <n v="300"/>
    <n v="1333.33"/>
  </r>
  <r>
    <x v="3"/>
    <x v="7"/>
    <s v="Banaskantha"/>
    <x v="3"/>
    <n v="48000"/>
    <n v="642.91999999999996"/>
  </r>
  <r>
    <x v="4"/>
    <x v="7"/>
    <s v="Banaskantha"/>
    <x v="1"/>
    <n v="8000"/>
    <n v="1725"/>
  </r>
  <r>
    <x v="4"/>
    <x v="7"/>
    <s v="Banaskantha"/>
    <x v="2"/>
    <n v="200"/>
    <n v="1000"/>
  </r>
  <r>
    <x v="4"/>
    <x v="7"/>
    <s v="Banaskantha"/>
    <x v="3"/>
    <n v="45600"/>
    <n v="599.12"/>
  </r>
  <r>
    <x v="5"/>
    <x v="7"/>
    <s v="Banaskantha"/>
    <x v="1"/>
    <n v="8880"/>
    <n v="1843.47"/>
  </r>
  <r>
    <x v="5"/>
    <x v="7"/>
    <s v="Banaskantha"/>
    <x v="2"/>
    <n v="170"/>
    <n v="1235.29"/>
  </r>
  <r>
    <x v="5"/>
    <x v="7"/>
    <s v="Banaskantha"/>
    <x v="3"/>
    <n v="45750"/>
    <n v="248.09"/>
  </r>
  <r>
    <x v="6"/>
    <x v="7"/>
    <s v="Banaskantha"/>
    <x v="1"/>
    <n v="8480"/>
    <n v="1728.77"/>
  </r>
  <r>
    <x v="6"/>
    <x v="7"/>
    <s v="Banaskantha"/>
    <x v="2"/>
    <n v="20"/>
    <n v="1000"/>
  </r>
  <r>
    <x v="6"/>
    <x v="7"/>
    <s v="Banaskantha"/>
    <x v="3"/>
    <n v="41390"/>
    <n v="571.39"/>
  </r>
  <r>
    <x v="7"/>
    <x v="7"/>
    <s v="Banaskantha"/>
    <x v="0"/>
    <n v="80"/>
    <n v="1125"/>
  </r>
  <r>
    <x v="7"/>
    <x v="7"/>
    <s v="Banaskantha"/>
    <x v="1"/>
    <n v="5620"/>
    <n v="1658.36"/>
  </r>
  <r>
    <x v="7"/>
    <x v="7"/>
    <s v="Banaskantha"/>
    <x v="2"/>
    <n v="20"/>
    <n v="1000"/>
  </r>
  <r>
    <x v="7"/>
    <x v="7"/>
    <s v="Banaskantha"/>
    <x v="3"/>
    <n v="34430"/>
    <n v="422.89"/>
  </r>
  <r>
    <x v="8"/>
    <x v="7"/>
    <s v="Banaskantha"/>
    <x v="1"/>
    <n v="5900"/>
    <n v="1522.2"/>
  </r>
  <r>
    <x v="8"/>
    <x v="7"/>
    <s v="Banaskantha"/>
    <x v="2"/>
    <n v="120"/>
    <n v="1119.6600000000001"/>
  </r>
  <r>
    <x v="8"/>
    <x v="7"/>
    <s v="Banaskantha"/>
    <x v="3"/>
    <n v="33310"/>
    <n v="696.51"/>
  </r>
  <r>
    <x v="9"/>
    <x v="7"/>
    <s v="Banaskantha"/>
    <x v="1"/>
    <n v="7740"/>
    <n v="1929.29"/>
  </r>
  <r>
    <x v="9"/>
    <x v="7"/>
    <s v="Banaskantha"/>
    <x v="2"/>
    <n v="330"/>
    <n v="1283.99"/>
  </r>
  <r>
    <x v="9"/>
    <x v="7"/>
    <s v="Banaskantha"/>
    <x v="3"/>
    <n v="18720"/>
    <n v="746.29"/>
  </r>
  <r>
    <x v="0"/>
    <x v="7"/>
    <s v="Bharuch"/>
    <x v="0"/>
    <n v="30600"/>
    <n v="1326.8"/>
  </r>
  <r>
    <x v="0"/>
    <x v="7"/>
    <s v="Bharuch"/>
    <x v="1"/>
    <n v="7700"/>
    <n v="1441.56"/>
  </r>
  <r>
    <x v="0"/>
    <x v="7"/>
    <s v="Bharuch"/>
    <x v="2"/>
    <n v="3100"/>
    <n v="451.61"/>
  </r>
  <r>
    <x v="0"/>
    <x v="7"/>
    <s v="Bharuch"/>
    <x v="3"/>
    <n v="174500"/>
    <n v="286.7"/>
  </r>
  <r>
    <x v="1"/>
    <x v="7"/>
    <s v="Bharuch"/>
    <x v="0"/>
    <n v="27500"/>
    <n v="1040"/>
  </r>
  <r>
    <x v="1"/>
    <x v="7"/>
    <s v="Bharuch"/>
    <x v="1"/>
    <n v="7500"/>
    <n v="960"/>
  </r>
  <r>
    <x v="1"/>
    <x v="7"/>
    <s v="Bharuch"/>
    <x v="2"/>
    <n v="2700"/>
    <n v="962.96"/>
  </r>
  <r>
    <x v="1"/>
    <x v="7"/>
    <s v="Bharuch"/>
    <x v="3"/>
    <n v="151700"/>
    <n v="361.63"/>
  </r>
  <r>
    <x v="2"/>
    <x v="7"/>
    <s v="Bharuch"/>
    <x v="0"/>
    <n v="25200"/>
    <n v="1396.83"/>
  </r>
  <r>
    <x v="2"/>
    <x v="7"/>
    <s v="Bharuch"/>
    <x v="1"/>
    <n v="15600"/>
    <n v="1782.05"/>
  </r>
  <r>
    <x v="2"/>
    <x v="7"/>
    <s v="Bharuch"/>
    <x v="2"/>
    <n v="1600"/>
    <n v="1437.5"/>
  </r>
  <r>
    <x v="2"/>
    <x v="7"/>
    <s v="Bharuch"/>
    <x v="3"/>
    <n v="159000"/>
    <n v="363.52"/>
  </r>
  <r>
    <x v="3"/>
    <x v="7"/>
    <s v="Bharuch"/>
    <x v="0"/>
    <n v="31000"/>
    <n v="1293.55"/>
  </r>
  <r>
    <x v="3"/>
    <x v="7"/>
    <s v="Bharuch"/>
    <x v="1"/>
    <n v="14700"/>
    <n v="1755.1"/>
  </r>
  <r>
    <x v="3"/>
    <x v="7"/>
    <s v="Bharuch"/>
    <x v="2"/>
    <n v="5700"/>
    <n v="1140.3499999999999"/>
  </r>
  <r>
    <x v="3"/>
    <x v="7"/>
    <s v="Bharuch"/>
    <x v="3"/>
    <n v="170800"/>
    <n v="392.56"/>
  </r>
  <r>
    <x v="4"/>
    <x v="7"/>
    <s v="Bharuch"/>
    <x v="0"/>
    <n v="23400"/>
    <n v="1423.08"/>
  </r>
  <r>
    <x v="4"/>
    <x v="7"/>
    <s v="Bharuch"/>
    <x v="1"/>
    <n v="9000"/>
    <n v="1733.33"/>
  </r>
  <r>
    <x v="4"/>
    <x v="7"/>
    <s v="Bharuch"/>
    <x v="2"/>
    <n v="3300"/>
    <n v="969.7"/>
  </r>
  <r>
    <x v="4"/>
    <x v="7"/>
    <s v="Bharuch"/>
    <x v="3"/>
    <n v="154500"/>
    <n v="410.29"/>
  </r>
  <r>
    <x v="5"/>
    <x v="7"/>
    <s v="Bharuch"/>
    <x v="0"/>
    <n v="22650"/>
    <n v="1253.8599999999999"/>
  </r>
  <r>
    <x v="5"/>
    <x v="7"/>
    <s v="Bharuch"/>
    <x v="1"/>
    <n v="12470"/>
    <n v="1545.31"/>
  </r>
  <r>
    <x v="5"/>
    <x v="7"/>
    <s v="Bharuch"/>
    <x v="2"/>
    <n v="4110"/>
    <n v="1236.01"/>
  </r>
  <r>
    <x v="5"/>
    <x v="7"/>
    <s v="Bharuch"/>
    <x v="3"/>
    <n v="141620"/>
    <n v="411.31"/>
  </r>
  <r>
    <x v="6"/>
    <x v="7"/>
    <s v="Bharuch"/>
    <x v="0"/>
    <n v="20790"/>
    <n v="1400.19"/>
  </r>
  <r>
    <x v="6"/>
    <x v="7"/>
    <s v="Bharuch"/>
    <x v="1"/>
    <n v="5310"/>
    <n v="1681.73"/>
  </r>
  <r>
    <x v="6"/>
    <x v="7"/>
    <s v="Bharuch"/>
    <x v="2"/>
    <n v="3680"/>
    <n v="513.59"/>
  </r>
  <r>
    <x v="6"/>
    <x v="7"/>
    <s v="Bharuch"/>
    <x v="3"/>
    <n v="146370"/>
    <n v="420.85"/>
  </r>
  <r>
    <x v="7"/>
    <x v="7"/>
    <s v="Bharuch"/>
    <x v="0"/>
    <n v="17740"/>
    <n v="1102.03"/>
  </r>
  <r>
    <x v="7"/>
    <x v="7"/>
    <s v="Bharuch"/>
    <x v="1"/>
    <n v="6730"/>
    <n v="1472.51"/>
  </r>
  <r>
    <x v="7"/>
    <x v="7"/>
    <s v="Bharuch"/>
    <x v="2"/>
    <n v="2000"/>
    <n v="680"/>
  </r>
  <r>
    <x v="7"/>
    <x v="7"/>
    <s v="Bharuch"/>
    <x v="3"/>
    <n v="123300"/>
    <n v="443.55"/>
  </r>
  <r>
    <x v="8"/>
    <x v="7"/>
    <s v="Bharuch"/>
    <x v="0"/>
    <n v="22400"/>
    <n v="1008.35"/>
  </r>
  <r>
    <x v="8"/>
    <x v="7"/>
    <s v="Bharuch"/>
    <x v="1"/>
    <n v="8520"/>
    <n v="1557.77"/>
  </r>
  <r>
    <x v="8"/>
    <x v="7"/>
    <s v="Bharuch"/>
    <x v="2"/>
    <n v="2290"/>
    <n v="593.63"/>
  </r>
  <r>
    <x v="8"/>
    <x v="7"/>
    <s v="Bharuch"/>
    <x v="3"/>
    <n v="86980"/>
    <n v="423.05"/>
  </r>
  <r>
    <x v="9"/>
    <x v="7"/>
    <s v="Bharuch"/>
    <x v="0"/>
    <n v="19520"/>
    <n v="1315.44"/>
  </r>
  <r>
    <x v="9"/>
    <x v="7"/>
    <s v="Bharuch"/>
    <x v="1"/>
    <n v="8050"/>
    <n v="1608.27"/>
  </r>
  <r>
    <x v="9"/>
    <x v="7"/>
    <s v="Bharuch"/>
    <x v="2"/>
    <n v="2970"/>
    <n v="659.71"/>
  </r>
  <r>
    <x v="9"/>
    <x v="7"/>
    <s v="Bharuch"/>
    <x v="3"/>
    <n v="141930"/>
    <n v="466.11"/>
  </r>
  <r>
    <x v="0"/>
    <x v="7"/>
    <s v="Vadodara / Baroda"/>
    <x v="0"/>
    <n v="60400"/>
    <n v="1110.93"/>
  </r>
  <r>
    <x v="0"/>
    <x v="7"/>
    <s v="Vadodara / Baroda"/>
    <x v="1"/>
    <n v="48600"/>
    <n v="2086.42"/>
  </r>
  <r>
    <x v="0"/>
    <x v="7"/>
    <s v="Vadodara / Baroda"/>
    <x v="2"/>
    <n v="2700"/>
    <n v="1000"/>
  </r>
  <r>
    <x v="0"/>
    <x v="7"/>
    <s v="Vadodara / Baroda"/>
    <x v="3"/>
    <n v="166500"/>
    <n v="565.95000000000005"/>
  </r>
  <r>
    <x v="1"/>
    <x v="7"/>
    <s v="Vadodara / Baroda"/>
    <x v="0"/>
    <n v="52500"/>
    <n v="908.57"/>
  </r>
  <r>
    <x v="1"/>
    <x v="7"/>
    <s v="Vadodara / Baroda"/>
    <x v="1"/>
    <n v="47500"/>
    <n v="1465.26"/>
  </r>
  <r>
    <x v="1"/>
    <x v="7"/>
    <s v="Vadodara / Baroda"/>
    <x v="2"/>
    <n v="2300"/>
    <n v="956.52"/>
  </r>
  <r>
    <x v="1"/>
    <x v="7"/>
    <s v="Vadodara / Baroda"/>
    <x v="3"/>
    <n v="162100"/>
    <n v="583.1"/>
  </r>
  <r>
    <x v="2"/>
    <x v="7"/>
    <s v="Vadodara / Baroda"/>
    <x v="0"/>
    <n v="55100"/>
    <n v="1235.93"/>
  </r>
  <r>
    <x v="2"/>
    <x v="7"/>
    <s v="Vadodara / Baroda"/>
    <x v="1"/>
    <n v="124300"/>
    <n v="2021.72"/>
  </r>
  <r>
    <x v="2"/>
    <x v="7"/>
    <s v="Vadodara / Baroda"/>
    <x v="2"/>
    <n v="1500"/>
    <n v="1333.33"/>
  </r>
  <r>
    <x v="2"/>
    <x v="7"/>
    <s v="Vadodara / Baroda"/>
    <x v="3"/>
    <n v="166300"/>
    <n v="676.31"/>
  </r>
  <r>
    <x v="3"/>
    <x v="7"/>
    <s v="Vadodara / Baroda"/>
    <x v="0"/>
    <n v="44400"/>
    <n v="1245.5"/>
  </r>
  <r>
    <x v="3"/>
    <x v="7"/>
    <s v="Vadodara / Baroda"/>
    <x v="1"/>
    <n v="81100"/>
    <n v="2057.9499999999998"/>
  </r>
  <r>
    <x v="3"/>
    <x v="7"/>
    <s v="Vadodara / Baroda"/>
    <x v="2"/>
    <n v="3600"/>
    <n v="1138.8900000000001"/>
  </r>
  <r>
    <x v="3"/>
    <x v="7"/>
    <s v="Vadodara / Baroda"/>
    <x v="3"/>
    <n v="196900"/>
    <n v="551.70000000000005"/>
  </r>
  <r>
    <x v="4"/>
    <x v="7"/>
    <s v="Vadodara / Baroda"/>
    <x v="0"/>
    <n v="44600"/>
    <n v="1417.04"/>
  </r>
  <r>
    <x v="4"/>
    <x v="7"/>
    <s v="Vadodara / Baroda"/>
    <x v="1"/>
    <n v="68700"/>
    <n v="2173.2199999999998"/>
  </r>
  <r>
    <x v="4"/>
    <x v="7"/>
    <s v="Vadodara / Baroda"/>
    <x v="2"/>
    <n v="1300"/>
    <n v="1000"/>
  </r>
  <r>
    <x v="4"/>
    <x v="7"/>
    <s v="Vadodara / Baroda"/>
    <x v="3"/>
    <n v="203800"/>
    <n v="704.61"/>
  </r>
  <r>
    <x v="5"/>
    <x v="7"/>
    <s v="Vadodara / Baroda"/>
    <x v="0"/>
    <n v="38070"/>
    <n v="1331.76"/>
  </r>
  <r>
    <x v="5"/>
    <x v="7"/>
    <s v="Vadodara / Baroda"/>
    <x v="1"/>
    <n v="43700"/>
    <n v="2091.9899999999998"/>
  </r>
  <r>
    <x v="5"/>
    <x v="7"/>
    <s v="Vadodara / Baroda"/>
    <x v="2"/>
    <n v="1760"/>
    <n v="1232.95"/>
  </r>
  <r>
    <x v="5"/>
    <x v="7"/>
    <s v="Vadodara / Baroda"/>
    <x v="3"/>
    <n v="207820"/>
    <n v="677.46"/>
  </r>
  <r>
    <x v="6"/>
    <x v="7"/>
    <s v="Vadodara / Baroda"/>
    <x v="0"/>
    <n v="41680"/>
    <n v="1603.17"/>
  </r>
  <r>
    <x v="6"/>
    <x v="7"/>
    <s v="Vadodara / Baroda"/>
    <x v="1"/>
    <n v="75990"/>
    <n v="2236.61"/>
  </r>
  <r>
    <x v="6"/>
    <x v="7"/>
    <s v="Vadodara / Baroda"/>
    <x v="2"/>
    <n v="330"/>
    <n v="1030.3"/>
  </r>
  <r>
    <x v="6"/>
    <x v="7"/>
    <s v="Vadodara / Baroda"/>
    <x v="3"/>
    <n v="193170"/>
    <n v="728.84"/>
  </r>
  <r>
    <x v="7"/>
    <x v="7"/>
    <s v="Vadodara / Baroda"/>
    <x v="0"/>
    <n v="39600"/>
    <n v="1612.88"/>
  </r>
  <r>
    <x v="7"/>
    <x v="7"/>
    <s v="Vadodara / Baroda"/>
    <x v="1"/>
    <n v="65850"/>
    <n v="2384.66"/>
  </r>
  <r>
    <x v="7"/>
    <x v="7"/>
    <s v="Vadodara / Baroda"/>
    <x v="2"/>
    <n v="240"/>
    <n v="875"/>
  </r>
  <r>
    <x v="7"/>
    <x v="7"/>
    <s v="Vadodara / Baroda"/>
    <x v="3"/>
    <n v="165250"/>
    <n v="616.22"/>
  </r>
  <r>
    <x v="8"/>
    <x v="7"/>
    <s v="Vadodara / Baroda"/>
    <x v="0"/>
    <n v="40600"/>
    <n v="1789.73"/>
  </r>
  <r>
    <x v="8"/>
    <x v="7"/>
    <s v="Vadodara / Baroda"/>
    <x v="1"/>
    <n v="85690"/>
    <n v="2435.4299999999998"/>
  </r>
  <r>
    <x v="8"/>
    <x v="7"/>
    <s v="Vadodara / Baroda"/>
    <x v="2"/>
    <n v="160"/>
    <n v="1121.95"/>
  </r>
  <r>
    <x v="8"/>
    <x v="7"/>
    <s v="Vadodara / Baroda"/>
    <x v="3"/>
    <n v="138800"/>
    <n v="750.63"/>
  </r>
  <r>
    <x v="9"/>
    <x v="7"/>
    <s v="Vadodara / Baroda"/>
    <x v="0"/>
    <n v="45000"/>
    <n v="1598.48"/>
  </r>
  <r>
    <x v="9"/>
    <x v="7"/>
    <s v="Vadodara / Baroda"/>
    <x v="1"/>
    <n v="52850"/>
    <n v="2324.0700000000002"/>
  </r>
  <r>
    <x v="9"/>
    <x v="7"/>
    <s v="Vadodara / Baroda"/>
    <x v="2"/>
    <n v="780"/>
    <n v="1285.53"/>
  </r>
  <r>
    <x v="9"/>
    <x v="7"/>
    <s v="Vadodara / Baroda"/>
    <x v="3"/>
    <n v="159210"/>
    <n v="923.76"/>
  </r>
  <r>
    <x v="0"/>
    <x v="7"/>
    <s v="Bhavnagar"/>
    <x v="1"/>
    <n v="1300"/>
    <n v="1461.54"/>
  </r>
  <r>
    <x v="0"/>
    <x v="7"/>
    <s v="Bhavnagar"/>
    <x v="2"/>
    <n v="3000"/>
    <n v="1000"/>
  </r>
  <r>
    <x v="0"/>
    <x v="7"/>
    <s v="Bhavnagar"/>
    <x v="3"/>
    <n v="306200"/>
    <n v="591.04999999999995"/>
  </r>
  <r>
    <x v="1"/>
    <x v="7"/>
    <s v="Bhavnagar"/>
    <x v="1"/>
    <n v="3900"/>
    <n v="948.72"/>
  </r>
  <r>
    <x v="1"/>
    <x v="7"/>
    <s v="Bhavnagar"/>
    <x v="2"/>
    <n v="500"/>
    <n v="800"/>
  </r>
  <r>
    <x v="1"/>
    <x v="7"/>
    <s v="Bhavnagar"/>
    <x v="3"/>
    <n v="309700"/>
    <n v="464.55"/>
  </r>
  <r>
    <x v="2"/>
    <x v="7"/>
    <s v="Bhavnagar"/>
    <x v="1"/>
    <n v="3200"/>
    <n v="1625"/>
  </r>
  <r>
    <x v="2"/>
    <x v="7"/>
    <s v="Bhavnagar"/>
    <x v="2"/>
    <n v="2600"/>
    <n v="1384.62"/>
  </r>
  <r>
    <x v="2"/>
    <x v="7"/>
    <s v="Bhavnagar"/>
    <x v="3"/>
    <n v="301000"/>
    <n v="804.02"/>
  </r>
  <r>
    <x v="3"/>
    <x v="7"/>
    <s v="Bhavnagar"/>
    <x v="1"/>
    <n v="1100"/>
    <n v="1363.64"/>
  </r>
  <r>
    <x v="3"/>
    <x v="7"/>
    <s v="Bhavnagar"/>
    <x v="2"/>
    <n v="1200"/>
    <n v="1166.67"/>
  </r>
  <r>
    <x v="3"/>
    <x v="7"/>
    <s v="Bhavnagar"/>
    <x v="3"/>
    <n v="305200"/>
    <n v="608.58000000000004"/>
  </r>
  <r>
    <x v="4"/>
    <x v="7"/>
    <s v="Bhavnagar"/>
    <x v="1"/>
    <n v="600"/>
    <n v="1666.67"/>
  </r>
  <r>
    <x v="4"/>
    <x v="7"/>
    <s v="Bhavnagar"/>
    <x v="2"/>
    <n v="500"/>
    <n v="1000"/>
  </r>
  <r>
    <x v="4"/>
    <x v="7"/>
    <s v="Bhavnagar"/>
    <x v="3"/>
    <n v="313500"/>
    <n v="274.13"/>
  </r>
  <r>
    <x v="5"/>
    <x v="7"/>
    <s v="Bhavnagar"/>
    <x v="1"/>
    <n v="220"/>
    <n v="1318.18"/>
  </r>
  <r>
    <x v="5"/>
    <x v="7"/>
    <s v="Bhavnagar"/>
    <x v="2"/>
    <n v="1340"/>
    <n v="1231.3399999999999"/>
  </r>
  <r>
    <x v="5"/>
    <x v="7"/>
    <s v="Bhavnagar"/>
    <x v="3"/>
    <n v="324900"/>
    <n v="618.84"/>
  </r>
  <r>
    <x v="6"/>
    <x v="7"/>
    <s v="Bhavnagar"/>
    <x v="1"/>
    <n v="1330"/>
    <n v="1338.35"/>
  </r>
  <r>
    <x v="6"/>
    <x v="7"/>
    <s v="Bhavnagar"/>
    <x v="2"/>
    <n v="630"/>
    <n v="1000.8"/>
  </r>
  <r>
    <x v="6"/>
    <x v="7"/>
    <s v="Bhavnagar"/>
    <x v="3"/>
    <n v="321210"/>
    <n v="464.6"/>
  </r>
  <r>
    <x v="7"/>
    <x v="7"/>
    <s v="Bhavnagar"/>
    <x v="1"/>
    <n v="680"/>
    <n v="1323.53"/>
  </r>
  <r>
    <x v="7"/>
    <x v="7"/>
    <s v="Bhavnagar"/>
    <x v="2"/>
    <n v="730"/>
    <n v="881.79"/>
  </r>
  <r>
    <x v="7"/>
    <x v="7"/>
    <s v="Bhavnagar"/>
    <x v="3"/>
    <n v="329380"/>
    <n v="446.42"/>
  </r>
  <r>
    <x v="8"/>
    <x v="7"/>
    <s v="Bhavnagar"/>
    <x v="1"/>
    <n v="80"/>
    <n v="1680"/>
  </r>
  <r>
    <x v="8"/>
    <x v="7"/>
    <s v="Bhavnagar"/>
    <x v="2"/>
    <n v="1300"/>
    <n v="1123.8"/>
  </r>
  <r>
    <x v="8"/>
    <x v="7"/>
    <s v="Bhavnagar"/>
    <x v="3"/>
    <n v="309790"/>
    <n v="346.71"/>
  </r>
  <r>
    <x v="9"/>
    <x v="7"/>
    <s v="Bhavnagar"/>
    <x v="1"/>
    <n v="10"/>
    <n v="1857.14"/>
  </r>
  <r>
    <x v="9"/>
    <x v="7"/>
    <s v="Bhavnagar"/>
    <x v="2"/>
    <n v="4600"/>
    <n v="1285.1199999999999"/>
  </r>
  <r>
    <x v="9"/>
    <x v="7"/>
    <s v="Bhavnagar"/>
    <x v="3"/>
    <n v="324730"/>
    <n v="741.69"/>
  </r>
  <r>
    <x v="0"/>
    <x v="7"/>
    <s v="Valsad"/>
    <x v="0"/>
    <n v="113500"/>
    <n v="2285.46"/>
  </r>
  <r>
    <x v="0"/>
    <x v="7"/>
    <s v="Valsad"/>
    <x v="2"/>
    <n v="2100"/>
    <n v="1000"/>
  </r>
  <r>
    <x v="1"/>
    <x v="7"/>
    <s v="Valsad"/>
    <x v="0"/>
    <n v="120000"/>
    <n v="2225.83"/>
  </r>
  <r>
    <x v="1"/>
    <x v="7"/>
    <s v="Valsad"/>
    <x v="2"/>
    <n v="2700"/>
    <n v="962.96"/>
  </r>
  <r>
    <x v="2"/>
    <x v="7"/>
    <s v="Valsad"/>
    <x v="0"/>
    <n v="155600"/>
    <n v="2465.3000000000002"/>
  </r>
  <r>
    <x v="2"/>
    <x v="7"/>
    <s v="Valsad"/>
    <x v="2"/>
    <n v="2500"/>
    <n v="1440"/>
  </r>
  <r>
    <x v="3"/>
    <x v="7"/>
    <s v="Valsad"/>
    <x v="0"/>
    <n v="149600"/>
    <n v="2462.5700000000002"/>
  </r>
  <r>
    <x v="3"/>
    <x v="7"/>
    <s v="Valsad"/>
    <x v="2"/>
    <n v="3100"/>
    <n v="1129.03"/>
  </r>
  <r>
    <x v="4"/>
    <x v="7"/>
    <s v="Valsad"/>
    <x v="0"/>
    <n v="124000"/>
    <n v="2425"/>
  </r>
  <r>
    <x v="4"/>
    <x v="7"/>
    <s v="Valsad"/>
    <x v="2"/>
    <n v="3800"/>
    <n v="973.68"/>
  </r>
  <r>
    <x v="5"/>
    <x v="7"/>
    <s v="Valsad"/>
    <x v="0"/>
    <n v="150350"/>
    <n v="2319.3200000000002"/>
  </r>
  <r>
    <x v="5"/>
    <x v="7"/>
    <s v="Valsad"/>
    <x v="1"/>
    <n v="60"/>
    <n v="1833.33"/>
  </r>
  <r>
    <x v="5"/>
    <x v="7"/>
    <s v="Valsad"/>
    <x v="2"/>
    <n v="3110"/>
    <n v="1234.73"/>
  </r>
  <r>
    <x v="6"/>
    <x v="7"/>
    <s v="Valsad"/>
    <x v="0"/>
    <n v="139230"/>
    <n v="2431.37"/>
  </r>
  <r>
    <x v="6"/>
    <x v="7"/>
    <s v="Valsad"/>
    <x v="1"/>
    <n v="140"/>
    <n v="2071.4299999999998"/>
  </r>
  <r>
    <x v="6"/>
    <x v="7"/>
    <s v="Valsad"/>
    <x v="2"/>
    <n v="2550"/>
    <n v="811.76"/>
  </r>
  <r>
    <x v="7"/>
    <x v="7"/>
    <s v="Valsad"/>
    <x v="0"/>
    <n v="118980"/>
    <n v="2471.2600000000002"/>
  </r>
  <r>
    <x v="7"/>
    <x v="7"/>
    <s v="Valsad"/>
    <x v="1"/>
    <n v="150"/>
    <n v="2000"/>
  </r>
  <r>
    <x v="7"/>
    <x v="7"/>
    <s v="Valsad"/>
    <x v="2"/>
    <n v="3750"/>
    <n v="832"/>
  </r>
  <r>
    <x v="8"/>
    <x v="7"/>
    <s v="Valsad"/>
    <x v="0"/>
    <n v="142310"/>
    <n v="2682.63"/>
  </r>
  <r>
    <x v="8"/>
    <x v="7"/>
    <s v="Valsad"/>
    <x v="1"/>
    <n v="250"/>
    <n v="2151.39"/>
  </r>
  <r>
    <x v="8"/>
    <x v="7"/>
    <s v="Valsad"/>
    <x v="2"/>
    <n v="4500"/>
    <n v="586.54"/>
  </r>
  <r>
    <x v="9"/>
    <x v="7"/>
    <s v="Valsad"/>
    <x v="0"/>
    <n v="121650"/>
    <n v="2526.81"/>
  </r>
  <r>
    <x v="9"/>
    <x v="7"/>
    <s v="Valsad"/>
    <x v="1"/>
    <n v="390"/>
    <n v="2115.38"/>
  </r>
  <r>
    <x v="9"/>
    <x v="7"/>
    <s v="Valsad"/>
    <x v="2"/>
    <n v="3480"/>
    <n v="758.48"/>
  </r>
  <r>
    <x v="0"/>
    <x v="7"/>
    <s v="Dangs"/>
    <x v="0"/>
    <n v="17900"/>
    <n v="1268.1600000000001"/>
  </r>
  <r>
    <x v="0"/>
    <x v="7"/>
    <s v="Dangs"/>
    <x v="1"/>
    <n v="3100"/>
    <n v="1419.35"/>
  </r>
  <r>
    <x v="0"/>
    <x v="7"/>
    <s v="Dangs"/>
    <x v="2"/>
    <n v="1200"/>
    <n v="1000"/>
  </r>
  <r>
    <x v="1"/>
    <x v="7"/>
    <s v="Dangs"/>
    <x v="0"/>
    <n v="15800"/>
    <n v="1101.27"/>
  </r>
  <r>
    <x v="1"/>
    <x v="7"/>
    <s v="Dangs"/>
    <x v="1"/>
    <n v="3300"/>
    <n v="969.7"/>
  </r>
  <r>
    <x v="1"/>
    <x v="7"/>
    <s v="Dangs"/>
    <x v="2"/>
    <n v="1400"/>
    <n v="928.57"/>
  </r>
  <r>
    <x v="2"/>
    <x v="7"/>
    <s v="Dangs"/>
    <x v="0"/>
    <n v="18000"/>
    <n v="1300"/>
  </r>
  <r>
    <x v="2"/>
    <x v="7"/>
    <s v="Dangs"/>
    <x v="1"/>
    <n v="2700"/>
    <n v="1629.63"/>
  </r>
  <r>
    <x v="2"/>
    <x v="7"/>
    <s v="Dangs"/>
    <x v="2"/>
    <n v="1500"/>
    <n v="1400"/>
  </r>
  <r>
    <x v="3"/>
    <x v="7"/>
    <s v="Dangs"/>
    <x v="0"/>
    <n v="18000"/>
    <n v="1705.56"/>
  </r>
  <r>
    <x v="3"/>
    <x v="7"/>
    <s v="Dangs"/>
    <x v="1"/>
    <n v="2700"/>
    <n v="1370.37"/>
  </r>
  <r>
    <x v="3"/>
    <x v="7"/>
    <s v="Dangs"/>
    <x v="2"/>
    <n v="14000"/>
    <n v="1135.71"/>
  </r>
  <r>
    <x v="4"/>
    <x v="7"/>
    <s v="Dangs"/>
    <x v="0"/>
    <n v="13800"/>
    <n v="1579.71"/>
  </r>
  <r>
    <x v="4"/>
    <x v="7"/>
    <s v="Dangs"/>
    <x v="1"/>
    <n v="3600"/>
    <n v="1638.89"/>
  </r>
  <r>
    <x v="4"/>
    <x v="7"/>
    <s v="Dangs"/>
    <x v="2"/>
    <n v="400"/>
    <n v="750"/>
  </r>
  <r>
    <x v="5"/>
    <x v="7"/>
    <s v="Dangs"/>
    <x v="0"/>
    <n v="16810"/>
    <n v="2568.71"/>
  </r>
  <r>
    <x v="5"/>
    <x v="7"/>
    <s v="Dangs"/>
    <x v="1"/>
    <n v="3750"/>
    <n v="1266.67"/>
  </r>
  <r>
    <x v="5"/>
    <x v="7"/>
    <s v="Dangs"/>
    <x v="2"/>
    <n v="19380"/>
    <n v="924.66"/>
  </r>
  <r>
    <x v="6"/>
    <x v="7"/>
    <s v="Dangs"/>
    <x v="0"/>
    <n v="14460"/>
    <n v="1493.78"/>
  </r>
  <r>
    <x v="6"/>
    <x v="7"/>
    <s v="Dangs"/>
    <x v="2"/>
    <n v="16240"/>
    <n v="987.07"/>
  </r>
  <r>
    <x v="7"/>
    <x v="7"/>
    <s v="Dangs"/>
    <x v="0"/>
    <n v="21110"/>
    <n v="1973.47"/>
  </r>
  <r>
    <x v="7"/>
    <x v="7"/>
    <s v="Dangs"/>
    <x v="1"/>
    <n v="1960"/>
    <n v="1321.43"/>
  </r>
  <r>
    <x v="7"/>
    <x v="7"/>
    <s v="Dangs"/>
    <x v="2"/>
    <n v="16160"/>
    <n v="975.25"/>
  </r>
  <r>
    <x v="8"/>
    <x v="7"/>
    <s v="Dangs"/>
    <x v="0"/>
    <n v="22200"/>
    <n v="2415.7199999999998"/>
  </r>
  <r>
    <x v="8"/>
    <x v="7"/>
    <s v="Dangs"/>
    <x v="1"/>
    <n v="1870"/>
    <n v="1677.75"/>
  </r>
  <r>
    <x v="8"/>
    <x v="7"/>
    <s v="Dangs"/>
    <x v="2"/>
    <n v="18280"/>
    <n v="978.29"/>
  </r>
  <r>
    <x v="9"/>
    <x v="7"/>
    <s v="Dangs"/>
    <x v="0"/>
    <n v="20830"/>
    <n v="2398.34"/>
  </r>
  <r>
    <x v="9"/>
    <x v="7"/>
    <s v="Dangs"/>
    <x v="2"/>
    <n v="20210"/>
    <n v="865.62"/>
  </r>
  <r>
    <x v="0"/>
    <x v="7"/>
    <s v="Jamnagar"/>
    <x v="1"/>
    <n v="1900"/>
    <n v="1421.05"/>
  </r>
  <r>
    <x v="0"/>
    <x v="7"/>
    <s v="Jamnagar"/>
    <x v="2"/>
    <n v="27800"/>
    <n v="1327.34"/>
  </r>
  <r>
    <x v="0"/>
    <x v="7"/>
    <s v="Jamnagar"/>
    <x v="3"/>
    <n v="142400"/>
    <n v="701.83"/>
  </r>
  <r>
    <x v="1"/>
    <x v="7"/>
    <s v="Jamnagar"/>
    <x v="1"/>
    <n v="1100"/>
    <n v="909.09"/>
  </r>
  <r>
    <x v="1"/>
    <x v="7"/>
    <s v="Jamnagar"/>
    <x v="2"/>
    <n v="22900"/>
    <n v="1475.98"/>
  </r>
  <r>
    <x v="1"/>
    <x v="7"/>
    <s v="Jamnagar"/>
    <x v="3"/>
    <n v="165800"/>
    <n v="753.62"/>
  </r>
  <r>
    <x v="2"/>
    <x v="7"/>
    <s v="Jamnagar"/>
    <x v="1"/>
    <n v="6300"/>
    <n v="1634.92"/>
  </r>
  <r>
    <x v="2"/>
    <x v="7"/>
    <s v="Jamnagar"/>
    <x v="2"/>
    <n v="24000"/>
    <n v="1541.67"/>
  </r>
  <r>
    <x v="2"/>
    <x v="7"/>
    <s v="Jamnagar"/>
    <x v="3"/>
    <n v="192600"/>
    <n v="673.36"/>
  </r>
  <r>
    <x v="3"/>
    <x v="7"/>
    <s v="Jamnagar"/>
    <x v="2"/>
    <n v="23100"/>
    <n v="1441.56"/>
  </r>
  <r>
    <x v="3"/>
    <x v="7"/>
    <s v="Jamnagar"/>
    <x v="3"/>
    <n v="231000"/>
    <n v="792.25"/>
  </r>
  <r>
    <x v="4"/>
    <x v="7"/>
    <s v="Jamnagar"/>
    <x v="2"/>
    <n v="7200"/>
    <n v="930.56"/>
  </r>
  <r>
    <x v="4"/>
    <x v="7"/>
    <s v="Jamnagar"/>
    <x v="3"/>
    <n v="111600"/>
    <n v="81.99"/>
  </r>
  <r>
    <x v="5"/>
    <x v="7"/>
    <s v="Jamnagar"/>
    <x v="2"/>
    <n v="24370"/>
    <n v="1626.59"/>
  </r>
  <r>
    <x v="5"/>
    <x v="7"/>
    <s v="Jamnagar"/>
    <x v="3"/>
    <n v="180530"/>
    <n v="1144.6300000000001"/>
  </r>
  <r>
    <x v="6"/>
    <x v="7"/>
    <s v="Jamnagar"/>
    <x v="2"/>
    <n v="3900"/>
    <n v="1442.43"/>
  </r>
  <r>
    <x v="6"/>
    <x v="7"/>
    <s v="Jamnagar"/>
    <x v="3"/>
    <n v="236460"/>
    <n v="680.63"/>
  </r>
  <r>
    <x v="7"/>
    <x v="7"/>
    <s v="Jamnagar"/>
    <x v="2"/>
    <n v="1700"/>
    <n v="1235.33"/>
  </r>
  <r>
    <x v="7"/>
    <x v="7"/>
    <s v="Jamnagar"/>
    <x v="3"/>
    <n v="248800"/>
    <n v="434.48"/>
  </r>
  <r>
    <x v="8"/>
    <x v="7"/>
    <s v="Jamnagar"/>
    <x v="1"/>
    <n v="10"/>
    <n v="1685.71"/>
  </r>
  <r>
    <x v="8"/>
    <x v="7"/>
    <s v="Jamnagar"/>
    <x v="2"/>
    <n v="4430"/>
    <n v="1003.43"/>
  </r>
  <r>
    <x v="8"/>
    <x v="7"/>
    <s v="Jamnagar"/>
    <x v="3"/>
    <n v="210630"/>
    <n v="209.6"/>
  </r>
  <r>
    <x v="9"/>
    <x v="7"/>
    <s v="Jamnagar"/>
    <x v="1"/>
    <n v="880"/>
    <n v="1974.97"/>
  </r>
  <r>
    <x v="9"/>
    <x v="7"/>
    <s v="Jamnagar"/>
    <x v="2"/>
    <n v="14180"/>
    <n v="1427.67"/>
  </r>
  <r>
    <x v="9"/>
    <x v="7"/>
    <s v="Jamnagar"/>
    <x v="3"/>
    <n v="197300"/>
    <n v="1009.48"/>
  </r>
  <r>
    <x v="0"/>
    <x v="7"/>
    <s v="Junagadh"/>
    <x v="2"/>
    <n v="22800"/>
    <n v="1377.19"/>
  </r>
  <r>
    <x v="0"/>
    <x v="7"/>
    <s v="Junagadh"/>
    <x v="3"/>
    <n v="48900"/>
    <n v="811.45"/>
  </r>
  <r>
    <x v="1"/>
    <x v="7"/>
    <s v="Junagadh"/>
    <x v="1"/>
    <n v="300"/>
    <n v="1000"/>
  </r>
  <r>
    <x v="1"/>
    <x v="7"/>
    <s v="Junagadh"/>
    <x v="2"/>
    <n v="14100"/>
    <n v="1212.77"/>
  </r>
  <r>
    <x v="1"/>
    <x v="7"/>
    <s v="Junagadh"/>
    <x v="3"/>
    <n v="56200"/>
    <n v="833.63"/>
  </r>
  <r>
    <x v="2"/>
    <x v="7"/>
    <s v="Junagadh"/>
    <x v="1"/>
    <n v="25100"/>
    <n v="1924.3"/>
  </r>
  <r>
    <x v="2"/>
    <x v="7"/>
    <s v="Junagadh"/>
    <x v="2"/>
    <n v="21400"/>
    <n v="1551.4"/>
  </r>
  <r>
    <x v="2"/>
    <x v="7"/>
    <s v="Junagadh"/>
    <x v="3"/>
    <n v="57000"/>
    <n v="624.55999999999995"/>
  </r>
  <r>
    <x v="3"/>
    <x v="7"/>
    <s v="Junagadh"/>
    <x v="0"/>
    <n v="200"/>
    <n v="2500"/>
  </r>
  <r>
    <x v="3"/>
    <x v="7"/>
    <s v="Junagadh"/>
    <x v="2"/>
    <n v="32400"/>
    <n v="1604.94"/>
  </r>
  <r>
    <x v="3"/>
    <x v="7"/>
    <s v="Junagadh"/>
    <x v="3"/>
    <n v="92200"/>
    <n v="646.96"/>
  </r>
  <r>
    <x v="4"/>
    <x v="7"/>
    <s v="Junagadh"/>
    <x v="2"/>
    <n v="9700"/>
    <n v="1608.25"/>
  </r>
  <r>
    <x v="4"/>
    <x v="7"/>
    <s v="Junagadh"/>
    <x v="3"/>
    <n v="70000"/>
    <n v="357.29"/>
  </r>
  <r>
    <x v="5"/>
    <x v="7"/>
    <s v="Junagadh"/>
    <x v="2"/>
    <n v="34180"/>
    <n v="1958.75"/>
  </r>
  <r>
    <x v="5"/>
    <x v="7"/>
    <s v="Junagadh"/>
    <x v="3"/>
    <n v="87190"/>
    <n v="1159.42"/>
  </r>
  <r>
    <x v="6"/>
    <x v="7"/>
    <s v="Junagadh"/>
    <x v="1"/>
    <n v="460"/>
    <n v="1826.09"/>
  </r>
  <r>
    <x v="6"/>
    <x v="7"/>
    <s v="Junagadh"/>
    <x v="2"/>
    <n v="30260"/>
    <n v="1617.32"/>
  </r>
  <r>
    <x v="6"/>
    <x v="7"/>
    <s v="Junagadh"/>
    <x v="3"/>
    <n v="150640"/>
    <n v="929.57"/>
  </r>
  <r>
    <x v="7"/>
    <x v="7"/>
    <s v="Junagadh"/>
    <x v="1"/>
    <n v="20"/>
    <n v="1500"/>
  </r>
  <r>
    <x v="7"/>
    <x v="7"/>
    <s v="Junagadh"/>
    <x v="2"/>
    <n v="7820"/>
    <n v="1287.72"/>
  </r>
  <r>
    <x v="7"/>
    <x v="7"/>
    <s v="Junagadh"/>
    <x v="3"/>
    <n v="131630"/>
    <n v="409.03"/>
  </r>
  <r>
    <x v="8"/>
    <x v="7"/>
    <s v="Junagadh"/>
    <x v="2"/>
    <n v="35450"/>
    <n v="1707.7"/>
  </r>
  <r>
    <x v="8"/>
    <x v="7"/>
    <s v="Junagadh"/>
    <x v="3"/>
    <n v="71710"/>
    <n v="647.69000000000005"/>
  </r>
  <r>
    <x v="9"/>
    <x v="7"/>
    <s v="Junagadh"/>
    <x v="1"/>
    <n v="430"/>
    <n v="1455.81"/>
  </r>
  <r>
    <x v="9"/>
    <x v="7"/>
    <s v="Junagadh"/>
    <x v="2"/>
    <n v="74750"/>
    <n v="1543.53"/>
  </r>
  <r>
    <x v="9"/>
    <x v="7"/>
    <s v="Junagadh"/>
    <x v="3"/>
    <n v="77510"/>
    <n v="532.48"/>
  </r>
  <r>
    <x v="0"/>
    <x v="7"/>
    <s v="Kheda"/>
    <x v="0"/>
    <n v="193800"/>
    <n v="2054.1799999999998"/>
  </r>
  <r>
    <x v="0"/>
    <x v="7"/>
    <s v="Kheda"/>
    <x v="1"/>
    <n v="21000"/>
    <n v="1485.71"/>
  </r>
  <r>
    <x v="0"/>
    <x v="7"/>
    <s v="Kheda"/>
    <x v="2"/>
    <n v="4300"/>
    <n v="604.65"/>
  </r>
  <r>
    <x v="0"/>
    <x v="7"/>
    <s v="Kheda"/>
    <x v="3"/>
    <n v="32400"/>
    <n v="551.54"/>
  </r>
  <r>
    <x v="1"/>
    <x v="7"/>
    <s v="Kheda"/>
    <x v="0"/>
    <n v="168600"/>
    <n v="2441.87"/>
  </r>
  <r>
    <x v="1"/>
    <x v="7"/>
    <s v="Kheda"/>
    <x v="1"/>
    <n v="14600"/>
    <n v="890.41"/>
  </r>
  <r>
    <x v="1"/>
    <x v="7"/>
    <s v="Kheda"/>
    <x v="2"/>
    <n v="4800"/>
    <n v="687.5"/>
  </r>
  <r>
    <x v="1"/>
    <x v="7"/>
    <s v="Kheda"/>
    <x v="3"/>
    <n v="31300"/>
    <n v="607.03"/>
  </r>
  <r>
    <x v="2"/>
    <x v="7"/>
    <s v="Kheda"/>
    <x v="0"/>
    <n v="186600"/>
    <n v="2280.81"/>
  </r>
  <r>
    <x v="2"/>
    <x v="7"/>
    <s v="Kheda"/>
    <x v="1"/>
    <n v="27900"/>
    <n v="1863.8"/>
  </r>
  <r>
    <x v="2"/>
    <x v="7"/>
    <s v="Kheda"/>
    <x v="2"/>
    <n v="4000"/>
    <n v="825"/>
  </r>
  <r>
    <x v="2"/>
    <x v="7"/>
    <s v="Kheda"/>
    <x v="3"/>
    <n v="24800"/>
    <n v="683.87"/>
  </r>
  <r>
    <x v="3"/>
    <x v="7"/>
    <s v="Kheda"/>
    <x v="0"/>
    <n v="201300"/>
    <n v="2241.9299999999998"/>
  </r>
  <r>
    <x v="3"/>
    <x v="7"/>
    <s v="Kheda"/>
    <x v="1"/>
    <n v="17300"/>
    <n v="1809.25"/>
  </r>
  <r>
    <x v="3"/>
    <x v="7"/>
    <s v="Kheda"/>
    <x v="2"/>
    <n v="3400"/>
    <n v="794.12"/>
  </r>
  <r>
    <x v="3"/>
    <x v="7"/>
    <s v="Kheda"/>
    <x v="3"/>
    <n v="35700"/>
    <n v="457.14"/>
  </r>
  <r>
    <x v="4"/>
    <x v="7"/>
    <s v="Kheda"/>
    <x v="0"/>
    <n v="179400"/>
    <n v="2474.36"/>
  </r>
  <r>
    <x v="4"/>
    <x v="7"/>
    <s v="Kheda"/>
    <x v="1"/>
    <n v="9100"/>
    <n v="1780.22"/>
  </r>
  <r>
    <x v="4"/>
    <x v="7"/>
    <s v="Kheda"/>
    <x v="2"/>
    <n v="3500"/>
    <n v="771.43"/>
  </r>
  <r>
    <x v="4"/>
    <x v="7"/>
    <s v="Kheda"/>
    <x v="3"/>
    <n v="41600"/>
    <n v="468.51"/>
  </r>
  <r>
    <x v="5"/>
    <x v="7"/>
    <s v="Kheda"/>
    <x v="0"/>
    <n v="228110"/>
    <n v="2477.4"/>
  </r>
  <r>
    <x v="5"/>
    <x v="7"/>
    <s v="Kheda"/>
    <x v="1"/>
    <n v="8320"/>
    <n v="1521.63"/>
  </r>
  <r>
    <x v="5"/>
    <x v="7"/>
    <s v="Kheda"/>
    <x v="2"/>
    <n v="3580"/>
    <n v="832.4"/>
  </r>
  <r>
    <x v="5"/>
    <x v="7"/>
    <s v="Kheda"/>
    <x v="3"/>
    <n v="34110"/>
    <n v="584.58000000000004"/>
  </r>
  <r>
    <x v="6"/>
    <x v="7"/>
    <s v="Kheda"/>
    <x v="0"/>
    <n v="220870"/>
    <n v="2645.17"/>
  </r>
  <r>
    <x v="6"/>
    <x v="7"/>
    <s v="Kheda"/>
    <x v="1"/>
    <n v="10230"/>
    <n v="1411.5"/>
  </r>
  <r>
    <x v="6"/>
    <x v="7"/>
    <s v="Kheda"/>
    <x v="2"/>
    <n v="4600"/>
    <n v="810.89"/>
  </r>
  <r>
    <x v="6"/>
    <x v="7"/>
    <s v="Kheda"/>
    <x v="3"/>
    <n v="32540"/>
    <n v="680.58"/>
  </r>
  <r>
    <x v="7"/>
    <x v="7"/>
    <s v="Kheda"/>
    <x v="0"/>
    <n v="219250"/>
    <n v="2621.91"/>
  </r>
  <r>
    <x v="7"/>
    <x v="7"/>
    <s v="Kheda"/>
    <x v="1"/>
    <n v="12110"/>
    <n v="1072.3699999999999"/>
  </r>
  <r>
    <x v="7"/>
    <x v="7"/>
    <s v="Kheda"/>
    <x v="2"/>
    <n v="3020"/>
    <n v="1018.63"/>
  </r>
  <r>
    <x v="7"/>
    <x v="7"/>
    <s v="Kheda"/>
    <x v="3"/>
    <n v="27610"/>
    <n v="650.54"/>
  </r>
  <r>
    <x v="8"/>
    <x v="7"/>
    <s v="Kheda"/>
    <x v="0"/>
    <n v="222460"/>
    <n v="2647.59"/>
  </r>
  <r>
    <x v="8"/>
    <x v="7"/>
    <s v="Kheda"/>
    <x v="1"/>
    <n v="13280"/>
    <n v="1562.66"/>
  </r>
  <r>
    <x v="8"/>
    <x v="7"/>
    <s v="Kheda"/>
    <x v="2"/>
    <n v="5630"/>
    <n v="960.03"/>
  </r>
  <r>
    <x v="8"/>
    <x v="7"/>
    <s v="Kheda"/>
    <x v="3"/>
    <n v="21200"/>
    <n v="591.1"/>
  </r>
  <r>
    <x v="9"/>
    <x v="7"/>
    <s v="Kheda"/>
    <x v="0"/>
    <n v="235190"/>
    <n v="2594.81"/>
  </r>
  <r>
    <x v="9"/>
    <x v="7"/>
    <s v="Kheda"/>
    <x v="1"/>
    <n v="11300"/>
    <n v="1478.42"/>
  </r>
  <r>
    <x v="9"/>
    <x v="7"/>
    <s v="Kheda"/>
    <x v="2"/>
    <n v="5740"/>
    <n v="1033.3399999999999"/>
  </r>
  <r>
    <x v="9"/>
    <x v="7"/>
    <s v="Kheda"/>
    <x v="3"/>
    <n v="21700"/>
    <n v="549.1"/>
  </r>
  <r>
    <x v="0"/>
    <x v="7"/>
    <s v="Kutch"/>
    <x v="2"/>
    <n v="400"/>
    <n v="1000"/>
  </r>
  <r>
    <x v="0"/>
    <x v="7"/>
    <s v="Kutch"/>
    <x v="3"/>
    <n v="67500"/>
    <n v="658.81"/>
  </r>
  <r>
    <x v="1"/>
    <x v="7"/>
    <s v="Kutch"/>
    <x v="2"/>
    <n v="200"/>
    <n v="1000"/>
  </r>
  <r>
    <x v="1"/>
    <x v="7"/>
    <s v="Kutch"/>
    <x v="3"/>
    <n v="63500"/>
    <n v="843.31"/>
  </r>
  <r>
    <x v="2"/>
    <x v="7"/>
    <s v="Kutch"/>
    <x v="2"/>
    <n v="400"/>
    <n v="1250"/>
  </r>
  <r>
    <x v="2"/>
    <x v="7"/>
    <s v="Kutch"/>
    <x v="3"/>
    <n v="76900"/>
    <n v="745.25"/>
  </r>
  <r>
    <x v="3"/>
    <x v="7"/>
    <s v="Kutch"/>
    <x v="2"/>
    <n v="700"/>
    <n v="1000"/>
  </r>
  <r>
    <x v="3"/>
    <x v="7"/>
    <s v="Kutch"/>
    <x v="3"/>
    <n v="87300"/>
    <n v="763.69"/>
  </r>
  <r>
    <x v="4"/>
    <x v="7"/>
    <s v="Kutch"/>
    <x v="1"/>
    <n v="1700"/>
    <n v="1705.88"/>
  </r>
  <r>
    <x v="4"/>
    <x v="7"/>
    <s v="Kutch"/>
    <x v="2"/>
    <n v="300"/>
    <n v="1000"/>
  </r>
  <r>
    <x v="4"/>
    <x v="7"/>
    <s v="Kutch"/>
    <x v="3"/>
    <n v="62800"/>
    <n v="791.24"/>
  </r>
  <r>
    <x v="5"/>
    <x v="7"/>
    <s v="Kutch"/>
    <x v="1"/>
    <n v="4680"/>
    <n v="1267.0899999999999"/>
  </r>
  <r>
    <x v="5"/>
    <x v="7"/>
    <s v="Kutch"/>
    <x v="2"/>
    <n v="1020"/>
    <n v="1245.0999999999999"/>
  </r>
  <r>
    <x v="5"/>
    <x v="7"/>
    <s v="Kutch"/>
    <x v="3"/>
    <n v="78500"/>
    <n v="933.76"/>
  </r>
  <r>
    <x v="6"/>
    <x v="7"/>
    <s v="Kutch"/>
    <x v="1"/>
    <n v="120"/>
    <n v="1750"/>
  </r>
  <r>
    <x v="6"/>
    <x v="7"/>
    <s v="Kutch"/>
    <x v="3"/>
    <n v="56680"/>
    <n v="962.6"/>
  </r>
  <r>
    <x v="7"/>
    <x v="7"/>
    <s v="Kutch"/>
    <x v="1"/>
    <n v="2350"/>
    <n v="2204.2600000000002"/>
  </r>
  <r>
    <x v="7"/>
    <x v="7"/>
    <s v="Kutch"/>
    <x v="2"/>
    <n v="130"/>
    <n v="846.15"/>
  </r>
  <r>
    <x v="7"/>
    <x v="7"/>
    <s v="Kutch"/>
    <x v="3"/>
    <n v="48840"/>
    <n v="972.36"/>
  </r>
  <r>
    <x v="8"/>
    <x v="7"/>
    <s v="Kutch"/>
    <x v="1"/>
    <n v="1610"/>
    <n v="2221.19"/>
  </r>
  <r>
    <x v="8"/>
    <x v="7"/>
    <s v="Kutch"/>
    <x v="2"/>
    <n v="80"/>
    <n v="1123.46"/>
  </r>
  <r>
    <x v="8"/>
    <x v="7"/>
    <s v="Kutch"/>
    <x v="3"/>
    <n v="42420"/>
    <n v="890.32"/>
  </r>
  <r>
    <x v="9"/>
    <x v="7"/>
    <s v="Kutch"/>
    <x v="1"/>
    <n v="120"/>
    <n v="1813.56"/>
  </r>
  <r>
    <x v="9"/>
    <x v="7"/>
    <s v="Kutch"/>
    <x v="2"/>
    <n v="220"/>
    <n v="1283.72"/>
  </r>
  <r>
    <x v="9"/>
    <x v="7"/>
    <s v="Kutch"/>
    <x v="3"/>
    <n v="58610"/>
    <n v="770.67"/>
  </r>
  <r>
    <x v="0"/>
    <x v="7"/>
    <s v="Mehsana"/>
    <x v="0"/>
    <n v="11150"/>
    <n v="2074.7199999999998"/>
  </r>
  <r>
    <x v="0"/>
    <x v="7"/>
    <s v="Mehsana"/>
    <x v="1"/>
    <n v="1350"/>
    <n v="1462.85"/>
  </r>
  <r>
    <x v="0"/>
    <x v="7"/>
    <s v="Mehsana"/>
    <x v="2"/>
    <n v="6080"/>
    <n v="654.72"/>
  </r>
  <r>
    <x v="0"/>
    <x v="7"/>
    <s v="Mehsana"/>
    <x v="3"/>
    <n v="126460"/>
    <n v="465.71"/>
  </r>
  <r>
    <x v="1"/>
    <x v="7"/>
    <s v="Mehsana"/>
    <x v="0"/>
    <n v="10550"/>
    <n v="2351.79"/>
  </r>
  <r>
    <x v="1"/>
    <x v="7"/>
    <s v="Mehsana"/>
    <x v="1"/>
    <n v="760"/>
    <n v="1000"/>
  </r>
  <r>
    <x v="1"/>
    <x v="7"/>
    <s v="Mehsana"/>
    <x v="2"/>
    <n v="2200"/>
    <n v="590.91"/>
  </r>
  <r>
    <x v="1"/>
    <x v="7"/>
    <s v="Mehsana"/>
    <x v="3"/>
    <n v="136840"/>
    <n v="480.7"/>
  </r>
  <r>
    <x v="2"/>
    <x v="7"/>
    <s v="Mehsana"/>
    <x v="0"/>
    <n v="14760"/>
    <n v="2203.86"/>
  </r>
  <r>
    <x v="2"/>
    <x v="7"/>
    <s v="Mehsana"/>
    <x v="1"/>
    <n v="4730"/>
    <n v="1919.2"/>
  </r>
  <r>
    <x v="2"/>
    <x v="7"/>
    <s v="Mehsana"/>
    <x v="2"/>
    <n v="12540"/>
    <n v="720.92"/>
  </r>
  <r>
    <x v="2"/>
    <x v="7"/>
    <s v="Mehsana"/>
    <x v="3"/>
    <n v="138160"/>
    <n v="518.20000000000005"/>
  </r>
  <r>
    <x v="3"/>
    <x v="7"/>
    <s v="Mehsana"/>
    <x v="0"/>
    <n v="9010"/>
    <n v="1991.67"/>
  </r>
  <r>
    <x v="3"/>
    <x v="7"/>
    <s v="Mehsana"/>
    <x v="1"/>
    <n v="700"/>
    <n v="1200"/>
  </r>
  <r>
    <x v="3"/>
    <x v="7"/>
    <s v="Mehsana"/>
    <x v="2"/>
    <n v="19000"/>
    <n v="652.63"/>
  </r>
  <r>
    <x v="3"/>
    <x v="7"/>
    <s v="Mehsana"/>
    <x v="3"/>
    <n v="151470"/>
    <n v="612.24"/>
  </r>
  <r>
    <x v="4"/>
    <x v="7"/>
    <s v="Mehsana"/>
    <x v="0"/>
    <n v="2830"/>
    <n v="2300.1799999999998"/>
  </r>
  <r>
    <x v="4"/>
    <x v="7"/>
    <s v="Mehsana"/>
    <x v="1"/>
    <n v="520"/>
    <n v="1539.2"/>
  </r>
  <r>
    <x v="4"/>
    <x v="7"/>
    <s v="Mehsana"/>
    <x v="2"/>
    <n v="10300"/>
    <n v="533.98"/>
  </r>
  <r>
    <x v="4"/>
    <x v="7"/>
    <s v="Mehsana"/>
    <x v="3"/>
    <n v="127870"/>
    <n v="608.29"/>
  </r>
  <r>
    <x v="5"/>
    <x v="7"/>
    <s v="Mehsana"/>
    <x v="0"/>
    <n v="9060"/>
    <n v="2164.91"/>
  </r>
  <r>
    <x v="5"/>
    <x v="7"/>
    <s v="Mehsana"/>
    <x v="1"/>
    <n v="460"/>
    <n v="1280.8900000000001"/>
  </r>
  <r>
    <x v="5"/>
    <x v="7"/>
    <s v="Mehsana"/>
    <x v="2"/>
    <n v="23240"/>
    <n v="811.96"/>
  </r>
  <r>
    <x v="5"/>
    <x v="7"/>
    <s v="Mehsana"/>
    <x v="3"/>
    <n v="126610"/>
    <n v="587.51"/>
  </r>
  <r>
    <x v="6"/>
    <x v="7"/>
    <s v="Mehsana"/>
    <x v="0"/>
    <n v="10290"/>
    <n v="2525.58"/>
  </r>
  <r>
    <x v="6"/>
    <x v="7"/>
    <s v="Mehsana"/>
    <x v="1"/>
    <n v="360"/>
    <n v="1258.45"/>
  </r>
  <r>
    <x v="6"/>
    <x v="7"/>
    <s v="Mehsana"/>
    <x v="2"/>
    <n v="6170"/>
    <n v="662.88"/>
  </r>
  <r>
    <x v="6"/>
    <x v="7"/>
    <s v="Mehsana"/>
    <x v="3"/>
    <n v="129280"/>
    <n v="638.46"/>
  </r>
  <r>
    <x v="7"/>
    <x v="7"/>
    <s v="Mehsana"/>
    <x v="0"/>
    <n v="11580"/>
    <n v="2271.73"/>
  </r>
  <r>
    <x v="7"/>
    <x v="7"/>
    <s v="Mehsana"/>
    <x v="1"/>
    <n v="220"/>
    <n v="1351.78"/>
  </r>
  <r>
    <x v="7"/>
    <x v="7"/>
    <s v="Mehsana"/>
    <x v="2"/>
    <n v="7290"/>
    <n v="711.93"/>
  </r>
  <r>
    <x v="7"/>
    <x v="7"/>
    <s v="Mehsana"/>
    <x v="3"/>
    <n v="86780"/>
    <n v="640.85"/>
  </r>
  <r>
    <x v="8"/>
    <x v="7"/>
    <s v="Mehsana"/>
    <x v="0"/>
    <n v="8490"/>
    <n v="1879.08"/>
  </r>
  <r>
    <x v="8"/>
    <x v="7"/>
    <s v="Mehsana"/>
    <x v="1"/>
    <n v="250"/>
    <n v="1680"/>
  </r>
  <r>
    <x v="8"/>
    <x v="7"/>
    <s v="Mehsana"/>
    <x v="2"/>
    <n v="13230"/>
    <n v="840.22"/>
  </r>
  <r>
    <x v="8"/>
    <x v="7"/>
    <s v="Mehsana"/>
    <x v="3"/>
    <n v="80710"/>
    <n v="676.67"/>
  </r>
  <r>
    <x v="9"/>
    <x v="7"/>
    <s v="Mehsana"/>
    <x v="0"/>
    <n v="12080"/>
    <n v="2030.04"/>
  </r>
  <r>
    <x v="9"/>
    <x v="7"/>
    <s v="Mehsana"/>
    <x v="1"/>
    <n v="520"/>
    <n v="1676.61"/>
  </r>
  <r>
    <x v="9"/>
    <x v="7"/>
    <s v="Mehsana"/>
    <x v="2"/>
    <n v="24950"/>
    <n v="707.16"/>
  </r>
  <r>
    <x v="9"/>
    <x v="7"/>
    <s v="Mehsana"/>
    <x v="3"/>
    <n v="91730"/>
    <n v="701.35"/>
  </r>
  <r>
    <x v="0"/>
    <x v="7"/>
    <s v="Panchmahal"/>
    <x v="0"/>
    <n v="108500"/>
    <n v="715.21"/>
  </r>
  <r>
    <x v="0"/>
    <x v="7"/>
    <s v="Panchmahal"/>
    <x v="1"/>
    <n v="228500"/>
    <n v="1277.46"/>
  </r>
  <r>
    <x v="0"/>
    <x v="7"/>
    <s v="Panchmahal"/>
    <x v="2"/>
    <n v="50200"/>
    <n v="739.04"/>
  </r>
  <r>
    <x v="0"/>
    <x v="7"/>
    <s v="Panchmahal"/>
    <x v="3"/>
    <n v="7400"/>
    <n v="352.7"/>
  </r>
  <r>
    <x v="1"/>
    <x v="7"/>
    <s v="Panchmahal"/>
    <x v="0"/>
    <n v="91100"/>
    <n v="419.32"/>
  </r>
  <r>
    <x v="1"/>
    <x v="7"/>
    <s v="Panchmahal"/>
    <x v="1"/>
    <n v="230200"/>
    <n v="814.07"/>
  </r>
  <r>
    <x v="1"/>
    <x v="7"/>
    <s v="Panchmahal"/>
    <x v="2"/>
    <n v="53500"/>
    <n v="742.06"/>
  </r>
  <r>
    <x v="1"/>
    <x v="7"/>
    <s v="Panchmahal"/>
    <x v="3"/>
    <n v="8800"/>
    <n v="439.77"/>
  </r>
  <r>
    <x v="2"/>
    <x v="7"/>
    <s v="Panchmahal"/>
    <x v="0"/>
    <n v="106700"/>
    <n v="871.6"/>
  </r>
  <r>
    <x v="2"/>
    <x v="7"/>
    <s v="Panchmahal"/>
    <x v="1"/>
    <n v="239100"/>
    <n v="1557.09"/>
  </r>
  <r>
    <x v="2"/>
    <x v="7"/>
    <s v="Panchmahal"/>
    <x v="2"/>
    <n v="60000"/>
    <n v="831.67"/>
  </r>
  <r>
    <x v="2"/>
    <x v="7"/>
    <s v="Panchmahal"/>
    <x v="3"/>
    <n v="9900"/>
    <n v="316.16000000000003"/>
  </r>
  <r>
    <x v="3"/>
    <x v="7"/>
    <s v="Panchmahal"/>
    <x v="0"/>
    <n v="115300"/>
    <n v="1149.18"/>
  </r>
  <r>
    <x v="3"/>
    <x v="7"/>
    <s v="Panchmahal"/>
    <x v="1"/>
    <n v="295000"/>
    <n v="1333.22"/>
  </r>
  <r>
    <x v="3"/>
    <x v="7"/>
    <s v="Panchmahal"/>
    <x v="2"/>
    <n v="59700"/>
    <n v="983.25"/>
  </r>
  <r>
    <x v="3"/>
    <x v="7"/>
    <s v="Panchmahal"/>
    <x v="3"/>
    <n v="10300"/>
    <n v="297.08999999999997"/>
  </r>
  <r>
    <x v="4"/>
    <x v="7"/>
    <s v="Panchmahal"/>
    <x v="0"/>
    <n v="99300"/>
    <n v="1565.96"/>
  </r>
  <r>
    <x v="4"/>
    <x v="7"/>
    <s v="Panchmahal"/>
    <x v="1"/>
    <n v="292100"/>
    <n v="1678.19"/>
  </r>
  <r>
    <x v="4"/>
    <x v="7"/>
    <s v="Panchmahal"/>
    <x v="2"/>
    <n v="58100"/>
    <n v="1046.47"/>
  </r>
  <r>
    <x v="4"/>
    <x v="7"/>
    <s v="Panchmahal"/>
    <x v="3"/>
    <n v="12900"/>
    <n v="378.29"/>
  </r>
  <r>
    <x v="5"/>
    <x v="7"/>
    <s v="Panchmahal"/>
    <x v="0"/>
    <n v="120490"/>
    <n v="1323.26"/>
  </r>
  <r>
    <x v="5"/>
    <x v="7"/>
    <s v="Panchmahal"/>
    <x v="1"/>
    <n v="287970"/>
    <n v="1400.67"/>
  </r>
  <r>
    <x v="5"/>
    <x v="7"/>
    <s v="Panchmahal"/>
    <x v="2"/>
    <n v="56100"/>
    <n v="848.13"/>
  </r>
  <r>
    <x v="5"/>
    <x v="7"/>
    <s v="Panchmahal"/>
    <x v="3"/>
    <n v="13360"/>
    <n v="742.51"/>
  </r>
  <r>
    <x v="6"/>
    <x v="7"/>
    <s v="Panchmahal"/>
    <x v="0"/>
    <n v="110170"/>
    <n v="962.05"/>
  </r>
  <r>
    <x v="6"/>
    <x v="7"/>
    <s v="Panchmahal"/>
    <x v="1"/>
    <n v="236870"/>
    <n v="1164.0999999999999"/>
  </r>
  <r>
    <x v="6"/>
    <x v="7"/>
    <s v="Panchmahal"/>
    <x v="2"/>
    <n v="48410"/>
    <n v="811.61"/>
  </r>
  <r>
    <x v="6"/>
    <x v="7"/>
    <s v="Panchmahal"/>
    <x v="3"/>
    <n v="22000"/>
    <n v="680.63"/>
  </r>
  <r>
    <x v="7"/>
    <x v="7"/>
    <s v="Panchmahal"/>
    <x v="0"/>
    <n v="105670"/>
    <n v="885.67"/>
  </r>
  <r>
    <x v="7"/>
    <x v="7"/>
    <s v="Panchmahal"/>
    <x v="1"/>
    <n v="239120"/>
    <n v="1196.94"/>
  </r>
  <r>
    <x v="7"/>
    <x v="7"/>
    <s v="Panchmahal"/>
    <x v="2"/>
    <n v="38190"/>
    <n v="679.83"/>
  </r>
  <r>
    <x v="7"/>
    <x v="7"/>
    <s v="Panchmahal"/>
    <x v="3"/>
    <n v="20400"/>
    <n v="551.89"/>
  </r>
  <r>
    <x v="8"/>
    <x v="7"/>
    <s v="Panchmahal"/>
    <x v="0"/>
    <n v="126380"/>
    <n v="1207.3499999999999"/>
  </r>
  <r>
    <x v="8"/>
    <x v="7"/>
    <s v="Panchmahal"/>
    <x v="1"/>
    <n v="267890"/>
    <n v="1703.75"/>
  </r>
  <r>
    <x v="8"/>
    <x v="7"/>
    <s v="Panchmahal"/>
    <x v="2"/>
    <n v="33630"/>
    <n v="1276.79"/>
  </r>
  <r>
    <x v="8"/>
    <x v="7"/>
    <s v="Panchmahal"/>
    <x v="3"/>
    <n v="19260"/>
    <n v="389.31"/>
  </r>
  <r>
    <x v="9"/>
    <x v="7"/>
    <s v="Panchmahal"/>
    <x v="0"/>
    <n v="127960"/>
    <n v="1126.3599999999999"/>
  </r>
  <r>
    <x v="9"/>
    <x v="7"/>
    <s v="Panchmahal"/>
    <x v="1"/>
    <n v="256790"/>
    <n v="1615.93"/>
  </r>
  <r>
    <x v="9"/>
    <x v="7"/>
    <s v="Panchmahal"/>
    <x v="2"/>
    <n v="43740"/>
    <n v="1436.07"/>
  </r>
  <r>
    <x v="9"/>
    <x v="7"/>
    <s v="Panchmahal"/>
    <x v="3"/>
    <n v="17070"/>
    <n v="664.94"/>
  </r>
  <r>
    <x v="0"/>
    <x v="7"/>
    <s v="Rajkot"/>
    <x v="1"/>
    <n v="800"/>
    <n v="1375"/>
  </r>
  <r>
    <x v="0"/>
    <x v="7"/>
    <s v="Rajkot"/>
    <x v="2"/>
    <n v="7700"/>
    <n v="1870.13"/>
  </r>
  <r>
    <x v="0"/>
    <x v="7"/>
    <s v="Rajkot"/>
    <x v="3"/>
    <n v="245000"/>
    <n v="778.94"/>
  </r>
  <r>
    <x v="1"/>
    <x v="7"/>
    <s v="Rajkot"/>
    <x v="1"/>
    <n v="900"/>
    <n v="1000"/>
  </r>
  <r>
    <x v="1"/>
    <x v="7"/>
    <s v="Rajkot"/>
    <x v="2"/>
    <n v="4900"/>
    <n v="1408.16"/>
  </r>
  <r>
    <x v="1"/>
    <x v="7"/>
    <s v="Rajkot"/>
    <x v="3"/>
    <n v="287200"/>
    <n v="749.13"/>
  </r>
  <r>
    <x v="2"/>
    <x v="7"/>
    <s v="Rajkot"/>
    <x v="1"/>
    <n v="6000"/>
    <n v="1616.67"/>
  </r>
  <r>
    <x v="2"/>
    <x v="7"/>
    <s v="Rajkot"/>
    <x v="2"/>
    <n v="8800"/>
    <n v="1375"/>
  </r>
  <r>
    <x v="2"/>
    <x v="7"/>
    <s v="Rajkot"/>
    <x v="3"/>
    <n v="356900"/>
    <n v="789.69"/>
  </r>
  <r>
    <x v="3"/>
    <x v="7"/>
    <s v="Rajkot"/>
    <x v="2"/>
    <n v="10700"/>
    <n v="1429.91"/>
  </r>
  <r>
    <x v="3"/>
    <x v="7"/>
    <s v="Rajkot"/>
    <x v="3"/>
    <n v="387100"/>
    <n v="800.65"/>
  </r>
  <r>
    <x v="4"/>
    <x v="7"/>
    <s v="Rajkot"/>
    <x v="1"/>
    <n v="400"/>
    <n v="1500"/>
  </r>
  <r>
    <x v="4"/>
    <x v="7"/>
    <s v="Rajkot"/>
    <x v="2"/>
    <n v="2100"/>
    <n v="1476.19"/>
  </r>
  <r>
    <x v="4"/>
    <x v="7"/>
    <s v="Rajkot"/>
    <x v="3"/>
    <n v="306300"/>
    <n v="271.33999999999997"/>
  </r>
  <r>
    <x v="5"/>
    <x v="7"/>
    <s v="Rajkot"/>
    <x v="1"/>
    <n v="1030"/>
    <n v="1514.56"/>
  </r>
  <r>
    <x v="5"/>
    <x v="7"/>
    <s v="Rajkot"/>
    <x v="2"/>
    <n v="12570"/>
    <n v="1956.25"/>
  </r>
  <r>
    <x v="5"/>
    <x v="7"/>
    <s v="Rajkot"/>
    <x v="3"/>
    <n v="277050"/>
    <n v="977.91"/>
  </r>
  <r>
    <x v="6"/>
    <x v="7"/>
    <s v="Rajkot"/>
    <x v="1"/>
    <n v="450"/>
    <n v="1610.35"/>
  </r>
  <r>
    <x v="6"/>
    <x v="7"/>
    <s v="Rajkot"/>
    <x v="2"/>
    <n v="2250"/>
    <n v="1715.86"/>
  </r>
  <r>
    <x v="6"/>
    <x v="7"/>
    <s v="Rajkot"/>
    <x v="3"/>
    <n v="342450"/>
    <n v="740.54"/>
  </r>
  <r>
    <x v="7"/>
    <x v="7"/>
    <s v="Rajkot"/>
    <x v="1"/>
    <n v="530"/>
    <n v="1758.12"/>
  </r>
  <r>
    <x v="7"/>
    <x v="7"/>
    <s v="Rajkot"/>
    <x v="2"/>
    <n v="5560"/>
    <n v="1883.51"/>
  </r>
  <r>
    <x v="7"/>
    <x v="7"/>
    <s v="Rajkot"/>
    <x v="3"/>
    <n v="363610"/>
    <n v="331.33"/>
  </r>
  <r>
    <x v="8"/>
    <x v="7"/>
    <s v="Rajkot"/>
    <x v="1"/>
    <n v="330"/>
    <n v="1678.86"/>
  </r>
  <r>
    <x v="8"/>
    <x v="7"/>
    <s v="Rajkot"/>
    <x v="2"/>
    <n v="4850"/>
    <n v="860.94"/>
  </r>
  <r>
    <x v="8"/>
    <x v="7"/>
    <s v="Rajkot"/>
    <x v="3"/>
    <n v="340080"/>
    <n v="203.41"/>
  </r>
  <r>
    <x v="9"/>
    <x v="7"/>
    <s v="Rajkot"/>
    <x v="1"/>
    <n v="340"/>
    <n v="2212.83"/>
  </r>
  <r>
    <x v="9"/>
    <x v="7"/>
    <s v="Rajkot"/>
    <x v="2"/>
    <n v="19650"/>
    <n v="2018.85"/>
  </r>
  <r>
    <x v="9"/>
    <x v="7"/>
    <s v="Rajkot"/>
    <x v="3"/>
    <n v="385380"/>
    <n v="904.88"/>
  </r>
  <r>
    <x v="0"/>
    <x v="7"/>
    <s v="Sabarkantha"/>
    <x v="0"/>
    <n v="10100"/>
    <n v="1821.78"/>
  </r>
  <r>
    <x v="0"/>
    <x v="7"/>
    <s v="Sabarkantha"/>
    <x v="1"/>
    <n v="90300"/>
    <n v="1449.61"/>
  </r>
  <r>
    <x v="0"/>
    <x v="7"/>
    <s v="Sabarkantha"/>
    <x v="2"/>
    <n v="4100"/>
    <n v="804.88"/>
  </r>
  <r>
    <x v="0"/>
    <x v="7"/>
    <s v="Sabarkantha"/>
    <x v="3"/>
    <n v="110100"/>
    <n v="558.30999999999995"/>
  </r>
  <r>
    <x v="1"/>
    <x v="7"/>
    <s v="Sabarkantha"/>
    <x v="0"/>
    <n v="6700"/>
    <n v="2447.7600000000002"/>
  </r>
  <r>
    <x v="1"/>
    <x v="7"/>
    <s v="Sabarkantha"/>
    <x v="1"/>
    <n v="88300"/>
    <n v="1027.18"/>
  </r>
  <r>
    <x v="1"/>
    <x v="7"/>
    <s v="Sabarkantha"/>
    <x v="2"/>
    <n v="4100"/>
    <n v="707.32"/>
  </r>
  <r>
    <x v="1"/>
    <x v="7"/>
    <s v="Sabarkantha"/>
    <x v="3"/>
    <n v="112500"/>
    <n v="449.6"/>
  </r>
  <r>
    <x v="2"/>
    <x v="7"/>
    <s v="Sabarkantha"/>
    <x v="0"/>
    <n v="5600"/>
    <n v="2142.86"/>
  </r>
  <r>
    <x v="2"/>
    <x v="7"/>
    <s v="Sabarkantha"/>
    <x v="1"/>
    <n v="94200"/>
    <n v="1641.19"/>
  </r>
  <r>
    <x v="2"/>
    <x v="7"/>
    <s v="Sabarkantha"/>
    <x v="2"/>
    <n v="2300"/>
    <n v="1043.48"/>
  </r>
  <r>
    <x v="2"/>
    <x v="7"/>
    <s v="Sabarkantha"/>
    <x v="3"/>
    <n v="107100"/>
    <n v="550.51"/>
  </r>
  <r>
    <x v="3"/>
    <x v="7"/>
    <s v="Sabarkantha"/>
    <x v="0"/>
    <n v="6700"/>
    <n v="2373.13"/>
  </r>
  <r>
    <x v="3"/>
    <x v="7"/>
    <s v="Sabarkantha"/>
    <x v="1"/>
    <n v="87100"/>
    <n v="1524.68"/>
  </r>
  <r>
    <x v="3"/>
    <x v="7"/>
    <s v="Sabarkantha"/>
    <x v="2"/>
    <n v="4500"/>
    <n v="866.67"/>
  </r>
  <r>
    <x v="3"/>
    <x v="7"/>
    <s v="Sabarkantha"/>
    <x v="3"/>
    <n v="156600"/>
    <n v="531.41999999999996"/>
  </r>
  <r>
    <x v="4"/>
    <x v="7"/>
    <s v="Sabarkantha"/>
    <x v="0"/>
    <n v="3700"/>
    <n v="2216.2199999999998"/>
  </r>
  <r>
    <x v="4"/>
    <x v="7"/>
    <s v="Sabarkantha"/>
    <x v="1"/>
    <n v="61300"/>
    <n v="1460.03"/>
  </r>
  <r>
    <x v="4"/>
    <x v="7"/>
    <s v="Sabarkantha"/>
    <x v="2"/>
    <n v="1500"/>
    <n v="1533.33"/>
  </r>
  <r>
    <x v="4"/>
    <x v="7"/>
    <s v="Sabarkantha"/>
    <x v="3"/>
    <n v="138300"/>
    <n v="486.77"/>
  </r>
  <r>
    <x v="5"/>
    <x v="7"/>
    <s v="Sabarkantha"/>
    <x v="0"/>
    <n v="1680"/>
    <n v="2119.0500000000002"/>
  </r>
  <r>
    <x v="5"/>
    <x v="7"/>
    <s v="Sabarkantha"/>
    <x v="1"/>
    <n v="57030"/>
    <n v="1233.9100000000001"/>
  </r>
  <r>
    <x v="5"/>
    <x v="7"/>
    <s v="Sabarkantha"/>
    <x v="2"/>
    <n v="2920"/>
    <n v="1236.3"/>
  </r>
  <r>
    <x v="5"/>
    <x v="7"/>
    <s v="Sabarkantha"/>
    <x v="3"/>
    <n v="126100"/>
    <n v="402.38"/>
  </r>
  <r>
    <x v="6"/>
    <x v="7"/>
    <s v="Sabarkantha"/>
    <x v="0"/>
    <n v="5890"/>
    <n v="1723.26"/>
  </r>
  <r>
    <x v="6"/>
    <x v="7"/>
    <s v="Sabarkantha"/>
    <x v="1"/>
    <n v="51500"/>
    <n v="1464.47"/>
  </r>
  <r>
    <x v="6"/>
    <x v="7"/>
    <s v="Sabarkantha"/>
    <x v="2"/>
    <n v="3170"/>
    <n v="757.1"/>
  </r>
  <r>
    <x v="6"/>
    <x v="7"/>
    <s v="Sabarkantha"/>
    <x v="3"/>
    <n v="139580"/>
    <n v="594.86"/>
  </r>
  <r>
    <x v="7"/>
    <x v="7"/>
    <s v="Sabarkantha"/>
    <x v="0"/>
    <n v="4730"/>
    <n v="2678.65"/>
  </r>
  <r>
    <x v="7"/>
    <x v="7"/>
    <s v="Sabarkantha"/>
    <x v="1"/>
    <n v="53830"/>
    <n v="2187.81"/>
  </r>
  <r>
    <x v="7"/>
    <x v="7"/>
    <s v="Sabarkantha"/>
    <x v="2"/>
    <n v="3680"/>
    <n v="671.2"/>
  </r>
  <r>
    <x v="7"/>
    <x v="7"/>
    <s v="Sabarkantha"/>
    <x v="3"/>
    <n v="128530"/>
    <n v="595.42999999999995"/>
  </r>
  <r>
    <x v="8"/>
    <x v="7"/>
    <s v="Sabarkantha"/>
    <x v="0"/>
    <n v="7670"/>
    <n v="2756.13"/>
  </r>
  <r>
    <x v="8"/>
    <x v="7"/>
    <s v="Sabarkantha"/>
    <x v="1"/>
    <n v="59010"/>
    <n v="1920.52"/>
  </r>
  <r>
    <x v="8"/>
    <x v="7"/>
    <s v="Sabarkantha"/>
    <x v="2"/>
    <n v="3540"/>
    <n v="816.15"/>
  </r>
  <r>
    <x v="8"/>
    <x v="7"/>
    <s v="Sabarkantha"/>
    <x v="3"/>
    <n v="101700"/>
    <n v="544.92999999999995"/>
  </r>
  <r>
    <x v="9"/>
    <x v="7"/>
    <s v="Sabarkantha"/>
    <x v="0"/>
    <n v="8660"/>
    <n v="3448.97"/>
  </r>
  <r>
    <x v="9"/>
    <x v="7"/>
    <s v="Sabarkantha"/>
    <x v="1"/>
    <n v="56090"/>
    <n v="2089.2199999999998"/>
  </r>
  <r>
    <x v="9"/>
    <x v="7"/>
    <s v="Sabarkantha"/>
    <x v="2"/>
    <n v="4340"/>
    <n v="875.49"/>
  </r>
  <r>
    <x v="9"/>
    <x v="7"/>
    <s v="Sabarkantha"/>
    <x v="3"/>
    <n v="119690"/>
    <n v="696.74"/>
  </r>
  <r>
    <x v="0"/>
    <x v="7"/>
    <s v="Surat"/>
    <x v="0"/>
    <n v="94500"/>
    <n v="2085.71"/>
  </r>
  <r>
    <x v="0"/>
    <x v="7"/>
    <s v="Surat"/>
    <x v="1"/>
    <n v="2700"/>
    <n v="1370.37"/>
  </r>
  <r>
    <x v="0"/>
    <x v="7"/>
    <s v="Surat"/>
    <x v="2"/>
    <n v="2400"/>
    <n v="1291.67"/>
  </r>
  <r>
    <x v="0"/>
    <x v="7"/>
    <s v="Surat"/>
    <x v="3"/>
    <n v="8400"/>
    <n v="390.48"/>
  </r>
  <r>
    <x v="1"/>
    <x v="7"/>
    <s v="Surat"/>
    <x v="0"/>
    <n v="90900"/>
    <n v="2212.3200000000002"/>
  </r>
  <r>
    <x v="1"/>
    <x v="7"/>
    <s v="Surat"/>
    <x v="1"/>
    <n v="2200"/>
    <n v="1000"/>
  </r>
  <r>
    <x v="1"/>
    <x v="7"/>
    <s v="Surat"/>
    <x v="2"/>
    <n v="2300"/>
    <n v="1217.3900000000001"/>
  </r>
  <r>
    <x v="1"/>
    <x v="7"/>
    <s v="Surat"/>
    <x v="3"/>
    <n v="4800"/>
    <n v="287.5"/>
  </r>
  <r>
    <x v="2"/>
    <x v="7"/>
    <s v="Surat"/>
    <x v="0"/>
    <n v="117600"/>
    <n v="2213.44"/>
  </r>
  <r>
    <x v="2"/>
    <x v="7"/>
    <s v="Surat"/>
    <x v="1"/>
    <n v="3100"/>
    <n v="1774.19"/>
  </r>
  <r>
    <x v="2"/>
    <x v="7"/>
    <s v="Surat"/>
    <x v="2"/>
    <n v="3000"/>
    <n v="1466.67"/>
  </r>
  <r>
    <x v="2"/>
    <x v="7"/>
    <s v="Surat"/>
    <x v="3"/>
    <n v="5600"/>
    <n v="351.79"/>
  </r>
  <r>
    <x v="3"/>
    <x v="7"/>
    <s v="Surat"/>
    <x v="0"/>
    <n v="121200"/>
    <n v="2462.0500000000002"/>
  </r>
  <r>
    <x v="3"/>
    <x v="7"/>
    <s v="Surat"/>
    <x v="1"/>
    <n v="4200"/>
    <n v="1166.67"/>
  </r>
  <r>
    <x v="3"/>
    <x v="7"/>
    <s v="Surat"/>
    <x v="2"/>
    <n v="4600"/>
    <n v="1413.04"/>
  </r>
  <r>
    <x v="3"/>
    <x v="7"/>
    <s v="Surat"/>
    <x v="3"/>
    <n v="23000"/>
    <n v="580.42999999999995"/>
  </r>
  <r>
    <x v="4"/>
    <x v="7"/>
    <s v="Surat"/>
    <x v="0"/>
    <n v="95300"/>
    <n v="2448.06"/>
  </r>
  <r>
    <x v="4"/>
    <x v="7"/>
    <s v="Surat"/>
    <x v="1"/>
    <n v="2300"/>
    <n v="1695.65"/>
  </r>
  <r>
    <x v="4"/>
    <x v="7"/>
    <s v="Surat"/>
    <x v="2"/>
    <n v="3600"/>
    <n v="1250"/>
  </r>
  <r>
    <x v="4"/>
    <x v="7"/>
    <s v="Surat"/>
    <x v="3"/>
    <n v="12700"/>
    <n v="255.12"/>
  </r>
  <r>
    <x v="5"/>
    <x v="7"/>
    <s v="Surat"/>
    <x v="0"/>
    <n v="110550"/>
    <n v="2432.11"/>
  </r>
  <r>
    <x v="5"/>
    <x v="7"/>
    <s v="Surat"/>
    <x v="1"/>
    <n v="3780"/>
    <n v="1417.99"/>
  </r>
  <r>
    <x v="5"/>
    <x v="7"/>
    <s v="Surat"/>
    <x v="2"/>
    <n v="4230"/>
    <n v="1739.95"/>
  </r>
  <r>
    <x v="5"/>
    <x v="7"/>
    <s v="Surat"/>
    <x v="3"/>
    <n v="14760"/>
    <n v="604.34"/>
  </r>
  <r>
    <x v="6"/>
    <x v="7"/>
    <s v="Surat"/>
    <x v="0"/>
    <n v="100680"/>
    <n v="2397.9899999999998"/>
  </r>
  <r>
    <x v="6"/>
    <x v="7"/>
    <s v="Surat"/>
    <x v="1"/>
    <n v="2150"/>
    <n v="1702.33"/>
  </r>
  <r>
    <x v="6"/>
    <x v="7"/>
    <s v="Surat"/>
    <x v="2"/>
    <n v="3480"/>
    <n v="1086.21"/>
  </r>
  <r>
    <x v="6"/>
    <x v="7"/>
    <s v="Surat"/>
    <x v="3"/>
    <n v="15120"/>
    <n v="572.09"/>
  </r>
  <r>
    <x v="7"/>
    <x v="7"/>
    <s v="Surat"/>
    <x v="0"/>
    <n v="104130"/>
    <n v="2181.89"/>
  </r>
  <r>
    <x v="7"/>
    <x v="7"/>
    <s v="Surat"/>
    <x v="1"/>
    <n v="2720"/>
    <n v="1834.56"/>
  </r>
  <r>
    <x v="7"/>
    <x v="7"/>
    <s v="Surat"/>
    <x v="2"/>
    <n v="2420"/>
    <n v="776.86"/>
  </r>
  <r>
    <x v="7"/>
    <x v="7"/>
    <s v="Surat"/>
    <x v="3"/>
    <n v="12240"/>
    <n v="518.79"/>
  </r>
  <r>
    <x v="8"/>
    <x v="7"/>
    <s v="Surat"/>
    <x v="0"/>
    <n v="101530"/>
    <n v="2598.7399999999998"/>
  </r>
  <r>
    <x v="8"/>
    <x v="7"/>
    <s v="Surat"/>
    <x v="1"/>
    <n v="4790"/>
    <n v="2104.2600000000002"/>
  </r>
  <r>
    <x v="8"/>
    <x v="7"/>
    <s v="Surat"/>
    <x v="2"/>
    <n v="3020"/>
    <n v="998.02"/>
  </r>
  <r>
    <x v="8"/>
    <x v="7"/>
    <s v="Surat"/>
    <x v="3"/>
    <n v="4810"/>
    <n v="643.03"/>
  </r>
  <r>
    <x v="9"/>
    <x v="7"/>
    <s v="Surat"/>
    <x v="0"/>
    <n v="105790"/>
    <n v="2589.3200000000002"/>
  </r>
  <r>
    <x v="9"/>
    <x v="7"/>
    <s v="Surat"/>
    <x v="1"/>
    <n v="3330"/>
    <n v="2284.73"/>
  </r>
  <r>
    <x v="9"/>
    <x v="7"/>
    <s v="Surat"/>
    <x v="2"/>
    <n v="5010"/>
    <n v="1132.4000000000001"/>
  </r>
  <r>
    <x v="9"/>
    <x v="7"/>
    <s v="Surat"/>
    <x v="3"/>
    <n v="12550"/>
    <n v="937.62"/>
  </r>
  <r>
    <x v="0"/>
    <x v="7"/>
    <s v="Surendranagar"/>
    <x v="0"/>
    <n v="900"/>
    <n v="1111.1099999999999"/>
  </r>
  <r>
    <x v="0"/>
    <x v="7"/>
    <s v="Surendranagar"/>
    <x v="2"/>
    <n v="9300"/>
    <n v="956.99"/>
  </r>
  <r>
    <x v="0"/>
    <x v="7"/>
    <s v="Surendranagar"/>
    <x v="3"/>
    <n v="448700"/>
    <n v="314.58"/>
  </r>
  <r>
    <x v="1"/>
    <x v="7"/>
    <s v="Surendranagar"/>
    <x v="0"/>
    <n v="600"/>
    <n v="1000"/>
  </r>
  <r>
    <x v="1"/>
    <x v="7"/>
    <s v="Surendranagar"/>
    <x v="2"/>
    <n v="7200"/>
    <n v="416.67"/>
  </r>
  <r>
    <x v="1"/>
    <x v="7"/>
    <s v="Surendranagar"/>
    <x v="3"/>
    <n v="455800"/>
    <n v="382.67"/>
  </r>
  <r>
    <x v="2"/>
    <x v="7"/>
    <s v="Surendranagar"/>
    <x v="2"/>
    <n v="21600"/>
    <n v="1217.5899999999999"/>
  </r>
  <r>
    <x v="2"/>
    <x v="7"/>
    <s v="Surendranagar"/>
    <x v="3"/>
    <n v="499100"/>
    <n v="551.91"/>
  </r>
  <r>
    <x v="3"/>
    <x v="7"/>
    <s v="Surendranagar"/>
    <x v="0"/>
    <n v="500"/>
    <n v="2400"/>
  </r>
  <r>
    <x v="3"/>
    <x v="7"/>
    <s v="Surendranagar"/>
    <x v="2"/>
    <n v="21600"/>
    <n v="1453.7"/>
  </r>
  <r>
    <x v="3"/>
    <x v="7"/>
    <s v="Surendranagar"/>
    <x v="3"/>
    <n v="477200"/>
    <n v="610.91999999999996"/>
  </r>
  <r>
    <x v="4"/>
    <x v="7"/>
    <s v="Surendranagar"/>
    <x v="0"/>
    <n v="200"/>
    <n v="2000"/>
  </r>
  <r>
    <x v="4"/>
    <x v="7"/>
    <s v="Surendranagar"/>
    <x v="2"/>
    <n v="12300"/>
    <n v="739.84"/>
  </r>
  <r>
    <x v="4"/>
    <x v="7"/>
    <s v="Surendranagar"/>
    <x v="3"/>
    <n v="369100"/>
    <n v="204.28"/>
  </r>
  <r>
    <x v="5"/>
    <x v="7"/>
    <s v="Surendranagar"/>
    <x v="0"/>
    <n v="230"/>
    <n v="1565.22"/>
  </r>
  <r>
    <x v="5"/>
    <x v="7"/>
    <s v="Surendranagar"/>
    <x v="1"/>
    <n v="60"/>
    <n v="1833.33"/>
  </r>
  <r>
    <x v="5"/>
    <x v="7"/>
    <s v="Surendranagar"/>
    <x v="2"/>
    <n v="26840"/>
    <n v="1227.27"/>
  </r>
  <r>
    <x v="5"/>
    <x v="7"/>
    <s v="Surendranagar"/>
    <x v="3"/>
    <n v="407120"/>
    <n v="594.12"/>
  </r>
  <r>
    <x v="6"/>
    <x v="7"/>
    <s v="Surendranagar"/>
    <x v="1"/>
    <n v="800"/>
    <n v="1896.77"/>
  </r>
  <r>
    <x v="6"/>
    <x v="7"/>
    <s v="Surendranagar"/>
    <x v="2"/>
    <n v="14770"/>
    <n v="1025.43"/>
  </r>
  <r>
    <x v="6"/>
    <x v="7"/>
    <s v="Surendranagar"/>
    <x v="3"/>
    <n v="407070"/>
    <n v="600.15"/>
  </r>
  <r>
    <x v="7"/>
    <x v="7"/>
    <s v="Surendranagar"/>
    <x v="0"/>
    <n v="660"/>
    <n v="2515.15"/>
  </r>
  <r>
    <x v="7"/>
    <x v="7"/>
    <s v="Surendranagar"/>
    <x v="1"/>
    <n v="20"/>
    <n v="1428.57"/>
  </r>
  <r>
    <x v="7"/>
    <x v="7"/>
    <s v="Surendranagar"/>
    <x v="2"/>
    <n v="11480"/>
    <n v="923.17"/>
  </r>
  <r>
    <x v="7"/>
    <x v="7"/>
    <s v="Surendranagar"/>
    <x v="3"/>
    <n v="417380"/>
    <n v="628.53"/>
  </r>
  <r>
    <x v="8"/>
    <x v="7"/>
    <s v="Surendranagar"/>
    <x v="0"/>
    <n v="370"/>
    <n v="2596.77"/>
  </r>
  <r>
    <x v="8"/>
    <x v="7"/>
    <s v="Surendranagar"/>
    <x v="1"/>
    <n v="30"/>
    <n v="1685.71"/>
  </r>
  <r>
    <x v="8"/>
    <x v="7"/>
    <s v="Surendranagar"/>
    <x v="2"/>
    <n v="11310"/>
    <n v="734.97"/>
  </r>
  <r>
    <x v="8"/>
    <x v="7"/>
    <s v="Surendranagar"/>
    <x v="3"/>
    <n v="403400"/>
    <n v="395.8"/>
  </r>
  <r>
    <x v="9"/>
    <x v="7"/>
    <s v="Surendranagar"/>
    <x v="0"/>
    <n v="850"/>
    <n v="1853.77"/>
  </r>
  <r>
    <x v="9"/>
    <x v="7"/>
    <s v="Surendranagar"/>
    <x v="2"/>
    <n v="17400"/>
    <n v="903.85"/>
  </r>
  <r>
    <x v="9"/>
    <x v="7"/>
    <s v="Surendranagar"/>
    <x v="3"/>
    <n v="447780"/>
    <n v="620.05999999999995"/>
  </r>
  <r>
    <x v="0"/>
    <x v="8"/>
    <s v="Ajmer"/>
    <x v="1"/>
    <n v="35740"/>
    <n v="719.08"/>
  </r>
  <r>
    <x v="0"/>
    <x v="8"/>
    <s v="Ajmer"/>
    <x v="2"/>
    <n v="20780"/>
    <n v="455.25"/>
  </r>
  <r>
    <x v="0"/>
    <x v="8"/>
    <s v="Ajmer"/>
    <x v="3"/>
    <n v="6330"/>
    <n v="293.83999999999997"/>
  </r>
  <r>
    <x v="1"/>
    <x v="8"/>
    <s v="Ajmer"/>
    <x v="0"/>
    <n v="10"/>
    <n v="1000"/>
  </r>
  <r>
    <x v="1"/>
    <x v="8"/>
    <s v="Ajmer"/>
    <x v="1"/>
    <n v="35270"/>
    <n v="60.39"/>
  </r>
  <r>
    <x v="1"/>
    <x v="8"/>
    <s v="Ajmer"/>
    <x v="2"/>
    <n v="160"/>
    <n v="437.5"/>
  </r>
  <r>
    <x v="1"/>
    <x v="8"/>
    <s v="Ajmer"/>
    <x v="3"/>
    <n v="6450"/>
    <n v="117.83"/>
  </r>
  <r>
    <x v="2"/>
    <x v="8"/>
    <s v="Ajmer"/>
    <x v="0"/>
    <n v="10"/>
    <n v="2000"/>
  </r>
  <r>
    <x v="2"/>
    <x v="8"/>
    <s v="Ajmer"/>
    <x v="1"/>
    <n v="35420"/>
    <n v="1506.21"/>
  </r>
  <r>
    <x v="2"/>
    <x v="8"/>
    <s v="Ajmer"/>
    <x v="2"/>
    <n v="111130"/>
    <n v="831.55"/>
  </r>
  <r>
    <x v="2"/>
    <x v="8"/>
    <s v="Ajmer"/>
    <x v="3"/>
    <n v="3280"/>
    <n v="295.73"/>
  </r>
  <r>
    <x v="3"/>
    <x v="8"/>
    <s v="Ajmer"/>
    <x v="0"/>
    <n v="10"/>
    <n v="2000"/>
  </r>
  <r>
    <x v="3"/>
    <x v="8"/>
    <s v="Ajmer"/>
    <x v="1"/>
    <n v="32420"/>
    <n v="1185.69"/>
  </r>
  <r>
    <x v="3"/>
    <x v="8"/>
    <s v="Ajmer"/>
    <x v="2"/>
    <n v="87690"/>
    <n v="760.06"/>
  </r>
  <r>
    <x v="3"/>
    <x v="8"/>
    <s v="Ajmer"/>
    <x v="3"/>
    <n v="11670"/>
    <n v="322.19"/>
  </r>
  <r>
    <x v="4"/>
    <x v="8"/>
    <s v="Ajmer"/>
    <x v="0"/>
    <n v="10"/>
    <n v="1000"/>
  </r>
  <r>
    <x v="4"/>
    <x v="8"/>
    <s v="Ajmer"/>
    <x v="1"/>
    <n v="29480"/>
    <n v="838.87"/>
  </r>
  <r>
    <x v="4"/>
    <x v="8"/>
    <s v="Ajmer"/>
    <x v="2"/>
    <n v="90070"/>
    <n v="1185.19"/>
  </r>
  <r>
    <x v="4"/>
    <x v="8"/>
    <s v="Ajmer"/>
    <x v="3"/>
    <n v="31200"/>
    <n v="34.29"/>
  </r>
  <r>
    <x v="5"/>
    <x v="8"/>
    <s v="Ajmer"/>
    <x v="0"/>
    <n v="10"/>
    <n v="1000"/>
  </r>
  <r>
    <x v="5"/>
    <x v="8"/>
    <s v="Ajmer"/>
    <x v="1"/>
    <n v="29440"/>
    <n v="1104.28"/>
  </r>
  <r>
    <x v="5"/>
    <x v="8"/>
    <s v="Ajmer"/>
    <x v="2"/>
    <n v="167020"/>
    <n v="1065.92"/>
  </r>
  <r>
    <x v="5"/>
    <x v="8"/>
    <s v="Ajmer"/>
    <x v="3"/>
    <n v="15280"/>
    <n v="94.9"/>
  </r>
  <r>
    <x v="6"/>
    <x v="8"/>
    <s v="Ajmer"/>
    <x v="0"/>
    <n v="10"/>
    <n v="2000"/>
  </r>
  <r>
    <x v="6"/>
    <x v="8"/>
    <s v="Ajmer"/>
    <x v="1"/>
    <n v="27330"/>
    <n v="959.75"/>
  </r>
  <r>
    <x v="6"/>
    <x v="8"/>
    <s v="Ajmer"/>
    <x v="2"/>
    <n v="82740"/>
    <n v="464.83"/>
  </r>
  <r>
    <x v="6"/>
    <x v="8"/>
    <s v="Ajmer"/>
    <x v="3"/>
    <n v="17290"/>
    <n v="109.31"/>
  </r>
  <r>
    <x v="7"/>
    <x v="8"/>
    <s v="Ajmer"/>
    <x v="1"/>
    <n v="26410"/>
    <n v="667.17"/>
  </r>
  <r>
    <x v="7"/>
    <x v="8"/>
    <s v="Ajmer"/>
    <x v="2"/>
    <n v="19690"/>
    <n v="833.93"/>
  </r>
  <r>
    <x v="7"/>
    <x v="8"/>
    <s v="Ajmer"/>
    <x v="3"/>
    <n v="14400"/>
    <n v="80.56"/>
  </r>
  <r>
    <x v="8"/>
    <x v="8"/>
    <s v="Ajmer"/>
    <x v="0"/>
    <n v="10"/>
    <n v="2285.71"/>
  </r>
  <r>
    <x v="8"/>
    <x v="8"/>
    <s v="Ajmer"/>
    <x v="1"/>
    <n v="25820"/>
    <n v="1100.1300000000001"/>
  </r>
  <r>
    <x v="8"/>
    <x v="8"/>
    <s v="Ajmer"/>
    <x v="2"/>
    <n v="149360"/>
    <n v="839.26"/>
  </r>
  <r>
    <x v="8"/>
    <x v="8"/>
    <s v="Ajmer"/>
    <x v="3"/>
    <n v="9850"/>
    <n v="559.77"/>
  </r>
  <r>
    <x v="9"/>
    <x v="8"/>
    <s v="Ajmer"/>
    <x v="0"/>
    <n v="10"/>
    <n v="2333.33"/>
  </r>
  <r>
    <x v="9"/>
    <x v="8"/>
    <s v="Ajmer"/>
    <x v="1"/>
    <n v="23370"/>
    <n v="1254.6400000000001"/>
  </r>
  <r>
    <x v="9"/>
    <x v="8"/>
    <s v="Ajmer"/>
    <x v="2"/>
    <n v="66190"/>
    <n v="927.91"/>
  </r>
  <r>
    <x v="9"/>
    <x v="8"/>
    <s v="Ajmer"/>
    <x v="3"/>
    <n v="12060"/>
    <n v="139.09"/>
  </r>
  <r>
    <x v="0"/>
    <x v="8"/>
    <s v="Alwar"/>
    <x v="0"/>
    <n v="270"/>
    <n v="1777.78"/>
  </r>
  <r>
    <x v="0"/>
    <x v="8"/>
    <s v="Alwar"/>
    <x v="1"/>
    <n v="8350"/>
    <n v="1784.43"/>
  </r>
  <r>
    <x v="0"/>
    <x v="8"/>
    <s v="Alwar"/>
    <x v="2"/>
    <n v="14300"/>
    <n v="1286.01"/>
  </r>
  <r>
    <x v="0"/>
    <x v="8"/>
    <s v="Alwar"/>
    <x v="3"/>
    <n v="2370"/>
    <n v="400.84"/>
  </r>
  <r>
    <x v="1"/>
    <x v="8"/>
    <s v="Alwar"/>
    <x v="0"/>
    <n v="350"/>
    <n v="1485.71"/>
  </r>
  <r>
    <x v="1"/>
    <x v="8"/>
    <s v="Alwar"/>
    <x v="1"/>
    <n v="7870"/>
    <n v="879.29"/>
  </r>
  <r>
    <x v="1"/>
    <x v="8"/>
    <s v="Alwar"/>
    <x v="2"/>
    <n v="9940"/>
    <n v="1089.54"/>
  </r>
  <r>
    <x v="1"/>
    <x v="8"/>
    <s v="Alwar"/>
    <x v="3"/>
    <n v="4330"/>
    <n v="390.3"/>
  </r>
  <r>
    <x v="2"/>
    <x v="8"/>
    <s v="Alwar"/>
    <x v="0"/>
    <n v="380"/>
    <n v="2026.32"/>
  </r>
  <r>
    <x v="2"/>
    <x v="8"/>
    <s v="Alwar"/>
    <x v="1"/>
    <n v="6770"/>
    <n v="1802.07"/>
  </r>
  <r>
    <x v="2"/>
    <x v="8"/>
    <s v="Alwar"/>
    <x v="2"/>
    <n v="13670"/>
    <n v="1509.88"/>
  </r>
  <r>
    <x v="2"/>
    <x v="8"/>
    <s v="Alwar"/>
    <x v="3"/>
    <n v="3680"/>
    <n v="418.48"/>
  </r>
  <r>
    <x v="3"/>
    <x v="8"/>
    <s v="Alwar"/>
    <x v="0"/>
    <n v="380"/>
    <n v="1868.42"/>
  </r>
  <r>
    <x v="3"/>
    <x v="8"/>
    <s v="Alwar"/>
    <x v="1"/>
    <n v="7020"/>
    <n v="1883.19"/>
  </r>
  <r>
    <x v="3"/>
    <x v="8"/>
    <s v="Alwar"/>
    <x v="2"/>
    <n v="11290"/>
    <n v="1303.81"/>
  </r>
  <r>
    <x v="3"/>
    <x v="8"/>
    <s v="Alwar"/>
    <x v="3"/>
    <n v="8750"/>
    <n v="393.14"/>
  </r>
  <r>
    <x v="4"/>
    <x v="8"/>
    <s v="Alwar"/>
    <x v="0"/>
    <n v="790"/>
    <n v="1759.49"/>
  </r>
  <r>
    <x v="4"/>
    <x v="8"/>
    <s v="Alwar"/>
    <x v="1"/>
    <n v="6640"/>
    <n v="1596.39"/>
  </r>
  <r>
    <x v="4"/>
    <x v="8"/>
    <s v="Alwar"/>
    <x v="2"/>
    <n v="11910"/>
    <n v="1294.71"/>
  </r>
  <r>
    <x v="4"/>
    <x v="8"/>
    <s v="Alwar"/>
    <x v="3"/>
    <n v="16510"/>
    <n v="79.349999999999994"/>
  </r>
  <r>
    <x v="5"/>
    <x v="8"/>
    <s v="Alwar"/>
    <x v="0"/>
    <n v="400"/>
    <n v="2150"/>
  </r>
  <r>
    <x v="5"/>
    <x v="8"/>
    <s v="Alwar"/>
    <x v="1"/>
    <n v="5200"/>
    <n v="1592.31"/>
  </r>
  <r>
    <x v="5"/>
    <x v="8"/>
    <s v="Alwar"/>
    <x v="2"/>
    <n v="15090"/>
    <n v="1401.59"/>
  </r>
  <r>
    <x v="5"/>
    <x v="8"/>
    <s v="Alwar"/>
    <x v="3"/>
    <n v="12710"/>
    <n v="62.16"/>
  </r>
  <r>
    <x v="6"/>
    <x v="8"/>
    <s v="Alwar"/>
    <x v="0"/>
    <n v="350"/>
    <n v="2200"/>
  </r>
  <r>
    <x v="6"/>
    <x v="8"/>
    <s v="Alwar"/>
    <x v="1"/>
    <n v="3970"/>
    <n v="1758.19"/>
  </r>
  <r>
    <x v="6"/>
    <x v="8"/>
    <s v="Alwar"/>
    <x v="2"/>
    <n v="12260"/>
    <n v="953.51"/>
  </r>
  <r>
    <x v="6"/>
    <x v="8"/>
    <s v="Alwar"/>
    <x v="3"/>
    <n v="20540"/>
    <n v="88.61"/>
  </r>
  <r>
    <x v="7"/>
    <x v="8"/>
    <s v="Alwar"/>
    <x v="0"/>
    <n v="290"/>
    <n v="2000"/>
  </r>
  <r>
    <x v="7"/>
    <x v="8"/>
    <s v="Alwar"/>
    <x v="1"/>
    <n v="3620"/>
    <n v="1593.92"/>
  </r>
  <r>
    <x v="7"/>
    <x v="8"/>
    <s v="Alwar"/>
    <x v="2"/>
    <n v="8470"/>
    <n v="749.7"/>
  </r>
  <r>
    <x v="7"/>
    <x v="8"/>
    <s v="Alwar"/>
    <x v="3"/>
    <n v="28690"/>
    <n v="81.209999999999994"/>
  </r>
  <r>
    <x v="8"/>
    <x v="8"/>
    <s v="Alwar"/>
    <x v="0"/>
    <n v="270"/>
    <n v="2289.4699999999998"/>
  </r>
  <r>
    <x v="8"/>
    <x v="8"/>
    <s v="Alwar"/>
    <x v="1"/>
    <n v="3680"/>
    <n v="1516.71"/>
  </r>
  <r>
    <x v="8"/>
    <x v="8"/>
    <s v="Alwar"/>
    <x v="2"/>
    <n v="11060"/>
    <n v="1474"/>
  </r>
  <r>
    <x v="8"/>
    <x v="8"/>
    <s v="Alwar"/>
    <x v="3"/>
    <n v="35460"/>
    <n v="608.05999999999995"/>
  </r>
  <r>
    <x v="9"/>
    <x v="8"/>
    <s v="Alwar"/>
    <x v="0"/>
    <n v="240"/>
    <n v="2367.09"/>
  </r>
  <r>
    <x v="9"/>
    <x v="8"/>
    <s v="Alwar"/>
    <x v="1"/>
    <n v="3280"/>
    <n v="1763.88"/>
  </r>
  <r>
    <x v="9"/>
    <x v="8"/>
    <s v="Alwar"/>
    <x v="2"/>
    <n v="7490"/>
    <n v="1948.76"/>
  </r>
  <r>
    <x v="9"/>
    <x v="8"/>
    <s v="Alwar"/>
    <x v="3"/>
    <n v="46160"/>
    <n v="86.33"/>
  </r>
  <r>
    <x v="0"/>
    <x v="8"/>
    <s v="Banswara"/>
    <x v="0"/>
    <n v="32030"/>
    <n v="414.99"/>
  </r>
  <r>
    <x v="0"/>
    <x v="8"/>
    <s v="Banswara"/>
    <x v="1"/>
    <n v="149530"/>
    <n v="2139.67"/>
  </r>
  <r>
    <x v="0"/>
    <x v="8"/>
    <s v="Banswara"/>
    <x v="2"/>
    <n v="22340"/>
    <n v="794.86"/>
  </r>
  <r>
    <x v="0"/>
    <x v="8"/>
    <s v="Banswara"/>
    <x v="3"/>
    <n v="10390"/>
    <n v="238.69"/>
  </r>
  <r>
    <x v="1"/>
    <x v="8"/>
    <s v="Banswara"/>
    <x v="0"/>
    <n v="28640"/>
    <n v="425.4"/>
  </r>
  <r>
    <x v="1"/>
    <x v="8"/>
    <s v="Banswara"/>
    <x v="1"/>
    <n v="156950"/>
    <n v="1060.3399999999999"/>
  </r>
  <r>
    <x v="1"/>
    <x v="8"/>
    <s v="Banswara"/>
    <x v="2"/>
    <n v="20910"/>
    <n v="1147.6099999999999"/>
  </r>
  <r>
    <x v="1"/>
    <x v="8"/>
    <s v="Banswara"/>
    <x v="3"/>
    <n v="11770"/>
    <n v="297.02"/>
  </r>
  <r>
    <x v="2"/>
    <x v="8"/>
    <s v="Banswara"/>
    <x v="0"/>
    <n v="27470"/>
    <n v="673.37"/>
  </r>
  <r>
    <x v="2"/>
    <x v="8"/>
    <s v="Banswara"/>
    <x v="1"/>
    <n v="159500"/>
    <n v="1989"/>
  </r>
  <r>
    <x v="2"/>
    <x v="8"/>
    <s v="Banswara"/>
    <x v="2"/>
    <n v="21200"/>
    <n v="842.42"/>
  </r>
  <r>
    <x v="2"/>
    <x v="8"/>
    <s v="Banswara"/>
    <x v="3"/>
    <n v="12020"/>
    <n v="371.67"/>
  </r>
  <r>
    <x v="3"/>
    <x v="8"/>
    <s v="Banswara"/>
    <x v="0"/>
    <n v="28930"/>
    <n v="1297.6500000000001"/>
  </r>
  <r>
    <x v="3"/>
    <x v="8"/>
    <s v="Banswara"/>
    <x v="1"/>
    <n v="163780"/>
    <n v="1086.22"/>
  </r>
  <r>
    <x v="3"/>
    <x v="8"/>
    <s v="Banswara"/>
    <x v="2"/>
    <n v="20120"/>
    <n v="977.25"/>
  </r>
  <r>
    <x v="3"/>
    <x v="8"/>
    <s v="Banswara"/>
    <x v="3"/>
    <n v="12410"/>
    <n v="353.49"/>
  </r>
  <r>
    <x v="4"/>
    <x v="8"/>
    <s v="Banswara"/>
    <x v="0"/>
    <n v="30070"/>
    <n v="1071.8499999999999"/>
  </r>
  <r>
    <x v="4"/>
    <x v="8"/>
    <s v="Banswara"/>
    <x v="1"/>
    <n v="163510"/>
    <n v="1531.72"/>
  </r>
  <r>
    <x v="4"/>
    <x v="8"/>
    <s v="Banswara"/>
    <x v="2"/>
    <n v="20030"/>
    <n v="990.52"/>
  </r>
  <r>
    <x v="4"/>
    <x v="8"/>
    <s v="Banswara"/>
    <x v="3"/>
    <n v="16040"/>
    <n v="46.34"/>
  </r>
  <r>
    <x v="5"/>
    <x v="8"/>
    <s v="Banswara"/>
    <x v="0"/>
    <n v="30270"/>
    <n v="982.68"/>
  </r>
  <r>
    <x v="5"/>
    <x v="8"/>
    <s v="Banswara"/>
    <x v="1"/>
    <n v="160550"/>
    <n v="1368.06"/>
  </r>
  <r>
    <x v="5"/>
    <x v="8"/>
    <s v="Banswara"/>
    <x v="2"/>
    <n v="21970"/>
    <n v="1000.37"/>
  </r>
  <r>
    <x v="5"/>
    <x v="8"/>
    <s v="Banswara"/>
    <x v="3"/>
    <n v="11950"/>
    <n v="76.97"/>
  </r>
  <r>
    <x v="6"/>
    <x v="8"/>
    <s v="Banswara"/>
    <x v="0"/>
    <n v="28050"/>
    <n v="657.08"/>
  </r>
  <r>
    <x v="6"/>
    <x v="8"/>
    <s v="Banswara"/>
    <x v="1"/>
    <n v="152850"/>
    <n v="1140.76"/>
  </r>
  <r>
    <x v="6"/>
    <x v="8"/>
    <s v="Banswara"/>
    <x v="2"/>
    <n v="19900"/>
    <n v="1007.52"/>
  </r>
  <r>
    <x v="6"/>
    <x v="8"/>
    <s v="Banswara"/>
    <x v="3"/>
    <n v="11670"/>
    <n v="21.98"/>
  </r>
  <r>
    <x v="7"/>
    <x v="8"/>
    <s v="Banswara"/>
    <x v="0"/>
    <n v="27540"/>
    <n v="520.72"/>
  </r>
  <r>
    <x v="7"/>
    <x v="8"/>
    <s v="Banswara"/>
    <x v="1"/>
    <n v="146020"/>
    <n v="1061.82"/>
  </r>
  <r>
    <x v="7"/>
    <x v="8"/>
    <s v="Banswara"/>
    <x v="2"/>
    <n v="17000"/>
    <n v="1120.1300000000001"/>
  </r>
  <r>
    <x v="7"/>
    <x v="8"/>
    <s v="Banswara"/>
    <x v="3"/>
    <n v="11210"/>
    <n v="65.709999999999994"/>
  </r>
  <r>
    <x v="8"/>
    <x v="8"/>
    <s v="Banswara"/>
    <x v="0"/>
    <n v="29520"/>
    <n v="1055.47"/>
  </r>
  <r>
    <x v="8"/>
    <x v="8"/>
    <s v="Banswara"/>
    <x v="1"/>
    <n v="138530"/>
    <n v="1354.44"/>
  </r>
  <r>
    <x v="8"/>
    <x v="8"/>
    <s v="Banswara"/>
    <x v="2"/>
    <n v="16620"/>
    <n v="1201.1500000000001"/>
  </r>
  <r>
    <x v="8"/>
    <x v="8"/>
    <s v="Banswara"/>
    <x v="3"/>
    <n v="11060"/>
    <n v="348.87"/>
  </r>
  <r>
    <x v="9"/>
    <x v="8"/>
    <s v="Banswara"/>
    <x v="0"/>
    <n v="28870"/>
    <n v="1022.5"/>
  </r>
  <r>
    <x v="9"/>
    <x v="8"/>
    <s v="Banswara"/>
    <x v="1"/>
    <n v="125130"/>
    <n v="1700.81"/>
  </r>
  <r>
    <x v="9"/>
    <x v="8"/>
    <s v="Banswara"/>
    <x v="2"/>
    <n v="17770"/>
    <n v="1071.78"/>
  </r>
  <r>
    <x v="9"/>
    <x v="8"/>
    <s v="Banswara"/>
    <x v="3"/>
    <n v="10890"/>
    <n v="100.71"/>
  </r>
  <r>
    <x v="0"/>
    <x v="8"/>
    <s v="Barmer"/>
    <x v="1"/>
    <n v="10"/>
    <n v="2000"/>
  </r>
  <r>
    <x v="0"/>
    <x v="8"/>
    <s v="Barmer"/>
    <x v="2"/>
    <n v="40"/>
    <n v="500"/>
  </r>
  <r>
    <x v="0"/>
    <x v="8"/>
    <s v="Barmer"/>
    <x v="3"/>
    <n v="10"/>
    <n v="1000"/>
  </r>
  <r>
    <x v="2"/>
    <x v="8"/>
    <s v="Barmer"/>
    <x v="2"/>
    <n v="1070"/>
    <n v="897.2"/>
  </r>
  <r>
    <x v="3"/>
    <x v="8"/>
    <s v="Barmer"/>
    <x v="2"/>
    <n v="460"/>
    <n v="804.35"/>
  </r>
  <r>
    <x v="3"/>
    <x v="8"/>
    <s v="Barmer"/>
    <x v="3"/>
    <n v="10"/>
    <n v="1000"/>
  </r>
  <r>
    <x v="4"/>
    <x v="8"/>
    <s v="Barmer"/>
    <x v="2"/>
    <n v="300"/>
    <n v="533.33000000000004"/>
  </r>
  <r>
    <x v="5"/>
    <x v="8"/>
    <s v="Barmer"/>
    <x v="1"/>
    <n v="30"/>
    <n v="1333.33"/>
  </r>
  <r>
    <x v="5"/>
    <x v="8"/>
    <s v="Barmer"/>
    <x v="2"/>
    <n v="1210"/>
    <n v="851.24"/>
  </r>
  <r>
    <x v="6"/>
    <x v="8"/>
    <s v="Barmer"/>
    <x v="1"/>
    <n v="10"/>
    <n v="2000"/>
  </r>
  <r>
    <x v="6"/>
    <x v="8"/>
    <s v="Barmer"/>
    <x v="2"/>
    <n v="100"/>
    <n v="800"/>
  </r>
  <r>
    <x v="7"/>
    <x v="8"/>
    <s v="Barmer"/>
    <x v="1"/>
    <n v="30"/>
    <n v="1333.33"/>
  </r>
  <r>
    <x v="7"/>
    <x v="8"/>
    <s v="Barmer"/>
    <x v="2"/>
    <n v="100"/>
    <n v="900"/>
  </r>
  <r>
    <x v="8"/>
    <x v="8"/>
    <s v="Barmer"/>
    <x v="2"/>
    <n v="2010"/>
    <n v="910.63"/>
  </r>
  <r>
    <x v="9"/>
    <x v="8"/>
    <s v="Barmer"/>
    <x v="1"/>
    <n v="10"/>
    <n v="2000"/>
  </r>
  <r>
    <x v="9"/>
    <x v="8"/>
    <s v="Barmer"/>
    <x v="2"/>
    <n v="2850"/>
    <n v="1073.76"/>
  </r>
  <r>
    <x v="0"/>
    <x v="8"/>
    <s v="Bharatpur"/>
    <x v="0"/>
    <n v="2850"/>
    <n v="1336.84"/>
  </r>
  <r>
    <x v="0"/>
    <x v="8"/>
    <s v="Bharatpur"/>
    <x v="1"/>
    <n v="30"/>
    <n v="1666.67"/>
  </r>
  <r>
    <x v="0"/>
    <x v="8"/>
    <s v="Bharatpur"/>
    <x v="2"/>
    <n v="8930"/>
    <n v="1279.96"/>
  </r>
  <r>
    <x v="0"/>
    <x v="8"/>
    <s v="Bharatpur"/>
    <x v="3"/>
    <n v="130"/>
    <n v="384.62"/>
  </r>
  <r>
    <x v="1"/>
    <x v="8"/>
    <s v="Bharatpur"/>
    <x v="0"/>
    <n v="2440"/>
    <n v="1704.92"/>
  </r>
  <r>
    <x v="1"/>
    <x v="8"/>
    <s v="Bharatpur"/>
    <x v="1"/>
    <n v="20"/>
    <n v="1000"/>
  </r>
  <r>
    <x v="1"/>
    <x v="8"/>
    <s v="Bharatpur"/>
    <x v="2"/>
    <n v="10380"/>
    <n v="1289.98"/>
  </r>
  <r>
    <x v="1"/>
    <x v="8"/>
    <s v="Bharatpur"/>
    <x v="3"/>
    <n v="160"/>
    <n v="312.5"/>
  </r>
  <r>
    <x v="2"/>
    <x v="8"/>
    <s v="Bharatpur"/>
    <x v="0"/>
    <n v="2220"/>
    <n v="2018.02"/>
  </r>
  <r>
    <x v="2"/>
    <x v="8"/>
    <s v="Bharatpur"/>
    <x v="1"/>
    <n v="20"/>
    <n v="1000"/>
  </r>
  <r>
    <x v="2"/>
    <x v="8"/>
    <s v="Bharatpur"/>
    <x v="2"/>
    <n v="7160"/>
    <n v="1480.45"/>
  </r>
  <r>
    <x v="2"/>
    <x v="8"/>
    <s v="Bharatpur"/>
    <x v="3"/>
    <n v="110"/>
    <n v="363.64"/>
  </r>
  <r>
    <x v="3"/>
    <x v="8"/>
    <s v="Bharatpur"/>
    <x v="0"/>
    <n v="2920"/>
    <n v="2380.14"/>
  </r>
  <r>
    <x v="3"/>
    <x v="8"/>
    <s v="Bharatpur"/>
    <x v="1"/>
    <n v="20"/>
    <n v="1000"/>
  </r>
  <r>
    <x v="3"/>
    <x v="8"/>
    <s v="Bharatpur"/>
    <x v="2"/>
    <n v="6310"/>
    <n v="1309.03"/>
  </r>
  <r>
    <x v="3"/>
    <x v="8"/>
    <s v="Bharatpur"/>
    <x v="3"/>
    <n v="460"/>
    <n v="543.48"/>
  </r>
  <r>
    <x v="4"/>
    <x v="8"/>
    <s v="Bharatpur"/>
    <x v="0"/>
    <n v="1490"/>
    <n v="1959.73"/>
  </r>
  <r>
    <x v="4"/>
    <x v="8"/>
    <s v="Bharatpur"/>
    <x v="1"/>
    <n v="10"/>
    <n v="2000"/>
  </r>
  <r>
    <x v="4"/>
    <x v="8"/>
    <s v="Bharatpur"/>
    <x v="2"/>
    <n v="5820"/>
    <n v="1616.84"/>
  </r>
  <r>
    <x v="4"/>
    <x v="8"/>
    <s v="Bharatpur"/>
    <x v="3"/>
    <n v="1590"/>
    <n v="94.34"/>
  </r>
  <r>
    <x v="5"/>
    <x v="8"/>
    <s v="Bharatpur"/>
    <x v="0"/>
    <n v="2360"/>
    <n v="2004.24"/>
  </r>
  <r>
    <x v="5"/>
    <x v="8"/>
    <s v="Bharatpur"/>
    <x v="1"/>
    <n v="10"/>
    <n v="1000"/>
  </r>
  <r>
    <x v="5"/>
    <x v="8"/>
    <s v="Bharatpur"/>
    <x v="2"/>
    <n v="6240"/>
    <n v="1472.76"/>
  </r>
  <r>
    <x v="5"/>
    <x v="8"/>
    <s v="Bharatpur"/>
    <x v="3"/>
    <n v="1460"/>
    <n v="102.74"/>
  </r>
  <r>
    <x v="6"/>
    <x v="8"/>
    <s v="Bharatpur"/>
    <x v="0"/>
    <n v="2640"/>
    <n v="2193.1799999999998"/>
  </r>
  <r>
    <x v="6"/>
    <x v="8"/>
    <s v="Bharatpur"/>
    <x v="2"/>
    <n v="6610"/>
    <n v="1202.72"/>
  </r>
  <r>
    <x v="6"/>
    <x v="8"/>
    <s v="Bharatpur"/>
    <x v="3"/>
    <n v="3010"/>
    <n v="96.35"/>
  </r>
  <r>
    <x v="7"/>
    <x v="8"/>
    <s v="Bharatpur"/>
    <x v="0"/>
    <n v="2610"/>
    <n v="2291.19"/>
  </r>
  <r>
    <x v="7"/>
    <x v="8"/>
    <s v="Bharatpur"/>
    <x v="1"/>
    <n v="10"/>
    <n v="1000"/>
  </r>
  <r>
    <x v="7"/>
    <x v="8"/>
    <s v="Bharatpur"/>
    <x v="2"/>
    <n v="4420"/>
    <n v="776.02"/>
  </r>
  <r>
    <x v="7"/>
    <x v="8"/>
    <s v="Bharatpur"/>
    <x v="3"/>
    <n v="6260"/>
    <n v="83.07"/>
  </r>
  <r>
    <x v="8"/>
    <x v="8"/>
    <s v="Bharatpur"/>
    <x v="0"/>
    <n v="1780"/>
    <n v="2283.62"/>
  </r>
  <r>
    <x v="8"/>
    <x v="8"/>
    <s v="Bharatpur"/>
    <x v="2"/>
    <n v="5150"/>
    <n v="1126.0899999999999"/>
  </r>
  <r>
    <x v="8"/>
    <x v="8"/>
    <s v="Bharatpur"/>
    <x v="3"/>
    <n v="7090"/>
    <n v="279.51"/>
  </r>
  <r>
    <x v="9"/>
    <x v="8"/>
    <s v="Bharatpur"/>
    <x v="0"/>
    <n v="1360"/>
    <n v="2209.1"/>
  </r>
  <r>
    <x v="9"/>
    <x v="8"/>
    <s v="Bharatpur"/>
    <x v="2"/>
    <n v="4160"/>
    <n v="860.64"/>
  </r>
  <r>
    <x v="9"/>
    <x v="8"/>
    <s v="Bharatpur"/>
    <x v="3"/>
    <n v="7070"/>
    <n v="91.27"/>
  </r>
  <r>
    <x v="0"/>
    <x v="8"/>
    <s v="Bhilwara"/>
    <x v="0"/>
    <n v="280"/>
    <n v="1785.71"/>
  </r>
  <r>
    <x v="0"/>
    <x v="8"/>
    <s v="Bhilwara"/>
    <x v="1"/>
    <n v="179710"/>
    <n v="1563.07"/>
  </r>
  <r>
    <x v="0"/>
    <x v="8"/>
    <s v="Bhilwara"/>
    <x v="2"/>
    <n v="18940"/>
    <n v="674.76"/>
  </r>
  <r>
    <x v="0"/>
    <x v="8"/>
    <s v="Bhilwara"/>
    <x v="3"/>
    <n v="15950"/>
    <n v="218.18"/>
  </r>
  <r>
    <x v="1"/>
    <x v="8"/>
    <s v="Bhilwara"/>
    <x v="0"/>
    <n v="430"/>
    <n v="1511.63"/>
  </r>
  <r>
    <x v="1"/>
    <x v="8"/>
    <s v="Bhilwara"/>
    <x v="1"/>
    <n v="187230"/>
    <n v="690.33"/>
  </r>
  <r>
    <x v="1"/>
    <x v="8"/>
    <s v="Bhilwara"/>
    <x v="2"/>
    <n v="2580"/>
    <n v="503.88"/>
  </r>
  <r>
    <x v="1"/>
    <x v="8"/>
    <s v="Bhilwara"/>
    <x v="3"/>
    <n v="23340"/>
    <n v="114.4"/>
  </r>
  <r>
    <x v="2"/>
    <x v="8"/>
    <s v="Bhilwara"/>
    <x v="0"/>
    <n v="390"/>
    <n v="2025.64"/>
  </r>
  <r>
    <x v="2"/>
    <x v="8"/>
    <s v="Bhilwara"/>
    <x v="1"/>
    <n v="202330"/>
    <n v="1836.36"/>
  </r>
  <r>
    <x v="2"/>
    <x v="8"/>
    <s v="Bhilwara"/>
    <x v="2"/>
    <n v="50090"/>
    <n v="868.44"/>
  </r>
  <r>
    <x v="2"/>
    <x v="8"/>
    <s v="Bhilwara"/>
    <x v="3"/>
    <n v="12910"/>
    <n v="419.83"/>
  </r>
  <r>
    <x v="3"/>
    <x v="8"/>
    <s v="Bhilwara"/>
    <x v="0"/>
    <n v="370"/>
    <n v="1864.86"/>
  </r>
  <r>
    <x v="3"/>
    <x v="8"/>
    <s v="Bhilwara"/>
    <x v="1"/>
    <n v="170510"/>
    <n v="1687.99"/>
  </r>
  <r>
    <x v="3"/>
    <x v="8"/>
    <s v="Bhilwara"/>
    <x v="2"/>
    <n v="29300"/>
    <n v="792.49"/>
  </r>
  <r>
    <x v="3"/>
    <x v="8"/>
    <s v="Bhilwara"/>
    <x v="3"/>
    <n v="38960"/>
    <n v="477.41"/>
  </r>
  <r>
    <x v="4"/>
    <x v="8"/>
    <s v="Bhilwara"/>
    <x v="0"/>
    <n v="260"/>
    <n v="1730.77"/>
  </r>
  <r>
    <x v="4"/>
    <x v="8"/>
    <s v="Bhilwara"/>
    <x v="1"/>
    <n v="156130"/>
    <n v="1817.4"/>
  </r>
  <r>
    <x v="4"/>
    <x v="8"/>
    <s v="Bhilwara"/>
    <x v="2"/>
    <n v="29240"/>
    <n v="1219.9000000000001"/>
  </r>
  <r>
    <x v="4"/>
    <x v="8"/>
    <s v="Bhilwara"/>
    <x v="3"/>
    <n v="50770"/>
    <n v="89.42"/>
  </r>
  <r>
    <x v="5"/>
    <x v="8"/>
    <s v="Bhilwara"/>
    <x v="0"/>
    <n v="290"/>
    <n v="2172.41"/>
  </r>
  <r>
    <x v="5"/>
    <x v="8"/>
    <s v="Bhilwara"/>
    <x v="1"/>
    <n v="153610"/>
    <n v="1720.66"/>
  </r>
  <r>
    <x v="5"/>
    <x v="8"/>
    <s v="Bhilwara"/>
    <x v="2"/>
    <n v="45740"/>
    <n v="1245.74"/>
  </r>
  <r>
    <x v="5"/>
    <x v="8"/>
    <s v="Bhilwara"/>
    <x v="3"/>
    <n v="39480"/>
    <n v="94.98"/>
  </r>
  <r>
    <x v="6"/>
    <x v="8"/>
    <s v="Bhilwara"/>
    <x v="0"/>
    <n v="510"/>
    <n v="2196.08"/>
  </r>
  <r>
    <x v="6"/>
    <x v="8"/>
    <s v="Bhilwara"/>
    <x v="1"/>
    <n v="153060"/>
    <n v="2012.54"/>
  </r>
  <r>
    <x v="6"/>
    <x v="8"/>
    <s v="Bhilwara"/>
    <x v="2"/>
    <n v="26650"/>
    <n v="726.45"/>
  </r>
  <r>
    <x v="6"/>
    <x v="8"/>
    <s v="Bhilwara"/>
    <x v="3"/>
    <n v="45360"/>
    <n v="95.46"/>
  </r>
  <r>
    <x v="7"/>
    <x v="8"/>
    <s v="Bhilwara"/>
    <x v="0"/>
    <n v="570"/>
    <n v="2000"/>
  </r>
  <r>
    <x v="7"/>
    <x v="8"/>
    <s v="Bhilwara"/>
    <x v="1"/>
    <n v="162800"/>
    <n v="1214.6199999999999"/>
  </r>
  <r>
    <x v="7"/>
    <x v="8"/>
    <s v="Bhilwara"/>
    <x v="2"/>
    <n v="12260"/>
    <n v="858.08"/>
  </r>
  <r>
    <x v="7"/>
    <x v="8"/>
    <s v="Bhilwara"/>
    <x v="3"/>
    <n v="44390"/>
    <n v="80.42"/>
  </r>
  <r>
    <x v="8"/>
    <x v="8"/>
    <s v="Bhilwara"/>
    <x v="0"/>
    <n v="510"/>
    <n v="2289.3200000000002"/>
  </r>
  <r>
    <x v="8"/>
    <x v="8"/>
    <s v="Bhilwara"/>
    <x v="1"/>
    <n v="173080"/>
    <n v="1532.31"/>
  </r>
  <r>
    <x v="8"/>
    <x v="8"/>
    <s v="Bhilwara"/>
    <x v="2"/>
    <n v="33410"/>
    <n v="1121.1600000000001"/>
  </r>
  <r>
    <x v="8"/>
    <x v="8"/>
    <s v="Bhilwara"/>
    <x v="3"/>
    <n v="31420"/>
    <n v="577.45000000000005"/>
  </r>
  <r>
    <x v="9"/>
    <x v="8"/>
    <s v="Bhilwara"/>
    <x v="0"/>
    <n v="580"/>
    <n v="2366.3200000000002"/>
  </r>
  <r>
    <x v="9"/>
    <x v="8"/>
    <s v="Bhilwara"/>
    <x v="1"/>
    <n v="158940"/>
    <n v="2276.23"/>
  </r>
  <r>
    <x v="9"/>
    <x v="8"/>
    <s v="Bhilwara"/>
    <x v="2"/>
    <n v="34020"/>
    <n v="1132.01"/>
  </r>
  <r>
    <x v="9"/>
    <x v="8"/>
    <s v="Bhilwara"/>
    <x v="3"/>
    <n v="41470"/>
    <n v="117.55"/>
  </r>
  <r>
    <x v="0"/>
    <x v="8"/>
    <s v="Bikaner"/>
    <x v="0"/>
    <n v="180"/>
    <n v="1777.78"/>
  </r>
  <r>
    <x v="0"/>
    <x v="8"/>
    <s v="Bikaner"/>
    <x v="1"/>
    <n v="10"/>
    <n v="1000"/>
  </r>
  <r>
    <x v="0"/>
    <x v="8"/>
    <s v="Bikaner"/>
    <x v="2"/>
    <n v="171780"/>
    <n v="869.66"/>
  </r>
  <r>
    <x v="0"/>
    <x v="8"/>
    <s v="Bikaner"/>
    <x v="3"/>
    <n v="790"/>
    <n v="341.77"/>
  </r>
  <r>
    <x v="1"/>
    <x v="8"/>
    <s v="Bikaner"/>
    <x v="0"/>
    <n v="60"/>
    <n v="1666.67"/>
  </r>
  <r>
    <x v="1"/>
    <x v="8"/>
    <s v="Bikaner"/>
    <x v="1"/>
    <n v="10"/>
    <n v="1000"/>
  </r>
  <r>
    <x v="1"/>
    <x v="8"/>
    <s v="Bikaner"/>
    <x v="2"/>
    <n v="118710"/>
    <n v="493.3"/>
  </r>
  <r>
    <x v="1"/>
    <x v="8"/>
    <s v="Bikaner"/>
    <x v="3"/>
    <n v="5130"/>
    <n v="60.43"/>
  </r>
  <r>
    <x v="2"/>
    <x v="8"/>
    <s v="Bikaner"/>
    <x v="0"/>
    <n v="40"/>
    <n v="2000"/>
  </r>
  <r>
    <x v="2"/>
    <x v="8"/>
    <s v="Bikaner"/>
    <x v="1"/>
    <n v="10"/>
    <n v="1000"/>
  </r>
  <r>
    <x v="2"/>
    <x v="8"/>
    <s v="Bikaner"/>
    <x v="2"/>
    <n v="163770"/>
    <n v="888.14"/>
  </r>
  <r>
    <x v="2"/>
    <x v="8"/>
    <s v="Bikaner"/>
    <x v="3"/>
    <n v="510"/>
    <n v="294.12"/>
  </r>
  <r>
    <x v="3"/>
    <x v="8"/>
    <s v="Bikaner"/>
    <x v="0"/>
    <n v="30"/>
    <n v="2000"/>
  </r>
  <r>
    <x v="3"/>
    <x v="8"/>
    <s v="Bikaner"/>
    <x v="1"/>
    <n v="10"/>
    <n v="1000"/>
  </r>
  <r>
    <x v="3"/>
    <x v="8"/>
    <s v="Bikaner"/>
    <x v="2"/>
    <n v="170380"/>
    <n v="716.81"/>
  </r>
  <r>
    <x v="3"/>
    <x v="8"/>
    <s v="Bikaner"/>
    <x v="3"/>
    <n v="7340"/>
    <n v="411.44"/>
  </r>
  <r>
    <x v="4"/>
    <x v="8"/>
    <s v="Bikaner"/>
    <x v="0"/>
    <n v="30"/>
    <n v="1666.67"/>
  </r>
  <r>
    <x v="4"/>
    <x v="8"/>
    <s v="Bikaner"/>
    <x v="1"/>
    <n v="30"/>
    <n v="2000"/>
  </r>
  <r>
    <x v="4"/>
    <x v="8"/>
    <s v="Bikaner"/>
    <x v="2"/>
    <n v="188570"/>
    <n v="818.32"/>
  </r>
  <r>
    <x v="4"/>
    <x v="8"/>
    <s v="Bikaner"/>
    <x v="3"/>
    <n v="1720"/>
    <n v="81.400000000000006"/>
  </r>
  <r>
    <x v="5"/>
    <x v="8"/>
    <s v="Bikaner"/>
    <x v="0"/>
    <n v="20"/>
    <n v="2000"/>
  </r>
  <r>
    <x v="5"/>
    <x v="8"/>
    <s v="Bikaner"/>
    <x v="2"/>
    <n v="230210"/>
    <n v="770.64"/>
  </r>
  <r>
    <x v="5"/>
    <x v="8"/>
    <s v="Bikaner"/>
    <x v="3"/>
    <n v="750"/>
    <n v="93.33"/>
  </r>
  <r>
    <x v="6"/>
    <x v="8"/>
    <s v="Bikaner"/>
    <x v="0"/>
    <n v="40"/>
    <n v="2000"/>
  </r>
  <r>
    <x v="6"/>
    <x v="8"/>
    <s v="Bikaner"/>
    <x v="2"/>
    <n v="220950"/>
    <n v="773.34"/>
  </r>
  <r>
    <x v="6"/>
    <x v="8"/>
    <s v="Bikaner"/>
    <x v="3"/>
    <n v="750"/>
    <n v="53.33"/>
  </r>
  <r>
    <x v="7"/>
    <x v="8"/>
    <s v="Bikaner"/>
    <x v="0"/>
    <n v="20"/>
    <n v="1500"/>
  </r>
  <r>
    <x v="7"/>
    <x v="8"/>
    <s v="Bikaner"/>
    <x v="2"/>
    <n v="241720"/>
    <n v="919.62"/>
  </r>
  <r>
    <x v="7"/>
    <x v="8"/>
    <s v="Bikaner"/>
    <x v="3"/>
    <n v="630"/>
    <n v="31.75"/>
  </r>
  <r>
    <x v="8"/>
    <x v="8"/>
    <s v="Bikaner"/>
    <x v="0"/>
    <n v="10"/>
    <n v="2250"/>
  </r>
  <r>
    <x v="8"/>
    <x v="8"/>
    <s v="Bikaner"/>
    <x v="2"/>
    <n v="226590"/>
    <n v="854.36"/>
  </r>
  <r>
    <x v="8"/>
    <x v="8"/>
    <s v="Bikaner"/>
    <x v="3"/>
    <n v="660"/>
    <n v="596.01"/>
  </r>
  <r>
    <x v="9"/>
    <x v="8"/>
    <s v="Bikaner"/>
    <x v="2"/>
    <n v="255770"/>
    <n v="918.64"/>
  </r>
  <r>
    <x v="9"/>
    <x v="8"/>
    <s v="Bikaner"/>
    <x v="3"/>
    <n v="2400"/>
    <n v="99.11"/>
  </r>
  <r>
    <x v="0"/>
    <x v="8"/>
    <s v="Bundi"/>
    <x v="0"/>
    <n v="24510"/>
    <n v="1849.86"/>
  </r>
  <r>
    <x v="0"/>
    <x v="8"/>
    <s v="Bundi"/>
    <x v="1"/>
    <n v="32700"/>
    <n v="2250.15"/>
  </r>
  <r>
    <x v="0"/>
    <x v="8"/>
    <s v="Bundi"/>
    <x v="2"/>
    <n v="5020"/>
    <n v="1145.42"/>
  </r>
  <r>
    <x v="1"/>
    <x v="8"/>
    <s v="Bundi"/>
    <x v="0"/>
    <n v="36150"/>
    <n v="867.5"/>
  </r>
  <r>
    <x v="1"/>
    <x v="8"/>
    <s v="Bundi"/>
    <x v="1"/>
    <n v="37990"/>
    <n v="1304.82"/>
  </r>
  <r>
    <x v="1"/>
    <x v="8"/>
    <s v="Bundi"/>
    <x v="2"/>
    <n v="6910"/>
    <n v="739.51"/>
  </r>
  <r>
    <x v="2"/>
    <x v="8"/>
    <s v="Bundi"/>
    <x v="0"/>
    <n v="22900"/>
    <n v="1876.42"/>
  </r>
  <r>
    <x v="2"/>
    <x v="8"/>
    <s v="Bundi"/>
    <x v="1"/>
    <n v="48610"/>
    <n v="2517.79"/>
  </r>
  <r>
    <x v="2"/>
    <x v="8"/>
    <s v="Bundi"/>
    <x v="2"/>
    <n v="9070"/>
    <n v="1177.51"/>
  </r>
  <r>
    <x v="3"/>
    <x v="8"/>
    <s v="Bundi"/>
    <x v="0"/>
    <n v="20970"/>
    <n v="1631.86"/>
  </r>
  <r>
    <x v="3"/>
    <x v="8"/>
    <s v="Bundi"/>
    <x v="1"/>
    <n v="41040"/>
    <n v="2679.82"/>
  </r>
  <r>
    <x v="3"/>
    <x v="8"/>
    <s v="Bundi"/>
    <x v="2"/>
    <n v="5820"/>
    <n v="1249.1400000000001"/>
  </r>
  <r>
    <x v="3"/>
    <x v="8"/>
    <s v="Bundi"/>
    <x v="3"/>
    <n v="60"/>
    <n v="500"/>
  </r>
  <r>
    <x v="4"/>
    <x v="8"/>
    <s v="Bundi"/>
    <x v="0"/>
    <n v="19310"/>
    <n v="1977.21"/>
  </r>
  <r>
    <x v="4"/>
    <x v="8"/>
    <s v="Bundi"/>
    <x v="1"/>
    <n v="42610"/>
    <n v="3046.47"/>
  </r>
  <r>
    <x v="4"/>
    <x v="8"/>
    <s v="Bundi"/>
    <x v="2"/>
    <n v="5190"/>
    <n v="1248.55"/>
  </r>
  <r>
    <x v="4"/>
    <x v="8"/>
    <s v="Bundi"/>
    <x v="3"/>
    <n v="100"/>
    <n v="100"/>
  </r>
  <r>
    <x v="5"/>
    <x v="8"/>
    <s v="Bundi"/>
    <x v="0"/>
    <n v="29470"/>
    <n v="2441.4699999999998"/>
  </r>
  <r>
    <x v="5"/>
    <x v="8"/>
    <s v="Bundi"/>
    <x v="1"/>
    <n v="29740"/>
    <n v="1998.65"/>
  </r>
  <r>
    <x v="5"/>
    <x v="8"/>
    <s v="Bundi"/>
    <x v="2"/>
    <n v="2010"/>
    <n v="1258.71"/>
  </r>
  <r>
    <x v="5"/>
    <x v="8"/>
    <s v="Bundi"/>
    <x v="3"/>
    <n v="60"/>
    <n v="166.67"/>
  </r>
  <r>
    <x v="6"/>
    <x v="8"/>
    <s v="Bundi"/>
    <x v="0"/>
    <n v="34550"/>
    <n v="2220.84"/>
  </r>
  <r>
    <x v="6"/>
    <x v="8"/>
    <s v="Bundi"/>
    <x v="1"/>
    <n v="34170"/>
    <n v="2673.98"/>
  </r>
  <r>
    <x v="6"/>
    <x v="8"/>
    <s v="Bundi"/>
    <x v="2"/>
    <n v="1620"/>
    <n v="345.68"/>
  </r>
  <r>
    <x v="6"/>
    <x v="8"/>
    <s v="Bundi"/>
    <x v="3"/>
    <n v="90"/>
    <n v="111.11"/>
  </r>
  <r>
    <x v="7"/>
    <x v="8"/>
    <s v="Bundi"/>
    <x v="0"/>
    <n v="39860"/>
    <n v="2228.3000000000002"/>
  </r>
  <r>
    <x v="7"/>
    <x v="8"/>
    <s v="Bundi"/>
    <x v="1"/>
    <n v="29720"/>
    <n v="2907.13"/>
  </r>
  <r>
    <x v="7"/>
    <x v="8"/>
    <s v="Bundi"/>
    <x v="2"/>
    <n v="2360"/>
    <n v="1127.1199999999999"/>
  </r>
  <r>
    <x v="7"/>
    <x v="8"/>
    <s v="Bundi"/>
    <x v="3"/>
    <n v="80"/>
    <n v="125"/>
  </r>
  <r>
    <x v="8"/>
    <x v="8"/>
    <s v="Bundi"/>
    <x v="0"/>
    <n v="44350"/>
    <n v="2672.73"/>
  </r>
  <r>
    <x v="8"/>
    <x v="8"/>
    <s v="Bundi"/>
    <x v="1"/>
    <n v="30340"/>
    <n v="2880.55"/>
  </r>
  <r>
    <x v="8"/>
    <x v="8"/>
    <s v="Bundi"/>
    <x v="2"/>
    <n v="7170"/>
    <n v="1509"/>
  </r>
  <r>
    <x v="8"/>
    <x v="8"/>
    <s v="Bundi"/>
    <x v="3"/>
    <n v="180"/>
    <n v="595.62"/>
  </r>
  <r>
    <x v="9"/>
    <x v="8"/>
    <s v="Bundi"/>
    <x v="0"/>
    <n v="47010"/>
    <n v="2831.55"/>
  </r>
  <r>
    <x v="9"/>
    <x v="8"/>
    <s v="Bundi"/>
    <x v="1"/>
    <n v="22940"/>
    <n v="3454.63"/>
  </r>
  <r>
    <x v="9"/>
    <x v="8"/>
    <s v="Bundi"/>
    <x v="2"/>
    <n v="50600"/>
    <n v="1281"/>
  </r>
  <r>
    <x v="9"/>
    <x v="8"/>
    <s v="Bundi"/>
    <x v="3"/>
    <n v="270"/>
    <n v="99.03"/>
  </r>
  <r>
    <x v="0"/>
    <x v="8"/>
    <s v="Chittorgarh"/>
    <x v="0"/>
    <n v="870"/>
    <n v="1810.61"/>
  </r>
  <r>
    <x v="0"/>
    <x v="8"/>
    <s v="Chittorgarh"/>
    <x v="1"/>
    <n v="184700"/>
    <n v="2745.12"/>
  </r>
  <r>
    <x v="0"/>
    <x v="8"/>
    <s v="Chittorgarh"/>
    <x v="2"/>
    <n v="17720"/>
    <n v="866.68"/>
  </r>
  <r>
    <x v="0"/>
    <x v="8"/>
    <s v="Chittorgarh"/>
    <x v="3"/>
    <n v="2770"/>
    <n v="407.94"/>
  </r>
  <r>
    <x v="1"/>
    <x v="8"/>
    <s v="Chittorgarh"/>
    <x v="0"/>
    <n v="1250"/>
    <n v="1510.56"/>
  </r>
  <r>
    <x v="1"/>
    <x v="8"/>
    <s v="Chittorgarh"/>
    <x v="1"/>
    <n v="193920"/>
    <n v="1745.42"/>
  </r>
  <r>
    <x v="1"/>
    <x v="8"/>
    <s v="Chittorgarh"/>
    <x v="2"/>
    <n v="12530"/>
    <n v="1013.24"/>
  </r>
  <r>
    <x v="1"/>
    <x v="8"/>
    <s v="Chittorgarh"/>
    <x v="3"/>
    <n v="9340"/>
    <n v="338.99"/>
  </r>
  <r>
    <x v="2"/>
    <x v="8"/>
    <s v="Chittorgarh"/>
    <x v="0"/>
    <n v="1280"/>
    <n v="2018.19"/>
  </r>
  <r>
    <x v="2"/>
    <x v="8"/>
    <s v="Chittorgarh"/>
    <x v="1"/>
    <n v="199100"/>
    <n v="2133.4299999999998"/>
  </r>
  <r>
    <x v="2"/>
    <x v="8"/>
    <s v="Chittorgarh"/>
    <x v="2"/>
    <n v="16190"/>
    <n v="977.73"/>
  </r>
  <r>
    <x v="2"/>
    <x v="8"/>
    <s v="Chittorgarh"/>
    <x v="3"/>
    <n v="6660"/>
    <n v="583.61"/>
  </r>
  <r>
    <x v="3"/>
    <x v="8"/>
    <s v="Chittorgarh"/>
    <x v="0"/>
    <n v="910"/>
    <n v="1882.79"/>
  </r>
  <r>
    <x v="3"/>
    <x v="8"/>
    <s v="Chittorgarh"/>
    <x v="1"/>
    <n v="171890"/>
    <n v="2349.69"/>
  </r>
  <r>
    <x v="3"/>
    <x v="8"/>
    <s v="Chittorgarh"/>
    <x v="2"/>
    <n v="12340"/>
    <n v="960.47"/>
  </r>
  <r>
    <x v="3"/>
    <x v="8"/>
    <s v="Chittorgarh"/>
    <x v="3"/>
    <n v="21510"/>
    <n v="607.53"/>
  </r>
  <r>
    <x v="4"/>
    <x v="8"/>
    <s v="Chittorgarh"/>
    <x v="0"/>
    <n v="700"/>
    <n v="1761.85"/>
  </r>
  <r>
    <x v="4"/>
    <x v="8"/>
    <s v="Chittorgarh"/>
    <x v="1"/>
    <n v="157490"/>
    <n v="2624.17"/>
  </r>
  <r>
    <x v="4"/>
    <x v="8"/>
    <s v="Chittorgarh"/>
    <x v="2"/>
    <n v="12290"/>
    <n v="1015.48"/>
  </r>
  <r>
    <x v="4"/>
    <x v="8"/>
    <s v="Chittorgarh"/>
    <x v="3"/>
    <n v="18470"/>
    <n v="104.14"/>
  </r>
  <r>
    <x v="5"/>
    <x v="8"/>
    <s v="Chittorgarh"/>
    <x v="0"/>
    <n v="690"/>
    <n v="2133.9299999999998"/>
  </r>
  <r>
    <x v="5"/>
    <x v="8"/>
    <s v="Chittorgarh"/>
    <x v="1"/>
    <n v="140520"/>
    <n v="2191.4499999999998"/>
  </r>
  <r>
    <x v="5"/>
    <x v="8"/>
    <s v="Chittorgarh"/>
    <x v="2"/>
    <n v="13600"/>
    <n v="1194.6600000000001"/>
  </r>
  <r>
    <x v="5"/>
    <x v="8"/>
    <s v="Chittorgarh"/>
    <x v="3"/>
    <n v="13350"/>
    <n v="123.57"/>
  </r>
  <r>
    <x v="6"/>
    <x v="8"/>
    <s v="Chittorgarh"/>
    <x v="0"/>
    <n v="880"/>
    <n v="2178.02"/>
  </r>
  <r>
    <x v="6"/>
    <x v="8"/>
    <s v="Chittorgarh"/>
    <x v="1"/>
    <n v="121560"/>
    <n v="2563.5"/>
  </r>
  <r>
    <x v="6"/>
    <x v="8"/>
    <s v="Chittorgarh"/>
    <x v="2"/>
    <n v="10940"/>
    <n v="1044.76"/>
  </r>
  <r>
    <x v="6"/>
    <x v="8"/>
    <s v="Chittorgarh"/>
    <x v="3"/>
    <n v="13310"/>
    <n v="132.74"/>
  </r>
  <r>
    <x v="7"/>
    <x v="8"/>
    <s v="Chittorgarh"/>
    <x v="0"/>
    <n v="1260"/>
    <n v="2015.79"/>
  </r>
  <r>
    <x v="7"/>
    <x v="8"/>
    <s v="Chittorgarh"/>
    <x v="1"/>
    <n v="105080"/>
    <n v="2066.6799999999998"/>
  </r>
  <r>
    <x v="7"/>
    <x v="8"/>
    <s v="Chittorgarh"/>
    <x v="2"/>
    <n v="9480"/>
    <n v="1179.57"/>
  </r>
  <r>
    <x v="7"/>
    <x v="8"/>
    <s v="Chittorgarh"/>
    <x v="3"/>
    <n v="11510"/>
    <n v="98.76"/>
  </r>
  <r>
    <x v="8"/>
    <x v="8"/>
    <s v="Chittorgarh"/>
    <x v="0"/>
    <n v="1130"/>
    <n v="1590.23"/>
  </r>
  <r>
    <x v="8"/>
    <x v="8"/>
    <s v="Chittorgarh"/>
    <x v="1"/>
    <n v="125900"/>
    <n v="1461.25"/>
  </r>
  <r>
    <x v="8"/>
    <x v="8"/>
    <s v="Chittorgarh"/>
    <x v="2"/>
    <n v="11720"/>
    <n v="1498"/>
  </r>
  <r>
    <x v="8"/>
    <x v="8"/>
    <s v="Chittorgarh"/>
    <x v="3"/>
    <n v="10560"/>
    <n v="724.89"/>
  </r>
  <r>
    <x v="9"/>
    <x v="8"/>
    <s v="Chittorgarh"/>
    <x v="0"/>
    <n v="1350"/>
    <n v="2314.17"/>
  </r>
  <r>
    <x v="9"/>
    <x v="8"/>
    <s v="Chittorgarh"/>
    <x v="1"/>
    <n v="120760"/>
    <n v="2917.48"/>
  </r>
  <r>
    <x v="9"/>
    <x v="8"/>
    <s v="Chittorgarh"/>
    <x v="2"/>
    <n v="22850"/>
    <n v="1415.56"/>
  </r>
  <r>
    <x v="9"/>
    <x v="8"/>
    <s v="Chittorgarh"/>
    <x v="3"/>
    <n v="12310"/>
    <n v="117.52"/>
  </r>
  <r>
    <x v="0"/>
    <x v="8"/>
    <s v="Churu"/>
    <x v="2"/>
    <n v="287900"/>
    <n v="501.91"/>
  </r>
  <r>
    <x v="1"/>
    <x v="8"/>
    <s v="Churu"/>
    <x v="2"/>
    <n v="162380"/>
    <n v="194.73"/>
  </r>
  <r>
    <x v="2"/>
    <x v="8"/>
    <s v="Churu"/>
    <x v="2"/>
    <n v="358730"/>
    <n v="621.11"/>
  </r>
  <r>
    <x v="3"/>
    <x v="8"/>
    <s v="Churu"/>
    <x v="2"/>
    <n v="319450"/>
    <n v="128.22"/>
  </r>
  <r>
    <x v="3"/>
    <x v="8"/>
    <s v="Churu"/>
    <x v="3"/>
    <n v="80"/>
    <n v="500"/>
  </r>
  <r>
    <x v="4"/>
    <x v="8"/>
    <s v="Churu"/>
    <x v="2"/>
    <n v="127130"/>
    <n v="701.96"/>
  </r>
  <r>
    <x v="4"/>
    <x v="8"/>
    <s v="Churu"/>
    <x v="3"/>
    <n v="420"/>
    <n v="95.24"/>
  </r>
  <r>
    <x v="5"/>
    <x v="8"/>
    <s v="Churu"/>
    <x v="2"/>
    <n v="387680"/>
    <n v="251.68"/>
  </r>
  <r>
    <x v="5"/>
    <x v="8"/>
    <s v="Churu"/>
    <x v="3"/>
    <n v="300"/>
    <n v="100"/>
  </r>
  <r>
    <x v="6"/>
    <x v="8"/>
    <s v="Churu"/>
    <x v="2"/>
    <n v="219690"/>
    <n v="312.02999999999997"/>
  </r>
  <r>
    <x v="6"/>
    <x v="8"/>
    <s v="Churu"/>
    <x v="3"/>
    <n v="610"/>
    <n v="98.36"/>
  </r>
  <r>
    <x v="7"/>
    <x v="8"/>
    <s v="Churu"/>
    <x v="2"/>
    <n v="113170"/>
    <n v="371.56"/>
  </r>
  <r>
    <x v="7"/>
    <x v="8"/>
    <s v="Churu"/>
    <x v="3"/>
    <n v="610"/>
    <n v="81.97"/>
  </r>
  <r>
    <x v="8"/>
    <x v="8"/>
    <s v="Churu"/>
    <x v="2"/>
    <n v="219110"/>
    <n v="347.46"/>
  </r>
  <r>
    <x v="8"/>
    <x v="8"/>
    <s v="Churu"/>
    <x v="3"/>
    <n v="860"/>
    <n v="596.14"/>
  </r>
  <r>
    <x v="9"/>
    <x v="8"/>
    <s v="Churu"/>
    <x v="2"/>
    <n v="107090"/>
    <n v="383.01"/>
  </r>
  <r>
    <x v="9"/>
    <x v="8"/>
    <s v="Churu"/>
    <x v="3"/>
    <n v="1190"/>
    <n v="60.51"/>
  </r>
  <r>
    <x v="0"/>
    <x v="8"/>
    <s v="Dungarpur"/>
    <x v="0"/>
    <n v="14840"/>
    <n v="221.7"/>
  </r>
  <r>
    <x v="0"/>
    <x v="8"/>
    <s v="Dungarpur"/>
    <x v="1"/>
    <n v="88370"/>
    <n v="878.35"/>
  </r>
  <r>
    <x v="0"/>
    <x v="8"/>
    <s v="Dungarpur"/>
    <x v="2"/>
    <n v="7700"/>
    <n v="579.22"/>
  </r>
  <r>
    <x v="0"/>
    <x v="8"/>
    <s v="Dungarpur"/>
    <x v="3"/>
    <n v="390"/>
    <n v="410.26"/>
  </r>
  <r>
    <x v="1"/>
    <x v="8"/>
    <s v="Dungarpur"/>
    <x v="0"/>
    <n v="13960"/>
    <n v="362.46"/>
  </r>
  <r>
    <x v="1"/>
    <x v="8"/>
    <s v="Dungarpur"/>
    <x v="1"/>
    <n v="90000"/>
    <n v="632.55999999999995"/>
  </r>
  <r>
    <x v="1"/>
    <x v="8"/>
    <s v="Dungarpur"/>
    <x v="2"/>
    <n v="13410"/>
    <n v="1038.78"/>
  </r>
  <r>
    <x v="1"/>
    <x v="8"/>
    <s v="Dungarpur"/>
    <x v="3"/>
    <n v="420"/>
    <n v="357.14"/>
  </r>
  <r>
    <x v="2"/>
    <x v="8"/>
    <s v="Dungarpur"/>
    <x v="0"/>
    <n v="13730"/>
    <n v="659.87"/>
  </r>
  <r>
    <x v="2"/>
    <x v="8"/>
    <s v="Dungarpur"/>
    <x v="1"/>
    <n v="89060"/>
    <n v="1464.86"/>
  </r>
  <r>
    <x v="2"/>
    <x v="8"/>
    <s v="Dungarpur"/>
    <x v="2"/>
    <n v="13570"/>
    <n v="927.78"/>
  </r>
  <r>
    <x v="2"/>
    <x v="8"/>
    <s v="Dungarpur"/>
    <x v="3"/>
    <n v="460"/>
    <n v="434.78"/>
  </r>
  <r>
    <x v="3"/>
    <x v="8"/>
    <s v="Dungarpur"/>
    <x v="0"/>
    <n v="22030"/>
    <n v="777.58"/>
  </r>
  <r>
    <x v="3"/>
    <x v="8"/>
    <s v="Dungarpur"/>
    <x v="1"/>
    <n v="82210"/>
    <n v="482.79"/>
  </r>
  <r>
    <x v="3"/>
    <x v="8"/>
    <s v="Dungarpur"/>
    <x v="2"/>
    <n v="14970"/>
    <n v="1262.53"/>
  </r>
  <r>
    <x v="3"/>
    <x v="8"/>
    <s v="Dungarpur"/>
    <x v="3"/>
    <n v="1030"/>
    <n v="524.27"/>
  </r>
  <r>
    <x v="4"/>
    <x v="8"/>
    <s v="Dungarpur"/>
    <x v="0"/>
    <n v="22730"/>
    <n v="945.01"/>
  </r>
  <r>
    <x v="4"/>
    <x v="8"/>
    <s v="Dungarpur"/>
    <x v="1"/>
    <n v="79060"/>
    <n v="866.68"/>
  </r>
  <r>
    <x v="4"/>
    <x v="8"/>
    <s v="Dungarpur"/>
    <x v="2"/>
    <n v="15380"/>
    <n v="898.57"/>
  </r>
  <r>
    <x v="4"/>
    <x v="8"/>
    <s v="Dungarpur"/>
    <x v="3"/>
    <n v="1360"/>
    <n v="88.24"/>
  </r>
  <r>
    <x v="5"/>
    <x v="8"/>
    <s v="Dungarpur"/>
    <x v="0"/>
    <n v="22890"/>
    <n v="1096.1099999999999"/>
  </r>
  <r>
    <x v="5"/>
    <x v="8"/>
    <s v="Dungarpur"/>
    <x v="1"/>
    <n v="76160"/>
    <n v="938.42"/>
  </r>
  <r>
    <x v="5"/>
    <x v="8"/>
    <s v="Dungarpur"/>
    <x v="2"/>
    <n v="16700"/>
    <n v="1100"/>
  </r>
  <r>
    <x v="5"/>
    <x v="8"/>
    <s v="Dungarpur"/>
    <x v="3"/>
    <n v="1170"/>
    <n v="102.56"/>
  </r>
  <r>
    <x v="6"/>
    <x v="8"/>
    <s v="Dungarpur"/>
    <x v="0"/>
    <n v="16330"/>
    <n v="696.88"/>
  </r>
  <r>
    <x v="6"/>
    <x v="8"/>
    <s v="Dungarpur"/>
    <x v="1"/>
    <n v="70760"/>
    <n v="1241.52"/>
  </r>
  <r>
    <x v="6"/>
    <x v="8"/>
    <s v="Dungarpur"/>
    <x v="2"/>
    <n v="13600"/>
    <n v="1314.71"/>
  </r>
  <r>
    <x v="6"/>
    <x v="8"/>
    <s v="Dungarpur"/>
    <x v="3"/>
    <n v="900"/>
    <n v="100"/>
  </r>
  <r>
    <x v="7"/>
    <x v="8"/>
    <s v="Dungarpur"/>
    <x v="0"/>
    <n v="16360"/>
    <n v="673.59"/>
  </r>
  <r>
    <x v="7"/>
    <x v="8"/>
    <s v="Dungarpur"/>
    <x v="1"/>
    <n v="66600"/>
    <n v="869.07"/>
  </r>
  <r>
    <x v="7"/>
    <x v="8"/>
    <s v="Dungarpur"/>
    <x v="2"/>
    <n v="10840"/>
    <n v="1007.38"/>
  </r>
  <r>
    <x v="7"/>
    <x v="8"/>
    <s v="Dungarpur"/>
    <x v="3"/>
    <n v="680"/>
    <n v="88.24"/>
  </r>
  <r>
    <x v="8"/>
    <x v="8"/>
    <s v="Dungarpur"/>
    <x v="0"/>
    <n v="17680"/>
    <n v="1268.54"/>
  </r>
  <r>
    <x v="8"/>
    <x v="8"/>
    <s v="Dungarpur"/>
    <x v="1"/>
    <n v="63660"/>
    <n v="1374.32"/>
  </r>
  <r>
    <x v="8"/>
    <x v="8"/>
    <s v="Dungarpur"/>
    <x v="2"/>
    <n v="11870"/>
    <n v="1164.58"/>
  </r>
  <r>
    <x v="8"/>
    <x v="8"/>
    <s v="Dungarpur"/>
    <x v="3"/>
    <n v="620"/>
    <n v="230.47"/>
  </r>
  <r>
    <x v="9"/>
    <x v="8"/>
    <s v="Dungarpur"/>
    <x v="0"/>
    <n v="17170"/>
    <n v="1149.47"/>
  </r>
  <r>
    <x v="9"/>
    <x v="8"/>
    <s v="Dungarpur"/>
    <x v="1"/>
    <n v="61450"/>
    <n v="1144.17"/>
  </r>
  <r>
    <x v="9"/>
    <x v="8"/>
    <s v="Dungarpur"/>
    <x v="2"/>
    <n v="11700"/>
    <n v="1248.9100000000001"/>
  </r>
  <r>
    <x v="9"/>
    <x v="8"/>
    <s v="Dungarpur"/>
    <x v="3"/>
    <n v="590"/>
    <n v="99.05"/>
  </r>
  <r>
    <x v="0"/>
    <x v="8"/>
    <s v="Ganganagar"/>
    <x v="0"/>
    <n v="30660"/>
    <n v="3412.92"/>
  </r>
  <r>
    <x v="0"/>
    <x v="8"/>
    <s v="Ganganagar"/>
    <x v="1"/>
    <n v="70"/>
    <n v="1857.14"/>
  </r>
  <r>
    <x v="0"/>
    <x v="8"/>
    <s v="Ganganagar"/>
    <x v="2"/>
    <n v="322190"/>
    <n v="713.37"/>
  </r>
  <r>
    <x v="0"/>
    <x v="8"/>
    <s v="Ganganagar"/>
    <x v="3"/>
    <n v="222870"/>
    <n v="415.53"/>
  </r>
  <r>
    <x v="1"/>
    <x v="8"/>
    <s v="Ganganagar"/>
    <x v="0"/>
    <n v="33380"/>
    <n v="3228.58"/>
  </r>
  <r>
    <x v="1"/>
    <x v="8"/>
    <s v="Ganganagar"/>
    <x v="2"/>
    <n v="230310"/>
    <n v="495.85"/>
  </r>
  <r>
    <x v="1"/>
    <x v="8"/>
    <s v="Ganganagar"/>
    <x v="3"/>
    <n v="338550"/>
    <n v="363.52"/>
  </r>
  <r>
    <x v="2"/>
    <x v="8"/>
    <s v="Ganganagar"/>
    <x v="0"/>
    <n v="30340"/>
    <n v="3576.14"/>
  </r>
  <r>
    <x v="2"/>
    <x v="8"/>
    <s v="Ganganagar"/>
    <x v="1"/>
    <n v="30"/>
    <n v="2333.33"/>
  </r>
  <r>
    <x v="2"/>
    <x v="8"/>
    <s v="Ganganagar"/>
    <x v="2"/>
    <n v="297970"/>
    <n v="757.46"/>
  </r>
  <r>
    <x v="2"/>
    <x v="8"/>
    <s v="Ganganagar"/>
    <x v="3"/>
    <n v="254600"/>
    <n v="416.81"/>
  </r>
  <r>
    <x v="3"/>
    <x v="8"/>
    <s v="Ganganagar"/>
    <x v="0"/>
    <n v="31320"/>
    <n v="3165.71"/>
  </r>
  <r>
    <x v="3"/>
    <x v="8"/>
    <s v="Ganganagar"/>
    <x v="1"/>
    <n v="20"/>
    <n v="1000"/>
  </r>
  <r>
    <x v="3"/>
    <x v="8"/>
    <s v="Ganganagar"/>
    <x v="2"/>
    <n v="247980"/>
    <n v="612.47"/>
  </r>
  <r>
    <x v="3"/>
    <x v="8"/>
    <s v="Ganganagar"/>
    <x v="3"/>
    <n v="387600"/>
    <n v="518.11"/>
  </r>
  <r>
    <x v="4"/>
    <x v="8"/>
    <s v="Ganganagar"/>
    <x v="0"/>
    <n v="29010"/>
    <n v="2746.64"/>
  </r>
  <r>
    <x v="4"/>
    <x v="8"/>
    <s v="Ganganagar"/>
    <x v="1"/>
    <n v="20"/>
    <n v="2000"/>
  </r>
  <r>
    <x v="4"/>
    <x v="8"/>
    <s v="Ganganagar"/>
    <x v="2"/>
    <n v="170200"/>
    <n v="927.73"/>
  </r>
  <r>
    <x v="4"/>
    <x v="8"/>
    <s v="Ganganagar"/>
    <x v="3"/>
    <n v="303830"/>
    <n v="93.34"/>
  </r>
  <r>
    <x v="5"/>
    <x v="8"/>
    <s v="Ganganagar"/>
    <x v="0"/>
    <n v="32280"/>
    <n v="3800.81"/>
  </r>
  <r>
    <x v="5"/>
    <x v="8"/>
    <s v="Ganganagar"/>
    <x v="1"/>
    <n v="80"/>
    <n v="1500"/>
  </r>
  <r>
    <x v="5"/>
    <x v="8"/>
    <s v="Ganganagar"/>
    <x v="2"/>
    <n v="181500"/>
    <n v="810.25"/>
  </r>
  <r>
    <x v="5"/>
    <x v="8"/>
    <s v="Ganganagar"/>
    <x v="3"/>
    <n v="193930"/>
    <n v="96.43"/>
  </r>
  <r>
    <x v="6"/>
    <x v="8"/>
    <s v="Ganganagar"/>
    <x v="0"/>
    <n v="39420"/>
    <n v="3529.17"/>
  </r>
  <r>
    <x v="6"/>
    <x v="8"/>
    <s v="Ganganagar"/>
    <x v="1"/>
    <n v="80"/>
    <n v="1625"/>
  </r>
  <r>
    <x v="6"/>
    <x v="8"/>
    <s v="Ganganagar"/>
    <x v="2"/>
    <n v="136610"/>
    <n v="917.14"/>
  </r>
  <r>
    <x v="6"/>
    <x v="8"/>
    <s v="Ganganagar"/>
    <x v="3"/>
    <n v="240550"/>
    <n v="100.06"/>
  </r>
  <r>
    <x v="7"/>
    <x v="8"/>
    <s v="Ganganagar"/>
    <x v="0"/>
    <n v="45900"/>
    <n v="2898.91"/>
  </r>
  <r>
    <x v="7"/>
    <x v="8"/>
    <s v="Ganganagar"/>
    <x v="1"/>
    <n v="20"/>
    <n v="1500"/>
  </r>
  <r>
    <x v="7"/>
    <x v="8"/>
    <s v="Ganganagar"/>
    <x v="2"/>
    <n v="156160"/>
    <n v="826.72"/>
  </r>
  <r>
    <x v="7"/>
    <x v="8"/>
    <s v="Ganganagar"/>
    <x v="3"/>
    <n v="204810"/>
    <n v="84.86"/>
  </r>
  <r>
    <x v="8"/>
    <x v="8"/>
    <s v="Ganganagar"/>
    <x v="0"/>
    <n v="48220"/>
    <n v="2908.67"/>
  </r>
  <r>
    <x v="8"/>
    <x v="8"/>
    <s v="Ganganagar"/>
    <x v="1"/>
    <n v="220"/>
    <n v="1500"/>
  </r>
  <r>
    <x v="8"/>
    <x v="8"/>
    <s v="Ganganagar"/>
    <x v="2"/>
    <n v="200370"/>
    <n v="820.54"/>
  </r>
  <r>
    <x v="8"/>
    <x v="8"/>
    <s v="Ganganagar"/>
    <x v="3"/>
    <n v="250010"/>
    <n v="596.04"/>
  </r>
  <r>
    <x v="9"/>
    <x v="8"/>
    <s v="Ganganagar"/>
    <x v="0"/>
    <n v="42180"/>
    <n v="3017.4"/>
  </r>
  <r>
    <x v="9"/>
    <x v="8"/>
    <s v="Ganganagar"/>
    <x v="1"/>
    <n v="70"/>
    <n v="2013.89"/>
  </r>
  <r>
    <x v="9"/>
    <x v="8"/>
    <s v="Ganganagar"/>
    <x v="2"/>
    <n v="196460"/>
    <n v="841.97"/>
  </r>
  <r>
    <x v="9"/>
    <x v="8"/>
    <s v="Ganganagar"/>
    <x v="3"/>
    <n v="315650"/>
    <n v="103.3"/>
  </r>
  <r>
    <x v="0"/>
    <x v="8"/>
    <s v="Jaipur"/>
    <x v="1"/>
    <n v="5590"/>
    <n v="1221.82"/>
  </r>
  <r>
    <x v="0"/>
    <x v="8"/>
    <s v="Jaipur"/>
    <x v="2"/>
    <n v="35680"/>
    <n v="1024.3800000000001"/>
  </r>
  <r>
    <x v="0"/>
    <x v="8"/>
    <s v="Jaipur"/>
    <x v="3"/>
    <n v="90"/>
    <n v="444.44"/>
  </r>
  <r>
    <x v="1"/>
    <x v="8"/>
    <s v="Jaipur"/>
    <x v="1"/>
    <n v="4770"/>
    <n v="587"/>
  </r>
  <r>
    <x v="1"/>
    <x v="8"/>
    <s v="Jaipur"/>
    <x v="2"/>
    <n v="11900"/>
    <n v="854.62"/>
  </r>
  <r>
    <x v="1"/>
    <x v="8"/>
    <s v="Jaipur"/>
    <x v="3"/>
    <n v="100"/>
    <n v="300"/>
  </r>
  <r>
    <x v="2"/>
    <x v="8"/>
    <s v="Jaipur"/>
    <x v="1"/>
    <n v="4210"/>
    <n v="1790.97"/>
  </r>
  <r>
    <x v="2"/>
    <x v="8"/>
    <s v="Jaipur"/>
    <x v="2"/>
    <n v="114770"/>
    <n v="1755.77"/>
  </r>
  <r>
    <x v="2"/>
    <x v="8"/>
    <s v="Jaipur"/>
    <x v="3"/>
    <n v="100"/>
    <n v="400"/>
  </r>
  <r>
    <x v="3"/>
    <x v="8"/>
    <s v="Jaipur"/>
    <x v="1"/>
    <n v="4300"/>
    <n v="1295.3499999999999"/>
  </r>
  <r>
    <x v="3"/>
    <x v="8"/>
    <s v="Jaipur"/>
    <x v="2"/>
    <n v="115590"/>
    <n v="911.06"/>
  </r>
  <r>
    <x v="3"/>
    <x v="8"/>
    <s v="Jaipur"/>
    <x v="3"/>
    <n v="110"/>
    <n v="545.45000000000005"/>
  </r>
  <r>
    <x v="4"/>
    <x v="8"/>
    <s v="Jaipur"/>
    <x v="1"/>
    <n v="3050"/>
    <n v="1121.31"/>
  </r>
  <r>
    <x v="4"/>
    <x v="8"/>
    <s v="Jaipur"/>
    <x v="2"/>
    <n v="115870"/>
    <n v="1573.4"/>
  </r>
  <r>
    <x v="4"/>
    <x v="8"/>
    <s v="Jaipur"/>
    <x v="3"/>
    <n v="210"/>
    <n v="95.24"/>
  </r>
  <r>
    <x v="5"/>
    <x v="8"/>
    <s v="Jaipur"/>
    <x v="1"/>
    <n v="3210"/>
    <n v="1404.98"/>
  </r>
  <r>
    <x v="5"/>
    <x v="8"/>
    <s v="Jaipur"/>
    <x v="2"/>
    <n v="162620"/>
    <n v="1254.4000000000001"/>
  </r>
  <r>
    <x v="5"/>
    <x v="8"/>
    <s v="Jaipur"/>
    <x v="3"/>
    <n v="70"/>
    <n v="142.86000000000001"/>
  </r>
  <r>
    <x v="6"/>
    <x v="8"/>
    <s v="Jaipur"/>
    <x v="1"/>
    <n v="2320"/>
    <n v="1181.03"/>
  </r>
  <r>
    <x v="6"/>
    <x v="8"/>
    <s v="Jaipur"/>
    <x v="2"/>
    <n v="137550"/>
    <n v="803.05"/>
  </r>
  <r>
    <x v="6"/>
    <x v="8"/>
    <s v="Jaipur"/>
    <x v="3"/>
    <n v="210"/>
    <n v="95.24"/>
  </r>
  <r>
    <x v="7"/>
    <x v="8"/>
    <s v="Jaipur"/>
    <x v="1"/>
    <n v="2450"/>
    <n v="1526.53"/>
  </r>
  <r>
    <x v="7"/>
    <x v="8"/>
    <s v="Jaipur"/>
    <x v="2"/>
    <n v="26360"/>
    <n v="977.24"/>
  </r>
  <r>
    <x v="7"/>
    <x v="8"/>
    <s v="Jaipur"/>
    <x v="3"/>
    <n v="150"/>
    <n v="66.67"/>
  </r>
  <r>
    <x v="8"/>
    <x v="8"/>
    <s v="Jaipur"/>
    <x v="1"/>
    <n v="1980"/>
    <n v="1497.98"/>
  </r>
  <r>
    <x v="8"/>
    <x v="8"/>
    <s v="Jaipur"/>
    <x v="2"/>
    <n v="114840"/>
    <n v="1105.26"/>
  </r>
  <r>
    <x v="8"/>
    <x v="8"/>
    <s v="Jaipur"/>
    <x v="3"/>
    <n v="100"/>
    <n v="595.66999999999996"/>
  </r>
  <r>
    <x v="9"/>
    <x v="8"/>
    <s v="Jaipur"/>
    <x v="1"/>
    <n v="1990"/>
    <n v="1306.6500000000001"/>
  </r>
  <r>
    <x v="9"/>
    <x v="8"/>
    <s v="Jaipur"/>
    <x v="2"/>
    <n v="36120"/>
    <n v="1096.3699999999999"/>
  </r>
  <r>
    <x v="9"/>
    <x v="8"/>
    <s v="Jaipur"/>
    <x v="3"/>
    <n v="200"/>
    <n v="98.68"/>
  </r>
  <r>
    <x v="0"/>
    <x v="8"/>
    <s v="Jaisalmer"/>
    <x v="2"/>
    <n v="66960"/>
    <n v="528.23"/>
  </r>
  <r>
    <x v="0"/>
    <x v="8"/>
    <s v="Jaisalmer"/>
    <x v="3"/>
    <n v="40"/>
    <n v="500"/>
  </r>
  <r>
    <x v="1"/>
    <x v="8"/>
    <s v="Jaisalmer"/>
    <x v="2"/>
    <n v="52680"/>
    <n v="361.43"/>
  </r>
  <r>
    <x v="1"/>
    <x v="8"/>
    <s v="Jaisalmer"/>
    <x v="3"/>
    <n v="110"/>
    <n v="363.64"/>
  </r>
  <r>
    <x v="2"/>
    <x v="8"/>
    <s v="Jaisalmer"/>
    <x v="2"/>
    <n v="79530"/>
    <n v="654.34"/>
  </r>
  <r>
    <x v="2"/>
    <x v="8"/>
    <s v="Jaisalmer"/>
    <x v="3"/>
    <n v="40"/>
    <n v="500"/>
  </r>
  <r>
    <x v="3"/>
    <x v="8"/>
    <s v="Jaisalmer"/>
    <x v="2"/>
    <n v="94020"/>
    <n v="861.63"/>
  </r>
  <r>
    <x v="3"/>
    <x v="8"/>
    <s v="Jaisalmer"/>
    <x v="3"/>
    <n v="340"/>
    <n v="529.41"/>
  </r>
  <r>
    <x v="4"/>
    <x v="8"/>
    <s v="Jaisalmer"/>
    <x v="2"/>
    <n v="130490"/>
    <n v="618.44000000000005"/>
  </r>
  <r>
    <x v="4"/>
    <x v="8"/>
    <s v="Jaisalmer"/>
    <x v="3"/>
    <n v="140"/>
    <n v="71.430000000000007"/>
  </r>
  <r>
    <x v="5"/>
    <x v="8"/>
    <s v="Jaisalmer"/>
    <x v="2"/>
    <n v="143650"/>
    <n v="884.44"/>
  </r>
  <r>
    <x v="5"/>
    <x v="8"/>
    <s v="Jaisalmer"/>
    <x v="3"/>
    <n v="170"/>
    <n v="117.65"/>
  </r>
  <r>
    <x v="6"/>
    <x v="8"/>
    <s v="Jaisalmer"/>
    <x v="2"/>
    <n v="107830"/>
    <n v="450.25"/>
  </r>
  <r>
    <x v="6"/>
    <x v="8"/>
    <s v="Jaisalmer"/>
    <x v="3"/>
    <n v="280"/>
    <n v="107.14"/>
  </r>
  <r>
    <x v="7"/>
    <x v="8"/>
    <s v="Jaisalmer"/>
    <x v="2"/>
    <n v="131690"/>
    <n v="1007.52"/>
  </r>
  <r>
    <x v="7"/>
    <x v="8"/>
    <s v="Jaisalmer"/>
    <x v="3"/>
    <n v="190"/>
    <n v="105.26"/>
  </r>
  <r>
    <x v="8"/>
    <x v="8"/>
    <s v="Jaisalmer"/>
    <x v="2"/>
    <n v="152930"/>
    <n v="895.07"/>
  </r>
  <r>
    <x v="8"/>
    <x v="8"/>
    <s v="Jaisalmer"/>
    <x v="3"/>
    <n v="40"/>
    <n v="595.71"/>
  </r>
  <r>
    <x v="9"/>
    <x v="8"/>
    <s v="Jaisalmer"/>
    <x v="2"/>
    <n v="159080"/>
    <n v="789.65"/>
  </r>
  <r>
    <x v="9"/>
    <x v="8"/>
    <s v="Jaisalmer"/>
    <x v="3"/>
    <n v="170"/>
    <n v="98.74"/>
  </r>
  <r>
    <x v="0"/>
    <x v="8"/>
    <s v="Jalore"/>
    <x v="1"/>
    <n v="50"/>
    <n v="1800"/>
  </r>
  <r>
    <x v="0"/>
    <x v="8"/>
    <s v="Jalore"/>
    <x v="2"/>
    <n v="960"/>
    <n v="531.25"/>
  </r>
  <r>
    <x v="0"/>
    <x v="8"/>
    <s v="Jalore"/>
    <x v="3"/>
    <n v="720"/>
    <n v="402.78"/>
  </r>
  <r>
    <x v="1"/>
    <x v="8"/>
    <s v="Jalore"/>
    <x v="1"/>
    <n v="20"/>
    <n v="1500"/>
  </r>
  <r>
    <x v="1"/>
    <x v="8"/>
    <s v="Jalore"/>
    <x v="2"/>
    <n v="20"/>
    <n v="500"/>
  </r>
  <r>
    <x v="1"/>
    <x v="8"/>
    <s v="Jalore"/>
    <x v="3"/>
    <n v="690"/>
    <n v="347.83"/>
  </r>
  <r>
    <x v="2"/>
    <x v="8"/>
    <s v="Jalore"/>
    <x v="1"/>
    <n v="30"/>
    <n v="2000"/>
  </r>
  <r>
    <x v="2"/>
    <x v="8"/>
    <s v="Jalore"/>
    <x v="2"/>
    <n v="7910"/>
    <n v="415.93"/>
  </r>
  <r>
    <x v="2"/>
    <x v="8"/>
    <s v="Jalore"/>
    <x v="3"/>
    <n v="340"/>
    <n v="441.18"/>
  </r>
  <r>
    <x v="3"/>
    <x v="8"/>
    <s v="Jalore"/>
    <x v="1"/>
    <n v="40"/>
    <n v="1500"/>
  </r>
  <r>
    <x v="3"/>
    <x v="8"/>
    <s v="Jalore"/>
    <x v="2"/>
    <n v="4120"/>
    <n v="589.80999999999995"/>
  </r>
  <r>
    <x v="3"/>
    <x v="8"/>
    <s v="Jalore"/>
    <x v="3"/>
    <n v="700"/>
    <n v="514.29"/>
  </r>
  <r>
    <x v="4"/>
    <x v="8"/>
    <s v="Jalore"/>
    <x v="1"/>
    <n v="50"/>
    <n v="2000"/>
  </r>
  <r>
    <x v="4"/>
    <x v="8"/>
    <s v="Jalore"/>
    <x v="2"/>
    <n v="1850"/>
    <n v="843.24"/>
  </r>
  <r>
    <x v="4"/>
    <x v="8"/>
    <s v="Jalore"/>
    <x v="3"/>
    <n v="910"/>
    <n v="87.91"/>
  </r>
  <r>
    <x v="5"/>
    <x v="8"/>
    <s v="Jalore"/>
    <x v="1"/>
    <n v="70"/>
    <n v="1714.29"/>
  </r>
  <r>
    <x v="5"/>
    <x v="8"/>
    <s v="Jalore"/>
    <x v="2"/>
    <n v="14020"/>
    <n v="767.48"/>
  </r>
  <r>
    <x v="5"/>
    <x v="8"/>
    <s v="Jalore"/>
    <x v="3"/>
    <n v="480"/>
    <n v="104.17"/>
  </r>
  <r>
    <x v="6"/>
    <x v="8"/>
    <s v="Jalore"/>
    <x v="1"/>
    <n v="40"/>
    <n v="1500"/>
  </r>
  <r>
    <x v="6"/>
    <x v="8"/>
    <s v="Jalore"/>
    <x v="2"/>
    <n v="360"/>
    <n v="638.89"/>
  </r>
  <r>
    <x v="6"/>
    <x v="8"/>
    <s v="Jalore"/>
    <x v="3"/>
    <n v="650"/>
    <n v="92.31"/>
  </r>
  <r>
    <x v="7"/>
    <x v="8"/>
    <s v="Jalore"/>
    <x v="1"/>
    <n v="50"/>
    <n v="1200"/>
  </r>
  <r>
    <x v="7"/>
    <x v="8"/>
    <s v="Jalore"/>
    <x v="2"/>
    <n v="1590"/>
    <n v="742.14"/>
  </r>
  <r>
    <x v="7"/>
    <x v="8"/>
    <s v="Jalore"/>
    <x v="3"/>
    <n v="350"/>
    <n v="85.71"/>
  </r>
  <r>
    <x v="8"/>
    <x v="8"/>
    <s v="Jalore"/>
    <x v="1"/>
    <n v="50"/>
    <n v="1489.8"/>
  </r>
  <r>
    <x v="8"/>
    <x v="8"/>
    <s v="Jalore"/>
    <x v="2"/>
    <n v="16870"/>
    <n v="1169.9100000000001"/>
  </r>
  <r>
    <x v="8"/>
    <x v="8"/>
    <s v="Jalore"/>
    <x v="3"/>
    <n v="260"/>
    <n v="596.12"/>
  </r>
  <r>
    <x v="9"/>
    <x v="8"/>
    <s v="Jalore"/>
    <x v="1"/>
    <n v="30"/>
    <n v="2029.41"/>
  </r>
  <r>
    <x v="9"/>
    <x v="8"/>
    <s v="Jalore"/>
    <x v="2"/>
    <n v="27230"/>
    <n v="1156.53"/>
  </r>
  <r>
    <x v="9"/>
    <x v="8"/>
    <s v="Jalore"/>
    <x v="3"/>
    <n v="560"/>
    <n v="99.06"/>
  </r>
  <r>
    <x v="0"/>
    <x v="8"/>
    <s v="Jhalawar"/>
    <x v="0"/>
    <n v="1680"/>
    <n v="1803.57"/>
  </r>
  <r>
    <x v="0"/>
    <x v="8"/>
    <s v="Jhalawar"/>
    <x v="1"/>
    <n v="37580"/>
    <n v="2138.9"/>
  </r>
  <r>
    <x v="0"/>
    <x v="8"/>
    <s v="Jhalawar"/>
    <x v="2"/>
    <n v="30040"/>
    <n v="1017.64"/>
  </r>
  <r>
    <x v="0"/>
    <x v="8"/>
    <s v="Jhalawar"/>
    <x v="3"/>
    <n v="10"/>
    <n v="1000"/>
  </r>
  <r>
    <x v="1"/>
    <x v="8"/>
    <s v="Jhalawar"/>
    <x v="0"/>
    <n v="2400"/>
    <n v="1512.5"/>
  </r>
  <r>
    <x v="1"/>
    <x v="8"/>
    <s v="Jhalawar"/>
    <x v="1"/>
    <n v="35710"/>
    <n v="1991.6"/>
  </r>
  <r>
    <x v="1"/>
    <x v="8"/>
    <s v="Jhalawar"/>
    <x v="2"/>
    <n v="46090"/>
    <n v="906.7"/>
  </r>
  <r>
    <x v="2"/>
    <x v="8"/>
    <s v="Jhalawar"/>
    <x v="0"/>
    <n v="2290"/>
    <n v="2558.9499999999998"/>
  </r>
  <r>
    <x v="2"/>
    <x v="8"/>
    <s v="Jhalawar"/>
    <x v="1"/>
    <n v="40580"/>
    <n v="2089.6999999999998"/>
  </r>
  <r>
    <x v="2"/>
    <x v="8"/>
    <s v="Jhalawar"/>
    <x v="2"/>
    <n v="36470"/>
    <n v="776.53"/>
  </r>
  <r>
    <x v="3"/>
    <x v="8"/>
    <s v="Jhalawar"/>
    <x v="0"/>
    <n v="1780"/>
    <n v="4101.12"/>
  </r>
  <r>
    <x v="3"/>
    <x v="8"/>
    <s v="Jhalawar"/>
    <x v="1"/>
    <n v="33150"/>
    <n v="1715.84"/>
  </r>
  <r>
    <x v="3"/>
    <x v="8"/>
    <s v="Jhalawar"/>
    <x v="2"/>
    <n v="14760"/>
    <n v="1026.42"/>
  </r>
  <r>
    <x v="3"/>
    <x v="8"/>
    <s v="Jhalawar"/>
    <x v="3"/>
    <n v="10"/>
    <n v="1000"/>
  </r>
  <r>
    <x v="4"/>
    <x v="8"/>
    <s v="Jhalawar"/>
    <x v="0"/>
    <n v="1620"/>
    <n v="1765.43"/>
  </r>
  <r>
    <x v="4"/>
    <x v="8"/>
    <s v="Jhalawar"/>
    <x v="1"/>
    <n v="28600"/>
    <n v="2164.69"/>
  </r>
  <r>
    <x v="4"/>
    <x v="8"/>
    <s v="Jhalawar"/>
    <x v="2"/>
    <n v="16990"/>
    <n v="1110.06"/>
  </r>
  <r>
    <x v="5"/>
    <x v="8"/>
    <s v="Jhalawar"/>
    <x v="0"/>
    <n v="2060"/>
    <n v="2145.63"/>
  </r>
  <r>
    <x v="5"/>
    <x v="8"/>
    <s v="Jhalawar"/>
    <x v="1"/>
    <n v="21840"/>
    <n v="921.7"/>
  </r>
  <r>
    <x v="5"/>
    <x v="8"/>
    <s v="Jhalawar"/>
    <x v="2"/>
    <n v="24370"/>
    <n v="878.13"/>
  </r>
  <r>
    <x v="6"/>
    <x v="8"/>
    <s v="Jhalawar"/>
    <x v="0"/>
    <n v="3230"/>
    <n v="2185.7600000000002"/>
  </r>
  <r>
    <x v="6"/>
    <x v="8"/>
    <s v="Jhalawar"/>
    <x v="1"/>
    <n v="36670"/>
    <n v="2030.54"/>
  </r>
  <r>
    <x v="6"/>
    <x v="8"/>
    <s v="Jhalawar"/>
    <x v="2"/>
    <n v="10980"/>
    <n v="1048.27"/>
  </r>
  <r>
    <x v="7"/>
    <x v="8"/>
    <s v="Jhalawar"/>
    <x v="0"/>
    <n v="3260"/>
    <n v="2021.47"/>
  </r>
  <r>
    <x v="7"/>
    <x v="8"/>
    <s v="Jhalawar"/>
    <x v="1"/>
    <n v="31560"/>
    <n v="1803.55"/>
  </r>
  <r>
    <x v="7"/>
    <x v="8"/>
    <s v="Jhalawar"/>
    <x v="2"/>
    <n v="9510"/>
    <n v="1049.42"/>
  </r>
  <r>
    <x v="8"/>
    <x v="8"/>
    <s v="Jhalawar"/>
    <x v="0"/>
    <n v="4420"/>
    <n v="1818.72"/>
  </r>
  <r>
    <x v="8"/>
    <x v="8"/>
    <s v="Jhalawar"/>
    <x v="1"/>
    <n v="50640"/>
    <n v="1868.67"/>
  </r>
  <r>
    <x v="8"/>
    <x v="8"/>
    <s v="Jhalawar"/>
    <x v="2"/>
    <n v="17320"/>
    <n v="1290.67"/>
  </r>
  <r>
    <x v="9"/>
    <x v="8"/>
    <s v="Jhalawar"/>
    <x v="0"/>
    <n v="4450"/>
    <n v="2884.81"/>
  </r>
  <r>
    <x v="9"/>
    <x v="8"/>
    <s v="Jhalawar"/>
    <x v="1"/>
    <n v="45990"/>
    <n v="3064.08"/>
  </r>
  <r>
    <x v="9"/>
    <x v="8"/>
    <s v="Jhalawar"/>
    <x v="2"/>
    <n v="57910"/>
    <n v="1533.64"/>
  </r>
  <r>
    <x v="0"/>
    <x v="8"/>
    <s v="Jhunjhunu"/>
    <x v="2"/>
    <n v="76100"/>
    <n v="1122.3399999999999"/>
  </r>
  <r>
    <x v="0"/>
    <x v="8"/>
    <s v="Jhunjhunu"/>
    <x v="3"/>
    <n v="20"/>
    <n v="500"/>
  </r>
  <r>
    <x v="1"/>
    <x v="8"/>
    <s v="Jhunjhunu"/>
    <x v="2"/>
    <n v="55500"/>
    <n v="884.68"/>
  </r>
  <r>
    <x v="1"/>
    <x v="8"/>
    <s v="Jhunjhunu"/>
    <x v="3"/>
    <n v="30"/>
    <n v="333.33"/>
  </r>
  <r>
    <x v="2"/>
    <x v="8"/>
    <s v="Jhunjhunu"/>
    <x v="2"/>
    <n v="129440"/>
    <n v="1095.57"/>
  </r>
  <r>
    <x v="2"/>
    <x v="8"/>
    <s v="Jhunjhunu"/>
    <x v="3"/>
    <n v="20"/>
    <n v="500"/>
  </r>
  <r>
    <x v="3"/>
    <x v="8"/>
    <s v="Jhunjhunu"/>
    <x v="2"/>
    <n v="75070"/>
    <n v="1035.3"/>
  </r>
  <r>
    <x v="3"/>
    <x v="8"/>
    <s v="Jhunjhunu"/>
    <x v="3"/>
    <n v="270"/>
    <n v="518.52"/>
  </r>
  <r>
    <x v="4"/>
    <x v="8"/>
    <s v="Jhunjhunu"/>
    <x v="2"/>
    <n v="62750"/>
    <n v="1358.73"/>
  </r>
  <r>
    <x v="4"/>
    <x v="8"/>
    <s v="Jhunjhunu"/>
    <x v="3"/>
    <n v="440"/>
    <n v="90.91"/>
  </r>
  <r>
    <x v="5"/>
    <x v="8"/>
    <s v="Jhunjhunu"/>
    <x v="2"/>
    <n v="115050"/>
    <n v="1201.83"/>
  </r>
  <r>
    <x v="5"/>
    <x v="8"/>
    <s v="Jhunjhunu"/>
    <x v="3"/>
    <n v="260"/>
    <n v="115.38"/>
  </r>
  <r>
    <x v="6"/>
    <x v="8"/>
    <s v="Jhunjhunu"/>
    <x v="2"/>
    <n v="65280"/>
    <n v="1174.02"/>
  </r>
  <r>
    <x v="6"/>
    <x v="8"/>
    <s v="Jhunjhunu"/>
    <x v="3"/>
    <n v="920"/>
    <n v="97.83"/>
  </r>
  <r>
    <x v="7"/>
    <x v="8"/>
    <s v="Jhunjhunu"/>
    <x v="2"/>
    <n v="50240"/>
    <n v="1000"/>
  </r>
  <r>
    <x v="7"/>
    <x v="8"/>
    <s v="Jhunjhunu"/>
    <x v="3"/>
    <n v="1780"/>
    <n v="84.27"/>
  </r>
  <r>
    <x v="8"/>
    <x v="8"/>
    <s v="Jhunjhunu"/>
    <x v="2"/>
    <n v="56900"/>
    <n v="1252.18"/>
  </r>
  <r>
    <x v="8"/>
    <x v="8"/>
    <s v="Jhunjhunu"/>
    <x v="3"/>
    <n v="3810"/>
    <n v="609.04999999999995"/>
  </r>
  <r>
    <x v="9"/>
    <x v="8"/>
    <s v="Jhunjhunu"/>
    <x v="2"/>
    <n v="58080"/>
    <n v="1361.84"/>
  </r>
  <r>
    <x v="9"/>
    <x v="8"/>
    <s v="Jhunjhunu"/>
    <x v="3"/>
    <n v="8690"/>
    <n v="73.84"/>
  </r>
  <r>
    <x v="0"/>
    <x v="8"/>
    <s v="Jodhpur"/>
    <x v="1"/>
    <n v="40"/>
    <n v="1750"/>
  </r>
  <r>
    <x v="0"/>
    <x v="8"/>
    <s v="Jodhpur"/>
    <x v="2"/>
    <n v="620"/>
    <n v="774.19"/>
  </r>
  <r>
    <x v="0"/>
    <x v="8"/>
    <s v="Jodhpur"/>
    <x v="3"/>
    <n v="9170"/>
    <n v="524.54"/>
  </r>
  <r>
    <x v="1"/>
    <x v="8"/>
    <s v="Jodhpur"/>
    <x v="1"/>
    <n v="20"/>
    <n v="1000"/>
  </r>
  <r>
    <x v="1"/>
    <x v="8"/>
    <s v="Jodhpur"/>
    <x v="2"/>
    <n v="160"/>
    <n v="625"/>
  </r>
  <r>
    <x v="1"/>
    <x v="8"/>
    <s v="Jodhpur"/>
    <x v="3"/>
    <n v="11020"/>
    <n v="415.61"/>
  </r>
  <r>
    <x v="2"/>
    <x v="8"/>
    <s v="Jodhpur"/>
    <x v="2"/>
    <n v="5800"/>
    <n v="898.28"/>
  </r>
  <r>
    <x v="2"/>
    <x v="8"/>
    <s v="Jodhpur"/>
    <x v="3"/>
    <n v="11610"/>
    <n v="577.09"/>
  </r>
  <r>
    <x v="3"/>
    <x v="8"/>
    <s v="Jodhpur"/>
    <x v="1"/>
    <n v="10"/>
    <n v="1000"/>
  </r>
  <r>
    <x v="3"/>
    <x v="8"/>
    <s v="Jodhpur"/>
    <x v="2"/>
    <n v="2820"/>
    <n v="1088.6500000000001"/>
  </r>
  <r>
    <x v="3"/>
    <x v="8"/>
    <s v="Jodhpur"/>
    <x v="3"/>
    <n v="19100"/>
    <n v="600"/>
  </r>
  <r>
    <x v="4"/>
    <x v="8"/>
    <s v="Jodhpur"/>
    <x v="1"/>
    <n v="10"/>
    <n v="1000"/>
  </r>
  <r>
    <x v="4"/>
    <x v="8"/>
    <s v="Jodhpur"/>
    <x v="2"/>
    <n v="1890"/>
    <n v="899.47"/>
  </r>
  <r>
    <x v="4"/>
    <x v="8"/>
    <s v="Jodhpur"/>
    <x v="3"/>
    <n v="26250"/>
    <n v="90.67"/>
  </r>
  <r>
    <x v="5"/>
    <x v="8"/>
    <s v="Jodhpur"/>
    <x v="2"/>
    <n v="10660"/>
    <n v="809.57"/>
  </r>
  <r>
    <x v="5"/>
    <x v="8"/>
    <s v="Jodhpur"/>
    <x v="3"/>
    <n v="30320"/>
    <n v="137.86000000000001"/>
  </r>
  <r>
    <x v="6"/>
    <x v="8"/>
    <s v="Jodhpur"/>
    <x v="2"/>
    <n v="1420"/>
    <n v="718.31"/>
  </r>
  <r>
    <x v="6"/>
    <x v="8"/>
    <s v="Jodhpur"/>
    <x v="3"/>
    <n v="42390"/>
    <n v="78.319999999999993"/>
  </r>
  <r>
    <x v="7"/>
    <x v="8"/>
    <s v="Jodhpur"/>
    <x v="1"/>
    <n v="10"/>
    <n v="1000"/>
  </r>
  <r>
    <x v="7"/>
    <x v="8"/>
    <s v="Jodhpur"/>
    <x v="2"/>
    <n v="4380"/>
    <n v="1045.6600000000001"/>
  </r>
  <r>
    <x v="7"/>
    <x v="8"/>
    <s v="Jodhpur"/>
    <x v="3"/>
    <n v="43160"/>
    <n v="79.94"/>
  </r>
  <r>
    <x v="8"/>
    <x v="8"/>
    <s v="Jodhpur"/>
    <x v="1"/>
    <n v="10"/>
    <n v="1500"/>
  </r>
  <r>
    <x v="8"/>
    <x v="8"/>
    <s v="Jodhpur"/>
    <x v="2"/>
    <n v="19070"/>
    <n v="941.63"/>
  </r>
  <r>
    <x v="8"/>
    <x v="8"/>
    <s v="Jodhpur"/>
    <x v="3"/>
    <n v="40550"/>
    <n v="886.64"/>
  </r>
  <r>
    <x v="9"/>
    <x v="8"/>
    <s v="Jodhpur"/>
    <x v="2"/>
    <n v="19370"/>
    <n v="1460.69"/>
  </r>
  <r>
    <x v="9"/>
    <x v="8"/>
    <s v="Jodhpur"/>
    <x v="3"/>
    <n v="46710"/>
    <n v="82.54"/>
  </r>
  <r>
    <x v="0"/>
    <x v="8"/>
    <s v="Kota"/>
    <x v="0"/>
    <n v="18410"/>
    <n v="3088"/>
  </r>
  <r>
    <x v="0"/>
    <x v="8"/>
    <s v="Kota"/>
    <x v="1"/>
    <n v="19530"/>
    <n v="1462.37"/>
  </r>
  <r>
    <x v="0"/>
    <x v="8"/>
    <s v="Kota"/>
    <x v="2"/>
    <n v="8710"/>
    <n v="1119.4000000000001"/>
  </r>
  <r>
    <x v="1"/>
    <x v="8"/>
    <s v="Kota"/>
    <x v="0"/>
    <n v="25650"/>
    <n v="2191.81"/>
  </r>
  <r>
    <x v="1"/>
    <x v="8"/>
    <s v="Kota"/>
    <x v="1"/>
    <n v="25170"/>
    <n v="1509.73"/>
  </r>
  <r>
    <x v="1"/>
    <x v="8"/>
    <s v="Kota"/>
    <x v="2"/>
    <n v="10970"/>
    <n v="1055.6099999999999"/>
  </r>
  <r>
    <x v="1"/>
    <x v="8"/>
    <s v="Kota"/>
    <x v="3"/>
    <n v="50"/>
    <n v="200"/>
  </r>
  <r>
    <x v="2"/>
    <x v="8"/>
    <s v="Kota"/>
    <x v="0"/>
    <n v="22200"/>
    <n v="2795.5"/>
  </r>
  <r>
    <x v="2"/>
    <x v="8"/>
    <s v="Kota"/>
    <x v="1"/>
    <n v="31010"/>
    <n v="2357.63"/>
  </r>
  <r>
    <x v="2"/>
    <x v="8"/>
    <s v="Kota"/>
    <x v="2"/>
    <n v="15570"/>
    <n v="1249.2"/>
  </r>
  <r>
    <x v="3"/>
    <x v="8"/>
    <s v="Kota"/>
    <x v="0"/>
    <n v="16720"/>
    <n v="2297.25"/>
  </r>
  <r>
    <x v="3"/>
    <x v="8"/>
    <s v="Kota"/>
    <x v="1"/>
    <n v="20740"/>
    <n v="1654.29"/>
  </r>
  <r>
    <x v="3"/>
    <x v="8"/>
    <s v="Kota"/>
    <x v="2"/>
    <n v="9750"/>
    <n v="1391.79"/>
  </r>
  <r>
    <x v="3"/>
    <x v="8"/>
    <s v="Kota"/>
    <x v="3"/>
    <n v="100"/>
    <n v="600"/>
  </r>
  <r>
    <x v="4"/>
    <x v="8"/>
    <s v="Kota"/>
    <x v="0"/>
    <n v="12300"/>
    <n v="2691.06"/>
  </r>
  <r>
    <x v="4"/>
    <x v="8"/>
    <s v="Kota"/>
    <x v="1"/>
    <n v="14490"/>
    <n v="2539.6799999999998"/>
  </r>
  <r>
    <x v="4"/>
    <x v="8"/>
    <s v="Kota"/>
    <x v="2"/>
    <n v="13550"/>
    <n v="1432.47"/>
  </r>
  <r>
    <x v="5"/>
    <x v="8"/>
    <s v="Kota"/>
    <x v="0"/>
    <n v="17180"/>
    <n v="2377.7600000000002"/>
  </r>
  <r>
    <x v="5"/>
    <x v="8"/>
    <s v="Kota"/>
    <x v="1"/>
    <n v="8010"/>
    <n v="1028.71"/>
  </r>
  <r>
    <x v="5"/>
    <x v="8"/>
    <s v="Kota"/>
    <x v="2"/>
    <n v="13940"/>
    <n v="1006.46"/>
  </r>
  <r>
    <x v="6"/>
    <x v="8"/>
    <s v="Kota"/>
    <x v="0"/>
    <n v="33610"/>
    <n v="2787.86"/>
  </r>
  <r>
    <x v="6"/>
    <x v="8"/>
    <s v="Kota"/>
    <x v="1"/>
    <n v="10680"/>
    <n v="1510.3"/>
  </r>
  <r>
    <x v="6"/>
    <x v="8"/>
    <s v="Kota"/>
    <x v="2"/>
    <n v="9540"/>
    <n v="1117.4000000000001"/>
  </r>
  <r>
    <x v="7"/>
    <x v="8"/>
    <s v="Kota"/>
    <x v="0"/>
    <n v="36140"/>
    <n v="2592.14"/>
  </r>
  <r>
    <x v="7"/>
    <x v="8"/>
    <s v="Kota"/>
    <x v="1"/>
    <n v="12260"/>
    <n v="2216.9699999999998"/>
  </r>
  <r>
    <x v="7"/>
    <x v="8"/>
    <s v="Kota"/>
    <x v="2"/>
    <n v="10800"/>
    <n v="1409.26"/>
  </r>
  <r>
    <x v="8"/>
    <x v="8"/>
    <s v="Kota"/>
    <x v="0"/>
    <n v="41190"/>
    <n v="2716.4"/>
  </r>
  <r>
    <x v="8"/>
    <x v="8"/>
    <s v="Kota"/>
    <x v="1"/>
    <n v="29430"/>
    <n v="2419.11"/>
  </r>
  <r>
    <x v="8"/>
    <x v="8"/>
    <s v="Kota"/>
    <x v="2"/>
    <n v="22120"/>
    <n v="1746.91"/>
  </r>
  <r>
    <x v="9"/>
    <x v="8"/>
    <s v="Kota"/>
    <x v="0"/>
    <n v="39050"/>
    <n v="2781.65"/>
  </r>
  <r>
    <x v="9"/>
    <x v="8"/>
    <s v="Kota"/>
    <x v="1"/>
    <n v="24290"/>
    <n v="2933.96"/>
  </r>
  <r>
    <x v="9"/>
    <x v="8"/>
    <s v="Kota"/>
    <x v="2"/>
    <n v="122440"/>
    <n v="1702.24"/>
  </r>
  <r>
    <x v="0"/>
    <x v="8"/>
    <s v="Nagaur"/>
    <x v="1"/>
    <n v="70"/>
    <n v="1714.29"/>
  </r>
  <r>
    <x v="0"/>
    <x v="8"/>
    <s v="Nagaur"/>
    <x v="2"/>
    <n v="24360"/>
    <n v="1701.15"/>
  </r>
  <r>
    <x v="0"/>
    <x v="8"/>
    <s v="Nagaur"/>
    <x v="3"/>
    <n v="11760"/>
    <n v="682.82"/>
  </r>
  <r>
    <x v="1"/>
    <x v="8"/>
    <s v="Nagaur"/>
    <x v="1"/>
    <n v="50"/>
    <n v="600"/>
  </r>
  <r>
    <x v="1"/>
    <x v="8"/>
    <s v="Nagaur"/>
    <x v="2"/>
    <n v="15130"/>
    <n v="1288.17"/>
  </r>
  <r>
    <x v="1"/>
    <x v="8"/>
    <s v="Nagaur"/>
    <x v="3"/>
    <n v="18090"/>
    <n v="478.72"/>
  </r>
  <r>
    <x v="2"/>
    <x v="8"/>
    <s v="Nagaur"/>
    <x v="1"/>
    <n v="50"/>
    <n v="1800"/>
  </r>
  <r>
    <x v="2"/>
    <x v="8"/>
    <s v="Nagaur"/>
    <x v="2"/>
    <n v="56970"/>
    <n v="1195.01"/>
  </r>
  <r>
    <x v="2"/>
    <x v="8"/>
    <s v="Nagaur"/>
    <x v="3"/>
    <n v="20480"/>
    <n v="551.27"/>
  </r>
  <r>
    <x v="3"/>
    <x v="8"/>
    <s v="Nagaur"/>
    <x v="1"/>
    <n v="50"/>
    <n v="1600"/>
  </r>
  <r>
    <x v="3"/>
    <x v="8"/>
    <s v="Nagaur"/>
    <x v="2"/>
    <n v="11200"/>
    <n v="975.89"/>
  </r>
  <r>
    <x v="3"/>
    <x v="8"/>
    <s v="Nagaur"/>
    <x v="3"/>
    <n v="36730"/>
    <n v="578"/>
  </r>
  <r>
    <x v="4"/>
    <x v="8"/>
    <s v="Nagaur"/>
    <x v="1"/>
    <n v="30"/>
    <n v="1666.67"/>
  </r>
  <r>
    <x v="4"/>
    <x v="8"/>
    <s v="Nagaur"/>
    <x v="2"/>
    <n v="46520"/>
    <n v="985.38"/>
  </r>
  <r>
    <x v="4"/>
    <x v="8"/>
    <s v="Nagaur"/>
    <x v="3"/>
    <n v="44750"/>
    <n v="80.89"/>
  </r>
  <r>
    <x v="5"/>
    <x v="8"/>
    <s v="Nagaur"/>
    <x v="1"/>
    <n v="20"/>
    <n v="2000"/>
  </r>
  <r>
    <x v="5"/>
    <x v="8"/>
    <s v="Nagaur"/>
    <x v="2"/>
    <n v="107080"/>
    <n v="957.51"/>
  </r>
  <r>
    <x v="5"/>
    <x v="8"/>
    <s v="Nagaur"/>
    <x v="3"/>
    <n v="49970"/>
    <n v="105.66"/>
  </r>
  <r>
    <x v="6"/>
    <x v="8"/>
    <s v="Nagaur"/>
    <x v="1"/>
    <n v="30"/>
    <n v="1333.33"/>
  </r>
  <r>
    <x v="6"/>
    <x v="8"/>
    <s v="Nagaur"/>
    <x v="2"/>
    <n v="22990"/>
    <n v="652.89"/>
  </r>
  <r>
    <x v="6"/>
    <x v="8"/>
    <s v="Nagaur"/>
    <x v="3"/>
    <n v="62190"/>
    <n v="101.62"/>
  </r>
  <r>
    <x v="7"/>
    <x v="8"/>
    <s v="Nagaur"/>
    <x v="1"/>
    <n v="60"/>
    <n v="1333.33"/>
  </r>
  <r>
    <x v="7"/>
    <x v="8"/>
    <s v="Nagaur"/>
    <x v="2"/>
    <n v="8070"/>
    <n v="975.22"/>
  </r>
  <r>
    <x v="7"/>
    <x v="8"/>
    <s v="Nagaur"/>
    <x v="3"/>
    <n v="58440"/>
    <n v="81.96"/>
  </r>
  <r>
    <x v="8"/>
    <x v="8"/>
    <s v="Nagaur"/>
    <x v="1"/>
    <n v="30"/>
    <n v="1480"/>
  </r>
  <r>
    <x v="8"/>
    <x v="8"/>
    <s v="Nagaur"/>
    <x v="2"/>
    <n v="46590"/>
    <n v="828.63"/>
  </r>
  <r>
    <x v="8"/>
    <x v="8"/>
    <s v="Nagaur"/>
    <x v="3"/>
    <n v="51390"/>
    <n v="461.11"/>
  </r>
  <r>
    <x v="9"/>
    <x v="8"/>
    <s v="Nagaur"/>
    <x v="1"/>
    <n v="20"/>
    <n v="2045.45"/>
  </r>
  <r>
    <x v="9"/>
    <x v="8"/>
    <s v="Nagaur"/>
    <x v="2"/>
    <n v="18940"/>
    <n v="1110.1400000000001"/>
  </r>
  <r>
    <x v="9"/>
    <x v="8"/>
    <s v="Nagaur"/>
    <x v="3"/>
    <n v="53730"/>
    <n v="77.61"/>
  </r>
  <r>
    <x v="0"/>
    <x v="8"/>
    <s v="Pali"/>
    <x v="1"/>
    <n v="20120"/>
    <n v="550.20000000000005"/>
  </r>
  <r>
    <x v="0"/>
    <x v="8"/>
    <s v="Pali"/>
    <x v="2"/>
    <n v="6600"/>
    <n v="1024.24"/>
  </r>
  <r>
    <x v="0"/>
    <x v="8"/>
    <s v="Pali"/>
    <x v="3"/>
    <n v="4860"/>
    <n v="436.21"/>
  </r>
  <r>
    <x v="1"/>
    <x v="8"/>
    <s v="Pali"/>
    <x v="1"/>
    <n v="20390"/>
    <n v="369.3"/>
  </r>
  <r>
    <x v="1"/>
    <x v="8"/>
    <s v="Pali"/>
    <x v="2"/>
    <n v="110"/>
    <n v="1090.9100000000001"/>
  </r>
  <r>
    <x v="1"/>
    <x v="8"/>
    <s v="Pali"/>
    <x v="3"/>
    <n v="4240"/>
    <n v="280.66000000000003"/>
  </r>
  <r>
    <x v="2"/>
    <x v="8"/>
    <s v="Pali"/>
    <x v="1"/>
    <n v="21310"/>
    <n v="1653.68"/>
  </r>
  <r>
    <x v="2"/>
    <x v="8"/>
    <s v="Pali"/>
    <x v="2"/>
    <n v="54510"/>
    <n v="735.46"/>
  </r>
  <r>
    <x v="2"/>
    <x v="8"/>
    <s v="Pali"/>
    <x v="3"/>
    <n v="3300"/>
    <n v="536.36"/>
  </r>
  <r>
    <x v="3"/>
    <x v="8"/>
    <s v="Pali"/>
    <x v="1"/>
    <n v="18080"/>
    <n v="1524.34"/>
  </r>
  <r>
    <x v="3"/>
    <x v="8"/>
    <s v="Pali"/>
    <x v="2"/>
    <n v="14980"/>
    <n v="918.56"/>
  </r>
  <r>
    <x v="3"/>
    <x v="8"/>
    <s v="Pali"/>
    <x v="3"/>
    <n v="7250"/>
    <n v="568.28"/>
  </r>
  <r>
    <x v="4"/>
    <x v="8"/>
    <s v="Pali"/>
    <x v="1"/>
    <n v="17080"/>
    <n v="1408.08"/>
  </r>
  <r>
    <x v="4"/>
    <x v="8"/>
    <s v="Pali"/>
    <x v="2"/>
    <n v="34270"/>
    <n v="1042.02"/>
  </r>
  <r>
    <x v="4"/>
    <x v="8"/>
    <s v="Pali"/>
    <x v="3"/>
    <n v="9940"/>
    <n v="91.55"/>
  </r>
  <r>
    <x v="5"/>
    <x v="8"/>
    <s v="Pali"/>
    <x v="1"/>
    <n v="14950"/>
    <n v="938.46"/>
  </r>
  <r>
    <x v="5"/>
    <x v="8"/>
    <s v="Pali"/>
    <x v="2"/>
    <n v="61470"/>
    <n v="906.13"/>
  </r>
  <r>
    <x v="5"/>
    <x v="8"/>
    <s v="Pali"/>
    <x v="3"/>
    <n v="8970"/>
    <n v="123.75"/>
  </r>
  <r>
    <x v="6"/>
    <x v="8"/>
    <s v="Pali"/>
    <x v="1"/>
    <n v="13950"/>
    <n v="1063.08"/>
  </r>
  <r>
    <x v="6"/>
    <x v="8"/>
    <s v="Pali"/>
    <x v="2"/>
    <n v="21430"/>
    <n v="990.2"/>
  </r>
  <r>
    <x v="6"/>
    <x v="8"/>
    <s v="Pali"/>
    <x v="3"/>
    <n v="13590"/>
    <n v="83.89"/>
  </r>
  <r>
    <x v="7"/>
    <x v="8"/>
    <s v="Pali"/>
    <x v="1"/>
    <n v="13540"/>
    <n v="1265.1400000000001"/>
  </r>
  <r>
    <x v="7"/>
    <x v="8"/>
    <s v="Pali"/>
    <x v="2"/>
    <n v="24370"/>
    <n v="1098.07"/>
  </r>
  <r>
    <x v="7"/>
    <x v="8"/>
    <s v="Pali"/>
    <x v="3"/>
    <n v="12020"/>
    <n v="89.02"/>
  </r>
  <r>
    <x v="8"/>
    <x v="8"/>
    <s v="Pali"/>
    <x v="1"/>
    <n v="13600"/>
    <n v="1402.87"/>
  </r>
  <r>
    <x v="8"/>
    <x v="8"/>
    <s v="Pali"/>
    <x v="2"/>
    <n v="75000"/>
    <n v="1339.7"/>
  </r>
  <r>
    <x v="8"/>
    <x v="8"/>
    <s v="Pali"/>
    <x v="3"/>
    <n v="10110"/>
    <n v="594.38"/>
  </r>
  <r>
    <x v="9"/>
    <x v="8"/>
    <s v="Pali"/>
    <x v="1"/>
    <n v="12780"/>
    <n v="750.67"/>
  </r>
  <r>
    <x v="9"/>
    <x v="8"/>
    <s v="Pali"/>
    <x v="2"/>
    <n v="100020"/>
    <n v="1365.76"/>
  </r>
  <r>
    <x v="9"/>
    <x v="8"/>
    <s v="Pali"/>
    <x v="3"/>
    <n v="14380"/>
    <n v="100.09"/>
  </r>
  <r>
    <x v="0"/>
    <x v="8"/>
    <s v="Swami Madhopur"/>
    <x v="0"/>
    <n v="2510"/>
    <n v="1916.33"/>
  </r>
  <r>
    <x v="0"/>
    <x v="8"/>
    <s v="Swami Madhopur"/>
    <x v="1"/>
    <n v="1060"/>
    <n v="1745.28"/>
  </r>
  <r>
    <x v="0"/>
    <x v="8"/>
    <s v="Swami Madhopur"/>
    <x v="2"/>
    <n v="23330"/>
    <n v="1203.17"/>
  </r>
  <r>
    <x v="0"/>
    <x v="8"/>
    <s v="Swami Madhopur"/>
    <x v="3"/>
    <n v="50"/>
    <n v="400"/>
  </r>
  <r>
    <x v="1"/>
    <x v="8"/>
    <s v="Swami Madhopur"/>
    <x v="0"/>
    <n v="1150"/>
    <n v="1078.26"/>
  </r>
  <r>
    <x v="1"/>
    <x v="8"/>
    <s v="Swami Madhopur"/>
    <x v="1"/>
    <n v="910"/>
    <n v="1043.96"/>
  </r>
  <r>
    <x v="1"/>
    <x v="8"/>
    <s v="Swami Madhopur"/>
    <x v="2"/>
    <n v="47950"/>
    <n v="1002.92"/>
  </r>
  <r>
    <x v="1"/>
    <x v="8"/>
    <s v="Swami Madhopur"/>
    <x v="3"/>
    <n v="150"/>
    <n v="333.33"/>
  </r>
  <r>
    <x v="2"/>
    <x v="8"/>
    <s v="Swami Madhopur"/>
    <x v="0"/>
    <n v="2480"/>
    <n v="1431.45"/>
  </r>
  <r>
    <x v="2"/>
    <x v="8"/>
    <s v="Swami Madhopur"/>
    <x v="1"/>
    <n v="620"/>
    <n v="1774.19"/>
  </r>
  <r>
    <x v="2"/>
    <x v="8"/>
    <s v="Swami Madhopur"/>
    <x v="2"/>
    <n v="35860"/>
    <n v="1400.17"/>
  </r>
  <r>
    <x v="2"/>
    <x v="8"/>
    <s v="Swami Madhopur"/>
    <x v="3"/>
    <n v="70"/>
    <n v="428.57"/>
  </r>
  <r>
    <x v="3"/>
    <x v="8"/>
    <s v="Swami Madhopur"/>
    <x v="0"/>
    <n v="2090"/>
    <n v="1411.48"/>
  </r>
  <r>
    <x v="3"/>
    <x v="8"/>
    <s v="Swami Madhopur"/>
    <x v="1"/>
    <n v="740"/>
    <n v="1581.08"/>
  </r>
  <r>
    <x v="3"/>
    <x v="8"/>
    <s v="Swami Madhopur"/>
    <x v="2"/>
    <n v="33060"/>
    <n v="1147.31"/>
  </r>
  <r>
    <x v="3"/>
    <x v="8"/>
    <s v="Swami Madhopur"/>
    <x v="3"/>
    <n v="90"/>
    <n v="555.55999999999995"/>
  </r>
  <r>
    <x v="4"/>
    <x v="8"/>
    <s v="Swami Madhopur"/>
    <x v="0"/>
    <n v="2210"/>
    <n v="1497.74"/>
  </r>
  <r>
    <x v="4"/>
    <x v="8"/>
    <s v="Swami Madhopur"/>
    <x v="1"/>
    <n v="710"/>
    <n v="1887.32"/>
  </r>
  <r>
    <x v="4"/>
    <x v="8"/>
    <s v="Swami Madhopur"/>
    <x v="2"/>
    <n v="33440"/>
    <n v="1269.74"/>
  </r>
  <r>
    <x v="4"/>
    <x v="8"/>
    <s v="Swami Madhopur"/>
    <x v="3"/>
    <n v="210"/>
    <n v="95.24"/>
  </r>
  <r>
    <x v="5"/>
    <x v="8"/>
    <s v="Swami Madhopur"/>
    <x v="0"/>
    <n v="2370"/>
    <n v="1518.99"/>
  </r>
  <r>
    <x v="5"/>
    <x v="8"/>
    <s v="Swami Madhopur"/>
    <x v="1"/>
    <n v="580"/>
    <n v="1586.21"/>
  </r>
  <r>
    <x v="5"/>
    <x v="8"/>
    <s v="Swami Madhopur"/>
    <x v="2"/>
    <n v="30380"/>
    <n v="1324.23"/>
  </r>
  <r>
    <x v="6"/>
    <x v="8"/>
    <s v="Swami Madhopur"/>
    <x v="0"/>
    <n v="2870"/>
    <n v="1554.01"/>
  </r>
  <r>
    <x v="6"/>
    <x v="8"/>
    <s v="Swami Madhopur"/>
    <x v="1"/>
    <n v="470"/>
    <n v="1723.4"/>
  </r>
  <r>
    <x v="6"/>
    <x v="8"/>
    <s v="Swami Madhopur"/>
    <x v="2"/>
    <n v="19520"/>
    <n v="1257.68"/>
  </r>
  <r>
    <x v="7"/>
    <x v="8"/>
    <s v="Swami Madhopur"/>
    <x v="0"/>
    <n v="3910"/>
    <n v="1711"/>
  </r>
  <r>
    <x v="7"/>
    <x v="8"/>
    <s v="Swami Madhopur"/>
    <x v="1"/>
    <n v="500"/>
    <n v="1280"/>
  </r>
  <r>
    <x v="7"/>
    <x v="8"/>
    <s v="Swami Madhopur"/>
    <x v="2"/>
    <n v="15160"/>
    <n v="982.85"/>
  </r>
  <r>
    <x v="8"/>
    <x v="8"/>
    <s v="Swami Madhopur"/>
    <x v="0"/>
    <n v="3500"/>
    <n v="1859.1"/>
  </r>
  <r>
    <x v="8"/>
    <x v="8"/>
    <s v="Swami Madhopur"/>
    <x v="1"/>
    <n v="470"/>
    <n v="1498.93"/>
  </r>
  <r>
    <x v="8"/>
    <x v="8"/>
    <s v="Swami Madhopur"/>
    <x v="2"/>
    <n v="24620"/>
    <n v="1712.21"/>
  </r>
  <r>
    <x v="9"/>
    <x v="8"/>
    <s v="Swami Madhopur"/>
    <x v="0"/>
    <n v="2870"/>
    <n v="1773.14"/>
  </r>
  <r>
    <x v="9"/>
    <x v="8"/>
    <s v="Swami Madhopur"/>
    <x v="1"/>
    <n v="380"/>
    <n v="2028.65"/>
  </r>
  <r>
    <x v="9"/>
    <x v="8"/>
    <s v="Swami Madhopur"/>
    <x v="2"/>
    <n v="39840"/>
    <n v="1560.47"/>
  </r>
  <r>
    <x v="9"/>
    <x v="8"/>
    <s v="Swami Madhopur"/>
    <x v="3"/>
    <n v="10"/>
    <n v="112.5"/>
  </r>
  <r>
    <x v="0"/>
    <x v="8"/>
    <s v="Sikar"/>
    <x v="1"/>
    <n v="30"/>
    <n v="1333.33"/>
  </r>
  <r>
    <x v="0"/>
    <x v="8"/>
    <s v="Sikar"/>
    <x v="2"/>
    <n v="43460"/>
    <n v="1168.6600000000001"/>
  </r>
  <r>
    <x v="0"/>
    <x v="8"/>
    <s v="Sikar"/>
    <x v="3"/>
    <n v="120"/>
    <n v="416.67"/>
  </r>
  <r>
    <x v="1"/>
    <x v="8"/>
    <s v="Sikar"/>
    <x v="1"/>
    <n v="20"/>
    <n v="1000"/>
  </r>
  <r>
    <x v="1"/>
    <x v="8"/>
    <s v="Sikar"/>
    <x v="2"/>
    <n v="31360"/>
    <n v="960.46"/>
  </r>
  <r>
    <x v="1"/>
    <x v="8"/>
    <s v="Sikar"/>
    <x v="3"/>
    <n v="160"/>
    <n v="375"/>
  </r>
  <r>
    <x v="2"/>
    <x v="8"/>
    <s v="Sikar"/>
    <x v="1"/>
    <n v="10"/>
    <n v="3000"/>
  </r>
  <r>
    <x v="2"/>
    <x v="8"/>
    <s v="Sikar"/>
    <x v="2"/>
    <n v="84840"/>
    <n v="1109.3800000000001"/>
  </r>
  <r>
    <x v="2"/>
    <x v="8"/>
    <s v="Sikar"/>
    <x v="3"/>
    <n v="100"/>
    <n v="400"/>
  </r>
  <r>
    <x v="3"/>
    <x v="8"/>
    <s v="Sikar"/>
    <x v="1"/>
    <n v="20"/>
    <n v="1500"/>
  </r>
  <r>
    <x v="3"/>
    <x v="8"/>
    <s v="Sikar"/>
    <x v="2"/>
    <n v="50150"/>
    <n v="1206.98"/>
  </r>
  <r>
    <x v="3"/>
    <x v="8"/>
    <s v="Sikar"/>
    <x v="3"/>
    <n v="270"/>
    <n v="518.52"/>
  </r>
  <r>
    <x v="4"/>
    <x v="8"/>
    <s v="Sikar"/>
    <x v="2"/>
    <n v="42160"/>
    <n v="1288.6600000000001"/>
  </r>
  <r>
    <x v="4"/>
    <x v="8"/>
    <s v="Sikar"/>
    <x v="3"/>
    <n v="340"/>
    <n v="88.24"/>
  </r>
  <r>
    <x v="5"/>
    <x v="8"/>
    <s v="Sikar"/>
    <x v="1"/>
    <n v="10"/>
    <n v="1000"/>
  </r>
  <r>
    <x v="5"/>
    <x v="8"/>
    <s v="Sikar"/>
    <x v="2"/>
    <n v="66090"/>
    <n v="1123.32"/>
  </r>
  <r>
    <x v="5"/>
    <x v="8"/>
    <s v="Sikar"/>
    <x v="3"/>
    <n v="240"/>
    <n v="83.33"/>
  </r>
  <r>
    <x v="6"/>
    <x v="8"/>
    <s v="Sikar"/>
    <x v="1"/>
    <n v="10"/>
    <n v="2000"/>
  </r>
  <r>
    <x v="6"/>
    <x v="8"/>
    <s v="Sikar"/>
    <x v="2"/>
    <n v="40700"/>
    <n v="1075.18"/>
  </r>
  <r>
    <x v="6"/>
    <x v="8"/>
    <s v="Sikar"/>
    <x v="3"/>
    <n v="200"/>
    <n v="100"/>
  </r>
  <r>
    <x v="7"/>
    <x v="8"/>
    <s v="Sikar"/>
    <x v="1"/>
    <n v="10"/>
    <n v="1000"/>
  </r>
  <r>
    <x v="7"/>
    <x v="8"/>
    <s v="Sikar"/>
    <x v="2"/>
    <n v="31290"/>
    <n v="1253.44"/>
  </r>
  <r>
    <x v="7"/>
    <x v="8"/>
    <s v="Sikar"/>
    <x v="3"/>
    <n v="120"/>
    <n v="83.33"/>
  </r>
  <r>
    <x v="8"/>
    <x v="8"/>
    <s v="Sikar"/>
    <x v="1"/>
    <n v="10"/>
    <n v="1500"/>
  </r>
  <r>
    <x v="8"/>
    <x v="8"/>
    <s v="Sikar"/>
    <x v="2"/>
    <n v="38460"/>
    <n v="1019.06"/>
  </r>
  <r>
    <x v="8"/>
    <x v="8"/>
    <s v="Sikar"/>
    <x v="3"/>
    <n v="30"/>
    <n v="598.24"/>
  </r>
  <r>
    <x v="9"/>
    <x v="8"/>
    <s v="Sikar"/>
    <x v="2"/>
    <n v="35810"/>
    <n v="1198.26"/>
  </r>
  <r>
    <x v="9"/>
    <x v="8"/>
    <s v="Sikar"/>
    <x v="3"/>
    <n v="20"/>
    <n v="104.21"/>
  </r>
  <r>
    <x v="0"/>
    <x v="8"/>
    <s v="Sirohi"/>
    <x v="1"/>
    <n v="28260"/>
    <n v="1282.02"/>
  </r>
  <r>
    <x v="0"/>
    <x v="8"/>
    <s v="Sirohi"/>
    <x v="2"/>
    <n v="1670"/>
    <n v="491.02"/>
  </r>
  <r>
    <x v="0"/>
    <x v="8"/>
    <s v="Sirohi"/>
    <x v="3"/>
    <n v="2450"/>
    <n v="400"/>
  </r>
  <r>
    <x v="1"/>
    <x v="8"/>
    <s v="Sirohi"/>
    <x v="1"/>
    <n v="28000"/>
    <n v="368.93"/>
  </r>
  <r>
    <x v="1"/>
    <x v="8"/>
    <s v="Sirohi"/>
    <x v="2"/>
    <n v="210"/>
    <n v="666.67"/>
  </r>
  <r>
    <x v="1"/>
    <x v="8"/>
    <s v="Sirohi"/>
    <x v="3"/>
    <n v="1790"/>
    <n v="234.64"/>
  </r>
  <r>
    <x v="2"/>
    <x v="8"/>
    <s v="Sirohi"/>
    <x v="1"/>
    <n v="28950"/>
    <n v="1785.84"/>
  </r>
  <r>
    <x v="2"/>
    <x v="8"/>
    <s v="Sirohi"/>
    <x v="2"/>
    <n v="7520"/>
    <n v="897.61"/>
  </r>
  <r>
    <x v="2"/>
    <x v="8"/>
    <s v="Sirohi"/>
    <x v="3"/>
    <n v="840"/>
    <n v="428.57"/>
  </r>
  <r>
    <x v="3"/>
    <x v="8"/>
    <s v="Sirohi"/>
    <x v="1"/>
    <n v="27490"/>
    <n v="1307.3800000000001"/>
  </r>
  <r>
    <x v="3"/>
    <x v="8"/>
    <s v="Sirohi"/>
    <x v="2"/>
    <n v="5400"/>
    <n v="588.89"/>
  </r>
  <r>
    <x v="3"/>
    <x v="8"/>
    <s v="Sirohi"/>
    <x v="3"/>
    <n v="1920"/>
    <n v="473.96"/>
  </r>
  <r>
    <x v="4"/>
    <x v="8"/>
    <s v="Sirohi"/>
    <x v="1"/>
    <n v="23990"/>
    <n v="1540.23"/>
  </r>
  <r>
    <x v="4"/>
    <x v="8"/>
    <s v="Sirohi"/>
    <x v="2"/>
    <n v="2580"/>
    <n v="844.96"/>
  </r>
  <r>
    <x v="4"/>
    <x v="8"/>
    <s v="Sirohi"/>
    <x v="3"/>
    <n v="2940"/>
    <n v="54.42"/>
  </r>
  <r>
    <x v="5"/>
    <x v="8"/>
    <s v="Sirohi"/>
    <x v="1"/>
    <n v="23100"/>
    <n v="1027.71"/>
  </r>
  <r>
    <x v="5"/>
    <x v="8"/>
    <s v="Sirohi"/>
    <x v="2"/>
    <n v="5870"/>
    <n v="1057.92"/>
  </r>
  <r>
    <x v="5"/>
    <x v="8"/>
    <s v="Sirohi"/>
    <x v="3"/>
    <n v="1690"/>
    <n v="47.34"/>
  </r>
  <r>
    <x v="6"/>
    <x v="8"/>
    <s v="Sirohi"/>
    <x v="1"/>
    <n v="22730"/>
    <n v="1395.95"/>
  </r>
  <r>
    <x v="6"/>
    <x v="8"/>
    <s v="Sirohi"/>
    <x v="2"/>
    <n v="880"/>
    <n v="636.36"/>
  </r>
  <r>
    <x v="6"/>
    <x v="8"/>
    <s v="Sirohi"/>
    <x v="3"/>
    <n v="1870"/>
    <n v="96.26"/>
  </r>
  <r>
    <x v="7"/>
    <x v="8"/>
    <s v="Sirohi"/>
    <x v="0"/>
    <n v="10"/>
    <n v="1000"/>
  </r>
  <r>
    <x v="7"/>
    <x v="8"/>
    <s v="Sirohi"/>
    <x v="1"/>
    <n v="20110"/>
    <n v="1248.6300000000001"/>
  </r>
  <r>
    <x v="7"/>
    <x v="8"/>
    <s v="Sirohi"/>
    <x v="2"/>
    <n v="2960"/>
    <n v="746.62"/>
  </r>
  <r>
    <x v="7"/>
    <x v="8"/>
    <s v="Sirohi"/>
    <x v="3"/>
    <n v="1180"/>
    <n v="84.75"/>
  </r>
  <r>
    <x v="8"/>
    <x v="8"/>
    <s v="Sirohi"/>
    <x v="1"/>
    <n v="20150"/>
    <n v="1309.4100000000001"/>
  </r>
  <r>
    <x v="8"/>
    <x v="8"/>
    <s v="Sirohi"/>
    <x v="2"/>
    <n v="4990"/>
    <n v="729.73"/>
  </r>
  <r>
    <x v="8"/>
    <x v="8"/>
    <s v="Sirohi"/>
    <x v="3"/>
    <n v="1390"/>
    <n v="667.57"/>
  </r>
  <r>
    <x v="9"/>
    <x v="8"/>
    <s v="Sirohi"/>
    <x v="1"/>
    <n v="20420"/>
    <n v="41.91"/>
  </r>
  <r>
    <x v="9"/>
    <x v="8"/>
    <s v="Sirohi"/>
    <x v="2"/>
    <n v="2730"/>
    <n v="973.64"/>
  </r>
  <r>
    <x v="9"/>
    <x v="8"/>
    <s v="Sirohi"/>
    <x v="3"/>
    <n v="2900"/>
    <n v="99.14"/>
  </r>
  <r>
    <x v="0"/>
    <x v="8"/>
    <s v="Tonk"/>
    <x v="1"/>
    <n v="13360"/>
    <n v="1069.6099999999999"/>
  </r>
  <r>
    <x v="0"/>
    <x v="8"/>
    <s v="Tonk"/>
    <x v="2"/>
    <n v="23300"/>
    <n v="760.94"/>
  </r>
  <r>
    <x v="0"/>
    <x v="8"/>
    <s v="Tonk"/>
    <x v="3"/>
    <n v="90"/>
    <n v="333.33"/>
  </r>
  <r>
    <x v="1"/>
    <x v="8"/>
    <s v="Tonk"/>
    <x v="0"/>
    <n v="10"/>
    <n v="1000"/>
  </r>
  <r>
    <x v="1"/>
    <x v="8"/>
    <s v="Tonk"/>
    <x v="1"/>
    <n v="13950"/>
    <n v="258.06"/>
  </r>
  <r>
    <x v="1"/>
    <x v="8"/>
    <s v="Tonk"/>
    <x v="2"/>
    <n v="11060"/>
    <n v="501.81"/>
  </r>
  <r>
    <x v="1"/>
    <x v="8"/>
    <s v="Tonk"/>
    <x v="3"/>
    <n v="440"/>
    <n v="340.91"/>
  </r>
  <r>
    <x v="2"/>
    <x v="8"/>
    <s v="Tonk"/>
    <x v="1"/>
    <n v="13050"/>
    <n v="1226.82"/>
  </r>
  <r>
    <x v="2"/>
    <x v="8"/>
    <s v="Tonk"/>
    <x v="2"/>
    <n v="70330"/>
    <n v="671.26"/>
  </r>
  <r>
    <x v="2"/>
    <x v="8"/>
    <s v="Tonk"/>
    <x v="3"/>
    <n v="140"/>
    <n v="428.57"/>
  </r>
  <r>
    <x v="3"/>
    <x v="8"/>
    <s v="Tonk"/>
    <x v="1"/>
    <n v="12550"/>
    <n v="996.81"/>
  </r>
  <r>
    <x v="3"/>
    <x v="8"/>
    <s v="Tonk"/>
    <x v="2"/>
    <n v="59850"/>
    <n v="1024.73"/>
  </r>
  <r>
    <x v="3"/>
    <x v="8"/>
    <s v="Tonk"/>
    <x v="3"/>
    <n v="870"/>
    <n v="517.24"/>
  </r>
  <r>
    <x v="4"/>
    <x v="8"/>
    <s v="Tonk"/>
    <x v="1"/>
    <n v="10690"/>
    <n v="1147.8"/>
  </r>
  <r>
    <x v="4"/>
    <x v="8"/>
    <s v="Tonk"/>
    <x v="2"/>
    <n v="58580"/>
    <n v="1202.6300000000001"/>
  </r>
  <r>
    <x v="4"/>
    <x v="8"/>
    <s v="Tonk"/>
    <x v="3"/>
    <n v="1690"/>
    <n v="88.76"/>
  </r>
  <r>
    <x v="5"/>
    <x v="8"/>
    <s v="Tonk"/>
    <x v="1"/>
    <n v="10730"/>
    <n v="989.75"/>
  </r>
  <r>
    <x v="5"/>
    <x v="8"/>
    <s v="Tonk"/>
    <x v="2"/>
    <n v="58930"/>
    <n v="1154.42"/>
  </r>
  <r>
    <x v="5"/>
    <x v="8"/>
    <s v="Tonk"/>
    <x v="3"/>
    <n v="1000"/>
    <n v="100"/>
  </r>
  <r>
    <x v="6"/>
    <x v="8"/>
    <s v="Tonk"/>
    <x v="0"/>
    <n v="10"/>
    <n v="1000"/>
  </r>
  <r>
    <x v="6"/>
    <x v="8"/>
    <s v="Tonk"/>
    <x v="1"/>
    <n v="9030"/>
    <n v="1096.3499999999999"/>
  </r>
  <r>
    <x v="6"/>
    <x v="8"/>
    <s v="Tonk"/>
    <x v="2"/>
    <n v="49820"/>
    <n v="761.34"/>
  </r>
  <r>
    <x v="6"/>
    <x v="8"/>
    <s v="Tonk"/>
    <x v="3"/>
    <n v="1490"/>
    <n v="93.96"/>
  </r>
  <r>
    <x v="7"/>
    <x v="8"/>
    <s v="Tonk"/>
    <x v="0"/>
    <n v="10"/>
    <n v="1000"/>
  </r>
  <r>
    <x v="7"/>
    <x v="8"/>
    <s v="Tonk"/>
    <x v="1"/>
    <n v="8920"/>
    <n v="989.91"/>
  </r>
  <r>
    <x v="7"/>
    <x v="8"/>
    <s v="Tonk"/>
    <x v="2"/>
    <n v="15830"/>
    <n v="1243.21"/>
  </r>
  <r>
    <x v="7"/>
    <x v="8"/>
    <s v="Tonk"/>
    <x v="3"/>
    <n v="1170"/>
    <n v="85.47"/>
  </r>
  <r>
    <x v="8"/>
    <x v="8"/>
    <s v="Tonk"/>
    <x v="1"/>
    <n v="8710"/>
    <n v="1048"/>
  </r>
  <r>
    <x v="8"/>
    <x v="8"/>
    <s v="Tonk"/>
    <x v="2"/>
    <n v="48890"/>
    <n v="984.02"/>
  </r>
  <r>
    <x v="8"/>
    <x v="8"/>
    <s v="Tonk"/>
    <x v="3"/>
    <n v="780"/>
    <n v="712.84"/>
  </r>
  <r>
    <x v="9"/>
    <x v="8"/>
    <s v="Tonk"/>
    <x v="1"/>
    <n v="7320"/>
    <n v="4396.04"/>
  </r>
  <r>
    <x v="9"/>
    <x v="8"/>
    <s v="Tonk"/>
    <x v="2"/>
    <n v="101370"/>
    <n v="1064.95"/>
  </r>
  <r>
    <x v="9"/>
    <x v="8"/>
    <s v="Tonk"/>
    <x v="3"/>
    <n v="970"/>
    <n v="137.13999999999999"/>
  </r>
  <r>
    <x v="0"/>
    <x v="8"/>
    <s v="Udaipur"/>
    <x v="0"/>
    <n v="4320"/>
    <n v="727.23"/>
  </r>
  <r>
    <x v="0"/>
    <x v="8"/>
    <s v="Udaipur"/>
    <x v="1"/>
    <n v="248970"/>
    <n v="1412.62"/>
  </r>
  <r>
    <x v="0"/>
    <x v="8"/>
    <s v="Udaipur"/>
    <x v="2"/>
    <n v="20020"/>
    <n v="888.8"/>
  </r>
  <r>
    <x v="0"/>
    <x v="8"/>
    <s v="Udaipur"/>
    <x v="3"/>
    <n v="8770"/>
    <n v="408.21"/>
  </r>
  <r>
    <x v="1"/>
    <x v="8"/>
    <s v="Udaipur"/>
    <x v="0"/>
    <n v="4830"/>
    <n v="718.15"/>
  </r>
  <r>
    <x v="1"/>
    <x v="8"/>
    <s v="Udaipur"/>
    <x v="1"/>
    <n v="257950"/>
    <n v="1010.27"/>
  </r>
  <r>
    <x v="1"/>
    <x v="8"/>
    <s v="Udaipur"/>
    <x v="2"/>
    <n v="13010"/>
    <n v="1050.5999999999999"/>
  </r>
  <r>
    <x v="1"/>
    <x v="8"/>
    <s v="Udaipur"/>
    <x v="3"/>
    <n v="8060"/>
    <n v="337.61"/>
  </r>
  <r>
    <x v="2"/>
    <x v="8"/>
    <s v="Udaipur"/>
    <x v="0"/>
    <n v="5420"/>
    <n v="1172.07"/>
  </r>
  <r>
    <x v="2"/>
    <x v="8"/>
    <s v="Udaipur"/>
    <x v="1"/>
    <n v="262420"/>
    <n v="1338.39"/>
  </r>
  <r>
    <x v="2"/>
    <x v="8"/>
    <s v="Udaipur"/>
    <x v="2"/>
    <n v="20180"/>
    <n v="1169.02"/>
  </r>
  <r>
    <x v="2"/>
    <x v="8"/>
    <s v="Udaipur"/>
    <x v="3"/>
    <n v="4570"/>
    <n v="527.5"/>
  </r>
  <r>
    <x v="3"/>
    <x v="8"/>
    <s v="Udaipur"/>
    <x v="0"/>
    <n v="5900"/>
    <n v="1110.24"/>
  </r>
  <r>
    <x v="3"/>
    <x v="8"/>
    <s v="Udaipur"/>
    <x v="1"/>
    <n v="259540"/>
    <n v="1566.35"/>
  </r>
  <r>
    <x v="3"/>
    <x v="8"/>
    <s v="Udaipur"/>
    <x v="2"/>
    <n v="17080"/>
    <n v="1067.05"/>
  </r>
  <r>
    <x v="3"/>
    <x v="8"/>
    <s v="Udaipur"/>
    <x v="3"/>
    <n v="9950"/>
    <n v="718.61"/>
  </r>
  <r>
    <x v="4"/>
    <x v="8"/>
    <s v="Udaipur"/>
    <x v="0"/>
    <n v="5140"/>
    <n v="1097.17"/>
  </r>
  <r>
    <x v="4"/>
    <x v="8"/>
    <s v="Udaipur"/>
    <x v="1"/>
    <n v="252470"/>
    <n v="1980.54"/>
  </r>
  <r>
    <x v="4"/>
    <x v="8"/>
    <s v="Udaipur"/>
    <x v="2"/>
    <n v="15870"/>
    <n v="948.92"/>
  </r>
  <r>
    <x v="4"/>
    <x v="8"/>
    <s v="Udaipur"/>
    <x v="3"/>
    <n v="10820"/>
    <n v="85.4"/>
  </r>
  <r>
    <x v="5"/>
    <x v="8"/>
    <s v="Udaipur"/>
    <x v="0"/>
    <n v="5290"/>
    <n v="1226.4000000000001"/>
  </r>
  <r>
    <x v="5"/>
    <x v="8"/>
    <s v="Udaipur"/>
    <x v="1"/>
    <n v="248850"/>
    <n v="1733.52"/>
  </r>
  <r>
    <x v="5"/>
    <x v="8"/>
    <s v="Udaipur"/>
    <x v="2"/>
    <n v="20390"/>
    <n v="1083.55"/>
  </r>
  <r>
    <x v="5"/>
    <x v="8"/>
    <s v="Udaipur"/>
    <x v="3"/>
    <n v="9470"/>
    <n v="95.09"/>
  </r>
  <r>
    <x v="6"/>
    <x v="8"/>
    <s v="Udaipur"/>
    <x v="0"/>
    <n v="5270"/>
    <n v="1158.5999999999999"/>
  </r>
  <r>
    <x v="6"/>
    <x v="8"/>
    <s v="Udaipur"/>
    <x v="1"/>
    <n v="244560"/>
    <n v="1669.34"/>
  </r>
  <r>
    <x v="6"/>
    <x v="8"/>
    <s v="Udaipur"/>
    <x v="2"/>
    <n v="16350"/>
    <n v="1030.01"/>
  </r>
  <r>
    <x v="6"/>
    <x v="8"/>
    <s v="Udaipur"/>
    <x v="3"/>
    <n v="8670"/>
    <n v="95.46"/>
  </r>
  <r>
    <x v="7"/>
    <x v="8"/>
    <s v="Udaipur"/>
    <x v="0"/>
    <n v="5180"/>
    <n v="1023.02"/>
  </r>
  <r>
    <x v="7"/>
    <x v="8"/>
    <s v="Udaipur"/>
    <x v="1"/>
    <n v="251340"/>
    <n v="1111.19"/>
  </r>
  <r>
    <x v="7"/>
    <x v="8"/>
    <s v="Udaipur"/>
    <x v="2"/>
    <n v="14080"/>
    <n v="1137.57"/>
  </r>
  <r>
    <x v="7"/>
    <x v="8"/>
    <s v="Udaipur"/>
    <x v="3"/>
    <n v="5830"/>
    <n v="80.040000000000006"/>
  </r>
  <r>
    <x v="8"/>
    <x v="8"/>
    <s v="Udaipur"/>
    <x v="0"/>
    <n v="5170"/>
    <n v="1197.52"/>
  </r>
  <r>
    <x v="8"/>
    <x v="8"/>
    <s v="Udaipur"/>
    <x v="1"/>
    <n v="250960"/>
    <n v="1330.64"/>
  </r>
  <r>
    <x v="8"/>
    <x v="8"/>
    <s v="Udaipur"/>
    <x v="2"/>
    <n v="14870"/>
    <n v="1372.78"/>
  </r>
  <r>
    <x v="8"/>
    <x v="8"/>
    <s v="Udaipur"/>
    <x v="3"/>
    <n v="4940"/>
    <n v="454.07"/>
  </r>
  <r>
    <x v="9"/>
    <x v="8"/>
    <s v="Udaipur"/>
    <x v="0"/>
    <n v="5510"/>
    <n v="1210.68"/>
  </r>
  <r>
    <x v="9"/>
    <x v="8"/>
    <s v="Udaipur"/>
    <x v="1"/>
    <n v="240940"/>
    <n v="1633.17"/>
  </r>
  <r>
    <x v="9"/>
    <x v="8"/>
    <s v="Udaipur"/>
    <x v="2"/>
    <n v="16680"/>
    <n v="1212.74"/>
  </r>
  <r>
    <x v="9"/>
    <x v="8"/>
    <s v="Udaipur"/>
    <x v="3"/>
    <n v="5830"/>
    <n v="98.43"/>
  </r>
  <r>
    <x v="0"/>
    <x v="9"/>
    <s v="Gurdaspur"/>
    <x v="0"/>
    <n v="201000"/>
    <n v="3298.51"/>
  </r>
  <r>
    <x v="0"/>
    <x v="9"/>
    <s v="Gurdaspur"/>
    <x v="1"/>
    <n v="13000"/>
    <n v="2307.69"/>
  </r>
  <r>
    <x v="0"/>
    <x v="9"/>
    <s v="Gurdaspur"/>
    <x v="2"/>
    <n v="100"/>
    <n v="1000"/>
  </r>
  <r>
    <x v="1"/>
    <x v="9"/>
    <s v="Gurdaspur"/>
    <x v="0"/>
    <n v="204000"/>
    <n v="3137.25"/>
  </r>
  <r>
    <x v="1"/>
    <x v="9"/>
    <s v="Gurdaspur"/>
    <x v="1"/>
    <n v="11000"/>
    <n v="2272.73"/>
  </r>
  <r>
    <x v="1"/>
    <x v="9"/>
    <s v="Gurdaspur"/>
    <x v="2"/>
    <n v="1000"/>
    <n v="1000"/>
  </r>
  <r>
    <x v="2"/>
    <x v="9"/>
    <s v="Gurdaspur"/>
    <x v="0"/>
    <n v="204000"/>
    <n v="3455.88"/>
  </r>
  <r>
    <x v="2"/>
    <x v="9"/>
    <s v="Gurdaspur"/>
    <x v="1"/>
    <n v="11000"/>
    <n v="2727.27"/>
  </r>
  <r>
    <x v="2"/>
    <x v="9"/>
    <s v="Gurdaspur"/>
    <x v="2"/>
    <n v="100"/>
    <n v="1000"/>
  </r>
  <r>
    <x v="3"/>
    <x v="9"/>
    <s v="Gurdaspur"/>
    <x v="0"/>
    <n v="174390"/>
    <n v="3721.54"/>
  </r>
  <r>
    <x v="3"/>
    <x v="9"/>
    <s v="Gurdaspur"/>
    <x v="1"/>
    <n v="1720"/>
    <n v="2906.98"/>
  </r>
  <r>
    <x v="4"/>
    <x v="9"/>
    <s v="Gurdaspur"/>
    <x v="0"/>
    <n v="201000"/>
    <n v="3074.63"/>
  </r>
  <r>
    <x v="4"/>
    <x v="9"/>
    <s v="Gurdaspur"/>
    <x v="1"/>
    <n v="11000"/>
    <n v="2636.36"/>
  </r>
  <r>
    <x v="4"/>
    <x v="9"/>
    <s v="Gurdaspur"/>
    <x v="2"/>
    <n v="100"/>
    <n v="1000"/>
  </r>
  <r>
    <x v="5"/>
    <x v="9"/>
    <s v="Gurdaspur"/>
    <x v="0"/>
    <n v="202000"/>
    <n v="2896.04"/>
  </r>
  <r>
    <x v="5"/>
    <x v="9"/>
    <s v="Gurdaspur"/>
    <x v="1"/>
    <n v="10000"/>
    <n v="3000"/>
  </r>
  <r>
    <x v="6"/>
    <x v="9"/>
    <s v="Gurdaspur"/>
    <x v="0"/>
    <n v="202000"/>
    <n v="2594.06"/>
  </r>
  <r>
    <x v="6"/>
    <x v="9"/>
    <s v="Gurdaspur"/>
    <x v="1"/>
    <n v="9000"/>
    <n v="2333.33"/>
  </r>
  <r>
    <x v="7"/>
    <x v="9"/>
    <s v="Gurdaspur"/>
    <x v="0"/>
    <n v="203000"/>
    <n v="2896.55"/>
  </r>
  <r>
    <x v="7"/>
    <x v="9"/>
    <s v="Gurdaspur"/>
    <x v="1"/>
    <n v="8000"/>
    <n v="2500"/>
  </r>
  <r>
    <x v="7"/>
    <x v="9"/>
    <s v="Gurdaspur"/>
    <x v="2"/>
    <n v="100"/>
    <n v="1300"/>
  </r>
  <r>
    <x v="8"/>
    <x v="9"/>
    <s v="Gurdaspur"/>
    <x v="0"/>
    <n v="203000"/>
    <n v="3123.15"/>
  </r>
  <r>
    <x v="8"/>
    <x v="9"/>
    <s v="Gurdaspur"/>
    <x v="1"/>
    <n v="9000"/>
    <n v="2666.67"/>
  </r>
  <r>
    <x v="8"/>
    <x v="9"/>
    <s v="Gurdaspur"/>
    <x v="2"/>
    <n v="100"/>
    <n v="1000"/>
  </r>
  <r>
    <x v="9"/>
    <x v="9"/>
    <s v="Gurdaspur"/>
    <x v="0"/>
    <n v="204000"/>
    <n v="3573.53"/>
  </r>
  <r>
    <x v="9"/>
    <x v="9"/>
    <s v="Gurdaspur"/>
    <x v="1"/>
    <n v="9000"/>
    <n v="2333.33"/>
  </r>
  <r>
    <x v="9"/>
    <x v="9"/>
    <s v="Gurdaspur"/>
    <x v="2"/>
    <n v="100"/>
    <n v="1000"/>
  </r>
  <r>
    <x v="0"/>
    <x v="9"/>
    <s v="Amritsar"/>
    <x v="0"/>
    <n v="352000"/>
    <n v="3002.84"/>
  </r>
  <r>
    <x v="0"/>
    <x v="9"/>
    <s v="Amritsar"/>
    <x v="1"/>
    <n v="2000"/>
    <n v="3500"/>
  </r>
  <r>
    <x v="0"/>
    <x v="9"/>
    <s v="Amritsar"/>
    <x v="3"/>
    <n v="1000"/>
    <n v="740"/>
  </r>
  <r>
    <x v="1"/>
    <x v="9"/>
    <s v="Amritsar"/>
    <x v="0"/>
    <n v="357000"/>
    <n v="2887.96"/>
  </r>
  <r>
    <x v="1"/>
    <x v="9"/>
    <s v="Amritsar"/>
    <x v="1"/>
    <n v="2000"/>
    <n v="3500"/>
  </r>
  <r>
    <x v="1"/>
    <x v="9"/>
    <s v="Amritsar"/>
    <x v="3"/>
    <n v="1000"/>
    <n v="680"/>
  </r>
  <r>
    <x v="2"/>
    <x v="9"/>
    <s v="Amritsar"/>
    <x v="0"/>
    <n v="358000"/>
    <n v="2801.68"/>
  </r>
  <r>
    <x v="2"/>
    <x v="9"/>
    <s v="Amritsar"/>
    <x v="1"/>
    <n v="2000"/>
    <n v="3500"/>
  </r>
  <r>
    <x v="2"/>
    <x v="9"/>
    <s v="Amritsar"/>
    <x v="2"/>
    <n v="400"/>
    <n v="1250"/>
  </r>
  <r>
    <x v="2"/>
    <x v="9"/>
    <s v="Amritsar"/>
    <x v="3"/>
    <n v="1000"/>
    <n v="650"/>
  </r>
  <r>
    <x v="3"/>
    <x v="9"/>
    <s v="Amritsar"/>
    <x v="0"/>
    <n v="357000"/>
    <n v="2722.69"/>
  </r>
  <r>
    <x v="3"/>
    <x v="9"/>
    <s v="Amritsar"/>
    <x v="1"/>
    <n v="2000"/>
    <n v="5000"/>
  </r>
  <r>
    <x v="3"/>
    <x v="9"/>
    <s v="Amritsar"/>
    <x v="3"/>
    <n v="1000"/>
    <n v="540"/>
  </r>
  <r>
    <x v="4"/>
    <x v="9"/>
    <s v="Amritsar"/>
    <x v="0"/>
    <n v="364000"/>
    <n v="3140.11"/>
  </r>
  <r>
    <x v="4"/>
    <x v="9"/>
    <s v="Amritsar"/>
    <x v="1"/>
    <n v="1000"/>
    <n v="4000"/>
  </r>
  <r>
    <x v="4"/>
    <x v="9"/>
    <s v="Amritsar"/>
    <x v="2"/>
    <n v="200"/>
    <n v="1000"/>
  </r>
  <r>
    <x v="5"/>
    <x v="9"/>
    <s v="Amritsar"/>
    <x v="0"/>
    <n v="359000"/>
    <n v="3097.49"/>
  </r>
  <r>
    <x v="5"/>
    <x v="9"/>
    <s v="Amritsar"/>
    <x v="1"/>
    <n v="2000"/>
    <n v="4000"/>
  </r>
  <r>
    <x v="5"/>
    <x v="9"/>
    <s v="Amritsar"/>
    <x v="2"/>
    <n v="100"/>
    <n v="1200"/>
  </r>
  <r>
    <x v="5"/>
    <x v="9"/>
    <s v="Amritsar"/>
    <x v="3"/>
    <n v="1000"/>
    <n v="540"/>
  </r>
  <r>
    <x v="6"/>
    <x v="9"/>
    <s v="Amritsar"/>
    <x v="0"/>
    <n v="358000"/>
    <n v="2918.99"/>
  </r>
  <r>
    <x v="6"/>
    <x v="9"/>
    <s v="Amritsar"/>
    <x v="1"/>
    <n v="1000"/>
    <n v="4000"/>
  </r>
  <r>
    <x v="7"/>
    <x v="9"/>
    <s v="Amritsar"/>
    <x v="0"/>
    <n v="359000"/>
    <n v="2832.87"/>
  </r>
  <r>
    <x v="7"/>
    <x v="9"/>
    <s v="Amritsar"/>
    <x v="1"/>
    <n v="1000"/>
    <n v="4000"/>
  </r>
  <r>
    <x v="8"/>
    <x v="9"/>
    <s v="Amritsar"/>
    <x v="0"/>
    <n v="366000"/>
    <n v="3245.9"/>
  </r>
  <r>
    <x v="8"/>
    <x v="9"/>
    <s v="Amritsar"/>
    <x v="1"/>
    <n v="1000"/>
    <n v="3000"/>
  </r>
  <r>
    <x v="9"/>
    <x v="9"/>
    <s v="Amritsar"/>
    <x v="0"/>
    <n v="362000"/>
    <n v="3966.85"/>
  </r>
  <r>
    <x v="9"/>
    <x v="9"/>
    <s v="Amritsar"/>
    <x v="1"/>
    <n v="2000"/>
    <n v="2500"/>
  </r>
  <r>
    <x v="0"/>
    <x v="9"/>
    <s v="Kapurthala"/>
    <x v="0"/>
    <n v="114000"/>
    <n v="3754.39"/>
  </r>
  <r>
    <x v="0"/>
    <x v="9"/>
    <s v="Kapurthala"/>
    <x v="1"/>
    <n v="3000"/>
    <n v="3666.67"/>
  </r>
  <r>
    <x v="1"/>
    <x v="9"/>
    <s v="Kapurthala"/>
    <x v="0"/>
    <n v="115000"/>
    <n v="3930.43"/>
  </r>
  <r>
    <x v="1"/>
    <x v="9"/>
    <s v="Kapurthala"/>
    <x v="1"/>
    <n v="3000"/>
    <n v="4666.67"/>
  </r>
  <r>
    <x v="2"/>
    <x v="9"/>
    <s v="Kapurthala"/>
    <x v="0"/>
    <n v="118000"/>
    <n v="3889.83"/>
  </r>
  <r>
    <x v="2"/>
    <x v="9"/>
    <s v="Kapurthala"/>
    <x v="1"/>
    <n v="2000"/>
    <n v="5500"/>
  </r>
  <r>
    <x v="3"/>
    <x v="9"/>
    <s v="Kapurthala"/>
    <x v="0"/>
    <n v="118000"/>
    <n v="3669.49"/>
  </r>
  <r>
    <x v="3"/>
    <x v="9"/>
    <s v="Kapurthala"/>
    <x v="1"/>
    <n v="3000"/>
    <n v="6000"/>
  </r>
  <r>
    <x v="4"/>
    <x v="9"/>
    <s v="Kapurthala"/>
    <x v="0"/>
    <n v="117000"/>
    <n v="3803.42"/>
  </r>
  <r>
    <x v="4"/>
    <x v="9"/>
    <s v="Kapurthala"/>
    <x v="1"/>
    <n v="2000"/>
    <n v="4500"/>
  </r>
  <r>
    <x v="5"/>
    <x v="9"/>
    <s v="Kapurthala"/>
    <x v="0"/>
    <n v="117000"/>
    <n v="3854.7"/>
  </r>
  <r>
    <x v="5"/>
    <x v="9"/>
    <s v="Kapurthala"/>
    <x v="1"/>
    <n v="3000"/>
    <n v="6666.67"/>
  </r>
  <r>
    <x v="6"/>
    <x v="9"/>
    <s v="Kapurthala"/>
    <x v="0"/>
    <n v="117000"/>
    <n v="3752.14"/>
  </r>
  <r>
    <x v="6"/>
    <x v="9"/>
    <s v="Kapurthala"/>
    <x v="1"/>
    <n v="3000"/>
    <n v="3666.67"/>
  </r>
  <r>
    <x v="7"/>
    <x v="9"/>
    <s v="Kapurthala"/>
    <x v="0"/>
    <n v="118000"/>
    <n v="4016.95"/>
  </r>
  <r>
    <x v="7"/>
    <x v="9"/>
    <s v="Kapurthala"/>
    <x v="1"/>
    <n v="2000"/>
    <n v="2500"/>
  </r>
  <r>
    <x v="8"/>
    <x v="9"/>
    <s v="Kapurthala"/>
    <x v="0"/>
    <n v="118000"/>
    <n v="4093.22"/>
  </r>
  <r>
    <x v="8"/>
    <x v="9"/>
    <s v="Kapurthala"/>
    <x v="1"/>
    <n v="2000"/>
    <n v="2500"/>
  </r>
  <r>
    <x v="9"/>
    <x v="9"/>
    <s v="Kapurthala"/>
    <x v="0"/>
    <n v="118000"/>
    <n v="4347.46"/>
  </r>
  <r>
    <x v="9"/>
    <x v="9"/>
    <s v="Kapurthala"/>
    <x v="1"/>
    <n v="2000"/>
    <n v="5500"/>
  </r>
  <r>
    <x v="0"/>
    <x v="9"/>
    <s v="Jalandhar"/>
    <x v="0"/>
    <n v="186720"/>
    <n v="3844.95"/>
  </r>
  <r>
    <x v="0"/>
    <x v="9"/>
    <s v="Jalandhar"/>
    <x v="1"/>
    <n v="22370"/>
    <n v="3659.81"/>
  </r>
  <r>
    <x v="1"/>
    <x v="9"/>
    <s v="Jalandhar"/>
    <x v="0"/>
    <n v="195160"/>
    <n v="3984.01"/>
  </r>
  <r>
    <x v="1"/>
    <x v="9"/>
    <s v="Jalandhar"/>
    <x v="1"/>
    <n v="19760"/>
    <n v="3500"/>
  </r>
  <r>
    <x v="2"/>
    <x v="9"/>
    <s v="Jalandhar"/>
    <x v="0"/>
    <n v="198380"/>
    <n v="3674.31"/>
  </r>
  <r>
    <x v="2"/>
    <x v="9"/>
    <s v="Jalandhar"/>
    <x v="1"/>
    <n v="17540"/>
    <n v="3977.77"/>
  </r>
  <r>
    <x v="3"/>
    <x v="9"/>
    <s v="Jalandhar"/>
    <x v="0"/>
    <n v="199770"/>
    <n v="3608.45"/>
  </r>
  <r>
    <x v="3"/>
    <x v="9"/>
    <s v="Jalandhar"/>
    <x v="1"/>
    <n v="16540"/>
    <n v="4265.42"/>
  </r>
  <r>
    <x v="4"/>
    <x v="9"/>
    <s v="Jalandhar"/>
    <x v="0"/>
    <n v="199770"/>
    <n v="3849.23"/>
  </r>
  <r>
    <x v="4"/>
    <x v="9"/>
    <s v="Jalandhar"/>
    <x v="1"/>
    <n v="16540"/>
    <n v="3771.46"/>
  </r>
  <r>
    <x v="5"/>
    <x v="9"/>
    <s v="Jalandhar"/>
    <x v="0"/>
    <n v="201160"/>
    <n v="3575.36"/>
  </r>
  <r>
    <x v="5"/>
    <x v="9"/>
    <s v="Jalandhar"/>
    <x v="1"/>
    <n v="15320"/>
    <n v="3687.99"/>
  </r>
  <r>
    <x v="6"/>
    <x v="9"/>
    <s v="Jalandhar"/>
    <x v="0"/>
    <n v="201770"/>
    <n v="3736.23"/>
  </r>
  <r>
    <x v="6"/>
    <x v="9"/>
    <s v="Jalandhar"/>
    <x v="1"/>
    <n v="14100"/>
    <n v="3960.28"/>
  </r>
  <r>
    <x v="7"/>
    <x v="9"/>
    <s v="Jalandhar"/>
    <x v="0"/>
    <n v="203990"/>
    <n v="3954.7"/>
  </r>
  <r>
    <x v="7"/>
    <x v="9"/>
    <s v="Jalandhar"/>
    <x v="1"/>
    <n v="12490"/>
    <n v="3884.71"/>
  </r>
  <r>
    <x v="8"/>
    <x v="9"/>
    <s v="Jalandhar"/>
    <x v="0"/>
    <n v="206600"/>
    <n v="4151.0200000000004"/>
  </r>
  <r>
    <x v="8"/>
    <x v="9"/>
    <s v="Jalandhar"/>
    <x v="1"/>
    <n v="12490"/>
    <n v="5076.0600000000004"/>
  </r>
  <r>
    <x v="9"/>
    <x v="9"/>
    <s v="Jalandhar"/>
    <x v="0"/>
    <n v="207600"/>
    <n v="4272.74"/>
  </r>
  <r>
    <x v="9"/>
    <x v="9"/>
    <s v="Jalandhar"/>
    <x v="1"/>
    <n v="10880"/>
    <n v="4423.71"/>
  </r>
  <r>
    <x v="0"/>
    <x v="9"/>
    <s v="Hoshiarpur"/>
    <x v="0"/>
    <n v="80280"/>
    <n v="3638.14"/>
  </r>
  <r>
    <x v="0"/>
    <x v="9"/>
    <s v="Hoshiarpur"/>
    <x v="1"/>
    <n v="76630"/>
    <n v="3499.02"/>
  </r>
  <r>
    <x v="0"/>
    <x v="9"/>
    <s v="Hoshiarpur"/>
    <x v="2"/>
    <n v="200"/>
    <n v="1000"/>
  </r>
  <r>
    <x v="1"/>
    <x v="9"/>
    <s v="Hoshiarpur"/>
    <x v="0"/>
    <n v="91840"/>
    <n v="3685.54"/>
  </r>
  <r>
    <x v="1"/>
    <x v="9"/>
    <s v="Hoshiarpur"/>
    <x v="1"/>
    <n v="73240"/>
    <n v="3575.1"/>
  </r>
  <r>
    <x v="1"/>
    <x v="9"/>
    <s v="Hoshiarpur"/>
    <x v="2"/>
    <n v="4000"/>
    <n v="750"/>
  </r>
  <r>
    <x v="2"/>
    <x v="9"/>
    <s v="Hoshiarpur"/>
    <x v="0"/>
    <n v="95620"/>
    <n v="3671.72"/>
  </r>
  <r>
    <x v="2"/>
    <x v="9"/>
    <s v="Hoshiarpur"/>
    <x v="1"/>
    <n v="68460"/>
    <n v="3845.02"/>
  </r>
  <r>
    <x v="2"/>
    <x v="9"/>
    <s v="Hoshiarpur"/>
    <x v="2"/>
    <n v="100"/>
    <n v="1000"/>
  </r>
  <r>
    <x v="3"/>
    <x v="9"/>
    <s v="Hoshiarpur"/>
    <x v="0"/>
    <n v="96230"/>
    <n v="3711.32"/>
  </r>
  <r>
    <x v="3"/>
    <x v="9"/>
    <s v="Hoshiarpur"/>
    <x v="1"/>
    <n v="64460"/>
    <n v="4071.52"/>
  </r>
  <r>
    <x v="3"/>
    <x v="9"/>
    <s v="Hoshiarpur"/>
    <x v="2"/>
    <n v="100"/>
    <n v="1000"/>
  </r>
  <r>
    <x v="4"/>
    <x v="9"/>
    <s v="Hoshiarpur"/>
    <x v="0"/>
    <n v="92230"/>
    <n v="3730.24"/>
  </r>
  <r>
    <x v="4"/>
    <x v="9"/>
    <s v="Hoshiarpur"/>
    <x v="1"/>
    <n v="66460"/>
    <n v="4071.92"/>
  </r>
  <r>
    <x v="4"/>
    <x v="9"/>
    <s v="Hoshiarpur"/>
    <x v="2"/>
    <n v="100"/>
    <n v="1000"/>
  </r>
  <r>
    <x v="5"/>
    <x v="9"/>
    <s v="Hoshiarpur"/>
    <x v="0"/>
    <n v="91840"/>
    <n v="3601.7"/>
  </r>
  <r>
    <x v="5"/>
    <x v="9"/>
    <s v="Hoshiarpur"/>
    <x v="1"/>
    <n v="62680"/>
    <n v="3948.63"/>
  </r>
  <r>
    <x v="6"/>
    <x v="9"/>
    <s v="Hoshiarpur"/>
    <x v="0"/>
    <n v="93230"/>
    <n v="3562.59"/>
  </r>
  <r>
    <x v="6"/>
    <x v="9"/>
    <s v="Hoshiarpur"/>
    <x v="1"/>
    <n v="62900"/>
    <n v="3802.23"/>
  </r>
  <r>
    <x v="7"/>
    <x v="9"/>
    <s v="Hoshiarpur"/>
    <x v="0"/>
    <n v="95010"/>
    <n v="3718.35"/>
  </r>
  <r>
    <x v="7"/>
    <x v="9"/>
    <s v="Hoshiarpur"/>
    <x v="1"/>
    <n v="59510"/>
    <n v="3671.32"/>
  </r>
  <r>
    <x v="7"/>
    <x v="9"/>
    <s v="Hoshiarpur"/>
    <x v="2"/>
    <n v="200"/>
    <n v="1250"/>
  </r>
  <r>
    <x v="8"/>
    <x v="9"/>
    <s v="Hoshiarpur"/>
    <x v="0"/>
    <n v="97400"/>
    <n v="3987.68"/>
  </r>
  <r>
    <x v="8"/>
    <x v="9"/>
    <s v="Hoshiarpur"/>
    <x v="1"/>
    <n v="59510"/>
    <n v="3824.57"/>
  </r>
  <r>
    <x v="8"/>
    <x v="9"/>
    <s v="Hoshiarpur"/>
    <x v="2"/>
    <n v="100"/>
    <n v="1000"/>
  </r>
  <r>
    <x v="9"/>
    <x v="9"/>
    <s v="Hoshiarpur"/>
    <x v="0"/>
    <n v="98400"/>
    <n v="4085.16"/>
  </r>
  <r>
    <x v="9"/>
    <x v="9"/>
    <s v="Hoshiarpur"/>
    <x v="1"/>
    <n v="59120"/>
    <n v="3549.9"/>
  </r>
  <r>
    <x v="0"/>
    <x v="9"/>
    <s v="Roopnagar / Ropar"/>
    <x v="0"/>
    <n v="49500"/>
    <n v="3696.97"/>
  </r>
  <r>
    <x v="0"/>
    <x v="9"/>
    <s v="Roopnagar / Ropar"/>
    <x v="1"/>
    <n v="25500"/>
    <n v="3392.16"/>
  </r>
  <r>
    <x v="0"/>
    <x v="9"/>
    <s v="Roopnagar / Ropar"/>
    <x v="2"/>
    <n v="250"/>
    <n v="1000"/>
  </r>
  <r>
    <x v="1"/>
    <x v="9"/>
    <s v="Roopnagar / Ropar"/>
    <x v="0"/>
    <n v="53000"/>
    <n v="3471.7"/>
  </r>
  <r>
    <x v="1"/>
    <x v="9"/>
    <s v="Roopnagar / Ropar"/>
    <x v="1"/>
    <n v="23500"/>
    <n v="3127.66"/>
  </r>
  <r>
    <x v="1"/>
    <x v="9"/>
    <s v="Roopnagar / Ropar"/>
    <x v="2"/>
    <n v="1500"/>
    <n v="1000"/>
  </r>
  <r>
    <x v="2"/>
    <x v="9"/>
    <s v="Roopnagar / Ropar"/>
    <x v="0"/>
    <n v="56500"/>
    <n v="3725.66"/>
  </r>
  <r>
    <x v="2"/>
    <x v="9"/>
    <s v="Roopnagar / Ropar"/>
    <x v="1"/>
    <n v="26000"/>
    <n v="3384.62"/>
  </r>
  <r>
    <x v="2"/>
    <x v="9"/>
    <s v="Roopnagar / Ropar"/>
    <x v="2"/>
    <n v="250"/>
    <n v="1200"/>
  </r>
  <r>
    <x v="3"/>
    <x v="9"/>
    <s v="Roopnagar / Ropar"/>
    <x v="0"/>
    <n v="54000"/>
    <n v="3453.7"/>
  </r>
  <r>
    <x v="3"/>
    <x v="9"/>
    <s v="Roopnagar / Ropar"/>
    <x v="1"/>
    <n v="24000"/>
    <n v="3833.33"/>
  </r>
  <r>
    <x v="3"/>
    <x v="9"/>
    <s v="Roopnagar / Ropar"/>
    <x v="2"/>
    <n v="50"/>
    <n v="1000"/>
  </r>
  <r>
    <x v="4"/>
    <x v="9"/>
    <s v="Roopnagar / Ropar"/>
    <x v="0"/>
    <n v="53500"/>
    <n v="3803.74"/>
  </r>
  <r>
    <x v="4"/>
    <x v="9"/>
    <s v="Roopnagar / Ropar"/>
    <x v="1"/>
    <n v="26000"/>
    <n v="3192.31"/>
  </r>
  <r>
    <x v="4"/>
    <x v="9"/>
    <s v="Roopnagar / Ropar"/>
    <x v="2"/>
    <n v="100"/>
    <n v="2000"/>
  </r>
  <r>
    <x v="5"/>
    <x v="9"/>
    <s v="Roopnagar / Ropar"/>
    <x v="0"/>
    <n v="50500"/>
    <n v="3475.25"/>
  </r>
  <r>
    <x v="5"/>
    <x v="9"/>
    <s v="Roopnagar / Ropar"/>
    <x v="1"/>
    <n v="27500"/>
    <n v="3490.91"/>
  </r>
  <r>
    <x v="6"/>
    <x v="9"/>
    <s v="Roopnagar / Ropar"/>
    <x v="0"/>
    <n v="50500"/>
    <n v="3485.15"/>
  </r>
  <r>
    <x v="6"/>
    <x v="9"/>
    <s v="Roopnagar / Ropar"/>
    <x v="1"/>
    <n v="24000"/>
    <n v="3041.67"/>
  </r>
  <r>
    <x v="6"/>
    <x v="9"/>
    <s v="Roopnagar / Ropar"/>
    <x v="2"/>
    <n v="150"/>
    <n v="1200"/>
  </r>
  <r>
    <x v="7"/>
    <x v="9"/>
    <s v="Roopnagar / Ropar"/>
    <x v="0"/>
    <n v="51500"/>
    <n v="4252.43"/>
  </r>
  <r>
    <x v="7"/>
    <x v="9"/>
    <s v="Roopnagar / Ropar"/>
    <x v="1"/>
    <n v="23000"/>
    <n v="3782.61"/>
  </r>
  <r>
    <x v="7"/>
    <x v="9"/>
    <s v="Roopnagar / Ropar"/>
    <x v="2"/>
    <n v="150"/>
    <n v="1300"/>
  </r>
  <r>
    <x v="8"/>
    <x v="9"/>
    <s v="Roopnagar / Ropar"/>
    <x v="0"/>
    <n v="53500"/>
    <n v="4261.68"/>
  </r>
  <r>
    <x v="8"/>
    <x v="9"/>
    <s v="Roopnagar / Ropar"/>
    <x v="1"/>
    <n v="24000"/>
    <n v="3791.67"/>
  </r>
  <r>
    <x v="9"/>
    <x v="9"/>
    <s v="Roopnagar / Ropar"/>
    <x v="0"/>
    <n v="55500"/>
    <n v="4036.04"/>
  </r>
  <r>
    <x v="9"/>
    <x v="9"/>
    <s v="Roopnagar / Ropar"/>
    <x v="1"/>
    <n v="25000"/>
    <n v="4140"/>
  </r>
  <r>
    <x v="9"/>
    <x v="9"/>
    <s v="Roopnagar / Ropar"/>
    <x v="2"/>
    <n v="50"/>
    <n v="1000"/>
  </r>
  <r>
    <x v="0"/>
    <x v="9"/>
    <s v="Ludhiana"/>
    <x v="0"/>
    <n v="266750"/>
    <n v="4459.04"/>
  </r>
  <r>
    <x v="0"/>
    <x v="9"/>
    <s v="Ludhiana"/>
    <x v="1"/>
    <n v="2150"/>
    <n v="3534.88"/>
  </r>
  <r>
    <x v="0"/>
    <x v="9"/>
    <s v="Ludhiana"/>
    <x v="3"/>
    <n v="2000"/>
    <n v="745"/>
  </r>
  <r>
    <x v="1"/>
    <x v="9"/>
    <s v="Ludhiana"/>
    <x v="0"/>
    <n v="269900"/>
    <n v="4685.62"/>
  </r>
  <r>
    <x v="1"/>
    <x v="9"/>
    <s v="Ludhiana"/>
    <x v="1"/>
    <n v="2150"/>
    <n v="4395.3500000000004"/>
  </r>
  <r>
    <x v="1"/>
    <x v="9"/>
    <s v="Ludhiana"/>
    <x v="3"/>
    <n v="2000"/>
    <n v="680"/>
  </r>
  <r>
    <x v="2"/>
    <x v="9"/>
    <s v="Ludhiana"/>
    <x v="0"/>
    <n v="269300"/>
    <n v="4401.6000000000004"/>
  </r>
  <r>
    <x v="2"/>
    <x v="9"/>
    <s v="Ludhiana"/>
    <x v="1"/>
    <n v="2000"/>
    <n v="3500"/>
  </r>
  <r>
    <x v="2"/>
    <x v="9"/>
    <s v="Ludhiana"/>
    <x v="3"/>
    <n v="1000"/>
    <n v="650"/>
  </r>
  <r>
    <x v="3"/>
    <x v="9"/>
    <s v="Ludhiana"/>
    <x v="0"/>
    <n v="269900"/>
    <n v="4255.6499999999996"/>
  </r>
  <r>
    <x v="3"/>
    <x v="9"/>
    <s v="Ludhiana"/>
    <x v="1"/>
    <n v="2000"/>
    <n v="3000"/>
  </r>
  <r>
    <x v="3"/>
    <x v="9"/>
    <s v="Ludhiana"/>
    <x v="3"/>
    <n v="1000"/>
    <n v="540"/>
  </r>
  <r>
    <x v="4"/>
    <x v="9"/>
    <s v="Ludhiana"/>
    <x v="0"/>
    <n v="269900"/>
    <n v="4544.6499999999996"/>
  </r>
  <r>
    <x v="4"/>
    <x v="9"/>
    <s v="Ludhiana"/>
    <x v="1"/>
    <n v="3150"/>
    <n v="2730.16"/>
  </r>
  <r>
    <x v="4"/>
    <x v="9"/>
    <s v="Ludhiana"/>
    <x v="3"/>
    <n v="1000"/>
    <n v="360"/>
  </r>
  <r>
    <x v="5"/>
    <x v="9"/>
    <s v="Ludhiana"/>
    <x v="0"/>
    <n v="269900"/>
    <n v="4407.74"/>
  </r>
  <r>
    <x v="5"/>
    <x v="9"/>
    <s v="Ludhiana"/>
    <x v="1"/>
    <n v="2150"/>
    <n v="6790.7"/>
  </r>
  <r>
    <x v="5"/>
    <x v="9"/>
    <s v="Ludhiana"/>
    <x v="3"/>
    <n v="1000"/>
    <n v="540"/>
  </r>
  <r>
    <x v="6"/>
    <x v="9"/>
    <s v="Ludhiana"/>
    <x v="0"/>
    <n v="269900"/>
    <n v="4353.83"/>
  </r>
  <r>
    <x v="6"/>
    <x v="9"/>
    <s v="Ludhiana"/>
    <x v="1"/>
    <n v="3150"/>
    <n v="6857.14"/>
  </r>
  <r>
    <x v="7"/>
    <x v="9"/>
    <s v="Ludhiana"/>
    <x v="0"/>
    <n v="269900"/>
    <n v="4589.1099999999997"/>
  </r>
  <r>
    <x v="7"/>
    <x v="9"/>
    <s v="Ludhiana"/>
    <x v="1"/>
    <n v="3150"/>
    <n v="5587.3"/>
  </r>
  <r>
    <x v="8"/>
    <x v="9"/>
    <s v="Ludhiana"/>
    <x v="0"/>
    <n v="271900"/>
    <n v="4809.67"/>
  </r>
  <r>
    <x v="8"/>
    <x v="9"/>
    <s v="Ludhiana"/>
    <x v="1"/>
    <n v="1000"/>
    <n v="3000"/>
  </r>
  <r>
    <x v="9"/>
    <x v="9"/>
    <s v="Ludhiana"/>
    <x v="0"/>
    <n v="270900"/>
    <n v="4736.99"/>
  </r>
  <r>
    <x v="9"/>
    <x v="9"/>
    <s v="Ludhiana"/>
    <x v="1"/>
    <n v="1000"/>
    <n v="4000"/>
  </r>
  <r>
    <x v="0"/>
    <x v="9"/>
    <s v="Ferozpur"/>
    <x v="0"/>
    <n v="529360"/>
    <n v="4244.45"/>
  </r>
  <r>
    <x v="0"/>
    <x v="9"/>
    <s v="Ferozpur"/>
    <x v="2"/>
    <n v="1600"/>
    <n v="1218.05"/>
  </r>
  <r>
    <x v="0"/>
    <x v="9"/>
    <s v="Ferozpur"/>
    <x v="3"/>
    <n v="226560"/>
    <n v="694.01"/>
  </r>
  <r>
    <x v="1"/>
    <x v="9"/>
    <s v="Ferozpur"/>
    <x v="0"/>
    <n v="535800"/>
    <n v="4026.91"/>
  </r>
  <r>
    <x v="1"/>
    <x v="9"/>
    <s v="Ferozpur"/>
    <x v="2"/>
    <n v="14480"/>
    <n v="1240.33"/>
  </r>
  <r>
    <x v="1"/>
    <x v="9"/>
    <s v="Ferozpur"/>
    <x v="3"/>
    <n v="213320"/>
    <n v="614.79999999999995"/>
  </r>
  <r>
    <x v="2"/>
    <x v="9"/>
    <s v="Ferozpur"/>
    <x v="0"/>
    <n v="542160"/>
    <n v="3924.38"/>
  </r>
  <r>
    <x v="2"/>
    <x v="9"/>
    <s v="Ferozpur"/>
    <x v="2"/>
    <n v="1250"/>
    <n v="1379.81"/>
  </r>
  <r>
    <x v="2"/>
    <x v="9"/>
    <s v="Ferozpur"/>
    <x v="3"/>
    <n v="195920"/>
    <n v="585.16"/>
  </r>
  <r>
    <x v="3"/>
    <x v="9"/>
    <s v="Ferozpur"/>
    <x v="0"/>
    <n v="544120"/>
    <n v="3763.58"/>
  </r>
  <r>
    <x v="3"/>
    <x v="9"/>
    <s v="Ferozpur"/>
    <x v="2"/>
    <n v="1070"/>
    <n v="1279.33"/>
  </r>
  <r>
    <x v="3"/>
    <x v="9"/>
    <s v="Ferozpur"/>
    <x v="3"/>
    <n v="211320"/>
    <n v="441.89"/>
  </r>
  <r>
    <x v="4"/>
    <x v="9"/>
    <s v="Ferozpur"/>
    <x v="0"/>
    <n v="560040"/>
    <n v="4145.53"/>
  </r>
  <r>
    <x v="4"/>
    <x v="9"/>
    <s v="Ferozpur"/>
    <x v="2"/>
    <n v="1450"/>
    <n v="1414.36"/>
  </r>
  <r>
    <x v="4"/>
    <x v="9"/>
    <s v="Ferozpur"/>
    <x v="3"/>
    <n v="190700"/>
    <n v="525.01"/>
  </r>
  <r>
    <x v="5"/>
    <x v="9"/>
    <s v="Ferozpur"/>
    <x v="0"/>
    <n v="567300"/>
    <n v="4103.83"/>
  </r>
  <r>
    <x v="5"/>
    <x v="9"/>
    <s v="Ferozpur"/>
    <x v="2"/>
    <n v="1250"/>
    <n v="1270.03"/>
  </r>
  <r>
    <x v="5"/>
    <x v="9"/>
    <s v="Ferozpur"/>
    <x v="3"/>
    <n v="170040"/>
    <n v="573.39"/>
  </r>
  <r>
    <x v="6"/>
    <x v="9"/>
    <s v="Ferozpur"/>
    <x v="0"/>
    <n v="595320"/>
    <n v="3905.46"/>
  </r>
  <r>
    <x v="6"/>
    <x v="9"/>
    <s v="Ferozpur"/>
    <x v="2"/>
    <n v="1050"/>
    <n v="1071.3699999999999"/>
  </r>
  <r>
    <x v="6"/>
    <x v="9"/>
    <s v="Ferozpur"/>
    <x v="3"/>
    <n v="155980"/>
    <n v="512.58000000000004"/>
  </r>
  <r>
    <x v="7"/>
    <x v="9"/>
    <s v="Ferozpur"/>
    <x v="0"/>
    <n v="624740"/>
    <n v="3985.63"/>
  </r>
  <r>
    <x v="7"/>
    <x v="9"/>
    <s v="Ferozpur"/>
    <x v="2"/>
    <n v="870"/>
    <n v="1357.21"/>
  </r>
  <r>
    <x v="7"/>
    <x v="9"/>
    <s v="Ferozpur"/>
    <x v="3"/>
    <n v="125220"/>
    <n v="240.12"/>
  </r>
  <r>
    <x v="8"/>
    <x v="9"/>
    <s v="Ferozpur"/>
    <x v="0"/>
    <n v="642840"/>
    <n v="4121.43"/>
  </r>
  <r>
    <x v="8"/>
    <x v="9"/>
    <s v="Ferozpur"/>
    <x v="1"/>
    <n v="2000"/>
    <n v="4000"/>
  </r>
  <r>
    <x v="8"/>
    <x v="9"/>
    <s v="Ferozpur"/>
    <x v="2"/>
    <n v="970"/>
    <n v="1383.98"/>
  </r>
  <r>
    <x v="8"/>
    <x v="9"/>
    <s v="Ferozpur"/>
    <x v="3"/>
    <n v="105160"/>
    <n v="757.97"/>
  </r>
  <r>
    <x v="9"/>
    <x v="9"/>
    <s v="Ferozpur"/>
    <x v="0"/>
    <n v="641060"/>
    <n v="4253.24"/>
  </r>
  <r>
    <x v="9"/>
    <x v="9"/>
    <s v="Ferozpur"/>
    <x v="1"/>
    <n v="1000"/>
    <n v="4000"/>
  </r>
  <r>
    <x v="9"/>
    <x v="9"/>
    <s v="Ferozpur"/>
    <x v="2"/>
    <n v="1170"/>
    <n v="1085.18"/>
  </r>
  <r>
    <x v="9"/>
    <x v="9"/>
    <s v="Ferozpur"/>
    <x v="3"/>
    <n v="112120"/>
    <n v="771.05"/>
  </r>
  <r>
    <x v="0"/>
    <x v="9"/>
    <s v="Bhatinda"/>
    <x v="0"/>
    <n v="262640"/>
    <n v="4352.57"/>
  </r>
  <r>
    <x v="0"/>
    <x v="9"/>
    <s v="Bhatinda"/>
    <x v="2"/>
    <n v="500"/>
    <n v="1103.17"/>
  </r>
  <r>
    <x v="0"/>
    <x v="9"/>
    <s v="Bhatinda"/>
    <x v="3"/>
    <n v="292440"/>
    <n v="717.91"/>
  </r>
  <r>
    <x v="1"/>
    <x v="9"/>
    <s v="Bhatinda"/>
    <x v="0"/>
    <n v="277200"/>
    <n v="4398.92"/>
  </r>
  <r>
    <x v="1"/>
    <x v="9"/>
    <s v="Bhatinda"/>
    <x v="2"/>
    <n v="5520"/>
    <n v="1275.3599999999999"/>
  </r>
  <r>
    <x v="1"/>
    <x v="9"/>
    <s v="Bhatinda"/>
    <x v="3"/>
    <n v="269680"/>
    <n v="700.69"/>
  </r>
  <r>
    <x v="2"/>
    <x v="9"/>
    <s v="Bhatinda"/>
    <x v="0"/>
    <n v="284840"/>
    <n v="4091.28"/>
  </r>
  <r>
    <x v="2"/>
    <x v="9"/>
    <s v="Bhatinda"/>
    <x v="2"/>
    <n v="350"/>
    <n v="1357.95"/>
  </r>
  <r>
    <x v="2"/>
    <x v="9"/>
    <s v="Bhatinda"/>
    <x v="3"/>
    <n v="263080"/>
    <n v="685.25"/>
  </r>
  <r>
    <x v="3"/>
    <x v="9"/>
    <s v="Bhatinda"/>
    <x v="0"/>
    <n v="275880"/>
    <n v="4016.82"/>
  </r>
  <r>
    <x v="3"/>
    <x v="9"/>
    <s v="Bhatinda"/>
    <x v="2"/>
    <n v="330"/>
    <n v="1306.75"/>
  </r>
  <r>
    <x v="3"/>
    <x v="9"/>
    <s v="Bhatinda"/>
    <x v="3"/>
    <n v="278680"/>
    <n v="600.51"/>
  </r>
  <r>
    <x v="4"/>
    <x v="9"/>
    <s v="Bhatinda"/>
    <x v="0"/>
    <n v="287960"/>
    <n v="4248.3"/>
  </r>
  <r>
    <x v="4"/>
    <x v="9"/>
    <s v="Bhatinda"/>
    <x v="2"/>
    <n v="350"/>
    <n v="1000"/>
  </r>
  <r>
    <x v="4"/>
    <x v="9"/>
    <s v="Bhatinda"/>
    <x v="3"/>
    <n v="268300"/>
    <n v="664.03"/>
  </r>
  <r>
    <x v="5"/>
    <x v="9"/>
    <s v="Bhatinda"/>
    <x v="0"/>
    <n v="294700"/>
    <n v="4346.45"/>
  </r>
  <r>
    <x v="5"/>
    <x v="9"/>
    <s v="Bhatinda"/>
    <x v="2"/>
    <n v="250"/>
    <n v="1170.6300000000001"/>
  </r>
  <r>
    <x v="5"/>
    <x v="9"/>
    <s v="Bhatinda"/>
    <x v="3"/>
    <n v="252960"/>
    <n v="612.20000000000005"/>
  </r>
  <r>
    <x v="6"/>
    <x v="9"/>
    <s v="Bhatinda"/>
    <x v="0"/>
    <n v="309680"/>
    <n v="4133.3"/>
  </r>
  <r>
    <x v="6"/>
    <x v="9"/>
    <s v="Bhatinda"/>
    <x v="1"/>
    <n v="1000"/>
    <n v="4000"/>
  </r>
  <r>
    <x v="6"/>
    <x v="9"/>
    <s v="Bhatinda"/>
    <x v="2"/>
    <n v="350"/>
    <n v="1128.4100000000001"/>
  </r>
  <r>
    <x v="6"/>
    <x v="9"/>
    <s v="Bhatinda"/>
    <x v="3"/>
    <n v="243020"/>
    <n v="604.26"/>
  </r>
  <r>
    <x v="7"/>
    <x v="9"/>
    <s v="Bhatinda"/>
    <x v="0"/>
    <n v="347260"/>
    <n v="4310.95"/>
  </r>
  <r>
    <x v="7"/>
    <x v="9"/>
    <s v="Bhatinda"/>
    <x v="2"/>
    <n v="330"/>
    <n v="1085.28"/>
  </r>
  <r>
    <x v="7"/>
    <x v="9"/>
    <s v="Bhatinda"/>
    <x v="3"/>
    <n v="197780"/>
    <n v="188.35"/>
  </r>
  <r>
    <x v="8"/>
    <x v="9"/>
    <s v="Bhatinda"/>
    <x v="0"/>
    <n v="376160"/>
    <n v="4377.34"/>
  </r>
  <r>
    <x v="8"/>
    <x v="9"/>
    <s v="Bhatinda"/>
    <x v="2"/>
    <n v="330"/>
    <n v="1693.25"/>
  </r>
  <r>
    <x v="8"/>
    <x v="9"/>
    <s v="Bhatinda"/>
    <x v="3"/>
    <n v="168840"/>
    <n v="828.55"/>
  </r>
  <r>
    <x v="9"/>
    <x v="9"/>
    <s v="Bhatinda"/>
    <x v="0"/>
    <n v="388940"/>
    <n v="4585.33"/>
  </r>
  <r>
    <x v="9"/>
    <x v="9"/>
    <s v="Bhatinda"/>
    <x v="2"/>
    <n v="230"/>
    <n v="1442.48"/>
  </r>
  <r>
    <x v="9"/>
    <x v="9"/>
    <s v="Bhatinda"/>
    <x v="3"/>
    <n v="168880"/>
    <n v="812.94"/>
  </r>
  <r>
    <x v="0"/>
    <x v="9"/>
    <s v="Sangrur"/>
    <x v="0"/>
    <n v="375800"/>
    <n v="4648.8599999999997"/>
  </r>
  <r>
    <x v="0"/>
    <x v="9"/>
    <s v="Sangrur"/>
    <x v="1"/>
    <n v="1080"/>
    <n v="3074.07"/>
  </r>
  <r>
    <x v="0"/>
    <x v="9"/>
    <s v="Sangrur"/>
    <x v="2"/>
    <n v="300"/>
    <n v="1333.33"/>
  </r>
  <r>
    <x v="0"/>
    <x v="9"/>
    <s v="Sangrur"/>
    <x v="3"/>
    <n v="31000"/>
    <n v="583.87"/>
  </r>
  <r>
    <x v="1"/>
    <x v="9"/>
    <s v="Sangrur"/>
    <x v="0"/>
    <n v="381880"/>
    <n v="4714.26"/>
  </r>
  <r>
    <x v="1"/>
    <x v="9"/>
    <s v="Sangrur"/>
    <x v="1"/>
    <n v="80"/>
    <n v="3000"/>
  </r>
  <r>
    <x v="1"/>
    <x v="9"/>
    <s v="Sangrur"/>
    <x v="2"/>
    <n v="3000"/>
    <n v="1000"/>
  </r>
  <r>
    <x v="1"/>
    <x v="9"/>
    <s v="Sangrur"/>
    <x v="3"/>
    <n v="24000"/>
    <n v="757.92"/>
  </r>
  <r>
    <x v="2"/>
    <x v="9"/>
    <s v="Sangrur"/>
    <x v="0"/>
    <n v="383560"/>
    <n v="4374.6000000000004"/>
  </r>
  <r>
    <x v="2"/>
    <x v="9"/>
    <s v="Sangrur"/>
    <x v="2"/>
    <n v="200"/>
    <n v="1000"/>
  </r>
  <r>
    <x v="2"/>
    <x v="9"/>
    <s v="Sangrur"/>
    <x v="3"/>
    <n v="21000"/>
    <n v="616.66999999999996"/>
  </r>
  <r>
    <x v="3"/>
    <x v="9"/>
    <s v="Sangrur"/>
    <x v="0"/>
    <n v="385880"/>
    <n v="4343.63"/>
  </r>
  <r>
    <x v="3"/>
    <x v="9"/>
    <s v="Sangrur"/>
    <x v="2"/>
    <n v="200"/>
    <n v="1000"/>
  </r>
  <r>
    <x v="3"/>
    <x v="9"/>
    <s v="Sangrur"/>
    <x v="3"/>
    <n v="22000"/>
    <n v="591.36"/>
  </r>
  <r>
    <x v="4"/>
    <x v="9"/>
    <s v="Sangrur"/>
    <x v="0"/>
    <n v="388880"/>
    <n v="4679.3900000000003"/>
  </r>
  <r>
    <x v="4"/>
    <x v="9"/>
    <s v="Sangrur"/>
    <x v="1"/>
    <n v="80"/>
    <n v="4000"/>
  </r>
  <r>
    <x v="4"/>
    <x v="9"/>
    <s v="Sangrur"/>
    <x v="2"/>
    <n v="100"/>
    <n v="1000"/>
  </r>
  <r>
    <x v="4"/>
    <x v="9"/>
    <s v="Sangrur"/>
    <x v="3"/>
    <n v="20000"/>
    <n v="684"/>
  </r>
  <r>
    <x v="5"/>
    <x v="9"/>
    <s v="Sangrur"/>
    <x v="0"/>
    <n v="386880"/>
    <n v="4699.34"/>
  </r>
  <r>
    <x v="5"/>
    <x v="9"/>
    <s v="Sangrur"/>
    <x v="1"/>
    <n v="1080"/>
    <n v="4000"/>
  </r>
  <r>
    <x v="5"/>
    <x v="9"/>
    <s v="Sangrur"/>
    <x v="2"/>
    <n v="300"/>
    <n v="1233.33"/>
  </r>
  <r>
    <x v="5"/>
    <x v="9"/>
    <s v="Sangrur"/>
    <x v="3"/>
    <n v="21000"/>
    <n v="745.71"/>
  </r>
  <r>
    <x v="6"/>
    <x v="9"/>
    <s v="Sangrur"/>
    <x v="0"/>
    <n v="385880"/>
    <n v="4711.1000000000004"/>
  </r>
  <r>
    <x v="6"/>
    <x v="9"/>
    <s v="Sangrur"/>
    <x v="1"/>
    <n v="2080"/>
    <n v="3519.23"/>
  </r>
  <r>
    <x v="6"/>
    <x v="9"/>
    <s v="Sangrur"/>
    <x v="2"/>
    <n v="100"/>
    <n v="1000"/>
  </r>
  <r>
    <x v="6"/>
    <x v="9"/>
    <s v="Sangrur"/>
    <x v="3"/>
    <n v="21000"/>
    <n v="702.86"/>
  </r>
  <r>
    <x v="7"/>
    <x v="9"/>
    <s v="Sangrur"/>
    <x v="0"/>
    <n v="390880"/>
    <n v="4798.71"/>
  </r>
  <r>
    <x v="7"/>
    <x v="9"/>
    <s v="Sangrur"/>
    <x v="1"/>
    <n v="1080"/>
    <n v="4000"/>
  </r>
  <r>
    <x v="7"/>
    <x v="9"/>
    <s v="Sangrur"/>
    <x v="3"/>
    <n v="15000"/>
    <n v="216"/>
  </r>
  <r>
    <x v="8"/>
    <x v="9"/>
    <s v="Sangrur"/>
    <x v="0"/>
    <n v="396880"/>
    <n v="4795.91"/>
  </r>
  <r>
    <x v="8"/>
    <x v="9"/>
    <s v="Sangrur"/>
    <x v="1"/>
    <n v="1000"/>
    <n v="3000"/>
  </r>
  <r>
    <x v="8"/>
    <x v="9"/>
    <s v="Sangrur"/>
    <x v="2"/>
    <n v="100"/>
    <n v="1000"/>
  </r>
  <r>
    <x v="8"/>
    <x v="9"/>
    <s v="Sangrur"/>
    <x v="3"/>
    <n v="10000"/>
    <n v="774"/>
  </r>
  <r>
    <x v="9"/>
    <x v="9"/>
    <s v="Sangrur"/>
    <x v="0"/>
    <n v="403880"/>
    <n v="5047.54"/>
  </r>
  <r>
    <x v="9"/>
    <x v="9"/>
    <s v="Sangrur"/>
    <x v="2"/>
    <n v="100"/>
    <n v="2000"/>
  </r>
  <r>
    <x v="9"/>
    <x v="9"/>
    <s v="Sangrur"/>
    <x v="3"/>
    <n v="9000"/>
    <n v="720"/>
  </r>
  <r>
    <x v="0"/>
    <x v="9"/>
    <s v="Patiala"/>
    <x v="0"/>
    <n v="316950"/>
    <n v="4204.16"/>
  </r>
  <r>
    <x v="0"/>
    <x v="9"/>
    <s v="Patiala"/>
    <x v="1"/>
    <n v="5270"/>
    <n v="3525.62"/>
  </r>
  <r>
    <x v="0"/>
    <x v="9"/>
    <s v="Patiala"/>
    <x v="2"/>
    <n v="50"/>
    <n v="1000"/>
  </r>
  <r>
    <x v="0"/>
    <x v="9"/>
    <s v="Patiala"/>
    <x v="3"/>
    <n v="1000"/>
    <n v="740"/>
  </r>
  <r>
    <x v="1"/>
    <x v="9"/>
    <s v="Patiala"/>
    <x v="0"/>
    <n v="321220"/>
    <n v="4268.32"/>
  </r>
  <r>
    <x v="1"/>
    <x v="9"/>
    <s v="Patiala"/>
    <x v="1"/>
    <n v="4270"/>
    <n v="3468.38"/>
  </r>
  <r>
    <x v="1"/>
    <x v="9"/>
    <s v="Patiala"/>
    <x v="2"/>
    <n v="500"/>
    <n v="1000"/>
  </r>
  <r>
    <x v="1"/>
    <x v="9"/>
    <s v="Patiala"/>
    <x v="3"/>
    <n v="1000"/>
    <n v="680"/>
  </r>
  <r>
    <x v="2"/>
    <x v="9"/>
    <s v="Patiala"/>
    <x v="0"/>
    <n v="315640"/>
    <n v="3818.37"/>
  </r>
  <r>
    <x v="2"/>
    <x v="9"/>
    <s v="Patiala"/>
    <x v="1"/>
    <n v="4000"/>
    <n v="3750"/>
  </r>
  <r>
    <x v="2"/>
    <x v="9"/>
    <s v="Patiala"/>
    <x v="2"/>
    <n v="50"/>
    <n v="2000"/>
  </r>
  <r>
    <x v="2"/>
    <x v="9"/>
    <s v="Patiala"/>
    <x v="3"/>
    <n v="1000"/>
    <n v="470"/>
  </r>
  <r>
    <x v="3"/>
    <x v="9"/>
    <s v="Patiala"/>
    <x v="0"/>
    <n v="316220"/>
    <n v="3930.11"/>
  </r>
  <r>
    <x v="3"/>
    <x v="9"/>
    <s v="Patiala"/>
    <x v="1"/>
    <n v="4000"/>
    <n v="4500"/>
  </r>
  <r>
    <x v="3"/>
    <x v="9"/>
    <s v="Patiala"/>
    <x v="2"/>
    <n v="50"/>
    <n v="1000"/>
  </r>
  <r>
    <x v="3"/>
    <x v="9"/>
    <s v="Patiala"/>
    <x v="3"/>
    <n v="1000"/>
    <n v="540"/>
  </r>
  <r>
    <x v="4"/>
    <x v="9"/>
    <s v="Patiala"/>
    <x v="0"/>
    <n v="314720"/>
    <n v="4054.97"/>
  </r>
  <r>
    <x v="4"/>
    <x v="9"/>
    <s v="Patiala"/>
    <x v="1"/>
    <n v="4770"/>
    <n v="3371.07"/>
  </r>
  <r>
    <x v="4"/>
    <x v="9"/>
    <s v="Patiala"/>
    <x v="3"/>
    <n v="1000"/>
    <n v="540"/>
  </r>
  <r>
    <x v="5"/>
    <x v="9"/>
    <s v="Patiala"/>
    <x v="0"/>
    <n v="310720"/>
    <n v="4109.07"/>
  </r>
  <r>
    <x v="5"/>
    <x v="9"/>
    <s v="Patiala"/>
    <x v="1"/>
    <n v="6270"/>
    <n v="4797.45"/>
  </r>
  <r>
    <x v="6"/>
    <x v="9"/>
    <s v="Patiala"/>
    <x v="0"/>
    <n v="310720"/>
    <n v="3987.45"/>
  </r>
  <r>
    <x v="6"/>
    <x v="9"/>
    <s v="Patiala"/>
    <x v="1"/>
    <n v="5770"/>
    <n v="4000"/>
  </r>
  <r>
    <x v="6"/>
    <x v="9"/>
    <s v="Patiala"/>
    <x v="2"/>
    <n v="150"/>
    <n v="1000"/>
  </r>
  <r>
    <x v="7"/>
    <x v="9"/>
    <s v="Patiala"/>
    <x v="0"/>
    <n v="311720"/>
    <n v="4053.89"/>
  </r>
  <r>
    <x v="7"/>
    <x v="9"/>
    <s v="Patiala"/>
    <x v="1"/>
    <n v="4770"/>
    <n v="4000"/>
  </r>
  <r>
    <x v="7"/>
    <x v="9"/>
    <s v="Patiala"/>
    <x v="2"/>
    <n v="50"/>
    <n v="1300"/>
  </r>
  <r>
    <x v="7"/>
    <x v="9"/>
    <s v="Patiala"/>
    <x v="3"/>
    <n v="1000"/>
    <n v="180"/>
  </r>
  <r>
    <x v="8"/>
    <x v="9"/>
    <s v="Patiala"/>
    <x v="0"/>
    <n v="313720"/>
    <n v="4309.1000000000004"/>
  </r>
  <r>
    <x v="8"/>
    <x v="9"/>
    <s v="Patiala"/>
    <x v="1"/>
    <n v="4000"/>
    <n v="4250"/>
  </r>
  <r>
    <x v="8"/>
    <x v="9"/>
    <s v="Patiala"/>
    <x v="3"/>
    <n v="1000"/>
    <n v="720"/>
  </r>
  <r>
    <x v="9"/>
    <x v="9"/>
    <s v="Patiala"/>
    <x v="0"/>
    <n v="314720"/>
    <n v="4318.6000000000004"/>
  </r>
  <r>
    <x v="9"/>
    <x v="9"/>
    <s v="Patiala"/>
    <x v="1"/>
    <n v="4000"/>
    <n v="4125"/>
  </r>
  <r>
    <x v="9"/>
    <x v="9"/>
    <s v="Patiala"/>
    <x v="2"/>
    <n v="50"/>
    <n v="1000"/>
  </r>
  <r>
    <x v="9"/>
    <x v="9"/>
    <s v="Patiala"/>
    <x v="3"/>
    <n v="1000"/>
    <n v="720"/>
  </r>
  <r>
    <x v="0"/>
    <x v="10"/>
    <s v="Hissar"/>
    <x v="0"/>
    <n v="198850"/>
    <n v="3514.93"/>
  </r>
  <r>
    <x v="0"/>
    <x v="10"/>
    <s v="Hissar"/>
    <x v="2"/>
    <n v="85730"/>
    <n v="1022.3"/>
  </r>
  <r>
    <x v="0"/>
    <x v="10"/>
    <s v="Hissar"/>
    <x v="3"/>
    <n v="389960"/>
    <n v="720.42"/>
  </r>
  <r>
    <x v="1"/>
    <x v="10"/>
    <s v="Hissar"/>
    <x v="0"/>
    <n v="199490"/>
    <n v="3109.13"/>
  </r>
  <r>
    <x v="1"/>
    <x v="10"/>
    <s v="Hissar"/>
    <x v="2"/>
    <n v="60550"/>
    <n v="740.2"/>
  </r>
  <r>
    <x v="1"/>
    <x v="10"/>
    <s v="Hissar"/>
    <x v="3"/>
    <n v="434990"/>
    <n v="670.05"/>
  </r>
  <r>
    <x v="2"/>
    <x v="10"/>
    <s v="Hissar"/>
    <x v="0"/>
    <n v="208820"/>
    <n v="3291.02"/>
  </r>
  <r>
    <x v="2"/>
    <x v="10"/>
    <s v="Hissar"/>
    <x v="2"/>
    <n v="77710"/>
    <n v="976.21"/>
  </r>
  <r>
    <x v="2"/>
    <x v="10"/>
    <s v="Hissar"/>
    <x v="3"/>
    <n v="422080"/>
    <n v="611.46"/>
  </r>
  <r>
    <x v="3"/>
    <x v="10"/>
    <s v="Hissar"/>
    <x v="0"/>
    <n v="205520"/>
    <n v="3268.02"/>
  </r>
  <r>
    <x v="3"/>
    <x v="10"/>
    <s v="Hissar"/>
    <x v="2"/>
    <n v="55300"/>
    <n v="919"/>
  </r>
  <r>
    <x v="3"/>
    <x v="10"/>
    <s v="Hissar"/>
    <x v="3"/>
    <n v="497920"/>
    <n v="756.37"/>
  </r>
  <r>
    <x v="4"/>
    <x v="10"/>
    <s v="Hissar"/>
    <x v="0"/>
    <n v="207570"/>
    <n v="3518.88"/>
  </r>
  <r>
    <x v="4"/>
    <x v="10"/>
    <s v="Hissar"/>
    <x v="2"/>
    <n v="29860"/>
    <n v="1091.3599999999999"/>
  </r>
  <r>
    <x v="4"/>
    <x v="10"/>
    <s v="Hissar"/>
    <x v="3"/>
    <n v="474340"/>
    <n v="698.51"/>
  </r>
  <r>
    <x v="5"/>
    <x v="10"/>
    <s v="Hissar"/>
    <x v="0"/>
    <n v="217360"/>
    <n v="3560.22"/>
  </r>
  <r>
    <x v="5"/>
    <x v="10"/>
    <s v="Hissar"/>
    <x v="2"/>
    <n v="53240"/>
    <n v="844.85"/>
  </r>
  <r>
    <x v="5"/>
    <x v="10"/>
    <s v="Hissar"/>
    <x v="3"/>
    <n v="440600"/>
    <n v="629.82000000000005"/>
  </r>
  <r>
    <x v="6"/>
    <x v="10"/>
    <s v="Hissar"/>
    <x v="0"/>
    <n v="243910"/>
    <n v="3371.33"/>
  </r>
  <r>
    <x v="6"/>
    <x v="10"/>
    <s v="Hissar"/>
    <x v="2"/>
    <n v="45400"/>
    <n v="655.29"/>
  </r>
  <r>
    <x v="6"/>
    <x v="10"/>
    <s v="Hissar"/>
    <x v="3"/>
    <n v="492870"/>
    <n v="523.21"/>
  </r>
  <r>
    <x v="7"/>
    <x v="10"/>
    <s v="Hissar"/>
    <x v="0"/>
    <n v="282250"/>
    <n v="3297.18"/>
  </r>
  <r>
    <x v="7"/>
    <x v="10"/>
    <s v="Hissar"/>
    <x v="2"/>
    <n v="32610"/>
    <n v="638.15"/>
  </r>
  <r>
    <x v="7"/>
    <x v="10"/>
    <s v="Hissar"/>
    <x v="3"/>
    <n v="443930"/>
    <n v="297.58999999999997"/>
  </r>
  <r>
    <x v="8"/>
    <x v="10"/>
    <s v="Hissar"/>
    <x v="0"/>
    <n v="289750"/>
    <n v="3560.75"/>
  </r>
  <r>
    <x v="8"/>
    <x v="10"/>
    <s v="Hissar"/>
    <x v="2"/>
    <n v="19970"/>
    <n v="1209.6300000000001"/>
  </r>
  <r>
    <x v="8"/>
    <x v="10"/>
    <s v="Hissar"/>
    <x v="3"/>
    <n v="422200"/>
    <n v="684.77"/>
  </r>
  <r>
    <x v="9"/>
    <x v="10"/>
    <s v="Hissar"/>
    <x v="0"/>
    <n v="305380"/>
    <n v="3529.46"/>
  </r>
  <r>
    <x v="9"/>
    <x v="10"/>
    <s v="Hissar"/>
    <x v="2"/>
    <n v="21500"/>
    <n v="1167.22"/>
  </r>
  <r>
    <x v="9"/>
    <x v="10"/>
    <s v="Hissar"/>
    <x v="3"/>
    <n v="482570"/>
    <n v="418.8"/>
  </r>
  <r>
    <x v="0"/>
    <x v="10"/>
    <s v="Gurgaon"/>
    <x v="0"/>
    <n v="46100"/>
    <n v="2603.04"/>
  </r>
  <r>
    <x v="0"/>
    <x v="10"/>
    <s v="Gurgaon"/>
    <x v="1"/>
    <n v="100"/>
    <n v="2000"/>
  </r>
  <r>
    <x v="0"/>
    <x v="10"/>
    <s v="Gurgaon"/>
    <x v="2"/>
    <n v="800"/>
    <n v="1250"/>
  </r>
  <r>
    <x v="1"/>
    <x v="10"/>
    <s v="Gurgaon"/>
    <x v="0"/>
    <n v="50700"/>
    <n v="2781.07"/>
  </r>
  <r>
    <x v="1"/>
    <x v="10"/>
    <s v="Gurgaon"/>
    <x v="2"/>
    <n v="700"/>
    <n v="1428.57"/>
  </r>
  <r>
    <x v="2"/>
    <x v="10"/>
    <s v="Gurgaon"/>
    <x v="0"/>
    <n v="54000"/>
    <n v="2592.59"/>
  </r>
  <r>
    <x v="2"/>
    <x v="10"/>
    <s v="Gurgaon"/>
    <x v="2"/>
    <n v="400"/>
    <n v="2500"/>
  </r>
  <r>
    <x v="3"/>
    <x v="10"/>
    <s v="Gurgaon"/>
    <x v="0"/>
    <n v="54800"/>
    <n v="2718.98"/>
  </r>
  <r>
    <x v="3"/>
    <x v="10"/>
    <s v="Gurgaon"/>
    <x v="2"/>
    <n v="400"/>
    <n v="2500"/>
  </r>
  <r>
    <x v="4"/>
    <x v="10"/>
    <s v="Gurgaon"/>
    <x v="0"/>
    <n v="49230"/>
    <n v="2721.92"/>
  </r>
  <r>
    <x v="4"/>
    <x v="10"/>
    <s v="Gurgaon"/>
    <x v="3"/>
    <n v="1260"/>
    <n v="539.67999999999995"/>
  </r>
  <r>
    <x v="5"/>
    <x v="10"/>
    <s v="Gurgaon"/>
    <x v="0"/>
    <n v="55000"/>
    <n v="2709.09"/>
  </r>
  <r>
    <x v="5"/>
    <x v="10"/>
    <s v="Gurgaon"/>
    <x v="2"/>
    <n v="1000"/>
    <n v="1000"/>
  </r>
  <r>
    <x v="5"/>
    <x v="10"/>
    <s v="Gurgaon"/>
    <x v="3"/>
    <n v="1000"/>
    <n v="680"/>
  </r>
  <r>
    <x v="6"/>
    <x v="10"/>
    <s v="Gurgaon"/>
    <x v="0"/>
    <n v="57000"/>
    <n v="2789.47"/>
  </r>
  <r>
    <x v="6"/>
    <x v="10"/>
    <s v="Gurgaon"/>
    <x v="3"/>
    <n v="5000"/>
    <n v="510"/>
  </r>
  <r>
    <x v="7"/>
    <x v="10"/>
    <s v="Gurgaon"/>
    <x v="0"/>
    <n v="59000"/>
    <n v="2338.98"/>
  </r>
  <r>
    <x v="7"/>
    <x v="10"/>
    <s v="Gurgaon"/>
    <x v="2"/>
    <n v="400"/>
    <n v="2500"/>
  </r>
  <r>
    <x v="7"/>
    <x v="10"/>
    <s v="Gurgaon"/>
    <x v="3"/>
    <n v="10400"/>
    <n v="294.23"/>
  </r>
  <r>
    <x v="8"/>
    <x v="10"/>
    <s v="Gurgaon"/>
    <x v="0"/>
    <n v="62100"/>
    <n v="2673.11"/>
  </r>
  <r>
    <x v="8"/>
    <x v="10"/>
    <s v="Gurgaon"/>
    <x v="2"/>
    <n v="400"/>
    <n v="750"/>
  </r>
  <r>
    <x v="8"/>
    <x v="10"/>
    <s v="Gurgaon"/>
    <x v="3"/>
    <n v="13300"/>
    <n v="541.35"/>
  </r>
  <r>
    <x v="9"/>
    <x v="10"/>
    <s v="Gurgaon"/>
    <x v="0"/>
    <n v="64200"/>
    <n v="2710.28"/>
  </r>
  <r>
    <x v="9"/>
    <x v="10"/>
    <s v="Gurgaon"/>
    <x v="2"/>
    <n v="400"/>
    <n v="2500"/>
  </r>
  <r>
    <x v="9"/>
    <x v="10"/>
    <s v="Gurgaon"/>
    <x v="3"/>
    <n v="23700"/>
    <n v="425.32"/>
  </r>
  <r>
    <x v="0"/>
    <x v="10"/>
    <s v="Jind"/>
    <x v="0"/>
    <n v="135030"/>
    <n v="2372.59"/>
  </r>
  <r>
    <x v="0"/>
    <x v="10"/>
    <s v="Jind"/>
    <x v="3"/>
    <n v="45550"/>
    <n v="579.08000000000004"/>
  </r>
  <r>
    <x v="1"/>
    <x v="10"/>
    <s v="Jind"/>
    <x v="0"/>
    <n v="136790"/>
    <n v="2771.76"/>
  </r>
  <r>
    <x v="1"/>
    <x v="10"/>
    <s v="Jind"/>
    <x v="3"/>
    <n v="46630"/>
    <n v="521.91999999999996"/>
  </r>
  <r>
    <x v="2"/>
    <x v="10"/>
    <s v="Jind"/>
    <x v="0"/>
    <n v="142470"/>
    <n v="2544.33"/>
  </r>
  <r>
    <x v="2"/>
    <x v="10"/>
    <s v="Jind"/>
    <x v="3"/>
    <n v="48070"/>
    <n v="569.12"/>
  </r>
  <r>
    <x v="3"/>
    <x v="10"/>
    <s v="Jind"/>
    <x v="0"/>
    <n v="143400"/>
    <n v="2649.75"/>
  </r>
  <r>
    <x v="3"/>
    <x v="10"/>
    <s v="Jind"/>
    <x v="3"/>
    <n v="64530"/>
    <n v="689.33"/>
  </r>
  <r>
    <x v="4"/>
    <x v="10"/>
    <s v="Jind"/>
    <x v="0"/>
    <n v="143250"/>
    <n v="2863.19"/>
  </r>
  <r>
    <x v="4"/>
    <x v="10"/>
    <s v="Jind"/>
    <x v="3"/>
    <n v="68610"/>
    <n v="625.57000000000005"/>
  </r>
  <r>
    <x v="5"/>
    <x v="10"/>
    <s v="Jind"/>
    <x v="0"/>
    <n v="148440"/>
    <n v="2813.26"/>
  </r>
  <r>
    <x v="5"/>
    <x v="10"/>
    <s v="Jind"/>
    <x v="3"/>
    <n v="74980"/>
    <n v="542.91999999999996"/>
  </r>
  <r>
    <x v="6"/>
    <x v="10"/>
    <s v="Jind"/>
    <x v="0"/>
    <n v="151980"/>
    <n v="2787.21"/>
  </r>
  <r>
    <x v="6"/>
    <x v="10"/>
    <s v="Jind"/>
    <x v="3"/>
    <n v="77800"/>
    <n v="480.59"/>
  </r>
  <r>
    <x v="7"/>
    <x v="10"/>
    <s v="Jind"/>
    <x v="0"/>
    <n v="158140"/>
    <n v="2536.96"/>
  </r>
  <r>
    <x v="7"/>
    <x v="10"/>
    <s v="Jind"/>
    <x v="3"/>
    <n v="73910"/>
    <n v="188.8"/>
  </r>
  <r>
    <x v="8"/>
    <x v="10"/>
    <s v="Jind"/>
    <x v="0"/>
    <n v="164160"/>
    <n v="2731.24"/>
  </r>
  <r>
    <x v="8"/>
    <x v="10"/>
    <s v="Jind"/>
    <x v="3"/>
    <n v="60440"/>
    <n v="530.83000000000004"/>
  </r>
  <r>
    <x v="9"/>
    <x v="10"/>
    <s v="Jind"/>
    <x v="0"/>
    <n v="165650"/>
    <n v="2966.34"/>
  </r>
  <r>
    <x v="9"/>
    <x v="10"/>
    <s v="Jind"/>
    <x v="3"/>
    <n v="63900"/>
    <n v="498.51"/>
  </r>
  <r>
    <x v="0"/>
    <x v="10"/>
    <s v="Mahendragarh / Narnaul"/>
    <x v="0"/>
    <n v="7890"/>
    <n v="2205.88"/>
  </r>
  <r>
    <x v="0"/>
    <x v="10"/>
    <s v="Mahendragarh / Narnaul"/>
    <x v="2"/>
    <n v="33260"/>
    <n v="1093.24"/>
  </r>
  <r>
    <x v="0"/>
    <x v="10"/>
    <s v="Mahendragarh / Narnaul"/>
    <x v="3"/>
    <n v="10410"/>
    <n v="411.45"/>
  </r>
  <r>
    <x v="1"/>
    <x v="10"/>
    <s v="Mahendragarh / Narnaul"/>
    <x v="0"/>
    <n v="7340"/>
    <n v="2332.02"/>
  </r>
  <r>
    <x v="1"/>
    <x v="10"/>
    <s v="Mahendragarh / Narnaul"/>
    <x v="2"/>
    <n v="20240"/>
    <n v="700.73"/>
  </r>
  <r>
    <x v="1"/>
    <x v="10"/>
    <s v="Mahendragarh / Narnaul"/>
    <x v="3"/>
    <n v="10930"/>
    <n v="441.4"/>
  </r>
  <r>
    <x v="2"/>
    <x v="10"/>
    <s v="Mahendragarh / Narnaul"/>
    <x v="0"/>
    <n v="8530"/>
    <n v="2312.9299999999998"/>
  </r>
  <r>
    <x v="2"/>
    <x v="10"/>
    <s v="Mahendragarh / Narnaul"/>
    <x v="2"/>
    <n v="30880"/>
    <n v="1008.48"/>
  </r>
  <r>
    <x v="2"/>
    <x v="10"/>
    <s v="Mahendragarh / Narnaul"/>
    <x v="3"/>
    <n v="11060"/>
    <n v="574.29999999999995"/>
  </r>
  <r>
    <x v="3"/>
    <x v="10"/>
    <s v="Mahendragarh / Narnaul"/>
    <x v="0"/>
    <n v="7950"/>
    <n v="2664.23"/>
  </r>
  <r>
    <x v="3"/>
    <x v="10"/>
    <s v="Mahendragarh / Narnaul"/>
    <x v="2"/>
    <n v="21100"/>
    <n v="956.35"/>
  </r>
  <r>
    <x v="3"/>
    <x v="10"/>
    <s v="Mahendragarh / Narnaul"/>
    <x v="3"/>
    <n v="20140"/>
    <n v="585.6"/>
  </r>
  <r>
    <x v="4"/>
    <x v="10"/>
    <s v="Mahendragarh / Narnaul"/>
    <x v="0"/>
    <n v="6090"/>
    <n v="2903.38"/>
  </r>
  <r>
    <x v="4"/>
    <x v="10"/>
    <s v="Mahendragarh / Narnaul"/>
    <x v="2"/>
    <n v="15010"/>
    <n v="1226.1600000000001"/>
  </r>
  <r>
    <x v="4"/>
    <x v="10"/>
    <s v="Mahendragarh / Narnaul"/>
    <x v="3"/>
    <n v="24170"/>
    <n v="578.12"/>
  </r>
  <r>
    <x v="5"/>
    <x v="10"/>
    <s v="Mahendragarh / Narnaul"/>
    <x v="0"/>
    <n v="6380"/>
    <n v="2545.4499999999998"/>
  </r>
  <r>
    <x v="5"/>
    <x v="10"/>
    <s v="Mahendragarh / Narnaul"/>
    <x v="2"/>
    <n v="26760"/>
    <n v="897.61"/>
  </r>
  <r>
    <x v="5"/>
    <x v="10"/>
    <s v="Mahendragarh / Narnaul"/>
    <x v="3"/>
    <n v="22270"/>
    <n v="521.07000000000005"/>
  </r>
  <r>
    <x v="6"/>
    <x v="10"/>
    <s v="Mahendragarh / Narnaul"/>
    <x v="0"/>
    <n v="7830"/>
    <n v="1777.78"/>
  </r>
  <r>
    <x v="6"/>
    <x v="10"/>
    <s v="Mahendragarh / Narnaul"/>
    <x v="2"/>
    <n v="18600"/>
    <n v="604.84"/>
  </r>
  <r>
    <x v="6"/>
    <x v="10"/>
    <s v="Mahendragarh / Narnaul"/>
    <x v="3"/>
    <n v="36870"/>
    <n v="458.45"/>
  </r>
  <r>
    <x v="7"/>
    <x v="10"/>
    <s v="Mahendragarh / Narnaul"/>
    <x v="0"/>
    <n v="8990"/>
    <n v="2290.3200000000002"/>
  </r>
  <r>
    <x v="7"/>
    <x v="10"/>
    <s v="Mahendragarh / Narnaul"/>
    <x v="2"/>
    <n v="9090"/>
    <n v="570.96"/>
  </r>
  <r>
    <x v="7"/>
    <x v="10"/>
    <s v="Mahendragarh / Narnaul"/>
    <x v="3"/>
    <n v="50060"/>
    <n v="341.7"/>
  </r>
  <r>
    <x v="8"/>
    <x v="10"/>
    <s v="Mahendragarh / Narnaul"/>
    <x v="0"/>
    <n v="10240"/>
    <n v="2124.65"/>
  </r>
  <r>
    <x v="8"/>
    <x v="10"/>
    <s v="Mahendragarh / Narnaul"/>
    <x v="2"/>
    <n v="16030"/>
    <n v="1244.1500000000001"/>
  </r>
  <r>
    <x v="8"/>
    <x v="10"/>
    <s v="Mahendragarh / Narnaul"/>
    <x v="3"/>
    <n v="44080"/>
    <n v="559.55999999999995"/>
  </r>
  <r>
    <x v="9"/>
    <x v="10"/>
    <s v="Mahendragarh / Narnaul"/>
    <x v="0"/>
    <n v="10590"/>
    <n v="2410.96"/>
  </r>
  <r>
    <x v="9"/>
    <x v="10"/>
    <s v="Mahendragarh / Narnaul"/>
    <x v="2"/>
    <n v="9100"/>
    <n v="978.45"/>
  </r>
  <r>
    <x v="9"/>
    <x v="10"/>
    <s v="Mahendragarh / Narnaul"/>
    <x v="3"/>
    <n v="65720"/>
    <n v="468.97"/>
  </r>
  <r>
    <x v="0"/>
    <x v="10"/>
    <s v="Ambala"/>
    <x v="0"/>
    <n v="161500"/>
    <n v="3170.28"/>
  </r>
  <r>
    <x v="0"/>
    <x v="10"/>
    <s v="Ambala"/>
    <x v="1"/>
    <n v="10500"/>
    <n v="2171.4299999999998"/>
  </r>
  <r>
    <x v="0"/>
    <x v="10"/>
    <s v="Ambala"/>
    <x v="2"/>
    <n v="900"/>
    <n v="1111.1099999999999"/>
  </r>
  <r>
    <x v="1"/>
    <x v="10"/>
    <s v="Ambala"/>
    <x v="0"/>
    <n v="164200"/>
    <n v="3629.72"/>
  </r>
  <r>
    <x v="1"/>
    <x v="10"/>
    <s v="Ambala"/>
    <x v="1"/>
    <n v="9400"/>
    <n v="2127.66"/>
  </r>
  <r>
    <x v="2"/>
    <x v="10"/>
    <s v="Ambala"/>
    <x v="0"/>
    <n v="165600"/>
    <n v="3357.49"/>
  </r>
  <r>
    <x v="2"/>
    <x v="10"/>
    <s v="Ambala"/>
    <x v="1"/>
    <n v="7900"/>
    <n v="1898.73"/>
  </r>
  <r>
    <x v="3"/>
    <x v="10"/>
    <s v="Ambala"/>
    <x v="0"/>
    <n v="164500"/>
    <n v="3738.6"/>
  </r>
  <r>
    <x v="3"/>
    <x v="10"/>
    <s v="Ambala"/>
    <x v="1"/>
    <n v="8500"/>
    <n v="2470.59"/>
  </r>
  <r>
    <x v="4"/>
    <x v="10"/>
    <s v="Ambala"/>
    <x v="0"/>
    <n v="162130"/>
    <n v="3978.29"/>
  </r>
  <r>
    <x v="4"/>
    <x v="10"/>
    <s v="Ambala"/>
    <x v="1"/>
    <n v="7640"/>
    <n v="2617.8000000000002"/>
  </r>
  <r>
    <x v="5"/>
    <x v="10"/>
    <s v="Ambala"/>
    <x v="0"/>
    <n v="158000"/>
    <n v="3797.47"/>
  </r>
  <r>
    <x v="5"/>
    <x v="10"/>
    <s v="Ambala"/>
    <x v="1"/>
    <n v="7000"/>
    <n v="3000"/>
  </r>
  <r>
    <x v="6"/>
    <x v="10"/>
    <s v="Ambala"/>
    <x v="0"/>
    <n v="163000"/>
    <n v="3656.44"/>
  </r>
  <r>
    <x v="6"/>
    <x v="10"/>
    <s v="Ambala"/>
    <x v="1"/>
    <n v="6000"/>
    <n v="2000"/>
  </r>
  <r>
    <x v="7"/>
    <x v="10"/>
    <s v="Ambala"/>
    <x v="0"/>
    <n v="167800"/>
    <n v="3802.15"/>
  </r>
  <r>
    <x v="7"/>
    <x v="10"/>
    <s v="Ambala"/>
    <x v="1"/>
    <n v="4300"/>
    <n v="3255.81"/>
  </r>
  <r>
    <x v="8"/>
    <x v="10"/>
    <s v="Ambala"/>
    <x v="0"/>
    <n v="167300"/>
    <n v="3855.35"/>
  </r>
  <r>
    <x v="8"/>
    <x v="10"/>
    <s v="Ambala"/>
    <x v="1"/>
    <n v="3700"/>
    <n v="2702.7"/>
  </r>
  <r>
    <x v="9"/>
    <x v="10"/>
    <s v="Ambala"/>
    <x v="0"/>
    <n v="170600"/>
    <n v="3991.79"/>
  </r>
  <r>
    <x v="9"/>
    <x v="10"/>
    <s v="Ambala"/>
    <x v="1"/>
    <n v="5200"/>
    <n v="2884.62"/>
  </r>
  <r>
    <x v="9"/>
    <x v="10"/>
    <s v="Ambala"/>
    <x v="2"/>
    <n v="100"/>
    <n v="5000"/>
  </r>
  <r>
    <x v="0"/>
    <x v="10"/>
    <s v="Karnal"/>
    <x v="0"/>
    <n v="496470"/>
    <n v="2744.64"/>
  </r>
  <r>
    <x v="0"/>
    <x v="10"/>
    <s v="Karnal"/>
    <x v="1"/>
    <n v="780"/>
    <n v="1790.28"/>
  </r>
  <r>
    <x v="0"/>
    <x v="10"/>
    <s v="Karnal"/>
    <x v="3"/>
    <n v="2150"/>
    <n v="778.05"/>
  </r>
  <r>
    <x v="1"/>
    <x v="10"/>
    <s v="Karnal"/>
    <x v="0"/>
    <n v="496310"/>
    <n v="3138.87"/>
  </r>
  <r>
    <x v="1"/>
    <x v="10"/>
    <s v="Karnal"/>
    <x v="1"/>
    <n v="400"/>
    <n v="5000"/>
  </r>
  <r>
    <x v="1"/>
    <x v="10"/>
    <s v="Karnal"/>
    <x v="3"/>
    <n v="2870"/>
    <n v="582.86"/>
  </r>
  <r>
    <x v="2"/>
    <x v="10"/>
    <s v="Karnal"/>
    <x v="0"/>
    <n v="499530"/>
    <n v="2753.61"/>
  </r>
  <r>
    <x v="2"/>
    <x v="10"/>
    <s v="Karnal"/>
    <x v="3"/>
    <n v="3530"/>
    <n v="465.12"/>
  </r>
  <r>
    <x v="3"/>
    <x v="10"/>
    <s v="Karnal"/>
    <x v="0"/>
    <n v="492500"/>
    <n v="3124.93"/>
  </r>
  <r>
    <x v="3"/>
    <x v="10"/>
    <s v="Karnal"/>
    <x v="1"/>
    <n v="1000"/>
    <n v="3000"/>
  </r>
  <r>
    <x v="3"/>
    <x v="10"/>
    <s v="Karnal"/>
    <x v="3"/>
    <n v="6970"/>
    <n v="740"/>
  </r>
  <r>
    <x v="4"/>
    <x v="10"/>
    <s v="Karnal"/>
    <x v="0"/>
    <n v="489800"/>
    <n v="3427.62"/>
  </r>
  <r>
    <x v="4"/>
    <x v="10"/>
    <s v="Karnal"/>
    <x v="3"/>
    <n v="8400"/>
    <n v="779.7"/>
  </r>
  <r>
    <x v="5"/>
    <x v="10"/>
    <s v="Karnal"/>
    <x v="0"/>
    <n v="484560"/>
    <n v="3461.7"/>
  </r>
  <r>
    <x v="5"/>
    <x v="10"/>
    <s v="Karnal"/>
    <x v="3"/>
    <n v="9020"/>
    <n v="726.36"/>
  </r>
  <r>
    <x v="6"/>
    <x v="10"/>
    <s v="Karnal"/>
    <x v="0"/>
    <n v="489020"/>
    <n v="3221.55"/>
  </r>
  <r>
    <x v="6"/>
    <x v="10"/>
    <s v="Karnal"/>
    <x v="1"/>
    <n v="1000"/>
    <n v="2000"/>
  </r>
  <r>
    <x v="6"/>
    <x v="10"/>
    <s v="Karnal"/>
    <x v="3"/>
    <n v="8200"/>
    <n v="561"/>
  </r>
  <r>
    <x v="7"/>
    <x v="10"/>
    <s v="Karnal"/>
    <x v="0"/>
    <n v="488460"/>
    <n v="3160.56"/>
  </r>
  <r>
    <x v="7"/>
    <x v="10"/>
    <s v="Karnal"/>
    <x v="1"/>
    <n v="1300"/>
    <n v="2307.69"/>
  </r>
  <r>
    <x v="7"/>
    <x v="10"/>
    <s v="Karnal"/>
    <x v="3"/>
    <n v="8790"/>
    <n v="235.03"/>
  </r>
  <r>
    <x v="8"/>
    <x v="10"/>
    <s v="Karnal"/>
    <x v="0"/>
    <n v="498940"/>
    <n v="3408.51"/>
  </r>
  <r>
    <x v="8"/>
    <x v="10"/>
    <s v="Karnal"/>
    <x v="1"/>
    <n v="1500"/>
    <n v="666.67"/>
  </r>
  <r>
    <x v="8"/>
    <x v="10"/>
    <s v="Karnal"/>
    <x v="3"/>
    <n v="6560"/>
    <n v="405"/>
  </r>
  <r>
    <x v="9"/>
    <x v="10"/>
    <s v="Karnal"/>
    <x v="0"/>
    <n v="508450"/>
    <n v="3791.18"/>
  </r>
  <r>
    <x v="9"/>
    <x v="10"/>
    <s v="Karnal"/>
    <x v="2"/>
    <n v="200"/>
    <n v="500"/>
  </r>
  <r>
    <x v="9"/>
    <x v="10"/>
    <s v="Karnal"/>
    <x v="3"/>
    <n v="5900"/>
    <n v="550"/>
  </r>
  <r>
    <x v="0"/>
    <x v="10"/>
    <s v="Rohtak"/>
    <x v="0"/>
    <n v="165360"/>
    <n v="1618.59"/>
  </r>
  <r>
    <x v="0"/>
    <x v="10"/>
    <s v="Rohtak"/>
    <x v="1"/>
    <n v="400"/>
    <n v="2000"/>
  </r>
  <r>
    <x v="0"/>
    <x v="10"/>
    <s v="Rohtak"/>
    <x v="2"/>
    <n v="1710"/>
    <n v="1167.54"/>
  </r>
  <r>
    <x v="0"/>
    <x v="10"/>
    <s v="Rohtak"/>
    <x v="3"/>
    <n v="7830"/>
    <n v="531.83000000000004"/>
  </r>
  <r>
    <x v="1"/>
    <x v="10"/>
    <s v="Rohtak"/>
    <x v="0"/>
    <n v="151570"/>
    <n v="2089.09"/>
  </r>
  <r>
    <x v="1"/>
    <x v="10"/>
    <s v="Rohtak"/>
    <x v="1"/>
    <n v="2300"/>
    <n v="1739.13"/>
  </r>
  <r>
    <x v="1"/>
    <x v="10"/>
    <s v="Rohtak"/>
    <x v="2"/>
    <n v="1610"/>
    <n v="1239.93"/>
  </r>
  <r>
    <x v="1"/>
    <x v="10"/>
    <s v="Rohtak"/>
    <x v="3"/>
    <n v="9380"/>
    <n v="401.16"/>
  </r>
  <r>
    <x v="2"/>
    <x v="10"/>
    <s v="Rohtak"/>
    <x v="0"/>
    <n v="164350"/>
    <n v="1971.63"/>
  </r>
  <r>
    <x v="2"/>
    <x v="10"/>
    <s v="Rohtak"/>
    <x v="1"/>
    <n v="1200"/>
    <n v="3333.33"/>
  </r>
  <r>
    <x v="2"/>
    <x v="10"/>
    <s v="Rohtak"/>
    <x v="2"/>
    <n v="1510"/>
    <n v="1321.88"/>
  </r>
  <r>
    <x v="2"/>
    <x v="10"/>
    <s v="Rohtak"/>
    <x v="3"/>
    <n v="8160"/>
    <n v="273.89"/>
  </r>
  <r>
    <x v="3"/>
    <x v="10"/>
    <s v="Rohtak"/>
    <x v="0"/>
    <n v="165430"/>
    <n v="2304.13"/>
  </r>
  <r>
    <x v="3"/>
    <x v="10"/>
    <s v="Rohtak"/>
    <x v="1"/>
    <n v="1400"/>
    <n v="4285.71"/>
  </r>
  <r>
    <x v="3"/>
    <x v="10"/>
    <s v="Rohtak"/>
    <x v="2"/>
    <n v="1300"/>
    <n v="769.23"/>
  </r>
  <r>
    <x v="3"/>
    <x v="10"/>
    <s v="Rohtak"/>
    <x v="3"/>
    <n v="11840"/>
    <n v="635.33000000000004"/>
  </r>
  <r>
    <x v="4"/>
    <x v="10"/>
    <s v="Rohtak"/>
    <x v="0"/>
    <n v="148180"/>
    <n v="2192.65"/>
  </r>
  <r>
    <x v="4"/>
    <x v="10"/>
    <s v="Rohtak"/>
    <x v="1"/>
    <n v="1530"/>
    <n v="3921.57"/>
  </r>
  <r>
    <x v="4"/>
    <x v="10"/>
    <s v="Rohtak"/>
    <x v="2"/>
    <n v="1200"/>
    <n v="1661.27"/>
  </r>
  <r>
    <x v="4"/>
    <x v="10"/>
    <s v="Rohtak"/>
    <x v="3"/>
    <n v="15850"/>
    <n v="555.27"/>
  </r>
  <r>
    <x v="5"/>
    <x v="10"/>
    <s v="Rohtak"/>
    <x v="0"/>
    <n v="174260"/>
    <n v="2335.0700000000002"/>
  </r>
  <r>
    <x v="5"/>
    <x v="10"/>
    <s v="Rohtak"/>
    <x v="1"/>
    <n v="1000"/>
    <n v="3000"/>
  </r>
  <r>
    <x v="5"/>
    <x v="10"/>
    <s v="Rohtak"/>
    <x v="2"/>
    <n v="2000"/>
    <n v="1000"/>
  </r>
  <r>
    <x v="5"/>
    <x v="10"/>
    <s v="Rohtak"/>
    <x v="3"/>
    <n v="19130"/>
    <n v="394.47"/>
  </r>
  <r>
    <x v="6"/>
    <x v="10"/>
    <s v="Rohtak"/>
    <x v="0"/>
    <n v="164260"/>
    <n v="2427.7399999999998"/>
  </r>
  <r>
    <x v="6"/>
    <x v="10"/>
    <s v="Rohtak"/>
    <x v="1"/>
    <n v="2000"/>
    <n v="2000"/>
  </r>
  <r>
    <x v="6"/>
    <x v="10"/>
    <s v="Rohtak"/>
    <x v="3"/>
    <n v="26260"/>
    <n v="392.63"/>
  </r>
  <r>
    <x v="7"/>
    <x v="10"/>
    <s v="Rohtak"/>
    <x v="0"/>
    <n v="188460"/>
    <n v="2503.34"/>
  </r>
  <r>
    <x v="7"/>
    <x v="10"/>
    <s v="Rohtak"/>
    <x v="1"/>
    <n v="400"/>
    <n v="2500"/>
  </r>
  <r>
    <x v="7"/>
    <x v="10"/>
    <s v="Rohtak"/>
    <x v="3"/>
    <n v="28110"/>
    <n v="384.46"/>
  </r>
  <r>
    <x v="8"/>
    <x v="10"/>
    <s v="Rohtak"/>
    <x v="0"/>
    <n v="192710"/>
    <n v="2280.71"/>
  </r>
  <r>
    <x v="8"/>
    <x v="10"/>
    <s v="Rohtak"/>
    <x v="1"/>
    <n v="700"/>
    <n v="2034"/>
  </r>
  <r>
    <x v="8"/>
    <x v="10"/>
    <s v="Rohtak"/>
    <x v="2"/>
    <n v="500"/>
    <n v="4000"/>
  </r>
  <r>
    <x v="8"/>
    <x v="10"/>
    <s v="Rohtak"/>
    <x v="3"/>
    <n v="24620"/>
    <n v="473.83"/>
  </r>
  <r>
    <x v="9"/>
    <x v="10"/>
    <s v="Rohtak"/>
    <x v="0"/>
    <n v="197130"/>
    <n v="2549.79"/>
  </r>
  <r>
    <x v="9"/>
    <x v="10"/>
    <s v="Rohtak"/>
    <x v="1"/>
    <n v="800"/>
    <n v="5000"/>
  </r>
  <r>
    <x v="9"/>
    <x v="10"/>
    <s v="Rohtak"/>
    <x v="2"/>
    <n v="600"/>
    <n v="1333.33"/>
  </r>
  <r>
    <x v="9"/>
    <x v="10"/>
    <s v="Rohtak"/>
    <x v="3"/>
    <n v="26710"/>
    <n v="545.71"/>
  </r>
  <r>
    <x v="0"/>
    <x v="11"/>
    <s v="Saharanpur"/>
    <x v="0"/>
    <n v="66740"/>
    <n v="2221.16"/>
  </r>
  <r>
    <x v="0"/>
    <x v="11"/>
    <s v="Saharanpur"/>
    <x v="1"/>
    <n v="9620"/>
    <n v="1441.79"/>
  </r>
  <r>
    <x v="0"/>
    <x v="11"/>
    <s v="Saharanpur"/>
    <x v="2"/>
    <n v="30"/>
    <n v="666.67"/>
  </r>
  <r>
    <x v="1"/>
    <x v="11"/>
    <s v="Saharanpur"/>
    <x v="0"/>
    <n v="77860"/>
    <n v="2252.5"/>
  </r>
  <r>
    <x v="1"/>
    <x v="11"/>
    <s v="Saharanpur"/>
    <x v="1"/>
    <n v="8760"/>
    <n v="1089.04"/>
  </r>
  <r>
    <x v="1"/>
    <x v="11"/>
    <s v="Saharanpur"/>
    <x v="2"/>
    <n v="40"/>
    <n v="500"/>
  </r>
  <r>
    <x v="2"/>
    <x v="11"/>
    <s v="Saharanpur"/>
    <x v="0"/>
    <n v="73610"/>
    <n v="2041.16"/>
  </r>
  <r>
    <x v="2"/>
    <x v="11"/>
    <s v="Saharanpur"/>
    <x v="1"/>
    <n v="8720"/>
    <n v="1375"/>
  </r>
  <r>
    <x v="2"/>
    <x v="11"/>
    <s v="Saharanpur"/>
    <x v="2"/>
    <n v="10"/>
    <n v="1000"/>
  </r>
  <r>
    <x v="3"/>
    <x v="11"/>
    <s v="Saharanpur"/>
    <x v="0"/>
    <n v="73320"/>
    <n v="2222.86"/>
  </r>
  <r>
    <x v="3"/>
    <x v="11"/>
    <s v="Saharanpur"/>
    <x v="1"/>
    <n v="8570"/>
    <n v="1420.07"/>
  </r>
  <r>
    <x v="3"/>
    <x v="11"/>
    <s v="Saharanpur"/>
    <x v="2"/>
    <n v="10"/>
    <n v="1000"/>
  </r>
  <r>
    <x v="4"/>
    <x v="11"/>
    <s v="Saharanpur"/>
    <x v="0"/>
    <n v="67620"/>
    <n v="2545.1"/>
  </r>
  <r>
    <x v="4"/>
    <x v="11"/>
    <s v="Saharanpur"/>
    <x v="1"/>
    <n v="8560"/>
    <n v="1356.31"/>
  </r>
  <r>
    <x v="4"/>
    <x v="11"/>
    <s v="Saharanpur"/>
    <x v="2"/>
    <n v="30"/>
    <n v="666.67"/>
  </r>
  <r>
    <x v="5"/>
    <x v="11"/>
    <s v="Saharanpur"/>
    <x v="0"/>
    <n v="69580"/>
    <n v="2365.62"/>
  </r>
  <r>
    <x v="5"/>
    <x v="11"/>
    <s v="Saharanpur"/>
    <x v="1"/>
    <n v="7780"/>
    <n v="1239.07"/>
  </r>
  <r>
    <x v="6"/>
    <x v="11"/>
    <s v="Saharanpur"/>
    <x v="0"/>
    <n v="75580"/>
    <n v="2442.9699999999998"/>
  </r>
  <r>
    <x v="6"/>
    <x v="11"/>
    <s v="Saharanpur"/>
    <x v="1"/>
    <n v="7990"/>
    <n v="1414.27"/>
  </r>
  <r>
    <x v="7"/>
    <x v="11"/>
    <s v="Saharanpur"/>
    <x v="0"/>
    <n v="86820"/>
    <n v="2259.73"/>
  </r>
  <r>
    <x v="7"/>
    <x v="11"/>
    <s v="Saharanpur"/>
    <x v="1"/>
    <n v="7780"/>
    <n v="1629.82"/>
  </r>
  <r>
    <x v="8"/>
    <x v="11"/>
    <s v="Saharanpur"/>
    <x v="0"/>
    <n v="72430"/>
    <n v="2383.63"/>
  </r>
  <r>
    <x v="8"/>
    <x v="11"/>
    <s v="Saharanpur"/>
    <x v="1"/>
    <n v="8120"/>
    <n v="1628.99"/>
  </r>
  <r>
    <x v="8"/>
    <x v="11"/>
    <s v="Saharanpur"/>
    <x v="2"/>
    <n v="30"/>
    <n v="1033.33"/>
  </r>
  <r>
    <x v="8"/>
    <x v="11"/>
    <s v="Saharanpur"/>
    <x v="3"/>
    <n v="10"/>
    <n v="60"/>
  </r>
  <r>
    <x v="9"/>
    <x v="11"/>
    <s v="Saharanpur"/>
    <x v="0"/>
    <n v="70550"/>
    <n v="2628.49"/>
  </r>
  <r>
    <x v="9"/>
    <x v="11"/>
    <s v="Saharanpur"/>
    <x v="1"/>
    <n v="8170"/>
    <n v="1637.14"/>
  </r>
  <r>
    <x v="9"/>
    <x v="11"/>
    <s v="Saharanpur"/>
    <x v="2"/>
    <n v="20"/>
    <n v="937.5"/>
  </r>
  <r>
    <x v="0"/>
    <x v="11"/>
    <s v="Muzaffarnagar"/>
    <x v="0"/>
    <n v="29660"/>
    <n v="2368.85"/>
  </r>
  <r>
    <x v="0"/>
    <x v="11"/>
    <s v="Muzaffarnagar"/>
    <x v="1"/>
    <n v="130"/>
    <n v="1384.62"/>
  </r>
  <r>
    <x v="0"/>
    <x v="11"/>
    <s v="Muzaffarnagar"/>
    <x v="2"/>
    <n v="40"/>
    <n v="1000"/>
  </r>
  <r>
    <x v="0"/>
    <x v="11"/>
    <s v="Muzaffarnagar"/>
    <x v="3"/>
    <n v="50"/>
    <n v="200"/>
  </r>
  <r>
    <x v="1"/>
    <x v="11"/>
    <s v="Muzaffarnagar"/>
    <x v="0"/>
    <n v="37160"/>
    <n v="2603.88"/>
  </r>
  <r>
    <x v="1"/>
    <x v="11"/>
    <s v="Muzaffarnagar"/>
    <x v="1"/>
    <n v="160"/>
    <n v="1062.5"/>
  </r>
  <r>
    <x v="1"/>
    <x v="11"/>
    <s v="Muzaffarnagar"/>
    <x v="2"/>
    <n v="40"/>
    <n v="750"/>
  </r>
  <r>
    <x v="1"/>
    <x v="11"/>
    <s v="Muzaffarnagar"/>
    <x v="3"/>
    <n v="230"/>
    <n v="173.91"/>
  </r>
  <r>
    <x v="2"/>
    <x v="11"/>
    <s v="Muzaffarnagar"/>
    <x v="0"/>
    <n v="36000"/>
    <n v="2236.67"/>
  </r>
  <r>
    <x v="2"/>
    <x v="11"/>
    <s v="Muzaffarnagar"/>
    <x v="1"/>
    <n v="130"/>
    <n v="1384.62"/>
  </r>
  <r>
    <x v="2"/>
    <x v="11"/>
    <s v="Muzaffarnagar"/>
    <x v="2"/>
    <n v="30"/>
    <n v="666.67"/>
  </r>
  <r>
    <x v="2"/>
    <x v="11"/>
    <s v="Muzaffarnagar"/>
    <x v="3"/>
    <n v="70"/>
    <n v="285.70999999999998"/>
  </r>
  <r>
    <x v="3"/>
    <x v="11"/>
    <s v="Muzaffarnagar"/>
    <x v="0"/>
    <n v="35440"/>
    <n v="2347.63"/>
  </r>
  <r>
    <x v="3"/>
    <x v="11"/>
    <s v="Muzaffarnagar"/>
    <x v="1"/>
    <n v="160"/>
    <n v="1375"/>
  </r>
  <r>
    <x v="3"/>
    <x v="11"/>
    <s v="Muzaffarnagar"/>
    <x v="2"/>
    <n v="30"/>
    <n v="1000"/>
  </r>
  <r>
    <x v="3"/>
    <x v="11"/>
    <s v="Muzaffarnagar"/>
    <x v="3"/>
    <n v="60"/>
    <n v="333.33"/>
  </r>
  <r>
    <x v="4"/>
    <x v="11"/>
    <s v="Muzaffarnagar"/>
    <x v="0"/>
    <n v="35440"/>
    <n v="2549.38"/>
  </r>
  <r>
    <x v="4"/>
    <x v="11"/>
    <s v="Muzaffarnagar"/>
    <x v="1"/>
    <n v="90"/>
    <n v="1555.56"/>
  </r>
  <r>
    <x v="4"/>
    <x v="11"/>
    <s v="Muzaffarnagar"/>
    <x v="2"/>
    <n v="10"/>
    <n v="2000"/>
  </r>
  <r>
    <x v="4"/>
    <x v="11"/>
    <s v="Muzaffarnagar"/>
    <x v="3"/>
    <n v="80"/>
    <n v="250"/>
  </r>
  <r>
    <x v="5"/>
    <x v="11"/>
    <s v="Muzaffarnagar"/>
    <x v="0"/>
    <n v="30840"/>
    <n v="2532.1"/>
  </r>
  <r>
    <x v="5"/>
    <x v="11"/>
    <s v="Muzaffarnagar"/>
    <x v="1"/>
    <n v="100"/>
    <n v="1200"/>
  </r>
  <r>
    <x v="5"/>
    <x v="11"/>
    <s v="Muzaffarnagar"/>
    <x v="2"/>
    <n v="20"/>
    <n v="500"/>
  </r>
  <r>
    <x v="5"/>
    <x v="11"/>
    <s v="Muzaffarnagar"/>
    <x v="3"/>
    <n v="40"/>
    <n v="250"/>
  </r>
  <r>
    <x v="6"/>
    <x v="11"/>
    <s v="Muzaffarnagar"/>
    <x v="0"/>
    <n v="33700"/>
    <n v="2570.33"/>
  </r>
  <r>
    <x v="6"/>
    <x v="11"/>
    <s v="Muzaffarnagar"/>
    <x v="1"/>
    <n v="110"/>
    <n v="1363.64"/>
  </r>
  <r>
    <x v="7"/>
    <x v="11"/>
    <s v="Muzaffarnagar"/>
    <x v="0"/>
    <n v="34150"/>
    <n v="2539.09"/>
  </r>
  <r>
    <x v="7"/>
    <x v="11"/>
    <s v="Muzaffarnagar"/>
    <x v="1"/>
    <n v="160"/>
    <n v="1687.5"/>
  </r>
  <r>
    <x v="7"/>
    <x v="11"/>
    <s v="Muzaffarnagar"/>
    <x v="2"/>
    <n v="10"/>
    <n v="1000"/>
  </r>
  <r>
    <x v="8"/>
    <x v="11"/>
    <s v="Muzaffarnagar"/>
    <x v="0"/>
    <n v="32180"/>
    <n v="2605.58"/>
  </r>
  <r>
    <x v="8"/>
    <x v="11"/>
    <s v="Muzaffarnagar"/>
    <x v="1"/>
    <n v="120"/>
    <n v="1586.21"/>
  </r>
  <r>
    <x v="8"/>
    <x v="11"/>
    <s v="Muzaffarnagar"/>
    <x v="2"/>
    <n v="30"/>
    <n v="1090.9100000000001"/>
  </r>
  <r>
    <x v="8"/>
    <x v="11"/>
    <s v="Muzaffarnagar"/>
    <x v="3"/>
    <n v="30"/>
    <n v="64.290000000000006"/>
  </r>
  <r>
    <x v="9"/>
    <x v="11"/>
    <s v="Muzaffarnagar"/>
    <x v="0"/>
    <n v="32930"/>
    <n v="2833.89"/>
  </r>
  <r>
    <x v="9"/>
    <x v="11"/>
    <s v="Muzaffarnagar"/>
    <x v="1"/>
    <n v="120"/>
    <n v="1647.54"/>
  </r>
  <r>
    <x v="9"/>
    <x v="11"/>
    <s v="Muzaffarnagar"/>
    <x v="2"/>
    <n v="140"/>
    <n v="1050.72"/>
  </r>
  <r>
    <x v="9"/>
    <x v="11"/>
    <s v="Muzaffarnagar"/>
    <x v="3"/>
    <n v="50"/>
    <n v="66.67"/>
  </r>
  <r>
    <x v="0"/>
    <x v="11"/>
    <s v="Meerut"/>
    <x v="0"/>
    <n v="59470"/>
    <n v="2256.98"/>
  </r>
  <r>
    <x v="0"/>
    <x v="11"/>
    <s v="Meerut"/>
    <x v="1"/>
    <n v="2900"/>
    <n v="2391.89"/>
  </r>
  <r>
    <x v="0"/>
    <x v="11"/>
    <s v="Meerut"/>
    <x v="2"/>
    <n v="30"/>
    <n v="1000"/>
  </r>
  <r>
    <x v="0"/>
    <x v="11"/>
    <s v="Meerut"/>
    <x v="3"/>
    <n v="40"/>
    <n v="250"/>
  </r>
  <r>
    <x v="1"/>
    <x v="11"/>
    <s v="Meerut"/>
    <x v="0"/>
    <n v="63750"/>
    <n v="2584.2600000000002"/>
  </r>
  <r>
    <x v="1"/>
    <x v="11"/>
    <s v="Meerut"/>
    <x v="1"/>
    <n v="2900"/>
    <n v="1873.17"/>
  </r>
  <r>
    <x v="1"/>
    <x v="11"/>
    <s v="Meerut"/>
    <x v="2"/>
    <n v="30"/>
    <n v="1000"/>
  </r>
  <r>
    <x v="2"/>
    <x v="11"/>
    <s v="Meerut"/>
    <x v="0"/>
    <n v="65390"/>
    <n v="2295.87"/>
  </r>
  <r>
    <x v="2"/>
    <x v="11"/>
    <s v="Meerut"/>
    <x v="1"/>
    <n v="2560"/>
    <n v="2217.77"/>
  </r>
  <r>
    <x v="2"/>
    <x v="11"/>
    <s v="Meerut"/>
    <x v="2"/>
    <n v="40"/>
    <n v="793.65"/>
  </r>
  <r>
    <x v="2"/>
    <x v="11"/>
    <s v="Meerut"/>
    <x v="3"/>
    <n v="50"/>
    <n v="200"/>
  </r>
  <r>
    <x v="3"/>
    <x v="11"/>
    <s v="Meerut"/>
    <x v="0"/>
    <n v="65750"/>
    <n v="2547.9699999999998"/>
  </r>
  <r>
    <x v="3"/>
    <x v="11"/>
    <s v="Meerut"/>
    <x v="1"/>
    <n v="2270"/>
    <n v="2111.04"/>
  </r>
  <r>
    <x v="3"/>
    <x v="11"/>
    <s v="Meerut"/>
    <x v="2"/>
    <n v="30"/>
    <n v="1000"/>
  </r>
  <r>
    <x v="3"/>
    <x v="11"/>
    <s v="Meerut"/>
    <x v="3"/>
    <n v="80"/>
    <n v="250"/>
  </r>
  <r>
    <x v="4"/>
    <x v="11"/>
    <s v="Meerut"/>
    <x v="0"/>
    <n v="49510"/>
    <n v="2913.95"/>
  </r>
  <r>
    <x v="4"/>
    <x v="11"/>
    <s v="Meerut"/>
    <x v="1"/>
    <n v="2180"/>
    <n v="2301.83"/>
  </r>
  <r>
    <x v="4"/>
    <x v="11"/>
    <s v="Meerut"/>
    <x v="2"/>
    <n v="30"/>
    <n v="1000"/>
  </r>
  <r>
    <x v="4"/>
    <x v="11"/>
    <s v="Meerut"/>
    <x v="3"/>
    <n v="50"/>
    <n v="200"/>
  </r>
  <r>
    <x v="5"/>
    <x v="11"/>
    <s v="Meerut"/>
    <x v="0"/>
    <n v="56250"/>
    <n v="2769.01"/>
  </r>
  <r>
    <x v="5"/>
    <x v="11"/>
    <s v="Meerut"/>
    <x v="1"/>
    <n v="2240"/>
    <n v="2394.85"/>
  </r>
  <r>
    <x v="5"/>
    <x v="11"/>
    <s v="Meerut"/>
    <x v="2"/>
    <n v="20"/>
    <n v="1000"/>
  </r>
  <r>
    <x v="5"/>
    <x v="11"/>
    <s v="Meerut"/>
    <x v="3"/>
    <n v="50"/>
    <n v="200"/>
  </r>
  <r>
    <x v="6"/>
    <x v="11"/>
    <s v="Meerut"/>
    <x v="0"/>
    <n v="60990"/>
    <n v="2841.15"/>
  </r>
  <r>
    <x v="6"/>
    <x v="11"/>
    <s v="Meerut"/>
    <x v="1"/>
    <n v="1180"/>
    <n v="2172.13"/>
  </r>
  <r>
    <x v="7"/>
    <x v="11"/>
    <s v="Meerut"/>
    <x v="0"/>
    <n v="68400"/>
    <n v="2750.77"/>
  </r>
  <r>
    <x v="7"/>
    <x v="11"/>
    <s v="Meerut"/>
    <x v="1"/>
    <n v="1800"/>
    <n v="1757.74"/>
  </r>
  <r>
    <x v="7"/>
    <x v="11"/>
    <s v="Meerut"/>
    <x v="2"/>
    <n v="20"/>
    <n v="500"/>
  </r>
  <r>
    <x v="8"/>
    <x v="11"/>
    <s v="Meerut"/>
    <x v="0"/>
    <n v="55670"/>
    <n v="2559.65"/>
  </r>
  <r>
    <x v="8"/>
    <x v="11"/>
    <s v="Meerut"/>
    <x v="1"/>
    <n v="1880"/>
    <n v="1941.37"/>
  </r>
  <r>
    <x v="8"/>
    <x v="11"/>
    <s v="Meerut"/>
    <x v="3"/>
    <n v="30"/>
    <n v="61.88"/>
  </r>
  <r>
    <x v="9"/>
    <x v="11"/>
    <s v="Meerut"/>
    <x v="0"/>
    <n v="52410"/>
    <n v="2772.12"/>
  </r>
  <r>
    <x v="9"/>
    <x v="11"/>
    <s v="Meerut"/>
    <x v="1"/>
    <n v="1760"/>
    <n v="2321.1799999999998"/>
  </r>
  <r>
    <x v="9"/>
    <x v="11"/>
    <s v="Meerut"/>
    <x v="2"/>
    <n v="10"/>
    <n v="1000"/>
  </r>
  <r>
    <x v="9"/>
    <x v="11"/>
    <s v="Meerut"/>
    <x v="3"/>
    <n v="20"/>
    <n v="67.5"/>
  </r>
  <r>
    <x v="0"/>
    <x v="11"/>
    <s v="Buland Shahar"/>
    <x v="0"/>
    <n v="74830"/>
    <n v="2323.77"/>
  </r>
  <r>
    <x v="0"/>
    <x v="11"/>
    <s v="Buland Shahar"/>
    <x v="1"/>
    <n v="55280"/>
    <n v="2162.86"/>
  </r>
  <r>
    <x v="0"/>
    <x v="11"/>
    <s v="Buland Shahar"/>
    <x v="2"/>
    <n v="60"/>
    <n v="1000"/>
  </r>
  <r>
    <x v="0"/>
    <x v="11"/>
    <s v="Buland Shahar"/>
    <x v="3"/>
    <n v="230"/>
    <n v="217.39"/>
  </r>
  <r>
    <x v="1"/>
    <x v="11"/>
    <s v="Buland Shahar"/>
    <x v="0"/>
    <n v="90600"/>
    <n v="2310.29"/>
  </r>
  <r>
    <x v="1"/>
    <x v="11"/>
    <s v="Buland Shahar"/>
    <x v="1"/>
    <n v="54420"/>
    <n v="1894.11"/>
  </r>
  <r>
    <x v="1"/>
    <x v="11"/>
    <s v="Buland Shahar"/>
    <x v="2"/>
    <n v="50"/>
    <n v="808.43"/>
  </r>
  <r>
    <x v="1"/>
    <x v="11"/>
    <s v="Buland Shahar"/>
    <x v="3"/>
    <n v="170"/>
    <n v="176.47"/>
  </r>
  <r>
    <x v="2"/>
    <x v="11"/>
    <s v="Buland Shahar"/>
    <x v="0"/>
    <n v="86590"/>
    <n v="2269.81"/>
  </r>
  <r>
    <x v="2"/>
    <x v="11"/>
    <s v="Buland Shahar"/>
    <x v="1"/>
    <n v="54400"/>
    <n v="2076.89"/>
  </r>
  <r>
    <x v="2"/>
    <x v="11"/>
    <s v="Buland Shahar"/>
    <x v="2"/>
    <n v="20"/>
    <n v="900.9"/>
  </r>
  <r>
    <x v="2"/>
    <x v="11"/>
    <s v="Buland Shahar"/>
    <x v="3"/>
    <n v="170"/>
    <n v="235.29"/>
  </r>
  <r>
    <x v="3"/>
    <x v="11"/>
    <s v="Buland Shahar"/>
    <x v="0"/>
    <n v="99690"/>
    <n v="2403.27"/>
  </r>
  <r>
    <x v="3"/>
    <x v="11"/>
    <s v="Buland Shahar"/>
    <x v="1"/>
    <n v="51040"/>
    <n v="2204.5"/>
  </r>
  <r>
    <x v="3"/>
    <x v="11"/>
    <s v="Buland Shahar"/>
    <x v="2"/>
    <n v="30"/>
    <n v="1333.33"/>
  </r>
  <r>
    <x v="4"/>
    <x v="11"/>
    <s v="Buland Shahar"/>
    <x v="0"/>
    <n v="21190"/>
    <n v="2738.59"/>
  </r>
  <r>
    <x v="4"/>
    <x v="11"/>
    <s v="Buland Shahar"/>
    <x v="1"/>
    <n v="45660"/>
    <n v="2358.34"/>
  </r>
  <r>
    <x v="4"/>
    <x v="11"/>
    <s v="Buland Shahar"/>
    <x v="2"/>
    <n v="30"/>
    <n v="1333.33"/>
  </r>
  <r>
    <x v="4"/>
    <x v="11"/>
    <s v="Buland Shahar"/>
    <x v="3"/>
    <n v="70"/>
    <n v="285.70999999999998"/>
  </r>
  <r>
    <x v="5"/>
    <x v="11"/>
    <s v="Buland Shahar"/>
    <x v="0"/>
    <n v="105210"/>
    <n v="2640.75"/>
  </r>
  <r>
    <x v="5"/>
    <x v="11"/>
    <s v="Buland Shahar"/>
    <x v="1"/>
    <n v="41990"/>
    <n v="2391.89"/>
  </r>
  <r>
    <x v="5"/>
    <x v="11"/>
    <s v="Buland Shahar"/>
    <x v="2"/>
    <n v="90"/>
    <n v="777.78"/>
  </r>
  <r>
    <x v="5"/>
    <x v="11"/>
    <s v="Buland Shahar"/>
    <x v="3"/>
    <n v="240"/>
    <n v="250"/>
  </r>
  <r>
    <x v="6"/>
    <x v="11"/>
    <s v="Buland Shahar"/>
    <x v="0"/>
    <n v="119040"/>
    <n v="2588.11"/>
  </r>
  <r>
    <x v="6"/>
    <x v="11"/>
    <s v="Buland Shahar"/>
    <x v="1"/>
    <n v="40650"/>
    <n v="2320.6999999999998"/>
  </r>
  <r>
    <x v="6"/>
    <x v="11"/>
    <s v="Buland Shahar"/>
    <x v="3"/>
    <n v="220"/>
    <n v="45.45"/>
  </r>
  <r>
    <x v="7"/>
    <x v="11"/>
    <s v="Buland Shahar"/>
    <x v="0"/>
    <n v="116050"/>
    <n v="2688.13"/>
  </r>
  <r>
    <x v="7"/>
    <x v="11"/>
    <s v="Buland Shahar"/>
    <x v="1"/>
    <n v="36940"/>
    <n v="2397.77"/>
  </r>
  <r>
    <x v="7"/>
    <x v="11"/>
    <s v="Buland Shahar"/>
    <x v="2"/>
    <n v="20"/>
    <n v="500"/>
  </r>
  <r>
    <x v="7"/>
    <x v="11"/>
    <s v="Buland Shahar"/>
    <x v="3"/>
    <n v="430"/>
    <n v="69.77"/>
  </r>
  <r>
    <x v="8"/>
    <x v="11"/>
    <s v="Buland Shahar"/>
    <x v="0"/>
    <n v="93810"/>
    <n v="2525.21"/>
  </r>
  <r>
    <x v="8"/>
    <x v="11"/>
    <s v="Buland Shahar"/>
    <x v="1"/>
    <n v="48650"/>
    <n v="2317.71"/>
  </r>
  <r>
    <x v="8"/>
    <x v="11"/>
    <s v="Buland Shahar"/>
    <x v="2"/>
    <n v="70"/>
    <n v="1085.71"/>
  </r>
  <r>
    <x v="8"/>
    <x v="11"/>
    <s v="Buland Shahar"/>
    <x v="3"/>
    <n v="200"/>
    <n v="64.16"/>
  </r>
  <r>
    <x v="9"/>
    <x v="11"/>
    <s v="Buland Shahar"/>
    <x v="0"/>
    <n v="102100"/>
    <n v="2983.12"/>
  </r>
  <r>
    <x v="9"/>
    <x v="11"/>
    <s v="Buland Shahar"/>
    <x v="1"/>
    <n v="44280"/>
    <n v="2494.89"/>
  </r>
  <r>
    <x v="9"/>
    <x v="11"/>
    <s v="Buland Shahar"/>
    <x v="2"/>
    <n v="20"/>
    <n v="1042.6600000000001"/>
  </r>
  <r>
    <x v="9"/>
    <x v="11"/>
    <s v="Buland Shahar"/>
    <x v="3"/>
    <n v="130"/>
    <n v="66.61"/>
  </r>
  <r>
    <x v="0"/>
    <x v="11"/>
    <s v="Aligarh"/>
    <x v="0"/>
    <n v="72730"/>
    <n v="2122.65"/>
  </r>
  <r>
    <x v="0"/>
    <x v="11"/>
    <s v="Aligarh"/>
    <x v="1"/>
    <n v="30370"/>
    <n v="2446.16"/>
  </r>
  <r>
    <x v="0"/>
    <x v="11"/>
    <s v="Aligarh"/>
    <x v="2"/>
    <n v="110"/>
    <n v="1000"/>
  </r>
  <r>
    <x v="0"/>
    <x v="11"/>
    <s v="Aligarh"/>
    <x v="3"/>
    <n v="1950"/>
    <n v="215.38"/>
  </r>
  <r>
    <x v="1"/>
    <x v="11"/>
    <s v="Aligarh"/>
    <x v="0"/>
    <n v="84210"/>
    <n v="1725.69"/>
  </r>
  <r>
    <x v="1"/>
    <x v="11"/>
    <s v="Aligarh"/>
    <x v="1"/>
    <n v="26930"/>
    <n v="1847.75"/>
  </r>
  <r>
    <x v="1"/>
    <x v="11"/>
    <s v="Aligarh"/>
    <x v="2"/>
    <n v="70"/>
    <n v="857.14"/>
  </r>
  <r>
    <x v="1"/>
    <x v="11"/>
    <s v="Aligarh"/>
    <x v="3"/>
    <n v="3040"/>
    <n v="167.76"/>
  </r>
  <r>
    <x v="2"/>
    <x v="11"/>
    <s v="Aligarh"/>
    <x v="0"/>
    <n v="81900"/>
    <n v="1982.05"/>
  </r>
  <r>
    <x v="2"/>
    <x v="11"/>
    <s v="Aligarh"/>
    <x v="1"/>
    <n v="25540"/>
    <n v="1993.34"/>
  </r>
  <r>
    <x v="2"/>
    <x v="11"/>
    <s v="Aligarh"/>
    <x v="2"/>
    <n v="60"/>
    <n v="833.33"/>
  </r>
  <r>
    <x v="2"/>
    <x v="11"/>
    <s v="Aligarh"/>
    <x v="3"/>
    <n v="1530"/>
    <n v="156.86000000000001"/>
  </r>
  <r>
    <x v="3"/>
    <x v="11"/>
    <s v="Aligarh"/>
    <x v="0"/>
    <n v="106140"/>
    <n v="2165.8200000000002"/>
  </r>
  <r>
    <x v="3"/>
    <x v="11"/>
    <s v="Aligarh"/>
    <x v="1"/>
    <n v="21020"/>
    <n v="2031.4"/>
  </r>
  <r>
    <x v="3"/>
    <x v="11"/>
    <s v="Aligarh"/>
    <x v="2"/>
    <n v="40"/>
    <n v="1000"/>
  </r>
  <r>
    <x v="3"/>
    <x v="11"/>
    <s v="Aligarh"/>
    <x v="3"/>
    <n v="1160"/>
    <n v="172.41"/>
  </r>
  <r>
    <x v="4"/>
    <x v="11"/>
    <s v="Aligarh"/>
    <x v="0"/>
    <n v="39590"/>
    <n v="2443.8000000000002"/>
  </r>
  <r>
    <x v="4"/>
    <x v="11"/>
    <s v="Aligarh"/>
    <x v="1"/>
    <n v="19880"/>
    <n v="2572.4299999999998"/>
  </r>
  <r>
    <x v="4"/>
    <x v="11"/>
    <s v="Aligarh"/>
    <x v="2"/>
    <n v="30"/>
    <n v="1333.33"/>
  </r>
  <r>
    <x v="4"/>
    <x v="11"/>
    <s v="Aligarh"/>
    <x v="3"/>
    <n v="2380"/>
    <n v="197.48"/>
  </r>
  <r>
    <x v="5"/>
    <x v="11"/>
    <s v="Aligarh"/>
    <x v="0"/>
    <n v="110750"/>
    <n v="2264.83"/>
  </r>
  <r>
    <x v="5"/>
    <x v="11"/>
    <s v="Aligarh"/>
    <x v="1"/>
    <n v="14660"/>
    <n v="2899.73"/>
  </r>
  <r>
    <x v="5"/>
    <x v="11"/>
    <s v="Aligarh"/>
    <x v="2"/>
    <n v="40"/>
    <n v="500"/>
  </r>
  <r>
    <x v="5"/>
    <x v="11"/>
    <s v="Aligarh"/>
    <x v="3"/>
    <n v="1580"/>
    <n v="170.89"/>
  </r>
  <r>
    <x v="6"/>
    <x v="11"/>
    <s v="Aligarh"/>
    <x v="0"/>
    <n v="119890"/>
    <n v="2159.98"/>
  </r>
  <r>
    <x v="6"/>
    <x v="11"/>
    <s v="Aligarh"/>
    <x v="1"/>
    <n v="18460"/>
    <n v="2122.9699999999998"/>
  </r>
  <r>
    <x v="6"/>
    <x v="11"/>
    <s v="Aligarh"/>
    <x v="3"/>
    <n v="2890"/>
    <n v="55.36"/>
  </r>
  <r>
    <x v="7"/>
    <x v="11"/>
    <s v="Aligarh"/>
    <x v="0"/>
    <n v="113810"/>
    <n v="2258.94"/>
  </r>
  <r>
    <x v="7"/>
    <x v="11"/>
    <s v="Aligarh"/>
    <x v="1"/>
    <n v="19420"/>
    <n v="2311.02"/>
  </r>
  <r>
    <x v="7"/>
    <x v="11"/>
    <s v="Aligarh"/>
    <x v="2"/>
    <n v="30"/>
    <n v="666.67"/>
  </r>
  <r>
    <x v="7"/>
    <x v="11"/>
    <s v="Aligarh"/>
    <x v="3"/>
    <n v="2850"/>
    <n v="56.14"/>
  </r>
  <r>
    <x v="8"/>
    <x v="11"/>
    <s v="Aligarh"/>
    <x v="0"/>
    <n v="101270"/>
    <n v="2458.2199999999998"/>
  </r>
  <r>
    <x v="8"/>
    <x v="11"/>
    <s v="Aligarh"/>
    <x v="1"/>
    <n v="23830"/>
    <n v="2262.15"/>
  </r>
  <r>
    <x v="8"/>
    <x v="11"/>
    <s v="Aligarh"/>
    <x v="2"/>
    <n v="50"/>
    <n v="1090.9100000000001"/>
  </r>
  <r>
    <x v="8"/>
    <x v="11"/>
    <s v="Aligarh"/>
    <x v="3"/>
    <n v="2390"/>
    <n v="66.459999999999994"/>
  </r>
  <r>
    <x v="9"/>
    <x v="11"/>
    <s v="Aligarh"/>
    <x v="0"/>
    <n v="107560"/>
    <n v="2585.37"/>
  </r>
  <r>
    <x v="9"/>
    <x v="11"/>
    <s v="Aligarh"/>
    <x v="1"/>
    <n v="21940"/>
    <n v="2590.54"/>
  </r>
  <r>
    <x v="9"/>
    <x v="11"/>
    <s v="Aligarh"/>
    <x v="2"/>
    <n v="60"/>
    <n v="1046.8800000000001"/>
  </r>
  <r>
    <x v="9"/>
    <x v="11"/>
    <s v="Aligarh"/>
    <x v="3"/>
    <n v="1980"/>
    <n v="88"/>
  </r>
  <r>
    <x v="0"/>
    <x v="11"/>
    <s v="Mathura"/>
    <x v="0"/>
    <n v="42810"/>
    <n v="2643.77"/>
  </r>
  <r>
    <x v="0"/>
    <x v="11"/>
    <s v="Mathura"/>
    <x v="1"/>
    <n v="160"/>
    <n v="2312.5"/>
  </r>
  <r>
    <x v="0"/>
    <x v="11"/>
    <s v="Mathura"/>
    <x v="2"/>
    <n v="30"/>
    <n v="1000"/>
  </r>
  <r>
    <x v="0"/>
    <x v="11"/>
    <s v="Mathura"/>
    <x v="3"/>
    <n v="1180"/>
    <n v="220.34"/>
  </r>
  <r>
    <x v="1"/>
    <x v="11"/>
    <s v="Mathura"/>
    <x v="0"/>
    <n v="45460"/>
    <n v="2143.1999999999998"/>
  </r>
  <r>
    <x v="1"/>
    <x v="11"/>
    <s v="Mathura"/>
    <x v="1"/>
    <n v="90"/>
    <n v="1666.67"/>
  </r>
  <r>
    <x v="1"/>
    <x v="11"/>
    <s v="Mathura"/>
    <x v="2"/>
    <n v="30"/>
    <n v="1000"/>
  </r>
  <r>
    <x v="1"/>
    <x v="11"/>
    <s v="Mathura"/>
    <x v="3"/>
    <n v="1120"/>
    <n v="169.64"/>
  </r>
  <r>
    <x v="2"/>
    <x v="11"/>
    <s v="Mathura"/>
    <x v="0"/>
    <n v="42270"/>
    <n v="2130.83"/>
  </r>
  <r>
    <x v="2"/>
    <x v="11"/>
    <s v="Mathura"/>
    <x v="1"/>
    <n v="220"/>
    <n v="2227.27"/>
  </r>
  <r>
    <x v="2"/>
    <x v="11"/>
    <s v="Mathura"/>
    <x v="2"/>
    <n v="20"/>
    <n v="2000"/>
  </r>
  <r>
    <x v="2"/>
    <x v="11"/>
    <s v="Mathura"/>
    <x v="3"/>
    <n v="1170"/>
    <n v="264.95999999999998"/>
  </r>
  <r>
    <x v="3"/>
    <x v="11"/>
    <s v="Mathura"/>
    <x v="0"/>
    <n v="48020"/>
    <n v="2262.1799999999998"/>
  </r>
  <r>
    <x v="3"/>
    <x v="11"/>
    <s v="Mathura"/>
    <x v="1"/>
    <n v="190"/>
    <n v="2473.6799999999998"/>
  </r>
  <r>
    <x v="3"/>
    <x v="11"/>
    <s v="Mathura"/>
    <x v="2"/>
    <n v="20"/>
    <n v="2000"/>
  </r>
  <r>
    <x v="3"/>
    <x v="11"/>
    <s v="Mathura"/>
    <x v="3"/>
    <n v="1230"/>
    <n v="276.42"/>
  </r>
  <r>
    <x v="4"/>
    <x v="11"/>
    <s v="Mathura"/>
    <x v="0"/>
    <n v="19300"/>
    <n v="2835.75"/>
  </r>
  <r>
    <x v="4"/>
    <x v="11"/>
    <s v="Mathura"/>
    <x v="1"/>
    <n v="170"/>
    <n v="2647.06"/>
  </r>
  <r>
    <x v="4"/>
    <x v="11"/>
    <s v="Mathura"/>
    <x v="2"/>
    <n v="20"/>
    <n v="1500"/>
  </r>
  <r>
    <x v="4"/>
    <x v="11"/>
    <s v="Mathura"/>
    <x v="3"/>
    <n v="1410"/>
    <n v="269.5"/>
  </r>
  <r>
    <x v="5"/>
    <x v="11"/>
    <s v="Mathura"/>
    <x v="0"/>
    <n v="52650"/>
    <n v="2404.1799999999998"/>
  </r>
  <r>
    <x v="5"/>
    <x v="11"/>
    <s v="Mathura"/>
    <x v="1"/>
    <n v="150"/>
    <n v="2600"/>
  </r>
  <r>
    <x v="5"/>
    <x v="11"/>
    <s v="Mathura"/>
    <x v="2"/>
    <n v="20"/>
    <n v="1500"/>
  </r>
  <r>
    <x v="5"/>
    <x v="11"/>
    <s v="Mathura"/>
    <x v="3"/>
    <n v="1220"/>
    <n v="270.49"/>
  </r>
  <r>
    <x v="6"/>
    <x v="11"/>
    <s v="Mathura"/>
    <x v="0"/>
    <n v="49400"/>
    <n v="2323.08"/>
  </r>
  <r>
    <x v="6"/>
    <x v="11"/>
    <s v="Mathura"/>
    <x v="1"/>
    <n v="250"/>
    <n v="2440"/>
  </r>
  <r>
    <x v="6"/>
    <x v="11"/>
    <s v="Mathura"/>
    <x v="2"/>
    <n v="20"/>
    <n v="1000"/>
  </r>
  <r>
    <x v="6"/>
    <x v="11"/>
    <s v="Mathura"/>
    <x v="3"/>
    <n v="1510"/>
    <n v="52.98"/>
  </r>
  <r>
    <x v="7"/>
    <x v="11"/>
    <s v="Mathura"/>
    <x v="0"/>
    <n v="48720"/>
    <n v="2224.14"/>
  </r>
  <r>
    <x v="7"/>
    <x v="11"/>
    <s v="Mathura"/>
    <x v="1"/>
    <n v="200"/>
    <n v="2650"/>
  </r>
  <r>
    <x v="7"/>
    <x v="11"/>
    <s v="Mathura"/>
    <x v="2"/>
    <n v="20"/>
    <n v="500"/>
  </r>
  <r>
    <x v="7"/>
    <x v="11"/>
    <s v="Mathura"/>
    <x v="3"/>
    <n v="1420"/>
    <n v="63.38"/>
  </r>
  <r>
    <x v="8"/>
    <x v="11"/>
    <s v="Mathura"/>
    <x v="0"/>
    <n v="47920"/>
    <n v="2313.9899999999998"/>
  </r>
  <r>
    <x v="8"/>
    <x v="11"/>
    <s v="Mathura"/>
    <x v="1"/>
    <n v="160"/>
    <n v="2751.59"/>
  </r>
  <r>
    <x v="8"/>
    <x v="11"/>
    <s v="Mathura"/>
    <x v="3"/>
    <n v="2610"/>
    <n v="62.9"/>
  </r>
  <r>
    <x v="9"/>
    <x v="11"/>
    <s v="Mathura"/>
    <x v="0"/>
    <n v="46130"/>
    <n v="1811"/>
  </r>
  <r>
    <x v="9"/>
    <x v="11"/>
    <s v="Mathura"/>
    <x v="1"/>
    <n v="150"/>
    <n v="2856.16"/>
  </r>
  <r>
    <x v="9"/>
    <x v="11"/>
    <s v="Mathura"/>
    <x v="2"/>
    <n v="30"/>
    <n v="1896.55"/>
  </r>
  <r>
    <x v="9"/>
    <x v="11"/>
    <s v="Mathura"/>
    <x v="3"/>
    <n v="1620"/>
    <n v="44.86"/>
  </r>
  <r>
    <x v="0"/>
    <x v="11"/>
    <s v="Agra"/>
    <x v="0"/>
    <n v="10720"/>
    <n v="2673.14"/>
  </r>
  <r>
    <x v="0"/>
    <x v="11"/>
    <s v="Agra"/>
    <x v="1"/>
    <n v="3200"/>
    <n v="2637.16"/>
  </r>
  <r>
    <x v="0"/>
    <x v="11"/>
    <s v="Agra"/>
    <x v="2"/>
    <n v="1850"/>
    <n v="998.17"/>
  </r>
  <r>
    <x v="0"/>
    <x v="11"/>
    <s v="Agra"/>
    <x v="3"/>
    <n v="250"/>
    <n v="200"/>
  </r>
  <r>
    <x v="1"/>
    <x v="11"/>
    <s v="Agra"/>
    <x v="0"/>
    <n v="11260"/>
    <n v="2401.56"/>
  </r>
  <r>
    <x v="1"/>
    <x v="11"/>
    <s v="Agra"/>
    <x v="1"/>
    <n v="2930"/>
    <n v="2412.0300000000002"/>
  </r>
  <r>
    <x v="1"/>
    <x v="11"/>
    <s v="Agra"/>
    <x v="2"/>
    <n v="1740"/>
    <n v="825.67"/>
  </r>
  <r>
    <x v="1"/>
    <x v="11"/>
    <s v="Agra"/>
    <x v="3"/>
    <n v="330"/>
    <n v="181.82"/>
  </r>
  <r>
    <x v="2"/>
    <x v="11"/>
    <s v="Agra"/>
    <x v="0"/>
    <n v="11410"/>
    <n v="2453.39"/>
  </r>
  <r>
    <x v="2"/>
    <x v="11"/>
    <s v="Agra"/>
    <x v="1"/>
    <n v="2910"/>
    <n v="2383.35"/>
  </r>
  <r>
    <x v="2"/>
    <x v="11"/>
    <s v="Agra"/>
    <x v="2"/>
    <n v="1430"/>
    <n v="1854.72"/>
  </r>
  <r>
    <x v="2"/>
    <x v="11"/>
    <s v="Agra"/>
    <x v="3"/>
    <n v="380"/>
    <n v="265.39"/>
  </r>
  <r>
    <x v="3"/>
    <x v="11"/>
    <s v="Agra"/>
    <x v="0"/>
    <n v="12250"/>
    <n v="2695.22"/>
  </r>
  <r>
    <x v="3"/>
    <x v="11"/>
    <s v="Agra"/>
    <x v="1"/>
    <n v="3100"/>
    <n v="2738.97"/>
  </r>
  <r>
    <x v="3"/>
    <x v="11"/>
    <s v="Agra"/>
    <x v="2"/>
    <n v="1130"/>
    <n v="1522.15"/>
  </r>
  <r>
    <x v="3"/>
    <x v="11"/>
    <s v="Agra"/>
    <x v="3"/>
    <n v="350"/>
    <n v="282.97000000000003"/>
  </r>
  <r>
    <x v="4"/>
    <x v="11"/>
    <s v="Agra"/>
    <x v="0"/>
    <n v="10150"/>
    <n v="2726.38"/>
  </r>
  <r>
    <x v="4"/>
    <x v="11"/>
    <s v="Agra"/>
    <x v="1"/>
    <n v="3160"/>
    <n v="2562.6799999999998"/>
  </r>
  <r>
    <x v="4"/>
    <x v="11"/>
    <s v="Agra"/>
    <x v="2"/>
    <n v="1740"/>
    <n v="1800.39"/>
  </r>
  <r>
    <x v="4"/>
    <x v="11"/>
    <s v="Agra"/>
    <x v="3"/>
    <n v="1070"/>
    <n v="270.17"/>
  </r>
  <r>
    <x v="5"/>
    <x v="11"/>
    <s v="Agra"/>
    <x v="0"/>
    <n v="16030"/>
    <n v="2660.53"/>
  </r>
  <r>
    <x v="5"/>
    <x v="11"/>
    <s v="Agra"/>
    <x v="1"/>
    <n v="2470"/>
    <n v="3144.66"/>
  </r>
  <r>
    <x v="5"/>
    <x v="11"/>
    <s v="Agra"/>
    <x v="2"/>
    <n v="1650"/>
    <n v="1888.23"/>
  </r>
  <r>
    <x v="5"/>
    <x v="11"/>
    <s v="Agra"/>
    <x v="3"/>
    <n v="720"/>
    <n v="262.64999999999998"/>
  </r>
  <r>
    <x v="6"/>
    <x v="11"/>
    <s v="Agra"/>
    <x v="0"/>
    <n v="18090"/>
    <n v="2403.7399999999998"/>
  </r>
  <r>
    <x v="6"/>
    <x v="11"/>
    <s v="Agra"/>
    <x v="1"/>
    <n v="4040"/>
    <n v="2535.9499999999998"/>
  </r>
  <r>
    <x v="6"/>
    <x v="11"/>
    <s v="Agra"/>
    <x v="2"/>
    <n v="690"/>
    <n v="1131.05"/>
  </r>
  <r>
    <x v="6"/>
    <x v="11"/>
    <s v="Agra"/>
    <x v="3"/>
    <n v="1580"/>
    <n v="50.74"/>
  </r>
  <r>
    <x v="7"/>
    <x v="11"/>
    <s v="Agra"/>
    <x v="0"/>
    <n v="17400"/>
    <n v="2397.9"/>
  </r>
  <r>
    <x v="7"/>
    <x v="11"/>
    <s v="Agra"/>
    <x v="1"/>
    <n v="3270"/>
    <n v="2512.5100000000002"/>
  </r>
  <r>
    <x v="7"/>
    <x v="11"/>
    <s v="Agra"/>
    <x v="2"/>
    <n v="620"/>
    <n v="713.46"/>
  </r>
  <r>
    <x v="7"/>
    <x v="11"/>
    <s v="Agra"/>
    <x v="3"/>
    <n v="2880"/>
    <n v="65.97"/>
  </r>
  <r>
    <x v="8"/>
    <x v="11"/>
    <s v="Agra"/>
    <x v="0"/>
    <n v="13080"/>
    <n v="2611.16"/>
  </r>
  <r>
    <x v="8"/>
    <x v="11"/>
    <s v="Agra"/>
    <x v="1"/>
    <n v="3940"/>
    <n v="2614.79"/>
  </r>
  <r>
    <x v="8"/>
    <x v="11"/>
    <s v="Agra"/>
    <x v="2"/>
    <n v="2690"/>
    <n v="1869.59"/>
  </r>
  <r>
    <x v="8"/>
    <x v="11"/>
    <s v="Agra"/>
    <x v="3"/>
    <n v="340"/>
    <n v="62.86"/>
  </r>
  <r>
    <x v="9"/>
    <x v="11"/>
    <s v="Agra"/>
    <x v="0"/>
    <n v="12910"/>
    <n v="2638.98"/>
  </r>
  <r>
    <x v="9"/>
    <x v="11"/>
    <s v="Agra"/>
    <x v="1"/>
    <n v="2640"/>
    <n v="2800.44"/>
  </r>
  <r>
    <x v="9"/>
    <x v="11"/>
    <s v="Agra"/>
    <x v="2"/>
    <n v="1130"/>
    <n v="1900.56"/>
  </r>
  <r>
    <x v="9"/>
    <x v="11"/>
    <s v="Agra"/>
    <x v="3"/>
    <n v="330"/>
    <n v="44.73"/>
  </r>
  <r>
    <x v="0"/>
    <x v="11"/>
    <s v="Mainpuri"/>
    <x v="0"/>
    <n v="101040"/>
    <n v="2564.0700000000002"/>
  </r>
  <r>
    <x v="0"/>
    <x v="11"/>
    <s v="Mainpuri"/>
    <x v="1"/>
    <n v="62300"/>
    <n v="2402.92"/>
  </r>
  <r>
    <x v="0"/>
    <x v="11"/>
    <s v="Mainpuri"/>
    <x v="2"/>
    <n v="1390"/>
    <n v="995.24"/>
  </r>
  <r>
    <x v="1"/>
    <x v="11"/>
    <s v="Mainpuri"/>
    <x v="0"/>
    <n v="61420"/>
    <n v="2453.09"/>
  </r>
  <r>
    <x v="1"/>
    <x v="11"/>
    <s v="Mainpuri"/>
    <x v="1"/>
    <n v="38010"/>
    <n v="1871.4"/>
  </r>
  <r>
    <x v="1"/>
    <x v="11"/>
    <s v="Mainpuri"/>
    <x v="2"/>
    <n v="1260"/>
    <n v="828.05"/>
  </r>
  <r>
    <x v="2"/>
    <x v="11"/>
    <s v="Mainpuri"/>
    <x v="0"/>
    <n v="77410"/>
    <n v="2450.29"/>
  </r>
  <r>
    <x v="2"/>
    <x v="11"/>
    <s v="Mainpuri"/>
    <x v="1"/>
    <n v="50180"/>
    <n v="2197.9699999999998"/>
  </r>
  <r>
    <x v="2"/>
    <x v="11"/>
    <s v="Mainpuri"/>
    <x v="2"/>
    <n v="1100"/>
    <n v="1816.27"/>
  </r>
  <r>
    <x v="3"/>
    <x v="11"/>
    <s v="Mainpuri"/>
    <x v="0"/>
    <n v="76910"/>
    <n v="2582.8000000000002"/>
  </r>
  <r>
    <x v="3"/>
    <x v="11"/>
    <s v="Mainpuri"/>
    <x v="1"/>
    <n v="48210"/>
    <n v="2566.89"/>
  </r>
  <r>
    <x v="3"/>
    <x v="11"/>
    <s v="Mainpuri"/>
    <x v="2"/>
    <n v="1220"/>
    <n v="1516.35"/>
  </r>
  <r>
    <x v="4"/>
    <x v="11"/>
    <s v="Mainpuri"/>
    <x v="0"/>
    <n v="72720"/>
    <n v="2669.52"/>
  </r>
  <r>
    <x v="4"/>
    <x v="11"/>
    <s v="Mainpuri"/>
    <x v="1"/>
    <n v="47500"/>
    <n v="2672.67"/>
  </r>
  <r>
    <x v="4"/>
    <x v="11"/>
    <s v="Mainpuri"/>
    <x v="2"/>
    <n v="1190"/>
    <n v="1804.47"/>
  </r>
  <r>
    <x v="5"/>
    <x v="11"/>
    <s v="Mainpuri"/>
    <x v="0"/>
    <n v="79430"/>
    <n v="2659.47"/>
  </r>
  <r>
    <x v="5"/>
    <x v="11"/>
    <s v="Mainpuri"/>
    <x v="1"/>
    <n v="45750"/>
    <n v="2685.3"/>
  </r>
  <r>
    <x v="5"/>
    <x v="11"/>
    <s v="Mainpuri"/>
    <x v="2"/>
    <n v="1600"/>
    <n v="1884.03"/>
  </r>
  <r>
    <x v="6"/>
    <x v="11"/>
    <s v="Mainpuri"/>
    <x v="0"/>
    <n v="88630"/>
    <n v="2576.7399999999998"/>
  </r>
  <r>
    <x v="6"/>
    <x v="11"/>
    <s v="Mainpuri"/>
    <x v="1"/>
    <n v="57900"/>
    <n v="2565.71"/>
  </r>
  <r>
    <x v="6"/>
    <x v="11"/>
    <s v="Mainpuri"/>
    <x v="2"/>
    <n v="1120"/>
    <n v="1124.6199999999999"/>
  </r>
  <r>
    <x v="7"/>
    <x v="11"/>
    <s v="Mainpuri"/>
    <x v="0"/>
    <n v="88430"/>
    <n v="2594.1"/>
  </r>
  <r>
    <x v="7"/>
    <x v="11"/>
    <s v="Mainpuri"/>
    <x v="1"/>
    <n v="54550"/>
    <n v="2825.56"/>
  </r>
  <r>
    <x v="7"/>
    <x v="11"/>
    <s v="Mainpuri"/>
    <x v="2"/>
    <n v="1250"/>
    <n v="710.13"/>
  </r>
  <r>
    <x v="8"/>
    <x v="11"/>
    <s v="Mainpuri"/>
    <x v="0"/>
    <n v="78270"/>
    <n v="2528.67"/>
  </r>
  <r>
    <x v="8"/>
    <x v="11"/>
    <s v="Mainpuri"/>
    <x v="1"/>
    <n v="47930"/>
    <n v="2964.07"/>
  </r>
  <r>
    <x v="8"/>
    <x v="11"/>
    <s v="Mainpuri"/>
    <x v="2"/>
    <n v="1240"/>
    <n v="1869.62"/>
  </r>
  <r>
    <x v="8"/>
    <x v="11"/>
    <s v="Mainpuri"/>
    <x v="3"/>
    <n v="10"/>
    <n v="64.290000000000006"/>
  </r>
  <r>
    <x v="9"/>
    <x v="11"/>
    <s v="Mainpuri"/>
    <x v="0"/>
    <n v="76610"/>
    <n v="2957.82"/>
  </r>
  <r>
    <x v="9"/>
    <x v="11"/>
    <s v="Mainpuri"/>
    <x v="1"/>
    <n v="45710"/>
    <n v="3073.28"/>
  </r>
  <r>
    <x v="9"/>
    <x v="11"/>
    <s v="Mainpuri"/>
    <x v="2"/>
    <n v="860"/>
    <n v="1900.19"/>
  </r>
  <r>
    <x v="9"/>
    <x v="11"/>
    <s v="Mainpuri"/>
    <x v="3"/>
    <n v="10"/>
    <n v="36"/>
  </r>
  <r>
    <x v="0"/>
    <x v="11"/>
    <s v="Etah"/>
    <x v="0"/>
    <n v="38180"/>
    <n v="2217.92"/>
  </r>
  <r>
    <x v="0"/>
    <x v="11"/>
    <s v="Etah"/>
    <x v="1"/>
    <n v="63130"/>
    <n v="2063.6799999999998"/>
  </r>
  <r>
    <x v="0"/>
    <x v="11"/>
    <s v="Etah"/>
    <x v="2"/>
    <n v="910"/>
    <n v="989.01"/>
  </r>
  <r>
    <x v="1"/>
    <x v="11"/>
    <s v="Etah"/>
    <x v="0"/>
    <n v="34480"/>
    <n v="2150.52"/>
  </r>
  <r>
    <x v="1"/>
    <x v="11"/>
    <s v="Etah"/>
    <x v="1"/>
    <n v="55120"/>
    <n v="2026.12"/>
  </r>
  <r>
    <x v="1"/>
    <x v="11"/>
    <s v="Etah"/>
    <x v="2"/>
    <n v="770"/>
    <n v="818.18"/>
  </r>
  <r>
    <x v="2"/>
    <x v="11"/>
    <s v="Etah"/>
    <x v="0"/>
    <n v="35850"/>
    <n v="2124.9699999999998"/>
  </r>
  <r>
    <x v="2"/>
    <x v="11"/>
    <s v="Etah"/>
    <x v="1"/>
    <n v="59530"/>
    <n v="1875.02"/>
  </r>
  <r>
    <x v="2"/>
    <x v="11"/>
    <s v="Etah"/>
    <x v="2"/>
    <n v="540"/>
    <n v="870.37"/>
  </r>
  <r>
    <x v="3"/>
    <x v="11"/>
    <s v="Etah"/>
    <x v="0"/>
    <n v="34460"/>
    <n v="2553.4"/>
  </r>
  <r>
    <x v="3"/>
    <x v="11"/>
    <s v="Etah"/>
    <x v="1"/>
    <n v="59270"/>
    <n v="2510.71"/>
  </r>
  <r>
    <x v="3"/>
    <x v="11"/>
    <s v="Etah"/>
    <x v="2"/>
    <n v="650"/>
    <n v="1184.6199999999999"/>
  </r>
  <r>
    <x v="4"/>
    <x v="11"/>
    <s v="Etah"/>
    <x v="0"/>
    <n v="20830"/>
    <n v="2690.35"/>
  </r>
  <r>
    <x v="4"/>
    <x v="11"/>
    <s v="Etah"/>
    <x v="1"/>
    <n v="59590"/>
    <n v="2764.89"/>
  </r>
  <r>
    <x v="4"/>
    <x v="11"/>
    <s v="Etah"/>
    <x v="2"/>
    <n v="750"/>
    <n v="1106.67"/>
  </r>
  <r>
    <x v="5"/>
    <x v="11"/>
    <s v="Etah"/>
    <x v="0"/>
    <n v="36320"/>
    <n v="2284.69"/>
  </r>
  <r>
    <x v="5"/>
    <x v="11"/>
    <s v="Etah"/>
    <x v="1"/>
    <n v="57200"/>
    <n v="2923.25"/>
  </r>
  <r>
    <x v="5"/>
    <x v="11"/>
    <s v="Etah"/>
    <x v="2"/>
    <n v="310"/>
    <n v="419.35"/>
  </r>
  <r>
    <x v="6"/>
    <x v="11"/>
    <s v="Etah"/>
    <x v="0"/>
    <n v="37390"/>
    <n v="2300.62"/>
  </r>
  <r>
    <x v="6"/>
    <x v="11"/>
    <s v="Etah"/>
    <x v="1"/>
    <n v="60000"/>
    <n v="3045.17"/>
  </r>
  <r>
    <x v="6"/>
    <x v="11"/>
    <s v="Etah"/>
    <x v="2"/>
    <n v="100"/>
    <n v="300"/>
  </r>
  <r>
    <x v="7"/>
    <x v="11"/>
    <s v="Etah"/>
    <x v="0"/>
    <n v="47210"/>
    <n v="1685.45"/>
  </r>
  <r>
    <x v="7"/>
    <x v="11"/>
    <s v="Etah"/>
    <x v="1"/>
    <n v="71170"/>
    <n v="2494.4499999999998"/>
  </r>
  <r>
    <x v="7"/>
    <x v="11"/>
    <s v="Etah"/>
    <x v="2"/>
    <n v="40"/>
    <n v="500"/>
  </r>
  <r>
    <x v="8"/>
    <x v="11"/>
    <s v="Etah"/>
    <x v="0"/>
    <n v="32500"/>
    <n v="2356.9499999999998"/>
  </r>
  <r>
    <x v="8"/>
    <x v="11"/>
    <s v="Etah"/>
    <x v="1"/>
    <n v="67650"/>
    <n v="2478.33"/>
  </r>
  <r>
    <x v="8"/>
    <x v="11"/>
    <s v="Etah"/>
    <x v="2"/>
    <n v="280"/>
    <n v="1084.51"/>
  </r>
  <r>
    <x v="8"/>
    <x v="11"/>
    <s v="Etah"/>
    <x v="3"/>
    <n v="10"/>
    <n v="72"/>
  </r>
  <r>
    <x v="9"/>
    <x v="11"/>
    <s v="Etah"/>
    <x v="0"/>
    <n v="28790"/>
    <n v="2476.44"/>
  </r>
  <r>
    <x v="9"/>
    <x v="11"/>
    <s v="Etah"/>
    <x v="1"/>
    <n v="56520"/>
    <n v="2566.42"/>
  </r>
  <r>
    <x v="9"/>
    <x v="11"/>
    <s v="Etah"/>
    <x v="2"/>
    <n v="260"/>
    <n v="1046.8800000000001"/>
  </r>
  <r>
    <x v="0"/>
    <x v="11"/>
    <s v="Bareilly"/>
    <x v="0"/>
    <n v="176560"/>
    <n v="1755.95"/>
  </r>
  <r>
    <x v="0"/>
    <x v="11"/>
    <s v="Bareilly"/>
    <x v="1"/>
    <n v="230"/>
    <n v="1826.09"/>
  </r>
  <r>
    <x v="0"/>
    <x v="11"/>
    <s v="Bareilly"/>
    <x v="2"/>
    <n v="10"/>
    <n v="1000"/>
  </r>
  <r>
    <x v="1"/>
    <x v="11"/>
    <s v="Bareilly"/>
    <x v="0"/>
    <n v="163080"/>
    <n v="1779.07"/>
  </r>
  <r>
    <x v="1"/>
    <x v="11"/>
    <s v="Bareilly"/>
    <x v="1"/>
    <n v="260"/>
    <n v="1692.31"/>
  </r>
  <r>
    <x v="1"/>
    <x v="11"/>
    <s v="Bareilly"/>
    <x v="2"/>
    <n v="10"/>
    <n v="1000"/>
  </r>
  <r>
    <x v="2"/>
    <x v="11"/>
    <s v="Bareilly"/>
    <x v="0"/>
    <n v="165690"/>
    <n v="1650.37"/>
  </r>
  <r>
    <x v="2"/>
    <x v="11"/>
    <s v="Bareilly"/>
    <x v="1"/>
    <n v="280"/>
    <n v="1678.57"/>
  </r>
  <r>
    <x v="2"/>
    <x v="11"/>
    <s v="Bareilly"/>
    <x v="2"/>
    <n v="20"/>
    <n v="1000"/>
  </r>
  <r>
    <x v="3"/>
    <x v="11"/>
    <s v="Bareilly"/>
    <x v="0"/>
    <n v="162320"/>
    <n v="2509.67"/>
  </r>
  <r>
    <x v="3"/>
    <x v="11"/>
    <s v="Bareilly"/>
    <x v="1"/>
    <n v="230"/>
    <n v="1826.09"/>
  </r>
  <r>
    <x v="3"/>
    <x v="11"/>
    <s v="Bareilly"/>
    <x v="2"/>
    <n v="20"/>
    <n v="1000"/>
  </r>
  <r>
    <x v="4"/>
    <x v="11"/>
    <s v="Bareilly"/>
    <x v="0"/>
    <n v="83830"/>
    <n v="2282.9499999999998"/>
  </r>
  <r>
    <x v="4"/>
    <x v="11"/>
    <s v="Bareilly"/>
    <x v="1"/>
    <n v="330"/>
    <n v="2060.61"/>
  </r>
  <r>
    <x v="4"/>
    <x v="11"/>
    <s v="Bareilly"/>
    <x v="2"/>
    <n v="20"/>
    <n v="1000"/>
  </r>
  <r>
    <x v="5"/>
    <x v="11"/>
    <s v="Bareilly"/>
    <x v="0"/>
    <n v="162920"/>
    <n v="2249.94"/>
  </r>
  <r>
    <x v="5"/>
    <x v="11"/>
    <s v="Bareilly"/>
    <x v="1"/>
    <n v="460"/>
    <n v="2043.48"/>
  </r>
  <r>
    <x v="5"/>
    <x v="11"/>
    <s v="Bareilly"/>
    <x v="2"/>
    <n v="20"/>
    <n v="500"/>
  </r>
  <r>
    <x v="6"/>
    <x v="11"/>
    <s v="Bareilly"/>
    <x v="0"/>
    <n v="163950"/>
    <n v="2058.98"/>
  </r>
  <r>
    <x v="6"/>
    <x v="11"/>
    <s v="Bareilly"/>
    <x v="1"/>
    <n v="470"/>
    <n v="1787.23"/>
  </r>
  <r>
    <x v="7"/>
    <x v="11"/>
    <s v="Bareilly"/>
    <x v="0"/>
    <n v="158630"/>
    <n v="2063.9899999999998"/>
  </r>
  <r>
    <x v="7"/>
    <x v="11"/>
    <s v="Bareilly"/>
    <x v="1"/>
    <n v="690"/>
    <n v="1811.59"/>
  </r>
  <r>
    <x v="8"/>
    <x v="11"/>
    <s v="Bareilly"/>
    <x v="0"/>
    <n v="160280"/>
    <n v="2236"/>
  </r>
  <r>
    <x v="8"/>
    <x v="11"/>
    <s v="Bareilly"/>
    <x v="1"/>
    <n v="950"/>
    <n v="1971.52"/>
  </r>
  <r>
    <x v="8"/>
    <x v="11"/>
    <s v="Bareilly"/>
    <x v="2"/>
    <n v="10"/>
    <n v="1166.67"/>
  </r>
  <r>
    <x v="9"/>
    <x v="11"/>
    <s v="Bareilly"/>
    <x v="0"/>
    <n v="145230"/>
    <n v="2460.9899999999998"/>
  </r>
  <r>
    <x v="9"/>
    <x v="11"/>
    <s v="Bareilly"/>
    <x v="1"/>
    <n v="260"/>
    <n v="2243.2399999999998"/>
  </r>
  <r>
    <x v="9"/>
    <x v="11"/>
    <s v="Bareilly"/>
    <x v="2"/>
    <n v="20"/>
    <n v="1052.6300000000001"/>
  </r>
  <r>
    <x v="0"/>
    <x v="11"/>
    <s v="Budaun"/>
    <x v="0"/>
    <n v="87280"/>
    <n v="1762.95"/>
  </r>
  <r>
    <x v="0"/>
    <x v="11"/>
    <s v="Budaun"/>
    <x v="1"/>
    <n v="12720"/>
    <n v="1890.72"/>
  </r>
  <r>
    <x v="0"/>
    <x v="11"/>
    <s v="Budaun"/>
    <x v="2"/>
    <n v="100"/>
    <n v="1000"/>
  </r>
  <r>
    <x v="1"/>
    <x v="11"/>
    <s v="Budaun"/>
    <x v="0"/>
    <n v="68670"/>
    <n v="2010.05"/>
  </r>
  <r>
    <x v="1"/>
    <x v="11"/>
    <s v="Budaun"/>
    <x v="1"/>
    <n v="13800"/>
    <n v="1833.33"/>
  </r>
  <r>
    <x v="1"/>
    <x v="11"/>
    <s v="Budaun"/>
    <x v="2"/>
    <n v="120"/>
    <n v="833.33"/>
  </r>
  <r>
    <x v="2"/>
    <x v="11"/>
    <s v="Budaun"/>
    <x v="0"/>
    <n v="76870"/>
    <n v="1885.13"/>
  </r>
  <r>
    <x v="2"/>
    <x v="11"/>
    <s v="Budaun"/>
    <x v="1"/>
    <n v="13370"/>
    <n v="1938.67"/>
  </r>
  <r>
    <x v="2"/>
    <x v="11"/>
    <s v="Budaun"/>
    <x v="2"/>
    <n v="120"/>
    <n v="833.33"/>
  </r>
  <r>
    <x v="3"/>
    <x v="11"/>
    <s v="Budaun"/>
    <x v="0"/>
    <n v="94400"/>
    <n v="2153.34"/>
  </r>
  <r>
    <x v="3"/>
    <x v="11"/>
    <s v="Budaun"/>
    <x v="1"/>
    <n v="12360"/>
    <n v="1934.97"/>
  </r>
  <r>
    <x v="3"/>
    <x v="11"/>
    <s v="Budaun"/>
    <x v="2"/>
    <n v="70"/>
    <n v="1135.5"/>
  </r>
  <r>
    <x v="4"/>
    <x v="11"/>
    <s v="Budaun"/>
    <x v="0"/>
    <n v="63440"/>
    <n v="1889.91"/>
  </r>
  <r>
    <x v="4"/>
    <x v="11"/>
    <s v="Budaun"/>
    <x v="1"/>
    <n v="12230"/>
    <n v="1914.79"/>
  </r>
  <r>
    <x v="4"/>
    <x v="11"/>
    <s v="Budaun"/>
    <x v="2"/>
    <n v="10"/>
    <n v="1000"/>
  </r>
  <r>
    <x v="5"/>
    <x v="11"/>
    <s v="Budaun"/>
    <x v="0"/>
    <n v="95230"/>
    <n v="2218.83"/>
  </r>
  <r>
    <x v="5"/>
    <x v="11"/>
    <s v="Budaun"/>
    <x v="1"/>
    <n v="10750"/>
    <n v="2124.4299999999998"/>
  </r>
  <r>
    <x v="5"/>
    <x v="11"/>
    <s v="Budaun"/>
    <x v="2"/>
    <n v="70"/>
    <n v="428.57"/>
  </r>
  <r>
    <x v="6"/>
    <x v="11"/>
    <s v="Budaun"/>
    <x v="0"/>
    <n v="94600"/>
    <n v="2072.08"/>
  </r>
  <r>
    <x v="6"/>
    <x v="11"/>
    <s v="Budaun"/>
    <x v="1"/>
    <n v="14380"/>
    <n v="2035.02"/>
  </r>
  <r>
    <x v="6"/>
    <x v="11"/>
    <s v="Budaun"/>
    <x v="2"/>
    <n v="30"/>
    <n v="295.86"/>
  </r>
  <r>
    <x v="7"/>
    <x v="11"/>
    <s v="Budaun"/>
    <x v="0"/>
    <n v="79570"/>
    <n v="1920.98"/>
  </r>
  <r>
    <x v="7"/>
    <x v="11"/>
    <s v="Budaun"/>
    <x v="1"/>
    <n v="20530"/>
    <n v="1859.63"/>
  </r>
  <r>
    <x v="8"/>
    <x v="11"/>
    <s v="Budaun"/>
    <x v="0"/>
    <n v="84130"/>
    <n v="2138.13"/>
  </r>
  <r>
    <x v="8"/>
    <x v="11"/>
    <s v="Budaun"/>
    <x v="1"/>
    <n v="19610"/>
    <n v="2021.79"/>
  </r>
  <r>
    <x v="8"/>
    <x v="11"/>
    <s v="Budaun"/>
    <x v="2"/>
    <n v="190"/>
    <n v="1088.08"/>
  </r>
  <r>
    <x v="9"/>
    <x v="11"/>
    <s v="Budaun"/>
    <x v="0"/>
    <n v="88350"/>
    <n v="2133.41"/>
  </r>
  <r>
    <x v="9"/>
    <x v="11"/>
    <s v="Budaun"/>
    <x v="1"/>
    <n v="10440"/>
    <n v="2245.27"/>
  </r>
  <r>
    <x v="9"/>
    <x v="11"/>
    <s v="Budaun"/>
    <x v="2"/>
    <n v="30"/>
    <n v="1060.6099999999999"/>
  </r>
  <r>
    <x v="0"/>
    <x v="11"/>
    <s v="Moradabad"/>
    <x v="0"/>
    <n v="162960"/>
    <n v="2166.9699999999998"/>
  </r>
  <r>
    <x v="0"/>
    <x v="11"/>
    <s v="Moradabad"/>
    <x v="1"/>
    <n v="5320"/>
    <n v="1374.06"/>
  </r>
  <r>
    <x v="0"/>
    <x v="11"/>
    <s v="Moradabad"/>
    <x v="2"/>
    <n v="90"/>
    <n v="1111.1099999999999"/>
  </r>
  <r>
    <x v="1"/>
    <x v="11"/>
    <s v="Moradabad"/>
    <x v="0"/>
    <n v="156940"/>
    <n v="2277.62"/>
  </r>
  <r>
    <x v="1"/>
    <x v="11"/>
    <s v="Moradabad"/>
    <x v="1"/>
    <n v="5470"/>
    <n v="1504.57"/>
  </r>
  <r>
    <x v="1"/>
    <x v="11"/>
    <s v="Moradabad"/>
    <x v="2"/>
    <n v="20"/>
    <n v="500"/>
  </r>
  <r>
    <x v="2"/>
    <x v="11"/>
    <s v="Moradabad"/>
    <x v="0"/>
    <n v="158550"/>
    <n v="1817.16"/>
  </r>
  <r>
    <x v="2"/>
    <x v="11"/>
    <s v="Moradabad"/>
    <x v="1"/>
    <n v="4820"/>
    <n v="1190.8699999999999"/>
  </r>
  <r>
    <x v="2"/>
    <x v="11"/>
    <s v="Moradabad"/>
    <x v="2"/>
    <n v="20"/>
    <n v="1000"/>
  </r>
  <r>
    <x v="3"/>
    <x v="11"/>
    <s v="Moradabad"/>
    <x v="0"/>
    <n v="141480"/>
    <n v="2074.9499999999998"/>
  </r>
  <r>
    <x v="3"/>
    <x v="11"/>
    <s v="Moradabad"/>
    <x v="1"/>
    <n v="5030"/>
    <n v="1678.83"/>
  </r>
  <r>
    <x v="3"/>
    <x v="11"/>
    <s v="Moradabad"/>
    <x v="2"/>
    <n v="30"/>
    <n v="1000"/>
  </r>
  <r>
    <x v="4"/>
    <x v="11"/>
    <s v="Moradabad"/>
    <x v="0"/>
    <n v="135890"/>
    <n v="2291.0100000000002"/>
  </r>
  <r>
    <x v="4"/>
    <x v="11"/>
    <s v="Moradabad"/>
    <x v="1"/>
    <n v="5710"/>
    <n v="1115.82"/>
  </r>
  <r>
    <x v="4"/>
    <x v="11"/>
    <s v="Moradabad"/>
    <x v="2"/>
    <n v="50"/>
    <n v="1216.45"/>
  </r>
  <r>
    <x v="5"/>
    <x v="11"/>
    <s v="Moradabad"/>
    <x v="0"/>
    <n v="148260"/>
    <n v="2187.98"/>
  </r>
  <r>
    <x v="5"/>
    <x v="11"/>
    <s v="Moradabad"/>
    <x v="1"/>
    <n v="4170"/>
    <n v="1501.8"/>
  </r>
  <r>
    <x v="5"/>
    <x v="11"/>
    <s v="Moradabad"/>
    <x v="2"/>
    <n v="30"/>
    <n v="333.33"/>
  </r>
  <r>
    <x v="6"/>
    <x v="11"/>
    <s v="Moradabad"/>
    <x v="0"/>
    <n v="133380"/>
    <n v="2372.63"/>
  </r>
  <r>
    <x v="6"/>
    <x v="11"/>
    <s v="Moradabad"/>
    <x v="1"/>
    <n v="6160"/>
    <n v="1817.54"/>
  </r>
  <r>
    <x v="6"/>
    <x v="11"/>
    <s v="Moradabad"/>
    <x v="2"/>
    <n v="170"/>
    <n v="300.83999999999997"/>
  </r>
  <r>
    <x v="7"/>
    <x v="11"/>
    <s v="Moradabad"/>
    <x v="0"/>
    <n v="139570"/>
    <n v="2317.3200000000002"/>
  </r>
  <r>
    <x v="7"/>
    <x v="11"/>
    <s v="Moradabad"/>
    <x v="1"/>
    <n v="13920"/>
    <n v="1921.81"/>
  </r>
  <r>
    <x v="7"/>
    <x v="11"/>
    <s v="Moradabad"/>
    <x v="2"/>
    <n v="50"/>
    <n v="400"/>
  </r>
  <r>
    <x v="8"/>
    <x v="11"/>
    <s v="Moradabad"/>
    <x v="0"/>
    <n v="143020"/>
    <n v="2242.87"/>
  </r>
  <r>
    <x v="8"/>
    <x v="11"/>
    <s v="Moradabad"/>
    <x v="1"/>
    <n v="6330"/>
    <n v="2033.47"/>
  </r>
  <r>
    <x v="8"/>
    <x v="11"/>
    <s v="Moradabad"/>
    <x v="2"/>
    <n v="20"/>
    <n v="1105.26"/>
  </r>
  <r>
    <x v="9"/>
    <x v="11"/>
    <s v="Moradabad"/>
    <x v="0"/>
    <n v="140630"/>
    <n v="2326.88"/>
  </r>
  <r>
    <x v="9"/>
    <x v="11"/>
    <s v="Moradabad"/>
    <x v="1"/>
    <n v="5640"/>
    <n v="2143.4299999999998"/>
  </r>
  <r>
    <x v="0"/>
    <x v="11"/>
    <s v="Shahjahanpur"/>
    <x v="0"/>
    <n v="213170"/>
    <n v="2262"/>
  </r>
  <r>
    <x v="0"/>
    <x v="11"/>
    <s v="Shahjahanpur"/>
    <x v="1"/>
    <n v="2280"/>
    <n v="1921.05"/>
  </r>
  <r>
    <x v="0"/>
    <x v="11"/>
    <s v="Shahjahanpur"/>
    <x v="2"/>
    <n v="150"/>
    <n v="1000"/>
  </r>
  <r>
    <x v="1"/>
    <x v="11"/>
    <s v="Shahjahanpur"/>
    <x v="0"/>
    <n v="201510"/>
    <n v="2647.36"/>
  </r>
  <r>
    <x v="1"/>
    <x v="11"/>
    <s v="Shahjahanpur"/>
    <x v="1"/>
    <n v="1950"/>
    <n v="1907.69"/>
  </r>
  <r>
    <x v="1"/>
    <x v="11"/>
    <s v="Shahjahanpur"/>
    <x v="2"/>
    <n v="80"/>
    <n v="875"/>
  </r>
  <r>
    <x v="2"/>
    <x v="11"/>
    <s v="Shahjahanpur"/>
    <x v="0"/>
    <n v="201470"/>
    <n v="2138.04"/>
  </r>
  <r>
    <x v="2"/>
    <x v="11"/>
    <s v="Shahjahanpur"/>
    <x v="1"/>
    <n v="1840"/>
    <n v="1722.83"/>
  </r>
  <r>
    <x v="2"/>
    <x v="11"/>
    <s v="Shahjahanpur"/>
    <x v="2"/>
    <n v="60"/>
    <n v="833.33"/>
  </r>
  <r>
    <x v="3"/>
    <x v="11"/>
    <s v="Shahjahanpur"/>
    <x v="0"/>
    <n v="213180"/>
    <n v="2604"/>
  </r>
  <r>
    <x v="3"/>
    <x v="11"/>
    <s v="Shahjahanpur"/>
    <x v="1"/>
    <n v="2340"/>
    <n v="1388.89"/>
  </r>
  <r>
    <x v="3"/>
    <x v="11"/>
    <s v="Shahjahanpur"/>
    <x v="2"/>
    <n v="70"/>
    <n v="1142.8599999999999"/>
  </r>
  <r>
    <x v="4"/>
    <x v="11"/>
    <s v="Shahjahanpur"/>
    <x v="0"/>
    <n v="161540"/>
    <n v="2771.02"/>
  </r>
  <r>
    <x v="4"/>
    <x v="11"/>
    <s v="Shahjahanpur"/>
    <x v="1"/>
    <n v="1780"/>
    <n v="1893.26"/>
  </r>
  <r>
    <x v="4"/>
    <x v="11"/>
    <s v="Shahjahanpur"/>
    <x v="2"/>
    <n v="80"/>
    <n v="1125"/>
  </r>
  <r>
    <x v="5"/>
    <x v="11"/>
    <s v="Shahjahanpur"/>
    <x v="0"/>
    <n v="198110"/>
    <n v="2683.91"/>
  </r>
  <r>
    <x v="5"/>
    <x v="11"/>
    <s v="Shahjahanpur"/>
    <x v="1"/>
    <n v="1590"/>
    <n v="1106.92"/>
  </r>
  <r>
    <x v="5"/>
    <x v="11"/>
    <s v="Shahjahanpur"/>
    <x v="2"/>
    <n v="100"/>
    <n v="400"/>
  </r>
  <r>
    <x v="6"/>
    <x v="11"/>
    <s v="Shahjahanpur"/>
    <x v="0"/>
    <n v="209330"/>
    <n v="2804.95"/>
  </r>
  <r>
    <x v="6"/>
    <x v="11"/>
    <s v="Shahjahanpur"/>
    <x v="1"/>
    <n v="1980"/>
    <n v="1136.3599999999999"/>
  </r>
  <r>
    <x v="6"/>
    <x v="11"/>
    <s v="Shahjahanpur"/>
    <x v="2"/>
    <n v="70"/>
    <n v="285.70999999999998"/>
  </r>
  <r>
    <x v="7"/>
    <x v="11"/>
    <s v="Shahjahanpur"/>
    <x v="0"/>
    <n v="155990"/>
    <n v="3149.05"/>
  </r>
  <r>
    <x v="7"/>
    <x v="11"/>
    <s v="Shahjahanpur"/>
    <x v="1"/>
    <n v="1480"/>
    <n v="1358.11"/>
  </r>
  <r>
    <x v="7"/>
    <x v="11"/>
    <s v="Shahjahanpur"/>
    <x v="2"/>
    <n v="130"/>
    <n v="615.38"/>
  </r>
  <r>
    <x v="8"/>
    <x v="11"/>
    <s v="Shahjahanpur"/>
    <x v="0"/>
    <n v="210850"/>
    <n v="2974"/>
  </r>
  <r>
    <x v="8"/>
    <x v="11"/>
    <s v="Shahjahanpur"/>
    <x v="1"/>
    <n v="2250"/>
    <n v="1908.77"/>
  </r>
  <r>
    <x v="8"/>
    <x v="11"/>
    <s v="Shahjahanpur"/>
    <x v="2"/>
    <n v="60"/>
    <n v="1080.6500000000001"/>
  </r>
  <r>
    <x v="9"/>
    <x v="11"/>
    <s v="Shahjahanpur"/>
    <x v="0"/>
    <n v="210760"/>
    <n v="3259"/>
  </r>
  <r>
    <x v="9"/>
    <x v="11"/>
    <s v="Shahjahanpur"/>
    <x v="1"/>
    <n v="2300"/>
    <n v="2131.13"/>
  </r>
  <r>
    <x v="9"/>
    <x v="11"/>
    <s v="Shahjahanpur"/>
    <x v="2"/>
    <n v="190"/>
    <n v="1047.6199999999999"/>
  </r>
  <r>
    <x v="0"/>
    <x v="11"/>
    <s v="Pilibhit"/>
    <x v="0"/>
    <n v="162540"/>
    <n v="2413.9899999999998"/>
  </r>
  <r>
    <x v="0"/>
    <x v="11"/>
    <s v="Pilibhit"/>
    <x v="1"/>
    <n v="360"/>
    <n v="1833.33"/>
  </r>
  <r>
    <x v="1"/>
    <x v="11"/>
    <s v="Pilibhit"/>
    <x v="0"/>
    <n v="163420"/>
    <n v="2598.09"/>
  </r>
  <r>
    <x v="1"/>
    <x v="11"/>
    <s v="Pilibhit"/>
    <x v="1"/>
    <n v="200"/>
    <n v="1700"/>
  </r>
  <r>
    <x v="2"/>
    <x v="11"/>
    <s v="Pilibhit"/>
    <x v="0"/>
    <n v="162790"/>
    <n v="2485.7199999999998"/>
  </r>
  <r>
    <x v="2"/>
    <x v="11"/>
    <s v="Pilibhit"/>
    <x v="1"/>
    <n v="170"/>
    <n v="1647.06"/>
  </r>
  <r>
    <x v="3"/>
    <x v="11"/>
    <s v="Pilibhit"/>
    <x v="0"/>
    <n v="155150"/>
    <n v="2807.03"/>
  </r>
  <r>
    <x v="3"/>
    <x v="11"/>
    <s v="Pilibhit"/>
    <x v="1"/>
    <n v="310"/>
    <n v="1838.71"/>
  </r>
  <r>
    <x v="4"/>
    <x v="11"/>
    <s v="Pilibhit"/>
    <x v="0"/>
    <n v="51510"/>
    <n v="2524.17"/>
  </r>
  <r>
    <x v="4"/>
    <x v="11"/>
    <s v="Pilibhit"/>
    <x v="1"/>
    <n v="200"/>
    <n v="1950"/>
  </r>
  <r>
    <x v="5"/>
    <x v="11"/>
    <s v="Pilibhit"/>
    <x v="0"/>
    <n v="135910"/>
    <n v="2797"/>
  </r>
  <r>
    <x v="5"/>
    <x v="11"/>
    <s v="Pilibhit"/>
    <x v="1"/>
    <n v="280"/>
    <n v="2035.71"/>
  </r>
  <r>
    <x v="6"/>
    <x v="11"/>
    <s v="Pilibhit"/>
    <x v="0"/>
    <n v="128990"/>
    <n v="2626.02"/>
  </r>
  <r>
    <x v="6"/>
    <x v="11"/>
    <s v="Pilibhit"/>
    <x v="1"/>
    <n v="580"/>
    <n v="1948.28"/>
  </r>
  <r>
    <x v="7"/>
    <x v="11"/>
    <s v="Pilibhit"/>
    <x v="0"/>
    <n v="145070"/>
    <n v="3010"/>
  </r>
  <r>
    <x v="7"/>
    <x v="11"/>
    <s v="Pilibhit"/>
    <x v="1"/>
    <n v="1660"/>
    <n v="1765.06"/>
  </r>
  <r>
    <x v="8"/>
    <x v="11"/>
    <s v="Pilibhit"/>
    <x v="0"/>
    <n v="153580"/>
    <n v="3132"/>
  </r>
  <r>
    <x v="8"/>
    <x v="11"/>
    <s v="Pilibhit"/>
    <x v="1"/>
    <n v="350"/>
    <n v="2057.31"/>
  </r>
  <r>
    <x v="9"/>
    <x v="11"/>
    <s v="Pilibhit"/>
    <x v="0"/>
    <n v="140740"/>
    <n v="3276"/>
  </r>
  <r>
    <x v="9"/>
    <x v="11"/>
    <s v="Pilibhit"/>
    <x v="1"/>
    <n v="180"/>
    <n v="2211.96"/>
  </r>
  <r>
    <x v="9"/>
    <x v="11"/>
    <s v="Pilibhit"/>
    <x v="2"/>
    <n v="100"/>
    <n v="1048.54"/>
  </r>
  <r>
    <x v="0"/>
    <x v="11"/>
    <s v="Rampur"/>
    <x v="0"/>
    <n v="144200"/>
    <n v="1973.99"/>
  </r>
  <r>
    <x v="0"/>
    <x v="11"/>
    <s v="Rampur"/>
    <x v="1"/>
    <n v="210"/>
    <n v="1380.95"/>
  </r>
  <r>
    <x v="1"/>
    <x v="11"/>
    <s v="Rampur"/>
    <x v="0"/>
    <n v="139880"/>
    <n v="2239.06"/>
  </r>
  <r>
    <x v="1"/>
    <x v="11"/>
    <s v="Rampur"/>
    <x v="1"/>
    <n v="110"/>
    <n v="1545.45"/>
  </r>
  <r>
    <x v="1"/>
    <x v="11"/>
    <s v="Rampur"/>
    <x v="2"/>
    <n v="20"/>
    <n v="500"/>
  </r>
  <r>
    <x v="2"/>
    <x v="11"/>
    <s v="Rampur"/>
    <x v="0"/>
    <n v="144800"/>
    <n v="1921.82"/>
  </r>
  <r>
    <x v="2"/>
    <x v="11"/>
    <s v="Rampur"/>
    <x v="1"/>
    <n v="100"/>
    <n v="1100"/>
  </r>
  <r>
    <x v="2"/>
    <x v="11"/>
    <s v="Rampur"/>
    <x v="2"/>
    <n v="40"/>
    <n v="1000"/>
  </r>
  <r>
    <x v="3"/>
    <x v="11"/>
    <s v="Rampur"/>
    <x v="0"/>
    <n v="144990"/>
    <n v="2185.25"/>
  </r>
  <r>
    <x v="3"/>
    <x v="11"/>
    <s v="Rampur"/>
    <x v="1"/>
    <n v="70"/>
    <n v="1857.14"/>
  </r>
  <r>
    <x v="3"/>
    <x v="11"/>
    <s v="Rampur"/>
    <x v="2"/>
    <n v="10"/>
    <n v="2000"/>
  </r>
  <r>
    <x v="4"/>
    <x v="11"/>
    <s v="Rampur"/>
    <x v="0"/>
    <n v="137540"/>
    <n v="2273.0100000000002"/>
  </r>
  <r>
    <x v="4"/>
    <x v="11"/>
    <s v="Rampur"/>
    <x v="1"/>
    <n v="170"/>
    <n v="1411.76"/>
  </r>
  <r>
    <x v="5"/>
    <x v="11"/>
    <s v="Rampur"/>
    <x v="0"/>
    <n v="136970"/>
    <n v="2241"/>
  </r>
  <r>
    <x v="5"/>
    <x v="11"/>
    <s v="Rampur"/>
    <x v="1"/>
    <n v="400"/>
    <n v="3050"/>
  </r>
  <r>
    <x v="6"/>
    <x v="11"/>
    <s v="Rampur"/>
    <x v="0"/>
    <n v="132690"/>
    <n v="2260"/>
  </r>
  <r>
    <x v="6"/>
    <x v="11"/>
    <s v="Rampur"/>
    <x v="1"/>
    <n v="90"/>
    <n v="1888.89"/>
  </r>
  <r>
    <x v="7"/>
    <x v="11"/>
    <s v="Rampur"/>
    <x v="0"/>
    <n v="129980"/>
    <n v="2259.89"/>
  </r>
  <r>
    <x v="7"/>
    <x v="11"/>
    <s v="Rampur"/>
    <x v="1"/>
    <n v="50"/>
    <n v="2200"/>
  </r>
  <r>
    <x v="8"/>
    <x v="11"/>
    <s v="Rampur"/>
    <x v="0"/>
    <n v="148540"/>
    <n v="2440"/>
  </r>
  <r>
    <x v="8"/>
    <x v="11"/>
    <s v="Rampur"/>
    <x v="1"/>
    <n v="220"/>
    <n v="2083.33"/>
  </r>
  <r>
    <x v="9"/>
    <x v="11"/>
    <s v="Rampur"/>
    <x v="0"/>
    <n v="138670"/>
    <n v="2369"/>
  </r>
  <r>
    <x v="9"/>
    <x v="11"/>
    <s v="Rampur"/>
    <x v="1"/>
    <n v="280"/>
    <n v="2728.26"/>
  </r>
  <r>
    <x v="9"/>
    <x v="11"/>
    <s v="Rampur"/>
    <x v="2"/>
    <n v="20"/>
    <n v="1210.53"/>
  </r>
  <r>
    <x v="0"/>
    <x v="11"/>
    <s v="Bijnor"/>
    <x v="0"/>
    <n v="56940"/>
    <n v="2523.0100000000002"/>
  </r>
  <r>
    <x v="0"/>
    <x v="11"/>
    <s v="Bijnor"/>
    <x v="1"/>
    <n v="20"/>
    <n v="1500"/>
  </r>
  <r>
    <x v="0"/>
    <x v="11"/>
    <s v="Bijnor"/>
    <x v="2"/>
    <n v="100"/>
    <n v="1100"/>
  </r>
  <r>
    <x v="1"/>
    <x v="11"/>
    <s v="Bijnor"/>
    <x v="0"/>
    <n v="60570"/>
    <n v="2402.1799999999998"/>
  </r>
  <r>
    <x v="1"/>
    <x v="11"/>
    <s v="Bijnor"/>
    <x v="1"/>
    <n v="10"/>
    <n v="1000"/>
  </r>
  <r>
    <x v="1"/>
    <x v="11"/>
    <s v="Bijnor"/>
    <x v="2"/>
    <n v="60"/>
    <n v="833.33"/>
  </r>
  <r>
    <x v="2"/>
    <x v="11"/>
    <s v="Bijnor"/>
    <x v="0"/>
    <n v="59180"/>
    <n v="2242.65"/>
  </r>
  <r>
    <x v="2"/>
    <x v="11"/>
    <s v="Bijnor"/>
    <x v="2"/>
    <n v="50"/>
    <n v="1000"/>
  </r>
  <r>
    <x v="3"/>
    <x v="11"/>
    <s v="Bijnor"/>
    <x v="0"/>
    <n v="57900"/>
    <n v="2394.8200000000002"/>
  </r>
  <r>
    <x v="3"/>
    <x v="11"/>
    <s v="Bijnor"/>
    <x v="2"/>
    <n v="10"/>
    <n v="2000"/>
  </r>
  <r>
    <x v="4"/>
    <x v="11"/>
    <s v="Bijnor"/>
    <x v="0"/>
    <n v="16120"/>
    <n v="2746.28"/>
  </r>
  <r>
    <x v="4"/>
    <x v="11"/>
    <s v="Bijnor"/>
    <x v="1"/>
    <n v="10"/>
    <n v="2000"/>
  </r>
  <r>
    <x v="4"/>
    <x v="11"/>
    <s v="Bijnor"/>
    <x v="2"/>
    <n v="20"/>
    <n v="1000"/>
  </r>
  <r>
    <x v="5"/>
    <x v="11"/>
    <s v="Bijnor"/>
    <x v="0"/>
    <n v="52940"/>
    <n v="2329.0500000000002"/>
  </r>
  <r>
    <x v="5"/>
    <x v="11"/>
    <s v="Bijnor"/>
    <x v="1"/>
    <n v="40"/>
    <n v="2250"/>
  </r>
  <r>
    <x v="6"/>
    <x v="11"/>
    <s v="Bijnor"/>
    <x v="0"/>
    <n v="54810"/>
    <n v="2615.9499999999998"/>
  </r>
  <r>
    <x v="6"/>
    <x v="11"/>
    <s v="Bijnor"/>
    <x v="1"/>
    <n v="10"/>
    <n v="1000"/>
  </r>
  <r>
    <x v="6"/>
    <x v="11"/>
    <s v="Bijnor"/>
    <x v="2"/>
    <n v="20"/>
    <n v="500"/>
  </r>
  <r>
    <x v="7"/>
    <x v="11"/>
    <s v="Bijnor"/>
    <x v="0"/>
    <n v="51350"/>
    <n v="2590.0700000000002"/>
  </r>
  <r>
    <x v="7"/>
    <x v="11"/>
    <s v="Bijnor"/>
    <x v="2"/>
    <n v="20"/>
    <n v="500"/>
  </r>
  <r>
    <x v="8"/>
    <x v="11"/>
    <s v="Bijnor"/>
    <x v="0"/>
    <n v="53390"/>
    <n v="2527"/>
  </r>
  <r>
    <x v="8"/>
    <x v="11"/>
    <s v="Bijnor"/>
    <x v="1"/>
    <n v="20"/>
    <n v="2125"/>
  </r>
  <r>
    <x v="8"/>
    <x v="11"/>
    <s v="Bijnor"/>
    <x v="2"/>
    <n v="30"/>
    <n v="1074.07"/>
  </r>
  <r>
    <x v="9"/>
    <x v="11"/>
    <s v="Bijnor"/>
    <x v="0"/>
    <n v="50880"/>
    <n v="2511.02"/>
  </r>
  <r>
    <x v="9"/>
    <x v="11"/>
    <s v="Bijnor"/>
    <x v="1"/>
    <n v="30"/>
    <n v="3000"/>
  </r>
  <r>
    <x v="9"/>
    <x v="11"/>
    <s v="Bijnor"/>
    <x v="2"/>
    <n v="10"/>
    <n v="1230.77"/>
  </r>
  <r>
    <x v="0"/>
    <x v="11"/>
    <s v="Farrukhabad"/>
    <x v="0"/>
    <n v="35770"/>
    <n v="2620.0700000000002"/>
  </r>
  <r>
    <x v="0"/>
    <x v="11"/>
    <s v="Farrukhabad"/>
    <x v="1"/>
    <n v="90190"/>
    <n v="2155.23"/>
  </r>
  <r>
    <x v="0"/>
    <x v="11"/>
    <s v="Farrukhabad"/>
    <x v="2"/>
    <n v="1720"/>
    <n v="1488.37"/>
  </r>
  <r>
    <x v="1"/>
    <x v="11"/>
    <s v="Farrukhabad"/>
    <x v="0"/>
    <n v="26060"/>
    <n v="2439.75"/>
  </r>
  <r>
    <x v="1"/>
    <x v="11"/>
    <s v="Farrukhabad"/>
    <x v="1"/>
    <n v="72040"/>
    <n v="1600.36"/>
  </r>
  <r>
    <x v="1"/>
    <x v="11"/>
    <s v="Farrukhabad"/>
    <x v="2"/>
    <n v="1540"/>
    <n v="1220.78"/>
  </r>
  <r>
    <x v="2"/>
    <x v="11"/>
    <s v="Farrukhabad"/>
    <x v="0"/>
    <n v="30140"/>
    <n v="2215.9899999999998"/>
  </r>
  <r>
    <x v="2"/>
    <x v="11"/>
    <s v="Farrukhabad"/>
    <x v="1"/>
    <n v="76720"/>
    <n v="1952.03"/>
  </r>
  <r>
    <x v="2"/>
    <x v="11"/>
    <s v="Farrukhabad"/>
    <x v="2"/>
    <n v="1830"/>
    <n v="1519.13"/>
  </r>
  <r>
    <x v="3"/>
    <x v="11"/>
    <s v="Farrukhabad"/>
    <x v="0"/>
    <n v="31110"/>
    <n v="2627.45"/>
  </r>
  <r>
    <x v="3"/>
    <x v="11"/>
    <s v="Farrukhabad"/>
    <x v="1"/>
    <n v="79630"/>
    <n v="2376.4899999999998"/>
  </r>
  <r>
    <x v="3"/>
    <x v="11"/>
    <s v="Farrukhabad"/>
    <x v="2"/>
    <n v="1780"/>
    <n v="1539.33"/>
  </r>
  <r>
    <x v="4"/>
    <x v="11"/>
    <s v="Farrukhabad"/>
    <x v="0"/>
    <n v="32560"/>
    <n v="2909.4"/>
  </r>
  <r>
    <x v="4"/>
    <x v="11"/>
    <s v="Farrukhabad"/>
    <x v="1"/>
    <n v="75780"/>
    <n v="2390.6"/>
  </r>
  <r>
    <x v="4"/>
    <x v="11"/>
    <s v="Farrukhabad"/>
    <x v="2"/>
    <n v="1700"/>
    <n v="1364.71"/>
  </r>
  <r>
    <x v="5"/>
    <x v="11"/>
    <s v="Farrukhabad"/>
    <x v="0"/>
    <n v="37910"/>
    <n v="2832.23"/>
  </r>
  <r>
    <x v="5"/>
    <x v="11"/>
    <s v="Farrukhabad"/>
    <x v="1"/>
    <n v="76460"/>
    <n v="2271.12"/>
  </r>
  <r>
    <x v="5"/>
    <x v="11"/>
    <s v="Farrukhabad"/>
    <x v="2"/>
    <n v="1740"/>
    <n v="609.20000000000005"/>
  </r>
  <r>
    <x v="6"/>
    <x v="11"/>
    <s v="Farrukhabad"/>
    <x v="0"/>
    <n v="33910"/>
    <n v="2523.44"/>
  </r>
  <r>
    <x v="6"/>
    <x v="11"/>
    <s v="Farrukhabad"/>
    <x v="1"/>
    <n v="79770"/>
    <n v="1829.13"/>
  </r>
  <r>
    <x v="6"/>
    <x v="11"/>
    <s v="Farrukhabad"/>
    <x v="2"/>
    <n v="1480"/>
    <n v="412.16"/>
  </r>
  <r>
    <x v="7"/>
    <x v="11"/>
    <s v="Farrukhabad"/>
    <x v="0"/>
    <n v="41550"/>
    <n v="2322.98"/>
  </r>
  <r>
    <x v="7"/>
    <x v="11"/>
    <s v="Farrukhabad"/>
    <x v="1"/>
    <n v="90780"/>
    <n v="1934.02"/>
  </r>
  <r>
    <x v="7"/>
    <x v="11"/>
    <s v="Farrukhabad"/>
    <x v="2"/>
    <n v="1340"/>
    <n v="925.37"/>
  </r>
  <r>
    <x v="8"/>
    <x v="11"/>
    <s v="Farrukhabad"/>
    <x v="0"/>
    <n v="37590"/>
    <n v="2657.33"/>
  </r>
  <r>
    <x v="8"/>
    <x v="11"/>
    <s v="Farrukhabad"/>
    <x v="1"/>
    <n v="90630"/>
    <n v="2048.3200000000002"/>
  </r>
  <r>
    <x v="8"/>
    <x v="11"/>
    <s v="Farrukhabad"/>
    <x v="2"/>
    <n v="1730"/>
    <n v="1303.07"/>
  </r>
  <r>
    <x v="9"/>
    <x v="11"/>
    <s v="Farrukhabad"/>
    <x v="0"/>
    <n v="34620"/>
    <n v="3122.12"/>
  </r>
  <r>
    <x v="9"/>
    <x v="11"/>
    <s v="Farrukhabad"/>
    <x v="1"/>
    <n v="85470"/>
    <n v="3140.12"/>
  </r>
  <r>
    <x v="9"/>
    <x v="11"/>
    <s v="Farrukhabad"/>
    <x v="2"/>
    <n v="1500"/>
    <n v="1679.6"/>
  </r>
  <r>
    <x v="0"/>
    <x v="11"/>
    <s v="Etawah"/>
    <x v="0"/>
    <n v="98800"/>
    <n v="2929.45"/>
  </r>
  <r>
    <x v="0"/>
    <x v="11"/>
    <s v="Etawah"/>
    <x v="1"/>
    <n v="14160"/>
    <n v="2192.09"/>
  </r>
  <r>
    <x v="0"/>
    <x v="11"/>
    <s v="Etawah"/>
    <x v="2"/>
    <n v="8010"/>
    <n v="1599.25"/>
  </r>
  <r>
    <x v="1"/>
    <x v="11"/>
    <s v="Etawah"/>
    <x v="0"/>
    <n v="80100"/>
    <n v="2704.37"/>
  </r>
  <r>
    <x v="1"/>
    <x v="11"/>
    <s v="Etawah"/>
    <x v="1"/>
    <n v="13290"/>
    <n v="1972.16"/>
  </r>
  <r>
    <x v="1"/>
    <x v="11"/>
    <s v="Etawah"/>
    <x v="2"/>
    <n v="8280"/>
    <n v="1272.95"/>
  </r>
  <r>
    <x v="2"/>
    <x v="11"/>
    <s v="Etawah"/>
    <x v="0"/>
    <n v="92750"/>
    <n v="2614.02"/>
  </r>
  <r>
    <x v="2"/>
    <x v="11"/>
    <s v="Etawah"/>
    <x v="1"/>
    <n v="13870"/>
    <n v="1970.44"/>
  </r>
  <r>
    <x v="2"/>
    <x v="11"/>
    <s v="Etawah"/>
    <x v="2"/>
    <n v="7770"/>
    <n v="1482.63"/>
  </r>
  <r>
    <x v="3"/>
    <x v="11"/>
    <s v="Etawah"/>
    <x v="0"/>
    <n v="97450"/>
    <n v="2800.41"/>
  </r>
  <r>
    <x v="3"/>
    <x v="11"/>
    <s v="Etawah"/>
    <x v="1"/>
    <n v="14170"/>
    <n v="1976.01"/>
  </r>
  <r>
    <x v="3"/>
    <x v="11"/>
    <s v="Etawah"/>
    <x v="2"/>
    <n v="7040"/>
    <n v="1637.78"/>
  </r>
  <r>
    <x v="4"/>
    <x v="11"/>
    <s v="Etawah"/>
    <x v="0"/>
    <n v="101820"/>
    <n v="3045.08"/>
  </r>
  <r>
    <x v="4"/>
    <x v="11"/>
    <s v="Etawah"/>
    <x v="1"/>
    <n v="15160"/>
    <n v="2529.6799999999998"/>
  </r>
  <r>
    <x v="4"/>
    <x v="11"/>
    <s v="Etawah"/>
    <x v="2"/>
    <n v="7270"/>
    <n v="1397.52"/>
  </r>
  <r>
    <x v="5"/>
    <x v="11"/>
    <s v="Etawah"/>
    <x v="0"/>
    <n v="111840"/>
    <n v="3090.75"/>
  </r>
  <r>
    <x v="5"/>
    <x v="11"/>
    <s v="Etawah"/>
    <x v="1"/>
    <n v="11870"/>
    <n v="2645.32"/>
  </r>
  <r>
    <x v="5"/>
    <x v="11"/>
    <s v="Etawah"/>
    <x v="2"/>
    <n v="6530"/>
    <n v="730.47"/>
  </r>
  <r>
    <x v="6"/>
    <x v="11"/>
    <s v="Etawah"/>
    <x v="0"/>
    <n v="108550"/>
    <n v="2878.21"/>
  </r>
  <r>
    <x v="6"/>
    <x v="11"/>
    <s v="Etawah"/>
    <x v="1"/>
    <n v="14570"/>
    <n v="2430.34"/>
  </r>
  <r>
    <x v="6"/>
    <x v="11"/>
    <s v="Etawah"/>
    <x v="2"/>
    <n v="5600"/>
    <n v="492.86"/>
  </r>
  <r>
    <x v="7"/>
    <x v="11"/>
    <s v="Etawah"/>
    <x v="0"/>
    <n v="107190"/>
    <n v="2642.5"/>
  </r>
  <r>
    <x v="7"/>
    <x v="11"/>
    <s v="Etawah"/>
    <x v="1"/>
    <n v="12690"/>
    <n v="2524.8200000000002"/>
  </r>
  <r>
    <x v="7"/>
    <x v="11"/>
    <s v="Etawah"/>
    <x v="2"/>
    <n v="4850"/>
    <n v="1142.27"/>
  </r>
  <r>
    <x v="8"/>
    <x v="11"/>
    <s v="Etawah"/>
    <x v="0"/>
    <n v="102760"/>
    <n v="2895.75"/>
  </r>
  <r>
    <x v="8"/>
    <x v="11"/>
    <s v="Etawah"/>
    <x v="1"/>
    <n v="14550"/>
    <n v="2624.18"/>
  </r>
  <r>
    <x v="8"/>
    <x v="11"/>
    <s v="Etawah"/>
    <x v="2"/>
    <n v="6440"/>
    <n v="1391.89"/>
  </r>
  <r>
    <x v="9"/>
    <x v="11"/>
    <s v="Etawah"/>
    <x v="0"/>
    <n v="101350"/>
    <n v="2913.67"/>
  </r>
  <r>
    <x v="9"/>
    <x v="11"/>
    <s v="Etawah"/>
    <x v="1"/>
    <n v="14620"/>
    <n v="2954.05"/>
  </r>
  <r>
    <x v="9"/>
    <x v="11"/>
    <s v="Etawah"/>
    <x v="2"/>
    <n v="7100"/>
    <n v="1683.48"/>
  </r>
  <r>
    <x v="0"/>
    <x v="11"/>
    <s v="Kanpur"/>
    <x v="0"/>
    <n v="88560"/>
    <n v="2320.69"/>
  </r>
  <r>
    <x v="0"/>
    <x v="11"/>
    <s v="Kanpur"/>
    <x v="1"/>
    <n v="37300"/>
    <n v="1442.9"/>
  </r>
  <r>
    <x v="0"/>
    <x v="11"/>
    <s v="Kanpur"/>
    <x v="2"/>
    <n v="42010"/>
    <n v="1452.04"/>
  </r>
  <r>
    <x v="1"/>
    <x v="11"/>
    <s v="Kanpur"/>
    <x v="0"/>
    <n v="68450"/>
    <n v="2297.88"/>
  </r>
  <r>
    <x v="1"/>
    <x v="11"/>
    <s v="Kanpur"/>
    <x v="1"/>
    <n v="33240"/>
    <n v="1243.3800000000001"/>
  </r>
  <r>
    <x v="1"/>
    <x v="11"/>
    <s v="Kanpur"/>
    <x v="2"/>
    <n v="41840"/>
    <n v="1200.76"/>
  </r>
  <r>
    <x v="2"/>
    <x v="11"/>
    <s v="Kanpur"/>
    <x v="0"/>
    <n v="73480"/>
    <n v="2307.98"/>
  </r>
  <r>
    <x v="2"/>
    <x v="11"/>
    <s v="Kanpur"/>
    <x v="1"/>
    <n v="34720"/>
    <n v="1257.78"/>
  </r>
  <r>
    <x v="2"/>
    <x v="11"/>
    <s v="Kanpur"/>
    <x v="2"/>
    <n v="40610"/>
    <n v="1531.89"/>
  </r>
  <r>
    <x v="3"/>
    <x v="11"/>
    <s v="Kanpur"/>
    <x v="0"/>
    <n v="74540"/>
    <n v="2692.25"/>
  </r>
  <r>
    <x v="3"/>
    <x v="11"/>
    <s v="Kanpur"/>
    <x v="1"/>
    <n v="36050"/>
    <n v="1428.29"/>
  </r>
  <r>
    <x v="3"/>
    <x v="11"/>
    <s v="Kanpur"/>
    <x v="2"/>
    <n v="40060"/>
    <n v="1506.24"/>
  </r>
  <r>
    <x v="4"/>
    <x v="11"/>
    <s v="Kanpur"/>
    <x v="0"/>
    <n v="71560"/>
    <n v="2711.85"/>
  </r>
  <r>
    <x v="4"/>
    <x v="11"/>
    <s v="Kanpur"/>
    <x v="1"/>
    <n v="33120"/>
    <n v="1669.38"/>
  </r>
  <r>
    <x v="4"/>
    <x v="11"/>
    <s v="Kanpur"/>
    <x v="2"/>
    <n v="38660"/>
    <n v="1328.76"/>
  </r>
  <r>
    <x v="5"/>
    <x v="11"/>
    <s v="Kanpur"/>
    <x v="0"/>
    <n v="75030"/>
    <n v="2642.14"/>
  </r>
  <r>
    <x v="5"/>
    <x v="11"/>
    <s v="Kanpur"/>
    <x v="1"/>
    <n v="33630"/>
    <n v="1901.87"/>
  </r>
  <r>
    <x v="5"/>
    <x v="11"/>
    <s v="Kanpur"/>
    <x v="2"/>
    <n v="31970"/>
    <n v="628.4"/>
  </r>
  <r>
    <x v="6"/>
    <x v="11"/>
    <s v="Kanpur"/>
    <x v="0"/>
    <n v="67390"/>
    <n v="2403.4699999999998"/>
  </r>
  <r>
    <x v="6"/>
    <x v="11"/>
    <s v="Kanpur"/>
    <x v="1"/>
    <n v="32380"/>
    <n v="1394.07"/>
  </r>
  <r>
    <x v="6"/>
    <x v="11"/>
    <s v="Kanpur"/>
    <x v="2"/>
    <n v="37990"/>
    <n v="471.44"/>
  </r>
  <r>
    <x v="7"/>
    <x v="11"/>
    <s v="Kanpur"/>
    <x v="0"/>
    <n v="69580"/>
    <n v="2473.27"/>
  </r>
  <r>
    <x v="7"/>
    <x v="11"/>
    <s v="Kanpur"/>
    <x v="1"/>
    <n v="35410"/>
    <n v="2443.38"/>
  </r>
  <r>
    <x v="7"/>
    <x v="11"/>
    <s v="Kanpur"/>
    <x v="2"/>
    <n v="32900"/>
    <n v="913.37"/>
  </r>
  <r>
    <x v="8"/>
    <x v="11"/>
    <s v="Kanpur"/>
    <x v="0"/>
    <n v="77920"/>
    <n v="3064.24"/>
  </r>
  <r>
    <x v="8"/>
    <x v="11"/>
    <s v="Kanpur"/>
    <x v="1"/>
    <n v="41850"/>
    <n v="2563.33"/>
  </r>
  <r>
    <x v="8"/>
    <x v="11"/>
    <s v="Kanpur"/>
    <x v="2"/>
    <n v="38250"/>
    <n v="1301.8900000000001"/>
  </r>
  <r>
    <x v="9"/>
    <x v="11"/>
    <s v="Kanpur"/>
    <x v="0"/>
    <n v="73990"/>
    <n v="2990"/>
  </r>
  <r>
    <x v="9"/>
    <x v="11"/>
    <s v="Kanpur"/>
    <x v="1"/>
    <n v="34240"/>
    <n v="3226.65"/>
  </r>
  <r>
    <x v="9"/>
    <x v="11"/>
    <s v="Kanpur"/>
    <x v="2"/>
    <n v="38390"/>
    <n v="1756.69"/>
  </r>
  <r>
    <x v="0"/>
    <x v="11"/>
    <s v="Fatehpur"/>
    <x v="0"/>
    <n v="87040"/>
    <n v="2307.9"/>
  </r>
  <r>
    <x v="0"/>
    <x v="11"/>
    <s v="Fatehpur"/>
    <x v="1"/>
    <n v="370"/>
    <n v="1540.54"/>
  </r>
  <r>
    <x v="0"/>
    <x v="11"/>
    <s v="Fatehpur"/>
    <x v="2"/>
    <n v="46710"/>
    <n v="1192.04"/>
  </r>
  <r>
    <x v="1"/>
    <x v="11"/>
    <s v="Fatehpur"/>
    <x v="0"/>
    <n v="62420"/>
    <n v="2182.9499999999998"/>
  </r>
  <r>
    <x v="1"/>
    <x v="11"/>
    <s v="Fatehpur"/>
    <x v="1"/>
    <n v="300"/>
    <n v="1433.33"/>
  </r>
  <r>
    <x v="1"/>
    <x v="11"/>
    <s v="Fatehpur"/>
    <x v="2"/>
    <n v="45600"/>
    <n v="975"/>
  </r>
  <r>
    <x v="2"/>
    <x v="11"/>
    <s v="Fatehpur"/>
    <x v="0"/>
    <n v="71470"/>
    <n v="2107.3200000000002"/>
  </r>
  <r>
    <x v="2"/>
    <x v="11"/>
    <s v="Fatehpur"/>
    <x v="1"/>
    <n v="350"/>
    <n v="885.71"/>
  </r>
  <r>
    <x v="2"/>
    <x v="11"/>
    <s v="Fatehpur"/>
    <x v="2"/>
    <n v="44730"/>
    <n v="1154.26"/>
  </r>
  <r>
    <x v="3"/>
    <x v="11"/>
    <s v="Fatehpur"/>
    <x v="0"/>
    <n v="79780"/>
    <n v="2338.1799999999998"/>
  </r>
  <r>
    <x v="3"/>
    <x v="11"/>
    <s v="Fatehpur"/>
    <x v="1"/>
    <n v="310"/>
    <n v="1000"/>
  </r>
  <r>
    <x v="3"/>
    <x v="11"/>
    <s v="Fatehpur"/>
    <x v="2"/>
    <n v="42900"/>
    <n v="1312.59"/>
  </r>
  <r>
    <x v="4"/>
    <x v="11"/>
    <s v="Fatehpur"/>
    <x v="0"/>
    <n v="77160"/>
    <n v="2456.19"/>
  </r>
  <r>
    <x v="4"/>
    <x v="11"/>
    <s v="Fatehpur"/>
    <x v="1"/>
    <n v="380"/>
    <n v="1289.47"/>
  </r>
  <r>
    <x v="4"/>
    <x v="11"/>
    <s v="Fatehpur"/>
    <x v="2"/>
    <n v="43380"/>
    <n v="1248.5"/>
  </r>
  <r>
    <x v="5"/>
    <x v="11"/>
    <s v="Fatehpur"/>
    <x v="0"/>
    <n v="86460"/>
    <n v="2605.02"/>
  </r>
  <r>
    <x v="5"/>
    <x v="11"/>
    <s v="Fatehpur"/>
    <x v="1"/>
    <n v="250"/>
    <n v="1200"/>
  </r>
  <r>
    <x v="5"/>
    <x v="11"/>
    <s v="Fatehpur"/>
    <x v="2"/>
    <n v="41690"/>
    <n v="434.88"/>
  </r>
  <r>
    <x v="6"/>
    <x v="11"/>
    <s v="Fatehpur"/>
    <x v="0"/>
    <n v="80700"/>
    <n v="1946.1"/>
  </r>
  <r>
    <x v="6"/>
    <x v="11"/>
    <s v="Fatehpur"/>
    <x v="1"/>
    <n v="280"/>
    <n v="1892.86"/>
  </r>
  <r>
    <x v="6"/>
    <x v="11"/>
    <s v="Fatehpur"/>
    <x v="2"/>
    <n v="41940"/>
    <n v="182.64"/>
  </r>
  <r>
    <x v="7"/>
    <x v="11"/>
    <s v="Fatehpur"/>
    <x v="0"/>
    <n v="81950"/>
    <n v="2046.98"/>
  </r>
  <r>
    <x v="7"/>
    <x v="11"/>
    <s v="Fatehpur"/>
    <x v="1"/>
    <n v="530"/>
    <n v="754.72"/>
  </r>
  <r>
    <x v="7"/>
    <x v="11"/>
    <s v="Fatehpur"/>
    <x v="2"/>
    <n v="33910"/>
    <n v="572.99"/>
  </r>
  <r>
    <x v="8"/>
    <x v="11"/>
    <s v="Fatehpur"/>
    <x v="0"/>
    <n v="86790"/>
    <n v="2485"/>
  </r>
  <r>
    <x v="8"/>
    <x v="11"/>
    <s v="Fatehpur"/>
    <x v="1"/>
    <n v="500"/>
    <n v="1954.27"/>
  </r>
  <r>
    <x v="8"/>
    <x v="11"/>
    <s v="Fatehpur"/>
    <x v="2"/>
    <n v="44680"/>
    <n v="1279.6099999999999"/>
  </r>
  <r>
    <x v="9"/>
    <x v="11"/>
    <s v="Fatehpur"/>
    <x v="0"/>
    <n v="82060"/>
    <n v="2640"/>
  </r>
  <r>
    <x v="9"/>
    <x v="11"/>
    <s v="Fatehpur"/>
    <x v="1"/>
    <n v="310"/>
    <n v="2200"/>
  </r>
  <r>
    <x v="9"/>
    <x v="11"/>
    <s v="Fatehpur"/>
    <x v="2"/>
    <n v="42140"/>
    <n v="1611.75"/>
  </r>
  <r>
    <x v="0"/>
    <x v="11"/>
    <s v="Allahabad"/>
    <x v="0"/>
    <n v="217820"/>
    <n v="2390.5100000000002"/>
  </r>
  <r>
    <x v="0"/>
    <x v="11"/>
    <s v="Allahabad"/>
    <x v="1"/>
    <n v="320"/>
    <n v="1562.5"/>
  </r>
  <r>
    <x v="0"/>
    <x v="11"/>
    <s v="Allahabad"/>
    <x v="2"/>
    <n v="28450"/>
    <n v="1097.72"/>
  </r>
  <r>
    <x v="1"/>
    <x v="11"/>
    <s v="Allahabad"/>
    <x v="0"/>
    <n v="166340"/>
    <n v="2163.94"/>
  </r>
  <r>
    <x v="1"/>
    <x v="11"/>
    <s v="Allahabad"/>
    <x v="1"/>
    <n v="350"/>
    <n v="1600"/>
  </r>
  <r>
    <x v="1"/>
    <x v="11"/>
    <s v="Allahabad"/>
    <x v="2"/>
    <n v="28590"/>
    <n v="765.65"/>
  </r>
  <r>
    <x v="2"/>
    <x v="11"/>
    <s v="Allahabad"/>
    <x v="0"/>
    <n v="189330"/>
    <n v="2256.17"/>
  </r>
  <r>
    <x v="2"/>
    <x v="11"/>
    <s v="Allahabad"/>
    <x v="1"/>
    <n v="400"/>
    <n v="1200"/>
  </r>
  <r>
    <x v="2"/>
    <x v="11"/>
    <s v="Allahabad"/>
    <x v="2"/>
    <n v="27950"/>
    <n v="1045.8"/>
  </r>
  <r>
    <x v="3"/>
    <x v="11"/>
    <s v="Allahabad"/>
    <x v="0"/>
    <n v="191540"/>
    <n v="2525.7399999999998"/>
  </r>
  <r>
    <x v="3"/>
    <x v="11"/>
    <s v="Allahabad"/>
    <x v="1"/>
    <n v="390"/>
    <n v="1333.33"/>
  </r>
  <r>
    <x v="3"/>
    <x v="11"/>
    <s v="Allahabad"/>
    <x v="2"/>
    <n v="28010"/>
    <n v="1173.8699999999999"/>
  </r>
  <r>
    <x v="4"/>
    <x v="11"/>
    <s v="Allahabad"/>
    <x v="0"/>
    <n v="195080"/>
    <n v="2704.84"/>
  </r>
  <r>
    <x v="4"/>
    <x v="11"/>
    <s v="Allahabad"/>
    <x v="1"/>
    <n v="400"/>
    <n v="1375"/>
  </r>
  <r>
    <x v="4"/>
    <x v="11"/>
    <s v="Allahabad"/>
    <x v="2"/>
    <n v="28550"/>
    <n v="1059.19"/>
  </r>
  <r>
    <x v="5"/>
    <x v="11"/>
    <s v="Allahabad"/>
    <x v="0"/>
    <n v="210420"/>
    <n v="2535.0300000000002"/>
  </r>
  <r>
    <x v="5"/>
    <x v="11"/>
    <s v="Allahabad"/>
    <x v="1"/>
    <n v="830"/>
    <n v="1674.7"/>
  </r>
  <r>
    <x v="5"/>
    <x v="11"/>
    <s v="Allahabad"/>
    <x v="2"/>
    <n v="23490"/>
    <n v="591.32000000000005"/>
  </r>
  <r>
    <x v="6"/>
    <x v="11"/>
    <s v="Allahabad"/>
    <x v="0"/>
    <n v="192640"/>
    <n v="2114.15"/>
  </r>
  <r>
    <x v="6"/>
    <x v="11"/>
    <s v="Allahabad"/>
    <x v="1"/>
    <n v="850"/>
    <n v="2141.1799999999998"/>
  </r>
  <r>
    <x v="6"/>
    <x v="11"/>
    <s v="Allahabad"/>
    <x v="2"/>
    <n v="30230"/>
    <n v="280.85000000000002"/>
  </r>
  <r>
    <x v="7"/>
    <x v="11"/>
    <s v="Allahabad"/>
    <x v="0"/>
    <n v="192540"/>
    <n v="1901.47"/>
  </r>
  <r>
    <x v="7"/>
    <x v="11"/>
    <s v="Allahabad"/>
    <x v="1"/>
    <n v="570"/>
    <n v="1315.79"/>
  </r>
  <r>
    <x v="7"/>
    <x v="11"/>
    <s v="Allahabad"/>
    <x v="2"/>
    <n v="19260"/>
    <n v="592.94000000000005"/>
  </r>
  <r>
    <x v="8"/>
    <x v="11"/>
    <s v="Allahabad"/>
    <x v="0"/>
    <n v="211760"/>
    <n v="2670.84"/>
  </r>
  <r>
    <x v="8"/>
    <x v="11"/>
    <s v="Allahabad"/>
    <x v="1"/>
    <n v="320"/>
    <n v="1915.09"/>
  </r>
  <r>
    <x v="8"/>
    <x v="11"/>
    <s v="Allahabad"/>
    <x v="2"/>
    <n v="27980"/>
    <n v="1019.34"/>
  </r>
  <r>
    <x v="9"/>
    <x v="11"/>
    <s v="Allahabad"/>
    <x v="0"/>
    <n v="215880"/>
    <n v="2667.89"/>
  </r>
  <r>
    <x v="9"/>
    <x v="11"/>
    <s v="Allahabad"/>
    <x v="1"/>
    <n v="560"/>
    <n v="2431.13"/>
  </r>
  <r>
    <x v="9"/>
    <x v="11"/>
    <s v="Allahabad"/>
    <x v="2"/>
    <n v="17560"/>
    <n v="1384.22"/>
  </r>
  <r>
    <x v="0"/>
    <x v="11"/>
    <s v="Jhansi"/>
    <x v="0"/>
    <n v="5730"/>
    <n v="1193.72"/>
  </r>
  <r>
    <x v="0"/>
    <x v="11"/>
    <s v="Jhansi"/>
    <x v="1"/>
    <n v="42270"/>
    <n v="1012.3"/>
  </r>
  <r>
    <x v="0"/>
    <x v="11"/>
    <s v="Jhansi"/>
    <x v="2"/>
    <n v="68770"/>
    <n v="1077.6500000000001"/>
  </r>
  <r>
    <x v="1"/>
    <x v="11"/>
    <s v="Jhansi"/>
    <x v="0"/>
    <n v="4540"/>
    <n v="1136.56"/>
  </r>
  <r>
    <x v="1"/>
    <x v="11"/>
    <s v="Jhansi"/>
    <x v="1"/>
    <n v="38810"/>
    <n v="1651.38"/>
  </r>
  <r>
    <x v="1"/>
    <x v="11"/>
    <s v="Jhansi"/>
    <x v="2"/>
    <n v="67370"/>
    <n v="1089.8"/>
  </r>
  <r>
    <x v="2"/>
    <x v="11"/>
    <s v="Jhansi"/>
    <x v="0"/>
    <n v="8130"/>
    <n v="1942.19"/>
  </r>
  <r>
    <x v="2"/>
    <x v="11"/>
    <s v="Jhansi"/>
    <x v="1"/>
    <n v="38420"/>
    <n v="1560.39"/>
  </r>
  <r>
    <x v="2"/>
    <x v="11"/>
    <s v="Jhansi"/>
    <x v="2"/>
    <n v="64960"/>
    <n v="1006.93"/>
  </r>
  <r>
    <x v="3"/>
    <x v="11"/>
    <s v="Jhansi"/>
    <x v="0"/>
    <n v="14280"/>
    <n v="1838.94"/>
  </r>
  <r>
    <x v="3"/>
    <x v="11"/>
    <s v="Jhansi"/>
    <x v="1"/>
    <n v="30140"/>
    <n v="1132.71"/>
  </r>
  <r>
    <x v="3"/>
    <x v="11"/>
    <s v="Jhansi"/>
    <x v="2"/>
    <n v="73250"/>
    <n v="1260.8900000000001"/>
  </r>
  <r>
    <x v="4"/>
    <x v="11"/>
    <s v="Jhansi"/>
    <x v="0"/>
    <n v="11360"/>
    <n v="1876.76"/>
  </r>
  <r>
    <x v="4"/>
    <x v="11"/>
    <s v="Jhansi"/>
    <x v="1"/>
    <n v="26500"/>
    <n v="1296.23"/>
  </r>
  <r>
    <x v="4"/>
    <x v="11"/>
    <s v="Jhansi"/>
    <x v="2"/>
    <n v="83140"/>
    <n v="1218.9100000000001"/>
  </r>
  <r>
    <x v="5"/>
    <x v="11"/>
    <s v="Jhansi"/>
    <x v="0"/>
    <n v="12100"/>
    <n v="1807.44"/>
  </r>
  <r>
    <x v="5"/>
    <x v="11"/>
    <s v="Jhansi"/>
    <x v="1"/>
    <n v="27450"/>
    <n v="619.66999999999996"/>
  </r>
  <r>
    <x v="5"/>
    <x v="11"/>
    <s v="Jhansi"/>
    <x v="2"/>
    <n v="74070"/>
    <n v="329.82"/>
  </r>
  <r>
    <x v="6"/>
    <x v="11"/>
    <s v="Jhansi"/>
    <x v="0"/>
    <n v="10550"/>
    <n v="1748.82"/>
  </r>
  <r>
    <x v="6"/>
    <x v="11"/>
    <s v="Jhansi"/>
    <x v="1"/>
    <n v="22140"/>
    <n v="979.22"/>
  </r>
  <r>
    <x v="6"/>
    <x v="11"/>
    <s v="Jhansi"/>
    <x v="2"/>
    <n v="64110"/>
    <n v="411.32"/>
  </r>
  <r>
    <x v="7"/>
    <x v="11"/>
    <s v="Jhansi"/>
    <x v="0"/>
    <n v="10290"/>
    <n v="1665.69"/>
  </r>
  <r>
    <x v="7"/>
    <x v="11"/>
    <s v="Jhansi"/>
    <x v="1"/>
    <n v="17200"/>
    <n v="700.58"/>
  </r>
  <r>
    <x v="7"/>
    <x v="11"/>
    <s v="Jhansi"/>
    <x v="2"/>
    <n v="23500"/>
    <n v="637.45000000000005"/>
  </r>
  <r>
    <x v="8"/>
    <x v="11"/>
    <s v="Jhansi"/>
    <x v="0"/>
    <n v="11660"/>
    <n v="1291.3"/>
  </r>
  <r>
    <x v="8"/>
    <x v="11"/>
    <s v="Jhansi"/>
    <x v="1"/>
    <n v="29230"/>
    <n v="1150.72"/>
  </r>
  <r>
    <x v="8"/>
    <x v="11"/>
    <s v="Jhansi"/>
    <x v="2"/>
    <n v="96230"/>
    <n v="1291.79"/>
  </r>
  <r>
    <x v="9"/>
    <x v="11"/>
    <s v="Jhansi"/>
    <x v="0"/>
    <n v="10210"/>
    <n v="1589.75"/>
  </r>
  <r>
    <x v="9"/>
    <x v="11"/>
    <s v="Jhansi"/>
    <x v="1"/>
    <n v="20740"/>
    <n v="888.9"/>
  </r>
  <r>
    <x v="9"/>
    <x v="11"/>
    <s v="Jhansi"/>
    <x v="2"/>
    <n v="42860"/>
    <n v="1100.6300000000001"/>
  </r>
  <r>
    <x v="0"/>
    <x v="11"/>
    <s v="Jalaun"/>
    <x v="0"/>
    <n v="450"/>
    <n v="1200"/>
  </r>
  <r>
    <x v="0"/>
    <x v="11"/>
    <s v="Jalaun"/>
    <x v="1"/>
    <n v="20"/>
    <n v="500"/>
  </r>
  <r>
    <x v="0"/>
    <x v="11"/>
    <s v="Jalaun"/>
    <x v="2"/>
    <n v="45110"/>
    <n v="1138.1099999999999"/>
  </r>
  <r>
    <x v="1"/>
    <x v="11"/>
    <s v="Jalaun"/>
    <x v="0"/>
    <n v="340"/>
    <n v="1147.06"/>
  </r>
  <r>
    <x v="1"/>
    <x v="11"/>
    <s v="Jalaun"/>
    <x v="1"/>
    <n v="30"/>
    <n v="1666.67"/>
  </r>
  <r>
    <x v="1"/>
    <x v="11"/>
    <s v="Jalaun"/>
    <x v="2"/>
    <n v="42590"/>
    <n v="963.37"/>
  </r>
  <r>
    <x v="2"/>
    <x v="11"/>
    <s v="Jalaun"/>
    <x v="0"/>
    <n v="570"/>
    <n v="1947.37"/>
  </r>
  <r>
    <x v="2"/>
    <x v="11"/>
    <s v="Jalaun"/>
    <x v="1"/>
    <n v="20"/>
    <n v="1000"/>
  </r>
  <r>
    <x v="2"/>
    <x v="11"/>
    <s v="Jalaun"/>
    <x v="2"/>
    <n v="39230"/>
    <n v="1146.32"/>
  </r>
  <r>
    <x v="3"/>
    <x v="11"/>
    <s v="Jalaun"/>
    <x v="0"/>
    <n v="530"/>
    <n v="1849.06"/>
  </r>
  <r>
    <x v="3"/>
    <x v="11"/>
    <s v="Jalaun"/>
    <x v="1"/>
    <n v="10"/>
    <n v="1000"/>
  </r>
  <r>
    <x v="3"/>
    <x v="11"/>
    <s v="Jalaun"/>
    <x v="2"/>
    <n v="42010"/>
    <n v="1324.68"/>
  </r>
  <r>
    <x v="4"/>
    <x v="11"/>
    <s v="Jalaun"/>
    <x v="0"/>
    <n v="510"/>
    <n v="1098.04"/>
  </r>
  <r>
    <x v="4"/>
    <x v="11"/>
    <s v="Jalaun"/>
    <x v="1"/>
    <n v="20"/>
    <n v="1500"/>
  </r>
  <r>
    <x v="4"/>
    <x v="11"/>
    <s v="Jalaun"/>
    <x v="2"/>
    <n v="37730"/>
    <n v="1375.83"/>
  </r>
  <r>
    <x v="5"/>
    <x v="11"/>
    <s v="Jalaun"/>
    <x v="0"/>
    <n v="520"/>
    <n v="1788.46"/>
  </r>
  <r>
    <x v="5"/>
    <x v="11"/>
    <s v="Jalaun"/>
    <x v="1"/>
    <n v="230"/>
    <n v="3347.83"/>
  </r>
  <r>
    <x v="5"/>
    <x v="11"/>
    <s v="Jalaun"/>
    <x v="2"/>
    <n v="39650"/>
    <n v="744.51"/>
  </r>
  <r>
    <x v="6"/>
    <x v="11"/>
    <s v="Jalaun"/>
    <x v="0"/>
    <n v="510"/>
    <n v="1745.1"/>
  </r>
  <r>
    <x v="6"/>
    <x v="11"/>
    <s v="Jalaun"/>
    <x v="2"/>
    <n v="36150"/>
    <n v="324.76"/>
  </r>
  <r>
    <x v="7"/>
    <x v="11"/>
    <s v="Jalaun"/>
    <x v="0"/>
    <n v="1560"/>
    <n v="1794.87"/>
  </r>
  <r>
    <x v="7"/>
    <x v="11"/>
    <s v="Jalaun"/>
    <x v="2"/>
    <n v="37080"/>
    <n v="419.63"/>
  </r>
  <r>
    <x v="8"/>
    <x v="11"/>
    <s v="Jalaun"/>
    <x v="0"/>
    <n v="420"/>
    <n v="1552.13"/>
  </r>
  <r>
    <x v="8"/>
    <x v="11"/>
    <s v="Jalaun"/>
    <x v="2"/>
    <n v="43380"/>
    <n v="1204.8599999999999"/>
  </r>
  <r>
    <x v="9"/>
    <x v="11"/>
    <s v="Jalaun"/>
    <x v="0"/>
    <n v="270"/>
    <n v="1264.93"/>
  </r>
  <r>
    <x v="9"/>
    <x v="11"/>
    <s v="Jalaun"/>
    <x v="1"/>
    <n v="20"/>
    <n v="2521.7399999999998"/>
  </r>
  <r>
    <x v="9"/>
    <x v="11"/>
    <s v="Jalaun"/>
    <x v="2"/>
    <n v="13720"/>
    <n v="1412.4"/>
  </r>
  <r>
    <x v="0"/>
    <x v="11"/>
    <s v="Hamirpur"/>
    <x v="0"/>
    <n v="330"/>
    <n v="1212.1199999999999"/>
  </r>
  <r>
    <x v="0"/>
    <x v="11"/>
    <s v="Hamirpur"/>
    <x v="1"/>
    <n v="10"/>
    <n v="2000"/>
  </r>
  <r>
    <x v="0"/>
    <x v="11"/>
    <s v="Hamirpur"/>
    <x v="2"/>
    <n v="151690"/>
    <n v="928.93"/>
  </r>
  <r>
    <x v="1"/>
    <x v="11"/>
    <s v="Hamirpur"/>
    <x v="0"/>
    <n v="300"/>
    <n v="933.33"/>
  </r>
  <r>
    <x v="1"/>
    <x v="11"/>
    <s v="Hamirpur"/>
    <x v="1"/>
    <n v="20"/>
    <n v="1000"/>
  </r>
  <r>
    <x v="1"/>
    <x v="11"/>
    <s v="Hamirpur"/>
    <x v="2"/>
    <n v="144580"/>
    <n v="683.29"/>
  </r>
  <r>
    <x v="2"/>
    <x v="11"/>
    <s v="Hamirpur"/>
    <x v="0"/>
    <n v="220"/>
    <n v="1136.3599999999999"/>
  </r>
  <r>
    <x v="2"/>
    <x v="11"/>
    <s v="Hamirpur"/>
    <x v="1"/>
    <n v="10"/>
    <n v="1000"/>
  </r>
  <r>
    <x v="2"/>
    <x v="11"/>
    <s v="Hamirpur"/>
    <x v="2"/>
    <n v="140390"/>
    <n v="751.05"/>
  </r>
  <r>
    <x v="3"/>
    <x v="11"/>
    <s v="Hamirpur"/>
    <x v="0"/>
    <n v="140"/>
    <n v="1357.14"/>
  </r>
  <r>
    <x v="3"/>
    <x v="11"/>
    <s v="Hamirpur"/>
    <x v="1"/>
    <n v="10"/>
    <n v="1000"/>
  </r>
  <r>
    <x v="3"/>
    <x v="11"/>
    <s v="Hamirpur"/>
    <x v="2"/>
    <n v="143890"/>
    <n v="1009.31"/>
  </r>
  <r>
    <x v="4"/>
    <x v="11"/>
    <s v="Hamirpur"/>
    <x v="0"/>
    <n v="160"/>
    <n v="1812.5"/>
  </r>
  <r>
    <x v="4"/>
    <x v="11"/>
    <s v="Hamirpur"/>
    <x v="1"/>
    <n v="10"/>
    <n v="2000"/>
  </r>
  <r>
    <x v="4"/>
    <x v="11"/>
    <s v="Hamirpur"/>
    <x v="2"/>
    <n v="141530"/>
    <n v="918.75"/>
  </r>
  <r>
    <x v="5"/>
    <x v="11"/>
    <s v="Hamirpur"/>
    <x v="0"/>
    <n v="130"/>
    <n v="1846.15"/>
  </r>
  <r>
    <x v="5"/>
    <x v="11"/>
    <s v="Hamirpur"/>
    <x v="1"/>
    <n v="1560"/>
    <n v="3532.05"/>
  </r>
  <r>
    <x v="5"/>
    <x v="11"/>
    <s v="Hamirpur"/>
    <x v="2"/>
    <n v="142210"/>
    <n v="403.77"/>
  </r>
  <r>
    <x v="6"/>
    <x v="11"/>
    <s v="Hamirpur"/>
    <x v="0"/>
    <n v="50"/>
    <n v="1800"/>
  </r>
  <r>
    <x v="6"/>
    <x v="11"/>
    <s v="Hamirpur"/>
    <x v="1"/>
    <n v="20"/>
    <n v="1500"/>
  </r>
  <r>
    <x v="6"/>
    <x v="11"/>
    <s v="Hamirpur"/>
    <x v="2"/>
    <n v="123930"/>
    <n v="184.86"/>
  </r>
  <r>
    <x v="7"/>
    <x v="11"/>
    <s v="Hamirpur"/>
    <x v="0"/>
    <n v="90"/>
    <n v="1111.1099999999999"/>
  </r>
  <r>
    <x v="7"/>
    <x v="11"/>
    <s v="Hamirpur"/>
    <x v="1"/>
    <n v="60"/>
    <n v="2166.67"/>
  </r>
  <r>
    <x v="7"/>
    <x v="11"/>
    <s v="Hamirpur"/>
    <x v="2"/>
    <n v="38880"/>
    <n v="376.8"/>
  </r>
  <r>
    <x v="8"/>
    <x v="11"/>
    <s v="Hamirpur"/>
    <x v="0"/>
    <n v="200"/>
    <n v="1778.89"/>
  </r>
  <r>
    <x v="8"/>
    <x v="11"/>
    <s v="Hamirpur"/>
    <x v="1"/>
    <n v="1550"/>
    <n v="2794.08"/>
  </r>
  <r>
    <x v="8"/>
    <x v="11"/>
    <s v="Hamirpur"/>
    <x v="2"/>
    <n v="117660"/>
    <n v="816.69"/>
  </r>
  <r>
    <x v="9"/>
    <x v="11"/>
    <s v="Hamirpur"/>
    <x v="0"/>
    <n v="80"/>
    <n v="1948.05"/>
  </r>
  <r>
    <x v="9"/>
    <x v="11"/>
    <s v="Hamirpur"/>
    <x v="1"/>
    <n v="430"/>
    <n v="2953.05"/>
  </r>
  <r>
    <x v="9"/>
    <x v="11"/>
    <s v="Hamirpur"/>
    <x v="2"/>
    <n v="119830"/>
    <n v="879.15"/>
  </r>
  <r>
    <x v="0"/>
    <x v="11"/>
    <s v="Banda"/>
    <x v="0"/>
    <n v="73680"/>
    <n v="1329.8"/>
  </r>
  <r>
    <x v="0"/>
    <x v="11"/>
    <s v="Banda"/>
    <x v="1"/>
    <n v="10"/>
    <n v="3000"/>
  </r>
  <r>
    <x v="0"/>
    <x v="11"/>
    <s v="Banda"/>
    <x v="2"/>
    <n v="153110"/>
    <n v="804.06"/>
  </r>
  <r>
    <x v="1"/>
    <x v="11"/>
    <s v="Banda"/>
    <x v="0"/>
    <n v="54510"/>
    <n v="1008.26"/>
  </r>
  <r>
    <x v="1"/>
    <x v="11"/>
    <s v="Banda"/>
    <x v="1"/>
    <n v="20"/>
    <n v="1000"/>
  </r>
  <r>
    <x v="1"/>
    <x v="11"/>
    <s v="Banda"/>
    <x v="2"/>
    <n v="145510"/>
    <n v="590.54"/>
  </r>
  <r>
    <x v="2"/>
    <x v="11"/>
    <s v="Banda"/>
    <x v="0"/>
    <n v="53920"/>
    <n v="1122.96"/>
  </r>
  <r>
    <x v="2"/>
    <x v="11"/>
    <s v="Banda"/>
    <x v="1"/>
    <n v="20"/>
    <n v="1000"/>
  </r>
  <r>
    <x v="2"/>
    <x v="11"/>
    <s v="Banda"/>
    <x v="2"/>
    <n v="140900"/>
    <n v="631.58000000000004"/>
  </r>
  <r>
    <x v="3"/>
    <x v="11"/>
    <s v="Banda"/>
    <x v="0"/>
    <n v="64300"/>
    <n v="1407.15"/>
  </r>
  <r>
    <x v="3"/>
    <x v="11"/>
    <s v="Banda"/>
    <x v="1"/>
    <n v="20"/>
    <n v="1000"/>
  </r>
  <r>
    <x v="3"/>
    <x v="11"/>
    <s v="Banda"/>
    <x v="2"/>
    <n v="142850"/>
    <n v="1099.83"/>
  </r>
  <r>
    <x v="4"/>
    <x v="11"/>
    <s v="Banda"/>
    <x v="0"/>
    <n v="58320"/>
    <n v="1713.82"/>
  </r>
  <r>
    <x v="4"/>
    <x v="11"/>
    <s v="Banda"/>
    <x v="1"/>
    <n v="80"/>
    <n v="2000"/>
  </r>
  <r>
    <x v="4"/>
    <x v="11"/>
    <s v="Banda"/>
    <x v="2"/>
    <n v="144560"/>
    <n v="1063.3"/>
  </r>
  <r>
    <x v="5"/>
    <x v="11"/>
    <s v="Banda"/>
    <x v="0"/>
    <n v="66510"/>
    <n v="1805.59"/>
  </r>
  <r>
    <x v="5"/>
    <x v="11"/>
    <s v="Banda"/>
    <x v="1"/>
    <n v="130"/>
    <n v="3230.77"/>
  </r>
  <r>
    <x v="5"/>
    <x v="11"/>
    <s v="Banda"/>
    <x v="2"/>
    <n v="140460"/>
    <n v="245.19"/>
  </r>
  <r>
    <x v="6"/>
    <x v="11"/>
    <s v="Banda"/>
    <x v="0"/>
    <n v="58560"/>
    <n v="1616.8"/>
  </r>
  <r>
    <x v="6"/>
    <x v="11"/>
    <s v="Banda"/>
    <x v="1"/>
    <n v="10"/>
    <n v="4000"/>
  </r>
  <r>
    <x v="6"/>
    <x v="11"/>
    <s v="Banda"/>
    <x v="2"/>
    <n v="145920"/>
    <n v="167.56"/>
  </r>
  <r>
    <x v="7"/>
    <x v="11"/>
    <s v="Banda"/>
    <x v="0"/>
    <n v="57820"/>
    <n v="1155.6600000000001"/>
  </r>
  <r>
    <x v="7"/>
    <x v="11"/>
    <s v="Banda"/>
    <x v="1"/>
    <n v="130"/>
    <n v="1846.15"/>
  </r>
  <r>
    <x v="7"/>
    <x v="11"/>
    <s v="Banda"/>
    <x v="2"/>
    <n v="19190"/>
    <n v="331.42"/>
  </r>
  <r>
    <x v="8"/>
    <x v="11"/>
    <s v="Banda"/>
    <x v="0"/>
    <n v="73750"/>
    <n v="1776.22"/>
  </r>
  <r>
    <x v="8"/>
    <x v="11"/>
    <s v="Banda"/>
    <x v="2"/>
    <n v="103770"/>
    <n v="873.59"/>
  </r>
  <r>
    <x v="9"/>
    <x v="11"/>
    <s v="Banda"/>
    <x v="0"/>
    <n v="60720"/>
    <n v="1957.57"/>
  </r>
  <r>
    <x v="9"/>
    <x v="11"/>
    <s v="Banda"/>
    <x v="1"/>
    <n v="20"/>
    <n v="2222.2199999999998"/>
  </r>
  <r>
    <x v="9"/>
    <x v="11"/>
    <s v="Banda"/>
    <x v="2"/>
    <n v="142530"/>
    <n v="961.36"/>
  </r>
  <r>
    <x v="0"/>
    <x v="11"/>
    <s v="Varanasi"/>
    <x v="0"/>
    <n v="196630"/>
    <n v="2423.4899999999998"/>
  </r>
  <r>
    <x v="0"/>
    <x v="11"/>
    <s v="Varanasi"/>
    <x v="1"/>
    <n v="3690"/>
    <n v="1214.0899999999999"/>
  </r>
  <r>
    <x v="0"/>
    <x v="11"/>
    <s v="Varanasi"/>
    <x v="2"/>
    <n v="4710"/>
    <n v="1027.5999999999999"/>
  </r>
  <r>
    <x v="1"/>
    <x v="11"/>
    <s v="Varanasi"/>
    <x v="0"/>
    <n v="164270"/>
    <n v="1875.27"/>
  </r>
  <r>
    <x v="1"/>
    <x v="11"/>
    <s v="Varanasi"/>
    <x v="1"/>
    <n v="3730"/>
    <n v="1340.48"/>
  </r>
  <r>
    <x v="1"/>
    <x v="11"/>
    <s v="Varanasi"/>
    <x v="2"/>
    <n v="4910"/>
    <n v="904.28"/>
  </r>
  <r>
    <x v="2"/>
    <x v="11"/>
    <s v="Varanasi"/>
    <x v="0"/>
    <n v="184990"/>
    <n v="2456.84"/>
  </r>
  <r>
    <x v="2"/>
    <x v="11"/>
    <s v="Varanasi"/>
    <x v="1"/>
    <n v="3720"/>
    <n v="1368.28"/>
  </r>
  <r>
    <x v="2"/>
    <x v="11"/>
    <s v="Varanasi"/>
    <x v="2"/>
    <n v="4820"/>
    <n v="958.51"/>
  </r>
  <r>
    <x v="3"/>
    <x v="11"/>
    <s v="Varanasi"/>
    <x v="0"/>
    <n v="179820"/>
    <n v="2549.7199999999998"/>
  </r>
  <r>
    <x v="3"/>
    <x v="11"/>
    <s v="Varanasi"/>
    <x v="1"/>
    <n v="3670"/>
    <n v="1356.95"/>
  </r>
  <r>
    <x v="3"/>
    <x v="11"/>
    <s v="Varanasi"/>
    <x v="2"/>
    <n v="4760"/>
    <n v="1210.08"/>
  </r>
  <r>
    <x v="4"/>
    <x v="11"/>
    <s v="Varanasi"/>
    <x v="0"/>
    <n v="174380"/>
    <n v="2670.95"/>
  </r>
  <r>
    <x v="4"/>
    <x v="11"/>
    <s v="Varanasi"/>
    <x v="1"/>
    <n v="3740"/>
    <n v="1625.67"/>
  </r>
  <r>
    <x v="4"/>
    <x v="11"/>
    <s v="Varanasi"/>
    <x v="2"/>
    <n v="4650"/>
    <n v="1139.78"/>
  </r>
  <r>
    <x v="5"/>
    <x v="11"/>
    <s v="Varanasi"/>
    <x v="0"/>
    <n v="187120"/>
    <n v="2526.29"/>
  </r>
  <r>
    <x v="5"/>
    <x v="11"/>
    <s v="Varanasi"/>
    <x v="1"/>
    <n v="3660"/>
    <n v="1609.29"/>
  </r>
  <r>
    <x v="5"/>
    <x v="11"/>
    <s v="Varanasi"/>
    <x v="2"/>
    <n v="3810"/>
    <n v="939.63"/>
  </r>
  <r>
    <x v="6"/>
    <x v="11"/>
    <s v="Varanasi"/>
    <x v="0"/>
    <n v="174440"/>
    <n v="2680.52"/>
  </r>
  <r>
    <x v="6"/>
    <x v="11"/>
    <s v="Varanasi"/>
    <x v="1"/>
    <n v="3430"/>
    <n v="1533.53"/>
  </r>
  <r>
    <x v="6"/>
    <x v="11"/>
    <s v="Varanasi"/>
    <x v="2"/>
    <n v="4180"/>
    <n v="665.07"/>
  </r>
  <r>
    <x v="7"/>
    <x v="11"/>
    <s v="Varanasi"/>
    <x v="0"/>
    <n v="187870"/>
    <n v="2683.72"/>
  </r>
  <r>
    <x v="7"/>
    <x v="11"/>
    <s v="Varanasi"/>
    <x v="1"/>
    <n v="3530"/>
    <n v="1450.42"/>
  </r>
  <r>
    <x v="7"/>
    <x v="11"/>
    <s v="Varanasi"/>
    <x v="2"/>
    <n v="4420"/>
    <n v="1000"/>
  </r>
  <r>
    <x v="8"/>
    <x v="11"/>
    <s v="Varanasi"/>
    <x v="0"/>
    <n v="196400"/>
    <n v="2681.03"/>
  </r>
  <r>
    <x v="8"/>
    <x v="11"/>
    <s v="Varanasi"/>
    <x v="1"/>
    <n v="3700"/>
    <n v="1602.22"/>
  </r>
  <r>
    <x v="8"/>
    <x v="11"/>
    <s v="Varanasi"/>
    <x v="2"/>
    <n v="4860"/>
    <n v="1392.39"/>
  </r>
  <r>
    <x v="9"/>
    <x v="11"/>
    <s v="Varanasi"/>
    <x v="0"/>
    <n v="194460"/>
    <n v="2948.8"/>
  </r>
  <r>
    <x v="9"/>
    <x v="11"/>
    <s v="Varanasi"/>
    <x v="1"/>
    <n v="3400"/>
    <n v="1721.42"/>
  </r>
  <r>
    <x v="9"/>
    <x v="11"/>
    <s v="Varanasi"/>
    <x v="2"/>
    <n v="3590"/>
    <n v="1372.56"/>
  </r>
  <r>
    <x v="0"/>
    <x v="11"/>
    <s v="Mirzpur"/>
    <x v="0"/>
    <n v="147900"/>
    <n v="1847.33"/>
  </r>
  <r>
    <x v="0"/>
    <x v="11"/>
    <s v="Mirzpur"/>
    <x v="1"/>
    <n v="15040"/>
    <n v="594.41"/>
  </r>
  <r>
    <x v="0"/>
    <x v="11"/>
    <s v="Mirzpur"/>
    <x v="2"/>
    <n v="24770"/>
    <n v="925.72"/>
  </r>
  <r>
    <x v="1"/>
    <x v="11"/>
    <s v="Mirzpur"/>
    <x v="0"/>
    <n v="100120"/>
    <n v="1441.07"/>
  </r>
  <r>
    <x v="1"/>
    <x v="11"/>
    <s v="Mirzpur"/>
    <x v="1"/>
    <n v="15080"/>
    <n v="685.01"/>
  </r>
  <r>
    <x v="1"/>
    <x v="11"/>
    <s v="Mirzpur"/>
    <x v="2"/>
    <n v="25090"/>
    <n v="940.22"/>
  </r>
  <r>
    <x v="2"/>
    <x v="11"/>
    <s v="Mirzpur"/>
    <x v="0"/>
    <n v="116450"/>
    <n v="1859.51"/>
  </r>
  <r>
    <x v="2"/>
    <x v="11"/>
    <s v="Mirzpur"/>
    <x v="1"/>
    <n v="14900"/>
    <n v="885.23"/>
  </r>
  <r>
    <x v="2"/>
    <x v="11"/>
    <s v="Mirzpur"/>
    <x v="2"/>
    <n v="24720"/>
    <n v="1029.53"/>
  </r>
  <r>
    <x v="3"/>
    <x v="11"/>
    <s v="Mirzpur"/>
    <x v="0"/>
    <n v="125910"/>
    <n v="2115.88"/>
  </r>
  <r>
    <x v="3"/>
    <x v="11"/>
    <s v="Mirzpur"/>
    <x v="1"/>
    <n v="16740"/>
    <n v="856.03"/>
  </r>
  <r>
    <x v="3"/>
    <x v="11"/>
    <s v="Mirzpur"/>
    <x v="2"/>
    <n v="24600"/>
    <n v="1064.6300000000001"/>
  </r>
  <r>
    <x v="4"/>
    <x v="11"/>
    <s v="Mirzpur"/>
    <x v="0"/>
    <n v="124500"/>
    <n v="2266.83"/>
  </r>
  <r>
    <x v="4"/>
    <x v="11"/>
    <s v="Mirzpur"/>
    <x v="1"/>
    <n v="16580"/>
    <n v="1003.02"/>
  </r>
  <r>
    <x v="4"/>
    <x v="11"/>
    <s v="Mirzpur"/>
    <x v="2"/>
    <n v="24660"/>
    <n v="1176.8"/>
  </r>
  <r>
    <x v="5"/>
    <x v="11"/>
    <s v="Mirzpur"/>
    <x v="0"/>
    <n v="111940"/>
    <n v="2264.16"/>
  </r>
  <r>
    <x v="5"/>
    <x v="11"/>
    <s v="Mirzpur"/>
    <x v="1"/>
    <n v="14670"/>
    <n v="1160.19"/>
  </r>
  <r>
    <x v="5"/>
    <x v="11"/>
    <s v="Mirzpur"/>
    <x v="2"/>
    <n v="20590"/>
    <n v="1077.22"/>
  </r>
  <r>
    <x v="6"/>
    <x v="11"/>
    <s v="Mirzpur"/>
    <x v="0"/>
    <n v="110560"/>
    <n v="2171.7600000000002"/>
  </r>
  <r>
    <x v="6"/>
    <x v="11"/>
    <s v="Mirzpur"/>
    <x v="1"/>
    <n v="17150"/>
    <n v="1061.81"/>
  </r>
  <r>
    <x v="6"/>
    <x v="11"/>
    <s v="Mirzpur"/>
    <x v="2"/>
    <n v="23890"/>
    <n v="979.91"/>
  </r>
  <r>
    <x v="7"/>
    <x v="11"/>
    <s v="Mirzpur"/>
    <x v="0"/>
    <n v="126610"/>
    <n v="1652.79"/>
  </r>
  <r>
    <x v="7"/>
    <x v="11"/>
    <s v="Mirzpur"/>
    <x v="1"/>
    <n v="16100"/>
    <n v="893.79"/>
  </r>
  <r>
    <x v="7"/>
    <x v="11"/>
    <s v="Mirzpur"/>
    <x v="2"/>
    <n v="22140"/>
    <n v="781.84"/>
  </r>
  <r>
    <x v="8"/>
    <x v="11"/>
    <s v="Mirzpur"/>
    <x v="0"/>
    <n v="123770"/>
    <n v="2628.42"/>
  </r>
  <r>
    <x v="8"/>
    <x v="11"/>
    <s v="Mirzpur"/>
    <x v="1"/>
    <n v="17000"/>
    <n v="846.68"/>
  </r>
  <r>
    <x v="8"/>
    <x v="11"/>
    <s v="Mirzpur"/>
    <x v="2"/>
    <n v="25150"/>
    <n v="1179.57"/>
  </r>
  <r>
    <x v="9"/>
    <x v="11"/>
    <s v="Mirzpur"/>
    <x v="0"/>
    <n v="123580"/>
    <n v="2601.1"/>
  </r>
  <r>
    <x v="9"/>
    <x v="11"/>
    <s v="Mirzpur"/>
    <x v="1"/>
    <n v="15280"/>
    <n v="1009.75"/>
  </r>
  <r>
    <x v="9"/>
    <x v="11"/>
    <s v="Mirzpur"/>
    <x v="2"/>
    <n v="25100"/>
    <n v="1399.79"/>
  </r>
  <r>
    <x v="0"/>
    <x v="11"/>
    <s v="Jaunpur"/>
    <x v="0"/>
    <n v="147010"/>
    <n v="2154"/>
  </r>
  <r>
    <x v="0"/>
    <x v="11"/>
    <s v="Jaunpur"/>
    <x v="1"/>
    <n v="45010"/>
    <n v="1308.3800000000001"/>
  </r>
  <r>
    <x v="0"/>
    <x v="11"/>
    <s v="Jaunpur"/>
    <x v="2"/>
    <n v="5110"/>
    <n v="1060.67"/>
  </r>
  <r>
    <x v="1"/>
    <x v="11"/>
    <s v="Jaunpur"/>
    <x v="0"/>
    <n v="140840"/>
    <n v="1976"/>
  </r>
  <r>
    <x v="1"/>
    <x v="11"/>
    <s v="Jaunpur"/>
    <x v="1"/>
    <n v="43250"/>
    <n v="1429.13"/>
  </r>
  <r>
    <x v="1"/>
    <x v="11"/>
    <s v="Jaunpur"/>
    <x v="2"/>
    <n v="5090"/>
    <n v="897.84"/>
  </r>
  <r>
    <x v="2"/>
    <x v="11"/>
    <s v="Jaunpur"/>
    <x v="0"/>
    <n v="144030"/>
    <n v="2087.13"/>
  </r>
  <r>
    <x v="2"/>
    <x v="11"/>
    <s v="Jaunpur"/>
    <x v="1"/>
    <n v="45350"/>
    <n v="1461.3"/>
  </r>
  <r>
    <x v="2"/>
    <x v="11"/>
    <s v="Jaunpur"/>
    <x v="2"/>
    <n v="5060"/>
    <n v="958.5"/>
  </r>
  <r>
    <x v="3"/>
    <x v="11"/>
    <s v="Jaunpur"/>
    <x v="0"/>
    <n v="145190"/>
    <n v="2238.86"/>
  </r>
  <r>
    <x v="3"/>
    <x v="11"/>
    <s v="Jaunpur"/>
    <x v="1"/>
    <n v="45510"/>
    <n v="1455.72"/>
  </r>
  <r>
    <x v="3"/>
    <x v="11"/>
    <s v="Jaunpur"/>
    <x v="2"/>
    <n v="4940"/>
    <n v="1242.9100000000001"/>
  </r>
  <r>
    <x v="4"/>
    <x v="11"/>
    <s v="Jaunpur"/>
    <x v="0"/>
    <n v="147190"/>
    <n v="2336.91"/>
  </r>
  <r>
    <x v="4"/>
    <x v="11"/>
    <s v="Jaunpur"/>
    <x v="1"/>
    <n v="44810"/>
    <n v="1767.91"/>
  </r>
  <r>
    <x v="4"/>
    <x v="11"/>
    <s v="Jaunpur"/>
    <x v="2"/>
    <n v="4930"/>
    <n v="1150.0999999999999"/>
  </r>
  <r>
    <x v="5"/>
    <x v="11"/>
    <s v="Jaunpur"/>
    <x v="0"/>
    <n v="149520"/>
    <n v="2289.9299999999998"/>
  </r>
  <r>
    <x v="5"/>
    <x v="11"/>
    <s v="Jaunpur"/>
    <x v="1"/>
    <n v="43920"/>
    <n v="1579.01"/>
  </r>
  <r>
    <x v="5"/>
    <x v="11"/>
    <s v="Jaunpur"/>
    <x v="2"/>
    <n v="5130"/>
    <n v="937.62"/>
  </r>
  <r>
    <x v="5"/>
    <x v="11"/>
    <s v="Jaunpur"/>
    <x v="3"/>
    <n v="20"/>
    <n v="500"/>
  </r>
  <r>
    <x v="6"/>
    <x v="11"/>
    <s v="Jaunpur"/>
    <x v="0"/>
    <n v="140430"/>
    <n v="2413.94"/>
  </r>
  <r>
    <x v="6"/>
    <x v="11"/>
    <s v="Jaunpur"/>
    <x v="1"/>
    <n v="45500"/>
    <n v="1590.55"/>
  </r>
  <r>
    <x v="6"/>
    <x v="11"/>
    <s v="Jaunpur"/>
    <x v="2"/>
    <n v="4660"/>
    <n v="650.21"/>
  </r>
  <r>
    <x v="7"/>
    <x v="11"/>
    <s v="Jaunpur"/>
    <x v="0"/>
    <n v="143900"/>
    <n v="1759.97"/>
  </r>
  <r>
    <x v="7"/>
    <x v="11"/>
    <s v="Jaunpur"/>
    <x v="1"/>
    <n v="44100"/>
    <n v="1444.22"/>
  </r>
  <r>
    <x v="7"/>
    <x v="11"/>
    <s v="Jaunpur"/>
    <x v="2"/>
    <n v="1790"/>
    <n v="1776.54"/>
  </r>
  <r>
    <x v="8"/>
    <x v="11"/>
    <s v="Jaunpur"/>
    <x v="0"/>
    <n v="153460"/>
    <n v="2342"/>
  </r>
  <r>
    <x v="8"/>
    <x v="11"/>
    <s v="Jaunpur"/>
    <x v="1"/>
    <n v="46400"/>
    <n v="1544.97"/>
  </r>
  <r>
    <x v="8"/>
    <x v="11"/>
    <s v="Jaunpur"/>
    <x v="2"/>
    <n v="5050"/>
    <n v="2271.67"/>
  </r>
  <r>
    <x v="9"/>
    <x v="11"/>
    <s v="Jaunpur"/>
    <x v="0"/>
    <n v="157280"/>
    <n v="2306"/>
  </r>
  <r>
    <x v="9"/>
    <x v="11"/>
    <s v="Jaunpur"/>
    <x v="1"/>
    <n v="43350"/>
    <n v="1550.96"/>
  </r>
  <r>
    <x v="9"/>
    <x v="11"/>
    <s v="Jaunpur"/>
    <x v="2"/>
    <n v="5050"/>
    <n v="1481"/>
  </r>
  <r>
    <x v="0"/>
    <x v="11"/>
    <s v="Ghazipur"/>
    <x v="0"/>
    <n v="151780"/>
    <n v="2235.08"/>
  </r>
  <r>
    <x v="0"/>
    <x v="11"/>
    <s v="Ghazipur"/>
    <x v="1"/>
    <n v="640"/>
    <n v="1328.13"/>
  </r>
  <r>
    <x v="0"/>
    <x v="11"/>
    <s v="Ghazipur"/>
    <x v="2"/>
    <n v="4200"/>
    <n v="1061.9000000000001"/>
  </r>
  <r>
    <x v="1"/>
    <x v="11"/>
    <s v="Ghazipur"/>
    <x v="0"/>
    <n v="145700"/>
    <n v="1855.25"/>
  </r>
  <r>
    <x v="1"/>
    <x v="11"/>
    <s v="Ghazipur"/>
    <x v="1"/>
    <n v="640"/>
    <n v="1421.88"/>
  </r>
  <r>
    <x v="1"/>
    <x v="11"/>
    <s v="Ghazipur"/>
    <x v="2"/>
    <n v="4220"/>
    <n v="898.1"/>
  </r>
  <r>
    <x v="2"/>
    <x v="11"/>
    <s v="Ghazipur"/>
    <x v="0"/>
    <n v="149900"/>
    <n v="2102"/>
  </r>
  <r>
    <x v="2"/>
    <x v="11"/>
    <s v="Ghazipur"/>
    <x v="1"/>
    <n v="660"/>
    <n v="1469.7"/>
  </r>
  <r>
    <x v="2"/>
    <x v="11"/>
    <s v="Ghazipur"/>
    <x v="2"/>
    <n v="4200"/>
    <n v="957.14"/>
  </r>
  <r>
    <x v="3"/>
    <x v="11"/>
    <s v="Ghazipur"/>
    <x v="0"/>
    <n v="148840"/>
    <n v="2286.0100000000002"/>
  </r>
  <r>
    <x v="3"/>
    <x v="11"/>
    <s v="Ghazipur"/>
    <x v="1"/>
    <n v="660"/>
    <n v="1484.85"/>
  </r>
  <r>
    <x v="3"/>
    <x v="11"/>
    <s v="Ghazipur"/>
    <x v="2"/>
    <n v="4180"/>
    <n v="1244.02"/>
  </r>
  <r>
    <x v="4"/>
    <x v="11"/>
    <s v="Ghazipur"/>
    <x v="0"/>
    <n v="149180"/>
    <n v="2336.91"/>
  </r>
  <r>
    <x v="4"/>
    <x v="11"/>
    <s v="Ghazipur"/>
    <x v="1"/>
    <n v="650"/>
    <n v="1769.23"/>
  </r>
  <r>
    <x v="4"/>
    <x v="11"/>
    <s v="Ghazipur"/>
    <x v="2"/>
    <n v="4300"/>
    <n v="1148.8399999999999"/>
  </r>
  <r>
    <x v="5"/>
    <x v="11"/>
    <s v="Ghazipur"/>
    <x v="0"/>
    <n v="148900"/>
    <n v="2135.9299999999998"/>
  </r>
  <r>
    <x v="5"/>
    <x v="11"/>
    <s v="Ghazipur"/>
    <x v="1"/>
    <n v="760"/>
    <n v="2026.32"/>
  </r>
  <r>
    <x v="5"/>
    <x v="11"/>
    <s v="Ghazipur"/>
    <x v="2"/>
    <n v="4300"/>
    <n v="939.53"/>
  </r>
  <r>
    <x v="6"/>
    <x v="11"/>
    <s v="Ghazipur"/>
    <x v="0"/>
    <n v="136670"/>
    <n v="2153.0700000000002"/>
  </r>
  <r>
    <x v="6"/>
    <x v="11"/>
    <s v="Ghazipur"/>
    <x v="1"/>
    <n v="800"/>
    <n v="1687.5"/>
  </r>
  <r>
    <x v="6"/>
    <x v="11"/>
    <s v="Ghazipur"/>
    <x v="2"/>
    <n v="3960"/>
    <n v="1292.93"/>
  </r>
  <r>
    <x v="7"/>
    <x v="11"/>
    <s v="Ghazipur"/>
    <x v="0"/>
    <n v="154410"/>
    <n v="2165.02"/>
  </r>
  <r>
    <x v="7"/>
    <x v="11"/>
    <s v="Ghazipur"/>
    <x v="1"/>
    <n v="1140"/>
    <n v="1210.53"/>
  </r>
  <r>
    <x v="7"/>
    <x v="11"/>
    <s v="Ghazipur"/>
    <x v="2"/>
    <n v="2480"/>
    <n v="1560.48"/>
  </r>
  <r>
    <x v="8"/>
    <x v="11"/>
    <s v="Ghazipur"/>
    <x v="0"/>
    <n v="147670"/>
    <n v="2147"/>
  </r>
  <r>
    <x v="8"/>
    <x v="11"/>
    <s v="Ghazipur"/>
    <x v="1"/>
    <n v="860"/>
    <n v="1095.02"/>
  </r>
  <r>
    <x v="8"/>
    <x v="11"/>
    <s v="Ghazipur"/>
    <x v="2"/>
    <n v="5400"/>
    <n v="2442.3000000000002"/>
  </r>
  <r>
    <x v="9"/>
    <x v="11"/>
    <s v="Ghazipur"/>
    <x v="0"/>
    <n v="154820"/>
    <n v="2482"/>
  </r>
  <r>
    <x v="9"/>
    <x v="11"/>
    <s v="Ghazipur"/>
    <x v="1"/>
    <n v="810"/>
    <n v="1267.24"/>
  </r>
  <r>
    <x v="9"/>
    <x v="11"/>
    <s v="Ghazipur"/>
    <x v="2"/>
    <n v="4260"/>
    <n v="1732.82"/>
  </r>
  <r>
    <x v="0"/>
    <x v="11"/>
    <s v="Ballia"/>
    <x v="0"/>
    <n v="115770"/>
    <n v="1993"/>
  </r>
  <r>
    <x v="0"/>
    <x v="11"/>
    <s v="Ballia"/>
    <x v="1"/>
    <n v="7910"/>
    <n v="620.73"/>
  </r>
  <r>
    <x v="0"/>
    <x v="11"/>
    <s v="Ballia"/>
    <x v="2"/>
    <n v="3260"/>
    <n v="1003.07"/>
  </r>
  <r>
    <x v="1"/>
    <x v="11"/>
    <s v="Ballia"/>
    <x v="0"/>
    <n v="111060"/>
    <n v="1981.99"/>
  </r>
  <r>
    <x v="1"/>
    <x v="11"/>
    <s v="Ballia"/>
    <x v="1"/>
    <n v="29890"/>
    <n v="1388.76"/>
  </r>
  <r>
    <x v="1"/>
    <x v="11"/>
    <s v="Ballia"/>
    <x v="2"/>
    <n v="3430"/>
    <n v="927.11"/>
  </r>
  <r>
    <x v="2"/>
    <x v="11"/>
    <s v="Ballia"/>
    <x v="0"/>
    <n v="115980"/>
    <n v="1913.52"/>
  </r>
  <r>
    <x v="2"/>
    <x v="11"/>
    <s v="Ballia"/>
    <x v="1"/>
    <n v="29910"/>
    <n v="1573.05"/>
  </r>
  <r>
    <x v="2"/>
    <x v="11"/>
    <s v="Ballia"/>
    <x v="2"/>
    <n v="3240"/>
    <n v="1219.1400000000001"/>
  </r>
  <r>
    <x v="3"/>
    <x v="11"/>
    <s v="Ballia"/>
    <x v="0"/>
    <n v="116370"/>
    <n v="2540.4299999999998"/>
  </r>
  <r>
    <x v="3"/>
    <x v="11"/>
    <s v="Ballia"/>
    <x v="1"/>
    <n v="32720"/>
    <n v="1769.87"/>
  </r>
  <r>
    <x v="3"/>
    <x v="11"/>
    <s v="Ballia"/>
    <x v="2"/>
    <n v="3200"/>
    <n v="1312.5"/>
  </r>
  <r>
    <x v="4"/>
    <x v="11"/>
    <s v="Ballia"/>
    <x v="0"/>
    <n v="112170"/>
    <n v="2177.94"/>
  </r>
  <r>
    <x v="4"/>
    <x v="11"/>
    <s v="Ballia"/>
    <x v="1"/>
    <n v="33500"/>
    <n v="1958.21"/>
  </r>
  <r>
    <x v="4"/>
    <x v="11"/>
    <s v="Ballia"/>
    <x v="2"/>
    <n v="2990"/>
    <n v="1662.21"/>
  </r>
  <r>
    <x v="5"/>
    <x v="11"/>
    <s v="Ballia"/>
    <x v="0"/>
    <n v="118000"/>
    <n v="2220"/>
  </r>
  <r>
    <x v="5"/>
    <x v="11"/>
    <s v="Ballia"/>
    <x v="1"/>
    <n v="31300"/>
    <n v="1513.1"/>
  </r>
  <r>
    <x v="5"/>
    <x v="11"/>
    <s v="Ballia"/>
    <x v="2"/>
    <n v="3280"/>
    <n v="795.73"/>
  </r>
  <r>
    <x v="6"/>
    <x v="11"/>
    <s v="Ballia"/>
    <x v="0"/>
    <n v="122460"/>
    <n v="2057.08"/>
  </r>
  <r>
    <x v="6"/>
    <x v="11"/>
    <s v="Ballia"/>
    <x v="1"/>
    <n v="32060"/>
    <n v="1487.21"/>
  </r>
  <r>
    <x v="6"/>
    <x v="11"/>
    <s v="Ballia"/>
    <x v="2"/>
    <n v="1550"/>
    <n v="1419.35"/>
  </r>
  <r>
    <x v="7"/>
    <x v="11"/>
    <s v="Ballia"/>
    <x v="0"/>
    <n v="115760"/>
    <n v="1694.02"/>
  </r>
  <r>
    <x v="7"/>
    <x v="11"/>
    <s v="Ballia"/>
    <x v="1"/>
    <n v="32730"/>
    <n v="1176.9000000000001"/>
  </r>
  <r>
    <x v="7"/>
    <x v="11"/>
    <s v="Ballia"/>
    <x v="2"/>
    <n v="1190"/>
    <n v="924.37"/>
  </r>
  <r>
    <x v="8"/>
    <x v="11"/>
    <s v="Ballia"/>
    <x v="0"/>
    <n v="115910"/>
    <n v="2386"/>
  </r>
  <r>
    <x v="8"/>
    <x v="11"/>
    <s v="Ballia"/>
    <x v="1"/>
    <n v="31710"/>
    <n v="997.19"/>
  </r>
  <r>
    <x v="8"/>
    <x v="11"/>
    <s v="Ballia"/>
    <x v="2"/>
    <n v="3210"/>
    <n v="1762.01"/>
  </r>
  <r>
    <x v="9"/>
    <x v="11"/>
    <s v="Ballia"/>
    <x v="0"/>
    <n v="115870"/>
    <n v="2503"/>
  </r>
  <r>
    <x v="9"/>
    <x v="11"/>
    <s v="Ballia"/>
    <x v="1"/>
    <n v="31760"/>
    <n v="1918.55"/>
  </r>
  <r>
    <x v="9"/>
    <x v="11"/>
    <s v="Ballia"/>
    <x v="2"/>
    <n v="3340"/>
    <n v="1677.45"/>
  </r>
  <r>
    <x v="0"/>
    <x v="11"/>
    <s v="Gorakhpur"/>
    <x v="0"/>
    <n v="318670"/>
    <n v="2144.98"/>
  </r>
  <r>
    <x v="0"/>
    <x v="11"/>
    <s v="Gorakhpur"/>
    <x v="1"/>
    <n v="2460"/>
    <n v="422.76"/>
  </r>
  <r>
    <x v="0"/>
    <x v="11"/>
    <s v="Gorakhpur"/>
    <x v="2"/>
    <n v="480"/>
    <n v="916.67"/>
  </r>
  <r>
    <x v="1"/>
    <x v="11"/>
    <s v="Gorakhpur"/>
    <x v="0"/>
    <n v="321570"/>
    <n v="2145.44"/>
  </r>
  <r>
    <x v="1"/>
    <x v="11"/>
    <s v="Gorakhpur"/>
    <x v="1"/>
    <n v="3380"/>
    <n v="1068.05"/>
  </r>
  <r>
    <x v="1"/>
    <x v="11"/>
    <s v="Gorakhpur"/>
    <x v="2"/>
    <n v="580"/>
    <n v="758.62"/>
  </r>
  <r>
    <x v="2"/>
    <x v="11"/>
    <s v="Gorakhpur"/>
    <x v="0"/>
    <n v="319900"/>
    <n v="2102.31"/>
  </r>
  <r>
    <x v="2"/>
    <x v="11"/>
    <s v="Gorakhpur"/>
    <x v="1"/>
    <n v="3190"/>
    <n v="617.54999999999995"/>
  </r>
  <r>
    <x v="2"/>
    <x v="11"/>
    <s v="Gorakhpur"/>
    <x v="2"/>
    <n v="580"/>
    <n v="948.28"/>
  </r>
  <r>
    <x v="3"/>
    <x v="11"/>
    <s v="Gorakhpur"/>
    <x v="0"/>
    <n v="320330"/>
    <n v="2276"/>
  </r>
  <r>
    <x v="3"/>
    <x v="11"/>
    <s v="Gorakhpur"/>
    <x v="1"/>
    <n v="3080"/>
    <n v="1227.27"/>
  </r>
  <r>
    <x v="3"/>
    <x v="11"/>
    <s v="Gorakhpur"/>
    <x v="2"/>
    <n v="570"/>
    <n v="1070.18"/>
  </r>
  <r>
    <x v="4"/>
    <x v="11"/>
    <s v="Gorakhpur"/>
    <x v="0"/>
    <n v="316050"/>
    <n v="2372.38"/>
  </r>
  <r>
    <x v="4"/>
    <x v="11"/>
    <s v="Gorakhpur"/>
    <x v="1"/>
    <n v="3110"/>
    <n v="1434.08"/>
  </r>
  <r>
    <x v="4"/>
    <x v="11"/>
    <s v="Gorakhpur"/>
    <x v="2"/>
    <n v="510"/>
    <n v="941.18"/>
  </r>
  <r>
    <x v="5"/>
    <x v="11"/>
    <s v="Gorakhpur"/>
    <x v="0"/>
    <n v="311900"/>
    <n v="2438.6999999999998"/>
  </r>
  <r>
    <x v="5"/>
    <x v="11"/>
    <s v="Gorakhpur"/>
    <x v="1"/>
    <n v="2690"/>
    <n v="1022.3"/>
  </r>
  <r>
    <x v="5"/>
    <x v="11"/>
    <s v="Gorakhpur"/>
    <x v="2"/>
    <n v="1100"/>
    <n v="654.54999999999995"/>
  </r>
  <r>
    <x v="6"/>
    <x v="11"/>
    <s v="Gorakhpur"/>
    <x v="0"/>
    <n v="318400"/>
    <n v="2336.6799999999998"/>
  </r>
  <r>
    <x v="6"/>
    <x v="11"/>
    <s v="Gorakhpur"/>
    <x v="1"/>
    <n v="3340"/>
    <n v="1625.75"/>
  </r>
  <r>
    <x v="6"/>
    <x v="11"/>
    <s v="Gorakhpur"/>
    <x v="2"/>
    <n v="880"/>
    <n v="363.64"/>
  </r>
  <r>
    <x v="7"/>
    <x v="11"/>
    <s v="Gorakhpur"/>
    <x v="0"/>
    <n v="320340"/>
    <n v="1961.67"/>
  </r>
  <r>
    <x v="7"/>
    <x v="11"/>
    <s v="Gorakhpur"/>
    <x v="1"/>
    <n v="3480"/>
    <n v="1433.91"/>
  </r>
  <r>
    <x v="7"/>
    <x v="11"/>
    <s v="Gorakhpur"/>
    <x v="2"/>
    <n v="370"/>
    <n v="594.59"/>
  </r>
  <r>
    <x v="8"/>
    <x v="11"/>
    <s v="Gorakhpur"/>
    <x v="0"/>
    <n v="318290"/>
    <n v="2207.85"/>
  </r>
  <r>
    <x v="8"/>
    <x v="11"/>
    <s v="Gorakhpur"/>
    <x v="1"/>
    <n v="3830"/>
    <n v="1360.41"/>
  </r>
  <r>
    <x v="8"/>
    <x v="11"/>
    <s v="Gorakhpur"/>
    <x v="2"/>
    <n v="550"/>
    <n v="1023.51"/>
  </r>
  <r>
    <x v="9"/>
    <x v="11"/>
    <s v="Gorakhpur"/>
    <x v="0"/>
    <n v="319730"/>
    <n v="2518.15"/>
  </r>
  <r>
    <x v="9"/>
    <x v="11"/>
    <s v="Gorakhpur"/>
    <x v="1"/>
    <n v="3060"/>
    <n v="802.68"/>
  </r>
  <r>
    <x v="9"/>
    <x v="11"/>
    <s v="Gorakhpur"/>
    <x v="2"/>
    <n v="350"/>
    <n v="1064.97"/>
  </r>
  <r>
    <x v="0"/>
    <x v="11"/>
    <s v="Deoria"/>
    <x v="0"/>
    <n v="252170"/>
    <n v="2364.2399999999998"/>
  </r>
  <r>
    <x v="0"/>
    <x v="11"/>
    <s v="Deoria"/>
    <x v="1"/>
    <n v="12400"/>
    <n v="1283.8699999999999"/>
  </r>
  <r>
    <x v="0"/>
    <x v="11"/>
    <s v="Deoria"/>
    <x v="2"/>
    <n v="120"/>
    <n v="916.67"/>
  </r>
  <r>
    <x v="1"/>
    <x v="11"/>
    <s v="Deoria"/>
    <x v="0"/>
    <n v="255300"/>
    <n v="1789.54"/>
  </r>
  <r>
    <x v="1"/>
    <x v="11"/>
    <s v="Deoria"/>
    <x v="1"/>
    <n v="11950"/>
    <n v="1410.04"/>
  </r>
  <r>
    <x v="1"/>
    <x v="11"/>
    <s v="Deoria"/>
    <x v="2"/>
    <n v="120"/>
    <n v="750"/>
  </r>
  <r>
    <x v="2"/>
    <x v="11"/>
    <s v="Deoria"/>
    <x v="0"/>
    <n v="255540"/>
    <n v="2152.5"/>
  </r>
  <r>
    <x v="2"/>
    <x v="11"/>
    <s v="Deoria"/>
    <x v="1"/>
    <n v="11600"/>
    <n v="1739.66"/>
  </r>
  <r>
    <x v="2"/>
    <x v="11"/>
    <s v="Deoria"/>
    <x v="2"/>
    <n v="90"/>
    <n v="1000"/>
  </r>
  <r>
    <x v="3"/>
    <x v="11"/>
    <s v="Deoria"/>
    <x v="0"/>
    <n v="254830"/>
    <n v="2290.23"/>
  </r>
  <r>
    <x v="3"/>
    <x v="11"/>
    <s v="Deoria"/>
    <x v="1"/>
    <n v="11850"/>
    <n v="2018.57"/>
  </r>
  <r>
    <x v="3"/>
    <x v="11"/>
    <s v="Deoria"/>
    <x v="2"/>
    <n v="100"/>
    <n v="1100"/>
  </r>
  <r>
    <x v="4"/>
    <x v="11"/>
    <s v="Deoria"/>
    <x v="0"/>
    <n v="264660"/>
    <n v="2353.06"/>
  </r>
  <r>
    <x v="4"/>
    <x v="11"/>
    <s v="Deoria"/>
    <x v="1"/>
    <n v="12450"/>
    <n v="2325.3000000000002"/>
  </r>
  <r>
    <x v="4"/>
    <x v="11"/>
    <s v="Deoria"/>
    <x v="2"/>
    <n v="100"/>
    <n v="900"/>
  </r>
  <r>
    <x v="5"/>
    <x v="11"/>
    <s v="Deoria"/>
    <x v="0"/>
    <n v="258230"/>
    <n v="2533.94"/>
  </r>
  <r>
    <x v="5"/>
    <x v="11"/>
    <s v="Deoria"/>
    <x v="1"/>
    <n v="12640"/>
    <n v="2789.56"/>
  </r>
  <r>
    <x v="5"/>
    <x v="11"/>
    <s v="Deoria"/>
    <x v="2"/>
    <n v="430"/>
    <n v="651.16"/>
  </r>
  <r>
    <x v="6"/>
    <x v="11"/>
    <s v="Deoria"/>
    <x v="0"/>
    <n v="251340"/>
    <n v="2071.62"/>
  </r>
  <r>
    <x v="6"/>
    <x v="11"/>
    <s v="Deoria"/>
    <x v="1"/>
    <n v="12640"/>
    <n v="2458.86"/>
  </r>
  <r>
    <x v="6"/>
    <x v="11"/>
    <s v="Deoria"/>
    <x v="2"/>
    <n v="140"/>
    <n v="357.14"/>
  </r>
  <r>
    <x v="7"/>
    <x v="11"/>
    <s v="Deoria"/>
    <x v="0"/>
    <n v="236490"/>
    <n v="1158.9100000000001"/>
  </r>
  <r>
    <x v="7"/>
    <x v="11"/>
    <s v="Deoria"/>
    <x v="1"/>
    <n v="12610"/>
    <n v="2394.13"/>
  </r>
  <r>
    <x v="7"/>
    <x v="11"/>
    <s v="Deoria"/>
    <x v="2"/>
    <n v="110"/>
    <n v="636.36"/>
  </r>
  <r>
    <x v="8"/>
    <x v="11"/>
    <s v="Deoria"/>
    <x v="0"/>
    <n v="260110"/>
    <n v="2052.11"/>
  </r>
  <r>
    <x v="8"/>
    <x v="11"/>
    <s v="Deoria"/>
    <x v="1"/>
    <n v="15210"/>
    <n v="2665.83"/>
  </r>
  <r>
    <x v="8"/>
    <x v="11"/>
    <s v="Deoria"/>
    <x v="2"/>
    <n v="120"/>
    <n v="1024.5899999999999"/>
  </r>
  <r>
    <x v="9"/>
    <x v="11"/>
    <s v="Deoria"/>
    <x v="0"/>
    <n v="255140"/>
    <n v="2509.8000000000002"/>
  </r>
  <r>
    <x v="9"/>
    <x v="11"/>
    <s v="Deoria"/>
    <x v="1"/>
    <n v="15860"/>
    <n v="2744.37"/>
  </r>
  <r>
    <x v="9"/>
    <x v="11"/>
    <s v="Deoria"/>
    <x v="2"/>
    <n v="110"/>
    <n v="1063.6400000000001"/>
  </r>
  <r>
    <x v="0"/>
    <x v="11"/>
    <s v="Basti"/>
    <x v="0"/>
    <n v="375060"/>
    <n v="2162.5100000000002"/>
  </r>
  <r>
    <x v="0"/>
    <x v="11"/>
    <s v="Basti"/>
    <x v="1"/>
    <n v="6150"/>
    <n v="1531.71"/>
  </r>
  <r>
    <x v="0"/>
    <x v="11"/>
    <s v="Basti"/>
    <x v="2"/>
    <n v="2280"/>
    <n v="995.61"/>
  </r>
  <r>
    <x v="1"/>
    <x v="11"/>
    <s v="Basti"/>
    <x v="0"/>
    <n v="374350"/>
    <n v="2071.83"/>
  </r>
  <r>
    <x v="1"/>
    <x v="11"/>
    <s v="Basti"/>
    <x v="1"/>
    <n v="5930"/>
    <n v="1446.88"/>
  </r>
  <r>
    <x v="1"/>
    <x v="11"/>
    <s v="Basti"/>
    <x v="2"/>
    <n v="2150"/>
    <n v="818.6"/>
  </r>
  <r>
    <x v="2"/>
    <x v="11"/>
    <s v="Basti"/>
    <x v="0"/>
    <n v="368260"/>
    <n v="2186.66"/>
  </r>
  <r>
    <x v="2"/>
    <x v="11"/>
    <s v="Basti"/>
    <x v="1"/>
    <n v="5040"/>
    <n v="1210.32"/>
  </r>
  <r>
    <x v="2"/>
    <x v="11"/>
    <s v="Basti"/>
    <x v="2"/>
    <n v="1520"/>
    <n v="888.16"/>
  </r>
  <r>
    <x v="3"/>
    <x v="11"/>
    <s v="Basti"/>
    <x v="0"/>
    <n v="355310"/>
    <n v="2465.79"/>
  </r>
  <r>
    <x v="3"/>
    <x v="11"/>
    <s v="Basti"/>
    <x v="1"/>
    <n v="4710"/>
    <n v="1774.95"/>
  </r>
  <r>
    <x v="3"/>
    <x v="11"/>
    <s v="Basti"/>
    <x v="2"/>
    <n v="1370"/>
    <n v="1175.18"/>
  </r>
  <r>
    <x v="4"/>
    <x v="11"/>
    <s v="Basti"/>
    <x v="0"/>
    <n v="356770"/>
    <n v="2457.4899999999998"/>
  </r>
  <r>
    <x v="4"/>
    <x v="11"/>
    <s v="Basti"/>
    <x v="1"/>
    <n v="4860"/>
    <n v="1853.91"/>
  </r>
  <r>
    <x v="4"/>
    <x v="11"/>
    <s v="Basti"/>
    <x v="2"/>
    <n v="1230"/>
    <n v="1105.69"/>
  </r>
  <r>
    <x v="5"/>
    <x v="11"/>
    <s v="Basti"/>
    <x v="0"/>
    <n v="368750"/>
    <n v="2574.0500000000002"/>
  </r>
  <r>
    <x v="5"/>
    <x v="11"/>
    <s v="Basti"/>
    <x v="1"/>
    <n v="5130"/>
    <n v="1908.38"/>
  </r>
  <r>
    <x v="5"/>
    <x v="11"/>
    <s v="Basti"/>
    <x v="2"/>
    <n v="1190"/>
    <n v="428.57"/>
  </r>
  <r>
    <x v="6"/>
    <x v="11"/>
    <s v="Basti"/>
    <x v="0"/>
    <n v="365710"/>
    <n v="2131.63"/>
  </r>
  <r>
    <x v="6"/>
    <x v="11"/>
    <s v="Basti"/>
    <x v="1"/>
    <n v="4580"/>
    <n v="1781.66"/>
  </r>
  <r>
    <x v="6"/>
    <x v="11"/>
    <s v="Basti"/>
    <x v="2"/>
    <n v="1660"/>
    <n v="301.2"/>
  </r>
  <r>
    <x v="7"/>
    <x v="11"/>
    <s v="Basti"/>
    <x v="0"/>
    <n v="362070"/>
    <n v="2046.95"/>
  </r>
  <r>
    <x v="7"/>
    <x v="11"/>
    <s v="Basti"/>
    <x v="1"/>
    <n v="4660"/>
    <n v="1856.22"/>
  </r>
  <r>
    <x v="7"/>
    <x v="11"/>
    <s v="Basti"/>
    <x v="2"/>
    <n v="900"/>
    <n v="611.11"/>
  </r>
  <r>
    <x v="8"/>
    <x v="11"/>
    <s v="Basti"/>
    <x v="0"/>
    <n v="373910"/>
    <n v="2187.61"/>
  </r>
  <r>
    <x v="8"/>
    <x v="11"/>
    <s v="Basti"/>
    <x v="1"/>
    <n v="4610"/>
    <n v="951.64"/>
  </r>
  <r>
    <x v="8"/>
    <x v="11"/>
    <s v="Basti"/>
    <x v="2"/>
    <n v="1290"/>
    <n v="1103.72"/>
  </r>
  <r>
    <x v="9"/>
    <x v="11"/>
    <s v="Basti"/>
    <x v="0"/>
    <n v="370850"/>
    <n v="2576.61"/>
  </r>
  <r>
    <x v="9"/>
    <x v="11"/>
    <s v="Basti"/>
    <x v="1"/>
    <n v="4890"/>
    <n v="965.62"/>
  </r>
  <r>
    <x v="9"/>
    <x v="11"/>
    <s v="Basti"/>
    <x v="2"/>
    <n v="1340"/>
    <n v="1071.43"/>
  </r>
  <r>
    <x v="0"/>
    <x v="11"/>
    <s v="Azamgarh"/>
    <x v="0"/>
    <n v="313680"/>
    <n v="1985.72"/>
  </r>
  <r>
    <x v="0"/>
    <x v="11"/>
    <s v="Azamgarh"/>
    <x v="1"/>
    <n v="6710"/>
    <n v="992.55"/>
  </r>
  <r>
    <x v="0"/>
    <x v="11"/>
    <s v="Azamgarh"/>
    <x v="2"/>
    <n v="4820"/>
    <n v="1236.51"/>
  </r>
  <r>
    <x v="1"/>
    <x v="11"/>
    <s v="Azamgarh"/>
    <x v="0"/>
    <n v="286760"/>
    <n v="1666.27"/>
  </r>
  <r>
    <x v="1"/>
    <x v="11"/>
    <s v="Azamgarh"/>
    <x v="1"/>
    <n v="7300"/>
    <n v="1771.23"/>
  </r>
  <r>
    <x v="1"/>
    <x v="11"/>
    <s v="Azamgarh"/>
    <x v="2"/>
    <n v="4760"/>
    <n v="1033.6099999999999"/>
  </r>
  <r>
    <x v="2"/>
    <x v="11"/>
    <s v="Azamgarh"/>
    <x v="0"/>
    <n v="299360"/>
    <n v="1990.91"/>
  </r>
  <r>
    <x v="2"/>
    <x v="11"/>
    <s v="Azamgarh"/>
    <x v="1"/>
    <n v="7190"/>
    <n v="1557.72"/>
  </r>
  <r>
    <x v="2"/>
    <x v="11"/>
    <s v="Azamgarh"/>
    <x v="2"/>
    <n v="4480"/>
    <n v="1216.52"/>
  </r>
  <r>
    <x v="3"/>
    <x v="11"/>
    <s v="Azamgarh"/>
    <x v="0"/>
    <n v="298230"/>
    <n v="2275.12"/>
  </r>
  <r>
    <x v="3"/>
    <x v="11"/>
    <s v="Azamgarh"/>
    <x v="1"/>
    <n v="7020"/>
    <n v="1524.22"/>
  </r>
  <r>
    <x v="3"/>
    <x v="11"/>
    <s v="Azamgarh"/>
    <x v="2"/>
    <n v="4600"/>
    <n v="1313.04"/>
  </r>
  <r>
    <x v="4"/>
    <x v="11"/>
    <s v="Azamgarh"/>
    <x v="0"/>
    <n v="295370"/>
    <n v="2147.61"/>
  </r>
  <r>
    <x v="4"/>
    <x v="11"/>
    <s v="Azamgarh"/>
    <x v="1"/>
    <n v="7310"/>
    <n v="1792.07"/>
  </r>
  <r>
    <x v="4"/>
    <x v="11"/>
    <s v="Azamgarh"/>
    <x v="2"/>
    <n v="4840"/>
    <n v="1663.22"/>
  </r>
  <r>
    <x v="5"/>
    <x v="11"/>
    <s v="Azamgarh"/>
    <x v="0"/>
    <n v="305060"/>
    <n v="2172.0300000000002"/>
  </r>
  <r>
    <x v="5"/>
    <x v="11"/>
    <s v="Azamgarh"/>
    <x v="1"/>
    <n v="6810"/>
    <n v="1958.88"/>
  </r>
  <r>
    <x v="5"/>
    <x v="11"/>
    <s v="Azamgarh"/>
    <x v="2"/>
    <n v="4960"/>
    <n v="798.39"/>
  </r>
  <r>
    <x v="6"/>
    <x v="11"/>
    <s v="Azamgarh"/>
    <x v="0"/>
    <n v="293740"/>
    <n v="1908.52"/>
  </r>
  <r>
    <x v="6"/>
    <x v="11"/>
    <s v="Azamgarh"/>
    <x v="1"/>
    <n v="7510"/>
    <n v="1873.5"/>
  </r>
  <r>
    <x v="6"/>
    <x v="11"/>
    <s v="Azamgarh"/>
    <x v="2"/>
    <n v="4240"/>
    <n v="1417.45"/>
  </r>
  <r>
    <x v="7"/>
    <x v="11"/>
    <s v="Azamgarh"/>
    <x v="0"/>
    <n v="292990"/>
    <n v="1819.72"/>
  </r>
  <r>
    <x v="7"/>
    <x v="11"/>
    <s v="Azamgarh"/>
    <x v="1"/>
    <n v="6270"/>
    <n v="1676.24"/>
  </r>
  <r>
    <x v="7"/>
    <x v="11"/>
    <s v="Azamgarh"/>
    <x v="2"/>
    <n v="1480"/>
    <n v="932.43"/>
  </r>
  <r>
    <x v="8"/>
    <x v="11"/>
    <s v="Azamgarh"/>
    <x v="0"/>
    <n v="299170"/>
    <n v="2260.81"/>
  </r>
  <r>
    <x v="8"/>
    <x v="11"/>
    <s v="Azamgarh"/>
    <x v="1"/>
    <n v="7240"/>
    <n v="1619.72"/>
  </r>
  <r>
    <x v="8"/>
    <x v="11"/>
    <s v="Azamgarh"/>
    <x v="2"/>
    <n v="4730"/>
    <n v="1637.48"/>
  </r>
  <r>
    <x v="9"/>
    <x v="11"/>
    <s v="Azamgarh"/>
    <x v="0"/>
    <n v="307360"/>
    <n v="2375.4499999999998"/>
  </r>
  <r>
    <x v="9"/>
    <x v="11"/>
    <s v="Azamgarh"/>
    <x v="1"/>
    <n v="6440"/>
    <n v="1679.25"/>
  </r>
  <r>
    <x v="9"/>
    <x v="11"/>
    <s v="Azamgarh"/>
    <x v="2"/>
    <n v="4650"/>
    <n v="1052.05"/>
  </r>
  <r>
    <x v="0"/>
    <x v="11"/>
    <s v="Lucknow"/>
    <x v="0"/>
    <n v="52480"/>
    <n v="2128.0500000000002"/>
  </r>
  <r>
    <x v="0"/>
    <x v="11"/>
    <s v="Lucknow"/>
    <x v="1"/>
    <n v="1580"/>
    <n v="1208.8599999999999"/>
  </r>
  <r>
    <x v="0"/>
    <x v="11"/>
    <s v="Lucknow"/>
    <x v="2"/>
    <n v="1360"/>
    <n v="1132.3499999999999"/>
  </r>
  <r>
    <x v="0"/>
    <x v="11"/>
    <s v="Lucknow"/>
    <x v="3"/>
    <n v="80"/>
    <n v="250"/>
  </r>
  <r>
    <x v="1"/>
    <x v="11"/>
    <s v="Lucknow"/>
    <x v="0"/>
    <n v="48190"/>
    <n v="2205.85"/>
  </r>
  <r>
    <x v="1"/>
    <x v="11"/>
    <s v="Lucknow"/>
    <x v="1"/>
    <n v="1540"/>
    <n v="1259.74"/>
  </r>
  <r>
    <x v="1"/>
    <x v="11"/>
    <s v="Lucknow"/>
    <x v="2"/>
    <n v="1310"/>
    <n v="854.96"/>
  </r>
  <r>
    <x v="2"/>
    <x v="11"/>
    <s v="Lucknow"/>
    <x v="0"/>
    <n v="51540"/>
    <n v="1912.88"/>
  </r>
  <r>
    <x v="2"/>
    <x v="11"/>
    <s v="Lucknow"/>
    <x v="1"/>
    <n v="1470"/>
    <n v="979.59"/>
  </r>
  <r>
    <x v="2"/>
    <x v="11"/>
    <s v="Lucknow"/>
    <x v="2"/>
    <n v="1190"/>
    <n v="613.45000000000005"/>
  </r>
  <r>
    <x v="2"/>
    <x v="11"/>
    <s v="Lucknow"/>
    <x v="3"/>
    <n v="120"/>
    <n v="250"/>
  </r>
  <r>
    <x v="3"/>
    <x v="11"/>
    <s v="Lucknow"/>
    <x v="0"/>
    <n v="51580"/>
    <n v="2008.53"/>
  </r>
  <r>
    <x v="3"/>
    <x v="11"/>
    <s v="Lucknow"/>
    <x v="1"/>
    <n v="1540"/>
    <n v="1136.3599999999999"/>
  </r>
  <r>
    <x v="3"/>
    <x v="11"/>
    <s v="Lucknow"/>
    <x v="2"/>
    <n v="1000"/>
    <n v="1080"/>
  </r>
  <r>
    <x v="4"/>
    <x v="11"/>
    <s v="Lucknow"/>
    <x v="0"/>
    <n v="51140"/>
    <n v="2049.86"/>
  </r>
  <r>
    <x v="4"/>
    <x v="11"/>
    <s v="Lucknow"/>
    <x v="1"/>
    <n v="1440"/>
    <n v="1493.06"/>
  </r>
  <r>
    <x v="4"/>
    <x v="11"/>
    <s v="Lucknow"/>
    <x v="2"/>
    <n v="940"/>
    <n v="1180.8499999999999"/>
  </r>
  <r>
    <x v="5"/>
    <x v="11"/>
    <s v="Lucknow"/>
    <x v="0"/>
    <n v="52160"/>
    <n v="2025.88"/>
  </r>
  <r>
    <x v="5"/>
    <x v="11"/>
    <s v="Lucknow"/>
    <x v="1"/>
    <n v="1260"/>
    <n v="1698.41"/>
  </r>
  <r>
    <x v="5"/>
    <x v="11"/>
    <s v="Lucknow"/>
    <x v="2"/>
    <n v="1170"/>
    <n v="478.63"/>
  </r>
  <r>
    <x v="6"/>
    <x v="11"/>
    <s v="Lucknow"/>
    <x v="0"/>
    <n v="54130"/>
    <n v="2324.77"/>
  </r>
  <r>
    <x v="6"/>
    <x v="11"/>
    <s v="Lucknow"/>
    <x v="1"/>
    <n v="1580"/>
    <n v="854.43"/>
  </r>
  <r>
    <x v="6"/>
    <x v="11"/>
    <s v="Lucknow"/>
    <x v="2"/>
    <n v="650"/>
    <n v="538.46"/>
  </r>
  <r>
    <x v="7"/>
    <x v="11"/>
    <s v="Lucknow"/>
    <x v="0"/>
    <n v="52940"/>
    <n v="2026.26"/>
  </r>
  <r>
    <x v="7"/>
    <x v="11"/>
    <s v="Lucknow"/>
    <x v="1"/>
    <n v="1110"/>
    <n v="1243.24"/>
  </r>
  <r>
    <x v="7"/>
    <x v="11"/>
    <s v="Lucknow"/>
    <x v="2"/>
    <n v="620"/>
    <n v="500"/>
  </r>
  <r>
    <x v="8"/>
    <x v="11"/>
    <s v="Lucknow"/>
    <x v="0"/>
    <n v="63800"/>
    <n v="1948"/>
  </r>
  <r>
    <x v="8"/>
    <x v="11"/>
    <s v="Lucknow"/>
    <x v="1"/>
    <n v="2900"/>
    <n v="1606.83"/>
  </r>
  <r>
    <x v="8"/>
    <x v="11"/>
    <s v="Lucknow"/>
    <x v="2"/>
    <n v="880"/>
    <n v="750.85"/>
  </r>
  <r>
    <x v="9"/>
    <x v="11"/>
    <s v="Lucknow"/>
    <x v="0"/>
    <n v="51620"/>
    <n v="2707"/>
  </r>
  <r>
    <x v="9"/>
    <x v="11"/>
    <s v="Lucknow"/>
    <x v="1"/>
    <n v="1620"/>
    <n v="1166.56"/>
  </r>
  <r>
    <x v="9"/>
    <x v="11"/>
    <s v="Lucknow"/>
    <x v="2"/>
    <n v="930"/>
    <n v="942.18"/>
  </r>
  <r>
    <x v="0"/>
    <x v="11"/>
    <s v="Unnao"/>
    <x v="0"/>
    <n v="95990"/>
    <n v="2106.89"/>
  </r>
  <r>
    <x v="0"/>
    <x v="11"/>
    <s v="Unnao"/>
    <x v="1"/>
    <n v="35290"/>
    <n v="1243.1300000000001"/>
  </r>
  <r>
    <x v="0"/>
    <x v="11"/>
    <s v="Unnao"/>
    <x v="2"/>
    <n v="3990"/>
    <n v="1130.33"/>
  </r>
  <r>
    <x v="1"/>
    <x v="11"/>
    <s v="Unnao"/>
    <x v="0"/>
    <n v="70560"/>
    <n v="1773.53"/>
  </r>
  <r>
    <x v="1"/>
    <x v="11"/>
    <s v="Unnao"/>
    <x v="1"/>
    <n v="25290"/>
    <n v="1325.43"/>
  </r>
  <r>
    <x v="1"/>
    <x v="11"/>
    <s v="Unnao"/>
    <x v="2"/>
    <n v="4040"/>
    <n v="851.49"/>
  </r>
  <r>
    <x v="2"/>
    <x v="11"/>
    <s v="Unnao"/>
    <x v="0"/>
    <n v="88190"/>
    <n v="1661.64"/>
  </r>
  <r>
    <x v="2"/>
    <x v="11"/>
    <s v="Unnao"/>
    <x v="1"/>
    <n v="30060"/>
    <n v="779.44"/>
  </r>
  <r>
    <x v="2"/>
    <x v="11"/>
    <s v="Unnao"/>
    <x v="2"/>
    <n v="3400"/>
    <n v="614.71"/>
  </r>
  <r>
    <x v="3"/>
    <x v="11"/>
    <s v="Unnao"/>
    <x v="0"/>
    <n v="96840"/>
    <n v="1777.26"/>
  </r>
  <r>
    <x v="3"/>
    <x v="11"/>
    <s v="Unnao"/>
    <x v="1"/>
    <n v="31530"/>
    <n v="1042.5"/>
  </r>
  <r>
    <x v="3"/>
    <x v="11"/>
    <s v="Unnao"/>
    <x v="2"/>
    <n v="3220"/>
    <n v="1586.96"/>
  </r>
  <r>
    <x v="4"/>
    <x v="11"/>
    <s v="Unnao"/>
    <x v="0"/>
    <n v="98280"/>
    <n v="1962.05"/>
  </r>
  <r>
    <x v="4"/>
    <x v="11"/>
    <s v="Unnao"/>
    <x v="1"/>
    <n v="28520"/>
    <n v="1186.19"/>
  </r>
  <r>
    <x v="4"/>
    <x v="11"/>
    <s v="Unnao"/>
    <x v="2"/>
    <n v="3070"/>
    <n v="1185.67"/>
  </r>
  <r>
    <x v="5"/>
    <x v="11"/>
    <s v="Unnao"/>
    <x v="0"/>
    <n v="102460"/>
    <n v="2129.9"/>
  </r>
  <r>
    <x v="5"/>
    <x v="11"/>
    <s v="Unnao"/>
    <x v="1"/>
    <n v="27930"/>
    <n v="1577.52"/>
  </r>
  <r>
    <x v="5"/>
    <x v="11"/>
    <s v="Unnao"/>
    <x v="2"/>
    <n v="3040"/>
    <n v="473.68"/>
  </r>
  <r>
    <x v="6"/>
    <x v="11"/>
    <s v="Unnao"/>
    <x v="0"/>
    <n v="96440"/>
    <n v="1677.93"/>
  </r>
  <r>
    <x v="6"/>
    <x v="11"/>
    <s v="Unnao"/>
    <x v="1"/>
    <n v="24570"/>
    <n v="1424.09"/>
  </r>
  <r>
    <x v="6"/>
    <x v="11"/>
    <s v="Unnao"/>
    <x v="2"/>
    <n v="3040"/>
    <n v="506.58"/>
  </r>
  <r>
    <x v="7"/>
    <x v="11"/>
    <s v="Unnao"/>
    <x v="0"/>
    <n v="87260"/>
    <n v="1584"/>
  </r>
  <r>
    <x v="7"/>
    <x v="11"/>
    <s v="Unnao"/>
    <x v="1"/>
    <n v="26070"/>
    <n v="1528.96"/>
  </r>
  <r>
    <x v="7"/>
    <x v="11"/>
    <s v="Unnao"/>
    <x v="2"/>
    <n v="1850"/>
    <n v="778.38"/>
  </r>
  <r>
    <x v="8"/>
    <x v="11"/>
    <s v="Unnao"/>
    <x v="0"/>
    <n v="99890"/>
    <n v="1942"/>
  </r>
  <r>
    <x v="8"/>
    <x v="11"/>
    <s v="Unnao"/>
    <x v="1"/>
    <n v="30980"/>
    <n v="1631.69"/>
  </r>
  <r>
    <x v="8"/>
    <x v="11"/>
    <s v="Unnao"/>
    <x v="2"/>
    <n v="2590"/>
    <n v="892.28"/>
  </r>
  <r>
    <x v="9"/>
    <x v="11"/>
    <s v="Unnao"/>
    <x v="0"/>
    <n v="94990"/>
    <n v="2097"/>
  </r>
  <r>
    <x v="9"/>
    <x v="11"/>
    <s v="Unnao"/>
    <x v="1"/>
    <n v="29230"/>
    <n v="2245.41"/>
  </r>
  <r>
    <x v="9"/>
    <x v="11"/>
    <s v="Unnao"/>
    <x v="2"/>
    <n v="2970"/>
    <n v="1294.99"/>
  </r>
  <r>
    <x v="0"/>
    <x v="11"/>
    <s v="Rae-Bareily"/>
    <x v="0"/>
    <n v="140690"/>
    <n v="2262.9899999999998"/>
  </r>
  <r>
    <x v="0"/>
    <x v="11"/>
    <s v="Rae-Bareily"/>
    <x v="1"/>
    <n v="130"/>
    <n v="1153.8499999999999"/>
  </r>
  <r>
    <x v="0"/>
    <x v="11"/>
    <s v="Rae-Bareily"/>
    <x v="2"/>
    <n v="6430"/>
    <n v="1161.74"/>
  </r>
  <r>
    <x v="1"/>
    <x v="11"/>
    <s v="Rae-Bareily"/>
    <x v="0"/>
    <n v="135090"/>
    <n v="2194.17"/>
  </r>
  <r>
    <x v="1"/>
    <x v="11"/>
    <s v="Rae-Bareily"/>
    <x v="1"/>
    <n v="70"/>
    <n v="1285.71"/>
  </r>
  <r>
    <x v="1"/>
    <x v="11"/>
    <s v="Rae-Bareily"/>
    <x v="2"/>
    <n v="6030"/>
    <n v="928.69"/>
  </r>
  <r>
    <x v="2"/>
    <x v="11"/>
    <s v="Rae-Bareily"/>
    <x v="0"/>
    <n v="134940"/>
    <n v="2118.4"/>
  </r>
  <r>
    <x v="2"/>
    <x v="11"/>
    <s v="Rae-Bareily"/>
    <x v="1"/>
    <n v="290"/>
    <n v="950.56"/>
  </r>
  <r>
    <x v="2"/>
    <x v="11"/>
    <s v="Rae-Bareily"/>
    <x v="2"/>
    <n v="7130"/>
    <n v="728.78"/>
  </r>
  <r>
    <x v="3"/>
    <x v="11"/>
    <s v="Rae-Bareily"/>
    <x v="0"/>
    <n v="136950"/>
    <n v="2272.94"/>
  </r>
  <r>
    <x v="3"/>
    <x v="11"/>
    <s v="Rae-Bareily"/>
    <x v="1"/>
    <n v="280"/>
    <n v="1076.31"/>
  </r>
  <r>
    <x v="3"/>
    <x v="11"/>
    <s v="Rae-Bareily"/>
    <x v="2"/>
    <n v="6660"/>
    <n v="1313.31"/>
  </r>
  <r>
    <x v="4"/>
    <x v="11"/>
    <s v="Rae-Bareily"/>
    <x v="0"/>
    <n v="135760"/>
    <n v="2493.2399999999998"/>
  </r>
  <r>
    <x v="4"/>
    <x v="11"/>
    <s v="Rae-Bareily"/>
    <x v="1"/>
    <n v="240"/>
    <n v="1200.1500000000001"/>
  </r>
  <r>
    <x v="4"/>
    <x v="11"/>
    <s v="Rae-Bareily"/>
    <x v="2"/>
    <n v="5900"/>
    <n v="1133.48"/>
  </r>
  <r>
    <x v="5"/>
    <x v="11"/>
    <s v="Rae-Bareily"/>
    <x v="0"/>
    <n v="143000"/>
    <n v="2387.15"/>
  </r>
  <r>
    <x v="5"/>
    <x v="11"/>
    <s v="Rae-Bareily"/>
    <x v="1"/>
    <n v="310"/>
    <n v="943.4"/>
  </r>
  <r>
    <x v="5"/>
    <x v="11"/>
    <s v="Rae-Bareily"/>
    <x v="2"/>
    <n v="7220"/>
    <n v="471.42"/>
  </r>
  <r>
    <x v="6"/>
    <x v="11"/>
    <s v="Rae-Bareily"/>
    <x v="0"/>
    <n v="146520"/>
    <n v="2119.94"/>
  </r>
  <r>
    <x v="6"/>
    <x v="11"/>
    <s v="Rae-Bareily"/>
    <x v="1"/>
    <n v="440"/>
    <n v="1387.47"/>
  </r>
  <r>
    <x v="6"/>
    <x v="11"/>
    <s v="Rae-Bareily"/>
    <x v="2"/>
    <n v="5750"/>
    <n v="226.17"/>
  </r>
  <r>
    <x v="7"/>
    <x v="11"/>
    <s v="Rae-Bareily"/>
    <x v="0"/>
    <n v="156590"/>
    <n v="2085.17"/>
  </r>
  <r>
    <x v="7"/>
    <x v="11"/>
    <s v="Rae-Bareily"/>
    <x v="1"/>
    <n v="300"/>
    <n v="980.18"/>
  </r>
  <r>
    <x v="7"/>
    <x v="11"/>
    <s v="Rae-Bareily"/>
    <x v="2"/>
    <n v="5910"/>
    <n v="136.59"/>
  </r>
  <r>
    <x v="8"/>
    <x v="11"/>
    <s v="Rae-Bareily"/>
    <x v="0"/>
    <n v="141090"/>
    <n v="2378.6999999999998"/>
  </r>
  <r>
    <x v="8"/>
    <x v="11"/>
    <s v="Rae-Bareily"/>
    <x v="1"/>
    <n v="430"/>
    <n v="1464.65"/>
  </r>
  <r>
    <x v="8"/>
    <x v="11"/>
    <s v="Rae-Bareily"/>
    <x v="2"/>
    <n v="9120"/>
    <n v="1010.51"/>
  </r>
  <r>
    <x v="9"/>
    <x v="11"/>
    <s v="Rae-Bareily"/>
    <x v="0"/>
    <n v="140340"/>
    <n v="2442.0100000000002"/>
  </r>
  <r>
    <x v="9"/>
    <x v="11"/>
    <s v="Rae-Bareily"/>
    <x v="1"/>
    <n v="550"/>
    <n v="1856.48"/>
  </r>
  <r>
    <x v="9"/>
    <x v="11"/>
    <s v="Rae-Bareily"/>
    <x v="2"/>
    <n v="6460"/>
    <n v="895.51"/>
  </r>
  <r>
    <x v="0"/>
    <x v="11"/>
    <s v="Sitapur"/>
    <x v="0"/>
    <n v="147150"/>
    <n v="1735.98"/>
  </r>
  <r>
    <x v="0"/>
    <x v="11"/>
    <s v="Sitapur"/>
    <x v="1"/>
    <n v="16990"/>
    <n v="449.68"/>
  </r>
  <r>
    <x v="0"/>
    <x v="11"/>
    <s v="Sitapur"/>
    <x v="2"/>
    <n v="610"/>
    <n v="1131.1500000000001"/>
  </r>
  <r>
    <x v="1"/>
    <x v="11"/>
    <s v="Sitapur"/>
    <x v="0"/>
    <n v="157480"/>
    <n v="1839.41"/>
  </r>
  <r>
    <x v="1"/>
    <x v="11"/>
    <s v="Sitapur"/>
    <x v="1"/>
    <n v="17470"/>
    <n v="813.39"/>
  </r>
  <r>
    <x v="1"/>
    <x v="11"/>
    <s v="Sitapur"/>
    <x v="2"/>
    <n v="850"/>
    <n v="847.06"/>
  </r>
  <r>
    <x v="2"/>
    <x v="11"/>
    <s v="Sitapur"/>
    <x v="0"/>
    <n v="159030"/>
    <n v="1976.23"/>
  </r>
  <r>
    <x v="2"/>
    <x v="11"/>
    <s v="Sitapur"/>
    <x v="1"/>
    <n v="15930"/>
    <n v="765.22"/>
  </r>
  <r>
    <x v="2"/>
    <x v="11"/>
    <s v="Sitapur"/>
    <x v="2"/>
    <n v="560"/>
    <n v="625"/>
  </r>
  <r>
    <x v="3"/>
    <x v="11"/>
    <s v="Sitapur"/>
    <x v="0"/>
    <n v="162230"/>
    <n v="2221.17"/>
  </r>
  <r>
    <x v="3"/>
    <x v="11"/>
    <s v="Sitapur"/>
    <x v="1"/>
    <n v="12940"/>
    <n v="731.84"/>
  </r>
  <r>
    <x v="3"/>
    <x v="11"/>
    <s v="Sitapur"/>
    <x v="2"/>
    <n v="920"/>
    <n v="1076.0899999999999"/>
  </r>
  <r>
    <x v="4"/>
    <x v="11"/>
    <s v="Sitapur"/>
    <x v="0"/>
    <n v="162230"/>
    <n v="2394.9899999999998"/>
  </r>
  <r>
    <x v="4"/>
    <x v="11"/>
    <s v="Sitapur"/>
    <x v="1"/>
    <n v="13230"/>
    <n v="962.21"/>
  </r>
  <r>
    <x v="4"/>
    <x v="11"/>
    <s v="Sitapur"/>
    <x v="2"/>
    <n v="250"/>
    <n v="1160"/>
  </r>
  <r>
    <x v="5"/>
    <x v="11"/>
    <s v="Sitapur"/>
    <x v="0"/>
    <n v="169740"/>
    <n v="2439.02"/>
  </r>
  <r>
    <x v="5"/>
    <x v="11"/>
    <s v="Sitapur"/>
    <x v="1"/>
    <n v="11190"/>
    <n v="965.15"/>
  </r>
  <r>
    <x v="5"/>
    <x v="11"/>
    <s v="Sitapur"/>
    <x v="2"/>
    <n v="590"/>
    <n v="474.58"/>
  </r>
  <r>
    <x v="6"/>
    <x v="11"/>
    <s v="Sitapur"/>
    <x v="0"/>
    <n v="164200"/>
    <n v="2333.0700000000002"/>
  </r>
  <r>
    <x v="6"/>
    <x v="11"/>
    <s v="Sitapur"/>
    <x v="1"/>
    <n v="8980"/>
    <n v="895.32"/>
  </r>
  <r>
    <x v="6"/>
    <x v="11"/>
    <s v="Sitapur"/>
    <x v="2"/>
    <n v="480"/>
    <n v="541.66999999999996"/>
  </r>
  <r>
    <x v="7"/>
    <x v="11"/>
    <s v="Sitapur"/>
    <x v="0"/>
    <n v="160520"/>
    <n v="2158.0500000000002"/>
  </r>
  <r>
    <x v="7"/>
    <x v="11"/>
    <s v="Sitapur"/>
    <x v="1"/>
    <n v="8720"/>
    <n v="1027.52"/>
  </r>
  <r>
    <x v="7"/>
    <x v="11"/>
    <s v="Sitapur"/>
    <x v="2"/>
    <n v="340"/>
    <n v="500"/>
  </r>
  <r>
    <x v="8"/>
    <x v="11"/>
    <s v="Sitapur"/>
    <x v="0"/>
    <n v="167970"/>
    <n v="2330"/>
  </r>
  <r>
    <x v="8"/>
    <x v="11"/>
    <s v="Sitapur"/>
    <x v="1"/>
    <n v="15370"/>
    <n v="1254.08"/>
  </r>
  <r>
    <x v="8"/>
    <x v="11"/>
    <s v="Sitapur"/>
    <x v="2"/>
    <n v="570"/>
    <n v="749.57"/>
  </r>
  <r>
    <x v="9"/>
    <x v="11"/>
    <s v="Sitapur"/>
    <x v="0"/>
    <n v="163870"/>
    <n v="2344"/>
  </r>
  <r>
    <x v="9"/>
    <x v="11"/>
    <s v="Sitapur"/>
    <x v="1"/>
    <n v="9970"/>
    <n v="915.23"/>
  </r>
  <r>
    <x v="9"/>
    <x v="11"/>
    <s v="Sitapur"/>
    <x v="2"/>
    <n v="500"/>
    <n v="942.46"/>
  </r>
  <r>
    <x v="0"/>
    <x v="11"/>
    <s v="Hardoi"/>
    <x v="0"/>
    <n v="166730"/>
    <n v="2092.96"/>
  </r>
  <r>
    <x v="0"/>
    <x v="11"/>
    <s v="Hardoi"/>
    <x v="1"/>
    <n v="49990"/>
    <n v="1479.3"/>
  </r>
  <r>
    <x v="0"/>
    <x v="11"/>
    <s v="Hardoi"/>
    <x v="2"/>
    <n v="690"/>
    <n v="1130.43"/>
  </r>
  <r>
    <x v="1"/>
    <x v="11"/>
    <s v="Hardoi"/>
    <x v="0"/>
    <n v="130230"/>
    <n v="2256.6999999999998"/>
  </r>
  <r>
    <x v="1"/>
    <x v="11"/>
    <s v="Hardoi"/>
    <x v="1"/>
    <n v="39180"/>
    <n v="1415.26"/>
  </r>
  <r>
    <x v="1"/>
    <x v="11"/>
    <s v="Hardoi"/>
    <x v="2"/>
    <n v="750"/>
    <n v="853.33"/>
  </r>
  <r>
    <x v="2"/>
    <x v="11"/>
    <s v="Hardoi"/>
    <x v="0"/>
    <n v="141170"/>
    <n v="2045.05"/>
  </r>
  <r>
    <x v="2"/>
    <x v="11"/>
    <s v="Hardoi"/>
    <x v="1"/>
    <n v="39700"/>
    <n v="1175.82"/>
  </r>
  <r>
    <x v="2"/>
    <x v="11"/>
    <s v="Hardoi"/>
    <x v="2"/>
    <n v="710"/>
    <n v="605.63"/>
  </r>
  <r>
    <x v="3"/>
    <x v="11"/>
    <s v="Hardoi"/>
    <x v="0"/>
    <n v="145250"/>
    <n v="2250.6"/>
  </r>
  <r>
    <x v="3"/>
    <x v="11"/>
    <s v="Hardoi"/>
    <x v="1"/>
    <n v="37660"/>
    <n v="1321.83"/>
  </r>
  <r>
    <x v="3"/>
    <x v="11"/>
    <s v="Hardoi"/>
    <x v="2"/>
    <n v="720"/>
    <n v="1083.33"/>
  </r>
  <r>
    <x v="4"/>
    <x v="11"/>
    <s v="Hardoi"/>
    <x v="0"/>
    <n v="144520"/>
    <n v="2453.92"/>
  </r>
  <r>
    <x v="4"/>
    <x v="11"/>
    <s v="Hardoi"/>
    <x v="1"/>
    <n v="36860"/>
    <n v="1915.36"/>
  </r>
  <r>
    <x v="4"/>
    <x v="11"/>
    <s v="Hardoi"/>
    <x v="2"/>
    <n v="740"/>
    <n v="1175.68"/>
  </r>
  <r>
    <x v="5"/>
    <x v="11"/>
    <s v="Hardoi"/>
    <x v="0"/>
    <n v="149080"/>
    <n v="2516.1"/>
  </r>
  <r>
    <x v="5"/>
    <x v="11"/>
    <s v="Hardoi"/>
    <x v="1"/>
    <n v="42790"/>
    <n v="1921.48"/>
  </r>
  <r>
    <x v="5"/>
    <x v="11"/>
    <s v="Hardoi"/>
    <x v="2"/>
    <n v="890"/>
    <n v="471.91"/>
  </r>
  <r>
    <x v="6"/>
    <x v="11"/>
    <s v="Hardoi"/>
    <x v="0"/>
    <n v="142230"/>
    <n v="1965.06"/>
  </r>
  <r>
    <x v="6"/>
    <x v="11"/>
    <s v="Hardoi"/>
    <x v="1"/>
    <n v="33570"/>
    <n v="1694.67"/>
  </r>
  <r>
    <x v="6"/>
    <x v="11"/>
    <s v="Hardoi"/>
    <x v="2"/>
    <n v="480"/>
    <n v="541.66999999999996"/>
  </r>
  <r>
    <x v="7"/>
    <x v="11"/>
    <s v="Hardoi"/>
    <x v="0"/>
    <n v="133840"/>
    <n v="2256.0500000000002"/>
  </r>
  <r>
    <x v="7"/>
    <x v="11"/>
    <s v="Hardoi"/>
    <x v="1"/>
    <n v="42950"/>
    <n v="2016.53"/>
  </r>
  <r>
    <x v="7"/>
    <x v="11"/>
    <s v="Hardoi"/>
    <x v="2"/>
    <n v="500"/>
    <n v="500"/>
  </r>
  <r>
    <x v="8"/>
    <x v="11"/>
    <s v="Hardoi"/>
    <x v="0"/>
    <n v="141440"/>
    <n v="2395"/>
  </r>
  <r>
    <x v="8"/>
    <x v="11"/>
    <s v="Hardoi"/>
    <x v="1"/>
    <n v="37340"/>
    <n v="2429"/>
  </r>
  <r>
    <x v="8"/>
    <x v="11"/>
    <s v="Hardoi"/>
    <x v="2"/>
    <n v="590"/>
    <n v="750"/>
  </r>
  <r>
    <x v="9"/>
    <x v="11"/>
    <s v="Hardoi"/>
    <x v="0"/>
    <n v="149800"/>
    <n v="2518"/>
  </r>
  <r>
    <x v="9"/>
    <x v="11"/>
    <s v="Hardoi"/>
    <x v="1"/>
    <n v="36160"/>
    <n v="2425.7399999999998"/>
  </r>
  <r>
    <x v="9"/>
    <x v="11"/>
    <s v="Hardoi"/>
    <x v="2"/>
    <n v="1330"/>
    <n v="942.06"/>
  </r>
  <r>
    <x v="0"/>
    <x v="11"/>
    <s v="Kheri"/>
    <x v="0"/>
    <n v="182550"/>
    <n v="1796"/>
  </r>
  <r>
    <x v="0"/>
    <x v="11"/>
    <s v="Kheri"/>
    <x v="1"/>
    <n v="9880"/>
    <n v="824.9"/>
  </r>
  <r>
    <x v="0"/>
    <x v="11"/>
    <s v="Kheri"/>
    <x v="2"/>
    <n v="90"/>
    <n v="1111.1099999999999"/>
  </r>
  <r>
    <x v="1"/>
    <x v="11"/>
    <s v="Kheri"/>
    <x v="0"/>
    <n v="185140"/>
    <n v="1980.02"/>
  </r>
  <r>
    <x v="1"/>
    <x v="11"/>
    <s v="Kheri"/>
    <x v="1"/>
    <n v="9690"/>
    <n v="887.51"/>
  </r>
  <r>
    <x v="1"/>
    <x v="11"/>
    <s v="Kheri"/>
    <x v="2"/>
    <n v="90"/>
    <n v="888.89"/>
  </r>
  <r>
    <x v="2"/>
    <x v="11"/>
    <s v="Kheri"/>
    <x v="0"/>
    <n v="188220"/>
    <n v="2129.42"/>
  </r>
  <r>
    <x v="2"/>
    <x v="11"/>
    <s v="Kheri"/>
    <x v="1"/>
    <n v="9810"/>
    <n v="833.84"/>
  </r>
  <r>
    <x v="2"/>
    <x v="11"/>
    <s v="Kheri"/>
    <x v="2"/>
    <n v="120"/>
    <n v="666.67"/>
  </r>
  <r>
    <x v="3"/>
    <x v="11"/>
    <s v="Kheri"/>
    <x v="0"/>
    <n v="185390"/>
    <n v="2441.23"/>
  </r>
  <r>
    <x v="3"/>
    <x v="11"/>
    <s v="Kheri"/>
    <x v="1"/>
    <n v="9100"/>
    <n v="981.32"/>
  </r>
  <r>
    <x v="3"/>
    <x v="11"/>
    <s v="Kheri"/>
    <x v="2"/>
    <n v="130"/>
    <n v="1076.92"/>
  </r>
  <r>
    <x v="4"/>
    <x v="11"/>
    <s v="Kheri"/>
    <x v="0"/>
    <n v="186680"/>
    <n v="2563"/>
  </r>
  <r>
    <x v="4"/>
    <x v="11"/>
    <s v="Kheri"/>
    <x v="1"/>
    <n v="10220"/>
    <n v="1118.4000000000001"/>
  </r>
  <r>
    <x v="4"/>
    <x v="11"/>
    <s v="Kheri"/>
    <x v="2"/>
    <n v="150"/>
    <n v="1200"/>
  </r>
  <r>
    <x v="5"/>
    <x v="11"/>
    <s v="Kheri"/>
    <x v="0"/>
    <n v="173560"/>
    <n v="2695.96"/>
  </r>
  <r>
    <x v="5"/>
    <x v="11"/>
    <s v="Kheri"/>
    <x v="1"/>
    <n v="8280"/>
    <n v="1853.86"/>
  </r>
  <r>
    <x v="5"/>
    <x v="11"/>
    <s v="Kheri"/>
    <x v="2"/>
    <n v="230"/>
    <n v="478.26"/>
  </r>
  <r>
    <x v="6"/>
    <x v="11"/>
    <s v="Kheri"/>
    <x v="0"/>
    <n v="157230"/>
    <n v="2723.91"/>
  </r>
  <r>
    <x v="6"/>
    <x v="11"/>
    <s v="Kheri"/>
    <x v="1"/>
    <n v="7960"/>
    <n v="1399.5"/>
  </r>
  <r>
    <x v="6"/>
    <x v="11"/>
    <s v="Kheri"/>
    <x v="2"/>
    <n v="120"/>
    <n v="583.33000000000004"/>
  </r>
  <r>
    <x v="7"/>
    <x v="11"/>
    <s v="Kheri"/>
    <x v="0"/>
    <n v="158810"/>
    <n v="2629.05"/>
  </r>
  <r>
    <x v="7"/>
    <x v="11"/>
    <s v="Kheri"/>
    <x v="1"/>
    <n v="6500"/>
    <n v="1481.54"/>
  </r>
  <r>
    <x v="7"/>
    <x v="11"/>
    <s v="Kheri"/>
    <x v="2"/>
    <n v="70"/>
    <n v="428.57"/>
  </r>
  <r>
    <x v="8"/>
    <x v="11"/>
    <s v="Kheri"/>
    <x v="0"/>
    <n v="182520"/>
    <n v="2774"/>
  </r>
  <r>
    <x v="8"/>
    <x v="11"/>
    <s v="Kheri"/>
    <x v="1"/>
    <n v="9820"/>
    <n v="1857.36"/>
  </r>
  <r>
    <x v="8"/>
    <x v="11"/>
    <s v="Kheri"/>
    <x v="2"/>
    <n v="330"/>
    <n v="751.53"/>
  </r>
  <r>
    <x v="9"/>
    <x v="11"/>
    <s v="Kheri"/>
    <x v="0"/>
    <n v="181780"/>
    <n v="3126"/>
  </r>
  <r>
    <x v="9"/>
    <x v="11"/>
    <s v="Kheri"/>
    <x v="1"/>
    <n v="8410"/>
    <n v="1541.1"/>
  </r>
  <r>
    <x v="9"/>
    <x v="11"/>
    <s v="Kheri"/>
    <x v="2"/>
    <n v="400"/>
    <n v="940.15"/>
  </r>
  <r>
    <x v="0"/>
    <x v="11"/>
    <s v="Faizabad"/>
    <x v="0"/>
    <n v="210100"/>
    <n v="2556.02"/>
  </r>
  <r>
    <x v="0"/>
    <x v="11"/>
    <s v="Faizabad"/>
    <x v="1"/>
    <n v="3490"/>
    <n v="974.21"/>
  </r>
  <r>
    <x v="0"/>
    <x v="11"/>
    <s v="Faizabad"/>
    <x v="2"/>
    <n v="2850"/>
    <n v="1028.07"/>
  </r>
  <r>
    <x v="1"/>
    <x v="11"/>
    <s v="Faizabad"/>
    <x v="0"/>
    <n v="210460"/>
    <n v="2458.71"/>
  </r>
  <r>
    <x v="1"/>
    <x v="11"/>
    <s v="Faizabad"/>
    <x v="1"/>
    <n v="3580"/>
    <n v="1243.02"/>
  </r>
  <r>
    <x v="1"/>
    <x v="11"/>
    <s v="Faizabad"/>
    <x v="2"/>
    <n v="2740"/>
    <n v="1000"/>
  </r>
  <r>
    <x v="2"/>
    <x v="11"/>
    <s v="Faizabad"/>
    <x v="0"/>
    <n v="213550"/>
    <n v="2430.25"/>
  </r>
  <r>
    <x v="2"/>
    <x v="11"/>
    <s v="Faizabad"/>
    <x v="1"/>
    <n v="3200"/>
    <n v="1171.8800000000001"/>
  </r>
  <r>
    <x v="2"/>
    <x v="11"/>
    <s v="Faizabad"/>
    <x v="2"/>
    <n v="2810"/>
    <n v="1156.58"/>
  </r>
  <r>
    <x v="3"/>
    <x v="11"/>
    <s v="Faizabad"/>
    <x v="0"/>
    <n v="214450"/>
    <n v="2552.81"/>
  </r>
  <r>
    <x v="3"/>
    <x v="11"/>
    <s v="Faizabad"/>
    <x v="1"/>
    <n v="3330"/>
    <n v="1276.28"/>
  </r>
  <r>
    <x v="3"/>
    <x v="11"/>
    <s v="Faizabad"/>
    <x v="2"/>
    <n v="2860"/>
    <n v="1405.59"/>
  </r>
  <r>
    <x v="4"/>
    <x v="11"/>
    <s v="Faizabad"/>
    <x v="0"/>
    <n v="215590"/>
    <n v="2658.1"/>
  </r>
  <r>
    <x v="4"/>
    <x v="11"/>
    <s v="Faizabad"/>
    <x v="1"/>
    <n v="3740"/>
    <n v="1395.72"/>
  </r>
  <r>
    <x v="4"/>
    <x v="11"/>
    <s v="Faizabad"/>
    <x v="2"/>
    <n v="2970"/>
    <n v="909.09"/>
  </r>
  <r>
    <x v="5"/>
    <x v="11"/>
    <s v="Faizabad"/>
    <x v="0"/>
    <n v="219180"/>
    <n v="2677.11"/>
  </r>
  <r>
    <x v="5"/>
    <x v="11"/>
    <s v="Faizabad"/>
    <x v="1"/>
    <n v="2000"/>
    <n v="775"/>
  </r>
  <r>
    <x v="5"/>
    <x v="11"/>
    <s v="Faizabad"/>
    <x v="2"/>
    <n v="3000"/>
    <n v="370"/>
  </r>
  <r>
    <x v="6"/>
    <x v="11"/>
    <s v="Faizabad"/>
    <x v="0"/>
    <n v="213200"/>
    <n v="2338.27"/>
  </r>
  <r>
    <x v="6"/>
    <x v="11"/>
    <s v="Faizabad"/>
    <x v="1"/>
    <n v="3610"/>
    <n v="1265.93"/>
  </r>
  <r>
    <x v="6"/>
    <x v="11"/>
    <s v="Faizabad"/>
    <x v="2"/>
    <n v="3800"/>
    <n v="315.79000000000002"/>
  </r>
  <r>
    <x v="7"/>
    <x v="11"/>
    <s v="Faizabad"/>
    <x v="0"/>
    <n v="205400"/>
    <n v="2100.54"/>
  </r>
  <r>
    <x v="7"/>
    <x v="11"/>
    <s v="Faizabad"/>
    <x v="1"/>
    <n v="4170"/>
    <n v="1093.53"/>
  </r>
  <r>
    <x v="7"/>
    <x v="11"/>
    <s v="Faizabad"/>
    <x v="2"/>
    <n v="2800"/>
    <n v="603.57000000000005"/>
  </r>
  <r>
    <x v="8"/>
    <x v="11"/>
    <s v="Faizabad"/>
    <x v="0"/>
    <n v="213980"/>
    <n v="2548.56"/>
  </r>
  <r>
    <x v="8"/>
    <x v="11"/>
    <s v="Faizabad"/>
    <x v="1"/>
    <n v="3190"/>
    <n v="1338.24"/>
  </r>
  <r>
    <x v="8"/>
    <x v="11"/>
    <s v="Faizabad"/>
    <x v="2"/>
    <n v="2980"/>
    <n v="1791.55"/>
  </r>
  <r>
    <x v="9"/>
    <x v="11"/>
    <s v="Faizabad"/>
    <x v="0"/>
    <n v="220250"/>
    <n v="2921.54"/>
  </r>
  <r>
    <x v="9"/>
    <x v="11"/>
    <s v="Faizabad"/>
    <x v="1"/>
    <n v="3590"/>
    <n v="1938.7"/>
  </r>
  <r>
    <x v="9"/>
    <x v="11"/>
    <s v="Faizabad"/>
    <x v="2"/>
    <n v="2910"/>
    <n v="753.61"/>
  </r>
  <r>
    <x v="0"/>
    <x v="11"/>
    <s v="Gonda"/>
    <x v="0"/>
    <n v="227800"/>
    <n v="2352.85"/>
  </r>
  <r>
    <x v="0"/>
    <x v="11"/>
    <s v="Gonda"/>
    <x v="1"/>
    <n v="59350"/>
    <n v="646.16999999999996"/>
  </r>
  <r>
    <x v="0"/>
    <x v="11"/>
    <s v="Gonda"/>
    <x v="2"/>
    <n v="1200"/>
    <n v="1000"/>
  </r>
  <r>
    <x v="1"/>
    <x v="11"/>
    <s v="Gonda"/>
    <x v="0"/>
    <n v="224630"/>
    <n v="1963.63"/>
  </r>
  <r>
    <x v="1"/>
    <x v="11"/>
    <s v="Gonda"/>
    <x v="1"/>
    <n v="62460"/>
    <n v="1066.1199999999999"/>
  </r>
  <r>
    <x v="1"/>
    <x v="11"/>
    <s v="Gonda"/>
    <x v="2"/>
    <n v="1150"/>
    <n v="834.78"/>
  </r>
  <r>
    <x v="2"/>
    <x v="11"/>
    <s v="Gonda"/>
    <x v="0"/>
    <n v="229060"/>
    <n v="2223.17"/>
  </r>
  <r>
    <x v="2"/>
    <x v="11"/>
    <s v="Gonda"/>
    <x v="1"/>
    <n v="62130"/>
    <n v="1033.48"/>
  </r>
  <r>
    <x v="2"/>
    <x v="11"/>
    <s v="Gonda"/>
    <x v="2"/>
    <n v="1150"/>
    <n v="886.96"/>
  </r>
  <r>
    <x v="3"/>
    <x v="11"/>
    <s v="Gonda"/>
    <x v="0"/>
    <n v="234180"/>
    <n v="2248.19"/>
  </r>
  <r>
    <x v="3"/>
    <x v="11"/>
    <s v="Gonda"/>
    <x v="1"/>
    <n v="58990"/>
    <n v="1094.08"/>
  </r>
  <r>
    <x v="3"/>
    <x v="11"/>
    <s v="Gonda"/>
    <x v="2"/>
    <n v="1160"/>
    <n v="1172.4100000000001"/>
  </r>
  <r>
    <x v="4"/>
    <x v="11"/>
    <s v="Gonda"/>
    <x v="0"/>
    <n v="228790"/>
    <n v="2339.6999999999998"/>
  </r>
  <r>
    <x v="4"/>
    <x v="11"/>
    <s v="Gonda"/>
    <x v="1"/>
    <n v="57120"/>
    <n v="1173.67"/>
  </r>
  <r>
    <x v="4"/>
    <x v="11"/>
    <s v="Gonda"/>
    <x v="2"/>
    <n v="1180"/>
    <n v="1110.17"/>
  </r>
  <r>
    <x v="5"/>
    <x v="11"/>
    <s v="Gonda"/>
    <x v="0"/>
    <n v="232160"/>
    <n v="2340.54"/>
  </r>
  <r>
    <x v="5"/>
    <x v="11"/>
    <s v="Gonda"/>
    <x v="1"/>
    <n v="48400"/>
    <n v="1148.97"/>
  </r>
  <r>
    <x v="5"/>
    <x v="11"/>
    <s v="Gonda"/>
    <x v="2"/>
    <n v="980"/>
    <n v="428.57"/>
  </r>
  <r>
    <x v="6"/>
    <x v="11"/>
    <s v="Gonda"/>
    <x v="0"/>
    <n v="242560"/>
    <n v="1965.41"/>
  </r>
  <r>
    <x v="6"/>
    <x v="11"/>
    <s v="Gonda"/>
    <x v="1"/>
    <n v="54770"/>
    <n v="1212.71"/>
  </r>
  <r>
    <x v="6"/>
    <x v="11"/>
    <s v="Gonda"/>
    <x v="2"/>
    <n v="1070"/>
    <n v="299.07"/>
  </r>
  <r>
    <x v="7"/>
    <x v="11"/>
    <s v="Gonda"/>
    <x v="0"/>
    <n v="232820"/>
    <n v="1941.63"/>
  </r>
  <r>
    <x v="7"/>
    <x v="11"/>
    <s v="Gonda"/>
    <x v="1"/>
    <n v="27290"/>
    <n v="1086.48"/>
  </r>
  <r>
    <x v="7"/>
    <x v="11"/>
    <s v="Gonda"/>
    <x v="2"/>
    <n v="1590"/>
    <n v="974.84"/>
  </r>
  <r>
    <x v="8"/>
    <x v="11"/>
    <s v="Gonda"/>
    <x v="0"/>
    <n v="247760"/>
    <n v="2237.0500000000002"/>
  </r>
  <r>
    <x v="8"/>
    <x v="11"/>
    <s v="Gonda"/>
    <x v="1"/>
    <n v="55670"/>
    <n v="1244.32"/>
  </r>
  <r>
    <x v="8"/>
    <x v="11"/>
    <s v="Gonda"/>
    <x v="2"/>
    <n v="1340"/>
    <n v="1085.57"/>
  </r>
  <r>
    <x v="9"/>
    <x v="11"/>
    <s v="Gonda"/>
    <x v="0"/>
    <n v="232550"/>
    <n v="2394.98"/>
  </r>
  <r>
    <x v="9"/>
    <x v="11"/>
    <s v="Gonda"/>
    <x v="1"/>
    <n v="51000"/>
    <n v="1278.78"/>
  </r>
  <r>
    <x v="9"/>
    <x v="11"/>
    <s v="Gonda"/>
    <x v="2"/>
    <n v="1120"/>
    <n v="1047.24"/>
  </r>
  <r>
    <x v="0"/>
    <x v="11"/>
    <s v="Bahraich"/>
    <x v="0"/>
    <n v="229590"/>
    <n v="2071.9499999999998"/>
  </r>
  <r>
    <x v="0"/>
    <x v="11"/>
    <s v="Bahraich"/>
    <x v="1"/>
    <n v="89710"/>
    <n v="975.37"/>
  </r>
  <r>
    <x v="0"/>
    <x v="11"/>
    <s v="Bahraich"/>
    <x v="2"/>
    <n v="660"/>
    <n v="1015.15"/>
  </r>
  <r>
    <x v="1"/>
    <x v="11"/>
    <s v="Bahraich"/>
    <x v="0"/>
    <n v="230870"/>
    <n v="2055.0500000000002"/>
  </r>
  <r>
    <x v="1"/>
    <x v="11"/>
    <s v="Bahraich"/>
    <x v="1"/>
    <n v="96340"/>
    <n v="1042.25"/>
  </r>
  <r>
    <x v="1"/>
    <x v="11"/>
    <s v="Bahraich"/>
    <x v="2"/>
    <n v="420"/>
    <n v="833.33"/>
  </r>
  <r>
    <x v="2"/>
    <x v="11"/>
    <s v="Bahraich"/>
    <x v="0"/>
    <n v="235850"/>
    <n v="2017.47"/>
  </r>
  <r>
    <x v="2"/>
    <x v="11"/>
    <s v="Bahraich"/>
    <x v="1"/>
    <n v="93820"/>
    <n v="1094.97"/>
  </r>
  <r>
    <x v="2"/>
    <x v="11"/>
    <s v="Bahraich"/>
    <x v="2"/>
    <n v="340"/>
    <n v="882.35"/>
  </r>
  <r>
    <x v="3"/>
    <x v="11"/>
    <s v="Bahraich"/>
    <x v="0"/>
    <n v="235190"/>
    <n v="2088.44"/>
  </r>
  <r>
    <x v="3"/>
    <x v="11"/>
    <s v="Bahraich"/>
    <x v="1"/>
    <n v="90590"/>
    <n v="1165.58"/>
  </r>
  <r>
    <x v="3"/>
    <x v="11"/>
    <s v="Bahraich"/>
    <x v="2"/>
    <n v="330"/>
    <n v="1212.1199999999999"/>
  </r>
  <r>
    <x v="3"/>
    <x v="11"/>
    <s v="Bahraich"/>
    <x v="3"/>
    <n v="30"/>
    <n v="333.33"/>
  </r>
  <r>
    <x v="4"/>
    <x v="11"/>
    <s v="Bahraich"/>
    <x v="0"/>
    <n v="232680"/>
    <n v="2339.1799999999998"/>
  </r>
  <r>
    <x v="4"/>
    <x v="11"/>
    <s v="Bahraich"/>
    <x v="1"/>
    <n v="90120"/>
    <n v="1231.3599999999999"/>
  </r>
  <r>
    <x v="4"/>
    <x v="11"/>
    <s v="Bahraich"/>
    <x v="2"/>
    <n v="360"/>
    <n v="1111.1099999999999"/>
  </r>
  <r>
    <x v="5"/>
    <x v="11"/>
    <s v="Bahraich"/>
    <x v="0"/>
    <n v="234370"/>
    <n v="2265.9"/>
  </r>
  <r>
    <x v="5"/>
    <x v="11"/>
    <s v="Bahraich"/>
    <x v="1"/>
    <n v="94450"/>
    <n v="1285.97"/>
  </r>
  <r>
    <x v="5"/>
    <x v="11"/>
    <s v="Bahraich"/>
    <x v="2"/>
    <n v="120"/>
    <n v="500"/>
  </r>
  <r>
    <x v="6"/>
    <x v="11"/>
    <s v="Bahraich"/>
    <x v="0"/>
    <n v="245200"/>
    <n v="2208.69"/>
  </r>
  <r>
    <x v="6"/>
    <x v="11"/>
    <s v="Bahraich"/>
    <x v="1"/>
    <n v="80620"/>
    <n v="1232.94"/>
  </r>
  <r>
    <x v="6"/>
    <x v="11"/>
    <s v="Bahraich"/>
    <x v="2"/>
    <n v="340"/>
    <n v="323.52999999999997"/>
  </r>
  <r>
    <x v="7"/>
    <x v="11"/>
    <s v="Bahraich"/>
    <x v="0"/>
    <n v="240680"/>
    <n v="1906.72"/>
  </r>
  <r>
    <x v="7"/>
    <x v="11"/>
    <s v="Bahraich"/>
    <x v="1"/>
    <n v="62530"/>
    <n v="1149.53"/>
  </r>
  <r>
    <x v="7"/>
    <x v="11"/>
    <s v="Bahraich"/>
    <x v="2"/>
    <n v="190"/>
    <n v="1000"/>
  </r>
  <r>
    <x v="8"/>
    <x v="11"/>
    <s v="Bahraich"/>
    <x v="0"/>
    <n v="231430"/>
    <n v="2371.89"/>
  </r>
  <r>
    <x v="8"/>
    <x v="11"/>
    <s v="Bahraich"/>
    <x v="1"/>
    <n v="100500"/>
    <n v="1382.05"/>
  </r>
  <r>
    <x v="8"/>
    <x v="11"/>
    <s v="Bahraich"/>
    <x v="2"/>
    <n v="100"/>
    <n v="1084.21"/>
  </r>
  <r>
    <x v="9"/>
    <x v="11"/>
    <s v="Bahraich"/>
    <x v="0"/>
    <n v="239920"/>
    <n v="2553.0300000000002"/>
  </r>
  <r>
    <x v="9"/>
    <x v="11"/>
    <s v="Bahraich"/>
    <x v="1"/>
    <n v="92370"/>
    <n v="1671.19"/>
  </r>
  <r>
    <x v="9"/>
    <x v="11"/>
    <s v="Bahraich"/>
    <x v="2"/>
    <n v="340"/>
    <n v="1049.71"/>
  </r>
  <r>
    <x v="0"/>
    <x v="11"/>
    <s v="Sultanpur"/>
    <x v="0"/>
    <n v="159670"/>
    <n v="2197.9699999999998"/>
  </r>
  <r>
    <x v="0"/>
    <x v="11"/>
    <s v="Sultanpur"/>
    <x v="1"/>
    <n v="4950"/>
    <n v="917.17"/>
  </r>
  <r>
    <x v="0"/>
    <x v="11"/>
    <s v="Sultanpur"/>
    <x v="2"/>
    <n v="6740"/>
    <n v="1032.6400000000001"/>
  </r>
  <r>
    <x v="1"/>
    <x v="11"/>
    <s v="Sultanpur"/>
    <x v="0"/>
    <n v="157320"/>
    <n v="2272.5"/>
  </r>
  <r>
    <x v="1"/>
    <x v="11"/>
    <s v="Sultanpur"/>
    <x v="1"/>
    <n v="5340"/>
    <n v="1434.46"/>
  </r>
  <r>
    <x v="1"/>
    <x v="11"/>
    <s v="Sultanpur"/>
    <x v="2"/>
    <n v="6770"/>
    <n v="1002.95"/>
  </r>
  <r>
    <x v="2"/>
    <x v="11"/>
    <s v="Sultanpur"/>
    <x v="0"/>
    <n v="159850"/>
    <n v="2272.2800000000002"/>
  </r>
  <r>
    <x v="2"/>
    <x v="11"/>
    <s v="Sultanpur"/>
    <x v="1"/>
    <n v="5230"/>
    <n v="1042.9000000000001"/>
  </r>
  <r>
    <x v="2"/>
    <x v="11"/>
    <s v="Sultanpur"/>
    <x v="2"/>
    <n v="5750"/>
    <n v="1144.8"/>
  </r>
  <r>
    <x v="3"/>
    <x v="11"/>
    <s v="Sultanpur"/>
    <x v="0"/>
    <n v="160340"/>
    <n v="2376.39"/>
  </r>
  <r>
    <x v="3"/>
    <x v="11"/>
    <s v="Sultanpur"/>
    <x v="1"/>
    <n v="5150"/>
    <n v="1164.8599999999999"/>
  </r>
  <r>
    <x v="3"/>
    <x v="11"/>
    <s v="Sultanpur"/>
    <x v="2"/>
    <n v="5690"/>
    <n v="1362.64"/>
  </r>
  <r>
    <x v="4"/>
    <x v="11"/>
    <s v="Sultanpur"/>
    <x v="0"/>
    <n v="160780"/>
    <n v="2554.09"/>
  </r>
  <r>
    <x v="4"/>
    <x v="11"/>
    <s v="Sultanpur"/>
    <x v="1"/>
    <n v="4940"/>
    <n v="1413.21"/>
  </r>
  <r>
    <x v="4"/>
    <x v="11"/>
    <s v="Sultanpur"/>
    <x v="2"/>
    <n v="5130"/>
    <n v="712.21"/>
  </r>
  <r>
    <x v="5"/>
    <x v="11"/>
    <s v="Sultanpur"/>
    <x v="0"/>
    <n v="163210"/>
    <n v="2367.79"/>
  </r>
  <r>
    <x v="5"/>
    <x v="11"/>
    <s v="Sultanpur"/>
    <x v="1"/>
    <n v="4890"/>
    <n v="496.12"/>
  </r>
  <r>
    <x v="5"/>
    <x v="11"/>
    <s v="Sultanpur"/>
    <x v="2"/>
    <n v="5480"/>
    <n v="375.34"/>
  </r>
  <r>
    <x v="6"/>
    <x v="11"/>
    <s v="Sultanpur"/>
    <x v="0"/>
    <n v="140230"/>
    <n v="1677.64"/>
  </r>
  <r>
    <x v="6"/>
    <x v="11"/>
    <s v="Sultanpur"/>
    <x v="1"/>
    <n v="4890"/>
    <n v="799.76"/>
  </r>
  <r>
    <x v="6"/>
    <x v="11"/>
    <s v="Sultanpur"/>
    <x v="2"/>
    <n v="4050"/>
    <n v="315.88"/>
  </r>
  <r>
    <x v="7"/>
    <x v="11"/>
    <s v="Sultanpur"/>
    <x v="0"/>
    <n v="151910"/>
    <n v="2039.13"/>
  </r>
  <r>
    <x v="7"/>
    <x v="11"/>
    <s v="Sultanpur"/>
    <x v="1"/>
    <n v="4920"/>
    <n v="614.67999999999995"/>
  </r>
  <r>
    <x v="7"/>
    <x v="11"/>
    <s v="Sultanpur"/>
    <x v="2"/>
    <n v="2490"/>
    <n v="602.97"/>
  </r>
  <r>
    <x v="8"/>
    <x v="11"/>
    <s v="Sultanpur"/>
    <x v="0"/>
    <n v="161920"/>
    <n v="2322.67"/>
  </r>
  <r>
    <x v="8"/>
    <x v="11"/>
    <s v="Sultanpur"/>
    <x v="1"/>
    <n v="4910"/>
    <n v="749.45"/>
  </r>
  <r>
    <x v="8"/>
    <x v="11"/>
    <s v="Sultanpur"/>
    <x v="2"/>
    <n v="3840"/>
    <n v="1791.71"/>
  </r>
  <r>
    <x v="9"/>
    <x v="11"/>
    <s v="Sultanpur"/>
    <x v="0"/>
    <n v="160480"/>
    <n v="2887.88"/>
  </r>
  <r>
    <x v="9"/>
    <x v="11"/>
    <s v="Sultanpur"/>
    <x v="1"/>
    <n v="5350"/>
    <n v="1735.2"/>
  </r>
  <r>
    <x v="9"/>
    <x v="11"/>
    <s v="Sultanpur"/>
    <x v="2"/>
    <n v="3330"/>
    <n v="753.98"/>
  </r>
  <r>
    <x v="0"/>
    <x v="11"/>
    <s v="Pratapgarh"/>
    <x v="0"/>
    <n v="97970"/>
    <n v="2190.87"/>
  </r>
  <r>
    <x v="0"/>
    <x v="11"/>
    <s v="Pratapgarh"/>
    <x v="1"/>
    <n v="680"/>
    <n v="1529.41"/>
  </r>
  <r>
    <x v="0"/>
    <x v="11"/>
    <s v="Pratapgarh"/>
    <x v="2"/>
    <n v="3350"/>
    <n v="838.81"/>
  </r>
  <r>
    <x v="1"/>
    <x v="11"/>
    <s v="Pratapgarh"/>
    <x v="0"/>
    <n v="96660"/>
    <n v="2125.4899999999998"/>
  </r>
  <r>
    <x v="1"/>
    <x v="11"/>
    <s v="Pratapgarh"/>
    <x v="1"/>
    <n v="600"/>
    <n v="1450"/>
  </r>
  <r>
    <x v="1"/>
    <x v="11"/>
    <s v="Pratapgarh"/>
    <x v="2"/>
    <n v="3720"/>
    <n v="626.34"/>
  </r>
  <r>
    <x v="2"/>
    <x v="11"/>
    <s v="Pratapgarh"/>
    <x v="0"/>
    <n v="97440"/>
    <n v="2009.65"/>
  </r>
  <r>
    <x v="2"/>
    <x v="11"/>
    <s v="Pratapgarh"/>
    <x v="1"/>
    <n v="870"/>
    <n v="896.55"/>
  </r>
  <r>
    <x v="2"/>
    <x v="11"/>
    <s v="Pratapgarh"/>
    <x v="2"/>
    <n v="3710"/>
    <n v="892.18"/>
  </r>
  <r>
    <x v="3"/>
    <x v="11"/>
    <s v="Pratapgarh"/>
    <x v="0"/>
    <n v="97810"/>
    <n v="2316.94"/>
  </r>
  <r>
    <x v="3"/>
    <x v="11"/>
    <s v="Pratapgarh"/>
    <x v="1"/>
    <n v="850"/>
    <n v="1011.76"/>
  </r>
  <r>
    <x v="3"/>
    <x v="11"/>
    <s v="Pratapgarh"/>
    <x v="2"/>
    <n v="3690"/>
    <n v="1113.82"/>
  </r>
  <r>
    <x v="4"/>
    <x v="11"/>
    <s v="Pratapgarh"/>
    <x v="0"/>
    <n v="99170"/>
    <n v="2430.0700000000002"/>
  </r>
  <r>
    <x v="4"/>
    <x v="11"/>
    <s v="Pratapgarh"/>
    <x v="1"/>
    <n v="790"/>
    <n v="1151.9000000000001"/>
  </r>
  <r>
    <x v="4"/>
    <x v="11"/>
    <s v="Pratapgarh"/>
    <x v="2"/>
    <n v="3770"/>
    <n v="899.2"/>
  </r>
  <r>
    <x v="5"/>
    <x v="11"/>
    <s v="Pratapgarh"/>
    <x v="0"/>
    <n v="99250"/>
    <n v="2395.87"/>
  </r>
  <r>
    <x v="5"/>
    <x v="11"/>
    <s v="Pratapgarh"/>
    <x v="1"/>
    <n v="540"/>
    <n v="1092.5899999999999"/>
  </r>
  <r>
    <x v="5"/>
    <x v="11"/>
    <s v="Pratapgarh"/>
    <x v="2"/>
    <n v="3320"/>
    <n v="795.18"/>
  </r>
  <r>
    <x v="6"/>
    <x v="11"/>
    <s v="Pratapgarh"/>
    <x v="0"/>
    <n v="104140"/>
    <n v="2263.11"/>
  </r>
  <r>
    <x v="6"/>
    <x v="11"/>
    <s v="Pratapgarh"/>
    <x v="1"/>
    <n v="610"/>
    <n v="1770.49"/>
  </r>
  <r>
    <x v="6"/>
    <x v="11"/>
    <s v="Pratapgarh"/>
    <x v="2"/>
    <n v="2950"/>
    <n v="569.49"/>
  </r>
  <r>
    <x v="7"/>
    <x v="11"/>
    <s v="Pratapgarh"/>
    <x v="0"/>
    <n v="124700"/>
    <n v="1799.04"/>
  </r>
  <r>
    <x v="7"/>
    <x v="11"/>
    <s v="Pratapgarh"/>
    <x v="1"/>
    <n v="550"/>
    <n v="890.91"/>
  </r>
  <r>
    <x v="7"/>
    <x v="11"/>
    <s v="Pratapgarh"/>
    <x v="2"/>
    <n v="2860"/>
    <n v="821.68"/>
  </r>
  <r>
    <x v="8"/>
    <x v="11"/>
    <s v="Pratapgarh"/>
    <x v="0"/>
    <n v="99010"/>
    <n v="2192"/>
  </r>
  <r>
    <x v="8"/>
    <x v="11"/>
    <s v="Pratapgarh"/>
    <x v="1"/>
    <n v="630"/>
    <n v="1928.91"/>
  </r>
  <r>
    <x v="8"/>
    <x v="11"/>
    <s v="Pratapgarh"/>
    <x v="2"/>
    <n v="3450"/>
    <n v="904.69"/>
  </r>
  <r>
    <x v="9"/>
    <x v="11"/>
    <s v="Pratapgarh"/>
    <x v="0"/>
    <n v="96360"/>
    <n v="2364"/>
  </r>
  <r>
    <x v="9"/>
    <x v="11"/>
    <s v="Pratapgarh"/>
    <x v="1"/>
    <n v="600"/>
    <n v="2251.25"/>
  </r>
  <r>
    <x v="9"/>
    <x v="11"/>
    <s v="Pratapgarh"/>
    <x v="2"/>
    <n v="3350"/>
    <n v="1172.49"/>
  </r>
  <r>
    <x v="0"/>
    <x v="11"/>
    <s v="Barabanki"/>
    <x v="0"/>
    <n v="170330"/>
    <n v="2052.02"/>
  </r>
  <r>
    <x v="0"/>
    <x v="11"/>
    <s v="Barabanki"/>
    <x v="1"/>
    <n v="5260"/>
    <n v="152.09"/>
  </r>
  <r>
    <x v="0"/>
    <x v="11"/>
    <s v="Barabanki"/>
    <x v="2"/>
    <n v="780"/>
    <n v="1025.6400000000001"/>
  </r>
  <r>
    <x v="1"/>
    <x v="11"/>
    <s v="Barabanki"/>
    <x v="0"/>
    <n v="176860"/>
    <n v="2302.89"/>
  </r>
  <r>
    <x v="1"/>
    <x v="11"/>
    <s v="Barabanki"/>
    <x v="1"/>
    <n v="5070"/>
    <n v="595.66"/>
  </r>
  <r>
    <x v="1"/>
    <x v="11"/>
    <s v="Barabanki"/>
    <x v="2"/>
    <n v="1040"/>
    <n v="990.38"/>
  </r>
  <r>
    <x v="2"/>
    <x v="11"/>
    <s v="Barabanki"/>
    <x v="0"/>
    <n v="178440"/>
    <n v="2366.73"/>
  </r>
  <r>
    <x v="2"/>
    <x v="11"/>
    <s v="Barabanki"/>
    <x v="1"/>
    <n v="4750"/>
    <n v="888.42"/>
  </r>
  <r>
    <x v="2"/>
    <x v="11"/>
    <s v="Barabanki"/>
    <x v="2"/>
    <n v="880"/>
    <n v="1159.0899999999999"/>
  </r>
  <r>
    <x v="3"/>
    <x v="11"/>
    <s v="Barabanki"/>
    <x v="0"/>
    <n v="177970"/>
    <n v="2762.04"/>
  </r>
  <r>
    <x v="3"/>
    <x v="11"/>
    <s v="Barabanki"/>
    <x v="1"/>
    <n v="4620"/>
    <n v="932.9"/>
  </r>
  <r>
    <x v="3"/>
    <x v="11"/>
    <s v="Barabanki"/>
    <x v="2"/>
    <n v="710"/>
    <n v="1408.45"/>
  </r>
  <r>
    <x v="4"/>
    <x v="11"/>
    <s v="Barabanki"/>
    <x v="0"/>
    <n v="183960"/>
    <n v="3057.02"/>
  </r>
  <r>
    <x v="4"/>
    <x v="11"/>
    <s v="Barabanki"/>
    <x v="1"/>
    <n v="3940"/>
    <n v="776.65"/>
  </r>
  <r>
    <x v="4"/>
    <x v="11"/>
    <s v="Barabanki"/>
    <x v="2"/>
    <n v="800"/>
    <n v="912.5"/>
  </r>
  <r>
    <x v="5"/>
    <x v="11"/>
    <s v="Barabanki"/>
    <x v="0"/>
    <n v="181240"/>
    <n v="2857.92"/>
  </r>
  <r>
    <x v="5"/>
    <x v="11"/>
    <s v="Barabanki"/>
    <x v="1"/>
    <n v="3460"/>
    <n v="988.44"/>
  </r>
  <r>
    <x v="5"/>
    <x v="11"/>
    <s v="Barabanki"/>
    <x v="2"/>
    <n v="620"/>
    <n v="370.97"/>
  </r>
  <r>
    <x v="6"/>
    <x v="11"/>
    <s v="Barabanki"/>
    <x v="0"/>
    <n v="191880"/>
    <n v="2760.06"/>
  </r>
  <r>
    <x v="6"/>
    <x v="11"/>
    <s v="Barabanki"/>
    <x v="1"/>
    <n v="3360"/>
    <n v="863.1"/>
  </r>
  <r>
    <x v="6"/>
    <x v="11"/>
    <s v="Barabanki"/>
    <x v="2"/>
    <n v="700"/>
    <n v="314.29000000000002"/>
  </r>
  <r>
    <x v="7"/>
    <x v="11"/>
    <s v="Barabanki"/>
    <x v="0"/>
    <n v="186630"/>
    <n v="2750.95"/>
  </r>
  <r>
    <x v="7"/>
    <x v="11"/>
    <s v="Barabanki"/>
    <x v="1"/>
    <n v="3070"/>
    <n v="638.44000000000005"/>
  </r>
  <r>
    <x v="7"/>
    <x v="11"/>
    <s v="Barabanki"/>
    <x v="2"/>
    <n v="450"/>
    <n v="600"/>
  </r>
  <r>
    <x v="8"/>
    <x v="11"/>
    <s v="Barabanki"/>
    <x v="0"/>
    <n v="183330"/>
    <n v="2726"/>
  </r>
  <r>
    <x v="8"/>
    <x v="11"/>
    <s v="Barabanki"/>
    <x v="1"/>
    <n v="4070"/>
    <n v="799.26"/>
  </r>
  <r>
    <x v="8"/>
    <x v="11"/>
    <s v="Barabanki"/>
    <x v="2"/>
    <n v="690"/>
    <n v="1791"/>
  </r>
  <r>
    <x v="9"/>
    <x v="11"/>
    <s v="Barabanki"/>
    <x v="0"/>
    <n v="181600"/>
    <n v="2867"/>
  </r>
  <r>
    <x v="9"/>
    <x v="11"/>
    <s v="Barabanki"/>
    <x v="1"/>
    <n v="4450"/>
    <n v="1869.38"/>
  </r>
  <r>
    <x v="9"/>
    <x v="11"/>
    <s v="Barabanki"/>
    <x v="2"/>
    <n v="780"/>
    <n v="753.53"/>
  </r>
  <r>
    <x v="0"/>
    <x v="12"/>
    <s v="Nainital"/>
    <x v="0"/>
    <n v="130890"/>
    <n v="2608.83"/>
  </r>
  <r>
    <x v="0"/>
    <x v="12"/>
    <s v="Nainital"/>
    <x v="1"/>
    <n v="6790"/>
    <n v="1301.9100000000001"/>
  </r>
  <r>
    <x v="0"/>
    <x v="12"/>
    <s v="Nainital"/>
    <x v="2"/>
    <n v="350"/>
    <n v="428.57"/>
  </r>
  <r>
    <x v="1"/>
    <x v="12"/>
    <s v="Nainital"/>
    <x v="0"/>
    <n v="133210"/>
    <n v="2919.68"/>
  </r>
  <r>
    <x v="1"/>
    <x v="12"/>
    <s v="Nainital"/>
    <x v="1"/>
    <n v="4410"/>
    <n v="1698.41"/>
  </r>
  <r>
    <x v="1"/>
    <x v="12"/>
    <s v="Nainital"/>
    <x v="2"/>
    <n v="430"/>
    <n v="790.7"/>
  </r>
  <r>
    <x v="2"/>
    <x v="12"/>
    <s v="Nainital"/>
    <x v="0"/>
    <n v="132400"/>
    <n v="2547.2800000000002"/>
  </r>
  <r>
    <x v="2"/>
    <x v="12"/>
    <s v="Nainital"/>
    <x v="1"/>
    <n v="5500"/>
    <n v="1700"/>
  </r>
  <r>
    <x v="2"/>
    <x v="12"/>
    <s v="Nainital"/>
    <x v="2"/>
    <n v="440"/>
    <n v="863.64"/>
  </r>
  <r>
    <x v="3"/>
    <x v="12"/>
    <s v="Nainital"/>
    <x v="0"/>
    <n v="128230"/>
    <n v="2940.97"/>
  </r>
  <r>
    <x v="3"/>
    <x v="12"/>
    <s v="Nainital"/>
    <x v="1"/>
    <n v="4750"/>
    <n v="1837.89"/>
  </r>
  <r>
    <x v="3"/>
    <x v="12"/>
    <s v="Nainital"/>
    <x v="2"/>
    <n v="450"/>
    <n v="888.89"/>
  </r>
  <r>
    <x v="4"/>
    <x v="12"/>
    <s v="Nainital"/>
    <x v="0"/>
    <n v="129040"/>
    <n v="3086.33"/>
  </r>
  <r>
    <x v="4"/>
    <x v="12"/>
    <s v="Nainital"/>
    <x v="1"/>
    <n v="4510"/>
    <n v="2150.7800000000002"/>
  </r>
  <r>
    <x v="4"/>
    <x v="12"/>
    <s v="Nainital"/>
    <x v="2"/>
    <n v="510"/>
    <n v="862.75"/>
  </r>
  <r>
    <x v="5"/>
    <x v="12"/>
    <s v="Nainital"/>
    <x v="0"/>
    <n v="126750"/>
    <n v="3111.79"/>
  </r>
  <r>
    <x v="5"/>
    <x v="12"/>
    <s v="Nainital"/>
    <x v="1"/>
    <n v="3950"/>
    <n v="2131.65"/>
  </r>
  <r>
    <x v="5"/>
    <x v="12"/>
    <s v="Nainital"/>
    <x v="2"/>
    <n v="470"/>
    <n v="893.62"/>
  </r>
  <r>
    <x v="6"/>
    <x v="12"/>
    <s v="Nainital"/>
    <x v="0"/>
    <n v="125420"/>
    <n v="3203.8"/>
  </r>
  <r>
    <x v="6"/>
    <x v="12"/>
    <s v="Nainital"/>
    <x v="1"/>
    <n v="3820"/>
    <n v="2034.03"/>
  </r>
  <r>
    <x v="6"/>
    <x v="12"/>
    <s v="Nainital"/>
    <x v="2"/>
    <n v="510"/>
    <n v="882.35"/>
  </r>
  <r>
    <x v="7"/>
    <x v="12"/>
    <s v="Nainital"/>
    <x v="0"/>
    <n v="127040"/>
    <n v="3394.36"/>
  </r>
  <r>
    <x v="7"/>
    <x v="12"/>
    <s v="Nainital"/>
    <x v="1"/>
    <n v="3360"/>
    <n v="1898.81"/>
  </r>
  <r>
    <x v="7"/>
    <x v="12"/>
    <s v="Nainital"/>
    <x v="2"/>
    <n v="490"/>
    <n v="897.96"/>
  </r>
  <r>
    <x v="8"/>
    <x v="12"/>
    <s v="Nainital"/>
    <x v="0"/>
    <n v="130440"/>
    <n v="3295.98"/>
  </r>
  <r>
    <x v="8"/>
    <x v="12"/>
    <s v="Nainital"/>
    <x v="1"/>
    <n v="3690"/>
    <n v="1334.06"/>
  </r>
  <r>
    <x v="8"/>
    <x v="12"/>
    <s v="Nainital"/>
    <x v="2"/>
    <n v="500"/>
    <n v="887.1"/>
  </r>
  <r>
    <x v="9"/>
    <x v="12"/>
    <s v="Nainital"/>
    <x v="0"/>
    <n v="132390"/>
    <n v="3496.51"/>
  </r>
  <r>
    <x v="9"/>
    <x v="12"/>
    <s v="Nainital"/>
    <x v="1"/>
    <n v="3460"/>
    <n v="1325.25"/>
  </r>
  <r>
    <x v="9"/>
    <x v="12"/>
    <s v="Nainital"/>
    <x v="2"/>
    <n v="390"/>
    <n v="890.03"/>
  </r>
  <r>
    <x v="0"/>
    <x v="12"/>
    <s v="Almorah"/>
    <x v="0"/>
    <n v="36660"/>
    <n v="1171.58"/>
  </r>
  <r>
    <x v="0"/>
    <x v="12"/>
    <s v="Almorah"/>
    <x v="1"/>
    <n v="2770"/>
    <n v="1083.03"/>
  </r>
  <r>
    <x v="1"/>
    <x v="12"/>
    <s v="Almorah"/>
    <x v="0"/>
    <n v="33290"/>
    <n v="1137.58"/>
  </r>
  <r>
    <x v="1"/>
    <x v="12"/>
    <s v="Almorah"/>
    <x v="1"/>
    <n v="2430"/>
    <n v="1065.8399999999999"/>
  </r>
  <r>
    <x v="2"/>
    <x v="12"/>
    <s v="Almorah"/>
    <x v="0"/>
    <n v="32990"/>
    <n v="1103.67"/>
  </r>
  <r>
    <x v="2"/>
    <x v="12"/>
    <s v="Almorah"/>
    <x v="1"/>
    <n v="1960"/>
    <n v="1678.57"/>
  </r>
  <r>
    <x v="2"/>
    <x v="12"/>
    <s v="Almorah"/>
    <x v="2"/>
    <n v="110"/>
    <n v="545.45000000000005"/>
  </r>
  <r>
    <x v="3"/>
    <x v="12"/>
    <s v="Almorah"/>
    <x v="0"/>
    <n v="32470"/>
    <n v="1253.77"/>
  </r>
  <r>
    <x v="3"/>
    <x v="12"/>
    <s v="Almorah"/>
    <x v="1"/>
    <n v="1900"/>
    <n v="1700"/>
  </r>
  <r>
    <x v="3"/>
    <x v="12"/>
    <s v="Almorah"/>
    <x v="2"/>
    <n v="110"/>
    <n v="545.45000000000005"/>
  </r>
  <r>
    <x v="4"/>
    <x v="12"/>
    <s v="Almorah"/>
    <x v="0"/>
    <n v="31560"/>
    <n v="1248.42"/>
  </r>
  <r>
    <x v="4"/>
    <x v="12"/>
    <s v="Almorah"/>
    <x v="1"/>
    <n v="2460"/>
    <n v="1504.07"/>
  </r>
  <r>
    <x v="5"/>
    <x v="12"/>
    <s v="Almorah"/>
    <x v="0"/>
    <n v="29180"/>
    <n v="1303.6300000000001"/>
  </r>
  <r>
    <x v="5"/>
    <x v="12"/>
    <s v="Almorah"/>
    <x v="1"/>
    <n v="1960"/>
    <n v="1239.8"/>
  </r>
  <r>
    <x v="5"/>
    <x v="12"/>
    <s v="Almorah"/>
    <x v="2"/>
    <n v="30"/>
    <n v="666.67"/>
  </r>
  <r>
    <x v="6"/>
    <x v="12"/>
    <s v="Almorah"/>
    <x v="0"/>
    <n v="30030"/>
    <n v="1322.01"/>
  </r>
  <r>
    <x v="6"/>
    <x v="12"/>
    <s v="Almorah"/>
    <x v="1"/>
    <n v="2280"/>
    <n v="1131.58"/>
  </r>
  <r>
    <x v="7"/>
    <x v="12"/>
    <s v="Almorah"/>
    <x v="0"/>
    <n v="31900"/>
    <n v="1228.21"/>
  </r>
  <r>
    <x v="7"/>
    <x v="12"/>
    <s v="Almorah"/>
    <x v="1"/>
    <n v="2150"/>
    <n v="660.47"/>
  </r>
  <r>
    <x v="7"/>
    <x v="12"/>
    <s v="Almorah"/>
    <x v="2"/>
    <n v="40"/>
    <n v="500"/>
  </r>
  <r>
    <x v="8"/>
    <x v="12"/>
    <s v="Almorah"/>
    <x v="0"/>
    <n v="29640"/>
    <n v="1374.8"/>
  </r>
  <r>
    <x v="8"/>
    <x v="12"/>
    <s v="Almorah"/>
    <x v="1"/>
    <n v="2320"/>
    <n v="922.28"/>
  </r>
  <r>
    <x v="8"/>
    <x v="12"/>
    <s v="Almorah"/>
    <x v="2"/>
    <n v="90"/>
    <n v="551.72"/>
  </r>
  <r>
    <x v="9"/>
    <x v="12"/>
    <s v="Almorah"/>
    <x v="0"/>
    <n v="28790"/>
    <n v="1273.68"/>
  </r>
  <r>
    <x v="9"/>
    <x v="12"/>
    <s v="Almorah"/>
    <x v="1"/>
    <n v="2160"/>
    <n v="1307.1199999999999"/>
  </r>
  <r>
    <x v="9"/>
    <x v="12"/>
    <s v="Almorah"/>
    <x v="2"/>
    <n v="60"/>
    <n v="609.37"/>
  </r>
  <r>
    <x v="0"/>
    <x v="12"/>
    <s v="Pithorgarh"/>
    <x v="0"/>
    <n v="32740"/>
    <n v="1286.81"/>
  </r>
  <r>
    <x v="0"/>
    <x v="12"/>
    <s v="Pithorgarh"/>
    <x v="1"/>
    <n v="5360"/>
    <n v="1037.31"/>
  </r>
  <r>
    <x v="1"/>
    <x v="12"/>
    <s v="Pithorgarh"/>
    <x v="0"/>
    <n v="28770"/>
    <n v="1302.4000000000001"/>
  </r>
  <r>
    <x v="1"/>
    <x v="12"/>
    <s v="Pithorgarh"/>
    <x v="1"/>
    <n v="4640"/>
    <n v="1036.6400000000001"/>
  </r>
  <r>
    <x v="1"/>
    <x v="12"/>
    <s v="Pithorgarh"/>
    <x v="2"/>
    <n v="20"/>
    <n v="500"/>
  </r>
  <r>
    <x v="2"/>
    <x v="12"/>
    <s v="Pithorgarh"/>
    <x v="0"/>
    <n v="29760"/>
    <n v="1206.6500000000001"/>
  </r>
  <r>
    <x v="2"/>
    <x v="12"/>
    <s v="Pithorgarh"/>
    <x v="1"/>
    <n v="3640"/>
    <n v="1115.3800000000001"/>
  </r>
  <r>
    <x v="2"/>
    <x v="12"/>
    <s v="Pithorgarh"/>
    <x v="2"/>
    <n v="50"/>
    <n v="400"/>
  </r>
  <r>
    <x v="3"/>
    <x v="12"/>
    <s v="Pithorgarh"/>
    <x v="0"/>
    <n v="28970"/>
    <n v="1276.1500000000001"/>
  </r>
  <r>
    <x v="3"/>
    <x v="12"/>
    <s v="Pithorgarh"/>
    <x v="1"/>
    <n v="3800"/>
    <n v="1118.42"/>
  </r>
  <r>
    <x v="3"/>
    <x v="12"/>
    <s v="Pithorgarh"/>
    <x v="2"/>
    <n v="40"/>
    <n v="500"/>
  </r>
  <r>
    <x v="4"/>
    <x v="12"/>
    <s v="Pithorgarh"/>
    <x v="0"/>
    <n v="26210"/>
    <n v="1304.08"/>
  </r>
  <r>
    <x v="4"/>
    <x v="12"/>
    <s v="Pithorgarh"/>
    <x v="1"/>
    <n v="4380"/>
    <n v="1223.74"/>
  </r>
  <r>
    <x v="4"/>
    <x v="12"/>
    <s v="Pithorgarh"/>
    <x v="2"/>
    <n v="30"/>
    <n v="666.67"/>
  </r>
  <r>
    <x v="5"/>
    <x v="12"/>
    <s v="Pithorgarh"/>
    <x v="0"/>
    <n v="27010"/>
    <n v="1395.78"/>
  </r>
  <r>
    <x v="5"/>
    <x v="12"/>
    <s v="Pithorgarh"/>
    <x v="1"/>
    <n v="3200"/>
    <n v="1865.63"/>
  </r>
  <r>
    <x v="6"/>
    <x v="12"/>
    <s v="Pithorgarh"/>
    <x v="0"/>
    <n v="26440"/>
    <n v="1276.0999999999999"/>
  </r>
  <r>
    <x v="6"/>
    <x v="12"/>
    <s v="Pithorgarh"/>
    <x v="1"/>
    <n v="3650"/>
    <n v="1901.37"/>
  </r>
  <r>
    <x v="6"/>
    <x v="12"/>
    <s v="Pithorgarh"/>
    <x v="2"/>
    <n v="30"/>
    <n v="666.67"/>
  </r>
  <r>
    <x v="7"/>
    <x v="12"/>
    <s v="Pithorgarh"/>
    <x v="0"/>
    <n v="26490"/>
    <n v="1323.9"/>
  </r>
  <r>
    <x v="7"/>
    <x v="12"/>
    <s v="Pithorgarh"/>
    <x v="1"/>
    <n v="4020"/>
    <n v="1273.6300000000001"/>
  </r>
  <r>
    <x v="7"/>
    <x v="12"/>
    <s v="Pithorgarh"/>
    <x v="2"/>
    <n v="50"/>
    <n v="600"/>
  </r>
  <r>
    <x v="8"/>
    <x v="12"/>
    <s v="Pithorgarh"/>
    <x v="0"/>
    <n v="27510"/>
    <n v="1347.27"/>
  </r>
  <r>
    <x v="8"/>
    <x v="12"/>
    <s v="Pithorgarh"/>
    <x v="1"/>
    <n v="3150"/>
    <n v="1308.1600000000001"/>
  </r>
  <r>
    <x v="8"/>
    <x v="12"/>
    <s v="Pithorgarh"/>
    <x v="2"/>
    <n v="50"/>
    <n v="703.7"/>
  </r>
  <r>
    <x v="9"/>
    <x v="12"/>
    <s v="Pithorgarh"/>
    <x v="0"/>
    <n v="26300"/>
    <n v="1286.44"/>
  </r>
  <r>
    <x v="9"/>
    <x v="12"/>
    <s v="Pithorgarh"/>
    <x v="1"/>
    <n v="2750"/>
    <n v="1506.9"/>
  </r>
  <r>
    <x v="9"/>
    <x v="12"/>
    <s v="Pithorgarh"/>
    <x v="2"/>
    <n v="10"/>
    <n v="666.67"/>
  </r>
  <r>
    <x v="0"/>
    <x v="12"/>
    <s v="Chamoli"/>
    <x v="0"/>
    <n v="20920"/>
    <n v="1470.36"/>
  </r>
  <r>
    <x v="0"/>
    <x v="12"/>
    <s v="Chamoli"/>
    <x v="1"/>
    <n v="1510"/>
    <n v="1092.72"/>
  </r>
  <r>
    <x v="1"/>
    <x v="12"/>
    <s v="Chamoli"/>
    <x v="0"/>
    <n v="22280"/>
    <n v="1287.7"/>
  </r>
  <r>
    <x v="1"/>
    <x v="12"/>
    <s v="Chamoli"/>
    <x v="1"/>
    <n v="720"/>
    <n v="1041.67"/>
  </r>
  <r>
    <x v="2"/>
    <x v="12"/>
    <s v="Chamoli"/>
    <x v="0"/>
    <n v="22140"/>
    <n v="1464.77"/>
  </r>
  <r>
    <x v="2"/>
    <x v="12"/>
    <s v="Chamoli"/>
    <x v="1"/>
    <n v="390"/>
    <n v="1051.28"/>
  </r>
  <r>
    <x v="3"/>
    <x v="12"/>
    <s v="Chamoli"/>
    <x v="0"/>
    <n v="20020"/>
    <n v="1359.64"/>
  </r>
  <r>
    <x v="3"/>
    <x v="12"/>
    <s v="Chamoli"/>
    <x v="1"/>
    <n v="380"/>
    <n v="973.68"/>
  </r>
  <r>
    <x v="4"/>
    <x v="12"/>
    <s v="Chamoli"/>
    <x v="0"/>
    <n v="21250"/>
    <n v="1357.65"/>
  </r>
  <r>
    <x v="4"/>
    <x v="12"/>
    <s v="Chamoli"/>
    <x v="1"/>
    <n v="390"/>
    <n v="923.08"/>
  </r>
  <r>
    <x v="5"/>
    <x v="12"/>
    <s v="Chamoli"/>
    <x v="0"/>
    <n v="20280"/>
    <n v="1313.61"/>
  </r>
  <r>
    <x v="5"/>
    <x v="12"/>
    <s v="Chamoli"/>
    <x v="1"/>
    <n v="350"/>
    <n v="914.29"/>
  </r>
  <r>
    <x v="6"/>
    <x v="12"/>
    <s v="Chamoli"/>
    <x v="0"/>
    <n v="20210"/>
    <n v="1290.95"/>
  </r>
  <r>
    <x v="6"/>
    <x v="12"/>
    <s v="Chamoli"/>
    <x v="1"/>
    <n v="390"/>
    <n v="1743.59"/>
  </r>
  <r>
    <x v="7"/>
    <x v="12"/>
    <s v="Chamoli"/>
    <x v="0"/>
    <n v="20390"/>
    <n v="1379.11"/>
  </r>
  <r>
    <x v="7"/>
    <x v="12"/>
    <s v="Chamoli"/>
    <x v="1"/>
    <n v="440"/>
    <n v="1704.55"/>
  </r>
  <r>
    <x v="8"/>
    <x v="12"/>
    <s v="Chamoli"/>
    <x v="0"/>
    <n v="20700"/>
    <n v="1334.57"/>
  </r>
  <r>
    <x v="8"/>
    <x v="12"/>
    <s v="Chamoli"/>
    <x v="1"/>
    <n v="390"/>
    <n v="1737.91"/>
  </r>
  <r>
    <x v="9"/>
    <x v="12"/>
    <s v="Chamoli"/>
    <x v="0"/>
    <n v="19590"/>
    <n v="1389.64"/>
  </r>
  <r>
    <x v="9"/>
    <x v="12"/>
    <s v="Chamoli"/>
    <x v="1"/>
    <n v="350"/>
    <n v="1750"/>
  </r>
  <r>
    <x v="0"/>
    <x v="12"/>
    <s v="Uttar Kashi"/>
    <x v="0"/>
    <n v="11600"/>
    <n v="1668.97"/>
  </r>
  <r>
    <x v="0"/>
    <x v="12"/>
    <s v="Uttar Kashi"/>
    <x v="1"/>
    <n v="390"/>
    <n v="1256.4100000000001"/>
  </r>
  <r>
    <x v="1"/>
    <x v="12"/>
    <s v="Uttar Kashi"/>
    <x v="0"/>
    <n v="10800"/>
    <n v="1379.63"/>
  </r>
  <r>
    <x v="1"/>
    <x v="12"/>
    <s v="Uttar Kashi"/>
    <x v="1"/>
    <n v="280"/>
    <n v="1250"/>
  </r>
  <r>
    <x v="2"/>
    <x v="12"/>
    <s v="Uttar Kashi"/>
    <x v="0"/>
    <n v="10400"/>
    <n v="1647.12"/>
  </r>
  <r>
    <x v="2"/>
    <x v="12"/>
    <s v="Uttar Kashi"/>
    <x v="1"/>
    <n v="480"/>
    <n v="1250"/>
  </r>
  <r>
    <x v="3"/>
    <x v="12"/>
    <s v="Uttar Kashi"/>
    <x v="0"/>
    <n v="10620"/>
    <n v="1616.76"/>
  </r>
  <r>
    <x v="3"/>
    <x v="12"/>
    <s v="Uttar Kashi"/>
    <x v="1"/>
    <n v="460"/>
    <n v="1260.8699999999999"/>
  </r>
  <r>
    <x v="4"/>
    <x v="12"/>
    <s v="Uttar Kashi"/>
    <x v="0"/>
    <n v="9920"/>
    <n v="1875"/>
  </r>
  <r>
    <x v="4"/>
    <x v="12"/>
    <s v="Uttar Kashi"/>
    <x v="1"/>
    <n v="590"/>
    <n v="1033.9000000000001"/>
  </r>
  <r>
    <x v="5"/>
    <x v="12"/>
    <s v="Uttar Kashi"/>
    <x v="0"/>
    <n v="9010"/>
    <n v="1773.58"/>
  </r>
  <r>
    <x v="5"/>
    <x v="12"/>
    <s v="Uttar Kashi"/>
    <x v="1"/>
    <n v="1040"/>
    <n v="1038.46"/>
  </r>
  <r>
    <x v="5"/>
    <x v="12"/>
    <s v="Uttar Kashi"/>
    <x v="2"/>
    <n v="10"/>
    <n v="1000"/>
  </r>
  <r>
    <x v="6"/>
    <x v="12"/>
    <s v="Uttar Kashi"/>
    <x v="0"/>
    <n v="9920"/>
    <n v="1663.31"/>
  </r>
  <r>
    <x v="6"/>
    <x v="12"/>
    <s v="Uttar Kashi"/>
    <x v="1"/>
    <n v="410"/>
    <n v="2585.37"/>
  </r>
  <r>
    <x v="7"/>
    <x v="12"/>
    <s v="Uttar Kashi"/>
    <x v="0"/>
    <n v="10740"/>
    <n v="1767.23"/>
  </r>
  <r>
    <x v="7"/>
    <x v="12"/>
    <s v="Uttar Kashi"/>
    <x v="1"/>
    <n v="410"/>
    <n v="2560.98"/>
  </r>
  <r>
    <x v="8"/>
    <x v="12"/>
    <s v="Uttar Kashi"/>
    <x v="0"/>
    <n v="10110"/>
    <n v="1769.86"/>
  </r>
  <r>
    <x v="8"/>
    <x v="12"/>
    <s v="Uttar Kashi"/>
    <x v="1"/>
    <n v="430"/>
    <n v="1615.21"/>
  </r>
  <r>
    <x v="9"/>
    <x v="12"/>
    <s v="Uttar Kashi"/>
    <x v="0"/>
    <n v="10250"/>
    <n v="1714.51"/>
  </r>
  <r>
    <x v="9"/>
    <x v="12"/>
    <s v="Uttar Kashi"/>
    <x v="1"/>
    <n v="470"/>
    <n v="2665.25"/>
  </r>
  <r>
    <x v="0"/>
    <x v="12"/>
    <s v="Tehri Garhwal"/>
    <x v="0"/>
    <n v="15390"/>
    <n v="1636.78"/>
  </r>
  <r>
    <x v="0"/>
    <x v="12"/>
    <s v="Tehri Garhwal"/>
    <x v="1"/>
    <n v="2040"/>
    <n v="1024.51"/>
  </r>
  <r>
    <x v="1"/>
    <x v="12"/>
    <s v="Tehri Garhwal"/>
    <x v="0"/>
    <n v="13640"/>
    <n v="1229.47"/>
  </r>
  <r>
    <x v="1"/>
    <x v="12"/>
    <s v="Tehri Garhwal"/>
    <x v="1"/>
    <n v="890"/>
    <n v="2168.54"/>
  </r>
  <r>
    <x v="1"/>
    <x v="12"/>
    <s v="Tehri Garhwal"/>
    <x v="2"/>
    <n v="10"/>
    <n v="1000"/>
  </r>
  <r>
    <x v="2"/>
    <x v="12"/>
    <s v="Tehri Garhwal"/>
    <x v="0"/>
    <n v="11400"/>
    <n v="1461.4"/>
  </r>
  <r>
    <x v="2"/>
    <x v="12"/>
    <s v="Tehri Garhwal"/>
    <x v="1"/>
    <n v="1940"/>
    <n v="1092.78"/>
  </r>
  <r>
    <x v="2"/>
    <x v="12"/>
    <s v="Tehri Garhwal"/>
    <x v="2"/>
    <n v="20"/>
    <n v="500"/>
  </r>
  <r>
    <x v="3"/>
    <x v="12"/>
    <s v="Tehri Garhwal"/>
    <x v="0"/>
    <n v="12380"/>
    <n v="1487.08"/>
  </r>
  <r>
    <x v="3"/>
    <x v="12"/>
    <s v="Tehri Garhwal"/>
    <x v="1"/>
    <n v="1780"/>
    <n v="1101.1199999999999"/>
  </r>
  <r>
    <x v="3"/>
    <x v="12"/>
    <s v="Tehri Garhwal"/>
    <x v="2"/>
    <n v="20"/>
    <n v="500"/>
  </r>
  <r>
    <x v="4"/>
    <x v="12"/>
    <s v="Tehri Garhwal"/>
    <x v="0"/>
    <n v="11110"/>
    <n v="1441.04"/>
  </r>
  <r>
    <x v="4"/>
    <x v="12"/>
    <s v="Tehri Garhwal"/>
    <x v="1"/>
    <n v="2110"/>
    <n v="1156.4000000000001"/>
  </r>
  <r>
    <x v="4"/>
    <x v="12"/>
    <s v="Tehri Garhwal"/>
    <x v="2"/>
    <n v="10"/>
    <n v="1000"/>
  </r>
  <r>
    <x v="5"/>
    <x v="12"/>
    <s v="Tehri Garhwal"/>
    <x v="0"/>
    <n v="11350"/>
    <n v="1550.66"/>
  </r>
  <r>
    <x v="5"/>
    <x v="12"/>
    <s v="Tehri Garhwal"/>
    <x v="1"/>
    <n v="1790"/>
    <n v="1156.42"/>
  </r>
  <r>
    <x v="5"/>
    <x v="12"/>
    <s v="Tehri Garhwal"/>
    <x v="2"/>
    <n v="20"/>
    <n v="500"/>
  </r>
  <r>
    <x v="6"/>
    <x v="12"/>
    <s v="Tehri Garhwal"/>
    <x v="0"/>
    <n v="11290"/>
    <n v="1682.02"/>
  </r>
  <r>
    <x v="6"/>
    <x v="12"/>
    <s v="Tehri Garhwal"/>
    <x v="1"/>
    <n v="2050"/>
    <n v="2521.9499999999998"/>
  </r>
  <r>
    <x v="7"/>
    <x v="12"/>
    <s v="Tehri Garhwal"/>
    <x v="0"/>
    <n v="11630"/>
    <n v="1709.37"/>
  </r>
  <r>
    <x v="7"/>
    <x v="12"/>
    <s v="Tehri Garhwal"/>
    <x v="1"/>
    <n v="1790"/>
    <n v="1681.56"/>
  </r>
  <r>
    <x v="8"/>
    <x v="12"/>
    <s v="Tehri Garhwal"/>
    <x v="0"/>
    <n v="11870"/>
    <n v="1571.21"/>
  </r>
  <r>
    <x v="8"/>
    <x v="12"/>
    <s v="Tehri Garhwal"/>
    <x v="1"/>
    <n v="1770"/>
    <n v="1687.96"/>
  </r>
  <r>
    <x v="8"/>
    <x v="12"/>
    <s v="Tehri Garhwal"/>
    <x v="2"/>
    <n v="10"/>
    <n v="642.86"/>
  </r>
  <r>
    <x v="9"/>
    <x v="12"/>
    <s v="Tehri Garhwal"/>
    <x v="0"/>
    <n v="10410"/>
    <n v="1966.97"/>
  </r>
  <r>
    <x v="9"/>
    <x v="12"/>
    <s v="Tehri Garhwal"/>
    <x v="1"/>
    <n v="2110"/>
    <n v="2252.9699999999998"/>
  </r>
  <r>
    <x v="0"/>
    <x v="12"/>
    <s v="Garhwal"/>
    <x v="0"/>
    <n v="20000"/>
    <n v="1074.5"/>
  </r>
  <r>
    <x v="0"/>
    <x v="12"/>
    <s v="Garhwal"/>
    <x v="1"/>
    <n v="1900"/>
    <n v="852.63"/>
  </r>
  <r>
    <x v="0"/>
    <x v="12"/>
    <s v="Garhwal"/>
    <x v="2"/>
    <n v="200"/>
    <n v="200"/>
  </r>
  <r>
    <x v="1"/>
    <x v="12"/>
    <s v="Garhwal"/>
    <x v="0"/>
    <n v="20660"/>
    <n v="1074.54"/>
  </r>
  <r>
    <x v="1"/>
    <x v="12"/>
    <s v="Garhwal"/>
    <x v="1"/>
    <n v="2380"/>
    <n v="852.94"/>
  </r>
  <r>
    <x v="1"/>
    <x v="12"/>
    <s v="Garhwal"/>
    <x v="2"/>
    <n v="150"/>
    <n v="333.33"/>
  </r>
  <r>
    <x v="2"/>
    <x v="12"/>
    <s v="Garhwal"/>
    <x v="0"/>
    <n v="17180"/>
    <n v="1085.56"/>
  </r>
  <r>
    <x v="2"/>
    <x v="12"/>
    <s v="Garhwal"/>
    <x v="1"/>
    <n v="1950"/>
    <n v="876.92"/>
  </r>
  <r>
    <x v="2"/>
    <x v="12"/>
    <s v="Garhwal"/>
    <x v="2"/>
    <n v="90"/>
    <n v="777.78"/>
  </r>
  <r>
    <x v="3"/>
    <x v="12"/>
    <s v="Garhwal"/>
    <x v="0"/>
    <n v="15980"/>
    <n v="1153.94"/>
  </r>
  <r>
    <x v="3"/>
    <x v="12"/>
    <s v="Garhwal"/>
    <x v="1"/>
    <n v="2440"/>
    <n v="901.64"/>
  </r>
  <r>
    <x v="3"/>
    <x v="12"/>
    <s v="Garhwal"/>
    <x v="2"/>
    <n v="90"/>
    <n v="777.78"/>
  </r>
  <r>
    <x v="4"/>
    <x v="12"/>
    <s v="Garhwal"/>
    <x v="0"/>
    <n v="15530"/>
    <n v="1172.57"/>
  </r>
  <r>
    <x v="4"/>
    <x v="12"/>
    <s v="Garhwal"/>
    <x v="1"/>
    <n v="2120"/>
    <n v="1023.58"/>
  </r>
  <r>
    <x v="4"/>
    <x v="12"/>
    <s v="Garhwal"/>
    <x v="2"/>
    <n v="20"/>
    <n v="1000"/>
  </r>
  <r>
    <x v="5"/>
    <x v="12"/>
    <s v="Garhwal"/>
    <x v="0"/>
    <n v="13920"/>
    <n v="1286.6400000000001"/>
  </r>
  <r>
    <x v="5"/>
    <x v="12"/>
    <s v="Garhwal"/>
    <x v="1"/>
    <n v="2100"/>
    <n v="1019.05"/>
  </r>
  <r>
    <x v="5"/>
    <x v="12"/>
    <s v="Garhwal"/>
    <x v="2"/>
    <n v="20"/>
    <n v="1000"/>
  </r>
  <r>
    <x v="6"/>
    <x v="12"/>
    <s v="Garhwal"/>
    <x v="0"/>
    <n v="14570"/>
    <n v="1191.49"/>
  </r>
  <r>
    <x v="6"/>
    <x v="12"/>
    <s v="Garhwal"/>
    <x v="1"/>
    <n v="2350"/>
    <n v="1753.19"/>
  </r>
  <r>
    <x v="6"/>
    <x v="12"/>
    <s v="Garhwal"/>
    <x v="2"/>
    <n v="20"/>
    <n v="500"/>
  </r>
  <r>
    <x v="7"/>
    <x v="12"/>
    <s v="Garhwal"/>
    <x v="0"/>
    <n v="12520"/>
    <n v="1338.66"/>
  </r>
  <r>
    <x v="7"/>
    <x v="12"/>
    <s v="Garhwal"/>
    <x v="1"/>
    <n v="2320"/>
    <n v="1801.72"/>
  </r>
  <r>
    <x v="7"/>
    <x v="12"/>
    <s v="Garhwal"/>
    <x v="2"/>
    <n v="40"/>
    <n v="750"/>
  </r>
  <r>
    <x v="8"/>
    <x v="12"/>
    <s v="Garhwal"/>
    <x v="0"/>
    <n v="10850"/>
    <n v="1398.36"/>
  </r>
  <r>
    <x v="8"/>
    <x v="12"/>
    <s v="Garhwal"/>
    <x v="1"/>
    <n v="2210"/>
    <n v="1799.91"/>
  </r>
  <r>
    <x v="8"/>
    <x v="12"/>
    <s v="Garhwal"/>
    <x v="2"/>
    <n v="70"/>
    <n v="651.52"/>
  </r>
  <r>
    <x v="9"/>
    <x v="12"/>
    <s v="Garhwal"/>
    <x v="0"/>
    <n v="10020"/>
    <n v="1384.61"/>
  </r>
  <r>
    <x v="9"/>
    <x v="12"/>
    <s v="Garhwal"/>
    <x v="1"/>
    <n v="2220"/>
    <n v="2064.84"/>
  </r>
  <r>
    <x v="9"/>
    <x v="12"/>
    <s v="Garhwal"/>
    <x v="2"/>
    <n v="30"/>
    <n v="655.16999999999996"/>
  </r>
  <r>
    <x v="0"/>
    <x v="12"/>
    <s v="Dehradun"/>
    <x v="0"/>
    <n v="11620"/>
    <n v="2066.27"/>
  </r>
  <r>
    <x v="0"/>
    <x v="12"/>
    <s v="Dehradun"/>
    <x v="1"/>
    <n v="10510"/>
    <n v="1584.21"/>
  </r>
  <r>
    <x v="0"/>
    <x v="12"/>
    <s v="Dehradun"/>
    <x v="2"/>
    <n v="20"/>
    <n v="500"/>
  </r>
  <r>
    <x v="1"/>
    <x v="12"/>
    <s v="Dehradun"/>
    <x v="0"/>
    <n v="10740"/>
    <n v="1910.61"/>
  </r>
  <r>
    <x v="1"/>
    <x v="12"/>
    <s v="Dehradun"/>
    <x v="1"/>
    <n v="10490"/>
    <n v="1590.09"/>
  </r>
  <r>
    <x v="1"/>
    <x v="12"/>
    <s v="Dehradun"/>
    <x v="2"/>
    <n v="30"/>
    <n v="1000"/>
  </r>
  <r>
    <x v="2"/>
    <x v="12"/>
    <s v="Dehradun"/>
    <x v="0"/>
    <n v="11190"/>
    <n v="1950.85"/>
  </r>
  <r>
    <x v="2"/>
    <x v="12"/>
    <s v="Dehradun"/>
    <x v="1"/>
    <n v="9540"/>
    <n v="1836.48"/>
  </r>
  <r>
    <x v="2"/>
    <x v="12"/>
    <s v="Dehradun"/>
    <x v="2"/>
    <n v="30"/>
    <n v="666.67"/>
  </r>
  <r>
    <x v="3"/>
    <x v="12"/>
    <s v="Dehradun"/>
    <x v="0"/>
    <n v="10910"/>
    <n v="2115.4899999999998"/>
  </r>
  <r>
    <x v="3"/>
    <x v="12"/>
    <s v="Dehradun"/>
    <x v="1"/>
    <n v="9240"/>
    <n v="1722.94"/>
  </r>
  <r>
    <x v="3"/>
    <x v="12"/>
    <s v="Dehradun"/>
    <x v="2"/>
    <n v="20"/>
    <n v="1000"/>
  </r>
  <r>
    <x v="4"/>
    <x v="12"/>
    <s v="Dehradun"/>
    <x v="0"/>
    <n v="11050"/>
    <n v="2054.3000000000002"/>
  </r>
  <r>
    <x v="4"/>
    <x v="12"/>
    <s v="Dehradun"/>
    <x v="1"/>
    <n v="8810"/>
    <n v="1490.35"/>
  </r>
  <r>
    <x v="4"/>
    <x v="12"/>
    <s v="Dehradun"/>
    <x v="2"/>
    <n v="20"/>
    <n v="1000"/>
  </r>
  <r>
    <x v="5"/>
    <x v="12"/>
    <s v="Dehradun"/>
    <x v="0"/>
    <n v="10110"/>
    <n v="2130.56"/>
  </r>
  <r>
    <x v="5"/>
    <x v="12"/>
    <s v="Dehradun"/>
    <x v="1"/>
    <n v="8650"/>
    <n v="1195.3800000000001"/>
  </r>
  <r>
    <x v="5"/>
    <x v="12"/>
    <s v="Dehradun"/>
    <x v="2"/>
    <n v="10"/>
    <n v="1000"/>
  </r>
  <r>
    <x v="6"/>
    <x v="12"/>
    <s v="Dehradun"/>
    <x v="0"/>
    <n v="9180"/>
    <n v="1924.84"/>
  </r>
  <r>
    <x v="6"/>
    <x v="12"/>
    <s v="Dehradun"/>
    <x v="1"/>
    <n v="8370"/>
    <n v="2413.38"/>
  </r>
  <r>
    <x v="6"/>
    <x v="12"/>
    <s v="Dehradun"/>
    <x v="2"/>
    <n v="20"/>
    <n v="1000"/>
  </r>
  <r>
    <x v="7"/>
    <x v="12"/>
    <s v="Dehradun"/>
    <x v="0"/>
    <n v="10250"/>
    <n v="2159.02"/>
  </r>
  <r>
    <x v="7"/>
    <x v="12"/>
    <s v="Dehradun"/>
    <x v="1"/>
    <n v="7170"/>
    <n v="2171.5500000000002"/>
  </r>
  <r>
    <x v="7"/>
    <x v="12"/>
    <s v="Dehradun"/>
    <x v="2"/>
    <n v="20"/>
    <n v="500"/>
  </r>
  <r>
    <x v="8"/>
    <x v="12"/>
    <s v="Dehradun"/>
    <x v="0"/>
    <n v="10190"/>
    <n v="2036.13"/>
  </r>
  <r>
    <x v="8"/>
    <x v="12"/>
    <s v="Dehradun"/>
    <x v="1"/>
    <n v="7300"/>
    <n v="2206.9899999999998"/>
  </r>
  <r>
    <x v="8"/>
    <x v="12"/>
    <s v="Dehradun"/>
    <x v="2"/>
    <n v="20"/>
    <n v="809.52"/>
  </r>
  <r>
    <x v="9"/>
    <x v="12"/>
    <s v="Dehradun"/>
    <x v="0"/>
    <n v="9290"/>
    <n v="2105.25"/>
  </r>
  <r>
    <x v="9"/>
    <x v="12"/>
    <s v="Dehradun"/>
    <x v="1"/>
    <n v="6750"/>
    <n v="2746.74"/>
  </r>
  <r>
    <x v="9"/>
    <x v="12"/>
    <s v="Dehradun"/>
    <x v="2"/>
    <n v="20"/>
    <n v="833.33"/>
  </r>
  <r>
    <x v="0"/>
    <x v="13"/>
    <s v="Cachar"/>
    <x v="0"/>
    <n v="237690"/>
    <n v="2273.38"/>
  </r>
  <r>
    <x v="0"/>
    <x v="13"/>
    <s v="Cachar"/>
    <x v="1"/>
    <n v="130"/>
    <n v="538.46"/>
  </r>
  <r>
    <x v="0"/>
    <x v="13"/>
    <s v="Cachar"/>
    <x v="2"/>
    <n v="60"/>
    <n v="500"/>
  </r>
  <r>
    <x v="0"/>
    <x v="13"/>
    <s v="Cachar"/>
    <x v="3"/>
    <n v="200"/>
    <n v="50"/>
  </r>
  <r>
    <x v="1"/>
    <x v="13"/>
    <s v="Cachar"/>
    <x v="0"/>
    <n v="234490"/>
    <n v="2219.16"/>
  </r>
  <r>
    <x v="1"/>
    <x v="13"/>
    <s v="Cachar"/>
    <x v="1"/>
    <n v="60"/>
    <n v="500"/>
  </r>
  <r>
    <x v="1"/>
    <x v="13"/>
    <s v="Cachar"/>
    <x v="2"/>
    <n v="70"/>
    <n v="428.57"/>
  </r>
  <r>
    <x v="1"/>
    <x v="13"/>
    <s v="Cachar"/>
    <x v="3"/>
    <n v="180"/>
    <n v="55.56"/>
  </r>
  <r>
    <x v="2"/>
    <x v="13"/>
    <s v="Cachar"/>
    <x v="0"/>
    <n v="226240"/>
    <n v="2140.96"/>
  </r>
  <r>
    <x v="2"/>
    <x v="13"/>
    <s v="Cachar"/>
    <x v="1"/>
    <n v="170"/>
    <n v="470.59"/>
  </r>
  <r>
    <x v="2"/>
    <x v="13"/>
    <s v="Cachar"/>
    <x v="2"/>
    <n v="80"/>
    <n v="375"/>
  </r>
  <r>
    <x v="2"/>
    <x v="13"/>
    <s v="Cachar"/>
    <x v="3"/>
    <n v="180"/>
    <n v="55.56"/>
  </r>
  <r>
    <x v="3"/>
    <x v="13"/>
    <s v="Cachar"/>
    <x v="0"/>
    <n v="231410"/>
    <n v="2238.54"/>
  </r>
  <r>
    <x v="3"/>
    <x v="13"/>
    <s v="Cachar"/>
    <x v="1"/>
    <n v="130"/>
    <n v="538.46"/>
  </r>
  <r>
    <x v="3"/>
    <x v="13"/>
    <s v="Cachar"/>
    <x v="2"/>
    <n v="70"/>
    <n v="428.57"/>
  </r>
  <r>
    <x v="3"/>
    <x v="13"/>
    <s v="Cachar"/>
    <x v="3"/>
    <n v="170"/>
    <n v="58.82"/>
  </r>
  <r>
    <x v="4"/>
    <x v="13"/>
    <s v="Cachar"/>
    <x v="0"/>
    <n v="231390"/>
    <n v="2151.91"/>
  </r>
  <r>
    <x v="4"/>
    <x v="13"/>
    <s v="Cachar"/>
    <x v="1"/>
    <n v="140"/>
    <n v="571.42999999999995"/>
  </r>
  <r>
    <x v="4"/>
    <x v="13"/>
    <s v="Cachar"/>
    <x v="2"/>
    <n v="70"/>
    <n v="571.42999999999995"/>
  </r>
  <r>
    <x v="4"/>
    <x v="13"/>
    <s v="Cachar"/>
    <x v="3"/>
    <n v="160"/>
    <n v="62.5"/>
  </r>
  <r>
    <x v="5"/>
    <x v="13"/>
    <s v="Cachar"/>
    <x v="0"/>
    <n v="220660"/>
    <n v="2012.73"/>
  </r>
  <r>
    <x v="5"/>
    <x v="13"/>
    <s v="Cachar"/>
    <x v="1"/>
    <n v="170"/>
    <n v="2411.7600000000002"/>
  </r>
  <r>
    <x v="5"/>
    <x v="13"/>
    <s v="Cachar"/>
    <x v="2"/>
    <n v="70"/>
    <n v="571.42999999999995"/>
  </r>
  <r>
    <x v="5"/>
    <x v="13"/>
    <s v="Cachar"/>
    <x v="3"/>
    <n v="140"/>
    <n v="71.430000000000007"/>
  </r>
  <r>
    <x v="6"/>
    <x v="13"/>
    <s v="Cachar"/>
    <x v="0"/>
    <n v="230620"/>
    <n v="2234.9299999999998"/>
  </r>
  <r>
    <x v="6"/>
    <x v="13"/>
    <s v="Cachar"/>
    <x v="1"/>
    <n v="160"/>
    <n v="2125"/>
  </r>
  <r>
    <x v="6"/>
    <x v="13"/>
    <s v="Cachar"/>
    <x v="2"/>
    <n v="70"/>
    <n v="857.14"/>
  </r>
  <r>
    <x v="6"/>
    <x v="13"/>
    <s v="Cachar"/>
    <x v="3"/>
    <n v="140"/>
    <n v="71.430000000000007"/>
  </r>
  <r>
    <x v="7"/>
    <x v="13"/>
    <s v="Cachar"/>
    <x v="0"/>
    <n v="229660"/>
    <n v="1971.57"/>
  </r>
  <r>
    <x v="7"/>
    <x v="13"/>
    <s v="Cachar"/>
    <x v="1"/>
    <n v="150"/>
    <n v="1400"/>
  </r>
  <r>
    <x v="7"/>
    <x v="13"/>
    <s v="Cachar"/>
    <x v="2"/>
    <n v="70"/>
    <n v="428.57"/>
  </r>
  <r>
    <x v="7"/>
    <x v="13"/>
    <s v="Cachar"/>
    <x v="3"/>
    <n v="140"/>
    <n v="71.430000000000007"/>
  </r>
  <r>
    <x v="8"/>
    <x v="13"/>
    <s v="Cachar"/>
    <x v="0"/>
    <n v="232730"/>
    <n v="2004.13"/>
  </r>
  <r>
    <x v="8"/>
    <x v="13"/>
    <s v="Cachar"/>
    <x v="1"/>
    <n v="150"/>
    <n v="1268.46"/>
  </r>
  <r>
    <x v="8"/>
    <x v="13"/>
    <s v="Cachar"/>
    <x v="2"/>
    <n v="60"/>
    <n v="562.5"/>
  </r>
  <r>
    <x v="8"/>
    <x v="13"/>
    <s v="Cachar"/>
    <x v="3"/>
    <n v="120"/>
    <n v="68.78"/>
  </r>
  <r>
    <x v="9"/>
    <x v="13"/>
    <s v="Cachar"/>
    <x v="0"/>
    <n v="220460"/>
    <n v="1860.41"/>
  </r>
  <r>
    <x v="9"/>
    <x v="13"/>
    <s v="Cachar"/>
    <x v="1"/>
    <n v="150"/>
    <n v="1675.68"/>
  </r>
  <r>
    <x v="9"/>
    <x v="13"/>
    <s v="Cachar"/>
    <x v="2"/>
    <n v="60"/>
    <n v="525.41999999999996"/>
  </r>
  <r>
    <x v="9"/>
    <x v="13"/>
    <s v="Cachar"/>
    <x v="3"/>
    <n v="110"/>
    <n v="66.67"/>
  </r>
  <r>
    <x v="0"/>
    <x v="13"/>
    <s v="Darrang"/>
    <x v="0"/>
    <n v="335290"/>
    <n v="1440.22"/>
  </r>
  <r>
    <x v="0"/>
    <x v="13"/>
    <s v="Darrang"/>
    <x v="1"/>
    <n v="1370"/>
    <n v="598.54"/>
  </r>
  <r>
    <x v="0"/>
    <x v="13"/>
    <s v="Darrang"/>
    <x v="2"/>
    <n v="190"/>
    <n v="736.84"/>
  </r>
  <r>
    <x v="1"/>
    <x v="13"/>
    <s v="Darrang"/>
    <x v="0"/>
    <n v="325440"/>
    <n v="1440.27"/>
  </r>
  <r>
    <x v="1"/>
    <x v="13"/>
    <s v="Darrang"/>
    <x v="1"/>
    <n v="2250"/>
    <n v="600"/>
  </r>
  <r>
    <x v="1"/>
    <x v="13"/>
    <s v="Darrang"/>
    <x v="2"/>
    <n v="200"/>
    <n v="700"/>
  </r>
  <r>
    <x v="2"/>
    <x v="13"/>
    <s v="Darrang"/>
    <x v="0"/>
    <n v="348390"/>
    <n v="1923.39"/>
  </r>
  <r>
    <x v="2"/>
    <x v="13"/>
    <s v="Darrang"/>
    <x v="1"/>
    <n v="2780"/>
    <n v="600.72"/>
  </r>
  <r>
    <x v="2"/>
    <x v="13"/>
    <s v="Darrang"/>
    <x v="2"/>
    <n v="210"/>
    <n v="666.67"/>
  </r>
  <r>
    <x v="3"/>
    <x v="13"/>
    <s v="Darrang"/>
    <x v="0"/>
    <n v="348280"/>
    <n v="1795.42"/>
  </r>
  <r>
    <x v="3"/>
    <x v="13"/>
    <s v="Darrang"/>
    <x v="1"/>
    <n v="3290"/>
    <n v="683.89"/>
  </r>
  <r>
    <x v="3"/>
    <x v="13"/>
    <s v="Darrang"/>
    <x v="2"/>
    <n v="180"/>
    <n v="722.22"/>
  </r>
  <r>
    <x v="4"/>
    <x v="13"/>
    <s v="Darrang"/>
    <x v="0"/>
    <n v="332250"/>
    <n v="2077.35"/>
  </r>
  <r>
    <x v="4"/>
    <x v="13"/>
    <s v="Darrang"/>
    <x v="1"/>
    <n v="4160"/>
    <n v="757.21"/>
  </r>
  <r>
    <x v="4"/>
    <x v="13"/>
    <s v="Darrang"/>
    <x v="2"/>
    <n v="120"/>
    <n v="833.33"/>
  </r>
  <r>
    <x v="4"/>
    <x v="13"/>
    <s v="Darrang"/>
    <x v="3"/>
    <n v="90"/>
    <n v="111.11"/>
  </r>
  <r>
    <x v="5"/>
    <x v="13"/>
    <s v="Darrang"/>
    <x v="0"/>
    <n v="326360"/>
    <n v="1939.3"/>
  </r>
  <r>
    <x v="5"/>
    <x v="13"/>
    <s v="Darrang"/>
    <x v="1"/>
    <n v="3130"/>
    <n v="5217.25"/>
  </r>
  <r>
    <x v="5"/>
    <x v="13"/>
    <s v="Darrang"/>
    <x v="2"/>
    <n v="320"/>
    <n v="781.25"/>
  </r>
  <r>
    <x v="6"/>
    <x v="13"/>
    <s v="Darrang"/>
    <x v="0"/>
    <n v="336820"/>
    <n v="2135.44"/>
  </r>
  <r>
    <x v="6"/>
    <x v="13"/>
    <s v="Darrang"/>
    <x v="1"/>
    <n v="7110"/>
    <n v="3270.04"/>
  </r>
  <r>
    <x v="6"/>
    <x v="13"/>
    <s v="Darrang"/>
    <x v="2"/>
    <n v="350"/>
    <n v="971.43"/>
  </r>
  <r>
    <x v="7"/>
    <x v="13"/>
    <s v="Darrang"/>
    <x v="0"/>
    <n v="335640"/>
    <n v="2167.41"/>
  </r>
  <r>
    <x v="7"/>
    <x v="13"/>
    <s v="Darrang"/>
    <x v="1"/>
    <n v="7290"/>
    <n v="5231.82"/>
  </r>
  <r>
    <x v="7"/>
    <x v="13"/>
    <s v="Darrang"/>
    <x v="2"/>
    <n v="330"/>
    <n v="696.97"/>
  </r>
  <r>
    <x v="8"/>
    <x v="13"/>
    <s v="Darrang"/>
    <x v="0"/>
    <n v="328990"/>
    <n v="2073.87"/>
  </r>
  <r>
    <x v="8"/>
    <x v="13"/>
    <s v="Darrang"/>
    <x v="1"/>
    <n v="7370"/>
    <n v="5241.49"/>
  </r>
  <r>
    <x v="8"/>
    <x v="13"/>
    <s v="Darrang"/>
    <x v="2"/>
    <n v="300"/>
    <n v="715.23"/>
  </r>
  <r>
    <x v="8"/>
    <x v="13"/>
    <s v="Darrang"/>
    <x v="3"/>
    <n v="10"/>
    <n v="69.23"/>
  </r>
  <r>
    <x v="9"/>
    <x v="13"/>
    <s v="Darrang"/>
    <x v="0"/>
    <n v="325730"/>
    <n v="2165.54"/>
  </r>
  <r>
    <x v="9"/>
    <x v="13"/>
    <s v="Darrang"/>
    <x v="1"/>
    <n v="7410"/>
    <n v="5899.14"/>
  </r>
  <r>
    <x v="9"/>
    <x v="13"/>
    <s v="Darrang"/>
    <x v="2"/>
    <n v="350"/>
    <n v="633.52"/>
  </r>
  <r>
    <x v="9"/>
    <x v="13"/>
    <s v="Darrang"/>
    <x v="3"/>
    <n v="10"/>
    <n v="124.62"/>
  </r>
  <r>
    <x v="0"/>
    <x v="13"/>
    <s v="Dibrugarh"/>
    <x v="0"/>
    <n v="136270"/>
    <n v="1706.76"/>
  </r>
  <r>
    <x v="0"/>
    <x v="13"/>
    <s v="Dibrugarh"/>
    <x v="1"/>
    <n v="1020"/>
    <n v="578.42999999999995"/>
  </r>
  <r>
    <x v="1"/>
    <x v="13"/>
    <s v="Dibrugarh"/>
    <x v="0"/>
    <n v="141480"/>
    <n v="1766.89"/>
  </r>
  <r>
    <x v="1"/>
    <x v="13"/>
    <s v="Dibrugarh"/>
    <x v="1"/>
    <n v="880"/>
    <n v="625"/>
  </r>
  <r>
    <x v="2"/>
    <x v="13"/>
    <s v="Dibrugarh"/>
    <x v="0"/>
    <n v="140730"/>
    <n v="2071.63"/>
  </r>
  <r>
    <x v="2"/>
    <x v="13"/>
    <s v="Dibrugarh"/>
    <x v="1"/>
    <n v="990"/>
    <n v="595.96"/>
  </r>
  <r>
    <x v="3"/>
    <x v="13"/>
    <s v="Dibrugarh"/>
    <x v="0"/>
    <n v="142050"/>
    <n v="1571.84"/>
  </r>
  <r>
    <x v="3"/>
    <x v="13"/>
    <s v="Dibrugarh"/>
    <x v="1"/>
    <n v="900"/>
    <n v="700"/>
  </r>
  <r>
    <x v="3"/>
    <x v="13"/>
    <s v="Dibrugarh"/>
    <x v="2"/>
    <n v="10"/>
    <n v="1000"/>
  </r>
  <r>
    <x v="4"/>
    <x v="13"/>
    <s v="Dibrugarh"/>
    <x v="0"/>
    <n v="136650"/>
    <n v="1880.57"/>
  </r>
  <r>
    <x v="4"/>
    <x v="13"/>
    <s v="Dibrugarh"/>
    <x v="1"/>
    <n v="900"/>
    <n v="766.67"/>
  </r>
  <r>
    <x v="5"/>
    <x v="13"/>
    <s v="Dibrugarh"/>
    <x v="0"/>
    <n v="140390"/>
    <n v="1808.46"/>
  </r>
  <r>
    <x v="5"/>
    <x v="13"/>
    <s v="Dibrugarh"/>
    <x v="1"/>
    <n v="1040"/>
    <n v="3740.38"/>
  </r>
  <r>
    <x v="6"/>
    <x v="13"/>
    <s v="Dibrugarh"/>
    <x v="0"/>
    <n v="138240"/>
    <n v="1697.27"/>
  </r>
  <r>
    <x v="6"/>
    <x v="13"/>
    <s v="Dibrugarh"/>
    <x v="1"/>
    <n v="1070"/>
    <n v="2785.05"/>
  </r>
  <r>
    <x v="6"/>
    <x v="13"/>
    <s v="Dibrugarh"/>
    <x v="2"/>
    <n v="10"/>
    <n v="1000"/>
  </r>
  <r>
    <x v="7"/>
    <x v="13"/>
    <s v="Dibrugarh"/>
    <x v="0"/>
    <n v="142050"/>
    <n v="1887.22"/>
  </r>
  <r>
    <x v="7"/>
    <x v="13"/>
    <s v="Dibrugarh"/>
    <x v="1"/>
    <n v="1100"/>
    <n v="900"/>
  </r>
  <r>
    <x v="7"/>
    <x v="13"/>
    <s v="Dibrugarh"/>
    <x v="2"/>
    <n v="10"/>
    <n v="1000"/>
  </r>
  <r>
    <x v="8"/>
    <x v="13"/>
    <s v="Dibrugarh"/>
    <x v="0"/>
    <n v="136610"/>
    <n v="1790.58"/>
  </r>
  <r>
    <x v="8"/>
    <x v="13"/>
    <s v="Dibrugarh"/>
    <x v="1"/>
    <n v="1320"/>
    <n v="649.28"/>
  </r>
  <r>
    <x v="8"/>
    <x v="13"/>
    <s v="Dibrugarh"/>
    <x v="2"/>
    <n v="10"/>
    <n v="500"/>
  </r>
  <r>
    <x v="9"/>
    <x v="13"/>
    <s v="Dibrugarh"/>
    <x v="0"/>
    <n v="141460"/>
    <n v="1882.21"/>
  </r>
  <r>
    <x v="9"/>
    <x v="13"/>
    <s v="Dibrugarh"/>
    <x v="1"/>
    <n v="1320"/>
    <n v="654.83000000000004"/>
  </r>
  <r>
    <x v="9"/>
    <x v="13"/>
    <s v="Dibrugarh"/>
    <x v="2"/>
    <n v="10"/>
    <n v="500"/>
  </r>
  <r>
    <x v="0"/>
    <x v="13"/>
    <s v="Goalpara"/>
    <x v="0"/>
    <n v="375690"/>
    <n v="1475.46"/>
  </r>
  <r>
    <x v="0"/>
    <x v="13"/>
    <s v="Goalpara"/>
    <x v="1"/>
    <n v="1360"/>
    <n v="565.35"/>
  </r>
  <r>
    <x v="0"/>
    <x v="13"/>
    <s v="Goalpara"/>
    <x v="2"/>
    <n v="490"/>
    <n v="534.98"/>
  </r>
  <r>
    <x v="1"/>
    <x v="13"/>
    <s v="Goalpara"/>
    <x v="0"/>
    <n v="377620"/>
    <n v="1534.5"/>
  </r>
  <r>
    <x v="1"/>
    <x v="13"/>
    <s v="Goalpara"/>
    <x v="1"/>
    <n v="1780"/>
    <n v="551.79999999999995"/>
  </r>
  <r>
    <x v="1"/>
    <x v="13"/>
    <s v="Goalpara"/>
    <x v="2"/>
    <n v="450"/>
    <n v="566.37"/>
  </r>
  <r>
    <x v="2"/>
    <x v="13"/>
    <s v="Goalpara"/>
    <x v="0"/>
    <n v="380680"/>
    <n v="2006.35"/>
  </r>
  <r>
    <x v="2"/>
    <x v="13"/>
    <s v="Goalpara"/>
    <x v="1"/>
    <n v="1810"/>
    <n v="566.37"/>
  </r>
  <r>
    <x v="2"/>
    <x v="13"/>
    <s v="Goalpara"/>
    <x v="2"/>
    <n v="540"/>
    <n v="503.73"/>
  </r>
  <r>
    <x v="3"/>
    <x v="13"/>
    <s v="Goalpara"/>
    <x v="0"/>
    <n v="368670"/>
    <n v="1869.4"/>
  </r>
  <r>
    <x v="3"/>
    <x v="13"/>
    <s v="Goalpara"/>
    <x v="1"/>
    <n v="2600"/>
    <n v="624.04"/>
  </r>
  <r>
    <x v="3"/>
    <x v="13"/>
    <s v="Goalpara"/>
    <x v="2"/>
    <n v="450"/>
    <n v="544.64"/>
  </r>
  <r>
    <x v="4"/>
    <x v="13"/>
    <s v="Goalpara"/>
    <x v="0"/>
    <n v="378900"/>
    <n v="2035.09"/>
  </r>
  <r>
    <x v="4"/>
    <x v="13"/>
    <s v="Goalpara"/>
    <x v="1"/>
    <n v="2660"/>
    <n v="712.25"/>
  </r>
  <r>
    <x v="4"/>
    <x v="13"/>
    <s v="Goalpara"/>
    <x v="2"/>
    <n v="500"/>
    <n v="566.27"/>
  </r>
  <r>
    <x v="5"/>
    <x v="13"/>
    <s v="Goalpara"/>
    <x v="0"/>
    <n v="364150"/>
    <n v="2295.02"/>
  </r>
  <r>
    <x v="5"/>
    <x v="13"/>
    <s v="Goalpara"/>
    <x v="1"/>
    <n v="2970"/>
    <n v="3556.23"/>
  </r>
  <r>
    <x v="5"/>
    <x v="13"/>
    <s v="Goalpara"/>
    <x v="2"/>
    <n v="730"/>
    <n v="910.08"/>
  </r>
  <r>
    <x v="6"/>
    <x v="13"/>
    <s v="Goalpara"/>
    <x v="0"/>
    <n v="358880"/>
    <n v="2237.35"/>
  </r>
  <r>
    <x v="6"/>
    <x v="13"/>
    <s v="Goalpara"/>
    <x v="1"/>
    <n v="3460"/>
    <n v="2640.46"/>
  </r>
  <r>
    <x v="6"/>
    <x v="13"/>
    <s v="Goalpara"/>
    <x v="2"/>
    <n v="710"/>
    <n v="1289.33"/>
  </r>
  <r>
    <x v="7"/>
    <x v="13"/>
    <s v="Goalpara"/>
    <x v="0"/>
    <n v="356180"/>
    <n v="2071.04"/>
  </r>
  <r>
    <x v="7"/>
    <x v="13"/>
    <s v="Goalpara"/>
    <x v="1"/>
    <n v="3040"/>
    <n v="2407.2399999999998"/>
  </r>
  <r>
    <x v="7"/>
    <x v="13"/>
    <s v="Goalpara"/>
    <x v="2"/>
    <n v="720"/>
    <n v="774.37"/>
  </r>
  <r>
    <x v="8"/>
    <x v="13"/>
    <s v="Goalpara"/>
    <x v="0"/>
    <n v="359260"/>
    <n v="2262.0300000000002"/>
  </r>
  <r>
    <x v="8"/>
    <x v="13"/>
    <s v="Goalpara"/>
    <x v="1"/>
    <n v="5330"/>
    <n v="2682.43"/>
  </r>
  <r>
    <x v="8"/>
    <x v="13"/>
    <s v="Goalpara"/>
    <x v="2"/>
    <n v="730"/>
    <n v="633.70000000000005"/>
  </r>
  <r>
    <x v="8"/>
    <x v="13"/>
    <s v="Goalpara"/>
    <x v="3"/>
    <n v="20"/>
    <n v="83.86"/>
  </r>
  <r>
    <x v="9"/>
    <x v="13"/>
    <s v="Goalpara"/>
    <x v="0"/>
    <n v="348150"/>
    <n v="2193.13"/>
  </r>
  <r>
    <x v="9"/>
    <x v="13"/>
    <s v="Goalpara"/>
    <x v="1"/>
    <n v="5210"/>
    <n v="3244.51"/>
  </r>
  <r>
    <x v="9"/>
    <x v="13"/>
    <s v="Goalpara"/>
    <x v="2"/>
    <n v="590"/>
    <n v="670.7"/>
  </r>
  <r>
    <x v="9"/>
    <x v="13"/>
    <s v="Goalpara"/>
    <x v="3"/>
    <n v="10"/>
    <n v="76.8"/>
  </r>
  <r>
    <x v="0"/>
    <x v="13"/>
    <s v="Kamrup"/>
    <x v="0"/>
    <n v="491180"/>
    <n v="1656.58"/>
  </r>
  <r>
    <x v="0"/>
    <x v="13"/>
    <s v="Kamrup"/>
    <x v="1"/>
    <n v="340"/>
    <n v="705.88"/>
  </r>
  <r>
    <x v="0"/>
    <x v="13"/>
    <s v="Kamrup"/>
    <x v="2"/>
    <n v="290"/>
    <n v="413.79"/>
  </r>
  <r>
    <x v="1"/>
    <x v="13"/>
    <s v="Kamrup"/>
    <x v="0"/>
    <n v="516540"/>
    <n v="1715.61"/>
  </r>
  <r>
    <x v="1"/>
    <x v="13"/>
    <s v="Kamrup"/>
    <x v="1"/>
    <n v="820"/>
    <n v="682.93"/>
  </r>
  <r>
    <x v="1"/>
    <x v="13"/>
    <s v="Kamrup"/>
    <x v="2"/>
    <n v="290"/>
    <n v="413.79"/>
  </r>
  <r>
    <x v="1"/>
    <x v="13"/>
    <s v="Kamrup"/>
    <x v="3"/>
    <n v="70"/>
    <n v="142.86000000000001"/>
  </r>
  <r>
    <x v="2"/>
    <x v="13"/>
    <s v="Kamrup"/>
    <x v="0"/>
    <n v="491760"/>
    <n v="2019.52"/>
  </r>
  <r>
    <x v="2"/>
    <x v="13"/>
    <s v="Kamrup"/>
    <x v="1"/>
    <n v="630"/>
    <n v="666.67"/>
  </r>
  <r>
    <x v="2"/>
    <x v="13"/>
    <s v="Kamrup"/>
    <x v="2"/>
    <n v="240"/>
    <n v="416.67"/>
  </r>
  <r>
    <x v="3"/>
    <x v="13"/>
    <s v="Kamrup"/>
    <x v="0"/>
    <n v="488480"/>
    <n v="1869.98"/>
  </r>
  <r>
    <x v="3"/>
    <x v="13"/>
    <s v="Kamrup"/>
    <x v="1"/>
    <n v="970"/>
    <n v="783.51"/>
  </r>
  <r>
    <x v="3"/>
    <x v="13"/>
    <s v="Kamrup"/>
    <x v="2"/>
    <n v="270"/>
    <n v="407.41"/>
  </r>
  <r>
    <x v="4"/>
    <x v="13"/>
    <s v="Kamrup"/>
    <x v="0"/>
    <n v="453140"/>
    <n v="2045.86"/>
  </r>
  <r>
    <x v="4"/>
    <x v="13"/>
    <s v="Kamrup"/>
    <x v="1"/>
    <n v="770"/>
    <n v="857.14"/>
  </r>
  <r>
    <x v="4"/>
    <x v="13"/>
    <s v="Kamrup"/>
    <x v="2"/>
    <n v="270"/>
    <n v="518.52"/>
  </r>
  <r>
    <x v="5"/>
    <x v="13"/>
    <s v="Kamrup"/>
    <x v="0"/>
    <n v="461880"/>
    <n v="2120.1"/>
  </r>
  <r>
    <x v="5"/>
    <x v="13"/>
    <s v="Kamrup"/>
    <x v="1"/>
    <n v="1010"/>
    <n v="4049.5"/>
  </r>
  <r>
    <x v="5"/>
    <x v="13"/>
    <s v="Kamrup"/>
    <x v="2"/>
    <n v="250"/>
    <n v="520"/>
  </r>
  <r>
    <x v="6"/>
    <x v="13"/>
    <s v="Kamrup"/>
    <x v="0"/>
    <n v="455110"/>
    <n v="2180.66"/>
  </r>
  <r>
    <x v="6"/>
    <x v="13"/>
    <s v="Kamrup"/>
    <x v="1"/>
    <n v="800"/>
    <n v="3125"/>
  </r>
  <r>
    <x v="6"/>
    <x v="13"/>
    <s v="Kamrup"/>
    <x v="2"/>
    <n v="270"/>
    <n v="629.63"/>
  </r>
  <r>
    <x v="7"/>
    <x v="13"/>
    <s v="Kamrup"/>
    <x v="0"/>
    <n v="445000"/>
    <n v="2124.85"/>
  </r>
  <r>
    <x v="7"/>
    <x v="13"/>
    <s v="Kamrup"/>
    <x v="1"/>
    <n v="870"/>
    <n v="3459.77"/>
  </r>
  <r>
    <x v="7"/>
    <x v="13"/>
    <s v="Kamrup"/>
    <x v="2"/>
    <n v="240"/>
    <n v="541.66999999999996"/>
  </r>
  <r>
    <x v="8"/>
    <x v="13"/>
    <s v="Kamrup"/>
    <x v="0"/>
    <n v="442400"/>
    <n v="2147.15"/>
  </r>
  <r>
    <x v="8"/>
    <x v="13"/>
    <s v="Kamrup"/>
    <x v="1"/>
    <n v="930"/>
    <n v="3502.7"/>
  </r>
  <r>
    <x v="8"/>
    <x v="13"/>
    <s v="Kamrup"/>
    <x v="2"/>
    <n v="480"/>
    <n v="557.85"/>
  </r>
  <r>
    <x v="8"/>
    <x v="13"/>
    <s v="Kamrup"/>
    <x v="3"/>
    <n v="20"/>
    <n v="100"/>
  </r>
  <r>
    <x v="9"/>
    <x v="13"/>
    <s v="Kamrup"/>
    <x v="0"/>
    <n v="427410"/>
    <n v="2459.38"/>
  </r>
  <r>
    <x v="9"/>
    <x v="13"/>
    <s v="Kamrup"/>
    <x v="1"/>
    <n v="1430"/>
    <n v="3732.87"/>
  </r>
  <r>
    <x v="9"/>
    <x v="13"/>
    <s v="Kamrup"/>
    <x v="2"/>
    <n v="480"/>
    <n v="688.02"/>
  </r>
  <r>
    <x v="9"/>
    <x v="13"/>
    <s v="Kamrup"/>
    <x v="3"/>
    <n v="10"/>
    <n v="96.92"/>
  </r>
  <r>
    <x v="0"/>
    <x v="13"/>
    <s v="Karbi Anglong"/>
    <x v="0"/>
    <n v="125900"/>
    <n v="1533.2"/>
  </r>
  <r>
    <x v="0"/>
    <x v="13"/>
    <s v="Karbi Anglong"/>
    <x v="1"/>
    <n v="10580"/>
    <n v="787.33"/>
  </r>
  <r>
    <x v="0"/>
    <x v="13"/>
    <s v="Karbi Anglong"/>
    <x v="2"/>
    <n v="470"/>
    <n v="531.91"/>
  </r>
  <r>
    <x v="0"/>
    <x v="13"/>
    <s v="Karbi Anglong"/>
    <x v="3"/>
    <n v="790"/>
    <n v="88.61"/>
  </r>
  <r>
    <x v="1"/>
    <x v="13"/>
    <s v="Karbi Anglong"/>
    <x v="0"/>
    <n v="126390"/>
    <n v="1978.16"/>
  </r>
  <r>
    <x v="1"/>
    <x v="13"/>
    <s v="Karbi Anglong"/>
    <x v="1"/>
    <n v="10610"/>
    <n v="786.99"/>
  </r>
  <r>
    <x v="1"/>
    <x v="13"/>
    <s v="Karbi Anglong"/>
    <x v="2"/>
    <n v="480"/>
    <n v="520.83000000000004"/>
  </r>
  <r>
    <x v="1"/>
    <x v="13"/>
    <s v="Karbi Anglong"/>
    <x v="3"/>
    <n v="1000"/>
    <n v="90"/>
  </r>
  <r>
    <x v="2"/>
    <x v="13"/>
    <s v="Karbi Anglong"/>
    <x v="0"/>
    <n v="126100"/>
    <n v="1882.24"/>
  </r>
  <r>
    <x v="2"/>
    <x v="13"/>
    <s v="Karbi Anglong"/>
    <x v="1"/>
    <n v="10230"/>
    <n v="789.83"/>
  </r>
  <r>
    <x v="2"/>
    <x v="13"/>
    <s v="Karbi Anglong"/>
    <x v="2"/>
    <n v="470"/>
    <n v="531.91"/>
  </r>
  <r>
    <x v="2"/>
    <x v="13"/>
    <s v="Karbi Anglong"/>
    <x v="3"/>
    <n v="820"/>
    <n v="85.37"/>
  </r>
  <r>
    <x v="3"/>
    <x v="13"/>
    <s v="Karbi Anglong"/>
    <x v="0"/>
    <n v="121570"/>
    <n v="1434.56"/>
  </r>
  <r>
    <x v="3"/>
    <x v="13"/>
    <s v="Karbi Anglong"/>
    <x v="1"/>
    <n v="10270"/>
    <n v="894.84"/>
  </r>
  <r>
    <x v="3"/>
    <x v="13"/>
    <s v="Karbi Anglong"/>
    <x v="2"/>
    <n v="470"/>
    <n v="531.91"/>
  </r>
  <r>
    <x v="3"/>
    <x v="13"/>
    <s v="Karbi Anglong"/>
    <x v="3"/>
    <n v="720"/>
    <n v="83.33"/>
  </r>
  <r>
    <x v="4"/>
    <x v="13"/>
    <s v="Karbi Anglong"/>
    <x v="0"/>
    <n v="128420"/>
    <n v="1550.93"/>
  </r>
  <r>
    <x v="4"/>
    <x v="13"/>
    <s v="Karbi Anglong"/>
    <x v="1"/>
    <n v="10290"/>
    <n v="1005.83"/>
  </r>
  <r>
    <x v="4"/>
    <x v="13"/>
    <s v="Karbi Anglong"/>
    <x v="2"/>
    <n v="490"/>
    <n v="551.02"/>
  </r>
  <r>
    <x v="4"/>
    <x v="13"/>
    <s v="Karbi Anglong"/>
    <x v="3"/>
    <n v="1160"/>
    <n v="86.21"/>
  </r>
  <r>
    <x v="5"/>
    <x v="13"/>
    <s v="Karbi Anglong"/>
    <x v="0"/>
    <n v="130200"/>
    <n v="1689.09"/>
  </r>
  <r>
    <x v="5"/>
    <x v="13"/>
    <s v="Karbi Anglong"/>
    <x v="1"/>
    <n v="10600"/>
    <n v="2212.2600000000002"/>
  </r>
  <r>
    <x v="5"/>
    <x v="13"/>
    <s v="Karbi Anglong"/>
    <x v="2"/>
    <n v="450"/>
    <n v="533.33000000000004"/>
  </r>
  <r>
    <x v="5"/>
    <x v="13"/>
    <s v="Karbi Anglong"/>
    <x v="3"/>
    <n v="820"/>
    <n v="85.37"/>
  </r>
  <r>
    <x v="6"/>
    <x v="13"/>
    <s v="Karbi Anglong"/>
    <x v="0"/>
    <n v="128000"/>
    <n v="1704.61"/>
  </r>
  <r>
    <x v="6"/>
    <x v="13"/>
    <s v="Karbi Anglong"/>
    <x v="1"/>
    <n v="10380"/>
    <n v="3658"/>
  </r>
  <r>
    <x v="6"/>
    <x v="13"/>
    <s v="Karbi Anglong"/>
    <x v="2"/>
    <n v="470"/>
    <n v="723.4"/>
  </r>
  <r>
    <x v="6"/>
    <x v="13"/>
    <s v="Karbi Anglong"/>
    <x v="3"/>
    <n v="570"/>
    <n v="87.72"/>
  </r>
  <r>
    <x v="7"/>
    <x v="13"/>
    <s v="Karbi Anglong"/>
    <x v="0"/>
    <n v="129580"/>
    <n v="1645.08"/>
  </r>
  <r>
    <x v="7"/>
    <x v="13"/>
    <s v="Karbi Anglong"/>
    <x v="1"/>
    <n v="10530"/>
    <n v="2606.84"/>
  </r>
  <r>
    <x v="7"/>
    <x v="13"/>
    <s v="Karbi Anglong"/>
    <x v="2"/>
    <n v="470"/>
    <n v="765.96"/>
  </r>
  <r>
    <x v="7"/>
    <x v="13"/>
    <s v="Karbi Anglong"/>
    <x v="3"/>
    <n v="580"/>
    <n v="86.21"/>
  </r>
  <r>
    <x v="8"/>
    <x v="13"/>
    <s v="Karbi Anglong"/>
    <x v="0"/>
    <n v="133530"/>
    <n v="1852.07"/>
  </r>
  <r>
    <x v="8"/>
    <x v="13"/>
    <s v="Karbi Anglong"/>
    <x v="1"/>
    <n v="10620"/>
    <n v="2213.9"/>
  </r>
  <r>
    <x v="8"/>
    <x v="13"/>
    <s v="Karbi Anglong"/>
    <x v="2"/>
    <n v="430"/>
    <n v="767.28"/>
  </r>
  <r>
    <x v="8"/>
    <x v="13"/>
    <s v="Karbi Anglong"/>
    <x v="3"/>
    <n v="610"/>
    <n v="91.34"/>
  </r>
  <r>
    <x v="9"/>
    <x v="13"/>
    <s v="Karbi Anglong"/>
    <x v="0"/>
    <n v="132870"/>
    <n v="1919.27"/>
  </r>
  <r>
    <x v="9"/>
    <x v="13"/>
    <s v="Karbi Anglong"/>
    <x v="1"/>
    <n v="10480"/>
    <n v="2214.2199999999998"/>
  </r>
  <r>
    <x v="9"/>
    <x v="13"/>
    <s v="Karbi Anglong"/>
    <x v="2"/>
    <n v="460"/>
    <n v="766.88"/>
  </r>
  <r>
    <x v="9"/>
    <x v="13"/>
    <s v="Karbi Anglong"/>
    <x v="3"/>
    <n v="520"/>
    <n v="92.25"/>
  </r>
  <r>
    <x v="0"/>
    <x v="13"/>
    <s v="Lakhimpur"/>
    <x v="0"/>
    <n v="195780"/>
    <n v="780.83"/>
  </r>
  <r>
    <x v="0"/>
    <x v="13"/>
    <s v="Lakhimpur"/>
    <x v="1"/>
    <n v="360"/>
    <n v="694.44"/>
  </r>
  <r>
    <x v="1"/>
    <x v="13"/>
    <s v="Lakhimpur"/>
    <x v="0"/>
    <n v="209550"/>
    <n v="1289.6199999999999"/>
  </r>
  <r>
    <x v="1"/>
    <x v="13"/>
    <s v="Lakhimpur"/>
    <x v="1"/>
    <n v="380"/>
    <n v="736.84"/>
  </r>
  <r>
    <x v="1"/>
    <x v="13"/>
    <s v="Lakhimpur"/>
    <x v="2"/>
    <n v="40"/>
    <n v="250"/>
  </r>
  <r>
    <x v="2"/>
    <x v="13"/>
    <s v="Lakhimpur"/>
    <x v="0"/>
    <n v="217520"/>
    <n v="1586.61"/>
  </r>
  <r>
    <x v="2"/>
    <x v="13"/>
    <s v="Lakhimpur"/>
    <x v="1"/>
    <n v="380"/>
    <n v="710.53"/>
  </r>
  <r>
    <x v="2"/>
    <x v="13"/>
    <s v="Lakhimpur"/>
    <x v="2"/>
    <n v="30"/>
    <n v="333.33"/>
  </r>
  <r>
    <x v="3"/>
    <x v="13"/>
    <s v="Lakhimpur"/>
    <x v="0"/>
    <n v="229300"/>
    <n v="1605.41"/>
  </r>
  <r>
    <x v="3"/>
    <x v="13"/>
    <s v="Lakhimpur"/>
    <x v="1"/>
    <n v="390"/>
    <n v="820.51"/>
  </r>
  <r>
    <x v="3"/>
    <x v="13"/>
    <s v="Lakhimpur"/>
    <x v="2"/>
    <n v="30"/>
    <n v="333.33"/>
  </r>
  <r>
    <x v="4"/>
    <x v="13"/>
    <s v="Lakhimpur"/>
    <x v="0"/>
    <n v="225300"/>
    <n v="1948.6"/>
  </r>
  <r>
    <x v="4"/>
    <x v="13"/>
    <s v="Lakhimpur"/>
    <x v="1"/>
    <n v="440"/>
    <n v="1045.45"/>
  </r>
  <r>
    <x v="4"/>
    <x v="13"/>
    <s v="Lakhimpur"/>
    <x v="2"/>
    <n v="50"/>
    <n v="600"/>
  </r>
  <r>
    <x v="5"/>
    <x v="13"/>
    <s v="Lakhimpur"/>
    <x v="0"/>
    <n v="223450"/>
    <n v="1744.1"/>
  </r>
  <r>
    <x v="5"/>
    <x v="13"/>
    <s v="Lakhimpur"/>
    <x v="1"/>
    <n v="480"/>
    <n v="4812.5"/>
  </r>
  <r>
    <x v="6"/>
    <x v="13"/>
    <s v="Lakhimpur"/>
    <x v="0"/>
    <n v="209710"/>
    <n v="1871.3"/>
  </r>
  <r>
    <x v="6"/>
    <x v="13"/>
    <s v="Lakhimpur"/>
    <x v="1"/>
    <n v="400"/>
    <n v="4575"/>
  </r>
  <r>
    <x v="7"/>
    <x v="13"/>
    <s v="Lakhimpur"/>
    <x v="0"/>
    <n v="211610"/>
    <n v="1813.29"/>
  </r>
  <r>
    <x v="7"/>
    <x v="13"/>
    <s v="Lakhimpur"/>
    <x v="1"/>
    <n v="620"/>
    <n v="2258.06"/>
  </r>
  <r>
    <x v="7"/>
    <x v="13"/>
    <s v="Lakhimpur"/>
    <x v="2"/>
    <n v="30"/>
    <n v="333.33"/>
  </r>
  <r>
    <x v="8"/>
    <x v="13"/>
    <s v="Lakhimpur"/>
    <x v="0"/>
    <n v="193620"/>
    <n v="1721.92"/>
  </r>
  <r>
    <x v="8"/>
    <x v="13"/>
    <s v="Lakhimpur"/>
    <x v="1"/>
    <n v="570"/>
    <n v="2699.13"/>
  </r>
  <r>
    <x v="8"/>
    <x v="13"/>
    <s v="Lakhimpur"/>
    <x v="2"/>
    <n v="10"/>
    <n v="733.33"/>
  </r>
  <r>
    <x v="8"/>
    <x v="13"/>
    <s v="Lakhimpur"/>
    <x v="3"/>
    <n v="10"/>
    <n v="72"/>
  </r>
  <r>
    <x v="9"/>
    <x v="13"/>
    <s v="Lakhimpur"/>
    <x v="0"/>
    <n v="190660"/>
    <n v="1810.82"/>
  </r>
  <r>
    <x v="9"/>
    <x v="13"/>
    <s v="Lakhimpur"/>
    <x v="1"/>
    <n v="460"/>
    <n v="4034.63"/>
  </r>
  <r>
    <x v="9"/>
    <x v="13"/>
    <s v="Lakhimpur"/>
    <x v="2"/>
    <n v="10"/>
    <n v="615.38"/>
  </r>
  <r>
    <x v="9"/>
    <x v="13"/>
    <s v="Lakhimpur"/>
    <x v="3"/>
    <n v="10"/>
    <n v="75"/>
  </r>
  <r>
    <x v="0"/>
    <x v="13"/>
    <s v="North Cachar Hil / Dima hasao"/>
    <x v="0"/>
    <n v="14540"/>
    <n v="1784.73"/>
  </r>
  <r>
    <x v="0"/>
    <x v="13"/>
    <s v="North Cachar Hil / Dima hasao"/>
    <x v="1"/>
    <n v="1560"/>
    <n v="750"/>
  </r>
  <r>
    <x v="0"/>
    <x v="13"/>
    <s v="North Cachar Hil / Dima hasao"/>
    <x v="3"/>
    <n v="230"/>
    <n v="86.96"/>
  </r>
  <r>
    <x v="1"/>
    <x v="13"/>
    <s v="North Cachar Hil / Dima hasao"/>
    <x v="0"/>
    <n v="15980"/>
    <n v="1806.63"/>
  </r>
  <r>
    <x v="1"/>
    <x v="13"/>
    <s v="North Cachar Hil / Dima hasao"/>
    <x v="1"/>
    <n v="1710"/>
    <n v="748.54"/>
  </r>
  <r>
    <x v="1"/>
    <x v="13"/>
    <s v="North Cachar Hil / Dima hasao"/>
    <x v="3"/>
    <n v="230"/>
    <n v="86.96"/>
  </r>
  <r>
    <x v="2"/>
    <x v="13"/>
    <s v="North Cachar Hil / Dima hasao"/>
    <x v="0"/>
    <n v="15250"/>
    <n v="1420.33"/>
  </r>
  <r>
    <x v="2"/>
    <x v="13"/>
    <s v="North Cachar Hil / Dima hasao"/>
    <x v="1"/>
    <n v="1840"/>
    <n v="750"/>
  </r>
  <r>
    <x v="2"/>
    <x v="13"/>
    <s v="North Cachar Hil / Dima hasao"/>
    <x v="3"/>
    <n v="220"/>
    <n v="90.91"/>
  </r>
  <r>
    <x v="3"/>
    <x v="13"/>
    <s v="North Cachar Hil / Dima hasao"/>
    <x v="0"/>
    <n v="15570"/>
    <n v="2317.92"/>
  </r>
  <r>
    <x v="3"/>
    <x v="13"/>
    <s v="North Cachar Hil / Dima hasao"/>
    <x v="1"/>
    <n v="1970"/>
    <n v="852.79"/>
  </r>
  <r>
    <x v="3"/>
    <x v="13"/>
    <s v="North Cachar Hil / Dima hasao"/>
    <x v="3"/>
    <n v="220"/>
    <n v="90.91"/>
  </r>
  <r>
    <x v="4"/>
    <x v="13"/>
    <s v="North Cachar Hil / Dima hasao"/>
    <x v="0"/>
    <n v="16190"/>
    <n v="2282.89"/>
  </r>
  <r>
    <x v="4"/>
    <x v="13"/>
    <s v="North Cachar Hil / Dima hasao"/>
    <x v="1"/>
    <n v="3390"/>
    <n v="955.75"/>
  </r>
  <r>
    <x v="4"/>
    <x v="13"/>
    <s v="North Cachar Hil / Dima hasao"/>
    <x v="3"/>
    <n v="220"/>
    <n v="90.91"/>
  </r>
  <r>
    <x v="5"/>
    <x v="13"/>
    <s v="North Cachar Hil / Dima hasao"/>
    <x v="0"/>
    <n v="15820"/>
    <n v="2012.64"/>
  </r>
  <r>
    <x v="5"/>
    <x v="13"/>
    <s v="North Cachar Hil / Dima hasao"/>
    <x v="1"/>
    <n v="3440"/>
    <n v="3273.26"/>
  </r>
  <r>
    <x v="6"/>
    <x v="13"/>
    <s v="North Cachar Hil / Dima hasao"/>
    <x v="0"/>
    <n v="14700"/>
    <n v="2347.62"/>
  </r>
  <r>
    <x v="6"/>
    <x v="13"/>
    <s v="North Cachar Hil / Dima hasao"/>
    <x v="1"/>
    <n v="3410"/>
    <n v="3472.14"/>
  </r>
  <r>
    <x v="7"/>
    <x v="13"/>
    <s v="North Cachar Hil / Dima hasao"/>
    <x v="0"/>
    <n v="14610"/>
    <n v="2178.64"/>
  </r>
  <r>
    <x v="7"/>
    <x v="13"/>
    <s v="North Cachar Hil / Dima hasao"/>
    <x v="1"/>
    <n v="3450"/>
    <n v="1542.03"/>
  </r>
  <r>
    <x v="7"/>
    <x v="13"/>
    <s v="North Cachar Hil / Dima hasao"/>
    <x v="3"/>
    <n v="60"/>
    <n v="166.67"/>
  </r>
  <r>
    <x v="8"/>
    <x v="13"/>
    <s v="North Cachar Hil / Dima hasao"/>
    <x v="0"/>
    <n v="15030"/>
    <n v="2108.61"/>
  </r>
  <r>
    <x v="8"/>
    <x v="13"/>
    <s v="North Cachar Hil / Dima hasao"/>
    <x v="1"/>
    <n v="3450"/>
    <n v="1539.95"/>
  </r>
  <r>
    <x v="8"/>
    <x v="13"/>
    <s v="North Cachar Hil / Dima hasao"/>
    <x v="3"/>
    <n v="60"/>
    <n v="90"/>
  </r>
  <r>
    <x v="9"/>
    <x v="13"/>
    <s v="North Cachar Hil / Dima hasao"/>
    <x v="0"/>
    <n v="13790"/>
    <n v="2254.3000000000002"/>
  </r>
  <r>
    <x v="9"/>
    <x v="13"/>
    <s v="North Cachar Hil / Dima hasao"/>
    <x v="1"/>
    <n v="3450"/>
    <n v="750.14"/>
  </r>
  <r>
    <x v="9"/>
    <x v="13"/>
    <s v="North Cachar Hil / Dima hasao"/>
    <x v="3"/>
    <n v="60"/>
    <n v="94.43"/>
  </r>
  <r>
    <x v="0"/>
    <x v="13"/>
    <s v="Nagaon"/>
    <x v="0"/>
    <n v="271930"/>
    <n v="1689.18"/>
  </r>
  <r>
    <x v="0"/>
    <x v="13"/>
    <s v="Nagaon"/>
    <x v="1"/>
    <n v="110"/>
    <n v="545.45000000000005"/>
  </r>
  <r>
    <x v="0"/>
    <x v="13"/>
    <s v="Nagaon"/>
    <x v="2"/>
    <n v="90"/>
    <n v="444.44"/>
  </r>
  <r>
    <x v="1"/>
    <x v="13"/>
    <s v="Nagaon"/>
    <x v="0"/>
    <n v="260810"/>
    <n v="2048"/>
  </r>
  <r>
    <x v="1"/>
    <x v="13"/>
    <s v="Nagaon"/>
    <x v="1"/>
    <n v="450"/>
    <n v="644.44000000000005"/>
  </r>
  <r>
    <x v="1"/>
    <x v="13"/>
    <s v="Nagaon"/>
    <x v="2"/>
    <n v="170"/>
    <n v="352.94"/>
  </r>
  <r>
    <x v="2"/>
    <x v="13"/>
    <s v="Nagaon"/>
    <x v="0"/>
    <n v="274150"/>
    <n v="1983.8"/>
  </r>
  <r>
    <x v="2"/>
    <x v="13"/>
    <s v="Nagaon"/>
    <x v="1"/>
    <n v="490"/>
    <n v="632.65"/>
  </r>
  <r>
    <x v="2"/>
    <x v="13"/>
    <s v="Nagaon"/>
    <x v="2"/>
    <n v="170"/>
    <n v="352.94"/>
  </r>
  <r>
    <x v="3"/>
    <x v="13"/>
    <s v="Nagaon"/>
    <x v="0"/>
    <n v="282090"/>
    <n v="1879.54"/>
  </r>
  <r>
    <x v="3"/>
    <x v="13"/>
    <s v="Nagaon"/>
    <x v="1"/>
    <n v="500"/>
    <n v="720"/>
  </r>
  <r>
    <x v="3"/>
    <x v="13"/>
    <s v="Nagaon"/>
    <x v="2"/>
    <n v="180"/>
    <n v="388.89"/>
  </r>
  <r>
    <x v="4"/>
    <x v="13"/>
    <s v="Nagaon"/>
    <x v="0"/>
    <n v="259560"/>
    <n v="2175.3000000000002"/>
  </r>
  <r>
    <x v="4"/>
    <x v="13"/>
    <s v="Nagaon"/>
    <x v="1"/>
    <n v="700"/>
    <n v="714.29"/>
  </r>
  <r>
    <x v="4"/>
    <x v="13"/>
    <s v="Nagaon"/>
    <x v="2"/>
    <n v="180"/>
    <n v="500"/>
  </r>
  <r>
    <x v="5"/>
    <x v="13"/>
    <s v="Nagaon"/>
    <x v="0"/>
    <n v="286770"/>
    <n v="2387.35"/>
  </r>
  <r>
    <x v="5"/>
    <x v="13"/>
    <s v="Nagaon"/>
    <x v="1"/>
    <n v="720"/>
    <n v="3986.11"/>
  </r>
  <r>
    <x v="5"/>
    <x v="13"/>
    <s v="Nagaon"/>
    <x v="2"/>
    <n v="140"/>
    <n v="500"/>
  </r>
  <r>
    <x v="6"/>
    <x v="13"/>
    <s v="Nagaon"/>
    <x v="0"/>
    <n v="291650"/>
    <n v="2142.29"/>
  </r>
  <r>
    <x v="6"/>
    <x v="13"/>
    <s v="Nagaon"/>
    <x v="1"/>
    <n v="790"/>
    <n v="2734.18"/>
  </r>
  <r>
    <x v="6"/>
    <x v="13"/>
    <s v="Nagaon"/>
    <x v="2"/>
    <n v="140"/>
    <n v="571.42999999999995"/>
  </r>
  <r>
    <x v="7"/>
    <x v="13"/>
    <s v="Nagaon"/>
    <x v="0"/>
    <n v="287800"/>
    <n v="2324.5"/>
  </r>
  <r>
    <x v="7"/>
    <x v="13"/>
    <s v="Nagaon"/>
    <x v="1"/>
    <n v="950"/>
    <n v="2810.53"/>
  </r>
  <r>
    <x v="7"/>
    <x v="13"/>
    <s v="Nagaon"/>
    <x v="2"/>
    <n v="290"/>
    <n v="620.69000000000005"/>
  </r>
  <r>
    <x v="8"/>
    <x v="13"/>
    <s v="Nagaon"/>
    <x v="0"/>
    <n v="287340"/>
    <n v="2347.39"/>
  </r>
  <r>
    <x v="8"/>
    <x v="13"/>
    <s v="Nagaon"/>
    <x v="1"/>
    <n v="1100"/>
    <n v="2462.17"/>
  </r>
  <r>
    <x v="8"/>
    <x v="13"/>
    <s v="Nagaon"/>
    <x v="2"/>
    <n v="220"/>
    <n v="659.09"/>
  </r>
  <r>
    <x v="8"/>
    <x v="13"/>
    <s v="Nagaon"/>
    <x v="3"/>
    <n v="10"/>
    <n v="90"/>
  </r>
  <r>
    <x v="9"/>
    <x v="13"/>
    <s v="Nagaon"/>
    <x v="0"/>
    <n v="286160"/>
    <n v="2478.9699999999998"/>
  </r>
  <r>
    <x v="9"/>
    <x v="13"/>
    <s v="Nagaon"/>
    <x v="1"/>
    <n v="1110"/>
    <n v="2635.71"/>
  </r>
  <r>
    <x v="9"/>
    <x v="13"/>
    <s v="Nagaon"/>
    <x v="2"/>
    <n v="220"/>
    <n v="709.09"/>
  </r>
  <r>
    <x v="9"/>
    <x v="13"/>
    <s v="Nagaon"/>
    <x v="3"/>
    <n v="10"/>
    <n v="90"/>
  </r>
  <r>
    <x v="0"/>
    <x v="13"/>
    <s v="Sibsagar"/>
    <x v="0"/>
    <n v="273300"/>
    <n v="2069.48"/>
  </r>
  <r>
    <x v="0"/>
    <x v="13"/>
    <s v="Sibsagar"/>
    <x v="1"/>
    <n v="210"/>
    <n v="571.42999999999995"/>
  </r>
  <r>
    <x v="0"/>
    <x v="13"/>
    <s v="Sibsagar"/>
    <x v="2"/>
    <n v="10"/>
    <n v="1000"/>
  </r>
  <r>
    <x v="1"/>
    <x v="13"/>
    <s v="Sibsagar"/>
    <x v="0"/>
    <n v="305400"/>
    <n v="2124.46"/>
  </r>
  <r>
    <x v="1"/>
    <x v="13"/>
    <s v="Sibsagar"/>
    <x v="1"/>
    <n v="270"/>
    <n v="592.59"/>
  </r>
  <r>
    <x v="2"/>
    <x v="13"/>
    <s v="Sibsagar"/>
    <x v="0"/>
    <n v="295510"/>
    <n v="2201.85"/>
  </r>
  <r>
    <x v="2"/>
    <x v="13"/>
    <s v="Sibsagar"/>
    <x v="1"/>
    <n v="310"/>
    <n v="580.65"/>
  </r>
  <r>
    <x v="3"/>
    <x v="13"/>
    <s v="Sibsagar"/>
    <x v="0"/>
    <n v="297880"/>
    <n v="2059.08"/>
  </r>
  <r>
    <x v="3"/>
    <x v="13"/>
    <s v="Sibsagar"/>
    <x v="1"/>
    <n v="160"/>
    <n v="687.5"/>
  </r>
  <r>
    <x v="3"/>
    <x v="13"/>
    <s v="Sibsagar"/>
    <x v="2"/>
    <n v="140"/>
    <n v="500"/>
  </r>
  <r>
    <x v="4"/>
    <x v="13"/>
    <s v="Sibsagar"/>
    <x v="0"/>
    <n v="300090"/>
    <n v="2344.73"/>
  </r>
  <r>
    <x v="4"/>
    <x v="13"/>
    <s v="Sibsagar"/>
    <x v="1"/>
    <n v="80"/>
    <n v="750"/>
  </r>
  <r>
    <x v="4"/>
    <x v="13"/>
    <s v="Sibsagar"/>
    <x v="2"/>
    <n v="10"/>
    <n v="1000"/>
  </r>
  <r>
    <x v="5"/>
    <x v="13"/>
    <s v="Sibsagar"/>
    <x v="0"/>
    <n v="314790"/>
    <n v="2195.27"/>
  </r>
  <r>
    <x v="5"/>
    <x v="13"/>
    <s v="Sibsagar"/>
    <x v="1"/>
    <n v="400"/>
    <n v="3850"/>
  </r>
  <r>
    <x v="5"/>
    <x v="13"/>
    <s v="Sibsagar"/>
    <x v="2"/>
    <n v="20"/>
    <n v="500"/>
  </r>
  <r>
    <x v="6"/>
    <x v="13"/>
    <s v="Sibsagar"/>
    <x v="0"/>
    <n v="313370"/>
    <n v="2102.63"/>
  </r>
  <r>
    <x v="6"/>
    <x v="13"/>
    <s v="Sibsagar"/>
    <x v="1"/>
    <n v="300"/>
    <n v="2733.33"/>
  </r>
  <r>
    <x v="6"/>
    <x v="13"/>
    <s v="Sibsagar"/>
    <x v="2"/>
    <n v="30"/>
    <n v="1000"/>
  </r>
  <r>
    <x v="7"/>
    <x v="13"/>
    <s v="Sibsagar"/>
    <x v="0"/>
    <n v="315030"/>
    <n v="2111.77"/>
  </r>
  <r>
    <x v="7"/>
    <x v="13"/>
    <s v="Sibsagar"/>
    <x v="1"/>
    <n v="260"/>
    <n v="1384.62"/>
  </r>
  <r>
    <x v="7"/>
    <x v="13"/>
    <s v="Sibsagar"/>
    <x v="2"/>
    <n v="20"/>
    <n v="500"/>
  </r>
  <r>
    <x v="8"/>
    <x v="13"/>
    <s v="Sibsagar"/>
    <x v="0"/>
    <n v="320470"/>
    <n v="2047.11"/>
  </r>
  <r>
    <x v="8"/>
    <x v="13"/>
    <s v="Sibsagar"/>
    <x v="1"/>
    <n v="260"/>
    <n v="1476.56"/>
  </r>
  <r>
    <x v="8"/>
    <x v="13"/>
    <s v="Sibsagar"/>
    <x v="2"/>
    <n v="120"/>
    <n v="663.93"/>
  </r>
  <r>
    <x v="8"/>
    <x v="13"/>
    <s v="Sibsagar"/>
    <x v="3"/>
    <n v="20"/>
    <n v="72"/>
  </r>
  <r>
    <x v="9"/>
    <x v="13"/>
    <s v="Sibsagar"/>
    <x v="0"/>
    <n v="330490"/>
    <n v="2172.9699999999998"/>
  </r>
  <r>
    <x v="9"/>
    <x v="13"/>
    <s v="Sibsagar"/>
    <x v="1"/>
    <n v="370"/>
    <n v="1816.94"/>
  </r>
  <r>
    <x v="9"/>
    <x v="13"/>
    <s v="Sibsagar"/>
    <x v="2"/>
    <n v="40"/>
    <n v="571.42999999999995"/>
  </r>
  <r>
    <x v="9"/>
    <x v="13"/>
    <s v="Sibsagar"/>
    <x v="3"/>
    <n v="10"/>
    <n v="64.290000000000006"/>
  </r>
  <r>
    <x v="0"/>
    <x v="14"/>
    <s v="Bilashpur"/>
    <x v="0"/>
    <n v="1560"/>
    <n v="2089.7399999999998"/>
  </r>
  <r>
    <x v="0"/>
    <x v="14"/>
    <s v="Bilashpur"/>
    <x v="1"/>
    <n v="26320"/>
    <n v="1933.13"/>
  </r>
  <r>
    <x v="0"/>
    <x v="14"/>
    <s v="Bilashpur"/>
    <x v="2"/>
    <n v="160"/>
    <n v="125"/>
  </r>
  <r>
    <x v="1"/>
    <x v="14"/>
    <s v="Bilashpur"/>
    <x v="0"/>
    <n v="1520"/>
    <n v="1973.68"/>
  </r>
  <r>
    <x v="1"/>
    <x v="14"/>
    <s v="Bilashpur"/>
    <x v="1"/>
    <n v="25330"/>
    <n v="1981.44"/>
  </r>
  <r>
    <x v="1"/>
    <x v="14"/>
    <s v="Bilashpur"/>
    <x v="2"/>
    <n v="130"/>
    <n v="76.92"/>
  </r>
  <r>
    <x v="2"/>
    <x v="14"/>
    <s v="Bilashpur"/>
    <x v="0"/>
    <n v="1510"/>
    <n v="2072.85"/>
  </r>
  <r>
    <x v="2"/>
    <x v="14"/>
    <s v="Bilashpur"/>
    <x v="1"/>
    <n v="24580"/>
    <n v="2675.75"/>
  </r>
  <r>
    <x v="2"/>
    <x v="14"/>
    <s v="Bilashpur"/>
    <x v="2"/>
    <n v="140"/>
    <n v="642.86"/>
  </r>
  <r>
    <x v="3"/>
    <x v="14"/>
    <s v="Bilashpur"/>
    <x v="0"/>
    <n v="1500"/>
    <n v="2073.33"/>
  </r>
  <r>
    <x v="3"/>
    <x v="14"/>
    <s v="Bilashpur"/>
    <x v="1"/>
    <n v="24460"/>
    <n v="2576.04"/>
  </r>
  <r>
    <x v="3"/>
    <x v="14"/>
    <s v="Bilashpur"/>
    <x v="2"/>
    <n v="130"/>
    <n v="1307.69"/>
  </r>
  <r>
    <x v="4"/>
    <x v="14"/>
    <s v="Bilashpur"/>
    <x v="0"/>
    <n v="1500"/>
    <n v="2106.67"/>
  </r>
  <r>
    <x v="4"/>
    <x v="14"/>
    <s v="Bilashpur"/>
    <x v="1"/>
    <n v="24090"/>
    <n v="2377.75"/>
  </r>
  <r>
    <x v="4"/>
    <x v="14"/>
    <s v="Bilashpur"/>
    <x v="2"/>
    <n v="110"/>
    <n v="909.09"/>
  </r>
  <r>
    <x v="5"/>
    <x v="14"/>
    <s v="Bilashpur"/>
    <x v="0"/>
    <n v="1460"/>
    <n v="2075.34"/>
  </r>
  <r>
    <x v="5"/>
    <x v="14"/>
    <s v="Bilashpur"/>
    <x v="1"/>
    <n v="25510"/>
    <n v="2203.84"/>
  </r>
  <r>
    <x v="5"/>
    <x v="14"/>
    <s v="Bilashpur"/>
    <x v="2"/>
    <n v="110"/>
    <n v="909.09"/>
  </r>
  <r>
    <x v="6"/>
    <x v="14"/>
    <s v="Bilashpur"/>
    <x v="0"/>
    <n v="1440"/>
    <n v="2291.67"/>
  </r>
  <r>
    <x v="6"/>
    <x v="14"/>
    <s v="Bilashpur"/>
    <x v="1"/>
    <n v="25240"/>
    <n v="1889.07"/>
  </r>
  <r>
    <x v="6"/>
    <x v="14"/>
    <s v="Bilashpur"/>
    <x v="2"/>
    <n v="110"/>
    <n v="818.18"/>
  </r>
  <r>
    <x v="7"/>
    <x v="14"/>
    <s v="Bilashpur"/>
    <x v="0"/>
    <n v="1430"/>
    <n v="2076.92"/>
  </r>
  <r>
    <x v="7"/>
    <x v="14"/>
    <s v="Bilashpur"/>
    <x v="1"/>
    <n v="24510"/>
    <n v="2736.43"/>
  </r>
  <r>
    <x v="7"/>
    <x v="14"/>
    <s v="Bilashpur"/>
    <x v="2"/>
    <n v="80"/>
    <n v="1000"/>
  </r>
  <r>
    <x v="8"/>
    <x v="14"/>
    <s v="Bilashpur"/>
    <x v="0"/>
    <n v="1410"/>
    <n v="2078.5"/>
  </r>
  <r>
    <x v="8"/>
    <x v="14"/>
    <s v="Bilashpur"/>
    <x v="1"/>
    <n v="23090"/>
    <n v="1981.64"/>
  </r>
  <r>
    <x v="8"/>
    <x v="14"/>
    <s v="Bilashpur"/>
    <x v="2"/>
    <n v="100"/>
    <n v="78.430000000000007"/>
  </r>
  <r>
    <x v="9"/>
    <x v="14"/>
    <s v="Bilashpur"/>
    <x v="0"/>
    <n v="1430"/>
    <n v="2090.34"/>
  </r>
  <r>
    <x v="9"/>
    <x v="14"/>
    <s v="Bilashpur"/>
    <x v="1"/>
    <n v="24510"/>
    <n v="2818.19"/>
  </r>
  <r>
    <x v="9"/>
    <x v="14"/>
    <s v="Bilashpur"/>
    <x v="2"/>
    <n v="80"/>
    <n v="1025.6400000000001"/>
  </r>
  <r>
    <x v="0"/>
    <x v="14"/>
    <s v="Chamba"/>
    <x v="0"/>
    <n v="2670"/>
    <n v="1232.21"/>
  </r>
  <r>
    <x v="0"/>
    <x v="14"/>
    <s v="Chamba"/>
    <x v="1"/>
    <n v="28390"/>
    <n v="2606.1999999999998"/>
  </r>
  <r>
    <x v="1"/>
    <x v="14"/>
    <s v="Chamba"/>
    <x v="0"/>
    <n v="2650"/>
    <n v="1143.4000000000001"/>
  </r>
  <r>
    <x v="1"/>
    <x v="14"/>
    <s v="Chamba"/>
    <x v="1"/>
    <n v="27640"/>
    <n v="2671.85"/>
  </r>
  <r>
    <x v="2"/>
    <x v="14"/>
    <s v="Chamba"/>
    <x v="0"/>
    <n v="2620"/>
    <n v="1206.1099999999999"/>
  </r>
  <r>
    <x v="2"/>
    <x v="14"/>
    <s v="Chamba"/>
    <x v="1"/>
    <n v="26830"/>
    <n v="3606.78"/>
  </r>
  <r>
    <x v="3"/>
    <x v="14"/>
    <s v="Chamba"/>
    <x v="0"/>
    <n v="2610"/>
    <n v="1203.07"/>
  </r>
  <r>
    <x v="3"/>
    <x v="14"/>
    <s v="Chamba"/>
    <x v="1"/>
    <n v="26700"/>
    <n v="3472.66"/>
  </r>
  <r>
    <x v="4"/>
    <x v="14"/>
    <s v="Chamba"/>
    <x v="0"/>
    <n v="2620"/>
    <n v="1217.56"/>
  </r>
  <r>
    <x v="4"/>
    <x v="14"/>
    <s v="Chamba"/>
    <x v="1"/>
    <n v="26290"/>
    <n v="3205.78"/>
  </r>
  <r>
    <x v="5"/>
    <x v="14"/>
    <s v="Chamba"/>
    <x v="0"/>
    <n v="2540"/>
    <n v="1204.72"/>
  </r>
  <r>
    <x v="5"/>
    <x v="14"/>
    <s v="Chamba"/>
    <x v="1"/>
    <n v="27840"/>
    <n v="2970.91"/>
  </r>
  <r>
    <x v="6"/>
    <x v="14"/>
    <s v="Chamba"/>
    <x v="0"/>
    <n v="2520"/>
    <n v="1321.43"/>
  </r>
  <r>
    <x v="6"/>
    <x v="14"/>
    <s v="Chamba"/>
    <x v="1"/>
    <n v="27550"/>
    <n v="2546.64"/>
  </r>
  <r>
    <x v="7"/>
    <x v="14"/>
    <s v="Chamba"/>
    <x v="0"/>
    <n v="2490"/>
    <n v="1204.82"/>
  </r>
  <r>
    <x v="7"/>
    <x v="14"/>
    <s v="Chamba"/>
    <x v="1"/>
    <n v="26750"/>
    <n v="3689.35"/>
  </r>
  <r>
    <x v="8"/>
    <x v="14"/>
    <s v="Chamba"/>
    <x v="0"/>
    <n v="2460"/>
    <n v="1203.6500000000001"/>
  </r>
  <r>
    <x v="8"/>
    <x v="14"/>
    <s v="Chamba"/>
    <x v="1"/>
    <n v="25200"/>
    <n v="2671.57"/>
  </r>
  <r>
    <x v="9"/>
    <x v="14"/>
    <s v="Chamba"/>
    <x v="0"/>
    <n v="2490"/>
    <n v="1203.93"/>
  </r>
  <r>
    <x v="9"/>
    <x v="14"/>
    <s v="Chamba"/>
    <x v="1"/>
    <n v="26750"/>
    <n v="3693.05"/>
  </r>
  <r>
    <x v="0"/>
    <x v="14"/>
    <s v="Kangra"/>
    <x v="0"/>
    <n v="40660"/>
    <n v="1544.02"/>
  </r>
  <r>
    <x v="0"/>
    <x v="14"/>
    <s v="Kangra"/>
    <x v="1"/>
    <n v="121330"/>
    <n v="1911.23"/>
  </r>
  <r>
    <x v="0"/>
    <x v="14"/>
    <s v="Kangra"/>
    <x v="2"/>
    <n v="320"/>
    <n v="625"/>
  </r>
  <r>
    <x v="1"/>
    <x v="14"/>
    <s v="Kangra"/>
    <x v="0"/>
    <n v="39340"/>
    <n v="1460.35"/>
  </r>
  <r>
    <x v="1"/>
    <x v="14"/>
    <s v="Kangra"/>
    <x v="1"/>
    <n v="119620"/>
    <n v="1828.46"/>
  </r>
  <r>
    <x v="1"/>
    <x v="14"/>
    <s v="Kangra"/>
    <x v="2"/>
    <n v="250"/>
    <n v="880"/>
  </r>
  <r>
    <x v="2"/>
    <x v="14"/>
    <s v="Kangra"/>
    <x v="0"/>
    <n v="38950"/>
    <n v="1537.1"/>
  </r>
  <r>
    <x v="2"/>
    <x v="14"/>
    <s v="Kangra"/>
    <x v="1"/>
    <n v="116100"/>
    <n v="2468.39"/>
  </r>
  <r>
    <x v="2"/>
    <x v="14"/>
    <s v="Kangra"/>
    <x v="2"/>
    <n v="230"/>
    <n v="1260.8699999999999"/>
  </r>
  <r>
    <x v="3"/>
    <x v="14"/>
    <s v="Kangra"/>
    <x v="0"/>
    <n v="38760"/>
    <n v="1536.89"/>
  </r>
  <r>
    <x v="3"/>
    <x v="14"/>
    <s v="Kangra"/>
    <x v="1"/>
    <n v="125520"/>
    <n v="2187.54"/>
  </r>
  <r>
    <x v="3"/>
    <x v="14"/>
    <s v="Kangra"/>
    <x v="2"/>
    <n v="290"/>
    <n v="1103.45"/>
  </r>
  <r>
    <x v="4"/>
    <x v="14"/>
    <s v="Kangra"/>
    <x v="0"/>
    <n v="38920"/>
    <n v="1552.67"/>
  </r>
  <r>
    <x v="4"/>
    <x v="14"/>
    <s v="Kangra"/>
    <x v="1"/>
    <n v="113750"/>
    <n v="2194.1999999999998"/>
  </r>
  <r>
    <x v="4"/>
    <x v="14"/>
    <s v="Kangra"/>
    <x v="2"/>
    <n v="170"/>
    <n v="1000"/>
  </r>
  <r>
    <x v="5"/>
    <x v="14"/>
    <s v="Kangra"/>
    <x v="0"/>
    <n v="37760"/>
    <n v="1537.61"/>
  </r>
  <r>
    <x v="5"/>
    <x v="14"/>
    <s v="Kangra"/>
    <x v="1"/>
    <n v="120450"/>
    <n v="2033.71"/>
  </r>
  <r>
    <x v="5"/>
    <x v="14"/>
    <s v="Kangra"/>
    <x v="2"/>
    <n v="200"/>
    <n v="900"/>
  </r>
  <r>
    <x v="6"/>
    <x v="14"/>
    <s v="Kangra"/>
    <x v="0"/>
    <n v="37380"/>
    <n v="1690.74"/>
  </r>
  <r>
    <x v="6"/>
    <x v="14"/>
    <s v="Kangra"/>
    <x v="1"/>
    <n v="119200"/>
    <n v="1743.12"/>
  </r>
  <r>
    <x v="6"/>
    <x v="14"/>
    <s v="Kangra"/>
    <x v="2"/>
    <n v="130"/>
    <n v="923.08"/>
  </r>
  <r>
    <x v="7"/>
    <x v="14"/>
    <s v="Kangra"/>
    <x v="0"/>
    <n v="36980"/>
    <n v="1537.05"/>
  </r>
  <r>
    <x v="7"/>
    <x v="14"/>
    <s v="Kangra"/>
    <x v="1"/>
    <n v="115750"/>
    <n v="2524.92"/>
  </r>
  <r>
    <x v="7"/>
    <x v="14"/>
    <s v="Kangra"/>
    <x v="2"/>
    <n v="130"/>
    <n v="1000"/>
  </r>
  <r>
    <x v="8"/>
    <x v="14"/>
    <s v="Kangra"/>
    <x v="0"/>
    <n v="36590"/>
    <n v="1537.13"/>
  </r>
  <r>
    <x v="8"/>
    <x v="14"/>
    <s v="Kangra"/>
    <x v="1"/>
    <n v="109060"/>
    <n v="1828.45"/>
  </r>
  <r>
    <x v="8"/>
    <x v="14"/>
    <s v="Kangra"/>
    <x v="2"/>
    <n v="190"/>
    <n v="737.11"/>
  </r>
  <r>
    <x v="9"/>
    <x v="14"/>
    <s v="Kangra"/>
    <x v="0"/>
    <n v="36980"/>
    <n v="1539.86"/>
  </r>
  <r>
    <x v="9"/>
    <x v="14"/>
    <s v="Kangra"/>
    <x v="1"/>
    <n v="115750"/>
    <n v="2529.11"/>
  </r>
  <r>
    <x v="9"/>
    <x v="14"/>
    <s v="Kangra"/>
    <x v="2"/>
    <n v="120"/>
    <n v="1072"/>
  </r>
  <r>
    <x v="0"/>
    <x v="14"/>
    <s v="Kinnaur"/>
    <x v="0"/>
    <n v="20"/>
    <n v="1000"/>
  </r>
  <r>
    <x v="0"/>
    <x v="14"/>
    <s v="Kinnaur"/>
    <x v="1"/>
    <n v="250"/>
    <n v="2240"/>
  </r>
  <r>
    <x v="1"/>
    <x v="14"/>
    <s v="Kinnaur"/>
    <x v="0"/>
    <n v="20"/>
    <n v="1000"/>
  </r>
  <r>
    <x v="1"/>
    <x v="14"/>
    <s v="Kinnaur"/>
    <x v="1"/>
    <n v="200"/>
    <n v="2400"/>
  </r>
  <r>
    <x v="2"/>
    <x v="14"/>
    <s v="Kinnaur"/>
    <x v="0"/>
    <n v="20"/>
    <n v="1000"/>
  </r>
  <r>
    <x v="2"/>
    <x v="14"/>
    <s v="Kinnaur"/>
    <x v="1"/>
    <n v="200"/>
    <n v="3100"/>
  </r>
  <r>
    <x v="3"/>
    <x v="14"/>
    <s v="Kinnaur"/>
    <x v="0"/>
    <n v="20"/>
    <n v="1000"/>
  </r>
  <r>
    <x v="3"/>
    <x v="14"/>
    <s v="Kinnaur"/>
    <x v="1"/>
    <n v="190"/>
    <n v="3157.89"/>
  </r>
  <r>
    <x v="4"/>
    <x v="14"/>
    <s v="Kinnaur"/>
    <x v="0"/>
    <n v="20"/>
    <n v="1000"/>
  </r>
  <r>
    <x v="4"/>
    <x v="14"/>
    <s v="Kinnaur"/>
    <x v="1"/>
    <n v="190"/>
    <n v="2842.11"/>
  </r>
  <r>
    <x v="5"/>
    <x v="14"/>
    <s v="Kinnaur"/>
    <x v="0"/>
    <n v="10"/>
    <n v="2000"/>
  </r>
  <r>
    <x v="5"/>
    <x v="14"/>
    <s v="Kinnaur"/>
    <x v="1"/>
    <n v="200"/>
    <n v="2650"/>
  </r>
  <r>
    <x v="6"/>
    <x v="14"/>
    <s v="Kinnaur"/>
    <x v="0"/>
    <n v="10"/>
    <n v="2000"/>
  </r>
  <r>
    <x v="6"/>
    <x v="14"/>
    <s v="Kinnaur"/>
    <x v="1"/>
    <n v="200"/>
    <n v="2250"/>
  </r>
  <r>
    <x v="7"/>
    <x v="14"/>
    <s v="Kinnaur"/>
    <x v="0"/>
    <n v="10"/>
    <n v="2000"/>
  </r>
  <r>
    <x v="7"/>
    <x v="14"/>
    <s v="Kinnaur"/>
    <x v="1"/>
    <n v="190"/>
    <n v="3368.42"/>
  </r>
  <r>
    <x v="8"/>
    <x v="14"/>
    <s v="Kinnaur"/>
    <x v="0"/>
    <n v="10"/>
    <n v="1500"/>
  </r>
  <r>
    <x v="8"/>
    <x v="14"/>
    <s v="Kinnaur"/>
    <x v="1"/>
    <n v="180"/>
    <n v="2371.58"/>
  </r>
  <r>
    <x v="9"/>
    <x v="14"/>
    <s v="Kinnaur"/>
    <x v="0"/>
    <n v="10"/>
    <n v="1571.43"/>
  </r>
  <r>
    <x v="9"/>
    <x v="14"/>
    <s v="Kinnaur"/>
    <x v="1"/>
    <n v="190"/>
    <n v="3283.51"/>
  </r>
  <r>
    <x v="0"/>
    <x v="14"/>
    <s v="Kullu"/>
    <x v="0"/>
    <n v="1440"/>
    <n v="1368.06"/>
  </r>
  <r>
    <x v="0"/>
    <x v="14"/>
    <s v="Kullu"/>
    <x v="1"/>
    <n v="16680"/>
    <n v="2696.04"/>
  </r>
  <r>
    <x v="0"/>
    <x v="14"/>
    <s v="Kullu"/>
    <x v="2"/>
    <n v="70"/>
    <n v="428.57"/>
  </r>
  <r>
    <x v="1"/>
    <x v="14"/>
    <s v="Kullu"/>
    <x v="0"/>
    <n v="1430"/>
    <n v="1244.76"/>
  </r>
  <r>
    <x v="1"/>
    <x v="14"/>
    <s v="Kullu"/>
    <x v="1"/>
    <n v="15570"/>
    <n v="2841.36"/>
  </r>
  <r>
    <x v="1"/>
    <x v="14"/>
    <s v="Kullu"/>
    <x v="2"/>
    <n v="50"/>
    <n v="600"/>
  </r>
  <r>
    <x v="2"/>
    <x v="14"/>
    <s v="Kullu"/>
    <x v="0"/>
    <n v="1420"/>
    <n v="1302.82"/>
  </r>
  <r>
    <x v="2"/>
    <x v="14"/>
    <s v="Kullu"/>
    <x v="1"/>
    <n v="15110"/>
    <n v="3836.53"/>
  </r>
  <r>
    <x v="2"/>
    <x v="14"/>
    <s v="Kullu"/>
    <x v="2"/>
    <n v="50"/>
    <n v="800"/>
  </r>
  <r>
    <x v="3"/>
    <x v="14"/>
    <s v="Kullu"/>
    <x v="0"/>
    <n v="1410"/>
    <n v="1304.96"/>
  </r>
  <r>
    <x v="3"/>
    <x v="14"/>
    <s v="Kullu"/>
    <x v="1"/>
    <n v="15030"/>
    <n v="3695.28"/>
  </r>
  <r>
    <x v="3"/>
    <x v="14"/>
    <s v="Kullu"/>
    <x v="2"/>
    <n v="40"/>
    <n v="750"/>
  </r>
  <r>
    <x v="4"/>
    <x v="14"/>
    <s v="Kullu"/>
    <x v="0"/>
    <n v="1420"/>
    <n v="1316.9"/>
  </r>
  <r>
    <x v="4"/>
    <x v="14"/>
    <s v="Kullu"/>
    <x v="1"/>
    <n v="14800"/>
    <n v="3410.81"/>
  </r>
  <r>
    <x v="4"/>
    <x v="14"/>
    <s v="Kullu"/>
    <x v="2"/>
    <n v="40"/>
    <n v="750"/>
  </r>
  <r>
    <x v="5"/>
    <x v="14"/>
    <s v="Kullu"/>
    <x v="0"/>
    <n v="1370"/>
    <n v="1313.87"/>
  </r>
  <r>
    <x v="5"/>
    <x v="14"/>
    <s v="Kullu"/>
    <x v="1"/>
    <n v="15600"/>
    <n v="3173.72"/>
  </r>
  <r>
    <x v="5"/>
    <x v="14"/>
    <s v="Kullu"/>
    <x v="2"/>
    <n v="40"/>
    <n v="1000"/>
  </r>
  <r>
    <x v="6"/>
    <x v="14"/>
    <s v="Kullu"/>
    <x v="0"/>
    <n v="1360"/>
    <n v="1441.18"/>
  </r>
  <r>
    <x v="6"/>
    <x v="14"/>
    <s v="Kullu"/>
    <x v="1"/>
    <n v="15510"/>
    <n v="2709.86"/>
  </r>
  <r>
    <x v="6"/>
    <x v="14"/>
    <s v="Kullu"/>
    <x v="2"/>
    <n v="40"/>
    <n v="750"/>
  </r>
  <r>
    <x v="7"/>
    <x v="14"/>
    <s v="Kullu"/>
    <x v="0"/>
    <n v="1340"/>
    <n v="1313.43"/>
  </r>
  <r>
    <x v="7"/>
    <x v="14"/>
    <s v="Kullu"/>
    <x v="1"/>
    <n v="15060"/>
    <n v="3925.63"/>
  </r>
  <r>
    <x v="7"/>
    <x v="14"/>
    <s v="Kullu"/>
    <x v="2"/>
    <n v="40"/>
    <n v="1000"/>
  </r>
  <r>
    <x v="8"/>
    <x v="14"/>
    <s v="Kullu"/>
    <x v="0"/>
    <n v="1330"/>
    <n v="1307.52"/>
  </r>
  <r>
    <x v="8"/>
    <x v="14"/>
    <s v="Kullu"/>
    <x v="1"/>
    <n v="14190"/>
    <n v="2842.09"/>
  </r>
  <r>
    <x v="8"/>
    <x v="14"/>
    <s v="Kullu"/>
    <x v="2"/>
    <n v="40"/>
    <n v="513.51"/>
  </r>
  <r>
    <x v="9"/>
    <x v="14"/>
    <s v="Kullu"/>
    <x v="0"/>
    <n v="1340"/>
    <n v="1308.04"/>
  </r>
  <r>
    <x v="9"/>
    <x v="14"/>
    <s v="Kullu"/>
    <x v="1"/>
    <n v="15060"/>
    <n v="3925.04"/>
  </r>
  <r>
    <x v="9"/>
    <x v="14"/>
    <s v="Kullu"/>
    <x v="2"/>
    <n v="40"/>
    <n v="973.68"/>
  </r>
  <r>
    <x v="0"/>
    <x v="14"/>
    <s v="Lahul &amp; Spiti"/>
    <x v="1"/>
    <n v="20"/>
    <n v="2500"/>
  </r>
  <r>
    <x v="1"/>
    <x v="14"/>
    <s v="Lahul &amp; Spiti"/>
    <x v="1"/>
    <n v="20"/>
    <n v="2000"/>
  </r>
  <r>
    <x v="2"/>
    <x v="14"/>
    <s v="Lahul &amp; Spiti"/>
    <x v="1"/>
    <n v="20"/>
    <n v="2500"/>
  </r>
  <r>
    <x v="3"/>
    <x v="14"/>
    <s v="Lahul &amp; Spiti"/>
    <x v="1"/>
    <n v="20"/>
    <n v="2500"/>
  </r>
  <r>
    <x v="4"/>
    <x v="14"/>
    <s v="Lahul &amp; Spiti"/>
    <x v="1"/>
    <n v="20"/>
    <n v="2500"/>
  </r>
  <r>
    <x v="5"/>
    <x v="14"/>
    <s v="Lahul &amp; Spiti"/>
    <x v="1"/>
    <n v="20"/>
    <n v="2500"/>
  </r>
  <r>
    <x v="6"/>
    <x v="14"/>
    <s v="Lahul &amp; Spiti"/>
    <x v="1"/>
    <n v="20"/>
    <n v="2000"/>
  </r>
  <r>
    <x v="7"/>
    <x v="14"/>
    <s v="Lahul &amp; Spiti"/>
    <x v="1"/>
    <n v="20"/>
    <n v="3000"/>
  </r>
  <r>
    <x v="8"/>
    <x v="14"/>
    <s v="Lahul &amp; Spiti"/>
    <x v="1"/>
    <n v="20"/>
    <n v="1850"/>
  </r>
  <r>
    <x v="9"/>
    <x v="14"/>
    <s v="Lahul &amp; Spiti"/>
    <x v="1"/>
    <n v="20"/>
    <n v="2761.9"/>
  </r>
  <r>
    <x v="0"/>
    <x v="14"/>
    <s v="Solan"/>
    <x v="0"/>
    <n v="4260"/>
    <n v="2481.2199999999998"/>
  </r>
  <r>
    <x v="0"/>
    <x v="14"/>
    <s v="Solan"/>
    <x v="1"/>
    <n v="22730"/>
    <n v="2409.15"/>
  </r>
  <r>
    <x v="0"/>
    <x v="14"/>
    <s v="Solan"/>
    <x v="3"/>
    <n v="40"/>
    <n v="500"/>
  </r>
  <r>
    <x v="1"/>
    <x v="14"/>
    <s v="Solan"/>
    <x v="0"/>
    <n v="4150"/>
    <n v="2395.1799999999998"/>
  </r>
  <r>
    <x v="1"/>
    <x v="14"/>
    <s v="Solan"/>
    <x v="1"/>
    <n v="21630"/>
    <n v="2535.37"/>
  </r>
  <r>
    <x v="2"/>
    <x v="14"/>
    <s v="Solan"/>
    <x v="0"/>
    <n v="4110"/>
    <n v="2520.6799999999998"/>
  </r>
  <r>
    <x v="2"/>
    <x v="14"/>
    <s v="Solan"/>
    <x v="1"/>
    <n v="20990"/>
    <n v="887.57"/>
  </r>
  <r>
    <x v="2"/>
    <x v="14"/>
    <s v="Solan"/>
    <x v="2"/>
    <n v="30"/>
    <n v="666.67"/>
  </r>
  <r>
    <x v="2"/>
    <x v="14"/>
    <s v="Solan"/>
    <x v="3"/>
    <n v="10"/>
    <n v="1000"/>
  </r>
  <r>
    <x v="3"/>
    <x v="14"/>
    <s v="Solan"/>
    <x v="0"/>
    <n v="4090"/>
    <n v="2520.7800000000002"/>
  </r>
  <r>
    <x v="3"/>
    <x v="14"/>
    <s v="Solan"/>
    <x v="1"/>
    <n v="20890"/>
    <n v="760.65"/>
  </r>
  <r>
    <x v="3"/>
    <x v="14"/>
    <s v="Solan"/>
    <x v="3"/>
    <n v="10"/>
    <n v="1000"/>
  </r>
  <r>
    <x v="4"/>
    <x v="14"/>
    <s v="Solan"/>
    <x v="0"/>
    <n v="4110"/>
    <n v="2545.0100000000002"/>
  </r>
  <r>
    <x v="4"/>
    <x v="14"/>
    <s v="Solan"/>
    <x v="1"/>
    <n v="20570"/>
    <n v="3042.29"/>
  </r>
  <r>
    <x v="4"/>
    <x v="14"/>
    <s v="Solan"/>
    <x v="2"/>
    <n v="20"/>
    <n v="1000"/>
  </r>
  <r>
    <x v="5"/>
    <x v="14"/>
    <s v="Solan"/>
    <x v="0"/>
    <n v="3980"/>
    <n v="2525.13"/>
  </r>
  <r>
    <x v="5"/>
    <x v="14"/>
    <s v="Solan"/>
    <x v="1"/>
    <n v="21700"/>
    <n v="2840.55"/>
  </r>
  <r>
    <x v="5"/>
    <x v="14"/>
    <s v="Solan"/>
    <x v="2"/>
    <n v="20"/>
    <n v="1000"/>
  </r>
  <r>
    <x v="6"/>
    <x v="14"/>
    <s v="Solan"/>
    <x v="0"/>
    <n v="3940"/>
    <n v="2776.65"/>
  </r>
  <r>
    <x v="6"/>
    <x v="14"/>
    <s v="Solan"/>
    <x v="1"/>
    <n v="21550"/>
    <n v="2417.17"/>
  </r>
  <r>
    <x v="6"/>
    <x v="14"/>
    <s v="Solan"/>
    <x v="2"/>
    <n v="20"/>
    <n v="1000"/>
  </r>
  <r>
    <x v="7"/>
    <x v="14"/>
    <s v="Solan"/>
    <x v="0"/>
    <n v="3900"/>
    <n v="2523.08"/>
  </r>
  <r>
    <x v="7"/>
    <x v="14"/>
    <s v="Solan"/>
    <x v="1"/>
    <n v="20930"/>
    <n v="3500.72"/>
  </r>
  <r>
    <x v="7"/>
    <x v="14"/>
    <s v="Solan"/>
    <x v="2"/>
    <n v="20"/>
    <n v="1000"/>
  </r>
  <r>
    <x v="8"/>
    <x v="14"/>
    <s v="Solan"/>
    <x v="0"/>
    <n v="3860"/>
    <n v="2521.2399999999998"/>
  </r>
  <r>
    <x v="8"/>
    <x v="14"/>
    <s v="Solan"/>
    <x v="1"/>
    <n v="19720"/>
    <n v="2535.34"/>
  </r>
  <r>
    <x v="8"/>
    <x v="14"/>
    <s v="Solan"/>
    <x v="2"/>
    <n v="20"/>
    <n v="86.96"/>
  </r>
  <r>
    <x v="8"/>
    <x v="14"/>
    <s v="Solan"/>
    <x v="3"/>
    <n v="30"/>
    <n v="73.33"/>
  </r>
  <r>
    <x v="9"/>
    <x v="14"/>
    <s v="Solan"/>
    <x v="0"/>
    <n v="3900"/>
    <n v="2521.4"/>
  </r>
  <r>
    <x v="9"/>
    <x v="14"/>
    <s v="Solan"/>
    <x v="1"/>
    <n v="20930"/>
    <n v="3501.31"/>
  </r>
  <r>
    <x v="9"/>
    <x v="14"/>
    <s v="Solan"/>
    <x v="2"/>
    <n v="20"/>
    <n v="1041.67"/>
  </r>
  <r>
    <x v="0"/>
    <x v="14"/>
    <s v="Mandi"/>
    <x v="0"/>
    <n v="20170"/>
    <n v="1358.95"/>
  </r>
  <r>
    <x v="0"/>
    <x v="14"/>
    <s v="Mandi"/>
    <x v="1"/>
    <n v="48350"/>
    <n v="2772.49"/>
  </r>
  <r>
    <x v="0"/>
    <x v="14"/>
    <s v="Mandi"/>
    <x v="2"/>
    <n v="40"/>
    <n v="250"/>
  </r>
  <r>
    <x v="1"/>
    <x v="14"/>
    <s v="Mandi"/>
    <x v="0"/>
    <n v="20160"/>
    <n v="1145.3399999999999"/>
  </r>
  <r>
    <x v="1"/>
    <x v="14"/>
    <s v="Mandi"/>
    <x v="1"/>
    <n v="48150"/>
    <n v="259.61"/>
  </r>
  <r>
    <x v="1"/>
    <x v="14"/>
    <s v="Mandi"/>
    <x v="2"/>
    <n v="30"/>
    <n v="333.33"/>
  </r>
  <r>
    <x v="2"/>
    <x v="14"/>
    <s v="Mandi"/>
    <x v="0"/>
    <n v="19960"/>
    <n v="1205.4100000000001"/>
  </r>
  <r>
    <x v="2"/>
    <x v="14"/>
    <s v="Mandi"/>
    <x v="1"/>
    <n v="46730"/>
    <n v="350.52"/>
  </r>
  <r>
    <x v="2"/>
    <x v="14"/>
    <s v="Mandi"/>
    <x v="2"/>
    <n v="40"/>
    <n v="500"/>
  </r>
  <r>
    <x v="3"/>
    <x v="14"/>
    <s v="Mandi"/>
    <x v="0"/>
    <n v="19860"/>
    <n v="1205.44"/>
  </r>
  <r>
    <x v="3"/>
    <x v="14"/>
    <s v="Mandi"/>
    <x v="1"/>
    <n v="46490"/>
    <n v="337.49"/>
  </r>
  <r>
    <x v="3"/>
    <x v="14"/>
    <s v="Mandi"/>
    <x v="2"/>
    <n v="30"/>
    <n v="666.67"/>
  </r>
  <r>
    <x v="4"/>
    <x v="14"/>
    <s v="Mandi"/>
    <x v="0"/>
    <n v="19950"/>
    <n v="1217.04"/>
  </r>
  <r>
    <x v="4"/>
    <x v="14"/>
    <s v="Mandi"/>
    <x v="1"/>
    <n v="45790"/>
    <n v="311.42"/>
  </r>
  <r>
    <x v="4"/>
    <x v="14"/>
    <s v="Mandi"/>
    <x v="2"/>
    <n v="20"/>
    <n v="1000"/>
  </r>
  <r>
    <x v="5"/>
    <x v="14"/>
    <s v="Mandi"/>
    <x v="0"/>
    <n v="19350"/>
    <n v="1205.68"/>
  </r>
  <r>
    <x v="5"/>
    <x v="14"/>
    <s v="Mandi"/>
    <x v="1"/>
    <n v="48420"/>
    <n v="289.14"/>
  </r>
  <r>
    <x v="5"/>
    <x v="14"/>
    <s v="Mandi"/>
    <x v="2"/>
    <n v="20"/>
    <n v="1000"/>
  </r>
  <r>
    <x v="6"/>
    <x v="14"/>
    <s v="Mandi"/>
    <x v="0"/>
    <n v="19150"/>
    <n v="1325.85"/>
  </r>
  <r>
    <x v="6"/>
    <x v="14"/>
    <s v="Mandi"/>
    <x v="1"/>
    <n v="47980"/>
    <n v="247.39"/>
  </r>
  <r>
    <x v="6"/>
    <x v="14"/>
    <s v="Mandi"/>
    <x v="2"/>
    <n v="20"/>
    <n v="1000"/>
  </r>
  <r>
    <x v="7"/>
    <x v="14"/>
    <s v="Mandi"/>
    <x v="0"/>
    <n v="18950"/>
    <n v="1732.98"/>
  </r>
  <r>
    <x v="7"/>
    <x v="14"/>
    <s v="Mandi"/>
    <x v="1"/>
    <n v="46590"/>
    <n v="358.45"/>
  </r>
  <r>
    <x v="7"/>
    <x v="14"/>
    <s v="Mandi"/>
    <x v="2"/>
    <n v="20"/>
    <n v="1000"/>
  </r>
  <r>
    <x v="8"/>
    <x v="14"/>
    <s v="Mandi"/>
    <x v="0"/>
    <n v="18750"/>
    <n v="1205.3399999999999"/>
  </r>
  <r>
    <x v="8"/>
    <x v="14"/>
    <s v="Mandi"/>
    <x v="1"/>
    <n v="43900"/>
    <n v="259.58"/>
  </r>
  <r>
    <x v="8"/>
    <x v="14"/>
    <s v="Mandi"/>
    <x v="2"/>
    <n v="20"/>
    <n v="173.91"/>
  </r>
  <r>
    <x v="9"/>
    <x v="14"/>
    <s v="Mandi"/>
    <x v="0"/>
    <n v="18950"/>
    <n v="1733.09"/>
  </r>
  <r>
    <x v="9"/>
    <x v="14"/>
    <s v="Mandi"/>
    <x v="1"/>
    <n v="46590"/>
    <n v="358.49"/>
  </r>
  <r>
    <x v="9"/>
    <x v="14"/>
    <s v="Mandi"/>
    <x v="2"/>
    <n v="20"/>
    <n v="1041.67"/>
  </r>
  <r>
    <x v="0"/>
    <x v="14"/>
    <s v="Shimla"/>
    <x v="0"/>
    <n v="1210"/>
    <n v="1000"/>
  </r>
  <r>
    <x v="0"/>
    <x v="14"/>
    <s v="Shimla"/>
    <x v="1"/>
    <n v="11470"/>
    <n v="2163.91"/>
  </r>
  <r>
    <x v="1"/>
    <x v="14"/>
    <s v="Shimla"/>
    <x v="0"/>
    <n v="1210"/>
    <n v="867.77"/>
  </r>
  <r>
    <x v="1"/>
    <x v="14"/>
    <s v="Shimla"/>
    <x v="1"/>
    <n v="10540"/>
    <n v="2267.5500000000002"/>
  </r>
  <r>
    <x v="2"/>
    <x v="14"/>
    <s v="Shimla"/>
    <x v="0"/>
    <n v="1200"/>
    <n v="916.67"/>
  </r>
  <r>
    <x v="2"/>
    <x v="14"/>
    <s v="Shimla"/>
    <x v="1"/>
    <n v="10230"/>
    <n v="3060.61"/>
  </r>
  <r>
    <x v="3"/>
    <x v="14"/>
    <s v="Shimla"/>
    <x v="0"/>
    <n v="1190"/>
    <n v="915.97"/>
  </r>
  <r>
    <x v="3"/>
    <x v="14"/>
    <s v="Shimla"/>
    <x v="1"/>
    <n v="10180"/>
    <n v="2946.95"/>
  </r>
  <r>
    <x v="4"/>
    <x v="14"/>
    <s v="Shimla"/>
    <x v="0"/>
    <n v="1200"/>
    <n v="925"/>
  </r>
  <r>
    <x v="4"/>
    <x v="14"/>
    <s v="Shimla"/>
    <x v="1"/>
    <n v="10020"/>
    <n v="2721.56"/>
  </r>
  <r>
    <x v="5"/>
    <x v="14"/>
    <s v="Shimla"/>
    <x v="0"/>
    <n v="1160"/>
    <n v="922.41"/>
  </r>
  <r>
    <x v="5"/>
    <x v="14"/>
    <s v="Shimla"/>
    <x v="1"/>
    <n v="10610"/>
    <n v="2534.4"/>
  </r>
  <r>
    <x v="6"/>
    <x v="14"/>
    <s v="Shimla"/>
    <x v="0"/>
    <n v="1150"/>
    <n v="1008.7"/>
  </r>
  <r>
    <x v="6"/>
    <x v="14"/>
    <s v="Shimla"/>
    <x v="1"/>
    <n v="10500"/>
    <n v="2161.9"/>
  </r>
  <r>
    <x v="7"/>
    <x v="14"/>
    <s v="Shimla"/>
    <x v="0"/>
    <n v="1140"/>
    <n v="912.28"/>
  </r>
  <r>
    <x v="7"/>
    <x v="14"/>
    <s v="Shimla"/>
    <x v="1"/>
    <n v="10200"/>
    <n v="3130.39"/>
  </r>
  <r>
    <x v="8"/>
    <x v="14"/>
    <s v="Shimla"/>
    <x v="0"/>
    <n v="1120"/>
    <n v="917.26"/>
  </r>
  <r>
    <x v="8"/>
    <x v="14"/>
    <s v="Shimla"/>
    <x v="1"/>
    <n v="9610"/>
    <n v="2267.83"/>
  </r>
  <r>
    <x v="9"/>
    <x v="14"/>
    <s v="Shimla"/>
    <x v="0"/>
    <n v="1140"/>
    <n v="917.25"/>
  </r>
  <r>
    <x v="9"/>
    <x v="14"/>
    <s v="Shimla"/>
    <x v="1"/>
    <n v="10200"/>
    <n v="3131.62"/>
  </r>
  <r>
    <x v="0"/>
    <x v="14"/>
    <s v="Sirmaur"/>
    <x v="0"/>
    <n v="5730"/>
    <n v="1357.77"/>
  </r>
  <r>
    <x v="0"/>
    <x v="14"/>
    <s v="Sirmaur"/>
    <x v="1"/>
    <n v="22190"/>
    <n v="2734.57"/>
  </r>
  <r>
    <x v="0"/>
    <x v="14"/>
    <s v="Sirmaur"/>
    <x v="2"/>
    <n v="100"/>
    <n v="400"/>
  </r>
  <r>
    <x v="1"/>
    <x v="14"/>
    <s v="Sirmaur"/>
    <x v="0"/>
    <n v="5710"/>
    <n v="1124.3399999999999"/>
  </r>
  <r>
    <x v="1"/>
    <x v="14"/>
    <s v="Sirmaur"/>
    <x v="1"/>
    <n v="21510"/>
    <n v="2393.31"/>
  </r>
  <r>
    <x v="1"/>
    <x v="14"/>
    <s v="Sirmaur"/>
    <x v="2"/>
    <n v="110"/>
    <n v="363.64"/>
  </r>
  <r>
    <x v="2"/>
    <x v="14"/>
    <s v="Sirmaur"/>
    <x v="0"/>
    <n v="5650"/>
    <n v="1184.07"/>
  </r>
  <r>
    <x v="2"/>
    <x v="14"/>
    <s v="Sirmaur"/>
    <x v="1"/>
    <n v="20880"/>
    <n v="3230.84"/>
  </r>
  <r>
    <x v="2"/>
    <x v="14"/>
    <s v="Sirmaur"/>
    <x v="2"/>
    <n v="130"/>
    <n v="846.15"/>
  </r>
  <r>
    <x v="3"/>
    <x v="14"/>
    <s v="Sirmaur"/>
    <x v="0"/>
    <n v="5620"/>
    <n v="1000"/>
  </r>
  <r>
    <x v="3"/>
    <x v="14"/>
    <s v="Sirmaur"/>
    <x v="1"/>
    <n v="20770"/>
    <n v="3111.7"/>
  </r>
  <r>
    <x v="3"/>
    <x v="14"/>
    <s v="Sirmaur"/>
    <x v="2"/>
    <n v="100"/>
    <n v="700"/>
  </r>
  <r>
    <x v="4"/>
    <x v="14"/>
    <s v="Sirmaur"/>
    <x v="0"/>
    <n v="5650"/>
    <n v="1194.69"/>
  </r>
  <r>
    <x v="4"/>
    <x v="14"/>
    <s v="Sirmaur"/>
    <x v="1"/>
    <n v="20460"/>
    <n v="2871.46"/>
  </r>
  <r>
    <x v="4"/>
    <x v="14"/>
    <s v="Sirmaur"/>
    <x v="2"/>
    <n v="90"/>
    <n v="777.78"/>
  </r>
  <r>
    <x v="5"/>
    <x v="14"/>
    <s v="Sirmaur"/>
    <x v="0"/>
    <n v="5480"/>
    <n v="1184.31"/>
  </r>
  <r>
    <x v="5"/>
    <x v="14"/>
    <s v="Sirmaur"/>
    <x v="1"/>
    <n v="21620"/>
    <n v="2672.06"/>
  </r>
  <r>
    <x v="5"/>
    <x v="14"/>
    <s v="Sirmaur"/>
    <x v="2"/>
    <n v="90"/>
    <n v="888.89"/>
  </r>
  <r>
    <x v="6"/>
    <x v="14"/>
    <s v="Sirmaur"/>
    <x v="0"/>
    <n v="5430"/>
    <n v="1300.18"/>
  </r>
  <r>
    <x v="6"/>
    <x v="14"/>
    <s v="Sirmaur"/>
    <x v="1"/>
    <n v="21440"/>
    <n v="2281.25"/>
  </r>
  <r>
    <x v="6"/>
    <x v="14"/>
    <s v="Sirmaur"/>
    <x v="2"/>
    <n v="70"/>
    <n v="1000"/>
  </r>
  <r>
    <x v="7"/>
    <x v="14"/>
    <s v="Sirmaur"/>
    <x v="0"/>
    <n v="5370"/>
    <n v="1182.5"/>
  </r>
  <r>
    <x v="7"/>
    <x v="14"/>
    <s v="Sirmaur"/>
    <x v="1"/>
    <n v="20820"/>
    <n v="3304.03"/>
  </r>
  <r>
    <x v="7"/>
    <x v="14"/>
    <s v="Sirmaur"/>
    <x v="2"/>
    <n v="70"/>
    <n v="1000"/>
  </r>
  <r>
    <x v="8"/>
    <x v="14"/>
    <s v="Sirmaur"/>
    <x v="0"/>
    <n v="5310"/>
    <n v="1183.99"/>
  </r>
  <r>
    <x v="8"/>
    <x v="14"/>
    <s v="Sirmaur"/>
    <x v="1"/>
    <n v="17610"/>
    <n v="2664.87"/>
  </r>
  <r>
    <x v="8"/>
    <x v="14"/>
    <s v="Sirmaur"/>
    <x v="2"/>
    <n v="80"/>
    <n v="321.43"/>
  </r>
  <r>
    <x v="9"/>
    <x v="14"/>
    <s v="Sirmaur"/>
    <x v="0"/>
    <n v="5370"/>
    <n v="1183.9000000000001"/>
  </r>
  <r>
    <x v="9"/>
    <x v="14"/>
    <s v="Sirmaur"/>
    <x v="1"/>
    <n v="20820"/>
    <n v="3304.86"/>
  </r>
  <r>
    <x v="9"/>
    <x v="14"/>
    <s v="Sirmaur"/>
    <x v="2"/>
    <n v="60"/>
    <n v="1046.1500000000001"/>
  </r>
  <r>
    <x v="0"/>
    <x v="15"/>
    <s v="Alappuzha"/>
    <x v="0"/>
    <n v="34140"/>
    <n v="3053.6"/>
  </r>
  <r>
    <x v="1"/>
    <x v="15"/>
    <s v="Alappuzha"/>
    <x v="0"/>
    <n v="33440"/>
    <n v="2930.02"/>
  </r>
  <r>
    <x v="2"/>
    <x v="15"/>
    <s v="Alappuzha"/>
    <x v="0"/>
    <n v="37060"/>
    <n v="2464.38"/>
  </r>
  <r>
    <x v="3"/>
    <x v="15"/>
    <s v="Alappuzha"/>
    <x v="0"/>
    <n v="36250"/>
    <n v="3089.1"/>
  </r>
  <r>
    <x v="4"/>
    <x v="15"/>
    <s v="Alappuzha"/>
    <x v="0"/>
    <n v="36200"/>
    <n v="2889.23"/>
  </r>
  <r>
    <x v="5"/>
    <x v="15"/>
    <s v="Alappuzha"/>
    <x v="0"/>
    <n v="37400"/>
    <n v="2857.49"/>
  </r>
  <r>
    <x v="6"/>
    <x v="15"/>
    <s v="Alappuzha"/>
    <x v="0"/>
    <n v="34420"/>
    <n v="2995.35"/>
  </r>
  <r>
    <x v="7"/>
    <x v="15"/>
    <s v="Alappuzha"/>
    <x v="0"/>
    <n v="31720"/>
    <n v="2816.52"/>
  </r>
  <r>
    <x v="8"/>
    <x v="15"/>
    <s v="Alappuzha"/>
    <x v="0"/>
    <n v="32450"/>
    <n v="3156.53"/>
  </r>
  <r>
    <x v="9"/>
    <x v="15"/>
    <s v="Alappuzha"/>
    <x v="0"/>
    <n v="36330"/>
    <n v="2909.18"/>
  </r>
  <r>
    <x v="0"/>
    <x v="15"/>
    <s v="Kannur"/>
    <x v="0"/>
    <n v="17120"/>
    <n v="2136.62"/>
  </r>
  <r>
    <x v="1"/>
    <x v="15"/>
    <s v="Kannur"/>
    <x v="0"/>
    <n v="16090"/>
    <n v="2160.1799999999998"/>
  </r>
  <r>
    <x v="2"/>
    <x v="15"/>
    <s v="Kannur"/>
    <x v="0"/>
    <n v="14390"/>
    <n v="2290.77"/>
  </r>
  <r>
    <x v="3"/>
    <x v="15"/>
    <s v="Kannur"/>
    <x v="0"/>
    <n v="12760"/>
    <n v="2272.19"/>
  </r>
  <r>
    <x v="4"/>
    <x v="15"/>
    <s v="Kannur"/>
    <x v="0"/>
    <n v="13790"/>
    <n v="2337.1799999999998"/>
  </r>
  <r>
    <x v="5"/>
    <x v="15"/>
    <s v="Kannur"/>
    <x v="0"/>
    <n v="13330"/>
    <n v="2367.13"/>
  </r>
  <r>
    <x v="6"/>
    <x v="15"/>
    <s v="Kannur"/>
    <x v="0"/>
    <n v="11040"/>
    <n v="2397.5100000000002"/>
  </r>
  <r>
    <x v="7"/>
    <x v="15"/>
    <s v="Kannur"/>
    <x v="0"/>
    <n v="12550"/>
    <n v="2263.13"/>
  </r>
  <r>
    <x v="8"/>
    <x v="15"/>
    <s v="Kannur"/>
    <x v="0"/>
    <n v="10160"/>
    <n v="2372.41"/>
  </r>
  <r>
    <x v="9"/>
    <x v="15"/>
    <s v="Kannur"/>
    <x v="0"/>
    <n v="10070"/>
    <n v="2367.44"/>
  </r>
  <r>
    <x v="0"/>
    <x v="15"/>
    <s v="Eranakulam"/>
    <x v="0"/>
    <n v="13390"/>
    <n v="2016.43"/>
  </r>
  <r>
    <x v="1"/>
    <x v="15"/>
    <s v="Eranakulam"/>
    <x v="0"/>
    <n v="11260"/>
    <n v="1976.55"/>
  </r>
  <r>
    <x v="2"/>
    <x v="15"/>
    <s v="Eranakulam"/>
    <x v="0"/>
    <n v="9380"/>
    <n v="2000"/>
  </r>
  <r>
    <x v="3"/>
    <x v="15"/>
    <s v="Eranakulam"/>
    <x v="0"/>
    <n v="7980"/>
    <n v="2154.6"/>
  </r>
  <r>
    <x v="4"/>
    <x v="15"/>
    <s v="Eranakulam"/>
    <x v="0"/>
    <n v="4180"/>
    <n v="2194.92"/>
  </r>
  <r>
    <x v="5"/>
    <x v="15"/>
    <s v="Eranakulam"/>
    <x v="0"/>
    <n v="4180"/>
    <n v="2252.5100000000002"/>
  </r>
  <r>
    <x v="6"/>
    <x v="15"/>
    <s v="Eranakulam"/>
    <x v="0"/>
    <n v="4780"/>
    <n v="2161.09"/>
  </r>
  <r>
    <x v="7"/>
    <x v="15"/>
    <s v="Eranakulam"/>
    <x v="0"/>
    <n v="6130"/>
    <n v="2136.1"/>
  </r>
  <r>
    <x v="8"/>
    <x v="15"/>
    <s v="Eranakulam"/>
    <x v="0"/>
    <n v="4870"/>
    <n v="2263.54"/>
  </r>
  <r>
    <x v="9"/>
    <x v="15"/>
    <s v="Eranakulam"/>
    <x v="0"/>
    <n v="5580"/>
    <n v="2392.29"/>
  </r>
  <r>
    <x v="0"/>
    <x v="15"/>
    <s v="Kottayam"/>
    <x v="0"/>
    <n v="12650"/>
    <n v="2889.61"/>
  </r>
  <r>
    <x v="1"/>
    <x v="15"/>
    <s v="Kottayam"/>
    <x v="0"/>
    <n v="17330"/>
    <n v="2556.94"/>
  </r>
  <r>
    <x v="2"/>
    <x v="15"/>
    <s v="Kottayam"/>
    <x v="0"/>
    <n v="16240"/>
    <n v="2756.96"/>
  </r>
  <r>
    <x v="3"/>
    <x v="15"/>
    <s v="Kottayam"/>
    <x v="0"/>
    <n v="22420"/>
    <n v="2948.17"/>
  </r>
  <r>
    <x v="4"/>
    <x v="15"/>
    <s v="Kottayam"/>
    <x v="0"/>
    <n v="18510"/>
    <n v="2893.16"/>
  </r>
  <r>
    <x v="5"/>
    <x v="15"/>
    <s v="Kottayam"/>
    <x v="0"/>
    <n v="16280"/>
    <n v="3204.94"/>
  </r>
  <r>
    <x v="6"/>
    <x v="15"/>
    <s v="Kottayam"/>
    <x v="0"/>
    <n v="17860"/>
    <n v="2846.02"/>
  </r>
  <r>
    <x v="7"/>
    <x v="15"/>
    <s v="Kottayam"/>
    <x v="0"/>
    <n v="16980"/>
    <n v="3019.08"/>
  </r>
  <r>
    <x v="7"/>
    <x v="15"/>
    <s v="Kottayam"/>
    <x v="1"/>
    <n v="10"/>
    <n v="1000"/>
  </r>
  <r>
    <x v="8"/>
    <x v="15"/>
    <s v="Kottayam"/>
    <x v="0"/>
    <n v="17770"/>
    <n v="2775.98"/>
  </r>
  <r>
    <x v="9"/>
    <x v="15"/>
    <s v="Kottayam"/>
    <x v="0"/>
    <n v="18090"/>
    <n v="2838.85"/>
  </r>
  <r>
    <x v="9"/>
    <x v="15"/>
    <s v="Kottayam"/>
    <x v="1"/>
    <n v="10"/>
    <n v="2479.13"/>
  </r>
  <r>
    <x v="0"/>
    <x v="15"/>
    <s v="Kozhikode"/>
    <x v="0"/>
    <n v="12310"/>
    <n v="2239.75"/>
  </r>
  <r>
    <x v="1"/>
    <x v="15"/>
    <s v="Kozhikode"/>
    <x v="0"/>
    <n v="11710"/>
    <n v="2203.48"/>
  </r>
  <r>
    <x v="2"/>
    <x v="15"/>
    <s v="Kozhikode"/>
    <x v="0"/>
    <n v="10160"/>
    <n v="2155.16"/>
  </r>
  <r>
    <x v="3"/>
    <x v="15"/>
    <s v="Kozhikode"/>
    <x v="0"/>
    <n v="8760"/>
    <n v="2230.21"/>
  </r>
  <r>
    <x v="4"/>
    <x v="15"/>
    <s v="Kozhikode"/>
    <x v="0"/>
    <n v="10140"/>
    <n v="2318.58"/>
  </r>
  <r>
    <x v="5"/>
    <x v="15"/>
    <s v="Kozhikode"/>
    <x v="0"/>
    <n v="9870"/>
    <n v="2409.9299999999998"/>
  </r>
  <r>
    <x v="6"/>
    <x v="15"/>
    <s v="Kozhikode"/>
    <x v="0"/>
    <n v="8600"/>
    <n v="2369.9499999999998"/>
  </r>
  <r>
    <x v="7"/>
    <x v="15"/>
    <s v="Kozhikode"/>
    <x v="0"/>
    <n v="8840"/>
    <n v="2147.88"/>
  </r>
  <r>
    <x v="8"/>
    <x v="15"/>
    <s v="Kozhikode"/>
    <x v="0"/>
    <n v="7060"/>
    <n v="2312.37"/>
  </r>
  <r>
    <x v="9"/>
    <x v="15"/>
    <s v="Kozhikode"/>
    <x v="0"/>
    <n v="7730"/>
    <n v="2339.6"/>
  </r>
  <r>
    <x v="0"/>
    <x v="15"/>
    <s v="Malappuram"/>
    <x v="0"/>
    <n v="11010"/>
    <n v="2113.5300000000002"/>
  </r>
  <r>
    <x v="1"/>
    <x v="15"/>
    <s v="Malappuram"/>
    <x v="0"/>
    <n v="8840"/>
    <n v="2250"/>
  </r>
  <r>
    <x v="2"/>
    <x v="15"/>
    <s v="Malappuram"/>
    <x v="0"/>
    <n v="8950"/>
    <n v="2354.19"/>
  </r>
  <r>
    <x v="3"/>
    <x v="15"/>
    <s v="Malappuram"/>
    <x v="0"/>
    <n v="7530"/>
    <n v="2467.46"/>
  </r>
  <r>
    <x v="4"/>
    <x v="15"/>
    <s v="Malappuram"/>
    <x v="0"/>
    <n v="6670"/>
    <n v="2305.85"/>
  </r>
  <r>
    <x v="5"/>
    <x v="15"/>
    <s v="Malappuram"/>
    <x v="0"/>
    <n v="7550"/>
    <n v="2610.6"/>
  </r>
  <r>
    <x v="6"/>
    <x v="15"/>
    <s v="Malappuram"/>
    <x v="0"/>
    <n v="8400"/>
    <n v="2652.38"/>
  </r>
  <r>
    <x v="7"/>
    <x v="15"/>
    <s v="Malappuram"/>
    <x v="0"/>
    <n v="8690"/>
    <n v="2721.52"/>
  </r>
  <r>
    <x v="8"/>
    <x v="15"/>
    <s v="Malappuram"/>
    <x v="0"/>
    <n v="7140"/>
    <n v="2410.5"/>
  </r>
  <r>
    <x v="9"/>
    <x v="15"/>
    <s v="Malappuram"/>
    <x v="0"/>
    <n v="7790"/>
    <n v="3025.8"/>
  </r>
  <r>
    <x v="0"/>
    <x v="15"/>
    <s v="Palakkad"/>
    <x v="0"/>
    <n v="96190"/>
    <n v="2496.52"/>
  </r>
  <r>
    <x v="0"/>
    <x v="15"/>
    <s v="Palakkad"/>
    <x v="3"/>
    <n v="1150"/>
    <n v="217.39"/>
  </r>
  <r>
    <x v="1"/>
    <x v="15"/>
    <s v="Palakkad"/>
    <x v="0"/>
    <n v="100520"/>
    <n v="2648.53"/>
  </r>
  <r>
    <x v="1"/>
    <x v="15"/>
    <s v="Palakkad"/>
    <x v="3"/>
    <n v="1020"/>
    <n v="225.49"/>
  </r>
  <r>
    <x v="2"/>
    <x v="15"/>
    <s v="Palakkad"/>
    <x v="0"/>
    <n v="87510"/>
    <n v="2492.9699999999998"/>
  </r>
  <r>
    <x v="2"/>
    <x v="15"/>
    <s v="Palakkad"/>
    <x v="3"/>
    <n v="500"/>
    <n v="240"/>
  </r>
  <r>
    <x v="3"/>
    <x v="15"/>
    <s v="Palakkad"/>
    <x v="0"/>
    <n v="84000"/>
    <n v="2671.55"/>
  </r>
  <r>
    <x v="3"/>
    <x v="15"/>
    <s v="Palakkad"/>
    <x v="1"/>
    <n v="70"/>
    <n v="3857.14"/>
  </r>
  <r>
    <x v="3"/>
    <x v="15"/>
    <s v="Palakkad"/>
    <x v="3"/>
    <n v="400"/>
    <n v="275"/>
  </r>
  <r>
    <x v="4"/>
    <x v="15"/>
    <s v="Palakkad"/>
    <x v="0"/>
    <n v="79200"/>
    <n v="2389.27"/>
  </r>
  <r>
    <x v="4"/>
    <x v="15"/>
    <s v="Palakkad"/>
    <x v="3"/>
    <n v="340"/>
    <n v="294.12"/>
  </r>
  <r>
    <x v="5"/>
    <x v="15"/>
    <s v="Palakkad"/>
    <x v="0"/>
    <n v="82900"/>
    <n v="2871.77"/>
  </r>
  <r>
    <x v="5"/>
    <x v="15"/>
    <s v="Palakkad"/>
    <x v="1"/>
    <n v="50"/>
    <n v="1400"/>
  </r>
  <r>
    <x v="6"/>
    <x v="15"/>
    <s v="Palakkad"/>
    <x v="0"/>
    <n v="82910"/>
    <n v="2851.28"/>
  </r>
  <r>
    <x v="6"/>
    <x v="15"/>
    <s v="Palakkad"/>
    <x v="1"/>
    <n v="60"/>
    <n v="1000"/>
  </r>
  <r>
    <x v="7"/>
    <x v="15"/>
    <s v="Palakkad"/>
    <x v="0"/>
    <n v="81120"/>
    <n v="2816.32"/>
  </r>
  <r>
    <x v="7"/>
    <x v="15"/>
    <s v="Palakkad"/>
    <x v="1"/>
    <n v="50"/>
    <n v="1200"/>
  </r>
  <r>
    <x v="7"/>
    <x v="15"/>
    <s v="Palakkad"/>
    <x v="3"/>
    <n v="110"/>
    <n v="1818.18"/>
  </r>
  <r>
    <x v="8"/>
    <x v="15"/>
    <s v="Palakkad"/>
    <x v="0"/>
    <n v="65510"/>
    <n v="2202.23"/>
  </r>
  <r>
    <x v="8"/>
    <x v="15"/>
    <s v="Palakkad"/>
    <x v="1"/>
    <n v="60"/>
    <n v="881.36"/>
  </r>
  <r>
    <x v="8"/>
    <x v="15"/>
    <s v="Palakkad"/>
    <x v="3"/>
    <n v="80"/>
    <n v="270"/>
  </r>
  <r>
    <x v="9"/>
    <x v="15"/>
    <s v="Palakkad"/>
    <x v="0"/>
    <n v="75280"/>
    <n v="2638.64"/>
  </r>
  <r>
    <x v="9"/>
    <x v="15"/>
    <s v="Palakkad"/>
    <x v="1"/>
    <n v="60"/>
    <n v="2233.79"/>
  </r>
  <r>
    <x v="9"/>
    <x v="15"/>
    <s v="Palakkad"/>
    <x v="3"/>
    <n v="80"/>
    <n v="282.86"/>
  </r>
  <r>
    <x v="0"/>
    <x v="15"/>
    <s v="Kollam"/>
    <x v="0"/>
    <n v="6540"/>
    <n v="2399.08"/>
  </r>
  <r>
    <x v="1"/>
    <x v="15"/>
    <s v="Kollam"/>
    <x v="0"/>
    <n v="6450"/>
    <n v="2432.56"/>
  </r>
  <r>
    <x v="2"/>
    <x v="15"/>
    <s v="Kollam"/>
    <x v="0"/>
    <n v="6330"/>
    <n v="2178.52"/>
  </r>
  <r>
    <x v="3"/>
    <x v="15"/>
    <s v="Kollam"/>
    <x v="0"/>
    <n v="4900"/>
    <n v="2808.16"/>
  </r>
  <r>
    <x v="4"/>
    <x v="15"/>
    <s v="Kollam"/>
    <x v="0"/>
    <n v="3670"/>
    <n v="2444.14"/>
  </r>
  <r>
    <x v="5"/>
    <x v="15"/>
    <s v="Kollam"/>
    <x v="0"/>
    <n v="3830"/>
    <n v="2814.62"/>
  </r>
  <r>
    <x v="6"/>
    <x v="15"/>
    <s v="Kollam"/>
    <x v="0"/>
    <n v="3920"/>
    <n v="2734.69"/>
  </r>
  <r>
    <x v="7"/>
    <x v="15"/>
    <s v="Kollam"/>
    <x v="0"/>
    <n v="4090"/>
    <n v="2872.86"/>
  </r>
  <r>
    <x v="8"/>
    <x v="15"/>
    <s v="Kollam"/>
    <x v="0"/>
    <n v="3940"/>
    <n v="2849.57"/>
  </r>
  <r>
    <x v="9"/>
    <x v="15"/>
    <s v="Kollam"/>
    <x v="0"/>
    <n v="5010"/>
    <n v="2623.75"/>
  </r>
  <r>
    <x v="0"/>
    <x v="15"/>
    <s v="Thrissur"/>
    <x v="0"/>
    <n v="27930"/>
    <n v="2574.65"/>
  </r>
  <r>
    <x v="1"/>
    <x v="15"/>
    <s v="Thrissur"/>
    <x v="0"/>
    <n v="25440"/>
    <n v="2509.83"/>
  </r>
  <r>
    <x v="2"/>
    <x v="15"/>
    <s v="Thrissur"/>
    <x v="0"/>
    <n v="20260"/>
    <n v="2619.94"/>
  </r>
  <r>
    <x v="3"/>
    <x v="15"/>
    <s v="Thrissur"/>
    <x v="0"/>
    <n v="21170"/>
    <n v="2943.79"/>
  </r>
  <r>
    <x v="4"/>
    <x v="15"/>
    <s v="Thrissur"/>
    <x v="0"/>
    <n v="23100"/>
    <n v="2925.11"/>
  </r>
  <r>
    <x v="5"/>
    <x v="15"/>
    <s v="Thrissur"/>
    <x v="0"/>
    <n v="22270"/>
    <n v="2992.82"/>
  </r>
  <r>
    <x v="6"/>
    <x v="15"/>
    <s v="Thrissur"/>
    <x v="0"/>
    <n v="24150"/>
    <n v="3147.83"/>
  </r>
  <r>
    <x v="7"/>
    <x v="15"/>
    <s v="Thrissur"/>
    <x v="0"/>
    <n v="24630"/>
    <n v="3203"/>
  </r>
  <r>
    <x v="8"/>
    <x v="15"/>
    <s v="Thrissur"/>
    <x v="0"/>
    <n v="21100"/>
    <n v="2724.08"/>
  </r>
  <r>
    <x v="9"/>
    <x v="15"/>
    <s v="Thrissur"/>
    <x v="0"/>
    <n v="21480"/>
    <n v="3217.9"/>
  </r>
  <r>
    <x v="0"/>
    <x v="15"/>
    <s v="Thiruvananthapuram"/>
    <x v="0"/>
    <n v="3000"/>
    <n v="2423.33"/>
  </r>
  <r>
    <x v="1"/>
    <x v="15"/>
    <s v="Thiruvananthapuram"/>
    <x v="0"/>
    <n v="2940"/>
    <n v="2571.4299999999998"/>
  </r>
  <r>
    <x v="2"/>
    <x v="15"/>
    <s v="Thiruvananthapuram"/>
    <x v="0"/>
    <n v="2920"/>
    <n v="2369.86"/>
  </r>
  <r>
    <x v="3"/>
    <x v="15"/>
    <s v="Thiruvananthapuram"/>
    <x v="0"/>
    <n v="2400"/>
    <n v="2558.33"/>
  </r>
  <r>
    <x v="4"/>
    <x v="15"/>
    <s v="Thiruvananthapuram"/>
    <x v="0"/>
    <n v="1820"/>
    <n v="2252.75"/>
  </r>
  <r>
    <x v="5"/>
    <x v="15"/>
    <s v="Thiruvananthapuram"/>
    <x v="0"/>
    <n v="2000"/>
    <n v="2665"/>
  </r>
  <r>
    <x v="6"/>
    <x v="15"/>
    <s v="Thiruvananthapuram"/>
    <x v="0"/>
    <n v="2090"/>
    <n v="2660.29"/>
  </r>
  <r>
    <x v="7"/>
    <x v="15"/>
    <s v="Thiruvananthapuram"/>
    <x v="0"/>
    <n v="2120"/>
    <n v="2570.75"/>
  </r>
  <r>
    <x v="8"/>
    <x v="15"/>
    <s v="Thiruvananthapuram"/>
    <x v="0"/>
    <n v="1390"/>
    <n v="2204.7399999999998"/>
  </r>
  <r>
    <x v="9"/>
    <x v="15"/>
    <s v="Thiruvananthapuram"/>
    <x v="0"/>
    <n v="1740"/>
    <n v="2620.0300000000002"/>
  </r>
  <r>
    <x v="0"/>
    <x v="16"/>
    <s v="Balasore"/>
    <x v="0"/>
    <n v="424950"/>
    <n v="1637.91"/>
  </r>
  <r>
    <x v="0"/>
    <x v="16"/>
    <s v="Balasore"/>
    <x v="1"/>
    <n v="530"/>
    <n v="1245.28"/>
  </r>
  <r>
    <x v="0"/>
    <x v="16"/>
    <s v="Balasore"/>
    <x v="2"/>
    <n v="140"/>
    <n v="642.86"/>
  </r>
  <r>
    <x v="1"/>
    <x v="16"/>
    <s v="Balasore"/>
    <x v="0"/>
    <n v="413340"/>
    <n v="1730.42"/>
  </r>
  <r>
    <x v="1"/>
    <x v="16"/>
    <s v="Balasore"/>
    <x v="1"/>
    <n v="540"/>
    <n v="1296.3"/>
  </r>
  <r>
    <x v="1"/>
    <x v="16"/>
    <s v="Balasore"/>
    <x v="2"/>
    <n v="190"/>
    <n v="736.84"/>
  </r>
  <r>
    <x v="2"/>
    <x v="16"/>
    <s v="Balasore"/>
    <x v="0"/>
    <n v="397780"/>
    <n v="1852.93"/>
  </r>
  <r>
    <x v="2"/>
    <x v="16"/>
    <s v="Balasore"/>
    <x v="1"/>
    <n v="1160"/>
    <n v="1362.07"/>
  </r>
  <r>
    <x v="2"/>
    <x v="16"/>
    <s v="Balasore"/>
    <x v="2"/>
    <n v="130"/>
    <n v="615.38"/>
  </r>
  <r>
    <x v="3"/>
    <x v="16"/>
    <s v="Balasore"/>
    <x v="0"/>
    <n v="409650"/>
    <n v="1943.34"/>
  </r>
  <r>
    <x v="3"/>
    <x v="16"/>
    <s v="Balasore"/>
    <x v="1"/>
    <n v="1460"/>
    <n v="2171.23"/>
  </r>
  <r>
    <x v="3"/>
    <x v="16"/>
    <s v="Balasore"/>
    <x v="2"/>
    <n v="120"/>
    <n v="666.67"/>
  </r>
  <r>
    <x v="4"/>
    <x v="16"/>
    <s v="Balasore"/>
    <x v="0"/>
    <n v="374120"/>
    <n v="1924.04"/>
  </r>
  <r>
    <x v="4"/>
    <x v="16"/>
    <s v="Balasore"/>
    <x v="1"/>
    <n v="570"/>
    <n v="2122.81"/>
  </r>
  <r>
    <x v="4"/>
    <x v="16"/>
    <s v="Balasore"/>
    <x v="2"/>
    <n v="80"/>
    <n v="875"/>
  </r>
  <r>
    <x v="5"/>
    <x v="16"/>
    <s v="Balasore"/>
    <x v="0"/>
    <n v="394700"/>
    <n v="1340.97"/>
  </r>
  <r>
    <x v="5"/>
    <x v="16"/>
    <s v="Balasore"/>
    <x v="1"/>
    <n v="570"/>
    <n v="2210.5300000000002"/>
  </r>
  <r>
    <x v="5"/>
    <x v="16"/>
    <s v="Balasore"/>
    <x v="2"/>
    <n v="80"/>
    <n v="750"/>
  </r>
  <r>
    <x v="6"/>
    <x v="16"/>
    <s v="Balasore"/>
    <x v="0"/>
    <n v="382850"/>
    <n v="1918.27"/>
  </r>
  <r>
    <x v="6"/>
    <x v="16"/>
    <s v="Balasore"/>
    <x v="1"/>
    <n v="560"/>
    <n v="2196.4299999999998"/>
  </r>
  <r>
    <x v="6"/>
    <x v="16"/>
    <s v="Balasore"/>
    <x v="2"/>
    <n v="70"/>
    <n v="714.29"/>
  </r>
  <r>
    <x v="7"/>
    <x v="16"/>
    <s v="Balasore"/>
    <x v="0"/>
    <n v="383520"/>
    <n v="2042.92"/>
  </r>
  <r>
    <x v="7"/>
    <x v="16"/>
    <s v="Balasore"/>
    <x v="1"/>
    <n v="470"/>
    <n v="2170.21"/>
  </r>
  <r>
    <x v="7"/>
    <x v="16"/>
    <s v="Balasore"/>
    <x v="2"/>
    <n v="90"/>
    <n v="777.78"/>
  </r>
  <r>
    <x v="8"/>
    <x v="16"/>
    <s v="Balasore"/>
    <x v="0"/>
    <n v="377780"/>
    <n v="2916.14"/>
  </r>
  <r>
    <x v="8"/>
    <x v="16"/>
    <s v="Balasore"/>
    <x v="1"/>
    <n v="550"/>
    <n v="2236.36"/>
  </r>
  <r>
    <x v="8"/>
    <x v="16"/>
    <s v="Balasore"/>
    <x v="2"/>
    <n v="70"/>
    <n v="857.14"/>
  </r>
  <r>
    <x v="9"/>
    <x v="16"/>
    <s v="Balasore"/>
    <x v="0"/>
    <n v="370150"/>
    <n v="2163.91"/>
  </r>
  <r>
    <x v="9"/>
    <x v="16"/>
    <s v="Balasore"/>
    <x v="1"/>
    <n v="320"/>
    <n v="2281.25"/>
  </r>
  <r>
    <x v="9"/>
    <x v="16"/>
    <s v="Balasore"/>
    <x v="2"/>
    <n v="200"/>
    <n v="950"/>
  </r>
  <r>
    <x v="0"/>
    <x v="16"/>
    <s v="Bolangir"/>
    <x v="0"/>
    <n v="340480"/>
    <n v="1640.07"/>
  </r>
  <r>
    <x v="0"/>
    <x v="16"/>
    <s v="Bolangir"/>
    <x v="1"/>
    <n v="4080"/>
    <n v="1276.96"/>
  </r>
  <r>
    <x v="0"/>
    <x v="16"/>
    <s v="Bolangir"/>
    <x v="2"/>
    <n v="1800"/>
    <n v="755.56"/>
  </r>
  <r>
    <x v="0"/>
    <x v="16"/>
    <s v="Bolangir"/>
    <x v="3"/>
    <n v="21940"/>
    <n v="339.11"/>
  </r>
  <r>
    <x v="1"/>
    <x v="16"/>
    <s v="Bolangir"/>
    <x v="0"/>
    <n v="348350"/>
    <n v="1845.64"/>
  </r>
  <r>
    <x v="1"/>
    <x v="16"/>
    <s v="Bolangir"/>
    <x v="1"/>
    <n v="4160"/>
    <n v="1300.48"/>
  </r>
  <r>
    <x v="1"/>
    <x v="16"/>
    <s v="Bolangir"/>
    <x v="2"/>
    <n v="1890"/>
    <n v="783.07"/>
  </r>
  <r>
    <x v="1"/>
    <x v="16"/>
    <s v="Bolangir"/>
    <x v="3"/>
    <n v="19150"/>
    <n v="427.68"/>
  </r>
  <r>
    <x v="2"/>
    <x v="16"/>
    <s v="Bolangir"/>
    <x v="0"/>
    <n v="340570"/>
    <n v="2105.38"/>
  </r>
  <r>
    <x v="2"/>
    <x v="16"/>
    <s v="Bolangir"/>
    <x v="1"/>
    <n v="6380"/>
    <n v="2070.5300000000002"/>
  </r>
  <r>
    <x v="2"/>
    <x v="16"/>
    <s v="Bolangir"/>
    <x v="2"/>
    <n v="2560"/>
    <n v="656.25"/>
  </r>
  <r>
    <x v="2"/>
    <x v="16"/>
    <s v="Bolangir"/>
    <x v="3"/>
    <n v="30040"/>
    <n v="618.51"/>
  </r>
  <r>
    <x v="3"/>
    <x v="16"/>
    <s v="Bolangir"/>
    <x v="0"/>
    <n v="306310"/>
    <n v="1191.28"/>
  </r>
  <r>
    <x v="3"/>
    <x v="16"/>
    <s v="Bolangir"/>
    <x v="1"/>
    <n v="7190"/>
    <n v="2112.66"/>
  </r>
  <r>
    <x v="3"/>
    <x v="16"/>
    <s v="Bolangir"/>
    <x v="2"/>
    <n v="1870"/>
    <n v="732.62"/>
  </r>
  <r>
    <x v="3"/>
    <x v="16"/>
    <s v="Bolangir"/>
    <x v="3"/>
    <n v="37190"/>
    <n v="300.89"/>
  </r>
  <r>
    <x v="4"/>
    <x v="16"/>
    <s v="Bolangir"/>
    <x v="0"/>
    <n v="330840"/>
    <n v="3606.49"/>
  </r>
  <r>
    <x v="4"/>
    <x v="16"/>
    <s v="Bolangir"/>
    <x v="1"/>
    <n v="7120"/>
    <n v="2188.1999999999998"/>
  </r>
  <r>
    <x v="4"/>
    <x v="16"/>
    <s v="Bolangir"/>
    <x v="2"/>
    <n v="1650"/>
    <n v="921.21"/>
  </r>
  <r>
    <x v="4"/>
    <x v="16"/>
    <s v="Bolangir"/>
    <x v="3"/>
    <n v="40850"/>
    <n v="468.54"/>
  </r>
  <r>
    <x v="5"/>
    <x v="16"/>
    <s v="Bolangir"/>
    <x v="0"/>
    <n v="340900"/>
    <n v="3142.45"/>
  </r>
  <r>
    <x v="5"/>
    <x v="16"/>
    <s v="Bolangir"/>
    <x v="1"/>
    <n v="8030"/>
    <n v="2399.75"/>
  </r>
  <r>
    <x v="5"/>
    <x v="16"/>
    <s v="Bolangir"/>
    <x v="2"/>
    <n v="1520"/>
    <n v="815.79"/>
  </r>
  <r>
    <x v="5"/>
    <x v="16"/>
    <s v="Bolangir"/>
    <x v="3"/>
    <n v="43270"/>
    <n v="440.26"/>
  </r>
  <r>
    <x v="6"/>
    <x v="16"/>
    <s v="Bolangir"/>
    <x v="0"/>
    <n v="334450"/>
    <n v="3208.79"/>
  </r>
  <r>
    <x v="6"/>
    <x v="16"/>
    <s v="Bolangir"/>
    <x v="1"/>
    <n v="6030"/>
    <n v="2436.15"/>
  </r>
  <r>
    <x v="6"/>
    <x v="16"/>
    <s v="Bolangir"/>
    <x v="2"/>
    <n v="1440"/>
    <n v="805.56"/>
  </r>
  <r>
    <x v="6"/>
    <x v="16"/>
    <s v="Bolangir"/>
    <x v="3"/>
    <n v="39890"/>
    <n v="435.7"/>
  </r>
  <r>
    <x v="7"/>
    <x v="16"/>
    <s v="Bolangir"/>
    <x v="0"/>
    <n v="323730"/>
    <n v="1579.68"/>
  </r>
  <r>
    <x v="7"/>
    <x v="16"/>
    <s v="Bolangir"/>
    <x v="1"/>
    <n v="5590"/>
    <n v="2484.79"/>
  </r>
  <r>
    <x v="7"/>
    <x v="16"/>
    <s v="Bolangir"/>
    <x v="2"/>
    <n v="1170"/>
    <n v="871.79"/>
  </r>
  <r>
    <x v="7"/>
    <x v="16"/>
    <s v="Bolangir"/>
    <x v="3"/>
    <n v="33220"/>
    <n v="376.28"/>
  </r>
  <r>
    <x v="8"/>
    <x v="16"/>
    <s v="Bolangir"/>
    <x v="0"/>
    <n v="332240"/>
    <n v="2658.38"/>
  </r>
  <r>
    <x v="8"/>
    <x v="16"/>
    <s v="Bolangir"/>
    <x v="1"/>
    <n v="7000"/>
    <n v="2680"/>
  </r>
  <r>
    <x v="8"/>
    <x v="16"/>
    <s v="Bolangir"/>
    <x v="2"/>
    <n v="1320"/>
    <n v="825.76"/>
  </r>
  <r>
    <x v="8"/>
    <x v="16"/>
    <s v="Bolangir"/>
    <x v="3"/>
    <n v="38090"/>
    <n v="2841.43"/>
  </r>
  <r>
    <x v="9"/>
    <x v="16"/>
    <s v="Bolangir"/>
    <x v="0"/>
    <n v="284700"/>
    <n v="1490.83"/>
  </r>
  <r>
    <x v="9"/>
    <x v="16"/>
    <s v="Bolangir"/>
    <x v="1"/>
    <n v="7460"/>
    <n v="2859.25"/>
  </r>
  <r>
    <x v="9"/>
    <x v="16"/>
    <s v="Bolangir"/>
    <x v="2"/>
    <n v="1340"/>
    <n v="791.04"/>
  </r>
  <r>
    <x v="9"/>
    <x v="16"/>
    <s v="Bolangir"/>
    <x v="3"/>
    <n v="43560"/>
    <n v="2820.48"/>
  </r>
  <r>
    <x v="0"/>
    <x v="16"/>
    <s v="Cuttack"/>
    <x v="0"/>
    <n v="506070"/>
    <n v="1544.19"/>
  </r>
  <r>
    <x v="0"/>
    <x v="16"/>
    <s v="Cuttack"/>
    <x v="1"/>
    <n v="5770"/>
    <n v="1336.22"/>
  </r>
  <r>
    <x v="0"/>
    <x v="16"/>
    <s v="Cuttack"/>
    <x v="2"/>
    <n v="710"/>
    <n v="647.89"/>
  </r>
  <r>
    <x v="1"/>
    <x v="16"/>
    <s v="Cuttack"/>
    <x v="0"/>
    <n v="510240"/>
    <n v="1889.68"/>
  </r>
  <r>
    <x v="1"/>
    <x v="16"/>
    <s v="Cuttack"/>
    <x v="1"/>
    <n v="5380"/>
    <n v="1204.46"/>
  </r>
  <r>
    <x v="1"/>
    <x v="16"/>
    <s v="Cuttack"/>
    <x v="2"/>
    <n v="880"/>
    <n v="647.73"/>
  </r>
  <r>
    <x v="2"/>
    <x v="16"/>
    <s v="Cuttack"/>
    <x v="0"/>
    <n v="484390"/>
    <n v="1514.3"/>
  </r>
  <r>
    <x v="2"/>
    <x v="16"/>
    <s v="Cuttack"/>
    <x v="1"/>
    <n v="5440"/>
    <n v="1226.0999999999999"/>
  </r>
  <r>
    <x v="2"/>
    <x v="16"/>
    <s v="Cuttack"/>
    <x v="2"/>
    <n v="730"/>
    <n v="616.44000000000005"/>
  </r>
  <r>
    <x v="3"/>
    <x v="16"/>
    <s v="Cuttack"/>
    <x v="0"/>
    <n v="476080"/>
    <n v="1691.63"/>
  </r>
  <r>
    <x v="3"/>
    <x v="16"/>
    <s v="Cuttack"/>
    <x v="1"/>
    <n v="5210"/>
    <n v="1714.01"/>
  </r>
  <r>
    <x v="3"/>
    <x v="16"/>
    <s v="Cuttack"/>
    <x v="2"/>
    <n v="750"/>
    <n v="506.67"/>
  </r>
  <r>
    <x v="4"/>
    <x v="16"/>
    <s v="Cuttack"/>
    <x v="0"/>
    <n v="468800"/>
    <n v="2296.67"/>
  </r>
  <r>
    <x v="4"/>
    <x v="16"/>
    <s v="Cuttack"/>
    <x v="1"/>
    <n v="5800"/>
    <n v="1872.41"/>
  </r>
  <r>
    <x v="4"/>
    <x v="16"/>
    <s v="Cuttack"/>
    <x v="2"/>
    <n v="750"/>
    <n v="693.33"/>
  </r>
  <r>
    <x v="5"/>
    <x v="16"/>
    <s v="Cuttack"/>
    <x v="0"/>
    <n v="462490"/>
    <n v="1362.88"/>
  </r>
  <r>
    <x v="5"/>
    <x v="16"/>
    <s v="Cuttack"/>
    <x v="1"/>
    <n v="5100"/>
    <n v="2117.65"/>
  </r>
  <r>
    <x v="5"/>
    <x v="16"/>
    <s v="Cuttack"/>
    <x v="2"/>
    <n v="740"/>
    <n v="702.7"/>
  </r>
  <r>
    <x v="6"/>
    <x v="16"/>
    <s v="Cuttack"/>
    <x v="0"/>
    <n v="461620"/>
    <n v="1971.56"/>
  </r>
  <r>
    <x v="6"/>
    <x v="16"/>
    <s v="Cuttack"/>
    <x v="1"/>
    <n v="4170"/>
    <n v="2040.77"/>
  </r>
  <r>
    <x v="6"/>
    <x v="16"/>
    <s v="Cuttack"/>
    <x v="2"/>
    <n v="660"/>
    <n v="712.12"/>
  </r>
  <r>
    <x v="7"/>
    <x v="16"/>
    <s v="Cuttack"/>
    <x v="0"/>
    <n v="431390"/>
    <n v="1870"/>
  </r>
  <r>
    <x v="7"/>
    <x v="16"/>
    <s v="Cuttack"/>
    <x v="1"/>
    <n v="2920"/>
    <n v="2147.2600000000002"/>
  </r>
  <r>
    <x v="7"/>
    <x v="16"/>
    <s v="Cuttack"/>
    <x v="2"/>
    <n v="650"/>
    <n v="692.31"/>
  </r>
  <r>
    <x v="8"/>
    <x v="16"/>
    <s v="Cuttack"/>
    <x v="0"/>
    <n v="437400"/>
    <n v="2867.56"/>
  </r>
  <r>
    <x v="8"/>
    <x v="16"/>
    <s v="Cuttack"/>
    <x v="1"/>
    <n v="3390"/>
    <n v="2330.38"/>
  </r>
  <r>
    <x v="8"/>
    <x v="16"/>
    <s v="Cuttack"/>
    <x v="2"/>
    <n v="600"/>
    <n v="700"/>
  </r>
  <r>
    <x v="9"/>
    <x v="16"/>
    <s v="Cuttack"/>
    <x v="0"/>
    <n v="417200"/>
    <n v="1698.59"/>
  </r>
  <r>
    <x v="9"/>
    <x v="16"/>
    <s v="Cuttack"/>
    <x v="1"/>
    <n v="3440"/>
    <n v="2412.79"/>
  </r>
  <r>
    <x v="9"/>
    <x v="16"/>
    <s v="Cuttack"/>
    <x v="2"/>
    <n v="900"/>
    <n v="822.22"/>
  </r>
  <r>
    <x v="0"/>
    <x v="16"/>
    <s v="Dhenkanal"/>
    <x v="0"/>
    <n v="210970"/>
    <n v="1514.1"/>
  </r>
  <r>
    <x v="0"/>
    <x v="16"/>
    <s v="Dhenkanal"/>
    <x v="1"/>
    <n v="6990"/>
    <n v="1008.58"/>
  </r>
  <r>
    <x v="0"/>
    <x v="16"/>
    <s v="Dhenkanal"/>
    <x v="2"/>
    <n v="2170"/>
    <n v="529.95000000000005"/>
  </r>
  <r>
    <x v="1"/>
    <x v="16"/>
    <s v="Dhenkanal"/>
    <x v="0"/>
    <n v="214470"/>
    <n v="1288.67"/>
  </r>
  <r>
    <x v="1"/>
    <x v="16"/>
    <s v="Dhenkanal"/>
    <x v="1"/>
    <n v="6940"/>
    <n v="1164.27"/>
  </r>
  <r>
    <x v="1"/>
    <x v="16"/>
    <s v="Dhenkanal"/>
    <x v="2"/>
    <n v="2400"/>
    <n v="700"/>
  </r>
  <r>
    <x v="2"/>
    <x v="16"/>
    <s v="Dhenkanal"/>
    <x v="0"/>
    <n v="176240"/>
    <n v="1009.99"/>
  </r>
  <r>
    <x v="2"/>
    <x v="16"/>
    <s v="Dhenkanal"/>
    <x v="1"/>
    <n v="7200"/>
    <n v="2398.61"/>
  </r>
  <r>
    <x v="2"/>
    <x v="16"/>
    <s v="Dhenkanal"/>
    <x v="2"/>
    <n v="2340"/>
    <n v="709.4"/>
  </r>
  <r>
    <x v="3"/>
    <x v="16"/>
    <s v="Dhenkanal"/>
    <x v="0"/>
    <n v="172260"/>
    <n v="1591.78"/>
  </r>
  <r>
    <x v="3"/>
    <x v="16"/>
    <s v="Dhenkanal"/>
    <x v="1"/>
    <n v="7530"/>
    <n v="1463.48"/>
  </r>
  <r>
    <x v="3"/>
    <x v="16"/>
    <s v="Dhenkanal"/>
    <x v="2"/>
    <n v="2390"/>
    <n v="715.48"/>
  </r>
  <r>
    <x v="4"/>
    <x v="16"/>
    <s v="Dhenkanal"/>
    <x v="0"/>
    <n v="167900"/>
    <n v="2395.65"/>
  </r>
  <r>
    <x v="4"/>
    <x v="16"/>
    <s v="Dhenkanal"/>
    <x v="1"/>
    <n v="7610"/>
    <n v="1542.71"/>
  </r>
  <r>
    <x v="4"/>
    <x v="16"/>
    <s v="Dhenkanal"/>
    <x v="2"/>
    <n v="2510"/>
    <n v="701.2"/>
  </r>
  <r>
    <x v="5"/>
    <x v="16"/>
    <s v="Dhenkanal"/>
    <x v="0"/>
    <n v="171290"/>
    <n v="2327.2800000000002"/>
  </r>
  <r>
    <x v="5"/>
    <x v="16"/>
    <s v="Dhenkanal"/>
    <x v="1"/>
    <n v="8480"/>
    <n v="1875"/>
  </r>
  <r>
    <x v="5"/>
    <x v="16"/>
    <s v="Dhenkanal"/>
    <x v="2"/>
    <n v="2660"/>
    <n v="736.84"/>
  </r>
  <r>
    <x v="6"/>
    <x v="16"/>
    <s v="Dhenkanal"/>
    <x v="0"/>
    <n v="188900"/>
    <n v="2916.2"/>
  </r>
  <r>
    <x v="6"/>
    <x v="16"/>
    <s v="Dhenkanal"/>
    <x v="1"/>
    <n v="8210"/>
    <n v="1876.98"/>
  </r>
  <r>
    <x v="6"/>
    <x v="16"/>
    <s v="Dhenkanal"/>
    <x v="2"/>
    <n v="2610"/>
    <n v="743.3"/>
  </r>
  <r>
    <x v="7"/>
    <x v="16"/>
    <s v="Dhenkanal"/>
    <x v="0"/>
    <n v="165510"/>
    <n v="1208.02"/>
  </r>
  <r>
    <x v="7"/>
    <x v="16"/>
    <s v="Dhenkanal"/>
    <x v="1"/>
    <n v="9620"/>
    <n v="1891.89"/>
  </r>
  <r>
    <x v="7"/>
    <x v="16"/>
    <s v="Dhenkanal"/>
    <x v="2"/>
    <n v="2050"/>
    <n v="751.22"/>
  </r>
  <r>
    <x v="8"/>
    <x v="16"/>
    <s v="Dhenkanal"/>
    <x v="0"/>
    <n v="154210"/>
    <n v="2592.2399999999998"/>
  </r>
  <r>
    <x v="8"/>
    <x v="16"/>
    <s v="Dhenkanal"/>
    <x v="1"/>
    <n v="8940"/>
    <n v="2244.9699999999998"/>
  </r>
  <r>
    <x v="8"/>
    <x v="16"/>
    <s v="Dhenkanal"/>
    <x v="2"/>
    <n v="2250"/>
    <n v="706.67"/>
  </r>
  <r>
    <x v="9"/>
    <x v="16"/>
    <s v="Dhenkanal"/>
    <x v="0"/>
    <n v="154310"/>
    <n v="1369.39"/>
  </r>
  <r>
    <x v="9"/>
    <x v="16"/>
    <s v="Dhenkanal"/>
    <x v="1"/>
    <n v="8220"/>
    <n v="2456.1999999999998"/>
  </r>
  <r>
    <x v="9"/>
    <x v="16"/>
    <s v="Dhenkanal"/>
    <x v="2"/>
    <n v="1900"/>
    <n v="768.42"/>
  </r>
  <r>
    <x v="0"/>
    <x v="16"/>
    <s v="Ganjam"/>
    <x v="0"/>
    <n v="311940"/>
    <n v="1661.09"/>
  </r>
  <r>
    <x v="0"/>
    <x v="16"/>
    <s v="Ganjam"/>
    <x v="1"/>
    <n v="18570"/>
    <n v="1449.11"/>
  </r>
  <r>
    <x v="0"/>
    <x v="16"/>
    <s v="Ganjam"/>
    <x v="2"/>
    <n v="380"/>
    <n v="684.21"/>
  </r>
  <r>
    <x v="0"/>
    <x v="16"/>
    <s v="Ganjam"/>
    <x v="3"/>
    <n v="1770"/>
    <n v="355.93"/>
  </r>
  <r>
    <x v="1"/>
    <x v="16"/>
    <s v="Ganjam"/>
    <x v="0"/>
    <n v="311550"/>
    <n v="1991.33"/>
  </r>
  <r>
    <x v="1"/>
    <x v="16"/>
    <s v="Ganjam"/>
    <x v="1"/>
    <n v="18510"/>
    <n v="1407.35"/>
  </r>
  <r>
    <x v="1"/>
    <x v="16"/>
    <s v="Ganjam"/>
    <x v="2"/>
    <n v="520"/>
    <n v="826.92"/>
  </r>
  <r>
    <x v="1"/>
    <x v="16"/>
    <s v="Ganjam"/>
    <x v="3"/>
    <n v="1740"/>
    <n v="333.33"/>
  </r>
  <r>
    <x v="2"/>
    <x v="16"/>
    <s v="Ganjam"/>
    <x v="0"/>
    <n v="312260"/>
    <n v="1648.88"/>
  </r>
  <r>
    <x v="2"/>
    <x v="16"/>
    <s v="Ganjam"/>
    <x v="1"/>
    <n v="20950"/>
    <n v="1557.04"/>
  </r>
  <r>
    <x v="2"/>
    <x v="16"/>
    <s v="Ganjam"/>
    <x v="2"/>
    <n v="490"/>
    <n v="816.33"/>
  </r>
  <r>
    <x v="2"/>
    <x v="16"/>
    <s v="Ganjam"/>
    <x v="3"/>
    <n v="1940"/>
    <n v="283.51"/>
  </r>
  <r>
    <x v="3"/>
    <x v="16"/>
    <s v="Ganjam"/>
    <x v="0"/>
    <n v="298380"/>
    <n v="647.79999999999995"/>
  </r>
  <r>
    <x v="3"/>
    <x v="16"/>
    <s v="Ganjam"/>
    <x v="1"/>
    <n v="22470"/>
    <n v="1921.67"/>
  </r>
  <r>
    <x v="3"/>
    <x v="16"/>
    <s v="Ganjam"/>
    <x v="2"/>
    <n v="240"/>
    <n v="750"/>
  </r>
  <r>
    <x v="3"/>
    <x v="16"/>
    <s v="Ganjam"/>
    <x v="3"/>
    <n v="2330"/>
    <n v="274.68"/>
  </r>
  <r>
    <x v="4"/>
    <x v="16"/>
    <s v="Ganjam"/>
    <x v="0"/>
    <n v="289290"/>
    <n v="1817.69"/>
  </r>
  <r>
    <x v="4"/>
    <x v="16"/>
    <s v="Ganjam"/>
    <x v="1"/>
    <n v="23820"/>
    <n v="1992.02"/>
  </r>
  <r>
    <x v="4"/>
    <x v="16"/>
    <s v="Ganjam"/>
    <x v="2"/>
    <n v="300"/>
    <n v="866.67"/>
  </r>
  <r>
    <x v="4"/>
    <x v="16"/>
    <s v="Ganjam"/>
    <x v="3"/>
    <n v="2680"/>
    <n v="414.18"/>
  </r>
  <r>
    <x v="5"/>
    <x v="16"/>
    <s v="Ganjam"/>
    <x v="0"/>
    <n v="289880"/>
    <n v="435.28"/>
  </r>
  <r>
    <x v="5"/>
    <x v="16"/>
    <s v="Ganjam"/>
    <x v="1"/>
    <n v="25260"/>
    <n v="2389.5500000000002"/>
  </r>
  <r>
    <x v="5"/>
    <x v="16"/>
    <s v="Ganjam"/>
    <x v="2"/>
    <n v="420"/>
    <n v="809.52"/>
  </r>
  <r>
    <x v="5"/>
    <x v="16"/>
    <s v="Ganjam"/>
    <x v="3"/>
    <n v="2140"/>
    <n v="341.12"/>
  </r>
  <r>
    <x v="6"/>
    <x v="16"/>
    <s v="Ganjam"/>
    <x v="0"/>
    <n v="301930"/>
    <n v="2558.54"/>
  </r>
  <r>
    <x v="6"/>
    <x v="16"/>
    <s v="Ganjam"/>
    <x v="1"/>
    <n v="25860"/>
    <n v="2389.4"/>
  </r>
  <r>
    <x v="6"/>
    <x v="16"/>
    <s v="Ganjam"/>
    <x v="2"/>
    <n v="400"/>
    <n v="825"/>
  </r>
  <r>
    <x v="6"/>
    <x v="16"/>
    <s v="Ganjam"/>
    <x v="3"/>
    <n v="2340"/>
    <n v="418.8"/>
  </r>
  <r>
    <x v="7"/>
    <x v="16"/>
    <s v="Ganjam"/>
    <x v="0"/>
    <n v="279060"/>
    <n v="1797.21"/>
  </r>
  <r>
    <x v="7"/>
    <x v="16"/>
    <s v="Ganjam"/>
    <x v="1"/>
    <n v="23000"/>
    <n v="2405.2199999999998"/>
  </r>
  <r>
    <x v="7"/>
    <x v="16"/>
    <s v="Ganjam"/>
    <x v="2"/>
    <n v="460"/>
    <n v="804.35"/>
  </r>
  <r>
    <x v="7"/>
    <x v="16"/>
    <s v="Ganjam"/>
    <x v="3"/>
    <n v="2420"/>
    <n v="384.3"/>
  </r>
  <r>
    <x v="8"/>
    <x v="16"/>
    <s v="Ganjam"/>
    <x v="0"/>
    <n v="285920"/>
    <n v="2797.11"/>
  </r>
  <r>
    <x v="8"/>
    <x v="16"/>
    <s v="Ganjam"/>
    <x v="1"/>
    <n v="28770"/>
    <n v="2938.83"/>
  </r>
  <r>
    <x v="8"/>
    <x v="16"/>
    <s v="Ganjam"/>
    <x v="2"/>
    <n v="420"/>
    <n v="809.52"/>
  </r>
  <r>
    <x v="8"/>
    <x v="16"/>
    <s v="Ganjam"/>
    <x v="3"/>
    <n v="2250"/>
    <n v="2382.2199999999998"/>
  </r>
  <r>
    <x v="9"/>
    <x v="16"/>
    <s v="Ganjam"/>
    <x v="0"/>
    <n v="243240"/>
    <n v="1656.14"/>
  </r>
  <r>
    <x v="9"/>
    <x v="16"/>
    <s v="Ganjam"/>
    <x v="1"/>
    <n v="30910"/>
    <n v="2915.24"/>
  </r>
  <r>
    <x v="9"/>
    <x v="16"/>
    <s v="Ganjam"/>
    <x v="2"/>
    <n v="500"/>
    <n v="960"/>
  </r>
  <r>
    <x v="9"/>
    <x v="16"/>
    <s v="Ganjam"/>
    <x v="3"/>
    <n v="2390"/>
    <n v="2857.74"/>
  </r>
  <r>
    <x v="0"/>
    <x v="16"/>
    <s v="Kalahandi"/>
    <x v="0"/>
    <n v="373800"/>
    <n v="1339.57"/>
  </r>
  <r>
    <x v="0"/>
    <x v="16"/>
    <s v="Kalahandi"/>
    <x v="1"/>
    <n v="21850"/>
    <n v="1538.22"/>
  </r>
  <r>
    <x v="0"/>
    <x v="16"/>
    <s v="Kalahandi"/>
    <x v="2"/>
    <n v="13400"/>
    <n v="651.49"/>
  </r>
  <r>
    <x v="0"/>
    <x v="16"/>
    <s v="Kalahandi"/>
    <x v="3"/>
    <n v="21140"/>
    <n v="361.4"/>
  </r>
  <r>
    <x v="1"/>
    <x v="16"/>
    <s v="Kalahandi"/>
    <x v="0"/>
    <n v="380230"/>
    <n v="1451.25"/>
  </r>
  <r>
    <x v="1"/>
    <x v="16"/>
    <s v="Kalahandi"/>
    <x v="1"/>
    <n v="22620"/>
    <n v="2230.33"/>
  </r>
  <r>
    <x v="1"/>
    <x v="16"/>
    <s v="Kalahandi"/>
    <x v="2"/>
    <n v="17530"/>
    <n v="784.37"/>
  </r>
  <r>
    <x v="1"/>
    <x v="16"/>
    <s v="Kalahandi"/>
    <x v="3"/>
    <n v="20340"/>
    <n v="334.81"/>
  </r>
  <r>
    <x v="2"/>
    <x v="16"/>
    <s v="Kalahandi"/>
    <x v="0"/>
    <n v="380470"/>
    <n v="2206.8000000000002"/>
  </r>
  <r>
    <x v="2"/>
    <x v="16"/>
    <s v="Kalahandi"/>
    <x v="1"/>
    <n v="24300"/>
    <n v="2535.8000000000002"/>
  </r>
  <r>
    <x v="2"/>
    <x v="16"/>
    <s v="Kalahandi"/>
    <x v="2"/>
    <n v="15190"/>
    <n v="855.17"/>
  </r>
  <r>
    <x v="2"/>
    <x v="16"/>
    <s v="Kalahandi"/>
    <x v="3"/>
    <n v="28740"/>
    <n v="552.54"/>
  </r>
  <r>
    <x v="3"/>
    <x v="16"/>
    <s v="Kalahandi"/>
    <x v="0"/>
    <n v="313100"/>
    <n v="911.05"/>
  </r>
  <r>
    <x v="3"/>
    <x v="16"/>
    <s v="Kalahandi"/>
    <x v="1"/>
    <n v="22760"/>
    <n v="3396.75"/>
  </r>
  <r>
    <x v="3"/>
    <x v="16"/>
    <s v="Kalahandi"/>
    <x v="2"/>
    <n v="14430"/>
    <n v="787.94"/>
  </r>
  <r>
    <x v="3"/>
    <x v="16"/>
    <s v="Kalahandi"/>
    <x v="3"/>
    <n v="39780"/>
    <n v="470.34"/>
  </r>
  <r>
    <x v="4"/>
    <x v="16"/>
    <s v="Kalahandi"/>
    <x v="0"/>
    <n v="355500"/>
    <n v="2422.08"/>
  </r>
  <r>
    <x v="4"/>
    <x v="16"/>
    <s v="Kalahandi"/>
    <x v="1"/>
    <n v="25730"/>
    <n v="3382.04"/>
  </r>
  <r>
    <x v="4"/>
    <x v="16"/>
    <s v="Kalahandi"/>
    <x v="2"/>
    <n v="15770"/>
    <n v="881.42"/>
  </r>
  <r>
    <x v="4"/>
    <x v="16"/>
    <s v="Kalahandi"/>
    <x v="3"/>
    <n v="47460"/>
    <n v="484.83"/>
  </r>
  <r>
    <x v="5"/>
    <x v="16"/>
    <s v="Kalahandi"/>
    <x v="0"/>
    <n v="353280"/>
    <n v="2351.9299999999998"/>
  </r>
  <r>
    <x v="5"/>
    <x v="16"/>
    <s v="Kalahandi"/>
    <x v="1"/>
    <n v="29100"/>
    <n v="3371.13"/>
  </r>
  <r>
    <x v="5"/>
    <x v="16"/>
    <s v="Kalahandi"/>
    <x v="2"/>
    <n v="17780"/>
    <n v="838.58"/>
  </r>
  <r>
    <x v="5"/>
    <x v="16"/>
    <s v="Kalahandi"/>
    <x v="3"/>
    <n v="48220"/>
    <n v="333.89"/>
  </r>
  <r>
    <x v="6"/>
    <x v="16"/>
    <s v="Kalahandi"/>
    <x v="0"/>
    <n v="328610"/>
    <n v="2270.75"/>
  </r>
  <r>
    <x v="6"/>
    <x v="16"/>
    <s v="Kalahandi"/>
    <x v="1"/>
    <n v="28900"/>
    <n v="3372.66"/>
  </r>
  <r>
    <x v="6"/>
    <x v="16"/>
    <s v="Kalahandi"/>
    <x v="2"/>
    <n v="17310"/>
    <n v="841.71"/>
  </r>
  <r>
    <x v="6"/>
    <x v="16"/>
    <s v="Kalahandi"/>
    <x v="3"/>
    <n v="50240"/>
    <n v="374.8"/>
  </r>
  <r>
    <x v="7"/>
    <x v="16"/>
    <s v="Kalahandi"/>
    <x v="0"/>
    <n v="291630"/>
    <n v="1032.03"/>
  </r>
  <r>
    <x v="7"/>
    <x v="16"/>
    <s v="Kalahandi"/>
    <x v="1"/>
    <n v="24860"/>
    <n v="3542.24"/>
  </r>
  <r>
    <x v="7"/>
    <x v="16"/>
    <s v="Kalahandi"/>
    <x v="2"/>
    <n v="13850"/>
    <n v="870.76"/>
  </r>
  <r>
    <x v="7"/>
    <x v="16"/>
    <s v="Kalahandi"/>
    <x v="3"/>
    <n v="51540"/>
    <n v="369.03"/>
  </r>
  <r>
    <x v="8"/>
    <x v="16"/>
    <s v="Kalahandi"/>
    <x v="0"/>
    <n v="318390"/>
    <n v="2097.46"/>
  </r>
  <r>
    <x v="8"/>
    <x v="16"/>
    <s v="Kalahandi"/>
    <x v="1"/>
    <n v="19580"/>
    <n v="3221.65"/>
  </r>
  <r>
    <x v="8"/>
    <x v="16"/>
    <s v="Kalahandi"/>
    <x v="2"/>
    <n v="16410"/>
    <n v="818.4"/>
  </r>
  <r>
    <x v="8"/>
    <x v="16"/>
    <s v="Kalahandi"/>
    <x v="3"/>
    <n v="60080"/>
    <n v="2832.89"/>
  </r>
  <r>
    <x v="9"/>
    <x v="16"/>
    <s v="Kalahandi"/>
    <x v="0"/>
    <n v="288760"/>
    <n v="1695.35"/>
  </r>
  <r>
    <x v="9"/>
    <x v="16"/>
    <s v="Kalahandi"/>
    <x v="1"/>
    <n v="15900"/>
    <n v="2935.85"/>
  </r>
  <r>
    <x v="9"/>
    <x v="16"/>
    <s v="Kalahandi"/>
    <x v="2"/>
    <n v="12100"/>
    <n v="808.26"/>
  </r>
  <r>
    <x v="9"/>
    <x v="16"/>
    <s v="Kalahandi"/>
    <x v="3"/>
    <n v="62530"/>
    <n v="2829.52"/>
  </r>
  <r>
    <x v="0"/>
    <x v="16"/>
    <s v="Keonjhar"/>
    <x v="0"/>
    <n v="207160"/>
    <n v="1341.96"/>
  </r>
  <r>
    <x v="0"/>
    <x v="16"/>
    <s v="Keonjhar"/>
    <x v="1"/>
    <n v="27430"/>
    <n v="1035.73"/>
  </r>
  <r>
    <x v="0"/>
    <x v="16"/>
    <s v="Keonjhar"/>
    <x v="2"/>
    <n v="3470"/>
    <n v="968.3"/>
  </r>
  <r>
    <x v="1"/>
    <x v="16"/>
    <s v="Keonjhar"/>
    <x v="0"/>
    <n v="195510"/>
    <n v="1443.25"/>
  </r>
  <r>
    <x v="1"/>
    <x v="16"/>
    <s v="Keonjhar"/>
    <x v="1"/>
    <n v="27250"/>
    <n v="1446.61"/>
  </r>
  <r>
    <x v="1"/>
    <x v="16"/>
    <s v="Keonjhar"/>
    <x v="2"/>
    <n v="4220"/>
    <n v="1092.42"/>
  </r>
  <r>
    <x v="2"/>
    <x v="16"/>
    <s v="Keonjhar"/>
    <x v="0"/>
    <n v="181570"/>
    <n v="1073.8"/>
  </r>
  <r>
    <x v="2"/>
    <x v="16"/>
    <s v="Keonjhar"/>
    <x v="1"/>
    <n v="27800"/>
    <n v="1719.06"/>
  </r>
  <r>
    <x v="2"/>
    <x v="16"/>
    <s v="Keonjhar"/>
    <x v="2"/>
    <n v="4290"/>
    <n v="1118.8800000000001"/>
  </r>
  <r>
    <x v="3"/>
    <x v="16"/>
    <s v="Keonjhar"/>
    <x v="0"/>
    <n v="171460"/>
    <n v="1713.11"/>
  </r>
  <r>
    <x v="3"/>
    <x v="16"/>
    <s v="Keonjhar"/>
    <x v="1"/>
    <n v="24570"/>
    <n v="1431.83"/>
  </r>
  <r>
    <x v="3"/>
    <x v="16"/>
    <s v="Keonjhar"/>
    <x v="2"/>
    <n v="4240"/>
    <n v="1139.1500000000001"/>
  </r>
  <r>
    <x v="4"/>
    <x v="16"/>
    <s v="Keonjhar"/>
    <x v="0"/>
    <n v="170650"/>
    <n v="1664.17"/>
  </r>
  <r>
    <x v="4"/>
    <x v="16"/>
    <s v="Keonjhar"/>
    <x v="1"/>
    <n v="26650"/>
    <n v="1759.1"/>
  </r>
  <r>
    <x v="4"/>
    <x v="16"/>
    <s v="Keonjhar"/>
    <x v="2"/>
    <n v="3770"/>
    <n v="954.91"/>
  </r>
  <r>
    <x v="5"/>
    <x v="16"/>
    <s v="Keonjhar"/>
    <x v="0"/>
    <n v="175370"/>
    <n v="1554.71"/>
  </r>
  <r>
    <x v="5"/>
    <x v="16"/>
    <s v="Keonjhar"/>
    <x v="1"/>
    <n v="24770"/>
    <n v="2418.65"/>
  </r>
  <r>
    <x v="5"/>
    <x v="16"/>
    <s v="Keonjhar"/>
    <x v="2"/>
    <n v="4330"/>
    <n v="886.84"/>
  </r>
  <r>
    <x v="6"/>
    <x v="16"/>
    <s v="Keonjhar"/>
    <x v="0"/>
    <n v="175800"/>
    <n v="2347.84"/>
  </r>
  <r>
    <x v="6"/>
    <x v="16"/>
    <s v="Keonjhar"/>
    <x v="1"/>
    <n v="21300"/>
    <n v="2417.84"/>
  </r>
  <r>
    <x v="6"/>
    <x v="16"/>
    <s v="Keonjhar"/>
    <x v="2"/>
    <n v="4140"/>
    <n v="891.3"/>
  </r>
  <r>
    <x v="7"/>
    <x v="16"/>
    <s v="Keonjhar"/>
    <x v="0"/>
    <n v="182900"/>
    <n v="1131.6600000000001"/>
  </r>
  <r>
    <x v="7"/>
    <x v="16"/>
    <s v="Keonjhar"/>
    <x v="1"/>
    <n v="28060"/>
    <n v="2463.29"/>
  </r>
  <r>
    <x v="7"/>
    <x v="16"/>
    <s v="Keonjhar"/>
    <x v="2"/>
    <n v="2510"/>
    <n v="892.43"/>
  </r>
  <r>
    <x v="8"/>
    <x v="16"/>
    <s v="Keonjhar"/>
    <x v="0"/>
    <n v="192840"/>
    <n v="2189.64"/>
  </r>
  <r>
    <x v="8"/>
    <x v="16"/>
    <s v="Keonjhar"/>
    <x v="1"/>
    <n v="22460"/>
    <n v="2953.7"/>
  </r>
  <r>
    <x v="8"/>
    <x v="16"/>
    <s v="Keonjhar"/>
    <x v="2"/>
    <n v="3060"/>
    <n v="879.09"/>
  </r>
  <r>
    <x v="9"/>
    <x v="16"/>
    <s v="Keonjhar"/>
    <x v="0"/>
    <n v="188360"/>
    <n v="2097.2600000000002"/>
  </r>
  <r>
    <x v="9"/>
    <x v="16"/>
    <s v="Keonjhar"/>
    <x v="1"/>
    <n v="24420"/>
    <n v="2841.93"/>
  </r>
  <r>
    <x v="9"/>
    <x v="16"/>
    <s v="Keonjhar"/>
    <x v="2"/>
    <n v="2500"/>
    <n v="816"/>
  </r>
  <r>
    <x v="0"/>
    <x v="16"/>
    <s v="Koraput"/>
    <x v="0"/>
    <n v="446700"/>
    <n v="1386.88"/>
  </r>
  <r>
    <x v="0"/>
    <x v="16"/>
    <s v="Koraput"/>
    <x v="1"/>
    <n v="88900"/>
    <n v="3782.56"/>
  </r>
  <r>
    <x v="0"/>
    <x v="16"/>
    <s v="Koraput"/>
    <x v="2"/>
    <n v="5170"/>
    <n v="471.95"/>
  </r>
  <r>
    <x v="0"/>
    <x v="16"/>
    <s v="Koraput"/>
    <x v="3"/>
    <n v="12880"/>
    <n v="708.85"/>
  </r>
  <r>
    <x v="1"/>
    <x v="16"/>
    <s v="Koraput"/>
    <x v="0"/>
    <n v="442980"/>
    <n v="1394.71"/>
  </r>
  <r>
    <x v="1"/>
    <x v="16"/>
    <s v="Koraput"/>
    <x v="1"/>
    <n v="93190"/>
    <n v="3150.98"/>
  </r>
  <r>
    <x v="1"/>
    <x v="16"/>
    <s v="Koraput"/>
    <x v="2"/>
    <n v="6930"/>
    <n v="512.27"/>
  </r>
  <r>
    <x v="1"/>
    <x v="16"/>
    <s v="Koraput"/>
    <x v="3"/>
    <n v="12470"/>
    <n v="748.2"/>
  </r>
  <r>
    <x v="2"/>
    <x v="16"/>
    <s v="Koraput"/>
    <x v="0"/>
    <n v="439010"/>
    <n v="1990.82"/>
  </r>
  <r>
    <x v="2"/>
    <x v="16"/>
    <s v="Koraput"/>
    <x v="1"/>
    <n v="108720"/>
    <n v="3594.65"/>
  </r>
  <r>
    <x v="2"/>
    <x v="16"/>
    <s v="Koraput"/>
    <x v="2"/>
    <n v="6290"/>
    <n v="543.72"/>
  </r>
  <r>
    <x v="2"/>
    <x v="16"/>
    <s v="Koraput"/>
    <x v="3"/>
    <n v="13430"/>
    <n v="434.1"/>
  </r>
  <r>
    <x v="3"/>
    <x v="16"/>
    <s v="Koraput"/>
    <x v="0"/>
    <n v="411180"/>
    <n v="973.66"/>
  </r>
  <r>
    <x v="3"/>
    <x v="16"/>
    <s v="Koraput"/>
    <x v="1"/>
    <n v="113280"/>
    <n v="2823.8"/>
  </r>
  <r>
    <x v="3"/>
    <x v="16"/>
    <s v="Koraput"/>
    <x v="2"/>
    <n v="5310"/>
    <n v="523.54"/>
  </r>
  <r>
    <x v="3"/>
    <x v="16"/>
    <s v="Koraput"/>
    <x v="3"/>
    <n v="21700"/>
    <n v="388.48"/>
  </r>
  <r>
    <x v="4"/>
    <x v="16"/>
    <s v="Koraput"/>
    <x v="0"/>
    <n v="417650"/>
    <n v="2085.79"/>
  </r>
  <r>
    <x v="4"/>
    <x v="16"/>
    <s v="Koraput"/>
    <x v="1"/>
    <n v="124930"/>
    <n v="2818.3"/>
  </r>
  <r>
    <x v="4"/>
    <x v="16"/>
    <s v="Koraput"/>
    <x v="2"/>
    <n v="6130"/>
    <n v="549.76"/>
  </r>
  <r>
    <x v="4"/>
    <x v="16"/>
    <s v="Koraput"/>
    <x v="3"/>
    <n v="25790"/>
    <n v="509.5"/>
  </r>
  <r>
    <x v="5"/>
    <x v="16"/>
    <s v="Koraput"/>
    <x v="0"/>
    <n v="446810"/>
    <n v="2505.29"/>
  </r>
  <r>
    <x v="5"/>
    <x v="16"/>
    <s v="Koraput"/>
    <x v="1"/>
    <n v="124750"/>
    <n v="3189.9"/>
  </r>
  <r>
    <x v="5"/>
    <x v="16"/>
    <s v="Koraput"/>
    <x v="2"/>
    <n v="5240"/>
    <n v="614.5"/>
  </r>
  <r>
    <x v="5"/>
    <x v="16"/>
    <s v="Koraput"/>
    <x v="3"/>
    <n v="27890"/>
    <n v="498.75"/>
  </r>
  <r>
    <x v="6"/>
    <x v="16"/>
    <s v="Koraput"/>
    <x v="0"/>
    <n v="449920"/>
    <n v="2175.23"/>
  </r>
  <r>
    <x v="6"/>
    <x v="16"/>
    <s v="Koraput"/>
    <x v="1"/>
    <n v="123290"/>
    <n v="3167.41"/>
  </r>
  <r>
    <x v="6"/>
    <x v="16"/>
    <s v="Koraput"/>
    <x v="2"/>
    <n v="5300"/>
    <n v="618.87"/>
  </r>
  <r>
    <x v="6"/>
    <x v="16"/>
    <s v="Koraput"/>
    <x v="3"/>
    <n v="28920"/>
    <n v="488.24"/>
  </r>
  <r>
    <x v="7"/>
    <x v="16"/>
    <s v="Koraput"/>
    <x v="0"/>
    <n v="410450"/>
    <n v="1484.05"/>
  </r>
  <r>
    <x v="7"/>
    <x v="16"/>
    <s v="Koraput"/>
    <x v="1"/>
    <n v="97430"/>
    <n v="3184.65"/>
  </r>
  <r>
    <x v="7"/>
    <x v="16"/>
    <s v="Koraput"/>
    <x v="2"/>
    <n v="8770"/>
    <n v="648.79999999999995"/>
  </r>
  <r>
    <x v="7"/>
    <x v="16"/>
    <s v="Koraput"/>
    <x v="3"/>
    <n v="30470"/>
    <n v="489.33"/>
  </r>
  <r>
    <x v="8"/>
    <x v="16"/>
    <s v="Koraput"/>
    <x v="0"/>
    <n v="429650"/>
    <n v="2417.1999999999998"/>
  </r>
  <r>
    <x v="8"/>
    <x v="16"/>
    <s v="Koraput"/>
    <x v="1"/>
    <n v="113620"/>
    <n v="3231.03"/>
  </r>
  <r>
    <x v="8"/>
    <x v="16"/>
    <s v="Koraput"/>
    <x v="2"/>
    <n v="3430"/>
    <n v="664.72"/>
  </r>
  <r>
    <x v="8"/>
    <x v="16"/>
    <s v="Koraput"/>
    <x v="3"/>
    <n v="32880"/>
    <n v="2795.32"/>
  </r>
  <r>
    <x v="9"/>
    <x v="16"/>
    <s v="Koraput"/>
    <x v="0"/>
    <n v="401480"/>
    <n v="2236.9699999999998"/>
  </r>
  <r>
    <x v="9"/>
    <x v="16"/>
    <s v="Koraput"/>
    <x v="1"/>
    <n v="112690"/>
    <n v="3203.12"/>
  </r>
  <r>
    <x v="9"/>
    <x v="16"/>
    <s v="Koraput"/>
    <x v="2"/>
    <n v="3600"/>
    <n v="680.56"/>
  </r>
  <r>
    <x v="9"/>
    <x v="16"/>
    <s v="Koraput"/>
    <x v="3"/>
    <n v="34040"/>
    <n v="2823.74"/>
  </r>
  <r>
    <x v="0"/>
    <x v="16"/>
    <s v="Mayurbhanja"/>
    <x v="0"/>
    <n v="345190"/>
    <n v="1571.86"/>
  </r>
  <r>
    <x v="0"/>
    <x v="16"/>
    <s v="Mayurbhanja"/>
    <x v="1"/>
    <n v="13740"/>
    <n v="1184.1300000000001"/>
  </r>
  <r>
    <x v="0"/>
    <x v="16"/>
    <s v="Mayurbhanja"/>
    <x v="2"/>
    <n v="4540"/>
    <n v="795.15"/>
  </r>
  <r>
    <x v="1"/>
    <x v="16"/>
    <s v="Mayurbhanja"/>
    <x v="0"/>
    <n v="328620"/>
    <n v="1395.9"/>
  </r>
  <r>
    <x v="1"/>
    <x v="16"/>
    <s v="Mayurbhanja"/>
    <x v="1"/>
    <n v="12970"/>
    <n v="1324.6"/>
  </r>
  <r>
    <x v="1"/>
    <x v="16"/>
    <s v="Mayurbhanja"/>
    <x v="2"/>
    <n v="4990"/>
    <n v="809.62"/>
  </r>
  <r>
    <x v="2"/>
    <x v="16"/>
    <s v="Mayurbhanja"/>
    <x v="0"/>
    <n v="284630"/>
    <n v="932.37"/>
  </r>
  <r>
    <x v="2"/>
    <x v="16"/>
    <s v="Mayurbhanja"/>
    <x v="1"/>
    <n v="13400"/>
    <n v="1281.3399999999999"/>
  </r>
  <r>
    <x v="2"/>
    <x v="16"/>
    <s v="Mayurbhanja"/>
    <x v="2"/>
    <n v="3860"/>
    <n v="810.88"/>
  </r>
  <r>
    <x v="3"/>
    <x v="16"/>
    <s v="Mayurbhanja"/>
    <x v="0"/>
    <n v="299210"/>
    <n v="1883.86"/>
  </r>
  <r>
    <x v="3"/>
    <x v="16"/>
    <s v="Mayurbhanja"/>
    <x v="1"/>
    <n v="15300"/>
    <n v="1392.16"/>
  </r>
  <r>
    <x v="3"/>
    <x v="16"/>
    <s v="Mayurbhanja"/>
    <x v="2"/>
    <n v="4200"/>
    <n v="850"/>
  </r>
  <r>
    <x v="4"/>
    <x v="16"/>
    <s v="Mayurbhanja"/>
    <x v="0"/>
    <n v="287330"/>
    <n v="1725.96"/>
  </r>
  <r>
    <x v="4"/>
    <x v="16"/>
    <s v="Mayurbhanja"/>
    <x v="1"/>
    <n v="14830"/>
    <n v="1592.72"/>
  </r>
  <r>
    <x v="4"/>
    <x v="16"/>
    <s v="Mayurbhanja"/>
    <x v="2"/>
    <n v="4880"/>
    <n v="725.41"/>
  </r>
  <r>
    <x v="5"/>
    <x v="16"/>
    <s v="Mayurbhanja"/>
    <x v="0"/>
    <n v="305170"/>
    <n v="1390.08"/>
  </r>
  <r>
    <x v="5"/>
    <x v="16"/>
    <s v="Mayurbhanja"/>
    <x v="1"/>
    <n v="10770"/>
    <n v="2062.21"/>
  </r>
  <r>
    <x v="5"/>
    <x v="16"/>
    <s v="Mayurbhanja"/>
    <x v="2"/>
    <n v="7580"/>
    <n v="737.47"/>
  </r>
  <r>
    <x v="6"/>
    <x v="16"/>
    <s v="Mayurbhanja"/>
    <x v="0"/>
    <n v="315960"/>
    <n v="2175.66"/>
  </r>
  <r>
    <x v="6"/>
    <x v="16"/>
    <s v="Mayurbhanja"/>
    <x v="1"/>
    <n v="7420"/>
    <n v="2028.3"/>
  </r>
  <r>
    <x v="6"/>
    <x v="16"/>
    <s v="Mayurbhanja"/>
    <x v="2"/>
    <n v="8490"/>
    <n v="745.58"/>
  </r>
  <r>
    <x v="7"/>
    <x v="16"/>
    <s v="Mayurbhanja"/>
    <x v="0"/>
    <n v="318030"/>
    <n v="983.71"/>
  </r>
  <r>
    <x v="7"/>
    <x v="16"/>
    <s v="Mayurbhanja"/>
    <x v="1"/>
    <n v="4550"/>
    <n v="2092.31"/>
  </r>
  <r>
    <x v="7"/>
    <x v="16"/>
    <s v="Mayurbhanja"/>
    <x v="2"/>
    <n v="2980"/>
    <n v="761.74"/>
  </r>
  <r>
    <x v="8"/>
    <x v="16"/>
    <s v="Mayurbhanja"/>
    <x v="0"/>
    <n v="306670"/>
    <n v="2357.9699999999998"/>
  </r>
  <r>
    <x v="8"/>
    <x v="16"/>
    <s v="Mayurbhanja"/>
    <x v="1"/>
    <n v="7440"/>
    <n v="2385.75"/>
  </r>
  <r>
    <x v="8"/>
    <x v="16"/>
    <s v="Mayurbhanja"/>
    <x v="2"/>
    <n v="5220"/>
    <n v="787.36"/>
  </r>
  <r>
    <x v="9"/>
    <x v="16"/>
    <s v="Mayurbhanja"/>
    <x v="0"/>
    <n v="324090"/>
    <n v="2023.08"/>
  </r>
  <r>
    <x v="9"/>
    <x v="16"/>
    <s v="Mayurbhanja"/>
    <x v="1"/>
    <n v="3840"/>
    <n v="2322.92"/>
  </r>
  <r>
    <x v="9"/>
    <x v="16"/>
    <s v="Mayurbhanja"/>
    <x v="2"/>
    <n v="4200"/>
    <n v="802.38"/>
  </r>
  <r>
    <x v="0"/>
    <x v="16"/>
    <s v="Phulbani ( Kandhamal )"/>
    <x v="0"/>
    <n v="124810"/>
    <n v="1339.08"/>
  </r>
  <r>
    <x v="0"/>
    <x v="16"/>
    <s v="Phulbani ( Kandhamal )"/>
    <x v="1"/>
    <n v="17170"/>
    <n v="1610.37"/>
  </r>
  <r>
    <x v="0"/>
    <x v="16"/>
    <s v="Phulbani ( Kandhamal )"/>
    <x v="2"/>
    <n v="680"/>
    <n v="676.47"/>
  </r>
  <r>
    <x v="0"/>
    <x v="16"/>
    <s v="Phulbani ( Kandhamal )"/>
    <x v="3"/>
    <n v="130"/>
    <n v="307.69"/>
  </r>
  <r>
    <x v="1"/>
    <x v="16"/>
    <s v="Phulbani ( Kandhamal )"/>
    <x v="0"/>
    <n v="112640"/>
    <n v="1643.47"/>
  </r>
  <r>
    <x v="1"/>
    <x v="16"/>
    <s v="Phulbani ( Kandhamal )"/>
    <x v="1"/>
    <n v="17720"/>
    <n v="1603.84"/>
  </r>
  <r>
    <x v="1"/>
    <x v="16"/>
    <s v="Phulbani ( Kandhamal )"/>
    <x v="2"/>
    <n v="710"/>
    <n v="647.89"/>
  </r>
  <r>
    <x v="1"/>
    <x v="16"/>
    <s v="Phulbani ( Kandhamal )"/>
    <x v="3"/>
    <n v="70"/>
    <n v="285.70999999999998"/>
  </r>
  <r>
    <x v="2"/>
    <x v="16"/>
    <s v="Phulbani ( Kandhamal )"/>
    <x v="0"/>
    <n v="117540"/>
    <n v="1277.95"/>
  </r>
  <r>
    <x v="2"/>
    <x v="16"/>
    <s v="Phulbani ( Kandhamal )"/>
    <x v="1"/>
    <n v="18210"/>
    <n v="1661.18"/>
  </r>
  <r>
    <x v="2"/>
    <x v="16"/>
    <s v="Phulbani ( Kandhamal )"/>
    <x v="2"/>
    <n v="730"/>
    <n v="657.53"/>
  </r>
  <r>
    <x v="2"/>
    <x v="16"/>
    <s v="Phulbani ( Kandhamal )"/>
    <x v="3"/>
    <n v="80"/>
    <n v="250"/>
  </r>
  <r>
    <x v="3"/>
    <x v="16"/>
    <s v="Phulbani ( Kandhamal )"/>
    <x v="0"/>
    <n v="102180"/>
    <n v="1176.26"/>
  </r>
  <r>
    <x v="3"/>
    <x v="16"/>
    <s v="Phulbani ( Kandhamal )"/>
    <x v="1"/>
    <n v="18530"/>
    <n v="1588.77"/>
  </r>
  <r>
    <x v="3"/>
    <x v="16"/>
    <s v="Phulbani ( Kandhamal )"/>
    <x v="2"/>
    <n v="760"/>
    <n v="631.58000000000004"/>
  </r>
  <r>
    <x v="3"/>
    <x v="16"/>
    <s v="Phulbani ( Kandhamal )"/>
    <x v="3"/>
    <n v="90"/>
    <n v="222.22"/>
  </r>
  <r>
    <x v="4"/>
    <x v="16"/>
    <s v="Phulbani ( Kandhamal )"/>
    <x v="0"/>
    <n v="112620"/>
    <n v="2192.5100000000002"/>
  </r>
  <r>
    <x v="4"/>
    <x v="16"/>
    <s v="Phulbani ( Kandhamal )"/>
    <x v="1"/>
    <n v="18160"/>
    <n v="1692.73"/>
  </r>
  <r>
    <x v="4"/>
    <x v="16"/>
    <s v="Phulbani ( Kandhamal )"/>
    <x v="2"/>
    <n v="620"/>
    <n v="629.03"/>
  </r>
  <r>
    <x v="4"/>
    <x v="16"/>
    <s v="Phulbani ( Kandhamal )"/>
    <x v="3"/>
    <n v="410"/>
    <n v="390.24"/>
  </r>
  <r>
    <x v="5"/>
    <x v="16"/>
    <s v="Phulbani ( Kandhamal )"/>
    <x v="0"/>
    <n v="114060"/>
    <n v="1700.68"/>
  </r>
  <r>
    <x v="5"/>
    <x v="16"/>
    <s v="Phulbani ( Kandhamal )"/>
    <x v="1"/>
    <n v="17680"/>
    <n v="2113.12"/>
  </r>
  <r>
    <x v="5"/>
    <x v="16"/>
    <s v="Phulbani ( Kandhamal )"/>
    <x v="2"/>
    <n v="610"/>
    <n v="672.13"/>
  </r>
  <r>
    <x v="5"/>
    <x v="16"/>
    <s v="Phulbani ( Kandhamal )"/>
    <x v="3"/>
    <n v="790"/>
    <n v="392.41"/>
  </r>
  <r>
    <x v="6"/>
    <x v="16"/>
    <s v="Phulbani ( Kandhamal )"/>
    <x v="0"/>
    <n v="105240"/>
    <n v="2105.66"/>
  </r>
  <r>
    <x v="6"/>
    <x v="16"/>
    <s v="Phulbani ( Kandhamal )"/>
    <x v="1"/>
    <n v="17670"/>
    <n v="2113.19"/>
  </r>
  <r>
    <x v="6"/>
    <x v="16"/>
    <s v="Phulbani ( Kandhamal )"/>
    <x v="2"/>
    <n v="690"/>
    <n v="666.67"/>
  </r>
  <r>
    <x v="6"/>
    <x v="16"/>
    <s v="Phulbani ( Kandhamal )"/>
    <x v="3"/>
    <n v="790"/>
    <n v="392.41"/>
  </r>
  <r>
    <x v="7"/>
    <x v="16"/>
    <s v="Phulbani ( Kandhamal )"/>
    <x v="0"/>
    <n v="90570"/>
    <n v="922.49"/>
  </r>
  <r>
    <x v="7"/>
    <x v="16"/>
    <s v="Phulbani ( Kandhamal )"/>
    <x v="1"/>
    <n v="16850"/>
    <n v="2172.11"/>
  </r>
  <r>
    <x v="7"/>
    <x v="16"/>
    <s v="Phulbani ( Kandhamal )"/>
    <x v="2"/>
    <n v="590"/>
    <n v="661.02"/>
  </r>
  <r>
    <x v="7"/>
    <x v="16"/>
    <s v="Phulbani ( Kandhamal )"/>
    <x v="3"/>
    <n v="830"/>
    <n v="385.54"/>
  </r>
  <r>
    <x v="8"/>
    <x v="16"/>
    <s v="Phulbani ( Kandhamal )"/>
    <x v="0"/>
    <n v="97400"/>
    <n v="2552.46"/>
  </r>
  <r>
    <x v="8"/>
    <x v="16"/>
    <s v="Phulbani ( Kandhamal )"/>
    <x v="1"/>
    <n v="18780"/>
    <n v="2413.7399999999998"/>
  </r>
  <r>
    <x v="8"/>
    <x v="16"/>
    <s v="Phulbani ( Kandhamal )"/>
    <x v="2"/>
    <n v="650"/>
    <n v="676.92"/>
  </r>
  <r>
    <x v="8"/>
    <x v="16"/>
    <s v="Phulbani ( Kandhamal )"/>
    <x v="3"/>
    <n v="810"/>
    <n v="2271.6"/>
  </r>
  <r>
    <x v="9"/>
    <x v="16"/>
    <s v="Phulbani ( Kandhamal )"/>
    <x v="0"/>
    <n v="89040"/>
    <n v="1748.32"/>
  </r>
  <r>
    <x v="9"/>
    <x v="16"/>
    <s v="Phulbani ( Kandhamal )"/>
    <x v="1"/>
    <n v="16740"/>
    <n v="2708.48"/>
  </r>
  <r>
    <x v="9"/>
    <x v="16"/>
    <s v="Phulbani ( Kandhamal )"/>
    <x v="2"/>
    <n v="800"/>
    <n v="725"/>
  </r>
  <r>
    <x v="9"/>
    <x v="16"/>
    <s v="Phulbani ( Kandhamal )"/>
    <x v="3"/>
    <n v="890"/>
    <n v="2786.52"/>
  </r>
  <r>
    <x v="0"/>
    <x v="16"/>
    <s v="Puri"/>
    <x v="0"/>
    <n v="388430"/>
    <n v="1293.49"/>
  </r>
  <r>
    <x v="0"/>
    <x v="16"/>
    <s v="Puri"/>
    <x v="1"/>
    <n v="6440"/>
    <n v="1225.1600000000001"/>
  </r>
  <r>
    <x v="0"/>
    <x v="16"/>
    <s v="Puri"/>
    <x v="2"/>
    <n v="580"/>
    <n v="637.92999999999995"/>
  </r>
  <r>
    <x v="1"/>
    <x v="16"/>
    <s v="Puri"/>
    <x v="0"/>
    <n v="357920"/>
    <n v="1719.24"/>
  </r>
  <r>
    <x v="1"/>
    <x v="16"/>
    <s v="Puri"/>
    <x v="1"/>
    <n v="6340"/>
    <n v="1170.3499999999999"/>
  </r>
  <r>
    <x v="1"/>
    <x v="16"/>
    <s v="Puri"/>
    <x v="2"/>
    <n v="620"/>
    <n v="532.26"/>
  </r>
  <r>
    <x v="2"/>
    <x v="16"/>
    <s v="Puri"/>
    <x v="0"/>
    <n v="348570"/>
    <n v="1701.87"/>
  </r>
  <r>
    <x v="2"/>
    <x v="16"/>
    <s v="Puri"/>
    <x v="1"/>
    <n v="6320"/>
    <n v="1463.61"/>
  </r>
  <r>
    <x v="2"/>
    <x v="16"/>
    <s v="Puri"/>
    <x v="2"/>
    <n v="900"/>
    <n v="855.56"/>
  </r>
  <r>
    <x v="3"/>
    <x v="16"/>
    <s v="Puri"/>
    <x v="0"/>
    <n v="332690"/>
    <n v="1306.47"/>
  </r>
  <r>
    <x v="3"/>
    <x v="16"/>
    <s v="Puri"/>
    <x v="1"/>
    <n v="6590"/>
    <n v="1851.29"/>
  </r>
  <r>
    <x v="3"/>
    <x v="16"/>
    <s v="Puri"/>
    <x v="2"/>
    <n v="680"/>
    <n v="691.18"/>
  </r>
  <r>
    <x v="4"/>
    <x v="16"/>
    <s v="Puri"/>
    <x v="0"/>
    <n v="325040"/>
    <n v="2335.2199999999998"/>
  </r>
  <r>
    <x v="4"/>
    <x v="16"/>
    <s v="Puri"/>
    <x v="1"/>
    <n v="6400"/>
    <n v="1864.06"/>
  </r>
  <r>
    <x v="4"/>
    <x v="16"/>
    <s v="Puri"/>
    <x v="2"/>
    <n v="940"/>
    <n v="585.11"/>
  </r>
  <r>
    <x v="5"/>
    <x v="16"/>
    <s v="Puri"/>
    <x v="0"/>
    <n v="334950"/>
    <n v="1088.46"/>
  </r>
  <r>
    <x v="5"/>
    <x v="16"/>
    <s v="Puri"/>
    <x v="1"/>
    <n v="6540"/>
    <n v="2058.1"/>
  </r>
  <r>
    <x v="5"/>
    <x v="16"/>
    <s v="Puri"/>
    <x v="2"/>
    <n v="950"/>
    <n v="705.26"/>
  </r>
  <r>
    <x v="6"/>
    <x v="16"/>
    <s v="Puri"/>
    <x v="0"/>
    <n v="325460"/>
    <n v="2127.8200000000002"/>
  </r>
  <r>
    <x v="6"/>
    <x v="16"/>
    <s v="Puri"/>
    <x v="1"/>
    <n v="6740"/>
    <n v="2083.09"/>
  </r>
  <r>
    <x v="6"/>
    <x v="16"/>
    <s v="Puri"/>
    <x v="2"/>
    <n v="970"/>
    <n v="701.03"/>
  </r>
  <r>
    <x v="7"/>
    <x v="16"/>
    <s v="Puri"/>
    <x v="0"/>
    <n v="321380"/>
    <n v="1535.53"/>
  </r>
  <r>
    <x v="7"/>
    <x v="16"/>
    <s v="Puri"/>
    <x v="1"/>
    <n v="6370"/>
    <n v="2125.59"/>
  </r>
  <r>
    <x v="7"/>
    <x v="16"/>
    <s v="Puri"/>
    <x v="2"/>
    <n v="750"/>
    <n v="693.33"/>
  </r>
  <r>
    <x v="8"/>
    <x v="16"/>
    <s v="Puri"/>
    <x v="0"/>
    <n v="294500"/>
    <n v="2556.2600000000002"/>
  </r>
  <r>
    <x v="8"/>
    <x v="16"/>
    <s v="Puri"/>
    <x v="1"/>
    <n v="3390"/>
    <n v="2321.5300000000002"/>
  </r>
  <r>
    <x v="8"/>
    <x v="16"/>
    <s v="Puri"/>
    <x v="2"/>
    <n v="770"/>
    <n v="688.31"/>
  </r>
  <r>
    <x v="9"/>
    <x v="16"/>
    <s v="Puri"/>
    <x v="0"/>
    <n v="276340"/>
    <n v="1567.27"/>
  </r>
  <r>
    <x v="9"/>
    <x v="16"/>
    <s v="Puri"/>
    <x v="1"/>
    <n v="6180"/>
    <n v="2328.48"/>
  </r>
  <r>
    <x v="9"/>
    <x v="16"/>
    <s v="Puri"/>
    <x v="2"/>
    <n v="1100"/>
    <n v="718.18"/>
  </r>
  <r>
    <x v="0"/>
    <x v="16"/>
    <s v="Sambalpur"/>
    <x v="0"/>
    <n v="555670"/>
    <n v="2036.28"/>
  </r>
  <r>
    <x v="0"/>
    <x v="16"/>
    <s v="Sambalpur"/>
    <x v="1"/>
    <n v="5350"/>
    <n v="1289.72"/>
  </r>
  <r>
    <x v="0"/>
    <x v="16"/>
    <s v="Sambalpur"/>
    <x v="2"/>
    <n v="1650"/>
    <n v="496.97"/>
  </r>
  <r>
    <x v="0"/>
    <x v="16"/>
    <s v="Sambalpur"/>
    <x v="3"/>
    <n v="60"/>
    <n v="333.33"/>
  </r>
  <r>
    <x v="1"/>
    <x v="16"/>
    <s v="Sambalpur"/>
    <x v="0"/>
    <n v="543070"/>
    <n v="1737.9"/>
  </r>
  <r>
    <x v="1"/>
    <x v="16"/>
    <s v="Sambalpur"/>
    <x v="1"/>
    <n v="4590"/>
    <n v="1331.15"/>
  </r>
  <r>
    <x v="1"/>
    <x v="16"/>
    <s v="Sambalpur"/>
    <x v="2"/>
    <n v="1340"/>
    <n v="492.54"/>
  </r>
  <r>
    <x v="1"/>
    <x v="16"/>
    <s v="Sambalpur"/>
    <x v="3"/>
    <n v="200"/>
    <n v="500"/>
  </r>
  <r>
    <x v="2"/>
    <x v="16"/>
    <s v="Sambalpur"/>
    <x v="0"/>
    <n v="550840"/>
    <n v="1802.83"/>
  </r>
  <r>
    <x v="2"/>
    <x v="16"/>
    <s v="Sambalpur"/>
    <x v="1"/>
    <n v="5020"/>
    <n v="2163.35"/>
  </r>
  <r>
    <x v="2"/>
    <x v="16"/>
    <s v="Sambalpur"/>
    <x v="2"/>
    <n v="1350"/>
    <n v="459.26"/>
  </r>
  <r>
    <x v="2"/>
    <x v="16"/>
    <s v="Sambalpur"/>
    <x v="3"/>
    <n v="140"/>
    <n v="500"/>
  </r>
  <r>
    <x v="3"/>
    <x v="16"/>
    <s v="Sambalpur"/>
    <x v="0"/>
    <n v="518700"/>
    <n v="1959.69"/>
  </r>
  <r>
    <x v="3"/>
    <x v="16"/>
    <s v="Sambalpur"/>
    <x v="1"/>
    <n v="9700"/>
    <n v="1938.14"/>
  </r>
  <r>
    <x v="3"/>
    <x v="16"/>
    <s v="Sambalpur"/>
    <x v="2"/>
    <n v="1190"/>
    <n v="470.59"/>
  </r>
  <r>
    <x v="3"/>
    <x v="16"/>
    <s v="Sambalpur"/>
    <x v="3"/>
    <n v="670"/>
    <n v="477.61"/>
  </r>
  <r>
    <x v="4"/>
    <x v="16"/>
    <s v="Sambalpur"/>
    <x v="0"/>
    <n v="518660"/>
    <n v="3059.04"/>
  </r>
  <r>
    <x v="4"/>
    <x v="16"/>
    <s v="Sambalpur"/>
    <x v="1"/>
    <n v="11420"/>
    <n v="1967.6"/>
  </r>
  <r>
    <x v="4"/>
    <x v="16"/>
    <s v="Sambalpur"/>
    <x v="2"/>
    <n v="1270"/>
    <n v="606.29999999999995"/>
  </r>
  <r>
    <x v="4"/>
    <x v="16"/>
    <s v="Sambalpur"/>
    <x v="3"/>
    <n v="1480"/>
    <n v="432.43"/>
  </r>
  <r>
    <x v="5"/>
    <x v="16"/>
    <s v="Sambalpur"/>
    <x v="0"/>
    <n v="580290"/>
    <n v="2137.16"/>
  </r>
  <r>
    <x v="5"/>
    <x v="16"/>
    <s v="Sambalpur"/>
    <x v="1"/>
    <n v="10750"/>
    <n v="2212.09"/>
  </r>
  <r>
    <x v="5"/>
    <x v="16"/>
    <s v="Sambalpur"/>
    <x v="2"/>
    <n v="1500"/>
    <n v="660"/>
  </r>
  <r>
    <x v="5"/>
    <x v="16"/>
    <s v="Sambalpur"/>
    <x v="3"/>
    <n v="1680"/>
    <n v="434.52"/>
  </r>
  <r>
    <x v="6"/>
    <x v="16"/>
    <s v="Sambalpur"/>
    <x v="0"/>
    <n v="599690"/>
    <n v="2614.65"/>
  </r>
  <r>
    <x v="6"/>
    <x v="16"/>
    <s v="Sambalpur"/>
    <x v="1"/>
    <n v="11190"/>
    <n v="2218.9499999999998"/>
  </r>
  <r>
    <x v="6"/>
    <x v="16"/>
    <s v="Sambalpur"/>
    <x v="2"/>
    <n v="1480"/>
    <n v="662.16"/>
  </r>
  <r>
    <x v="6"/>
    <x v="16"/>
    <s v="Sambalpur"/>
    <x v="3"/>
    <n v="5010"/>
    <n v="433.13"/>
  </r>
  <r>
    <x v="7"/>
    <x v="16"/>
    <s v="Sambalpur"/>
    <x v="0"/>
    <n v="548690"/>
    <n v="1525.8"/>
  </r>
  <r>
    <x v="7"/>
    <x v="16"/>
    <s v="Sambalpur"/>
    <x v="1"/>
    <n v="11130"/>
    <n v="2244.38"/>
  </r>
  <r>
    <x v="7"/>
    <x v="16"/>
    <s v="Sambalpur"/>
    <x v="2"/>
    <n v="1310"/>
    <n v="648.85"/>
  </r>
  <r>
    <x v="7"/>
    <x v="16"/>
    <s v="Sambalpur"/>
    <x v="3"/>
    <n v="6710"/>
    <n v="429.21"/>
  </r>
  <r>
    <x v="8"/>
    <x v="16"/>
    <s v="Sambalpur"/>
    <x v="0"/>
    <n v="528040"/>
    <n v="2178.15"/>
  </r>
  <r>
    <x v="8"/>
    <x v="16"/>
    <s v="Sambalpur"/>
    <x v="1"/>
    <n v="9980"/>
    <n v="2425.85"/>
  </r>
  <r>
    <x v="8"/>
    <x v="16"/>
    <s v="Sambalpur"/>
    <x v="2"/>
    <n v="1230"/>
    <n v="642.28"/>
  </r>
  <r>
    <x v="8"/>
    <x v="16"/>
    <s v="Sambalpur"/>
    <x v="3"/>
    <n v="1880"/>
    <n v="2569.15"/>
  </r>
  <r>
    <x v="9"/>
    <x v="16"/>
    <s v="Sambalpur"/>
    <x v="0"/>
    <n v="529760"/>
    <n v="1181.8"/>
  </r>
  <r>
    <x v="9"/>
    <x v="16"/>
    <s v="Sambalpur"/>
    <x v="1"/>
    <n v="8990"/>
    <n v="2412.6799999999998"/>
  </r>
  <r>
    <x v="9"/>
    <x v="16"/>
    <s v="Sambalpur"/>
    <x v="2"/>
    <n v="1400"/>
    <n v="685.71"/>
  </r>
  <r>
    <x v="9"/>
    <x v="16"/>
    <s v="Sambalpur"/>
    <x v="3"/>
    <n v="1160"/>
    <n v="2568.9699999999998"/>
  </r>
  <r>
    <x v="0"/>
    <x v="16"/>
    <s v="Sundargarh"/>
    <x v="0"/>
    <n v="218440"/>
    <n v="1375.94"/>
  </r>
  <r>
    <x v="0"/>
    <x v="16"/>
    <s v="Sundargarh"/>
    <x v="1"/>
    <n v="7410"/>
    <n v="1245.6099999999999"/>
  </r>
  <r>
    <x v="0"/>
    <x v="16"/>
    <s v="Sundargarh"/>
    <x v="2"/>
    <n v="2890"/>
    <n v="626.29999999999995"/>
  </r>
  <r>
    <x v="1"/>
    <x v="16"/>
    <s v="Sundargarh"/>
    <x v="0"/>
    <n v="206160"/>
    <n v="719.39"/>
  </r>
  <r>
    <x v="1"/>
    <x v="16"/>
    <s v="Sundargarh"/>
    <x v="1"/>
    <n v="7680"/>
    <n v="1300.78"/>
  </r>
  <r>
    <x v="1"/>
    <x v="16"/>
    <s v="Sundargarh"/>
    <x v="2"/>
    <n v="2780"/>
    <n v="712.23"/>
  </r>
  <r>
    <x v="2"/>
    <x v="16"/>
    <s v="Sundargarh"/>
    <x v="0"/>
    <n v="211820"/>
    <n v="661.98"/>
  </r>
  <r>
    <x v="2"/>
    <x v="16"/>
    <s v="Sundargarh"/>
    <x v="1"/>
    <n v="7750"/>
    <n v="1303.23"/>
  </r>
  <r>
    <x v="2"/>
    <x v="16"/>
    <s v="Sundargarh"/>
    <x v="2"/>
    <n v="3050"/>
    <n v="718.03"/>
  </r>
  <r>
    <x v="3"/>
    <x v="16"/>
    <s v="Sundargarh"/>
    <x v="0"/>
    <n v="193340"/>
    <n v="1793.94"/>
  </r>
  <r>
    <x v="3"/>
    <x v="16"/>
    <s v="Sundargarh"/>
    <x v="1"/>
    <n v="7460"/>
    <n v="1675.6"/>
  </r>
  <r>
    <x v="3"/>
    <x v="16"/>
    <s v="Sundargarh"/>
    <x v="2"/>
    <n v="2770"/>
    <n v="722.02"/>
  </r>
  <r>
    <x v="4"/>
    <x v="16"/>
    <s v="Sundargarh"/>
    <x v="0"/>
    <n v="204430"/>
    <n v="2320.75"/>
  </r>
  <r>
    <x v="4"/>
    <x v="16"/>
    <s v="Sundargarh"/>
    <x v="1"/>
    <n v="7630"/>
    <n v="1844.04"/>
  </r>
  <r>
    <x v="4"/>
    <x v="16"/>
    <s v="Sundargarh"/>
    <x v="2"/>
    <n v="2560"/>
    <n v="648.44000000000005"/>
  </r>
  <r>
    <x v="5"/>
    <x v="16"/>
    <s v="Sundargarh"/>
    <x v="0"/>
    <n v="211030"/>
    <n v="1951.71"/>
  </r>
  <r>
    <x v="5"/>
    <x v="16"/>
    <s v="Sundargarh"/>
    <x v="1"/>
    <n v="7810"/>
    <n v="2344.4299999999998"/>
  </r>
  <r>
    <x v="5"/>
    <x v="16"/>
    <s v="Sundargarh"/>
    <x v="2"/>
    <n v="3740"/>
    <n v="657.75"/>
  </r>
  <r>
    <x v="6"/>
    <x v="16"/>
    <s v="Sundargarh"/>
    <x v="0"/>
    <n v="195830"/>
    <n v="2535.06"/>
  </r>
  <r>
    <x v="6"/>
    <x v="16"/>
    <s v="Sundargarh"/>
    <x v="1"/>
    <n v="8060"/>
    <n v="2333.75"/>
  </r>
  <r>
    <x v="6"/>
    <x v="16"/>
    <s v="Sundargarh"/>
    <x v="2"/>
    <n v="3690"/>
    <n v="661.25"/>
  </r>
  <r>
    <x v="7"/>
    <x v="16"/>
    <s v="Sundargarh"/>
    <x v="0"/>
    <n v="194650"/>
    <n v="1172.0999999999999"/>
  </r>
  <r>
    <x v="7"/>
    <x v="16"/>
    <s v="Sundargarh"/>
    <x v="1"/>
    <n v="8330"/>
    <n v="2352.94"/>
  </r>
  <r>
    <x v="7"/>
    <x v="16"/>
    <s v="Sundargarh"/>
    <x v="2"/>
    <n v="4000"/>
    <n v="665"/>
  </r>
  <r>
    <x v="8"/>
    <x v="16"/>
    <s v="Sundargarh"/>
    <x v="0"/>
    <n v="207740"/>
    <n v="1696.16"/>
  </r>
  <r>
    <x v="8"/>
    <x v="16"/>
    <s v="Sundargarh"/>
    <x v="1"/>
    <n v="8340"/>
    <n v="2556.35"/>
  </r>
  <r>
    <x v="8"/>
    <x v="16"/>
    <s v="Sundargarh"/>
    <x v="2"/>
    <n v="4890"/>
    <n v="654.4"/>
  </r>
  <r>
    <x v="9"/>
    <x v="16"/>
    <s v="Sundargarh"/>
    <x v="0"/>
    <n v="198960"/>
    <n v="1759"/>
  </r>
  <r>
    <x v="9"/>
    <x v="16"/>
    <s v="Sundargarh"/>
    <x v="1"/>
    <n v="8500"/>
    <n v="2578.8200000000002"/>
  </r>
  <r>
    <x v="9"/>
    <x v="16"/>
    <s v="Sundargarh"/>
    <x v="2"/>
    <n v="2400"/>
    <n v="720.83"/>
  </r>
  <r>
    <x v="0"/>
    <x v="17"/>
    <s v="24 Parganas"/>
    <x v="0"/>
    <n v="690500"/>
    <n v="2399.5700000000002"/>
  </r>
  <r>
    <x v="0"/>
    <x v="17"/>
    <s v="24 Parganas"/>
    <x v="1"/>
    <n v="380"/>
    <n v="2447.37"/>
  </r>
  <r>
    <x v="0"/>
    <x v="17"/>
    <s v="24 Parganas"/>
    <x v="2"/>
    <n v="630"/>
    <n v="920.63"/>
  </r>
  <r>
    <x v="0"/>
    <x v="17"/>
    <s v="24 Parganas"/>
    <x v="3"/>
    <n v="3930"/>
    <n v="391.86"/>
  </r>
  <r>
    <x v="1"/>
    <x v="17"/>
    <s v="24 Parganas"/>
    <x v="0"/>
    <n v="619100"/>
    <n v="2364.4"/>
  </r>
  <r>
    <x v="1"/>
    <x v="17"/>
    <s v="24 Parganas"/>
    <x v="1"/>
    <n v="540"/>
    <n v="2314.81"/>
  </r>
  <r>
    <x v="1"/>
    <x v="17"/>
    <s v="24 Parganas"/>
    <x v="2"/>
    <n v="810"/>
    <n v="1024.69"/>
  </r>
  <r>
    <x v="2"/>
    <x v="17"/>
    <s v="24 Parganas"/>
    <x v="0"/>
    <n v="595700"/>
    <n v="2455.7800000000002"/>
  </r>
  <r>
    <x v="2"/>
    <x v="17"/>
    <s v="24 Parganas"/>
    <x v="1"/>
    <n v="530"/>
    <n v="2301.89"/>
  </r>
  <r>
    <x v="2"/>
    <x v="17"/>
    <s v="24 Parganas"/>
    <x v="2"/>
    <n v="530"/>
    <n v="905.66"/>
  </r>
  <r>
    <x v="2"/>
    <x v="17"/>
    <s v="24 Parganas"/>
    <x v="3"/>
    <n v="630"/>
    <n v="285.70999999999998"/>
  </r>
  <r>
    <x v="3"/>
    <x v="17"/>
    <s v="24 Parganas"/>
    <x v="0"/>
    <n v="610430"/>
    <n v="2458.3000000000002"/>
  </r>
  <r>
    <x v="3"/>
    <x v="17"/>
    <s v="24 Parganas"/>
    <x v="1"/>
    <n v="370"/>
    <n v="2027.03"/>
  </r>
  <r>
    <x v="3"/>
    <x v="17"/>
    <s v="24 Parganas"/>
    <x v="2"/>
    <n v="930"/>
    <n v="1064.52"/>
  </r>
  <r>
    <x v="3"/>
    <x v="17"/>
    <s v="24 Parganas"/>
    <x v="3"/>
    <n v="80"/>
    <n v="750"/>
  </r>
  <r>
    <x v="4"/>
    <x v="17"/>
    <s v="24 Parganas"/>
    <x v="0"/>
    <n v="595840"/>
    <n v="2607.2399999999998"/>
  </r>
  <r>
    <x v="4"/>
    <x v="17"/>
    <s v="24 Parganas"/>
    <x v="1"/>
    <n v="400"/>
    <n v="2625"/>
  </r>
  <r>
    <x v="4"/>
    <x v="17"/>
    <s v="24 Parganas"/>
    <x v="2"/>
    <n v="1450"/>
    <n v="1055.17"/>
  </r>
  <r>
    <x v="4"/>
    <x v="17"/>
    <s v="24 Parganas"/>
    <x v="3"/>
    <n v="360"/>
    <n v="750"/>
  </r>
  <r>
    <x v="5"/>
    <x v="17"/>
    <s v="24 Parganas"/>
    <x v="0"/>
    <n v="612930"/>
    <n v="2706.36"/>
  </r>
  <r>
    <x v="5"/>
    <x v="17"/>
    <s v="24 Parganas"/>
    <x v="1"/>
    <n v="410"/>
    <n v="2341.46"/>
  </r>
  <r>
    <x v="5"/>
    <x v="17"/>
    <s v="24 Parganas"/>
    <x v="2"/>
    <n v="1510"/>
    <n v="1105.96"/>
  </r>
  <r>
    <x v="5"/>
    <x v="17"/>
    <s v="24 Parganas"/>
    <x v="3"/>
    <n v="370"/>
    <n v="621.62"/>
  </r>
  <r>
    <x v="6"/>
    <x v="17"/>
    <s v="24 Parganas"/>
    <x v="0"/>
    <n v="620480"/>
    <n v="2743.84"/>
  </r>
  <r>
    <x v="6"/>
    <x v="17"/>
    <s v="24 Parganas"/>
    <x v="1"/>
    <n v="490"/>
    <n v="2816.33"/>
  </r>
  <r>
    <x v="6"/>
    <x v="17"/>
    <s v="24 Parganas"/>
    <x v="2"/>
    <n v="1120"/>
    <n v="1125"/>
  </r>
  <r>
    <x v="6"/>
    <x v="17"/>
    <s v="24 Parganas"/>
    <x v="3"/>
    <n v="620"/>
    <n v="451.61"/>
  </r>
  <r>
    <x v="7"/>
    <x v="17"/>
    <s v="24 Parganas"/>
    <x v="0"/>
    <n v="622270"/>
    <n v="2574.86"/>
  </r>
  <r>
    <x v="7"/>
    <x v="17"/>
    <s v="24 Parganas"/>
    <x v="1"/>
    <n v="490"/>
    <n v="2632.65"/>
  </r>
  <r>
    <x v="7"/>
    <x v="17"/>
    <s v="24 Parganas"/>
    <x v="2"/>
    <n v="1800"/>
    <n v="605.55999999999995"/>
  </r>
  <r>
    <x v="7"/>
    <x v="17"/>
    <s v="24 Parganas"/>
    <x v="3"/>
    <n v="450"/>
    <n v="533.33000000000004"/>
  </r>
  <r>
    <x v="8"/>
    <x v="17"/>
    <s v="24 Parganas"/>
    <x v="0"/>
    <n v="582010"/>
    <n v="2670.56"/>
  </r>
  <r>
    <x v="8"/>
    <x v="17"/>
    <s v="24 Parganas"/>
    <x v="1"/>
    <n v="700"/>
    <n v="2802.86"/>
  </r>
  <r>
    <x v="8"/>
    <x v="17"/>
    <s v="24 Parganas"/>
    <x v="2"/>
    <n v="1530"/>
    <n v="870.9"/>
  </r>
  <r>
    <x v="8"/>
    <x v="17"/>
    <s v="24 Parganas"/>
    <x v="3"/>
    <n v="280"/>
    <n v="570.76"/>
  </r>
  <r>
    <x v="9"/>
    <x v="17"/>
    <s v="24 Parganas"/>
    <x v="0"/>
    <n v="606140"/>
    <n v="2789.27"/>
  </r>
  <r>
    <x v="9"/>
    <x v="17"/>
    <s v="24 Parganas"/>
    <x v="1"/>
    <n v="460"/>
    <n v="2557.2399999999998"/>
  </r>
  <r>
    <x v="9"/>
    <x v="17"/>
    <s v="24 Parganas"/>
    <x v="2"/>
    <n v="240"/>
    <n v="1241.67"/>
  </r>
  <r>
    <x v="9"/>
    <x v="17"/>
    <s v="24 Parganas"/>
    <x v="3"/>
    <n v="180"/>
    <n v="885.68"/>
  </r>
  <r>
    <x v="0"/>
    <x v="17"/>
    <s v="Nadia"/>
    <x v="0"/>
    <n v="277200"/>
    <n v="2884.2"/>
  </r>
  <r>
    <x v="0"/>
    <x v="17"/>
    <s v="Nadia"/>
    <x v="1"/>
    <n v="2550"/>
    <n v="2568.63"/>
  </r>
  <r>
    <x v="0"/>
    <x v="17"/>
    <s v="Nadia"/>
    <x v="2"/>
    <n v="4260"/>
    <n v="737.09"/>
  </r>
  <r>
    <x v="0"/>
    <x v="17"/>
    <s v="Nadia"/>
    <x v="3"/>
    <n v="990"/>
    <n v="363.64"/>
  </r>
  <r>
    <x v="1"/>
    <x v="17"/>
    <s v="Nadia"/>
    <x v="0"/>
    <n v="238800"/>
    <n v="2784.34"/>
  </r>
  <r>
    <x v="1"/>
    <x v="17"/>
    <s v="Nadia"/>
    <x v="1"/>
    <n v="3590"/>
    <n v="2362.12"/>
  </r>
  <r>
    <x v="1"/>
    <x v="17"/>
    <s v="Nadia"/>
    <x v="2"/>
    <n v="4150"/>
    <n v="860.24"/>
  </r>
  <r>
    <x v="2"/>
    <x v="17"/>
    <s v="Nadia"/>
    <x v="0"/>
    <n v="235740"/>
    <n v="2759.27"/>
  </r>
  <r>
    <x v="2"/>
    <x v="17"/>
    <s v="Nadia"/>
    <x v="1"/>
    <n v="2590"/>
    <n v="2621.62"/>
  </r>
  <r>
    <x v="2"/>
    <x v="17"/>
    <s v="Nadia"/>
    <x v="2"/>
    <n v="6150"/>
    <n v="852.03"/>
  </r>
  <r>
    <x v="3"/>
    <x v="17"/>
    <s v="Nadia"/>
    <x v="0"/>
    <n v="252140"/>
    <n v="2952.68"/>
  </r>
  <r>
    <x v="3"/>
    <x v="17"/>
    <s v="Nadia"/>
    <x v="1"/>
    <n v="2580"/>
    <n v="2608.5300000000002"/>
  </r>
  <r>
    <x v="3"/>
    <x v="17"/>
    <s v="Nadia"/>
    <x v="2"/>
    <n v="6350"/>
    <n v="1094.49"/>
  </r>
  <r>
    <x v="4"/>
    <x v="17"/>
    <s v="Nadia"/>
    <x v="0"/>
    <n v="232860"/>
    <n v="2869.96"/>
  </r>
  <r>
    <x v="4"/>
    <x v="17"/>
    <s v="Nadia"/>
    <x v="1"/>
    <n v="2910"/>
    <n v="2536.08"/>
  </r>
  <r>
    <x v="4"/>
    <x v="17"/>
    <s v="Nadia"/>
    <x v="2"/>
    <n v="7130"/>
    <n v="913.04"/>
  </r>
  <r>
    <x v="5"/>
    <x v="17"/>
    <s v="Nadia"/>
    <x v="0"/>
    <n v="239030"/>
    <n v="3072.5"/>
  </r>
  <r>
    <x v="5"/>
    <x v="17"/>
    <s v="Nadia"/>
    <x v="1"/>
    <n v="3150"/>
    <n v="2612.6999999999998"/>
  </r>
  <r>
    <x v="5"/>
    <x v="17"/>
    <s v="Nadia"/>
    <x v="2"/>
    <n v="6790"/>
    <n v="1073.6400000000001"/>
  </r>
  <r>
    <x v="6"/>
    <x v="17"/>
    <s v="Nadia"/>
    <x v="0"/>
    <n v="242850"/>
    <n v="3215.4"/>
  </r>
  <r>
    <x v="6"/>
    <x v="17"/>
    <s v="Nadia"/>
    <x v="1"/>
    <n v="5100"/>
    <n v="2986.27"/>
  </r>
  <r>
    <x v="6"/>
    <x v="17"/>
    <s v="Nadia"/>
    <x v="2"/>
    <n v="9910"/>
    <n v="1066.5999999999999"/>
  </r>
  <r>
    <x v="7"/>
    <x v="17"/>
    <s v="Nadia"/>
    <x v="0"/>
    <n v="237130"/>
    <n v="3133.6"/>
  </r>
  <r>
    <x v="7"/>
    <x v="17"/>
    <s v="Nadia"/>
    <x v="1"/>
    <n v="4000"/>
    <n v="2592.5"/>
  </r>
  <r>
    <x v="7"/>
    <x v="17"/>
    <s v="Nadia"/>
    <x v="2"/>
    <n v="8210"/>
    <n v="655.29999999999995"/>
  </r>
  <r>
    <x v="8"/>
    <x v="17"/>
    <s v="Nadia"/>
    <x v="0"/>
    <n v="226160"/>
    <n v="3245.22"/>
  </r>
  <r>
    <x v="8"/>
    <x v="17"/>
    <s v="Nadia"/>
    <x v="1"/>
    <n v="4660"/>
    <n v="2595.02"/>
  </r>
  <r>
    <x v="8"/>
    <x v="17"/>
    <s v="Nadia"/>
    <x v="2"/>
    <n v="7690"/>
    <n v="877.98"/>
  </r>
  <r>
    <x v="9"/>
    <x v="17"/>
    <s v="Nadia"/>
    <x v="0"/>
    <n v="242660"/>
    <n v="3314.53"/>
  </r>
  <r>
    <x v="9"/>
    <x v="17"/>
    <s v="Nadia"/>
    <x v="1"/>
    <n v="6000"/>
    <n v="3841.75"/>
  </r>
  <r>
    <x v="9"/>
    <x v="17"/>
    <s v="Nadia"/>
    <x v="2"/>
    <n v="3460"/>
    <n v="1208.73"/>
  </r>
  <r>
    <x v="0"/>
    <x v="17"/>
    <s v="Murshidabad"/>
    <x v="0"/>
    <n v="399500"/>
    <n v="2812.77"/>
  </r>
  <r>
    <x v="0"/>
    <x v="17"/>
    <s v="Murshidabad"/>
    <x v="1"/>
    <n v="3980"/>
    <n v="4487.4399999999996"/>
  </r>
  <r>
    <x v="0"/>
    <x v="17"/>
    <s v="Murshidabad"/>
    <x v="2"/>
    <n v="3250"/>
    <n v="1110.77"/>
  </r>
  <r>
    <x v="0"/>
    <x v="17"/>
    <s v="Murshidabad"/>
    <x v="3"/>
    <n v="4620"/>
    <n v="372.29"/>
  </r>
  <r>
    <x v="1"/>
    <x v="17"/>
    <s v="Murshidabad"/>
    <x v="0"/>
    <n v="373100"/>
    <n v="2788.53"/>
  </r>
  <r>
    <x v="1"/>
    <x v="17"/>
    <s v="Murshidabad"/>
    <x v="1"/>
    <n v="3780"/>
    <n v="4780.42"/>
  </r>
  <r>
    <x v="1"/>
    <x v="17"/>
    <s v="Murshidabad"/>
    <x v="2"/>
    <n v="4370"/>
    <n v="1132.72"/>
  </r>
  <r>
    <x v="2"/>
    <x v="17"/>
    <s v="Murshidabad"/>
    <x v="0"/>
    <n v="304180"/>
    <n v="2832.96"/>
  </r>
  <r>
    <x v="2"/>
    <x v="17"/>
    <s v="Murshidabad"/>
    <x v="1"/>
    <n v="3630"/>
    <n v="4680.4399999999996"/>
  </r>
  <r>
    <x v="2"/>
    <x v="17"/>
    <s v="Murshidabad"/>
    <x v="2"/>
    <n v="4400"/>
    <n v="988.64"/>
  </r>
  <r>
    <x v="3"/>
    <x v="17"/>
    <s v="Murshidabad"/>
    <x v="0"/>
    <n v="351020"/>
    <n v="2727.22"/>
  </r>
  <r>
    <x v="3"/>
    <x v="17"/>
    <s v="Murshidabad"/>
    <x v="1"/>
    <n v="3730"/>
    <n v="4675.6000000000004"/>
  </r>
  <r>
    <x v="3"/>
    <x v="17"/>
    <s v="Murshidabad"/>
    <x v="2"/>
    <n v="5180"/>
    <n v="913.13"/>
  </r>
  <r>
    <x v="4"/>
    <x v="17"/>
    <s v="Murshidabad"/>
    <x v="0"/>
    <n v="352390"/>
    <n v="2763.13"/>
  </r>
  <r>
    <x v="4"/>
    <x v="17"/>
    <s v="Murshidabad"/>
    <x v="1"/>
    <n v="4940"/>
    <n v="3884.62"/>
  </r>
  <r>
    <x v="4"/>
    <x v="17"/>
    <s v="Murshidabad"/>
    <x v="2"/>
    <n v="5680"/>
    <n v="1211.27"/>
  </r>
  <r>
    <x v="5"/>
    <x v="17"/>
    <s v="Murshidabad"/>
    <x v="0"/>
    <n v="350730"/>
    <n v="3183.93"/>
  </r>
  <r>
    <x v="5"/>
    <x v="17"/>
    <s v="Murshidabad"/>
    <x v="1"/>
    <n v="6080"/>
    <n v="4447.37"/>
  </r>
  <r>
    <x v="5"/>
    <x v="17"/>
    <s v="Murshidabad"/>
    <x v="2"/>
    <n v="5850"/>
    <n v="1147.01"/>
  </r>
  <r>
    <x v="6"/>
    <x v="17"/>
    <s v="Murshidabad"/>
    <x v="0"/>
    <n v="367460"/>
    <n v="3239.78"/>
  </r>
  <r>
    <x v="6"/>
    <x v="17"/>
    <s v="Murshidabad"/>
    <x v="1"/>
    <n v="7450"/>
    <n v="5010.74"/>
  </r>
  <r>
    <x v="6"/>
    <x v="17"/>
    <s v="Murshidabad"/>
    <x v="2"/>
    <n v="5460"/>
    <n v="1243.5899999999999"/>
  </r>
  <r>
    <x v="7"/>
    <x v="17"/>
    <s v="Murshidabad"/>
    <x v="0"/>
    <n v="383000"/>
    <n v="3282.64"/>
  </r>
  <r>
    <x v="7"/>
    <x v="17"/>
    <s v="Murshidabad"/>
    <x v="1"/>
    <n v="7030"/>
    <n v="4704.12"/>
  </r>
  <r>
    <x v="7"/>
    <x v="17"/>
    <s v="Murshidabad"/>
    <x v="2"/>
    <n v="7170"/>
    <n v="550.91"/>
  </r>
  <r>
    <x v="8"/>
    <x v="17"/>
    <s v="Murshidabad"/>
    <x v="0"/>
    <n v="375290"/>
    <n v="3292.58"/>
  </r>
  <r>
    <x v="8"/>
    <x v="17"/>
    <s v="Murshidabad"/>
    <x v="1"/>
    <n v="12460"/>
    <n v="4882.3500000000004"/>
  </r>
  <r>
    <x v="8"/>
    <x v="17"/>
    <s v="Murshidabad"/>
    <x v="2"/>
    <n v="6920"/>
    <n v="917.65"/>
  </r>
  <r>
    <x v="9"/>
    <x v="17"/>
    <s v="Murshidabad"/>
    <x v="0"/>
    <n v="367540"/>
    <n v="3205.58"/>
  </r>
  <r>
    <x v="9"/>
    <x v="17"/>
    <s v="Murshidabad"/>
    <x v="1"/>
    <n v="13780"/>
    <n v="4088.53"/>
  </r>
  <r>
    <x v="9"/>
    <x v="17"/>
    <s v="Murshidabad"/>
    <x v="2"/>
    <n v="8940"/>
    <n v="1530.76"/>
  </r>
  <r>
    <x v="0"/>
    <x v="17"/>
    <s v="Burdwan"/>
    <x v="0"/>
    <n v="666500"/>
    <n v="2815"/>
  </r>
  <r>
    <x v="0"/>
    <x v="17"/>
    <s v="Burdwan"/>
    <x v="1"/>
    <n v="480"/>
    <n v="2312.5"/>
  </r>
  <r>
    <x v="0"/>
    <x v="17"/>
    <s v="Burdwan"/>
    <x v="2"/>
    <n v="60"/>
    <n v="1166.67"/>
  </r>
  <r>
    <x v="0"/>
    <x v="17"/>
    <s v="Burdwan"/>
    <x v="3"/>
    <n v="2680"/>
    <n v="332.09"/>
  </r>
  <r>
    <x v="1"/>
    <x v="17"/>
    <s v="Burdwan"/>
    <x v="0"/>
    <n v="672500"/>
    <n v="3050.11"/>
  </r>
  <r>
    <x v="1"/>
    <x v="17"/>
    <s v="Burdwan"/>
    <x v="1"/>
    <n v="400"/>
    <n v="2125"/>
  </r>
  <r>
    <x v="1"/>
    <x v="17"/>
    <s v="Burdwan"/>
    <x v="2"/>
    <n v="50"/>
    <n v="600"/>
  </r>
  <r>
    <x v="2"/>
    <x v="17"/>
    <s v="Burdwan"/>
    <x v="0"/>
    <n v="562860"/>
    <n v="2959.78"/>
  </r>
  <r>
    <x v="2"/>
    <x v="17"/>
    <s v="Burdwan"/>
    <x v="1"/>
    <n v="380"/>
    <n v="2052.63"/>
  </r>
  <r>
    <x v="2"/>
    <x v="17"/>
    <s v="Burdwan"/>
    <x v="2"/>
    <n v="60"/>
    <n v="1666.67"/>
  </r>
  <r>
    <x v="3"/>
    <x v="17"/>
    <s v="Burdwan"/>
    <x v="0"/>
    <n v="592800"/>
    <n v="2950.94"/>
  </r>
  <r>
    <x v="3"/>
    <x v="17"/>
    <s v="Burdwan"/>
    <x v="1"/>
    <n v="500"/>
    <n v="2100"/>
  </r>
  <r>
    <x v="3"/>
    <x v="17"/>
    <s v="Burdwan"/>
    <x v="2"/>
    <n v="80"/>
    <n v="1000"/>
  </r>
  <r>
    <x v="4"/>
    <x v="17"/>
    <s v="Burdwan"/>
    <x v="0"/>
    <n v="593420"/>
    <n v="3239.63"/>
  </r>
  <r>
    <x v="4"/>
    <x v="17"/>
    <s v="Burdwan"/>
    <x v="1"/>
    <n v="560"/>
    <n v="2089.29"/>
  </r>
  <r>
    <x v="4"/>
    <x v="17"/>
    <s v="Burdwan"/>
    <x v="2"/>
    <n v="180"/>
    <n v="1611.11"/>
  </r>
  <r>
    <x v="5"/>
    <x v="17"/>
    <s v="Burdwan"/>
    <x v="0"/>
    <n v="604190"/>
    <n v="3337.72"/>
  </r>
  <r>
    <x v="5"/>
    <x v="17"/>
    <s v="Burdwan"/>
    <x v="1"/>
    <n v="560"/>
    <n v="2107.14"/>
  </r>
  <r>
    <x v="5"/>
    <x v="17"/>
    <s v="Burdwan"/>
    <x v="2"/>
    <n v="150"/>
    <n v="1200"/>
  </r>
  <r>
    <x v="6"/>
    <x v="17"/>
    <s v="Burdwan"/>
    <x v="0"/>
    <n v="583280"/>
    <n v="3250.63"/>
  </r>
  <r>
    <x v="6"/>
    <x v="17"/>
    <s v="Burdwan"/>
    <x v="1"/>
    <n v="560"/>
    <n v="2142.86"/>
  </r>
  <r>
    <x v="6"/>
    <x v="17"/>
    <s v="Burdwan"/>
    <x v="2"/>
    <n v="120"/>
    <n v="1250"/>
  </r>
  <r>
    <x v="7"/>
    <x v="17"/>
    <s v="Burdwan"/>
    <x v="0"/>
    <n v="578470"/>
    <n v="3369.98"/>
  </r>
  <r>
    <x v="7"/>
    <x v="17"/>
    <s v="Burdwan"/>
    <x v="1"/>
    <n v="570"/>
    <n v="2157.89"/>
  </r>
  <r>
    <x v="7"/>
    <x v="17"/>
    <s v="Burdwan"/>
    <x v="2"/>
    <n v="120"/>
    <n v="833.33"/>
  </r>
  <r>
    <x v="8"/>
    <x v="17"/>
    <s v="Burdwan"/>
    <x v="0"/>
    <n v="493440"/>
    <n v="3069.16"/>
  </r>
  <r>
    <x v="8"/>
    <x v="17"/>
    <s v="Burdwan"/>
    <x v="1"/>
    <n v="680"/>
    <n v="2149.12"/>
  </r>
  <r>
    <x v="8"/>
    <x v="17"/>
    <s v="Burdwan"/>
    <x v="2"/>
    <n v="190"/>
    <n v="1260.42"/>
  </r>
  <r>
    <x v="9"/>
    <x v="17"/>
    <s v="Burdwan"/>
    <x v="0"/>
    <n v="520610"/>
    <n v="3068.36"/>
  </r>
  <r>
    <x v="9"/>
    <x v="17"/>
    <s v="Burdwan"/>
    <x v="1"/>
    <n v="120"/>
    <n v="2169.4899999999998"/>
  </r>
  <r>
    <x v="9"/>
    <x v="17"/>
    <s v="Burdwan"/>
    <x v="2"/>
    <n v="1330"/>
    <n v="1294.6500000000001"/>
  </r>
  <r>
    <x v="0"/>
    <x v="17"/>
    <s v="Birbhum"/>
    <x v="0"/>
    <n v="393900"/>
    <n v="3077.94"/>
  </r>
  <r>
    <x v="0"/>
    <x v="17"/>
    <s v="Birbhum"/>
    <x v="1"/>
    <n v="460"/>
    <n v="1543.48"/>
  </r>
  <r>
    <x v="0"/>
    <x v="17"/>
    <s v="Birbhum"/>
    <x v="2"/>
    <n v="9430"/>
    <n v="1196.18"/>
  </r>
  <r>
    <x v="0"/>
    <x v="17"/>
    <s v="Birbhum"/>
    <x v="3"/>
    <n v="380"/>
    <n v="236.84"/>
  </r>
  <r>
    <x v="1"/>
    <x v="17"/>
    <s v="Birbhum"/>
    <x v="0"/>
    <n v="357600"/>
    <n v="2685.96"/>
  </r>
  <r>
    <x v="1"/>
    <x v="17"/>
    <s v="Birbhum"/>
    <x v="1"/>
    <n v="610"/>
    <n v="1360.66"/>
  </r>
  <r>
    <x v="1"/>
    <x v="17"/>
    <s v="Birbhum"/>
    <x v="2"/>
    <n v="8540"/>
    <n v="1081.97"/>
  </r>
  <r>
    <x v="2"/>
    <x v="17"/>
    <s v="Birbhum"/>
    <x v="0"/>
    <n v="249030"/>
    <n v="3003.45"/>
  </r>
  <r>
    <x v="2"/>
    <x v="17"/>
    <s v="Birbhum"/>
    <x v="1"/>
    <n v="210"/>
    <n v="1714.29"/>
  </r>
  <r>
    <x v="2"/>
    <x v="17"/>
    <s v="Birbhum"/>
    <x v="2"/>
    <n v="8160"/>
    <n v="1291.67"/>
  </r>
  <r>
    <x v="3"/>
    <x v="17"/>
    <s v="Birbhum"/>
    <x v="0"/>
    <n v="386880"/>
    <n v="2912.53"/>
  </r>
  <r>
    <x v="3"/>
    <x v="17"/>
    <s v="Birbhum"/>
    <x v="1"/>
    <n v="230"/>
    <n v="1565.22"/>
  </r>
  <r>
    <x v="3"/>
    <x v="17"/>
    <s v="Birbhum"/>
    <x v="2"/>
    <n v="7150"/>
    <n v="1075.52"/>
  </r>
  <r>
    <x v="4"/>
    <x v="17"/>
    <s v="Birbhum"/>
    <x v="0"/>
    <n v="372090"/>
    <n v="2913.89"/>
  </r>
  <r>
    <x v="4"/>
    <x v="17"/>
    <s v="Birbhum"/>
    <x v="1"/>
    <n v="180"/>
    <n v="1611.11"/>
  </r>
  <r>
    <x v="4"/>
    <x v="17"/>
    <s v="Birbhum"/>
    <x v="2"/>
    <n v="7130"/>
    <n v="1295.93"/>
  </r>
  <r>
    <x v="5"/>
    <x v="17"/>
    <s v="Birbhum"/>
    <x v="0"/>
    <n v="384610"/>
    <n v="3312.71"/>
  </r>
  <r>
    <x v="5"/>
    <x v="17"/>
    <s v="Birbhum"/>
    <x v="1"/>
    <n v="80"/>
    <n v="1500"/>
  </r>
  <r>
    <x v="5"/>
    <x v="17"/>
    <s v="Birbhum"/>
    <x v="2"/>
    <n v="7160"/>
    <n v="1325.42"/>
  </r>
  <r>
    <x v="6"/>
    <x v="17"/>
    <s v="Birbhum"/>
    <x v="0"/>
    <n v="384730"/>
    <n v="3279.91"/>
  </r>
  <r>
    <x v="6"/>
    <x v="17"/>
    <s v="Birbhum"/>
    <x v="1"/>
    <n v="420"/>
    <n v="2023.81"/>
  </r>
  <r>
    <x v="6"/>
    <x v="17"/>
    <s v="Birbhum"/>
    <x v="2"/>
    <n v="6780"/>
    <n v="1389.38"/>
  </r>
  <r>
    <x v="7"/>
    <x v="17"/>
    <s v="Birbhum"/>
    <x v="0"/>
    <n v="399510"/>
    <n v="3355.79"/>
  </r>
  <r>
    <x v="7"/>
    <x v="17"/>
    <s v="Birbhum"/>
    <x v="1"/>
    <n v="450"/>
    <n v="1866.67"/>
  </r>
  <r>
    <x v="7"/>
    <x v="17"/>
    <s v="Birbhum"/>
    <x v="2"/>
    <n v="10120"/>
    <n v="1004.94"/>
  </r>
  <r>
    <x v="8"/>
    <x v="17"/>
    <s v="Birbhum"/>
    <x v="0"/>
    <n v="401630"/>
    <n v="3259.3"/>
  </r>
  <r>
    <x v="8"/>
    <x v="17"/>
    <s v="Birbhum"/>
    <x v="1"/>
    <n v="520"/>
    <n v="2469.11"/>
  </r>
  <r>
    <x v="8"/>
    <x v="17"/>
    <s v="Birbhum"/>
    <x v="2"/>
    <n v="7680"/>
    <n v="1297.27"/>
  </r>
  <r>
    <x v="9"/>
    <x v="17"/>
    <s v="Birbhum"/>
    <x v="0"/>
    <n v="423810"/>
    <n v="3246.97"/>
  </r>
  <r>
    <x v="9"/>
    <x v="17"/>
    <s v="Birbhum"/>
    <x v="1"/>
    <n v="1180"/>
    <n v="2221"/>
  </r>
  <r>
    <x v="9"/>
    <x v="17"/>
    <s v="Birbhum"/>
    <x v="2"/>
    <n v="12360"/>
    <n v="1481.76"/>
  </r>
  <r>
    <x v="0"/>
    <x v="17"/>
    <s v="Bankura"/>
    <x v="0"/>
    <n v="371100"/>
    <n v="2764.21"/>
  </r>
  <r>
    <x v="0"/>
    <x v="17"/>
    <s v="Bankura"/>
    <x v="1"/>
    <n v="400"/>
    <n v="1400"/>
  </r>
  <r>
    <x v="0"/>
    <x v="17"/>
    <s v="Bankura"/>
    <x v="2"/>
    <n v="20"/>
    <n v="1000"/>
  </r>
  <r>
    <x v="0"/>
    <x v="17"/>
    <s v="Bankura"/>
    <x v="3"/>
    <n v="270"/>
    <n v="333.33"/>
  </r>
  <r>
    <x v="1"/>
    <x v="17"/>
    <s v="Bankura"/>
    <x v="0"/>
    <n v="377300"/>
    <n v="2663.4"/>
  </r>
  <r>
    <x v="1"/>
    <x v="17"/>
    <s v="Bankura"/>
    <x v="1"/>
    <n v="170"/>
    <n v="2294.12"/>
  </r>
  <r>
    <x v="1"/>
    <x v="17"/>
    <s v="Bankura"/>
    <x v="2"/>
    <n v="30"/>
    <n v="666.67"/>
  </r>
  <r>
    <x v="2"/>
    <x v="17"/>
    <s v="Bankura"/>
    <x v="0"/>
    <n v="198020"/>
    <n v="2562.8200000000002"/>
  </r>
  <r>
    <x v="2"/>
    <x v="17"/>
    <s v="Bankura"/>
    <x v="1"/>
    <n v="330"/>
    <n v="2151.52"/>
  </r>
  <r>
    <x v="3"/>
    <x v="17"/>
    <s v="Bankura"/>
    <x v="0"/>
    <n v="376990"/>
    <n v="2969.6"/>
  </r>
  <r>
    <x v="3"/>
    <x v="17"/>
    <s v="Bankura"/>
    <x v="1"/>
    <n v="230"/>
    <n v="2173.91"/>
  </r>
  <r>
    <x v="3"/>
    <x v="17"/>
    <s v="Bankura"/>
    <x v="2"/>
    <n v="20"/>
    <n v="500"/>
  </r>
  <r>
    <x v="4"/>
    <x v="17"/>
    <s v="Bankura"/>
    <x v="0"/>
    <n v="376290"/>
    <n v="2747.19"/>
  </r>
  <r>
    <x v="4"/>
    <x v="17"/>
    <s v="Bankura"/>
    <x v="1"/>
    <n v="310"/>
    <n v="3258.06"/>
  </r>
  <r>
    <x v="4"/>
    <x v="17"/>
    <s v="Bankura"/>
    <x v="2"/>
    <n v="10"/>
    <n v="2000"/>
  </r>
  <r>
    <x v="5"/>
    <x v="17"/>
    <s v="Bankura"/>
    <x v="0"/>
    <n v="377610"/>
    <n v="2768.36"/>
  </r>
  <r>
    <x v="5"/>
    <x v="17"/>
    <s v="Bankura"/>
    <x v="1"/>
    <n v="220"/>
    <n v="2409.09"/>
  </r>
  <r>
    <x v="5"/>
    <x v="17"/>
    <s v="Bankura"/>
    <x v="2"/>
    <n v="10"/>
    <n v="1000"/>
  </r>
  <r>
    <x v="6"/>
    <x v="17"/>
    <s v="Bankura"/>
    <x v="0"/>
    <n v="356090"/>
    <n v="2763.8"/>
  </r>
  <r>
    <x v="6"/>
    <x v="17"/>
    <s v="Bankura"/>
    <x v="1"/>
    <n v="290"/>
    <n v="2827.59"/>
  </r>
  <r>
    <x v="6"/>
    <x v="17"/>
    <s v="Bankura"/>
    <x v="2"/>
    <n v="30"/>
    <n v="1333.33"/>
  </r>
  <r>
    <x v="7"/>
    <x v="17"/>
    <s v="Bankura"/>
    <x v="0"/>
    <n v="360610"/>
    <n v="2747.12"/>
  </r>
  <r>
    <x v="7"/>
    <x v="17"/>
    <s v="Bankura"/>
    <x v="1"/>
    <n v="390"/>
    <n v="3512.82"/>
  </r>
  <r>
    <x v="7"/>
    <x v="17"/>
    <s v="Bankura"/>
    <x v="2"/>
    <n v="30"/>
    <n v="1333.33"/>
  </r>
  <r>
    <x v="8"/>
    <x v="17"/>
    <s v="Bankura"/>
    <x v="0"/>
    <n v="376630"/>
    <n v="2809.78"/>
  </r>
  <r>
    <x v="8"/>
    <x v="17"/>
    <s v="Bankura"/>
    <x v="1"/>
    <n v="480"/>
    <n v="2876.31"/>
  </r>
  <r>
    <x v="8"/>
    <x v="17"/>
    <s v="Bankura"/>
    <x v="2"/>
    <n v="70"/>
    <n v="1072.46"/>
  </r>
  <r>
    <x v="9"/>
    <x v="17"/>
    <s v="Bankura"/>
    <x v="0"/>
    <n v="384610"/>
    <n v="2811.87"/>
  </r>
  <r>
    <x v="9"/>
    <x v="17"/>
    <s v="Bankura"/>
    <x v="1"/>
    <n v="730"/>
    <n v="2513.0700000000002"/>
  </r>
  <r>
    <x v="9"/>
    <x v="17"/>
    <s v="Bankura"/>
    <x v="2"/>
    <n v="690"/>
    <n v="1321.27"/>
  </r>
  <r>
    <x v="0"/>
    <x v="17"/>
    <s v="Hooghly"/>
    <x v="0"/>
    <n v="305700"/>
    <n v="2866.54"/>
  </r>
  <r>
    <x v="0"/>
    <x v="17"/>
    <s v="Hooghly"/>
    <x v="1"/>
    <n v="250"/>
    <n v="2000"/>
  </r>
  <r>
    <x v="0"/>
    <x v="17"/>
    <s v="Hooghly"/>
    <x v="2"/>
    <n v="160"/>
    <n v="1187.5"/>
  </r>
  <r>
    <x v="0"/>
    <x v="17"/>
    <s v="Hooghly"/>
    <x v="3"/>
    <n v="1000"/>
    <n v="350"/>
  </r>
  <r>
    <x v="1"/>
    <x v="17"/>
    <s v="Hooghly"/>
    <x v="0"/>
    <n v="299900"/>
    <n v="2871.96"/>
  </r>
  <r>
    <x v="1"/>
    <x v="17"/>
    <s v="Hooghly"/>
    <x v="1"/>
    <n v="260"/>
    <n v="2346.15"/>
  </r>
  <r>
    <x v="2"/>
    <x v="17"/>
    <s v="Hooghly"/>
    <x v="0"/>
    <n v="292370"/>
    <n v="3092.52"/>
  </r>
  <r>
    <x v="2"/>
    <x v="17"/>
    <s v="Hooghly"/>
    <x v="1"/>
    <n v="250"/>
    <n v="2000"/>
  </r>
  <r>
    <x v="3"/>
    <x v="17"/>
    <s v="Hooghly"/>
    <x v="0"/>
    <n v="277200"/>
    <n v="2910.68"/>
  </r>
  <r>
    <x v="3"/>
    <x v="17"/>
    <s v="Hooghly"/>
    <x v="1"/>
    <n v="250"/>
    <n v="2040"/>
  </r>
  <r>
    <x v="4"/>
    <x v="17"/>
    <s v="Hooghly"/>
    <x v="0"/>
    <n v="273450"/>
    <n v="2900.13"/>
  </r>
  <r>
    <x v="4"/>
    <x v="17"/>
    <s v="Hooghly"/>
    <x v="1"/>
    <n v="220"/>
    <n v="2000"/>
  </r>
  <r>
    <x v="5"/>
    <x v="17"/>
    <s v="Hooghly"/>
    <x v="0"/>
    <n v="286050"/>
    <n v="2823.74"/>
  </r>
  <r>
    <x v="5"/>
    <x v="17"/>
    <s v="Hooghly"/>
    <x v="1"/>
    <n v="240"/>
    <n v="2000"/>
  </r>
  <r>
    <x v="5"/>
    <x v="17"/>
    <s v="Hooghly"/>
    <x v="2"/>
    <n v="30"/>
    <n v="1333.33"/>
  </r>
  <r>
    <x v="6"/>
    <x v="17"/>
    <s v="Hooghly"/>
    <x v="0"/>
    <n v="276030"/>
    <n v="3115.78"/>
  </r>
  <r>
    <x v="6"/>
    <x v="17"/>
    <s v="Hooghly"/>
    <x v="1"/>
    <n v="230"/>
    <n v="2000"/>
  </r>
  <r>
    <x v="6"/>
    <x v="17"/>
    <s v="Hooghly"/>
    <x v="2"/>
    <n v="30"/>
    <n v="1333.33"/>
  </r>
  <r>
    <x v="7"/>
    <x v="17"/>
    <s v="Hooghly"/>
    <x v="0"/>
    <n v="277620"/>
    <n v="3138.39"/>
  </r>
  <r>
    <x v="7"/>
    <x v="17"/>
    <s v="Hooghly"/>
    <x v="1"/>
    <n v="240"/>
    <n v="2000"/>
  </r>
  <r>
    <x v="7"/>
    <x v="17"/>
    <s v="Hooghly"/>
    <x v="2"/>
    <n v="40"/>
    <n v="1000"/>
  </r>
  <r>
    <x v="8"/>
    <x v="17"/>
    <s v="Hooghly"/>
    <x v="0"/>
    <n v="266970"/>
    <n v="3135.59"/>
  </r>
  <r>
    <x v="8"/>
    <x v="17"/>
    <s v="Hooghly"/>
    <x v="1"/>
    <n v="240"/>
    <n v="2016.74"/>
  </r>
  <r>
    <x v="8"/>
    <x v="17"/>
    <s v="Hooghly"/>
    <x v="2"/>
    <n v="30"/>
    <n v="1258.06"/>
  </r>
  <r>
    <x v="9"/>
    <x v="17"/>
    <s v="Hooghly"/>
    <x v="0"/>
    <n v="260370"/>
    <n v="3224.91"/>
  </r>
  <r>
    <x v="9"/>
    <x v="17"/>
    <s v="Hooghly"/>
    <x v="1"/>
    <n v="530"/>
    <n v="2517.0500000000002"/>
  </r>
  <r>
    <x v="9"/>
    <x v="17"/>
    <s v="Hooghly"/>
    <x v="2"/>
    <n v="110"/>
    <n v="1436.36"/>
  </r>
  <r>
    <x v="0"/>
    <x v="17"/>
    <s v="Howrah"/>
    <x v="0"/>
    <n v="115300"/>
    <n v="1795.32"/>
  </r>
  <r>
    <x v="0"/>
    <x v="17"/>
    <s v="Howrah"/>
    <x v="1"/>
    <n v="90"/>
    <n v="1111.1099999999999"/>
  </r>
  <r>
    <x v="0"/>
    <x v="17"/>
    <s v="Howrah"/>
    <x v="3"/>
    <n v="2900"/>
    <n v="306.89999999999998"/>
  </r>
  <r>
    <x v="1"/>
    <x v="17"/>
    <s v="Howrah"/>
    <x v="0"/>
    <n v="114000"/>
    <n v="1677.19"/>
  </r>
  <r>
    <x v="1"/>
    <x v="17"/>
    <s v="Howrah"/>
    <x v="1"/>
    <n v="90"/>
    <n v="1222.22"/>
  </r>
  <r>
    <x v="2"/>
    <x v="17"/>
    <s v="Howrah"/>
    <x v="0"/>
    <n v="115470"/>
    <n v="2639.3"/>
  </r>
  <r>
    <x v="2"/>
    <x v="17"/>
    <s v="Howrah"/>
    <x v="1"/>
    <n v="90"/>
    <n v="1222.22"/>
  </r>
  <r>
    <x v="3"/>
    <x v="17"/>
    <s v="Howrah"/>
    <x v="0"/>
    <n v="107050"/>
    <n v="2104.9"/>
  </r>
  <r>
    <x v="3"/>
    <x v="17"/>
    <s v="Howrah"/>
    <x v="1"/>
    <n v="90"/>
    <n v="1111.1099999999999"/>
  </r>
  <r>
    <x v="3"/>
    <x v="17"/>
    <s v="Howrah"/>
    <x v="3"/>
    <n v="70"/>
    <n v="142.86000000000001"/>
  </r>
  <r>
    <x v="4"/>
    <x v="17"/>
    <s v="Howrah"/>
    <x v="0"/>
    <n v="111210"/>
    <n v="2579.17"/>
  </r>
  <r>
    <x v="4"/>
    <x v="17"/>
    <s v="Howrah"/>
    <x v="1"/>
    <n v="90"/>
    <n v="1333.33"/>
  </r>
  <r>
    <x v="4"/>
    <x v="17"/>
    <s v="Howrah"/>
    <x v="3"/>
    <n v="60"/>
    <n v="166.67"/>
  </r>
  <r>
    <x v="5"/>
    <x v="17"/>
    <s v="Howrah"/>
    <x v="0"/>
    <n v="108640"/>
    <n v="2532.4899999999998"/>
  </r>
  <r>
    <x v="5"/>
    <x v="17"/>
    <s v="Howrah"/>
    <x v="1"/>
    <n v="90"/>
    <n v="1222.22"/>
  </r>
  <r>
    <x v="6"/>
    <x v="17"/>
    <s v="Howrah"/>
    <x v="0"/>
    <n v="117360"/>
    <n v="2729.98"/>
  </r>
  <r>
    <x v="6"/>
    <x v="17"/>
    <s v="Howrah"/>
    <x v="1"/>
    <n v="90"/>
    <n v="1222.22"/>
  </r>
  <r>
    <x v="7"/>
    <x v="17"/>
    <s v="Howrah"/>
    <x v="0"/>
    <n v="112820"/>
    <n v="1969.69"/>
  </r>
  <r>
    <x v="7"/>
    <x v="17"/>
    <s v="Howrah"/>
    <x v="1"/>
    <n v="90"/>
    <n v="1444.44"/>
  </r>
  <r>
    <x v="8"/>
    <x v="17"/>
    <s v="Howrah"/>
    <x v="0"/>
    <n v="115790"/>
    <n v="2585.08"/>
  </r>
  <r>
    <x v="8"/>
    <x v="17"/>
    <s v="Howrah"/>
    <x v="1"/>
    <n v="90"/>
    <n v="1377.78"/>
  </r>
  <r>
    <x v="9"/>
    <x v="17"/>
    <s v="Howrah"/>
    <x v="0"/>
    <n v="110380"/>
    <n v="2724.04"/>
  </r>
  <r>
    <x v="9"/>
    <x v="17"/>
    <s v="Howrah"/>
    <x v="1"/>
    <n v="120"/>
    <n v="3252.1"/>
  </r>
  <r>
    <x v="9"/>
    <x v="17"/>
    <s v="Howrah"/>
    <x v="2"/>
    <n v="10"/>
    <n v="1272.73"/>
  </r>
  <r>
    <x v="0"/>
    <x v="17"/>
    <s v="Jalpaiguri"/>
    <x v="0"/>
    <n v="235500"/>
    <n v="1661.15"/>
  </r>
  <r>
    <x v="0"/>
    <x v="17"/>
    <s v="Jalpaiguri"/>
    <x v="1"/>
    <n v="11800"/>
    <n v="2464.41"/>
  </r>
  <r>
    <x v="0"/>
    <x v="17"/>
    <s v="Jalpaiguri"/>
    <x v="2"/>
    <n v="70"/>
    <n v="857.14"/>
  </r>
  <r>
    <x v="0"/>
    <x v="17"/>
    <s v="Jalpaiguri"/>
    <x v="3"/>
    <n v="800"/>
    <n v="412.5"/>
  </r>
  <r>
    <x v="1"/>
    <x v="17"/>
    <s v="Jalpaiguri"/>
    <x v="0"/>
    <n v="227500"/>
    <n v="1913.41"/>
  </r>
  <r>
    <x v="1"/>
    <x v="17"/>
    <s v="Jalpaiguri"/>
    <x v="1"/>
    <n v="11800"/>
    <n v="2008.47"/>
  </r>
  <r>
    <x v="1"/>
    <x v="17"/>
    <s v="Jalpaiguri"/>
    <x v="2"/>
    <n v="50"/>
    <n v="1400"/>
  </r>
  <r>
    <x v="2"/>
    <x v="17"/>
    <s v="Jalpaiguri"/>
    <x v="0"/>
    <n v="224110"/>
    <n v="2203.11"/>
  </r>
  <r>
    <x v="2"/>
    <x v="17"/>
    <s v="Jalpaiguri"/>
    <x v="1"/>
    <n v="12850"/>
    <n v="3202.33"/>
  </r>
  <r>
    <x v="2"/>
    <x v="17"/>
    <s v="Jalpaiguri"/>
    <x v="2"/>
    <n v="40"/>
    <n v="1000"/>
  </r>
  <r>
    <x v="3"/>
    <x v="17"/>
    <s v="Jalpaiguri"/>
    <x v="0"/>
    <n v="224620"/>
    <n v="2090.86"/>
  </r>
  <r>
    <x v="3"/>
    <x v="17"/>
    <s v="Jalpaiguri"/>
    <x v="1"/>
    <n v="13500"/>
    <n v="2551.85"/>
  </r>
  <r>
    <x v="3"/>
    <x v="17"/>
    <s v="Jalpaiguri"/>
    <x v="2"/>
    <n v="90"/>
    <n v="1111.1099999999999"/>
  </r>
  <r>
    <x v="4"/>
    <x v="17"/>
    <s v="Jalpaiguri"/>
    <x v="0"/>
    <n v="228120"/>
    <n v="2160.62"/>
  </r>
  <r>
    <x v="4"/>
    <x v="17"/>
    <s v="Jalpaiguri"/>
    <x v="1"/>
    <n v="12690"/>
    <n v="2621.75"/>
  </r>
  <r>
    <x v="4"/>
    <x v="17"/>
    <s v="Jalpaiguri"/>
    <x v="2"/>
    <n v="90"/>
    <n v="1333.33"/>
  </r>
  <r>
    <x v="5"/>
    <x v="17"/>
    <s v="Jalpaiguri"/>
    <x v="0"/>
    <n v="229650"/>
    <n v="2278.0300000000002"/>
  </r>
  <r>
    <x v="5"/>
    <x v="17"/>
    <s v="Jalpaiguri"/>
    <x v="1"/>
    <n v="12750"/>
    <n v="3385.88"/>
  </r>
  <r>
    <x v="5"/>
    <x v="17"/>
    <s v="Jalpaiguri"/>
    <x v="2"/>
    <n v="20"/>
    <n v="1000"/>
  </r>
  <r>
    <x v="6"/>
    <x v="17"/>
    <s v="Jalpaiguri"/>
    <x v="0"/>
    <n v="230540"/>
    <n v="2437.1"/>
  </r>
  <r>
    <x v="6"/>
    <x v="17"/>
    <s v="Jalpaiguri"/>
    <x v="1"/>
    <n v="14230"/>
    <n v="2670.41"/>
  </r>
  <r>
    <x v="6"/>
    <x v="17"/>
    <s v="Jalpaiguri"/>
    <x v="2"/>
    <n v="110"/>
    <n v="909.09"/>
  </r>
  <r>
    <x v="7"/>
    <x v="17"/>
    <s v="Jalpaiguri"/>
    <x v="0"/>
    <n v="220260"/>
    <n v="2526.1999999999998"/>
  </r>
  <r>
    <x v="7"/>
    <x v="17"/>
    <s v="Jalpaiguri"/>
    <x v="1"/>
    <n v="15560"/>
    <n v="3094.47"/>
  </r>
  <r>
    <x v="7"/>
    <x v="17"/>
    <s v="Jalpaiguri"/>
    <x v="2"/>
    <n v="80"/>
    <n v="1125"/>
  </r>
  <r>
    <x v="8"/>
    <x v="17"/>
    <s v="Jalpaiguri"/>
    <x v="0"/>
    <n v="210970"/>
    <n v="2291.3000000000002"/>
  </r>
  <r>
    <x v="8"/>
    <x v="17"/>
    <s v="Jalpaiguri"/>
    <x v="1"/>
    <n v="14960"/>
    <n v="3379.24"/>
  </r>
  <r>
    <x v="8"/>
    <x v="17"/>
    <s v="Jalpaiguri"/>
    <x v="2"/>
    <n v="140"/>
    <n v="1014.18"/>
  </r>
  <r>
    <x v="9"/>
    <x v="17"/>
    <s v="Jalpaiguri"/>
    <x v="0"/>
    <n v="214230"/>
    <n v="2400.54"/>
  </r>
  <r>
    <x v="9"/>
    <x v="17"/>
    <s v="Jalpaiguri"/>
    <x v="1"/>
    <n v="30970"/>
    <n v="5179.9399999999996"/>
  </r>
  <r>
    <x v="9"/>
    <x v="17"/>
    <s v="Jalpaiguri"/>
    <x v="2"/>
    <n v="120"/>
    <n v="1419.35"/>
  </r>
  <r>
    <x v="0"/>
    <x v="17"/>
    <s v="Darjeeling"/>
    <x v="0"/>
    <n v="32500"/>
    <n v="2113.85"/>
  </r>
  <r>
    <x v="0"/>
    <x v="17"/>
    <s v="Darjeeling"/>
    <x v="1"/>
    <n v="15760"/>
    <n v="2721.45"/>
  </r>
  <r>
    <x v="0"/>
    <x v="17"/>
    <s v="Darjeeling"/>
    <x v="3"/>
    <n v="160"/>
    <n v="437.5"/>
  </r>
  <r>
    <x v="1"/>
    <x v="17"/>
    <s v="Darjeeling"/>
    <x v="0"/>
    <n v="32300"/>
    <n v="2334.37"/>
  </r>
  <r>
    <x v="1"/>
    <x v="17"/>
    <s v="Darjeeling"/>
    <x v="1"/>
    <n v="15840"/>
    <n v="2500.63"/>
  </r>
  <r>
    <x v="2"/>
    <x v="17"/>
    <s v="Darjeeling"/>
    <x v="0"/>
    <n v="32260"/>
    <n v="2411.66"/>
  </r>
  <r>
    <x v="2"/>
    <x v="17"/>
    <s v="Darjeeling"/>
    <x v="1"/>
    <n v="16060"/>
    <n v="2539.85"/>
  </r>
  <r>
    <x v="3"/>
    <x v="17"/>
    <s v="Darjeeling"/>
    <x v="0"/>
    <n v="32290"/>
    <n v="2348.71"/>
  </r>
  <r>
    <x v="3"/>
    <x v="17"/>
    <s v="Darjeeling"/>
    <x v="1"/>
    <n v="16200"/>
    <n v="2331.48"/>
  </r>
  <r>
    <x v="4"/>
    <x v="17"/>
    <s v="Darjeeling"/>
    <x v="0"/>
    <n v="32420"/>
    <n v="2083.9"/>
  </r>
  <r>
    <x v="4"/>
    <x v="17"/>
    <s v="Darjeeling"/>
    <x v="1"/>
    <n v="16190"/>
    <n v="2331.69"/>
  </r>
  <r>
    <x v="5"/>
    <x v="17"/>
    <s v="Darjeeling"/>
    <x v="0"/>
    <n v="32160"/>
    <n v="2248.13"/>
  </r>
  <r>
    <x v="5"/>
    <x v="17"/>
    <s v="Darjeeling"/>
    <x v="1"/>
    <n v="17480"/>
    <n v="2386.16"/>
  </r>
  <r>
    <x v="6"/>
    <x v="17"/>
    <s v="Darjeeling"/>
    <x v="0"/>
    <n v="32560"/>
    <n v="2105.04"/>
  </r>
  <r>
    <x v="6"/>
    <x v="17"/>
    <s v="Darjeeling"/>
    <x v="1"/>
    <n v="16970"/>
    <n v="2421.92"/>
  </r>
  <r>
    <x v="7"/>
    <x v="17"/>
    <s v="Darjeeling"/>
    <x v="0"/>
    <n v="32590"/>
    <n v="2361.15"/>
  </r>
  <r>
    <x v="7"/>
    <x v="17"/>
    <s v="Darjeeling"/>
    <x v="1"/>
    <n v="17290"/>
    <n v="2562.17"/>
  </r>
  <r>
    <x v="8"/>
    <x v="17"/>
    <s v="Darjeeling"/>
    <x v="0"/>
    <n v="27300"/>
    <n v="2204.81"/>
  </r>
  <r>
    <x v="8"/>
    <x v="17"/>
    <s v="Darjeeling"/>
    <x v="1"/>
    <n v="6700"/>
    <n v="2279.6999999999998"/>
  </r>
  <r>
    <x v="8"/>
    <x v="17"/>
    <s v="Darjeeling"/>
    <x v="2"/>
    <n v="20"/>
    <n v="1000"/>
  </r>
  <r>
    <x v="9"/>
    <x v="17"/>
    <s v="Darjeeling"/>
    <x v="0"/>
    <n v="28270"/>
    <n v="2319.88"/>
  </r>
  <r>
    <x v="9"/>
    <x v="17"/>
    <s v="Darjeeling"/>
    <x v="1"/>
    <n v="12650"/>
    <n v="2377.4899999999998"/>
  </r>
  <r>
    <x v="9"/>
    <x v="17"/>
    <s v="Darjeeling"/>
    <x v="2"/>
    <n v="20"/>
    <n v="1437.5"/>
  </r>
  <r>
    <x v="0"/>
    <x v="17"/>
    <s v="Malda"/>
    <x v="0"/>
    <n v="221700"/>
    <n v="2962.56"/>
  </r>
  <r>
    <x v="0"/>
    <x v="17"/>
    <s v="Malda"/>
    <x v="1"/>
    <n v="9470"/>
    <n v="2592.4"/>
  </r>
  <r>
    <x v="0"/>
    <x v="17"/>
    <s v="Malda"/>
    <x v="2"/>
    <n v="3420"/>
    <n v="944.44"/>
  </r>
  <r>
    <x v="0"/>
    <x v="17"/>
    <s v="Malda"/>
    <x v="3"/>
    <n v="510"/>
    <n v="392.16"/>
  </r>
  <r>
    <x v="1"/>
    <x v="17"/>
    <s v="Malda"/>
    <x v="0"/>
    <n v="216800"/>
    <n v="2834.41"/>
  </r>
  <r>
    <x v="1"/>
    <x v="17"/>
    <s v="Malda"/>
    <x v="1"/>
    <n v="8620"/>
    <n v="2314.39"/>
  </r>
  <r>
    <x v="1"/>
    <x v="17"/>
    <s v="Malda"/>
    <x v="2"/>
    <n v="3310"/>
    <n v="1462.24"/>
  </r>
  <r>
    <x v="2"/>
    <x v="17"/>
    <s v="Malda"/>
    <x v="0"/>
    <n v="200760"/>
    <n v="3140.47"/>
  </r>
  <r>
    <x v="2"/>
    <x v="17"/>
    <s v="Malda"/>
    <x v="1"/>
    <n v="8810"/>
    <n v="2298.52"/>
  </r>
  <r>
    <x v="2"/>
    <x v="17"/>
    <s v="Malda"/>
    <x v="2"/>
    <n v="2260"/>
    <n v="1075.22"/>
  </r>
  <r>
    <x v="3"/>
    <x v="17"/>
    <s v="Malda"/>
    <x v="0"/>
    <n v="204930"/>
    <n v="2986.24"/>
  </r>
  <r>
    <x v="3"/>
    <x v="17"/>
    <s v="Malda"/>
    <x v="1"/>
    <n v="13600"/>
    <n v="2163.2399999999998"/>
  </r>
  <r>
    <x v="3"/>
    <x v="17"/>
    <s v="Malda"/>
    <x v="2"/>
    <n v="3370"/>
    <n v="1112.76"/>
  </r>
  <r>
    <x v="4"/>
    <x v="17"/>
    <s v="Malda"/>
    <x v="0"/>
    <n v="207590"/>
    <n v="3105.01"/>
  </r>
  <r>
    <x v="4"/>
    <x v="17"/>
    <s v="Malda"/>
    <x v="1"/>
    <n v="20370"/>
    <n v="1978.4"/>
  </r>
  <r>
    <x v="4"/>
    <x v="17"/>
    <s v="Malda"/>
    <x v="2"/>
    <n v="3270"/>
    <n v="1443.43"/>
  </r>
  <r>
    <x v="5"/>
    <x v="17"/>
    <s v="Malda"/>
    <x v="0"/>
    <n v="198770"/>
    <n v="3543.64"/>
  </r>
  <r>
    <x v="5"/>
    <x v="17"/>
    <s v="Malda"/>
    <x v="1"/>
    <n v="16240"/>
    <n v="2629.93"/>
  </r>
  <r>
    <x v="5"/>
    <x v="17"/>
    <s v="Malda"/>
    <x v="2"/>
    <n v="3200"/>
    <n v="1131.25"/>
  </r>
  <r>
    <x v="6"/>
    <x v="17"/>
    <s v="Malda"/>
    <x v="0"/>
    <n v="204190"/>
    <n v="3465.25"/>
  </r>
  <r>
    <x v="6"/>
    <x v="17"/>
    <s v="Malda"/>
    <x v="1"/>
    <n v="16210"/>
    <n v="2289.33"/>
  </r>
  <r>
    <x v="6"/>
    <x v="17"/>
    <s v="Malda"/>
    <x v="2"/>
    <n v="2360"/>
    <n v="936.44"/>
  </r>
  <r>
    <x v="7"/>
    <x v="17"/>
    <s v="Malda"/>
    <x v="0"/>
    <n v="206350"/>
    <n v="3418.27"/>
  </r>
  <r>
    <x v="7"/>
    <x v="17"/>
    <s v="Malda"/>
    <x v="1"/>
    <n v="17140"/>
    <n v="2320.89"/>
  </r>
  <r>
    <x v="7"/>
    <x v="17"/>
    <s v="Malda"/>
    <x v="2"/>
    <n v="3110"/>
    <n v="1151.1300000000001"/>
  </r>
  <r>
    <x v="8"/>
    <x v="17"/>
    <s v="Malda"/>
    <x v="0"/>
    <n v="197170"/>
    <n v="3401.3"/>
  </r>
  <r>
    <x v="8"/>
    <x v="17"/>
    <s v="Malda"/>
    <x v="1"/>
    <n v="19920"/>
    <n v="4893.17"/>
  </r>
  <r>
    <x v="8"/>
    <x v="17"/>
    <s v="Malda"/>
    <x v="2"/>
    <n v="3680"/>
    <n v="928.73"/>
  </r>
  <r>
    <x v="9"/>
    <x v="17"/>
    <s v="Malda"/>
    <x v="0"/>
    <n v="213930"/>
    <n v="2944.6"/>
  </r>
  <r>
    <x v="9"/>
    <x v="17"/>
    <s v="Malda"/>
    <x v="1"/>
    <n v="36680"/>
    <n v="7757.91"/>
  </r>
  <r>
    <x v="9"/>
    <x v="17"/>
    <s v="Malda"/>
    <x v="2"/>
    <n v="550"/>
    <n v="970.8"/>
  </r>
  <r>
    <x v="0"/>
    <x v="17"/>
    <s v="Cooch Behar"/>
    <x v="0"/>
    <n v="309800"/>
    <n v="1615.24"/>
  </r>
  <r>
    <x v="0"/>
    <x v="17"/>
    <s v="Cooch Behar"/>
    <x v="1"/>
    <n v="8470"/>
    <n v="5766.23"/>
  </r>
  <r>
    <x v="0"/>
    <x v="17"/>
    <s v="Cooch Behar"/>
    <x v="3"/>
    <n v="1260"/>
    <n v="388.89"/>
  </r>
  <r>
    <x v="1"/>
    <x v="17"/>
    <s v="Cooch Behar"/>
    <x v="0"/>
    <n v="274000"/>
    <n v="2047.45"/>
  </r>
  <r>
    <x v="1"/>
    <x v="17"/>
    <s v="Cooch Behar"/>
    <x v="1"/>
    <n v="10790"/>
    <n v="5798.89"/>
  </r>
  <r>
    <x v="2"/>
    <x v="17"/>
    <s v="Cooch Behar"/>
    <x v="0"/>
    <n v="275290"/>
    <n v="2386.1"/>
  </r>
  <r>
    <x v="2"/>
    <x v="17"/>
    <s v="Cooch Behar"/>
    <x v="1"/>
    <n v="8950"/>
    <n v="5764.25"/>
  </r>
  <r>
    <x v="3"/>
    <x v="17"/>
    <s v="Cooch Behar"/>
    <x v="0"/>
    <n v="273280"/>
    <n v="2198.08"/>
  </r>
  <r>
    <x v="3"/>
    <x v="17"/>
    <s v="Cooch Behar"/>
    <x v="1"/>
    <n v="9350"/>
    <n v="5772.19"/>
  </r>
  <r>
    <x v="4"/>
    <x v="17"/>
    <s v="Cooch Behar"/>
    <x v="0"/>
    <n v="277810"/>
    <n v="2412.66"/>
  </r>
  <r>
    <x v="4"/>
    <x v="17"/>
    <s v="Cooch Behar"/>
    <x v="1"/>
    <n v="13290"/>
    <n v="5817.16"/>
  </r>
  <r>
    <x v="5"/>
    <x v="17"/>
    <s v="Cooch Behar"/>
    <x v="0"/>
    <n v="273130"/>
    <n v="2665.29"/>
  </r>
  <r>
    <x v="5"/>
    <x v="17"/>
    <s v="Cooch Behar"/>
    <x v="1"/>
    <n v="19820"/>
    <n v="5910.7"/>
  </r>
  <r>
    <x v="6"/>
    <x v="17"/>
    <s v="Cooch Behar"/>
    <x v="0"/>
    <n v="277390"/>
    <n v="2595.98"/>
  </r>
  <r>
    <x v="6"/>
    <x v="17"/>
    <s v="Cooch Behar"/>
    <x v="1"/>
    <n v="19890"/>
    <n v="5867.27"/>
  </r>
  <r>
    <x v="7"/>
    <x v="17"/>
    <s v="Cooch Behar"/>
    <x v="0"/>
    <n v="270150"/>
    <n v="2673.44"/>
  </r>
  <r>
    <x v="7"/>
    <x v="17"/>
    <s v="Cooch Behar"/>
    <x v="1"/>
    <n v="20100"/>
    <n v="5885.07"/>
  </r>
  <r>
    <x v="8"/>
    <x v="17"/>
    <s v="Cooch Behar"/>
    <x v="0"/>
    <n v="270750"/>
    <n v="2606.44"/>
  </r>
  <r>
    <x v="8"/>
    <x v="17"/>
    <s v="Cooch Behar"/>
    <x v="1"/>
    <n v="20840"/>
    <n v="5743.07"/>
  </r>
  <r>
    <x v="9"/>
    <x v="17"/>
    <s v="Cooch Behar"/>
    <x v="0"/>
    <n v="273050"/>
    <n v="2729.15"/>
  </r>
  <r>
    <x v="9"/>
    <x v="17"/>
    <s v="Cooch Behar"/>
    <x v="1"/>
    <n v="24380"/>
    <n v="6135.95"/>
  </r>
  <r>
    <x v="0"/>
    <x v="17"/>
    <s v="Purulia"/>
    <x v="0"/>
    <n v="301000"/>
    <n v="2472.4299999999998"/>
  </r>
  <r>
    <x v="0"/>
    <x v="17"/>
    <s v="Purulia"/>
    <x v="1"/>
    <n v="8040"/>
    <n v="1567.16"/>
  </r>
  <r>
    <x v="0"/>
    <x v="17"/>
    <s v="Purulia"/>
    <x v="2"/>
    <n v="10"/>
    <n v="2000"/>
  </r>
  <r>
    <x v="0"/>
    <x v="17"/>
    <s v="Purulia"/>
    <x v="3"/>
    <n v="60"/>
    <n v="333.33"/>
  </r>
  <r>
    <x v="1"/>
    <x v="17"/>
    <s v="Purulia"/>
    <x v="0"/>
    <n v="265700"/>
    <n v="2253.67"/>
  </r>
  <r>
    <x v="1"/>
    <x v="17"/>
    <s v="Purulia"/>
    <x v="1"/>
    <n v="7420"/>
    <n v="1323.45"/>
  </r>
  <r>
    <x v="1"/>
    <x v="17"/>
    <s v="Purulia"/>
    <x v="2"/>
    <n v="70"/>
    <n v="571.42999999999995"/>
  </r>
  <r>
    <x v="2"/>
    <x v="17"/>
    <s v="Purulia"/>
    <x v="0"/>
    <n v="152900"/>
    <n v="1711.9"/>
  </r>
  <r>
    <x v="2"/>
    <x v="17"/>
    <s v="Purulia"/>
    <x v="1"/>
    <n v="5420"/>
    <n v="1761.99"/>
  </r>
  <r>
    <x v="2"/>
    <x v="17"/>
    <s v="Purulia"/>
    <x v="2"/>
    <n v="60"/>
    <n v="1166.67"/>
  </r>
  <r>
    <x v="3"/>
    <x v="17"/>
    <s v="Purulia"/>
    <x v="0"/>
    <n v="270590"/>
    <n v="2706.49"/>
  </r>
  <r>
    <x v="3"/>
    <x v="17"/>
    <s v="Purulia"/>
    <x v="1"/>
    <n v="5840"/>
    <n v="1671.23"/>
  </r>
  <r>
    <x v="3"/>
    <x v="17"/>
    <s v="Purulia"/>
    <x v="2"/>
    <n v="50"/>
    <n v="1000"/>
  </r>
  <r>
    <x v="4"/>
    <x v="17"/>
    <s v="Purulia"/>
    <x v="0"/>
    <n v="289140"/>
    <n v="2527.25"/>
  </r>
  <r>
    <x v="4"/>
    <x v="17"/>
    <s v="Purulia"/>
    <x v="1"/>
    <n v="5970"/>
    <n v="2021.78"/>
  </r>
  <r>
    <x v="4"/>
    <x v="17"/>
    <s v="Purulia"/>
    <x v="2"/>
    <n v="180"/>
    <n v="1222.22"/>
  </r>
  <r>
    <x v="5"/>
    <x v="17"/>
    <s v="Purulia"/>
    <x v="0"/>
    <n v="302880"/>
    <n v="2415.2800000000002"/>
  </r>
  <r>
    <x v="5"/>
    <x v="17"/>
    <s v="Purulia"/>
    <x v="1"/>
    <n v="6510"/>
    <n v="1718.89"/>
  </r>
  <r>
    <x v="5"/>
    <x v="17"/>
    <s v="Purulia"/>
    <x v="2"/>
    <n v="200"/>
    <n v="1250"/>
  </r>
  <r>
    <x v="6"/>
    <x v="17"/>
    <s v="Purulia"/>
    <x v="0"/>
    <n v="279720"/>
    <n v="2142.9299999999998"/>
  </r>
  <r>
    <x v="6"/>
    <x v="17"/>
    <s v="Purulia"/>
    <x v="1"/>
    <n v="6640"/>
    <n v="2316.27"/>
  </r>
  <r>
    <x v="6"/>
    <x v="17"/>
    <s v="Purulia"/>
    <x v="2"/>
    <n v="200"/>
    <n v="1000"/>
  </r>
  <r>
    <x v="7"/>
    <x v="17"/>
    <s v="Purulia"/>
    <x v="0"/>
    <n v="272130"/>
    <n v="1838.97"/>
  </r>
  <r>
    <x v="7"/>
    <x v="17"/>
    <s v="Purulia"/>
    <x v="1"/>
    <n v="6360"/>
    <n v="2067.61"/>
  </r>
  <r>
    <x v="7"/>
    <x v="17"/>
    <s v="Purulia"/>
    <x v="2"/>
    <n v="40"/>
    <n v="1000"/>
  </r>
  <r>
    <x v="8"/>
    <x v="17"/>
    <s v="Purulia"/>
    <x v="0"/>
    <n v="276820"/>
    <n v="2347.4499999999998"/>
  </r>
  <r>
    <x v="8"/>
    <x v="17"/>
    <s v="Purulia"/>
    <x v="1"/>
    <n v="8450"/>
    <n v="2593.2800000000002"/>
  </r>
  <r>
    <x v="8"/>
    <x v="17"/>
    <s v="Purulia"/>
    <x v="2"/>
    <n v="40"/>
    <n v="1076.92"/>
  </r>
  <r>
    <x v="9"/>
    <x v="17"/>
    <s v="Purulia"/>
    <x v="0"/>
    <n v="273170"/>
    <n v="2750.89"/>
  </r>
  <r>
    <x v="9"/>
    <x v="17"/>
    <s v="Purulia"/>
    <x v="1"/>
    <n v="10460"/>
    <n v="1652.68"/>
  </r>
  <r>
    <x v="9"/>
    <x v="17"/>
    <s v="Purulia"/>
    <x v="2"/>
    <n v="530"/>
    <n v="1151.8"/>
  </r>
  <r>
    <x v="0"/>
    <x v="17"/>
    <s v="Midnapur"/>
    <x v="0"/>
    <n v="1125700"/>
    <n v="2431.02"/>
  </r>
  <r>
    <x v="0"/>
    <x v="17"/>
    <s v="Midnapur"/>
    <x v="1"/>
    <n v="990"/>
    <n v="2202.02"/>
  </r>
  <r>
    <x v="0"/>
    <x v="17"/>
    <s v="Midnapur"/>
    <x v="3"/>
    <n v="5170"/>
    <n v="346.23"/>
  </r>
  <r>
    <x v="1"/>
    <x v="17"/>
    <s v="Midnapur"/>
    <x v="0"/>
    <n v="1114700"/>
    <n v="2507.04"/>
  </r>
  <r>
    <x v="1"/>
    <x v="17"/>
    <s v="Midnapur"/>
    <x v="1"/>
    <n v="1170"/>
    <n v="2504.27"/>
  </r>
  <r>
    <x v="1"/>
    <x v="17"/>
    <s v="Midnapur"/>
    <x v="2"/>
    <n v="20"/>
    <n v="1000"/>
  </r>
  <r>
    <x v="2"/>
    <x v="17"/>
    <s v="Midnapur"/>
    <x v="0"/>
    <n v="1066200"/>
    <n v="2764.41"/>
  </r>
  <r>
    <x v="2"/>
    <x v="17"/>
    <s v="Midnapur"/>
    <x v="1"/>
    <n v="970"/>
    <n v="2484.54"/>
  </r>
  <r>
    <x v="2"/>
    <x v="17"/>
    <s v="Midnapur"/>
    <x v="2"/>
    <n v="10"/>
    <n v="1000"/>
  </r>
  <r>
    <x v="3"/>
    <x v="17"/>
    <s v="Midnapur"/>
    <x v="0"/>
    <n v="1055400"/>
    <n v="2638.06"/>
  </r>
  <r>
    <x v="3"/>
    <x v="17"/>
    <s v="Midnapur"/>
    <x v="1"/>
    <n v="1120"/>
    <n v="2500"/>
  </r>
  <r>
    <x v="4"/>
    <x v="17"/>
    <s v="Midnapur"/>
    <x v="0"/>
    <n v="1093500"/>
    <n v="2689.03"/>
  </r>
  <r>
    <x v="4"/>
    <x v="17"/>
    <s v="Midnapur"/>
    <x v="1"/>
    <n v="1220"/>
    <n v="2565.5700000000002"/>
  </r>
  <r>
    <x v="5"/>
    <x v="17"/>
    <s v="Midnapur"/>
    <x v="0"/>
    <n v="1105540"/>
    <n v="2368.91"/>
  </r>
  <r>
    <x v="5"/>
    <x v="17"/>
    <s v="Midnapur"/>
    <x v="1"/>
    <n v="1970"/>
    <n v="3370.56"/>
  </r>
  <r>
    <x v="6"/>
    <x v="17"/>
    <s v="Midnapur"/>
    <x v="0"/>
    <n v="1154230"/>
    <n v="2731.46"/>
  </r>
  <r>
    <x v="6"/>
    <x v="17"/>
    <s v="Midnapur"/>
    <x v="1"/>
    <n v="1630"/>
    <n v="2251.5300000000002"/>
  </r>
  <r>
    <x v="6"/>
    <x v="17"/>
    <s v="Midnapur"/>
    <x v="2"/>
    <n v="10"/>
    <n v="1000"/>
  </r>
  <r>
    <x v="7"/>
    <x v="17"/>
    <s v="Midnapur"/>
    <x v="0"/>
    <n v="1136110"/>
    <n v="2829.84"/>
  </r>
  <r>
    <x v="7"/>
    <x v="17"/>
    <s v="Midnapur"/>
    <x v="1"/>
    <n v="1920"/>
    <n v="2770.83"/>
  </r>
  <r>
    <x v="7"/>
    <x v="17"/>
    <s v="Midnapur"/>
    <x v="2"/>
    <n v="10"/>
    <n v="1000"/>
  </r>
  <r>
    <x v="8"/>
    <x v="17"/>
    <s v="Midnapur"/>
    <x v="0"/>
    <n v="988330"/>
    <n v="2886.39"/>
  </r>
  <r>
    <x v="8"/>
    <x v="17"/>
    <s v="Midnapur"/>
    <x v="1"/>
    <n v="1700"/>
    <n v="2523.5"/>
  </r>
  <r>
    <x v="8"/>
    <x v="17"/>
    <s v="Midnapur"/>
    <x v="2"/>
    <n v="20"/>
    <n v="1055.56"/>
  </r>
  <r>
    <x v="9"/>
    <x v="17"/>
    <s v="Midnapur"/>
    <x v="0"/>
    <n v="970950"/>
    <n v="3091.58"/>
  </r>
  <r>
    <x v="9"/>
    <x v="17"/>
    <s v="Midnapur"/>
    <x v="1"/>
    <n v="1110"/>
    <n v="2940.33"/>
  </r>
  <r>
    <x v="9"/>
    <x v="17"/>
    <s v="Midnapur"/>
    <x v="2"/>
    <n v="90"/>
    <n v="1329.67"/>
  </r>
  <r>
    <x v="0"/>
    <x v="17"/>
    <s v="West Dinajpur"/>
    <x v="0"/>
    <n v="489800"/>
    <n v="2371.58"/>
  </r>
  <r>
    <x v="0"/>
    <x v="17"/>
    <s v="West Dinajpur"/>
    <x v="1"/>
    <n v="27680"/>
    <n v="5598.99"/>
  </r>
  <r>
    <x v="0"/>
    <x v="17"/>
    <s v="West Dinajpur"/>
    <x v="2"/>
    <n v="400"/>
    <n v="875"/>
  </r>
  <r>
    <x v="0"/>
    <x v="17"/>
    <s v="West Dinajpur"/>
    <x v="3"/>
    <n v="420"/>
    <n v="309.52"/>
  </r>
  <r>
    <x v="1"/>
    <x v="17"/>
    <s v="West Dinajpur"/>
    <x v="0"/>
    <n v="446800"/>
    <n v="2289.17"/>
  </r>
  <r>
    <x v="1"/>
    <x v="17"/>
    <s v="West Dinajpur"/>
    <x v="1"/>
    <n v="32630"/>
    <n v="6008.89"/>
  </r>
  <r>
    <x v="1"/>
    <x v="17"/>
    <s v="West Dinajpur"/>
    <x v="2"/>
    <n v="380"/>
    <n v="1447.37"/>
  </r>
  <r>
    <x v="2"/>
    <x v="17"/>
    <s v="West Dinajpur"/>
    <x v="0"/>
    <n v="439260"/>
    <n v="2768.66"/>
  </r>
  <r>
    <x v="2"/>
    <x v="17"/>
    <s v="West Dinajpur"/>
    <x v="1"/>
    <n v="27600"/>
    <n v="5765.58"/>
  </r>
  <r>
    <x v="2"/>
    <x v="17"/>
    <s v="West Dinajpur"/>
    <x v="2"/>
    <n v="470"/>
    <n v="872.34"/>
  </r>
  <r>
    <x v="3"/>
    <x v="17"/>
    <s v="West Dinajpur"/>
    <x v="0"/>
    <n v="418080"/>
    <n v="2643.87"/>
  </r>
  <r>
    <x v="3"/>
    <x v="17"/>
    <s v="West Dinajpur"/>
    <x v="1"/>
    <n v="30270"/>
    <n v="5567.56"/>
  </r>
  <r>
    <x v="3"/>
    <x v="17"/>
    <s v="West Dinajpur"/>
    <x v="2"/>
    <n v="50"/>
    <n v="1200"/>
  </r>
  <r>
    <x v="4"/>
    <x v="17"/>
    <s v="West Dinajpur"/>
    <x v="0"/>
    <n v="408210"/>
    <n v="2656.7"/>
  </r>
  <r>
    <x v="4"/>
    <x v="17"/>
    <s v="West Dinajpur"/>
    <x v="1"/>
    <n v="43700"/>
    <n v="5193.59"/>
  </r>
  <r>
    <x v="4"/>
    <x v="17"/>
    <s v="West Dinajpur"/>
    <x v="2"/>
    <n v="20"/>
    <n v="1500"/>
  </r>
  <r>
    <x v="5"/>
    <x v="17"/>
    <s v="West Dinajpur"/>
    <x v="0"/>
    <n v="407780"/>
    <n v="2623.38"/>
  </r>
  <r>
    <x v="5"/>
    <x v="17"/>
    <s v="West Dinajpur"/>
    <x v="1"/>
    <n v="58290"/>
    <n v="5477.1"/>
  </r>
  <r>
    <x v="6"/>
    <x v="17"/>
    <s v="West Dinajpur"/>
    <x v="0"/>
    <n v="399610"/>
    <n v="2804.31"/>
  </r>
  <r>
    <x v="6"/>
    <x v="17"/>
    <s v="West Dinajpur"/>
    <x v="1"/>
    <n v="61620"/>
    <n v="5526.45"/>
  </r>
  <r>
    <x v="6"/>
    <x v="17"/>
    <s v="West Dinajpur"/>
    <x v="2"/>
    <n v="70"/>
    <n v="1000"/>
  </r>
  <r>
    <x v="7"/>
    <x v="17"/>
    <s v="West Dinajpur"/>
    <x v="0"/>
    <n v="414940"/>
    <n v="2880.01"/>
  </r>
  <r>
    <x v="7"/>
    <x v="17"/>
    <s v="West Dinajpur"/>
    <x v="1"/>
    <n v="61490"/>
    <n v="5605.3"/>
  </r>
  <r>
    <x v="7"/>
    <x v="17"/>
    <s v="West Dinajpur"/>
    <x v="2"/>
    <n v="70"/>
    <n v="1142.8599999999999"/>
  </r>
  <r>
    <x v="8"/>
    <x v="17"/>
    <s v="West Dinajpur"/>
    <x v="0"/>
    <n v="402750"/>
    <n v="2834.93"/>
  </r>
  <r>
    <x v="8"/>
    <x v="17"/>
    <s v="West Dinajpur"/>
    <x v="1"/>
    <n v="58950"/>
    <n v="5757.67"/>
  </r>
  <r>
    <x v="8"/>
    <x v="17"/>
    <s v="West Dinajpur"/>
    <x v="2"/>
    <n v="120"/>
    <n v="923.08"/>
  </r>
  <r>
    <x v="9"/>
    <x v="17"/>
    <s v="West Dinajpur"/>
    <x v="0"/>
    <n v="417970"/>
    <n v="2589.08"/>
  </r>
  <r>
    <x v="9"/>
    <x v="17"/>
    <s v="West Dinajpur"/>
    <x v="1"/>
    <n v="82960"/>
    <n v="7818.75"/>
  </r>
  <r>
    <x v="9"/>
    <x v="17"/>
    <s v="West Dinajpur"/>
    <x v="2"/>
    <n v="740"/>
    <n v="1471.62"/>
  </r>
  <r>
    <x v="0"/>
    <x v="18"/>
    <s v="Champaran"/>
    <x v="0"/>
    <n v="459260"/>
    <n v="1531.83"/>
  </r>
  <r>
    <x v="0"/>
    <x v="18"/>
    <s v="Champaran"/>
    <x v="1"/>
    <n v="26700"/>
    <n v="2493.63"/>
  </r>
  <r>
    <x v="0"/>
    <x v="18"/>
    <s v="Champaran"/>
    <x v="2"/>
    <n v="100"/>
    <n v="1200"/>
  </r>
  <r>
    <x v="1"/>
    <x v="18"/>
    <s v="Champaran"/>
    <x v="0"/>
    <n v="447250"/>
    <n v="882.59"/>
  </r>
  <r>
    <x v="1"/>
    <x v="18"/>
    <s v="Champaran"/>
    <x v="1"/>
    <n v="79870"/>
    <n v="2367.2199999999998"/>
  </r>
  <r>
    <x v="1"/>
    <x v="18"/>
    <s v="Champaran"/>
    <x v="2"/>
    <n v="220"/>
    <n v="1000"/>
  </r>
  <r>
    <x v="2"/>
    <x v="18"/>
    <s v="Champaran"/>
    <x v="0"/>
    <n v="338320"/>
    <n v="897.73"/>
  </r>
  <r>
    <x v="2"/>
    <x v="18"/>
    <s v="Champaran"/>
    <x v="1"/>
    <n v="69220"/>
    <n v="2798.18"/>
  </r>
  <r>
    <x v="2"/>
    <x v="18"/>
    <s v="Champaran"/>
    <x v="2"/>
    <n v="110"/>
    <n v="1000"/>
  </r>
  <r>
    <x v="3"/>
    <x v="18"/>
    <s v="Champaran"/>
    <x v="0"/>
    <n v="437790"/>
    <n v="2058.8200000000002"/>
  </r>
  <r>
    <x v="3"/>
    <x v="18"/>
    <s v="Champaran"/>
    <x v="1"/>
    <n v="104810"/>
    <n v="4697.07"/>
  </r>
  <r>
    <x v="3"/>
    <x v="18"/>
    <s v="Champaran"/>
    <x v="2"/>
    <n v="40"/>
    <n v="1000"/>
  </r>
  <r>
    <x v="4"/>
    <x v="18"/>
    <s v="Champaran"/>
    <x v="0"/>
    <n v="421990"/>
    <n v="2095.2399999999998"/>
  </r>
  <r>
    <x v="4"/>
    <x v="18"/>
    <s v="Champaran"/>
    <x v="1"/>
    <n v="101640"/>
    <n v="4577.33"/>
  </r>
  <r>
    <x v="4"/>
    <x v="18"/>
    <s v="Champaran"/>
    <x v="2"/>
    <n v="30"/>
    <n v="1333.33"/>
  </r>
  <r>
    <x v="5"/>
    <x v="18"/>
    <s v="Champaran"/>
    <x v="0"/>
    <n v="426860"/>
    <n v="1593.73"/>
  </r>
  <r>
    <x v="5"/>
    <x v="18"/>
    <s v="Champaran"/>
    <x v="1"/>
    <n v="107890"/>
    <n v="3529.89"/>
  </r>
  <r>
    <x v="5"/>
    <x v="18"/>
    <s v="Champaran"/>
    <x v="2"/>
    <n v="30"/>
    <n v="1000"/>
  </r>
  <r>
    <x v="6"/>
    <x v="18"/>
    <s v="Champaran"/>
    <x v="0"/>
    <n v="423390"/>
    <n v="2054.11"/>
  </r>
  <r>
    <x v="6"/>
    <x v="18"/>
    <s v="Champaran"/>
    <x v="1"/>
    <n v="105480"/>
    <n v="3416.48"/>
  </r>
  <r>
    <x v="6"/>
    <x v="18"/>
    <s v="Champaran"/>
    <x v="2"/>
    <n v="20"/>
    <n v="1000"/>
  </r>
  <r>
    <x v="7"/>
    <x v="18"/>
    <s v="Champaran"/>
    <x v="0"/>
    <n v="417510"/>
    <n v="1361.43"/>
  </r>
  <r>
    <x v="7"/>
    <x v="18"/>
    <s v="Champaran"/>
    <x v="1"/>
    <n v="97430"/>
    <n v="2405.3200000000002"/>
  </r>
  <r>
    <x v="7"/>
    <x v="18"/>
    <s v="Champaran"/>
    <x v="2"/>
    <n v="10"/>
    <n v="1000"/>
  </r>
  <r>
    <x v="8"/>
    <x v="18"/>
    <s v="Champaran"/>
    <x v="0"/>
    <n v="417650"/>
    <n v="2046.69"/>
  </r>
  <r>
    <x v="8"/>
    <x v="18"/>
    <s v="Champaran"/>
    <x v="1"/>
    <n v="92940"/>
    <n v="3821.09"/>
  </r>
  <r>
    <x v="8"/>
    <x v="18"/>
    <s v="Champaran"/>
    <x v="2"/>
    <n v="10"/>
    <n v="1083.33"/>
  </r>
  <r>
    <x v="9"/>
    <x v="18"/>
    <s v="Champaran"/>
    <x v="0"/>
    <n v="401130"/>
    <n v="1600.53"/>
  </r>
  <r>
    <x v="9"/>
    <x v="18"/>
    <s v="Champaran"/>
    <x v="1"/>
    <n v="88600"/>
    <n v="3318.58"/>
  </r>
  <r>
    <x v="9"/>
    <x v="18"/>
    <s v="Champaran"/>
    <x v="2"/>
    <n v="10"/>
    <n v="1166.67"/>
  </r>
  <r>
    <x v="0"/>
    <x v="18"/>
    <s v="Muzaffarpur"/>
    <x v="0"/>
    <n v="318340"/>
    <n v="1371.9"/>
  </r>
  <r>
    <x v="0"/>
    <x v="18"/>
    <s v="Muzaffarpur"/>
    <x v="1"/>
    <n v="37140"/>
    <n v="2533.39"/>
  </r>
  <r>
    <x v="0"/>
    <x v="18"/>
    <s v="Muzaffarpur"/>
    <x v="2"/>
    <n v="110"/>
    <n v="1090.9100000000001"/>
  </r>
  <r>
    <x v="1"/>
    <x v="18"/>
    <s v="Muzaffarpur"/>
    <x v="0"/>
    <n v="310810"/>
    <n v="661.47"/>
  </r>
  <r>
    <x v="1"/>
    <x v="18"/>
    <s v="Muzaffarpur"/>
    <x v="1"/>
    <n v="63220"/>
    <n v="2305.2800000000002"/>
  </r>
  <r>
    <x v="1"/>
    <x v="18"/>
    <s v="Muzaffarpur"/>
    <x v="2"/>
    <n v="60"/>
    <n v="1000"/>
  </r>
  <r>
    <x v="2"/>
    <x v="18"/>
    <s v="Muzaffarpur"/>
    <x v="0"/>
    <n v="293360"/>
    <n v="447.98"/>
  </r>
  <r>
    <x v="2"/>
    <x v="18"/>
    <s v="Muzaffarpur"/>
    <x v="1"/>
    <n v="67730"/>
    <n v="2514.84"/>
  </r>
  <r>
    <x v="2"/>
    <x v="18"/>
    <s v="Muzaffarpur"/>
    <x v="2"/>
    <n v="130"/>
    <n v="1000"/>
  </r>
  <r>
    <x v="3"/>
    <x v="18"/>
    <s v="Muzaffarpur"/>
    <x v="0"/>
    <n v="313510"/>
    <n v="2079.3000000000002"/>
  </r>
  <r>
    <x v="3"/>
    <x v="18"/>
    <s v="Muzaffarpur"/>
    <x v="1"/>
    <n v="65010"/>
    <n v="3375.33"/>
  </r>
  <r>
    <x v="3"/>
    <x v="18"/>
    <s v="Muzaffarpur"/>
    <x v="2"/>
    <n v="240"/>
    <n v="1250"/>
  </r>
  <r>
    <x v="4"/>
    <x v="18"/>
    <s v="Muzaffarpur"/>
    <x v="0"/>
    <n v="294930"/>
    <n v="2204.7600000000002"/>
  </r>
  <r>
    <x v="4"/>
    <x v="18"/>
    <s v="Muzaffarpur"/>
    <x v="1"/>
    <n v="66870"/>
    <n v="3506.95"/>
  </r>
  <r>
    <x v="4"/>
    <x v="18"/>
    <s v="Muzaffarpur"/>
    <x v="2"/>
    <n v="3620"/>
    <n v="1403.31"/>
  </r>
  <r>
    <x v="5"/>
    <x v="18"/>
    <s v="Muzaffarpur"/>
    <x v="0"/>
    <n v="294370"/>
    <n v="937.32"/>
  </r>
  <r>
    <x v="5"/>
    <x v="18"/>
    <s v="Muzaffarpur"/>
    <x v="1"/>
    <n v="66040"/>
    <n v="4035.13"/>
  </r>
  <r>
    <x v="5"/>
    <x v="18"/>
    <s v="Muzaffarpur"/>
    <x v="2"/>
    <n v="30"/>
    <n v="1000"/>
  </r>
  <r>
    <x v="6"/>
    <x v="18"/>
    <s v="Muzaffarpur"/>
    <x v="0"/>
    <n v="306030"/>
    <n v="1985.46"/>
  </r>
  <r>
    <x v="6"/>
    <x v="18"/>
    <s v="Muzaffarpur"/>
    <x v="1"/>
    <n v="88410"/>
    <n v="3940.62"/>
  </r>
  <r>
    <x v="6"/>
    <x v="18"/>
    <s v="Muzaffarpur"/>
    <x v="2"/>
    <n v="400"/>
    <n v="950"/>
  </r>
  <r>
    <x v="7"/>
    <x v="18"/>
    <s v="Muzaffarpur"/>
    <x v="0"/>
    <n v="277120"/>
    <n v="934.25"/>
  </r>
  <r>
    <x v="7"/>
    <x v="18"/>
    <s v="Muzaffarpur"/>
    <x v="1"/>
    <n v="78050"/>
    <n v="3126.07"/>
  </r>
  <r>
    <x v="8"/>
    <x v="18"/>
    <s v="Muzaffarpur"/>
    <x v="0"/>
    <n v="282120"/>
    <n v="1758.86"/>
  </r>
  <r>
    <x v="8"/>
    <x v="18"/>
    <s v="Muzaffarpur"/>
    <x v="1"/>
    <n v="70650"/>
    <n v="2952.5"/>
  </r>
  <r>
    <x v="8"/>
    <x v="18"/>
    <s v="Muzaffarpur"/>
    <x v="2"/>
    <n v="140"/>
    <n v="1118.06"/>
  </r>
  <r>
    <x v="9"/>
    <x v="18"/>
    <s v="Muzaffarpur"/>
    <x v="0"/>
    <n v="284690"/>
    <n v="1649.7"/>
  </r>
  <r>
    <x v="9"/>
    <x v="18"/>
    <s v="Muzaffarpur"/>
    <x v="1"/>
    <n v="74190"/>
    <n v="2507.23"/>
  </r>
  <r>
    <x v="9"/>
    <x v="18"/>
    <s v="Muzaffarpur"/>
    <x v="2"/>
    <n v="120"/>
    <n v="1154.47"/>
  </r>
  <r>
    <x v="0"/>
    <x v="18"/>
    <s v="Darbhanga"/>
    <x v="0"/>
    <n v="389910"/>
    <n v="1276.73"/>
  </r>
  <r>
    <x v="0"/>
    <x v="18"/>
    <s v="Darbhanga"/>
    <x v="1"/>
    <n v="52910"/>
    <n v="3473.26"/>
  </r>
  <r>
    <x v="0"/>
    <x v="18"/>
    <s v="Darbhanga"/>
    <x v="2"/>
    <n v="150"/>
    <n v="1133.33"/>
  </r>
  <r>
    <x v="1"/>
    <x v="18"/>
    <s v="Darbhanga"/>
    <x v="0"/>
    <n v="368420"/>
    <n v="1223.8699999999999"/>
  </r>
  <r>
    <x v="1"/>
    <x v="18"/>
    <s v="Darbhanga"/>
    <x v="1"/>
    <n v="73350"/>
    <n v="2489.71"/>
  </r>
  <r>
    <x v="1"/>
    <x v="18"/>
    <s v="Darbhanga"/>
    <x v="2"/>
    <n v="160"/>
    <n v="1000"/>
  </r>
  <r>
    <x v="2"/>
    <x v="18"/>
    <s v="Darbhanga"/>
    <x v="0"/>
    <n v="346310"/>
    <n v="645.16999999999996"/>
  </r>
  <r>
    <x v="2"/>
    <x v="18"/>
    <s v="Darbhanga"/>
    <x v="1"/>
    <n v="74890"/>
    <n v="3943.78"/>
  </r>
  <r>
    <x v="2"/>
    <x v="18"/>
    <s v="Darbhanga"/>
    <x v="2"/>
    <n v="110"/>
    <n v="1000"/>
  </r>
  <r>
    <x v="3"/>
    <x v="18"/>
    <s v="Darbhanga"/>
    <x v="0"/>
    <n v="351800"/>
    <n v="1791.44"/>
  </r>
  <r>
    <x v="3"/>
    <x v="18"/>
    <s v="Darbhanga"/>
    <x v="1"/>
    <n v="60980"/>
    <n v="2764.18"/>
  </r>
  <r>
    <x v="3"/>
    <x v="18"/>
    <s v="Darbhanga"/>
    <x v="2"/>
    <n v="100"/>
    <n v="1200"/>
  </r>
  <r>
    <x v="4"/>
    <x v="18"/>
    <s v="Darbhanga"/>
    <x v="0"/>
    <n v="330560"/>
    <n v="1391.61"/>
  </r>
  <r>
    <x v="4"/>
    <x v="18"/>
    <s v="Darbhanga"/>
    <x v="1"/>
    <n v="60750"/>
    <n v="3758.52"/>
  </r>
  <r>
    <x v="4"/>
    <x v="18"/>
    <s v="Darbhanga"/>
    <x v="2"/>
    <n v="130"/>
    <n v="1384.62"/>
  </r>
  <r>
    <x v="5"/>
    <x v="18"/>
    <s v="Darbhanga"/>
    <x v="0"/>
    <n v="349920"/>
    <n v="1141.92"/>
  </r>
  <r>
    <x v="5"/>
    <x v="18"/>
    <s v="Darbhanga"/>
    <x v="1"/>
    <n v="77840"/>
    <n v="3112.02"/>
  </r>
  <r>
    <x v="5"/>
    <x v="18"/>
    <s v="Darbhanga"/>
    <x v="2"/>
    <n v="200"/>
    <n v="1200"/>
  </r>
  <r>
    <x v="6"/>
    <x v="18"/>
    <s v="Darbhanga"/>
    <x v="0"/>
    <n v="376240"/>
    <n v="1716.43"/>
  </r>
  <r>
    <x v="6"/>
    <x v="18"/>
    <s v="Darbhanga"/>
    <x v="1"/>
    <n v="72270"/>
    <n v="2780.27"/>
  </r>
  <r>
    <x v="6"/>
    <x v="18"/>
    <s v="Darbhanga"/>
    <x v="2"/>
    <n v="180"/>
    <n v="1000"/>
  </r>
  <r>
    <x v="7"/>
    <x v="18"/>
    <s v="Darbhanga"/>
    <x v="0"/>
    <n v="383190"/>
    <n v="1278.79"/>
  </r>
  <r>
    <x v="7"/>
    <x v="18"/>
    <s v="Darbhanga"/>
    <x v="1"/>
    <n v="78950"/>
    <n v="3089.42"/>
  </r>
  <r>
    <x v="7"/>
    <x v="18"/>
    <s v="Darbhanga"/>
    <x v="2"/>
    <n v="140"/>
    <n v="1000"/>
  </r>
  <r>
    <x v="8"/>
    <x v="18"/>
    <s v="Darbhanga"/>
    <x v="0"/>
    <n v="373900"/>
    <n v="1952.94"/>
  </r>
  <r>
    <x v="8"/>
    <x v="18"/>
    <s v="Darbhanga"/>
    <x v="1"/>
    <n v="76320"/>
    <n v="5276.24"/>
  </r>
  <r>
    <x v="8"/>
    <x v="18"/>
    <s v="Darbhanga"/>
    <x v="2"/>
    <n v="120"/>
    <n v="1125"/>
  </r>
  <r>
    <x v="9"/>
    <x v="18"/>
    <s v="Darbhanga"/>
    <x v="0"/>
    <n v="379070"/>
    <n v="1692.79"/>
  </r>
  <r>
    <x v="9"/>
    <x v="18"/>
    <s v="Darbhanga"/>
    <x v="1"/>
    <n v="76440"/>
    <n v="6279.49"/>
  </r>
  <r>
    <x v="9"/>
    <x v="18"/>
    <s v="Darbhanga"/>
    <x v="2"/>
    <n v="70"/>
    <n v="1162.1600000000001"/>
  </r>
  <r>
    <x v="0"/>
    <x v="18"/>
    <s v="Saharsa"/>
    <x v="0"/>
    <n v="138170"/>
    <n v="1964.61"/>
  </r>
  <r>
    <x v="0"/>
    <x v="18"/>
    <s v="Saharsa"/>
    <x v="1"/>
    <n v="25350"/>
    <n v="2974.36"/>
  </r>
  <r>
    <x v="1"/>
    <x v="18"/>
    <s v="Saharsa"/>
    <x v="0"/>
    <n v="198660"/>
    <n v="1208.04"/>
  </r>
  <r>
    <x v="1"/>
    <x v="18"/>
    <s v="Saharsa"/>
    <x v="1"/>
    <n v="48940"/>
    <n v="3323.46"/>
  </r>
  <r>
    <x v="2"/>
    <x v="18"/>
    <s v="Saharsa"/>
    <x v="0"/>
    <n v="182750"/>
    <n v="1174.8800000000001"/>
  </r>
  <r>
    <x v="2"/>
    <x v="18"/>
    <s v="Saharsa"/>
    <x v="1"/>
    <n v="58400"/>
    <n v="5258.56"/>
  </r>
  <r>
    <x v="3"/>
    <x v="18"/>
    <s v="Saharsa"/>
    <x v="0"/>
    <n v="196400"/>
    <n v="1691.04"/>
  </r>
  <r>
    <x v="3"/>
    <x v="18"/>
    <s v="Saharsa"/>
    <x v="1"/>
    <n v="54600"/>
    <n v="5369.23"/>
  </r>
  <r>
    <x v="4"/>
    <x v="18"/>
    <s v="Saharsa"/>
    <x v="0"/>
    <n v="198090"/>
    <n v="1742.79"/>
  </r>
  <r>
    <x v="4"/>
    <x v="18"/>
    <s v="Saharsa"/>
    <x v="1"/>
    <n v="56500"/>
    <n v="5433.27"/>
  </r>
  <r>
    <x v="5"/>
    <x v="18"/>
    <s v="Saharsa"/>
    <x v="0"/>
    <n v="195880"/>
    <n v="1616.24"/>
  </r>
  <r>
    <x v="5"/>
    <x v="18"/>
    <s v="Saharsa"/>
    <x v="1"/>
    <n v="55880"/>
    <n v="5305.65"/>
  </r>
  <r>
    <x v="6"/>
    <x v="18"/>
    <s v="Saharsa"/>
    <x v="0"/>
    <n v="202400"/>
    <n v="1814.87"/>
  </r>
  <r>
    <x v="6"/>
    <x v="18"/>
    <s v="Saharsa"/>
    <x v="1"/>
    <n v="40650"/>
    <n v="4401.72"/>
  </r>
  <r>
    <x v="7"/>
    <x v="18"/>
    <s v="Saharsa"/>
    <x v="0"/>
    <n v="178440"/>
    <n v="1934.94"/>
  </r>
  <r>
    <x v="7"/>
    <x v="18"/>
    <s v="Saharsa"/>
    <x v="1"/>
    <n v="40090"/>
    <n v="3719.38"/>
  </r>
  <r>
    <x v="8"/>
    <x v="18"/>
    <s v="Saharsa"/>
    <x v="0"/>
    <n v="183320"/>
    <n v="1848.51"/>
  </r>
  <r>
    <x v="8"/>
    <x v="18"/>
    <s v="Saharsa"/>
    <x v="1"/>
    <n v="44940"/>
    <n v="5538.77"/>
  </r>
  <r>
    <x v="9"/>
    <x v="18"/>
    <s v="Saharsa"/>
    <x v="0"/>
    <n v="168850"/>
    <n v="1656.48"/>
  </r>
  <r>
    <x v="9"/>
    <x v="18"/>
    <s v="Saharsa"/>
    <x v="1"/>
    <n v="44050"/>
    <n v="5346.65"/>
  </r>
  <r>
    <x v="0"/>
    <x v="18"/>
    <s v="Purnea"/>
    <x v="0"/>
    <n v="308180"/>
    <n v="1029.43"/>
  </r>
  <r>
    <x v="0"/>
    <x v="18"/>
    <s v="Purnea"/>
    <x v="1"/>
    <n v="54680"/>
    <n v="3278.71"/>
  </r>
  <r>
    <x v="0"/>
    <x v="18"/>
    <s v="Purnea"/>
    <x v="2"/>
    <n v="1730"/>
    <n v="751.45"/>
  </r>
  <r>
    <x v="1"/>
    <x v="18"/>
    <s v="Purnea"/>
    <x v="0"/>
    <n v="440390"/>
    <n v="1189.2"/>
  </r>
  <r>
    <x v="1"/>
    <x v="18"/>
    <s v="Purnea"/>
    <x v="1"/>
    <n v="111810"/>
    <n v="3161.97"/>
  </r>
  <r>
    <x v="1"/>
    <x v="18"/>
    <s v="Purnea"/>
    <x v="2"/>
    <n v="1060"/>
    <n v="594.34"/>
  </r>
  <r>
    <x v="2"/>
    <x v="18"/>
    <s v="Purnea"/>
    <x v="0"/>
    <n v="396160"/>
    <n v="1251.24"/>
  </r>
  <r>
    <x v="2"/>
    <x v="18"/>
    <s v="Purnea"/>
    <x v="1"/>
    <n v="112880"/>
    <n v="3586.02"/>
  </r>
  <r>
    <x v="2"/>
    <x v="18"/>
    <s v="Purnea"/>
    <x v="2"/>
    <n v="600"/>
    <n v="550"/>
  </r>
  <r>
    <x v="3"/>
    <x v="18"/>
    <s v="Purnea"/>
    <x v="0"/>
    <n v="419450"/>
    <n v="2012.23"/>
  </r>
  <r>
    <x v="3"/>
    <x v="18"/>
    <s v="Purnea"/>
    <x v="1"/>
    <n v="128420"/>
    <n v="3425.71"/>
  </r>
  <r>
    <x v="3"/>
    <x v="18"/>
    <s v="Purnea"/>
    <x v="2"/>
    <n v="590"/>
    <n v="677.97"/>
  </r>
  <r>
    <x v="4"/>
    <x v="18"/>
    <s v="Purnea"/>
    <x v="0"/>
    <n v="417810"/>
    <n v="2309.35"/>
  </r>
  <r>
    <x v="4"/>
    <x v="18"/>
    <s v="Purnea"/>
    <x v="1"/>
    <n v="126870"/>
    <n v="4291.95"/>
  </r>
  <r>
    <x v="4"/>
    <x v="18"/>
    <s v="Purnea"/>
    <x v="2"/>
    <n v="560"/>
    <n v="982.14"/>
  </r>
  <r>
    <x v="5"/>
    <x v="18"/>
    <s v="Purnea"/>
    <x v="0"/>
    <n v="414100"/>
    <n v="2477.1999999999998"/>
  </r>
  <r>
    <x v="5"/>
    <x v="18"/>
    <s v="Purnea"/>
    <x v="1"/>
    <n v="151580"/>
    <n v="5258.74"/>
  </r>
  <r>
    <x v="5"/>
    <x v="18"/>
    <s v="Purnea"/>
    <x v="2"/>
    <n v="470"/>
    <n v="1127.6600000000001"/>
  </r>
  <r>
    <x v="6"/>
    <x v="18"/>
    <s v="Purnea"/>
    <x v="0"/>
    <n v="390340"/>
    <n v="2553.4899999999998"/>
  </r>
  <r>
    <x v="6"/>
    <x v="18"/>
    <s v="Purnea"/>
    <x v="1"/>
    <n v="129880"/>
    <n v="4480.75"/>
  </r>
  <r>
    <x v="6"/>
    <x v="18"/>
    <s v="Purnea"/>
    <x v="2"/>
    <n v="680"/>
    <n v="985.29"/>
  </r>
  <r>
    <x v="7"/>
    <x v="18"/>
    <s v="Purnea"/>
    <x v="0"/>
    <n v="390640"/>
    <n v="1988.61"/>
  </r>
  <r>
    <x v="7"/>
    <x v="18"/>
    <s v="Purnea"/>
    <x v="1"/>
    <n v="140980"/>
    <n v="5582.71"/>
  </r>
  <r>
    <x v="7"/>
    <x v="18"/>
    <s v="Purnea"/>
    <x v="2"/>
    <n v="450"/>
    <n v="977.78"/>
  </r>
  <r>
    <x v="8"/>
    <x v="18"/>
    <s v="Purnea"/>
    <x v="0"/>
    <n v="425090"/>
    <n v="2150.19"/>
  </r>
  <r>
    <x v="8"/>
    <x v="18"/>
    <s v="Purnea"/>
    <x v="1"/>
    <n v="172240"/>
    <n v="8772.4599999999991"/>
  </r>
  <r>
    <x v="8"/>
    <x v="18"/>
    <s v="Purnea"/>
    <x v="2"/>
    <n v="490"/>
    <n v="1120.6500000000001"/>
  </r>
  <r>
    <x v="9"/>
    <x v="18"/>
    <s v="Purnea"/>
    <x v="0"/>
    <n v="400400"/>
    <n v="1866.82"/>
  </r>
  <r>
    <x v="9"/>
    <x v="18"/>
    <s v="Purnea"/>
    <x v="1"/>
    <n v="148410"/>
    <n v="6940.78"/>
  </r>
  <r>
    <x v="9"/>
    <x v="18"/>
    <s v="Purnea"/>
    <x v="2"/>
    <n v="240"/>
    <n v="1152.54"/>
  </r>
  <r>
    <x v="0"/>
    <x v="18"/>
    <s v="Saran"/>
    <x v="0"/>
    <n v="277880"/>
    <n v="1311.18"/>
  </r>
  <r>
    <x v="0"/>
    <x v="18"/>
    <s v="Saran"/>
    <x v="1"/>
    <n v="48500"/>
    <n v="1309.9000000000001"/>
  </r>
  <r>
    <x v="0"/>
    <x v="18"/>
    <s v="Saran"/>
    <x v="2"/>
    <n v="150"/>
    <n v="2000"/>
  </r>
  <r>
    <x v="1"/>
    <x v="18"/>
    <s v="Saran"/>
    <x v="0"/>
    <n v="275550"/>
    <n v="671.97"/>
  </r>
  <r>
    <x v="1"/>
    <x v="18"/>
    <s v="Saran"/>
    <x v="1"/>
    <n v="57000"/>
    <n v="2255.96"/>
  </r>
  <r>
    <x v="1"/>
    <x v="18"/>
    <s v="Saran"/>
    <x v="2"/>
    <n v="120"/>
    <n v="750"/>
  </r>
  <r>
    <x v="2"/>
    <x v="18"/>
    <s v="Saran"/>
    <x v="0"/>
    <n v="247470"/>
    <n v="1019.96"/>
  </r>
  <r>
    <x v="2"/>
    <x v="18"/>
    <s v="Saran"/>
    <x v="1"/>
    <n v="65880"/>
    <n v="2077.11"/>
  </r>
  <r>
    <x v="2"/>
    <x v="18"/>
    <s v="Saran"/>
    <x v="2"/>
    <n v="110"/>
    <n v="818.18"/>
  </r>
  <r>
    <x v="3"/>
    <x v="18"/>
    <s v="Saran"/>
    <x v="0"/>
    <n v="271390"/>
    <n v="1908.73"/>
  </r>
  <r>
    <x v="3"/>
    <x v="18"/>
    <s v="Saran"/>
    <x v="1"/>
    <n v="59340"/>
    <n v="2750.93"/>
  </r>
  <r>
    <x v="3"/>
    <x v="18"/>
    <s v="Saran"/>
    <x v="2"/>
    <n v="80"/>
    <n v="1250"/>
  </r>
  <r>
    <x v="4"/>
    <x v="18"/>
    <s v="Saran"/>
    <x v="0"/>
    <n v="261690"/>
    <n v="2290.19"/>
  </r>
  <r>
    <x v="4"/>
    <x v="18"/>
    <s v="Saran"/>
    <x v="1"/>
    <n v="61730"/>
    <n v="2607.65"/>
  </r>
  <r>
    <x v="4"/>
    <x v="18"/>
    <s v="Saran"/>
    <x v="2"/>
    <n v="60"/>
    <n v="1333.33"/>
  </r>
  <r>
    <x v="5"/>
    <x v="18"/>
    <s v="Saran"/>
    <x v="0"/>
    <n v="253720"/>
    <n v="1662.38"/>
  </r>
  <r>
    <x v="5"/>
    <x v="18"/>
    <s v="Saran"/>
    <x v="1"/>
    <n v="59820"/>
    <n v="2987.46"/>
  </r>
  <r>
    <x v="5"/>
    <x v="18"/>
    <s v="Saran"/>
    <x v="2"/>
    <n v="240"/>
    <n v="1125"/>
  </r>
  <r>
    <x v="6"/>
    <x v="18"/>
    <s v="Saran"/>
    <x v="0"/>
    <n v="249960"/>
    <n v="2086.0100000000002"/>
  </r>
  <r>
    <x v="6"/>
    <x v="18"/>
    <s v="Saran"/>
    <x v="1"/>
    <n v="62670"/>
    <n v="2719.96"/>
  </r>
  <r>
    <x v="6"/>
    <x v="18"/>
    <s v="Saran"/>
    <x v="2"/>
    <n v="250"/>
    <n v="960"/>
  </r>
  <r>
    <x v="7"/>
    <x v="18"/>
    <s v="Saran"/>
    <x v="0"/>
    <n v="243950"/>
    <n v="1180.6099999999999"/>
  </r>
  <r>
    <x v="7"/>
    <x v="18"/>
    <s v="Saran"/>
    <x v="1"/>
    <n v="56780"/>
    <n v="2905.25"/>
  </r>
  <r>
    <x v="7"/>
    <x v="18"/>
    <s v="Saran"/>
    <x v="2"/>
    <n v="240"/>
    <n v="958.33"/>
  </r>
  <r>
    <x v="8"/>
    <x v="18"/>
    <s v="Saran"/>
    <x v="0"/>
    <n v="249960"/>
    <n v="1853.21"/>
  </r>
  <r>
    <x v="8"/>
    <x v="18"/>
    <s v="Saran"/>
    <x v="1"/>
    <n v="54280"/>
    <n v="4167.95"/>
  </r>
  <r>
    <x v="8"/>
    <x v="18"/>
    <s v="Saran"/>
    <x v="2"/>
    <n v="220"/>
    <n v="1121.08"/>
  </r>
  <r>
    <x v="9"/>
    <x v="18"/>
    <s v="Saran"/>
    <x v="0"/>
    <n v="236630"/>
    <n v="1745.64"/>
  </r>
  <r>
    <x v="9"/>
    <x v="18"/>
    <s v="Saran"/>
    <x v="1"/>
    <n v="60750"/>
    <n v="2937.9"/>
  </r>
  <r>
    <x v="9"/>
    <x v="18"/>
    <s v="Saran"/>
    <x v="2"/>
    <n v="230"/>
    <n v="1154.8699999999999"/>
  </r>
  <r>
    <x v="0"/>
    <x v="18"/>
    <s v="Patna"/>
    <x v="0"/>
    <n v="175590"/>
    <n v="1463.3"/>
  </r>
  <r>
    <x v="0"/>
    <x v="18"/>
    <s v="Patna"/>
    <x v="1"/>
    <n v="10250"/>
    <n v="708.29"/>
  </r>
  <r>
    <x v="0"/>
    <x v="18"/>
    <s v="Patna"/>
    <x v="2"/>
    <n v="11900"/>
    <n v="1436.13"/>
  </r>
  <r>
    <x v="1"/>
    <x v="18"/>
    <s v="Patna"/>
    <x v="0"/>
    <n v="142710"/>
    <n v="993.13"/>
  </r>
  <r>
    <x v="1"/>
    <x v="18"/>
    <s v="Patna"/>
    <x v="1"/>
    <n v="13080"/>
    <n v="1643.73"/>
  </r>
  <r>
    <x v="1"/>
    <x v="18"/>
    <s v="Patna"/>
    <x v="2"/>
    <n v="11390"/>
    <n v="982.44"/>
  </r>
  <r>
    <x v="2"/>
    <x v="18"/>
    <s v="Patna"/>
    <x v="0"/>
    <n v="116100"/>
    <n v="1167.18"/>
  </r>
  <r>
    <x v="2"/>
    <x v="18"/>
    <s v="Patna"/>
    <x v="1"/>
    <n v="14470"/>
    <n v="1925.36"/>
  </r>
  <r>
    <x v="2"/>
    <x v="18"/>
    <s v="Patna"/>
    <x v="2"/>
    <n v="10450"/>
    <n v="1193.3"/>
  </r>
  <r>
    <x v="3"/>
    <x v="18"/>
    <s v="Patna"/>
    <x v="0"/>
    <n v="186600"/>
    <n v="2759.97"/>
  </r>
  <r>
    <x v="3"/>
    <x v="18"/>
    <s v="Patna"/>
    <x v="1"/>
    <n v="14170"/>
    <n v="2928.02"/>
  </r>
  <r>
    <x v="3"/>
    <x v="18"/>
    <s v="Patna"/>
    <x v="2"/>
    <n v="10110"/>
    <n v="1556.87"/>
  </r>
  <r>
    <x v="4"/>
    <x v="18"/>
    <s v="Patna"/>
    <x v="0"/>
    <n v="171920"/>
    <n v="2751.57"/>
  </r>
  <r>
    <x v="4"/>
    <x v="18"/>
    <s v="Patna"/>
    <x v="1"/>
    <n v="13650"/>
    <n v="3364.1"/>
  </r>
  <r>
    <x v="4"/>
    <x v="18"/>
    <s v="Patna"/>
    <x v="2"/>
    <n v="9700"/>
    <n v="1726.8"/>
  </r>
  <r>
    <x v="5"/>
    <x v="18"/>
    <s v="Patna"/>
    <x v="0"/>
    <n v="106130"/>
    <n v="2354.38"/>
  </r>
  <r>
    <x v="5"/>
    <x v="18"/>
    <s v="Patna"/>
    <x v="1"/>
    <n v="10880"/>
    <n v="3835.48"/>
  </r>
  <r>
    <x v="5"/>
    <x v="18"/>
    <s v="Patna"/>
    <x v="2"/>
    <n v="11260"/>
    <n v="1222.9100000000001"/>
  </r>
  <r>
    <x v="6"/>
    <x v="18"/>
    <s v="Patna"/>
    <x v="0"/>
    <n v="147610"/>
    <n v="2575.84"/>
  </r>
  <r>
    <x v="6"/>
    <x v="18"/>
    <s v="Patna"/>
    <x v="1"/>
    <n v="12680"/>
    <n v="3147.48"/>
  </r>
  <r>
    <x v="6"/>
    <x v="18"/>
    <s v="Patna"/>
    <x v="2"/>
    <n v="11630"/>
    <n v="1343.08"/>
  </r>
  <r>
    <x v="7"/>
    <x v="18"/>
    <s v="Patna"/>
    <x v="0"/>
    <n v="170180"/>
    <n v="2946.06"/>
  </r>
  <r>
    <x v="7"/>
    <x v="18"/>
    <s v="Patna"/>
    <x v="1"/>
    <n v="13060"/>
    <n v="2879.02"/>
  </r>
  <r>
    <x v="7"/>
    <x v="18"/>
    <s v="Patna"/>
    <x v="2"/>
    <n v="11530"/>
    <n v="1030.3599999999999"/>
  </r>
  <r>
    <x v="8"/>
    <x v="18"/>
    <s v="Patna"/>
    <x v="0"/>
    <n v="176450"/>
    <n v="3077.4"/>
  </r>
  <r>
    <x v="8"/>
    <x v="18"/>
    <s v="Patna"/>
    <x v="1"/>
    <n v="14390"/>
    <n v="3506.63"/>
  </r>
  <r>
    <x v="8"/>
    <x v="18"/>
    <s v="Patna"/>
    <x v="2"/>
    <n v="11220"/>
    <n v="1270.1400000000001"/>
  </r>
  <r>
    <x v="9"/>
    <x v="18"/>
    <s v="Patna"/>
    <x v="0"/>
    <n v="191890"/>
    <n v="3115.03"/>
  </r>
  <r>
    <x v="9"/>
    <x v="18"/>
    <s v="Patna"/>
    <x v="1"/>
    <n v="12480"/>
    <n v="4331.9399999999996"/>
  </r>
  <r>
    <x v="9"/>
    <x v="18"/>
    <s v="Patna"/>
    <x v="2"/>
    <n v="14110"/>
    <n v="1200.6199999999999"/>
  </r>
  <r>
    <x v="0"/>
    <x v="18"/>
    <s v="Mungair"/>
    <x v="0"/>
    <n v="252210"/>
    <n v="1994.65"/>
  </r>
  <r>
    <x v="0"/>
    <x v="18"/>
    <s v="Mungair"/>
    <x v="1"/>
    <n v="91940"/>
    <n v="1938.76"/>
  </r>
  <r>
    <x v="0"/>
    <x v="18"/>
    <s v="Mungair"/>
    <x v="2"/>
    <n v="8020"/>
    <n v="966.33"/>
  </r>
  <r>
    <x v="1"/>
    <x v="18"/>
    <s v="Mungair"/>
    <x v="0"/>
    <n v="173720"/>
    <n v="828.4"/>
  </r>
  <r>
    <x v="1"/>
    <x v="18"/>
    <s v="Mungair"/>
    <x v="1"/>
    <n v="130520"/>
    <n v="1749.62"/>
  </r>
  <r>
    <x v="1"/>
    <x v="18"/>
    <s v="Mungair"/>
    <x v="2"/>
    <n v="6660"/>
    <n v="1196.7"/>
  </r>
  <r>
    <x v="2"/>
    <x v="18"/>
    <s v="Mungair"/>
    <x v="0"/>
    <n v="128490"/>
    <n v="450.77"/>
  </r>
  <r>
    <x v="2"/>
    <x v="18"/>
    <s v="Mungair"/>
    <x v="1"/>
    <n v="124500"/>
    <n v="2911.97"/>
  </r>
  <r>
    <x v="2"/>
    <x v="18"/>
    <s v="Mungair"/>
    <x v="2"/>
    <n v="7960"/>
    <n v="927.14"/>
  </r>
  <r>
    <x v="3"/>
    <x v="18"/>
    <s v="Mungair"/>
    <x v="0"/>
    <n v="176230"/>
    <n v="1976.85"/>
  </r>
  <r>
    <x v="3"/>
    <x v="18"/>
    <s v="Mungair"/>
    <x v="1"/>
    <n v="131400"/>
    <n v="3423.06"/>
  </r>
  <r>
    <x v="3"/>
    <x v="18"/>
    <s v="Mungair"/>
    <x v="2"/>
    <n v="9050"/>
    <n v="1055.25"/>
  </r>
  <r>
    <x v="4"/>
    <x v="18"/>
    <s v="Mungair"/>
    <x v="0"/>
    <n v="161480"/>
    <n v="2232.54"/>
  </r>
  <r>
    <x v="4"/>
    <x v="18"/>
    <s v="Mungair"/>
    <x v="1"/>
    <n v="132750"/>
    <n v="2961.58"/>
  </r>
  <r>
    <x v="4"/>
    <x v="18"/>
    <s v="Mungair"/>
    <x v="2"/>
    <n v="9060"/>
    <n v="1094.92"/>
  </r>
  <r>
    <x v="5"/>
    <x v="18"/>
    <s v="Mungair"/>
    <x v="0"/>
    <n v="157750"/>
    <n v="1800.44"/>
  </r>
  <r>
    <x v="5"/>
    <x v="18"/>
    <s v="Mungair"/>
    <x v="1"/>
    <n v="127840"/>
    <n v="2642.52"/>
  </r>
  <r>
    <x v="5"/>
    <x v="18"/>
    <s v="Mungair"/>
    <x v="2"/>
    <n v="7760"/>
    <n v="1494.85"/>
  </r>
  <r>
    <x v="6"/>
    <x v="18"/>
    <s v="Mungair"/>
    <x v="0"/>
    <n v="153820"/>
    <n v="2513"/>
  </r>
  <r>
    <x v="6"/>
    <x v="18"/>
    <s v="Mungair"/>
    <x v="1"/>
    <n v="121360"/>
    <n v="3037.74"/>
  </r>
  <r>
    <x v="6"/>
    <x v="18"/>
    <s v="Mungair"/>
    <x v="2"/>
    <n v="8000"/>
    <n v="893.75"/>
  </r>
  <r>
    <x v="7"/>
    <x v="18"/>
    <s v="Mungair"/>
    <x v="0"/>
    <n v="177810"/>
    <n v="2450.31"/>
  </r>
  <r>
    <x v="7"/>
    <x v="18"/>
    <s v="Mungair"/>
    <x v="1"/>
    <n v="127010"/>
    <n v="2529.56"/>
  </r>
  <r>
    <x v="7"/>
    <x v="18"/>
    <s v="Mungair"/>
    <x v="2"/>
    <n v="10350"/>
    <n v="1093.72"/>
  </r>
  <r>
    <x v="8"/>
    <x v="18"/>
    <s v="Mungair"/>
    <x v="0"/>
    <n v="185500"/>
    <n v="3036.5"/>
  </r>
  <r>
    <x v="8"/>
    <x v="18"/>
    <s v="Mungair"/>
    <x v="1"/>
    <n v="131720"/>
    <n v="4823.83"/>
  </r>
  <r>
    <x v="8"/>
    <x v="18"/>
    <s v="Mungair"/>
    <x v="2"/>
    <n v="8740"/>
    <n v="1067.71"/>
  </r>
  <r>
    <x v="9"/>
    <x v="18"/>
    <s v="Mungair"/>
    <x v="0"/>
    <n v="192940"/>
    <n v="2666.03"/>
  </r>
  <r>
    <x v="9"/>
    <x v="18"/>
    <s v="Mungair"/>
    <x v="1"/>
    <n v="114660"/>
    <n v="3636.81"/>
  </r>
  <r>
    <x v="9"/>
    <x v="18"/>
    <s v="Mungair"/>
    <x v="2"/>
    <n v="8030"/>
    <n v="1219.99"/>
  </r>
  <r>
    <x v="0"/>
    <x v="18"/>
    <s v="Bhagalpur"/>
    <x v="0"/>
    <n v="48020"/>
    <n v="504.37"/>
  </r>
  <r>
    <x v="0"/>
    <x v="18"/>
    <s v="Bhagalpur"/>
    <x v="1"/>
    <n v="79100"/>
    <n v="3444.5"/>
  </r>
  <r>
    <x v="0"/>
    <x v="18"/>
    <s v="Bhagalpur"/>
    <x v="2"/>
    <n v="6010"/>
    <n v="1209.6500000000001"/>
  </r>
  <r>
    <x v="1"/>
    <x v="18"/>
    <s v="Bhagalpur"/>
    <x v="0"/>
    <n v="156560"/>
    <n v="1690.41"/>
  </r>
  <r>
    <x v="1"/>
    <x v="18"/>
    <s v="Bhagalpur"/>
    <x v="1"/>
    <n v="46660"/>
    <n v="2174.02"/>
  </r>
  <r>
    <x v="1"/>
    <x v="18"/>
    <s v="Bhagalpur"/>
    <x v="2"/>
    <n v="5220"/>
    <n v="818.01"/>
  </r>
  <r>
    <x v="2"/>
    <x v="18"/>
    <s v="Bhagalpur"/>
    <x v="0"/>
    <n v="110940"/>
    <n v="1707.05"/>
  </r>
  <r>
    <x v="2"/>
    <x v="18"/>
    <s v="Bhagalpur"/>
    <x v="1"/>
    <n v="50740"/>
    <n v="3419"/>
  </r>
  <r>
    <x v="2"/>
    <x v="18"/>
    <s v="Bhagalpur"/>
    <x v="2"/>
    <n v="4140"/>
    <n v="879.23"/>
  </r>
  <r>
    <x v="3"/>
    <x v="18"/>
    <s v="Bhagalpur"/>
    <x v="0"/>
    <n v="126430"/>
    <n v="3731.08"/>
  </r>
  <r>
    <x v="3"/>
    <x v="18"/>
    <s v="Bhagalpur"/>
    <x v="1"/>
    <n v="60130"/>
    <n v="4105.1099999999997"/>
  </r>
  <r>
    <x v="3"/>
    <x v="18"/>
    <s v="Bhagalpur"/>
    <x v="2"/>
    <n v="4380"/>
    <n v="968.04"/>
  </r>
  <r>
    <x v="4"/>
    <x v="18"/>
    <s v="Bhagalpur"/>
    <x v="0"/>
    <n v="131500"/>
    <n v="2725.25"/>
  </r>
  <r>
    <x v="4"/>
    <x v="18"/>
    <s v="Bhagalpur"/>
    <x v="1"/>
    <n v="55300"/>
    <n v="5727.31"/>
  </r>
  <r>
    <x v="4"/>
    <x v="18"/>
    <s v="Bhagalpur"/>
    <x v="2"/>
    <n v="6230"/>
    <n v="1020.87"/>
  </r>
  <r>
    <x v="5"/>
    <x v="18"/>
    <s v="Bhagalpur"/>
    <x v="0"/>
    <n v="125040"/>
    <n v="2727.85"/>
  </r>
  <r>
    <x v="5"/>
    <x v="18"/>
    <s v="Bhagalpur"/>
    <x v="1"/>
    <n v="55740"/>
    <n v="5609.44"/>
  </r>
  <r>
    <x v="5"/>
    <x v="18"/>
    <s v="Bhagalpur"/>
    <x v="2"/>
    <n v="6930"/>
    <n v="1284.27"/>
  </r>
  <r>
    <x v="6"/>
    <x v="18"/>
    <s v="Bhagalpur"/>
    <x v="0"/>
    <n v="124210"/>
    <n v="3377.02"/>
  </r>
  <r>
    <x v="6"/>
    <x v="18"/>
    <s v="Bhagalpur"/>
    <x v="1"/>
    <n v="57090"/>
    <n v="3358.56"/>
  </r>
  <r>
    <x v="6"/>
    <x v="18"/>
    <s v="Bhagalpur"/>
    <x v="2"/>
    <n v="6820"/>
    <n v="782.99"/>
  </r>
  <r>
    <x v="7"/>
    <x v="18"/>
    <s v="Bhagalpur"/>
    <x v="0"/>
    <n v="127480"/>
    <n v="3094.68"/>
  </r>
  <r>
    <x v="7"/>
    <x v="18"/>
    <s v="Bhagalpur"/>
    <x v="1"/>
    <n v="55780"/>
    <n v="5017.75"/>
  </r>
  <r>
    <x v="7"/>
    <x v="18"/>
    <s v="Bhagalpur"/>
    <x v="2"/>
    <n v="6440"/>
    <n v="807.45"/>
  </r>
  <r>
    <x v="8"/>
    <x v="18"/>
    <s v="Bhagalpur"/>
    <x v="0"/>
    <n v="127540"/>
    <n v="3119.4"/>
  </r>
  <r>
    <x v="8"/>
    <x v="18"/>
    <s v="Bhagalpur"/>
    <x v="1"/>
    <n v="51070"/>
    <n v="3375.29"/>
  </r>
  <r>
    <x v="8"/>
    <x v="18"/>
    <s v="Bhagalpur"/>
    <x v="2"/>
    <n v="5540"/>
    <n v="1143.53"/>
  </r>
  <r>
    <x v="9"/>
    <x v="18"/>
    <s v="Bhagalpur"/>
    <x v="0"/>
    <n v="125450"/>
    <n v="3520.68"/>
  </r>
  <r>
    <x v="9"/>
    <x v="18"/>
    <s v="Bhagalpur"/>
    <x v="1"/>
    <n v="49040"/>
    <n v="4457.08"/>
  </r>
  <r>
    <x v="9"/>
    <x v="18"/>
    <s v="Bhagalpur"/>
    <x v="2"/>
    <n v="5150"/>
    <n v="739.43"/>
  </r>
  <r>
    <x v="0"/>
    <x v="19"/>
    <s v="Santhal Paragana / Dumka"/>
    <x v="0"/>
    <n v="262780"/>
    <n v="2035.5"/>
  </r>
  <r>
    <x v="0"/>
    <x v="19"/>
    <s v="Santhal Paragana / Dumka"/>
    <x v="1"/>
    <n v="21710"/>
    <n v="1387.84"/>
  </r>
  <r>
    <x v="0"/>
    <x v="19"/>
    <s v="Santhal Paragana / Dumka"/>
    <x v="2"/>
    <n v="4490"/>
    <n v="630.29"/>
  </r>
  <r>
    <x v="1"/>
    <x v="19"/>
    <s v="Santhal Paragana / Dumka"/>
    <x v="0"/>
    <n v="214250"/>
    <n v="993.14"/>
  </r>
  <r>
    <x v="1"/>
    <x v="19"/>
    <s v="Santhal Paragana / Dumka"/>
    <x v="1"/>
    <n v="19620"/>
    <n v="1201.33"/>
  </r>
  <r>
    <x v="1"/>
    <x v="19"/>
    <s v="Santhal Paragana / Dumka"/>
    <x v="2"/>
    <n v="5240"/>
    <n v="706.11"/>
  </r>
  <r>
    <x v="2"/>
    <x v="19"/>
    <s v="Santhal Paragana / Dumka"/>
    <x v="0"/>
    <n v="194390"/>
    <n v="1252.48"/>
  </r>
  <r>
    <x v="2"/>
    <x v="19"/>
    <s v="Santhal Paragana / Dumka"/>
    <x v="1"/>
    <n v="15330"/>
    <n v="1406.39"/>
  </r>
  <r>
    <x v="2"/>
    <x v="19"/>
    <s v="Santhal Paragana / Dumka"/>
    <x v="2"/>
    <n v="4990"/>
    <n v="765.53"/>
  </r>
  <r>
    <x v="3"/>
    <x v="19"/>
    <s v="Santhal Paragana / Dumka"/>
    <x v="0"/>
    <n v="201410"/>
    <n v="2137.5300000000002"/>
  </r>
  <r>
    <x v="3"/>
    <x v="19"/>
    <s v="Santhal Paragana / Dumka"/>
    <x v="1"/>
    <n v="18010"/>
    <n v="1731.82"/>
  </r>
  <r>
    <x v="3"/>
    <x v="19"/>
    <s v="Santhal Paragana / Dumka"/>
    <x v="2"/>
    <n v="3010"/>
    <n v="817.28"/>
  </r>
  <r>
    <x v="4"/>
    <x v="19"/>
    <s v="Santhal Paragana / Dumka"/>
    <x v="0"/>
    <n v="228540"/>
    <n v="1938.39"/>
  </r>
  <r>
    <x v="4"/>
    <x v="19"/>
    <s v="Santhal Paragana / Dumka"/>
    <x v="1"/>
    <n v="24610"/>
    <n v="1529.05"/>
  </r>
  <r>
    <x v="4"/>
    <x v="19"/>
    <s v="Santhal Paragana / Dumka"/>
    <x v="2"/>
    <n v="12310"/>
    <n v="935.01"/>
  </r>
  <r>
    <x v="5"/>
    <x v="19"/>
    <s v="Santhal Paragana / Dumka"/>
    <x v="0"/>
    <n v="215710"/>
    <n v="1802.84"/>
  </r>
  <r>
    <x v="5"/>
    <x v="19"/>
    <s v="Santhal Paragana / Dumka"/>
    <x v="1"/>
    <n v="23430"/>
    <n v="2029.02"/>
  </r>
  <r>
    <x v="5"/>
    <x v="19"/>
    <s v="Santhal Paragana / Dumka"/>
    <x v="2"/>
    <n v="10950"/>
    <n v="935.16"/>
  </r>
  <r>
    <x v="6"/>
    <x v="19"/>
    <s v="Santhal Paragana / Dumka"/>
    <x v="0"/>
    <n v="234670"/>
    <n v="1927"/>
  </r>
  <r>
    <x v="6"/>
    <x v="19"/>
    <s v="Santhal Paragana / Dumka"/>
    <x v="1"/>
    <n v="24880"/>
    <n v="1559.49"/>
  </r>
  <r>
    <x v="6"/>
    <x v="19"/>
    <s v="Santhal Paragana / Dumka"/>
    <x v="2"/>
    <n v="9180"/>
    <n v="674.29"/>
  </r>
  <r>
    <x v="7"/>
    <x v="19"/>
    <s v="Santhal Paragana / Dumka"/>
    <x v="0"/>
    <n v="244190"/>
    <n v="1020.93"/>
  </r>
  <r>
    <x v="7"/>
    <x v="19"/>
    <s v="Santhal Paragana / Dumka"/>
    <x v="1"/>
    <n v="21960"/>
    <n v="1254.55"/>
  </r>
  <r>
    <x v="7"/>
    <x v="19"/>
    <s v="Santhal Paragana / Dumka"/>
    <x v="2"/>
    <n v="11060"/>
    <n v="883.36"/>
  </r>
  <r>
    <x v="8"/>
    <x v="19"/>
    <s v="Santhal Paragana / Dumka"/>
    <x v="0"/>
    <n v="265270"/>
    <n v="2373.3000000000002"/>
  </r>
  <r>
    <x v="8"/>
    <x v="19"/>
    <s v="Santhal Paragana / Dumka"/>
    <x v="1"/>
    <n v="29330"/>
    <n v="2177.0100000000002"/>
  </r>
  <r>
    <x v="8"/>
    <x v="19"/>
    <s v="Santhal Paragana / Dumka"/>
    <x v="2"/>
    <n v="7490"/>
    <n v="824.1"/>
  </r>
  <r>
    <x v="9"/>
    <x v="19"/>
    <s v="Santhal Paragana / Dumka"/>
    <x v="0"/>
    <n v="351000"/>
    <n v="2069.39"/>
  </r>
  <r>
    <x v="9"/>
    <x v="19"/>
    <s v="Santhal Paragana / Dumka"/>
    <x v="1"/>
    <n v="92420"/>
    <n v="2252.34"/>
  </r>
  <r>
    <x v="9"/>
    <x v="19"/>
    <s v="Santhal Paragana / Dumka"/>
    <x v="2"/>
    <n v="50590"/>
    <n v="1208.6500000000001"/>
  </r>
  <r>
    <x v="0"/>
    <x v="18"/>
    <s v="Shahabad (now part of Bhojpur district)"/>
    <x v="0"/>
    <n v="485470"/>
    <n v="2517.09"/>
  </r>
  <r>
    <x v="0"/>
    <x v="18"/>
    <s v="Shahabad (now part of Bhojpur district)"/>
    <x v="1"/>
    <n v="4370"/>
    <n v="329.52"/>
  </r>
  <r>
    <x v="0"/>
    <x v="18"/>
    <s v="Shahabad (now part of Bhojpur district)"/>
    <x v="2"/>
    <n v="18300"/>
    <n v="1237.1600000000001"/>
  </r>
  <r>
    <x v="1"/>
    <x v="18"/>
    <s v="Shahabad (now part of Bhojpur district)"/>
    <x v="0"/>
    <n v="436820"/>
    <n v="1699.83"/>
  </r>
  <r>
    <x v="1"/>
    <x v="18"/>
    <s v="Shahabad (now part of Bhojpur district)"/>
    <x v="1"/>
    <n v="6670"/>
    <n v="1955.02"/>
  </r>
  <r>
    <x v="1"/>
    <x v="18"/>
    <s v="Shahabad (now part of Bhojpur district)"/>
    <x v="2"/>
    <n v="17260"/>
    <n v="1037.6600000000001"/>
  </r>
  <r>
    <x v="2"/>
    <x v="18"/>
    <s v="Shahabad (now part of Bhojpur district)"/>
    <x v="0"/>
    <n v="429270"/>
    <n v="1793.84"/>
  </r>
  <r>
    <x v="2"/>
    <x v="18"/>
    <s v="Shahabad (now part of Bhojpur district)"/>
    <x v="1"/>
    <n v="7220"/>
    <n v="2339.34"/>
  </r>
  <r>
    <x v="2"/>
    <x v="18"/>
    <s v="Shahabad (now part of Bhojpur district)"/>
    <x v="2"/>
    <n v="17940"/>
    <n v="1152.17"/>
  </r>
  <r>
    <x v="3"/>
    <x v="18"/>
    <s v="Shahabad (now part of Bhojpur district)"/>
    <x v="0"/>
    <n v="460700"/>
    <n v="3759.89"/>
  </r>
  <r>
    <x v="3"/>
    <x v="18"/>
    <s v="Shahabad (now part of Bhojpur district)"/>
    <x v="1"/>
    <n v="7420"/>
    <n v="2049.87"/>
  </r>
  <r>
    <x v="3"/>
    <x v="18"/>
    <s v="Shahabad (now part of Bhojpur district)"/>
    <x v="2"/>
    <n v="18530"/>
    <n v="1445.76"/>
  </r>
  <r>
    <x v="4"/>
    <x v="18"/>
    <s v="Shahabad (now part of Bhojpur district)"/>
    <x v="0"/>
    <n v="458750"/>
    <n v="3764.19"/>
  </r>
  <r>
    <x v="4"/>
    <x v="18"/>
    <s v="Shahabad (now part of Bhojpur district)"/>
    <x v="1"/>
    <n v="6870"/>
    <n v="3117.9"/>
  </r>
  <r>
    <x v="4"/>
    <x v="18"/>
    <s v="Shahabad (now part of Bhojpur district)"/>
    <x v="2"/>
    <n v="16180"/>
    <n v="1454.26"/>
  </r>
  <r>
    <x v="5"/>
    <x v="18"/>
    <s v="Shahabad (now part of Bhojpur district)"/>
    <x v="0"/>
    <n v="493800"/>
    <n v="3423.03"/>
  </r>
  <r>
    <x v="5"/>
    <x v="18"/>
    <s v="Shahabad (now part of Bhojpur district)"/>
    <x v="1"/>
    <n v="6350"/>
    <n v="2074.02"/>
  </r>
  <r>
    <x v="5"/>
    <x v="18"/>
    <s v="Shahabad (now part of Bhojpur district)"/>
    <x v="2"/>
    <n v="17070"/>
    <n v="1158.17"/>
  </r>
  <r>
    <x v="6"/>
    <x v="18"/>
    <s v="Shahabad (now part of Bhojpur district)"/>
    <x v="0"/>
    <n v="480880"/>
    <n v="3367.97"/>
  </r>
  <r>
    <x v="6"/>
    <x v="18"/>
    <s v="Shahabad (now part of Bhojpur district)"/>
    <x v="1"/>
    <n v="5240"/>
    <n v="2160.31"/>
  </r>
  <r>
    <x v="6"/>
    <x v="18"/>
    <s v="Shahabad (now part of Bhojpur district)"/>
    <x v="2"/>
    <n v="14470"/>
    <n v="785.76"/>
  </r>
  <r>
    <x v="7"/>
    <x v="18"/>
    <s v="Shahabad (now part of Bhojpur district)"/>
    <x v="0"/>
    <n v="477680"/>
    <n v="3361.18"/>
  </r>
  <r>
    <x v="7"/>
    <x v="18"/>
    <s v="Shahabad (now part of Bhojpur district)"/>
    <x v="1"/>
    <n v="8180"/>
    <n v="2442.54"/>
  </r>
  <r>
    <x v="7"/>
    <x v="18"/>
    <s v="Shahabad (now part of Bhojpur district)"/>
    <x v="2"/>
    <n v="14400"/>
    <n v="918.06"/>
  </r>
  <r>
    <x v="8"/>
    <x v="18"/>
    <s v="Shahabad (now part of Bhojpur district)"/>
    <x v="0"/>
    <n v="498150"/>
    <n v="3008.38"/>
  </r>
  <r>
    <x v="8"/>
    <x v="18"/>
    <s v="Shahabad (now part of Bhojpur district)"/>
    <x v="1"/>
    <n v="4340"/>
    <n v="2080.4499999999998"/>
  </r>
  <r>
    <x v="8"/>
    <x v="18"/>
    <s v="Shahabad (now part of Bhojpur district)"/>
    <x v="2"/>
    <n v="16110"/>
    <n v="1095.42"/>
  </r>
  <r>
    <x v="9"/>
    <x v="18"/>
    <s v="Shahabad (now part of Bhojpur district)"/>
    <x v="0"/>
    <n v="492740"/>
    <n v="3734.21"/>
  </r>
  <r>
    <x v="9"/>
    <x v="18"/>
    <s v="Shahabad (now part of Bhojpur district)"/>
    <x v="1"/>
    <n v="3660"/>
    <n v="2597.1"/>
  </r>
  <r>
    <x v="9"/>
    <x v="18"/>
    <s v="Shahabad (now part of Bhojpur district)"/>
    <x v="2"/>
    <n v="13660"/>
    <n v="1125.19"/>
  </r>
  <r>
    <x v="0"/>
    <x v="18"/>
    <s v="Gaya"/>
    <x v="0"/>
    <n v="442720"/>
    <n v="1678.51"/>
  </r>
  <r>
    <x v="0"/>
    <x v="18"/>
    <s v="Gaya"/>
    <x v="1"/>
    <n v="10090"/>
    <n v="1483.65"/>
  </r>
  <r>
    <x v="0"/>
    <x v="18"/>
    <s v="Gaya"/>
    <x v="2"/>
    <n v="13890"/>
    <n v="956.08"/>
  </r>
  <r>
    <x v="1"/>
    <x v="18"/>
    <s v="Gaya"/>
    <x v="0"/>
    <n v="262550"/>
    <n v="1268.03"/>
  </r>
  <r>
    <x v="1"/>
    <x v="18"/>
    <s v="Gaya"/>
    <x v="1"/>
    <n v="9610"/>
    <n v="1860.56"/>
  </r>
  <r>
    <x v="1"/>
    <x v="18"/>
    <s v="Gaya"/>
    <x v="2"/>
    <n v="15580"/>
    <n v="1022.46"/>
  </r>
  <r>
    <x v="2"/>
    <x v="18"/>
    <s v="Gaya"/>
    <x v="0"/>
    <n v="256230"/>
    <n v="1320.77"/>
  </r>
  <r>
    <x v="2"/>
    <x v="18"/>
    <s v="Gaya"/>
    <x v="1"/>
    <n v="7790"/>
    <n v="2483.9499999999998"/>
  </r>
  <r>
    <x v="2"/>
    <x v="18"/>
    <s v="Gaya"/>
    <x v="2"/>
    <n v="15390"/>
    <n v="939.57"/>
  </r>
  <r>
    <x v="3"/>
    <x v="18"/>
    <s v="Gaya"/>
    <x v="0"/>
    <n v="410650"/>
    <n v="3148.86"/>
  </r>
  <r>
    <x v="3"/>
    <x v="18"/>
    <s v="Gaya"/>
    <x v="1"/>
    <n v="10600"/>
    <n v="2558.4899999999998"/>
  </r>
  <r>
    <x v="3"/>
    <x v="18"/>
    <s v="Gaya"/>
    <x v="2"/>
    <n v="16270"/>
    <n v="1200.3699999999999"/>
  </r>
  <r>
    <x v="4"/>
    <x v="18"/>
    <s v="Gaya"/>
    <x v="0"/>
    <n v="450170"/>
    <n v="3330.79"/>
  </r>
  <r>
    <x v="4"/>
    <x v="18"/>
    <s v="Gaya"/>
    <x v="1"/>
    <n v="10460"/>
    <n v="3654.88"/>
  </r>
  <r>
    <x v="4"/>
    <x v="18"/>
    <s v="Gaya"/>
    <x v="2"/>
    <n v="15910"/>
    <n v="1395.98"/>
  </r>
  <r>
    <x v="5"/>
    <x v="18"/>
    <s v="Gaya"/>
    <x v="0"/>
    <n v="333230"/>
    <n v="2893.98"/>
  </r>
  <r>
    <x v="5"/>
    <x v="18"/>
    <s v="Gaya"/>
    <x v="1"/>
    <n v="12460"/>
    <n v="2969.5"/>
  </r>
  <r>
    <x v="5"/>
    <x v="18"/>
    <s v="Gaya"/>
    <x v="2"/>
    <n v="17350"/>
    <n v="876.08"/>
  </r>
  <r>
    <x v="6"/>
    <x v="18"/>
    <s v="Gaya"/>
    <x v="0"/>
    <n v="408540"/>
    <n v="3493.54"/>
  </r>
  <r>
    <x v="6"/>
    <x v="18"/>
    <s v="Gaya"/>
    <x v="1"/>
    <n v="10800"/>
    <n v="2416.67"/>
  </r>
  <r>
    <x v="6"/>
    <x v="18"/>
    <s v="Gaya"/>
    <x v="2"/>
    <n v="17540"/>
    <n v="942.99"/>
  </r>
  <r>
    <x v="7"/>
    <x v="18"/>
    <s v="Gaya"/>
    <x v="0"/>
    <n v="388340"/>
    <n v="2929.6"/>
  </r>
  <r>
    <x v="7"/>
    <x v="18"/>
    <s v="Gaya"/>
    <x v="1"/>
    <n v="8650"/>
    <n v="4050.87"/>
  </r>
  <r>
    <x v="7"/>
    <x v="18"/>
    <s v="Gaya"/>
    <x v="2"/>
    <n v="15820"/>
    <n v="1018.96"/>
  </r>
  <r>
    <x v="8"/>
    <x v="18"/>
    <s v="Gaya"/>
    <x v="0"/>
    <n v="420090"/>
    <n v="3424.65"/>
  </r>
  <r>
    <x v="8"/>
    <x v="18"/>
    <s v="Gaya"/>
    <x v="1"/>
    <n v="8020"/>
    <n v="3233.36"/>
  </r>
  <r>
    <x v="8"/>
    <x v="18"/>
    <s v="Gaya"/>
    <x v="2"/>
    <n v="16770"/>
    <n v="1063.46"/>
  </r>
  <r>
    <x v="9"/>
    <x v="18"/>
    <s v="Gaya"/>
    <x v="0"/>
    <n v="433190"/>
    <n v="3475.97"/>
  </r>
  <r>
    <x v="9"/>
    <x v="18"/>
    <s v="Gaya"/>
    <x v="1"/>
    <n v="5170"/>
    <n v="3394.16"/>
  </r>
  <r>
    <x v="9"/>
    <x v="18"/>
    <s v="Gaya"/>
    <x v="2"/>
    <n v="16600"/>
    <n v="1234.23"/>
  </r>
  <r>
    <x v="0"/>
    <x v="19"/>
    <s v="Hazaribagh"/>
    <x v="0"/>
    <n v="167220"/>
    <n v="1626.71"/>
  </r>
  <r>
    <x v="0"/>
    <x v="19"/>
    <s v="Hazaribagh"/>
    <x v="1"/>
    <n v="17040"/>
    <n v="691.58"/>
  </r>
  <r>
    <x v="0"/>
    <x v="19"/>
    <s v="Hazaribagh"/>
    <x v="2"/>
    <n v="2590"/>
    <n v="1085.05"/>
  </r>
  <r>
    <x v="1"/>
    <x v="19"/>
    <s v="Hazaribagh"/>
    <x v="0"/>
    <n v="95260"/>
    <n v="613.52"/>
  </r>
  <r>
    <x v="1"/>
    <x v="19"/>
    <s v="Hazaribagh"/>
    <x v="1"/>
    <n v="12410"/>
    <n v="683.53"/>
  </r>
  <r>
    <x v="1"/>
    <x v="19"/>
    <s v="Hazaribagh"/>
    <x v="2"/>
    <n v="2540"/>
    <n v="834.65"/>
  </r>
  <r>
    <x v="2"/>
    <x v="19"/>
    <s v="Hazaribagh"/>
    <x v="0"/>
    <n v="89570"/>
    <n v="828.43"/>
  </r>
  <r>
    <x v="2"/>
    <x v="19"/>
    <s v="Hazaribagh"/>
    <x v="1"/>
    <n v="15530"/>
    <n v="818.24"/>
  </r>
  <r>
    <x v="2"/>
    <x v="19"/>
    <s v="Hazaribagh"/>
    <x v="2"/>
    <n v="2950"/>
    <n v="557.69000000000005"/>
  </r>
  <r>
    <x v="3"/>
    <x v="19"/>
    <s v="Hazaribagh"/>
    <x v="0"/>
    <n v="129170"/>
    <n v="2221.56"/>
  </r>
  <r>
    <x v="3"/>
    <x v="19"/>
    <s v="Hazaribagh"/>
    <x v="1"/>
    <n v="14830"/>
    <n v="1285.55"/>
  </r>
  <r>
    <x v="3"/>
    <x v="19"/>
    <s v="Hazaribagh"/>
    <x v="2"/>
    <n v="2480"/>
    <n v="1118.0999999999999"/>
  </r>
  <r>
    <x v="4"/>
    <x v="19"/>
    <s v="Hazaribagh"/>
    <x v="0"/>
    <n v="136420"/>
    <n v="1847.61"/>
  </r>
  <r>
    <x v="4"/>
    <x v="19"/>
    <s v="Hazaribagh"/>
    <x v="1"/>
    <n v="16700"/>
    <n v="1460.21"/>
  </r>
  <r>
    <x v="4"/>
    <x v="19"/>
    <s v="Hazaribagh"/>
    <x v="2"/>
    <n v="3360"/>
    <n v="1198.42"/>
  </r>
  <r>
    <x v="5"/>
    <x v="19"/>
    <s v="Hazaribagh"/>
    <x v="0"/>
    <n v="169330"/>
    <n v="2454.89"/>
  </r>
  <r>
    <x v="5"/>
    <x v="19"/>
    <s v="Hazaribagh"/>
    <x v="1"/>
    <n v="12070"/>
    <n v="2018.22"/>
  </r>
  <r>
    <x v="5"/>
    <x v="19"/>
    <s v="Hazaribagh"/>
    <x v="2"/>
    <n v="4690"/>
    <n v="1229.74"/>
  </r>
  <r>
    <x v="6"/>
    <x v="19"/>
    <s v="Hazaribagh"/>
    <x v="0"/>
    <n v="116670"/>
    <n v="2486.4699999999998"/>
  </r>
  <r>
    <x v="6"/>
    <x v="19"/>
    <s v="Hazaribagh"/>
    <x v="1"/>
    <n v="20790"/>
    <n v="2815.27"/>
  </r>
  <r>
    <x v="6"/>
    <x v="19"/>
    <s v="Hazaribagh"/>
    <x v="2"/>
    <n v="3450"/>
    <n v="1015.46"/>
  </r>
  <r>
    <x v="7"/>
    <x v="19"/>
    <s v="Hazaribagh"/>
    <x v="0"/>
    <n v="182450"/>
    <n v="1052.1300000000001"/>
  </r>
  <r>
    <x v="7"/>
    <x v="19"/>
    <s v="Hazaribagh"/>
    <x v="1"/>
    <n v="17830"/>
    <n v="923.64"/>
  </r>
  <r>
    <x v="7"/>
    <x v="19"/>
    <s v="Hazaribagh"/>
    <x v="2"/>
    <n v="9360"/>
    <n v="839.45"/>
  </r>
  <r>
    <x v="8"/>
    <x v="19"/>
    <s v="Hazaribagh"/>
    <x v="0"/>
    <n v="182110"/>
    <n v="2135.06"/>
  </r>
  <r>
    <x v="8"/>
    <x v="19"/>
    <s v="Hazaribagh"/>
    <x v="1"/>
    <n v="31310"/>
    <n v="2168.13"/>
  </r>
  <r>
    <x v="8"/>
    <x v="19"/>
    <s v="Hazaribagh"/>
    <x v="2"/>
    <n v="9180"/>
    <n v="785.25"/>
  </r>
  <r>
    <x v="9"/>
    <x v="19"/>
    <s v="Hazaribagh"/>
    <x v="0"/>
    <n v="266020"/>
    <n v="2006.23"/>
  </r>
  <r>
    <x v="9"/>
    <x v="19"/>
    <s v="Hazaribagh"/>
    <x v="1"/>
    <n v="64330"/>
    <n v="2168.46"/>
  </r>
  <r>
    <x v="9"/>
    <x v="19"/>
    <s v="Hazaribagh"/>
    <x v="2"/>
    <n v="61760"/>
    <n v="1405.27"/>
  </r>
  <r>
    <x v="0"/>
    <x v="19"/>
    <s v="Dhanbad"/>
    <x v="0"/>
    <n v="34410"/>
    <n v="2032.34"/>
  </r>
  <r>
    <x v="0"/>
    <x v="19"/>
    <s v="Dhanbad"/>
    <x v="1"/>
    <n v="2360"/>
    <n v="743.88"/>
  </r>
  <r>
    <x v="1"/>
    <x v="19"/>
    <s v="Dhanbad"/>
    <x v="0"/>
    <n v="15930"/>
    <n v="977.1"/>
  </r>
  <r>
    <x v="1"/>
    <x v="19"/>
    <s v="Dhanbad"/>
    <x v="1"/>
    <n v="1310"/>
    <n v="287.02999999999997"/>
  </r>
  <r>
    <x v="1"/>
    <x v="19"/>
    <s v="Dhanbad"/>
    <x v="2"/>
    <n v="10"/>
    <n v="1000"/>
  </r>
  <r>
    <x v="2"/>
    <x v="19"/>
    <s v="Dhanbad"/>
    <x v="0"/>
    <n v="10780"/>
    <n v="1222.4000000000001"/>
  </r>
  <r>
    <x v="2"/>
    <x v="19"/>
    <s v="Dhanbad"/>
    <x v="1"/>
    <n v="1080"/>
    <n v="660.29"/>
  </r>
  <r>
    <x v="2"/>
    <x v="19"/>
    <s v="Dhanbad"/>
    <x v="2"/>
    <n v="10"/>
    <n v="500"/>
  </r>
  <r>
    <x v="3"/>
    <x v="19"/>
    <s v="Dhanbad"/>
    <x v="0"/>
    <n v="20390"/>
    <n v="2833.67"/>
  </r>
  <r>
    <x v="3"/>
    <x v="19"/>
    <s v="Dhanbad"/>
    <x v="1"/>
    <n v="1230"/>
    <n v="1264.52"/>
  </r>
  <r>
    <x v="3"/>
    <x v="19"/>
    <s v="Dhanbad"/>
    <x v="2"/>
    <n v="20"/>
    <n v="800"/>
  </r>
  <r>
    <x v="4"/>
    <x v="19"/>
    <s v="Dhanbad"/>
    <x v="0"/>
    <n v="23180"/>
    <n v="1812.76"/>
  </r>
  <r>
    <x v="4"/>
    <x v="19"/>
    <s v="Dhanbad"/>
    <x v="1"/>
    <n v="1000"/>
    <n v="994.3"/>
  </r>
  <r>
    <x v="4"/>
    <x v="19"/>
    <s v="Dhanbad"/>
    <x v="2"/>
    <n v="20"/>
    <n v="1165.83"/>
  </r>
  <r>
    <x v="5"/>
    <x v="19"/>
    <s v="Dhanbad"/>
    <x v="0"/>
    <n v="22100"/>
    <n v="2702.9"/>
  </r>
  <r>
    <x v="5"/>
    <x v="19"/>
    <s v="Dhanbad"/>
    <x v="1"/>
    <n v="360"/>
    <n v="1214.81"/>
  </r>
  <r>
    <x v="6"/>
    <x v="19"/>
    <s v="Dhanbad"/>
    <x v="0"/>
    <n v="20850"/>
    <n v="2539.25"/>
  </r>
  <r>
    <x v="6"/>
    <x v="19"/>
    <s v="Dhanbad"/>
    <x v="1"/>
    <n v="1210"/>
    <n v="1208.8699999999999"/>
  </r>
  <r>
    <x v="6"/>
    <x v="19"/>
    <s v="Dhanbad"/>
    <x v="2"/>
    <n v="20"/>
    <n v="1400"/>
  </r>
  <r>
    <x v="7"/>
    <x v="19"/>
    <s v="Dhanbad"/>
    <x v="0"/>
    <n v="15150"/>
    <n v="1048.07"/>
  </r>
  <r>
    <x v="7"/>
    <x v="19"/>
    <s v="Dhanbad"/>
    <x v="1"/>
    <n v="1010"/>
    <n v="912.28"/>
  </r>
  <r>
    <x v="7"/>
    <x v="19"/>
    <s v="Dhanbad"/>
    <x v="2"/>
    <n v="20"/>
    <n v="1200"/>
  </r>
  <r>
    <x v="8"/>
    <x v="19"/>
    <s v="Dhanbad"/>
    <x v="0"/>
    <n v="20330"/>
    <n v="1568.31"/>
  </r>
  <r>
    <x v="8"/>
    <x v="19"/>
    <s v="Dhanbad"/>
    <x v="1"/>
    <n v="1010"/>
    <n v="901.04"/>
  </r>
  <r>
    <x v="8"/>
    <x v="19"/>
    <s v="Dhanbad"/>
    <x v="2"/>
    <n v="10"/>
    <n v="1205.7"/>
  </r>
  <r>
    <x v="9"/>
    <x v="19"/>
    <s v="Dhanbad"/>
    <x v="0"/>
    <n v="53280"/>
    <n v="2129.71"/>
  </r>
  <r>
    <x v="9"/>
    <x v="19"/>
    <s v="Dhanbad"/>
    <x v="1"/>
    <n v="4950"/>
    <n v="2324.0100000000002"/>
  </r>
  <r>
    <x v="9"/>
    <x v="19"/>
    <s v="Dhanbad"/>
    <x v="2"/>
    <n v="7040"/>
    <n v="1457.96"/>
  </r>
  <r>
    <x v="0"/>
    <x v="19"/>
    <s v="Palamau"/>
    <x v="0"/>
    <n v="59070"/>
    <n v="4286.4399999999996"/>
  </r>
  <r>
    <x v="0"/>
    <x v="19"/>
    <s v="Palamau"/>
    <x v="1"/>
    <n v="21700"/>
    <n v="971.43"/>
  </r>
  <r>
    <x v="0"/>
    <x v="19"/>
    <s v="Palamau"/>
    <x v="2"/>
    <n v="8080"/>
    <n v="680.69"/>
  </r>
  <r>
    <x v="1"/>
    <x v="19"/>
    <s v="Palamau"/>
    <x v="0"/>
    <n v="44840"/>
    <n v="598.13"/>
  </r>
  <r>
    <x v="1"/>
    <x v="19"/>
    <s v="Palamau"/>
    <x v="1"/>
    <n v="18830"/>
    <n v="693.57"/>
  </r>
  <r>
    <x v="1"/>
    <x v="19"/>
    <s v="Palamau"/>
    <x v="2"/>
    <n v="5670"/>
    <n v="684.3"/>
  </r>
  <r>
    <x v="2"/>
    <x v="19"/>
    <s v="Palamau"/>
    <x v="0"/>
    <n v="55500"/>
    <n v="530.99"/>
  </r>
  <r>
    <x v="2"/>
    <x v="19"/>
    <s v="Palamau"/>
    <x v="1"/>
    <n v="21330"/>
    <n v="660.1"/>
  </r>
  <r>
    <x v="2"/>
    <x v="19"/>
    <s v="Palamau"/>
    <x v="2"/>
    <n v="5750"/>
    <n v="633.04"/>
  </r>
  <r>
    <x v="3"/>
    <x v="19"/>
    <s v="Palamau"/>
    <x v="0"/>
    <n v="69970"/>
    <n v="1960.84"/>
  </r>
  <r>
    <x v="3"/>
    <x v="19"/>
    <s v="Palamau"/>
    <x v="1"/>
    <n v="22760"/>
    <n v="1106.77"/>
  </r>
  <r>
    <x v="3"/>
    <x v="19"/>
    <s v="Palamau"/>
    <x v="2"/>
    <n v="6850"/>
    <n v="929.93"/>
  </r>
  <r>
    <x v="4"/>
    <x v="19"/>
    <s v="Palamau"/>
    <x v="0"/>
    <n v="96260"/>
    <n v="2174.7399999999998"/>
  </r>
  <r>
    <x v="4"/>
    <x v="19"/>
    <s v="Palamau"/>
    <x v="1"/>
    <n v="41070"/>
    <n v="887.27"/>
  </r>
  <r>
    <x v="4"/>
    <x v="19"/>
    <s v="Palamau"/>
    <x v="2"/>
    <n v="13070"/>
    <n v="1053.56"/>
  </r>
  <r>
    <x v="5"/>
    <x v="19"/>
    <s v="Palamau"/>
    <x v="0"/>
    <n v="58390"/>
    <n v="1489.81"/>
  </r>
  <r>
    <x v="5"/>
    <x v="19"/>
    <s v="Palamau"/>
    <x v="1"/>
    <n v="35850"/>
    <n v="1204.18"/>
  </r>
  <r>
    <x v="5"/>
    <x v="19"/>
    <s v="Palamau"/>
    <x v="2"/>
    <n v="19200"/>
    <n v="1040.0999999999999"/>
  </r>
  <r>
    <x v="6"/>
    <x v="19"/>
    <s v="Palamau"/>
    <x v="0"/>
    <n v="43820"/>
    <n v="1117.75"/>
  </r>
  <r>
    <x v="6"/>
    <x v="19"/>
    <s v="Palamau"/>
    <x v="1"/>
    <n v="49260"/>
    <n v="2439.3000000000002"/>
  </r>
  <r>
    <x v="6"/>
    <x v="19"/>
    <s v="Palamau"/>
    <x v="2"/>
    <n v="12070"/>
    <n v="804.47"/>
  </r>
  <r>
    <x v="7"/>
    <x v="19"/>
    <s v="Palamau"/>
    <x v="0"/>
    <n v="87440"/>
    <n v="787.74"/>
  </r>
  <r>
    <x v="7"/>
    <x v="19"/>
    <s v="Palamau"/>
    <x v="1"/>
    <n v="58000"/>
    <n v="740.52"/>
  </r>
  <r>
    <x v="7"/>
    <x v="19"/>
    <s v="Palamau"/>
    <x v="2"/>
    <n v="10390"/>
    <n v="833.49"/>
  </r>
  <r>
    <x v="8"/>
    <x v="19"/>
    <s v="Palamau"/>
    <x v="0"/>
    <n v="99930"/>
    <n v="2104.1"/>
  </r>
  <r>
    <x v="8"/>
    <x v="19"/>
    <s v="Palamau"/>
    <x v="1"/>
    <n v="54680"/>
    <n v="2081.14"/>
  </r>
  <r>
    <x v="8"/>
    <x v="19"/>
    <s v="Palamau"/>
    <x v="2"/>
    <n v="17240"/>
    <n v="1266.06"/>
  </r>
  <r>
    <x v="9"/>
    <x v="19"/>
    <s v="Palamau"/>
    <x v="0"/>
    <n v="121890"/>
    <n v="2077.92"/>
  </r>
  <r>
    <x v="9"/>
    <x v="19"/>
    <s v="Palamau"/>
    <x v="1"/>
    <n v="66320"/>
    <n v="1406.14"/>
  </r>
  <r>
    <x v="9"/>
    <x v="19"/>
    <s v="Palamau"/>
    <x v="2"/>
    <n v="40030"/>
    <n v="761.68"/>
  </r>
  <r>
    <x v="0"/>
    <x v="19"/>
    <s v="Ranchi"/>
    <x v="0"/>
    <n v="392740"/>
    <n v="1746.09"/>
  </r>
  <r>
    <x v="0"/>
    <x v="19"/>
    <s v="Ranchi"/>
    <x v="1"/>
    <n v="7700"/>
    <n v="1315.58"/>
  </r>
  <r>
    <x v="0"/>
    <x v="19"/>
    <s v="Ranchi"/>
    <x v="2"/>
    <n v="1520"/>
    <n v="631.58000000000004"/>
  </r>
  <r>
    <x v="1"/>
    <x v="19"/>
    <s v="Ranchi"/>
    <x v="0"/>
    <n v="359820"/>
    <n v="964.68"/>
  </r>
  <r>
    <x v="1"/>
    <x v="19"/>
    <s v="Ranchi"/>
    <x v="1"/>
    <n v="6370"/>
    <n v="1072.21"/>
  </r>
  <r>
    <x v="1"/>
    <x v="19"/>
    <s v="Ranchi"/>
    <x v="2"/>
    <n v="1300"/>
    <n v="815.38"/>
  </r>
  <r>
    <x v="2"/>
    <x v="19"/>
    <s v="Ranchi"/>
    <x v="0"/>
    <n v="299390"/>
    <n v="960.82"/>
  </r>
  <r>
    <x v="2"/>
    <x v="19"/>
    <s v="Ranchi"/>
    <x v="1"/>
    <n v="5970"/>
    <n v="968.17"/>
  </r>
  <r>
    <x v="2"/>
    <x v="19"/>
    <s v="Ranchi"/>
    <x v="2"/>
    <n v="1260"/>
    <n v="682.54"/>
  </r>
  <r>
    <x v="3"/>
    <x v="19"/>
    <s v="Ranchi"/>
    <x v="0"/>
    <n v="308080"/>
    <n v="2163.59"/>
  </r>
  <r>
    <x v="3"/>
    <x v="19"/>
    <s v="Ranchi"/>
    <x v="1"/>
    <n v="7100"/>
    <n v="1909.86"/>
  </r>
  <r>
    <x v="3"/>
    <x v="19"/>
    <s v="Ranchi"/>
    <x v="2"/>
    <n v="1240"/>
    <n v="838.71"/>
  </r>
  <r>
    <x v="4"/>
    <x v="19"/>
    <s v="Ranchi"/>
    <x v="0"/>
    <n v="342830"/>
    <n v="1954.64"/>
  </r>
  <r>
    <x v="4"/>
    <x v="19"/>
    <s v="Ranchi"/>
    <x v="1"/>
    <n v="7480"/>
    <n v="2116.31"/>
  </r>
  <r>
    <x v="4"/>
    <x v="19"/>
    <s v="Ranchi"/>
    <x v="2"/>
    <n v="1720"/>
    <n v="843.02"/>
  </r>
  <r>
    <x v="5"/>
    <x v="19"/>
    <s v="Ranchi"/>
    <x v="0"/>
    <n v="353050"/>
    <n v="2024.25"/>
  </r>
  <r>
    <x v="5"/>
    <x v="19"/>
    <s v="Ranchi"/>
    <x v="1"/>
    <n v="8850"/>
    <n v="1936.72"/>
  </r>
  <r>
    <x v="5"/>
    <x v="19"/>
    <s v="Ranchi"/>
    <x v="2"/>
    <n v="1530"/>
    <n v="1111.1099999999999"/>
  </r>
  <r>
    <x v="6"/>
    <x v="19"/>
    <s v="Ranchi"/>
    <x v="0"/>
    <n v="316660"/>
    <n v="2078.92"/>
  </r>
  <r>
    <x v="6"/>
    <x v="19"/>
    <s v="Ranchi"/>
    <x v="1"/>
    <n v="8110"/>
    <n v="2261.41"/>
  </r>
  <r>
    <x v="6"/>
    <x v="19"/>
    <s v="Ranchi"/>
    <x v="2"/>
    <n v="1400"/>
    <n v="921.43"/>
  </r>
  <r>
    <x v="7"/>
    <x v="19"/>
    <s v="Ranchi"/>
    <x v="0"/>
    <n v="370060"/>
    <n v="952.98"/>
  </r>
  <r>
    <x v="7"/>
    <x v="19"/>
    <s v="Ranchi"/>
    <x v="1"/>
    <n v="17680"/>
    <n v="1386.31"/>
  </r>
  <r>
    <x v="7"/>
    <x v="19"/>
    <s v="Ranchi"/>
    <x v="2"/>
    <n v="3790"/>
    <n v="804.75"/>
  </r>
  <r>
    <x v="8"/>
    <x v="19"/>
    <s v="Ranchi"/>
    <x v="0"/>
    <n v="550380"/>
    <n v="2172.16"/>
  </r>
  <r>
    <x v="8"/>
    <x v="19"/>
    <s v="Ranchi"/>
    <x v="1"/>
    <n v="7600"/>
    <n v="3014.88"/>
  </r>
  <r>
    <x v="8"/>
    <x v="19"/>
    <s v="Ranchi"/>
    <x v="2"/>
    <n v="17990"/>
    <n v="1274.5899999999999"/>
  </r>
  <r>
    <x v="9"/>
    <x v="19"/>
    <s v="Ranchi"/>
    <x v="0"/>
    <n v="556330"/>
    <n v="2021.3"/>
  </r>
  <r>
    <x v="9"/>
    <x v="19"/>
    <s v="Ranchi"/>
    <x v="1"/>
    <n v="39610"/>
    <n v="2613.11"/>
  </r>
  <r>
    <x v="9"/>
    <x v="19"/>
    <s v="Ranchi"/>
    <x v="2"/>
    <n v="43270"/>
    <n v="1347.8"/>
  </r>
  <r>
    <x v="0"/>
    <x v="19"/>
    <s v="Singhbhum"/>
    <x v="0"/>
    <n v="280750"/>
    <n v="1528.48"/>
  </r>
  <r>
    <x v="0"/>
    <x v="19"/>
    <s v="Singhbhum"/>
    <x v="1"/>
    <n v="2390"/>
    <n v="983.26"/>
  </r>
  <r>
    <x v="0"/>
    <x v="19"/>
    <s v="Singhbhum"/>
    <x v="2"/>
    <n v="350"/>
    <n v="857.14"/>
  </r>
  <r>
    <x v="1"/>
    <x v="19"/>
    <s v="Singhbhum"/>
    <x v="0"/>
    <n v="243210"/>
    <n v="903.75"/>
  </r>
  <r>
    <x v="1"/>
    <x v="19"/>
    <s v="Singhbhum"/>
    <x v="1"/>
    <n v="1920"/>
    <n v="921.87"/>
  </r>
  <r>
    <x v="1"/>
    <x v="19"/>
    <s v="Singhbhum"/>
    <x v="2"/>
    <n v="390"/>
    <n v="743.59"/>
  </r>
  <r>
    <x v="2"/>
    <x v="19"/>
    <s v="Singhbhum"/>
    <x v="0"/>
    <n v="187560"/>
    <n v="593.20000000000005"/>
  </r>
  <r>
    <x v="2"/>
    <x v="19"/>
    <s v="Singhbhum"/>
    <x v="1"/>
    <n v="1930"/>
    <n v="792.75"/>
  </r>
  <r>
    <x v="2"/>
    <x v="19"/>
    <s v="Singhbhum"/>
    <x v="2"/>
    <n v="510"/>
    <n v="627.45000000000005"/>
  </r>
  <r>
    <x v="3"/>
    <x v="19"/>
    <s v="Singhbhum"/>
    <x v="0"/>
    <n v="253680"/>
    <n v="1913.67"/>
  </r>
  <r>
    <x v="3"/>
    <x v="19"/>
    <s v="Singhbhum"/>
    <x v="1"/>
    <n v="1940"/>
    <n v="824.74"/>
  </r>
  <r>
    <x v="3"/>
    <x v="19"/>
    <s v="Singhbhum"/>
    <x v="2"/>
    <n v="460"/>
    <n v="804.35"/>
  </r>
  <r>
    <x v="4"/>
    <x v="19"/>
    <s v="Singhbhum"/>
    <x v="0"/>
    <n v="263850"/>
    <n v="1960.28"/>
  </r>
  <r>
    <x v="4"/>
    <x v="19"/>
    <s v="Singhbhum"/>
    <x v="1"/>
    <n v="2170"/>
    <n v="1041.47"/>
  </r>
  <r>
    <x v="4"/>
    <x v="19"/>
    <s v="Singhbhum"/>
    <x v="2"/>
    <n v="1110"/>
    <n v="1018.02"/>
  </r>
  <r>
    <x v="5"/>
    <x v="19"/>
    <s v="Singhbhum"/>
    <x v="0"/>
    <n v="267060"/>
    <n v="2170.67"/>
  </r>
  <r>
    <x v="5"/>
    <x v="19"/>
    <s v="Singhbhum"/>
    <x v="1"/>
    <n v="2530"/>
    <n v="1478.26"/>
  </r>
  <r>
    <x v="5"/>
    <x v="19"/>
    <s v="Singhbhum"/>
    <x v="2"/>
    <n v="1640"/>
    <n v="939.02"/>
  </r>
  <r>
    <x v="6"/>
    <x v="19"/>
    <s v="Singhbhum"/>
    <x v="0"/>
    <n v="256330"/>
    <n v="2288.5700000000002"/>
  </r>
  <r>
    <x v="6"/>
    <x v="19"/>
    <s v="Singhbhum"/>
    <x v="1"/>
    <n v="2300"/>
    <n v="1447.83"/>
  </r>
  <r>
    <x v="6"/>
    <x v="19"/>
    <s v="Singhbhum"/>
    <x v="2"/>
    <n v="1580"/>
    <n v="860.76"/>
  </r>
  <r>
    <x v="7"/>
    <x v="19"/>
    <s v="Singhbhum"/>
    <x v="0"/>
    <n v="263210"/>
    <n v="1005.7"/>
  </r>
  <r>
    <x v="7"/>
    <x v="19"/>
    <s v="Singhbhum"/>
    <x v="1"/>
    <n v="2250"/>
    <n v="1208.8900000000001"/>
  </r>
  <r>
    <x v="7"/>
    <x v="19"/>
    <s v="Singhbhum"/>
    <x v="2"/>
    <n v="1550"/>
    <n v="722.58"/>
  </r>
  <r>
    <x v="8"/>
    <x v="19"/>
    <s v="Singhbhum"/>
    <x v="0"/>
    <n v="224050"/>
    <n v="1423.84"/>
  </r>
  <r>
    <x v="8"/>
    <x v="19"/>
    <s v="Singhbhum"/>
    <x v="1"/>
    <n v="750"/>
    <n v="1869.97"/>
  </r>
  <r>
    <x v="8"/>
    <x v="19"/>
    <s v="Singhbhum"/>
    <x v="2"/>
    <n v="150"/>
    <n v="1171.23"/>
  </r>
  <r>
    <x v="9"/>
    <x v="19"/>
    <s v="Singhbhum"/>
    <x v="0"/>
    <n v="386910"/>
    <n v="1731.62"/>
  </r>
  <r>
    <x v="9"/>
    <x v="19"/>
    <s v="Singhbhum"/>
    <x v="1"/>
    <n v="27070"/>
    <n v="1507.72"/>
  </r>
  <r>
    <x v="9"/>
    <x v="19"/>
    <s v="Singhbhum"/>
    <x v="2"/>
    <n v="29990"/>
    <n v="1293.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4">
  <r>
    <n v="2008"/>
    <s v="Chhattisgarh"/>
    <s v="Durg"/>
    <x v="0"/>
    <n v="803370"/>
    <n v="876.42"/>
    <m/>
    <s v="Low"/>
    <s v="Large"/>
    <x v="0"/>
    <s v="2000s"/>
    <s v="Cereal"/>
    <n v="1.0909294596512192E-3"/>
  </r>
  <r>
    <n v="2008"/>
    <s v="Chhattisgarh"/>
    <s v="Durg"/>
    <x v="1"/>
    <n v="3400"/>
    <n v="984.92"/>
    <m/>
    <s v="Low"/>
    <s v="Medium"/>
    <x v="0"/>
    <s v="2000s"/>
    <s v="Cereal"/>
    <n v="0.28968235294117645"/>
  </r>
  <r>
    <n v="2008"/>
    <s v="Chhattisgarh"/>
    <s v="Durg"/>
    <x v="2"/>
    <n v="131940"/>
    <n v="856.71"/>
    <m/>
    <s v="Low"/>
    <s v="Large"/>
    <x v="0"/>
    <s v="2000s"/>
    <s v="Pulse"/>
    <n v="6.4931787175989087E-3"/>
  </r>
  <r>
    <n v="2008"/>
    <s v="Chhattisgarh"/>
    <s v="Durg"/>
    <x v="3"/>
    <n v="10"/>
    <n v="1000"/>
    <m/>
    <s v="Medium"/>
    <s v="Small"/>
    <x v="0"/>
    <s v="2000s"/>
    <s v="Fiber"/>
    <n v="100"/>
  </r>
  <r>
    <n v="2009"/>
    <s v="Chhattisgarh"/>
    <s v="Durg"/>
    <x v="0"/>
    <n v="789040"/>
    <n v="788.37"/>
    <m/>
    <s v="Low"/>
    <s v="Large"/>
    <x v="0"/>
    <s v="2000s"/>
    <s v="Cereal"/>
    <n v="9.9915086687620393E-4"/>
  </r>
  <r>
    <n v="2009"/>
    <s v="Chhattisgarh"/>
    <s v="Durg"/>
    <x v="1"/>
    <n v="3250"/>
    <n v="1045.97"/>
    <m/>
    <s v="Medium"/>
    <s v="Medium"/>
    <x v="0"/>
    <s v="2000s"/>
    <s v="Cereal"/>
    <n v="0.32183692307692308"/>
  </r>
  <r>
    <n v="2009"/>
    <s v="Chhattisgarh"/>
    <s v="Durg"/>
    <x v="2"/>
    <n v="147220"/>
    <n v="883.44"/>
    <m/>
    <s v="Low"/>
    <s v="Large"/>
    <x v="0"/>
    <s v="2000s"/>
    <s v="Pulse"/>
    <n v="6.0008151066431193E-3"/>
  </r>
  <r>
    <n v="2010"/>
    <s v="Chhattisgarh"/>
    <s v="Durg"/>
    <x v="0"/>
    <n v="777920"/>
    <n v="1695.77"/>
    <m/>
    <s v="Medium"/>
    <s v="Large"/>
    <x v="0"/>
    <s v="2010s"/>
    <s v="Cereal"/>
    <n v="2.1798771081859318E-3"/>
  </r>
  <r>
    <n v="2010"/>
    <s v="Chhattisgarh"/>
    <s v="Durg"/>
    <x v="1"/>
    <n v="3170"/>
    <n v="1457.32"/>
    <m/>
    <s v="Medium"/>
    <s v="Medium"/>
    <x v="0"/>
    <s v="2010s"/>
    <s v="Cereal"/>
    <n v="0.45972239747634069"/>
  </r>
  <r>
    <n v="2010"/>
    <s v="Chhattisgarh"/>
    <s v="Durg"/>
    <x v="2"/>
    <n v="184260"/>
    <n v="948.89"/>
    <m/>
    <s v="Low"/>
    <s v="Large"/>
    <x v="0"/>
    <s v="2010s"/>
    <s v="Pulse"/>
    <n v="5.1497340714208185E-3"/>
  </r>
  <r>
    <n v="2011"/>
    <s v="Chhattisgarh"/>
    <s v="Durg"/>
    <x v="0"/>
    <n v="806550"/>
    <n v="1756.23"/>
    <m/>
    <s v="Medium"/>
    <s v="Large"/>
    <x v="0"/>
    <s v="2010s"/>
    <s v="Cereal"/>
    <n v="2.177459549934908E-3"/>
  </r>
  <r>
    <n v="2011"/>
    <s v="Chhattisgarh"/>
    <s v="Durg"/>
    <x v="1"/>
    <n v="3630"/>
    <n v="1285.56"/>
    <m/>
    <s v="Medium"/>
    <s v="Medium"/>
    <x v="0"/>
    <s v="2010s"/>
    <s v="Cereal"/>
    <n v="0.35414876033057852"/>
  </r>
  <r>
    <n v="2011"/>
    <s v="Chhattisgarh"/>
    <s v="Durg"/>
    <x v="2"/>
    <n v="196270"/>
    <n v="1008.49"/>
    <m/>
    <s v="Medium"/>
    <s v="Large"/>
    <x v="0"/>
    <s v="2010s"/>
    <s v="Pulse"/>
    <n v="5.1382789015132213E-3"/>
  </r>
  <r>
    <n v="2011"/>
    <s v="Chhattisgarh"/>
    <s v="Durg"/>
    <x v="3"/>
    <n v="80"/>
    <n v="250"/>
    <m/>
    <s v="Low"/>
    <s v="Small"/>
    <x v="0"/>
    <s v="2010s"/>
    <s v="Fiber"/>
    <n v="3.125"/>
  </r>
  <r>
    <n v="2012"/>
    <s v="Chhattisgarh"/>
    <s v="Durg"/>
    <x v="0"/>
    <n v="807070"/>
    <n v="1900.97"/>
    <m/>
    <s v="Medium"/>
    <s v="Large"/>
    <x v="0"/>
    <s v="2010s"/>
    <s v="Cereal"/>
    <n v="2.355396681824377E-3"/>
  </r>
  <r>
    <n v="2012"/>
    <s v="Chhattisgarh"/>
    <s v="Durg"/>
    <x v="1"/>
    <n v="3120"/>
    <n v="1538.56"/>
    <m/>
    <s v="Medium"/>
    <s v="Medium"/>
    <x v="0"/>
    <s v="2010s"/>
    <s v="Cereal"/>
    <n v="0.4931282051282051"/>
  </r>
  <r>
    <n v="2012"/>
    <s v="Chhattisgarh"/>
    <s v="Durg"/>
    <x v="2"/>
    <n v="208600"/>
    <n v="1130.97"/>
    <m/>
    <s v="Medium"/>
    <s v="Large"/>
    <x v="0"/>
    <s v="2010s"/>
    <s v="Pulse"/>
    <n v="5.4217162032598274E-3"/>
  </r>
  <r>
    <n v="2012"/>
    <s v="Chhattisgarh"/>
    <s v="Durg"/>
    <x v="3"/>
    <n v="130"/>
    <n v="153.85"/>
    <m/>
    <s v="Low"/>
    <s v="Small"/>
    <x v="0"/>
    <s v="2010s"/>
    <s v="Fiber"/>
    <n v="1.1834615384615383"/>
  </r>
  <r>
    <n v="2013"/>
    <s v="Chhattisgarh"/>
    <s v="Durg"/>
    <x v="0"/>
    <n v="819440"/>
    <n v="1581.86"/>
    <m/>
    <s v="Medium"/>
    <s v="Large"/>
    <x v="0"/>
    <s v="2010s"/>
    <s v="Cereal"/>
    <n v="1.9304158937811188E-3"/>
  </r>
  <r>
    <n v="2013"/>
    <s v="Chhattisgarh"/>
    <s v="Durg"/>
    <x v="1"/>
    <n v="3640"/>
    <n v="1742.2"/>
    <m/>
    <s v="Medium"/>
    <s v="Medium"/>
    <x v="0"/>
    <s v="2010s"/>
    <s v="Cereal"/>
    <n v="0.47862637362637361"/>
  </r>
  <r>
    <n v="2013"/>
    <s v="Chhattisgarh"/>
    <s v="Durg"/>
    <x v="2"/>
    <n v="229990"/>
    <n v="756.19"/>
    <m/>
    <s v="Low"/>
    <s v="Large"/>
    <x v="0"/>
    <s v="2010s"/>
    <s v="Pulse"/>
    <n v="3.2879255619809558E-3"/>
  </r>
  <r>
    <n v="2013"/>
    <s v="Chhattisgarh"/>
    <s v="Durg"/>
    <x v="3"/>
    <n v="50"/>
    <n v="200"/>
    <m/>
    <s v="Low"/>
    <s v="Small"/>
    <x v="0"/>
    <s v="2010s"/>
    <s v="Fiber"/>
    <n v="4"/>
  </r>
  <r>
    <n v="2014"/>
    <s v="Chhattisgarh"/>
    <s v="Durg"/>
    <x v="0"/>
    <n v="834870"/>
    <n v="1729.89"/>
    <m/>
    <s v="Medium"/>
    <s v="Large"/>
    <x v="0"/>
    <s v="2010s"/>
    <s v="Cereal"/>
    <n v="2.0720471450645012E-3"/>
  </r>
  <r>
    <n v="2014"/>
    <s v="Chhattisgarh"/>
    <s v="Durg"/>
    <x v="1"/>
    <n v="4020"/>
    <n v="1451.66"/>
    <m/>
    <s v="Medium"/>
    <s v="Medium"/>
    <x v="0"/>
    <s v="2010s"/>
    <s v="Cereal"/>
    <n v="0.36110945273631845"/>
  </r>
  <r>
    <n v="2014"/>
    <s v="Chhattisgarh"/>
    <s v="Durg"/>
    <x v="2"/>
    <n v="228750"/>
    <n v="1056.0899999999999"/>
    <m/>
    <s v="Medium"/>
    <s v="Large"/>
    <x v="0"/>
    <s v="2010s"/>
    <s v="Pulse"/>
    <n v="4.6167868852459012E-3"/>
  </r>
  <r>
    <n v="2014"/>
    <s v="Chhattisgarh"/>
    <s v="Durg"/>
    <x v="3"/>
    <n v="50"/>
    <n v="400"/>
    <m/>
    <s v="Low"/>
    <s v="Small"/>
    <x v="0"/>
    <s v="2010s"/>
    <s v="Fiber"/>
    <n v="8"/>
  </r>
  <r>
    <n v="2015"/>
    <s v="Chhattisgarh"/>
    <s v="Durg"/>
    <x v="0"/>
    <n v="817680"/>
    <n v="1076.95"/>
    <m/>
    <s v="Medium"/>
    <s v="Large"/>
    <x v="0"/>
    <s v="2010s"/>
    <s v="Cereal"/>
    <n v="1.3170800313080913E-3"/>
  </r>
  <r>
    <n v="2015"/>
    <s v="Chhattisgarh"/>
    <s v="Durg"/>
    <x v="1"/>
    <n v="9870"/>
    <n v="1467.17"/>
    <m/>
    <s v="Medium"/>
    <s v="Large"/>
    <x v="0"/>
    <s v="2010s"/>
    <s v="Cereal"/>
    <n v="0.14864944275582573"/>
  </r>
  <r>
    <n v="2015"/>
    <s v="Chhattisgarh"/>
    <s v="Durg"/>
    <x v="2"/>
    <n v="220270"/>
    <n v="754.73"/>
    <m/>
    <s v="Low"/>
    <s v="Large"/>
    <x v="0"/>
    <s v="2010s"/>
    <s v="Pulse"/>
    <n v="3.4263857992463797E-3"/>
  </r>
  <r>
    <n v="2015"/>
    <s v="Chhattisgarh"/>
    <s v="Durg"/>
    <x v="3"/>
    <n v="50"/>
    <n v="200"/>
    <m/>
    <s v="Low"/>
    <s v="Small"/>
    <x v="0"/>
    <s v="2010s"/>
    <s v="Fiber"/>
    <n v="4"/>
  </r>
  <r>
    <n v="2016"/>
    <s v="Chhattisgarh"/>
    <s v="Durg"/>
    <x v="0"/>
    <n v="858910"/>
    <n v="2085.96"/>
    <m/>
    <s v="Medium"/>
    <s v="Large"/>
    <x v="0"/>
    <s v="2010s"/>
    <s v="Cereal"/>
    <n v="2.4286130095120561E-3"/>
  </r>
  <r>
    <n v="2016"/>
    <s v="Chhattisgarh"/>
    <s v="Durg"/>
    <x v="1"/>
    <n v="7950"/>
    <n v="2028.48"/>
    <m/>
    <s v="Medium"/>
    <s v="Large"/>
    <x v="0"/>
    <s v="2010s"/>
    <s v="Cereal"/>
    <n v="0.25515471698113207"/>
  </r>
  <r>
    <n v="2016"/>
    <s v="Chhattisgarh"/>
    <s v="Durg"/>
    <x v="2"/>
    <n v="227240"/>
    <n v="1161.83"/>
    <m/>
    <s v="Medium"/>
    <s v="Large"/>
    <x v="0"/>
    <s v="2010s"/>
    <s v="Pulse"/>
    <n v="5.1127882415067764E-3"/>
  </r>
  <r>
    <n v="2016"/>
    <s v="Chhattisgarh"/>
    <s v="Durg"/>
    <x v="3"/>
    <n v="60"/>
    <n v="317.81"/>
    <m/>
    <s v="Low"/>
    <s v="Small"/>
    <x v="0"/>
    <s v="2010s"/>
    <s v="Fiber"/>
    <n v="5.2968333333333337"/>
  </r>
  <r>
    <n v="2017"/>
    <s v="Chhattisgarh"/>
    <s v="Durg"/>
    <x v="0"/>
    <n v="841130"/>
    <n v="1168.92"/>
    <m/>
    <s v="Medium"/>
    <s v="Large"/>
    <x v="0"/>
    <s v="2010s"/>
    <s v="Cereal"/>
    <n v="1.3897019485691869E-3"/>
  </r>
  <r>
    <n v="2017"/>
    <s v="Chhattisgarh"/>
    <s v="Durg"/>
    <x v="1"/>
    <n v="9250"/>
    <n v="1956.03"/>
    <m/>
    <s v="Medium"/>
    <s v="Large"/>
    <x v="0"/>
    <s v="2010s"/>
    <s v="Cereal"/>
    <n v="0.2114627027027027"/>
  </r>
  <r>
    <n v="2017"/>
    <s v="Chhattisgarh"/>
    <s v="Durg"/>
    <x v="2"/>
    <n v="258460"/>
    <n v="1003.82"/>
    <m/>
    <s v="Medium"/>
    <s v="Large"/>
    <x v="0"/>
    <s v="2010s"/>
    <s v="Pulse"/>
    <n v="3.8838504991101138E-3"/>
  </r>
  <r>
    <n v="2017"/>
    <s v="Chhattisgarh"/>
    <s v="Durg"/>
    <x v="3"/>
    <n v="450"/>
    <n v="297.85000000000002"/>
    <m/>
    <s v="Low"/>
    <s v="Small"/>
    <x v="0"/>
    <s v="2010s"/>
    <s v="Fiber"/>
    <n v="0.66188888888888897"/>
  </r>
  <r>
    <n v="2008"/>
    <s v="Chhattisgarh"/>
    <s v="Bastar"/>
    <x v="0"/>
    <n v="627780"/>
    <n v="1161.76"/>
    <m/>
    <s v="Medium"/>
    <s v="Large"/>
    <x v="0"/>
    <s v="2000s"/>
    <s v="Cereal"/>
    <n v="1.850584599700532E-3"/>
  </r>
  <r>
    <n v="2008"/>
    <s v="Chhattisgarh"/>
    <s v="Bastar"/>
    <x v="1"/>
    <n v="33410"/>
    <n v="1612.39"/>
    <m/>
    <s v="Medium"/>
    <s v="Large"/>
    <x v="0"/>
    <s v="2000s"/>
    <s v="Cereal"/>
    <n v="4.8260700389105064E-2"/>
  </r>
  <r>
    <n v="2008"/>
    <s v="Chhattisgarh"/>
    <s v="Bastar"/>
    <x v="2"/>
    <n v="1460"/>
    <n v="739.73"/>
    <m/>
    <s v="Low"/>
    <s v="Medium"/>
    <x v="0"/>
    <s v="2000s"/>
    <s v="Pulse"/>
    <n v="0.50666438356164389"/>
  </r>
  <r>
    <n v="2009"/>
    <s v="Chhattisgarh"/>
    <s v="Bastar"/>
    <x v="0"/>
    <n v="626660"/>
    <n v="1089.04"/>
    <m/>
    <s v="Medium"/>
    <s v="Large"/>
    <x v="0"/>
    <s v="2000s"/>
    <s v="Cereal"/>
    <n v="1.7378482749816487E-3"/>
  </r>
  <r>
    <n v="2009"/>
    <s v="Chhattisgarh"/>
    <s v="Bastar"/>
    <x v="1"/>
    <n v="34770"/>
    <n v="1764.74"/>
    <m/>
    <s v="Medium"/>
    <s v="Large"/>
    <x v="0"/>
    <s v="2000s"/>
    <s v="Cereal"/>
    <n v="5.0754673569168823E-2"/>
  </r>
  <r>
    <n v="2009"/>
    <s v="Chhattisgarh"/>
    <s v="Bastar"/>
    <x v="2"/>
    <n v="1510"/>
    <n v="1079.47"/>
    <m/>
    <s v="Medium"/>
    <s v="Medium"/>
    <x v="0"/>
    <s v="2000s"/>
    <s v="Pulse"/>
    <n v="0.71488079470198673"/>
  </r>
  <r>
    <n v="2010"/>
    <s v="Chhattisgarh"/>
    <s v="Bastar"/>
    <x v="0"/>
    <n v="621890"/>
    <n v="1905.45"/>
    <m/>
    <s v="Medium"/>
    <s v="Large"/>
    <x v="0"/>
    <s v="2010s"/>
    <s v="Cereal"/>
    <n v="3.0639662962903408E-3"/>
  </r>
  <r>
    <n v="2010"/>
    <s v="Chhattisgarh"/>
    <s v="Bastar"/>
    <x v="1"/>
    <n v="35700"/>
    <n v="2025.21"/>
    <m/>
    <s v="Medium"/>
    <s v="Large"/>
    <x v="0"/>
    <s v="2010s"/>
    <s v="Cereal"/>
    <n v="5.6728571428571427E-2"/>
  </r>
  <r>
    <n v="2010"/>
    <s v="Chhattisgarh"/>
    <s v="Bastar"/>
    <x v="2"/>
    <n v="1500"/>
    <n v="1133.33"/>
    <m/>
    <s v="Medium"/>
    <s v="Medium"/>
    <x v="0"/>
    <s v="2010s"/>
    <s v="Pulse"/>
    <n v="0.7555533333333333"/>
  </r>
  <r>
    <n v="2011"/>
    <s v="Chhattisgarh"/>
    <s v="Bastar"/>
    <x v="0"/>
    <n v="627730"/>
    <n v="1231.23"/>
    <m/>
    <s v="Medium"/>
    <s v="Large"/>
    <x v="0"/>
    <s v="2010s"/>
    <s v="Cereal"/>
    <n v="1.9614006021697228E-3"/>
  </r>
  <r>
    <n v="2011"/>
    <s v="Chhattisgarh"/>
    <s v="Bastar"/>
    <x v="1"/>
    <n v="40160"/>
    <n v="2063"/>
    <m/>
    <s v="Medium"/>
    <s v="Large"/>
    <x v="0"/>
    <s v="2010s"/>
    <s v="Cereal"/>
    <n v="5.1369521912350599E-2"/>
  </r>
  <r>
    <n v="2011"/>
    <s v="Chhattisgarh"/>
    <s v="Bastar"/>
    <x v="2"/>
    <n v="1570"/>
    <n v="936.31"/>
    <m/>
    <s v="Low"/>
    <s v="Medium"/>
    <x v="0"/>
    <s v="2010s"/>
    <s v="Pulse"/>
    <n v="0.59637579617834391"/>
  </r>
  <r>
    <n v="2012"/>
    <s v="Chhattisgarh"/>
    <s v="Bastar"/>
    <x v="0"/>
    <n v="637800"/>
    <n v="2103.06"/>
    <m/>
    <s v="Medium"/>
    <s v="Large"/>
    <x v="0"/>
    <s v="2010s"/>
    <s v="Cereal"/>
    <n v="3.297365945437441E-3"/>
  </r>
  <r>
    <n v="2012"/>
    <s v="Chhattisgarh"/>
    <s v="Bastar"/>
    <x v="1"/>
    <n v="41040"/>
    <n v="2053.36"/>
    <m/>
    <s v="Medium"/>
    <s v="Large"/>
    <x v="0"/>
    <s v="2010s"/>
    <s v="Cereal"/>
    <n v="5.0033138401559457E-2"/>
  </r>
  <r>
    <n v="2012"/>
    <s v="Chhattisgarh"/>
    <s v="Bastar"/>
    <x v="2"/>
    <n v="1570"/>
    <n v="1305.73"/>
    <m/>
    <s v="Medium"/>
    <s v="Medium"/>
    <x v="0"/>
    <s v="2010s"/>
    <s v="Pulse"/>
    <n v="0.83167515923566881"/>
  </r>
  <r>
    <n v="2013"/>
    <s v="Chhattisgarh"/>
    <s v="Bastar"/>
    <x v="0"/>
    <n v="642790"/>
    <n v="1969.4"/>
    <m/>
    <s v="Medium"/>
    <s v="Large"/>
    <x v="0"/>
    <s v="2010s"/>
    <s v="Cereal"/>
    <n v="3.0638311112493972E-3"/>
  </r>
  <r>
    <n v="2013"/>
    <s v="Chhattisgarh"/>
    <s v="Bastar"/>
    <x v="1"/>
    <n v="42380"/>
    <n v="2347.33"/>
    <m/>
    <s v="Medium"/>
    <s v="Large"/>
    <x v="0"/>
    <s v="2010s"/>
    <s v="Cereal"/>
    <n v="5.5387682869277963E-2"/>
  </r>
  <r>
    <n v="2013"/>
    <s v="Chhattisgarh"/>
    <s v="Bastar"/>
    <x v="2"/>
    <n v="1710"/>
    <n v="812.87"/>
    <m/>
    <s v="Low"/>
    <s v="Medium"/>
    <x v="0"/>
    <s v="2010s"/>
    <s v="Pulse"/>
    <n v="0.47536257309941521"/>
  </r>
  <r>
    <n v="2014"/>
    <s v="Chhattisgarh"/>
    <s v="Bastar"/>
    <x v="0"/>
    <n v="646700"/>
    <n v="2129.33"/>
    <m/>
    <s v="Medium"/>
    <s v="Large"/>
    <x v="0"/>
    <s v="2010s"/>
    <s v="Cereal"/>
    <n v="3.2926086284212155E-3"/>
  </r>
  <r>
    <n v="2014"/>
    <s v="Chhattisgarh"/>
    <s v="Bastar"/>
    <x v="1"/>
    <n v="43100"/>
    <n v="2016.94"/>
    <m/>
    <s v="Medium"/>
    <s v="Large"/>
    <x v="0"/>
    <s v="2010s"/>
    <s v="Cereal"/>
    <n v="4.6796751740139211E-2"/>
  </r>
  <r>
    <n v="2014"/>
    <s v="Chhattisgarh"/>
    <s v="Bastar"/>
    <x v="2"/>
    <n v="1650"/>
    <n v="1278.79"/>
    <m/>
    <s v="Medium"/>
    <s v="Medium"/>
    <x v="0"/>
    <s v="2010s"/>
    <s v="Pulse"/>
    <n v="0.77502424242424239"/>
  </r>
  <r>
    <n v="2015"/>
    <s v="Chhattisgarh"/>
    <s v="Bastar"/>
    <x v="0"/>
    <n v="644560"/>
    <n v="1030.8699999999999"/>
    <m/>
    <s v="Medium"/>
    <s v="Large"/>
    <x v="0"/>
    <s v="2010s"/>
    <s v="Cereal"/>
    <n v="1.5993390840263124E-3"/>
  </r>
  <r>
    <n v="2015"/>
    <s v="Chhattisgarh"/>
    <s v="Bastar"/>
    <x v="1"/>
    <n v="41360"/>
    <n v="2151.35"/>
    <m/>
    <s v="Medium"/>
    <s v="Large"/>
    <x v="0"/>
    <s v="2010s"/>
    <s v="Cereal"/>
    <n v="5.2015232108317211E-2"/>
  </r>
  <r>
    <n v="2015"/>
    <s v="Chhattisgarh"/>
    <s v="Bastar"/>
    <x v="2"/>
    <n v="1510"/>
    <n v="880.79"/>
    <m/>
    <s v="Low"/>
    <s v="Medium"/>
    <x v="0"/>
    <s v="2010s"/>
    <s v="Pulse"/>
    <n v="0.58330463576158942"/>
  </r>
  <r>
    <n v="2016"/>
    <s v="Chhattisgarh"/>
    <s v="Bastar"/>
    <x v="0"/>
    <n v="656260"/>
    <n v="1973.24"/>
    <m/>
    <s v="Medium"/>
    <s v="Large"/>
    <x v="0"/>
    <s v="2010s"/>
    <s v="Cereal"/>
    <n v="3.0067960869167706E-3"/>
  </r>
  <r>
    <n v="2016"/>
    <s v="Chhattisgarh"/>
    <s v="Bastar"/>
    <x v="1"/>
    <n v="41500"/>
    <n v="2979.5"/>
    <m/>
    <s v="Medium"/>
    <s v="Large"/>
    <x v="0"/>
    <s v="2010s"/>
    <s v="Cereal"/>
    <n v="7.1795180722891566E-2"/>
  </r>
  <r>
    <n v="2016"/>
    <s v="Chhattisgarh"/>
    <s v="Bastar"/>
    <x v="2"/>
    <n v="760"/>
    <n v="1203.7"/>
    <m/>
    <s v="Medium"/>
    <s v="Small"/>
    <x v="0"/>
    <s v="2010s"/>
    <s v="Pulse"/>
    <n v="1.5838157894736842"/>
  </r>
  <r>
    <n v="2017"/>
    <s v="Chhattisgarh"/>
    <s v="Bastar"/>
    <x v="0"/>
    <n v="660360"/>
    <n v="1214.23"/>
    <m/>
    <s v="Medium"/>
    <s v="Large"/>
    <x v="0"/>
    <s v="2010s"/>
    <s v="Cereal"/>
    <n v="1.83873947543764E-3"/>
  </r>
  <r>
    <n v="2017"/>
    <s v="Chhattisgarh"/>
    <s v="Bastar"/>
    <x v="1"/>
    <n v="41940"/>
    <n v="2866.36"/>
    <m/>
    <s v="Medium"/>
    <s v="Large"/>
    <x v="0"/>
    <s v="2010s"/>
    <s v="Cereal"/>
    <n v="6.8344301382927991E-2"/>
  </r>
  <r>
    <n v="2017"/>
    <s v="Chhattisgarh"/>
    <s v="Bastar"/>
    <x v="2"/>
    <n v="1390"/>
    <n v="925.85"/>
    <m/>
    <s v="Low"/>
    <s v="Medium"/>
    <x v="0"/>
    <s v="2010s"/>
    <s v="Pulse"/>
    <n v="0.66607913669064744"/>
  </r>
  <r>
    <n v="2008"/>
    <s v="Chhattisgarh"/>
    <s v="Raipur"/>
    <x v="0"/>
    <n v="942240"/>
    <n v="1329.15"/>
    <m/>
    <s v="Medium"/>
    <s v="Large"/>
    <x v="0"/>
    <s v="2000s"/>
    <s v="Cereal"/>
    <n v="1.4106278655119716E-3"/>
  </r>
  <r>
    <n v="2008"/>
    <s v="Chhattisgarh"/>
    <s v="Raipur"/>
    <x v="1"/>
    <n v="1290"/>
    <n v="1077.52"/>
    <m/>
    <s v="Medium"/>
    <s v="Medium"/>
    <x v="0"/>
    <s v="2000s"/>
    <s v="Cereal"/>
    <n v="0.83528682170542634"/>
  </r>
  <r>
    <n v="2008"/>
    <s v="Chhattisgarh"/>
    <s v="Raipur"/>
    <x v="2"/>
    <n v="50160"/>
    <n v="704.35"/>
    <m/>
    <s v="Low"/>
    <s v="Large"/>
    <x v="0"/>
    <s v="2000s"/>
    <s v="Pulse"/>
    <n v="1.4042065390749602E-2"/>
  </r>
  <r>
    <n v="2009"/>
    <s v="Chhattisgarh"/>
    <s v="Raipur"/>
    <x v="0"/>
    <n v="928660"/>
    <n v="1407.66"/>
    <m/>
    <s v="Medium"/>
    <s v="Large"/>
    <x v="0"/>
    <s v="2000s"/>
    <s v="Cereal"/>
    <n v="1.5157969547520084E-3"/>
  </r>
  <r>
    <n v="2009"/>
    <s v="Chhattisgarh"/>
    <s v="Raipur"/>
    <x v="1"/>
    <n v="1340"/>
    <n v="1589.55"/>
    <m/>
    <s v="Medium"/>
    <s v="Medium"/>
    <x v="0"/>
    <s v="2000s"/>
    <s v="Cereal"/>
    <n v="1.186231343283582"/>
  </r>
  <r>
    <n v="2009"/>
    <s v="Chhattisgarh"/>
    <s v="Raipur"/>
    <x v="2"/>
    <n v="55790"/>
    <n v="829.18"/>
    <m/>
    <s v="Low"/>
    <s v="Large"/>
    <x v="0"/>
    <s v="2000s"/>
    <s v="Pulse"/>
    <n v="1.4862520164904103E-2"/>
  </r>
  <r>
    <n v="2010"/>
    <s v="Chhattisgarh"/>
    <s v="Raipur"/>
    <x v="0"/>
    <n v="915400"/>
    <n v="1661.71"/>
    <m/>
    <s v="Medium"/>
    <s v="Large"/>
    <x v="0"/>
    <s v="2010s"/>
    <s v="Cereal"/>
    <n v="1.8152829364212367E-3"/>
  </r>
  <r>
    <n v="2010"/>
    <s v="Chhattisgarh"/>
    <s v="Raipur"/>
    <x v="1"/>
    <n v="1300"/>
    <n v="1384.62"/>
    <m/>
    <s v="Medium"/>
    <s v="Medium"/>
    <x v="0"/>
    <s v="2010s"/>
    <s v="Cereal"/>
    <n v="1.0650923076923076"/>
  </r>
  <r>
    <n v="2010"/>
    <s v="Chhattisgarh"/>
    <s v="Raipur"/>
    <x v="2"/>
    <n v="14600"/>
    <n v="1034.25"/>
    <m/>
    <s v="Medium"/>
    <s v="Large"/>
    <x v="0"/>
    <s v="2010s"/>
    <s v="Pulse"/>
    <n v="7.0839041095890412E-2"/>
  </r>
  <r>
    <n v="2011"/>
    <s v="Chhattisgarh"/>
    <s v="Raipur"/>
    <x v="0"/>
    <n v="958010"/>
    <n v="1483.67"/>
    <m/>
    <s v="Medium"/>
    <s v="Large"/>
    <x v="0"/>
    <s v="2010s"/>
    <s v="Cereal"/>
    <n v="1.5486999091867519E-3"/>
  </r>
  <r>
    <n v="2011"/>
    <s v="Chhattisgarh"/>
    <s v="Raipur"/>
    <x v="1"/>
    <n v="2120"/>
    <n v="1698.11"/>
    <m/>
    <s v="Medium"/>
    <s v="Medium"/>
    <x v="0"/>
    <s v="2010s"/>
    <s v="Cereal"/>
    <n v="0.80099528301886791"/>
  </r>
  <r>
    <n v="2011"/>
    <s v="Chhattisgarh"/>
    <s v="Raipur"/>
    <x v="2"/>
    <n v="18810"/>
    <n v="1080.28"/>
    <m/>
    <s v="Medium"/>
    <s v="Large"/>
    <x v="0"/>
    <s v="2010s"/>
    <s v="Pulse"/>
    <n v="5.7431153641679958E-2"/>
  </r>
  <r>
    <n v="2012"/>
    <s v="Chhattisgarh"/>
    <s v="Raipur"/>
    <x v="0"/>
    <n v="993680"/>
    <n v="1987.25"/>
    <m/>
    <s v="Medium"/>
    <s v="Large"/>
    <x v="0"/>
    <s v="2010s"/>
    <s v="Cereal"/>
    <n v="1.9998893003783914E-3"/>
  </r>
  <r>
    <n v="2012"/>
    <s v="Chhattisgarh"/>
    <s v="Raipur"/>
    <x v="1"/>
    <n v="10210"/>
    <n v="1669.93"/>
    <m/>
    <s v="Medium"/>
    <s v="Large"/>
    <x v="0"/>
    <s v="2010s"/>
    <s v="Cereal"/>
    <n v="0.16355827619980412"/>
  </r>
  <r>
    <n v="2012"/>
    <s v="Chhattisgarh"/>
    <s v="Raipur"/>
    <x v="2"/>
    <n v="13950"/>
    <n v="1323.3"/>
    <m/>
    <s v="Medium"/>
    <s v="Large"/>
    <x v="0"/>
    <s v="2010s"/>
    <s v="Pulse"/>
    <n v="9.4860215053763436E-2"/>
  </r>
  <r>
    <n v="2013"/>
    <s v="Chhattisgarh"/>
    <s v="Raipur"/>
    <x v="0"/>
    <n v="1009220"/>
    <n v="1733.23"/>
    <m/>
    <s v="Medium"/>
    <s v="Large"/>
    <x v="0"/>
    <s v="2010s"/>
    <s v="Cereal"/>
    <n v="1.7173956124531817E-3"/>
  </r>
  <r>
    <n v="2013"/>
    <s v="Chhattisgarh"/>
    <s v="Raipur"/>
    <x v="1"/>
    <n v="13010"/>
    <n v="1750.19"/>
    <m/>
    <s v="Medium"/>
    <s v="Large"/>
    <x v="0"/>
    <s v="2010s"/>
    <s v="Cereal"/>
    <n v="0.13452651806302846"/>
  </r>
  <r>
    <n v="2013"/>
    <s v="Chhattisgarh"/>
    <s v="Raipur"/>
    <x v="2"/>
    <n v="13690"/>
    <n v="952.52"/>
    <m/>
    <s v="Low"/>
    <s v="Large"/>
    <x v="0"/>
    <s v="2010s"/>
    <s v="Pulse"/>
    <n v="6.9577794010226443E-2"/>
  </r>
  <r>
    <n v="2014"/>
    <s v="Chhattisgarh"/>
    <s v="Raipur"/>
    <x v="0"/>
    <n v="1034990"/>
    <n v="2055.8000000000002"/>
    <m/>
    <s v="Medium"/>
    <s v="Large"/>
    <x v="0"/>
    <s v="2010s"/>
    <s v="Cereal"/>
    <n v="1.9862993845351164E-3"/>
  </r>
  <r>
    <n v="2014"/>
    <s v="Chhattisgarh"/>
    <s v="Raipur"/>
    <x v="1"/>
    <n v="14750"/>
    <n v="2011.53"/>
    <m/>
    <s v="Medium"/>
    <s v="Large"/>
    <x v="0"/>
    <s v="2010s"/>
    <s v="Cereal"/>
    <n v="0.13637491525423728"/>
  </r>
  <r>
    <n v="2014"/>
    <s v="Chhattisgarh"/>
    <s v="Raipur"/>
    <x v="2"/>
    <n v="15710"/>
    <n v="1272.44"/>
    <m/>
    <s v="Medium"/>
    <s v="Large"/>
    <x v="0"/>
    <s v="2010s"/>
    <s v="Pulse"/>
    <n v="8.099554423933801E-2"/>
  </r>
  <r>
    <n v="2015"/>
    <s v="Chhattisgarh"/>
    <s v="Raipur"/>
    <x v="0"/>
    <n v="986910"/>
    <n v="1431.57"/>
    <m/>
    <s v="Medium"/>
    <s v="Large"/>
    <x v="0"/>
    <s v="2010s"/>
    <s v="Cereal"/>
    <n v="1.4505578016232484E-3"/>
  </r>
  <r>
    <n v="2015"/>
    <s v="Chhattisgarh"/>
    <s v="Raipur"/>
    <x v="1"/>
    <n v="11140"/>
    <n v="1804.31"/>
    <m/>
    <s v="Medium"/>
    <s v="Large"/>
    <x v="0"/>
    <s v="2010s"/>
    <s v="Cereal"/>
    <n v="0.16196678635547576"/>
  </r>
  <r>
    <n v="2015"/>
    <s v="Chhattisgarh"/>
    <s v="Raipur"/>
    <x v="2"/>
    <n v="14210"/>
    <n v="906.4"/>
    <m/>
    <s v="Low"/>
    <s v="Large"/>
    <x v="0"/>
    <s v="2010s"/>
    <s v="Pulse"/>
    <n v="6.3786066150598175E-2"/>
  </r>
  <r>
    <n v="2016"/>
    <s v="Chhattisgarh"/>
    <s v="Raipur"/>
    <x v="0"/>
    <n v="1009290"/>
    <n v="2410.09"/>
    <m/>
    <s v="Medium"/>
    <s v="Large"/>
    <x v="0"/>
    <s v="2010s"/>
    <s v="Cereal"/>
    <n v="2.387906350008422E-3"/>
  </r>
  <r>
    <n v="2016"/>
    <s v="Chhattisgarh"/>
    <s v="Raipur"/>
    <x v="1"/>
    <n v="7100"/>
    <n v="2557.48"/>
    <m/>
    <s v="Medium"/>
    <s v="Large"/>
    <x v="0"/>
    <s v="2010s"/>
    <s v="Cereal"/>
    <n v="0.36020845070422536"/>
  </r>
  <r>
    <n v="2016"/>
    <s v="Chhattisgarh"/>
    <s v="Raipur"/>
    <x v="2"/>
    <n v="16660"/>
    <n v="1341.7"/>
    <m/>
    <s v="Medium"/>
    <s v="Large"/>
    <x v="0"/>
    <s v="2010s"/>
    <s v="Pulse"/>
    <n v="8.0534213685474199E-2"/>
  </r>
  <r>
    <n v="2016"/>
    <s v="Chhattisgarh"/>
    <s v="Raipur"/>
    <x v="3"/>
    <n v="10"/>
    <n v="408"/>
    <m/>
    <s v="Low"/>
    <s v="Small"/>
    <x v="0"/>
    <s v="2010s"/>
    <s v="Fiber"/>
    <n v="40.799999999999997"/>
  </r>
  <r>
    <n v="2017"/>
    <s v="Chhattisgarh"/>
    <s v="Raipur"/>
    <x v="0"/>
    <n v="959010"/>
    <n v="1585.96"/>
    <m/>
    <s v="Medium"/>
    <s v="Large"/>
    <x v="0"/>
    <s v="2010s"/>
    <s v="Cereal"/>
    <n v="1.6537470933566908E-3"/>
  </r>
  <r>
    <n v="2017"/>
    <s v="Chhattisgarh"/>
    <s v="Raipur"/>
    <x v="1"/>
    <n v="6130"/>
    <n v="2228.27"/>
    <m/>
    <s v="Medium"/>
    <s v="Large"/>
    <x v="0"/>
    <s v="2010s"/>
    <s v="Cereal"/>
    <n v="0.36350244698205547"/>
  </r>
  <r>
    <n v="2017"/>
    <s v="Chhattisgarh"/>
    <s v="Raipur"/>
    <x v="2"/>
    <n v="31380"/>
    <n v="1098.73"/>
    <m/>
    <s v="Medium"/>
    <s v="Large"/>
    <x v="0"/>
    <s v="2010s"/>
    <s v="Pulse"/>
    <n v="3.5013702995538562E-2"/>
  </r>
  <r>
    <n v="2017"/>
    <s v="Chhattisgarh"/>
    <s v="Raipur"/>
    <x v="3"/>
    <n v="30"/>
    <n v="360"/>
    <m/>
    <s v="Low"/>
    <s v="Small"/>
    <x v="0"/>
    <s v="2010s"/>
    <s v="Fiber"/>
    <n v="12"/>
  </r>
  <r>
    <n v="2008"/>
    <s v="Chhattisgarh"/>
    <s v="Bilaspur"/>
    <x v="0"/>
    <n v="749560"/>
    <n v="1428.76"/>
    <m/>
    <s v="Medium"/>
    <s v="Large"/>
    <x v="0"/>
    <s v="2000s"/>
    <s v="Cereal"/>
    <n v="1.9061315972036929E-3"/>
  </r>
  <r>
    <n v="2008"/>
    <s v="Chhattisgarh"/>
    <s v="Bilaspur"/>
    <x v="1"/>
    <n v="9700"/>
    <n v="1152.73"/>
    <m/>
    <s v="Medium"/>
    <s v="Large"/>
    <x v="0"/>
    <s v="2000s"/>
    <s v="Cereal"/>
    <n v="0.11883814432989691"/>
  </r>
  <r>
    <n v="2008"/>
    <s v="Chhattisgarh"/>
    <s v="Bilaspur"/>
    <x v="2"/>
    <n v="40680"/>
    <n v="734.15"/>
    <m/>
    <s v="Low"/>
    <s v="Large"/>
    <x v="0"/>
    <s v="2000s"/>
    <s v="Pulse"/>
    <n v="1.8046951819075712E-2"/>
  </r>
  <r>
    <n v="2009"/>
    <s v="Chhattisgarh"/>
    <s v="Bilaspur"/>
    <x v="0"/>
    <n v="696490"/>
    <n v="1427.57"/>
    <m/>
    <s v="Medium"/>
    <s v="Large"/>
    <x v="0"/>
    <s v="2000s"/>
    <s v="Cereal"/>
    <n v="2.0496633117489125E-3"/>
  </r>
  <r>
    <n v="2009"/>
    <s v="Chhattisgarh"/>
    <s v="Bilaspur"/>
    <x v="1"/>
    <n v="11670"/>
    <n v="1467.12"/>
    <m/>
    <s v="Medium"/>
    <s v="Large"/>
    <x v="0"/>
    <s v="2000s"/>
    <s v="Cereal"/>
    <n v="0.1257172236503856"/>
  </r>
  <r>
    <n v="2009"/>
    <s v="Chhattisgarh"/>
    <s v="Bilaspur"/>
    <x v="2"/>
    <n v="46210"/>
    <n v="869.74"/>
    <m/>
    <s v="Low"/>
    <s v="Large"/>
    <x v="0"/>
    <s v="2000s"/>
    <s v="Pulse"/>
    <n v="1.8821467214888553E-2"/>
  </r>
  <r>
    <n v="2010"/>
    <s v="Chhattisgarh"/>
    <s v="Bilaspur"/>
    <x v="0"/>
    <n v="705670"/>
    <n v="1889.83"/>
    <m/>
    <s v="Medium"/>
    <s v="Large"/>
    <x v="0"/>
    <s v="2010s"/>
    <s v="Cereal"/>
    <n v="2.6780648178326978E-3"/>
  </r>
  <r>
    <n v="2010"/>
    <s v="Chhattisgarh"/>
    <s v="Bilaspur"/>
    <x v="1"/>
    <n v="11630"/>
    <n v="1606.28"/>
    <m/>
    <s v="Medium"/>
    <s v="Large"/>
    <x v="0"/>
    <s v="2010s"/>
    <s v="Cereal"/>
    <n v="0.13811521926053311"/>
  </r>
  <r>
    <n v="2010"/>
    <s v="Chhattisgarh"/>
    <s v="Bilaspur"/>
    <x v="2"/>
    <n v="19000"/>
    <n v="911.49"/>
    <m/>
    <s v="Low"/>
    <s v="Large"/>
    <x v="0"/>
    <s v="2010s"/>
    <s v="Pulse"/>
    <n v="4.7973157894736843E-2"/>
  </r>
  <r>
    <n v="2011"/>
    <s v="Chhattisgarh"/>
    <s v="Bilaspur"/>
    <x v="0"/>
    <n v="749080"/>
    <n v="2079.0100000000002"/>
    <m/>
    <s v="Medium"/>
    <s v="Large"/>
    <x v="0"/>
    <s v="2010s"/>
    <s v="Cereal"/>
    <n v="2.7754178458909598E-3"/>
  </r>
  <r>
    <n v="2011"/>
    <s v="Chhattisgarh"/>
    <s v="Bilaspur"/>
    <x v="1"/>
    <n v="9300"/>
    <n v="1368.1"/>
    <m/>
    <s v="Medium"/>
    <s v="Large"/>
    <x v="0"/>
    <s v="2010s"/>
    <s v="Cereal"/>
    <n v="0.14710752688172041"/>
  </r>
  <r>
    <n v="2011"/>
    <s v="Chhattisgarh"/>
    <s v="Bilaspur"/>
    <x v="2"/>
    <n v="38220"/>
    <n v="946.7"/>
    <m/>
    <s v="Low"/>
    <s v="Large"/>
    <x v="0"/>
    <s v="2010s"/>
    <s v="Pulse"/>
    <n v="2.4769754055468343E-2"/>
  </r>
  <r>
    <n v="2012"/>
    <s v="Chhattisgarh"/>
    <s v="Bilaspur"/>
    <x v="0"/>
    <n v="747270"/>
    <n v="2337.61"/>
    <m/>
    <s v="Medium"/>
    <s v="Large"/>
    <x v="0"/>
    <s v="2010s"/>
    <s v="Cereal"/>
    <n v="3.1281999812651385E-3"/>
  </r>
  <r>
    <n v="2012"/>
    <s v="Chhattisgarh"/>
    <s v="Bilaspur"/>
    <x v="1"/>
    <n v="8800"/>
    <n v="1795.44"/>
    <m/>
    <s v="Medium"/>
    <s v="Large"/>
    <x v="0"/>
    <s v="2010s"/>
    <s v="Cereal"/>
    <n v="0.20402727272727272"/>
  </r>
  <r>
    <n v="2012"/>
    <s v="Chhattisgarh"/>
    <s v="Bilaspur"/>
    <x v="2"/>
    <n v="38360"/>
    <n v="1112.3399999999999"/>
    <m/>
    <s v="Medium"/>
    <s v="Large"/>
    <x v="0"/>
    <s v="2010s"/>
    <s v="Pulse"/>
    <n v="2.8997393117831071E-2"/>
  </r>
  <r>
    <n v="2013"/>
    <s v="Chhattisgarh"/>
    <s v="Bilaspur"/>
    <x v="0"/>
    <n v="726150"/>
    <n v="2171.9499999999998"/>
    <m/>
    <s v="Medium"/>
    <s v="Large"/>
    <x v="0"/>
    <s v="2010s"/>
    <s v="Cereal"/>
    <n v="2.9910486814019141E-3"/>
  </r>
  <r>
    <n v="2013"/>
    <s v="Chhattisgarh"/>
    <s v="Bilaspur"/>
    <x v="1"/>
    <n v="8940"/>
    <n v="1734.72"/>
    <m/>
    <s v="Medium"/>
    <s v="Large"/>
    <x v="0"/>
    <s v="2010s"/>
    <s v="Cereal"/>
    <n v="0.19404026845637584"/>
  </r>
  <r>
    <n v="2013"/>
    <s v="Chhattisgarh"/>
    <s v="Bilaspur"/>
    <x v="2"/>
    <n v="38600"/>
    <n v="745.2"/>
    <m/>
    <s v="Low"/>
    <s v="Large"/>
    <x v="0"/>
    <s v="2010s"/>
    <s v="Pulse"/>
    <n v="1.9305699481865286E-2"/>
  </r>
  <r>
    <n v="2014"/>
    <s v="Chhattisgarh"/>
    <s v="Bilaspur"/>
    <x v="0"/>
    <n v="728840"/>
    <n v="2310.4299999999998"/>
    <m/>
    <s v="Medium"/>
    <s v="Large"/>
    <x v="0"/>
    <s v="2010s"/>
    <s v="Cereal"/>
    <n v="3.1700098787113768E-3"/>
  </r>
  <r>
    <n v="2014"/>
    <s v="Chhattisgarh"/>
    <s v="Bilaspur"/>
    <x v="1"/>
    <n v="9030"/>
    <n v="1724.75"/>
    <m/>
    <s v="Medium"/>
    <s v="Large"/>
    <x v="0"/>
    <s v="2010s"/>
    <s v="Cereal"/>
    <n v="0.19100221483942414"/>
  </r>
  <r>
    <n v="2014"/>
    <s v="Chhattisgarh"/>
    <s v="Bilaspur"/>
    <x v="2"/>
    <n v="41530"/>
    <n v="991.55"/>
    <m/>
    <s v="Low"/>
    <s v="Large"/>
    <x v="0"/>
    <s v="2010s"/>
    <s v="Pulse"/>
    <n v="2.3875511678304838E-2"/>
  </r>
  <r>
    <n v="2015"/>
    <s v="Chhattisgarh"/>
    <s v="Bilaspur"/>
    <x v="0"/>
    <n v="731830"/>
    <n v="1831.92"/>
    <m/>
    <s v="Medium"/>
    <s v="Large"/>
    <x v="0"/>
    <s v="2010s"/>
    <s v="Cereal"/>
    <n v="2.5032042960796909E-3"/>
  </r>
  <r>
    <n v="2015"/>
    <s v="Chhattisgarh"/>
    <s v="Bilaspur"/>
    <x v="1"/>
    <n v="8620"/>
    <n v="1416.38"/>
    <m/>
    <s v="Medium"/>
    <s v="Large"/>
    <x v="0"/>
    <s v="2010s"/>
    <s v="Cereal"/>
    <n v="0.16431322505800466"/>
  </r>
  <r>
    <n v="2015"/>
    <s v="Chhattisgarh"/>
    <s v="Bilaspur"/>
    <x v="2"/>
    <n v="39470"/>
    <n v="882.37"/>
    <m/>
    <s v="Low"/>
    <s v="Large"/>
    <x v="0"/>
    <s v="2010s"/>
    <s v="Pulse"/>
    <n v="2.2355459842918673E-2"/>
  </r>
  <r>
    <n v="2016"/>
    <s v="Chhattisgarh"/>
    <s v="Bilaspur"/>
    <x v="0"/>
    <n v="727500"/>
    <n v="2554.21"/>
    <m/>
    <s v="Medium"/>
    <s v="Large"/>
    <x v="0"/>
    <s v="2010s"/>
    <s v="Cereal"/>
    <n v="3.5109415807560137E-3"/>
  </r>
  <r>
    <n v="2016"/>
    <s v="Chhattisgarh"/>
    <s v="Bilaspur"/>
    <x v="1"/>
    <n v="8100"/>
    <n v="2111.81"/>
    <m/>
    <s v="Medium"/>
    <s v="Large"/>
    <x v="0"/>
    <s v="2010s"/>
    <s v="Cereal"/>
    <n v="0.26071728395061727"/>
  </r>
  <r>
    <n v="2016"/>
    <s v="Chhattisgarh"/>
    <s v="Bilaspur"/>
    <x v="2"/>
    <n v="40640"/>
    <n v="1115.32"/>
    <m/>
    <s v="Medium"/>
    <s v="Large"/>
    <x v="0"/>
    <s v="2010s"/>
    <s v="Pulse"/>
    <n v="2.7443897637795273E-2"/>
  </r>
  <r>
    <n v="2017"/>
    <s v="Chhattisgarh"/>
    <s v="Bilaspur"/>
    <x v="0"/>
    <n v="727940"/>
    <n v="1779.97"/>
    <m/>
    <s v="Medium"/>
    <s v="Large"/>
    <x v="0"/>
    <s v="2010s"/>
    <s v="Cereal"/>
    <n v="2.4452152649943677E-3"/>
  </r>
  <r>
    <n v="2017"/>
    <s v="Chhattisgarh"/>
    <s v="Bilaspur"/>
    <x v="1"/>
    <n v="7610"/>
    <n v="2080.79"/>
    <m/>
    <s v="Medium"/>
    <s v="Large"/>
    <x v="0"/>
    <s v="2010s"/>
    <s v="Cereal"/>
    <n v="0.27342838370565048"/>
  </r>
  <r>
    <n v="2017"/>
    <s v="Chhattisgarh"/>
    <s v="Bilaspur"/>
    <x v="2"/>
    <n v="39080"/>
    <n v="826.39"/>
    <m/>
    <s v="Low"/>
    <s v="Large"/>
    <x v="0"/>
    <s v="2010s"/>
    <s v="Pulse"/>
    <n v="2.1146110542476969E-2"/>
  </r>
  <r>
    <n v="2008"/>
    <s v="Chhattisgarh"/>
    <s v="Raigarh"/>
    <x v="0"/>
    <n v="423290"/>
    <n v="1183.18"/>
    <m/>
    <s v="Medium"/>
    <s v="Large"/>
    <x v="0"/>
    <s v="2000s"/>
    <s v="Cereal"/>
    <n v="2.795199508611118E-3"/>
  </r>
  <r>
    <n v="2008"/>
    <s v="Chhattisgarh"/>
    <s v="Raigarh"/>
    <x v="1"/>
    <n v="7050"/>
    <n v="1439.72"/>
    <m/>
    <s v="Medium"/>
    <s v="Large"/>
    <x v="0"/>
    <s v="2000s"/>
    <s v="Cereal"/>
    <n v="0.20421560283687942"/>
  </r>
  <r>
    <n v="2008"/>
    <s v="Chhattisgarh"/>
    <s v="Raigarh"/>
    <x v="2"/>
    <n v="9750"/>
    <n v="864.62"/>
    <m/>
    <s v="Low"/>
    <s v="Large"/>
    <x v="0"/>
    <s v="2000s"/>
    <s v="Pulse"/>
    <n v="8.8678974358974358E-2"/>
  </r>
  <r>
    <n v="2009"/>
    <s v="Chhattisgarh"/>
    <s v="Raigarh"/>
    <x v="0"/>
    <n v="420750"/>
    <n v="1118.31"/>
    <m/>
    <s v="Medium"/>
    <s v="Large"/>
    <x v="0"/>
    <s v="2000s"/>
    <s v="Cereal"/>
    <n v="2.6578966131907307E-3"/>
  </r>
  <r>
    <n v="2009"/>
    <s v="Chhattisgarh"/>
    <s v="Raigarh"/>
    <x v="1"/>
    <n v="6780"/>
    <n v="1656.34"/>
    <m/>
    <s v="Medium"/>
    <s v="Large"/>
    <x v="0"/>
    <s v="2000s"/>
    <s v="Cereal"/>
    <n v="0.24429793510324482"/>
  </r>
  <r>
    <n v="2009"/>
    <s v="Chhattisgarh"/>
    <s v="Raigarh"/>
    <x v="2"/>
    <n v="9640"/>
    <n v="1012.45"/>
    <m/>
    <s v="Medium"/>
    <s v="Large"/>
    <x v="0"/>
    <s v="2000s"/>
    <s v="Pulse"/>
    <n v="0.10502593360995852"/>
  </r>
  <r>
    <n v="2010"/>
    <s v="Chhattisgarh"/>
    <s v="Raigarh"/>
    <x v="0"/>
    <n v="435050"/>
    <n v="1375.15"/>
    <m/>
    <s v="Medium"/>
    <s v="Large"/>
    <x v="0"/>
    <s v="2010s"/>
    <s v="Cereal"/>
    <n v="3.1609010458567982E-3"/>
  </r>
  <r>
    <n v="2010"/>
    <s v="Chhattisgarh"/>
    <s v="Raigarh"/>
    <x v="1"/>
    <n v="7000"/>
    <n v="1700"/>
    <m/>
    <s v="Medium"/>
    <s v="Large"/>
    <x v="0"/>
    <s v="2010s"/>
    <s v="Cereal"/>
    <n v="0.24285714285714285"/>
  </r>
  <r>
    <n v="2010"/>
    <s v="Chhattisgarh"/>
    <s v="Raigarh"/>
    <x v="2"/>
    <n v="1730"/>
    <n v="994.22"/>
    <m/>
    <s v="Low"/>
    <s v="Medium"/>
    <x v="0"/>
    <s v="2010s"/>
    <s v="Pulse"/>
    <n v="0.57469364161849712"/>
  </r>
  <r>
    <n v="2011"/>
    <s v="Chhattisgarh"/>
    <s v="Raigarh"/>
    <x v="0"/>
    <n v="421320"/>
    <n v="1430.41"/>
    <m/>
    <s v="Medium"/>
    <s v="Large"/>
    <x v="0"/>
    <s v="2010s"/>
    <s v="Cereal"/>
    <n v="3.395067881894997E-3"/>
  </r>
  <r>
    <n v="2011"/>
    <s v="Chhattisgarh"/>
    <s v="Raigarh"/>
    <x v="1"/>
    <n v="6840"/>
    <n v="1559.94"/>
    <m/>
    <s v="Medium"/>
    <s v="Large"/>
    <x v="0"/>
    <s v="2010s"/>
    <s v="Cereal"/>
    <n v="0.22806140350877194"/>
  </r>
  <r>
    <n v="2011"/>
    <s v="Chhattisgarh"/>
    <s v="Raigarh"/>
    <x v="2"/>
    <n v="1640"/>
    <n v="1012.2"/>
    <m/>
    <s v="Medium"/>
    <s v="Medium"/>
    <x v="0"/>
    <s v="2010s"/>
    <s v="Pulse"/>
    <n v="0.61719512195121951"/>
  </r>
  <r>
    <n v="2012"/>
    <s v="Chhattisgarh"/>
    <s v="Raigarh"/>
    <x v="0"/>
    <n v="422650"/>
    <n v="1517.28"/>
    <m/>
    <s v="Medium"/>
    <s v="Large"/>
    <x v="0"/>
    <s v="2010s"/>
    <s v="Cereal"/>
    <n v="3.5899207381994559E-3"/>
  </r>
  <r>
    <n v="2012"/>
    <s v="Chhattisgarh"/>
    <s v="Raigarh"/>
    <x v="1"/>
    <n v="6330"/>
    <n v="1870.46"/>
    <m/>
    <s v="Medium"/>
    <s v="Large"/>
    <x v="0"/>
    <s v="2010s"/>
    <s v="Cereal"/>
    <n v="0.29549131121642969"/>
  </r>
  <r>
    <n v="2012"/>
    <s v="Chhattisgarh"/>
    <s v="Raigarh"/>
    <x v="2"/>
    <n v="1660"/>
    <n v="1222.8900000000001"/>
    <m/>
    <s v="Medium"/>
    <s v="Medium"/>
    <x v="0"/>
    <s v="2010s"/>
    <s v="Pulse"/>
    <n v="0.73668072289156628"/>
  </r>
  <r>
    <n v="2013"/>
    <s v="Chhattisgarh"/>
    <s v="Raigarh"/>
    <x v="0"/>
    <n v="418440"/>
    <n v="1387.92"/>
    <m/>
    <s v="Medium"/>
    <s v="Large"/>
    <x v="0"/>
    <s v="2010s"/>
    <s v="Cereal"/>
    <n v="3.3168913105821626E-3"/>
  </r>
  <r>
    <n v="2013"/>
    <s v="Chhattisgarh"/>
    <s v="Raigarh"/>
    <x v="1"/>
    <n v="6550"/>
    <n v="2187.79"/>
    <m/>
    <s v="Medium"/>
    <s v="Large"/>
    <x v="0"/>
    <s v="2010s"/>
    <s v="Cereal"/>
    <n v="0.33401374045801524"/>
  </r>
  <r>
    <n v="2013"/>
    <s v="Chhattisgarh"/>
    <s v="Raigarh"/>
    <x v="2"/>
    <n v="1660"/>
    <n v="843.37"/>
    <m/>
    <s v="Low"/>
    <s v="Medium"/>
    <x v="0"/>
    <s v="2010s"/>
    <s v="Pulse"/>
    <n v="0.50805421686746988"/>
  </r>
  <r>
    <n v="2014"/>
    <s v="Chhattisgarh"/>
    <s v="Raigarh"/>
    <x v="0"/>
    <n v="408900"/>
    <n v="1608.68"/>
    <m/>
    <s v="Medium"/>
    <s v="Large"/>
    <x v="0"/>
    <s v="2010s"/>
    <s v="Cereal"/>
    <n v="3.9341648324773782E-3"/>
  </r>
  <r>
    <n v="2014"/>
    <s v="Chhattisgarh"/>
    <s v="Raigarh"/>
    <x v="1"/>
    <n v="6550"/>
    <n v="1902.29"/>
    <m/>
    <s v="Medium"/>
    <s v="Large"/>
    <x v="0"/>
    <s v="2010s"/>
    <s v="Cereal"/>
    <n v="0.29042595419847328"/>
  </r>
  <r>
    <n v="2014"/>
    <s v="Chhattisgarh"/>
    <s v="Raigarh"/>
    <x v="2"/>
    <n v="1690"/>
    <n v="1260.3599999999999"/>
    <m/>
    <s v="Medium"/>
    <s v="Medium"/>
    <x v="0"/>
    <s v="2010s"/>
    <s v="Pulse"/>
    <n v="0.74577514792899402"/>
  </r>
  <r>
    <n v="2015"/>
    <s v="Chhattisgarh"/>
    <s v="Raigarh"/>
    <x v="0"/>
    <n v="409450"/>
    <n v="1013.29"/>
    <m/>
    <s v="Medium"/>
    <s v="Large"/>
    <x v="0"/>
    <s v="2010s"/>
    <s v="Cereal"/>
    <n v="2.474758822811088E-3"/>
  </r>
  <r>
    <n v="2015"/>
    <s v="Chhattisgarh"/>
    <s v="Raigarh"/>
    <x v="1"/>
    <n v="6500"/>
    <n v="1683.08"/>
    <m/>
    <s v="Medium"/>
    <s v="Large"/>
    <x v="0"/>
    <s v="2010s"/>
    <s v="Cereal"/>
    <n v="0.25893538461538462"/>
  </r>
  <r>
    <n v="2015"/>
    <s v="Chhattisgarh"/>
    <s v="Raigarh"/>
    <x v="2"/>
    <n v="1590"/>
    <n v="710.69"/>
    <m/>
    <s v="Low"/>
    <s v="Medium"/>
    <x v="0"/>
    <s v="2010s"/>
    <s v="Pulse"/>
    <n v="0.44697484276729565"/>
  </r>
  <r>
    <n v="2016"/>
    <s v="Chhattisgarh"/>
    <s v="Raigarh"/>
    <x v="0"/>
    <n v="424240"/>
    <n v="1800.23"/>
    <m/>
    <s v="Medium"/>
    <s v="Large"/>
    <x v="0"/>
    <s v="2010s"/>
    <s v="Cereal"/>
    <n v="4.2434235338487652E-3"/>
  </r>
  <r>
    <n v="2016"/>
    <s v="Chhattisgarh"/>
    <s v="Raigarh"/>
    <x v="1"/>
    <n v="6460"/>
    <n v="2389.5300000000002"/>
    <m/>
    <s v="Medium"/>
    <s v="Large"/>
    <x v="0"/>
    <s v="2010s"/>
    <s v="Cereal"/>
    <n v="0.36989628482972137"/>
  </r>
  <r>
    <n v="2016"/>
    <s v="Chhattisgarh"/>
    <s v="Raigarh"/>
    <x v="2"/>
    <n v="1610"/>
    <n v="1202.74"/>
    <m/>
    <s v="Medium"/>
    <s v="Medium"/>
    <x v="0"/>
    <s v="2010s"/>
    <s v="Pulse"/>
    <n v="0.74704347826086959"/>
  </r>
  <r>
    <n v="2017"/>
    <s v="Chhattisgarh"/>
    <s v="Raigarh"/>
    <x v="0"/>
    <n v="411120"/>
    <n v="1516.07"/>
    <m/>
    <s v="Medium"/>
    <s v="Large"/>
    <x v="0"/>
    <s v="2010s"/>
    <s v="Cereal"/>
    <n v="3.687658104689628E-3"/>
  </r>
  <r>
    <n v="2017"/>
    <s v="Chhattisgarh"/>
    <s v="Raigarh"/>
    <x v="1"/>
    <n v="6290"/>
    <n v="2512.8000000000002"/>
    <m/>
    <s v="Medium"/>
    <s v="Large"/>
    <x v="0"/>
    <s v="2010s"/>
    <s v="Cereal"/>
    <n v="0.3994912559618442"/>
  </r>
  <r>
    <n v="2017"/>
    <s v="Chhattisgarh"/>
    <s v="Raigarh"/>
    <x v="2"/>
    <n v="1160"/>
    <n v="1010.3"/>
    <m/>
    <s v="Medium"/>
    <s v="Medium"/>
    <x v="0"/>
    <s v="2010s"/>
    <s v="Pulse"/>
    <n v="0.87094827586206891"/>
  </r>
  <r>
    <n v="2008"/>
    <s v="Chhattisgarh"/>
    <s v="Surguja"/>
    <x v="0"/>
    <n v="382590"/>
    <n v="1176.01"/>
    <m/>
    <s v="Medium"/>
    <s v="Large"/>
    <x v="0"/>
    <s v="2000s"/>
    <s v="Cereal"/>
    <n v="3.0738126976659085E-3"/>
  </r>
  <r>
    <n v="2008"/>
    <s v="Chhattisgarh"/>
    <s v="Surguja"/>
    <x v="1"/>
    <n v="44550"/>
    <n v="1345.23"/>
    <m/>
    <s v="Medium"/>
    <s v="Large"/>
    <x v="0"/>
    <s v="2000s"/>
    <s v="Cereal"/>
    <n v="3.0195959595959596E-2"/>
  </r>
  <r>
    <n v="2008"/>
    <s v="Chhattisgarh"/>
    <s v="Surguja"/>
    <x v="2"/>
    <n v="3480"/>
    <n v="747.13"/>
    <m/>
    <s v="Low"/>
    <s v="Medium"/>
    <x v="0"/>
    <s v="2000s"/>
    <s v="Pulse"/>
    <n v="0.21469252873563219"/>
  </r>
  <r>
    <n v="2008"/>
    <s v="Chhattisgarh"/>
    <s v="Surguja"/>
    <x v="3"/>
    <n v="10"/>
    <n v="1000"/>
    <m/>
    <s v="Medium"/>
    <s v="Small"/>
    <x v="0"/>
    <s v="2000s"/>
    <s v="Fiber"/>
    <n v="100"/>
  </r>
  <r>
    <n v="2009"/>
    <s v="Chhattisgarh"/>
    <s v="Surguja"/>
    <x v="0"/>
    <n v="376000"/>
    <n v="720.05"/>
    <m/>
    <s v="Low"/>
    <s v="Large"/>
    <x v="0"/>
    <s v="2000s"/>
    <s v="Cereal"/>
    <n v="1.9150265957446808E-3"/>
  </r>
  <r>
    <n v="2009"/>
    <s v="Chhattisgarh"/>
    <s v="Surguja"/>
    <x v="1"/>
    <n v="43910"/>
    <n v="1141.8800000000001"/>
    <m/>
    <s v="Medium"/>
    <s v="Large"/>
    <x v="0"/>
    <s v="2000s"/>
    <s v="Cereal"/>
    <n v="2.6005010248235028E-2"/>
  </r>
  <r>
    <n v="2009"/>
    <s v="Chhattisgarh"/>
    <s v="Surguja"/>
    <x v="2"/>
    <n v="3550"/>
    <n v="639.44000000000005"/>
    <m/>
    <s v="Low"/>
    <s v="Medium"/>
    <x v="0"/>
    <s v="2000s"/>
    <s v="Pulse"/>
    <n v="0.18012394366197185"/>
  </r>
  <r>
    <n v="2010"/>
    <s v="Chhattisgarh"/>
    <s v="Surguja"/>
    <x v="0"/>
    <n v="371280"/>
    <n v="1075.9000000000001"/>
    <m/>
    <s v="Medium"/>
    <s v="Large"/>
    <x v="0"/>
    <s v="2010s"/>
    <s v="Cereal"/>
    <n v="2.8978129713423833E-3"/>
  </r>
  <r>
    <n v="2010"/>
    <s v="Chhattisgarh"/>
    <s v="Surguja"/>
    <x v="1"/>
    <n v="43900"/>
    <n v="1738.04"/>
    <m/>
    <s v="Medium"/>
    <s v="Large"/>
    <x v="0"/>
    <s v="2010s"/>
    <s v="Cereal"/>
    <n v="3.9590888382687928E-2"/>
  </r>
  <r>
    <n v="2010"/>
    <s v="Chhattisgarh"/>
    <s v="Surguja"/>
    <x v="2"/>
    <n v="3600"/>
    <n v="861.11"/>
    <m/>
    <s v="Low"/>
    <s v="Medium"/>
    <x v="0"/>
    <s v="2010s"/>
    <s v="Pulse"/>
    <n v="0.23919722222222223"/>
  </r>
  <r>
    <n v="2011"/>
    <s v="Chhattisgarh"/>
    <s v="Surguja"/>
    <x v="0"/>
    <n v="377140"/>
    <n v="1405.53"/>
    <m/>
    <s v="Medium"/>
    <s v="Large"/>
    <x v="0"/>
    <s v="2010s"/>
    <s v="Cereal"/>
    <n v="3.7268123243357903E-3"/>
  </r>
  <r>
    <n v="2011"/>
    <s v="Chhattisgarh"/>
    <s v="Surguja"/>
    <x v="1"/>
    <n v="45390"/>
    <n v="1394.8"/>
    <m/>
    <s v="Medium"/>
    <s v="Large"/>
    <x v="0"/>
    <s v="2010s"/>
    <s v="Cereal"/>
    <n v="3.0729235514430492E-2"/>
  </r>
  <r>
    <n v="2011"/>
    <s v="Chhattisgarh"/>
    <s v="Surguja"/>
    <x v="2"/>
    <n v="3710"/>
    <n v="857.14"/>
    <m/>
    <s v="Low"/>
    <s v="Medium"/>
    <x v="0"/>
    <s v="2010s"/>
    <s v="Pulse"/>
    <n v="0.23103504043126685"/>
  </r>
  <r>
    <n v="2012"/>
    <s v="Chhattisgarh"/>
    <s v="Surguja"/>
    <x v="0"/>
    <n v="373710"/>
    <n v="1632.47"/>
    <m/>
    <s v="Medium"/>
    <s v="Large"/>
    <x v="0"/>
    <s v="2010s"/>
    <s v="Cereal"/>
    <n v="4.3682802172807789E-3"/>
  </r>
  <r>
    <n v="2012"/>
    <s v="Chhattisgarh"/>
    <s v="Surguja"/>
    <x v="1"/>
    <n v="47340"/>
    <n v="1930.08"/>
    <m/>
    <s v="Medium"/>
    <s v="Large"/>
    <x v="0"/>
    <s v="2010s"/>
    <s v="Cereal"/>
    <n v="4.0770595690747778E-2"/>
  </r>
  <r>
    <n v="2012"/>
    <s v="Chhattisgarh"/>
    <s v="Surguja"/>
    <x v="2"/>
    <n v="3730"/>
    <n v="1000"/>
    <m/>
    <s v="Medium"/>
    <s v="Medium"/>
    <x v="0"/>
    <s v="2010s"/>
    <s v="Pulse"/>
    <n v="0.26809651474530832"/>
  </r>
  <r>
    <n v="2013"/>
    <s v="Chhattisgarh"/>
    <s v="Surguja"/>
    <x v="0"/>
    <n v="371710"/>
    <n v="1704.2"/>
    <m/>
    <s v="Medium"/>
    <s v="Large"/>
    <x v="0"/>
    <s v="2010s"/>
    <s v="Cereal"/>
    <n v="4.5847569341691107E-3"/>
  </r>
  <r>
    <n v="2013"/>
    <s v="Chhattisgarh"/>
    <s v="Surguja"/>
    <x v="1"/>
    <n v="49070"/>
    <n v="1957.82"/>
    <m/>
    <s v="Medium"/>
    <s v="Large"/>
    <x v="0"/>
    <s v="2010s"/>
    <s v="Cereal"/>
    <n v="3.9898512329325453E-2"/>
  </r>
  <r>
    <n v="2013"/>
    <s v="Chhattisgarh"/>
    <s v="Surguja"/>
    <x v="2"/>
    <n v="4110"/>
    <n v="742.09"/>
    <m/>
    <s v="Low"/>
    <s v="Medium"/>
    <x v="0"/>
    <s v="2010s"/>
    <s v="Pulse"/>
    <n v="0.18055717761557177"/>
  </r>
  <r>
    <n v="2014"/>
    <s v="Chhattisgarh"/>
    <s v="Surguja"/>
    <x v="0"/>
    <n v="381430"/>
    <n v="1801.22"/>
    <m/>
    <s v="Medium"/>
    <s v="Large"/>
    <x v="0"/>
    <s v="2010s"/>
    <s v="Cereal"/>
    <n v="4.7222819390189547E-3"/>
  </r>
  <r>
    <n v="2014"/>
    <s v="Chhattisgarh"/>
    <s v="Surguja"/>
    <x v="1"/>
    <n v="47610"/>
    <n v="1776.31"/>
    <m/>
    <s v="Medium"/>
    <s v="Large"/>
    <x v="0"/>
    <s v="2010s"/>
    <s v="Cereal"/>
    <n v="3.7309598823776519E-2"/>
  </r>
  <r>
    <n v="2014"/>
    <s v="Chhattisgarh"/>
    <s v="Surguja"/>
    <x v="2"/>
    <n v="3940"/>
    <n v="1050.76"/>
    <m/>
    <s v="Medium"/>
    <s v="Medium"/>
    <x v="0"/>
    <s v="2010s"/>
    <s v="Pulse"/>
    <n v="0.26669035532994922"/>
  </r>
  <r>
    <n v="2015"/>
    <s v="Chhattisgarh"/>
    <s v="Surguja"/>
    <x v="0"/>
    <n v="369320"/>
    <n v="1193.82"/>
    <m/>
    <s v="Medium"/>
    <s v="Large"/>
    <x v="0"/>
    <s v="2010s"/>
    <s v="Cereal"/>
    <n v="3.2324813170150546E-3"/>
  </r>
  <r>
    <n v="2015"/>
    <s v="Chhattisgarh"/>
    <s v="Surguja"/>
    <x v="1"/>
    <n v="48890"/>
    <n v="1861.53"/>
    <m/>
    <s v="Medium"/>
    <s v="Large"/>
    <x v="0"/>
    <s v="2010s"/>
    <s v="Cereal"/>
    <n v="3.807588463898548E-2"/>
  </r>
  <r>
    <n v="2015"/>
    <s v="Chhattisgarh"/>
    <s v="Surguja"/>
    <x v="2"/>
    <n v="3870"/>
    <n v="633.07000000000005"/>
    <m/>
    <s v="Low"/>
    <s v="Medium"/>
    <x v="0"/>
    <s v="2010s"/>
    <s v="Pulse"/>
    <n v="0.16358397932816537"/>
  </r>
  <r>
    <n v="2016"/>
    <s v="Chhattisgarh"/>
    <s v="Surguja"/>
    <x v="0"/>
    <n v="376380"/>
    <n v="1732.96"/>
    <m/>
    <s v="Medium"/>
    <s v="Large"/>
    <x v="0"/>
    <s v="2010s"/>
    <s v="Cereal"/>
    <n v="4.6042829055741542E-3"/>
  </r>
  <r>
    <n v="2016"/>
    <s v="Chhattisgarh"/>
    <s v="Surguja"/>
    <x v="1"/>
    <n v="49440"/>
    <n v="2403.9899999999998"/>
    <m/>
    <s v="Medium"/>
    <s v="Large"/>
    <x v="0"/>
    <s v="2010s"/>
    <s v="Cereal"/>
    <n v="4.8624393203883488E-2"/>
  </r>
  <r>
    <n v="2016"/>
    <s v="Chhattisgarh"/>
    <s v="Surguja"/>
    <x v="2"/>
    <n v="3750"/>
    <n v="1008.8"/>
    <m/>
    <s v="Medium"/>
    <s v="Medium"/>
    <x v="0"/>
    <s v="2010s"/>
    <s v="Pulse"/>
    <n v="0.26901333333333333"/>
  </r>
  <r>
    <n v="2017"/>
    <s v="Chhattisgarh"/>
    <s v="Surguja"/>
    <x v="0"/>
    <n v="377070"/>
    <n v="1389.84"/>
    <m/>
    <s v="Medium"/>
    <s v="Large"/>
    <x v="0"/>
    <s v="2010s"/>
    <s v="Cereal"/>
    <n v="3.6858938658604502E-3"/>
  </r>
  <r>
    <n v="2017"/>
    <s v="Chhattisgarh"/>
    <s v="Surguja"/>
    <x v="1"/>
    <n v="48400"/>
    <n v="2548.25"/>
    <m/>
    <s v="Medium"/>
    <s v="Large"/>
    <x v="0"/>
    <s v="2010s"/>
    <s v="Cereal"/>
    <n v="5.2649793388429754E-2"/>
  </r>
  <r>
    <n v="2017"/>
    <s v="Chhattisgarh"/>
    <s v="Surguja"/>
    <x v="2"/>
    <n v="3550"/>
    <n v="841.73"/>
    <m/>
    <s v="Low"/>
    <s v="Medium"/>
    <x v="0"/>
    <s v="2010s"/>
    <s v="Pulse"/>
    <n v="0.23710704225352114"/>
  </r>
  <r>
    <n v="2008"/>
    <s v="Madhya Pradesh"/>
    <s v="Jabalpur"/>
    <x v="0"/>
    <n v="173300"/>
    <n v="598.33000000000004"/>
    <m/>
    <s v="Low"/>
    <s v="Large"/>
    <x v="0"/>
    <s v="2000s"/>
    <s v="Cereal"/>
    <n v="3.4525678015002886E-3"/>
  </r>
  <r>
    <n v="2008"/>
    <s v="Madhya Pradesh"/>
    <s v="Jabalpur"/>
    <x v="1"/>
    <n v="8400"/>
    <n v="1214.29"/>
    <m/>
    <s v="Medium"/>
    <s v="Large"/>
    <x v="0"/>
    <s v="2000s"/>
    <s v="Cereal"/>
    <n v="0.14455833333333332"/>
  </r>
  <r>
    <n v="2008"/>
    <s v="Madhya Pradesh"/>
    <s v="Jabalpur"/>
    <x v="2"/>
    <n v="94900"/>
    <n v="899.89"/>
    <m/>
    <s v="Low"/>
    <s v="Large"/>
    <x v="0"/>
    <s v="2000s"/>
    <s v="Pulse"/>
    <n v="9.4825079030558482E-3"/>
  </r>
  <r>
    <n v="2009"/>
    <s v="Madhya Pradesh"/>
    <s v="Jabalpur"/>
    <x v="0"/>
    <n v="135200"/>
    <n v="582.84"/>
    <m/>
    <s v="Low"/>
    <s v="Large"/>
    <x v="0"/>
    <s v="2000s"/>
    <s v="Cereal"/>
    <n v="4.3109467455621307E-3"/>
  </r>
  <r>
    <n v="2009"/>
    <s v="Madhya Pradesh"/>
    <s v="Jabalpur"/>
    <x v="1"/>
    <n v="7700"/>
    <n v="922.08"/>
    <m/>
    <s v="Low"/>
    <s v="Large"/>
    <x v="0"/>
    <s v="2000s"/>
    <s v="Cereal"/>
    <n v="0.11975064935064936"/>
  </r>
  <r>
    <n v="2009"/>
    <s v="Madhya Pradesh"/>
    <s v="Jabalpur"/>
    <x v="2"/>
    <n v="94300"/>
    <n v="968.19"/>
    <m/>
    <s v="Low"/>
    <s v="Large"/>
    <x v="0"/>
    <s v="2000s"/>
    <s v="Pulse"/>
    <n v="1.0267126193001061E-2"/>
  </r>
  <r>
    <n v="2010"/>
    <s v="Madhya Pradesh"/>
    <s v="Jabalpur"/>
    <x v="0"/>
    <n v="151100"/>
    <n v="1025.81"/>
    <m/>
    <s v="Medium"/>
    <s v="Large"/>
    <x v="0"/>
    <s v="2010s"/>
    <s v="Cereal"/>
    <n v="6.7889477167438778E-3"/>
  </r>
  <r>
    <n v="2010"/>
    <s v="Madhya Pradesh"/>
    <s v="Jabalpur"/>
    <x v="1"/>
    <n v="7500"/>
    <n v="1173.33"/>
    <m/>
    <s v="Medium"/>
    <s v="Large"/>
    <x v="0"/>
    <s v="2010s"/>
    <s v="Cereal"/>
    <n v="0.156444"/>
  </r>
  <r>
    <n v="2010"/>
    <s v="Madhya Pradesh"/>
    <s v="Jabalpur"/>
    <x v="2"/>
    <n v="93400"/>
    <n v="680.94"/>
    <m/>
    <s v="Low"/>
    <s v="Large"/>
    <x v="0"/>
    <s v="2010s"/>
    <s v="Pulse"/>
    <n v="7.2905781584582446E-3"/>
  </r>
  <r>
    <n v="2011"/>
    <s v="Madhya Pradesh"/>
    <s v="Jabalpur"/>
    <x v="0"/>
    <n v="157600"/>
    <n v="1297.5899999999999"/>
    <m/>
    <s v="Medium"/>
    <s v="Large"/>
    <x v="0"/>
    <s v="2010s"/>
    <s v="Cereal"/>
    <n v="8.2334390862944164E-3"/>
  </r>
  <r>
    <n v="2011"/>
    <s v="Madhya Pradesh"/>
    <s v="Jabalpur"/>
    <x v="1"/>
    <n v="8000"/>
    <n v="987.5"/>
    <m/>
    <s v="Low"/>
    <s v="Large"/>
    <x v="0"/>
    <s v="2010s"/>
    <s v="Cereal"/>
    <n v="0.12343750000000001"/>
  </r>
  <r>
    <n v="2011"/>
    <s v="Madhya Pradesh"/>
    <s v="Jabalpur"/>
    <x v="2"/>
    <n v="92900"/>
    <n v="1069.97"/>
    <m/>
    <s v="Medium"/>
    <s v="Large"/>
    <x v="0"/>
    <s v="2010s"/>
    <s v="Pulse"/>
    <n v="1.1517438105489775E-2"/>
  </r>
  <r>
    <n v="2012"/>
    <s v="Madhya Pradesh"/>
    <s v="Jabalpur"/>
    <x v="0"/>
    <n v="182130"/>
    <n v="1608.25"/>
    <m/>
    <s v="Medium"/>
    <s v="Large"/>
    <x v="0"/>
    <s v="2010s"/>
    <s v="Cereal"/>
    <n v="8.8302311535716251E-3"/>
  </r>
  <r>
    <n v="2012"/>
    <s v="Madhya Pradesh"/>
    <s v="Jabalpur"/>
    <x v="1"/>
    <n v="8070"/>
    <n v="1874.85"/>
    <m/>
    <s v="Medium"/>
    <s v="Large"/>
    <x v="0"/>
    <s v="2010s"/>
    <s v="Cereal"/>
    <n v="0.23232342007434942"/>
  </r>
  <r>
    <n v="2012"/>
    <s v="Madhya Pradesh"/>
    <s v="Jabalpur"/>
    <x v="2"/>
    <n v="93820"/>
    <n v="1225.43"/>
    <m/>
    <s v="Medium"/>
    <s v="Large"/>
    <x v="0"/>
    <s v="2010s"/>
    <s v="Pulse"/>
    <n v="1.3061500746109572E-2"/>
  </r>
  <r>
    <n v="2013"/>
    <s v="Madhya Pradesh"/>
    <s v="Jabalpur"/>
    <x v="0"/>
    <n v="188690"/>
    <n v="1931"/>
    <m/>
    <s v="Medium"/>
    <s v="Large"/>
    <x v="0"/>
    <s v="2010s"/>
    <s v="Cereal"/>
    <n v="1.0233716678149346E-2"/>
  </r>
  <r>
    <n v="2013"/>
    <s v="Madhya Pradesh"/>
    <s v="Jabalpur"/>
    <x v="1"/>
    <n v="7670"/>
    <n v="1769.23"/>
    <m/>
    <s v="Medium"/>
    <s v="Large"/>
    <x v="0"/>
    <s v="2010s"/>
    <s v="Cereal"/>
    <n v="0.23066883963494134"/>
  </r>
  <r>
    <n v="2013"/>
    <s v="Madhya Pradesh"/>
    <s v="Jabalpur"/>
    <x v="2"/>
    <n v="101750"/>
    <n v="884.42"/>
    <m/>
    <s v="Low"/>
    <s v="Large"/>
    <x v="0"/>
    <s v="2010s"/>
    <s v="Pulse"/>
    <n v="8.6920884520884523E-3"/>
  </r>
  <r>
    <n v="2014"/>
    <s v="Madhya Pradesh"/>
    <s v="Jabalpur"/>
    <x v="0"/>
    <n v="179000"/>
    <n v="1273.74"/>
    <m/>
    <s v="Medium"/>
    <s v="Large"/>
    <x v="0"/>
    <s v="2010s"/>
    <s v="Cereal"/>
    <n v="7.1158659217877094E-3"/>
  </r>
  <r>
    <n v="2014"/>
    <s v="Madhya Pradesh"/>
    <s v="Jabalpur"/>
    <x v="1"/>
    <n v="19000"/>
    <n v="3000"/>
    <m/>
    <s v="High"/>
    <s v="Large"/>
    <x v="0"/>
    <s v="2010s"/>
    <s v="Cereal"/>
    <n v="0.15789473684210525"/>
  </r>
  <r>
    <n v="2014"/>
    <s v="Madhya Pradesh"/>
    <s v="Jabalpur"/>
    <x v="2"/>
    <n v="84000"/>
    <n v="607.14"/>
    <m/>
    <s v="Low"/>
    <s v="Large"/>
    <x v="0"/>
    <s v="2010s"/>
    <s v="Pulse"/>
    <n v="7.2278571428571426E-3"/>
  </r>
  <r>
    <n v="2015"/>
    <s v="Madhya Pradesh"/>
    <s v="Jabalpur"/>
    <x v="0"/>
    <n v="169000"/>
    <n v="1120.3"/>
    <m/>
    <s v="Medium"/>
    <s v="Large"/>
    <x v="0"/>
    <s v="2010s"/>
    <s v="Cereal"/>
    <n v="6.6289940828402364E-3"/>
  </r>
  <r>
    <n v="2015"/>
    <s v="Madhya Pradesh"/>
    <s v="Jabalpur"/>
    <x v="1"/>
    <n v="10000"/>
    <n v="1700"/>
    <m/>
    <s v="Medium"/>
    <s v="Large"/>
    <x v="0"/>
    <s v="2010s"/>
    <s v="Cereal"/>
    <n v="0.17"/>
  </r>
  <r>
    <n v="2015"/>
    <s v="Madhya Pradesh"/>
    <s v="Jabalpur"/>
    <x v="2"/>
    <n v="116000"/>
    <n v="1250"/>
    <m/>
    <s v="Medium"/>
    <s v="Large"/>
    <x v="0"/>
    <s v="2010s"/>
    <s v="Pulse"/>
    <n v="1.0775862068965518E-2"/>
  </r>
  <r>
    <n v="2016"/>
    <s v="Madhya Pradesh"/>
    <s v="Jabalpur"/>
    <x v="0"/>
    <n v="225000"/>
    <n v="2900.71"/>
    <m/>
    <s v="Medium"/>
    <s v="Large"/>
    <x v="0"/>
    <s v="2010s"/>
    <s v="Cereal"/>
    <n v="1.2892044444444445E-2"/>
  </r>
  <r>
    <n v="2016"/>
    <s v="Madhya Pradesh"/>
    <s v="Jabalpur"/>
    <x v="1"/>
    <n v="11000"/>
    <n v="2272.73"/>
    <m/>
    <s v="Medium"/>
    <s v="Large"/>
    <x v="0"/>
    <s v="2010s"/>
    <s v="Cereal"/>
    <n v="0.20661181818181817"/>
  </r>
  <r>
    <n v="2016"/>
    <s v="Madhya Pradesh"/>
    <s v="Jabalpur"/>
    <x v="2"/>
    <n v="114000"/>
    <n v="1745.61"/>
    <m/>
    <s v="Medium"/>
    <s v="Large"/>
    <x v="0"/>
    <s v="2010s"/>
    <s v="Pulse"/>
    <n v="1.531236842105263E-2"/>
  </r>
  <r>
    <n v="2017"/>
    <s v="Madhya Pradesh"/>
    <s v="Jabalpur"/>
    <x v="0"/>
    <n v="210200"/>
    <n v="2503.19"/>
    <m/>
    <s v="Medium"/>
    <s v="Large"/>
    <x v="0"/>
    <s v="2010s"/>
    <s v="Cereal"/>
    <n v="1.1908610846812559E-2"/>
  </r>
  <r>
    <n v="2017"/>
    <s v="Madhya Pradesh"/>
    <s v="Jabalpur"/>
    <x v="1"/>
    <n v="13900"/>
    <n v="2545.3200000000002"/>
    <m/>
    <s v="Medium"/>
    <s v="Large"/>
    <x v="0"/>
    <s v="2010s"/>
    <s v="Cereal"/>
    <n v="0.18311654676258993"/>
  </r>
  <r>
    <n v="2017"/>
    <s v="Madhya Pradesh"/>
    <s v="Jabalpur"/>
    <x v="2"/>
    <n v="121300"/>
    <n v="1866.36"/>
    <m/>
    <s v="Medium"/>
    <s v="Large"/>
    <x v="0"/>
    <s v="2010s"/>
    <s v="Pulse"/>
    <n v="1.5386314921681779E-2"/>
  </r>
  <r>
    <n v="2008"/>
    <s v="Madhya Pradesh"/>
    <s v="Balaghat"/>
    <x v="0"/>
    <n v="249800"/>
    <n v="726.86"/>
    <m/>
    <s v="Low"/>
    <s v="Large"/>
    <x v="0"/>
    <s v="2000s"/>
    <s v="Cereal"/>
    <n v="2.9097678142514013E-3"/>
  </r>
  <r>
    <n v="2008"/>
    <s v="Madhya Pradesh"/>
    <s v="Balaghat"/>
    <x v="1"/>
    <n v="5600"/>
    <n v="1339.29"/>
    <m/>
    <s v="Medium"/>
    <s v="Large"/>
    <x v="0"/>
    <s v="2000s"/>
    <s v="Cereal"/>
    <n v="0.23915892857142856"/>
  </r>
  <r>
    <n v="2008"/>
    <s v="Madhya Pradesh"/>
    <s v="Balaghat"/>
    <x v="2"/>
    <n v="7000"/>
    <n v="828.57"/>
    <m/>
    <s v="Low"/>
    <s v="Large"/>
    <x v="0"/>
    <s v="2000s"/>
    <s v="Pulse"/>
    <n v="0.11836714285714287"/>
  </r>
  <r>
    <n v="2009"/>
    <s v="Madhya Pradesh"/>
    <s v="Balaghat"/>
    <x v="0"/>
    <n v="247800"/>
    <n v="1364.81"/>
    <m/>
    <s v="Medium"/>
    <s v="Large"/>
    <x v="0"/>
    <s v="2000s"/>
    <s v="Cereal"/>
    <n v="5.5077078288942698E-3"/>
  </r>
  <r>
    <n v="2009"/>
    <s v="Madhya Pradesh"/>
    <s v="Balaghat"/>
    <x v="1"/>
    <n v="4200"/>
    <n v="1190.48"/>
    <m/>
    <s v="Medium"/>
    <s v="Medium"/>
    <x v="0"/>
    <s v="2000s"/>
    <s v="Cereal"/>
    <n v="0.28344761904761906"/>
  </r>
  <r>
    <n v="2009"/>
    <s v="Madhya Pradesh"/>
    <s v="Balaghat"/>
    <x v="2"/>
    <n v="7400"/>
    <n v="1040.54"/>
    <m/>
    <s v="Medium"/>
    <s v="Large"/>
    <x v="0"/>
    <s v="2000s"/>
    <s v="Pulse"/>
    <n v="0.14061351351351351"/>
  </r>
  <r>
    <n v="2010"/>
    <s v="Madhya Pradesh"/>
    <s v="Balaghat"/>
    <x v="0"/>
    <n v="247900"/>
    <n v="1423.96"/>
    <m/>
    <s v="Medium"/>
    <s v="Large"/>
    <x v="0"/>
    <s v="2010s"/>
    <s v="Cereal"/>
    <n v="5.7440903590157324E-3"/>
  </r>
  <r>
    <n v="2010"/>
    <s v="Madhya Pradesh"/>
    <s v="Balaghat"/>
    <x v="1"/>
    <n v="4300"/>
    <n v="1534.88"/>
    <m/>
    <s v="Medium"/>
    <s v="Medium"/>
    <x v="0"/>
    <s v="2010s"/>
    <s v="Cereal"/>
    <n v="0.35694883720930237"/>
  </r>
  <r>
    <n v="2010"/>
    <s v="Madhya Pradesh"/>
    <s v="Balaghat"/>
    <x v="2"/>
    <n v="6900"/>
    <n v="1043.48"/>
    <m/>
    <s v="Medium"/>
    <s v="Large"/>
    <x v="0"/>
    <s v="2010s"/>
    <s v="Pulse"/>
    <n v="0.15122898550724637"/>
  </r>
  <r>
    <n v="2011"/>
    <s v="Madhya Pradesh"/>
    <s v="Balaghat"/>
    <x v="0"/>
    <n v="246700"/>
    <n v="1362.79"/>
    <m/>
    <s v="Medium"/>
    <s v="Large"/>
    <x v="0"/>
    <s v="2010s"/>
    <s v="Cereal"/>
    <n v="5.5240778273206318E-3"/>
  </r>
  <r>
    <n v="2011"/>
    <s v="Madhya Pradesh"/>
    <s v="Balaghat"/>
    <x v="1"/>
    <n v="4300"/>
    <n v="1302.33"/>
    <m/>
    <s v="Medium"/>
    <s v="Medium"/>
    <x v="0"/>
    <s v="2010s"/>
    <s v="Cereal"/>
    <n v="0.3028674418604651"/>
  </r>
  <r>
    <n v="2011"/>
    <s v="Madhya Pradesh"/>
    <s v="Balaghat"/>
    <x v="2"/>
    <n v="10300"/>
    <n v="1077.67"/>
    <m/>
    <s v="Medium"/>
    <s v="Large"/>
    <x v="0"/>
    <s v="2010s"/>
    <s v="Pulse"/>
    <n v="0.10462815533980584"/>
  </r>
  <r>
    <n v="2012"/>
    <s v="Madhya Pradesh"/>
    <s v="Balaghat"/>
    <x v="0"/>
    <n v="260770"/>
    <n v="1865.48"/>
    <m/>
    <s v="Medium"/>
    <s v="Large"/>
    <x v="0"/>
    <s v="2010s"/>
    <s v="Cereal"/>
    <n v="7.1537370096253407E-3"/>
  </r>
  <r>
    <n v="2012"/>
    <s v="Madhya Pradesh"/>
    <s v="Balaghat"/>
    <x v="1"/>
    <n v="4230"/>
    <n v="2352.25"/>
    <m/>
    <s v="Medium"/>
    <s v="Medium"/>
    <x v="0"/>
    <s v="2010s"/>
    <s v="Cereal"/>
    <n v="0.55608747044917262"/>
  </r>
  <r>
    <n v="2012"/>
    <s v="Madhya Pradesh"/>
    <s v="Balaghat"/>
    <x v="2"/>
    <n v="7900"/>
    <n v="948.1"/>
    <m/>
    <s v="Low"/>
    <s v="Large"/>
    <x v="0"/>
    <s v="2010s"/>
    <s v="Pulse"/>
    <n v="0.12001265822784811"/>
  </r>
  <r>
    <n v="2013"/>
    <s v="Madhya Pradesh"/>
    <s v="Balaghat"/>
    <x v="0"/>
    <n v="258650"/>
    <n v="1678.25"/>
    <m/>
    <s v="Medium"/>
    <s v="Large"/>
    <x v="0"/>
    <s v="2010s"/>
    <s v="Cereal"/>
    <n v="6.4884979702300406E-3"/>
  </r>
  <r>
    <n v="2013"/>
    <s v="Madhya Pradesh"/>
    <s v="Balaghat"/>
    <x v="1"/>
    <n v="4290"/>
    <n v="1720.28"/>
    <m/>
    <s v="Medium"/>
    <s v="Medium"/>
    <x v="0"/>
    <s v="2010s"/>
    <s v="Cereal"/>
    <n v="0.40099766899766898"/>
  </r>
  <r>
    <n v="2013"/>
    <s v="Madhya Pradesh"/>
    <s v="Balaghat"/>
    <x v="2"/>
    <n v="7490"/>
    <n v="845.13"/>
    <m/>
    <s v="Low"/>
    <s v="Large"/>
    <x v="0"/>
    <s v="2010s"/>
    <s v="Pulse"/>
    <n v="0.11283444592790387"/>
  </r>
  <r>
    <n v="2014"/>
    <s v="Madhya Pradesh"/>
    <s v="Balaghat"/>
    <x v="0"/>
    <n v="245000"/>
    <n v="1834"/>
    <m/>
    <s v="Medium"/>
    <s v="Large"/>
    <x v="0"/>
    <s v="2010s"/>
    <s v="Cereal"/>
    <n v="7.4857142857142856E-3"/>
  </r>
  <r>
    <n v="2014"/>
    <s v="Madhya Pradesh"/>
    <s v="Balaghat"/>
    <x v="1"/>
    <n v="8000"/>
    <n v="2625"/>
    <m/>
    <s v="Medium"/>
    <s v="Large"/>
    <x v="0"/>
    <s v="2010s"/>
    <s v="Cereal"/>
    <n v="0.328125"/>
  </r>
  <r>
    <n v="2014"/>
    <s v="Madhya Pradesh"/>
    <s v="Balaghat"/>
    <x v="2"/>
    <n v="17000"/>
    <n v="470.59"/>
    <m/>
    <s v="Low"/>
    <s v="Large"/>
    <x v="0"/>
    <s v="2010s"/>
    <s v="Pulse"/>
    <n v="2.768176470588235E-2"/>
  </r>
  <r>
    <n v="2015"/>
    <s v="Madhya Pradesh"/>
    <s v="Balaghat"/>
    <x v="0"/>
    <n v="266000"/>
    <n v="1674.17"/>
    <m/>
    <s v="Medium"/>
    <s v="Large"/>
    <x v="0"/>
    <s v="2010s"/>
    <s v="Cereal"/>
    <n v="6.2938721804511278E-3"/>
  </r>
  <r>
    <n v="2015"/>
    <s v="Madhya Pradesh"/>
    <s v="Balaghat"/>
    <x v="1"/>
    <n v="9000"/>
    <n v="2000"/>
    <m/>
    <s v="Medium"/>
    <s v="Large"/>
    <x v="0"/>
    <s v="2010s"/>
    <s v="Cereal"/>
    <n v="0.22222222222222221"/>
  </r>
  <r>
    <n v="2015"/>
    <s v="Madhya Pradesh"/>
    <s v="Balaghat"/>
    <x v="2"/>
    <n v="34000"/>
    <n v="1147.06"/>
    <m/>
    <s v="Medium"/>
    <s v="Large"/>
    <x v="0"/>
    <s v="2010s"/>
    <s v="Pulse"/>
    <n v="3.3737058823529412E-2"/>
  </r>
  <r>
    <n v="2016"/>
    <s v="Madhya Pradesh"/>
    <s v="Balaghat"/>
    <x v="0"/>
    <n v="272000"/>
    <n v="2482.83"/>
    <m/>
    <s v="Medium"/>
    <s v="Large"/>
    <x v="0"/>
    <s v="2010s"/>
    <s v="Cereal"/>
    <n v="9.1280514705882349E-3"/>
  </r>
  <r>
    <n v="2016"/>
    <s v="Madhya Pradesh"/>
    <s v="Balaghat"/>
    <x v="1"/>
    <n v="9000"/>
    <n v="3000"/>
    <m/>
    <s v="High"/>
    <s v="Large"/>
    <x v="0"/>
    <s v="2010s"/>
    <s v="Cereal"/>
    <n v="0.33333333333333331"/>
  </r>
  <r>
    <n v="2016"/>
    <s v="Madhya Pradesh"/>
    <s v="Balaghat"/>
    <x v="2"/>
    <n v="38000"/>
    <n v="1421.05"/>
    <m/>
    <s v="Medium"/>
    <s v="Large"/>
    <x v="0"/>
    <s v="2010s"/>
    <s v="Pulse"/>
    <n v="3.7396052631578948E-2"/>
  </r>
  <r>
    <n v="2017"/>
    <s v="Madhya Pradesh"/>
    <s v="Balaghat"/>
    <x v="0"/>
    <n v="220210"/>
    <n v="1795.92"/>
    <m/>
    <s v="Medium"/>
    <s v="Large"/>
    <x v="0"/>
    <s v="2010s"/>
    <s v="Cereal"/>
    <n v="8.1554879433268241E-3"/>
  </r>
  <r>
    <n v="2017"/>
    <s v="Madhya Pradesh"/>
    <s v="Balaghat"/>
    <x v="1"/>
    <n v="10040"/>
    <n v="2925.3"/>
    <m/>
    <s v="Medium"/>
    <s v="Large"/>
    <x v="0"/>
    <s v="2010s"/>
    <s v="Cereal"/>
    <n v="0.29136454183266935"/>
  </r>
  <r>
    <n v="2017"/>
    <s v="Madhya Pradesh"/>
    <s v="Balaghat"/>
    <x v="2"/>
    <n v="61000"/>
    <n v="1495.08"/>
    <m/>
    <s v="Medium"/>
    <s v="Large"/>
    <x v="0"/>
    <s v="2010s"/>
    <s v="Pulse"/>
    <n v="2.4509508196721309E-2"/>
  </r>
  <r>
    <n v="2008"/>
    <s v="Madhya Pradesh"/>
    <s v="Chhindwara"/>
    <x v="0"/>
    <n v="19300"/>
    <n v="495.85"/>
    <m/>
    <s v="Low"/>
    <s v="Large"/>
    <x v="0"/>
    <s v="2000s"/>
    <s v="Cereal"/>
    <n v="2.5691709844559586E-2"/>
  </r>
  <r>
    <n v="2008"/>
    <s v="Madhya Pradesh"/>
    <s v="Chhindwara"/>
    <x v="1"/>
    <n v="92800"/>
    <n v="2192.89"/>
    <m/>
    <s v="Medium"/>
    <s v="Large"/>
    <x v="0"/>
    <s v="2000s"/>
    <s v="Cereal"/>
    <n v="2.3630280172413792E-2"/>
  </r>
  <r>
    <n v="2008"/>
    <s v="Madhya Pradesh"/>
    <s v="Chhindwara"/>
    <x v="2"/>
    <n v="29500"/>
    <n v="1159.32"/>
    <m/>
    <s v="Medium"/>
    <s v="Large"/>
    <x v="0"/>
    <s v="2000s"/>
    <s v="Pulse"/>
    <n v="3.9298983050847454E-2"/>
  </r>
  <r>
    <n v="2008"/>
    <s v="Madhya Pradesh"/>
    <s v="Chhindwara"/>
    <x v="3"/>
    <n v="28100"/>
    <n v="569.4"/>
    <m/>
    <s v="Low"/>
    <s v="Large"/>
    <x v="0"/>
    <s v="2000s"/>
    <s v="Fiber"/>
    <n v="2.0263345195729535E-2"/>
  </r>
  <r>
    <n v="2009"/>
    <s v="Madhya Pradesh"/>
    <s v="Chhindwara"/>
    <x v="0"/>
    <n v="18800"/>
    <n v="755.32"/>
    <m/>
    <s v="Low"/>
    <s v="Large"/>
    <x v="0"/>
    <s v="2000s"/>
    <s v="Cereal"/>
    <n v="4.0176595744680854E-2"/>
  </r>
  <r>
    <n v="2009"/>
    <s v="Madhya Pradesh"/>
    <s v="Chhindwara"/>
    <x v="1"/>
    <n v="88900"/>
    <n v="2622.05"/>
    <m/>
    <s v="Medium"/>
    <s v="Large"/>
    <x v="0"/>
    <s v="2000s"/>
    <s v="Cereal"/>
    <n v="2.9494375703037121E-2"/>
  </r>
  <r>
    <n v="2009"/>
    <s v="Madhya Pradesh"/>
    <s v="Chhindwara"/>
    <x v="2"/>
    <n v="36300"/>
    <n v="1617.08"/>
    <m/>
    <s v="Medium"/>
    <s v="Large"/>
    <x v="0"/>
    <s v="2000s"/>
    <s v="Pulse"/>
    <n v="4.4547658402203857E-2"/>
  </r>
  <r>
    <n v="2009"/>
    <s v="Madhya Pradesh"/>
    <s v="Chhindwara"/>
    <x v="3"/>
    <n v="27500"/>
    <n v="974.18"/>
    <m/>
    <s v="Low"/>
    <s v="Large"/>
    <x v="0"/>
    <s v="2000s"/>
    <s v="Fiber"/>
    <n v="3.5424727272727267E-2"/>
  </r>
  <r>
    <n v="2010"/>
    <s v="Madhya Pradesh"/>
    <s v="Chhindwara"/>
    <x v="0"/>
    <n v="18300"/>
    <n v="1650.27"/>
    <m/>
    <s v="Medium"/>
    <s v="Large"/>
    <x v="0"/>
    <s v="2010s"/>
    <s v="Cereal"/>
    <n v="9.017868852459017E-2"/>
  </r>
  <r>
    <n v="2010"/>
    <s v="Madhya Pradesh"/>
    <s v="Chhindwara"/>
    <x v="1"/>
    <n v="94400"/>
    <n v="2956.57"/>
    <m/>
    <s v="Medium"/>
    <s v="Large"/>
    <x v="0"/>
    <s v="2010s"/>
    <s v="Cereal"/>
    <n v="3.1319597457627121E-2"/>
  </r>
  <r>
    <n v="2010"/>
    <s v="Madhya Pradesh"/>
    <s v="Chhindwara"/>
    <x v="2"/>
    <n v="43300"/>
    <n v="1327.94"/>
    <m/>
    <s v="Medium"/>
    <s v="Large"/>
    <x v="0"/>
    <s v="2010s"/>
    <s v="Pulse"/>
    <n v="3.0668360277136261E-2"/>
  </r>
  <r>
    <n v="2010"/>
    <s v="Madhya Pradesh"/>
    <s v="Chhindwara"/>
    <x v="3"/>
    <n v="28340"/>
    <n v="1595.94"/>
    <m/>
    <s v="Medium"/>
    <s v="Large"/>
    <x v="0"/>
    <s v="2010s"/>
    <s v="Fiber"/>
    <n v="5.6314043754410729E-2"/>
  </r>
  <r>
    <n v="2011"/>
    <s v="Madhya Pradesh"/>
    <s v="Chhindwara"/>
    <x v="0"/>
    <n v="20200"/>
    <n v="2128.71"/>
    <m/>
    <s v="Medium"/>
    <s v="Large"/>
    <x v="0"/>
    <s v="2010s"/>
    <s v="Cereal"/>
    <n v="0.10538168316831684"/>
  </r>
  <r>
    <n v="2011"/>
    <s v="Madhya Pradesh"/>
    <s v="Chhindwara"/>
    <x v="1"/>
    <n v="98600"/>
    <n v="4299.1899999999996"/>
    <m/>
    <s v="High"/>
    <s v="Large"/>
    <x v="0"/>
    <s v="2010s"/>
    <s v="Cereal"/>
    <n v="4.3602332657200808E-2"/>
  </r>
  <r>
    <n v="2011"/>
    <s v="Madhya Pradesh"/>
    <s v="Chhindwara"/>
    <x v="2"/>
    <n v="45900"/>
    <n v="2740.74"/>
    <m/>
    <s v="Medium"/>
    <s v="Large"/>
    <x v="0"/>
    <s v="2010s"/>
    <s v="Pulse"/>
    <n v="5.9711111111111104E-2"/>
  </r>
  <r>
    <n v="2011"/>
    <s v="Madhya Pradesh"/>
    <s v="Chhindwara"/>
    <x v="3"/>
    <n v="27680"/>
    <n v="1153.6500000000001"/>
    <m/>
    <s v="Medium"/>
    <s v="Large"/>
    <x v="0"/>
    <s v="2010s"/>
    <s v="Fiber"/>
    <n v="4.1678106936416187E-2"/>
  </r>
  <r>
    <n v="2012"/>
    <s v="Madhya Pradesh"/>
    <s v="Chhindwara"/>
    <x v="0"/>
    <n v="13940"/>
    <n v="2752.51"/>
    <m/>
    <s v="Medium"/>
    <s v="Large"/>
    <x v="0"/>
    <s v="2010s"/>
    <s v="Cereal"/>
    <n v="0.19745408895265426"/>
  </r>
  <r>
    <n v="2012"/>
    <s v="Madhya Pradesh"/>
    <s v="Chhindwara"/>
    <x v="1"/>
    <n v="134980"/>
    <n v="3584.98"/>
    <m/>
    <s v="High"/>
    <s v="Large"/>
    <x v="0"/>
    <s v="2010s"/>
    <s v="Cereal"/>
    <n v="2.6559342124759223E-2"/>
  </r>
  <r>
    <n v="2012"/>
    <s v="Madhya Pradesh"/>
    <s v="Chhindwara"/>
    <x v="2"/>
    <n v="44050"/>
    <n v="2828.83"/>
    <m/>
    <s v="Medium"/>
    <s v="Large"/>
    <x v="0"/>
    <s v="2010s"/>
    <s v="Pulse"/>
    <n v="6.4218615209988644E-2"/>
  </r>
  <r>
    <n v="2012"/>
    <s v="Madhya Pradesh"/>
    <s v="Chhindwara"/>
    <x v="3"/>
    <n v="33770"/>
    <n v="195.44"/>
    <m/>
    <s v="Low"/>
    <s v="Large"/>
    <x v="0"/>
    <s v="2010s"/>
    <s v="Fiber"/>
    <n v="5.7873852531832989E-3"/>
  </r>
  <r>
    <n v="2013"/>
    <s v="Madhya Pradesh"/>
    <s v="Chhindwara"/>
    <x v="0"/>
    <n v="13810"/>
    <n v="2031.14"/>
    <m/>
    <s v="Medium"/>
    <s v="Large"/>
    <x v="0"/>
    <s v="2010s"/>
    <s v="Cereal"/>
    <n v="0.14707748008689356"/>
  </r>
  <r>
    <n v="2013"/>
    <s v="Madhya Pradesh"/>
    <s v="Chhindwara"/>
    <x v="1"/>
    <n v="154250"/>
    <n v="1122.6600000000001"/>
    <m/>
    <s v="Medium"/>
    <s v="Large"/>
    <x v="0"/>
    <s v="2010s"/>
    <s v="Cereal"/>
    <n v="7.2781847649918971E-3"/>
  </r>
  <r>
    <n v="2013"/>
    <s v="Madhya Pradesh"/>
    <s v="Chhindwara"/>
    <x v="2"/>
    <n v="42940"/>
    <n v="2465.3000000000002"/>
    <m/>
    <s v="Medium"/>
    <s v="Large"/>
    <x v="0"/>
    <s v="2010s"/>
    <s v="Pulse"/>
    <n v="5.7412668840242202E-2"/>
  </r>
  <r>
    <n v="2013"/>
    <s v="Madhya Pradesh"/>
    <s v="Chhindwara"/>
    <x v="3"/>
    <n v="34090"/>
    <n v="201.82"/>
    <m/>
    <s v="Low"/>
    <s v="Large"/>
    <x v="0"/>
    <s v="2010s"/>
    <s v="Fiber"/>
    <n v="5.9202112056321501E-3"/>
  </r>
  <r>
    <n v="2014"/>
    <s v="Madhya Pradesh"/>
    <s v="Chhindwara"/>
    <x v="0"/>
    <n v="20000"/>
    <n v="2400"/>
    <m/>
    <s v="Medium"/>
    <s v="Large"/>
    <x v="0"/>
    <s v="2010s"/>
    <s v="Cereal"/>
    <n v="0.12"/>
  </r>
  <r>
    <n v="2014"/>
    <s v="Madhya Pradesh"/>
    <s v="Chhindwara"/>
    <x v="1"/>
    <n v="65000"/>
    <n v="3384.62"/>
    <m/>
    <s v="High"/>
    <s v="Large"/>
    <x v="0"/>
    <s v="2010s"/>
    <s v="Cereal"/>
    <n v="5.2071076923076921E-2"/>
  </r>
  <r>
    <n v="2014"/>
    <s v="Madhya Pradesh"/>
    <s v="Chhindwara"/>
    <x v="2"/>
    <n v="50000"/>
    <n v="740"/>
    <m/>
    <s v="Low"/>
    <s v="Large"/>
    <x v="0"/>
    <s v="2010s"/>
    <s v="Pulse"/>
    <n v="1.4800000000000001E-2"/>
  </r>
  <r>
    <n v="2014"/>
    <s v="Madhya Pradesh"/>
    <s v="Chhindwara"/>
    <x v="3"/>
    <n v="15000"/>
    <n v="120"/>
    <m/>
    <s v="Low"/>
    <s v="Large"/>
    <x v="0"/>
    <s v="2010s"/>
    <s v="Fiber"/>
    <n v="8.0000000000000002E-3"/>
  </r>
  <r>
    <n v="2015"/>
    <s v="Madhya Pradesh"/>
    <s v="Chhindwara"/>
    <x v="0"/>
    <n v="31000"/>
    <n v="1741.94"/>
    <m/>
    <s v="Medium"/>
    <s v="Large"/>
    <x v="0"/>
    <s v="2010s"/>
    <s v="Cereal"/>
    <n v="5.6191612903225809E-2"/>
  </r>
  <r>
    <n v="2015"/>
    <s v="Madhya Pradesh"/>
    <s v="Chhindwara"/>
    <x v="1"/>
    <n v="195000"/>
    <n v="5025.6400000000003"/>
    <m/>
    <s v="High"/>
    <s v="Large"/>
    <x v="0"/>
    <s v="2010s"/>
    <s v="Cereal"/>
    <n v="2.5772512820512822E-2"/>
  </r>
  <r>
    <n v="2015"/>
    <s v="Madhya Pradesh"/>
    <s v="Chhindwara"/>
    <x v="2"/>
    <n v="81000"/>
    <n v="1222.22"/>
    <m/>
    <s v="Medium"/>
    <s v="Large"/>
    <x v="0"/>
    <s v="2010s"/>
    <s v="Pulse"/>
    <n v="1.5089135802469136E-2"/>
  </r>
  <r>
    <n v="2015"/>
    <s v="Madhya Pradesh"/>
    <s v="Chhindwara"/>
    <x v="3"/>
    <n v="44000"/>
    <n v="40.909999999999997"/>
    <m/>
    <s v="Low"/>
    <s v="Large"/>
    <x v="0"/>
    <s v="2010s"/>
    <s v="Fiber"/>
    <n v="9.2977272727272722E-4"/>
  </r>
  <r>
    <n v="2016"/>
    <s v="Madhya Pradesh"/>
    <s v="Chhindwara"/>
    <x v="0"/>
    <n v="35000"/>
    <n v="1523.71"/>
    <m/>
    <s v="Medium"/>
    <s v="Large"/>
    <x v="0"/>
    <s v="2010s"/>
    <s v="Cereal"/>
    <n v="4.3534571428571429E-2"/>
  </r>
  <r>
    <n v="2016"/>
    <s v="Madhya Pradesh"/>
    <s v="Chhindwara"/>
    <x v="1"/>
    <n v="213000"/>
    <n v="5028.17"/>
    <m/>
    <s v="High"/>
    <s v="Large"/>
    <x v="0"/>
    <s v="2010s"/>
    <s v="Cereal"/>
    <n v="2.3606431924882629E-2"/>
  </r>
  <r>
    <n v="2016"/>
    <s v="Madhya Pradesh"/>
    <s v="Chhindwara"/>
    <x v="2"/>
    <n v="75000"/>
    <n v="1386.67"/>
    <m/>
    <s v="Medium"/>
    <s v="Large"/>
    <x v="0"/>
    <s v="2010s"/>
    <s v="Pulse"/>
    <n v="1.8488933333333336E-2"/>
  </r>
  <r>
    <n v="2016"/>
    <s v="Madhya Pradesh"/>
    <s v="Chhindwara"/>
    <x v="3"/>
    <n v="45000"/>
    <n v="192"/>
    <m/>
    <s v="Low"/>
    <s v="Large"/>
    <x v="0"/>
    <s v="2010s"/>
    <s v="Fiber"/>
    <n v="4.2666666666666669E-3"/>
  </r>
  <r>
    <n v="2017"/>
    <s v="Madhya Pradesh"/>
    <s v="Chhindwara"/>
    <x v="0"/>
    <n v="34010"/>
    <n v="1236.7"/>
    <m/>
    <s v="Medium"/>
    <s v="Large"/>
    <x v="0"/>
    <s v="2010s"/>
    <s v="Cereal"/>
    <n v="3.6362834460452811E-2"/>
  </r>
  <r>
    <n v="2017"/>
    <s v="Madhya Pradesh"/>
    <s v="Chhindwara"/>
    <x v="1"/>
    <n v="263500"/>
    <n v="5033.97"/>
    <m/>
    <s v="High"/>
    <s v="Large"/>
    <x v="0"/>
    <s v="2010s"/>
    <s v="Cereal"/>
    <n v="1.9104250474383303E-2"/>
  </r>
  <r>
    <n v="2017"/>
    <s v="Madhya Pradesh"/>
    <s v="Chhindwara"/>
    <x v="2"/>
    <n v="66000"/>
    <n v="1600"/>
    <m/>
    <s v="Medium"/>
    <s v="Large"/>
    <x v="0"/>
    <s v="2010s"/>
    <s v="Pulse"/>
    <n v="2.4242424242424242E-2"/>
  </r>
  <r>
    <n v="2017"/>
    <s v="Madhya Pradesh"/>
    <s v="Chhindwara"/>
    <x v="3"/>
    <n v="47600"/>
    <n v="201.78"/>
    <m/>
    <s v="Low"/>
    <s v="Large"/>
    <x v="0"/>
    <s v="2010s"/>
    <s v="Fiber"/>
    <n v="4.2390756302521006E-3"/>
  </r>
  <r>
    <n v="2008"/>
    <s v="Madhya Pradesh"/>
    <s v="Narsinghpur"/>
    <x v="0"/>
    <n v="13100"/>
    <n v="614.5"/>
    <m/>
    <s v="Low"/>
    <s v="Large"/>
    <x v="0"/>
    <s v="2000s"/>
    <s v="Cereal"/>
    <n v="4.6908396946564887E-2"/>
  </r>
  <r>
    <n v="2008"/>
    <s v="Madhya Pradesh"/>
    <s v="Narsinghpur"/>
    <x v="1"/>
    <n v="500"/>
    <n v="1800"/>
    <m/>
    <s v="Medium"/>
    <s v="Small"/>
    <x v="0"/>
    <s v="2000s"/>
    <s v="Cereal"/>
    <n v="3.6"/>
  </r>
  <r>
    <n v="2008"/>
    <s v="Madhya Pradesh"/>
    <s v="Narsinghpur"/>
    <x v="2"/>
    <n v="132600"/>
    <n v="1226.24"/>
    <m/>
    <s v="Medium"/>
    <s v="Large"/>
    <x v="0"/>
    <s v="2000s"/>
    <s v="Pulse"/>
    <n v="9.2476621417797895E-3"/>
  </r>
  <r>
    <n v="2009"/>
    <s v="Madhya Pradesh"/>
    <s v="Narsinghpur"/>
    <x v="0"/>
    <n v="13400"/>
    <n v="1111.94"/>
    <m/>
    <s v="Medium"/>
    <s v="Large"/>
    <x v="0"/>
    <s v="2000s"/>
    <s v="Cereal"/>
    <n v="8.2980597014925384E-2"/>
  </r>
  <r>
    <n v="2009"/>
    <s v="Madhya Pradesh"/>
    <s v="Narsinghpur"/>
    <x v="1"/>
    <n v="600"/>
    <n v="1333.33"/>
    <m/>
    <s v="Medium"/>
    <s v="Small"/>
    <x v="0"/>
    <s v="2000s"/>
    <s v="Cereal"/>
    <n v="2.2222166666666667"/>
  </r>
  <r>
    <n v="2009"/>
    <s v="Madhya Pradesh"/>
    <s v="Narsinghpur"/>
    <x v="2"/>
    <n v="128900"/>
    <n v="1257.56"/>
    <m/>
    <s v="Medium"/>
    <s v="Large"/>
    <x v="0"/>
    <s v="2000s"/>
    <s v="Pulse"/>
    <n v="9.756089992242048E-3"/>
  </r>
  <r>
    <n v="2010"/>
    <s v="Madhya Pradesh"/>
    <s v="Narsinghpur"/>
    <x v="0"/>
    <n v="12500"/>
    <n v="1560"/>
    <m/>
    <s v="Medium"/>
    <s v="Large"/>
    <x v="0"/>
    <s v="2010s"/>
    <s v="Cereal"/>
    <n v="0.12479999999999999"/>
  </r>
  <r>
    <n v="2010"/>
    <s v="Madhya Pradesh"/>
    <s v="Narsinghpur"/>
    <x v="1"/>
    <n v="600"/>
    <n v="1500"/>
    <m/>
    <s v="Medium"/>
    <s v="Small"/>
    <x v="0"/>
    <s v="2010s"/>
    <s v="Cereal"/>
    <n v="2.5"/>
  </r>
  <r>
    <n v="2010"/>
    <s v="Madhya Pradesh"/>
    <s v="Narsinghpur"/>
    <x v="2"/>
    <n v="108100"/>
    <n v="1082.33"/>
    <m/>
    <s v="Medium"/>
    <s v="Large"/>
    <x v="0"/>
    <s v="2010s"/>
    <s v="Pulse"/>
    <n v="1.0012303422756707E-2"/>
  </r>
  <r>
    <n v="2011"/>
    <s v="Madhya Pradesh"/>
    <s v="Narsinghpur"/>
    <x v="0"/>
    <n v="12000"/>
    <n v="1791.67"/>
    <m/>
    <s v="Medium"/>
    <s v="Large"/>
    <x v="0"/>
    <s v="2010s"/>
    <s v="Cereal"/>
    <n v="0.14930583333333333"/>
  </r>
  <r>
    <n v="2011"/>
    <s v="Madhya Pradesh"/>
    <s v="Narsinghpur"/>
    <x v="1"/>
    <n v="600"/>
    <n v="1500"/>
    <m/>
    <s v="Medium"/>
    <s v="Small"/>
    <x v="0"/>
    <s v="2010s"/>
    <s v="Cereal"/>
    <n v="2.5"/>
  </r>
  <r>
    <n v="2011"/>
    <s v="Madhya Pradesh"/>
    <s v="Narsinghpur"/>
    <x v="2"/>
    <n v="105000"/>
    <n v="1466.67"/>
    <m/>
    <s v="Medium"/>
    <s v="Large"/>
    <x v="0"/>
    <s v="2010s"/>
    <s v="Pulse"/>
    <n v="1.3968285714285714E-2"/>
  </r>
  <r>
    <n v="2012"/>
    <s v="Madhya Pradesh"/>
    <s v="Narsinghpur"/>
    <x v="0"/>
    <n v="12910"/>
    <n v="1333.08"/>
    <m/>
    <s v="Medium"/>
    <s v="Large"/>
    <x v="0"/>
    <s v="2010s"/>
    <s v="Cereal"/>
    <n v="0.10325948876839659"/>
  </r>
  <r>
    <n v="2012"/>
    <s v="Madhya Pradesh"/>
    <s v="Narsinghpur"/>
    <x v="1"/>
    <n v="890"/>
    <n v="2808.99"/>
    <m/>
    <s v="Medium"/>
    <s v="Small"/>
    <x v="0"/>
    <s v="2010s"/>
    <s v="Cereal"/>
    <n v="3.1561685393258423"/>
  </r>
  <r>
    <n v="2012"/>
    <s v="Madhya Pradesh"/>
    <s v="Narsinghpur"/>
    <x v="2"/>
    <n v="111540"/>
    <n v="1212.21"/>
    <m/>
    <s v="Medium"/>
    <s v="Large"/>
    <x v="0"/>
    <s v="2010s"/>
    <s v="Pulse"/>
    <n v="1.0867939752555138E-2"/>
  </r>
  <r>
    <n v="2013"/>
    <s v="Madhya Pradesh"/>
    <s v="Narsinghpur"/>
    <x v="0"/>
    <n v="18360"/>
    <n v="1361.11"/>
    <m/>
    <s v="Medium"/>
    <s v="Large"/>
    <x v="0"/>
    <s v="2010s"/>
    <s v="Cereal"/>
    <n v="7.4134531590413943E-2"/>
  </r>
  <r>
    <n v="2013"/>
    <s v="Madhya Pradesh"/>
    <s v="Narsinghpur"/>
    <x v="1"/>
    <n v="1020"/>
    <n v="1460.78"/>
    <m/>
    <s v="Medium"/>
    <s v="Medium"/>
    <x v="0"/>
    <s v="2010s"/>
    <s v="Cereal"/>
    <n v="1.4321372549019609"/>
  </r>
  <r>
    <n v="2013"/>
    <s v="Madhya Pradesh"/>
    <s v="Narsinghpur"/>
    <x v="2"/>
    <n v="104290"/>
    <n v="778.69"/>
    <m/>
    <s v="Low"/>
    <s v="Large"/>
    <x v="0"/>
    <s v="2010s"/>
    <s v="Pulse"/>
    <n v="7.4665835650589707E-3"/>
  </r>
  <r>
    <n v="2014"/>
    <s v="Madhya Pradesh"/>
    <s v="Narsinghpur"/>
    <x v="0"/>
    <n v="18000"/>
    <n v="1407.22"/>
    <m/>
    <s v="Medium"/>
    <s v="Large"/>
    <x v="0"/>
    <s v="2010s"/>
    <s v="Cereal"/>
    <n v="7.8178888888888895E-2"/>
  </r>
  <r>
    <n v="2014"/>
    <s v="Madhya Pradesh"/>
    <s v="Narsinghpur"/>
    <x v="1"/>
    <n v="9000"/>
    <n v="1888.89"/>
    <m/>
    <s v="Medium"/>
    <s v="Large"/>
    <x v="0"/>
    <s v="2010s"/>
    <s v="Cereal"/>
    <n v="0.20987666666666668"/>
  </r>
  <r>
    <n v="2014"/>
    <s v="Madhya Pradesh"/>
    <s v="Narsinghpur"/>
    <x v="2"/>
    <n v="44000"/>
    <n v="704.55"/>
    <m/>
    <s v="Low"/>
    <s v="Large"/>
    <x v="0"/>
    <s v="2010s"/>
    <s v="Pulse"/>
    <n v="1.6012499999999999E-2"/>
  </r>
  <r>
    <n v="2015"/>
    <s v="Madhya Pradesh"/>
    <s v="Narsinghpur"/>
    <x v="0"/>
    <n v="34000"/>
    <n v="2627.35"/>
    <m/>
    <s v="Medium"/>
    <s v="Large"/>
    <x v="0"/>
    <s v="2010s"/>
    <s v="Cereal"/>
    <n v="7.7274999999999996E-2"/>
  </r>
  <r>
    <n v="2015"/>
    <s v="Madhya Pradesh"/>
    <s v="Narsinghpur"/>
    <x v="1"/>
    <n v="3000"/>
    <n v="3333.33"/>
    <m/>
    <s v="High"/>
    <s v="Medium"/>
    <x v="0"/>
    <s v="2010s"/>
    <s v="Cereal"/>
    <n v="1.11111"/>
  </r>
  <r>
    <n v="2015"/>
    <s v="Madhya Pradesh"/>
    <s v="Narsinghpur"/>
    <x v="2"/>
    <n v="90000"/>
    <n v="1255.56"/>
    <m/>
    <s v="Medium"/>
    <s v="Large"/>
    <x v="0"/>
    <s v="2010s"/>
    <s v="Pulse"/>
    <n v="1.3950666666666667E-2"/>
  </r>
  <r>
    <n v="2016"/>
    <s v="Madhya Pradesh"/>
    <s v="Narsinghpur"/>
    <x v="0"/>
    <n v="55000"/>
    <n v="2812"/>
    <m/>
    <s v="Medium"/>
    <s v="Large"/>
    <x v="0"/>
    <s v="2010s"/>
    <s v="Cereal"/>
    <n v="5.112727272727273E-2"/>
  </r>
  <r>
    <n v="2016"/>
    <s v="Madhya Pradesh"/>
    <s v="Narsinghpur"/>
    <x v="1"/>
    <n v="4000"/>
    <n v="1750"/>
    <m/>
    <s v="Medium"/>
    <s v="Medium"/>
    <x v="0"/>
    <s v="2010s"/>
    <s v="Cereal"/>
    <n v="0.4375"/>
  </r>
  <r>
    <n v="2016"/>
    <s v="Madhya Pradesh"/>
    <s v="Narsinghpur"/>
    <x v="2"/>
    <n v="98000"/>
    <n v="1744.9"/>
    <m/>
    <s v="Medium"/>
    <s v="Large"/>
    <x v="0"/>
    <s v="2010s"/>
    <s v="Pulse"/>
    <n v="1.7805102040816326E-2"/>
  </r>
  <r>
    <n v="2017"/>
    <s v="Madhya Pradesh"/>
    <s v="Narsinghpur"/>
    <x v="0"/>
    <n v="39100"/>
    <n v="4636.83"/>
    <m/>
    <s v="High"/>
    <s v="Large"/>
    <x v="0"/>
    <s v="2010s"/>
    <s v="Cereal"/>
    <n v="0.11858900255754476"/>
  </r>
  <r>
    <n v="2017"/>
    <s v="Madhya Pradesh"/>
    <s v="Narsinghpur"/>
    <x v="1"/>
    <n v="5000"/>
    <n v="1768"/>
    <m/>
    <s v="Medium"/>
    <s v="Large"/>
    <x v="0"/>
    <s v="2010s"/>
    <s v="Cereal"/>
    <n v="0.35360000000000003"/>
  </r>
  <r>
    <n v="2017"/>
    <s v="Madhya Pradesh"/>
    <s v="Narsinghpur"/>
    <x v="2"/>
    <n v="101500"/>
    <n v="1506.01"/>
    <m/>
    <s v="Medium"/>
    <s v="Large"/>
    <x v="0"/>
    <s v="2010s"/>
    <s v="Pulse"/>
    <n v="1.4837536945812808E-2"/>
  </r>
  <r>
    <n v="2008"/>
    <s v="Madhya Pradesh"/>
    <s v="Seoni / Shivani"/>
    <x v="0"/>
    <n v="115600"/>
    <n v="669.72"/>
    <m/>
    <s v="Low"/>
    <s v="Large"/>
    <x v="0"/>
    <s v="2000s"/>
    <s v="Cereal"/>
    <n v="5.7934256055363325E-3"/>
  </r>
  <r>
    <n v="2008"/>
    <s v="Madhya Pradesh"/>
    <s v="Seoni / Shivani"/>
    <x v="1"/>
    <n v="11800"/>
    <n v="1144.07"/>
    <m/>
    <s v="Medium"/>
    <s v="Large"/>
    <x v="0"/>
    <s v="2000s"/>
    <s v="Cereal"/>
    <n v="9.6955084745762712E-2"/>
  </r>
  <r>
    <n v="2008"/>
    <s v="Madhya Pradesh"/>
    <s v="Seoni / Shivani"/>
    <x v="2"/>
    <n v="47500"/>
    <n v="707.37"/>
    <m/>
    <s v="Low"/>
    <s v="Large"/>
    <x v="0"/>
    <s v="2000s"/>
    <s v="Pulse"/>
    <n v="1.4892000000000001E-2"/>
  </r>
  <r>
    <n v="2009"/>
    <s v="Madhya Pradesh"/>
    <s v="Seoni / Shivani"/>
    <x v="0"/>
    <n v="116800"/>
    <n v="1047.95"/>
    <m/>
    <s v="Medium"/>
    <s v="Large"/>
    <x v="0"/>
    <s v="2000s"/>
    <s v="Cereal"/>
    <n v="8.972174657534247E-3"/>
  </r>
  <r>
    <n v="2009"/>
    <s v="Madhya Pradesh"/>
    <s v="Seoni / Shivani"/>
    <x v="1"/>
    <n v="11600"/>
    <n v="1094.83"/>
    <m/>
    <s v="Medium"/>
    <s v="Large"/>
    <x v="0"/>
    <s v="2000s"/>
    <s v="Cereal"/>
    <n v="9.4381896551724132E-2"/>
  </r>
  <r>
    <n v="2009"/>
    <s v="Madhya Pradesh"/>
    <s v="Seoni / Shivani"/>
    <x v="2"/>
    <n v="48100"/>
    <n v="708.94"/>
    <m/>
    <s v="Low"/>
    <s v="Large"/>
    <x v="0"/>
    <s v="2000s"/>
    <s v="Pulse"/>
    <n v="1.473887733887734E-2"/>
  </r>
  <r>
    <n v="2010"/>
    <s v="Madhya Pradesh"/>
    <s v="Seoni / Shivani"/>
    <x v="0"/>
    <n v="116300"/>
    <n v="1323.3"/>
    <m/>
    <s v="Medium"/>
    <s v="Large"/>
    <x v="0"/>
    <s v="2010s"/>
    <s v="Cereal"/>
    <n v="1.1378331900257953E-2"/>
  </r>
  <r>
    <n v="2010"/>
    <s v="Madhya Pradesh"/>
    <s v="Seoni / Shivani"/>
    <x v="1"/>
    <n v="11900"/>
    <n v="1268.9100000000001"/>
    <m/>
    <s v="Medium"/>
    <s v="Large"/>
    <x v="0"/>
    <s v="2010s"/>
    <s v="Cereal"/>
    <n v="0.1066310924369748"/>
  </r>
  <r>
    <n v="2010"/>
    <s v="Madhya Pradesh"/>
    <s v="Seoni / Shivani"/>
    <x v="2"/>
    <n v="51300"/>
    <n v="690.06"/>
    <m/>
    <s v="Low"/>
    <s v="Large"/>
    <x v="0"/>
    <s v="2010s"/>
    <s v="Pulse"/>
    <n v="1.3451461988304093E-2"/>
  </r>
  <r>
    <n v="2011"/>
    <s v="Madhya Pradesh"/>
    <s v="Seoni / Shivani"/>
    <x v="0"/>
    <n v="121200"/>
    <n v="1455.45"/>
    <m/>
    <s v="Medium"/>
    <s v="Large"/>
    <x v="0"/>
    <s v="2010s"/>
    <s v="Cereal"/>
    <n v="1.2008663366336634E-2"/>
  </r>
  <r>
    <n v="2011"/>
    <s v="Madhya Pradesh"/>
    <s v="Seoni / Shivani"/>
    <x v="1"/>
    <n v="14100"/>
    <n v="1070.92"/>
    <m/>
    <s v="Medium"/>
    <s v="Large"/>
    <x v="0"/>
    <s v="2010s"/>
    <s v="Cereal"/>
    <n v="7.5951773049645399E-2"/>
  </r>
  <r>
    <n v="2011"/>
    <s v="Madhya Pradesh"/>
    <s v="Seoni / Shivani"/>
    <x v="2"/>
    <n v="44500"/>
    <n v="721.35"/>
    <m/>
    <s v="Low"/>
    <s v="Large"/>
    <x v="0"/>
    <s v="2010s"/>
    <s v="Pulse"/>
    <n v="1.6210112359550562E-2"/>
  </r>
  <r>
    <n v="2012"/>
    <s v="Madhya Pradesh"/>
    <s v="Seoni / Shivani"/>
    <x v="0"/>
    <n v="136550"/>
    <n v="2057.9299999999998"/>
    <m/>
    <s v="Medium"/>
    <s v="Large"/>
    <x v="0"/>
    <s v="2010s"/>
    <s v="Cereal"/>
    <n v="1.5070889783961917E-2"/>
  </r>
  <r>
    <n v="2012"/>
    <s v="Madhya Pradesh"/>
    <s v="Seoni / Shivani"/>
    <x v="1"/>
    <n v="18390"/>
    <n v="2554.65"/>
    <m/>
    <s v="Medium"/>
    <s v="Large"/>
    <x v="0"/>
    <s v="2010s"/>
    <s v="Cereal"/>
    <n v="0.13891517128874389"/>
  </r>
  <r>
    <n v="2012"/>
    <s v="Madhya Pradesh"/>
    <s v="Seoni / Shivani"/>
    <x v="2"/>
    <n v="46400"/>
    <n v="851.72"/>
    <m/>
    <s v="Low"/>
    <s v="Large"/>
    <x v="0"/>
    <s v="2010s"/>
    <s v="Pulse"/>
    <n v="1.8356034482758622E-2"/>
  </r>
  <r>
    <n v="2013"/>
    <s v="Madhya Pradesh"/>
    <s v="Seoni / Shivani"/>
    <x v="0"/>
    <n v="150240"/>
    <n v="2935.24"/>
    <m/>
    <s v="Medium"/>
    <s v="Large"/>
    <x v="0"/>
    <s v="2010s"/>
    <s v="Cereal"/>
    <n v="1.9537007454739082E-2"/>
  </r>
  <r>
    <n v="2013"/>
    <s v="Madhya Pradesh"/>
    <s v="Seoni / Shivani"/>
    <x v="1"/>
    <n v="22050"/>
    <n v="1837.64"/>
    <m/>
    <s v="Medium"/>
    <s v="Large"/>
    <x v="0"/>
    <s v="2010s"/>
    <s v="Cereal"/>
    <n v="8.3339682539682547E-2"/>
  </r>
  <r>
    <n v="2013"/>
    <s v="Madhya Pradesh"/>
    <s v="Seoni / Shivani"/>
    <x v="2"/>
    <n v="44000"/>
    <n v="980"/>
    <m/>
    <s v="Low"/>
    <s v="Large"/>
    <x v="0"/>
    <s v="2010s"/>
    <s v="Pulse"/>
    <n v="2.2272727272727274E-2"/>
  </r>
  <r>
    <n v="2014"/>
    <s v="Madhya Pradesh"/>
    <s v="Seoni / Shivani"/>
    <x v="0"/>
    <n v="139000"/>
    <n v="1434.03"/>
    <m/>
    <s v="Medium"/>
    <s v="Large"/>
    <x v="0"/>
    <s v="2010s"/>
    <s v="Cereal"/>
    <n v="1.0316762589928058E-2"/>
  </r>
  <r>
    <n v="2014"/>
    <s v="Madhya Pradesh"/>
    <s v="Seoni / Shivani"/>
    <x v="1"/>
    <n v="20000"/>
    <n v="3600"/>
    <m/>
    <s v="High"/>
    <s v="Large"/>
    <x v="0"/>
    <s v="2010s"/>
    <s v="Cereal"/>
    <n v="0.18"/>
  </r>
  <r>
    <n v="2014"/>
    <s v="Madhya Pradesh"/>
    <s v="Seoni / Shivani"/>
    <x v="2"/>
    <n v="42000"/>
    <n v="500"/>
    <m/>
    <s v="Low"/>
    <s v="Large"/>
    <x v="0"/>
    <s v="2010s"/>
    <s v="Pulse"/>
    <n v="1.1904761904761904E-2"/>
  </r>
  <r>
    <n v="2015"/>
    <s v="Madhya Pradesh"/>
    <s v="Seoni / Shivani"/>
    <x v="0"/>
    <n v="169000"/>
    <n v="1412.25"/>
    <m/>
    <s v="Medium"/>
    <s v="Large"/>
    <x v="0"/>
    <s v="2010s"/>
    <s v="Cereal"/>
    <n v="8.3565088757396443E-3"/>
  </r>
  <r>
    <n v="2015"/>
    <s v="Madhya Pradesh"/>
    <s v="Seoni / Shivani"/>
    <x v="1"/>
    <n v="72000"/>
    <n v="347.22"/>
    <m/>
    <s v="Low"/>
    <s v="Large"/>
    <x v="0"/>
    <s v="2010s"/>
    <s v="Cereal"/>
    <n v="4.8225000000000004E-3"/>
  </r>
  <r>
    <n v="2015"/>
    <s v="Madhya Pradesh"/>
    <s v="Seoni / Shivani"/>
    <x v="2"/>
    <n v="48000"/>
    <n v="833.33"/>
    <m/>
    <s v="Low"/>
    <s v="Large"/>
    <x v="0"/>
    <s v="2010s"/>
    <s v="Pulse"/>
    <n v="1.7361041666666667E-2"/>
  </r>
  <r>
    <n v="2016"/>
    <s v="Madhya Pradesh"/>
    <s v="Seoni / Shivani"/>
    <x v="0"/>
    <n v="182000"/>
    <n v="2472.5300000000002"/>
    <m/>
    <s v="Medium"/>
    <s v="Large"/>
    <x v="0"/>
    <s v="2010s"/>
    <s v="Cereal"/>
    <n v="1.3585329670329672E-2"/>
  </r>
  <r>
    <n v="2016"/>
    <s v="Madhya Pradesh"/>
    <s v="Seoni / Shivani"/>
    <x v="1"/>
    <n v="116000"/>
    <n v="4620.6899999999996"/>
    <m/>
    <s v="High"/>
    <s v="Large"/>
    <x v="0"/>
    <s v="2010s"/>
    <s v="Cereal"/>
    <n v="3.9833534482758615E-2"/>
  </r>
  <r>
    <n v="2016"/>
    <s v="Madhya Pradesh"/>
    <s v="Seoni / Shivani"/>
    <x v="2"/>
    <n v="43000"/>
    <n v="1302.33"/>
    <m/>
    <s v="Medium"/>
    <s v="Large"/>
    <x v="0"/>
    <s v="2010s"/>
    <s v="Pulse"/>
    <n v="3.0286744186046509E-2"/>
  </r>
  <r>
    <n v="2017"/>
    <s v="Madhya Pradesh"/>
    <s v="Seoni / Shivani"/>
    <x v="0"/>
    <n v="133130"/>
    <n v="2403.52"/>
    <m/>
    <s v="Medium"/>
    <s v="Large"/>
    <x v="0"/>
    <s v="2010s"/>
    <s v="Cereal"/>
    <n v="1.8053932246676181E-2"/>
  </r>
  <r>
    <n v="2017"/>
    <s v="Madhya Pradesh"/>
    <s v="Seoni / Shivani"/>
    <x v="1"/>
    <n v="99700"/>
    <n v="4639.5200000000004"/>
    <m/>
    <s v="High"/>
    <s v="Large"/>
    <x v="0"/>
    <s v="2010s"/>
    <s v="Cereal"/>
    <n v="4.6534804413239726E-2"/>
  </r>
  <r>
    <n v="2017"/>
    <s v="Madhya Pradesh"/>
    <s v="Seoni / Shivani"/>
    <x v="2"/>
    <n v="40000"/>
    <n v="1015"/>
    <m/>
    <s v="Medium"/>
    <s v="Large"/>
    <x v="0"/>
    <s v="2010s"/>
    <s v="Pulse"/>
    <n v="2.5375000000000002E-2"/>
  </r>
  <r>
    <n v="2008"/>
    <s v="Madhya Pradesh"/>
    <s v="Mandla"/>
    <x v="0"/>
    <n v="194100"/>
    <n v="465.48"/>
    <m/>
    <s v="Low"/>
    <s v="Large"/>
    <x v="0"/>
    <s v="2000s"/>
    <s v="Cereal"/>
    <n v="2.398145285935085E-3"/>
  </r>
  <r>
    <n v="2008"/>
    <s v="Madhya Pradesh"/>
    <s v="Mandla"/>
    <x v="1"/>
    <n v="43500"/>
    <n v="1020.69"/>
    <m/>
    <s v="Medium"/>
    <s v="Large"/>
    <x v="0"/>
    <s v="2000s"/>
    <s v="Cereal"/>
    <n v="2.3464137931034485E-2"/>
  </r>
  <r>
    <n v="2008"/>
    <s v="Madhya Pradesh"/>
    <s v="Mandla"/>
    <x v="2"/>
    <n v="12400"/>
    <n v="564.52"/>
    <m/>
    <s v="Low"/>
    <s v="Large"/>
    <x v="0"/>
    <s v="2000s"/>
    <s v="Pulse"/>
    <n v="4.5525806451612902E-2"/>
  </r>
  <r>
    <n v="2009"/>
    <s v="Madhya Pradesh"/>
    <s v="Mandla"/>
    <x v="0"/>
    <n v="180100"/>
    <n v="589.66999999999996"/>
    <m/>
    <s v="Low"/>
    <s v="Large"/>
    <x v="0"/>
    <s v="2000s"/>
    <s v="Cereal"/>
    <n v="3.274125485841199E-3"/>
  </r>
  <r>
    <n v="2009"/>
    <s v="Madhya Pradesh"/>
    <s v="Mandla"/>
    <x v="1"/>
    <n v="36100"/>
    <n v="952.91"/>
    <m/>
    <s v="Low"/>
    <s v="Large"/>
    <x v="0"/>
    <s v="2000s"/>
    <s v="Cereal"/>
    <n v="2.6396398891966759E-2"/>
  </r>
  <r>
    <n v="2009"/>
    <s v="Madhya Pradesh"/>
    <s v="Mandla"/>
    <x v="2"/>
    <n v="12900"/>
    <n v="558.14"/>
    <m/>
    <s v="Low"/>
    <s v="Large"/>
    <x v="0"/>
    <s v="2000s"/>
    <s v="Pulse"/>
    <n v="4.3266666666666669E-2"/>
  </r>
  <r>
    <n v="2010"/>
    <s v="Madhya Pradesh"/>
    <s v="Mandla"/>
    <x v="0"/>
    <n v="191100"/>
    <n v="824.18"/>
    <m/>
    <s v="Low"/>
    <s v="Large"/>
    <x v="0"/>
    <s v="2010s"/>
    <s v="Cereal"/>
    <n v="4.3128205128205128E-3"/>
  </r>
  <r>
    <n v="2010"/>
    <s v="Madhya Pradesh"/>
    <s v="Mandla"/>
    <x v="1"/>
    <n v="35800"/>
    <n v="1234.6400000000001"/>
    <m/>
    <s v="Medium"/>
    <s v="Large"/>
    <x v="0"/>
    <s v="2010s"/>
    <s v="Cereal"/>
    <n v="3.4487150837988832E-2"/>
  </r>
  <r>
    <n v="2010"/>
    <s v="Madhya Pradesh"/>
    <s v="Mandla"/>
    <x v="2"/>
    <n v="25800"/>
    <n v="395.35"/>
    <m/>
    <s v="Low"/>
    <s v="Large"/>
    <x v="0"/>
    <s v="2010s"/>
    <s v="Pulse"/>
    <n v="1.5323643410852714E-2"/>
  </r>
  <r>
    <n v="2011"/>
    <s v="Madhya Pradesh"/>
    <s v="Mandla"/>
    <x v="0"/>
    <n v="198700"/>
    <n v="1015.6"/>
    <m/>
    <s v="Medium"/>
    <s v="Large"/>
    <x v="0"/>
    <s v="2010s"/>
    <s v="Cereal"/>
    <n v="5.1112229491696026E-3"/>
  </r>
  <r>
    <n v="2011"/>
    <s v="Madhya Pradesh"/>
    <s v="Mandla"/>
    <x v="1"/>
    <n v="42100"/>
    <n v="762.47"/>
    <m/>
    <s v="Low"/>
    <s v="Large"/>
    <x v="0"/>
    <s v="2010s"/>
    <s v="Cereal"/>
    <n v="1.8110926365795726E-2"/>
  </r>
  <r>
    <n v="2011"/>
    <s v="Madhya Pradesh"/>
    <s v="Mandla"/>
    <x v="2"/>
    <n v="24600"/>
    <n v="569.11"/>
    <m/>
    <s v="Low"/>
    <s v="Large"/>
    <x v="0"/>
    <s v="2010s"/>
    <s v="Pulse"/>
    <n v="2.3134552845528455E-2"/>
  </r>
  <r>
    <n v="2012"/>
    <s v="Madhya Pradesh"/>
    <s v="Mandla"/>
    <x v="0"/>
    <n v="210440"/>
    <n v="1010.69"/>
    <m/>
    <s v="Medium"/>
    <s v="Large"/>
    <x v="0"/>
    <s v="2010s"/>
    <s v="Cereal"/>
    <n v="4.8027466261167081E-3"/>
  </r>
  <r>
    <n v="2012"/>
    <s v="Madhya Pradesh"/>
    <s v="Mandla"/>
    <x v="1"/>
    <n v="36030"/>
    <n v="1791.01"/>
    <m/>
    <s v="Medium"/>
    <s v="Large"/>
    <x v="0"/>
    <s v="2010s"/>
    <s v="Cereal"/>
    <n v="4.9708853733000276E-2"/>
  </r>
  <r>
    <n v="2012"/>
    <s v="Madhya Pradesh"/>
    <s v="Mandla"/>
    <x v="2"/>
    <n v="19110"/>
    <n v="476.19"/>
    <m/>
    <s v="Low"/>
    <s v="Large"/>
    <x v="0"/>
    <s v="2010s"/>
    <s v="Pulse"/>
    <n v="2.4918367346938777E-2"/>
  </r>
  <r>
    <n v="2013"/>
    <s v="Madhya Pradesh"/>
    <s v="Mandla"/>
    <x v="0"/>
    <n v="212680"/>
    <n v="1138.56"/>
    <m/>
    <s v="Medium"/>
    <s v="Large"/>
    <x v="0"/>
    <s v="2010s"/>
    <s v="Cereal"/>
    <n v="5.3533947714876811E-3"/>
  </r>
  <r>
    <n v="2013"/>
    <s v="Madhya Pradesh"/>
    <s v="Mandla"/>
    <x v="1"/>
    <n v="36840"/>
    <n v="1789.9"/>
    <m/>
    <s v="Medium"/>
    <s v="Large"/>
    <x v="0"/>
    <s v="2010s"/>
    <s v="Cereal"/>
    <n v="4.8585776330076005E-2"/>
  </r>
  <r>
    <n v="2013"/>
    <s v="Madhya Pradesh"/>
    <s v="Mandla"/>
    <x v="2"/>
    <n v="19060"/>
    <n v="671.04"/>
    <m/>
    <s v="Low"/>
    <s v="Large"/>
    <x v="0"/>
    <s v="2010s"/>
    <s v="Pulse"/>
    <n v="3.5206715634837356E-2"/>
  </r>
  <r>
    <n v="2014"/>
    <s v="Madhya Pradesh"/>
    <s v="Mandla"/>
    <x v="0"/>
    <n v="209000"/>
    <n v="1311"/>
    <m/>
    <s v="Medium"/>
    <s v="Large"/>
    <x v="0"/>
    <s v="2010s"/>
    <s v="Cereal"/>
    <n v="6.2727272727272727E-3"/>
  </r>
  <r>
    <n v="2014"/>
    <s v="Madhya Pradesh"/>
    <s v="Mandla"/>
    <x v="1"/>
    <n v="43000"/>
    <n v="2093.02"/>
    <m/>
    <s v="Medium"/>
    <s v="Large"/>
    <x v="0"/>
    <s v="2010s"/>
    <s v="Cereal"/>
    <n v="4.8674883720930234E-2"/>
  </r>
  <r>
    <n v="2014"/>
    <s v="Madhya Pradesh"/>
    <s v="Mandla"/>
    <x v="2"/>
    <n v="49000"/>
    <n v="612.24"/>
    <m/>
    <s v="Low"/>
    <s v="Large"/>
    <x v="0"/>
    <s v="2010s"/>
    <s v="Pulse"/>
    <n v="1.2494693877551021E-2"/>
  </r>
  <r>
    <n v="2015"/>
    <s v="Madhya Pradesh"/>
    <s v="Mandla"/>
    <x v="0"/>
    <n v="215000"/>
    <n v="1699.21"/>
    <m/>
    <s v="Medium"/>
    <s v="Large"/>
    <x v="0"/>
    <s v="2010s"/>
    <s v="Cereal"/>
    <n v="7.9033023255813961E-3"/>
  </r>
  <r>
    <n v="2015"/>
    <s v="Madhya Pradesh"/>
    <s v="Mandla"/>
    <x v="1"/>
    <n v="47000"/>
    <n v="2212.77"/>
    <m/>
    <s v="Medium"/>
    <s v="Large"/>
    <x v="0"/>
    <s v="2010s"/>
    <s v="Cereal"/>
    <n v="4.7080212765957447E-2"/>
  </r>
  <r>
    <n v="2015"/>
    <s v="Madhya Pradesh"/>
    <s v="Mandla"/>
    <x v="2"/>
    <n v="56000"/>
    <n v="946.43"/>
    <m/>
    <s v="Low"/>
    <s v="Large"/>
    <x v="0"/>
    <s v="2010s"/>
    <s v="Pulse"/>
    <n v="1.6900535714285712E-2"/>
  </r>
  <r>
    <n v="2016"/>
    <s v="Madhya Pradesh"/>
    <s v="Mandla"/>
    <x v="0"/>
    <n v="227000"/>
    <n v="1941.23"/>
    <m/>
    <s v="Medium"/>
    <s v="Large"/>
    <x v="0"/>
    <s v="2010s"/>
    <s v="Cereal"/>
    <n v="8.5516740088105725E-3"/>
  </r>
  <r>
    <n v="2016"/>
    <s v="Madhya Pradesh"/>
    <s v="Mandla"/>
    <x v="1"/>
    <n v="48000"/>
    <n v="2333.33"/>
    <m/>
    <s v="Medium"/>
    <s v="Large"/>
    <x v="0"/>
    <s v="2010s"/>
    <s v="Cereal"/>
    <n v="4.8611041666666667E-2"/>
  </r>
  <r>
    <n v="2016"/>
    <s v="Madhya Pradesh"/>
    <s v="Mandla"/>
    <x v="2"/>
    <n v="55000"/>
    <n v="1163.6400000000001"/>
    <m/>
    <s v="Medium"/>
    <s v="Large"/>
    <x v="0"/>
    <s v="2010s"/>
    <s v="Pulse"/>
    <n v="2.115709090909091E-2"/>
  </r>
  <r>
    <n v="2017"/>
    <s v="Madhya Pradesh"/>
    <s v="Mandla"/>
    <x v="0"/>
    <n v="215100"/>
    <n v="3205.25"/>
    <m/>
    <s v="High"/>
    <s v="Large"/>
    <x v="0"/>
    <s v="2010s"/>
    <s v="Cereal"/>
    <n v="1.4901208740120873E-2"/>
  </r>
  <r>
    <n v="2017"/>
    <s v="Madhya Pradesh"/>
    <s v="Mandla"/>
    <x v="1"/>
    <n v="47500"/>
    <n v="2397.6799999999998"/>
    <m/>
    <s v="Medium"/>
    <s v="Large"/>
    <x v="0"/>
    <s v="2010s"/>
    <s v="Cereal"/>
    <n v="5.0477473684210523E-2"/>
  </r>
  <r>
    <n v="2017"/>
    <s v="Madhya Pradesh"/>
    <s v="Mandla"/>
    <x v="2"/>
    <n v="28800"/>
    <n v="1122.22"/>
    <m/>
    <s v="Medium"/>
    <s v="Large"/>
    <x v="0"/>
    <s v="2010s"/>
    <s v="Pulse"/>
    <n v="3.8965972222222221E-2"/>
  </r>
  <r>
    <n v="2008"/>
    <s v="Madhya Pradesh"/>
    <s v="Sagar"/>
    <x v="0"/>
    <n v="6400"/>
    <n v="350"/>
    <m/>
    <s v="Low"/>
    <s v="Large"/>
    <x v="0"/>
    <s v="2000s"/>
    <s v="Cereal"/>
    <n v="5.46875E-2"/>
  </r>
  <r>
    <n v="2008"/>
    <s v="Madhya Pradesh"/>
    <s v="Sagar"/>
    <x v="1"/>
    <n v="6500"/>
    <n v="1123.08"/>
    <m/>
    <s v="Medium"/>
    <s v="Large"/>
    <x v="0"/>
    <s v="2000s"/>
    <s v="Cereal"/>
    <n v="0.17278153846153846"/>
  </r>
  <r>
    <n v="2008"/>
    <s v="Madhya Pradesh"/>
    <s v="Sagar"/>
    <x v="2"/>
    <n v="194900"/>
    <n v="866.09"/>
    <m/>
    <s v="Low"/>
    <s v="Large"/>
    <x v="0"/>
    <s v="2000s"/>
    <s v="Pulse"/>
    <n v="4.4437660338635197E-3"/>
  </r>
  <r>
    <n v="2009"/>
    <s v="Madhya Pradesh"/>
    <s v="Sagar"/>
    <x v="0"/>
    <n v="6000"/>
    <n v="616.66999999999996"/>
    <m/>
    <s v="Low"/>
    <s v="Large"/>
    <x v="0"/>
    <s v="2000s"/>
    <s v="Cereal"/>
    <n v="0.10277833333333333"/>
  </r>
  <r>
    <n v="2009"/>
    <s v="Madhya Pradesh"/>
    <s v="Sagar"/>
    <x v="1"/>
    <n v="3400"/>
    <n v="1264.71"/>
    <m/>
    <s v="Medium"/>
    <s v="Medium"/>
    <x v="0"/>
    <s v="2000s"/>
    <s v="Cereal"/>
    <n v="0.3719735294117647"/>
  </r>
  <r>
    <n v="2009"/>
    <s v="Madhya Pradesh"/>
    <s v="Sagar"/>
    <x v="2"/>
    <n v="186300"/>
    <n v="907.68"/>
    <m/>
    <s v="Low"/>
    <s v="Large"/>
    <x v="0"/>
    <s v="2000s"/>
    <s v="Pulse"/>
    <n v="4.8721417069243151E-3"/>
  </r>
  <r>
    <n v="2010"/>
    <s v="Madhya Pradesh"/>
    <s v="Sagar"/>
    <x v="0"/>
    <n v="6000"/>
    <n v="750"/>
    <m/>
    <s v="Low"/>
    <s v="Large"/>
    <x v="0"/>
    <s v="2010s"/>
    <s v="Cereal"/>
    <n v="0.125"/>
  </r>
  <r>
    <n v="2010"/>
    <s v="Madhya Pradesh"/>
    <s v="Sagar"/>
    <x v="1"/>
    <n v="3400"/>
    <n v="1235.29"/>
    <m/>
    <s v="Medium"/>
    <s v="Medium"/>
    <x v="0"/>
    <s v="2010s"/>
    <s v="Cereal"/>
    <n v="0.36332058823529412"/>
  </r>
  <r>
    <n v="2010"/>
    <s v="Madhya Pradesh"/>
    <s v="Sagar"/>
    <x v="2"/>
    <n v="187500"/>
    <n v="513.07000000000005"/>
    <m/>
    <s v="Low"/>
    <s v="Large"/>
    <x v="0"/>
    <s v="2010s"/>
    <s v="Pulse"/>
    <n v="2.7363733333333334E-3"/>
  </r>
  <r>
    <n v="2011"/>
    <s v="Madhya Pradesh"/>
    <s v="Sagar"/>
    <x v="0"/>
    <n v="3400"/>
    <n v="794.12"/>
    <m/>
    <s v="Low"/>
    <s v="Medium"/>
    <x v="0"/>
    <s v="2010s"/>
    <s v="Cereal"/>
    <n v="0.23356470588235295"/>
  </r>
  <r>
    <n v="2011"/>
    <s v="Madhya Pradesh"/>
    <s v="Sagar"/>
    <x v="1"/>
    <n v="3400"/>
    <n v="1323.53"/>
    <m/>
    <s v="Medium"/>
    <s v="Medium"/>
    <x v="0"/>
    <s v="2010s"/>
    <s v="Cereal"/>
    <n v="0.38927352941176468"/>
  </r>
  <r>
    <n v="2011"/>
    <s v="Madhya Pradesh"/>
    <s v="Sagar"/>
    <x v="2"/>
    <n v="205600"/>
    <n v="982.49"/>
    <m/>
    <s v="Low"/>
    <s v="Large"/>
    <x v="0"/>
    <s v="2010s"/>
    <s v="Pulse"/>
    <n v="4.7786478599221791E-3"/>
  </r>
  <r>
    <n v="2012"/>
    <s v="Madhya Pradesh"/>
    <s v="Sagar"/>
    <x v="0"/>
    <n v="5260"/>
    <n v="633.08000000000004"/>
    <m/>
    <s v="Low"/>
    <s v="Large"/>
    <x v="0"/>
    <s v="2010s"/>
    <s v="Cereal"/>
    <n v="0.12035741444866921"/>
  </r>
  <r>
    <n v="2012"/>
    <s v="Madhya Pradesh"/>
    <s v="Sagar"/>
    <x v="1"/>
    <n v="2970"/>
    <n v="2057.2399999999998"/>
    <m/>
    <s v="Medium"/>
    <s v="Medium"/>
    <x v="0"/>
    <s v="2010s"/>
    <s v="Cereal"/>
    <n v="0.69267340067340055"/>
  </r>
  <r>
    <n v="2012"/>
    <s v="Madhya Pradesh"/>
    <s v="Sagar"/>
    <x v="2"/>
    <n v="170010"/>
    <n v="1283.04"/>
    <m/>
    <s v="Medium"/>
    <s v="Large"/>
    <x v="0"/>
    <s v="2010s"/>
    <s v="Pulse"/>
    <n v="7.5468501852832184E-3"/>
  </r>
  <r>
    <n v="2013"/>
    <s v="Madhya Pradesh"/>
    <s v="Sagar"/>
    <x v="0"/>
    <n v="4780"/>
    <n v="437.24"/>
    <m/>
    <s v="Low"/>
    <s v="Medium"/>
    <x v="0"/>
    <s v="2010s"/>
    <s v="Cereal"/>
    <n v="9.1472803347280335E-2"/>
  </r>
  <r>
    <n v="2013"/>
    <s v="Madhya Pradesh"/>
    <s v="Sagar"/>
    <x v="1"/>
    <n v="2780"/>
    <n v="586.33000000000004"/>
    <m/>
    <s v="Low"/>
    <s v="Medium"/>
    <x v="0"/>
    <s v="2010s"/>
    <s v="Cereal"/>
    <n v="0.21091007194244607"/>
  </r>
  <r>
    <n v="2013"/>
    <s v="Madhya Pradesh"/>
    <s v="Sagar"/>
    <x v="2"/>
    <n v="181030"/>
    <n v="575.32000000000005"/>
    <m/>
    <s v="Low"/>
    <s v="Large"/>
    <x v="0"/>
    <s v="2010s"/>
    <s v="Pulse"/>
    <n v="3.1780367894824065E-3"/>
  </r>
  <r>
    <n v="2014"/>
    <s v="Madhya Pradesh"/>
    <s v="Sagar"/>
    <x v="0"/>
    <n v="5000"/>
    <n v="1066"/>
    <m/>
    <s v="Medium"/>
    <s v="Large"/>
    <x v="0"/>
    <s v="2010s"/>
    <s v="Cereal"/>
    <n v="0.2132"/>
  </r>
  <r>
    <n v="2014"/>
    <s v="Madhya Pradesh"/>
    <s v="Sagar"/>
    <x v="1"/>
    <n v="8000"/>
    <n v="1750"/>
    <m/>
    <s v="Medium"/>
    <s v="Large"/>
    <x v="0"/>
    <s v="2010s"/>
    <s v="Cereal"/>
    <n v="0.21875"/>
  </r>
  <r>
    <n v="2014"/>
    <s v="Madhya Pradesh"/>
    <s v="Sagar"/>
    <x v="2"/>
    <n v="83000"/>
    <n v="542.16999999999996"/>
    <m/>
    <s v="Low"/>
    <s v="Large"/>
    <x v="0"/>
    <s v="2010s"/>
    <s v="Pulse"/>
    <n v="6.5321686746987948E-3"/>
  </r>
  <r>
    <n v="2015"/>
    <s v="Madhya Pradesh"/>
    <s v="Sagar"/>
    <x v="0"/>
    <n v="7000"/>
    <n v="285.70999999999998"/>
    <m/>
    <s v="Low"/>
    <s v="Large"/>
    <x v="0"/>
    <s v="2010s"/>
    <s v="Cereal"/>
    <n v="4.0815714285714282E-2"/>
  </r>
  <r>
    <n v="2015"/>
    <s v="Madhya Pradesh"/>
    <s v="Sagar"/>
    <x v="1"/>
    <n v="5000"/>
    <n v="1000"/>
    <m/>
    <s v="Medium"/>
    <s v="Large"/>
    <x v="0"/>
    <s v="2010s"/>
    <s v="Cereal"/>
    <n v="0.2"/>
  </r>
  <r>
    <n v="2015"/>
    <s v="Madhya Pradesh"/>
    <s v="Sagar"/>
    <x v="2"/>
    <n v="172000"/>
    <n v="1040.7"/>
    <m/>
    <s v="Medium"/>
    <s v="Large"/>
    <x v="0"/>
    <s v="2010s"/>
    <s v="Pulse"/>
    <n v="6.0505813953488372E-3"/>
  </r>
  <r>
    <n v="2016"/>
    <s v="Madhya Pradesh"/>
    <s v="Sagar"/>
    <x v="0"/>
    <n v="6000"/>
    <n v="1000"/>
    <m/>
    <s v="Medium"/>
    <s v="Large"/>
    <x v="0"/>
    <s v="2010s"/>
    <s v="Cereal"/>
    <n v="0.16666666666666666"/>
  </r>
  <r>
    <n v="2016"/>
    <s v="Madhya Pradesh"/>
    <s v="Sagar"/>
    <x v="1"/>
    <n v="5000"/>
    <n v="1200"/>
    <m/>
    <s v="Medium"/>
    <s v="Large"/>
    <x v="0"/>
    <s v="2010s"/>
    <s v="Cereal"/>
    <n v="0.24"/>
  </r>
  <r>
    <n v="2016"/>
    <s v="Madhya Pradesh"/>
    <s v="Sagar"/>
    <x v="2"/>
    <n v="178000"/>
    <n v="1387.64"/>
    <m/>
    <s v="Medium"/>
    <s v="Large"/>
    <x v="0"/>
    <s v="2010s"/>
    <s v="Pulse"/>
    <n v="7.7957303370786522E-3"/>
  </r>
  <r>
    <n v="2017"/>
    <s v="Madhya Pradesh"/>
    <s v="Sagar"/>
    <x v="0"/>
    <n v="5060"/>
    <n v="1124.51"/>
    <m/>
    <s v="Medium"/>
    <s v="Large"/>
    <x v="0"/>
    <s v="2010s"/>
    <s v="Cereal"/>
    <n v="0.22223517786561264"/>
  </r>
  <r>
    <n v="2017"/>
    <s v="Madhya Pradesh"/>
    <s v="Sagar"/>
    <x v="1"/>
    <n v="3600"/>
    <n v="1050"/>
    <m/>
    <s v="Medium"/>
    <s v="Medium"/>
    <x v="0"/>
    <s v="2010s"/>
    <s v="Cereal"/>
    <n v="0.29166666666666669"/>
  </r>
  <r>
    <n v="2017"/>
    <s v="Madhya Pradesh"/>
    <s v="Sagar"/>
    <x v="2"/>
    <n v="183000"/>
    <n v="1320"/>
    <m/>
    <s v="Medium"/>
    <s v="Large"/>
    <x v="0"/>
    <s v="2010s"/>
    <s v="Pulse"/>
    <n v="7.2131147540983606E-3"/>
  </r>
  <r>
    <n v="2008"/>
    <s v="Madhya Pradesh"/>
    <s v="Damoh"/>
    <x v="0"/>
    <n v="56300"/>
    <n v="508.7"/>
    <m/>
    <s v="Low"/>
    <s v="Large"/>
    <x v="0"/>
    <s v="2000s"/>
    <s v="Cereal"/>
    <n v="9.0355239786856119E-3"/>
  </r>
  <r>
    <n v="2008"/>
    <s v="Madhya Pradesh"/>
    <s v="Damoh"/>
    <x v="1"/>
    <n v="2200"/>
    <n v="1863.64"/>
    <m/>
    <s v="Medium"/>
    <s v="Medium"/>
    <x v="0"/>
    <s v="2000s"/>
    <s v="Cereal"/>
    <n v="0.84710909090909092"/>
  </r>
  <r>
    <n v="2008"/>
    <s v="Madhya Pradesh"/>
    <s v="Damoh"/>
    <x v="2"/>
    <n v="158700"/>
    <n v="965.34"/>
    <m/>
    <s v="Low"/>
    <s v="Large"/>
    <x v="0"/>
    <s v="2000s"/>
    <s v="Pulse"/>
    <n v="6.0827977315689981E-3"/>
  </r>
  <r>
    <n v="2009"/>
    <s v="Madhya Pradesh"/>
    <s v="Damoh"/>
    <x v="0"/>
    <n v="55600"/>
    <n v="674.46"/>
    <m/>
    <s v="Low"/>
    <s v="Large"/>
    <x v="0"/>
    <s v="2000s"/>
    <s v="Cereal"/>
    <n v="1.2130575539568346E-2"/>
  </r>
  <r>
    <n v="2009"/>
    <s v="Madhya Pradesh"/>
    <s v="Damoh"/>
    <x v="1"/>
    <n v="2100"/>
    <n v="1714.29"/>
    <m/>
    <s v="Medium"/>
    <s v="Medium"/>
    <x v="0"/>
    <s v="2000s"/>
    <s v="Cereal"/>
    <n v="0.8163285714285714"/>
  </r>
  <r>
    <n v="2009"/>
    <s v="Madhya Pradesh"/>
    <s v="Damoh"/>
    <x v="2"/>
    <n v="151400"/>
    <n v="1066.05"/>
    <m/>
    <s v="Medium"/>
    <s v="Large"/>
    <x v="0"/>
    <s v="2000s"/>
    <s v="Pulse"/>
    <n v="7.0412813738441214E-3"/>
  </r>
  <r>
    <n v="2010"/>
    <s v="Madhya Pradesh"/>
    <s v="Damoh"/>
    <x v="0"/>
    <n v="50200"/>
    <n v="1033.8599999999999"/>
    <m/>
    <s v="Medium"/>
    <s v="Large"/>
    <x v="0"/>
    <s v="2010s"/>
    <s v="Cereal"/>
    <n v="2.0594820717131472E-2"/>
  </r>
  <r>
    <n v="2010"/>
    <s v="Madhya Pradesh"/>
    <s v="Damoh"/>
    <x v="1"/>
    <n v="1800"/>
    <n v="1944.44"/>
    <m/>
    <s v="Medium"/>
    <s v="Medium"/>
    <x v="0"/>
    <s v="2010s"/>
    <s v="Cereal"/>
    <n v="1.0802444444444446"/>
  </r>
  <r>
    <n v="2010"/>
    <s v="Madhya Pradesh"/>
    <s v="Damoh"/>
    <x v="2"/>
    <n v="111300"/>
    <n v="542.67999999999995"/>
    <m/>
    <s v="Low"/>
    <s v="Large"/>
    <x v="0"/>
    <s v="2010s"/>
    <s v="Pulse"/>
    <n v="4.875831087151841E-3"/>
  </r>
  <r>
    <n v="2011"/>
    <s v="Madhya Pradesh"/>
    <s v="Damoh"/>
    <x v="0"/>
    <n v="55800"/>
    <n v="1066.31"/>
    <m/>
    <s v="Medium"/>
    <s v="Large"/>
    <x v="0"/>
    <s v="2010s"/>
    <s v="Cereal"/>
    <n v="1.9109498207885305E-2"/>
  </r>
  <r>
    <n v="2011"/>
    <s v="Madhya Pradesh"/>
    <s v="Damoh"/>
    <x v="1"/>
    <n v="2000"/>
    <n v="1800"/>
    <m/>
    <s v="Medium"/>
    <s v="Medium"/>
    <x v="0"/>
    <s v="2010s"/>
    <s v="Cereal"/>
    <n v="0.9"/>
  </r>
  <r>
    <n v="2011"/>
    <s v="Madhya Pradesh"/>
    <s v="Damoh"/>
    <x v="2"/>
    <n v="149100"/>
    <n v="1041.58"/>
    <m/>
    <s v="Medium"/>
    <s v="Large"/>
    <x v="0"/>
    <s v="2010s"/>
    <s v="Pulse"/>
    <n v="6.9857813547954386E-3"/>
  </r>
  <r>
    <n v="2012"/>
    <s v="Madhya Pradesh"/>
    <s v="Damoh"/>
    <x v="0"/>
    <n v="56300"/>
    <n v="993.43"/>
    <m/>
    <s v="Low"/>
    <s v="Large"/>
    <x v="0"/>
    <s v="2010s"/>
    <s v="Cereal"/>
    <n v="1.7645293072824156E-2"/>
  </r>
  <r>
    <n v="2012"/>
    <s v="Madhya Pradesh"/>
    <s v="Damoh"/>
    <x v="1"/>
    <n v="1790"/>
    <n v="2614.5300000000002"/>
    <m/>
    <s v="Medium"/>
    <s v="Medium"/>
    <x v="0"/>
    <s v="2010s"/>
    <s v="Cereal"/>
    <n v="1.4606312849162013"/>
  </r>
  <r>
    <n v="2012"/>
    <s v="Madhya Pradesh"/>
    <s v="Damoh"/>
    <x v="2"/>
    <n v="135120"/>
    <n v="1121.97"/>
    <m/>
    <s v="Medium"/>
    <s v="Large"/>
    <x v="0"/>
    <s v="2010s"/>
    <s v="Pulse"/>
    <n v="8.3035079928952052E-3"/>
  </r>
  <r>
    <n v="2013"/>
    <s v="Madhya Pradesh"/>
    <s v="Damoh"/>
    <x v="0"/>
    <n v="55630"/>
    <n v="1120.08"/>
    <m/>
    <s v="Medium"/>
    <s v="Large"/>
    <x v="0"/>
    <s v="2010s"/>
    <s v="Cereal"/>
    <n v="2.0134459823836059E-2"/>
  </r>
  <r>
    <n v="2013"/>
    <s v="Madhya Pradesh"/>
    <s v="Damoh"/>
    <x v="1"/>
    <n v="1680"/>
    <n v="1452.38"/>
    <m/>
    <s v="Medium"/>
    <s v="Medium"/>
    <x v="0"/>
    <s v="2010s"/>
    <s v="Cereal"/>
    <n v="0.86451190476190487"/>
  </r>
  <r>
    <n v="2013"/>
    <s v="Madhya Pradesh"/>
    <s v="Damoh"/>
    <x v="2"/>
    <n v="178070"/>
    <n v="378.45"/>
    <m/>
    <s v="Low"/>
    <s v="Large"/>
    <x v="0"/>
    <s v="2010s"/>
    <s v="Pulse"/>
    <n v="2.1252878081653281E-3"/>
  </r>
  <r>
    <n v="2014"/>
    <s v="Madhya Pradesh"/>
    <s v="Damoh"/>
    <x v="0"/>
    <n v="66000"/>
    <n v="1070.76"/>
    <m/>
    <s v="Medium"/>
    <s v="Large"/>
    <x v="0"/>
    <s v="2010s"/>
    <s v="Cereal"/>
    <n v="1.6223636363636364E-2"/>
  </r>
  <r>
    <n v="2014"/>
    <s v="Madhya Pradesh"/>
    <s v="Damoh"/>
    <x v="1"/>
    <n v="9000"/>
    <n v="2111.11"/>
    <m/>
    <s v="Medium"/>
    <s v="Large"/>
    <x v="0"/>
    <s v="2010s"/>
    <s v="Cereal"/>
    <n v="0.23456777777777779"/>
  </r>
  <r>
    <n v="2014"/>
    <s v="Madhya Pradesh"/>
    <s v="Damoh"/>
    <x v="2"/>
    <n v="75000"/>
    <n v="560"/>
    <m/>
    <s v="Low"/>
    <s v="Large"/>
    <x v="0"/>
    <s v="2010s"/>
    <s v="Pulse"/>
    <n v="7.4666666666666666E-3"/>
  </r>
  <r>
    <n v="2015"/>
    <s v="Madhya Pradesh"/>
    <s v="Damoh"/>
    <x v="0"/>
    <n v="73000"/>
    <n v="1132.47"/>
    <m/>
    <s v="Medium"/>
    <s v="Large"/>
    <x v="0"/>
    <s v="2010s"/>
    <s v="Cereal"/>
    <n v="1.5513287671232877E-2"/>
  </r>
  <r>
    <n v="2015"/>
    <s v="Madhya Pradesh"/>
    <s v="Damoh"/>
    <x v="1"/>
    <n v="5000"/>
    <n v="2200"/>
    <m/>
    <s v="Medium"/>
    <s v="Large"/>
    <x v="0"/>
    <s v="2010s"/>
    <s v="Cereal"/>
    <n v="0.44"/>
  </r>
  <r>
    <n v="2015"/>
    <s v="Madhya Pradesh"/>
    <s v="Damoh"/>
    <x v="2"/>
    <n v="162000"/>
    <n v="1067.9000000000001"/>
    <m/>
    <s v="Medium"/>
    <s v="Large"/>
    <x v="0"/>
    <s v="2010s"/>
    <s v="Pulse"/>
    <n v="6.5919753086419756E-3"/>
  </r>
  <r>
    <n v="2016"/>
    <s v="Madhya Pradesh"/>
    <s v="Damoh"/>
    <x v="0"/>
    <n v="80000"/>
    <n v="1875"/>
    <m/>
    <s v="Medium"/>
    <s v="Large"/>
    <x v="0"/>
    <s v="2010s"/>
    <s v="Cereal"/>
    <n v="2.34375E-2"/>
  </r>
  <r>
    <n v="2016"/>
    <s v="Madhya Pradesh"/>
    <s v="Damoh"/>
    <x v="1"/>
    <n v="5000"/>
    <n v="1800"/>
    <m/>
    <s v="Medium"/>
    <s v="Large"/>
    <x v="0"/>
    <s v="2010s"/>
    <s v="Cereal"/>
    <n v="0.36"/>
  </r>
  <r>
    <n v="2016"/>
    <s v="Madhya Pradesh"/>
    <s v="Damoh"/>
    <x v="2"/>
    <n v="174000"/>
    <n v="1396.55"/>
    <m/>
    <s v="Medium"/>
    <s v="Large"/>
    <x v="0"/>
    <s v="2010s"/>
    <s v="Pulse"/>
    <n v="8.0261494252873555E-3"/>
  </r>
  <r>
    <n v="2017"/>
    <s v="Madhya Pradesh"/>
    <s v="Damoh"/>
    <x v="0"/>
    <n v="75730"/>
    <n v="1666.71"/>
    <m/>
    <s v="Medium"/>
    <s v="Large"/>
    <x v="0"/>
    <s v="2010s"/>
    <s v="Cereal"/>
    <n v="2.2008583124257231E-2"/>
  </r>
  <r>
    <n v="2017"/>
    <s v="Madhya Pradesh"/>
    <s v="Damoh"/>
    <x v="1"/>
    <n v="5080"/>
    <n v="1917.32"/>
    <m/>
    <s v="Medium"/>
    <s v="Large"/>
    <x v="0"/>
    <s v="2010s"/>
    <s v="Cereal"/>
    <n v="0.37742519685039366"/>
  </r>
  <r>
    <n v="2017"/>
    <s v="Madhya Pradesh"/>
    <s v="Damoh"/>
    <x v="2"/>
    <n v="185750"/>
    <n v="1500.03"/>
    <m/>
    <s v="Medium"/>
    <s v="Large"/>
    <x v="0"/>
    <s v="2010s"/>
    <s v="Pulse"/>
    <n v="8.0755316285329743E-3"/>
  </r>
  <r>
    <n v="2008"/>
    <s v="Madhya Pradesh"/>
    <s v="Tikamgarh"/>
    <x v="0"/>
    <n v="12900"/>
    <n v="373.64"/>
    <m/>
    <s v="Low"/>
    <s v="Large"/>
    <x v="0"/>
    <s v="2000s"/>
    <s v="Cereal"/>
    <n v="2.8964341085271315E-2"/>
  </r>
  <r>
    <n v="2008"/>
    <s v="Madhya Pradesh"/>
    <s v="Tikamgarh"/>
    <x v="1"/>
    <n v="1900"/>
    <n v="894.74"/>
    <m/>
    <s v="Low"/>
    <s v="Medium"/>
    <x v="0"/>
    <s v="2000s"/>
    <s v="Cereal"/>
    <n v="0.47091578947368423"/>
  </r>
  <r>
    <n v="2008"/>
    <s v="Madhya Pradesh"/>
    <s v="Tikamgarh"/>
    <x v="2"/>
    <n v="24200"/>
    <n v="1239.67"/>
    <m/>
    <s v="Medium"/>
    <s v="Large"/>
    <x v="0"/>
    <s v="2000s"/>
    <s v="Pulse"/>
    <n v="5.1226033057851242E-2"/>
  </r>
  <r>
    <n v="2009"/>
    <s v="Madhya Pradesh"/>
    <s v="Tikamgarh"/>
    <x v="0"/>
    <n v="12700"/>
    <n v="409.45"/>
    <m/>
    <s v="Low"/>
    <s v="Large"/>
    <x v="0"/>
    <s v="2000s"/>
    <s v="Cereal"/>
    <n v="3.224015748031496E-2"/>
  </r>
  <r>
    <n v="2009"/>
    <s v="Madhya Pradesh"/>
    <s v="Tikamgarh"/>
    <x v="1"/>
    <n v="2900"/>
    <n v="620.69000000000005"/>
    <m/>
    <s v="Low"/>
    <s v="Medium"/>
    <x v="0"/>
    <s v="2000s"/>
    <s v="Cereal"/>
    <n v="0.21403103448275865"/>
  </r>
  <r>
    <n v="2009"/>
    <s v="Madhya Pradesh"/>
    <s v="Tikamgarh"/>
    <x v="2"/>
    <n v="30800"/>
    <n v="1129.8699999999999"/>
    <m/>
    <s v="Medium"/>
    <s v="Large"/>
    <x v="0"/>
    <s v="2000s"/>
    <s v="Pulse"/>
    <n v="3.6684090909090902E-2"/>
  </r>
  <r>
    <n v="2010"/>
    <s v="Madhya Pradesh"/>
    <s v="Tikamgarh"/>
    <x v="0"/>
    <n v="12000"/>
    <n v="450"/>
    <m/>
    <s v="Low"/>
    <s v="Large"/>
    <x v="0"/>
    <s v="2010s"/>
    <s v="Cereal"/>
    <n v="3.7499999999999999E-2"/>
  </r>
  <r>
    <n v="2010"/>
    <s v="Madhya Pradesh"/>
    <s v="Tikamgarh"/>
    <x v="1"/>
    <n v="2900"/>
    <n v="724.14"/>
    <m/>
    <s v="Low"/>
    <s v="Medium"/>
    <x v="0"/>
    <s v="2010s"/>
    <s v="Cereal"/>
    <n v="0.24970344827586208"/>
  </r>
  <r>
    <n v="2010"/>
    <s v="Madhya Pradesh"/>
    <s v="Tikamgarh"/>
    <x v="2"/>
    <n v="26800"/>
    <n v="645.52"/>
    <m/>
    <s v="Low"/>
    <s v="Large"/>
    <x v="0"/>
    <s v="2010s"/>
    <s v="Pulse"/>
    <n v="2.4086567164179104E-2"/>
  </r>
  <r>
    <n v="2011"/>
    <s v="Madhya Pradesh"/>
    <s v="Tikamgarh"/>
    <x v="0"/>
    <n v="11700"/>
    <n v="726.5"/>
    <m/>
    <s v="Low"/>
    <s v="Large"/>
    <x v="0"/>
    <s v="2010s"/>
    <s v="Cereal"/>
    <n v="6.2094017094017094E-2"/>
  </r>
  <r>
    <n v="2011"/>
    <s v="Madhya Pradesh"/>
    <s v="Tikamgarh"/>
    <x v="1"/>
    <n v="4400"/>
    <n v="590.91"/>
    <m/>
    <s v="Low"/>
    <s v="Medium"/>
    <x v="0"/>
    <s v="2010s"/>
    <s v="Cereal"/>
    <n v="0.13429772727272726"/>
  </r>
  <r>
    <n v="2011"/>
    <s v="Madhya Pradesh"/>
    <s v="Tikamgarh"/>
    <x v="2"/>
    <n v="34400"/>
    <n v="1183.1400000000001"/>
    <m/>
    <s v="Medium"/>
    <s v="Large"/>
    <x v="0"/>
    <s v="2010s"/>
    <s v="Pulse"/>
    <n v="3.4393604651162792E-2"/>
  </r>
  <r>
    <n v="2012"/>
    <s v="Madhya Pradesh"/>
    <s v="Tikamgarh"/>
    <x v="0"/>
    <n v="11770"/>
    <n v="475.79"/>
    <m/>
    <s v="Low"/>
    <s v="Large"/>
    <x v="0"/>
    <s v="2010s"/>
    <s v="Cereal"/>
    <n v="4.0423959218351742E-2"/>
  </r>
  <r>
    <n v="2012"/>
    <s v="Madhya Pradesh"/>
    <s v="Tikamgarh"/>
    <x v="1"/>
    <n v="2200"/>
    <n v="827.27"/>
    <m/>
    <s v="Low"/>
    <s v="Medium"/>
    <x v="0"/>
    <s v="2010s"/>
    <s v="Cereal"/>
    <n v="0.37603181818181819"/>
  </r>
  <r>
    <n v="2012"/>
    <s v="Madhya Pradesh"/>
    <s v="Tikamgarh"/>
    <x v="2"/>
    <n v="20170"/>
    <n v="925.14"/>
    <m/>
    <s v="Low"/>
    <s v="Large"/>
    <x v="0"/>
    <s v="2010s"/>
    <s v="Pulse"/>
    <n v="4.5867129400099155E-2"/>
  </r>
  <r>
    <n v="2013"/>
    <s v="Madhya Pradesh"/>
    <s v="Tikamgarh"/>
    <x v="0"/>
    <n v="11410"/>
    <n v="351.45"/>
    <m/>
    <s v="Low"/>
    <s v="Large"/>
    <x v="0"/>
    <s v="2010s"/>
    <s v="Cereal"/>
    <n v="3.0801928133216475E-2"/>
  </r>
  <r>
    <n v="2013"/>
    <s v="Madhya Pradesh"/>
    <s v="Tikamgarh"/>
    <x v="1"/>
    <n v="1710"/>
    <n v="508.77"/>
    <m/>
    <s v="Low"/>
    <s v="Medium"/>
    <x v="0"/>
    <s v="2010s"/>
    <s v="Cereal"/>
    <n v="0.29752631578947369"/>
  </r>
  <r>
    <n v="2013"/>
    <s v="Madhya Pradesh"/>
    <s v="Tikamgarh"/>
    <x v="2"/>
    <n v="19670"/>
    <n v="247.08"/>
    <m/>
    <s v="Low"/>
    <s v="Large"/>
    <x v="0"/>
    <s v="2010s"/>
    <s v="Pulse"/>
    <n v="1.2561260803253687E-2"/>
  </r>
  <r>
    <n v="2014"/>
    <s v="Madhya Pradesh"/>
    <s v="Tikamgarh"/>
    <x v="0"/>
    <n v="13000"/>
    <n v="410"/>
    <m/>
    <s v="Low"/>
    <s v="Large"/>
    <x v="0"/>
    <s v="2010s"/>
    <s v="Cereal"/>
    <n v="3.1538461538461536E-2"/>
  </r>
  <r>
    <n v="2014"/>
    <s v="Madhya Pradesh"/>
    <s v="Tikamgarh"/>
    <x v="1"/>
    <n v="10000"/>
    <n v="1400"/>
    <m/>
    <s v="Medium"/>
    <s v="Large"/>
    <x v="0"/>
    <s v="2010s"/>
    <s v="Cereal"/>
    <n v="0.14000000000000001"/>
  </r>
  <r>
    <n v="2014"/>
    <s v="Madhya Pradesh"/>
    <s v="Tikamgarh"/>
    <x v="2"/>
    <n v="28000"/>
    <n v="357.14"/>
    <m/>
    <s v="Low"/>
    <s v="Large"/>
    <x v="0"/>
    <s v="2010s"/>
    <s v="Pulse"/>
    <n v="1.2754999999999999E-2"/>
  </r>
  <r>
    <n v="2015"/>
    <s v="Madhya Pradesh"/>
    <s v="Tikamgarh"/>
    <x v="0"/>
    <n v="6000"/>
    <n v="111.67"/>
    <m/>
    <s v="Low"/>
    <s v="Large"/>
    <x v="0"/>
    <s v="2010s"/>
    <s v="Cereal"/>
    <n v="1.8611666666666665E-2"/>
  </r>
  <r>
    <n v="2015"/>
    <s v="Madhya Pradesh"/>
    <s v="Tikamgarh"/>
    <x v="1"/>
    <n v="1000"/>
    <n v="2000"/>
    <m/>
    <s v="Medium"/>
    <s v="Medium"/>
    <x v="0"/>
    <s v="2010s"/>
    <s v="Cereal"/>
    <n v="2"/>
  </r>
  <r>
    <n v="2015"/>
    <s v="Madhya Pradesh"/>
    <s v="Tikamgarh"/>
    <x v="2"/>
    <n v="17000"/>
    <n v="941.18"/>
    <m/>
    <s v="Low"/>
    <s v="Large"/>
    <x v="0"/>
    <s v="2010s"/>
    <s v="Pulse"/>
    <n v="5.53635294117647E-2"/>
  </r>
  <r>
    <n v="2016"/>
    <s v="Madhya Pradesh"/>
    <s v="Tikamgarh"/>
    <x v="0"/>
    <n v="6000"/>
    <n v="1000"/>
    <m/>
    <s v="Medium"/>
    <s v="Large"/>
    <x v="0"/>
    <s v="2010s"/>
    <s v="Cereal"/>
    <n v="0.16666666666666666"/>
  </r>
  <r>
    <n v="2016"/>
    <s v="Madhya Pradesh"/>
    <s v="Tikamgarh"/>
    <x v="1"/>
    <n v="1000"/>
    <n v="2000"/>
    <m/>
    <s v="Medium"/>
    <s v="Medium"/>
    <x v="0"/>
    <s v="2010s"/>
    <s v="Cereal"/>
    <n v="2"/>
  </r>
  <r>
    <n v="2016"/>
    <s v="Madhya Pradesh"/>
    <s v="Tikamgarh"/>
    <x v="2"/>
    <n v="19000"/>
    <n v="1315.79"/>
    <m/>
    <s v="Medium"/>
    <s v="Large"/>
    <x v="0"/>
    <s v="2010s"/>
    <s v="Pulse"/>
    <n v="6.9252105263157893E-2"/>
  </r>
  <r>
    <n v="2017"/>
    <s v="Madhya Pradesh"/>
    <s v="Tikamgarh"/>
    <x v="0"/>
    <n v="4560"/>
    <n v="359.65"/>
    <m/>
    <s v="Low"/>
    <s v="Medium"/>
    <x v="0"/>
    <s v="2010s"/>
    <s v="Cereal"/>
    <n v="7.8870614035087716E-2"/>
  </r>
  <r>
    <n v="2017"/>
    <s v="Madhya Pradesh"/>
    <s v="Tikamgarh"/>
    <x v="1"/>
    <n v="1700"/>
    <n v="1052.94"/>
    <m/>
    <s v="Medium"/>
    <s v="Medium"/>
    <x v="0"/>
    <s v="2010s"/>
    <s v="Cereal"/>
    <n v="0.61937647058823531"/>
  </r>
  <r>
    <n v="2017"/>
    <s v="Madhya Pradesh"/>
    <s v="Tikamgarh"/>
    <x v="2"/>
    <n v="12400"/>
    <n v="1136.29"/>
    <m/>
    <s v="Medium"/>
    <s v="Large"/>
    <x v="0"/>
    <s v="2010s"/>
    <s v="Pulse"/>
    <n v="9.1636290322580638E-2"/>
  </r>
  <r>
    <n v="2008"/>
    <s v="Madhya Pradesh"/>
    <s v="Chhatarpur"/>
    <x v="0"/>
    <n v="11300"/>
    <n v="431.86"/>
    <m/>
    <s v="Low"/>
    <s v="Large"/>
    <x v="0"/>
    <s v="2000s"/>
    <s v="Cereal"/>
    <n v="3.8217699115044246E-2"/>
  </r>
  <r>
    <n v="2008"/>
    <s v="Madhya Pradesh"/>
    <s v="Chhatarpur"/>
    <x v="1"/>
    <n v="900"/>
    <n v="666.67"/>
    <m/>
    <s v="Low"/>
    <s v="Small"/>
    <x v="0"/>
    <s v="2000s"/>
    <s v="Cereal"/>
    <n v="0.74074444444444443"/>
  </r>
  <r>
    <n v="2008"/>
    <s v="Madhya Pradesh"/>
    <s v="Chhatarpur"/>
    <x v="2"/>
    <n v="84300"/>
    <n v="1024.9100000000001"/>
    <m/>
    <s v="Medium"/>
    <s v="Large"/>
    <x v="0"/>
    <s v="2000s"/>
    <s v="Pulse"/>
    <n v="1.2157888493475683E-2"/>
  </r>
  <r>
    <n v="2009"/>
    <s v="Madhya Pradesh"/>
    <s v="Chhatarpur"/>
    <x v="0"/>
    <n v="9700"/>
    <n v="453.61"/>
    <m/>
    <s v="Low"/>
    <s v="Large"/>
    <x v="0"/>
    <s v="2000s"/>
    <s v="Cereal"/>
    <n v="4.6763917525773198E-2"/>
  </r>
  <r>
    <n v="2009"/>
    <s v="Madhya Pradesh"/>
    <s v="Chhatarpur"/>
    <x v="1"/>
    <n v="800"/>
    <n v="625"/>
    <m/>
    <s v="Low"/>
    <s v="Small"/>
    <x v="0"/>
    <s v="2000s"/>
    <s v="Cereal"/>
    <n v="0.78125"/>
  </r>
  <r>
    <n v="2009"/>
    <s v="Madhya Pradesh"/>
    <s v="Chhatarpur"/>
    <x v="2"/>
    <n v="91800"/>
    <n v="1028.32"/>
    <m/>
    <s v="Medium"/>
    <s v="Large"/>
    <x v="0"/>
    <s v="2000s"/>
    <s v="Pulse"/>
    <n v="1.1201742919389978E-2"/>
  </r>
  <r>
    <n v="2010"/>
    <s v="Madhya Pradesh"/>
    <s v="Chhatarpur"/>
    <x v="0"/>
    <n v="8900"/>
    <n v="617.98"/>
    <m/>
    <s v="Low"/>
    <s v="Large"/>
    <x v="0"/>
    <s v="2010s"/>
    <s v="Cereal"/>
    <n v="6.9435955056179777E-2"/>
  </r>
  <r>
    <n v="2010"/>
    <s v="Madhya Pradesh"/>
    <s v="Chhatarpur"/>
    <x v="1"/>
    <n v="800"/>
    <n v="625"/>
    <m/>
    <s v="Low"/>
    <s v="Small"/>
    <x v="0"/>
    <s v="2010s"/>
    <s v="Cereal"/>
    <n v="0.78125"/>
  </r>
  <r>
    <n v="2010"/>
    <s v="Madhya Pradesh"/>
    <s v="Chhatarpur"/>
    <x v="2"/>
    <n v="95200"/>
    <n v="932.77"/>
    <m/>
    <s v="Low"/>
    <s v="Large"/>
    <x v="0"/>
    <s v="2010s"/>
    <s v="Pulse"/>
    <n v="9.7980042016806712E-3"/>
  </r>
  <r>
    <n v="2011"/>
    <s v="Madhya Pradesh"/>
    <s v="Chhatarpur"/>
    <x v="0"/>
    <n v="9100"/>
    <n v="868.13"/>
    <m/>
    <s v="Low"/>
    <s v="Large"/>
    <x v="0"/>
    <s v="2010s"/>
    <s v="Cereal"/>
    <n v="9.5398901098901104E-2"/>
  </r>
  <r>
    <n v="2011"/>
    <s v="Madhya Pradesh"/>
    <s v="Chhatarpur"/>
    <x v="1"/>
    <n v="800"/>
    <n v="375"/>
    <m/>
    <s v="Low"/>
    <s v="Small"/>
    <x v="0"/>
    <s v="2010s"/>
    <s v="Cereal"/>
    <n v="0.46875"/>
  </r>
  <r>
    <n v="2011"/>
    <s v="Madhya Pradesh"/>
    <s v="Chhatarpur"/>
    <x v="2"/>
    <n v="93200"/>
    <n v="1522.53"/>
    <m/>
    <s v="Medium"/>
    <s v="Large"/>
    <x v="0"/>
    <s v="2010s"/>
    <s v="Pulse"/>
    <n v="1.6336158798283262E-2"/>
  </r>
  <r>
    <n v="2012"/>
    <s v="Madhya Pradesh"/>
    <s v="Chhatarpur"/>
    <x v="0"/>
    <n v="5790"/>
    <n v="374.78"/>
    <m/>
    <s v="Low"/>
    <s v="Large"/>
    <x v="0"/>
    <s v="2010s"/>
    <s v="Cereal"/>
    <n v="6.4728842832469768E-2"/>
  </r>
  <r>
    <n v="2012"/>
    <s v="Madhya Pradesh"/>
    <s v="Chhatarpur"/>
    <x v="1"/>
    <n v="560"/>
    <n v="553.57000000000005"/>
    <m/>
    <s v="Low"/>
    <s v="Small"/>
    <x v="0"/>
    <s v="2010s"/>
    <s v="Cereal"/>
    <n v="0.98851785714285723"/>
  </r>
  <r>
    <n v="2012"/>
    <s v="Madhya Pradesh"/>
    <s v="Chhatarpur"/>
    <x v="2"/>
    <n v="92370"/>
    <n v="1270.54"/>
    <m/>
    <s v="Medium"/>
    <s v="Large"/>
    <x v="0"/>
    <s v="2010s"/>
    <s v="Pulse"/>
    <n v="1.3754898776659088E-2"/>
  </r>
  <r>
    <n v="2013"/>
    <s v="Madhya Pradesh"/>
    <s v="Chhatarpur"/>
    <x v="0"/>
    <n v="5370"/>
    <n v="884.54"/>
    <m/>
    <s v="Low"/>
    <s v="Large"/>
    <x v="0"/>
    <s v="2010s"/>
    <s v="Cereal"/>
    <n v="0.16471880819366852"/>
  </r>
  <r>
    <n v="2013"/>
    <s v="Madhya Pradesh"/>
    <s v="Chhatarpur"/>
    <x v="1"/>
    <n v="530"/>
    <n v="773.58"/>
    <m/>
    <s v="Low"/>
    <s v="Small"/>
    <x v="0"/>
    <s v="2010s"/>
    <s v="Cereal"/>
    <n v="1.4595849056603774"/>
  </r>
  <r>
    <n v="2013"/>
    <s v="Madhya Pradesh"/>
    <s v="Chhatarpur"/>
    <x v="2"/>
    <n v="93690"/>
    <n v="299.61"/>
    <m/>
    <s v="Low"/>
    <s v="Large"/>
    <x v="0"/>
    <s v="2010s"/>
    <s v="Pulse"/>
    <n v="3.197886647454371E-3"/>
  </r>
  <r>
    <n v="2014"/>
    <s v="Madhya Pradesh"/>
    <s v="Chhatarpur"/>
    <x v="0"/>
    <n v="10000"/>
    <n v="867"/>
    <m/>
    <s v="Low"/>
    <s v="Large"/>
    <x v="0"/>
    <s v="2010s"/>
    <s v="Cereal"/>
    <n v="8.6699999999999999E-2"/>
  </r>
  <r>
    <n v="2014"/>
    <s v="Madhya Pradesh"/>
    <s v="Chhatarpur"/>
    <x v="1"/>
    <n v="9000"/>
    <n v="1444.44"/>
    <m/>
    <s v="Medium"/>
    <s v="Large"/>
    <x v="0"/>
    <s v="2010s"/>
    <s v="Cereal"/>
    <n v="0.16049333333333335"/>
  </r>
  <r>
    <n v="2014"/>
    <s v="Madhya Pradesh"/>
    <s v="Chhatarpur"/>
    <x v="2"/>
    <n v="46000"/>
    <n v="608.70000000000005"/>
    <m/>
    <s v="Low"/>
    <s v="Large"/>
    <x v="0"/>
    <s v="2010s"/>
    <s v="Pulse"/>
    <n v="1.3232608695652175E-2"/>
  </r>
  <r>
    <n v="2015"/>
    <s v="Madhya Pradesh"/>
    <s v="Chhatarpur"/>
    <x v="0"/>
    <n v="8000"/>
    <n v="333.75"/>
    <m/>
    <s v="Low"/>
    <s v="Large"/>
    <x v="0"/>
    <s v="2010s"/>
    <s v="Cereal"/>
    <n v="4.1718749999999999E-2"/>
  </r>
  <r>
    <n v="2015"/>
    <s v="Madhya Pradesh"/>
    <s v="Chhatarpur"/>
    <x v="1"/>
    <n v="1000"/>
    <n v="1000"/>
    <m/>
    <s v="Medium"/>
    <s v="Medium"/>
    <x v="0"/>
    <s v="2010s"/>
    <s v="Cereal"/>
    <n v="1"/>
  </r>
  <r>
    <n v="2015"/>
    <s v="Madhya Pradesh"/>
    <s v="Chhatarpur"/>
    <x v="2"/>
    <n v="49000"/>
    <n v="857.14"/>
    <m/>
    <s v="Low"/>
    <s v="Large"/>
    <x v="0"/>
    <s v="2010s"/>
    <s v="Pulse"/>
    <n v="1.7492653061224491E-2"/>
  </r>
  <r>
    <n v="2016"/>
    <s v="Madhya Pradesh"/>
    <s v="Chhatarpur"/>
    <x v="0"/>
    <n v="8000"/>
    <n v="1082.5"/>
    <m/>
    <s v="Medium"/>
    <s v="Large"/>
    <x v="0"/>
    <s v="2010s"/>
    <s v="Cereal"/>
    <n v="0.1353125"/>
  </r>
  <r>
    <n v="2016"/>
    <s v="Madhya Pradesh"/>
    <s v="Chhatarpur"/>
    <x v="1"/>
    <n v="1000"/>
    <n v="1000"/>
    <m/>
    <s v="Medium"/>
    <s v="Medium"/>
    <x v="0"/>
    <s v="2010s"/>
    <s v="Cereal"/>
    <n v="1"/>
  </r>
  <r>
    <n v="2016"/>
    <s v="Madhya Pradesh"/>
    <s v="Chhatarpur"/>
    <x v="2"/>
    <n v="88000"/>
    <n v="1500"/>
    <m/>
    <s v="Medium"/>
    <s v="Large"/>
    <x v="0"/>
    <s v="2010s"/>
    <s v="Pulse"/>
    <n v="1.7045454545454544E-2"/>
  </r>
  <r>
    <n v="2017"/>
    <s v="Madhya Pradesh"/>
    <s v="Chhatarpur"/>
    <x v="0"/>
    <n v="6330"/>
    <n v="470.77"/>
    <m/>
    <s v="Low"/>
    <s v="Large"/>
    <x v="0"/>
    <s v="2010s"/>
    <s v="Cereal"/>
    <n v="7.4371248025276462E-2"/>
  </r>
  <r>
    <n v="2017"/>
    <s v="Madhya Pradesh"/>
    <s v="Chhatarpur"/>
    <x v="1"/>
    <n v="1100"/>
    <n v="845.45"/>
    <m/>
    <s v="Low"/>
    <s v="Medium"/>
    <x v="0"/>
    <s v="2010s"/>
    <s v="Cereal"/>
    <n v="0.7685909090909091"/>
  </r>
  <r>
    <n v="2017"/>
    <s v="Madhya Pradesh"/>
    <s v="Chhatarpur"/>
    <x v="2"/>
    <n v="49990"/>
    <n v="1208.04"/>
    <m/>
    <s v="Medium"/>
    <s v="Large"/>
    <x v="0"/>
    <s v="2010s"/>
    <s v="Pulse"/>
    <n v="2.4165633126625324E-2"/>
  </r>
  <r>
    <n v="2008"/>
    <s v="Madhya Pradesh"/>
    <s v="Panna"/>
    <x v="0"/>
    <n v="57100"/>
    <n v="514.36"/>
    <m/>
    <s v="Low"/>
    <s v="Large"/>
    <x v="0"/>
    <s v="2000s"/>
    <s v="Cereal"/>
    <n v="9.0080560420315245E-3"/>
  </r>
  <r>
    <n v="2008"/>
    <s v="Madhya Pradesh"/>
    <s v="Panna"/>
    <x v="1"/>
    <n v="2200"/>
    <n v="863.64"/>
    <m/>
    <s v="Low"/>
    <s v="Medium"/>
    <x v="0"/>
    <s v="2000s"/>
    <s v="Cereal"/>
    <n v="0.39256363636363634"/>
  </r>
  <r>
    <n v="2008"/>
    <s v="Madhya Pradesh"/>
    <s v="Panna"/>
    <x v="2"/>
    <n v="94000"/>
    <n v="1042.55"/>
    <m/>
    <s v="Medium"/>
    <s v="Large"/>
    <x v="0"/>
    <s v="2000s"/>
    <s v="Pulse"/>
    <n v="1.1090957446808511E-2"/>
  </r>
  <r>
    <n v="2009"/>
    <s v="Madhya Pradesh"/>
    <s v="Panna"/>
    <x v="0"/>
    <n v="58300"/>
    <n v="490.57"/>
    <m/>
    <s v="Low"/>
    <s v="Large"/>
    <x v="0"/>
    <s v="2000s"/>
    <s v="Cereal"/>
    <n v="8.4145797598627788E-3"/>
  </r>
  <r>
    <n v="2009"/>
    <s v="Madhya Pradesh"/>
    <s v="Panna"/>
    <x v="1"/>
    <n v="2400"/>
    <n v="541.66999999999996"/>
    <m/>
    <s v="Low"/>
    <s v="Medium"/>
    <x v="0"/>
    <s v="2000s"/>
    <s v="Cereal"/>
    <n v="0.22569583333333332"/>
  </r>
  <r>
    <n v="2009"/>
    <s v="Madhya Pradesh"/>
    <s v="Panna"/>
    <x v="2"/>
    <n v="99400"/>
    <n v="1071.43"/>
    <m/>
    <s v="Medium"/>
    <s v="Large"/>
    <x v="0"/>
    <s v="2000s"/>
    <s v="Pulse"/>
    <n v="1.0778973843058351E-2"/>
  </r>
  <r>
    <n v="2010"/>
    <s v="Madhya Pradesh"/>
    <s v="Panna"/>
    <x v="0"/>
    <n v="53700"/>
    <n v="960.89"/>
    <m/>
    <s v="Low"/>
    <s v="Large"/>
    <x v="0"/>
    <s v="2010s"/>
    <s v="Cereal"/>
    <n v="1.7893668528864058E-2"/>
  </r>
  <r>
    <n v="2010"/>
    <s v="Madhya Pradesh"/>
    <s v="Panna"/>
    <x v="1"/>
    <n v="2600"/>
    <n v="923.08"/>
    <m/>
    <s v="Low"/>
    <s v="Medium"/>
    <x v="0"/>
    <s v="2010s"/>
    <s v="Cereal"/>
    <n v="0.35503076923076926"/>
  </r>
  <r>
    <n v="2010"/>
    <s v="Madhya Pradesh"/>
    <s v="Panna"/>
    <x v="2"/>
    <n v="77500"/>
    <n v="935.48"/>
    <m/>
    <s v="Low"/>
    <s v="Large"/>
    <x v="0"/>
    <s v="2010s"/>
    <s v="Pulse"/>
    <n v="1.2070709677419356E-2"/>
  </r>
  <r>
    <n v="2011"/>
    <s v="Madhya Pradesh"/>
    <s v="Panna"/>
    <x v="0"/>
    <n v="61300"/>
    <n v="995.11"/>
    <m/>
    <s v="Low"/>
    <s v="Large"/>
    <x v="0"/>
    <s v="2010s"/>
    <s v="Cereal"/>
    <n v="1.6233442088091354E-2"/>
  </r>
  <r>
    <n v="2011"/>
    <s v="Madhya Pradesh"/>
    <s v="Panna"/>
    <x v="1"/>
    <n v="4700"/>
    <n v="617.02"/>
    <m/>
    <s v="Low"/>
    <s v="Medium"/>
    <x v="0"/>
    <s v="2010s"/>
    <s v="Cereal"/>
    <n v="0.13128085106382978"/>
  </r>
  <r>
    <n v="2011"/>
    <s v="Madhya Pradesh"/>
    <s v="Panna"/>
    <x v="2"/>
    <n v="99400"/>
    <n v="1074.45"/>
    <m/>
    <s v="Medium"/>
    <s v="Large"/>
    <x v="0"/>
    <s v="2010s"/>
    <s v="Pulse"/>
    <n v="1.0809356136820925E-2"/>
  </r>
  <r>
    <n v="2012"/>
    <s v="Madhya Pradesh"/>
    <s v="Panna"/>
    <x v="0"/>
    <n v="63640"/>
    <n v="1019.96"/>
    <m/>
    <s v="Medium"/>
    <s v="Large"/>
    <x v="0"/>
    <s v="2010s"/>
    <s v="Cereal"/>
    <n v="1.6027027027027029E-2"/>
  </r>
  <r>
    <n v="2012"/>
    <s v="Madhya Pradesh"/>
    <s v="Panna"/>
    <x v="1"/>
    <n v="2560"/>
    <n v="1507.81"/>
    <m/>
    <s v="Medium"/>
    <s v="Medium"/>
    <x v="0"/>
    <s v="2010s"/>
    <s v="Cereal"/>
    <n v="0.58898828125000002"/>
  </r>
  <r>
    <n v="2012"/>
    <s v="Madhya Pradesh"/>
    <s v="Panna"/>
    <x v="2"/>
    <n v="90090"/>
    <n v="1069.5999999999999"/>
    <m/>
    <s v="Medium"/>
    <s v="Large"/>
    <x v="0"/>
    <s v="2010s"/>
    <s v="Pulse"/>
    <n v="1.1872571872571871E-2"/>
  </r>
  <r>
    <n v="2013"/>
    <s v="Madhya Pradesh"/>
    <s v="Panna"/>
    <x v="0"/>
    <n v="80650"/>
    <n v="1134.6600000000001"/>
    <m/>
    <s v="Medium"/>
    <s v="Large"/>
    <x v="0"/>
    <s v="2010s"/>
    <s v="Cereal"/>
    <n v="1.4068939863608184E-2"/>
  </r>
  <r>
    <n v="2013"/>
    <s v="Madhya Pradesh"/>
    <s v="Panna"/>
    <x v="1"/>
    <n v="3480"/>
    <n v="1359.2"/>
    <m/>
    <s v="Medium"/>
    <s v="Medium"/>
    <x v="0"/>
    <s v="2010s"/>
    <s v="Cereal"/>
    <n v="0.39057471264367816"/>
  </r>
  <r>
    <n v="2013"/>
    <s v="Madhya Pradesh"/>
    <s v="Panna"/>
    <x v="2"/>
    <n v="83260"/>
    <n v="451.12"/>
    <m/>
    <s v="Low"/>
    <s v="Large"/>
    <x v="0"/>
    <s v="2010s"/>
    <s v="Pulse"/>
    <n v="5.4182080230602931E-3"/>
  </r>
  <r>
    <n v="2014"/>
    <s v="Madhya Pradesh"/>
    <s v="Panna"/>
    <x v="0"/>
    <n v="56000"/>
    <n v="1369.11"/>
    <m/>
    <s v="Medium"/>
    <s v="Large"/>
    <x v="0"/>
    <s v="2010s"/>
    <s v="Cereal"/>
    <n v="2.4448392857142856E-2"/>
  </r>
  <r>
    <n v="2014"/>
    <s v="Madhya Pradesh"/>
    <s v="Panna"/>
    <x v="1"/>
    <n v="8000"/>
    <n v="1625"/>
    <m/>
    <s v="Medium"/>
    <s v="Large"/>
    <x v="0"/>
    <s v="2010s"/>
    <s v="Cereal"/>
    <n v="0.203125"/>
  </r>
  <r>
    <n v="2014"/>
    <s v="Madhya Pradesh"/>
    <s v="Panna"/>
    <x v="2"/>
    <n v="67000"/>
    <n v="537.30999999999995"/>
    <m/>
    <s v="Low"/>
    <s v="Large"/>
    <x v="0"/>
    <s v="2010s"/>
    <s v="Pulse"/>
    <n v="8.019552238805969E-3"/>
  </r>
  <r>
    <n v="2015"/>
    <s v="Madhya Pradesh"/>
    <s v="Panna"/>
    <x v="0"/>
    <n v="55000"/>
    <n v="315.08999999999997"/>
    <m/>
    <s v="Low"/>
    <s v="Large"/>
    <x v="0"/>
    <s v="2010s"/>
    <s v="Cereal"/>
    <n v="5.7289090909090901E-3"/>
  </r>
  <r>
    <n v="2015"/>
    <s v="Madhya Pradesh"/>
    <s v="Panna"/>
    <x v="1"/>
    <n v="2000"/>
    <n v="1500"/>
    <m/>
    <s v="Medium"/>
    <s v="Medium"/>
    <x v="0"/>
    <s v="2010s"/>
    <s v="Cereal"/>
    <n v="0.75"/>
  </r>
  <r>
    <n v="2015"/>
    <s v="Madhya Pradesh"/>
    <s v="Panna"/>
    <x v="2"/>
    <n v="72000"/>
    <n v="1166.67"/>
    <m/>
    <s v="Medium"/>
    <s v="Large"/>
    <x v="0"/>
    <s v="2010s"/>
    <s v="Pulse"/>
    <n v="1.6203749999999999E-2"/>
  </r>
  <r>
    <n v="2016"/>
    <s v="Madhya Pradesh"/>
    <s v="Panna"/>
    <x v="0"/>
    <n v="69000"/>
    <n v="2598.9899999999998"/>
    <m/>
    <s v="Medium"/>
    <s v="Large"/>
    <x v="0"/>
    <s v="2010s"/>
    <s v="Cereal"/>
    <n v="3.7666521739130432E-2"/>
  </r>
  <r>
    <n v="2016"/>
    <s v="Madhya Pradesh"/>
    <s v="Panna"/>
    <x v="1"/>
    <n v="2000"/>
    <n v="2000"/>
    <m/>
    <s v="Medium"/>
    <s v="Medium"/>
    <x v="0"/>
    <s v="2010s"/>
    <s v="Cereal"/>
    <n v="1"/>
  </r>
  <r>
    <n v="2016"/>
    <s v="Madhya Pradesh"/>
    <s v="Panna"/>
    <x v="2"/>
    <n v="94000"/>
    <n v="1489.36"/>
    <m/>
    <s v="Medium"/>
    <s v="Large"/>
    <x v="0"/>
    <s v="2010s"/>
    <s v="Pulse"/>
    <n v="1.5844255319148935E-2"/>
  </r>
  <r>
    <n v="2017"/>
    <s v="Madhya Pradesh"/>
    <s v="Panna"/>
    <x v="0"/>
    <n v="58400"/>
    <n v="2400.6799999999998"/>
    <m/>
    <s v="Medium"/>
    <s v="Large"/>
    <x v="0"/>
    <s v="2010s"/>
    <s v="Cereal"/>
    <n v="4.1107534246575338E-2"/>
  </r>
  <r>
    <n v="2017"/>
    <s v="Madhya Pradesh"/>
    <s v="Panna"/>
    <x v="1"/>
    <n v="2600"/>
    <n v="1350"/>
    <m/>
    <s v="Medium"/>
    <s v="Medium"/>
    <x v="0"/>
    <s v="2010s"/>
    <s v="Cereal"/>
    <n v="0.51923076923076927"/>
  </r>
  <r>
    <n v="2017"/>
    <s v="Madhya Pradesh"/>
    <s v="Panna"/>
    <x v="2"/>
    <n v="93670"/>
    <n v="1784.03"/>
    <m/>
    <s v="Medium"/>
    <s v="Large"/>
    <x v="0"/>
    <s v="2010s"/>
    <s v="Pulse"/>
    <n v="1.9045905839649834E-2"/>
  </r>
  <r>
    <n v="2008"/>
    <s v="Madhya Pradesh"/>
    <s v="Rewa"/>
    <x v="0"/>
    <n v="136900"/>
    <n v="644.55999999999995"/>
    <m/>
    <s v="Low"/>
    <s v="Large"/>
    <x v="0"/>
    <s v="2000s"/>
    <s v="Cereal"/>
    <n v="4.7082542001460918E-3"/>
  </r>
  <r>
    <n v="2008"/>
    <s v="Madhya Pradesh"/>
    <s v="Rewa"/>
    <x v="1"/>
    <n v="1300"/>
    <n v="846.15"/>
    <m/>
    <s v="Low"/>
    <s v="Medium"/>
    <x v="0"/>
    <s v="2000s"/>
    <s v="Cereal"/>
    <n v="0.65088461538461539"/>
  </r>
  <r>
    <n v="2008"/>
    <s v="Madhya Pradesh"/>
    <s v="Rewa"/>
    <x v="2"/>
    <n v="58900"/>
    <n v="966.04"/>
    <m/>
    <s v="Low"/>
    <s v="Large"/>
    <x v="0"/>
    <s v="2000s"/>
    <s v="Pulse"/>
    <n v="1.6401358234295414E-2"/>
  </r>
  <r>
    <n v="2009"/>
    <s v="Madhya Pradesh"/>
    <s v="Rewa"/>
    <x v="0"/>
    <n v="124900"/>
    <n v="638.91"/>
    <m/>
    <s v="Low"/>
    <s v="Large"/>
    <x v="0"/>
    <s v="2000s"/>
    <s v="Cereal"/>
    <n v="5.1153722978382705E-3"/>
  </r>
  <r>
    <n v="2009"/>
    <s v="Madhya Pradesh"/>
    <s v="Rewa"/>
    <x v="1"/>
    <n v="1200"/>
    <n v="583.33000000000004"/>
    <m/>
    <s v="Low"/>
    <s v="Medium"/>
    <x v="0"/>
    <s v="2000s"/>
    <s v="Cereal"/>
    <n v="0.48610833333333336"/>
  </r>
  <r>
    <n v="2009"/>
    <s v="Madhya Pradesh"/>
    <s v="Rewa"/>
    <x v="2"/>
    <n v="58500"/>
    <n v="911.11"/>
    <m/>
    <s v="Low"/>
    <s v="Large"/>
    <x v="0"/>
    <s v="2000s"/>
    <s v="Pulse"/>
    <n v="1.5574529914529915E-2"/>
  </r>
  <r>
    <n v="2010"/>
    <s v="Madhya Pradesh"/>
    <s v="Rewa"/>
    <x v="0"/>
    <n v="102100"/>
    <n v="661.12"/>
    <m/>
    <s v="Low"/>
    <s v="Large"/>
    <x v="0"/>
    <s v="2010s"/>
    <s v="Cereal"/>
    <n v="6.4752203721841336E-3"/>
  </r>
  <r>
    <n v="2010"/>
    <s v="Madhya Pradesh"/>
    <s v="Rewa"/>
    <x v="1"/>
    <n v="1200"/>
    <n v="666.67"/>
    <m/>
    <s v="Low"/>
    <s v="Medium"/>
    <x v="0"/>
    <s v="2010s"/>
    <s v="Cereal"/>
    <n v="0.55555833333333327"/>
  </r>
  <r>
    <n v="2010"/>
    <s v="Madhya Pradesh"/>
    <s v="Rewa"/>
    <x v="2"/>
    <n v="51500"/>
    <n v="790.29"/>
    <m/>
    <s v="Low"/>
    <s v="Large"/>
    <x v="0"/>
    <s v="2010s"/>
    <s v="Pulse"/>
    <n v="1.5345436893203883E-2"/>
  </r>
  <r>
    <n v="2011"/>
    <s v="Madhya Pradesh"/>
    <s v="Rewa"/>
    <x v="0"/>
    <n v="120400"/>
    <n v="1177.74"/>
    <m/>
    <s v="Medium"/>
    <s v="Large"/>
    <x v="0"/>
    <s v="2010s"/>
    <s v="Cereal"/>
    <n v="9.7818936877076407E-3"/>
  </r>
  <r>
    <n v="2011"/>
    <s v="Madhya Pradesh"/>
    <s v="Rewa"/>
    <x v="1"/>
    <n v="1600"/>
    <n v="625"/>
    <m/>
    <s v="Low"/>
    <s v="Medium"/>
    <x v="0"/>
    <s v="2010s"/>
    <s v="Cereal"/>
    <n v="0.390625"/>
  </r>
  <r>
    <n v="2011"/>
    <s v="Madhya Pradesh"/>
    <s v="Rewa"/>
    <x v="2"/>
    <n v="61500"/>
    <n v="1352.85"/>
    <m/>
    <s v="Medium"/>
    <s v="Large"/>
    <x v="0"/>
    <s v="2010s"/>
    <s v="Pulse"/>
    <n v="2.1997560975609756E-2"/>
  </r>
  <r>
    <n v="2012"/>
    <s v="Madhya Pradesh"/>
    <s v="Rewa"/>
    <x v="0"/>
    <n v="123510"/>
    <n v="1616.47"/>
    <m/>
    <s v="Medium"/>
    <s v="Large"/>
    <x v="0"/>
    <s v="2010s"/>
    <s v="Cereal"/>
    <n v="1.3087766172779533E-2"/>
  </r>
  <r>
    <n v="2012"/>
    <s v="Madhya Pradesh"/>
    <s v="Rewa"/>
    <x v="1"/>
    <n v="1170"/>
    <n v="786.32"/>
    <m/>
    <s v="Low"/>
    <s v="Medium"/>
    <x v="0"/>
    <s v="2010s"/>
    <s v="Cereal"/>
    <n v="0.67206837606837611"/>
  </r>
  <r>
    <n v="2012"/>
    <s v="Madhya Pradesh"/>
    <s v="Rewa"/>
    <x v="2"/>
    <n v="49110"/>
    <n v="1437.79"/>
    <m/>
    <s v="Medium"/>
    <s v="Large"/>
    <x v="0"/>
    <s v="2010s"/>
    <s v="Pulse"/>
    <n v="2.9276929342292812E-2"/>
  </r>
  <r>
    <n v="2013"/>
    <s v="Madhya Pradesh"/>
    <s v="Rewa"/>
    <x v="0"/>
    <n v="119620"/>
    <n v="1789.92"/>
    <m/>
    <s v="Medium"/>
    <s v="Large"/>
    <x v="0"/>
    <s v="2010s"/>
    <s v="Cereal"/>
    <n v="1.4963384049490052E-2"/>
  </r>
  <r>
    <n v="2013"/>
    <s v="Madhya Pradesh"/>
    <s v="Rewa"/>
    <x v="1"/>
    <n v="1140"/>
    <n v="973.68"/>
    <m/>
    <s v="Low"/>
    <s v="Medium"/>
    <x v="0"/>
    <s v="2010s"/>
    <s v="Cereal"/>
    <n v="0.8541052631578947"/>
  </r>
  <r>
    <n v="2013"/>
    <s v="Madhya Pradesh"/>
    <s v="Rewa"/>
    <x v="2"/>
    <n v="59880"/>
    <n v="515.70000000000005"/>
    <m/>
    <s v="Low"/>
    <s v="Large"/>
    <x v="0"/>
    <s v="2010s"/>
    <s v="Pulse"/>
    <n v="8.6122244488977956E-3"/>
  </r>
  <r>
    <n v="2014"/>
    <s v="Madhya Pradesh"/>
    <s v="Rewa"/>
    <x v="0"/>
    <n v="136000"/>
    <n v="1808.82"/>
    <m/>
    <s v="Medium"/>
    <s v="Large"/>
    <x v="0"/>
    <s v="2010s"/>
    <s v="Cereal"/>
    <n v="1.3300147058823529E-2"/>
  </r>
  <r>
    <n v="2014"/>
    <s v="Madhya Pradesh"/>
    <s v="Rewa"/>
    <x v="1"/>
    <n v="7000"/>
    <n v="1714.29"/>
    <m/>
    <s v="Medium"/>
    <s v="Large"/>
    <x v="0"/>
    <s v="2010s"/>
    <s v="Cereal"/>
    <n v="0.24489857142857141"/>
  </r>
  <r>
    <n v="2014"/>
    <s v="Madhya Pradesh"/>
    <s v="Rewa"/>
    <x v="2"/>
    <n v="51000"/>
    <n v="764.71"/>
    <m/>
    <s v="Low"/>
    <s v="Large"/>
    <x v="0"/>
    <s v="2010s"/>
    <s v="Pulse"/>
    <n v="1.4994313725490196E-2"/>
  </r>
  <r>
    <n v="2015"/>
    <s v="Madhya Pradesh"/>
    <s v="Rewa"/>
    <x v="0"/>
    <n v="121000"/>
    <n v="947.69"/>
    <m/>
    <s v="Low"/>
    <s v="Large"/>
    <x v="0"/>
    <s v="2010s"/>
    <s v="Cereal"/>
    <n v="7.8321487603305786E-3"/>
  </r>
  <r>
    <n v="2015"/>
    <s v="Madhya Pradesh"/>
    <s v="Rewa"/>
    <x v="1"/>
    <n v="2000"/>
    <n v="1500"/>
    <m/>
    <s v="Medium"/>
    <s v="Medium"/>
    <x v="0"/>
    <s v="2010s"/>
    <s v="Cereal"/>
    <n v="0.75"/>
  </r>
  <r>
    <n v="2015"/>
    <s v="Madhya Pradesh"/>
    <s v="Rewa"/>
    <x v="2"/>
    <n v="64000"/>
    <n v="1000"/>
    <m/>
    <s v="Medium"/>
    <s v="Large"/>
    <x v="0"/>
    <s v="2010s"/>
    <s v="Pulse"/>
    <n v="1.5625E-2"/>
  </r>
  <r>
    <n v="2016"/>
    <s v="Madhya Pradesh"/>
    <s v="Rewa"/>
    <x v="0"/>
    <n v="126000"/>
    <n v="2793.65"/>
    <m/>
    <s v="Medium"/>
    <s v="Large"/>
    <x v="0"/>
    <s v="2010s"/>
    <s v="Cereal"/>
    <n v="2.2171825396825398E-2"/>
  </r>
  <r>
    <n v="2016"/>
    <s v="Madhya Pradesh"/>
    <s v="Rewa"/>
    <x v="1"/>
    <n v="4000"/>
    <n v="1500"/>
    <m/>
    <s v="Medium"/>
    <s v="Medium"/>
    <x v="0"/>
    <s v="2010s"/>
    <s v="Cereal"/>
    <n v="0.375"/>
  </r>
  <r>
    <n v="2016"/>
    <s v="Madhya Pradesh"/>
    <s v="Rewa"/>
    <x v="2"/>
    <n v="65000"/>
    <n v="1507.69"/>
    <m/>
    <s v="Medium"/>
    <s v="Large"/>
    <x v="0"/>
    <s v="2010s"/>
    <s v="Pulse"/>
    <n v="2.319523076923077E-2"/>
  </r>
  <r>
    <n v="2017"/>
    <s v="Madhya Pradesh"/>
    <s v="Rewa"/>
    <x v="0"/>
    <n v="121300"/>
    <n v="5159.93"/>
    <m/>
    <s v="High"/>
    <s v="Large"/>
    <x v="0"/>
    <s v="2010s"/>
    <s v="Cereal"/>
    <n v="4.2538582028029681E-2"/>
  </r>
  <r>
    <n v="2017"/>
    <s v="Madhya Pradesh"/>
    <s v="Rewa"/>
    <x v="1"/>
    <n v="2180"/>
    <n v="834.86"/>
    <m/>
    <s v="Low"/>
    <s v="Medium"/>
    <x v="0"/>
    <s v="2010s"/>
    <s v="Cereal"/>
    <n v="0.38296330275229357"/>
  </r>
  <r>
    <n v="2017"/>
    <s v="Madhya Pradesh"/>
    <s v="Rewa"/>
    <x v="2"/>
    <n v="54300"/>
    <n v="1374.95"/>
    <m/>
    <s v="Medium"/>
    <s v="Large"/>
    <x v="0"/>
    <s v="2010s"/>
    <s v="Pulse"/>
    <n v="2.5321362799263353E-2"/>
  </r>
  <r>
    <n v="2008"/>
    <s v="Madhya Pradesh"/>
    <s v="Sidhi"/>
    <x v="0"/>
    <n v="122400"/>
    <n v="393.06"/>
    <m/>
    <s v="Low"/>
    <s v="Large"/>
    <x v="0"/>
    <s v="2000s"/>
    <s v="Cereal"/>
    <n v="3.2112745098039214E-3"/>
  </r>
  <r>
    <n v="2008"/>
    <s v="Madhya Pradesh"/>
    <s v="Sidhi"/>
    <x v="1"/>
    <n v="37200"/>
    <n v="1142.47"/>
    <m/>
    <s v="Medium"/>
    <s v="Large"/>
    <x v="0"/>
    <s v="2000s"/>
    <s v="Cereal"/>
    <n v="3.0711559139784947E-2"/>
  </r>
  <r>
    <n v="2008"/>
    <s v="Madhya Pradesh"/>
    <s v="Sidhi"/>
    <x v="2"/>
    <n v="37200"/>
    <n v="462.37"/>
    <m/>
    <s v="Low"/>
    <s v="Large"/>
    <x v="0"/>
    <s v="2000s"/>
    <s v="Pulse"/>
    <n v="1.2429301075268817E-2"/>
  </r>
  <r>
    <n v="2009"/>
    <s v="Madhya Pradesh"/>
    <s v="Sidhi"/>
    <x v="0"/>
    <n v="116400"/>
    <n v="630.58000000000004"/>
    <m/>
    <s v="Low"/>
    <s v="Large"/>
    <x v="0"/>
    <s v="2000s"/>
    <s v="Cereal"/>
    <n v="5.4173539518900344E-3"/>
  </r>
  <r>
    <n v="2009"/>
    <s v="Madhya Pradesh"/>
    <s v="Sidhi"/>
    <x v="1"/>
    <n v="35700"/>
    <n v="991.6"/>
    <m/>
    <s v="Low"/>
    <s v="Large"/>
    <x v="0"/>
    <s v="2000s"/>
    <s v="Cereal"/>
    <n v="2.7775910364145659E-2"/>
  </r>
  <r>
    <n v="2009"/>
    <s v="Madhya Pradesh"/>
    <s v="Sidhi"/>
    <x v="2"/>
    <n v="35700"/>
    <n v="509.8"/>
    <m/>
    <s v="Low"/>
    <s v="Large"/>
    <x v="0"/>
    <s v="2000s"/>
    <s v="Pulse"/>
    <n v="1.4280112044817928E-2"/>
  </r>
  <r>
    <n v="2010"/>
    <s v="Madhya Pradesh"/>
    <s v="Sidhi"/>
    <x v="0"/>
    <n v="102500"/>
    <n v="890.73"/>
    <m/>
    <s v="Low"/>
    <s v="Large"/>
    <x v="0"/>
    <s v="2010s"/>
    <s v="Cereal"/>
    <n v="8.6900487804878052E-3"/>
  </r>
  <r>
    <n v="2010"/>
    <s v="Madhya Pradesh"/>
    <s v="Sidhi"/>
    <x v="1"/>
    <n v="35200"/>
    <n v="1139.2"/>
    <m/>
    <s v="Medium"/>
    <s v="Large"/>
    <x v="0"/>
    <s v="2010s"/>
    <s v="Cereal"/>
    <n v="3.2363636363636365E-2"/>
  </r>
  <r>
    <n v="2010"/>
    <s v="Madhya Pradesh"/>
    <s v="Sidhi"/>
    <x v="2"/>
    <n v="33800"/>
    <n v="428.99"/>
    <m/>
    <s v="Low"/>
    <s v="Large"/>
    <x v="0"/>
    <s v="2010s"/>
    <s v="Pulse"/>
    <n v="1.2692011834319526E-2"/>
  </r>
  <r>
    <n v="2011"/>
    <s v="Madhya Pradesh"/>
    <s v="Sidhi"/>
    <x v="0"/>
    <n v="87800"/>
    <n v="962.41"/>
    <m/>
    <s v="Low"/>
    <s v="Large"/>
    <x v="0"/>
    <s v="2010s"/>
    <s v="Cereal"/>
    <n v="1.0961389521640091E-2"/>
  </r>
  <r>
    <n v="2011"/>
    <s v="Madhya Pradesh"/>
    <s v="Sidhi"/>
    <x v="1"/>
    <n v="35900"/>
    <n v="885.79"/>
    <m/>
    <s v="Low"/>
    <s v="Large"/>
    <x v="0"/>
    <s v="2010s"/>
    <s v="Cereal"/>
    <n v="2.4673816155988858E-2"/>
  </r>
  <r>
    <n v="2011"/>
    <s v="Madhya Pradesh"/>
    <s v="Sidhi"/>
    <x v="2"/>
    <n v="42000"/>
    <n v="611.9"/>
    <m/>
    <s v="Low"/>
    <s v="Large"/>
    <x v="0"/>
    <s v="2010s"/>
    <s v="Pulse"/>
    <n v="1.4569047619047619E-2"/>
  </r>
  <r>
    <n v="2012"/>
    <s v="Madhya Pradesh"/>
    <s v="Sidhi"/>
    <x v="0"/>
    <n v="115750"/>
    <n v="2058.23"/>
    <m/>
    <s v="Medium"/>
    <s v="Large"/>
    <x v="0"/>
    <s v="2010s"/>
    <s v="Cereal"/>
    <n v="1.7781684665226782E-2"/>
  </r>
  <r>
    <n v="2012"/>
    <s v="Madhya Pradesh"/>
    <s v="Sidhi"/>
    <x v="1"/>
    <n v="34470"/>
    <n v="2042.65"/>
    <m/>
    <s v="Medium"/>
    <s v="Large"/>
    <x v="0"/>
    <s v="2010s"/>
    <s v="Cereal"/>
    <n v="5.9258775747026406E-2"/>
  </r>
  <r>
    <n v="2012"/>
    <s v="Madhya Pradesh"/>
    <s v="Sidhi"/>
    <x v="2"/>
    <n v="32860"/>
    <n v="661.59"/>
    <m/>
    <s v="Low"/>
    <s v="Large"/>
    <x v="0"/>
    <s v="2010s"/>
    <s v="Pulse"/>
    <n v="2.0133597078514913E-2"/>
  </r>
  <r>
    <n v="2013"/>
    <s v="Madhya Pradesh"/>
    <s v="Sidhi"/>
    <x v="0"/>
    <n v="116250"/>
    <n v="1485.59"/>
    <m/>
    <s v="Medium"/>
    <s v="Large"/>
    <x v="0"/>
    <s v="2010s"/>
    <s v="Cereal"/>
    <n v="1.2779268817204301E-2"/>
  </r>
  <r>
    <n v="2013"/>
    <s v="Madhya Pradesh"/>
    <s v="Sidhi"/>
    <x v="1"/>
    <n v="34200"/>
    <n v="1704.97"/>
    <m/>
    <s v="Medium"/>
    <s v="Large"/>
    <x v="0"/>
    <s v="2010s"/>
    <s v="Cereal"/>
    <n v="4.9852923976608191E-2"/>
  </r>
  <r>
    <n v="2013"/>
    <s v="Madhya Pradesh"/>
    <s v="Sidhi"/>
    <x v="2"/>
    <n v="33540"/>
    <n v="740.31"/>
    <m/>
    <s v="Low"/>
    <s v="Large"/>
    <x v="0"/>
    <s v="2010s"/>
    <s v="Pulse"/>
    <n v="2.2072450805008942E-2"/>
  </r>
  <r>
    <n v="2014"/>
    <s v="Madhya Pradesh"/>
    <s v="Sidhi"/>
    <x v="0"/>
    <n v="100000"/>
    <n v="1260"/>
    <m/>
    <s v="Medium"/>
    <s v="Large"/>
    <x v="0"/>
    <s v="2010s"/>
    <s v="Cereal"/>
    <n v="1.26E-2"/>
  </r>
  <r>
    <n v="2014"/>
    <s v="Madhya Pradesh"/>
    <s v="Sidhi"/>
    <x v="1"/>
    <n v="39000"/>
    <n v="1820.51"/>
    <m/>
    <s v="Medium"/>
    <s v="Large"/>
    <x v="0"/>
    <s v="2010s"/>
    <s v="Cereal"/>
    <n v="4.667974358974359E-2"/>
  </r>
  <r>
    <n v="2014"/>
    <s v="Madhya Pradesh"/>
    <s v="Sidhi"/>
    <x v="2"/>
    <n v="48000"/>
    <n v="666.67"/>
    <m/>
    <s v="Low"/>
    <s v="Large"/>
    <x v="0"/>
    <s v="2010s"/>
    <s v="Pulse"/>
    <n v="1.3888958333333333E-2"/>
  </r>
  <r>
    <n v="2015"/>
    <s v="Madhya Pradesh"/>
    <s v="Sidhi"/>
    <x v="0"/>
    <n v="118000"/>
    <n v="1163.81"/>
    <m/>
    <s v="Medium"/>
    <s v="Large"/>
    <x v="0"/>
    <s v="2010s"/>
    <s v="Cereal"/>
    <n v="9.8627966101694914E-3"/>
  </r>
  <r>
    <n v="2015"/>
    <s v="Madhya Pradesh"/>
    <s v="Sidhi"/>
    <x v="1"/>
    <n v="49000"/>
    <n v="1755.1"/>
    <m/>
    <s v="Medium"/>
    <s v="Large"/>
    <x v="0"/>
    <s v="2010s"/>
    <s v="Cereal"/>
    <n v="3.5818367346938773E-2"/>
  </r>
  <r>
    <n v="2015"/>
    <s v="Madhya Pradesh"/>
    <s v="Sidhi"/>
    <x v="2"/>
    <n v="63000"/>
    <n v="1079.3699999999999"/>
    <m/>
    <s v="Medium"/>
    <s v="Large"/>
    <x v="0"/>
    <s v="2010s"/>
    <s v="Pulse"/>
    <n v="1.7132857142857141E-2"/>
  </r>
  <r>
    <n v="2016"/>
    <s v="Madhya Pradesh"/>
    <s v="Sidhi"/>
    <x v="0"/>
    <n v="118000"/>
    <n v="2949.15"/>
    <m/>
    <s v="Medium"/>
    <s v="Large"/>
    <x v="0"/>
    <s v="2010s"/>
    <s v="Cereal"/>
    <n v="2.4992796610169492E-2"/>
  </r>
  <r>
    <n v="2016"/>
    <s v="Madhya Pradesh"/>
    <s v="Sidhi"/>
    <x v="1"/>
    <n v="46000"/>
    <n v="2500"/>
    <m/>
    <s v="Medium"/>
    <s v="Large"/>
    <x v="0"/>
    <s v="2010s"/>
    <s v="Cereal"/>
    <n v="5.434782608695652E-2"/>
  </r>
  <r>
    <n v="2016"/>
    <s v="Madhya Pradesh"/>
    <s v="Sidhi"/>
    <x v="2"/>
    <n v="65000"/>
    <n v="1276.92"/>
    <m/>
    <s v="Medium"/>
    <s v="Large"/>
    <x v="0"/>
    <s v="2010s"/>
    <s v="Pulse"/>
    <n v="1.9644923076923077E-2"/>
  </r>
  <r>
    <n v="2017"/>
    <s v="Madhya Pradesh"/>
    <s v="Sidhi"/>
    <x v="0"/>
    <n v="113950"/>
    <n v="2049.14"/>
    <m/>
    <s v="Medium"/>
    <s v="Large"/>
    <x v="0"/>
    <s v="2010s"/>
    <s v="Cereal"/>
    <n v="1.7982799473453267E-2"/>
  </r>
  <r>
    <n v="2017"/>
    <s v="Madhya Pradesh"/>
    <s v="Sidhi"/>
    <x v="1"/>
    <n v="38100"/>
    <n v="2625.2"/>
    <m/>
    <s v="Medium"/>
    <s v="Large"/>
    <x v="0"/>
    <s v="2010s"/>
    <s v="Cereal"/>
    <n v="6.890288713910761E-2"/>
  </r>
  <r>
    <n v="2017"/>
    <s v="Madhya Pradesh"/>
    <s v="Sidhi"/>
    <x v="2"/>
    <n v="66600"/>
    <n v="1151.6500000000001"/>
    <m/>
    <s v="Medium"/>
    <s v="Large"/>
    <x v="0"/>
    <s v="2010s"/>
    <s v="Pulse"/>
    <n v="1.7292042042042044E-2"/>
  </r>
  <r>
    <n v="2008"/>
    <s v="Madhya Pradesh"/>
    <s v="Satna"/>
    <x v="0"/>
    <n v="90300"/>
    <n v="432"/>
    <m/>
    <s v="Low"/>
    <s v="Large"/>
    <x v="0"/>
    <s v="2000s"/>
    <s v="Cereal"/>
    <n v="4.7840531561461792E-3"/>
  </r>
  <r>
    <n v="2008"/>
    <s v="Madhya Pradesh"/>
    <s v="Satna"/>
    <x v="1"/>
    <n v="800"/>
    <n v="750"/>
    <m/>
    <s v="Low"/>
    <s v="Small"/>
    <x v="0"/>
    <s v="2000s"/>
    <s v="Cereal"/>
    <n v="0.9375"/>
  </r>
  <r>
    <n v="2008"/>
    <s v="Madhya Pradesh"/>
    <s v="Satna"/>
    <x v="2"/>
    <n v="92300"/>
    <n v="522.21"/>
    <m/>
    <s v="Low"/>
    <s v="Large"/>
    <x v="0"/>
    <s v="2000s"/>
    <s v="Pulse"/>
    <n v="5.6577464788732396E-3"/>
  </r>
  <r>
    <n v="2009"/>
    <s v="Madhya Pradesh"/>
    <s v="Satna"/>
    <x v="0"/>
    <n v="82600"/>
    <n v="647.70000000000005"/>
    <m/>
    <s v="Low"/>
    <s v="Large"/>
    <x v="0"/>
    <s v="2000s"/>
    <s v="Cereal"/>
    <n v="7.8414043583535115E-3"/>
  </r>
  <r>
    <n v="2009"/>
    <s v="Madhya Pradesh"/>
    <s v="Satna"/>
    <x v="1"/>
    <n v="800"/>
    <n v="625"/>
    <m/>
    <s v="Low"/>
    <s v="Small"/>
    <x v="0"/>
    <s v="2000s"/>
    <s v="Cereal"/>
    <n v="0.78125"/>
  </r>
  <r>
    <n v="2009"/>
    <s v="Madhya Pradesh"/>
    <s v="Satna"/>
    <x v="2"/>
    <n v="90500"/>
    <n v="617.67999999999995"/>
    <m/>
    <s v="Low"/>
    <s v="Large"/>
    <x v="0"/>
    <s v="2000s"/>
    <s v="Pulse"/>
    <n v="6.8251933701657455E-3"/>
  </r>
  <r>
    <n v="2010"/>
    <s v="Madhya Pradesh"/>
    <s v="Satna"/>
    <x v="0"/>
    <n v="71700"/>
    <n v="1036.26"/>
    <m/>
    <s v="Medium"/>
    <s v="Large"/>
    <x v="0"/>
    <s v="2010s"/>
    <s v="Cereal"/>
    <n v="1.4452719665271967E-2"/>
  </r>
  <r>
    <n v="2010"/>
    <s v="Madhya Pradesh"/>
    <s v="Satna"/>
    <x v="1"/>
    <n v="700"/>
    <n v="857.14"/>
    <m/>
    <s v="Low"/>
    <s v="Small"/>
    <x v="0"/>
    <s v="2010s"/>
    <s v="Cereal"/>
    <n v="1.2244857142857142"/>
  </r>
  <r>
    <n v="2010"/>
    <s v="Madhya Pradesh"/>
    <s v="Satna"/>
    <x v="2"/>
    <n v="74100"/>
    <n v="434.55"/>
    <m/>
    <s v="Low"/>
    <s v="Large"/>
    <x v="0"/>
    <s v="2010s"/>
    <s v="Pulse"/>
    <n v="5.8643724696356278E-3"/>
  </r>
  <r>
    <n v="2011"/>
    <s v="Madhya Pradesh"/>
    <s v="Satna"/>
    <x v="0"/>
    <n v="82400"/>
    <n v="1649.27"/>
    <m/>
    <s v="Medium"/>
    <s v="Large"/>
    <x v="0"/>
    <s v="2010s"/>
    <s v="Cereal"/>
    <n v="2.0015412621359224E-2"/>
  </r>
  <r>
    <n v="2011"/>
    <s v="Madhya Pradesh"/>
    <s v="Satna"/>
    <x v="1"/>
    <n v="800"/>
    <n v="750"/>
    <m/>
    <s v="Low"/>
    <s v="Small"/>
    <x v="0"/>
    <s v="2010s"/>
    <s v="Cereal"/>
    <n v="0.9375"/>
  </r>
  <r>
    <n v="2011"/>
    <s v="Madhya Pradesh"/>
    <s v="Satna"/>
    <x v="2"/>
    <n v="95300"/>
    <n v="597.05999999999995"/>
    <m/>
    <s v="Low"/>
    <s v="Large"/>
    <x v="0"/>
    <s v="2010s"/>
    <s v="Pulse"/>
    <n v="6.265057712486883E-3"/>
  </r>
  <r>
    <n v="2012"/>
    <s v="Madhya Pradesh"/>
    <s v="Satna"/>
    <x v="0"/>
    <n v="85380"/>
    <n v="2315.1799999999998"/>
    <m/>
    <s v="Medium"/>
    <s v="Large"/>
    <x v="0"/>
    <s v="2010s"/>
    <s v="Cereal"/>
    <n v="2.7116186460529396E-2"/>
  </r>
  <r>
    <n v="2012"/>
    <s v="Madhya Pradesh"/>
    <s v="Satna"/>
    <x v="1"/>
    <n v="840"/>
    <n v="1464.29"/>
    <m/>
    <s v="Medium"/>
    <s v="Small"/>
    <x v="0"/>
    <s v="2010s"/>
    <s v="Cereal"/>
    <n v="1.7432023809523809"/>
  </r>
  <r>
    <n v="2012"/>
    <s v="Madhya Pradesh"/>
    <s v="Satna"/>
    <x v="2"/>
    <n v="78130"/>
    <n v="517.85"/>
    <m/>
    <s v="Low"/>
    <s v="Large"/>
    <x v="0"/>
    <s v="2010s"/>
    <s v="Pulse"/>
    <n v="6.6280558044285167E-3"/>
  </r>
  <r>
    <n v="2013"/>
    <s v="Madhya Pradesh"/>
    <s v="Satna"/>
    <x v="0"/>
    <n v="82070"/>
    <n v="2297.5500000000002"/>
    <m/>
    <s v="Medium"/>
    <s v="Large"/>
    <x v="0"/>
    <s v="2010s"/>
    <s v="Cereal"/>
    <n v="2.7995004264652127E-2"/>
  </r>
  <r>
    <n v="2013"/>
    <s v="Madhya Pradesh"/>
    <s v="Satna"/>
    <x v="1"/>
    <n v="770"/>
    <n v="701.3"/>
    <m/>
    <s v="Low"/>
    <s v="Small"/>
    <x v="0"/>
    <s v="2010s"/>
    <s v="Cereal"/>
    <n v="0.91077922077922069"/>
  </r>
  <r>
    <n v="2013"/>
    <s v="Madhya Pradesh"/>
    <s v="Satna"/>
    <x v="2"/>
    <n v="93140"/>
    <n v="452.65"/>
    <m/>
    <s v="Low"/>
    <s v="Large"/>
    <x v="0"/>
    <s v="2010s"/>
    <s v="Pulse"/>
    <n v="4.8598883401331323E-3"/>
  </r>
  <r>
    <n v="2014"/>
    <s v="Madhya Pradesh"/>
    <s v="Satna"/>
    <x v="0"/>
    <n v="104000"/>
    <n v="1935.87"/>
    <m/>
    <s v="Medium"/>
    <s v="Large"/>
    <x v="0"/>
    <s v="2010s"/>
    <s v="Cereal"/>
    <n v="1.8614134615384616E-2"/>
  </r>
  <r>
    <n v="2014"/>
    <s v="Madhya Pradesh"/>
    <s v="Satna"/>
    <x v="1"/>
    <n v="17000"/>
    <n v="1411.76"/>
    <m/>
    <s v="Medium"/>
    <s v="Large"/>
    <x v="0"/>
    <s v="2010s"/>
    <s v="Cereal"/>
    <n v="8.3044705882352937E-2"/>
  </r>
  <r>
    <n v="2014"/>
    <s v="Madhya Pradesh"/>
    <s v="Satna"/>
    <x v="2"/>
    <n v="68000"/>
    <n v="926.47"/>
    <m/>
    <s v="Low"/>
    <s v="Large"/>
    <x v="0"/>
    <s v="2010s"/>
    <s v="Pulse"/>
    <n v="1.3624558823529411E-2"/>
  </r>
  <r>
    <n v="2015"/>
    <s v="Madhya Pradesh"/>
    <s v="Satna"/>
    <x v="0"/>
    <n v="104000"/>
    <n v="2288.46"/>
    <m/>
    <s v="Medium"/>
    <s v="Large"/>
    <x v="0"/>
    <s v="2010s"/>
    <s v="Cereal"/>
    <n v="2.2004423076923078E-2"/>
  </r>
  <r>
    <n v="2015"/>
    <s v="Madhya Pradesh"/>
    <s v="Satna"/>
    <x v="1"/>
    <n v="3000"/>
    <n v="2000"/>
    <m/>
    <s v="Medium"/>
    <s v="Medium"/>
    <x v="0"/>
    <s v="2010s"/>
    <s v="Cereal"/>
    <n v="0.66666666666666663"/>
  </r>
  <r>
    <n v="2015"/>
    <s v="Madhya Pradesh"/>
    <s v="Satna"/>
    <x v="2"/>
    <n v="109000"/>
    <n v="1165.1400000000001"/>
    <m/>
    <s v="Medium"/>
    <s v="Large"/>
    <x v="0"/>
    <s v="2010s"/>
    <s v="Pulse"/>
    <n v="1.0689357798165138E-2"/>
  </r>
  <r>
    <n v="2016"/>
    <s v="Madhya Pradesh"/>
    <s v="Satna"/>
    <x v="0"/>
    <n v="120000"/>
    <n v="3277.75"/>
    <m/>
    <s v="High"/>
    <s v="Large"/>
    <x v="0"/>
    <s v="2010s"/>
    <s v="Cereal"/>
    <n v="2.7314583333333333E-2"/>
  </r>
  <r>
    <n v="2016"/>
    <s v="Madhya Pradesh"/>
    <s v="Satna"/>
    <x v="2"/>
    <n v="120000"/>
    <n v="1750"/>
    <m/>
    <s v="Medium"/>
    <s v="Large"/>
    <x v="0"/>
    <s v="2010s"/>
    <s v="Pulse"/>
    <n v="1.4583333333333334E-2"/>
  </r>
  <r>
    <n v="2017"/>
    <s v="Madhya Pradesh"/>
    <s v="Satna"/>
    <x v="0"/>
    <n v="132000"/>
    <n v="2460.61"/>
    <m/>
    <s v="Medium"/>
    <s v="Large"/>
    <x v="0"/>
    <s v="2010s"/>
    <s v="Cereal"/>
    <n v="1.8640984848484851E-2"/>
  </r>
  <r>
    <n v="2017"/>
    <s v="Madhya Pradesh"/>
    <s v="Satna"/>
    <x v="1"/>
    <n v="4200"/>
    <n v="1735.71"/>
    <m/>
    <s v="Medium"/>
    <s v="Medium"/>
    <x v="0"/>
    <s v="2010s"/>
    <s v="Cereal"/>
    <n v="0.41326428571428575"/>
  </r>
  <r>
    <n v="2017"/>
    <s v="Madhya Pradesh"/>
    <s v="Satna"/>
    <x v="2"/>
    <n v="116000"/>
    <n v="1476.98"/>
    <m/>
    <s v="Medium"/>
    <s v="Large"/>
    <x v="0"/>
    <s v="2010s"/>
    <s v="Pulse"/>
    <n v="1.2732586206896553E-2"/>
  </r>
  <r>
    <n v="2008"/>
    <s v="Madhya Pradesh"/>
    <s v="Shahdol"/>
    <x v="0"/>
    <n v="253000"/>
    <n v="592.73"/>
    <m/>
    <s v="Low"/>
    <s v="Large"/>
    <x v="0"/>
    <s v="2000s"/>
    <s v="Cereal"/>
    <n v="2.3428063241106721E-3"/>
  </r>
  <r>
    <n v="2008"/>
    <s v="Madhya Pradesh"/>
    <s v="Shahdol"/>
    <x v="1"/>
    <n v="34900"/>
    <n v="808.02"/>
    <m/>
    <s v="Low"/>
    <s v="Large"/>
    <x v="0"/>
    <s v="2000s"/>
    <s v="Cereal"/>
    <n v="2.315243553008596E-2"/>
  </r>
  <r>
    <n v="2008"/>
    <s v="Madhya Pradesh"/>
    <s v="Shahdol"/>
    <x v="2"/>
    <n v="13000"/>
    <n v="407.69"/>
    <m/>
    <s v="Low"/>
    <s v="Large"/>
    <x v="0"/>
    <s v="2000s"/>
    <s v="Pulse"/>
    <n v="3.1360769230769234E-2"/>
  </r>
  <r>
    <n v="2009"/>
    <s v="Madhya Pradesh"/>
    <s v="Shahdol"/>
    <x v="0"/>
    <n v="236000"/>
    <n v="702.97"/>
    <m/>
    <s v="Low"/>
    <s v="Large"/>
    <x v="0"/>
    <s v="2000s"/>
    <s v="Cereal"/>
    <n v="2.9786864406779663E-3"/>
  </r>
  <r>
    <n v="2009"/>
    <s v="Madhya Pradesh"/>
    <s v="Shahdol"/>
    <x v="1"/>
    <n v="32900"/>
    <n v="574.47"/>
    <m/>
    <s v="Low"/>
    <s v="Large"/>
    <x v="0"/>
    <s v="2000s"/>
    <s v="Cereal"/>
    <n v="1.7461094224924013E-2"/>
  </r>
  <r>
    <n v="2009"/>
    <s v="Madhya Pradesh"/>
    <s v="Shahdol"/>
    <x v="2"/>
    <n v="14100"/>
    <n v="432.62"/>
    <m/>
    <s v="Low"/>
    <s v="Large"/>
    <x v="0"/>
    <s v="2000s"/>
    <s v="Pulse"/>
    <n v="3.0682269503546099E-2"/>
  </r>
  <r>
    <n v="2010"/>
    <s v="Madhya Pradesh"/>
    <s v="Shahdol"/>
    <x v="0"/>
    <n v="236600"/>
    <n v="959.85"/>
    <m/>
    <s v="Low"/>
    <s v="Large"/>
    <x v="0"/>
    <s v="2010s"/>
    <s v="Cereal"/>
    <n v="4.0568469991546915E-3"/>
  </r>
  <r>
    <n v="2010"/>
    <s v="Madhya Pradesh"/>
    <s v="Shahdol"/>
    <x v="1"/>
    <n v="32800"/>
    <n v="853.66"/>
    <m/>
    <s v="Low"/>
    <s v="Large"/>
    <x v="0"/>
    <s v="2010s"/>
    <s v="Cereal"/>
    <n v="2.6026219512195119E-2"/>
  </r>
  <r>
    <n v="2010"/>
    <s v="Madhya Pradesh"/>
    <s v="Shahdol"/>
    <x v="2"/>
    <n v="13300"/>
    <n v="323.31"/>
    <m/>
    <s v="Low"/>
    <s v="Large"/>
    <x v="0"/>
    <s v="2010s"/>
    <s v="Pulse"/>
    <n v="2.4309022556390978E-2"/>
  </r>
  <r>
    <n v="2011"/>
    <s v="Madhya Pradesh"/>
    <s v="Shahdol"/>
    <x v="0"/>
    <n v="258600"/>
    <n v="1367.75"/>
    <m/>
    <s v="Medium"/>
    <s v="Large"/>
    <x v="0"/>
    <s v="2010s"/>
    <s v="Cereal"/>
    <n v="5.2890564578499614E-3"/>
  </r>
  <r>
    <n v="2011"/>
    <s v="Madhya Pradesh"/>
    <s v="Shahdol"/>
    <x v="1"/>
    <n v="35100"/>
    <n v="709.4"/>
    <m/>
    <s v="Low"/>
    <s v="Large"/>
    <x v="0"/>
    <s v="2010s"/>
    <s v="Cereal"/>
    <n v="2.0210826210826212E-2"/>
  </r>
  <r>
    <n v="2011"/>
    <s v="Madhya Pradesh"/>
    <s v="Shahdol"/>
    <x v="2"/>
    <n v="17500"/>
    <n v="468.57"/>
    <m/>
    <s v="Low"/>
    <s v="Large"/>
    <x v="0"/>
    <s v="2010s"/>
    <s v="Pulse"/>
    <n v="2.6775428571428572E-2"/>
  </r>
  <r>
    <n v="2011"/>
    <s v="Madhya Pradesh"/>
    <s v="Shahdol"/>
    <x v="3"/>
    <n v="20"/>
    <n v="423.53"/>
    <m/>
    <s v="Low"/>
    <s v="Small"/>
    <x v="0"/>
    <s v="2010s"/>
    <s v="Fiber"/>
    <n v="21.176499999999997"/>
  </r>
  <r>
    <n v="2012"/>
    <s v="Madhya Pradesh"/>
    <s v="Shahdol"/>
    <x v="0"/>
    <n v="257730"/>
    <n v="1489.54"/>
    <m/>
    <s v="Medium"/>
    <s v="Large"/>
    <x v="0"/>
    <s v="2010s"/>
    <s v="Cereal"/>
    <n v="5.7794591238893413E-3"/>
  </r>
  <r>
    <n v="2012"/>
    <s v="Madhya Pradesh"/>
    <s v="Shahdol"/>
    <x v="1"/>
    <n v="31780"/>
    <n v="1491.82"/>
    <m/>
    <s v="Medium"/>
    <s v="Large"/>
    <x v="0"/>
    <s v="2010s"/>
    <s v="Cereal"/>
    <n v="4.6942101950912522E-2"/>
  </r>
  <r>
    <n v="2012"/>
    <s v="Madhya Pradesh"/>
    <s v="Shahdol"/>
    <x v="2"/>
    <n v="15360"/>
    <n v="649.09"/>
    <m/>
    <s v="Low"/>
    <s v="Large"/>
    <x v="0"/>
    <s v="2010s"/>
    <s v="Pulse"/>
    <n v="4.2258463541666666E-2"/>
  </r>
  <r>
    <n v="2013"/>
    <s v="Madhya Pradesh"/>
    <s v="Shahdol"/>
    <x v="0"/>
    <n v="257180"/>
    <n v="1885.37"/>
    <m/>
    <s v="Medium"/>
    <s v="Large"/>
    <x v="0"/>
    <s v="2010s"/>
    <s v="Cereal"/>
    <n v="7.3309355315343333E-3"/>
  </r>
  <r>
    <n v="2013"/>
    <s v="Madhya Pradesh"/>
    <s v="Shahdol"/>
    <x v="1"/>
    <n v="31460"/>
    <n v="1414.18"/>
    <m/>
    <s v="Medium"/>
    <s v="Large"/>
    <x v="0"/>
    <s v="2010s"/>
    <s v="Cereal"/>
    <n v="4.495168467895741E-2"/>
  </r>
  <r>
    <n v="2013"/>
    <s v="Madhya Pradesh"/>
    <s v="Shahdol"/>
    <x v="2"/>
    <n v="25510"/>
    <n v="708.35"/>
    <m/>
    <s v="Low"/>
    <s v="Large"/>
    <x v="0"/>
    <s v="2010s"/>
    <s v="Pulse"/>
    <n v="2.7767542140337123E-2"/>
  </r>
  <r>
    <n v="2014"/>
    <s v="Madhya Pradesh"/>
    <s v="Shahdol"/>
    <x v="0"/>
    <n v="269000"/>
    <n v="1898.4"/>
    <m/>
    <s v="Medium"/>
    <s v="Large"/>
    <x v="0"/>
    <s v="2010s"/>
    <s v="Cereal"/>
    <n v="7.0572490706319706E-3"/>
  </r>
  <r>
    <n v="2014"/>
    <s v="Madhya Pradesh"/>
    <s v="Shahdol"/>
    <x v="1"/>
    <n v="51000"/>
    <n v="1549.02"/>
    <m/>
    <s v="Medium"/>
    <s v="Large"/>
    <x v="0"/>
    <s v="2010s"/>
    <s v="Cereal"/>
    <n v="3.0372941176470589E-2"/>
  </r>
  <r>
    <n v="2014"/>
    <s v="Madhya Pradesh"/>
    <s v="Shahdol"/>
    <x v="2"/>
    <n v="26000"/>
    <n v="884.62"/>
    <m/>
    <s v="Low"/>
    <s v="Large"/>
    <x v="0"/>
    <s v="2010s"/>
    <s v="Pulse"/>
    <n v="3.4023846153846155E-2"/>
  </r>
  <r>
    <n v="2015"/>
    <s v="Madhya Pradesh"/>
    <s v="Shahdol"/>
    <x v="0"/>
    <n v="229000"/>
    <n v="1650.66"/>
    <m/>
    <s v="Medium"/>
    <s v="Large"/>
    <x v="0"/>
    <s v="2010s"/>
    <s v="Cereal"/>
    <n v="7.2081222707423582E-3"/>
  </r>
  <r>
    <n v="2015"/>
    <s v="Madhya Pradesh"/>
    <s v="Shahdol"/>
    <x v="1"/>
    <n v="40000"/>
    <n v="2100"/>
    <m/>
    <s v="Medium"/>
    <s v="Large"/>
    <x v="0"/>
    <s v="2010s"/>
    <s v="Cereal"/>
    <n v="5.2499999999999998E-2"/>
  </r>
  <r>
    <n v="2015"/>
    <s v="Madhya Pradesh"/>
    <s v="Shahdol"/>
    <x v="2"/>
    <n v="54000"/>
    <n v="851.85"/>
    <m/>
    <s v="Low"/>
    <s v="Large"/>
    <x v="0"/>
    <s v="2010s"/>
    <s v="Pulse"/>
    <n v="1.5775000000000001E-2"/>
  </r>
  <r>
    <n v="2016"/>
    <s v="Madhya Pradesh"/>
    <s v="Shahdol"/>
    <x v="0"/>
    <n v="276000"/>
    <n v="2113.48"/>
    <m/>
    <s v="Medium"/>
    <s v="Large"/>
    <x v="0"/>
    <s v="2010s"/>
    <s v="Cereal"/>
    <n v="7.6575362318840583E-3"/>
  </r>
  <r>
    <n v="2016"/>
    <s v="Madhya Pradesh"/>
    <s v="Shahdol"/>
    <x v="1"/>
    <n v="42000"/>
    <n v="2000"/>
    <m/>
    <s v="Medium"/>
    <s v="Large"/>
    <x v="0"/>
    <s v="2010s"/>
    <s v="Cereal"/>
    <n v="4.7619047619047616E-2"/>
  </r>
  <r>
    <n v="2016"/>
    <s v="Madhya Pradesh"/>
    <s v="Shahdol"/>
    <x v="2"/>
    <n v="41000"/>
    <n v="1121.95"/>
    <m/>
    <s v="Medium"/>
    <s v="Large"/>
    <x v="0"/>
    <s v="2010s"/>
    <s v="Pulse"/>
    <n v="2.7364634146341466E-2"/>
  </r>
  <r>
    <n v="2017"/>
    <s v="Madhya Pradesh"/>
    <s v="Shahdol"/>
    <x v="0"/>
    <n v="240330"/>
    <n v="1622.35"/>
    <m/>
    <s v="Medium"/>
    <s v="Large"/>
    <x v="0"/>
    <s v="2010s"/>
    <s v="Cereal"/>
    <n v="6.7505097158074307E-3"/>
  </r>
  <r>
    <n v="2017"/>
    <s v="Madhya Pradesh"/>
    <s v="Shahdol"/>
    <x v="1"/>
    <n v="38820"/>
    <n v="2040.44"/>
    <m/>
    <s v="Medium"/>
    <s v="Large"/>
    <x v="0"/>
    <s v="2010s"/>
    <s v="Cereal"/>
    <n v="5.2561566202988151E-2"/>
  </r>
  <r>
    <n v="2017"/>
    <s v="Madhya Pradesh"/>
    <s v="Shahdol"/>
    <x v="2"/>
    <n v="45500"/>
    <n v="1037.3599999999999"/>
    <m/>
    <s v="Medium"/>
    <s v="Large"/>
    <x v="0"/>
    <s v="2010s"/>
    <s v="Pulse"/>
    <n v="2.2799120879120876E-2"/>
  </r>
  <r>
    <n v="2008"/>
    <s v="Madhya Pradesh"/>
    <s v="Gwalior"/>
    <x v="0"/>
    <n v="31000"/>
    <n v="1741.61"/>
    <m/>
    <s v="Medium"/>
    <s v="Large"/>
    <x v="0"/>
    <s v="2000s"/>
    <s v="Cereal"/>
    <n v="5.6180967741935484E-2"/>
  </r>
  <r>
    <n v="2008"/>
    <s v="Madhya Pradesh"/>
    <s v="Gwalior"/>
    <x v="1"/>
    <n v="200"/>
    <n v="1000"/>
    <m/>
    <s v="Medium"/>
    <s v="Small"/>
    <x v="0"/>
    <s v="2000s"/>
    <s v="Cereal"/>
    <n v="5"/>
  </r>
  <r>
    <n v="2008"/>
    <s v="Madhya Pradesh"/>
    <s v="Gwalior"/>
    <x v="2"/>
    <n v="17400"/>
    <n v="1287.3599999999999"/>
    <m/>
    <s v="Medium"/>
    <s v="Large"/>
    <x v="0"/>
    <s v="2000s"/>
    <s v="Pulse"/>
    <n v="7.3986206896551721E-2"/>
  </r>
  <r>
    <n v="2009"/>
    <s v="Madhya Pradesh"/>
    <s v="Gwalior"/>
    <x v="0"/>
    <n v="21000"/>
    <n v="2576.19"/>
    <m/>
    <s v="Medium"/>
    <s v="Large"/>
    <x v="0"/>
    <s v="2000s"/>
    <s v="Cereal"/>
    <n v="0.12267571428571429"/>
  </r>
  <r>
    <n v="2009"/>
    <s v="Madhya Pradesh"/>
    <s v="Gwalior"/>
    <x v="1"/>
    <n v="200"/>
    <n v="1000"/>
    <m/>
    <s v="Medium"/>
    <s v="Small"/>
    <x v="0"/>
    <s v="2000s"/>
    <s v="Cereal"/>
    <n v="5"/>
  </r>
  <r>
    <n v="2009"/>
    <s v="Madhya Pradesh"/>
    <s v="Gwalior"/>
    <x v="2"/>
    <n v="21700"/>
    <n v="1368.66"/>
    <m/>
    <s v="Medium"/>
    <s v="Large"/>
    <x v="0"/>
    <s v="2000s"/>
    <s v="Pulse"/>
    <n v="6.3071889400921663E-2"/>
  </r>
  <r>
    <n v="2010"/>
    <s v="Madhya Pradesh"/>
    <s v="Gwalior"/>
    <x v="0"/>
    <n v="24500"/>
    <n v="2612.2399999999998"/>
    <m/>
    <s v="Medium"/>
    <s v="Large"/>
    <x v="0"/>
    <s v="2010s"/>
    <s v="Cereal"/>
    <n v="0.10662204081632652"/>
  </r>
  <r>
    <n v="2010"/>
    <s v="Madhya Pradesh"/>
    <s v="Gwalior"/>
    <x v="1"/>
    <n v="200"/>
    <n v="1500"/>
    <m/>
    <s v="Medium"/>
    <s v="Small"/>
    <x v="0"/>
    <s v="2010s"/>
    <s v="Cereal"/>
    <n v="7.5"/>
  </r>
  <r>
    <n v="2010"/>
    <s v="Madhya Pradesh"/>
    <s v="Gwalior"/>
    <x v="2"/>
    <n v="17000"/>
    <n v="1782.35"/>
    <m/>
    <s v="Medium"/>
    <s v="Large"/>
    <x v="0"/>
    <s v="2010s"/>
    <s v="Pulse"/>
    <n v="0.10484411764705882"/>
  </r>
  <r>
    <n v="2011"/>
    <s v="Madhya Pradesh"/>
    <s v="Gwalior"/>
    <x v="0"/>
    <n v="34700"/>
    <n v="3204.61"/>
    <m/>
    <s v="High"/>
    <s v="Large"/>
    <x v="0"/>
    <s v="2010s"/>
    <s v="Cereal"/>
    <n v="9.2351873198847259E-2"/>
  </r>
  <r>
    <n v="2011"/>
    <s v="Madhya Pradesh"/>
    <s v="Gwalior"/>
    <x v="1"/>
    <n v="200"/>
    <n v="1500"/>
    <m/>
    <s v="Medium"/>
    <s v="Small"/>
    <x v="0"/>
    <s v="2010s"/>
    <s v="Cereal"/>
    <n v="7.5"/>
  </r>
  <r>
    <n v="2011"/>
    <s v="Madhya Pradesh"/>
    <s v="Gwalior"/>
    <x v="2"/>
    <n v="22400"/>
    <n v="1455.36"/>
    <m/>
    <s v="Medium"/>
    <s v="Large"/>
    <x v="0"/>
    <s v="2010s"/>
    <s v="Pulse"/>
    <n v="6.4971428571428569E-2"/>
  </r>
  <r>
    <n v="2012"/>
    <s v="Madhya Pradesh"/>
    <s v="Gwalior"/>
    <x v="0"/>
    <n v="49160"/>
    <n v="1819.16"/>
    <m/>
    <s v="Medium"/>
    <s v="Large"/>
    <x v="0"/>
    <s v="2010s"/>
    <s v="Cereal"/>
    <n v="3.7004882017900732E-2"/>
  </r>
  <r>
    <n v="2012"/>
    <s v="Madhya Pradesh"/>
    <s v="Gwalior"/>
    <x v="1"/>
    <n v="60"/>
    <n v="2166.67"/>
    <m/>
    <s v="Medium"/>
    <s v="Small"/>
    <x v="0"/>
    <s v="2010s"/>
    <s v="Cereal"/>
    <n v="36.111166666666669"/>
  </r>
  <r>
    <n v="2012"/>
    <s v="Madhya Pradesh"/>
    <s v="Gwalior"/>
    <x v="2"/>
    <n v="23280"/>
    <n v="1599.23"/>
    <m/>
    <s v="Medium"/>
    <s v="Large"/>
    <x v="0"/>
    <s v="2010s"/>
    <s v="Pulse"/>
    <n v="6.8695446735395196E-2"/>
  </r>
  <r>
    <n v="2013"/>
    <s v="Madhya Pradesh"/>
    <s v="Gwalior"/>
    <x v="0"/>
    <n v="57510"/>
    <n v="2348.98"/>
    <m/>
    <s v="Medium"/>
    <s v="Large"/>
    <x v="0"/>
    <s v="2010s"/>
    <s v="Cereal"/>
    <n v="4.0844722656929233E-2"/>
  </r>
  <r>
    <n v="2013"/>
    <s v="Madhya Pradesh"/>
    <s v="Gwalior"/>
    <x v="1"/>
    <n v="40"/>
    <n v="2250"/>
    <m/>
    <s v="Medium"/>
    <s v="Small"/>
    <x v="0"/>
    <s v="2010s"/>
    <s v="Cereal"/>
    <n v="56.25"/>
  </r>
  <r>
    <n v="2013"/>
    <s v="Madhya Pradesh"/>
    <s v="Gwalior"/>
    <x v="2"/>
    <n v="16750"/>
    <n v="1212.54"/>
    <m/>
    <s v="Medium"/>
    <s v="Large"/>
    <x v="0"/>
    <s v="2010s"/>
    <s v="Pulse"/>
    <n v="7.2390447761194021E-2"/>
  </r>
  <r>
    <n v="2014"/>
    <s v="Madhya Pradesh"/>
    <s v="Gwalior"/>
    <x v="0"/>
    <n v="49000"/>
    <n v="2272.04"/>
    <m/>
    <s v="Medium"/>
    <s v="Large"/>
    <x v="0"/>
    <s v="2010s"/>
    <s v="Cereal"/>
    <n v="4.6368163265306121E-2"/>
  </r>
  <r>
    <n v="2014"/>
    <s v="Madhya Pradesh"/>
    <s v="Gwalior"/>
    <x v="1"/>
    <n v="14000"/>
    <n v="1285.71"/>
    <m/>
    <s v="Medium"/>
    <s v="Large"/>
    <x v="0"/>
    <s v="2010s"/>
    <s v="Cereal"/>
    <n v="9.1836428571428569E-2"/>
  </r>
  <r>
    <n v="2014"/>
    <s v="Madhya Pradesh"/>
    <s v="Gwalior"/>
    <x v="2"/>
    <n v="16000"/>
    <n v="1062.5"/>
    <m/>
    <s v="Medium"/>
    <s v="Large"/>
    <x v="0"/>
    <s v="2010s"/>
    <s v="Pulse"/>
    <n v="6.640625E-2"/>
  </r>
  <r>
    <n v="2015"/>
    <s v="Madhya Pradesh"/>
    <s v="Gwalior"/>
    <x v="0"/>
    <n v="53000"/>
    <n v="2830.19"/>
    <m/>
    <s v="Medium"/>
    <s v="Large"/>
    <x v="0"/>
    <s v="2010s"/>
    <s v="Cereal"/>
    <n v="5.339981132075472E-2"/>
  </r>
  <r>
    <n v="2015"/>
    <s v="Madhya Pradesh"/>
    <s v="Gwalior"/>
    <x v="2"/>
    <n v="33000"/>
    <n v="1242.42"/>
    <m/>
    <s v="Medium"/>
    <s v="Large"/>
    <x v="0"/>
    <s v="2010s"/>
    <s v="Pulse"/>
    <n v="3.764909090909091E-2"/>
  </r>
  <r>
    <n v="2016"/>
    <s v="Madhya Pradesh"/>
    <s v="Gwalior"/>
    <x v="0"/>
    <n v="58000"/>
    <n v="1643.62"/>
    <m/>
    <s v="Medium"/>
    <s v="Large"/>
    <x v="0"/>
    <s v="2010s"/>
    <s v="Cereal"/>
    <n v="2.8338275862068964E-2"/>
  </r>
  <r>
    <n v="2016"/>
    <s v="Madhya Pradesh"/>
    <s v="Gwalior"/>
    <x v="2"/>
    <n v="33000"/>
    <n v="2090.91"/>
    <m/>
    <s v="Medium"/>
    <s v="Large"/>
    <x v="0"/>
    <s v="2010s"/>
    <s v="Pulse"/>
    <n v="6.3360909090909093E-2"/>
  </r>
  <r>
    <n v="2017"/>
    <s v="Madhya Pradesh"/>
    <s v="Gwalior"/>
    <x v="0"/>
    <n v="9110"/>
    <n v="2885.84"/>
    <m/>
    <s v="Medium"/>
    <s v="Large"/>
    <x v="0"/>
    <s v="2010s"/>
    <s v="Cereal"/>
    <n v="0.31677716794731064"/>
  </r>
  <r>
    <n v="2017"/>
    <s v="Madhya Pradesh"/>
    <s v="Gwalior"/>
    <x v="1"/>
    <n v="200"/>
    <n v="2650"/>
    <m/>
    <s v="Medium"/>
    <s v="Small"/>
    <x v="0"/>
    <s v="2010s"/>
    <s v="Cereal"/>
    <n v="13.25"/>
  </r>
  <r>
    <n v="2017"/>
    <s v="Madhya Pradesh"/>
    <s v="Gwalior"/>
    <x v="2"/>
    <n v="26000"/>
    <n v="970"/>
    <m/>
    <s v="Low"/>
    <s v="Large"/>
    <x v="0"/>
    <s v="2010s"/>
    <s v="Pulse"/>
    <n v="3.7307692307692306E-2"/>
  </r>
  <r>
    <n v="2008"/>
    <s v="Madhya Pradesh"/>
    <s v="Shivpuri"/>
    <x v="0"/>
    <n v="8000"/>
    <n v="751.25"/>
    <m/>
    <s v="Low"/>
    <s v="Large"/>
    <x v="0"/>
    <s v="2000s"/>
    <s v="Cereal"/>
    <n v="9.3906249999999997E-2"/>
  </r>
  <r>
    <n v="2008"/>
    <s v="Madhya Pradesh"/>
    <s v="Shivpuri"/>
    <x v="1"/>
    <n v="33000"/>
    <n v="1554.55"/>
    <m/>
    <s v="Medium"/>
    <s v="Large"/>
    <x v="0"/>
    <s v="2000s"/>
    <s v="Cereal"/>
    <n v="4.7107575757575758E-2"/>
  </r>
  <r>
    <n v="2008"/>
    <s v="Madhya Pradesh"/>
    <s v="Shivpuri"/>
    <x v="2"/>
    <n v="53000"/>
    <n v="1009.43"/>
    <m/>
    <s v="Medium"/>
    <s v="Large"/>
    <x v="0"/>
    <s v="2000s"/>
    <s v="Pulse"/>
    <n v="1.9045849056603774E-2"/>
  </r>
  <r>
    <n v="2008"/>
    <s v="Madhya Pradesh"/>
    <s v="Shivpuri"/>
    <x v="3"/>
    <n v="100"/>
    <n v="300"/>
    <m/>
    <s v="Low"/>
    <s v="Small"/>
    <x v="0"/>
    <s v="2000s"/>
    <s v="Fiber"/>
    <n v="3"/>
  </r>
  <r>
    <n v="2009"/>
    <s v="Madhya Pradesh"/>
    <s v="Shivpuri"/>
    <x v="0"/>
    <n v="8000"/>
    <n v="1362.5"/>
    <m/>
    <s v="Medium"/>
    <s v="Large"/>
    <x v="0"/>
    <s v="2000s"/>
    <s v="Cereal"/>
    <n v="0.17031250000000001"/>
  </r>
  <r>
    <n v="2009"/>
    <s v="Madhya Pradesh"/>
    <s v="Shivpuri"/>
    <x v="1"/>
    <n v="26400"/>
    <n v="1375"/>
    <m/>
    <s v="Medium"/>
    <s v="Large"/>
    <x v="0"/>
    <s v="2000s"/>
    <s v="Cereal"/>
    <n v="5.2083333333333336E-2"/>
  </r>
  <r>
    <n v="2009"/>
    <s v="Madhya Pradesh"/>
    <s v="Shivpuri"/>
    <x v="2"/>
    <n v="54700"/>
    <n v="1180.99"/>
    <m/>
    <s v="Medium"/>
    <s v="Large"/>
    <x v="0"/>
    <s v="2000s"/>
    <s v="Pulse"/>
    <n v="2.1590310786106032E-2"/>
  </r>
  <r>
    <n v="2009"/>
    <s v="Madhya Pradesh"/>
    <s v="Shivpuri"/>
    <x v="3"/>
    <n v="100"/>
    <n v="200"/>
    <m/>
    <s v="Low"/>
    <s v="Small"/>
    <x v="0"/>
    <s v="2000s"/>
    <s v="Fiber"/>
    <n v="2"/>
  </r>
  <r>
    <n v="2010"/>
    <s v="Madhya Pradesh"/>
    <s v="Shivpuri"/>
    <x v="0"/>
    <n v="8300"/>
    <n v="1590.36"/>
    <m/>
    <s v="Medium"/>
    <s v="Large"/>
    <x v="0"/>
    <s v="2010s"/>
    <s v="Cereal"/>
    <n v="0.19160963855421687"/>
  </r>
  <r>
    <n v="2010"/>
    <s v="Madhya Pradesh"/>
    <s v="Shivpuri"/>
    <x v="1"/>
    <n v="26100"/>
    <n v="1735.63"/>
    <m/>
    <s v="Medium"/>
    <s v="Large"/>
    <x v="0"/>
    <s v="2010s"/>
    <s v="Cereal"/>
    <n v="6.6499233716475106E-2"/>
  </r>
  <r>
    <n v="2010"/>
    <s v="Madhya Pradesh"/>
    <s v="Shivpuri"/>
    <x v="2"/>
    <n v="52800"/>
    <n v="979.17"/>
    <m/>
    <s v="Low"/>
    <s v="Large"/>
    <x v="0"/>
    <s v="2010s"/>
    <s v="Pulse"/>
    <n v="1.8544886363636364E-2"/>
  </r>
  <r>
    <n v="2010"/>
    <s v="Madhya Pradesh"/>
    <s v="Shivpuri"/>
    <x v="3"/>
    <n v="20"/>
    <n v="231.43"/>
    <m/>
    <s v="Low"/>
    <s v="Small"/>
    <x v="0"/>
    <s v="2010s"/>
    <s v="Fiber"/>
    <n v="11.5715"/>
  </r>
  <r>
    <n v="2011"/>
    <s v="Madhya Pradesh"/>
    <s v="Shivpuri"/>
    <x v="0"/>
    <n v="9000"/>
    <n v="1577.78"/>
    <m/>
    <s v="Medium"/>
    <s v="Large"/>
    <x v="0"/>
    <s v="2010s"/>
    <s v="Cereal"/>
    <n v="0.17530888888888888"/>
  </r>
  <r>
    <n v="2011"/>
    <s v="Madhya Pradesh"/>
    <s v="Shivpuri"/>
    <x v="1"/>
    <n v="28000"/>
    <n v="1285.71"/>
    <m/>
    <s v="Medium"/>
    <s v="Large"/>
    <x v="0"/>
    <s v="2010s"/>
    <s v="Cereal"/>
    <n v="4.5918214285714284E-2"/>
  </r>
  <r>
    <n v="2011"/>
    <s v="Madhya Pradesh"/>
    <s v="Shivpuri"/>
    <x v="2"/>
    <n v="65800"/>
    <n v="1276.5999999999999"/>
    <m/>
    <s v="Medium"/>
    <s v="Large"/>
    <x v="0"/>
    <s v="2010s"/>
    <s v="Pulse"/>
    <n v="1.9401215805471123E-2"/>
  </r>
  <r>
    <n v="2011"/>
    <s v="Madhya Pradesh"/>
    <s v="Shivpuri"/>
    <x v="3"/>
    <n v="140"/>
    <n v="403.75"/>
    <m/>
    <s v="Low"/>
    <s v="Small"/>
    <x v="0"/>
    <s v="2010s"/>
    <s v="Fiber"/>
    <n v="2.8839285714285716"/>
  </r>
  <r>
    <n v="2012"/>
    <s v="Madhya Pradesh"/>
    <s v="Shivpuri"/>
    <x v="0"/>
    <n v="13400"/>
    <n v="1483.58"/>
    <m/>
    <s v="Medium"/>
    <s v="Large"/>
    <x v="0"/>
    <s v="2010s"/>
    <s v="Cereal"/>
    <n v="0.11071492537313432"/>
  </r>
  <r>
    <n v="2012"/>
    <s v="Madhya Pradesh"/>
    <s v="Shivpuri"/>
    <x v="1"/>
    <n v="16810"/>
    <n v="1732.9"/>
    <m/>
    <s v="Medium"/>
    <s v="Large"/>
    <x v="0"/>
    <s v="2010s"/>
    <s v="Cereal"/>
    <n v="0.10308744794765021"/>
  </r>
  <r>
    <n v="2012"/>
    <s v="Madhya Pradesh"/>
    <s v="Shivpuri"/>
    <x v="2"/>
    <n v="65270"/>
    <n v="1592.92"/>
    <m/>
    <s v="Medium"/>
    <s v="Large"/>
    <x v="0"/>
    <s v="2010s"/>
    <s v="Pulse"/>
    <n v="2.440508656350544E-2"/>
  </r>
  <r>
    <n v="2012"/>
    <s v="Madhya Pradesh"/>
    <s v="Shivpuri"/>
    <x v="3"/>
    <n v="110"/>
    <n v="272.73"/>
    <m/>
    <s v="Low"/>
    <s v="Small"/>
    <x v="0"/>
    <s v="2010s"/>
    <s v="Fiber"/>
    <n v="2.4793636363636367"/>
  </r>
  <r>
    <n v="2013"/>
    <s v="Madhya Pradesh"/>
    <s v="Shivpuri"/>
    <x v="0"/>
    <n v="14630"/>
    <n v="1166.0999999999999"/>
    <m/>
    <s v="Medium"/>
    <s v="Large"/>
    <x v="0"/>
    <s v="2010s"/>
    <s v="Cereal"/>
    <n v="7.9706083390293905E-2"/>
  </r>
  <r>
    <n v="2013"/>
    <s v="Madhya Pradesh"/>
    <s v="Shivpuri"/>
    <x v="1"/>
    <n v="14750"/>
    <n v="1143.05"/>
    <m/>
    <s v="Medium"/>
    <s v="Large"/>
    <x v="0"/>
    <s v="2010s"/>
    <s v="Cereal"/>
    <n v="7.7494915254237282E-2"/>
  </r>
  <r>
    <n v="2013"/>
    <s v="Madhya Pradesh"/>
    <s v="Shivpuri"/>
    <x v="2"/>
    <n v="87840"/>
    <n v="927.48"/>
    <m/>
    <s v="Low"/>
    <s v="Large"/>
    <x v="0"/>
    <s v="2010s"/>
    <s v="Pulse"/>
    <n v="1.0558743169398907E-2"/>
  </r>
  <r>
    <n v="2014"/>
    <s v="Madhya Pradesh"/>
    <s v="Shivpuri"/>
    <x v="0"/>
    <n v="14000"/>
    <n v="1237.8599999999999"/>
    <m/>
    <s v="Medium"/>
    <s v="Large"/>
    <x v="0"/>
    <s v="2010s"/>
    <s v="Cereal"/>
    <n v="8.8418571428571416E-2"/>
  </r>
  <r>
    <n v="2014"/>
    <s v="Madhya Pradesh"/>
    <s v="Shivpuri"/>
    <x v="1"/>
    <n v="21000"/>
    <n v="1523.81"/>
    <m/>
    <s v="Medium"/>
    <s v="Large"/>
    <x v="0"/>
    <s v="2010s"/>
    <s v="Cereal"/>
    <n v="7.2562380952380948E-2"/>
  </r>
  <r>
    <n v="2014"/>
    <s v="Madhya Pradesh"/>
    <s v="Shivpuri"/>
    <x v="2"/>
    <n v="85000"/>
    <n v="1211.76"/>
    <m/>
    <s v="Medium"/>
    <s v="Large"/>
    <x v="0"/>
    <s v="2010s"/>
    <s v="Pulse"/>
    <n v="1.4256E-2"/>
  </r>
  <r>
    <n v="2015"/>
    <s v="Madhya Pradesh"/>
    <s v="Shivpuri"/>
    <x v="0"/>
    <n v="11000"/>
    <n v="2484.5500000000002"/>
    <m/>
    <s v="Medium"/>
    <s v="Large"/>
    <x v="0"/>
    <s v="2010s"/>
    <s v="Cereal"/>
    <n v="0.22586818181818183"/>
  </r>
  <r>
    <n v="2015"/>
    <s v="Madhya Pradesh"/>
    <s v="Shivpuri"/>
    <x v="1"/>
    <n v="14000"/>
    <n v="1928.57"/>
    <m/>
    <s v="Medium"/>
    <s v="Large"/>
    <x v="0"/>
    <s v="2010s"/>
    <s v="Cereal"/>
    <n v="0.13775499999999999"/>
  </r>
  <r>
    <n v="2015"/>
    <s v="Madhya Pradesh"/>
    <s v="Shivpuri"/>
    <x v="2"/>
    <n v="78000"/>
    <n v="1012.82"/>
    <m/>
    <s v="Medium"/>
    <s v="Large"/>
    <x v="0"/>
    <s v="2010s"/>
    <s v="Pulse"/>
    <n v="1.2984871794871795E-2"/>
  </r>
  <r>
    <n v="2016"/>
    <s v="Madhya Pradesh"/>
    <s v="Shivpuri"/>
    <x v="0"/>
    <n v="14000"/>
    <n v="2809.29"/>
    <m/>
    <s v="Medium"/>
    <s v="Large"/>
    <x v="0"/>
    <s v="2010s"/>
    <s v="Cereal"/>
    <n v="0.20066357142857141"/>
  </r>
  <r>
    <n v="2016"/>
    <s v="Madhya Pradesh"/>
    <s v="Shivpuri"/>
    <x v="1"/>
    <n v="10000"/>
    <n v="1700"/>
    <m/>
    <s v="Medium"/>
    <s v="Large"/>
    <x v="0"/>
    <s v="2010s"/>
    <s v="Cereal"/>
    <n v="0.17"/>
  </r>
  <r>
    <n v="2016"/>
    <s v="Madhya Pradesh"/>
    <s v="Shivpuri"/>
    <x v="2"/>
    <n v="87000"/>
    <n v="1390.8"/>
    <m/>
    <s v="Medium"/>
    <s v="Large"/>
    <x v="0"/>
    <s v="2010s"/>
    <s v="Pulse"/>
    <n v="1.5986206896551725E-2"/>
  </r>
  <r>
    <n v="2017"/>
    <s v="Madhya Pradesh"/>
    <s v="Shivpuri"/>
    <x v="0"/>
    <n v="4400"/>
    <n v="2454.5500000000002"/>
    <m/>
    <s v="Medium"/>
    <s v="Medium"/>
    <x v="0"/>
    <s v="2010s"/>
    <s v="Cereal"/>
    <n v="0.55785227272727278"/>
  </r>
  <r>
    <n v="2017"/>
    <s v="Madhya Pradesh"/>
    <s v="Shivpuri"/>
    <x v="1"/>
    <n v="6600"/>
    <n v="2519.6999999999998"/>
    <m/>
    <s v="Medium"/>
    <s v="Large"/>
    <x v="0"/>
    <s v="2010s"/>
    <s v="Cereal"/>
    <n v="0.38177272727272726"/>
  </r>
  <r>
    <n v="2017"/>
    <s v="Madhya Pradesh"/>
    <s v="Shivpuri"/>
    <x v="2"/>
    <n v="32000"/>
    <n v="1350"/>
    <m/>
    <s v="Medium"/>
    <s v="Large"/>
    <x v="0"/>
    <s v="2010s"/>
    <s v="Pulse"/>
    <n v="4.2187500000000003E-2"/>
  </r>
  <r>
    <n v="2008"/>
    <s v="Madhya Pradesh"/>
    <s v="Guna"/>
    <x v="0"/>
    <n v="1400"/>
    <n v="421.43"/>
    <m/>
    <s v="Low"/>
    <s v="Medium"/>
    <x v="0"/>
    <s v="2000s"/>
    <s v="Cereal"/>
    <n v="0.30102142857142855"/>
  </r>
  <r>
    <n v="2008"/>
    <s v="Madhya Pradesh"/>
    <s v="Guna"/>
    <x v="1"/>
    <n v="21300"/>
    <n v="1253.52"/>
    <m/>
    <s v="Medium"/>
    <s v="Large"/>
    <x v="0"/>
    <s v="2000s"/>
    <s v="Cereal"/>
    <n v="5.8850704225352109E-2"/>
  </r>
  <r>
    <n v="2008"/>
    <s v="Madhya Pradesh"/>
    <s v="Guna"/>
    <x v="2"/>
    <n v="203000"/>
    <n v="1106.4000000000001"/>
    <m/>
    <s v="Medium"/>
    <s v="Large"/>
    <x v="0"/>
    <s v="2000s"/>
    <s v="Pulse"/>
    <n v="5.4502463054187196E-3"/>
  </r>
  <r>
    <n v="2009"/>
    <s v="Madhya Pradesh"/>
    <s v="Guna"/>
    <x v="0"/>
    <n v="1300"/>
    <n v="846.15"/>
    <m/>
    <s v="Low"/>
    <s v="Medium"/>
    <x v="0"/>
    <s v="2000s"/>
    <s v="Cereal"/>
    <n v="0.65088461538461539"/>
  </r>
  <r>
    <n v="2009"/>
    <s v="Madhya Pradesh"/>
    <s v="Guna"/>
    <x v="1"/>
    <n v="25300"/>
    <n v="1245.06"/>
    <m/>
    <s v="Medium"/>
    <s v="Large"/>
    <x v="0"/>
    <s v="2000s"/>
    <s v="Cereal"/>
    <n v="4.9211857707509882E-2"/>
  </r>
  <r>
    <n v="2009"/>
    <s v="Madhya Pradesh"/>
    <s v="Guna"/>
    <x v="2"/>
    <n v="216300"/>
    <n v="1101.25"/>
    <m/>
    <s v="Medium"/>
    <s v="Large"/>
    <x v="0"/>
    <s v="2000s"/>
    <s v="Pulse"/>
    <n v="5.0913083680073972E-3"/>
  </r>
  <r>
    <n v="2010"/>
    <s v="Madhya Pradesh"/>
    <s v="Guna"/>
    <x v="0"/>
    <n v="1300"/>
    <n v="1000"/>
    <m/>
    <s v="Medium"/>
    <s v="Medium"/>
    <x v="0"/>
    <s v="2010s"/>
    <s v="Cereal"/>
    <n v="0.76923076923076927"/>
  </r>
  <r>
    <n v="2010"/>
    <s v="Madhya Pradesh"/>
    <s v="Guna"/>
    <x v="1"/>
    <n v="23900"/>
    <n v="1577.41"/>
    <m/>
    <s v="Medium"/>
    <s v="Large"/>
    <x v="0"/>
    <s v="2010s"/>
    <s v="Cereal"/>
    <n v="6.6000418410041839E-2"/>
  </r>
  <r>
    <n v="2010"/>
    <s v="Madhya Pradesh"/>
    <s v="Guna"/>
    <x v="2"/>
    <n v="206400"/>
    <n v="913.76"/>
    <m/>
    <s v="Low"/>
    <s v="Large"/>
    <x v="0"/>
    <s v="2010s"/>
    <s v="Pulse"/>
    <n v="4.427131782945736E-3"/>
  </r>
  <r>
    <n v="2011"/>
    <s v="Madhya Pradesh"/>
    <s v="Guna"/>
    <x v="0"/>
    <n v="1400"/>
    <n v="1142.8599999999999"/>
    <m/>
    <s v="Medium"/>
    <s v="Medium"/>
    <x v="0"/>
    <s v="2010s"/>
    <s v="Cereal"/>
    <n v="0.8163285714285714"/>
  </r>
  <r>
    <n v="2011"/>
    <s v="Madhya Pradesh"/>
    <s v="Guna"/>
    <x v="1"/>
    <n v="21100"/>
    <n v="1293.8399999999999"/>
    <m/>
    <s v="Medium"/>
    <s v="Large"/>
    <x v="0"/>
    <s v="2010s"/>
    <s v="Cereal"/>
    <n v="6.1319431279620848E-2"/>
  </r>
  <r>
    <n v="2011"/>
    <s v="Madhya Pradesh"/>
    <s v="Guna"/>
    <x v="2"/>
    <n v="202400"/>
    <n v="1256.42"/>
    <m/>
    <s v="Medium"/>
    <s v="Large"/>
    <x v="0"/>
    <s v="2010s"/>
    <s v="Pulse"/>
    <n v="6.2076086956521746E-3"/>
  </r>
  <r>
    <n v="2011"/>
    <s v="Madhya Pradesh"/>
    <s v="Guna"/>
    <x v="3"/>
    <n v="30"/>
    <n v="202.5"/>
    <m/>
    <s v="Low"/>
    <s v="Small"/>
    <x v="0"/>
    <s v="2010s"/>
    <s v="Fiber"/>
    <n v="6.75"/>
  </r>
  <r>
    <n v="2012"/>
    <s v="Madhya Pradesh"/>
    <s v="Guna"/>
    <x v="0"/>
    <n v="1870"/>
    <n v="2417.11"/>
    <m/>
    <s v="Medium"/>
    <s v="Medium"/>
    <x v="0"/>
    <s v="2010s"/>
    <s v="Cereal"/>
    <n v="1.2925721925133691"/>
  </r>
  <r>
    <n v="2012"/>
    <s v="Madhya Pradesh"/>
    <s v="Guna"/>
    <x v="1"/>
    <n v="22320"/>
    <n v="2007.62"/>
    <m/>
    <s v="Medium"/>
    <s v="Large"/>
    <x v="0"/>
    <s v="2010s"/>
    <s v="Cereal"/>
    <n v="8.9947132616487444E-2"/>
  </r>
  <r>
    <n v="2012"/>
    <s v="Madhya Pradesh"/>
    <s v="Guna"/>
    <x v="2"/>
    <n v="194860"/>
    <n v="1568.87"/>
    <m/>
    <s v="Medium"/>
    <s v="Large"/>
    <x v="0"/>
    <s v="2010s"/>
    <s v="Pulse"/>
    <n v="8.0512675767217476E-3"/>
  </r>
  <r>
    <n v="2013"/>
    <s v="Madhya Pradesh"/>
    <s v="Guna"/>
    <x v="0"/>
    <n v="1920"/>
    <n v="1651.04"/>
    <m/>
    <s v="Medium"/>
    <s v="Medium"/>
    <x v="0"/>
    <s v="2010s"/>
    <s v="Cereal"/>
    <n v="0.85991666666666666"/>
  </r>
  <r>
    <n v="2013"/>
    <s v="Madhya Pradesh"/>
    <s v="Guna"/>
    <x v="1"/>
    <n v="20020"/>
    <n v="1016.98"/>
    <m/>
    <s v="Medium"/>
    <s v="Large"/>
    <x v="0"/>
    <s v="2010s"/>
    <s v="Cereal"/>
    <n v="5.0798201798201797E-2"/>
  </r>
  <r>
    <n v="2013"/>
    <s v="Madhya Pradesh"/>
    <s v="Guna"/>
    <x v="2"/>
    <n v="191910"/>
    <n v="812.93"/>
    <m/>
    <s v="Low"/>
    <s v="Large"/>
    <x v="0"/>
    <s v="2010s"/>
    <s v="Pulse"/>
    <n v="4.2359960398103275E-3"/>
  </r>
  <r>
    <n v="2014"/>
    <s v="Madhya Pradesh"/>
    <s v="Guna"/>
    <x v="0"/>
    <n v="3000"/>
    <n v="2220"/>
    <m/>
    <s v="Medium"/>
    <s v="Medium"/>
    <x v="0"/>
    <s v="2010s"/>
    <s v="Cereal"/>
    <n v="0.74"/>
  </r>
  <r>
    <n v="2014"/>
    <s v="Madhya Pradesh"/>
    <s v="Guna"/>
    <x v="1"/>
    <n v="27000"/>
    <n v="1962.96"/>
    <m/>
    <s v="Medium"/>
    <s v="Large"/>
    <x v="0"/>
    <s v="2010s"/>
    <s v="Cereal"/>
    <n v="7.2702222222222224E-2"/>
  </r>
  <r>
    <n v="2014"/>
    <s v="Madhya Pradesh"/>
    <s v="Guna"/>
    <x v="2"/>
    <n v="181000"/>
    <n v="1182.32"/>
    <m/>
    <s v="Medium"/>
    <s v="Large"/>
    <x v="0"/>
    <s v="2010s"/>
    <s v="Pulse"/>
    <n v="6.5321546961325961E-3"/>
  </r>
  <r>
    <n v="2014"/>
    <s v="Madhya Pradesh"/>
    <s v="Guna"/>
    <x v="3"/>
    <n v="5000"/>
    <n v="108"/>
    <m/>
    <s v="Low"/>
    <s v="Large"/>
    <x v="0"/>
    <s v="2010s"/>
    <s v="Fiber"/>
    <n v="2.1600000000000001E-2"/>
  </r>
  <r>
    <n v="2015"/>
    <s v="Madhya Pradesh"/>
    <s v="Guna"/>
    <x v="0"/>
    <n v="4000"/>
    <n v="1500"/>
    <m/>
    <s v="Medium"/>
    <s v="Medium"/>
    <x v="0"/>
    <s v="2010s"/>
    <s v="Cereal"/>
    <n v="0.375"/>
  </r>
  <r>
    <n v="2015"/>
    <s v="Madhya Pradesh"/>
    <s v="Guna"/>
    <x v="1"/>
    <n v="22000"/>
    <n v="1590.91"/>
    <m/>
    <s v="Medium"/>
    <s v="Large"/>
    <x v="0"/>
    <s v="2010s"/>
    <s v="Cereal"/>
    <n v="7.2314090909090911E-2"/>
  </r>
  <r>
    <n v="2015"/>
    <s v="Madhya Pradesh"/>
    <s v="Guna"/>
    <x v="2"/>
    <n v="138000"/>
    <n v="1268.1199999999999"/>
    <m/>
    <s v="Medium"/>
    <s v="Large"/>
    <x v="0"/>
    <s v="2010s"/>
    <s v="Pulse"/>
    <n v="9.1892753623188401E-3"/>
  </r>
  <r>
    <n v="2016"/>
    <s v="Madhya Pradesh"/>
    <s v="Guna"/>
    <x v="1"/>
    <n v="40000"/>
    <n v="1550"/>
    <m/>
    <s v="Medium"/>
    <s v="Large"/>
    <x v="0"/>
    <s v="2010s"/>
    <s v="Cereal"/>
    <n v="3.875E-2"/>
  </r>
  <r>
    <n v="2016"/>
    <s v="Madhya Pradesh"/>
    <s v="Guna"/>
    <x v="2"/>
    <n v="195000"/>
    <n v="1379.49"/>
    <m/>
    <s v="Medium"/>
    <s v="Large"/>
    <x v="0"/>
    <s v="2010s"/>
    <s v="Pulse"/>
    <n v="7.0743076923076922E-3"/>
  </r>
  <r>
    <n v="2017"/>
    <s v="Madhya Pradesh"/>
    <s v="Guna"/>
    <x v="0"/>
    <n v="5710"/>
    <n v="1595.45"/>
    <m/>
    <s v="Medium"/>
    <s v="Large"/>
    <x v="0"/>
    <s v="2010s"/>
    <s v="Cereal"/>
    <n v="0.27941330998248687"/>
  </r>
  <r>
    <n v="2017"/>
    <s v="Madhya Pradesh"/>
    <s v="Guna"/>
    <x v="1"/>
    <n v="33120"/>
    <n v="2644.02"/>
    <m/>
    <s v="Medium"/>
    <s v="Large"/>
    <x v="0"/>
    <s v="2010s"/>
    <s v="Cereal"/>
    <n v="7.983152173913044E-2"/>
  </r>
  <r>
    <n v="2017"/>
    <s v="Madhya Pradesh"/>
    <s v="Guna"/>
    <x v="2"/>
    <n v="164600"/>
    <n v="1055.5899999999999"/>
    <m/>
    <s v="Medium"/>
    <s v="Large"/>
    <x v="0"/>
    <s v="2010s"/>
    <s v="Pulse"/>
    <n v="6.4130619684082618E-3"/>
  </r>
  <r>
    <n v="2008"/>
    <s v="Madhya Pradesh"/>
    <s v="Datia"/>
    <x v="0"/>
    <n v="4000"/>
    <n v="825"/>
    <m/>
    <s v="Low"/>
    <s v="Medium"/>
    <x v="0"/>
    <s v="2000s"/>
    <s v="Cereal"/>
    <n v="0.20624999999999999"/>
  </r>
  <r>
    <n v="2008"/>
    <s v="Madhya Pradesh"/>
    <s v="Datia"/>
    <x v="1"/>
    <n v="600"/>
    <n v="1166.67"/>
    <m/>
    <s v="Medium"/>
    <s v="Small"/>
    <x v="0"/>
    <s v="2000s"/>
    <s v="Cereal"/>
    <n v="1.94445"/>
  </r>
  <r>
    <n v="2008"/>
    <s v="Madhya Pradesh"/>
    <s v="Datia"/>
    <x v="2"/>
    <n v="28800"/>
    <n v="1250"/>
    <m/>
    <s v="Medium"/>
    <s v="Large"/>
    <x v="0"/>
    <s v="2000s"/>
    <s v="Pulse"/>
    <n v="4.3402777777777776E-2"/>
  </r>
  <r>
    <n v="2009"/>
    <s v="Madhya Pradesh"/>
    <s v="Datia"/>
    <x v="0"/>
    <n v="4300"/>
    <n v="1162.79"/>
    <m/>
    <s v="Medium"/>
    <s v="Medium"/>
    <x v="0"/>
    <s v="2000s"/>
    <s v="Cereal"/>
    <n v="0.27041627906976745"/>
  </r>
  <r>
    <n v="2009"/>
    <s v="Madhya Pradesh"/>
    <s v="Datia"/>
    <x v="1"/>
    <n v="2700"/>
    <n v="888.89"/>
    <m/>
    <s v="Low"/>
    <s v="Medium"/>
    <x v="0"/>
    <s v="2000s"/>
    <s v="Cereal"/>
    <n v="0.32921851851851852"/>
  </r>
  <r>
    <n v="2009"/>
    <s v="Madhya Pradesh"/>
    <s v="Datia"/>
    <x v="2"/>
    <n v="21800"/>
    <n v="1252.29"/>
    <m/>
    <s v="Medium"/>
    <s v="Large"/>
    <x v="0"/>
    <s v="2000s"/>
    <s v="Pulse"/>
    <n v="5.7444495412844035E-2"/>
  </r>
  <r>
    <n v="2010"/>
    <s v="Madhya Pradesh"/>
    <s v="Datia"/>
    <x v="0"/>
    <n v="5700"/>
    <n v="1245.6099999999999"/>
    <m/>
    <s v="Medium"/>
    <s v="Large"/>
    <x v="0"/>
    <s v="2010s"/>
    <s v="Cereal"/>
    <n v="0.21852807017543857"/>
  </r>
  <r>
    <n v="2010"/>
    <s v="Madhya Pradesh"/>
    <s v="Datia"/>
    <x v="1"/>
    <n v="2000"/>
    <n v="1050"/>
    <m/>
    <s v="Medium"/>
    <s v="Medium"/>
    <x v="0"/>
    <s v="2010s"/>
    <s v="Cereal"/>
    <n v="0.52500000000000002"/>
  </r>
  <r>
    <n v="2010"/>
    <s v="Madhya Pradesh"/>
    <s v="Datia"/>
    <x v="2"/>
    <n v="19400"/>
    <n v="1056.7"/>
    <m/>
    <s v="Medium"/>
    <s v="Large"/>
    <x v="0"/>
    <s v="2010s"/>
    <s v="Pulse"/>
    <n v="5.4469072164948458E-2"/>
  </r>
  <r>
    <n v="2011"/>
    <s v="Madhya Pradesh"/>
    <s v="Datia"/>
    <x v="0"/>
    <n v="5000"/>
    <n v="1240"/>
    <m/>
    <s v="Medium"/>
    <s v="Large"/>
    <x v="0"/>
    <s v="2010s"/>
    <s v="Cereal"/>
    <n v="0.248"/>
  </r>
  <r>
    <n v="2011"/>
    <s v="Madhya Pradesh"/>
    <s v="Datia"/>
    <x v="1"/>
    <n v="2000"/>
    <n v="800"/>
    <m/>
    <s v="Low"/>
    <s v="Medium"/>
    <x v="0"/>
    <s v="2010s"/>
    <s v="Cereal"/>
    <n v="0.4"/>
  </r>
  <r>
    <n v="2011"/>
    <s v="Madhya Pradesh"/>
    <s v="Datia"/>
    <x v="2"/>
    <n v="19000"/>
    <n v="1173.68"/>
    <m/>
    <s v="Medium"/>
    <s v="Large"/>
    <x v="0"/>
    <s v="2010s"/>
    <s v="Pulse"/>
    <n v="6.1772631578947371E-2"/>
  </r>
  <r>
    <n v="2012"/>
    <s v="Madhya Pradesh"/>
    <s v="Datia"/>
    <x v="0"/>
    <n v="8080"/>
    <n v="2045.79"/>
    <m/>
    <s v="Medium"/>
    <s v="Large"/>
    <x v="0"/>
    <s v="2010s"/>
    <s v="Cereal"/>
    <n v="0.25319183168316833"/>
  </r>
  <r>
    <n v="2012"/>
    <s v="Madhya Pradesh"/>
    <s v="Datia"/>
    <x v="1"/>
    <n v="1480"/>
    <n v="1763.51"/>
    <m/>
    <s v="Medium"/>
    <s v="Medium"/>
    <x v="0"/>
    <s v="2010s"/>
    <s v="Cereal"/>
    <n v="1.1915608108108109"/>
  </r>
  <r>
    <n v="2012"/>
    <s v="Madhya Pradesh"/>
    <s v="Datia"/>
    <x v="2"/>
    <n v="21890"/>
    <n v="1404.75"/>
    <m/>
    <s v="Medium"/>
    <s v="Large"/>
    <x v="0"/>
    <s v="2010s"/>
    <s v="Pulse"/>
    <n v="6.4173138419369571E-2"/>
  </r>
  <r>
    <n v="2013"/>
    <s v="Madhya Pradesh"/>
    <s v="Datia"/>
    <x v="0"/>
    <n v="12140"/>
    <n v="1144.98"/>
    <m/>
    <s v="Medium"/>
    <s v="Large"/>
    <x v="0"/>
    <s v="2010s"/>
    <s v="Cereal"/>
    <n v="9.431466227347611E-2"/>
  </r>
  <r>
    <n v="2013"/>
    <s v="Madhya Pradesh"/>
    <s v="Datia"/>
    <x v="1"/>
    <n v="690"/>
    <n v="1434.78"/>
    <m/>
    <s v="Medium"/>
    <s v="Small"/>
    <x v="0"/>
    <s v="2010s"/>
    <s v="Cereal"/>
    <n v="2.0793913043478263"/>
  </r>
  <r>
    <n v="2013"/>
    <s v="Madhya Pradesh"/>
    <s v="Datia"/>
    <x v="2"/>
    <n v="17410"/>
    <n v="1161.4000000000001"/>
    <m/>
    <s v="Medium"/>
    <s v="Large"/>
    <x v="0"/>
    <s v="2010s"/>
    <s v="Pulse"/>
    <n v="6.6708788052843193E-2"/>
  </r>
  <r>
    <n v="2014"/>
    <s v="Madhya Pradesh"/>
    <s v="Datia"/>
    <x v="0"/>
    <n v="30000"/>
    <n v="977.67"/>
    <m/>
    <s v="Low"/>
    <s v="Large"/>
    <x v="0"/>
    <s v="2010s"/>
    <s v="Cereal"/>
    <n v="3.2589E-2"/>
  </r>
  <r>
    <n v="2014"/>
    <s v="Madhya Pradesh"/>
    <s v="Datia"/>
    <x v="1"/>
    <n v="13000"/>
    <n v="1538.46"/>
    <m/>
    <s v="Medium"/>
    <s v="Large"/>
    <x v="0"/>
    <s v="2010s"/>
    <s v="Cereal"/>
    <n v="0.11834307692307693"/>
  </r>
  <r>
    <n v="2014"/>
    <s v="Madhya Pradesh"/>
    <s v="Datia"/>
    <x v="2"/>
    <n v="26000"/>
    <n v="1115.3800000000001"/>
    <m/>
    <s v="Medium"/>
    <s v="Large"/>
    <x v="0"/>
    <s v="2010s"/>
    <s v="Pulse"/>
    <n v="4.2899230769230773E-2"/>
  </r>
  <r>
    <n v="2015"/>
    <s v="Madhya Pradesh"/>
    <s v="Datia"/>
    <x v="0"/>
    <n v="14000"/>
    <n v="1714.29"/>
    <m/>
    <s v="Medium"/>
    <s v="Large"/>
    <x v="0"/>
    <s v="2010s"/>
    <s v="Cereal"/>
    <n v="0.1224492857142857"/>
  </r>
  <r>
    <n v="2015"/>
    <s v="Madhya Pradesh"/>
    <s v="Datia"/>
    <x v="1"/>
    <n v="1000"/>
    <n v="1000"/>
    <m/>
    <s v="Medium"/>
    <s v="Medium"/>
    <x v="0"/>
    <s v="2010s"/>
    <s v="Cereal"/>
    <n v="1"/>
  </r>
  <r>
    <n v="2015"/>
    <s v="Madhya Pradesh"/>
    <s v="Datia"/>
    <x v="2"/>
    <n v="47000"/>
    <n v="1170.21"/>
    <m/>
    <s v="Medium"/>
    <s v="Large"/>
    <x v="0"/>
    <s v="2010s"/>
    <s v="Pulse"/>
    <n v="2.4898085106382979E-2"/>
  </r>
  <r>
    <n v="2016"/>
    <s v="Madhya Pradesh"/>
    <s v="Datia"/>
    <x v="0"/>
    <n v="17000"/>
    <n v="2156.4699999999998"/>
    <m/>
    <s v="Medium"/>
    <s v="Large"/>
    <x v="0"/>
    <s v="2010s"/>
    <s v="Cereal"/>
    <n v="0.12685117647058822"/>
  </r>
  <r>
    <n v="2016"/>
    <s v="Madhya Pradesh"/>
    <s v="Datia"/>
    <x v="1"/>
    <n v="1000"/>
    <n v="1000"/>
    <m/>
    <s v="Medium"/>
    <s v="Medium"/>
    <x v="0"/>
    <s v="2010s"/>
    <s v="Cereal"/>
    <n v="1"/>
  </r>
  <r>
    <n v="2016"/>
    <s v="Madhya Pradesh"/>
    <s v="Datia"/>
    <x v="2"/>
    <n v="40000"/>
    <n v="1375"/>
    <m/>
    <s v="Medium"/>
    <s v="Large"/>
    <x v="0"/>
    <s v="2010s"/>
    <s v="Pulse"/>
    <n v="3.4375000000000003E-2"/>
  </r>
  <r>
    <n v="2017"/>
    <s v="Madhya Pradesh"/>
    <s v="Datia"/>
    <x v="0"/>
    <n v="16600"/>
    <n v="1818.07"/>
    <m/>
    <s v="Medium"/>
    <s v="Large"/>
    <x v="0"/>
    <s v="2010s"/>
    <s v="Cereal"/>
    <n v="0.1095222891566265"/>
  </r>
  <r>
    <n v="2017"/>
    <s v="Madhya Pradesh"/>
    <s v="Datia"/>
    <x v="1"/>
    <n v="1300"/>
    <n v="1938.46"/>
    <m/>
    <s v="Medium"/>
    <s v="Medium"/>
    <x v="0"/>
    <s v="2010s"/>
    <s v="Cereal"/>
    <n v="1.491123076923077"/>
  </r>
  <r>
    <n v="2017"/>
    <s v="Madhya Pradesh"/>
    <s v="Datia"/>
    <x v="2"/>
    <n v="29500"/>
    <n v="1001.02"/>
    <m/>
    <s v="Medium"/>
    <s v="Large"/>
    <x v="0"/>
    <s v="2010s"/>
    <s v="Pulse"/>
    <n v="3.3932881355932205E-2"/>
  </r>
  <r>
    <n v="2008"/>
    <s v="Madhya Pradesh"/>
    <s v="Morena"/>
    <x v="0"/>
    <n v="7500"/>
    <n v="1566.67"/>
    <m/>
    <s v="Medium"/>
    <s v="Large"/>
    <x v="0"/>
    <s v="2000s"/>
    <s v="Cereal"/>
    <n v="0.20888933333333334"/>
  </r>
  <r>
    <n v="2008"/>
    <s v="Madhya Pradesh"/>
    <s v="Morena"/>
    <x v="1"/>
    <n v="1100"/>
    <n v="909.09"/>
    <m/>
    <s v="Low"/>
    <s v="Medium"/>
    <x v="0"/>
    <s v="2000s"/>
    <s v="Cereal"/>
    <n v="0.82644545454545459"/>
  </r>
  <r>
    <n v="2008"/>
    <s v="Madhya Pradesh"/>
    <s v="Morena"/>
    <x v="2"/>
    <n v="10700"/>
    <n v="1168.22"/>
    <m/>
    <s v="Medium"/>
    <s v="Large"/>
    <x v="0"/>
    <s v="2000s"/>
    <s v="Pulse"/>
    <n v="0.10917943925233645"/>
  </r>
  <r>
    <n v="2009"/>
    <s v="Madhya Pradesh"/>
    <s v="Morena"/>
    <x v="0"/>
    <n v="10100"/>
    <n v="2495.0500000000002"/>
    <m/>
    <s v="Medium"/>
    <s v="Large"/>
    <x v="0"/>
    <s v="2000s"/>
    <s v="Cereal"/>
    <n v="0.24703465346534656"/>
  </r>
  <r>
    <n v="2009"/>
    <s v="Madhya Pradesh"/>
    <s v="Morena"/>
    <x v="1"/>
    <n v="900"/>
    <n v="777.78"/>
    <m/>
    <s v="Low"/>
    <s v="Small"/>
    <x v="0"/>
    <s v="2000s"/>
    <s v="Cereal"/>
    <n v="0.86419999999999997"/>
  </r>
  <r>
    <n v="2009"/>
    <s v="Madhya Pradesh"/>
    <s v="Morena"/>
    <x v="2"/>
    <n v="14700"/>
    <n v="1224.49"/>
    <m/>
    <s v="Medium"/>
    <s v="Large"/>
    <x v="0"/>
    <s v="2000s"/>
    <s v="Pulse"/>
    <n v="8.3298639455782308E-2"/>
  </r>
  <r>
    <n v="2010"/>
    <s v="Madhya Pradesh"/>
    <s v="Morena"/>
    <x v="0"/>
    <n v="9700"/>
    <n v="2969.07"/>
    <m/>
    <s v="Medium"/>
    <s v="Large"/>
    <x v="0"/>
    <s v="2010s"/>
    <s v="Cereal"/>
    <n v="0.30608969072164949"/>
  </r>
  <r>
    <n v="2010"/>
    <s v="Madhya Pradesh"/>
    <s v="Morena"/>
    <x v="1"/>
    <n v="800"/>
    <n v="1125"/>
    <m/>
    <s v="Medium"/>
    <s v="Small"/>
    <x v="0"/>
    <s v="2010s"/>
    <s v="Cereal"/>
    <n v="1.40625"/>
  </r>
  <r>
    <n v="2010"/>
    <s v="Madhya Pradesh"/>
    <s v="Morena"/>
    <x v="2"/>
    <n v="19400"/>
    <n v="1067.01"/>
    <m/>
    <s v="Medium"/>
    <s v="Large"/>
    <x v="0"/>
    <s v="2010s"/>
    <s v="Pulse"/>
    <n v="5.5000515463917522E-2"/>
  </r>
  <r>
    <n v="2010"/>
    <s v="Madhya Pradesh"/>
    <s v="Morena"/>
    <x v="3"/>
    <n v="10"/>
    <n v="154.29"/>
    <m/>
    <s v="Low"/>
    <s v="Small"/>
    <x v="0"/>
    <s v="2010s"/>
    <s v="Fiber"/>
    <n v="15.428999999999998"/>
  </r>
  <r>
    <n v="2011"/>
    <s v="Madhya Pradesh"/>
    <s v="Morena"/>
    <x v="0"/>
    <n v="15100"/>
    <n v="2973.51"/>
    <m/>
    <s v="Medium"/>
    <s v="Large"/>
    <x v="0"/>
    <s v="2010s"/>
    <s v="Cereal"/>
    <n v="0.19692119205298014"/>
  </r>
  <r>
    <n v="2011"/>
    <s v="Madhya Pradesh"/>
    <s v="Morena"/>
    <x v="1"/>
    <n v="800"/>
    <n v="875"/>
    <m/>
    <s v="Low"/>
    <s v="Small"/>
    <x v="0"/>
    <s v="2010s"/>
    <s v="Cereal"/>
    <n v="1.09375"/>
  </r>
  <r>
    <n v="2011"/>
    <s v="Madhya Pradesh"/>
    <s v="Morena"/>
    <x v="2"/>
    <n v="19600"/>
    <n v="1198.98"/>
    <m/>
    <s v="Medium"/>
    <s v="Large"/>
    <x v="0"/>
    <s v="2010s"/>
    <s v="Pulse"/>
    <n v="6.1172448979591836E-2"/>
  </r>
  <r>
    <n v="2011"/>
    <s v="Madhya Pradesh"/>
    <s v="Morena"/>
    <x v="3"/>
    <n v="370"/>
    <n v="229.22"/>
    <m/>
    <s v="Low"/>
    <s v="Small"/>
    <x v="0"/>
    <s v="2010s"/>
    <s v="Fiber"/>
    <n v="0.61951351351351347"/>
  </r>
  <r>
    <n v="2012"/>
    <s v="Madhya Pradesh"/>
    <s v="Morena"/>
    <x v="0"/>
    <n v="13710"/>
    <n v="3695.84"/>
    <m/>
    <s v="High"/>
    <s v="Large"/>
    <x v="0"/>
    <s v="2010s"/>
    <s v="Cereal"/>
    <n v="0.26957257476294677"/>
  </r>
  <r>
    <n v="2012"/>
    <s v="Madhya Pradesh"/>
    <s v="Morena"/>
    <x v="1"/>
    <n v="750"/>
    <n v="2040"/>
    <m/>
    <s v="Medium"/>
    <s v="Small"/>
    <x v="0"/>
    <s v="2010s"/>
    <s v="Cereal"/>
    <n v="2.72"/>
  </r>
  <r>
    <n v="2012"/>
    <s v="Madhya Pradesh"/>
    <s v="Morena"/>
    <x v="2"/>
    <n v="14190"/>
    <n v="1704.02"/>
    <m/>
    <s v="Medium"/>
    <s v="Large"/>
    <x v="0"/>
    <s v="2010s"/>
    <s v="Pulse"/>
    <n v="0.12008597603946441"/>
  </r>
  <r>
    <n v="2012"/>
    <s v="Madhya Pradesh"/>
    <s v="Morena"/>
    <x v="3"/>
    <n v="620"/>
    <n v="225.81"/>
    <m/>
    <s v="Low"/>
    <s v="Small"/>
    <x v="0"/>
    <s v="2010s"/>
    <s v="Fiber"/>
    <n v="0.36420967741935484"/>
  </r>
  <r>
    <n v="2013"/>
    <s v="Madhya Pradesh"/>
    <s v="Morena"/>
    <x v="0"/>
    <n v="16110"/>
    <n v="3639.98"/>
    <m/>
    <s v="High"/>
    <s v="Large"/>
    <x v="0"/>
    <s v="2010s"/>
    <s v="Cereal"/>
    <n v="0.2259453755431409"/>
  </r>
  <r>
    <n v="2013"/>
    <s v="Madhya Pradesh"/>
    <s v="Morena"/>
    <x v="1"/>
    <n v="1010"/>
    <n v="2584.16"/>
    <m/>
    <s v="Medium"/>
    <s v="Medium"/>
    <x v="0"/>
    <s v="2010s"/>
    <s v="Cereal"/>
    <n v="2.5585742574257426"/>
  </r>
  <r>
    <n v="2013"/>
    <s v="Madhya Pradesh"/>
    <s v="Morena"/>
    <x v="2"/>
    <n v="12590"/>
    <n v="1827.64"/>
    <m/>
    <s v="Medium"/>
    <s v="Large"/>
    <x v="0"/>
    <s v="2010s"/>
    <s v="Pulse"/>
    <n v="0.14516600476568706"/>
  </r>
  <r>
    <n v="2013"/>
    <s v="Madhya Pradesh"/>
    <s v="Morena"/>
    <x v="3"/>
    <n v="250"/>
    <n v="240"/>
    <m/>
    <s v="Low"/>
    <s v="Small"/>
    <x v="0"/>
    <s v="2010s"/>
    <s v="Fiber"/>
    <n v="0.96"/>
  </r>
  <r>
    <n v="2014"/>
    <s v="Madhya Pradesh"/>
    <s v="Morena"/>
    <x v="0"/>
    <n v="20000"/>
    <n v="2300"/>
    <m/>
    <s v="Medium"/>
    <s v="Large"/>
    <x v="0"/>
    <s v="2010s"/>
    <s v="Cereal"/>
    <n v="0.115"/>
  </r>
  <r>
    <n v="2014"/>
    <s v="Madhya Pradesh"/>
    <s v="Morena"/>
    <x v="1"/>
    <n v="8000"/>
    <n v="2250"/>
    <m/>
    <s v="Medium"/>
    <s v="Large"/>
    <x v="0"/>
    <s v="2010s"/>
    <s v="Cereal"/>
    <n v="0.28125"/>
  </r>
  <r>
    <n v="2014"/>
    <s v="Madhya Pradesh"/>
    <s v="Morena"/>
    <x v="2"/>
    <n v="67000"/>
    <n v="1014.93"/>
    <m/>
    <s v="Medium"/>
    <s v="Large"/>
    <x v="0"/>
    <s v="2010s"/>
    <s v="Pulse"/>
    <n v="1.5148208955223881E-2"/>
  </r>
  <r>
    <n v="2014"/>
    <s v="Madhya Pradesh"/>
    <s v="Morena"/>
    <x v="3"/>
    <n v="5000"/>
    <n v="108"/>
    <m/>
    <s v="Low"/>
    <s v="Large"/>
    <x v="0"/>
    <s v="2010s"/>
    <s v="Fiber"/>
    <n v="2.1600000000000001E-2"/>
  </r>
  <r>
    <n v="2015"/>
    <s v="Madhya Pradesh"/>
    <s v="Morena"/>
    <x v="0"/>
    <n v="20000"/>
    <n v="3500"/>
    <m/>
    <s v="High"/>
    <s v="Large"/>
    <x v="0"/>
    <s v="2010s"/>
    <s v="Cereal"/>
    <n v="0.17499999999999999"/>
  </r>
  <r>
    <n v="2015"/>
    <s v="Madhya Pradesh"/>
    <s v="Morena"/>
    <x v="1"/>
    <n v="2000"/>
    <n v="1500"/>
    <m/>
    <s v="Medium"/>
    <s v="Medium"/>
    <x v="0"/>
    <s v="2010s"/>
    <s v="Cereal"/>
    <n v="0.75"/>
  </r>
  <r>
    <n v="2015"/>
    <s v="Madhya Pradesh"/>
    <s v="Morena"/>
    <x v="2"/>
    <n v="30000"/>
    <n v="1133.33"/>
    <m/>
    <s v="Medium"/>
    <s v="Large"/>
    <x v="0"/>
    <s v="2010s"/>
    <s v="Pulse"/>
    <n v="3.7777666666666661E-2"/>
  </r>
  <r>
    <n v="2016"/>
    <s v="Madhya Pradesh"/>
    <s v="Morena"/>
    <x v="0"/>
    <n v="19000"/>
    <n v="2455.79"/>
    <m/>
    <s v="Medium"/>
    <s v="Large"/>
    <x v="0"/>
    <s v="2010s"/>
    <s v="Cereal"/>
    <n v="0.12925210526315789"/>
  </r>
  <r>
    <n v="2016"/>
    <s v="Madhya Pradesh"/>
    <s v="Morena"/>
    <x v="1"/>
    <n v="2000"/>
    <n v="2500"/>
    <m/>
    <s v="Medium"/>
    <s v="Medium"/>
    <x v="0"/>
    <s v="2010s"/>
    <s v="Cereal"/>
    <n v="1.25"/>
  </r>
  <r>
    <n v="2016"/>
    <s v="Madhya Pradesh"/>
    <s v="Morena"/>
    <x v="2"/>
    <n v="32000"/>
    <n v="1843.75"/>
    <m/>
    <s v="Medium"/>
    <s v="Large"/>
    <x v="0"/>
    <s v="2010s"/>
    <s v="Pulse"/>
    <n v="5.76171875E-2"/>
  </r>
  <r>
    <n v="2017"/>
    <s v="Madhya Pradesh"/>
    <s v="Morena"/>
    <x v="0"/>
    <n v="21400"/>
    <n v="2808.41"/>
    <m/>
    <s v="Medium"/>
    <s v="Large"/>
    <x v="0"/>
    <s v="2010s"/>
    <s v="Cereal"/>
    <n v="0.13123411214953271"/>
  </r>
  <r>
    <n v="2017"/>
    <s v="Madhya Pradesh"/>
    <s v="Morena"/>
    <x v="1"/>
    <n v="3320"/>
    <n v="2337.35"/>
    <m/>
    <s v="Medium"/>
    <s v="Medium"/>
    <x v="0"/>
    <s v="2010s"/>
    <s v="Cereal"/>
    <n v="0.70402108433734933"/>
  </r>
  <r>
    <n v="2017"/>
    <s v="Madhya Pradesh"/>
    <s v="Morena"/>
    <x v="2"/>
    <n v="38930"/>
    <n v="1957.87"/>
    <m/>
    <s v="Medium"/>
    <s v="Large"/>
    <x v="0"/>
    <s v="2010s"/>
    <s v="Pulse"/>
    <n v="5.0292062676599018E-2"/>
  </r>
  <r>
    <n v="2008"/>
    <s v="Madhya Pradesh"/>
    <s v="Bhind"/>
    <x v="0"/>
    <n v="10300"/>
    <n v="1146.5999999999999"/>
    <m/>
    <s v="Medium"/>
    <s v="Large"/>
    <x v="0"/>
    <s v="2000s"/>
    <s v="Cereal"/>
    <n v="0.11132038834951455"/>
  </r>
  <r>
    <n v="2008"/>
    <s v="Madhya Pradesh"/>
    <s v="Bhind"/>
    <x v="2"/>
    <n v="19900"/>
    <n v="1231.1600000000001"/>
    <m/>
    <s v="Medium"/>
    <s v="Large"/>
    <x v="0"/>
    <s v="2000s"/>
    <s v="Pulse"/>
    <n v="6.1867336683417089E-2"/>
  </r>
  <r>
    <n v="2009"/>
    <s v="Madhya Pradesh"/>
    <s v="Bhind"/>
    <x v="0"/>
    <n v="1600"/>
    <n v="2187.5"/>
    <m/>
    <s v="Medium"/>
    <s v="Medium"/>
    <x v="0"/>
    <s v="2000s"/>
    <s v="Cereal"/>
    <n v="1.3671875"/>
  </r>
  <r>
    <n v="2009"/>
    <s v="Madhya Pradesh"/>
    <s v="Bhind"/>
    <x v="2"/>
    <n v="20700"/>
    <n v="1256.04"/>
    <m/>
    <s v="Medium"/>
    <s v="Large"/>
    <x v="0"/>
    <s v="2000s"/>
    <s v="Pulse"/>
    <n v="6.0678260869565216E-2"/>
  </r>
  <r>
    <n v="2010"/>
    <s v="Madhya Pradesh"/>
    <s v="Bhind"/>
    <x v="0"/>
    <n v="5600"/>
    <n v="2732.14"/>
    <m/>
    <s v="Medium"/>
    <s v="Large"/>
    <x v="0"/>
    <s v="2010s"/>
    <s v="Cereal"/>
    <n v="0.48788214285714282"/>
  </r>
  <r>
    <n v="2010"/>
    <s v="Madhya Pradesh"/>
    <s v="Bhind"/>
    <x v="2"/>
    <n v="17300"/>
    <n v="1294.8"/>
    <m/>
    <s v="Medium"/>
    <s v="Large"/>
    <x v="0"/>
    <s v="2010s"/>
    <s v="Pulse"/>
    <n v="7.4843930635838149E-2"/>
  </r>
  <r>
    <n v="2011"/>
    <s v="Madhya Pradesh"/>
    <s v="Bhind"/>
    <x v="0"/>
    <n v="400"/>
    <n v="3250"/>
    <m/>
    <s v="High"/>
    <s v="Small"/>
    <x v="0"/>
    <s v="2010s"/>
    <s v="Cereal"/>
    <n v="8.125"/>
  </r>
  <r>
    <n v="2011"/>
    <s v="Madhya Pradesh"/>
    <s v="Bhind"/>
    <x v="2"/>
    <n v="18500"/>
    <n v="1329.73"/>
    <m/>
    <s v="Medium"/>
    <s v="Large"/>
    <x v="0"/>
    <s v="2010s"/>
    <s v="Pulse"/>
    <n v="7.1877297297297305E-2"/>
  </r>
  <r>
    <n v="2012"/>
    <s v="Madhya Pradesh"/>
    <s v="Bhind"/>
    <x v="0"/>
    <n v="4620"/>
    <n v="2699.13"/>
    <m/>
    <s v="Medium"/>
    <s v="Medium"/>
    <x v="0"/>
    <s v="2010s"/>
    <s v="Cereal"/>
    <n v="0.58422727272727271"/>
  </r>
  <r>
    <n v="2012"/>
    <s v="Madhya Pradesh"/>
    <s v="Bhind"/>
    <x v="2"/>
    <n v="15720"/>
    <n v="1470.74"/>
    <m/>
    <s v="Medium"/>
    <s v="Large"/>
    <x v="0"/>
    <s v="2010s"/>
    <s v="Pulse"/>
    <n v="9.3558524173027985E-2"/>
  </r>
  <r>
    <n v="2013"/>
    <s v="Madhya Pradesh"/>
    <s v="Bhind"/>
    <x v="0"/>
    <n v="4800"/>
    <n v="4335.42"/>
    <m/>
    <s v="High"/>
    <s v="Medium"/>
    <x v="0"/>
    <s v="2010s"/>
    <s v="Cereal"/>
    <n v="0.90321249999999997"/>
  </r>
  <r>
    <n v="2013"/>
    <s v="Madhya Pradesh"/>
    <s v="Bhind"/>
    <x v="2"/>
    <n v="13000"/>
    <n v="1043.8499999999999"/>
    <m/>
    <s v="Medium"/>
    <s v="Large"/>
    <x v="0"/>
    <s v="2010s"/>
    <s v="Pulse"/>
    <n v="8.0296153846153837E-2"/>
  </r>
  <r>
    <n v="2014"/>
    <s v="Madhya Pradesh"/>
    <s v="Bhind"/>
    <x v="0"/>
    <n v="6000"/>
    <n v="3445"/>
    <m/>
    <s v="High"/>
    <s v="Large"/>
    <x v="0"/>
    <s v="2010s"/>
    <s v="Cereal"/>
    <n v="0.57416666666666671"/>
  </r>
  <r>
    <n v="2014"/>
    <s v="Madhya Pradesh"/>
    <s v="Bhind"/>
    <x v="2"/>
    <n v="35000"/>
    <n v="971.43"/>
    <m/>
    <s v="Low"/>
    <s v="Large"/>
    <x v="0"/>
    <s v="2010s"/>
    <s v="Pulse"/>
    <n v="2.7755142857142857E-2"/>
  </r>
  <r>
    <n v="2015"/>
    <s v="Madhya Pradesh"/>
    <s v="Bhind"/>
    <x v="0"/>
    <n v="6000"/>
    <n v="4555"/>
    <m/>
    <s v="High"/>
    <s v="Large"/>
    <x v="0"/>
    <s v="2010s"/>
    <s v="Cereal"/>
    <n v="0.75916666666666666"/>
  </r>
  <r>
    <n v="2015"/>
    <s v="Madhya Pradesh"/>
    <s v="Bhind"/>
    <x v="2"/>
    <n v="21000"/>
    <n v="857.14"/>
    <m/>
    <s v="Low"/>
    <s v="Large"/>
    <x v="0"/>
    <s v="2010s"/>
    <s v="Pulse"/>
    <n v="4.0816190476190478E-2"/>
  </r>
  <r>
    <n v="2016"/>
    <s v="Madhya Pradesh"/>
    <s v="Bhind"/>
    <x v="0"/>
    <n v="7000"/>
    <n v="2190"/>
    <m/>
    <s v="Medium"/>
    <s v="Large"/>
    <x v="0"/>
    <s v="2010s"/>
    <s v="Cereal"/>
    <n v="0.31285714285714283"/>
  </r>
  <r>
    <n v="2016"/>
    <s v="Madhya Pradesh"/>
    <s v="Bhind"/>
    <x v="2"/>
    <n v="27000"/>
    <n v="1555.56"/>
    <m/>
    <s v="Medium"/>
    <s v="Large"/>
    <x v="0"/>
    <s v="2010s"/>
    <s v="Pulse"/>
    <n v="5.7613333333333329E-2"/>
  </r>
  <r>
    <n v="2017"/>
    <s v="Madhya Pradesh"/>
    <s v="Bhind"/>
    <x v="0"/>
    <n v="3000"/>
    <n v="1920"/>
    <m/>
    <s v="Medium"/>
    <s v="Medium"/>
    <x v="0"/>
    <s v="2010s"/>
    <s v="Cereal"/>
    <n v="0.64"/>
  </r>
  <r>
    <n v="2017"/>
    <s v="Madhya Pradesh"/>
    <s v="Bhind"/>
    <x v="2"/>
    <n v="25000"/>
    <n v="1557.2"/>
    <m/>
    <s v="Medium"/>
    <s v="Large"/>
    <x v="0"/>
    <s v="2010s"/>
    <s v="Pulse"/>
    <n v="6.2288000000000003E-2"/>
  </r>
  <r>
    <n v="2008"/>
    <s v="Madhya Pradesh"/>
    <s v="Indore"/>
    <x v="1"/>
    <n v="8900"/>
    <n v="1303.3699999999999"/>
    <m/>
    <s v="Medium"/>
    <s v="Large"/>
    <x v="0"/>
    <s v="2000s"/>
    <s v="Cereal"/>
    <n v="0.14644606741573032"/>
  </r>
  <r>
    <n v="2008"/>
    <s v="Madhya Pradesh"/>
    <s v="Indore"/>
    <x v="2"/>
    <n v="95000"/>
    <n v="1026.32"/>
    <m/>
    <s v="Medium"/>
    <s v="Large"/>
    <x v="0"/>
    <s v="2000s"/>
    <s v="Pulse"/>
    <n v="1.0803368421052631E-2"/>
  </r>
  <r>
    <n v="2009"/>
    <s v="Madhya Pradesh"/>
    <s v="Indore"/>
    <x v="1"/>
    <n v="5000"/>
    <n v="1160"/>
    <m/>
    <s v="Medium"/>
    <s v="Large"/>
    <x v="0"/>
    <s v="2000s"/>
    <s v="Cereal"/>
    <n v="0.23200000000000001"/>
  </r>
  <r>
    <n v="2009"/>
    <s v="Madhya Pradesh"/>
    <s v="Indore"/>
    <x v="2"/>
    <n v="67900"/>
    <n v="1209.1300000000001"/>
    <m/>
    <s v="Medium"/>
    <s v="Large"/>
    <x v="0"/>
    <s v="2000s"/>
    <s v="Pulse"/>
    <n v="1.7807511045655377E-2"/>
  </r>
  <r>
    <n v="2010"/>
    <s v="Madhya Pradesh"/>
    <s v="Indore"/>
    <x v="1"/>
    <n v="9200"/>
    <n v="1271.74"/>
    <m/>
    <s v="Medium"/>
    <s v="Large"/>
    <x v="0"/>
    <s v="2010s"/>
    <s v="Cereal"/>
    <n v="0.13823260869565218"/>
  </r>
  <r>
    <n v="2010"/>
    <s v="Madhya Pradesh"/>
    <s v="Indore"/>
    <x v="2"/>
    <n v="63800"/>
    <n v="633.23"/>
    <m/>
    <s v="Low"/>
    <s v="Large"/>
    <x v="0"/>
    <s v="2010s"/>
    <s v="Pulse"/>
    <n v="9.9252351097178695E-3"/>
  </r>
  <r>
    <n v="2011"/>
    <s v="Madhya Pradesh"/>
    <s v="Indore"/>
    <x v="1"/>
    <n v="9200"/>
    <n v="1217.3900000000001"/>
    <m/>
    <s v="Medium"/>
    <s v="Large"/>
    <x v="0"/>
    <s v="2010s"/>
    <s v="Cereal"/>
    <n v="0.132325"/>
  </r>
  <r>
    <n v="2011"/>
    <s v="Madhya Pradesh"/>
    <s v="Indore"/>
    <x v="2"/>
    <n v="64800"/>
    <n v="1112.6500000000001"/>
    <m/>
    <s v="Medium"/>
    <s v="Large"/>
    <x v="0"/>
    <s v="2010s"/>
    <s v="Pulse"/>
    <n v="1.7170524691358026E-2"/>
  </r>
  <r>
    <n v="2012"/>
    <s v="Madhya Pradesh"/>
    <s v="Indore"/>
    <x v="1"/>
    <n v="5320"/>
    <n v="1648.5"/>
    <m/>
    <s v="Medium"/>
    <s v="Large"/>
    <x v="0"/>
    <s v="2010s"/>
    <s v="Cereal"/>
    <n v="0.30986842105263157"/>
  </r>
  <r>
    <n v="2012"/>
    <s v="Madhya Pradesh"/>
    <s v="Indore"/>
    <x v="2"/>
    <n v="59580"/>
    <n v="1355.66"/>
    <m/>
    <s v="Medium"/>
    <s v="Large"/>
    <x v="0"/>
    <s v="2010s"/>
    <s v="Pulse"/>
    <n v="2.275360859348775E-2"/>
  </r>
  <r>
    <n v="2013"/>
    <s v="Madhya Pradesh"/>
    <s v="Indore"/>
    <x v="1"/>
    <n v="4240"/>
    <n v="1195.75"/>
    <m/>
    <s v="Medium"/>
    <s v="Medium"/>
    <x v="0"/>
    <s v="2010s"/>
    <s v="Cereal"/>
    <n v="0.28201650943396228"/>
  </r>
  <r>
    <n v="2013"/>
    <s v="Madhya Pradesh"/>
    <s v="Indore"/>
    <x v="2"/>
    <n v="67220"/>
    <n v="952.54"/>
    <m/>
    <s v="Low"/>
    <s v="Large"/>
    <x v="0"/>
    <s v="2010s"/>
    <s v="Pulse"/>
    <n v="1.4170484974709907E-2"/>
  </r>
  <r>
    <n v="2013"/>
    <s v="Madhya Pradesh"/>
    <s v="Indore"/>
    <x v="3"/>
    <n v="40"/>
    <n v="250"/>
    <m/>
    <s v="Low"/>
    <s v="Small"/>
    <x v="0"/>
    <s v="2010s"/>
    <s v="Fiber"/>
    <n v="6.25"/>
  </r>
  <r>
    <n v="2014"/>
    <s v="Madhya Pradesh"/>
    <s v="Indore"/>
    <x v="1"/>
    <n v="19000"/>
    <n v="2368.42"/>
    <m/>
    <s v="Medium"/>
    <s v="Large"/>
    <x v="0"/>
    <s v="2010s"/>
    <s v="Cereal"/>
    <n v="0.12465368421052632"/>
  </r>
  <r>
    <n v="2014"/>
    <s v="Madhya Pradesh"/>
    <s v="Indore"/>
    <x v="2"/>
    <n v="83000"/>
    <n v="1180.72"/>
    <m/>
    <s v="Medium"/>
    <s v="Large"/>
    <x v="0"/>
    <s v="2010s"/>
    <s v="Pulse"/>
    <n v="1.42255421686747E-2"/>
  </r>
  <r>
    <n v="2014"/>
    <s v="Madhya Pradesh"/>
    <s v="Indore"/>
    <x v="3"/>
    <n v="5000"/>
    <n v="108"/>
    <m/>
    <s v="Low"/>
    <s v="Large"/>
    <x v="0"/>
    <s v="2010s"/>
    <s v="Fiber"/>
    <n v="2.1600000000000001E-2"/>
  </r>
  <r>
    <n v="2015"/>
    <s v="Madhya Pradesh"/>
    <s v="Indore"/>
    <x v="1"/>
    <n v="6000"/>
    <n v="2000"/>
    <m/>
    <s v="Medium"/>
    <s v="Large"/>
    <x v="0"/>
    <s v="2010s"/>
    <s v="Cereal"/>
    <n v="0.33333333333333331"/>
  </r>
  <r>
    <n v="2015"/>
    <s v="Madhya Pradesh"/>
    <s v="Indore"/>
    <x v="2"/>
    <n v="74000"/>
    <n v="1175.68"/>
    <m/>
    <s v="Medium"/>
    <s v="Large"/>
    <x v="0"/>
    <s v="2010s"/>
    <s v="Pulse"/>
    <n v="1.5887567567567568E-2"/>
  </r>
  <r>
    <n v="2016"/>
    <s v="Madhya Pradesh"/>
    <s v="Indore"/>
    <x v="1"/>
    <n v="7000"/>
    <n v="3142.86"/>
    <m/>
    <s v="High"/>
    <s v="Large"/>
    <x v="0"/>
    <s v="2010s"/>
    <s v="Cereal"/>
    <n v="0.44898000000000005"/>
  </r>
  <r>
    <n v="2016"/>
    <s v="Madhya Pradesh"/>
    <s v="Indore"/>
    <x v="2"/>
    <n v="75000"/>
    <n v="1466.67"/>
    <m/>
    <s v="Medium"/>
    <s v="Large"/>
    <x v="0"/>
    <s v="2010s"/>
    <s v="Pulse"/>
    <n v="1.9555599999999999E-2"/>
  </r>
  <r>
    <n v="2017"/>
    <s v="Madhya Pradesh"/>
    <s v="Indore"/>
    <x v="0"/>
    <n v="450"/>
    <n v="2266.67"/>
    <m/>
    <s v="Medium"/>
    <s v="Small"/>
    <x v="0"/>
    <s v="2010s"/>
    <s v="Cereal"/>
    <n v="5.0370444444444447"/>
  </r>
  <r>
    <n v="2017"/>
    <s v="Madhya Pradesh"/>
    <s v="Indore"/>
    <x v="1"/>
    <n v="12200"/>
    <n v="2274.59"/>
    <m/>
    <s v="Medium"/>
    <s v="Large"/>
    <x v="0"/>
    <s v="2010s"/>
    <s v="Cereal"/>
    <n v="0.18644180327868853"/>
  </r>
  <r>
    <n v="2017"/>
    <s v="Madhya Pradesh"/>
    <s v="Indore"/>
    <x v="2"/>
    <n v="94410"/>
    <n v="1882.96"/>
    <m/>
    <s v="Medium"/>
    <s v="Large"/>
    <x v="0"/>
    <s v="2010s"/>
    <s v="Pulse"/>
    <n v="1.9944497404935917E-2"/>
  </r>
  <r>
    <n v="2017"/>
    <s v="Madhya Pradesh"/>
    <s v="Indore"/>
    <x v="3"/>
    <n v="400"/>
    <n v="198"/>
    <m/>
    <s v="Low"/>
    <s v="Small"/>
    <x v="0"/>
    <s v="2010s"/>
    <s v="Fiber"/>
    <n v="0.495"/>
  </r>
  <r>
    <n v="2008"/>
    <s v="Madhya Pradesh"/>
    <s v="Ratlam"/>
    <x v="0"/>
    <n v="1800"/>
    <n v="477.78"/>
    <m/>
    <s v="Low"/>
    <s v="Medium"/>
    <x v="0"/>
    <s v="2000s"/>
    <s v="Cereal"/>
    <n v="0.2654333333333333"/>
  </r>
  <r>
    <n v="2008"/>
    <s v="Madhya Pradesh"/>
    <s v="Ratlam"/>
    <x v="1"/>
    <n v="41300"/>
    <n v="2019.37"/>
    <m/>
    <s v="Medium"/>
    <s v="Large"/>
    <x v="0"/>
    <s v="2000s"/>
    <s v="Cereal"/>
    <n v="4.889515738498789E-2"/>
  </r>
  <r>
    <n v="2008"/>
    <s v="Madhya Pradesh"/>
    <s v="Ratlam"/>
    <x v="2"/>
    <n v="53700"/>
    <n v="1014.9"/>
    <m/>
    <s v="Medium"/>
    <s v="Large"/>
    <x v="0"/>
    <s v="2000s"/>
    <s v="Pulse"/>
    <n v="1.8899441340782124E-2"/>
  </r>
  <r>
    <n v="2008"/>
    <s v="Madhya Pradesh"/>
    <s v="Ratlam"/>
    <x v="3"/>
    <n v="28000"/>
    <n v="333.21"/>
    <m/>
    <s v="Low"/>
    <s v="Large"/>
    <x v="0"/>
    <s v="2000s"/>
    <s v="Fiber"/>
    <n v="1.1900357142857141E-2"/>
  </r>
  <r>
    <n v="2009"/>
    <s v="Madhya Pradesh"/>
    <s v="Ratlam"/>
    <x v="0"/>
    <n v="1800"/>
    <n v="722.22"/>
    <m/>
    <s v="Low"/>
    <s v="Medium"/>
    <x v="0"/>
    <s v="2000s"/>
    <s v="Cereal"/>
    <n v="0.40123333333333333"/>
  </r>
  <r>
    <n v="2009"/>
    <s v="Madhya Pradesh"/>
    <s v="Ratlam"/>
    <x v="1"/>
    <n v="49800"/>
    <n v="1785.14"/>
    <m/>
    <s v="Medium"/>
    <s v="Large"/>
    <x v="0"/>
    <s v="2000s"/>
    <s v="Cereal"/>
    <n v="3.5846184738955823E-2"/>
  </r>
  <r>
    <n v="2009"/>
    <s v="Madhya Pradesh"/>
    <s v="Ratlam"/>
    <x v="2"/>
    <n v="79000"/>
    <n v="774.68"/>
    <m/>
    <s v="Low"/>
    <s v="Large"/>
    <x v="0"/>
    <s v="2000s"/>
    <s v="Pulse"/>
    <n v="9.8060759493670876E-3"/>
  </r>
  <r>
    <n v="2009"/>
    <s v="Madhya Pradesh"/>
    <s v="Ratlam"/>
    <x v="3"/>
    <n v="33900"/>
    <n v="232.74"/>
    <m/>
    <s v="Low"/>
    <s v="Large"/>
    <x v="0"/>
    <s v="2000s"/>
    <s v="Fiber"/>
    <n v="6.8654867256637171E-3"/>
  </r>
  <r>
    <n v="2010"/>
    <s v="Madhya Pradesh"/>
    <s v="Ratlam"/>
    <x v="0"/>
    <n v="1700"/>
    <n v="764.71"/>
    <m/>
    <s v="Low"/>
    <s v="Medium"/>
    <x v="0"/>
    <s v="2010s"/>
    <s v="Cereal"/>
    <n v="0.44982941176470592"/>
  </r>
  <r>
    <n v="2010"/>
    <s v="Madhya Pradesh"/>
    <s v="Ratlam"/>
    <x v="1"/>
    <n v="52700"/>
    <n v="2195.4499999999998"/>
    <m/>
    <s v="Medium"/>
    <s v="Large"/>
    <x v="0"/>
    <s v="2010s"/>
    <s v="Cereal"/>
    <n v="4.1659392789373813E-2"/>
  </r>
  <r>
    <n v="2010"/>
    <s v="Madhya Pradesh"/>
    <s v="Ratlam"/>
    <x v="2"/>
    <n v="76100"/>
    <n v="450.72"/>
    <m/>
    <s v="Low"/>
    <s v="Large"/>
    <x v="0"/>
    <s v="2010s"/>
    <s v="Pulse"/>
    <n v="5.9227332457293036E-3"/>
  </r>
  <r>
    <n v="2010"/>
    <s v="Madhya Pradesh"/>
    <s v="Ratlam"/>
    <x v="3"/>
    <n v="25760"/>
    <n v="321.26"/>
    <m/>
    <s v="Low"/>
    <s v="Large"/>
    <x v="0"/>
    <s v="2010s"/>
    <s v="Fiber"/>
    <n v="1.2471273291925466E-2"/>
  </r>
  <r>
    <n v="2011"/>
    <s v="Madhya Pradesh"/>
    <s v="Ratlam"/>
    <x v="0"/>
    <n v="1900"/>
    <n v="947.37"/>
    <m/>
    <s v="Low"/>
    <s v="Medium"/>
    <x v="0"/>
    <s v="2010s"/>
    <s v="Cereal"/>
    <n v="0.49861578947368423"/>
  </r>
  <r>
    <n v="2011"/>
    <s v="Madhya Pradesh"/>
    <s v="Ratlam"/>
    <x v="1"/>
    <n v="48300"/>
    <n v="2227.7399999999998"/>
    <m/>
    <s v="Medium"/>
    <s v="Large"/>
    <x v="0"/>
    <s v="2010s"/>
    <s v="Cereal"/>
    <n v="4.612298136645962E-2"/>
  </r>
  <r>
    <n v="2011"/>
    <s v="Madhya Pradesh"/>
    <s v="Ratlam"/>
    <x v="2"/>
    <n v="82000"/>
    <n v="529.27"/>
    <m/>
    <s v="Low"/>
    <s v="Large"/>
    <x v="0"/>
    <s v="2010s"/>
    <s v="Pulse"/>
    <n v="6.4545121951219506E-3"/>
  </r>
  <r>
    <n v="2011"/>
    <s v="Madhya Pradesh"/>
    <s v="Ratlam"/>
    <x v="3"/>
    <n v="23380"/>
    <n v="514.6"/>
    <m/>
    <s v="Low"/>
    <s v="Large"/>
    <x v="0"/>
    <s v="2010s"/>
    <s v="Fiber"/>
    <n v="2.2010265183917879E-2"/>
  </r>
  <r>
    <n v="2012"/>
    <s v="Madhya Pradesh"/>
    <s v="Ratlam"/>
    <x v="0"/>
    <n v="1360"/>
    <n v="1139.71"/>
    <m/>
    <s v="Medium"/>
    <s v="Medium"/>
    <x v="0"/>
    <s v="2010s"/>
    <s v="Cereal"/>
    <n v="0.83802205882352943"/>
  </r>
  <r>
    <n v="2012"/>
    <s v="Madhya Pradesh"/>
    <s v="Ratlam"/>
    <x v="1"/>
    <n v="48720"/>
    <n v="3673.23"/>
    <m/>
    <s v="High"/>
    <s v="Large"/>
    <x v="0"/>
    <s v="2010s"/>
    <s v="Cereal"/>
    <n v="7.5394704433497536E-2"/>
  </r>
  <r>
    <n v="2012"/>
    <s v="Madhya Pradesh"/>
    <s v="Ratlam"/>
    <x v="2"/>
    <n v="73820"/>
    <n v="864.4"/>
    <m/>
    <s v="Low"/>
    <s v="Large"/>
    <x v="0"/>
    <s v="2010s"/>
    <s v="Pulse"/>
    <n v="1.1709563803847196E-2"/>
  </r>
  <r>
    <n v="2012"/>
    <s v="Madhya Pradesh"/>
    <s v="Ratlam"/>
    <x v="3"/>
    <n v="22890"/>
    <n v="479.25"/>
    <m/>
    <s v="Low"/>
    <s v="Large"/>
    <x v="0"/>
    <s v="2010s"/>
    <s v="Fiber"/>
    <n v="2.0937090432503278E-2"/>
  </r>
  <r>
    <n v="2013"/>
    <s v="Madhya Pradesh"/>
    <s v="Ratlam"/>
    <x v="0"/>
    <n v="1290"/>
    <n v="1201.55"/>
    <m/>
    <s v="Medium"/>
    <s v="Medium"/>
    <x v="0"/>
    <s v="2010s"/>
    <s v="Cereal"/>
    <n v="0.93143410852713171"/>
  </r>
  <r>
    <n v="2013"/>
    <s v="Madhya Pradesh"/>
    <s v="Ratlam"/>
    <x v="1"/>
    <n v="42890"/>
    <n v="2531.59"/>
    <m/>
    <s v="Medium"/>
    <s v="Large"/>
    <x v="0"/>
    <s v="2010s"/>
    <s v="Cereal"/>
    <n v="5.9025180694800658E-2"/>
  </r>
  <r>
    <n v="2013"/>
    <s v="Madhya Pradesh"/>
    <s v="Ratlam"/>
    <x v="2"/>
    <n v="71230"/>
    <n v="730.87"/>
    <m/>
    <s v="Low"/>
    <s v="Large"/>
    <x v="0"/>
    <s v="2010s"/>
    <s v="Pulse"/>
    <n v="1.0260704759230662E-2"/>
  </r>
  <r>
    <n v="2013"/>
    <s v="Madhya Pradesh"/>
    <s v="Ratlam"/>
    <x v="3"/>
    <n v="20930"/>
    <n v="355.47"/>
    <m/>
    <s v="Low"/>
    <s v="Large"/>
    <x v="0"/>
    <s v="2010s"/>
    <s v="Fiber"/>
    <n v="1.6983755375059723E-2"/>
  </r>
  <r>
    <n v="2014"/>
    <s v="Madhya Pradesh"/>
    <s v="Ratlam"/>
    <x v="1"/>
    <n v="38000"/>
    <n v="2078.9499999999998"/>
    <m/>
    <s v="Medium"/>
    <s v="Large"/>
    <x v="0"/>
    <s v="2010s"/>
    <s v="Cereal"/>
    <n v="5.4709210526315784E-2"/>
  </r>
  <r>
    <n v="2014"/>
    <s v="Madhya Pradesh"/>
    <s v="Ratlam"/>
    <x v="2"/>
    <n v="69000"/>
    <n v="1101.45"/>
    <m/>
    <s v="Medium"/>
    <s v="Large"/>
    <x v="0"/>
    <s v="2010s"/>
    <s v="Pulse"/>
    <n v="1.5963043478260872E-2"/>
  </r>
  <r>
    <n v="2014"/>
    <s v="Madhya Pradesh"/>
    <s v="Ratlam"/>
    <x v="3"/>
    <n v="11000"/>
    <n v="212.73"/>
    <m/>
    <s v="Low"/>
    <s v="Large"/>
    <x v="0"/>
    <s v="2010s"/>
    <s v="Fiber"/>
    <n v="1.9339090909090906E-2"/>
  </r>
  <r>
    <n v="2015"/>
    <s v="Madhya Pradesh"/>
    <s v="Ratlam"/>
    <x v="1"/>
    <n v="42000"/>
    <n v="2261.9"/>
    <m/>
    <s v="Medium"/>
    <s v="Large"/>
    <x v="0"/>
    <s v="2010s"/>
    <s v="Cereal"/>
    <n v="5.3854761904761905E-2"/>
  </r>
  <r>
    <n v="2015"/>
    <s v="Madhya Pradesh"/>
    <s v="Ratlam"/>
    <x v="2"/>
    <n v="74000"/>
    <n v="702.7"/>
    <m/>
    <s v="Low"/>
    <s v="Large"/>
    <x v="0"/>
    <s v="2010s"/>
    <s v="Pulse"/>
    <n v="9.495945945945947E-3"/>
  </r>
  <r>
    <n v="2015"/>
    <s v="Madhya Pradesh"/>
    <s v="Ratlam"/>
    <x v="3"/>
    <n v="23000"/>
    <n v="101.74"/>
    <m/>
    <s v="Low"/>
    <s v="Large"/>
    <x v="0"/>
    <s v="2010s"/>
    <s v="Fiber"/>
    <n v="4.4234782608695653E-3"/>
  </r>
  <r>
    <n v="2016"/>
    <s v="Madhya Pradesh"/>
    <s v="Ratlam"/>
    <x v="0"/>
    <n v="1000"/>
    <n v="660"/>
    <m/>
    <s v="Low"/>
    <s v="Medium"/>
    <x v="0"/>
    <s v="2010s"/>
    <s v="Cereal"/>
    <n v="0.66"/>
  </r>
  <r>
    <n v="2016"/>
    <s v="Madhya Pradesh"/>
    <s v="Ratlam"/>
    <x v="1"/>
    <n v="52000"/>
    <n v="2634.62"/>
    <m/>
    <s v="Medium"/>
    <s v="Large"/>
    <x v="0"/>
    <s v="2010s"/>
    <s v="Cereal"/>
    <n v="5.066576923076923E-2"/>
  </r>
  <r>
    <n v="2016"/>
    <s v="Madhya Pradesh"/>
    <s v="Ratlam"/>
    <x v="2"/>
    <n v="95000"/>
    <n v="1000"/>
    <m/>
    <s v="Medium"/>
    <s v="Large"/>
    <x v="0"/>
    <s v="2010s"/>
    <s v="Pulse"/>
    <n v="1.0526315789473684E-2"/>
  </r>
  <r>
    <n v="2016"/>
    <s v="Madhya Pradesh"/>
    <s v="Ratlam"/>
    <x v="3"/>
    <n v="28000"/>
    <n v="205.71"/>
    <m/>
    <s v="Low"/>
    <s v="Large"/>
    <x v="0"/>
    <s v="2010s"/>
    <s v="Fiber"/>
    <n v="7.3467857142857146E-3"/>
  </r>
  <r>
    <n v="2017"/>
    <s v="Madhya Pradesh"/>
    <s v="Ratlam"/>
    <x v="1"/>
    <n v="55500"/>
    <n v="2918.92"/>
    <m/>
    <s v="Medium"/>
    <s v="Large"/>
    <x v="0"/>
    <s v="2010s"/>
    <s v="Cereal"/>
    <n v="5.2593153153153153E-2"/>
  </r>
  <r>
    <n v="2017"/>
    <s v="Madhya Pradesh"/>
    <s v="Ratlam"/>
    <x v="2"/>
    <n v="91400"/>
    <n v="1426.04"/>
    <m/>
    <s v="Medium"/>
    <s v="Large"/>
    <x v="0"/>
    <s v="2010s"/>
    <s v="Pulse"/>
    <n v="1.5602188183807439E-2"/>
  </r>
  <r>
    <n v="2017"/>
    <s v="Madhya Pradesh"/>
    <s v="Ratlam"/>
    <x v="3"/>
    <n v="29400"/>
    <n v="286.52999999999997"/>
    <m/>
    <s v="Low"/>
    <s v="Large"/>
    <x v="0"/>
    <s v="2010s"/>
    <s v="Fiber"/>
    <n v="9.7459183673469386E-3"/>
  </r>
  <r>
    <n v="2008"/>
    <s v="Madhya Pradesh"/>
    <s v="Ujjain"/>
    <x v="1"/>
    <n v="6700"/>
    <n v="1119.4000000000001"/>
    <m/>
    <s v="Medium"/>
    <s v="Large"/>
    <x v="0"/>
    <s v="2000s"/>
    <s v="Cereal"/>
    <n v="0.16707462686567165"/>
  </r>
  <r>
    <n v="2008"/>
    <s v="Madhya Pradesh"/>
    <s v="Ujjain"/>
    <x v="2"/>
    <n v="136300"/>
    <n v="933.24"/>
    <m/>
    <s v="Low"/>
    <s v="Large"/>
    <x v="0"/>
    <s v="2000s"/>
    <s v="Pulse"/>
    <n v="6.8469552457813649E-3"/>
  </r>
  <r>
    <n v="2009"/>
    <s v="Madhya Pradesh"/>
    <s v="Ujjain"/>
    <x v="1"/>
    <n v="6700"/>
    <n v="1029.8499999999999"/>
    <m/>
    <s v="Medium"/>
    <s v="Large"/>
    <x v="0"/>
    <s v="2000s"/>
    <s v="Cereal"/>
    <n v="0.15370895522388059"/>
  </r>
  <r>
    <n v="2009"/>
    <s v="Madhya Pradesh"/>
    <s v="Ujjain"/>
    <x v="2"/>
    <n v="203000"/>
    <n v="946.8"/>
    <m/>
    <s v="Low"/>
    <s v="Large"/>
    <x v="0"/>
    <s v="2000s"/>
    <s v="Pulse"/>
    <n v="4.664039408866995E-3"/>
  </r>
  <r>
    <n v="2010"/>
    <s v="Madhya Pradesh"/>
    <s v="Ujjain"/>
    <x v="1"/>
    <n v="6100"/>
    <n v="1131.1500000000001"/>
    <m/>
    <s v="Medium"/>
    <s v="Large"/>
    <x v="0"/>
    <s v="2010s"/>
    <s v="Cereal"/>
    <n v="0.1854344262295082"/>
  </r>
  <r>
    <n v="2010"/>
    <s v="Madhya Pradesh"/>
    <s v="Ujjain"/>
    <x v="2"/>
    <n v="212700"/>
    <n v="634.23"/>
    <m/>
    <s v="Low"/>
    <s v="Large"/>
    <x v="0"/>
    <s v="2010s"/>
    <s v="Pulse"/>
    <n v="2.9818053596614952E-3"/>
  </r>
  <r>
    <n v="2011"/>
    <s v="Madhya Pradesh"/>
    <s v="Ujjain"/>
    <x v="1"/>
    <n v="5900"/>
    <n v="1050.8499999999999"/>
    <m/>
    <s v="Medium"/>
    <s v="Large"/>
    <x v="0"/>
    <s v="2010s"/>
    <s v="Cereal"/>
    <n v="0.17811016949152542"/>
  </r>
  <r>
    <n v="2011"/>
    <s v="Madhya Pradesh"/>
    <s v="Ujjain"/>
    <x v="2"/>
    <n v="205300"/>
    <n v="717.49"/>
    <m/>
    <s v="Low"/>
    <s v="Large"/>
    <x v="0"/>
    <s v="2010s"/>
    <s v="Pulse"/>
    <n v="3.4948368241597663E-3"/>
  </r>
  <r>
    <n v="2012"/>
    <s v="Madhya Pradesh"/>
    <s v="Ujjain"/>
    <x v="1"/>
    <n v="6700"/>
    <n v="2314.9299999999998"/>
    <m/>
    <s v="Medium"/>
    <s v="Large"/>
    <x v="0"/>
    <s v="2010s"/>
    <s v="Cereal"/>
    <n v="0.34551194029850746"/>
  </r>
  <r>
    <n v="2012"/>
    <s v="Madhya Pradesh"/>
    <s v="Ujjain"/>
    <x v="2"/>
    <n v="183340"/>
    <n v="966.51"/>
    <m/>
    <s v="Low"/>
    <s v="Large"/>
    <x v="0"/>
    <s v="2010s"/>
    <s v="Pulse"/>
    <n v="5.2716810297807355E-3"/>
  </r>
  <r>
    <n v="2013"/>
    <s v="Madhya Pradesh"/>
    <s v="Ujjain"/>
    <x v="1"/>
    <n v="6610"/>
    <n v="806.35"/>
    <m/>
    <s v="Low"/>
    <s v="Large"/>
    <x v="0"/>
    <s v="2010s"/>
    <s v="Cereal"/>
    <n v="0.12198940998487141"/>
  </r>
  <r>
    <n v="2013"/>
    <s v="Madhya Pradesh"/>
    <s v="Ujjain"/>
    <x v="2"/>
    <n v="125100"/>
    <n v="912.23"/>
    <m/>
    <s v="Low"/>
    <s v="Large"/>
    <x v="0"/>
    <s v="2010s"/>
    <s v="Pulse"/>
    <n v="7.2920063948840926E-3"/>
  </r>
  <r>
    <n v="2014"/>
    <s v="Madhya Pradesh"/>
    <s v="Ujjain"/>
    <x v="1"/>
    <n v="23000"/>
    <n v="1782.61"/>
    <m/>
    <s v="Medium"/>
    <s v="Large"/>
    <x v="0"/>
    <s v="2010s"/>
    <s v="Cereal"/>
    <n v="7.7504782608695644E-2"/>
  </r>
  <r>
    <n v="2014"/>
    <s v="Madhya Pradesh"/>
    <s v="Ujjain"/>
    <x v="2"/>
    <n v="116000"/>
    <n v="1310.3399999999999"/>
    <m/>
    <s v="Medium"/>
    <s v="Large"/>
    <x v="0"/>
    <s v="2010s"/>
    <s v="Pulse"/>
    <n v="1.1296034482758619E-2"/>
  </r>
  <r>
    <n v="2015"/>
    <s v="Madhya Pradesh"/>
    <s v="Ujjain"/>
    <x v="1"/>
    <n v="7000"/>
    <n v="1142.8599999999999"/>
    <m/>
    <s v="Medium"/>
    <s v="Large"/>
    <x v="0"/>
    <s v="2010s"/>
    <s v="Cereal"/>
    <n v="0.16326571428571426"/>
  </r>
  <r>
    <n v="2015"/>
    <s v="Madhya Pradesh"/>
    <s v="Ujjain"/>
    <x v="2"/>
    <n v="114000"/>
    <n v="1052.6300000000001"/>
    <m/>
    <s v="Medium"/>
    <s v="Large"/>
    <x v="0"/>
    <s v="2010s"/>
    <s v="Pulse"/>
    <n v="9.2335964912280705E-3"/>
  </r>
  <r>
    <n v="2016"/>
    <s v="Madhya Pradesh"/>
    <s v="Ujjain"/>
    <x v="1"/>
    <n v="7000"/>
    <n v="2000"/>
    <m/>
    <s v="Medium"/>
    <s v="Large"/>
    <x v="0"/>
    <s v="2010s"/>
    <s v="Cereal"/>
    <n v="0.2857142857142857"/>
  </r>
  <r>
    <n v="2016"/>
    <s v="Madhya Pradesh"/>
    <s v="Ujjain"/>
    <x v="2"/>
    <n v="104000"/>
    <n v="1326.92"/>
    <m/>
    <s v="Medium"/>
    <s v="Large"/>
    <x v="0"/>
    <s v="2010s"/>
    <s v="Pulse"/>
    <n v="1.2758846153846155E-2"/>
  </r>
  <r>
    <n v="2017"/>
    <s v="Madhya Pradesh"/>
    <s v="Ujjain"/>
    <x v="0"/>
    <n v="200"/>
    <n v="1900"/>
    <m/>
    <s v="Medium"/>
    <s v="Small"/>
    <x v="0"/>
    <s v="2010s"/>
    <s v="Cereal"/>
    <n v="9.5"/>
  </r>
  <r>
    <n v="2017"/>
    <s v="Madhya Pradesh"/>
    <s v="Ujjain"/>
    <x v="1"/>
    <n v="6460"/>
    <n v="1272.45"/>
    <m/>
    <s v="Medium"/>
    <s v="Large"/>
    <x v="0"/>
    <s v="2010s"/>
    <s v="Cereal"/>
    <n v="0.19697368421052633"/>
  </r>
  <r>
    <n v="2017"/>
    <s v="Madhya Pradesh"/>
    <s v="Ujjain"/>
    <x v="2"/>
    <n v="195200"/>
    <n v="1484.02"/>
    <m/>
    <s v="Medium"/>
    <s v="Large"/>
    <x v="0"/>
    <s v="2010s"/>
    <s v="Pulse"/>
    <n v="7.6025614754098364E-3"/>
  </r>
  <r>
    <n v="2008"/>
    <s v="Madhya Pradesh"/>
    <s v="Mandsaur"/>
    <x v="1"/>
    <n v="63900"/>
    <n v="1577.46"/>
    <m/>
    <s v="Medium"/>
    <s v="Large"/>
    <x v="0"/>
    <s v="2000s"/>
    <s v="Cereal"/>
    <n v="2.4686384976525821E-2"/>
  </r>
  <r>
    <n v="2008"/>
    <s v="Madhya Pradesh"/>
    <s v="Mandsaur"/>
    <x v="2"/>
    <n v="66600"/>
    <n v="705.71"/>
    <m/>
    <s v="Low"/>
    <s v="Large"/>
    <x v="0"/>
    <s v="2000s"/>
    <s v="Pulse"/>
    <n v="1.0596246246246247E-2"/>
  </r>
  <r>
    <n v="2008"/>
    <s v="Madhya Pradesh"/>
    <s v="Mandsaur"/>
    <x v="3"/>
    <n v="400"/>
    <n v="175"/>
    <m/>
    <s v="Low"/>
    <s v="Small"/>
    <x v="0"/>
    <s v="2000s"/>
    <s v="Fiber"/>
    <n v="0.4375"/>
  </r>
  <r>
    <n v="2009"/>
    <s v="Madhya Pradesh"/>
    <s v="Mandsaur"/>
    <x v="1"/>
    <n v="66800"/>
    <n v="1245.51"/>
    <m/>
    <s v="Medium"/>
    <s v="Large"/>
    <x v="0"/>
    <s v="2000s"/>
    <s v="Cereal"/>
    <n v="1.8645359281437127E-2"/>
  </r>
  <r>
    <n v="2009"/>
    <s v="Madhya Pradesh"/>
    <s v="Mandsaur"/>
    <x v="2"/>
    <n v="61900"/>
    <n v="767.37"/>
    <m/>
    <s v="Low"/>
    <s v="Large"/>
    <x v="0"/>
    <s v="2000s"/>
    <s v="Pulse"/>
    <n v="1.2396930533117932E-2"/>
  </r>
  <r>
    <n v="2009"/>
    <s v="Madhya Pradesh"/>
    <s v="Mandsaur"/>
    <x v="3"/>
    <n v="400"/>
    <n v="125"/>
    <m/>
    <s v="Low"/>
    <s v="Small"/>
    <x v="0"/>
    <s v="2000s"/>
    <s v="Fiber"/>
    <n v="0.3125"/>
  </r>
  <r>
    <n v="2010"/>
    <s v="Madhya Pradesh"/>
    <s v="Mandsaur"/>
    <x v="1"/>
    <n v="66900"/>
    <n v="1606.88"/>
    <m/>
    <s v="Medium"/>
    <s v="Large"/>
    <x v="0"/>
    <s v="2010s"/>
    <s v="Cereal"/>
    <n v="2.4019133034379674E-2"/>
  </r>
  <r>
    <n v="2010"/>
    <s v="Madhya Pradesh"/>
    <s v="Mandsaur"/>
    <x v="2"/>
    <n v="58400"/>
    <n v="693.49"/>
    <m/>
    <s v="Low"/>
    <s v="Large"/>
    <x v="0"/>
    <s v="2010s"/>
    <s v="Pulse"/>
    <n v="1.1874828767123287E-2"/>
  </r>
  <r>
    <n v="2010"/>
    <s v="Madhya Pradesh"/>
    <s v="Mandsaur"/>
    <x v="3"/>
    <n v="360"/>
    <n v="130.82"/>
    <m/>
    <s v="Low"/>
    <s v="Small"/>
    <x v="0"/>
    <s v="2010s"/>
    <s v="Fiber"/>
    <n v="0.36338888888888887"/>
  </r>
  <r>
    <n v="2011"/>
    <s v="Madhya Pradesh"/>
    <s v="Mandsaur"/>
    <x v="1"/>
    <n v="69200"/>
    <n v="1365.61"/>
    <m/>
    <s v="Medium"/>
    <s v="Large"/>
    <x v="0"/>
    <s v="2010s"/>
    <s v="Cereal"/>
    <n v="1.9734248554913292E-2"/>
  </r>
  <r>
    <n v="2011"/>
    <s v="Madhya Pradesh"/>
    <s v="Mandsaur"/>
    <x v="2"/>
    <n v="72400"/>
    <n v="730.66"/>
    <m/>
    <s v="Low"/>
    <s v="Large"/>
    <x v="0"/>
    <s v="2010s"/>
    <s v="Pulse"/>
    <n v="1.0091988950276243E-2"/>
  </r>
  <r>
    <n v="2011"/>
    <s v="Madhya Pradesh"/>
    <s v="Mandsaur"/>
    <x v="3"/>
    <n v="660"/>
    <n v="196.49"/>
    <m/>
    <s v="Low"/>
    <s v="Small"/>
    <x v="0"/>
    <s v="2010s"/>
    <s v="Fiber"/>
    <n v="0.29771212121212121"/>
  </r>
  <r>
    <n v="2012"/>
    <s v="Madhya Pradesh"/>
    <s v="Mandsaur"/>
    <x v="0"/>
    <n v="40"/>
    <n v="500"/>
    <m/>
    <s v="Low"/>
    <s v="Small"/>
    <x v="0"/>
    <s v="2010s"/>
    <s v="Cereal"/>
    <n v="12.5"/>
  </r>
  <r>
    <n v="2012"/>
    <s v="Madhya Pradesh"/>
    <s v="Mandsaur"/>
    <x v="1"/>
    <n v="55800"/>
    <n v="3210.93"/>
    <m/>
    <s v="High"/>
    <s v="Large"/>
    <x v="0"/>
    <s v="2010s"/>
    <s v="Cereal"/>
    <n v="5.7543548387096771E-2"/>
  </r>
  <r>
    <n v="2012"/>
    <s v="Madhya Pradesh"/>
    <s v="Mandsaur"/>
    <x v="2"/>
    <n v="37610"/>
    <n v="1225.21"/>
    <m/>
    <s v="Medium"/>
    <s v="Large"/>
    <x v="0"/>
    <s v="2010s"/>
    <s v="Pulse"/>
    <n v="3.2576708322254719E-2"/>
  </r>
  <r>
    <n v="2012"/>
    <s v="Madhya Pradesh"/>
    <s v="Mandsaur"/>
    <x v="3"/>
    <n v="580"/>
    <n v="224.14"/>
    <m/>
    <s v="Low"/>
    <s v="Small"/>
    <x v="0"/>
    <s v="2010s"/>
    <s v="Fiber"/>
    <n v="0.38644827586206892"/>
  </r>
  <r>
    <n v="2013"/>
    <s v="Madhya Pradesh"/>
    <s v="Mandsaur"/>
    <x v="0"/>
    <n v="40"/>
    <n v="250"/>
    <m/>
    <s v="Low"/>
    <s v="Small"/>
    <x v="0"/>
    <s v="2010s"/>
    <s v="Cereal"/>
    <n v="6.25"/>
  </r>
  <r>
    <n v="2013"/>
    <s v="Madhya Pradesh"/>
    <s v="Mandsaur"/>
    <x v="1"/>
    <n v="51380"/>
    <n v="2266.64"/>
    <m/>
    <s v="Medium"/>
    <s v="Large"/>
    <x v="0"/>
    <s v="2010s"/>
    <s v="Cereal"/>
    <n v="4.4115219929933822E-2"/>
  </r>
  <r>
    <n v="2013"/>
    <s v="Madhya Pradesh"/>
    <s v="Mandsaur"/>
    <x v="2"/>
    <n v="34820"/>
    <n v="962.38"/>
    <m/>
    <s v="Low"/>
    <s v="Large"/>
    <x v="0"/>
    <s v="2010s"/>
    <s v="Pulse"/>
    <n v="2.7638713383113155E-2"/>
  </r>
  <r>
    <n v="2013"/>
    <s v="Madhya Pradesh"/>
    <s v="Mandsaur"/>
    <x v="3"/>
    <n v="460"/>
    <n v="304.35000000000002"/>
    <m/>
    <s v="Low"/>
    <s v="Small"/>
    <x v="0"/>
    <s v="2010s"/>
    <s v="Fiber"/>
    <n v="0.66163043478260875"/>
  </r>
  <r>
    <n v="2014"/>
    <s v="Madhya Pradesh"/>
    <s v="Mandsaur"/>
    <x v="1"/>
    <n v="70000"/>
    <n v="1700"/>
    <m/>
    <s v="Medium"/>
    <s v="Large"/>
    <x v="0"/>
    <s v="2010s"/>
    <s v="Cereal"/>
    <n v="2.4285714285714285E-2"/>
  </r>
  <r>
    <n v="2014"/>
    <s v="Madhya Pradesh"/>
    <s v="Mandsaur"/>
    <x v="2"/>
    <n v="96000"/>
    <n v="1104.17"/>
    <m/>
    <s v="Medium"/>
    <s v="Large"/>
    <x v="0"/>
    <s v="2010s"/>
    <s v="Pulse"/>
    <n v="1.1501770833333334E-2"/>
  </r>
  <r>
    <n v="2014"/>
    <s v="Madhya Pradesh"/>
    <s v="Mandsaur"/>
    <x v="3"/>
    <n v="10000"/>
    <n v="144"/>
    <m/>
    <s v="Low"/>
    <s v="Large"/>
    <x v="0"/>
    <s v="2010s"/>
    <s v="Fiber"/>
    <n v="1.44E-2"/>
  </r>
  <r>
    <n v="2015"/>
    <s v="Madhya Pradesh"/>
    <s v="Mandsaur"/>
    <x v="1"/>
    <n v="49000"/>
    <n v="1591.84"/>
    <m/>
    <s v="Medium"/>
    <s v="Large"/>
    <x v="0"/>
    <s v="2010s"/>
    <s v="Cereal"/>
    <n v="3.2486530612244893E-2"/>
  </r>
  <r>
    <n v="2015"/>
    <s v="Madhya Pradesh"/>
    <s v="Mandsaur"/>
    <x v="2"/>
    <n v="93000"/>
    <n v="903.23"/>
    <m/>
    <s v="Low"/>
    <s v="Large"/>
    <x v="0"/>
    <s v="2010s"/>
    <s v="Pulse"/>
    <n v="9.7121505376344085E-3"/>
  </r>
  <r>
    <n v="2016"/>
    <s v="Madhya Pradesh"/>
    <s v="Mandsaur"/>
    <x v="1"/>
    <n v="64000"/>
    <n v="3234.38"/>
    <m/>
    <s v="High"/>
    <s v="Large"/>
    <x v="0"/>
    <s v="2010s"/>
    <s v="Cereal"/>
    <n v="5.0537187500000004E-2"/>
  </r>
  <r>
    <n v="2016"/>
    <s v="Madhya Pradesh"/>
    <s v="Mandsaur"/>
    <x v="2"/>
    <n v="90000"/>
    <n v="1366.67"/>
    <m/>
    <s v="Medium"/>
    <s v="Large"/>
    <x v="0"/>
    <s v="2010s"/>
    <s v="Pulse"/>
    <n v="1.5185222222222223E-2"/>
  </r>
  <r>
    <n v="2017"/>
    <s v="Madhya Pradesh"/>
    <s v="Mandsaur"/>
    <x v="0"/>
    <n v="800"/>
    <n v="2200"/>
    <m/>
    <s v="Medium"/>
    <s v="Small"/>
    <x v="0"/>
    <s v="2010s"/>
    <s v="Cereal"/>
    <n v="2.75"/>
  </r>
  <r>
    <n v="2017"/>
    <s v="Madhya Pradesh"/>
    <s v="Mandsaur"/>
    <x v="1"/>
    <n v="73080"/>
    <n v="3272.85"/>
    <m/>
    <s v="High"/>
    <s v="Large"/>
    <x v="0"/>
    <s v="2010s"/>
    <s v="Cereal"/>
    <n v="4.4784482758620688E-2"/>
  </r>
  <r>
    <n v="2017"/>
    <s v="Madhya Pradesh"/>
    <s v="Mandsaur"/>
    <x v="2"/>
    <n v="103200"/>
    <n v="1312.89"/>
    <m/>
    <s v="Medium"/>
    <s v="Large"/>
    <x v="0"/>
    <s v="2010s"/>
    <s v="Pulse"/>
    <n v="1.2721802325581396E-2"/>
  </r>
  <r>
    <n v="2017"/>
    <s v="Madhya Pradesh"/>
    <s v="Mandsaur"/>
    <x v="3"/>
    <n v="340"/>
    <n v="264.70999999999998"/>
    <m/>
    <s v="Low"/>
    <s v="Small"/>
    <x v="0"/>
    <s v="2010s"/>
    <s v="Fiber"/>
    <n v="0.77855882352941175"/>
  </r>
  <r>
    <n v="2008"/>
    <s v="Madhya Pradesh"/>
    <s v="Dewas"/>
    <x v="0"/>
    <n v="400"/>
    <n v="500"/>
    <m/>
    <s v="Low"/>
    <s v="Small"/>
    <x v="0"/>
    <s v="2000s"/>
    <s v="Cereal"/>
    <n v="1.25"/>
  </r>
  <r>
    <n v="2008"/>
    <s v="Madhya Pradesh"/>
    <s v="Dewas"/>
    <x v="1"/>
    <n v="10900"/>
    <n v="1403.67"/>
    <m/>
    <s v="Medium"/>
    <s v="Large"/>
    <x v="0"/>
    <s v="2000s"/>
    <s v="Cereal"/>
    <n v="0.12877706422018348"/>
  </r>
  <r>
    <n v="2008"/>
    <s v="Madhya Pradesh"/>
    <s v="Dewas"/>
    <x v="2"/>
    <n v="106000"/>
    <n v="1144.3399999999999"/>
    <m/>
    <s v="Medium"/>
    <s v="Large"/>
    <x v="0"/>
    <s v="2000s"/>
    <s v="Pulse"/>
    <n v="1.079566037735849E-2"/>
  </r>
  <r>
    <n v="2008"/>
    <s v="Madhya Pradesh"/>
    <s v="Dewas"/>
    <x v="3"/>
    <n v="32200"/>
    <n v="281.37"/>
    <m/>
    <s v="Low"/>
    <s v="Large"/>
    <x v="0"/>
    <s v="2000s"/>
    <s v="Fiber"/>
    <n v="8.7381987577639757E-3"/>
  </r>
  <r>
    <n v="2009"/>
    <s v="Madhya Pradesh"/>
    <s v="Dewas"/>
    <x v="0"/>
    <n v="200"/>
    <n v="1000"/>
    <m/>
    <s v="Medium"/>
    <s v="Small"/>
    <x v="0"/>
    <s v="2000s"/>
    <s v="Cereal"/>
    <n v="5"/>
  </r>
  <r>
    <n v="2009"/>
    <s v="Madhya Pradesh"/>
    <s v="Dewas"/>
    <x v="1"/>
    <n v="9400"/>
    <n v="1234.04"/>
    <m/>
    <s v="Medium"/>
    <s v="Large"/>
    <x v="0"/>
    <s v="2000s"/>
    <s v="Cereal"/>
    <n v="0.13128085106382978"/>
  </r>
  <r>
    <n v="2009"/>
    <s v="Madhya Pradesh"/>
    <s v="Dewas"/>
    <x v="2"/>
    <n v="137700"/>
    <n v="1226.58"/>
    <m/>
    <s v="Medium"/>
    <s v="Large"/>
    <x v="0"/>
    <s v="2000s"/>
    <s v="Pulse"/>
    <n v="8.9076252723311548E-3"/>
  </r>
  <r>
    <n v="2009"/>
    <s v="Madhya Pradesh"/>
    <s v="Dewas"/>
    <x v="3"/>
    <n v="32500"/>
    <n v="195.08"/>
    <m/>
    <s v="Low"/>
    <s v="Large"/>
    <x v="0"/>
    <s v="2000s"/>
    <s v="Fiber"/>
    <n v="6.002461538461539E-3"/>
  </r>
  <r>
    <n v="2010"/>
    <s v="Madhya Pradesh"/>
    <s v="Dewas"/>
    <x v="0"/>
    <n v="200"/>
    <n v="1000"/>
    <m/>
    <s v="Medium"/>
    <s v="Small"/>
    <x v="0"/>
    <s v="2010s"/>
    <s v="Cereal"/>
    <n v="5"/>
  </r>
  <r>
    <n v="2010"/>
    <s v="Madhya Pradesh"/>
    <s v="Dewas"/>
    <x v="1"/>
    <n v="9700"/>
    <n v="1443.3"/>
    <m/>
    <s v="Medium"/>
    <s v="Large"/>
    <x v="0"/>
    <s v="2010s"/>
    <s v="Cereal"/>
    <n v="0.1487938144329897"/>
  </r>
  <r>
    <n v="2010"/>
    <s v="Madhya Pradesh"/>
    <s v="Dewas"/>
    <x v="2"/>
    <n v="140900"/>
    <n v="1002.13"/>
    <m/>
    <s v="Medium"/>
    <s v="Large"/>
    <x v="0"/>
    <s v="2010s"/>
    <s v="Pulse"/>
    <n v="7.1123491838183108E-3"/>
  </r>
  <r>
    <n v="2010"/>
    <s v="Madhya Pradesh"/>
    <s v="Dewas"/>
    <x v="3"/>
    <n v="21500"/>
    <n v="245.31"/>
    <m/>
    <s v="Low"/>
    <s v="Large"/>
    <x v="0"/>
    <s v="2010s"/>
    <s v="Fiber"/>
    <n v="1.1409767441860464E-2"/>
  </r>
  <r>
    <n v="2011"/>
    <s v="Madhya Pradesh"/>
    <s v="Dewas"/>
    <x v="0"/>
    <n v="200"/>
    <n v="1000"/>
    <m/>
    <s v="Medium"/>
    <s v="Small"/>
    <x v="0"/>
    <s v="2010s"/>
    <s v="Cereal"/>
    <n v="5"/>
  </r>
  <r>
    <n v="2011"/>
    <s v="Madhya Pradesh"/>
    <s v="Dewas"/>
    <x v="1"/>
    <n v="9200"/>
    <n v="1347.83"/>
    <m/>
    <s v="Medium"/>
    <s v="Large"/>
    <x v="0"/>
    <s v="2010s"/>
    <s v="Cereal"/>
    <n v="0.14650326086956522"/>
  </r>
  <r>
    <n v="2011"/>
    <s v="Madhya Pradesh"/>
    <s v="Dewas"/>
    <x v="2"/>
    <n v="130000"/>
    <n v="1256.1500000000001"/>
    <m/>
    <s v="Medium"/>
    <s v="Large"/>
    <x v="0"/>
    <s v="2010s"/>
    <s v="Pulse"/>
    <n v="9.6626923076923079E-3"/>
  </r>
  <r>
    <n v="2011"/>
    <s v="Madhya Pradesh"/>
    <s v="Dewas"/>
    <x v="3"/>
    <n v="20010"/>
    <n v="390.07"/>
    <m/>
    <s v="Low"/>
    <s v="Large"/>
    <x v="0"/>
    <s v="2010s"/>
    <s v="Fiber"/>
    <n v="1.949375312343828E-2"/>
  </r>
  <r>
    <n v="2012"/>
    <s v="Madhya Pradesh"/>
    <s v="Dewas"/>
    <x v="0"/>
    <n v="140"/>
    <n v="857.14"/>
    <m/>
    <s v="Low"/>
    <s v="Small"/>
    <x v="0"/>
    <s v="2010s"/>
    <s v="Cereal"/>
    <n v="6.1224285714285713"/>
  </r>
  <r>
    <n v="2012"/>
    <s v="Madhya Pradesh"/>
    <s v="Dewas"/>
    <x v="1"/>
    <n v="11700"/>
    <n v="2013.68"/>
    <m/>
    <s v="Medium"/>
    <s v="Large"/>
    <x v="0"/>
    <s v="2010s"/>
    <s v="Cereal"/>
    <n v="0.17210940170940173"/>
  </r>
  <r>
    <n v="2012"/>
    <s v="Madhya Pradesh"/>
    <s v="Dewas"/>
    <x v="2"/>
    <n v="112940"/>
    <n v="1511.07"/>
    <m/>
    <s v="Medium"/>
    <s v="Large"/>
    <x v="0"/>
    <s v="2010s"/>
    <s v="Pulse"/>
    <n v="1.3379404993802017E-2"/>
  </r>
  <r>
    <n v="2012"/>
    <s v="Madhya Pradesh"/>
    <s v="Dewas"/>
    <x v="3"/>
    <n v="7650"/>
    <n v="467.97"/>
    <m/>
    <s v="Low"/>
    <s v="Large"/>
    <x v="0"/>
    <s v="2010s"/>
    <s v="Fiber"/>
    <n v="6.117254901960785E-2"/>
  </r>
  <r>
    <n v="2013"/>
    <s v="Madhya Pradesh"/>
    <s v="Dewas"/>
    <x v="0"/>
    <n v="110"/>
    <n v="727.27"/>
    <m/>
    <s v="Low"/>
    <s v="Small"/>
    <x v="0"/>
    <s v="2010s"/>
    <s v="Cereal"/>
    <n v="6.6115454545454542"/>
  </r>
  <r>
    <n v="2013"/>
    <s v="Madhya Pradesh"/>
    <s v="Dewas"/>
    <x v="1"/>
    <n v="9050"/>
    <n v="1288.4000000000001"/>
    <m/>
    <s v="Medium"/>
    <s v="Large"/>
    <x v="0"/>
    <s v="2010s"/>
    <s v="Cereal"/>
    <n v="0.14236464088397791"/>
  </r>
  <r>
    <n v="2013"/>
    <s v="Madhya Pradesh"/>
    <s v="Dewas"/>
    <x v="2"/>
    <n v="109460"/>
    <n v="697.61"/>
    <m/>
    <s v="Low"/>
    <s v="Large"/>
    <x v="0"/>
    <s v="2010s"/>
    <s v="Pulse"/>
    <n v="6.3731956879225287E-3"/>
  </r>
  <r>
    <n v="2013"/>
    <s v="Madhya Pradesh"/>
    <s v="Dewas"/>
    <x v="3"/>
    <n v="6630"/>
    <n v="351.43"/>
    <m/>
    <s v="Low"/>
    <s v="Large"/>
    <x v="0"/>
    <s v="2010s"/>
    <s v="Fiber"/>
    <n v="5.300603318250377E-2"/>
  </r>
  <r>
    <n v="2014"/>
    <s v="Madhya Pradesh"/>
    <s v="Dewas"/>
    <x v="0"/>
    <n v="1000"/>
    <n v="670"/>
    <m/>
    <s v="Low"/>
    <s v="Medium"/>
    <x v="0"/>
    <s v="2010s"/>
    <s v="Cereal"/>
    <n v="0.67"/>
  </r>
  <r>
    <n v="2014"/>
    <s v="Madhya Pradesh"/>
    <s v="Dewas"/>
    <x v="1"/>
    <n v="14000"/>
    <n v="3214.29"/>
    <m/>
    <s v="High"/>
    <s v="Large"/>
    <x v="0"/>
    <s v="2010s"/>
    <s v="Cereal"/>
    <n v="0.22959214285714286"/>
  </r>
  <r>
    <n v="2014"/>
    <s v="Madhya Pradesh"/>
    <s v="Dewas"/>
    <x v="2"/>
    <n v="165000"/>
    <n v="1696.97"/>
    <m/>
    <s v="Medium"/>
    <s v="Large"/>
    <x v="0"/>
    <s v="2010s"/>
    <s v="Pulse"/>
    <n v="1.0284666666666668E-2"/>
  </r>
  <r>
    <n v="2014"/>
    <s v="Madhya Pradesh"/>
    <s v="Dewas"/>
    <x v="3"/>
    <n v="8000"/>
    <n v="180"/>
    <m/>
    <s v="Low"/>
    <s v="Large"/>
    <x v="0"/>
    <s v="2010s"/>
    <s v="Fiber"/>
    <n v="2.2499999999999999E-2"/>
  </r>
  <r>
    <n v="2015"/>
    <s v="Madhya Pradesh"/>
    <s v="Dewas"/>
    <x v="1"/>
    <n v="11000"/>
    <n v="1636.36"/>
    <m/>
    <s v="Medium"/>
    <s v="Large"/>
    <x v="0"/>
    <s v="2010s"/>
    <s v="Cereal"/>
    <n v="0.14876"/>
  </r>
  <r>
    <n v="2015"/>
    <s v="Madhya Pradesh"/>
    <s v="Dewas"/>
    <x v="2"/>
    <n v="112000"/>
    <n v="1151.79"/>
    <m/>
    <s v="Medium"/>
    <s v="Large"/>
    <x v="0"/>
    <s v="2010s"/>
    <s v="Pulse"/>
    <n v="1.0283839285714285E-2"/>
  </r>
  <r>
    <n v="2015"/>
    <s v="Madhya Pradesh"/>
    <s v="Dewas"/>
    <x v="3"/>
    <n v="9000"/>
    <n v="160"/>
    <m/>
    <s v="Low"/>
    <s v="Large"/>
    <x v="0"/>
    <s v="2010s"/>
    <s v="Fiber"/>
    <n v="1.7777777777777778E-2"/>
  </r>
  <r>
    <n v="2016"/>
    <s v="Madhya Pradesh"/>
    <s v="Dewas"/>
    <x v="1"/>
    <n v="15000"/>
    <n v="2733.33"/>
    <m/>
    <s v="Medium"/>
    <s v="Large"/>
    <x v="0"/>
    <s v="2010s"/>
    <s v="Cereal"/>
    <n v="0.182222"/>
  </r>
  <r>
    <n v="2016"/>
    <s v="Madhya Pradesh"/>
    <s v="Dewas"/>
    <x v="2"/>
    <n v="112000"/>
    <n v="1500"/>
    <m/>
    <s v="Medium"/>
    <s v="Large"/>
    <x v="0"/>
    <s v="2010s"/>
    <s v="Pulse"/>
    <n v="1.3392857142857142E-2"/>
  </r>
  <r>
    <n v="2016"/>
    <s v="Madhya Pradesh"/>
    <s v="Dewas"/>
    <x v="3"/>
    <n v="11000"/>
    <n v="98.18"/>
    <m/>
    <s v="Low"/>
    <s v="Large"/>
    <x v="0"/>
    <s v="2010s"/>
    <s v="Fiber"/>
    <n v="8.9254545454545454E-3"/>
  </r>
  <r>
    <n v="2017"/>
    <s v="Madhya Pradesh"/>
    <s v="Dewas"/>
    <x v="0"/>
    <n v="100"/>
    <n v="730"/>
    <m/>
    <s v="Low"/>
    <s v="Small"/>
    <x v="0"/>
    <s v="2010s"/>
    <s v="Cereal"/>
    <n v="7.3"/>
  </r>
  <r>
    <n v="2017"/>
    <s v="Madhya Pradesh"/>
    <s v="Dewas"/>
    <x v="1"/>
    <n v="13300"/>
    <n v="3009.77"/>
    <m/>
    <s v="High"/>
    <s v="Large"/>
    <x v="0"/>
    <s v="2010s"/>
    <s v="Cereal"/>
    <n v="0.2262984962406015"/>
  </r>
  <r>
    <n v="2017"/>
    <s v="Madhya Pradesh"/>
    <s v="Dewas"/>
    <x v="2"/>
    <n v="219470"/>
    <n v="1800.02"/>
    <m/>
    <s v="Medium"/>
    <s v="Large"/>
    <x v="0"/>
    <s v="2010s"/>
    <s v="Pulse"/>
    <n v="8.2016676538934699E-3"/>
  </r>
  <r>
    <n v="2017"/>
    <s v="Madhya Pradesh"/>
    <s v="Dewas"/>
    <x v="3"/>
    <n v="6000"/>
    <n v="261"/>
    <m/>
    <s v="Low"/>
    <s v="Large"/>
    <x v="0"/>
    <s v="2010s"/>
    <s v="Fiber"/>
    <n v="4.3499999999999997E-2"/>
  </r>
  <r>
    <n v="2008"/>
    <s v="Madhya Pradesh"/>
    <s v="Dhar"/>
    <x v="0"/>
    <n v="1400"/>
    <n v="378.57"/>
    <m/>
    <s v="Low"/>
    <s v="Medium"/>
    <x v="0"/>
    <s v="2000s"/>
    <s v="Cereal"/>
    <n v="0.27040714285714285"/>
  </r>
  <r>
    <n v="2008"/>
    <s v="Madhya Pradesh"/>
    <s v="Dhar"/>
    <x v="1"/>
    <n v="64000"/>
    <n v="1246.8800000000001"/>
    <m/>
    <s v="Medium"/>
    <s v="Large"/>
    <x v="0"/>
    <s v="2000s"/>
    <s v="Cereal"/>
    <n v="1.9482500000000003E-2"/>
  </r>
  <r>
    <n v="2008"/>
    <s v="Madhya Pradesh"/>
    <s v="Dhar"/>
    <x v="2"/>
    <n v="84400"/>
    <n v="976.3"/>
    <m/>
    <s v="Low"/>
    <s v="Large"/>
    <x v="0"/>
    <s v="2000s"/>
    <s v="Pulse"/>
    <n v="1.1567535545023697E-2"/>
  </r>
  <r>
    <n v="2008"/>
    <s v="Madhya Pradesh"/>
    <s v="Dhar"/>
    <x v="3"/>
    <n v="110400"/>
    <n v="218.39"/>
    <m/>
    <s v="Low"/>
    <s v="Large"/>
    <x v="0"/>
    <s v="2000s"/>
    <s v="Fiber"/>
    <n v="1.9781702898550723E-3"/>
  </r>
  <r>
    <n v="2009"/>
    <s v="Madhya Pradesh"/>
    <s v="Dhar"/>
    <x v="0"/>
    <n v="1200"/>
    <n v="583.33000000000004"/>
    <m/>
    <s v="Low"/>
    <s v="Medium"/>
    <x v="0"/>
    <s v="2000s"/>
    <s v="Cereal"/>
    <n v="0.48610833333333336"/>
  </r>
  <r>
    <n v="2009"/>
    <s v="Madhya Pradesh"/>
    <s v="Dhar"/>
    <x v="1"/>
    <n v="52600"/>
    <n v="1064.6400000000001"/>
    <m/>
    <s v="Medium"/>
    <s v="Large"/>
    <x v="0"/>
    <s v="2000s"/>
    <s v="Cereal"/>
    <n v="2.0240304182509508E-2"/>
  </r>
  <r>
    <n v="2009"/>
    <s v="Madhya Pradesh"/>
    <s v="Dhar"/>
    <x v="2"/>
    <n v="97700"/>
    <n v="1090.07"/>
    <m/>
    <s v="Medium"/>
    <s v="Large"/>
    <x v="0"/>
    <s v="2000s"/>
    <s v="Pulse"/>
    <n v="1.1157318321392017E-2"/>
  </r>
  <r>
    <n v="2009"/>
    <s v="Madhya Pradesh"/>
    <s v="Dhar"/>
    <x v="3"/>
    <n v="107900"/>
    <n v="205.65"/>
    <m/>
    <s v="Low"/>
    <s v="Large"/>
    <x v="0"/>
    <s v="2000s"/>
    <s v="Fiber"/>
    <n v="1.9059314179796108E-3"/>
  </r>
  <r>
    <n v="2010"/>
    <s v="Madhya Pradesh"/>
    <s v="Dhar"/>
    <x v="0"/>
    <n v="1200"/>
    <n v="750"/>
    <m/>
    <s v="Low"/>
    <s v="Medium"/>
    <x v="0"/>
    <s v="2010s"/>
    <s v="Cereal"/>
    <n v="0.625"/>
  </r>
  <r>
    <n v="2010"/>
    <s v="Madhya Pradesh"/>
    <s v="Dhar"/>
    <x v="1"/>
    <n v="60800"/>
    <n v="1429.28"/>
    <m/>
    <s v="Medium"/>
    <s v="Large"/>
    <x v="0"/>
    <s v="2010s"/>
    <s v="Cereal"/>
    <n v="2.3507894736842106E-2"/>
  </r>
  <r>
    <n v="2010"/>
    <s v="Madhya Pradesh"/>
    <s v="Dhar"/>
    <x v="2"/>
    <n v="80000"/>
    <n v="1061.25"/>
    <m/>
    <s v="Medium"/>
    <s v="Large"/>
    <x v="0"/>
    <s v="2010s"/>
    <s v="Pulse"/>
    <n v="1.3265625E-2"/>
  </r>
  <r>
    <n v="2010"/>
    <s v="Madhya Pradesh"/>
    <s v="Dhar"/>
    <x v="3"/>
    <n v="106360"/>
    <n v="205.98"/>
    <m/>
    <s v="Low"/>
    <s v="Large"/>
    <x v="0"/>
    <s v="2010s"/>
    <s v="Fiber"/>
    <n v="1.9366303121474237E-3"/>
  </r>
  <r>
    <n v="2011"/>
    <s v="Madhya Pradesh"/>
    <s v="Dhar"/>
    <x v="0"/>
    <n v="1300"/>
    <n v="846.15"/>
    <m/>
    <s v="Low"/>
    <s v="Medium"/>
    <x v="0"/>
    <s v="2010s"/>
    <s v="Cereal"/>
    <n v="0.65088461538461539"/>
  </r>
  <r>
    <n v="2011"/>
    <s v="Madhya Pradesh"/>
    <s v="Dhar"/>
    <x v="1"/>
    <n v="58900"/>
    <n v="1032.26"/>
    <m/>
    <s v="Medium"/>
    <s v="Large"/>
    <x v="0"/>
    <s v="2010s"/>
    <s v="Cereal"/>
    <n v="1.7525636672325977E-2"/>
  </r>
  <r>
    <n v="2011"/>
    <s v="Madhya Pradesh"/>
    <s v="Dhar"/>
    <x v="2"/>
    <n v="58100"/>
    <n v="1259.9000000000001"/>
    <m/>
    <s v="Medium"/>
    <s v="Large"/>
    <x v="0"/>
    <s v="2010s"/>
    <s v="Pulse"/>
    <n v="2.168502581755594E-2"/>
  </r>
  <r>
    <n v="2011"/>
    <s v="Madhya Pradesh"/>
    <s v="Dhar"/>
    <x v="3"/>
    <n v="102210"/>
    <n v="321.55"/>
    <m/>
    <s v="Low"/>
    <s v="Large"/>
    <x v="0"/>
    <s v="2010s"/>
    <s v="Fiber"/>
    <n v="3.1459739751492025E-3"/>
  </r>
  <r>
    <n v="2012"/>
    <s v="Madhya Pradesh"/>
    <s v="Dhar"/>
    <x v="0"/>
    <n v="760"/>
    <n v="868.42"/>
    <m/>
    <s v="Low"/>
    <s v="Small"/>
    <x v="0"/>
    <s v="2010s"/>
    <s v="Cereal"/>
    <n v="1.142657894736842"/>
  </r>
  <r>
    <n v="2012"/>
    <s v="Madhya Pradesh"/>
    <s v="Dhar"/>
    <x v="1"/>
    <n v="61610"/>
    <n v="2121.08"/>
    <m/>
    <s v="Medium"/>
    <s v="Large"/>
    <x v="0"/>
    <s v="2010s"/>
    <s v="Cereal"/>
    <n v="3.442752799870151E-2"/>
  </r>
  <r>
    <n v="2012"/>
    <s v="Madhya Pradesh"/>
    <s v="Dhar"/>
    <x v="2"/>
    <n v="96470"/>
    <n v="1219.96"/>
    <m/>
    <s v="Medium"/>
    <s v="Large"/>
    <x v="0"/>
    <s v="2010s"/>
    <s v="Pulse"/>
    <n v="1.264600393904841E-2"/>
  </r>
  <r>
    <n v="2012"/>
    <s v="Madhya Pradesh"/>
    <s v="Dhar"/>
    <x v="3"/>
    <n v="98380"/>
    <n v="398.96"/>
    <m/>
    <s v="Low"/>
    <s v="Large"/>
    <x v="0"/>
    <s v="2010s"/>
    <s v="Fiber"/>
    <n v="4.0552957918276074E-3"/>
  </r>
  <r>
    <n v="2013"/>
    <s v="Madhya Pradesh"/>
    <s v="Dhar"/>
    <x v="0"/>
    <n v="660"/>
    <n v="757.58"/>
    <m/>
    <s v="Low"/>
    <s v="Small"/>
    <x v="0"/>
    <s v="2010s"/>
    <s v="Cereal"/>
    <n v="1.1478484848484849"/>
  </r>
  <r>
    <n v="2013"/>
    <s v="Madhya Pradesh"/>
    <s v="Dhar"/>
    <x v="1"/>
    <n v="52940"/>
    <n v="3884.59"/>
    <m/>
    <s v="High"/>
    <s v="Large"/>
    <x v="0"/>
    <s v="2010s"/>
    <s v="Cereal"/>
    <n v="7.3377219493766535E-2"/>
  </r>
  <r>
    <n v="2013"/>
    <s v="Madhya Pradesh"/>
    <s v="Dhar"/>
    <x v="2"/>
    <n v="94280"/>
    <n v="1141.92"/>
    <m/>
    <s v="Medium"/>
    <s v="Large"/>
    <x v="0"/>
    <s v="2010s"/>
    <s v="Pulse"/>
    <n v="1.21120067882902E-2"/>
  </r>
  <r>
    <n v="2013"/>
    <s v="Madhya Pradesh"/>
    <s v="Dhar"/>
    <x v="3"/>
    <n v="96410"/>
    <n v="438.85"/>
    <m/>
    <s v="Low"/>
    <s v="Large"/>
    <x v="0"/>
    <s v="2010s"/>
    <s v="Fiber"/>
    <n v="4.5519137018981432E-3"/>
  </r>
  <r>
    <n v="2014"/>
    <s v="Madhya Pradesh"/>
    <s v="Dhar"/>
    <x v="0"/>
    <n v="1000"/>
    <n v="670"/>
    <m/>
    <s v="Low"/>
    <s v="Medium"/>
    <x v="0"/>
    <s v="2010s"/>
    <s v="Cereal"/>
    <n v="0.67"/>
  </r>
  <r>
    <n v="2014"/>
    <s v="Madhya Pradesh"/>
    <s v="Dhar"/>
    <x v="1"/>
    <n v="80000"/>
    <n v="2862.5"/>
    <m/>
    <s v="Medium"/>
    <s v="Large"/>
    <x v="0"/>
    <s v="2010s"/>
    <s v="Cereal"/>
    <n v="3.5781250000000001E-2"/>
  </r>
  <r>
    <n v="2014"/>
    <s v="Madhya Pradesh"/>
    <s v="Dhar"/>
    <x v="2"/>
    <n v="118000"/>
    <n v="1033.9000000000001"/>
    <m/>
    <s v="Medium"/>
    <s v="Large"/>
    <x v="0"/>
    <s v="2010s"/>
    <s v="Pulse"/>
    <n v="8.7618644067796615E-3"/>
  </r>
  <r>
    <n v="2014"/>
    <s v="Madhya Pradesh"/>
    <s v="Dhar"/>
    <x v="3"/>
    <n v="108000"/>
    <n v="133.33000000000001"/>
    <m/>
    <s v="Low"/>
    <s v="Large"/>
    <x v="0"/>
    <s v="2010s"/>
    <s v="Fiber"/>
    <n v="1.2345370370370372E-3"/>
  </r>
  <r>
    <n v="2015"/>
    <s v="Madhya Pradesh"/>
    <s v="Dhar"/>
    <x v="1"/>
    <n v="71000"/>
    <n v="2957.75"/>
    <m/>
    <s v="Medium"/>
    <s v="Large"/>
    <x v="0"/>
    <s v="2010s"/>
    <s v="Cereal"/>
    <n v="4.1658450704225351E-2"/>
  </r>
  <r>
    <n v="2015"/>
    <s v="Madhya Pradesh"/>
    <s v="Dhar"/>
    <x v="2"/>
    <n v="108000"/>
    <n v="1046.3"/>
    <m/>
    <s v="Medium"/>
    <s v="Large"/>
    <x v="0"/>
    <s v="2010s"/>
    <s v="Pulse"/>
    <n v="9.6879629629629625E-3"/>
  </r>
  <r>
    <n v="2015"/>
    <s v="Madhya Pradesh"/>
    <s v="Dhar"/>
    <x v="3"/>
    <n v="92000"/>
    <n v="146.74"/>
    <m/>
    <s v="Low"/>
    <s v="Large"/>
    <x v="0"/>
    <s v="2010s"/>
    <s v="Fiber"/>
    <n v="1.5950000000000001E-3"/>
  </r>
  <r>
    <n v="2016"/>
    <s v="Madhya Pradesh"/>
    <s v="Dhar"/>
    <x v="1"/>
    <n v="70000"/>
    <n v="3528.57"/>
    <m/>
    <s v="High"/>
    <s v="Large"/>
    <x v="0"/>
    <s v="2010s"/>
    <s v="Cereal"/>
    <n v="5.040814285714286E-2"/>
  </r>
  <r>
    <n v="2016"/>
    <s v="Madhya Pradesh"/>
    <s v="Dhar"/>
    <x v="2"/>
    <n v="100000"/>
    <n v="1140"/>
    <m/>
    <s v="Medium"/>
    <s v="Large"/>
    <x v="0"/>
    <s v="2010s"/>
    <s v="Pulse"/>
    <n v="1.14E-2"/>
  </r>
  <r>
    <n v="2016"/>
    <s v="Madhya Pradesh"/>
    <s v="Dhar"/>
    <x v="3"/>
    <n v="101000"/>
    <n v="197.82"/>
    <m/>
    <s v="Low"/>
    <s v="Large"/>
    <x v="0"/>
    <s v="2010s"/>
    <s v="Fiber"/>
    <n v="1.9586138613861387E-3"/>
  </r>
  <r>
    <n v="2017"/>
    <s v="Madhya Pradesh"/>
    <s v="Dhar"/>
    <x v="0"/>
    <n v="730"/>
    <n v="1442.47"/>
    <m/>
    <s v="Medium"/>
    <s v="Small"/>
    <x v="0"/>
    <s v="2010s"/>
    <s v="Cereal"/>
    <n v="1.9759863013698631"/>
  </r>
  <r>
    <n v="2017"/>
    <s v="Madhya Pradesh"/>
    <s v="Dhar"/>
    <x v="1"/>
    <n v="83900"/>
    <n v="3269.73"/>
    <m/>
    <s v="High"/>
    <s v="Large"/>
    <x v="0"/>
    <s v="2010s"/>
    <s v="Cereal"/>
    <n v="3.897175208581645E-2"/>
  </r>
  <r>
    <n v="2017"/>
    <s v="Madhya Pradesh"/>
    <s v="Dhar"/>
    <x v="2"/>
    <n v="149720"/>
    <n v="1546.02"/>
    <m/>
    <s v="Medium"/>
    <s v="Large"/>
    <x v="0"/>
    <s v="2010s"/>
    <s v="Pulse"/>
    <n v="1.0326075340635853E-2"/>
  </r>
  <r>
    <n v="2017"/>
    <s v="Madhya Pradesh"/>
    <s v="Dhar"/>
    <x v="3"/>
    <n v="98000"/>
    <n v="360"/>
    <m/>
    <s v="Low"/>
    <s v="Large"/>
    <x v="0"/>
    <s v="2010s"/>
    <s v="Fiber"/>
    <n v="3.6734693877551019E-3"/>
  </r>
  <r>
    <n v="2008"/>
    <s v="Madhya Pradesh"/>
    <s v="Jhabua"/>
    <x v="0"/>
    <n v="21900"/>
    <n v="340.64"/>
    <m/>
    <s v="Low"/>
    <s v="Large"/>
    <x v="0"/>
    <s v="2000s"/>
    <s v="Cereal"/>
    <n v="1.5554337899543379E-2"/>
  </r>
  <r>
    <n v="2008"/>
    <s v="Madhya Pradesh"/>
    <s v="Jhabua"/>
    <x v="1"/>
    <n v="98500"/>
    <n v="1210.1500000000001"/>
    <m/>
    <s v="Medium"/>
    <s v="Large"/>
    <x v="0"/>
    <s v="2000s"/>
    <s v="Cereal"/>
    <n v="1.2285786802030458E-2"/>
  </r>
  <r>
    <n v="2008"/>
    <s v="Madhya Pradesh"/>
    <s v="Jhabua"/>
    <x v="2"/>
    <n v="18700"/>
    <n v="556.15"/>
    <m/>
    <s v="Low"/>
    <s v="Large"/>
    <x v="0"/>
    <s v="2000s"/>
    <s v="Pulse"/>
    <n v="2.9740641711229945E-2"/>
  </r>
  <r>
    <n v="2008"/>
    <s v="Madhya Pradesh"/>
    <s v="Jhabua"/>
    <x v="3"/>
    <n v="29600"/>
    <n v="151.69"/>
    <m/>
    <s v="Low"/>
    <s v="Large"/>
    <x v="0"/>
    <s v="2000s"/>
    <s v="Fiber"/>
    <n v="5.1246621621621625E-3"/>
  </r>
  <r>
    <n v="2009"/>
    <s v="Madhya Pradesh"/>
    <s v="Jhabua"/>
    <x v="0"/>
    <n v="20400"/>
    <n v="392.16"/>
    <m/>
    <s v="Low"/>
    <s v="Large"/>
    <x v="0"/>
    <s v="2000s"/>
    <s v="Cereal"/>
    <n v="1.9223529411764709E-2"/>
  </r>
  <r>
    <n v="2009"/>
    <s v="Madhya Pradesh"/>
    <s v="Jhabua"/>
    <x v="1"/>
    <n v="106700"/>
    <n v="975.63"/>
    <m/>
    <s v="Low"/>
    <s v="Large"/>
    <x v="0"/>
    <s v="2000s"/>
    <s v="Cereal"/>
    <n v="9.1436738519212746E-3"/>
  </r>
  <r>
    <n v="2009"/>
    <s v="Madhya Pradesh"/>
    <s v="Jhabua"/>
    <x v="2"/>
    <n v="21200"/>
    <n v="594.34"/>
    <m/>
    <s v="Low"/>
    <s v="Large"/>
    <x v="0"/>
    <s v="2000s"/>
    <s v="Pulse"/>
    <n v="2.8034905660377359E-2"/>
  </r>
  <r>
    <n v="2009"/>
    <s v="Madhya Pradesh"/>
    <s v="Jhabua"/>
    <x v="3"/>
    <n v="27900"/>
    <n v="108.96"/>
    <m/>
    <s v="Low"/>
    <s v="Large"/>
    <x v="0"/>
    <s v="2000s"/>
    <s v="Fiber"/>
    <n v="3.9053763440860213E-3"/>
  </r>
  <r>
    <n v="2010"/>
    <s v="Madhya Pradesh"/>
    <s v="Jhabua"/>
    <x v="0"/>
    <n v="19900"/>
    <n v="683.42"/>
    <m/>
    <s v="Low"/>
    <s v="Large"/>
    <x v="0"/>
    <s v="2010s"/>
    <s v="Cereal"/>
    <n v="3.4342713567839196E-2"/>
  </r>
  <r>
    <n v="2010"/>
    <s v="Madhya Pradesh"/>
    <s v="Jhabua"/>
    <x v="1"/>
    <n v="105800"/>
    <n v="1135.1600000000001"/>
    <m/>
    <s v="Medium"/>
    <s v="Large"/>
    <x v="0"/>
    <s v="2010s"/>
    <s v="Cereal"/>
    <n v="1.0729300567107752E-2"/>
  </r>
  <r>
    <n v="2010"/>
    <s v="Madhya Pradesh"/>
    <s v="Jhabua"/>
    <x v="2"/>
    <n v="22900"/>
    <n v="558.95000000000005"/>
    <m/>
    <s v="Low"/>
    <s v="Large"/>
    <x v="0"/>
    <s v="2010s"/>
    <s v="Pulse"/>
    <n v="2.4408296943231444E-2"/>
  </r>
  <r>
    <n v="2010"/>
    <s v="Madhya Pradesh"/>
    <s v="Jhabua"/>
    <x v="3"/>
    <n v="27980"/>
    <n v="106.64"/>
    <m/>
    <s v="Low"/>
    <s v="Large"/>
    <x v="0"/>
    <s v="2010s"/>
    <s v="Fiber"/>
    <n v="3.8112937812723375E-3"/>
  </r>
  <r>
    <n v="2011"/>
    <s v="Madhya Pradesh"/>
    <s v="Jhabua"/>
    <x v="0"/>
    <n v="20900"/>
    <n v="708.13"/>
    <m/>
    <s v="Low"/>
    <s v="Large"/>
    <x v="0"/>
    <s v="2010s"/>
    <s v="Cereal"/>
    <n v="3.388181818181818E-2"/>
  </r>
  <r>
    <n v="2011"/>
    <s v="Madhya Pradesh"/>
    <s v="Jhabua"/>
    <x v="1"/>
    <n v="106300"/>
    <n v="837.25"/>
    <m/>
    <s v="Low"/>
    <s v="Large"/>
    <x v="0"/>
    <s v="2010s"/>
    <s v="Cereal"/>
    <n v="7.8762935089369702E-3"/>
  </r>
  <r>
    <n v="2011"/>
    <s v="Madhya Pradesh"/>
    <s v="Jhabua"/>
    <x v="2"/>
    <n v="27400"/>
    <n v="609.49"/>
    <m/>
    <s v="Low"/>
    <s v="Large"/>
    <x v="0"/>
    <s v="2010s"/>
    <s v="Pulse"/>
    <n v="2.2244160583941606E-2"/>
  </r>
  <r>
    <n v="2011"/>
    <s v="Madhya Pradesh"/>
    <s v="Jhabua"/>
    <x v="3"/>
    <n v="28380"/>
    <n v="209.47"/>
    <m/>
    <s v="Low"/>
    <s v="Large"/>
    <x v="0"/>
    <s v="2010s"/>
    <s v="Fiber"/>
    <n v="7.3809020436927412E-3"/>
  </r>
  <r>
    <n v="2012"/>
    <s v="Madhya Pradesh"/>
    <s v="Jhabua"/>
    <x v="0"/>
    <n v="18980"/>
    <n v="507.9"/>
    <m/>
    <s v="Low"/>
    <s v="Large"/>
    <x v="0"/>
    <s v="2010s"/>
    <s v="Cereal"/>
    <n v="2.6759747102212853E-2"/>
  </r>
  <r>
    <n v="2012"/>
    <s v="Madhya Pradesh"/>
    <s v="Jhabua"/>
    <x v="1"/>
    <n v="106660"/>
    <n v="1955.18"/>
    <m/>
    <s v="Medium"/>
    <s v="Large"/>
    <x v="0"/>
    <s v="2010s"/>
    <s v="Cereal"/>
    <n v="1.8330958184886555E-2"/>
  </r>
  <r>
    <n v="2012"/>
    <s v="Madhya Pradesh"/>
    <s v="Jhabua"/>
    <x v="2"/>
    <n v="25300"/>
    <n v="616.6"/>
    <m/>
    <s v="Low"/>
    <s v="Large"/>
    <x v="0"/>
    <s v="2010s"/>
    <s v="Pulse"/>
    <n v="2.4371541501976287E-2"/>
  </r>
  <r>
    <n v="2012"/>
    <s v="Madhya Pradesh"/>
    <s v="Jhabua"/>
    <x v="3"/>
    <n v="29220"/>
    <n v="218"/>
    <m/>
    <s v="Low"/>
    <s v="Large"/>
    <x v="0"/>
    <s v="2010s"/>
    <s v="Fiber"/>
    <n v="7.4606433949349757E-3"/>
  </r>
  <r>
    <n v="2013"/>
    <s v="Madhya Pradesh"/>
    <s v="Jhabua"/>
    <x v="0"/>
    <n v="18820"/>
    <n v="1292.24"/>
    <m/>
    <s v="Medium"/>
    <s v="Large"/>
    <x v="0"/>
    <s v="2010s"/>
    <s v="Cereal"/>
    <n v="6.8663124335812967E-2"/>
  </r>
  <r>
    <n v="2013"/>
    <s v="Madhya Pradesh"/>
    <s v="Jhabua"/>
    <x v="1"/>
    <n v="105550"/>
    <n v="1700.9"/>
    <m/>
    <s v="Medium"/>
    <s v="Large"/>
    <x v="0"/>
    <s v="2010s"/>
    <s v="Cereal"/>
    <n v="1.6114637612505922E-2"/>
  </r>
  <r>
    <n v="2013"/>
    <s v="Madhya Pradesh"/>
    <s v="Jhabua"/>
    <x v="2"/>
    <n v="26850"/>
    <n v="893.11"/>
    <m/>
    <s v="Low"/>
    <s v="Large"/>
    <x v="0"/>
    <s v="2010s"/>
    <s v="Pulse"/>
    <n v="3.326294227188082E-2"/>
  </r>
  <r>
    <n v="2013"/>
    <s v="Madhya Pradesh"/>
    <s v="Jhabua"/>
    <x v="3"/>
    <n v="28720"/>
    <n v="495.82"/>
    <m/>
    <s v="Low"/>
    <s v="Large"/>
    <x v="0"/>
    <s v="2010s"/>
    <s v="Fiber"/>
    <n v="1.7263927576601671E-2"/>
  </r>
  <r>
    <n v="2014"/>
    <s v="Madhya Pradesh"/>
    <s v="Jhabua"/>
    <x v="0"/>
    <n v="16000"/>
    <n v="708.75"/>
    <m/>
    <s v="Low"/>
    <s v="Large"/>
    <x v="0"/>
    <s v="2010s"/>
    <s v="Cereal"/>
    <n v="4.4296874999999999E-2"/>
  </r>
  <r>
    <n v="2014"/>
    <s v="Madhya Pradesh"/>
    <s v="Jhabua"/>
    <x v="1"/>
    <n v="130000"/>
    <n v="2400"/>
    <m/>
    <s v="Medium"/>
    <s v="Large"/>
    <x v="0"/>
    <s v="2010s"/>
    <s v="Cereal"/>
    <n v="1.8461538461538463E-2"/>
  </r>
  <r>
    <n v="2014"/>
    <s v="Madhya Pradesh"/>
    <s v="Jhabua"/>
    <x v="2"/>
    <n v="36000"/>
    <n v="1361.11"/>
    <m/>
    <s v="Medium"/>
    <s v="Large"/>
    <x v="0"/>
    <s v="2010s"/>
    <s v="Pulse"/>
    <n v="3.7808611111111105E-2"/>
  </r>
  <r>
    <n v="2014"/>
    <s v="Madhya Pradesh"/>
    <s v="Jhabua"/>
    <x v="3"/>
    <n v="48000"/>
    <n v="168.75"/>
    <m/>
    <s v="Low"/>
    <s v="Large"/>
    <x v="0"/>
    <s v="2010s"/>
    <s v="Fiber"/>
    <n v="3.5156250000000001E-3"/>
  </r>
  <r>
    <n v="2015"/>
    <s v="Madhya Pradesh"/>
    <s v="Jhabua"/>
    <x v="0"/>
    <n v="15000"/>
    <n v="755.33"/>
    <m/>
    <s v="Low"/>
    <s v="Large"/>
    <x v="0"/>
    <s v="2010s"/>
    <s v="Cereal"/>
    <n v="5.0355333333333335E-2"/>
  </r>
  <r>
    <n v="2015"/>
    <s v="Madhya Pradesh"/>
    <s v="Jhabua"/>
    <x v="1"/>
    <n v="104000"/>
    <n v="2480.77"/>
    <m/>
    <s v="Medium"/>
    <s v="Large"/>
    <x v="0"/>
    <s v="2010s"/>
    <s v="Cereal"/>
    <n v="2.3853557692307691E-2"/>
  </r>
  <r>
    <n v="2015"/>
    <s v="Madhya Pradesh"/>
    <s v="Jhabua"/>
    <x v="2"/>
    <n v="32000"/>
    <n v="968.75"/>
    <m/>
    <s v="Low"/>
    <s v="Large"/>
    <x v="0"/>
    <s v="2010s"/>
    <s v="Pulse"/>
    <n v="3.02734375E-2"/>
  </r>
  <r>
    <n v="2015"/>
    <s v="Madhya Pradesh"/>
    <s v="Jhabua"/>
    <x v="3"/>
    <n v="35000"/>
    <n v="216"/>
    <m/>
    <s v="Low"/>
    <s v="Large"/>
    <x v="0"/>
    <s v="2010s"/>
    <s v="Fiber"/>
    <n v="6.1714285714285716E-3"/>
  </r>
  <r>
    <n v="2016"/>
    <s v="Madhya Pradesh"/>
    <s v="Jhabua"/>
    <x v="0"/>
    <n v="17000"/>
    <n v="1175.8800000000001"/>
    <m/>
    <s v="Medium"/>
    <s v="Large"/>
    <x v="0"/>
    <s v="2010s"/>
    <s v="Cereal"/>
    <n v="6.9169411764705882E-2"/>
  </r>
  <r>
    <n v="2016"/>
    <s v="Madhya Pradesh"/>
    <s v="Jhabua"/>
    <x v="1"/>
    <n v="103000"/>
    <n v="3310.68"/>
    <m/>
    <s v="High"/>
    <s v="Large"/>
    <x v="0"/>
    <s v="2010s"/>
    <s v="Cereal"/>
    <n v="3.2142524271844657E-2"/>
  </r>
  <r>
    <n v="2016"/>
    <s v="Madhya Pradesh"/>
    <s v="Jhabua"/>
    <x v="2"/>
    <n v="38000"/>
    <n v="1421.05"/>
    <m/>
    <s v="Medium"/>
    <s v="Large"/>
    <x v="0"/>
    <s v="2010s"/>
    <s v="Pulse"/>
    <n v="3.7396052631578948E-2"/>
  </r>
  <r>
    <n v="2016"/>
    <s v="Madhya Pradesh"/>
    <s v="Jhabua"/>
    <x v="3"/>
    <n v="33000"/>
    <n v="289.08999999999997"/>
    <m/>
    <s v="Low"/>
    <s v="Large"/>
    <x v="0"/>
    <s v="2010s"/>
    <s v="Fiber"/>
    <n v="8.7603030303030297E-3"/>
  </r>
  <r>
    <n v="2017"/>
    <s v="Madhya Pradesh"/>
    <s v="Jhabua"/>
    <x v="0"/>
    <n v="13630"/>
    <n v="1230.3699999999999"/>
    <m/>
    <s v="Medium"/>
    <s v="Large"/>
    <x v="0"/>
    <s v="2010s"/>
    <s v="Cereal"/>
    <n v="9.0269258987527509E-2"/>
  </r>
  <r>
    <n v="2017"/>
    <s v="Madhya Pradesh"/>
    <s v="Jhabua"/>
    <x v="1"/>
    <n v="115220"/>
    <n v="2814.36"/>
    <m/>
    <s v="Medium"/>
    <s v="Large"/>
    <x v="0"/>
    <s v="2010s"/>
    <s v="Cereal"/>
    <n v="2.4425967713938554E-2"/>
  </r>
  <r>
    <n v="2017"/>
    <s v="Madhya Pradesh"/>
    <s v="Jhabua"/>
    <x v="2"/>
    <n v="37100"/>
    <n v="1236.93"/>
    <m/>
    <s v="Medium"/>
    <s v="Large"/>
    <x v="0"/>
    <s v="2010s"/>
    <s v="Pulse"/>
    <n v="3.3340431266846361E-2"/>
  </r>
  <r>
    <n v="2017"/>
    <s v="Madhya Pradesh"/>
    <s v="Jhabua"/>
    <x v="3"/>
    <n v="34000"/>
    <n v="181.85"/>
    <m/>
    <s v="Low"/>
    <s v="Large"/>
    <x v="0"/>
    <s v="2010s"/>
    <s v="Fiber"/>
    <n v="5.348529411764706E-3"/>
  </r>
  <r>
    <n v="2008"/>
    <s v="Madhya Pradesh"/>
    <s v="Khargone / West Nimar"/>
    <x v="0"/>
    <n v="5500"/>
    <n v="349.09"/>
    <m/>
    <s v="Low"/>
    <s v="Large"/>
    <x v="0"/>
    <s v="2000s"/>
    <s v="Cereal"/>
    <n v="6.3470909090909092E-2"/>
  </r>
  <r>
    <n v="2008"/>
    <s v="Madhya Pradesh"/>
    <s v="Khargone / West Nimar"/>
    <x v="1"/>
    <n v="55200"/>
    <n v="1085.1400000000001"/>
    <m/>
    <s v="Medium"/>
    <s v="Large"/>
    <x v="0"/>
    <s v="2000s"/>
    <s v="Cereal"/>
    <n v="1.9658333333333337E-2"/>
  </r>
  <r>
    <n v="2008"/>
    <s v="Madhya Pradesh"/>
    <s v="Khargone / West Nimar"/>
    <x v="2"/>
    <n v="8800"/>
    <n v="522.73"/>
    <m/>
    <s v="Low"/>
    <s v="Large"/>
    <x v="0"/>
    <s v="2000s"/>
    <s v="Pulse"/>
    <n v="5.9401136363636364E-2"/>
  </r>
  <r>
    <n v="2008"/>
    <s v="Madhya Pradesh"/>
    <s v="Khargone / West Nimar"/>
    <x v="3"/>
    <n v="259400"/>
    <n v="231.73"/>
    <m/>
    <s v="Low"/>
    <s v="Large"/>
    <x v="0"/>
    <s v="2000s"/>
    <s v="Fiber"/>
    <n v="8.9333076329992285E-4"/>
  </r>
  <r>
    <n v="2009"/>
    <s v="Madhya Pradesh"/>
    <s v="Khargone / West Nimar"/>
    <x v="0"/>
    <n v="5100"/>
    <n v="490.2"/>
    <m/>
    <s v="Low"/>
    <s v="Large"/>
    <x v="0"/>
    <s v="2000s"/>
    <s v="Cereal"/>
    <n v="9.611764705882353E-2"/>
  </r>
  <r>
    <n v="2009"/>
    <s v="Madhya Pradesh"/>
    <s v="Khargone / West Nimar"/>
    <x v="1"/>
    <n v="52600"/>
    <n v="944.87"/>
    <m/>
    <s v="Low"/>
    <s v="Large"/>
    <x v="0"/>
    <s v="2000s"/>
    <s v="Cereal"/>
    <n v="1.7963307984790875E-2"/>
  </r>
  <r>
    <n v="2009"/>
    <s v="Madhya Pradesh"/>
    <s v="Khargone / West Nimar"/>
    <x v="2"/>
    <n v="13400"/>
    <n v="574.63"/>
    <m/>
    <s v="Low"/>
    <s v="Large"/>
    <x v="0"/>
    <s v="2000s"/>
    <s v="Pulse"/>
    <n v="4.2882835820895519E-2"/>
  </r>
  <r>
    <n v="2009"/>
    <s v="Madhya Pradesh"/>
    <s v="Khargone / West Nimar"/>
    <x v="3"/>
    <n v="249300"/>
    <n v="193.5"/>
    <m/>
    <s v="Low"/>
    <s v="Large"/>
    <x v="0"/>
    <s v="2000s"/>
    <s v="Fiber"/>
    <n v="7.7617328519855597E-4"/>
  </r>
  <r>
    <n v="2010"/>
    <s v="Madhya Pradesh"/>
    <s v="Khargone / West Nimar"/>
    <x v="0"/>
    <n v="4300"/>
    <n v="767.44"/>
    <m/>
    <s v="Low"/>
    <s v="Medium"/>
    <x v="0"/>
    <s v="2010s"/>
    <s v="Cereal"/>
    <n v="0.17847441860465119"/>
  </r>
  <r>
    <n v="2010"/>
    <s v="Madhya Pradesh"/>
    <s v="Khargone / West Nimar"/>
    <x v="1"/>
    <n v="57800"/>
    <n v="1314.88"/>
    <m/>
    <s v="Medium"/>
    <s v="Large"/>
    <x v="0"/>
    <s v="2010s"/>
    <s v="Cereal"/>
    <n v="2.2748788927335641E-2"/>
  </r>
  <r>
    <n v="2010"/>
    <s v="Madhya Pradesh"/>
    <s v="Khargone / West Nimar"/>
    <x v="2"/>
    <n v="13800"/>
    <n v="550.72"/>
    <m/>
    <s v="Low"/>
    <s v="Large"/>
    <x v="0"/>
    <s v="2010s"/>
    <s v="Pulse"/>
    <n v="3.9907246376811596E-2"/>
  </r>
  <r>
    <n v="2010"/>
    <s v="Madhya Pradesh"/>
    <s v="Khargone / West Nimar"/>
    <x v="3"/>
    <n v="260870"/>
    <n v="308.07"/>
    <m/>
    <s v="Low"/>
    <s v="Large"/>
    <x v="0"/>
    <s v="2010s"/>
    <s v="Fiber"/>
    <n v="1.1809330317782804E-3"/>
  </r>
  <r>
    <n v="2011"/>
    <s v="Madhya Pradesh"/>
    <s v="Khargone / West Nimar"/>
    <x v="0"/>
    <n v="3600"/>
    <n v="805.56"/>
    <m/>
    <s v="Low"/>
    <s v="Medium"/>
    <x v="0"/>
    <s v="2010s"/>
    <s v="Cereal"/>
    <n v="0.22376666666666664"/>
  </r>
  <r>
    <n v="2011"/>
    <s v="Madhya Pradesh"/>
    <s v="Khargone / West Nimar"/>
    <x v="1"/>
    <n v="63500"/>
    <n v="1371.65"/>
    <m/>
    <s v="Medium"/>
    <s v="Large"/>
    <x v="0"/>
    <s v="2010s"/>
    <s v="Cereal"/>
    <n v="2.1600787401574804E-2"/>
  </r>
  <r>
    <n v="2011"/>
    <s v="Madhya Pradesh"/>
    <s v="Khargone / West Nimar"/>
    <x v="2"/>
    <n v="13400"/>
    <n v="798.51"/>
    <m/>
    <s v="Low"/>
    <s v="Large"/>
    <x v="0"/>
    <s v="2010s"/>
    <s v="Pulse"/>
    <n v="5.9590298507462683E-2"/>
  </r>
  <r>
    <n v="2011"/>
    <s v="Madhya Pradesh"/>
    <s v="Khargone / West Nimar"/>
    <x v="3"/>
    <n v="299080"/>
    <n v="295.43"/>
    <m/>
    <s v="Low"/>
    <s v="Large"/>
    <x v="0"/>
    <s v="2010s"/>
    <s v="Fiber"/>
    <n v="9.8779590744951188E-4"/>
  </r>
  <r>
    <n v="2012"/>
    <s v="Madhya Pradesh"/>
    <s v="Khargone / West Nimar"/>
    <x v="0"/>
    <n v="3090"/>
    <n v="799.35"/>
    <m/>
    <s v="Low"/>
    <s v="Medium"/>
    <x v="0"/>
    <s v="2010s"/>
    <s v="Cereal"/>
    <n v="0.25868932038834952"/>
  </r>
  <r>
    <n v="2012"/>
    <s v="Madhya Pradesh"/>
    <s v="Khargone / West Nimar"/>
    <x v="1"/>
    <n v="68530"/>
    <n v="4807.68"/>
    <m/>
    <s v="High"/>
    <s v="Large"/>
    <x v="0"/>
    <s v="2010s"/>
    <s v="Cereal"/>
    <n v="7.0154384940901801E-2"/>
  </r>
  <r>
    <n v="2012"/>
    <s v="Madhya Pradesh"/>
    <s v="Khargone / West Nimar"/>
    <x v="2"/>
    <n v="17110"/>
    <n v="1040.9100000000001"/>
    <m/>
    <s v="Medium"/>
    <s v="Large"/>
    <x v="0"/>
    <s v="2010s"/>
    <s v="Pulse"/>
    <n v="6.0836353009935715E-2"/>
  </r>
  <r>
    <n v="2012"/>
    <s v="Madhya Pradesh"/>
    <s v="Khargone / West Nimar"/>
    <x v="3"/>
    <n v="291430"/>
    <n v="383.15"/>
    <m/>
    <s v="Low"/>
    <s v="Large"/>
    <x v="0"/>
    <s v="2010s"/>
    <s v="Fiber"/>
    <n v="1.3147239474316302E-3"/>
  </r>
  <r>
    <n v="2013"/>
    <s v="Madhya Pradesh"/>
    <s v="Khargone / West Nimar"/>
    <x v="0"/>
    <n v="2830"/>
    <n v="427.56"/>
    <m/>
    <s v="Low"/>
    <s v="Medium"/>
    <x v="0"/>
    <s v="2010s"/>
    <s v="Cereal"/>
    <n v="0.15108127208480565"/>
  </r>
  <r>
    <n v="2013"/>
    <s v="Madhya Pradesh"/>
    <s v="Khargone / West Nimar"/>
    <x v="1"/>
    <n v="71720"/>
    <n v="2702.87"/>
    <m/>
    <s v="Medium"/>
    <s v="Large"/>
    <x v="0"/>
    <s v="2010s"/>
    <s v="Cereal"/>
    <n v="3.7686419408812045E-2"/>
  </r>
  <r>
    <n v="2013"/>
    <s v="Madhya Pradesh"/>
    <s v="Khargone / West Nimar"/>
    <x v="2"/>
    <n v="16650"/>
    <n v="901.5"/>
    <m/>
    <s v="Low"/>
    <s v="Large"/>
    <x v="0"/>
    <s v="2010s"/>
    <s v="Pulse"/>
    <n v="5.4144144144144146E-2"/>
  </r>
  <r>
    <n v="2013"/>
    <s v="Madhya Pradesh"/>
    <s v="Khargone / West Nimar"/>
    <x v="3"/>
    <n v="286090"/>
    <n v="357.44"/>
    <m/>
    <s v="Low"/>
    <s v="Large"/>
    <x v="0"/>
    <s v="2010s"/>
    <s v="Fiber"/>
    <n v="1.2493970428886015E-3"/>
  </r>
  <r>
    <n v="2014"/>
    <s v="Madhya Pradesh"/>
    <s v="Khargone / West Nimar"/>
    <x v="0"/>
    <n v="2000"/>
    <n v="2000"/>
    <m/>
    <s v="Medium"/>
    <s v="Medium"/>
    <x v="0"/>
    <s v="2010s"/>
    <s v="Cereal"/>
    <n v="1"/>
  </r>
  <r>
    <n v="2014"/>
    <s v="Madhya Pradesh"/>
    <s v="Khargone / West Nimar"/>
    <x v="1"/>
    <n v="110000"/>
    <n v="2472.73"/>
    <m/>
    <s v="Medium"/>
    <s v="Large"/>
    <x v="0"/>
    <s v="2010s"/>
    <s v="Cereal"/>
    <n v="2.2479363636363638E-2"/>
  </r>
  <r>
    <n v="2014"/>
    <s v="Madhya Pradesh"/>
    <s v="Khargone / West Nimar"/>
    <x v="2"/>
    <n v="50000"/>
    <n v="1340"/>
    <m/>
    <s v="Medium"/>
    <s v="Large"/>
    <x v="0"/>
    <s v="2010s"/>
    <s v="Pulse"/>
    <n v="2.6800000000000001E-2"/>
  </r>
  <r>
    <n v="2014"/>
    <s v="Madhya Pradesh"/>
    <s v="Khargone / West Nimar"/>
    <x v="3"/>
    <n v="273000"/>
    <n v="259.77999999999997"/>
    <m/>
    <s v="Low"/>
    <s v="Large"/>
    <x v="0"/>
    <s v="2010s"/>
    <s v="Fiber"/>
    <n v="9.5157509157509145E-4"/>
  </r>
  <r>
    <n v="2015"/>
    <s v="Madhya Pradesh"/>
    <s v="Khargone / West Nimar"/>
    <x v="0"/>
    <n v="2000"/>
    <n v="335"/>
    <m/>
    <s v="Low"/>
    <s v="Medium"/>
    <x v="0"/>
    <s v="2010s"/>
    <s v="Cereal"/>
    <n v="0.16750000000000001"/>
  </r>
  <r>
    <n v="2015"/>
    <s v="Madhya Pradesh"/>
    <s v="Khargone / West Nimar"/>
    <x v="1"/>
    <n v="100000"/>
    <n v="3440"/>
    <m/>
    <s v="High"/>
    <s v="Large"/>
    <x v="0"/>
    <s v="2010s"/>
    <s v="Cereal"/>
    <n v="3.44E-2"/>
  </r>
  <r>
    <n v="2015"/>
    <s v="Madhya Pradesh"/>
    <s v="Khargone / West Nimar"/>
    <x v="2"/>
    <n v="35000"/>
    <n v="1228.57"/>
    <m/>
    <s v="Medium"/>
    <s v="Large"/>
    <x v="0"/>
    <s v="2010s"/>
    <s v="Pulse"/>
    <n v="3.5102000000000001E-2"/>
  </r>
  <r>
    <n v="2015"/>
    <s v="Madhya Pradesh"/>
    <s v="Khargone / West Nimar"/>
    <x v="3"/>
    <n v="262000"/>
    <n v="260.38"/>
    <m/>
    <s v="Low"/>
    <s v="Large"/>
    <x v="0"/>
    <s v="2010s"/>
    <s v="Fiber"/>
    <n v="9.9381679389312985E-4"/>
  </r>
  <r>
    <n v="2016"/>
    <s v="Madhya Pradesh"/>
    <s v="Khargone / West Nimar"/>
    <x v="0"/>
    <n v="1000"/>
    <n v="660"/>
    <m/>
    <s v="Low"/>
    <s v="Medium"/>
    <x v="0"/>
    <s v="2010s"/>
    <s v="Cereal"/>
    <n v="0.66"/>
  </r>
  <r>
    <n v="2016"/>
    <s v="Madhya Pradesh"/>
    <s v="Khargone / West Nimar"/>
    <x v="1"/>
    <n v="115000"/>
    <n v="4017.39"/>
    <m/>
    <s v="High"/>
    <s v="Large"/>
    <x v="0"/>
    <s v="2010s"/>
    <s v="Cereal"/>
    <n v="3.493382608695652E-2"/>
  </r>
  <r>
    <n v="2016"/>
    <s v="Madhya Pradesh"/>
    <s v="Khargone / West Nimar"/>
    <x v="2"/>
    <n v="42000"/>
    <n v="2666.67"/>
    <m/>
    <s v="Medium"/>
    <s v="Large"/>
    <x v="0"/>
    <s v="2010s"/>
    <s v="Pulse"/>
    <n v="6.3492142857142858E-2"/>
  </r>
  <r>
    <n v="2016"/>
    <s v="Madhya Pradesh"/>
    <s v="Khargone / West Nimar"/>
    <x v="3"/>
    <n v="277000"/>
    <n v="334.01"/>
    <m/>
    <s v="Low"/>
    <s v="Large"/>
    <x v="0"/>
    <s v="2010s"/>
    <s v="Fiber"/>
    <n v="1.2058122743682309E-3"/>
  </r>
  <r>
    <n v="2017"/>
    <s v="Madhya Pradesh"/>
    <s v="Khargone / West Nimar"/>
    <x v="0"/>
    <n v="1760"/>
    <n v="1100"/>
    <m/>
    <s v="Medium"/>
    <s v="Medium"/>
    <x v="0"/>
    <s v="2010s"/>
    <s v="Cereal"/>
    <n v="0.625"/>
  </r>
  <r>
    <n v="2017"/>
    <s v="Madhya Pradesh"/>
    <s v="Khargone / West Nimar"/>
    <x v="1"/>
    <n v="124790"/>
    <n v="3867.78"/>
    <m/>
    <s v="High"/>
    <s v="Large"/>
    <x v="0"/>
    <s v="2010s"/>
    <s v="Cereal"/>
    <n v="3.0994310441541793E-2"/>
  </r>
  <r>
    <n v="2017"/>
    <s v="Madhya Pradesh"/>
    <s v="Khargone / West Nimar"/>
    <x v="2"/>
    <n v="123780"/>
    <n v="1692.44"/>
    <m/>
    <s v="Medium"/>
    <s v="Large"/>
    <x v="0"/>
    <s v="2010s"/>
    <s v="Pulse"/>
    <n v="1.3672968169332687E-2"/>
  </r>
  <r>
    <n v="2017"/>
    <s v="Madhya Pradesh"/>
    <s v="Khargone / West Nimar"/>
    <x v="3"/>
    <n v="282000"/>
    <n v="282.93"/>
    <m/>
    <s v="Low"/>
    <s v="Large"/>
    <x v="0"/>
    <s v="2010s"/>
    <s v="Fiber"/>
    <n v="1.0032978723404256E-3"/>
  </r>
  <r>
    <n v="2008"/>
    <s v="Madhya Pradesh"/>
    <s v="Khandwa / East Nimar"/>
    <x v="0"/>
    <n v="12000"/>
    <n v="670.83"/>
    <m/>
    <s v="Low"/>
    <s v="Large"/>
    <x v="0"/>
    <s v="2000s"/>
    <s v="Cereal"/>
    <n v="5.5902500000000001E-2"/>
  </r>
  <r>
    <n v="2008"/>
    <s v="Madhya Pradesh"/>
    <s v="Khandwa / East Nimar"/>
    <x v="1"/>
    <n v="9200"/>
    <n v="1739.13"/>
    <m/>
    <s v="Medium"/>
    <s v="Large"/>
    <x v="0"/>
    <s v="2000s"/>
    <s v="Cereal"/>
    <n v="0.1890358695652174"/>
  </r>
  <r>
    <n v="2008"/>
    <s v="Madhya Pradesh"/>
    <s v="Khandwa / East Nimar"/>
    <x v="2"/>
    <n v="17200"/>
    <n v="883.72"/>
    <m/>
    <s v="Low"/>
    <s v="Large"/>
    <x v="0"/>
    <s v="2000s"/>
    <s v="Pulse"/>
    <n v="5.1379069767441859E-2"/>
  </r>
  <r>
    <n v="2008"/>
    <s v="Madhya Pradesh"/>
    <s v="Khandwa / East Nimar"/>
    <x v="3"/>
    <n v="119400"/>
    <n v="160.63999999999999"/>
    <m/>
    <s v="Low"/>
    <s v="Large"/>
    <x v="0"/>
    <s v="2000s"/>
    <s v="Fiber"/>
    <n v="1.3453936348408709E-3"/>
  </r>
  <r>
    <n v="2009"/>
    <s v="Madhya Pradesh"/>
    <s v="Khandwa / East Nimar"/>
    <x v="0"/>
    <n v="10400"/>
    <n v="826.92"/>
    <m/>
    <s v="Low"/>
    <s v="Large"/>
    <x v="0"/>
    <s v="2000s"/>
    <s v="Cereal"/>
    <n v="7.9511538461538453E-2"/>
  </r>
  <r>
    <n v="2009"/>
    <s v="Madhya Pradesh"/>
    <s v="Khandwa / East Nimar"/>
    <x v="1"/>
    <n v="11200"/>
    <n v="1401.79"/>
    <m/>
    <s v="Medium"/>
    <s v="Large"/>
    <x v="0"/>
    <s v="2000s"/>
    <s v="Cereal"/>
    <n v="0.12515982142857143"/>
  </r>
  <r>
    <n v="2009"/>
    <s v="Madhya Pradesh"/>
    <s v="Khandwa / East Nimar"/>
    <x v="2"/>
    <n v="19600"/>
    <n v="897.96"/>
    <m/>
    <s v="Low"/>
    <s v="Large"/>
    <x v="0"/>
    <s v="2000s"/>
    <s v="Pulse"/>
    <n v="4.5814285714285717E-2"/>
  </r>
  <r>
    <n v="2009"/>
    <s v="Madhya Pradesh"/>
    <s v="Khandwa / East Nimar"/>
    <x v="3"/>
    <n v="120200"/>
    <n v="104.49"/>
    <m/>
    <s v="Low"/>
    <s v="Large"/>
    <x v="0"/>
    <s v="2000s"/>
    <s v="Fiber"/>
    <n v="8.6930116472545751E-4"/>
  </r>
  <r>
    <n v="2010"/>
    <s v="Madhya Pradesh"/>
    <s v="Khandwa / East Nimar"/>
    <x v="0"/>
    <n v="8600"/>
    <n v="1360.47"/>
    <m/>
    <s v="Medium"/>
    <s v="Large"/>
    <x v="0"/>
    <s v="2010s"/>
    <s v="Cereal"/>
    <n v="0.15819418604651164"/>
  </r>
  <r>
    <n v="2010"/>
    <s v="Madhya Pradesh"/>
    <s v="Khandwa / East Nimar"/>
    <x v="1"/>
    <n v="12100"/>
    <n v="2082.64"/>
    <m/>
    <s v="Medium"/>
    <s v="Large"/>
    <x v="0"/>
    <s v="2010s"/>
    <s v="Cereal"/>
    <n v="0.1721190082644628"/>
  </r>
  <r>
    <n v="2010"/>
    <s v="Madhya Pradesh"/>
    <s v="Khandwa / East Nimar"/>
    <x v="2"/>
    <n v="22100"/>
    <n v="832.58"/>
    <m/>
    <s v="Low"/>
    <s v="Large"/>
    <x v="0"/>
    <s v="2010s"/>
    <s v="Pulse"/>
    <n v="3.7673303167420819E-2"/>
  </r>
  <r>
    <n v="2010"/>
    <s v="Madhya Pradesh"/>
    <s v="Khandwa / East Nimar"/>
    <x v="3"/>
    <n v="114580"/>
    <n v="148.86000000000001"/>
    <m/>
    <s v="Low"/>
    <s v="Large"/>
    <x v="0"/>
    <s v="2010s"/>
    <s v="Fiber"/>
    <n v="1.2991796124978182E-3"/>
  </r>
  <r>
    <n v="2011"/>
    <s v="Madhya Pradesh"/>
    <s v="Khandwa / East Nimar"/>
    <x v="0"/>
    <n v="7600"/>
    <n v="1236.8399999999999"/>
    <m/>
    <s v="Medium"/>
    <s v="Large"/>
    <x v="0"/>
    <s v="2010s"/>
    <s v="Cereal"/>
    <n v="0.16274210526315788"/>
  </r>
  <r>
    <n v="2011"/>
    <s v="Madhya Pradesh"/>
    <s v="Khandwa / East Nimar"/>
    <x v="1"/>
    <n v="11200"/>
    <n v="1535.71"/>
    <m/>
    <s v="Medium"/>
    <s v="Large"/>
    <x v="0"/>
    <s v="2010s"/>
    <s v="Cereal"/>
    <n v="0.13711696428571429"/>
  </r>
  <r>
    <n v="2011"/>
    <s v="Madhya Pradesh"/>
    <s v="Khandwa / East Nimar"/>
    <x v="2"/>
    <n v="20200"/>
    <n v="1049.5"/>
    <m/>
    <s v="Medium"/>
    <s v="Large"/>
    <x v="0"/>
    <s v="2010s"/>
    <s v="Pulse"/>
    <n v="5.1955445544554453E-2"/>
  </r>
  <r>
    <n v="2011"/>
    <s v="Madhya Pradesh"/>
    <s v="Khandwa / East Nimar"/>
    <x v="3"/>
    <n v="114480"/>
    <n v="247.05"/>
    <m/>
    <s v="Low"/>
    <s v="Large"/>
    <x v="0"/>
    <s v="2010s"/>
    <s v="Fiber"/>
    <n v="2.1580188679245285E-3"/>
  </r>
  <r>
    <n v="2012"/>
    <s v="Madhya Pradesh"/>
    <s v="Khandwa / East Nimar"/>
    <x v="0"/>
    <n v="5100"/>
    <n v="1515.69"/>
    <m/>
    <s v="Medium"/>
    <s v="Large"/>
    <x v="0"/>
    <s v="2010s"/>
    <s v="Cereal"/>
    <n v="0.29719411764705883"/>
  </r>
  <r>
    <n v="2012"/>
    <s v="Madhya Pradesh"/>
    <s v="Khandwa / East Nimar"/>
    <x v="1"/>
    <n v="14970"/>
    <n v="3712.76"/>
    <m/>
    <s v="High"/>
    <s v="Large"/>
    <x v="0"/>
    <s v="2010s"/>
    <s v="Cereal"/>
    <n v="0.24801336005344024"/>
  </r>
  <r>
    <n v="2012"/>
    <s v="Madhya Pradesh"/>
    <s v="Khandwa / East Nimar"/>
    <x v="2"/>
    <n v="18540"/>
    <n v="1607.34"/>
    <m/>
    <s v="Medium"/>
    <s v="Large"/>
    <x v="0"/>
    <s v="2010s"/>
    <s v="Pulse"/>
    <n v="8.6695792880258901E-2"/>
  </r>
  <r>
    <n v="2012"/>
    <s v="Madhya Pradesh"/>
    <s v="Khandwa / East Nimar"/>
    <x v="3"/>
    <n v="108440"/>
    <n v="280.06"/>
    <m/>
    <s v="Low"/>
    <s v="Large"/>
    <x v="0"/>
    <s v="2010s"/>
    <s v="Fiber"/>
    <n v="2.5826263371449649E-3"/>
  </r>
  <r>
    <n v="2013"/>
    <s v="Madhya Pradesh"/>
    <s v="Khandwa / East Nimar"/>
    <x v="0"/>
    <n v="4880"/>
    <n v="803.28"/>
    <m/>
    <s v="Low"/>
    <s v="Medium"/>
    <x v="0"/>
    <s v="2010s"/>
    <s v="Cereal"/>
    <n v="0.16460655737704918"/>
  </r>
  <r>
    <n v="2013"/>
    <s v="Madhya Pradesh"/>
    <s v="Khandwa / East Nimar"/>
    <x v="1"/>
    <n v="23600"/>
    <n v="2855.51"/>
    <m/>
    <s v="Medium"/>
    <s v="Large"/>
    <x v="0"/>
    <s v="2010s"/>
    <s v="Cereal"/>
    <n v="0.12099618644067797"/>
  </r>
  <r>
    <n v="2013"/>
    <s v="Madhya Pradesh"/>
    <s v="Khandwa / East Nimar"/>
    <x v="2"/>
    <n v="23130"/>
    <n v="1130.57"/>
    <m/>
    <s v="Medium"/>
    <s v="Large"/>
    <x v="0"/>
    <s v="2010s"/>
    <s v="Pulse"/>
    <n v="4.8878945092952875E-2"/>
  </r>
  <r>
    <n v="2013"/>
    <s v="Madhya Pradesh"/>
    <s v="Khandwa / East Nimar"/>
    <x v="3"/>
    <n v="99880"/>
    <n v="448.94"/>
    <m/>
    <s v="Low"/>
    <s v="Large"/>
    <x v="0"/>
    <s v="2010s"/>
    <s v="Fiber"/>
    <n v="4.4947937525030039E-3"/>
  </r>
  <r>
    <n v="2014"/>
    <s v="Madhya Pradesh"/>
    <s v="Khandwa / East Nimar"/>
    <x v="0"/>
    <n v="8000"/>
    <n v="1250"/>
    <m/>
    <s v="Medium"/>
    <s v="Large"/>
    <x v="0"/>
    <s v="2010s"/>
    <s v="Cereal"/>
    <n v="0.15625"/>
  </r>
  <r>
    <n v="2014"/>
    <s v="Madhya Pradesh"/>
    <s v="Khandwa / East Nimar"/>
    <x v="1"/>
    <n v="44000"/>
    <n v="2818.18"/>
    <m/>
    <s v="Medium"/>
    <s v="Large"/>
    <x v="0"/>
    <s v="2010s"/>
    <s v="Cereal"/>
    <n v="6.4049545454545456E-2"/>
  </r>
  <r>
    <n v="2014"/>
    <s v="Madhya Pradesh"/>
    <s v="Khandwa / East Nimar"/>
    <x v="2"/>
    <n v="50000"/>
    <n v="1500"/>
    <m/>
    <s v="Medium"/>
    <s v="Large"/>
    <x v="0"/>
    <s v="2010s"/>
    <s v="Pulse"/>
    <n v="0.03"/>
  </r>
  <r>
    <n v="2014"/>
    <s v="Madhya Pradesh"/>
    <s v="Khandwa / East Nimar"/>
    <x v="3"/>
    <n v="133000"/>
    <n v="212.48"/>
    <m/>
    <s v="Low"/>
    <s v="Large"/>
    <x v="0"/>
    <s v="2010s"/>
    <s v="Fiber"/>
    <n v="1.5975939849624059E-3"/>
  </r>
  <r>
    <n v="2015"/>
    <s v="Madhya Pradesh"/>
    <s v="Khandwa / East Nimar"/>
    <x v="0"/>
    <n v="7000"/>
    <n v="475.71"/>
    <m/>
    <s v="Low"/>
    <s v="Large"/>
    <x v="0"/>
    <s v="2010s"/>
    <s v="Cereal"/>
    <n v="6.7958571428571424E-2"/>
  </r>
  <r>
    <n v="2015"/>
    <s v="Madhya Pradesh"/>
    <s v="Khandwa / East Nimar"/>
    <x v="1"/>
    <n v="39000"/>
    <n v="3128.21"/>
    <m/>
    <s v="High"/>
    <s v="Large"/>
    <x v="0"/>
    <s v="2010s"/>
    <s v="Cereal"/>
    <n v="8.0210512820512822E-2"/>
  </r>
  <r>
    <n v="2015"/>
    <s v="Madhya Pradesh"/>
    <s v="Khandwa / East Nimar"/>
    <x v="2"/>
    <n v="38000"/>
    <n v="1236.8399999999999"/>
    <m/>
    <s v="Medium"/>
    <s v="Large"/>
    <x v="0"/>
    <s v="2010s"/>
    <s v="Pulse"/>
    <n v="3.2548421052631574E-2"/>
  </r>
  <r>
    <n v="2015"/>
    <s v="Madhya Pradesh"/>
    <s v="Khandwa / East Nimar"/>
    <x v="3"/>
    <n v="96000"/>
    <n v="294.38"/>
    <m/>
    <s v="Low"/>
    <s v="Large"/>
    <x v="0"/>
    <s v="2010s"/>
    <s v="Fiber"/>
    <n v="3.0664583333333334E-3"/>
  </r>
  <r>
    <n v="2016"/>
    <s v="Madhya Pradesh"/>
    <s v="Khandwa / East Nimar"/>
    <x v="0"/>
    <n v="8000"/>
    <n v="916.25"/>
    <m/>
    <s v="Low"/>
    <s v="Large"/>
    <x v="0"/>
    <s v="2010s"/>
    <s v="Cereal"/>
    <n v="0.11453125"/>
  </r>
  <r>
    <n v="2016"/>
    <s v="Madhya Pradesh"/>
    <s v="Khandwa / East Nimar"/>
    <x v="1"/>
    <n v="49000"/>
    <n v="3040.82"/>
    <m/>
    <s v="High"/>
    <s v="Large"/>
    <x v="0"/>
    <s v="2010s"/>
    <s v="Cereal"/>
    <n v="6.2057551020408164E-2"/>
  </r>
  <r>
    <n v="2016"/>
    <s v="Madhya Pradesh"/>
    <s v="Khandwa / East Nimar"/>
    <x v="2"/>
    <n v="42000"/>
    <n v="1309.52"/>
    <m/>
    <s v="Medium"/>
    <s v="Large"/>
    <x v="0"/>
    <s v="2010s"/>
    <s v="Pulse"/>
    <n v="3.117904761904762E-2"/>
  </r>
  <r>
    <n v="2016"/>
    <s v="Madhya Pradesh"/>
    <s v="Khandwa / East Nimar"/>
    <x v="3"/>
    <n v="105000"/>
    <n v="313.70999999999998"/>
    <m/>
    <s v="Low"/>
    <s v="Large"/>
    <x v="0"/>
    <s v="2010s"/>
    <s v="Fiber"/>
    <n v="2.9877142857142854E-3"/>
  </r>
  <r>
    <n v="2017"/>
    <s v="Madhya Pradesh"/>
    <s v="Khandwa / East Nimar"/>
    <x v="0"/>
    <n v="5890"/>
    <n v="573.85"/>
    <m/>
    <s v="Low"/>
    <s v="Large"/>
    <x v="0"/>
    <s v="2010s"/>
    <s v="Cereal"/>
    <n v="9.7427843803056025E-2"/>
  </r>
  <r>
    <n v="2017"/>
    <s v="Madhya Pradesh"/>
    <s v="Khandwa / East Nimar"/>
    <x v="1"/>
    <n v="53860"/>
    <n v="3310.43"/>
    <m/>
    <s v="High"/>
    <s v="Large"/>
    <x v="0"/>
    <s v="2010s"/>
    <s v="Cereal"/>
    <n v="6.1463609357593756E-2"/>
  </r>
  <r>
    <n v="2017"/>
    <s v="Madhya Pradesh"/>
    <s v="Khandwa / East Nimar"/>
    <x v="2"/>
    <n v="69510"/>
    <n v="991.37"/>
    <m/>
    <s v="Low"/>
    <s v="Large"/>
    <x v="0"/>
    <s v="2010s"/>
    <s v="Pulse"/>
    <n v="1.4262264422385268E-2"/>
  </r>
  <r>
    <n v="2017"/>
    <s v="Madhya Pradesh"/>
    <s v="Khandwa / East Nimar"/>
    <x v="3"/>
    <n v="105100"/>
    <n v="289.75"/>
    <m/>
    <s v="Low"/>
    <s v="Large"/>
    <x v="0"/>
    <s v="2010s"/>
    <s v="Fiber"/>
    <n v="2.7568981921979067E-3"/>
  </r>
  <r>
    <n v="2008"/>
    <s v="Madhya Pradesh"/>
    <s v="Sehore"/>
    <x v="0"/>
    <n v="5100"/>
    <n v="503.92"/>
    <m/>
    <s v="Low"/>
    <s v="Large"/>
    <x v="0"/>
    <s v="2000s"/>
    <s v="Cereal"/>
    <n v="9.8807843137254908E-2"/>
  </r>
  <r>
    <n v="2008"/>
    <s v="Madhya Pradesh"/>
    <s v="Sehore"/>
    <x v="1"/>
    <n v="17600"/>
    <n v="1142.05"/>
    <m/>
    <s v="Medium"/>
    <s v="Large"/>
    <x v="0"/>
    <s v="2000s"/>
    <s v="Cereal"/>
    <n v="6.4889204545454549E-2"/>
  </r>
  <r>
    <n v="2008"/>
    <s v="Madhya Pradesh"/>
    <s v="Sehore"/>
    <x v="2"/>
    <n v="151200"/>
    <n v="931.88"/>
    <m/>
    <s v="Low"/>
    <s v="Large"/>
    <x v="0"/>
    <s v="2000s"/>
    <s v="Pulse"/>
    <n v="6.1632275132275129E-3"/>
  </r>
  <r>
    <n v="2008"/>
    <s v="Madhya Pradesh"/>
    <s v="Sehore"/>
    <x v="3"/>
    <n v="100"/>
    <n v="200"/>
    <m/>
    <s v="Low"/>
    <s v="Small"/>
    <x v="0"/>
    <s v="2000s"/>
    <s v="Fiber"/>
    <n v="2"/>
  </r>
  <r>
    <n v="2009"/>
    <s v="Madhya Pradesh"/>
    <s v="Sehore"/>
    <x v="0"/>
    <n v="5500"/>
    <n v="1000"/>
    <m/>
    <s v="Medium"/>
    <s v="Large"/>
    <x v="0"/>
    <s v="2000s"/>
    <s v="Cereal"/>
    <n v="0.18181818181818182"/>
  </r>
  <r>
    <n v="2009"/>
    <s v="Madhya Pradesh"/>
    <s v="Sehore"/>
    <x v="1"/>
    <n v="17100"/>
    <n v="941.52"/>
    <m/>
    <s v="Low"/>
    <s v="Large"/>
    <x v="0"/>
    <s v="2000s"/>
    <s v="Cereal"/>
    <n v="5.5059649122807017E-2"/>
  </r>
  <r>
    <n v="2009"/>
    <s v="Madhya Pradesh"/>
    <s v="Sehore"/>
    <x v="2"/>
    <n v="143900"/>
    <n v="1167.48"/>
    <m/>
    <s v="Medium"/>
    <s v="Large"/>
    <x v="0"/>
    <s v="2000s"/>
    <s v="Pulse"/>
    <n v="8.1131341209173032E-3"/>
  </r>
  <r>
    <n v="2009"/>
    <s v="Madhya Pradesh"/>
    <s v="Sehore"/>
    <x v="3"/>
    <n v="600"/>
    <n v="116.67"/>
    <m/>
    <s v="Low"/>
    <s v="Small"/>
    <x v="0"/>
    <s v="2000s"/>
    <s v="Fiber"/>
    <n v="0.19445000000000001"/>
  </r>
  <r>
    <n v="2010"/>
    <s v="Madhya Pradesh"/>
    <s v="Sehore"/>
    <x v="0"/>
    <n v="6600"/>
    <n v="1090.9100000000001"/>
    <m/>
    <s v="Medium"/>
    <s v="Large"/>
    <x v="0"/>
    <s v="2010s"/>
    <s v="Cereal"/>
    <n v="0.16528939393939396"/>
  </r>
  <r>
    <n v="2010"/>
    <s v="Madhya Pradesh"/>
    <s v="Sehore"/>
    <x v="1"/>
    <n v="17800"/>
    <n v="1775.28"/>
    <m/>
    <s v="Medium"/>
    <s v="Large"/>
    <x v="0"/>
    <s v="2010s"/>
    <s v="Cereal"/>
    <n v="9.9734831460674161E-2"/>
  </r>
  <r>
    <n v="2010"/>
    <s v="Madhya Pradesh"/>
    <s v="Sehore"/>
    <x v="2"/>
    <n v="154700"/>
    <n v="673.56"/>
    <m/>
    <s v="Low"/>
    <s v="Large"/>
    <x v="0"/>
    <s v="2010s"/>
    <s v="Pulse"/>
    <n v="4.3539754363283775E-3"/>
  </r>
  <r>
    <n v="2010"/>
    <s v="Madhya Pradesh"/>
    <s v="Sehore"/>
    <x v="3"/>
    <n v="70"/>
    <n v="128.18"/>
    <m/>
    <s v="Low"/>
    <s v="Small"/>
    <x v="0"/>
    <s v="2010s"/>
    <s v="Fiber"/>
    <n v="1.8311428571428572"/>
  </r>
  <r>
    <n v="2011"/>
    <s v="Madhya Pradesh"/>
    <s v="Sehore"/>
    <x v="0"/>
    <n v="13100"/>
    <n v="1687.02"/>
    <m/>
    <s v="Medium"/>
    <s v="Large"/>
    <x v="0"/>
    <s v="2010s"/>
    <s v="Cereal"/>
    <n v="0.12878015267175572"/>
  </r>
  <r>
    <n v="2011"/>
    <s v="Madhya Pradesh"/>
    <s v="Sehore"/>
    <x v="1"/>
    <n v="11300"/>
    <n v="1000"/>
    <m/>
    <s v="Medium"/>
    <s v="Large"/>
    <x v="0"/>
    <s v="2010s"/>
    <s v="Cereal"/>
    <n v="8.8495575221238937E-2"/>
  </r>
  <r>
    <n v="2011"/>
    <s v="Madhya Pradesh"/>
    <s v="Sehore"/>
    <x v="2"/>
    <n v="161000"/>
    <n v="1286.3399999999999"/>
    <m/>
    <s v="Medium"/>
    <s v="Large"/>
    <x v="0"/>
    <s v="2010s"/>
    <s v="Pulse"/>
    <n v="7.9896894409937878E-3"/>
  </r>
  <r>
    <n v="2011"/>
    <s v="Madhya Pradesh"/>
    <s v="Sehore"/>
    <x v="3"/>
    <n v="40"/>
    <n v="231.43"/>
    <m/>
    <s v="Low"/>
    <s v="Small"/>
    <x v="0"/>
    <s v="2010s"/>
    <s v="Fiber"/>
    <n v="5.7857500000000002"/>
  </r>
  <r>
    <n v="2012"/>
    <s v="Madhya Pradesh"/>
    <s v="Sehore"/>
    <x v="0"/>
    <n v="17980"/>
    <n v="2551.17"/>
    <m/>
    <s v="Medium"/>
    <s v="Large"/>
    <x v="0"/>
    <s v="2010s"/>
    <s v="Cereal"/>
    <n v="0.14188932146829811"/>
  </r>
  <r>
    <n v="2012"/>
    <s v="Madhya Pradesh"/>
    <s v="Sehore"/>
    <x v="1"/>
    <n v="10510"/>
    <n v="2511.89"/>
    <m/>
    <s v="Medium"/>
    <s v="Large"/>
    <x v="0"/>
    <s v="2010s"/>
    <s v="Cereal"/>
    <n v="0.23899999999999999"/>
  </r>
  <r>
    <n v="2012"/>
    <s v="Madhya Pradesh"/>
    <s v="Sehore"/>
    <x v="2"/>
    <n v="128040"/>
    <n v="975.71"/>
    <m/>
    <s v="Low"/>
    <s v="Large"/>
    <x v="0"/>
    <s v="2010s"/>
    <s v="Pulse"/>
    <n v="7.6203530146829119E-3"/>
  </r>
  <r>
    <n v="2013"/>
    <s v="Madhya Pradesh"/>
    <s v="Sehore"/>
    <x v="0"/>
    <n v="20180"/>
    <n v="3068.38"/>
    <m/>
    <s v="High"/>
    <s v="Large"/>
    <x v="0"/>
    <s v="2010s"/>
    <s v="Cereal"/>
    <n v="0.15205054509415264"/>
  </r>
  <r>
    <n v="2013"/>
    <s v="Madhya Pradesh"/>
    <s v="Sehore"/>
    <x v="1"/>
    <n v="10460"/>
    <n v="619.5"/>
    <m/>
    <s v="Low"/>
    <s v="Large"/>
    <x v="0"/>
    <s v="2010s"/>
    <s v="Cereal"/>
    <n v="5.9225621414913956E-2"/>
  </r>
  <r>
    <n v="2013"/>
    <s v="Madhya Pradesh"/>
    <s v="Sehore"/>
    <x v="2"/>
    <n v="129380"/>
    <n v="907.17"/>
    <m/>
    <s v="Low"/>
    <s v="Large"/>
    <x v="0"/>
    <s v="2010s"/>
    <s v="Pulse"/>
    <n v="7.0116710465296028E-3"/>
  </r>
  <r>
    <n v="2014"/>
    <s v="Madhya Pradesh"/>
    <s v="Sehore"/>
    <x v="0"/>
    <n v="46000"/>
    <n v="3202.83"/>
    <m/>
    <s v="High"/>
    <s v="Large"/>
    <x v="0"/>
    <s v="2010s"/>
    <s v="Cereal"/>
    <n v="6.9626739130434781E-2"/>
  </r>
  <r>
    <n v="2014"/>
    <s v="Madhya Pradesh"/>
    <s v="Sehore"/>
    <x v="1"/>
    <n v="35000"/>
    <n v="1714.29"/>
    <m/>
    <s v="Medium"/>
    <s v="Large"/>
    <x v="0"/>
    <s v="2010s"/>
    <s v="Cereal"/>
    <n v="4.8979714285714286E-2"/>
  </r>
  <r>
    <n v="2014"/>
    <s v="Madhya Pradesh"/>
    <s v="Sehore"/>
    <x v="2"/>
    <n v="163000"/>
    <n v="1147.24"/>
    <m/>
    <s v="Medium"/>
    <s v="Large"/>
    <x v="0"/>
    <s v="2010s"/>
    <s v="Pulse"/>
    <n v="7.0382822085889567E-3"/>
  </r>
  <r>
    <n v="2015"/>
    <s v="Madhya Pradesh"/>
    <s v="Sehore"/>
    <x v="0"/>
    <n v="33000"/>
    <n v="3535.45"/>
    <m/>
    <s v="High"/>
    <s v="Large"/>
    <x v="0"/>
    <s v="2010s"/>
    <s v="Cereal"/>
    <n v="0.10713484848484849"/>
  </r>
  <r>
    <n v="2015"/>
    <s v="Madhya Pradesh"/>
    <s v="Sehore"/>
    <x v="1"/>
    <n v="11000"/>
    <n v="2000"/>
    <m/>
    <s v="Medium"/>
    <s v="Large"/>
    <x v="0"/>
    <s v="2010s"/>
    <s v="Cereal"/>
    <n v="0.18181818181818182"/>
  </r>
  <r>
    <n v="2015"/>
    <s v="Madhya Pradesh"/>
    <s v="Sehore"/>
    <x v="2"/>
    <n v="133000"/>
    <n v="1225.56"/>
    <m/>
    <s v="Medium"/>
    <s v="Large"/>
    <x v="0"/>
    <s v="2010s"/>
    <s v="Pulse"/>
    <n v="9.2147368421052634E-3"/>
  </r>
  <r>
    <n v="2016"/>
    <s v="Madhya Pradesh"/>
    <s v="Sehore"/>
    <x v="0"/>
    <n v="24000"/>
    <n v="3944.58"/>
    <m/>
    <s v="High"/>
    <s v="Large"/>
    <x v="0"/>
    <s v="2010s"/>
    <s v="Cereal"/>
    <n v="0.16435749999999999"/>
  </r>
  <r>
    <n v="2016"/>
    <s v="Madhya Pradesh"/>
    <s v="Sehore"/>
    <x v="1"/>
    <n v="20000"/>
    <n v="1750"/>
    <m/>
    <s v="Medium"/>
    <s v="Large"/>
    <x v="0"/>
    <s v="2010s"/>
    <s v="Cereal"/>
    <n v="8.7499999999999994E-2"/>
  </r>
  <r>
    <n v="2016"/>
    <s v="Madhya Pradesh"/>
    <s v="Sehore"/>
    <x v="2"/>
    <n v="139000"/>
    <n v="1338.13"/>
    <m/>
    <s v="Medium"/>
    <s v="Large"/>
    <x v="0"/>
    <s v="2010s"/>
    <s v="Pulse"/>
    <n v="9.6268345323741022E-3"/>
  </r>
  <r>
    <n v="2017"/>
    <s v="Madhya Pradesh"/>
    <s v="Sehore"/>
    <x v="0"/>
    <n v="36450"/>
    <n v="1975.03"/>
    <m/>
    <s v="Medium"/>
    <s v="Large"/>
    <x v="0"/>
    <s v="2010s"/>
    <s v="Cereal"/>
    <n v="5.4184636488340189E-2"/>
  </r>
  <r>
    <n v="2017"/>
    <s v="Madhya Pradesh"/>
    <s v="Sehore"/>
    <x v="1"/>
    <n v="17120"/>
    <n v="2490.65"/>
    <m/>
    <s v="Medium"/>
    <s v="Large"/>
    <x v="0"/>
    <s v="2010s"/>
    <s v="Cereal"/>
    <n v="0.14548189252336449"/>
  </r>
  <r>
    <n v="2017"/>
    <s v="Madhya Pradesh"/>
    <s v="Sehore"/>
    <x v="2"/>
    <n v="165900"/>
    <n v="1555.64"/>
    <m/>
    <s v="Medium"/>
    <s v="Large"/>
    <x v="0"/>
    <s v="2010s"/>
    <s v="Pulse"/>
    <n v="9.3769740807715489E-3"/>
  </r>
  <r>
    <n v="2008"/>
    <s v="Madhya Pradesh"/>
    <s v="Raisen"/>
    <x v="0"/>
    <n v="22100"/>
    <n v="630.32000000000005"/>
    <m/>
    <s v="Low"/>
    <s v="Large"/>
    <x v="0"/>
    <s v="2000s"/>
    <s v="Cereal"/>
    <n v="2.8521266968325795E-2"/>
  </r>
  <r>
    <n v="2008"/>
    <s v="Madhya Pradesh"/>
    <s v="Raisen"/>
    <x v="1"/>
    <n v="6300"/>
    <n v="1365.08"/>
    <m/>
    <s v="Medium"/>
    <s v="Large"/>
    <x v="0"/>
    <s v="2000s"/>
    <s v="Cereal"/>
    <n v="0.21667936507936505"/>
  </r>
  <r>
    <n v="2008"/>
    <s v="Madhya Pradesh"/>
    <s v="Raisen"/>
    <x v="2"/>
    <n v="148900"/>
    <n v="1126.26"/>
    <m/>
    <s v="Medium"/>
    <s v="Large"/>
    <x v="0"/>
    <s v="2000s"/>
    <s v="Pulse"/>
    <n v="7.5638683680322363E-3"/>
  </r>
  <r>
    <n v="2009"/>
    <s v="Madhya Pradesh"/>
    <s v="Raisen"/>
    <x v="0"/>
    <n v="21900"/>
    <n v="968.04"/>
    <m/>
    <s v="Low"/>
    <s v="Large"/>
    <x v="0"/>
    <s v="2000s"/>
    <s v="Cereal"/>
    <n v="4.4202739726027396E-2"/>
  </r>
  <r>
    <n v="2009"/>
    <s v="Madhya Pradesh"/>
    <s v="Raisen"/>
    <x v="1"/>
    <n v="3800"/>
    <n v="1210.53"/>
    <m/>
    <s v="Medium"/>
    <s v="Medium"/>
    <x v="0"/>
    <s v="2000s"/>
    <s v="Cereal"/>
    <n v="0.31856052631578946"/>
  </r>
  <r>
    <n v="2009"/>
    <s v="Madhya Pradesh"/>
    <s v="Raisen"/>
    <x v="2"/>
    <n v="144800"/>
    <n v="1381.91"/>
    <m/>
    <s v="Medium"/>
    <s v="Large"/>
    <x v="0"/>
    <s v="2000s"/>
    <s v="Pulse"/>
    <n v="9.543577348066299E-3"/>
  </r>
  <r>
    <n v="2010"/>
    <s v="Madhya Pradesh"/>
    <s v="Raisen"/>
    <x v="0"/>
    <n v="26200"/>
    <n v="1267.18"/>
    <m/>
    <s v="Medium"/>
    <s v="Large"/>
    <x v="0"/>
    <s v="2010s"/>
    <s v="Cereal"/>
    <n v="4.8365648854961835E-2"/>
  </r>
  <r>
    <n v="2010"/>
    <s v="Madhya Pradesh"/>
    <s v="Raisen"/>
    <x v="1"/>
    <n v="3400"/>
    <n v="1500"/>
    <m/>
    <s v="Medium"/>
    <s v="Medium"/>
    <x v="0"/>
    <s v="2010s"/>
    <s v="Cereal"/>
    <n v="0.44117647058823528"/>
  </r>
  <r>
    <n v="2010"/>
    <s v="Madhya Pradesh"/>
    <s v="Raisen"/>
    <x v="2"/>
    <n v="132500"/>
    <n v="821.89"/>
    <m/>
    <s v="Low"/>
    <s v="Large"/>
    <x v="0"/>
    <s v="2010s"/>
    <s v="Pulse"/>
    <n v="6.2029433962264152E-3"/>
  </r>
  <r>
    <n v="2011"/>
    <s v="Madhya Pradesh"/>
    <s v="Raisen"/>
    <x v="0"/>
    <n v="21500"/>
    <n v="1427.91"/>
    <m/>
    <s v="Medium"/>
    <s v="Large"/>
    <x v="0"/>
    <s v="2010s"/>
    <s v="Cereal"/>
    <n v="6.6414418604651165E-2"/>
  </r>
  <r>
    <n v="2011"/>
    <s v="Madhya Pradesh"/>
    <s v="Raisen"/>
    <x v="1"/>
    <n v="5300"/>
    <n v="1150.94"/>
    <m/>
    <s v="Medium"/>
    <s v="Large"/>
    <x v="0"/>
    <s v="2010s"/>
    <s v="Cereal"/>
    <n v="0.21715849056603775"/>
  </r>
  <r>
    <n v="2011"/>
    <s v="Madhya Pradesh"/>
    <s v="Raisen"/>
    <x v="2"/>
    <n v="152200"/>
    <n v="1126.1500000000001"/>
    <m/>
    <s v="Medium"/>
    <s v="Large"/>
    <x v="0"/>
    <s v="2010s"/>
    <s v="Pulse"/>
    <n v="7.3991458607095932E-3"/>
  </r>
  <r>
    <n v="2012"/>
    <s v="Madhya Pradesh"/>
    <s v="Raisen"/>
    <x v="0"/>
    <n v="35340"/>
    <n v="1284.0999999999999"/>
    <m/>
    <s v="Medium"/>
    <s v="Large"/>
    <x v="0"/>
    <s v="2010s"/>
    <s v="Cereal"/>
    <n v="3.6335597057159025E-2"/>
  </r>
  <r>
    <n v="2012"/>
    <s v="Madhya Pradesh"/>
    <s v="Raisen"/>
    <x v="1"/>
    <n v="3550"/>
    <n v="1538.03"/>
    <m/>
    <s v="Medium"/>
    <s v="Medium"/>
    <x v="0"/>
    <s v="2010s"/>
    <s v="Cereal"/>
    <n v="0.43324788732394365"/>
  </r>
  <r>
    <n v="2012"/>
    <s v="Madhya Pradesh"/>
    <s v="Raisen"/>
    <x v="2"/>
    <n v="117210"/>
    <n v="1628.79"/>
    <m/>
    <s v="Medium"/>
    <s v="Large"/>
    <x v="0"/>
    <s v="2010s"/>
    <s v="Pulse"/>
    <n v="1.3896339902738674E-2"/>
  </r>
  <r>
    <n v="2013"/>
    <s v="Madhya Pradesh"/>
    <s v="Raisen"/>
    <x v="0"/>
    <n v="62690"/>
    <n v="863.61"/>
    <m/>
    <s v="Low"/>
    <s v="Large"/>
    <x v="0"/>
    <s v="2010s"/>
    <s v="Cereal"/>
    <n v="1.3775881320784814E-2"/>
  </r>
  <r>
    <n v="2013"/>
    <s v="Madhya Pradesh"/>
    <s v="Raisen"/>
    <x v="1"/>
    <n v="3240"/>
    <n v="793.21"/>
    <m/>
    <s v="Low"/>
    <s v="Medium"/>
    <x v="0"/>
    <s v="2010s"/>
    <s v="Cereal"/>
    <n v="0.24481790123456793"/>
  </r>
  <r>
    <n v="2013"/>
    <s v="Madhya Pradesh"/>
    <s v="Raisen"/>
    <x v="2"/>
    <n v="155700"/>
    <n v="635.07000000000005"/>
    <m/>
    <s v="Low"/>
    <s v="Large"/>
    <x v="0"/>
    <s v="2010s"/>
    <s v="Pulse"/>
    <n v="4.0788053949903664E-3"/>
  </r>
  <r>
    <n v="2014"/>
    <s v="Madhya Pradesh"/>
    <s v="Raisen"/>
    <x v="0"/>
    <n v="137000"/>
    <n v="2501.2399999999998"/>
    <m/>
    <s v="Medium"/>
    <s v="Large"/>
    <x v="0"/>
    <s v="2010s"/>
    <s v="Cereal"/>
    <n v="1.8257226277372262E-2"/>
  </r>
  <r>
    <n v="2014"/>
    <s v="Madhya Pradesh"/>
    <s v="Raisen"/>
    <x v="1"/>
    <n v="17000"/>
    <n v="1529.41"/>
    <m/>
    <s v="Medium"/>
    <s v="Large"/>
    <x v="0"/>
    <s v="2010s"/>
    <s v="Cereal"/>
    <n v="8.996529411764706E-2"/>
  </r>
  <r>
    <n v="2014"/>
    <s v="Madhya Pradesh"/>
    <s v="Raisen"/>
    <x v="2"/>
    <n v="115000"/>
    <n v="1130.43"/>
    <m/>
    <s v="Medium"/>
    <s v="Large"/>
    <x v="0"/>
    <s v="2010s"/>
    <s v="Pulse"/>
    <n v="9.8298260869565217E-3"/>
  </r>
  <r>
    <n v="2015"/>
    <s v="Madhya Pradesh"/>
    <s v="Raisen"/>
    <x v="0"/>
    <n v="99000"/>
    <n v="2289.6"/>
    <m/>
    <s v="Medium"/>
    <s v="Large"/>
    <x v="0"/>
    <s v="2010s"/>
    <s v="Cereal"/>
    <n v="2.3127272727272725E-2"/>
  </r>
  <r>
    <n v="2015"/>
    <s v="Madhya Pradesh"/>
    <s v="Raisen"/>
    <x v="1"/>
    <n v="9000"/>
    <n v="1222.22"/>
    <m/>
    <s v="Medium"/>
    <s v="Large"/>
    <x v="0"/>
    <s v="2010s"/>
    <s v="Cereal"/>
    <n v="0.13580222222222221"/>
  </r>
  <r>
    <n v="2015"/>
    <s v="Madhya Pradesh"/>
    <s v="Raisen"/>
    <x v="2"/>
    <n v="120000"/>
    <n v="1266.67"/>
    <m/>
    <s v="Medium"/>
    <s v="Large"/>
    <x v="0"/>
    <s v="2010s"/>
    <s v="Pulse"/>
    <n v="1.0555583333333333E-2"/>
  </r>
  <r>
    <n v="2016"/>
    <s v="Madhya Pradesh"/>
    <s v="Raisen"/>
    <x v="0"/>
    <n v="135000"/>
    <n v="2256.7399999999998"/>
    <m/>
    <s v="Medium"/>
    <s v="Large"/>
    <x v="0"/>
    <s v="2010s"/>
    <s v="Cereal"/>
    <n v="1.6716592592592592E-2"/>
  </r>
  <r>
    <n v="2016"/>
    <s v="Madhya Pradesh"/>
    <s v="Raisen"/>
    <x v="1"/>
    <n v="7000"/>
    <n v="1571.43"/>
    <m/>
    <s v="Medium"/>
    <s v="Large"/>
    <x v="0"/>
    <s v="2010s"/>
    <s v="Cereal"/>
    <n v="0.22449000000000002"/>
  </r>
  <r>
    <n v="2016"/>
    <s v="Madhya Pradesh"/>
    <s v="Raisen"/>
    <x v="2"/>
    <n v="120000"/>
    <n v="1491.67"/>
    <m/>
    <s v="Medium"/>
    <s v="Large"/>
    <x v="0"/>
    <s v="2010s"/>
    <s v="Pulse"/>
    <n v="1.2430583333333333E-2"/>
  </r>
  <r>
    <n v="2017"/>
    <s v="Madhya Pradesh"/>
    <s v="Raisen"/>
    <x v="0"/>
    <n v="112000"/>
    <n v="2114.64"/>
    <m/>
    <s v="Medium"/>
    <s v="Large"/>
    <x v="0"/>
    <s v="2010s"/>
    <s v="Cereal"/>
    <n v="1.8880714285714285E-2"/>
  </r>
  <r>
    <n v="2017"/>
    <s v="Madhya Pradesh"/>
    <s v="Raisen"/>
    <x v="1"/>
    <n v="6920"/>
    <n v="1660.4"/>
    <m/>
    <s v="Medium"/>
    <s v="Large"/>
    <x v="0"/>
    <s v="2010s"/>
    <s v="Cereal"/>
    <n v="0.23994219653179191"/>
  </r>
  <r>
    <n v="2017"/>
    <s v="Madhya Pradesh"/>
    <s v="Raisen"/>
    <x v="2"/>
    <n v="167200"/>
    <n v="1673.98"/>
    <m/>
    <s v="Medium"/>
    <s v="Large"/>
    <x v="0"/>
    <s v="2010s"/>
    <s v="Pulse"/>
    <n v="1.0011842105263158E-2"/>
  </r>
  <r>
    <n v="2008"/>
    <s v="Madhya Pradesh"/>
    <s v="Vidisha"/>
    <x v="0"/>
    <n v="500"/>
    <n v="520"/>
    <m/>
    <s v="Low"/>
    <s v="Small"/>
    <x v="0"/>
    <s v="2000s"/>
    <s v="Cereal"/>
    <n v="1.04"/>
  </r>
  <r>
    <n v="2008"/>
    <s v="Madhya Pradesh"/>
    <s v="Vidisha"/>
    <x v="1"/>
    <n v="5400"/>
    <n v="1425.93"/>
    <m/>
    <s v="Medium"/>
    <s v="Large"/>
    <x v="0"/>
    <s v="2000s"/>
    <s v="Cereal"/>
    <n v="0.26406111111111114"/>
  </r>
  <r>
    <n v="2008"/>
    <s v="Madhya Pradesh"/>
    <s v="Vidisha"/>
    <x v="2"/>
    <n v="223800"/>
    <n v="1184.99"/>
    <m/>
    <s v="Medium"/>
    <s v="Large"/>
    <x v="0"/>
    <s v="2000s"/>
    <s v="Pulse"/>
    <n v="5.2948614834673812E-3"/>
  </r>
  <r>
    <n v="2009"/>
    <s v="Madhya Pradesh"/>
    <s v="Vidisha"/>
    <x v="0"/>
    <n v="600"/>
    <n v="833.33"/>
    <m/>
    <s v="Low"/>
    <s v="Small"/>
    <x v="0"/>
    <s v="2000s"/>
    <s v="Cereal"/>
    <n v="1.3888833333333335"/>
  </r>
  <r>
    <n v="2009"/>
    <s v="Madhya Pradesh"/>
    <s v="Vidisha"/>
    <x v="1"/>
    <n v="4700"/>
    <n v="1255.32"/>
    <m/>
    <s v="Medium"/>
    <s v="Medium"/>
    <x v="0"/>
    <s v="2000s"/>
    <s v="Cereal"/>
    <n v="0.26708936170212766"/>
  </r>
  <r>
    <n v="2009"/>
    <s v="Madhya Pradesh"/>
    <s v="Vidisha"/>
    <x v="2"/>
    <n v="202100"/>
    <n v="1298.8599999999999"/>
    <m/>
    <s v="Medium"/>
    <s v="Large"/>
    <x v="0"/>
    <s v="2000s"/>
    <s v="Pulse"/>
    <n v="6.4268184067293411E-3"/>
  </r>
  <r>
    <n v="2010"/>
    <s v="Madhya Pradesh"/>
    <s v="Vidisha"/>
    <x v="0"/>
    <n v="400"/>
    <n v="1000"/>
    <m/>
    <s v="Medium"/>
    <s v="Small"/>
    <x v="0"/>
    <s v="2010s"/>
    <s v="Cereal"/>
    <n v="2.5"/>
  </r>
  <r>
    <n v="2010"/>
    <s v="Madhya Pradesh"/>
    <s v="Vidisha"/>
    <x v="1"/>
    <n v="4000"/>
    <n v="1700"/>
    <m/>
    <s v="Medium"/>
    <s v="Medium"/>
    <x v="0"/>
    <s v="2010s"/>
    <s v="Cereal"/>
    <n v="0.42499999999999999"/>
  </r>
  <r>
    <n v="2010"/>
    <s v="Madhya Pradesh"/>
    <s v="Vidisha"/>
    <x v="2"/>
    <n v="183500"/>
    <n v="1103"/>
    <m/>
    <s v="Medium"/>
    <s v="Large"/>
    <x v="0"/>
    <s v="2010s"/>
    <s v="Pulse"/>
    <n v="6.0108991825613082E-3"/>
  </r>
  <r>
    <n v="2011"/>
    <s v="Madhya Pradesh"/>
    <s v="Vidisha"/>
    <x v="0"/>
    <n v="400"/>
    <n v="1000"/>
    <m/>
    <s v="Medium"/>
    <s v="Small"/>
    <x v="0"/>
    <s v="2010s"/>
    <s v="Cereal"/>
    <n v="2.5"/>
  </r>
  <r>
    <n v="2011"/>
    <s v="Madhya Pradesh"/>
    <s v="Vidisha"/>
    <x v="1"/>
    <n v="4000"/>
    <n v="1350"/>
    <m/>
    <s v="Medium"/>
    <s v="Medium"/>
    <x v="0"/>
    <s v="2010s"/>
    <s v="Cereal"/>
    <n v="0.33750000000000002"/>
  </r>
  <r>
    <n v="2011"/>
    <s v="Madhya Pradesh"/>
    <s v="Vidisha"/>
    <x v="2"/>
    <n v="184700"/>
    <n v="1038.98"/>
    <m/>
    <s v="Medium"/>
    <s v="Large"/>
    <x v="0"/>
    <s v="2010s"/>
    <s v="Pulse"/>
    <n v="5.6252301028695186E-3"/>
  </r>
  <r>
    <n v="2012"/>
    <s v="Madhya Pradesh"/>
    <s v="Vidisha"/>
    <x v="0"/>
    <n v="270"/>
    <n v="1000"/>
    <m/>
    <s v="Medium"/>
    <s v="Small"/>
    <x v="0"/>
    <s v="2010s"/>
    <s v="Cereal"/>
    <n v="3.7037037037037037"/>
  </r>
  <r>
    <n v="2012"/>
    <s v="Madhya Pradesh"/>
    <s v="Vidisha"/>
    <x v="1"/>
    <n v="3570"/>
    <n v="2235.29"/>
    <m/>
    <s v="Medium"/>
    <s v="Medium"/>
    <x v="0"/>
    <s v="2010s"/>
    <s v="Cereal"/>
    <n v="0.62613165266106441"/>
  </r>
  <r>
    <n v="2012"/>
    <s v="Madhya Pradesh"/>
    <s v="Vidisha"/>
    <x v="2"/>
    <n v="176800"/>
    <n v="1191.1199999999999"/>
    <m/>
    <s v="Medium"/>
    <s v="Large"/>
    <x v="0"/>
    <s v="2010s"/>
    <s v="Pulse"/>
    <n v="6.7371040723981897E-3"/>
  </r>
  <r>
    <n v="2013"/>
    <s v="Madhya Pradesh"/>
    <s v="Vidisha"/>
    <x v="0"/>
    <n v="1500"/>
    <n v="560"/>
    <m/>
    <s v="Low"/>
    <s v="Medium"/>
    <x v="0"/>
    <s v="2010s"/>
    <s v="Cereal"/>
    <n v="0.37333333333333335"/>
  </r>
  <r>
    <n v="2013"/>
    <s v="Madhya Pradesh"/>
    <s v="Vidisha"/>
    <x v="1"/>
    <n v="7050"/>
    <n v="1163.1199999999999"/>
    <m/>
    <s v="Medium"/>
    <s v="Large"/>
    <x v="0"/>
    <s v="2010s"/>
    <s v="Cereal"/>
    <n v="0.16498156028368793"/>
  </r>
  <r>
    <n v="2013"/>
    <s v="Madhya Pradesh"/>
    <s v="Vidisha"/>
    <x v="2"/>
    <n v="197220"/>
    <n v="548.37"/>
    <m/>
    <s v="Low"/>
    <s v="Large"/>
    <x v="0"/>
    <s v="2010s"/>
    <s v="Pulse"/>
    <n v="2.7804989351992698E-3"/>
  </r>
  <r>
    <n v="2014"/>
    <s v="Madhya Pradesh"/>
    <s v="Vidisha"/>
    <x v="0"/>
    <n v="4000"/>
    <n v="832.5"/>
    <m/>
    <s v="Low"/>
    <s v="Medium"/>
    <x v="0"/>
    <s v="2010s"/>
    <s v="Cereal"/>
    <n v="0.208125"/>
  </r>
  <r>
    <n v="2014"/>
    <s v="Madhya Pradesh"/>
    <s v="Vidisha"/>
    <x v="1"/>
    <n v="27000"/>
    <n v="1518.52"/>
    <m/>
    <s v="Medium"/>
    <s v="Large"/>
    <x v="0"/>
    <s v="2010s"/>
    <s v="Cereal"/>
    <n v="5.6241481481481483E-2"/>
  </r>
  <r>
    <n v="2014"/>
    <s v="Madhya Pradesh"/>
    <s v="Vidisha"/>
    <x v="2"/>
    <n v="172000"/>
    <n v="988.37"/>
    <m/>
    <s v="Low"/>
    <s v="Large"/>
    <x v="0"/>
    <s v="2010s"/>
    <s v="Pulse"/>
    <n v="5.7463372093023253E-3"/>
  </r>
  <r>
    <n v="2015"/>
    <s v="Madhya Pradesh"/>
    <s v="Vidisha"/>
    <x v="0"/>
    <n v="3000"/>
    <n v="1333.33"/>
    <m/>
    <s v="Medium"/>
    <s v="Medium"/>
    <x v="0"/>
    <s v="2010s"/>
    <s v="Cereal"/>
    <n v="0.4444433333333333"/>
  </r>
  <r>
    <n v="2015"/>
    <s v="Madhya Pradesh"/>
    <s v="Vidisha"/>
    <x v="1"/>
    <n v="5000"/>
    <n v="1400"/>
    <m/>
    <s v="Medium"/>
    <s v="Large"/>
    <x v="0"/>
    <s v="2010s"/>
    <s v="Cereal"/>
    <n v="0.28000000000000003"/>
  </r>
  <r>
    <n v="2015"/>
    <s v="Madhya Pradesh"/>
    <s v="Vidisha"/>
    <x v="2"/>
    <n v="162000"/>
    <n v="1234.57"/>
    <m/>
    <s v="Medium"/>
    <s v="Large"/>
    <x v="0"/>
    <s v="2010s"/>
    <s v="Pulse"/>
    <n v="7.6208024691358017E-3"/>
  </r>
  <r>
    <n v="2016"/>
    <s v="Madhya Pradesh"/>
    <s v="Vidisha"/>
    <x v="0"/>
    <n v="3000"/>
    <n v="1333.33"/>
    <m/>
    <s v="Medium"/>
    <s v="Medium"/>
    <x v="0"/>
    <s v="2010s"/>
    <s v="Cereal"/>
    <n v="0.4444433333333333"/>
  </r>
  <r>
    <n v="2016"/>
    <s v="Madhya Pradesh"/>
    <s v="Vidisha"/>
    <x v="1"/>
    <n v="3000"/>
    <n v="2000"/>
    <m/>
    <s v="Medium"/>
    <s v="Medium"/>
    <x v="0"/>
    <s v="2010s"/>
    <s v="Cereal"/>
    <n v="0.66666666666666663"/>
  </r>
  <r>
    <n v="2016"/>
    <s v="Madhya Pradesh"/>
    <s v="Vidisha"/>
    <x v="2"/>
    <n v="173000"/>
    <n v="1173.4100000000001"/>
    <m/>
    <s v="Medium"/>
    <s v="Large"/>
    <x v="0"/>
    <s v="2010s"/>
    <s v="Pulse"/>
    <n v="6.7827167630057812E-3"/>
  </r>
  <r>
    <n v="2017"/>
    <s v="Madhya Pradesh"/>
    <s v="Vidisha"/>
    <x v="0"/>
    <n v="10500"/>
    <n v="2266.67"/>
    <m/>
    <s v="Medium"/>
    <s v="Large"/>
    <x v="0"/>
    <s v="2010s"/>
    <s v="Cereal"/>
    <n v="0.21587333333333333"/>
  </r>
  <r>
    <n v="2017"/>
    <s v="Madhya Pradesh"/>
    <s v="Vidisha"/>
    <x v="1"/>
    <n v="6620"/>
    <n v="2457.6999999999998"/>
    <m/>
    <s v="Medium"/>
    <s v="Large"/>
    <x v="0"/>
    <s v="2010s"/>
    <s v="Cereal"/>
    <n v="0.37125377643504531"/>
  </r>
  <r>
    <n v="2017"/>
    <s v="Madhya Pradesh"/>
    <s v="Vidisha"/>
    <x v="2"/>
    <n v="207040"/>
    <n v="1700.01"/>
    <m/>
    <s v="Medium"/>
    <s v="Large"/>
    <x v="0"/>
    <s v="2010s"/>
    <s v="Pulse"/>
    <n v="8.2110220247295206E-3"/>
  </r>
  <r>
    <n v="2008"/>
    <s v="Madhya Pradesh"/>
    <s v="Betul"/>
    <x v="0"/>
    <n v="43000"/>
    <n v="693.72"/>
    <m/>
    <s v="Low"/>
    <s v="Large"/>
    <x v="0"/>
    <s v="2000s"/>
    <s v="Cereal"/>
    <n v="1.6133023255813953E-2"/>
  </r>
  <r>
    <n v="2008"/>
    <s v="Madhya Pradesh"/>
    <s v="Betul"/>
    <x v="1"/>
    <n v="42400"/>
    <n v="1412.74"/>
    <m/>
    <s v="Medium"/>
    <s v="Large"/>
    <x v="0"/>
    <s v="2000s"/>
    <s v="Cereal"/>
    <n v="3.3319339622641511E-2"/>
  </r>
  <r>
    <n v="2008"/>
    <s v="Madhya Pradesh"/>
    <s v="Betul"/>
    <x v="2"/>
    <n v="31300"/>
    <n v="680.51"/>
    <m/>
    <s v="Low"/>
    <s v="Large"/>
    <x v="0"/>
    <s v="2000s"/>
    <s v="Pulse"/>
    <n v="2.1741533546325877E-2"/>
  </r>
  <r>
    <n v="2008"/>
    <s v="Madhya Pradesh"/>
    <s v="Betul"/>
    <x v="3"/>
    <n v="1300"/>
    <n v="153.85"/>
    <m/>
    <s v="Low"/>
    <s v="Medium"/>
    <x v="0"/>
    <s v="2000s"/>
    <s v="Fiber"/>
    <n v="0.11834615384615384"/>
  </r>
  <r>
    <n v="2009"/>
    <s v="Madhya Pradesh"/>
    <s v="Betul"/>
    <x v="0"/>
    <n v="44100"/>
    <n v="1047.6199999999999"/>
    <m/>
    <s v="Medium"/>
    <s v="Large"/>
    <x v="0"/>
    <s v="2000s"/>
    <s v="Cereal"/>
    <n v="2.3755555555555554E-2"/>
  </r>
  <r>
    <n v="2009"/>
    <s v="Madhya Pradesh"/>
    <s v="Betul"/>
    <x v="1"/>
    <n v="46600"/>
    <n v="1266.0899999999999"/>
    <m/>
    <s v="Medium"/>
    <s v="Large"/>
    <x v="0"/>
    <s v="2000s"/>
    <s v="Cereal"/>
    <n v="2.7169313304721027E-2"/>
  </r>
  <r>
    <n v="2009"/>
    <s v="Madhya Pradesh"/>
    <s v="Betul"/>
    <x v="2"/>
    <n v="38100"/>
    <n v="643.04"/>
    <m/>
    <s v="Low"/>
    <s v="Large"/>
    <x v="0"/>
    <s v="2000s"/>
    <s v="Pulse"/>
    <n v="1.6877690288713911E-2"/>
  </r>
  <r>
    <n v="2009"/>
    <s v="Madhya Pradesh"/>
    <s v="Betul"/>
    <x v="3"/>
    <n v="500"/>
    <n v="140"/>
    <m/>
    <s v="Low"/>
    <s v="Small"/>
    <x v="0"/>
    <s v="2000s"/>
    <s v="Fiber"/>
    <n v="0.28000000000000003"/>
  </r>
  <r>
    <n v="2010"/>
    <s v="Madhya Pradesh"/>
    <s v="Betul"/>
    <x v="0"/>
    <n v="43700"/>
    <n v="1391.3"/>
    <m/>
    <s v="Medium"/>
    <s v="Large"/>
    <x v="0"/>
    <s v="2010s"/>
    <s v="Cereal"/>
    <n v="3.1837528604118995E-2"/>
  </r>
  <r>
    <n v="2010"/>
    <s v="Madhya Pradesh"/>
    <s v="Betul"/>
    <x v="1"/>
    <n v="48500"/>
    <n v="1562.89"/>
    <m/>
    <s v="Medium"/>
    <s v="Large"/>
    <x v="0"/>
    <s v="2010s"/>
    <s v="Cereal"/>
    <n v="3.2224536082474227E-2"/>
  </r>
  <r>
    <n v="2010"/>
    <s v="Madhya Pradesh"/>
    <s v="Betul"/>
    <x v="2"/>
    <n v="40300"/>
    <n v="354.84"/>
    <m/>
    <s v="Low"/>
    <s v="Large"/>
    <x v="0"/>
    <s v="2010s"/>
    <s v="Pulse"/>
    <n v="8.8049627791563275E-3"/>
  </r>
  <r>
    <n v="2010"/>
    <s v="Madhya Pradesh"/>
    <s v="Betul"/>
    <x v="3"/>
    <n v="220"/>
    <n v="152.18"/>
    <m/>
    <s v="Low"/>
    <s v="Small"/>
    <x v="0"/>
    <s v="2010s"/>
    <s v="Fiber"/>
    <n v="0.69172727272727275"/>
  </r>
  <r>
    <n v="2011"/>
    <s v="Madhya Pradesh"/>
    <s v="Betul"/>
    <x v="0"/>
    <n v="42100"/>
    <n v="1562.95"/>
    <m/>
    <s v="Medium"/>
    <s v="Large"/>
    <x v="0"/>
    <s v="2010s"/>
    <s v="Cereal"/>
    <n v="3.7124703087885985E-2"/>
  </r>
  <r>
    <n v="2011"/>
    <s v="Madhya Pradesh"/>
    <s v="Betul"/>
    <x v="1"/>
    <n v="47100"/>
    <n v="1511.68"/>
    <m/>
    <s v="Medium"/>
    <s v="Large"/>
    <x v="0"/>
    <s v="2010s"/>
    <s v="Cereal"/>
    <n v="3.2095116772823777E-2"/>
  </r>
  <r>
    <n v="2011"/>
    <s v="Madhya Pradesh"/>
    <s v="Betul"/>
    <x v="2"/>
    <n v="38100"/>
    <n v="1383.2"/>
    <m/>
    <s v="Medium"/>
    <s v="Large"/>
    <x v="0"/>
    <s v="2010s"/>
    <s v="Pulse"/>
    <n v="3.630446194225722E-2"/>
  </r>
  <r>
    <n v="2011"/>
    <s v="Madhya Pradesh"/>
    <s v="Betul"/>
    <x v="3"/>
    <n v="220"/>
    <n v="249.04"/>
    <m/>
    <s v="Low"/>
    <s v="Small"/>
    <x v="0"/>
    <s v="2010s"/>
    <s v="Fiber"/>
    <n v="1.1319999999999999"/>
  </r>
  <r>
    <n v="2012"/>
    <s v="Madhya Pradesh"/>
    <s v="Betul"/>
    <x v="0"/>
    <n v="44860"/>
    <n v="2714.22"/>
    <m/>
    <s v="Medium"/>
    <s v="Large"/>
    <x v="0"/>
    <s v="2010s"/>
    <s v="Cereal"/>
    <n v="6.0504235399019168E-2"/>
  </r>
  <r>
    <n v="2012"/>
    <s v="Madhya Pradesh"/>
    <s v="Betul"/>
    <x v="1"/>
    <n v="50250"/>
    <n v="3499.5"/>
    <m/>
    <s v="High"/>
    <s v="Large"/>
    <x v="0"/>
    <s v="2010s"/>
    <s v="Cereal"/>
    <n v="6.9641791044776122E-2"/>
  </r>
  <r>
    <n v="2012"/>
    <s v="Madhya Pradesh"/>
    <s v="Betul"/>
    <x v="2"/>
    <n v="38810"/>
    <n v="1204.33"/>
    <m/>
    <s v="Medium"/>
    <s v="Large"/>
    <x v="0"/>
    <s v="2010s"/>
    <s v="Pulse"/>
    <n v="3.1031435197114144E-2"/>
  </r>
  <r>
    <n v="2012"/>
    <s v="Madhya Pradesh"/>
    <s v="Betul"/>
    <x v="3"/>
    <n v="320"/>
    <n v="281.25"/>
    <m/>
    <s v="Low"/>
    <s v="Small"/>
    <x v="0"/>
    <s v="2010s"/>
    <s v="Fiber"/>
    <n v="0.87890625"/>
  </r>
  <r>
    <n v="2013"/>
    <s v="Madhya Pradesh"/>
    <s v="Betul"/>
    <x v="0"/>
    <n v="43840"/>
    <n v="2254.79"/>
    <m/>
    <s v="Medium"/>
    <s v="Large"/>
    <x v="0"/>
    <s v="2010s"/>
    <s v="Cereal"/>
    <n v="5.1432253649635037E-2"/>
  </r>
  <r>
    <n v="2013"/>
    <s v="Madhya Pradesh"/>
    <s v="Betul"/>
    <x v="1"/>
    <n v="53780"/>
    <n v="1254"/>
    <m/>
    <s v="Medium"/>
    <s v="Large"/>
    <x v="0"/>
    <s v="2010s"/>
    <s v="Cereal"/>
    <n v="2.3317218296764596E-2"/>
  </r>
  <r>
    <n v="2013"/>
    <s v="Madhya Pradesh"/>
    <s v="Betul"/>
    <x v="2"/>
    <n v="42480"/>
    <n v="657.02"/>
    <m/>
    <s v="Low"/>
    <s v="Large"/>
    <x v="0"/>
    <s v="2010s"/>
    <s v="Pulse"/>
    <n v="1.5466572504708098E-2"/>
  </r>
  <r>
    <n v="2013"/>
    <s v="Madhya Pradesh"/>
    <s v="Betul"/>
    <x v="3"/>
    <n v="210"/>
    <n v="190.48"/>
    <m/>
    <s v="Low"/>
    <s v="Small"/>
    <x v="0"/>
    <s v="2010s"/>
    <s v="Fiber"/>
    <n v="0.90704761904761899"/>
  </r>
  <r>
    <n v="2014"/>
    <s v="Madhya Pradesh"/>
    <s v="Betul"/>
    <x v="0"/>
    <n v="47000"/>
    <n v="2241.06"/>
    <m/>
    <s v="Medium"/>
    <s v="Large"/>
    <x v="0"/>
    <s v="2010s"/>
    <s v="Cereal"/>
    <n v="4.7682127659574469E-2"/>
  </r>
  <r>
    <n v="2014"/>
    <s v="Madhya Pradesh"/>
    <s v="Betul"/>
    <x v="1"/>
    <n v="18000"/>
    <n v="2388.89"/>
    <m/>
    <s v="Medium"/>
    <s v="Large"/>
    <x v="0"/>
    <s v="2010s"/>
    <s v="Cereal"/>
    <n v="0.13271611111111109"/>
  </r>
  <r>
    <n v="2014"/>
    <s v="Madhya Pradesh"/>
    <s v="Betul"/>
    <x v="2"/>
    <n v="45000"/>
    <n v="844.44"/>
    <m/>
    <s v="Low"/>
    <s v="Large"/>
    <x v="0"/>
    <s v="2010s"/>
    <s v="Pulse"/>
    <n v="1.8765333333333335E-2"/>
  </r>
  <r>
    <n v="2014"/>
    <s v="Madhya Pradesh"/>
    <s v="Betul"/>
    <x v="3"/>
    <n v="5000"/>
    <n v="180"/>
    <m/>
    <s v="Low"/>
    <s v="Large"/>
    <x v="0"/>
    <s v="2010s"/>
    <s v="Fiber"/>
    <n v="3.5999999999999997E-2"/>
  </r>
  <r>
    <n v="2015"/>
    <s v="Madhya Pradesh"/>
    <s v="Betul"/>
    <x v="0"/>
    <n v="42000"/>
    <n v="1714.29"/>
    <m/>
    <s v="Medium"/>
    <s v="Large"/>
    <x v="0"/>
    <s v="2010s"/>
    <s v="Cereal"/>
    <n v="4.0816428571428573E-2"/>
  </r>
  <r>
    <n v="2015"/>
    <s v="Madhya Pradesh"/>
    <s v="Betul"/>
    <x v="1"/>
    <n v="57000"/>
    <n v="2333.33"/>
    <m/>
    <s v="Medium"/>
    <s v="Large"/>
    <x v="0"/>
    <s v="2010s"/>
    <s v="Cereal"/>
    <n v="4.093561403508772E-2"/>
  </r>
  <r>
    <n v="2015"/>
    <s v="Madhya Pradesh"/>
    <s v="Betul"/>
    <x v="2"/>
    <n v="66000"/>
    <n v="1045.45"/>
    <m/>
    <s v="Medium"/>
    <s v="Large"/>
    <x v="0"/>
    <s v="2010s"/>
    <s v="Pulse"/>
    <n v="1.5840151515151515E-2"/>
  </r>
  <r>
    <n v="2016"/>
    <s v="Madhya Pradesh"/>
    <s v="Betul"/>
    <x v="0"/>
    <n v="55000"/>
    <n v="1769.64"/>
    <m/>
    <s v="Medium"/>
    <s v="Large"/>
    <x v="0"/>
    <s v="2010s"/>
    <s v="Cereal"/>
    <n v="3.2175272727272726E-2"/>
  </r>
  <r>
    <n v="2016"/>
    <s v="Madhya Pradesh"/>
    <s v="Betul"/>
    <x v="1"/>
    <n v="74000"/>
    <n v="2945.95"/>
    <m/>
    <s v="Medium"/>
    <s v="Large"/>
    <x v="0"/>
    <s v="2010s"/>
    <s v="Cereal"/>
    <n v="3.9810135135135136E-2"/>
  </r>
  <r>
    <n v="2016"/>
    <s v="Madhya Pradesh"/>
    <s v="Betul"/>
    <x v="2"/>
    <n v="69000"/>
    <n v="1159.42"/>
    <m/>
    <s v="Medium"/>
    <s v="Large"/>
    <x v="0"/>
    <s v="2010s"/>
    <s v="Pulse"/>
    <n v="1.6803188405797101E-2"/>
  </r>
  <r>
    <n v="2017"/>
    <s v="Madhya Pradesh"/>
    <s v="Betul"/>
    <x v="0"/>
    <n v="45000"/>
    <n v="1758"/>
    <m/>
    <s v="Medium"/>
    <s v="Large"/>
    <x v="0"/>
    <s v="2010s"/>
    <s v="Cereal"/>
    <n v="3.9066666666666666E-2"/>
  </r>
  <r>
    <n v="2017"/>
    <s v="Madhya Pradesh"/>
    <s v="Betul"/>
    <x v="1"/>
    <n v="80050"/>
    <n v="3975.02"/>
    <m/>
    <s v="High"/>
    <s v="Large"/>
    <x v="0"/>
    <s v="2010s"/>
    <s v="Cereal"/>
    <n v="4.9656714553404119E-2"/>
  </r>
  <r>
    <n v="2017"/>
    <s v="Madhya Pradesh"/>
    <s v="Betul"/>
    <x v="2"/>
    <n v="41130"/>
    <n v="1493.07"/>
    <m/>
    <s v="Medium"/>
    <s v="Large"/>
    <x v="0"/>
    <s v="2010s"/>
    <s v="Pulse"/>
    <n v="3.6301239970824212E-2"/>
  </r>
  <r>
    <n v="2017"/>
    <s v="Madhya Pradesh"/>
    <s v="Betul"/>
    <x v="3"/>
    <n v="300"/>
    <n v="276"/>
    <m/>
    <s v="Low"/>
    <s v="Small"/>
    <x v="0"/>
    <s v="2010s"/>
    <s v="Fiber"/>
    <n v="0.92"/>
  </r>
  <r>
    <n v="2008"/>
    <s v="Madhya Pradesh"/>
    <s v="Rajgarh"/>
    <x v="0"/>
    <n v="700"/>
    <n v="371.43"/>
    <m/>
    <s v="Low"/>
    <s v="Small"/>
    <x v="0"/>
    <s v="2000s"/>
    <s v="Cereal"/>
    <n v="0.5306142857142857"/>
  </r>
  <r>
    <n v="2008"/>
    <s v="Madhya Pradesh"/>
    <s v="Rajgarh"/>
    <x v="1"/>
    <n v="48600"/>
    <n v="1193.42"/>
    <m/>
    <s v="Medium"/>
    <s v="Large"/>
    <x v="0"/>
    <s v="2000s"/>
    <s v="Cereal"/>
    <n v="2.45559670781893E-2"/>
  </r>
  <r>
    <n v="2008"/>
    <s v="Madhya Pradesh"/>
    <s v="Rajgarh"/>
    <x v="2"/>
    <n v="78600"/>
    <n v="933.84"/>
    <m/>
    <s v="Low"/>
    <s v="Large"/>
    <x v="0"/>
    <s v="2000s"/>
    <s v="Pulse"/>
    <n v="1.1880916030534351E-2"/>
  </r>
  <r>
    <n v="2009"/>
    <s v="Madhya Pradesh"/>
    <s v="Rajgarh"/>
    <x v="0"/>
    <n v="600"/>
    <n v="500"/>
    <m/>
    <s v="Low"/>
    <s v="Small"/>
    <x v="0"/>
    <s v="2000s"/>
    <s v="Cereal"/>
    <n v="0.83333333333333337"/>
  </r>
  <r>
    <n v="2009"/>
    <s v="Madhya Pradesh"/>
    <s v="Rajgarh"/>
    <x v="1"/>
    <n v="51100"/>
    <n v="882.58"/>
    <m/>
    <s v="Low"/>
    <s v="Large"/>
    <x v="0"/>
    <s v="2000s"/>
    <s v="Cereal"/>
    <n v="1.7271624266144814E-2"/>
  </r>
  <r>
    <n v="2009"/>
    <s v="Madhya Pradesh"/>
    <s v="Rajgarh"/>
    <x v="2"/>
    <n v="129800"/>
    <n v="1184.1300000000001"/>
    <m/>
    <s v="Medium"/>
    <s v="Large"/>
    <x v="0"/>
    <s v="2000s"/>
    <s v="Pulse"/>
    <n v="9.1227272727272737E-3"/>
  </r>
  <r>
    <n v="2010"/>
    <s v="Madhya Pradesh"/>
    <s v="Rajgarh"/>
    <x v="0"/>
    <n v="500"/>
    <n v="800"/>
    <m/>
    <s v="Low"/>
    <s v="Small"/>
    <x v="0"/>
    <s v="2010s"/>
    <s v="Cereal"/>
    <n v="1.6"/>
  </r>
  <r>
    <n v="2010"/>
    <s v="Madhya Pradesh"/>
    <s v="Rajgarh"/>
    <x v="1"/>
    <n v="53700"/>
    <n v="1199.26"/>
    <m/>
    <s v="Medium"/>
    <s v="Large"/>
    <x v="0"/>
    <s v="2010s"/>
    <s v="Cereal"/>
    <n v="2.2332588454376162E-2"/>
  </r>
  <r>
    <n v="2010"/>
    <s v="Madhya Pradesh"/>
    <s v="Rajgarh"/>
    <x v="2"/>
    <n v="133000"/>
    <n v="751.13"/>
    <m/>
    <s v="Low"/>
    <s v="Large"/>
    <x v="0"/>
    <s v="2010s"/>
    <s v="Pulse"/>
    <n v="5.6475939849624061E-3"/>
  </r>
  <r>
    <n v="2011"/>
    <s v="Madhya Pradesh"/>
    <s v="Rajgarh"/>
    <x v="0"/>
    <n v="600"/>
    <n v="833.33"/>
    <m/>
    <s v="Low"/>
    <s v="Small"/>
    <x v="0"/>
    <s v="2010s"/>
    <s v="Cereal"/>
    <n v="1.3888833333333335"/>
  </r>
  <r>
    <n v="2011"/>
    <s v="Madhya Pradesh"/>
    <s v="Rajgarh"/>
    <x v="1"/>
    <n v="53500"/>
    <n v="923.36"/>
    <m/>
    <s v="Low"/>
    <s v="Large"/>
    <x v="0"/>
    <s v="2010s"/>
    <s v="Cereal"/>
    <n v="1.7259065420560746E-2"/>
  </r>
  <r>
    <n v="2011"/>
    <s v="Madhya Pradesh"/>
    <s v="Rajgarh"/>
    <x v="2"/>
    <n v="118300"/>
    <n v="1303.47"/>
    <m/>
    <s v="Medium"/>
    <s v="Large"/>
    <x v="0"/>
    <s v="2010s"/>
    <s v="Pulse"/>
    <n v="1.1018343195266272E-2"/>
  </r>
  <r>
    <n v="2012"/>
    <s v="Madhya Pradesh"/>
    <s v="Rajgarh"/>
    <x v="0"/>
    <n v="420"/>
    <n v="809.52"/>
    <m/>
    <s v="Low"/>
    <s v="Small"/>
    <x v="0"/>
    <s v="2010s"/>
    <s v="Cereal"/>
    <n v="1.9274285714285715"/>
  </r>
  <r>
    <n v="2012"/>
    <s v="Madhya Pradesh"/>
    <s v="Rajgarh"/>
    <x v="1"/>
    <n v="49670"/>
    <n v="2517.21"/>
    <m/>
    <s v="Medium"/>
    <s v="Large"/>
    <x v="0"/>
    <s v="2010s"/>
    <s v="Cereal"/>
    <n v="5.0678679283269579E-2"/>
  </r>
  <r>
    <n v="2012"/>
    <s v="Madhya Pradesh"/>
    <s v="Rajgarh"/>
    <x v="2"/>
    <n v="108320"/>
    <n v="1251.02"/>
    <m/>
    <s v="Medium"/>
    <s v="Large"/>
    <x v="0"/>
    <s v="2010s"/>
    <s v="Pulse"/>
    <n v="1.1549298375184638E-2"/>
  </r>
  <r>
    <n v="2013"/>
    <s v="Madhya Pradesh"/>
    <s v="Rajgarh"/>
    <x v="0"/>
    <n v="360"/>
    <n v="666.67"/>
    <m/>
    <s v="Low"/>
    <s v="Small"/>
    <x v="0"/>
    <s v="2010s"/>
    <s v="Cereal"/>
    <n v="1.851861111111111"/>
  </r>
  <r>
    <n v="2013"/>
    <s v="Madhya Pradesh"/>
    <s v="Rajgarh"/>
    <x v="1"/>
    <n v="41300"/>
    <n v="481.11"/>
    <m/>
    <s v="Low"/>
    <s v="Large"/>
    <x v="0"/>
    <s v="2010s"/>
    <s v="Cereal"/>
    <n v="1.1649152542372882E-2"/>
  </r>
  <r>
    <n v="2013"/>
    <s v="Madhya Pradesh"/>
    <s v="Rajgarh"/>
    <x v="2"/>
    <n v="86800"/>
    <n v="1118.32"/>
    <m/>
    <s v="Medium"/>
    <s v="Large"/>
    <x v="0"/>
    <s v="2010s"/>
    <s v="Pulse"/>
    <n v="1.2883870967741936E-2"/>
  </r>
  <r>
    <n v="2014"/>
    <s v="Madhya Pradesh"/>
    <s v="Rajgarh"/>
    <x v="0"/>
    <n v="1000"/>
    <n v="670"/>
    <m/>
    <s v="Low"/>
    <s v="Medium"/>
    <x v="0"/>
    <s v="2010s"/>
    <s v="Cereal"/>
    <n v="0.67"/>
  </r>
  <r>
    <n v="2014"/>
    <s v="Madhya Pradesh"/>
    <s v="Rajgarh"/>
    <x v="1"/>
    <n v="32000"/>
    <n v="2281.25"/>
    <m/>
    <s v="Medium"/>
    <s v="Large"/>
    <x v="0"/>
    <s v="2010s"/>
    <s v="Cereal"/>
    <n v="7.12890625E-2"/>
  </r>
  <r>
    <n v="2014"/>
    <s v="Madhya Pradesh"/>
    <s v="Rajgarh"/>
    <x v="2"/>
    <n v="117000"/>
    <n v="1264.96"/>
    <m/>
    <s v="Medium"/>
    <s v="Large"/>
    <x v="0"/>
    <s v="2010s"/>
    <s v="Pulse"/>
    <n v="1.0811623931623932E-2"/>
  </r>
  <r>
    <n v="2015"/>
    <s v="Madhya Pradesh"/>
    <s v="Rajgarh"/>
    <x v="0"/>
    <n v="1000"/>
    <n v="1330"/>
    <m/>
    <s v="Medium"/>
    <s v="Medium"/>
    <x v="0"/>
    <s v="2010s"/>
    <s v="Cereal"/>
    <n v="1.33"/>
  </r>
  <r>
    <n v="2015"/>
    <s v="Madhya Pradesh"/>
    <s v="Rajgarh"/>
    <x v="1"/>
    <n v="68000"/>
    <n v="1750"/>
    <m/>
    <s v="Medium"/>
    <s v="Large"/>
    <x v="0"/>
    <s v="2010s"/>
    <s v="Cereal"/>
    <n v="2.5735294117647058E-2"/>
  </r>
  <r>
    <n v="2015"/>
    <s v="Madhya Pradesh"/>
    <s v="Rajgarh"/>
    <x v="2"/>
    <n v="115000"/>
    <n v="1139.1300000000001"/>
    <m/>
    <s v="Medium"/>
    <s v="Large"/>
    <x v="0"/>
    <s v="2010s"/>
    <s v="Pulse"/>
    <n v="9.9054782608695661E-3"/>
  </r>
  <r>
    <n v="2016"/>
    <s v="Madhya Pradesh"/>
    <s v="Rajgarh"/>
    <x v="0"/>
    <n v="1000"/>
    <n v="2660"/>
    <m/>
    <s v="Medium"/>
    <s v="Medium"/>
    <x v="0"/>
    <s v="2010s"/>
    <s v="Cereal"/>
    <n v="2.66"/>
  </r>
  <r>
    <n v="2016"/>
    <s v="Madhya Pradesh"/>
    <s v="Rajgarh"/>
    <x v="1"/>
    <n v="68000"/>
    <n v="2735.29"/>
    <m/>
    <s v="Medium"/>
    <s v="Large"/>
    <x v="0"/>
    <s v="2010s"/>
    <s v="Cereal"/>
    <n v="4.0224852941176469E-2"/>
  </r>
  <r>
    <n v="2016"/>
    <s v="Madhya Pradesh"/>
    <s v="Rajgarh"/>
    <x v="2"/>
    <n v="100000"/>
    <n v="1310"/>
    <m/>
    <s v="Medium"/>
    <s v="Large"/>
    <x v="0"/>
    <s v="2010s"/>
    <s v="Pulse"/>
    <n v="1.3100000000000001E-2"/>
  </r>
  <r>
    <n v="2017"/>
    <s v="Madhya Pradesh"/>
    <s v="Rajgarh"/>
    <x v="0"/>
    <n v="1150"/>
    <n v="648.70000000000005"/>
    <m/>
    <s v="Low"/>
    <s v="Medium"/>
    <x v="0"/>
    <s v="2010s"/>
    <s v="Cereal"/>
    <n v="0.56408695652173912"/>
  </r>
  <r>
    <n v="2017"/>
    <s v="Madhya Pradesh"/>
    <s v="Rajgarh"/>
    <x v="1"/>
    <n v="63910"/>
    <n v="3150.21"/>
    <m/>
    <s v="High"/>
    <s v="Large"/>
    <x v="0"/>
    <s v="2010s"/>
    <s v="Cereal"/>
    <n v="4.929134720700986E-2"/>
  </r>
  <r>
    <n v="2017"/>
    <s v="Madhya Pradesh"/>
    <s v="Rajgarh"/>
    <x v="2"/>
    <n v="112600"/>
    <n v="1172.02"/>
    <m/>
    <s v="Medium"/>
    <s v="Large"/>
    <x v="0"/>
    <s v="2010s"/>
    <s v="Pulse"/>
    <n v="1.0408703374777974E-2"/>
  </r>
  <r>
    <n v="2008"/>
    <s v="Madhya Pradesh"/>
    <s v="Shajapur"/>
    <x v="0"/>
    <n v="200"/>
    <n v="350"/>
    <m/>
    <s v="Low"/>
    <s v="Small"/>
    <x v="0"/>
    <s v="2000s"/>
    <s v="Cereal"/>
    <n v="1.75"/>
  </r>
  <r>
    <n v="2008"/>
    <s v="Madhya Pradesh"/>
    <s v="Shajapur"/>
    <x v="1"/>
    <n v="41700"/>
    <n v="882.49"/>
    <m/>
    <s v="Low"/>
    <s v="Large"/>
    <x v="0"/>
    <s v="2000s"/>
    <s v="Cereal"/>
    <n v="2.1162829736211031E-2"/>
  </r>
  <r>
    <n v="2008"/>
    <s v="Madhya Pradesh"/>
    <s v="Shajapur"/>
    <x v="2"/>
    <n v="124400"/>
    <n v="861.74"/>
    <m/>
    <s v="Low"/>
    <s v="Large"/>
    <x v="0"/>
    <s v="2000s"/>
    <s v="Pulse"/>
    <n v="6.9271704180064305E-3"/>
  </r>
  <r>
    <n v="2009"/>
    <s v="Madhya Pradesh"/>
    <s v="Shajapur"/>
    <x v="0"/>
    <n v="200"/>
    <n v="500"/>
    <m/>
    <s v="Low"/>
    <s v="Small"/>
    <x v="0"/>
    <s v="2000s"/>
    <s v="Cereal"/>
    <n v="2.5"/>
  </r>
  <r>
    <n v="2009"/>
    <s v="Madhya Pradesh"/>
    <s v="Shajapur"/>
    <x v="1"/>
    <n v="39600"/>
    <n v="818.18"/>
    <m/>
    <s v="Low"/>
    <s v="Large"/>
    <x v="0"/>
    <s v="2000s"/>
    <s v="Cereal"/>
    <n v="2.0661111111111109E-2"/>
  </r>
  <r>
    <n v="2009"/>
    <s v="Madhya Pradesh"/>
    <s v="Shajapur"/>
    <x v="2"/>
    <n v="152000"/>
    <n v="1148.03"/>
    <m/>
    <s v="Medium"/>
    <s v="Large"/>
    <x v="0"/>
    <s v="2000s"/>
    <s v="Pulse"/>
    <n v="7.5528289473684208E-3"/>
  </r>
  <r>
    <n v="2010"/>
    <s v="Madhya Pradesh"/>
    <s v="Shajapur"/>
    <x v="0"/>
    <n v="100"/>
    <n v="1000"/>
    <m/>
    <s v="Medium"/>
    <s v="Small"/>
    <x v="0"/>
    <s v="2010s"/>
    <s v="Cereal"/>
    <n v="10"/>
  </r>
  <r>
    <n v="2010"/>
    <s v="Madhya Pradesh"/>
    <s v="Shajapur"/>
    <x v="1"/>
    <n v="39100"/>
    <n v="1506.39"/>
    <m/>
    <s v="Medium"/>
    <s v="Large"/>
    <x v="0"/>
    <s v="2010s"/>
    <s v="Cereal"/>
    <n v="3.8526598465473148E-2"/>
  </r>
  <r>
    <n v="2010"/>
    <s v="Madhya Pradesh"/>
    <s v="Shajapur"/>
    <x v="2"/>
    <n v="168800"/>
    <n v="568.72"/>
    <m/>
    <s v="Low"/>
    <s v="Large"/>
    <x v="0"/>
    <s v="2010s"/>
    <s v="Pulse"/>
    <n v="3.3691943127962089E-3"/>
  </r>
  <r>
    <n v="2011"/>
    <s v="Madhya Pradesh"/>
    <s v="Shajapur"/>
    <x v="0"/>
    <n v="100"/>
    <n v="1000"/>
    <m/>
    <s v="Medium"/>
    <s v="Small"/>
    <x v="0"/>
    <s v="2010s"/>
    <s v="Cereal"/>
    <n v="10"/>
  </r>
  <r>
    <n v="2011"/>
    <s v="Madhya Pradesh"/>
    <s v="Shajapur"/>
    <x v="1"/>
    <n v="39100"/>
    <n v="636.83000000000004"/>
    <m/>
    <s v="Low"/>
    <s v="Large"/>
    <x v="0"/>
    <s v="2010s"/>
    <s v="Cereal"/>
    <n v="1.6287212276214835E-2"/>
  </r>
  <r>
    <n v="2011"/>
    <s v="Madhya Pradesh"/>
    <s v="Shajapur"/>
    <x v="2"/>
    <n v="190700"/>
    <n v="643.94000000000005"/>
    <m/>
    <s v="Low"/>
    <s v="Large"/>
    <x v="0"/>
    <s v="2010s"/>
    <s v="Pulse"/>
    <n v="3.3767173571054012E-3"/>
  </r>
  <r>
    <n v="2012"/>
    <s v="Madhya Pradesh"/>
    <s v="Shajapur"/>
    <x v="0"/>
    <n v="70"/>
    <n v="571.42999999999995"/>
    <m/>
    <s v="Low"/>
    <s v="Small"/>
    <x v="0"/>
    <s v="2010s"/>
    <s v="Cereal"/>
    <n v="8.1632857142857134"/>
  </r>
  <r>
    <n v="2012"/>
    <s v="Madhya Pradesh"/>
    <s v="Shajapur"/>
    <x v="1"/>
    <n v="32860"/>
    <n v="2011.87"/>
    <m/>
    <s v="Medium"/>
    <s v="Large"/>
    <x v="0"/>
    <s v="2010s"/>
    <s v="Cereal"/>
    <n v="6.1225502130249541E-2"/>
  </r>
  <r>
    <n v="2012"/>
    <s v="Madhya Pradesh"/>
    <s v="Shajapur"/>
    <x v="2"/>
    <n v="135790"/>
    <n v="605.86"/>
    <m/>
    <s v="Low"/>
    <s v="Large"/>
    <x v="0"/>
    <s v="2010s"/>
    <s v="Pulse"/>
    <n v="4.4617423963473008E-3"/>
  </r>
  <r>
    <n v="2013"/>
    <s v="Madhya Pradesh"/>
    <s v="Shajapur"/>
    <x v="0"/>
    <n v="40"/>
    <n v="500"/>
    <m/>
    <s v="Low"/>
    <s v="Small"/>
    <x v="0"/>
    <s v="2010s"/>
    <s v="Cereal"/>
    <n v="12.5"/>
  </r>
  <r>
    <n v="2013"/>
    <s v="Madhya Pradesh"/>
    <s v="Shajapur"/>
    <x v="1"/>
    <n v="25550"/>
    <n v="1085.71"/>
    <m/>
    <s v="Medium"/>
    <s v="Large"/>
    <x v="0"/>
    <s v="2010s"/>
    <s v="Cereal"/>
    <n v="4.2493542074363996E-2"/>
  </r>
  <r>
    <n v="2013"/>
    <s v="Madhya Pradesh"/>
    <s v="Shajapur"/>
    <x v="2"/>
    <n v="107590"/>
    <n v="635.47"/>
    <m/>
    <s v="Low"/>
    <s v="Large"/>
    <x v="0"/>
    <s v="2010s"/>
    <s v="Pulse"/>
    <n v="5.9064039408866995E-3"/>
  </r>
  <r>
    <n v="2014"/>
    <s v="Madhya Pradesh"/>
    <s v="Shajapur"/>
    <x v="1"/>
    <n v="44000"/>
    <n v="2045.45"/>
    <m/>
    <s v="Medium"/>
    <s v="Large"/>
    <x v="0"/>
    <s v="2010s"/>
    <s v="Cereal"/>
    <n v="4.6487500000000001E-2"/>
  </r>
  <r>
    <n v="2014"/>
    <s v="Madhya Pradesh"/>
    <s v="Shajapur"/>
    <x v="2"/>
    <n v="126000"/>
    <n v="1642.86"/>
    <m/>
    <s v="Medium"/>
    <s v="Large"/>
    <x v="0"/>
    <s v="2010s"/>
    <s v="Pulse"/>
    <n v="1.3038571428571427E-2"/>
  </r>
  <r>
    <n v="2014"/>
    <s v="Madhya Pradesh"/>
    <s v="Shajapur"/>
    <x v="3"/>
    <n v="7000"/>
    <n v="154.29"/>
    <m/>
    <s v="Low"/>
    <s v="Large"/>
    <x v="0"/>
    <s v="2010s"/>
    <s v="Fiber"/>
    <n v="2.2041428571428569E-2"/>
  </r>
  <r>
    <n v="2015"/>
    <s v="Madhya Pradesh"/>
    <s v="Shajapur"/>
    <x v="1"/>
    <n v="27000"/>
    <n v="1333.33"/>
    <m/>
    <s v="Medium"/>
    <s v="Large"/>
    <x v="0"/>
    <s v="2010s"/>
    <s v="Cereal"/>
    <n v="4.9382592592592589E-2"/>
  </r>
  <r>
    <n v="2015"/>
    <s v="Madhya Pradesh"/>
    <s v="Shajapur"/>
    <x v="2"/>
    <n v="114000"/>
    <n v="1061.4000000000001"/>
    <m/>
    <s v="Medium"/>
    <s v="Large"/>
    <x v="0"/>
    <s v="2010s"/>
    <s v="Pulse"/>
    <n v="9.310526315789474E-3"/>
  </r>
  <r>
    <n v="2016"/>
    <s v="Madhya Pradesh"/>
    <s v="Shajapur"/>
    <x v="1"/>
    <n v="24000"/>
    <n v="1875"/>
    <m/>
    <s v="Medium"/>
    <s v="Large"/>
    <x v="0"/>
    <s v="2010s"/>
    <s v="Cereal"/>
    <n v="7.8125E-2"/>
  </r>
  <r>
    <n v="2016"/>
    <s v="Madhya Pradesh"/>
    <s v="Shajapur"/>
    <x v="2"/>
    <n v="125000"/>
    <n v="1016"/>
    <m/>
    <s v="Medium"/>
    <s v="Large"/>
    <x v="0"/>
    <s v="2010s"/>
    <s v="Pulse"/>
    <n v="8.1279999999999998E-3"/>
  </r>
  <r>
    <n v="2017"/>
    <s v="Madhya Pradesh"/>
    <s v="Shajapur"/>
    <x v="0"/>
    <n v="50"/>
    <n v="800"/>
    <m/>
    <s v="Low"/>
    <s v="Small"/>
    <x v="0"/>
    <s v="2010s"/>
    <s v="Cereal"/>
    <n v="16"/>
  </r>
  <r>
    <n v="2017"/>
    <s v="Madhya Pradesh"/>
    <s v="Shajapur"/>
    <x v="1"/>
    <n v="22420"/>
    <n v="3243.98"/>
    <m/>
    <s v="High"/>
    <s v="Large"/>
    <x v="0"/>
    <s v="2010s"/>
    <s v="Cereal"/>
    <n v="0.14469134701159678"/>
  </r>
  <r>
    <n v="2017"/>
    <s v="Madhya Pradesh"/>
    <s v="Shajapur"/>
    <x v="2"/>
    <n v="136400"/>
    <n v="1173.97"/>
    <m/>
    <s v="Medium"/>
    <s v="Large"/>
    <x v="0"/>
    <s v="2010s"/>
    <s v="Pulse"/>
    <n v="8.6068181818181825E-3"/>
  </r>
  <r>
    <n v="2008"/>
    <s v="Madhya Pradesh"/>
    <s v="Hoshangabad"/>
    <x v="0"/>
    <n v="17900"/>
    <n v="984.36"/>
    <m/>
    <s v="Low"/>
    <s v="Large"/>
    <x v="0"/>
    <s v="2000s"/>
    <s v="Cereal"/>
    <n v="5.4992178770949723E-2"/>
  </r>
  <r>
    <n v="2008"/>
    <s v="Madhya Pradesh"/>
    <s v="Hoshangabad"/>
    <x v="1"/>
    <n v="2900"/>
    <n v="1413.79"/>
    <m/>
    <s v="Medium"/>
    <s v="Medium"/>
    <x v="0"/>
    <s v="2000s"/>
    <s v="Cereal"/>
    <n v="0.48751379310344828"/>
  </r>
  <r>
    <n v="2008"/>
    <s v="Madhya Pradesh"/>
    <s v="Hoshangabad"/>
    <x v="2"/>
    <n v="68900"/>
    <n v="1145.1400000000001"/>
    <m/>
    <s v="Medium"/>
    <s v="Large"/>
    <x v="0"/>
    <s v="2000s"/>
    <s v="Pulse"/>
    <n v="1.6620319303338172E-2"/>
  </r>
  <r>
    <n v="2008"/>
    <s v="Madhya Pradesh"/>
    <s v="Hoshangabad"/>
    <x v="3"/>
    <n v="3300"/>
    <n v="257.58"/>
    <m/>
    <s v="Low"/>
    <s v="Medium"/>
    <x v="0"/>
    <s v="2000s"/>
    <s v="Fiber"/>
    <n v="7.8054545454545446E-2"/>
  </r>
  <r>
    <n v="2009"/>
    <s v="Madhya Pradesh"/>
    <s v="Hoshangabad"/>
    <x v="0"/>
    <n v="20400"/>
    <n v="1666.67"/>
    <m/>
    <s v="Medium"/>
    <s v="Large"/>
    <x v="0"/>
    <s v="2000s"/>
    <s v="Cereal"/>
    <n v="8.1699509803921572E-2"/>
  </r>
  <r>
    <n v="2009"/>
    <s v="Madhya Pradesh"/>
    <s v="Hoshangabad"/>
    <x v="1"/>
    <n v="2000"/>
    <n v="1300"/>
    <m/>
    <s v="Medium"/>
    <s v="Medium"/>
    <x v="0"/>
    <s v="2000s"/>
    <s v="Cereal"/>
    <n v="0.65"/>
  </r>
  <r>
    <n v="2009"/>
    <s v="Madhya Pradesh"/>
    <s v="Hoshangabad"/>
    <x v="2"/>
    <n v="59400"/>
    <n v="1245.79"/>
    <m/>
    <s v="Medium"/>
    <s v="Large"/>
    <x v="0"/>
    <s v="2000s"/>
    <s v="Pulse"/>
    <n v="2.0972895622895622E-2"/>
  </r>
  <r>
    <n v="2009"/>
    <s v="Madhya Pradesh"/>
    <s v="Hoshangabad"/>
    <x v="3"/>
    <n v="3200"/>
    <n v="181.25"/>
    <m/>
    <s v="Low"/>
    <s v="Medium"/>
    <x v="0"/>
    <s v="2000s"/>
    <s v="Fiber"/>
    <n v="5.6640625E-2"/>
  </r>
  <r>
    <n v="2010"/>
    <s v="Madhya Pradesh"/>
    <s v="Hoshangabad"/>
    <x v="0"/>
    <n v="24100"/>
    <n v="2307.0500000000002"/>
    <m/>
    <s v="Medium"/>
    <s v="Large"/>
    <x v="0"/>
    <s v="2010s"/>
    <s v="Cereal"/>
    <n v="9.5728215767634864E-2"/>
  </r>
  <r>
    <n v="2010"/>
    <s v="Madhya Pradesh"/>
    <s v="Hoshangabad"/>
    <x v="1"/>
    <n v="1400"/>
    <n v="1642.86"/>
    <m/>
    <s v="Medium"/>
    <s v="Medium"/>
    <x v="0"/>
    <s v="2010s"/>
    <s v="Cereal"/>
    <n v="1.1734714285714285"/>
  </r>
  <r>
    <n v="2010"/>
    <s v="Madhya Pradesh"/>
    <s v="Hoshangabad"/>
    <x v="2"/>
    <n v="46700"/>
    <n v="1494.65"/>
    <m/>
    <s v="Medium"/>
    <s v="Large"/>
    <x v="0"/>
    <s v="2010s"/>
    <s v="Pulse"/>
    <n v="3.2005353319057815E-2"/>
  </r>
  <r>
    <n v="2010"/>
    <s v="Madhya Pradesh"/>
    <s v="Hoshangabad"/>
    <x v="3"/>
    <n v="210"/>
    <n v="268.29000000000002"/>
    <m/>
    <s v="Low"/>
    <s v="Small"/>
    <x v="0"/>
    <s v="2010s"/>
    <s v="Fiber"/>
    <n v="1.2775714285714286"/>
  </r>
  <r>
    <n v="2011"/>
    <s v="Madhya Pradesh"/>
    <s v="Hoshangabad"/>
    <x v="0"/>
    <n v="26000"/>
    <n v="2011.54"/>
    <m/>
    <s v="Medium"/>
    <s v="Large"/>
    <x v="0"/>
    <s v="2010s"/>
    <s v="Cereal"/>
    <n v="7.7366923076923069E-2"/>
  </r>
  <r>
    <n v="2011"/>
    <s v="Madhya Pradesh"/>
    <s v="Hoshangabad"/>
    <x v="1"/>
    <n v="1400"/>
    <n v="1214.29"/>
    <m/>
    <s v="Medium"/>
    <s v="Medium"/>
    <x v="0"/>
    <s v="2010s"/>
    <s v="Cereal"/>
    <n v="0.86734999999999995"/>
  </r>
  <r>
    <n v="2011"/>
    <s v="Madhya Pradesh"/>
    <s v="Hoshangabad"/>
    <x v="2"/>
    <n v="50100"/>
    <n v="1754.49"/>
    <m/>
    <s v="Medium"/>
    <s v="Large"/>
    <x v="0"/>
    <s v="2010s"/>
    <s v="Pulse"/>
    <n v="3.5019760479041914E-2"/>
  </r>
  <r>
    <n v="2011"/>
    <s v="Madhya Pradesh"/>
    <s v="Hoshangabad"/>
    <x v="3"/>
    <n v="160"/>
    <n v="332.56"/>
    <m/>
    <s v="Low"/>
    <s v="Small"/>
    <x v="0"/>
    <s v="2010s"/>
    <s v="Fiber"/>
    <n v="2.0785"/>
  </r>
  <r>
    <n v="2012"/>
    <s v="Madhya Pradesh"/>
    <s v="Hoshangabad"/>
    <x v="0"/>
    <n v="30050"/>
    <n v="2054.58"/>
    <m/>
    <s v="Medium"/>
    <s v="Large"/>
    <x v="0"/>
    <s v="2010s"/>
    <s v="Cereal"/>
    <n v="6.8372046589018298E-2"/>
  </r>
  <r>
    <n v="2012"/>
    <s v="Madhya Pradesh"/>
    <s v="Hoshangabad"/>
    <x v="1"/>
    <n v="1780"/>
    <n v="3196.63"/>
    <m/>
    <s v="High"/>
    <s v="Medium"/>
    <x v="0"/>
    <s v="2010s"/>
    <s v="Cereal"/>
    <n v="1.7958595505617978"/>
  </r>
  <r>
    <n v="2012"/>
    <s v="Madhya Pradesh"/>
    <s v="Hoshangabad"/>
    <x v="2"/>
    <n v="45340"/>
    <n v="1475.96"/>
    <m/>
    <s v="Medium"/>
    <s v="Large"/>
    <x v="0"/>
    <s v="2010s"/>
    <s v="Pulse"/>
    <n v="3.2553153947948832E-2"/>
  </r>
  <r>
    <n v="2012"/>
    <s v="Madhya Pradesh"/>
    <s v="Hoshangabad"/>
    <x v="3"/>
    <n v="220"/>
    <n v="363.64"/>
    <m/>
    <s v="Low"/>
    <s v="Small"/>
    <x v="0"/>
    <s v="2010s"/>
    <s v="Fiber"/>
    <n v="1.6529090909090909"/>
  </r>
  <r>
    <n v="2013"/>
    <s v="Madhya Pradesh"/>
    <s v="Hoshangabad"/>
    <x v="0"/>
    <n v="41800"/>
    <n v="1577.03"/>
    <m/>
    <s v="Medium"/>
    <s v="Large"/>
    <x v="0"/>
    <s v="2010s"/>
    <s v="Cereal"/>
    <n v="3.7727990430622006E-2"/>
  </r>
  <r>
    <n v="2013"/>
    <s v="Madhya Pradesh"/>
    <s v="Hoshangabad"/>
    <x v="1"/>
    <n v="1910"/>
    <n v="1476.44"/>
    <m/>
    <s v="Medium"/>
    <s v="Medium"/>
    <x v="0"/>
    <s v="2010s"/>
    <s v="Cereal"/>
    <n v="0.77300523560209422"/>
  </r>
  <r>
    <n v="2013"/>
    <s v="Madhya Pradesh"/>
    <s v="Hoshangabad"/>
    <x v="2"/>
    <n v="59590"/>
    <n v="1007.55"/>
    <m/>
    <s v="Medium"/>
    <s v="Large"/>
    <x v="0"/>
    <s v="2010s"/>
    <s v="Pulse"/>
    <n v="1.6908038261453262E-2"/>
  </r>
  <r>
    <n v="2013"/>
    <s v="Madhya Pradesh"/>
    <s v="Hoshangabad"/>
    <x v="3"/>
    <n v="100"/>
    <n v="300"/>
    <m/>
    <s v="Low"/>
    <s v="Small"/>
    <x v="0"/>
    <s v="2010s"/>
    <s v="Fiber"/>
    <n v="3"/>
  </r>
  <r>
    <n v="2014"/>
    <s v="Madhya Pradesh"/>
    <s v="Hoshangabad"/>
    <x v="0"/>
    <n v="103000"/>
    <n v="1851.17"/>
    <m/>
    <s v="Medium"/>
    <s v="Large"/>
    <x v="0"/>
    <s v="2010s"/>
    <s v="Cereal"/>
    <n v="1.7972524271844662E-2"/>
  </r>
  <r>
    <n v="2014"/>
    <s v="Madhya Pradesh"/>
    <s v="Hoshangabad"/>
    <x v="1"/>
    <n v="25000"/>
    <n v="2160"/>
    <m/>
    <s v="Medium"/>
    <s v="Large"/>
    <x v="0"/>
    <s v="2010s"/>
    <s v="Cereal"/>
    <n v="8.6400000000000005E-2"/>
  </r>
  <r>
    <n v="2014"/>
    <s v="Madhya Pradesh"/>
    <s v="Hoshangabad"/>
    <x v="2"/>
    <n v="87000"/>
    <n v="827.59"/>
    <m/>
    <s v="Low"/>
    <s v="Large"/>
    <x v="0"/>
    <s v="2010s"/>
    <s v="Pulse"/>
    <n v="9.5125287356321846E-3"/>
  </r>
  <r>
    <n v="2014"/>
    <s v="Madhya Pradesh"/>
    <s v="Hoshangabad"/>
    <x v="3"/>
    <n v="4000"/>
    <n v="135"/>
    <m/>
    <s v="Low"/>
    <s v="Medium"/>
    <x v="0"/>
    <s v="2010s"/>
    <s v="Fiber"/>
    <n v="3.3750000000000002E-2"/>
  </r>
  <r>
    <n v="2015"/>
    <s v="Madhya Pradesh"/>
    <s v="Hoshangabad"/>
    <x v="0"/>
    <n v="111000"/>
    <n v="2852.88"/>
    <m/>
    <s v="Medium"/>
    <s v="Large"/>
    <x v="0"/>
    <s v="2010s"/>
    <s v="Cereal"/>
    <n v="2.5701621621621623E-2"/>
  </r>
  <r>
    <n v="2015"/>
    <s v="Madhya Pradesh"/>
    <s v="Hoshangabad"/>
    <x v="1"/>
    <n v="11000"/>
    <n v="1363.64"/>
    <m/>
    <s v="Medium"/>
    <s v="Large"/>
    <x v="0"/>
    <s v="2010s"/>
    <s v="Cereal"/>
    <n v="0.12396727272727273"/>
  </r>
  <r>
    <n v="2015"/>
    <s v="Madhya Pradesh"/>
    <s v="Hoshangabad"/>
    <x v="2"/>
    <n v="94000"/>
    <n v="1191.49"/>
    <m/>
    <s v="Medium"/>
    <s v="Large"/>
    <x v="0"/>
    <s v="2010s"/>
    <s v="Pulse"/>
    <n v="1.2675425531914893E-2"/>
  </r>
  <r>
    <n v="2016"/>
    <s v="Madhya Pradesh"/>
    <s v="Hoshangabad"/>
    <x v="0"/>
    <n v="122000"/>
    <n v="2300.4899999999998"/>
    <m/>
    <s v="Medium"/>
    <s v="Large"/>
    <x v="0"/>
    <s v="2010s"/>
    <s v="Cereal"/>
    <n v="1.8856475409836065E-2"/>
  </r>
  <r>
    <n v="2016"/>
    <s v="Madhya Pradesh"/>
    <s v="Hoshangabad"/>
    <x v="1"/>
    <n v="26000"/>
    <n v="3423.08"/>
    <m/>
    <s v="High"/>
    <s v="Large"/>
    <x v="0"/>
    <s v="2010s"/>
    <s v="Cereal"/>
    <n v="0.13165692307692306"/>
  </r>
  <r>
    <n v="2016"/>
    <s v="Madhya Pradesh"/>
    <s v="Hoshangabad"/>
    <x v="2"/>
    <n v="118000"/>
    <n v="1559.32"/>
    <m/>
    <s v="Medium"/>
    <s v="Large"/>
    <x v="0"/>
    <s v="2010s"/>
    <s v="Pulse"/>
    <n v="1.321457627118644E-2"/>
  </r>
  <r>
    <n v="2017"/>
    <s v="Madhya Pradesh"/>
    <s v="Hoshangabad"/>
    <x v="0"/>
    <n v="136800"/>
    <n v="2285.4499999999998"/>
    <m/>
    <s v="Medium"/>
    <s v="Large"/>
    <x v="0"/>
    <s v="2010s"/>
    <s v="Cereal"/>
    <n v="1.6706505847953215E-2"/>
  </r>
  <r>
    <n v="2017"/>
    <s v="Madhya Pradesh"/>
    <s v="Hoshangabad"/>
    <x v="1"/>
    <n v="35250"/>
    <n v="3222.13"/>
    <m/>
    <s v="High"/>
    <s v="Large"/>
    <x v="0"/>
    <s v="2010s"/>
    <s v="Cereal"/>
    <n v="9.1407943262411348E-2"/>
  </r>
  <r>
    <n v="2017"/>
    <s v="Madhya Pradesh"/>
    <s v="Hoshangabad"/>
    <x v="2"/>
    <n v="134100"/>
    <n v="2162.5700000000002"/>
    <m/>
    <s v="Medium"/>
    <s v="Large"/>
    <x v="0"/>
    <s v="2010s"/>
    <s v="Pulse"/>
    <n v="1.612654735272185E-2"/>
  </r>
  <r>
    <n v="2017"/>
    <s v="Madhya Pradesh"/>
    <s v="Hoshangabad"/>
    <x v="3"/>
    <n v="50"/>
    <n v="288"/>
    <m/>
    <s v="Low"/>
    <s v="Small"/>
    <x v="0"/>
    <s v="2010s"/>
    <s v="Fiber"/>
    <n v="5.76"/>
  </r>
  <r>
    <n v="2008"/>
    <s v="Andhra Pradesh"/>
    <s v="Srikakulam"/>
    <x v="0"/>
    <n v="271170"/>
    <n v="2104.12"/>
    <m/>
    <s v="Medium"/>
    <s v="Large"/>
    <x v="1"/>
    <s v="2000s"/>
    <s v="Cereal"/>
    <n v="7.7594129144079359E-3"/>
  </r>
  <r>
    <n v="2008"/>
    <s v="Andhra Pradesh"/>
    <s v="Srikakulam"/>
    <x v="1"/>
    <n v="11200"/>
    <n v="4322.62"/>
    <m/>
    <s v="High"/>
    <s v="Large"/>
    <x v="1"/>
    <s v="2000s"/>
    <s v="Cereal"/>
    <n v="0.3859482142857143"/>
  </r>
  <r>
    <n v="2008"/>
    <s v="Andhra Pradesh"/>
    <s v="Srikakulam"/>
    <x v="2"/>
    <n v="120"/>
    <n v="1720"/>
    <m/>
    <s v="Medium"/>
    <s v="Small"/>
    <x v="1"/>
    <s v="2000s"/>
    <s v="Pulse"/>
    <n v="14.333333333333334"/>
  </r>
  <r>
    <n v="2008"/>
    <s v="Andhra Pradesh"/>
    <s v="Srikakulam"/>
    <x v="3"/>
    <n v="5200"/>
    <n v="315.38"/>
    <m/>
    <s v="Low"/>
    <s v="Large"/>
    <x v="1"/>
    <s v="2000s"/>
    <s v="Fiber"/>
    <n v="6.0650000000000003E-2"/>
  </r>
  <r>
    <n v="2009"/>
    <s v="Andhra Pradesh"/>
    <s v="Srikakulam"/>
    <x v="0"/>
    <n v="233890"/>
    <n v="2128.29"/>
    <m/>
    <s v="Medium"/>
    <s v="Large"/>
    <x v="1"/>
    <s v="2000s"/>
    <s v="Cereal"/>
    <n v="9.0995339689597665E-3"/>
  </r>
  <r>
    <n v="2009"/>
    <s v="Andhra Pradesh"/>
    <s v="Srikakulam"/>
    <x v="1"/>
    <n v="13560"/>
    <n v="4437.4799999999996"/>
    <m/>
    <s v="High"/>
    <s v="Large"/>
    <x v="1"/>
    <s v="2000s"/>
    <s v="Cereal"/>
    <n v="0.32724778761061946"/>
  </r>
  <r>
    <n v="2009"/>
    <s v="Andhra Pradesh"/>
    <s v="Srikakulam"/>
    <x v="2"/>
    <n v="140"/>
    <n v="1607.14"/>
    <m/>
    <s v="Medium"/>
    <s v="Small"/>
    <x v="1"/>
    <s v="2000s"/>
    <s v="Pulse"/>
    <n v="11.479571428571429"/>
  </r>
  <r>
    <n v="2009"/>
    <s v="Andhra Pradesh"/>
    <s v="Srikakulam"/>
    <x v="3"/>
    <n v="5660"/>
    <n v="347.48"/>
    <m/>
    <s v="Low"/>
    <s v="Large"/>
    <x v="1"/>
    <s v="2000s"/>
    <s v="Fiber"/>
    <n v="6.1392226148409897E-2"/>
  </r>
  <r>
    <n v="2010"/>
    <s v="Andhra Pradesh"/>
    <s v="Srikakulam"/>
    <x v="0"/>
    <n v="279720"/>
    <n v="1282.1199999999999"/>
    <m/>
    <s v="Medium"/>
    <s v="Large"/>
    <x v="1"/>
    <s v="2010s"/>
    <s v="Cereal"/>
    <n v="4.5835835835835829E-3"/>
  </r>
  <r>
    <n v="2010"/>
    <s v="Andhra Pradesh"/>
    <s v="Srikakulam"/>
    <x v="1"/>
    <n v="16880"/>
    <n v="5001.18"/>
    <m/>
    <s v="High"/>
    <s v="Large"/>
    <x v="1"/>
    <s v="2010s"/>
    <s v="Cereal"/>
    <n v="0.29627843601895737"/>
  </r>
  <r>
    <n v="2010"/>
    <s v="Andhra Pradesh"/>
    <s v="Srikakulam"/>
    <x v="2"/>
    <n v="110"/>
    <n v="1727.27"/>
    <m/>
    <s v="Medium"/>
    <s v="Small"/>
    <x v="1"/>
    <s v="2010s"/>
    <s v="Pulse"/>
    <n v="15.702454545454545"/>
  </r>
  <r>
    <n v="2010"/>
    <s v="Andhra Pradesh"/>
    <s v="Srikakulam"/>
    <x v="3"/>
    <n v="8700"/>
    <n v="236.78"/>
    <m/>
    <s v="Low"/>
    <s v="Large"/>
    <x v="1"/>
    <s v="2010s"/>
    <s v="Fiber"/>
    <n v="2.721609195402299E-2"/>
  </r>
  <r>
    <n v="2011"/>
    <s v="Andhra Pradesh"/>
    <s v="Srikakulam"/>
    <x v="0"/>
    <n v="272700"/>
    <n v="1971.75"/>
    <m/>
    <s v="Medium"/>
    <s v="Large"/>
    <x v="1"/>
    <s v="2010s"/>
    <s v="Cereal"/>
    <n v="7.2304730473047307E-3"/>
  </r>
  <r>
    <n v="2011"/>
    <s v="Andhra Pradesh"/>
    <s v="Srikakulam"/>
    <x v="1"/>
    <n v="21730"/>
    <n v="5043.26"/>
    <m/>
    <s v="High"/>
    <s v="Large"/>
    <x v="1"/>
    <s v="2010s"/>
    <s v="Cereal"/>
    <n v="0.23208743672342386"/>
  </r>
  <r>
    <n v="2011"/>
    <s v="Andhra Pradesh"/>
    <s v="Srikakulam"/>
    <x v="2"/>
    <n v="130"/>
    <n v="1520"/>
    <m/>
    <s v="Medium"/>
    <s v="Small"/>
    <x v="1"/>
    <s v="2010s"/>
    <s v="Pulse"/>
    <n v="11.692307692307692"/>
  </r>
  <r>
    <n v="2011"/>
    <s v="Andhra Pradesh"/>
    <s v="Srikakulam"/>
    <x v="3"/>
    <n v="11430"/>
    <n v="295.14999999999998"/>
    <m/>
    <s v="Low"/>
    <s v="Large"/>
    <x v="1"/>
    <s v="2010s"/>
    <s v="Fiber"/>
    <n v="2.5822397200349956E-2"/>
  </r>
  <r>
    <n v="2012"/>
    <s v="Andhra Pradesh"/>
    <s v="Srikakulam"/>
    <x v="0"/>
    <n v="271630"/>
    <n v="2537.0100000000002"/>
    <m/>
    <s v="Medium"/>
    <s v="Large"/>
    <x v="1"/>
    <s v="2010s"/>
    <s v="Cereal"/>
    <n v="9.3399477230055594E-3"/>
  </r>
  <r>
    <n v="2012"/>
    <s v="Andhra Pradesh"/>
    <s v="Srikakulam"/>
    <x v="1"/>
    <n v="20810"/>
    <n v="4868.78"/>
    <m/>
    <s v="High"/>
    <s v="Large"/>
    <x v="1"/>
    <s v="2010s"/>
    <s v="Cereal"/>
    <n v="0.23396347909658816"/>
  </r>
  <r>
    <n v="2012"/>
    <s v="Andhra Pradesh"/>
    <s v="Srikakulam"/>
    <x v="2"/>
    <n v="140"/>
    <n v="1724.14"/>
    <m/>
    <s v="Medium"/>
    <s v="Small"/>
    <x v="1"/>
    <s v="2010s"/>
    <s v="Pulse"/>
    <n v="12.315285714285714"/>
  </r>
  <r>
    <n v="2012"/>
    <s v="Andhra Pradesh"/>
    <s v="Srikakulam"/>
    <x v="3"/>
    <n v="17280"/>
    <n v="475.12"/>
    <m/>
    <s v="Low"/>
    <s v="Large"/>
    <x v="1"/>
    <s v="2010s"/>
    <s v="Fiber"/>
    <n v="2.7495370370370371E-2"/>
  </r>
  <r>
    <n v="2013"/>
    <s v="Andhra Pradesh"/>
    <s v="Srikakulam"/>
    <x v="0"/>
    <n v="261530"/>
    <n v="1914.64"/>
    <m/>
    <s v="Medium"/>
    <s v="Large"/>
    <x v="1"/>
    <s v="2010s"/>
    <s v="Cereal"/>
    <n v="7.3209192062096131E-3"/>
  </r>
  <r>
    <n v="2013"/>
    <s v="Andhra Pradesh"/>
    <s v="Srikakulam"/>
    <x v="1"/>
    <n v="25070"/>
    <n v="4732.3999999999996"/>
    <m/>
    <s v="High"/>
    <s v="Large"/>
    <x v="1"/>
    <s v="2010s"/>
    <s v="Cereal"/>
    <n v="0.18876745113681689"/>
  </r>
  <r>
    <n v="2013"/>
    <s v="Andhra Pradesh"/>
    <s v="Srikakulam"/>
    <x v="2"/>
    <n v="260"/>
    <n v="1905.66"/>
    <m/>
    <s v="Medium"/>
    <s v="Small"/>
    <x v="1"/>
    <s v="2010s"/>
    <s v="Pulse"/>
    <n v="7.3294615384615387"/>
  </r>
  <r>
    <n v="2013"/>
    <s v="Andhra Pradesh"/>
    <s v="Srikakulam"/>
    <x v="3"/>
    <n v="17500"/>
    <n v="434"/>
    <m/>
    <s v="Low"/>
    <s v="Large"/>
    <x v="1"/>
    <s v="2010s"/>
    <s v="Fiber"/>
    <n v="2.4799999999999999E-2"/>
  </r>
  <r>
    <n v="2014"/>
    <s v="Andhra Pradesh"/>
    <s v="Srikakulam"/>
    <x v="0"/>
    <n v="272510"/>
    <n v="2251.58"/>
    <m/>
    <s v="Medium"/>
    <s v="Large"/>
    <x v="1"/>
    <s v="2010s"/>
    <s v="Cereal"/>
    <n v="8.2623756926351322E-3"/>
  </r>
  <r>
    <n v="2014"/>
    <s v="Andhra Pradesh"/>
    <s v="Srikakulam"/>
    <x v="1"/>
    <n v="30350"/>
    <n v="5324.49"/>
    <m/>
    <s v="High"/>
    <s v="Large"/>
    <x v="1"/>
    <s v="2010s"/>
    <s v="Cereal"/>
    <n v="0.17543624382207579"/>
  </r>
  <r>
    <n v="2014"/>
    <s v="Andhra Pradesh"/>
    <s v="Srikakulam"/>
    <x v="2"/>
    <n v="120"/>
    <n v="1913.04"/>
    <m/>
    <s v="Medium"/>
    <s v="Small"/>
    <x v="1"/>
    <s v="2010s"/>
    <s v="Pulse"/>
    <n v="15.942"/>
  </r>
  <r>
    <n v="2014"/>
    <s v="Andhra Pradesh"/>
    <s v="Srikakulam"/>
    <x v="3"/>
    <n v="17410"/>
    <n v="628.09"/>
    <m/>
    <s v="Low"/>
    <s v="Large"/>
    <x v="1"/>
    <s v="2010s"/>
    <s v="Fiber"/>
    <n v="3.6076392877656523E-2"/>
  </r>
  <r>
    <n v="2015"/>
    <s v="Andhra Pradesh"/>
    <s v="Srikakulam"/>
    <x v="0"/>
    <n v="270130"/>
    <n v="2459.96"/>
    <m/>
    <s v="Medium"/>
    <s v="Large"/>
    <x v="1"/>
    <s v="2010s"/>
    <s v="Cereal"/>
    <n v="9.1065783141450422E-3"/>
  </r>
  <r>
    <n v="2015"/>
    <s v="Andhra Pradesh"/>
    <s v="Srikakulam"/>
    <x v="1"/>
    <n v="33400"/>
    <n v="5011.9799999999996"/>
    <m/>
    <s v="High"/>
    <s v="Large"/>
    <x v="1"/>
    <s v="2010s"/>
    <s v="Cereal"/>
    <n v="0.15005928143712574"/>
  </r>
  <r>
    <n v="2015"/>
    <s v="Andhra Pradesh"/>
    <s v="Srikakulam"/>
    <x v="2"/>
    <n v="60"/>
    <n v="1916.67"/>
    <m/>
    <s v="Medium"/>
    <s v="Small"/>
    <x v="1"/>
    <s v="2010s"/>
    <s v="Pulse"/>
    <n v="31.944500000000001"/>
  </r>
  <r>
    <n v="2015"/>
    <s v="Andhra Pradesh"/>
    <s v="Srikakulam"/>
    <x v="3"/>
    <n v="16680"/>
    <n v="482.31"/>
    <m/>
    <s v="Low"/>
    <s v="Large"/>
    <x v="1"/>
    <s v="2010s"/>
    <s v="Fiber"/>
    <n v="2.8915467625899281E-2"/>
  </r>
  <r>
    <n v="2016"/>
    <s v="Andhra Pradesh"/>
    <s v="Srikakulam"/>
    <x v="0"/>
    <n v="268400"/>
    <n v="2987.93"/>
    <m/>
    <s v="Medium"/>
    <s v="Large"/>
    <x v="1"/>
    <s v="2010s"/>
    <s v="Cereal"/>
    <n v="1.1132377049180327E-2"/>
  </r>
  <r>
    <n v="2016"/>
    <s v="Andhra Pradesh"/>
    <s v="Srikakulam"/>
    <x v="1"/>
    <n v="34560"/>
    <n v="4962.6099999999997"/>
    <m/>
    <s v="High"/>
    <s v="Large"/>
    <x v="1"/>
    <s v="2010s"/>
    <s v="Cereal"/>
    <n v="0.14359403935185183"/>
  </r>
  <r>
    <n v="2016"/>
    <s v="Andhra Pradesh"/>
    <s v="Srikakulam"/>
    <x v="2"/>
    <n v="60"/>
    <n v="1507.69"/>
    <m/>
    <s v="Medium"/>
    <s v="Small"/>
    <x v="1"/>
    <s v="2010s"/>
    <s v="Pulse"/>
    <n v="25.128166666666669"/>
  </r>
  <r>
    <n v="2016"/>
    <s v="Andhra Pradesh"/>
    <s v="Srikakulam"/>
    <x v="3"/>
    <n v="14470"/>
    <n v="494.02"/>
    <m/>
    <s v="Low"/>
    <s v="Large"/>
    <x v="1"/>
    <s v="2010s"/>
    <s v="Fiber"/>
    <n v="3.4140981340704903E-2"/>
  </r>
  <r>
    <n v="2017"/>
    <s v="Andhra Pradesh"/>
    <s v="Srikakulam"/>
    <x v="0"/>
    <n v="279150"/>
    <n v="2635.76"/>
    <m/>
    <s v="Medium"/>
    <s v="Large"/>
    <x v="1"/>
    <s v="2010s"/>
    <s v="Cereal"/>
    <n v="9.4420920651979226E-3"/>
  </r>
  <r>
    <n v="2017"/>
    <s v="Andhra Pradesh"/>
    <s v="Srikakulam"/>
    <x v="1"/>
    <n v="51910"/>
    <n v="5384.09"/>
    <m/>
    <s v="High"/>
    <s v="Large"/>
    <x v="1"/>
    <s v="2010s"/>
    <s v="Cereal"/>
    <n v="0.10371970718551339"/>
  </r>
  <r>
    <n v="2017"/>
    <s v="Andhra Pradesh"/>
    <s v="Srikakulam"/>
    <x v="2"/>
    <n v="60"/>
    <n v="1428.57"/>
    <m/>
    <s v="Medium"/>
    <s v="Small"/>
    <x v="1"/>
    <s v="2010s"/>
    <s v="Pulse"/>
    <n v="23.8095"/>
  </r>
  <r>
    <n v="2017"/>
    <s v="Andhra Pradesh"/>
    <s v="Srikakulam"/>
    <x v="3"/>
    <n v="14290"/>
    <n v="556.20000000000005"/>
    <m/>
    <s v="Low"/>
    <s v="Large"/>
    <x v="1"/>
    <s v="2010s"/>
    <s v="Fiber"/>
    <n v="3.8922323303009099E-2"/>
  </r>
  <r>
    <n v="2008"/>
    <s v="Andhra Pradesh"/>
    <s v="Visakhapatnam"/>
    <x v="0"/>
    <n v="167390"/>
    <n v="1961.56"/>
    <m/>
    <s v="Medium"/>
    <s v="Large"/>
    <x v="1"/>
    <s v="2000s"/>
    <s v="Cereal"/>
    <n v="1.1718501702610669E-2"/>
  </r>
  <r>
    <n v="2008"/>
    <s v="Andhra Pradesh"/>
    <s v="Visakhapatnam"/>
    <x v="1"/>
    <n v="15560"/>
    <n v="3171.54"/>
    <m/>
    <s v="High"/>
    <s v="Large"/>
    <x v="1"/>
    <s v="2000s"/>
    <s v="Cereal"/>
    <n v="0.20382647814910027"/>
  </r>
  <r>
    <n v="2008"/>
    <s v="Andhra Pradesh"/>
    <s v="Visakhapatnam"/>
    <x v="2"/>
    <n v="160"/>
    <n v="1727.27"/>
    <m/>
    <s v="Medium"/>
    <s v="Small"/>
    <x v="1"/>
    <s v="2000s"/>
    <s v="Pulse"/>
    <n v="10.7954375"/>
  </r>
  <r>
    <n v="2008"/>
    <s v="Andhra Pradesh"/>
    <s v="Visakhapatnam"/>
    <x v="3"/>
    <n v="3600"/>
    <n v="183.33"/>
    <m/>
    <s v="Low"/>
    <s v="Medium"/>
    <x v="1"/>
    <s v="2000s"/>
    <s v="Fiber"/>
    <n v="5.0925000000000005E-2"/>
  </r>
  <r>
    <n v="2009"/>
    <s v="Andhra Pradesh"/>
    <s v="Visakhapatnam"/>
    <x v="0"/>
    <n v="122530"/>
    <n v="1576.41"/>
    <m/>
    <s v="Medium"/>
    <s v="Large"/>
    <x v="1"/>
    <s v="2000s"/>
    <s v="Cereal"/>
    <n v="1.286550232596099E-2"/>
  </r>
  <r>
    <n v="2009"/>
    <s v="Andhra Pradesh"/>
    <s v="Visakhapatnam"/>
    <x v="1"/>
    <n v="15720"/>
    <n v="3426.03"/>
    <m/>
    <s v="High"/>
    <s v="Large"/>
    <x v="1"/>
    <s v="2000s"/>
    <s v="Cereal"/>
    <n v="0.2179408396946565"/>
  </r>
  <r>
    <n v="2009"/>
    <s v="Andhra Pradesh"/>
    <s v="Visakhapatnam"/>
    <x v="2"/>
    <n v="180"/>
    <n v="1638.89"/>
    <m/>
    <s v="Medium"/>
    <s v="Small"/>
    <x v="1"/>
    <s v="2000s"/>
    <s v="Pulse"/>
    <n v="9.1049444444444454"/>
  </r>
  <r>
    <n v="2009"/>
    <s v="Andhra Pradesh"/>
    <s v="Visakhapatnam"/>
    <x v="3"/>
    <n v="5110"/>
    <n v="326.14999999999998"/>
    <m/>
    <s v="Low"/>
    <s v="Large"/>
    <x v="1"/>
    <s v="2000s"/>
    <s v="Fiber"/>
    <n v="6.3825831702544022E-2"/>
  </r>
  <r>
    <n v="2010"/>
    <s v="Andhra Pradesh"/>
    <s v="Visakhapatnam"/>
    <x v="0"/>
    <n v="184320"/>
    <n v="2040.45"/>
    <m/>
    <s v="Medium"/>
    <s v="Large"/>
    <x v="1"/>
    <s v="2010s"/>
    <s v="Cereal"/>
    <n v="1.1070149739583333E-2"/>
  </r>
  <r>
    <n v="2010"/>
    <s v="Andhra Pradesh"/>
    <s v="Visakhapatnam"/>
    <x v="1"/>
    <n v="16260"/>
    <n v="3255.15"/>
    <m/>
    <s v="High"/>
    <s v="Large"/>
    <x v="1"/>
    <s v="2010s"/>
    <s v="Cereal"/>
    <n v="0.20019372693726939"/>
  </r>
  <r>
    <n v="2010"/>
    <s v="Andhra Pradesh"/>
    <s v="Visakhapatnam"/>
    <x v="2"/>
    <n v="180"/>
    <n v="1666.67"/>
    <m/>
    <s v="Medium"/>
    <s v="Small"/>
    <x v="1"/>
    <s v="2010s"/>
    <s v="Pulse"/>
    <n v="9.2592777777777791"/>
  </r>
  <r>
    <n v="2010"/>
    <s v="Andhra Pradesh"/>
    <s v="Visakhapatnam"/>
    <x v="3"/>
    <n v="6840"/>
    <n v="195.91"/>
    <m/>
    <s v="Low"/>
    <s v="Large"/>
    <x v="1"/>
    <s v="2010s"/>
    <s v="Fiber"/>
    <n v="2.8641812865497076E-2"/>
  </r>
  <r>
    <n v="2011"/>
    <s v="Andhra Pradesh"/>
    <s v="Visakhapatnam"/>
    <x v="0"/>
    <n v="174410"/>
    <n v="1740.86"/>
    <m/>
    <s v="Medium"/>
    <s v="Large"/>
    <x v="1"/>
    <s v="2010s"/>
    <s v="Cereal"/>
    <n v="9.9814230835387867E-3"/>
  </r>
  <r>
    <n v="2011"/>
    <s v="Andhra Pradesh"/>
    <s v="Visakhapatnam"/>
    <x v="1"/>
    <n v="17800"/>
    <n v="4475.28"/>
    <m/>
    <s v="High"/>
    <s v="Large"/>
    <x v="1"/>
    <s v="2010s"/>
    <s v="Cereal"/>
    <n v="0.25142022471910108"/>
  </r>
  <r>
    <n v="2011"/>
    <s v="Andhra Pradesh"/>
    <s v="Visakhapatnam"/>
    <x v="2"/>
    <n v="200"/>
    <n v="1487.18"/>
    <m/>
    <s v="Medium"/>
    <s v="Small"/>
    <x v="1"/>
    <s v="2010s"/>
    <s v="Pulse"/>
    <n v="7.4359000000000002"/>
  </r>
  <r>
    <n v="2011"/>
    <s v="Andhra Pradesh"/>
    <s v="Visakhapatnam"/>
    <x v="3"/>
    <n v="7250"/>
    <n v="255.69"/>
    <m/>
    <s v="Low"/>
    <s v="Large"/>
    <x v="1"/>
    <s v="2010s"/>
    <s v="Fiber"/>
    <n v="3.5267586206896552E-2"/>
  </r>
  <r>
    <n v="2012"/>
    <s v="Andhra Pradesh"/>
    <s v="Visakhapatnam"/>
    <x v="0"/>
    <n v="166650"/>
    <n v="1873.71"/>
    <m/>
    <s v="Medium"/>
    <s v="Large"/>
    <x v="1"/>
    <s v="2010s"/>
    <s v="Cereal"/>
    <n v="1.1243384338433844E-2"/>
  </r>
  <r>
    <n v="2012"/>
    <s v="Andhra Pradesh"/>
    <s v="Visakhapatnam"/>
    <x v="1"/>
    <n v="17520"/>
    <n v="3889.52"/>
    <m/>
    <s v="High"/>
    <s v="Large"/>
    <x v="1"/>
    <s v="2010s"/>
    <s v="Cereal"/>
    <n v="0.22200456621004566"/>
  </r>
  <r>
    <n v="2012"/>
    <s v="Andhra Pradesh"/>
    <s v="Visakhapatnam"/>
    <x v="2"/>
    <n v="160"/>
    <n v="1878.79"/>
    <m/>
    <s v="Medium"/>
    <s v="Small"/>
    <x v="1"/>
    <s v="2010s"/>
    <s v="Pulse"/>
    <n v="11.742437499999999"/>
  </r>
  <r>
    <n v="2012"/>
    <s v="Andhra Pradesh"/>
    <s v="Visakhapatnam"/>
    <x v="3"/>
    <n v="10340"/>
    <n v="408.12"/>
    <m/>
    <s v="Low"/>
    <s v="Large"/>
    <x v="1"/>
    <s v="2010s"/>
    <s v="Fiber"/>
    <n v="3.9470019342359768E-2"/>
  </r>
  <r>
    <n v="2013"/>
    <s v="Andhra Pradesh"/>
    <s v="Visakhapatnam"/>
    <x v="0"/>
    <n v="163790"/>
    <n v="2015.54"/>
    <m/>
    <s v="Medium"/>
    <s v="Large"/>
    <x v="1"/>
    <s v="2010s"/>
    <s v="Cereal"/>
    <n v="1.2305635264668172E-2"/>
  </r>
  <r>
    <n v="2013"/>
    <s v="Andhra Pradesh"/>
    <s v="Visakhapatnam"/>
    <x v="1"/>
    <n v="21570"/>
    <n v="3726.3"/>
    <m/>
    <s v="High"/>
    <s v="Large"/>
    <x v="1"/>
    <s v="2010s"/>
    <s v="Cereal"/>
    <n v="0.17275382475660642"/>
  </r>
  <r>
    <n v="2013"/>
    <s v="Andhra Pradesh"/>
    <s v="Visakhapatnam"/>
    <x v="2"/>
    <n v="340"/>
    <n v="1927.54"/>
    <m/>
    <s v="Medium"/>
    <s v="Small"/>
    <x v="1"/>
    <s v="2010s"/>
    <s v="Pulse"/>
    <n v="5.6692352941176472"/>
  </r>
  <r>
    <n v="2013"/>
    <s v="Andhra Pradesh"/>
    <s v="Visakhapatnam"/>
    <x v="3"/>
    <n v="10450"/>
    <n v="371.77"/>
    <m/>
    <s v="Low"/>
    <s v="Large"/>
    <x v="1"/>
    <s v="2010s"/>
    <s v="Fiber"/>
    <n v="3.5576076555023921E-2"/>
  </r>
  <r>
    <n v="2014"/>
    <s v="Andhra Pradesh"/>
    <s v="Visakhapatnam"/>
    <x v="0"/>
    <n v="167720"/>
    <n v="2049.37"/>
    <m/>
    <s v="Medium"/>
    <s v="Large"/>
    <x v="1"/>
    <s v="2010s"/>
    <s v="Cereal"/>
    <n v="1.2218995945623657E-2"/>
  </r>
  <r>
    <n v="2014"/>
    <s v="Andhra Pradesh"/>
    <s v="Visakhapatnam"/>
    <x v="1"/>
    <n v="22670"/>
    <n v="4349.0600000000004"/>
    <m/>
    <s v="High"/>
    <s v="Large"/>
    <x v="1"/>
    <s v="2010s"/>
    <s v="Cereal"/>
    <n v="0.19184208204675784"/>
  </r>
  <r>
    <n v="2014"/>
    <s v="Andhra Pradesh"/>
    <s v="Visakhapatnam"/>
    <x v="2"/>
    <n v="210"/>
    <n v="1902.44"/>
    <m/>
    <s v="Medium"/>
    <s v="Small"/>
    <x v="1"/>
    <s v="2010s"/>
    <s v="Pulse"/>
    <n v="9.0592380952380953"/>
  </r>
  <r>
    <n v="2014"/>
    <s v="Andhra Pradesh"/>
    <s v="Visakhapatnam"/>
    <x v="3"/>
    <n v="10690"/>
    <n v="524.32000000000005"/>
    <m/>
    <s v="Low"/>
    <s v="Large"/>
    <x v="1"/>
    <s v="2010s"/>
    <s v="Fiber"/>
    <n v="4.9047708138447152E-2"/>
  </r>
  <r>
    <n v="2015"/>
    <s v="Andhra Pradesh"/>
    <s v="Visakhapatnam"/>
    <x v="0"/>
    <n v="170960"/>
    <n v="2438.59"/>
    <m/>
    <s v="Medium"/>
    <s v="Large"/>
    <x v="1"/>
    <s v="2010s"/>
    <s v="Cereal"/>
    <n v="1.4264096864763688E-2"/>
  </r>
  <r>
    <n v="2015"/>
    <s v="Andhra Pradesh"/>
    <s v="Visakhapatnam"/>
    <x v="1"/>
    <n v="23300"/>
    <n v="4796.09"/>
    <m/>
    <s v="High"/>
    <s v="Large"/>
    <x v="1"/>
    <s v="2010s"/>
    <s v="Cereal"/>
    <n v="0.20584077253218885"/>
  </r>
  <r>
    <n v="2015"/>
    <s v="Andhra Pradesh"/>
    <s v="Visakhapatnam"/>
    <x v="2"/>
    <n v="160"/>
    <n v="1906.25"/>
    <m/>
    <s v="Medium"/>
    <s v="Small"/>
    <x v="1"/>
    <s v="2010s"/>
    <s v="Pulse"/>
    <n v="11.9140625"/>
  </r>
  <r>
    <n v="2015"/>
    <s v="Andhra Pradesh"/>
    <s v="Visakhapatnam"/>
    <x v="3"/>
    <n v="9920"/>
    <n v="366.43"/>
    <m/>
    <s v="Low"/>
    <s v="Large"/>
    <x v="1"/>
    <s v="2010s"/>
    <s v="Fiber"/>
    <n v="3.693850806451613E-2"/>
  </r>
  <r>
    <n v="2016"/>
    <s v="Andhra Pradesh"/>
    <s v="Visakhapatnam"/>
    <x v="0"/>
    <n v="172560"/>
    <n v="2531.46"/>
    <m/>
    <s v="Medium"/>
    <s v="Large"/>
    <x v="1"/>
    <s v="2010s"/>
    <s v="Cereal"/>
    <n v="1.4670027816411683E-2"/>
  </r>
  <r>
    <n v="2016"/>
    <s v="Andhra Pradesh"/>
    <s v="Visakhapatnam"/>
    <x v="1"/>
    <n v="24640"/>
    <n v="4819.62"/>
    <m/>
    <s v="High"/>
    <s v="Large"/>
    <x v="1"/>
    <s v="2010s"/>
    <s v="Cereal"/>
    <n v="0.19560146103896103"/>
  </r>
  <r>
    <n v="2016"/>
    <s v="Andhra Pradesh"/>
    <s v="Visakhapatnam"/>
    <x v="2"/>
    <n v="110"/>
    <n v="1504.35"/>
    <m/>
    <s v="Medium"/>
    <s v="Small"/>
    <x v="1"/>
    <s v="2010s"/>
    <s v="Pulse"/>
    <n v="13.675909090909091"/>
  </r>
  <r>
    <n v="2016"/>
    <s v="Andhra Pradesh"/>
    <s v="Visakhapatnam"/>
    <x v="3"/>
    <n v="8970"/>
    <n v="351.73"/>
    <m/>
    <s v="Low"/>
    <s v="Large"/>
    <x v="1"/>
    <s v="2010s"/>
    <s v="Fiber"/>
    <n v="3.9211817168338908E-2"/>
  </r>
  <r>
    <n v="2017"/>
    <s v="Andhra Pradesh"/>
    <s v="Visakhapatnam"/>
    <x v="0"/>
    <n v="173380"/>
    <n v="2429.4499999999998"/>
    <m/>
    <s v="Medium"/>
    <s v="Large"/>
    <x v="1"/>
    <s v="2010s"/>
    <s v="Cereal"/>
    <n v="1.4012285153997E-2"/>
  </r>
  <r>
    <n v="2017"/>
    <s v="Andhra Pradesh"/>
    <s v="Visakhapatnam"/>
    <x v="1"/>
    <n v="25820"/>
    <n v="5624.04"/>
    <m/>
    <s v="High"/>
    <s v="Large"/>
    <x v="1"/>
    <s v="2010s"/>
    <s v="Cereal"/>
    <n v="0.21781719597211463"/>
  </r>
  <r>
    <n v="2017"/>
    <s v="Andhra Pradesh"/>
    <s v="Visakhapatnam"/>
    <x v="2"/>
    <n v="130"/>
    <n v="1427.48"/>
    <m/>
    <s v="Medium"/>
    <s v="Small"/>
    <x v="1"/>
    <s v="2010s"/>
    <s v="Pulse"/>
    <n v="10.980615384615385"/>
  </r>
  <r>
    <n v="2017"/>
    <s v="Andhra Pradesh"/>
    <s v="Visakhapatnam"/>
    <x v="3"/>
    <n v="8290"/>
    <n v="407.71"/>
    <m/>
    <s v="Low"/>
    <s v="Large"/>
    <x v="1"/>
    <s v="2010s"/>
    <s v="Fiber"/>
    <n v="4.9180940892641738E-2"/>
  </r>
  <r>
    <n v="2008"/>
    <s v="Andhra Pradesh"/>
    <s v="East Godavari"/>
    <x v="0"/>
    <n v="410090"/>
    <n v="3690.07"/>
    <m/>
    <s v="High"/>
    <s v="Large"/>
    <x v="1"/>
    <s v="2000s"/>
    <s v="Cereal"/>
    <n v="8.9981955180570127E-3"/>
  </r>
  <r>
    <n v="2008"/>
    <s v="Andhra Pradesh"/>
    <s v="East Godavari"/>
    <x v="1"/>
    <n v="8180"/>
    <n v="6633.25"/>
    <m/>
    <s v="High"/>
    <s v="Large"/>
    <x v="1"/>
    <s v="2000s"/>
    <s v="Cereal"/>
    <n v="0.81091075794621026"/>
  </r>
  <r>
    <n v="2008"/>
    <s v="Andhra Pradesh"/>
    <s v="East Godavari"/>
    <x v="2"/>
    <n v="730"/>
    <n v="1739.73"/>
    <m/>
    <s v="Medium"/>
    <s v="Small"/>
    <x v="1"/>
    <s v="2000s"/>
    <s v="Pulse"/>
    <n v="2.3831917808219178"/>
  </r>
  <r>
    <n v="2008"/>
    <s v="Andhra Pradesh"/>
    <s v="East Godavari"/>
    <x v="3"/>
    <n v="7430"/>
    <n v="324.36"/>
    <m/>
    <s v="Low"/>
    <s v="Large"/>
    <x v="1"/>
    <s v="2000s"/>
    <s v="Fiber"/>
    <n v="4.3655450874831768E-2"/>
  </r>
  <r>
    <n v="2009"/>
    <s v="Andhra Pradesh"/>
    <s v="East Godavari"/>
    <x v="0"/>
    <n v="306580"/>
    <n v="3500.23"/>
    <m/>
    <s v="High"/>
    <s v="Large"/>
    <x v="1"/>
    <s v="2000s"/>
    <s v="Cereal"/>
    <n v="1.1417020027399048E-2"/>
  </r>
  <r>
    <n v="2009"/>
    <s v="Andhra Pradesh"/>
    <s v="East Godavari"/>
    <x v="1"/>
    <n v="8990"/>
    <n v="7048.94"/>
    <m/>
    <s v="High"/>
    <s v="Large"/>
    <x v="1"/>
    <s v="2000s"/>
    <s v="Cereal"/>
    <n v="0.78408676307007785"/>
  </r>
  <r>
    <n v="2009"/>
    <s v="Andhra Pradesh"/>
    <s v="East Godavari"/>
    <x v="2"/>
    <n v="500"/>
    <n v="1640"/>
    <m/>
    <s v="Medium"/>
    <s v="Small"/>
    <x v="1"/>
    <s v="2000s"/>
    <s v="Pulse"/>
    <n v="3.28"/>
  </r>
  <r>
    <n v="2009"/>
    <s v="Andhra Pradesh"/>
    <s v="East Godavari"/>
    <x v="3"/>
    <n v="6850"/>
    <n v="487.59"/>
    <m/>
    <s v="Low"/>
    <s v="Large"/>
    <x v="1"/>
    <s v="2000s"/>
    <s v="Fiber"/>
    <n v="7.1181021897810212E-2"/>
  </r>
  <r>
    <n v="2010"/>
    <s v="Andhra Pradesh"/>
    <s v="East Godavari"/>
    <x v="0"/>
    <n v="410530"/>
    <n v="3306.99"/>
    <m/>
    <s v="High"/>
    <s v="Large"/>
    <x v="1"/>
    <s v="2010s"/>
    <s v="Cereal"/>
    <n v="8.0554161693420692E-3"/>
  </r>
  <r>
    <n v="2010"/>
    <s v="Andhra Pradesh"/>
    <s v="East Godavari"/>
    <x v="1"/>
    <n v="7930"/>
    <n v="7074.4"/>
    <m/>
    <s v="High"/>
    <s v="Large"/>
    <x v="1"/>
    <s v="2010s"/>
    <s v="Cereal"/>
    <n v="0.89210592686002521"/>
  </r>
  <r>
    <n v="2010"/>
    <s v="Andhra Pradesh"/>
    <s v="East Godavari"/>
    <x v="2"/>
    <n v="320"/>
    <n v="1656.25"/>
    <m/>
    <s v="Medium"/>
    <s v="Small"/>
    <x v="1"/>
    <s v="2010s"/>
    <s v="Pulse"/>
    <n v="5.17578125"/>
  </r>
  <r>
    <n v="2010"/>
    <s v="Andhra Pradesh"/>
    <s v="East Godavari"/>
    <x v="3"/>
    <n v="12110"/>
    <n v="302.23"/>
    <m/>
    <s v="Low"/>
    <s v="Large"/>
    <x v="1"/>
    <s v="2010s"/>
    <s v="Fiber"/>
    <n v="2.4957060280759703E-2"/>
  </r>
  <r>
    <n v="2011"/>
    <s v="Andhra Pradesh"/>
    <s v="East Godavari"/>
    <x v="0"/>
    <n v="337090"/>
    <n v="3491.14"/>
    <m/>
    <s v="High"/>
    <s v="Large"/>
    <x v="1"/>
    <s v="2010s"/>
    <s v="Cereal"/>
    <n v="1.03566999911003E-2"/>
  </r>
  <r>
    <n v="2011"/>
    <s v="Andhra Pradesh"/>
    <s v="East Godavari"/>
    <x v="1"/>
    <n v="8540"/>
    <n v="6526.93"/>
    <m/>
    <s v="High"/>
    <s v="Large"/>
    <x v="1"/>
    <s v="2010s"/>
    <s v="Cereal"/>
    <n v="0.76427751756440288"/>
  </r>
  <r>
    <n v="2011"/>
    <s v="Andhra Pradesh"/>
    <s v="East Godavari"/>
    <x v="2"/>
    <n v="90"/>
    <n v="1555.56"/>
    <m/>
    <s v="Medium"/>
    <s v="Small"/>
    <x v="1"/>
    <s v="2010s"/>
    <s v="Pulse"/>
    <n v="17.283999999999999"/>
  </r>
  <r>
    <n v="2011"/>
    <s v="Andhra Pradesh"/>
    <s v="East Godavari"/>
    <x v="3"/>
    <n v="13150"/>
    <n v="257.02999999999997"/>
    <m/>
    <s v="Low"/>
    <s v="Large"/>
    <x v="1"/>
    <s v="2010s"/>
    <s v="Fiber"/>
    <n v="1.9546007604562734E-2"/>
  </r>
  <r>
    <n v="2012"/>
    <s v="Andhra Pradesh"/>
    <s v="East Godavari"/>
    <x v="0"/>
    <n v="401060"/>
    <n v="2747.49"/>
    <m/>
    <s v="Medium"/>
    <s v="Large"/>
    <x v="1"/>
    <s v="2010s"/>
    <s v="Cereal"/>
    <n v="6.8505709868847547E-3"/>
  </r>
  <r>
    <n v="2012"/>
    <s v="Andhra Pradesh"/>
    <s v="East Godavari"/>
    <x v="1"/>
    <n v="9980"/>
    <n v="7374.75"/>
    <m/>
    <s v="High"/>
    <s v="Large"/>
    <x v="1"/>
    <s v="2010s"/>
    <s v="Cereal"/>
    <n v="0.73895290581162321"/>
  </r>
  <r>
    <n v="2012"/>
    <s v="Andhra Pradesh"/>
    <s v="East Godavari"/>
    <x v="2"/>
    <n v="120"/>
    <n v="1916.67"/>
    <m/>
    <s v="Medium"/>
    <s v="Small"/>
    <x v="1"/>
    <s v="2010s"/>
    <s v="Pulse"/>
    <n v="15.972250000000001"/>
  </r>
  <r>
    <n v="2012"/>
    <s v="Andhra Pradesh"/>
    <s v="East Godavari"/>
    <x v="3"/>
    <n v="16850"/>
    <n v="328.19"/>
    <m/>
    <s v="Low"/>
    <s v="Large"/>
    <x v="1"/>
    <s v="2010s"/>
    <s v="Fiber"/>
    <n v="1.9477151335311572E-2"/>
  </r>
  <r>
    <n v="2013"/>
    <s v="Andhra Pradesh"/>
    <s v="East Godavari"/>
    <x v="0"/>
    <n v="404680"/>
    <n v="2994.24"/>
    <m/>
    <s v="Medium"/>
    <s v="Large"/>
    <x v="1"/>
    <s v="2010s"/>
    <s v="Cereal"/>
    <n v="7.3990313333992287E-3"/>
  </r>
  <r>
    <n v="2013"/>
    <s v="Andhra Pradesh"/>
    <s v="East Godavari"/>
    <x v="1"/>
    <n v="11200"/>
    <n v="8367.86"/>
    <m/>
    <s v="High"/>
    <s v="Large"/>
    <x v="1"/>
    <s v="2010s"/>
    <s v="Cereal"/>
    <n v="0.74713035714285725"/>
  </r>
  <r>
    <n v="2013"/>
    <s v="Andhra Pradesh"/>
    <s v="East Godavari"/>
    <x v="2"/>
    <n v="130"/>
    <n v="2000"/>
    <m/>
    <s v="Medium"/>
    <s v="Small"/>
    <x v="1"/>
    <s v="2010s"/>
    <s v="Pulse"/>
    <n v="15.384615384615385"/>
  </r>
  <r>
    <n v="2013"/>
    <s v="Andhra Pradesh"/>
    <s v="East Godavari"/>
    <x v="3"/>
    <n v="21780"/>
    <n v="204.32"/>
    <m/>
    <s v="Low"/>
    <s v="Large"/>
    <x v="1"/>
    <s v="2010s"/>
    <s v="Fiber"/>
    <n v="9.3810835629017444E-3"/>
  </r>
  <r>
    <n v="2014"/>
    <s v="Andhra Pradesh"/>
    <s v="East Godavari"/>
    <x v="0"/>
    <n v="394120"/>
    <n v="3966.38"/>
    <m/>
    <s v="High"/>
    <s v="Large"/>
    <x v="1"/>
    <s v="2010s"/>
    <s v="Cereal"/>
    <n v="1.006388917081092E-2"/>
  </r>
  <r>
    <n v="2014"/>
    <s v="Andhra Pradesh"/>
    <s v="East Godavari"/>
    <x v="1"/>
    <n v="12910"/>
    <n v="7804.8"/>
    <m/>
    <s v="High"/>
    <s v="Large"/>
    <x v="1"/>
    <s v="2010s"/>
    <s v="Cereal"/>
    <n v="0.60455460883036405"/>
  </r>
  <r>
    <n v="2014"/>
    <s v="Andhra Pradesh"/>
    <s v="East Godavari"/>
    <x v="2"/>
    <n v="100"/>
    <n v="1900"/>
    <m/>
    <s v="Medium"/>
    <s v="Small"/>
    <x v="1"/>
    <s v="2010s"/>
    <s v="Pulse"/>
    <n v="19"/>
  </r>
  <r>
    <n v="2014"/>
    <s v="Andhra Pradesh"/>
    <s v="East Godavari"/>
    <x v="3"/>
    <n v="22430"/>
    <n v="382.08"/>
    <m/>
    <s v="Low"/>
    <s v="Large"/>
    <x v="1"/>
    <s v="2010s"/>
    <s v="Fiber"/>
    <n v="1.7034329023629068E-2"/>
  </r>
  <r>
    <n v="2015"/>
    <s v="Andhra Pradesh"/>
    <s v="East Godavari"/>
    <x v="0"/>
    <n v="381740"/>
    <n v="3786.79"/>
    <m/>
    <s v="High"/>
    <s v="Large"/>
    <x v="1"/>
    <s v="2010s"/>
    <s v="Cereal"/>
    <n v="9.9198145334520871E-3"/>
  </r>
  <r>
    <n v="2015"/>
    <s v="Andhra Pradesh"/>
    <s v="East Godavari"/>
    <x v="1"/>
    <n v="11120"/>
    <n v="9333.6299999999992"/>
    <m/>
    <s v="High"/>
    <s v="Large"/>
    <x v="1"/>
    <s v="2010s"/>
    <s v="Cereal"/>
    <n v="0.83935521582733807"/>
  </r>
  <r>
    <n v="2015"/>
    <s v="Andhra Pradesh"/>
    <s v="East Godavari"/>
    <x v="2"/>
    <n v="220"/>
    <n v="1863.64"/>
    <m/>
    <s v="Medium"/>
    <s v="Small"/>
    <x v="1"/>
    <s v="2010s"/>
    <s v="Pulse"/>
    <n v="8.4710909090909094"/>
  </r>
  <r>
    <n v="2015"/>
    <s v="Andhra Pradesh"/>
    <s v="East Godavari"/>
    <x v="3"/>
    <n v="20570"/>
    <n v="526.49"/>
    <m/>
    <s v="Low"/>
    <s v="Large"/>
    <x v="1"/>
    <s v="2010s"/>
    <s v="Fiber"/>
    <n v="2.5595041322314049E-2"/>
  </r>
  <r>
    <n v="2016"/>
    <s v="Andhra Pradesh"/>
    <s v="East Godavari"/>
    <x v="0"/>
    <n v="383960"/>
    <n v="4237.51"/>
    <m/>
    <s v="High"/>
    <s v="Large"/>
    <x v="1"/>
    <s v="2010s"/>
    <s v="Cereal"/>
    <n v="1.1036331909573914E-2"/>
  </r>
  <r>
    <n v="2016"/>
    <s v="Andhra Pradesh"/>
    <s v="East Godavari"/>
    <x v="1"/>
    <n v="10220"/>
    <n v="8478.67"/>
    <m/>
    <s v="High"/>
    <s v="Large"/>
    <x v="1"/>
    <s v="2010s"/>
    <s v="Cereal"/>
    <n v="0.82961545988258323"/>
  </r>
  <r>
    <n v="2016"/>
    <s v="Andhra Pradesh"/>
    <s v="East Godavari"/>
    <x v="2"/>
    <n v="1500"/>
    <n v="1504.99"/>
    <m/>
    <s v="Medium"/>
    <s v="Medium"/>
    <x v="1"/>
    <s v="2010s"/>
    <s v="Pulse"/>
    <n v="1.0033266666666667"/>
  </r>
  <r>
    <n v="2016"/>
    <s v="Andhra Pradesh"/>
    <s v="East Godavari"/>
    <x v="3"/>
    <n v="12740"/>
    <n v="476.65"/>
    <m/>
    <s v="Low"/>
    <s v="Large"/>
    <x v="1"/>
    <s v="2010s"/>
    <s v="Fiber"/>
    <n v="3.7413657770800628E-2"/>
  </r>
  <r>
    <n v="2017"/>
    <s v="Andhra Pradesh"/>
    <s v="East Godavari"/>
    <x v="0"/>
    <n v="386540"/>
    <n v="4327.6099999999997"/>
    <m/>
    <s v="High"/>
    <s v="Large"/>
    <x v="1"/>
    <s v="2010s"/>
    <s v="Cereal"/>
    <n v="1.1195762404925751E-2"/>
  </r>
  <r>
    <n v="2017"/>
    <s v="Andhra Pradesh"/>
    <s v="East Godavari"/>
    <x v="1"/>
    <n v="11800"/>
    <n v="9450.7999999999993"/>
    <m/>
    <s v="High"/>
    <s v="Large"/>
    <x v="1"/>
    <s v="2010s"/>
    <s v="Cereal"/>
    <n v="0.80091525423728804"/>
  </r>
  <r>
    <n v="2017"/>
    <s v="Andhra Pradesh"/>
    <s v="East Godavari"/>
    <x v="2"/>
    <n v="1810"/>
    <n v="1430.78"/>
    <m/>
    <s v="Medium"/>
    <s v="Medium"/>
    <x v="1"/>
    <s v="2010s"/>
    <s v="Pulse"/>
    <n v="0.79048618784530389"/>
  </r>
  <r>
    <n v="2017"/>
    <s v="Andhra Pradesh"/>
    <s v="East Godavari"/>
    <x v="3"/>
    <n v="16360"/>
    <n v="393.13"/>
    <m/>
    <s v="Low"/>
    <s v="Large"/>
    <x v="1"/>
    <s v="2010s"/>
    <s v="Fiber"/>
    <n v="2.4029951100244498E-2"/>
  </r>
  <r>
    <n v="2008"/>
    <s v="Andhra Pradesh"/>
    <s v="West Godavari"/>
    <x v="0"/>
    <n v="450460"/>
    <n v="3552.77"/>
    <m/>
    <s v="High"/>
    <s v="Large"/>
    <x v="1"/>
    <s v="2000s"/>
    <s v="Cereal"/>
    <n v="7.8869821959774451E-3"/>
  </r>
  <r>
    <n v="2008"/>
    <s v="Andhra Pradesh"/>
    <s v="West Godavari"/>
    <x v="1"/>
    <n v="48100"/>
    <n v="7871.1"/>
    <m/>
    <s v="High"/>
    <s v="Large"/>
    <x v="1"/>
    <s v="2000s"/>
    <s v="Cereal"/>
    <n v="0.16364033264033265"/>
  </r>
  <r>
    <n v="2008"/>
    <s v="Andhra Pradesh"/>
    <s v="West Godavari"/>
    <x v="3"/>
    <n v="3510"/>
    <n v="612.54"/>
    <m/>
    <s v="Low"/>
    <s v="Medium"/>
    <x v="1"/>
    <s v="2000s"/>
    <s v="Fiber"/>
    <n v="0.17451282051282049"/>
  </r>
  <r>
    <n v="2009"/>
    <s v="Andhra Pradesh"/>
    <s v="West Godavari"/>
    <x v="0"/>
    <n v="328580"/>
    <n v="3393.57"/>
    <m/>
    <s v="High"/>
    <s v="Large"/>
    <x v="1"/>
    <s v="2000s"/>
    <s v="Cereal"/>
    <n v="1.0327987095988801E-2"/>
  </r>
  <r>
    <n v="2009"/>
    <s v="Andhra Pradesh"/>
    <s v="West Godavari"/>
    <x v="1"/>
    <n v="46880"/>
    <n v="6877.35"/>
    <m/>
    <s v="High"/>
    <s v="Large"/>
    <x v="1"/>
    <s v="2000s"/>
    <s v="Cereal"/>
    <n v="0.14670115187713312"/>
  </r>
  <r>
    <n v="2009"/>
    <s v="Andhra Pradesh"/>
    <s v="West Godavari"/>
    <x v="2"/>
    <n v="200"/>
    <n v="1650"/>
    <m/>
    <s v="Medium"/>
    <s v="Small"/>
    <x v="1"/>
    <s v="2000s"/>
    <s v="Pulse"/>
    <n v="8.25"/>
  </r>
  <r>
    <n v="2009"/>
    <s v="Andhra Pradesh"/>
    <s v="West Godavari"/>
    <x v="3"/>
    <n v="2520"/>
    <n v="547.62"/>
    <m/>
    <s v="Low"/>
    <s v="Medium"/>
    <x v="1"/>
    <s v="2000s"/>
    <s v="Fiber"/>
    <n v="0.21730952380952381"/>
  </r>
  <r>
    <n v="2010"/>
    <s v="Andhra Pradesh"/>
    <s v="West Godavari"/>
    <x v="0"/>
    <n v="456520"/>
    <n v="3264.52"/>
    <m/>
    <s v="High"/>
    <s v="Large"/>
    <x v="1"/>
    <s v="2010s"/>
    <s v="Cereal"/>
    <n v="7.1508805747831422E-3"/>
  </r>
  <r>
    <n v="2010"/>
    <s v="Andhra Pradesh"/>
    <s v="West Godavari"/>
    <x v="1"/>
    <n v="44680"/>
    <n v="6885.86"/>
    <m/>
    <s v="High"/>
    <s v="Large"/>
    <x v="1"/>
    <s v="2010s"/>
    <s v="Cereal"/>
    <n v="0.15411504028648165"/>
  </r>
  <r>
    <n v="2010"/>
    <s v="Andhra Pradesh"/>
    <s v="West Godavari"/>
    <x v="3"/>
    <n v="3960"/>
    <n v="386.36"/>
    <m/>
    <s v="Low"/>
    <s v="Medium"/>
    <x v="1"/>
    <s v="2010s"/>
    <s v="Fiber"/>
    <n v="9.7565656565656564E-2"/>
  </r>
  <r>
    <n v="2011"/>
    <s v="Andhra Pradesh"/>
    <s v="West Godavari"/>
    <x v="0"/>
    <n v="363790"/>
    <n v="3596.77"/>
    <m/>
    <s v="High"/>
    <s v="Large"/>
    <x v="1"/>
    <s v="2010s"/>
    <s v="Cereal"/>
    <n v="9.8869402677368816E-3"/>
  </r>
  <r>
    <n v="2011"/>
    <s v="Andhra Pradesh"/>
    <s v="West Godavari"/>
    <x v="1"/>
    <n v="48360"/>
    <n v="6712.99"/>
    <m/>
    <s v="High"/>
    <s v="Large"/>
    <x v="1"/>
    <s v="2010s"/>
    <s v="Cereal"/>
    <n v="0.13881286186931346"/>
  </r>
  <r>
    <n v="2011"/>
    <s v="Andhra Pradesh"/>
    <s v="West Godavari"/>
    <x v="3"/>
    <n v="5130"/>
    <n v="364.52"/>
    <m/>
    <s v="Low"/>
    <s v="Large"/>
    <x v="1"/>
    <s v="2010s"/>
    <s v="Fiber"/>
    <n v="7.1056530214424943E-2"/>
  </r>
  <r>
    <n v="2012"/>
    <s v="Andhra Pradesh"/>
    <s v="West Godavari"/>
    <x v="0"/>
    <n v="422510"/>
    <n v="3051.62"/>
    <m/>
    <s v="High"/>
    <s v="Large"/>
    <x v="1"/>
    <s v="2010s"/>
    <s v="Cereal"/>
    <n v="7.2225982816974746E-3"/>
  </r>
  <r>
    <n v="2012"/>
    <s v="Andhra Pradesh"/>
    <s v="West Godavari"/>
    <x v="1"/>
    <n v="52870"/>
    <n v="5993.57"/>
    <m/>
    <s v="High"/>
    <s v="Large"/>
    <x v="1"/>
    <s v="2010s"/>
    <s v="Cereal"/>
    <n v="0.11336428976735388"/>
  </r>
  <r>
    <n v="2012"/>
    <s v="Andhra Pradesh"/>
    <s v="West Godavari"/>
    <x v="3"/>
    <n v="6430"/>
    <n v="573.87"/>
    <m/>
    <s v="Low"/>
    <s v="Large"/>
    <x v="1"/>
    <s v="2010s"/>
    <s v="Fiber"/>
    <n v="8.9248833592534993E-2"/>
  </r>
  <r>
    <n v="2013"/>
    <s v="Andhra Pradesh"/>
    <s v="West Godavari"/>
    <x v="0"/>
    <n v="420620"/>
    <n v="3191.34"/>
    <m/>
    <s v="High"/>
    <s v="Large"/>
    <x v="1"/>
    <s v="2010s"/>
    <s v="Cereal"/>
    <n v="7.5872283771575297E-3"/>
  </r>
  <r>
    <n v="2013"/>
    <s v="Andhra Pradesh"/>
    <s v="West Godavari"/>
    <x v="1"/>
    <n v="53870"/>
    <n v="7086.13"/>
    <m/>
    <s v="High"/>
    <s v="Large"/>
    <x v="1"/>
    <s v="2010s"/>
    <s v="Cereal"/>
    <n v="0.1315413031371821"/>
  </r>
  <r>
    <n v="2013"/>
    <s v="Andhra Pradesh"/>
    <s v="West Godavari"/>
    <x v="3"/>
    <n v="5240"/>
    <n v="448.47"/>
    <m/>
    <s v="Low"/>
    <s v="Large"/>
    <x v="1"/>
    <s v="2010s"/>
    <s v="Fiber"/>
    <n v="8.558587786259543E-2"/>
  </r>
  <r>
    <n v="2014"/>
    <s v="Andhra Pradesh"/>
    <s v="West Godavari"/>
    <x v="0"/>
    <n v="409290"/>
    <n v="3968.63"/>
    <m/>
    <s v="High"/>
    <s v="Large"/>
    <x v="1"/>
    <s v="2010s"/>
    <s v="Cereal"/>
    <n v="9.6963766522514608E-3"/>
  </r>
  <r>
    <n v="2014"/>
    <s v="Andhra Pradesh"/>
    <s v="West Godavari"/>
    <x v="1"/>
    <n v="55270"/>
    <n v="6692.42"/>
    <m/>
    <s v="High"/>
    <s v="Large"/>
    <x v="1"/>
    <s v="2010s"/>
    <s v="Cereal"/>
    <n v="0.1210859417405464"/>
  </r>
  <r>
    <n v="2014"/>
    <s v="Andhra Pradesh"/>
    <s v="West Godavari"/>
    <x v="2"/>
    <n v="40"/>
    <n v="2250"/>
    <m/>
    <s v="Medium"/>
    <s v="Small"/>
    <x v="1"/>
    <s v="2010s"/>
    <s v="Pulse"/>
    <n v="56.25"/>
  </r>
  <r>
    <n v="2014"/>
    <s v="Andhra Pradesh"/>
    <s v="West Godavari"/>
    <x v="3"/>
    <n v="9800"/>
    <n v="254.08"/>
    <m/>
    <s v="Low"/>
    <s v="Large"/>
    <x v="1"/>
    <s v="2010s"/>
    <s v="Fiber"/>
    <n v="2.59265306122449E-2"/>
  </r>
  <r>
    <n v="2015"/>
    <s v="Andhra Pradesh"/>
    <s v="West Godavari"/>
    <x v="0"/>
    <n v="403800"/>
    <n v="3859.61"/>
    <m/>
    <s v="High"/>
    <s v="Large"/>
    <x v="1"/>
    <s v="2010s"/>
    <s v="Cereal"/>
    <n v="9.5582218920257558E-3"/>
  </r>
  <r>
    <n v="2015"/>
    <s v="Andhra Pradesh"/>
    <s v="West Godavari"/>
    <x v="1"/>
    <n v="56370"/>
    <n v="7036.72"/>
    <m/>
    <s v="High"/>
    <s v="Large"/>
    <x v="1"/>
    <s v="2010s"/>
    <s v="Cereal"/>
    <n v="0.12483093844243393"/>
  </r>
  <r>
    <n v="2015"/>
    <s v="Andhra Pradesh"/>
    <s v="West Godavari"/>
    <x v="2"/>
    <n v="30"/>
    <n v="1666.67"/>
    <m/>
    <s v="Medium"/>
    <s v="Small"/>
    <x v="1"/>
    <s v="2010s"/>
    <s v="Pulse"/>
    <n v="55.555666666666667"/>
  </r>
  <r>
    <n v="2015"/>
    <s v="Andhra Pradesh"/>
    <s v="West Godavari"/>
    <x v="3"/>
    <n v="8390"/>
    <n v="594.76"/>
    <m/>
    <s v="Low"/>
    <s v="Large"/>
    <x v="1"/>
    <s v="2010s"/>
    <s v="Fiber"/>
    <n v="7.0889153754469608E-2"/>
  </r>
  <r>
    <n v="2016"/>
    <s v="Andhra Pradesh"/>
    <s v="West Godavari"/>
    <x v="0"/>
    <n v="399410"/>
    <n v="4171.38"/>
    <m/>
    <s v="High"/>
    <s v="Large"/>
    <x v="1"/>
    <s v="2010s"/>
    <s v="Cereal"/>
    <n v="1.0443854685661351E-2"/>
  </r>
  <r>
    <n v="2016"/>
    <s v="Andhra Pradesh"/>
    <s v="West Godavari"/>
    <x v="1"/>
    <n v="58300"/>
    <n v="8624.61"/>
    <m/>
    <s v="High"/>
    <s v="Large"/>
    <x v="1"/>
    <s v="2010s"/>
    <s v="Cereal"/>
    <n v="0.14793499142367067"/>
  </r>
  <r>
    <n v="2016"/>
    <s v="Andhra Pradesh"/>
    <s v="West Godavari"/>
    <x v="3"/>
    <n v="4610"/>
    <n v="576.54999999999995"/>
    <m/>
    <s v="Low"/>
    <s v="Medium"/>
    <x v="1"/>
    <s v="2010s"/>
    <s v="Fiber"/>
    <n v="0.12506507592190888"/>
  </r>
  <r>
    <n v="2017"/>
    <s v="Andhra Pradesh"/>
    <s v="West Godavari"/>
    <x v="0"/>
    <n v="393220"/>
    <n v="4307.75"/>
    <m/>
    <s v="High"/>
    <s v="Large"/>
    <x v="1"/>
    <s v="2010s"/>
    <s v="Cereal"/>
    <n v="1.0955063323330452E-2"/>
  </r>
  <r>
    <n v="2017"/>
    <s v="Andhra Pradesh"/>
    <s v="West Godavari"/>
    <x v="1"/>
    <n v="59430"/>
    <n v="7191.43"/>
    <m/>
    <s v="High"/>
    <s v="Large"/>
    <x v="1"/>
    <s v="2010s"/>
    <s v="Cereal"/>
    <n v="0.12100673060743733"/>
  </r>
  <r>
    <n v="2017"/>
    <s v="Andhra Pradesh"/>
    <s v="West Godavari"/>
    <x v="2"/>
    <n v="30"/>
    <n v="1424.24"/>
    <m/>
    <s v="Medium"/>
    <s v="Small"/>
    <x v="1"/>
    <s v="2010s"/>
    <s v="Pulse"/>
    <n v="47.474666666666664"/>
  </r>
  <r>
    <n v="2017"/>
    <s v="Andhra Pradesh"/>
    <s v="West Godavari"/>
    <x v="3"/>
    <n v="4530"/>
    <n v="556.30999999999995"/>
    <m/>
    <s v="Low"/>
    <s v="Medium"/>
    <x v="1"/>
    <s v="2010s"/>
    <s v="Fiber"/>
    <n v="0.12280573951434877"/>
  </r>
  <r>
    <n v="2008"/>
    <s v="Andhra Pradesh"/>
    <s v="Krishna"/>
    <x v="0"/>
    <n v="394530"/>
    <n v="3617.72"/>
    <m/>
    <s v="High"/>
    <s v="Large"/>
    <x v="1"/>
    <s v="2000s"/>
    <s v="Cereal"/>
    <n v="9.1696955871543358E-3"/>
  </r>
  <r>
    <n v="2008"/>
    <s v="Andhra Pradesh"/>
    <s v="Krishna"/>
    <x v="1"/>
    <n v="29320"/>
    <n v="7857.09"/>
    <m/>
    <s v="High"/>
    <s v="Large"/>
    <x v="1"/>
    <s v="2000s"/>
    <s v="Cereal"/>
    <n v="0.26797714870395634"/>
  </r>
  <r>
    <n v="2008"/>
    <s v="Andhra Pradesh"/>
    <s v="Krishna"/>
    <x v="2"/>
    <n v="930"/>
    <n v="1741.94"/>
    <m/>
    <s v="Medium"/>
    <s v="Small"/>
    <x v="1"/>
    <s v="2000s"/>
    <s v="Pulse"/>
    <n v="1.8730537634408602"/>
  </r>
  <r>
    <n v="2008"/>
    <s v="Andhra Pradesh"/>
    <s v="Krishna"/>
    <x v="3"/>
    <n v="36670"/>
    <n v="609.49"/>
    <m/>
    <s v="Low"/>
    <s v="Large"/>
    <x v="1"/>
    <s v="2000s"/>
    <s v="Fiber"/>
    <n v="1.6620943550586312E-2"/>
  </r>
  <r>
    <n v="2009"/>
    <s v="Andhra Pradesh"/>
    <s v="Krishna"/>
    <x v="0"/>
    <n v="336640"/>
    <n v="3592.23"/>
    <m/>
    <s v="High"/>
    <s v="Large"/>
    <x v="1"/>
    <s v="2000s"/>
    <s v="Cereal"/>
    <n v="1.0670835313688213E-2"/>
  </r>
  <r>
    <n v="2009"/>
    <s v="Andhra Pradesh"/>
    <s v="Krishna"/>
    <x v="1"/>
    <n v="20420"/>
    <n v="7640.55"/>
    <m/>
    <s v="High"/>
    <s v="Large"/>
    <x v="1"/>
    <s v="2000s"/>
    <s v="Cereal"/>
    <n v="0.37416993143976496"/>
  </r>
  <r>
    <n v="2009"/>
    <s v="Andhra Pradesh"/>
    <s v="Krishna"/>
    <x v="2"/>
    <n v="890"/>
    <n v="1640.45"/>
    <m/>
    <s v="Medium"/>
    <s v="Small"/>
    <x v="1"/>
    <s v="2000s"/>
    <s v="Pulse"/>
    <n v="1.8432022471910112"/>
  </r>
  <r>
    <n v="2009"/>
    <s v="Andhra Pradesh"/>
    <s v="Krishna"/>
    <x v="3"/>
    <n v="46900"/>
    <n v="510.02"/>
    <m/>
    <s v="Low"/>
    <s v="Large"/>
    <x v="1"/>
    <s v="2000s"/>
    <s v="Fiber"/>
    <n v="1.0874626865671642E-2"/>
  </r>
  <r>
    <n v="2010"/>
    <s v="Andhra Pradesh"/>
    <s v="Krishna"/>
    <x v="0"/>
    <n v="355340"/>
    <n v="3069.43"/>
    <m/>
    <s v="High"/>
    <s v="Large"/>
    <x v="1"/>
    <s v="2010s"/>
    <s v="Cereal"/>
    <n v="8.6380086677548262E-3"/>
  </r>
  <r>
    <n v="2010"/>
    <s v="Andhra Pradesh"/>
    <s v="Krishna"/>
    <x v="1"/>
    <n v="19220"/>
    <n v="8018.21"/>
    <m/>
    <s v="High"/>
    <s v="Large"/>
    <x v="1"/>
    <s v="2010s"/>
    <s v="Cereal"/>
    <n v="0.41718054110301767"/>
  </r>
  <r>
    <n v="2010"/>
    <s v="Andhra Pradesh"/>
    <s v="Krishna"/>
    <x v="2"/>
    <n v="810"/>
    <n v="1666.67"/>
    <m/>
    <s v="Medium"/>
    <s v="Small"/>
    <x v="1"/>
    <s v="2010s"/>
    <s v="Pulse"/>
    <n v="2.0576172839506173"/>
  </r>
  <r>
    <n v="2010"/>
    <s v="Andhra Pradesh"/>
    <s v="Krishna"/>
    <x v="3"/>
    <n v="51960"/>
    <n v="385.1"/>
    <m/>
    <s v="Low"/>
    <s v="Large"/>
    <x v="1"/>
    <s v="2010s"/>
    <s v="Fiber"/>
    <n v="7.411470361816783E-3"/>
  </r>
  <r>
    <n v="2011"/>
    <s v="Andhra Pradesh"/>
    <s v="Krishna"/>
    <x v="0"/>
    <n v="272030"/>
    <n v="3718.49"/>
    <m/>
    <s v="High"/>
    <s v="Large"/>
    <x v="1"/>
    <s v="2010s"/>
    <s v="Cereal"/>
    <n v="1.3669411461971105E-2"/>
  </r>
  <r>
    <n v="2011"/>
    <s v="Andhra Pradesh"/>
    <s v="Krishna"/>
    <x v="1"/>
    <n v="24690"/>
    <n v="6679.22"/>
    <m/>
    <s v="High"/>
    <s v="Large"/>
    <x v="1"/>
    <s v="2010s"/>
    <s v="Cereal"/>
    <n v="0.27052328878088294"/>
  </r>
  <r>
    <n v="2011"/>
    <s v="Andhra Pradesh"/>
    <s v="Krishna"/>
    <x v="2"/>
    <n v="1280"/>
    <n v="1515.63"/>
    <m/>
    <s v="Medium"/>
    <s v="Medium"/>
    <x v="1"/>
    <s v="2010s"/>
    <s v="Pulse"/>
    <n v="1.1840859375000001"/>
  </r>
  <r>
    <n v="2011"/>
    <s v="Andhra Pradesh"/>
    <s v="Krishna"/>
    <x v="3"/>
    <n v="59850"/>
    <n v="348.04"/>
    <m/>
    <s v="Low"/>
    <s v="Large"/>
    <x v="1"/>
    <s v="2010s"/>
    <s v="Fiber"/>
    <n v="5.8152046783625736E-3"/>
  </r>
  <r>
    <n v="2012"/>
    <s v="Andhra Pradesh"/>
    <s v="Krishna"/>
    <x v="0"/>
    <n v="264530"/>
    <n v="3593.24"/>
    <m/>
    <s v="High"/>
    <s v="Large"/>
    <x v="1"/>
    <s v="2010s"/>
    <s v="Cereal"/>
    <n v="1.3583487695157449E-2"/>
  </r>
  <r>
    <n v="2012"/>
    <s v="Andhra Pradesh"/>
    <s v="Krishna"/>
    <x v="1"/>
    <n v="26230"/>
    <n v="6733.13"/>
    <m/>
    <s v="High"/>
    <s v="Large"/>
    <x v="1"/>
    <s v="2010s"/>
    <s v="Cereal"/>
    <n v="0.2566957682043462"/>
  </r>
  <r>
    <n v="2012"/>
    <s v="Andhra Pradesh"/>
    <s v="Krishna"/>
    <x v="2"/>
    <n v="1910"/>
    <n v="1811.52"/>
    <m/>
    <s v="Medium"/>
    <s v="Medium"/>
    <x v="1"/>
    <s v="2010s"/>
    <s v="Pulse"/>
    <n v="0.94843979057591621"/>
  </r>
  <r>
    <n v="2012"/>
    <s v="Andhra Pradesh"/>
    <s v="Krishna"/>
    <x v="3"/>
    <n v="64510"/>
    <n v="549.99"/>
    <m/>
    <s v="Low"/>
    <s v="Large"/>
    <x v="1"/>
    <s v="2010s"/>
    <s v="Fiber"/>
    <n v="8.5256549372190356E-3"/>
  </r>
  <r>
    <n v="2013"/>
    <s v="Andhra Pradesh"/>
    <s v="Krishna"/>
    <x v="0"/>
    <n v="363320"/>
    <n v="3235.49"/>
    <m/>
    <s v="High"/>
    <s v="Large"/>
    <x v="1"/>
    <s v="2010s"/>
    <s v="Cereal"/>
    <n v="8.905345150280743E-3"/>
  </r>
  <r>
    <n v="2013"/>
    <s v="Andhra Pradesh"/>
    <s v="Krishna"/>
    <x v="1"/>
    <n v="32880"/>
    <n v="6919.71"/>
    <m/>
    <s v="High"/>
    <s v="Large"/>
    <x v="1"/>
    <s v="2010s"/>
    <s v="Cereal"/>
    <n v="0.21045346715328467"/>
  </r>
  <r>
    <n v="2013"/>
    <s v="Andhra Pradesh"/>
    <s v="Krishna"/>
    <x v="2"/>
    <n v="1070"/>
    <n v="1934.58"/>
    <m/>
    <s v="Medium"/>
    <s v="Medium"/>
    <x v="1"/>
    <s v="2010s"/>
    <s v="Pulse"/>
    <n v="1.808018691588785"/>
  </r>
  <r>
    <n v="2013"/>
    <s v="Andhra Pradesh"/>
    <s v="Krishna"/>
    <x v="3"/>
    <n v="59300"/>
    <n v="681.96"/>
    <m/>
    <s v="Low"/>
    <s v="Large"/>
    <x v="1"/>
    <s v="2010s"/>
    <s v="Fiber"/>
    <n v="1.1500168634064082E-2"/>
  </r>
  <r>
    <n v="2014"/>
    <s v="Andhra Pradesh"/>
    <s v="Krishna"/>
    <x v="0"/>
    <n v="288040"/>
    <n v="3467.57"/>
    <m/>
    <s v="High"/>
    <s v="Large"/>
    <x v="1"/>
    <s v="2010s"/>
    <s v="Cereal"/>
    <n v="1.2038501597000418E-2"/>
  </r>
  <r>
    <n v="2014"/>
    <s v="Andhra Pradesh"/>
    <s v="Krishna"/>
    <x v="1"/>
    <n v="25630"/>
    <n v="6300.43"/>
    <m/>
    <s v="High"/>
    <s v="Large"/>
    <x v="1"/>
    <s v="2010s"/>
    <s v="Cereal"/>
    <n v="0.24582247366367538"/>
  </r>
  <r>
    <n v="2014"/>
    <s v="Andhra Pradesh"/>
    <s v="Krishna"/>
    <x v="2"/>
    <n v="770"/>
    <n v="1935.06"/>
    <m/>
    <s v="Medium"/>
    <s v="Small"/>
    <x v="1"/>
    <s v="2010s"/>
    <s v="Pulse"/>
    <n v="2.5130649350649348"/>
  </r>
  <r>
    <n v="2014"/>
    <s v="Andhra Pradesh"/>
    <s v="Krishna"/>
    <x v="3"/>
    <n v="55570"/>
    <n v="847.58"/>
    <m/>
    <s v="Low"/>
    <s v="Large"/>
    <x v="1"/>
    <s v="2010s"/>
    <s v="Fiber"/>
    <n v="1.5252474356667267E-2"/>
  </r>
  <r>
    <n v="2015"/>
    <s v="Andhra Pradesh"/>
    <s v="Krishna"/>
    <x v="0"/>
    <n v="220680"/>
    <n v="3455.86"/>
    <m/>
    <s v="High"/>
    <s v="Large"/>
    <x v="1"/>
    <s v="2010s"/>
    <s v="Cereal"/>
    <n v="1.5660050752220409E-2"/>
  </r>
  <r>
    <n v="2015"/>
    <s v="Andhra Pradesh"/>
    <s v="Krishna"/>
    <x v="1"/>
    <n v="19630"/>
    <n v="5814.57"/>
    <m/>
    <s v="High"/>
    <s v="Large"/>
    <x v="1"/>
    <s v="2010s"/>
    <s v="Cereal"/>
    <n v="0.29620835455934791"/>
  </r>
  <r>
    <n v="2015"/>
    <s v="Andhra Pradesh"/>
    <s v="Krishna"/>
    <x v="2"/>
    <n v="1240"/>
    <n v="2072.58"/>
    <m/>
    <s v="Medium"/>
    <s v="Medium"/>
    <x v="1"/>
    <s v="2010s"/>
    <s v="Pulse"/>
    <n v="1.6714354838709677"/>
  </r>
  <r>
    <n v="2015"/>
    <s v="Andhra Pradesh"/>
    <s v="Krishna"/>
    <x v="3"/>
    <n v="52780"/>
    <n v="684.92"/>
    <m/>
    <s v="Low"/>
    <s v="Large"/>
    <x v="1"/>
    <s v="2010s"/>
    <s v="Fiber"/>
    <n v="1.2976885183781735E-2"/>
  </r>
  <r>
    <n v="2016"/>
    <s v="Andhra Pradesh"/>
    <s v="Krishna"/>
    <x v="0"/>
    <n v="231410"/>
    <n v="3879.35"/>
    <m/>
    <s v="High"/>
    <s v="Large"/>
    <x v="1"/>
    <s v="2010s"/>
    <s v="Cereal"/>
    <n v="1.6763968713538739E-2"/>
  </r>
  <r>
    <n v="2016"/>
    <s v="Andhra Pradesh"/>
    <s v="Krishna"/>
    <x v="1"/>
    <n v="20090"/>
    <n v="6715.76"/>
    <m/>
    <s v="High"/>
    <s v="Large"/>
    <x v="1"/>
    <s v="2010s"/>
    <s v="Cereal"/>
    <n v="0.33428372324539574"/>
  </r>
  <r>
    <n v="2016"/>
    <s v="Andhra Pradesh"/>
    <s v="Krishna"/>
    <x v="2"/>
    <n v="1770"/>
    <n v="1822.13"/>
    <m/>
    <s v="Medium"/>
    <s v="Medium"/>
    <x v="1"/>
    <s v="2010s"/>
    <s v="Pulse"/>
    <n v="1.0294519774011299"/>
  </r>
  <r>
    <n v="2016"/>
    <s v="Andhra Pradesh"/>
    <s v="Krishna"/>
    <x v="3"/>
    <n v="37310"/>
    <n v="769.23"/>
    <m/>
    <s v="Low"/>
    <s v="Large"/>
    <x v="1"/>
    <s v="2010s"/>
    <s v="Fiber"/>
    <n v="2.0617260787992496E-2"/>
  </r>
  <r>
    <n v="2017"/>
    <s v="Andhra Pradesh"/>
    <s v="Krishna"/>
    <x v="0"/>
    <n v="258730"/>
    <n v="3988.57"/>
    <m/>
    <s v="High"/>
    <s v="Large"/>
    <x v="1"/>
    <s v="2010s"/>
    <s v="Cereal"/>
    <n v="1.5415954856414022E-2"/>
  </r>
  <r>
    <n v="2017"/>
    <s v="Andhra Pradesh"/>
    <s v="Krishna"/>
    <x v="1"/>
    <n v="28830"/>
    <n v="6584.08"/>
    <m/>
    <s v="High"/>
    <s v="Large"/>
    <x v="1"/>
    <s v="2010s"/>
    <s v="Cereal"/>
    <n v="0.22837599722511273"/>
  </r>
  <r>
    <n v="2017"/>
    <s v="Andhra Pradesh"/>
    <s v="Krishna"/>
    <x v="2"/>
    <n v="2290"/>
    <n v="1895.06"/>
    <m/>
    <s v="Medium"/>
    <s v="Medium"/>
    <x v="1"/>
    <s v="2010s"/>
    <s v="Pulse"/>
    <n v="0.82753711790393014"/>
  </r>
  <r>
    <n v="2017"/>
    <s v="Andhra Pradesh"/>
    <s v="Krishna"/>
    <x v="3"/>
    <n v="48360"/>
    <n v="728.94"/>
    <m/>
    <s v="Low"/>
    <s v="Large"/>
    <x v="1"/>
    <s v="2010s"/>
    <s v="Fiber"/>
    <n v="1.5073200992555833E-2"/>
  </r>
  <r>
    <n v="2008"/>
    <s v="Andhra Pradesh"/>
    <s v="Guntur"/>
    <x v="0"/>
    <n v="393290"/>
    <n v="3480.46"/>
    <m/>
    <s v="High"/>
    <s v="Large"/>
    <x v="1"/>
    <s v="2000s"/>
    <s v="Cereal"/>
    <n v="8.8496020748048514E-3"/>
  </r>
  <r>
    <n v="2008"/>
    <s v="Andhra Pradesh"/>
    <s v="Guntur"/>
    <x v="1"/>
    <n v="99610"/>
    <n v="9739.65"/>
    <m/>
    <s v="High"/>
    <s v="Large"/>
    <x v="1"/>
    <s v="2000s"/>
    <s v="Cereal"/>
    <n v="9.7777833550848306E-2"/>
  </r>
  <r>
    <n v="2008"/>
    <s v="Andhra Pradesh"/>
    <s v="Guntur"/>
    <x v="2"/>
    <n v="55690"/>
    <n v="1829.97"/>
    <m/>
    <s v="Medium"/>
    <s v="Large"/>
    <x v="1"/>
    <s v="2000s"/>
    <s v="Pulse"/>
    <n v="3.2859938947746456E-2"/>
  </r>
  <r>
    <n v="2008"/>
    <s v="Andhra Pradesh"/>
    <s v="Guntur"/>
    <x v="3"/>
    <n v="185050"/>
    <n v="646.86"/>
    <m/>
    <s v="Low"/>
    <s v="Large"/>
    <x v="1"/>
    <s v="2000s"/>
    <s v="Fiber"/>
    <n v="3.495595784922994E-3"/>
  </r>
  <r>
    <n v="2009"/>
    <s v="Andhra Pradesh"/>
    <s v="Guntur"/>
    <x v="0"/>
    <n v="362300"/>
    <n v="3565.11"/>
    <m/>
    <s v="High"/>
    <s v="Large"/>
    <x v="1"/>
    <s v="2000s"/>
    <s v="Cereal"/>
    <n v="9.840215291195142E-3"/>
  </r>
  <r>
    <n v="2009"/>
    <s v="Andhra Pradesh"/>
    <s v="Guntur"/>
    <x v="1"/>
    <n v="72010"/>
    <n v="7686.19"/>
    <m/>
    <s v="High"/>
    <s v="Large"/>
    <x v="1"/>
    <s v="2000s"/>
    <s v="Cereal"/>
    <n v="0.10673781419247326"/>
  </r>
  <r>
    <n v="2009"/>
    <s v="Andhra Pradesh"/>
    <s v="Guntur"/>
    <x v="2"/>
    <n v="52900"/>
    <n v="1637.76"/>
    <m/>
    <s v="Medium"/>
    <s v="Large"/>
    <x v="1"/>
    <s v="2000s"/>
    <s v="Pulse"/>
    <n v="3.0959546313799623E-2"/>
  </r>
  <r>
    <n v="2009"/>
    <s v="Andhra Pradesh"/>
    <s v="Guntur"/>
    <x v="3"/>
    <n v="166650"/>
    <n v="579.37"/>
    <m/>
    <s v="Low"/>
    <s v="Large"/>
    <x v="1"/>
    <s v="2000s"/>
    <s v="Fiber"/>
    <n v="3.4765676567656764E-3"/>
  </r>
  <r>
    <n v="2010"/>
    <s v="Andhra Pradesh"/>
    <s v="Guntur"/>
    <x v="0"/>
    <n v="401590"/>
    <n v="2715.51"/>
    <m/>
    <s v="Medium"/>
    <s v="Large"/>
    <x v="1"/>
    <s v="2010s"/>
    <s v="Cereal"/>
    <n v="6.7618964615652789E-3"/>
  </r>
  <r>
    <n v="2010"/>
    <s v="Andhra Pradesh"/>
    <s v="Guntur"/>
    <x v="1"/>
    <n v="84490"/>
    <n v="11120.22"/>
    <m/>
    <s v="High"/>
    <s v="Large"/>
    <x v="1"/>
    <s v="2010s"/>
    <s v="Cereal"/>
    <n v="0.13161581252219196"/>
  </r>
  <r>
    <n v="2010"/>
    <s v="Andhra Pradesh"/>
    <s v="Guntur"/>
    <x v="2"/>
    <n v="43060"/>
    <n v="1703.62"/>
    <m/>
    <s v="Medium"/>
    <s v="Large"/>
    <x v="1"/>
    <s v="2010s"/>
    <s v="Pulse"/>
    <n v="3.9563864375290289E-2"/>
  </r>
  <r>
    <n v="2010"/>
    <s v="Andhra Pradesh"/>
    <s v="Guntur"/>
    <x v="3"/>
    <n v="193810"/>
    <n v="399.19"/>
    <m/>
    <s v="Low"/>
    <s v="Large"/>
    <x v="1"/>
    <s v="2010s"/>
    <s v="Fiber"/>
    <n v="2.0596976420205353E-3"/>
  </r>
  <r>
    <n v="2011"/>
    <s v="Andhra Pradesh"/>
    <s v="Guntur"/>
    <x v="0"/>
    <n v="347320"/>
    <n v="3790.21"/>
    <m/>
    <s v="High"/>
    <s v="Large"/>
    <x v="1"/>
    <s v="2010s"/>
    <s v="Cereal"/>
    <n v="1.0912731774732235E-2"/>
  </r>
  <r>
    <n v="2011"/>
    <s v="Andhra Pradesh"/>
    <s v="Guntur"/>
    <x v="1"/>
    <n v="77990"/>
    <n v="8690.4500000000007"/>
    <m/>
    <s v="High"/>
    <s v="Large"/>
    <x v="1"/>
    <s v="2010s"/>
    <s v="Cereal"/>
    <n v="0.11143031157840749"/>
  </r>
  <r>
    <n v="2011"/>
    <s v="Andhra Pradesh"/>
    <s v="Guntur"/>
    <x v="2"/>
    <n v="55240"/>
    <n v="1589.17"/>
    <m/>
    <s v="Medium"/>
    <s v="Large"/>
    <x v="1"/>
    <s v="2010s"/>
    <s v="Pulse"/>
    <n v="2.8768464880521361E-2"/>
  </r>
  <r>
    <n v="2011"/>
    <s v="Andhra Pradesh"/>
    <s v="Guntur"/>
    <x v="3"/>
    <n v="189360"/>
    <n v="368.91"/>
    <m/>
    <s v="Low"/>
    <s v="Large"/>
    <x v="1"/>
    <s v="2010s"/>
    <s v="Fiber"/>
    <n v="1.94819391634981E-3"/>
  </r>
  <r>
    <n v="2012"/>
    <s v="Andhra Pradesh"/>
    <s v="Guntur"/>
    <x v="0"/>
    <n v="206870"/>
    <n v="3504.99"/>
    <m/>
    <s v="High"/>
    <s v="Large"/>
    <x v="1"/>
    <s v="2010s"/>
    <s v="Cereal"/>
    <n v="1.694295934644946E-2"/>
  </r>
  <r>
    <n v="2012"/>
    <s v="Andhra Pradesh"/>
    <s v="Guntur"/>
    <x v="1"/>
    <n v="92990"/>
    <n v="7835.7"/>
    <m/>
    <s v="High"/>
    <s v="Large"/>
    <x v="1"/>
    <s v="2010s"/>
    <s v="Cereal"/>
    <n v="8.4263899344015486E-2"/>
  </r>
  <r>
    <n v="2012"/>
    <s v="Andhra Pradesh"/>
    <s v="Guntur"/>
    <x v="2"/>
    <n v="74250"/>
    <n v="1872.83"/>
    <m/>
    <s v="Medium"/>
    <s v="Large"/>
    <x v="1"/>
    <s v="2010s"/>
    <s v="Pulse"/>
    <n v="2.5223299663299663E-2"/>
  </r>
  <r>
    <n v="2012"/>
    <s v="Andhra Pradesh"/>
    <s v="Guntur"/>
    <x v="3"/>
    <n v="218240"/>
    <n v="626.62"/>
    <m/>
    <s v="Low"/>
    <s v="Large"/>
    <x v="1"/>
    <s v="2010s"/>
    <s v="Fiber"/>
    <n v="2.871242668621701E-3"/>
  </r>
  <r>
    <n v="2013"/>
    <s v="Andhra Pradesh"/>
    <s v="Guntur"/>
    <x v="0"/>
    <n v="391920"/>
    <n v="3421.25"/>
    <m/>
    <s v="High"/>
    <s v="Large"/>
    <x v="1"/>
    <s v="2010s"/>
    <s v="Cereal"/>
    <n v="8.729460093896713E-3"/>
  </r>
  <r>
    <n v="2013"/>
    <s v="Andhra Pradesh"/>
    <s v="Guntur"/>
    <x v="1"/>
    <n v="97700"/>
    <n v="7455.9"/>
    <m/>
    <s v="High"/>
    <s v="Large"/>
    <x v="1"/>
    <s v="2010s"/>
    <s v="Cereal"/>
    <n v="7.6314227226202652E-2"/>
  </r>
  <r>
    <n v="2013"/>
    <s v="Andhra Pradesh"/>
    <s v="Guntur"/>
    <x v="2"/>
    <n v="41470"/>
    <n v="2021.66"/>
    <m/>
    <s v="Medium"/>
    <s v="Large"/>
    <x v="1"/>
    <s v="2010s"/>
    <s v="Pulse"/>
    <n v="4.8749939715456957E-2"/>
  </r>
  <r>
    <n v="2013"/>
    <s v="Andhra Pradesh"/>
    <s v="Guntur"/>
    <x v="3"/>
    <n v="232010"/>
    <n v="683.94"/>
    <m/>
    <s v="Low"/>
    <s v="Large"/>
    <x v="1"/>
    <s v="2010s"/>
    <s v="Fiber"/>
    <n v="2.947890177147537E-3"/>
  </r>
  <r>
    <n v="2014"/>
    <s v="Andhra Pradesh"/>
    <s v="Guntur"/>
    <x v="0"/>
    <n v="333740"/>
    <n v="3891.24"/>
    <m/>
    <s v="High"/>
    <s v="Large"/>
    <x v="1"/>
    <s v="2010s"/>
    <s v="Cereal"/>
    <n v="1.1659495415592976E-2"/>
  </r>
  <r>
    <n v="2014"/>
    <s v="Andhra Pradesh"/>
    <s v="Guntur"/>
    <x v="1"/>
    <n v="71920"/>
    <n v="9352.2999999999993"/>
    <m/>
    <s v="High"/>
    <s v="Large"/>
    <x v="1"/>
    <s v="2010s"/>
    <s v="Cereal"/>
    <n v="0.13003754171301446"/>
  </r>
  <r>
    <n v="2014"/>
    <s v="Andhra Pradesh"/>
    <s v="Guntur"/>
    <x v="2"/>
    <n v="29290"/>
    <n v="1972.7"/>
    <m/>
    <s v="Medium"/>
    <s v="Large"/>
    <x v="1"/>
    <s v="2010s"/>
    <s v="Pulse"/>
    <n v="6.7350631614885623E-2"/>
  </r>
  <r>
    <n v="2014"/>
    <s v="Andhra Pradesh"/>
    <s v="Guntur"/>
    <x v="3"/>
    <n v="239600"/>
    <n v="896.34"/>
    <m/>
    <s v="Low"/>
    <s v="Large"/>
    <x v="1"/>
    <s v="2010s"/>
    <s v="Fiber"/>
    <n v="3.740984974958264E-3"/>
  </r>
  <r>
    <n v="2015"/>
    <s v="Andhra Pradesh"/>
    <s v="Guntur"/>
    <x v="0"/>
    <n v="183640"/>
    <n v="3033.49"/>
    <m/>
    <s v="High"/>
    <s v="Large"/>
    <x v="1"/>
    <s v="2010s"/>
    <s v="Cereal"/>
    <n v="1.6518677847963407E-2"/>
  </r>
  <r>
    <n v="2015"/>
    <s v="Andhra Pradesh"/>
    <s v="Guntur"/>
    <x v="1"/>
    <n v="36550"/>
    <n v="8651.36"/>
    <m/>
    <s v="High"/>
    <s v="Large"/>
    <x v="1"/>
    <s v="2010s"/>
    <s v="Cereal"/>
    <n v="0.23669931600547198"/>
  </r>
  <r>
    <n v="2015"/>
    <s v="Andhra Pradesh"/>
    <s v="Guntur"/>
    <x v="2"/>
    <n v="58390"/>
    <n v="1848.85"/>
    <m/>
    <s v="Medium"/>
    <s v="Large"/>
    <x v="1"/>
    <s v="2010s"/>
    <s v="Pulse"/>
    <n v="3.1663812296626133E-2"/>
  </r>
  <r>
    <n v="2015"/>
    <s v="Andhra Pradesh"/>
    <s v="Guntur"/>
    <x v="3"/>
    <n v="225090"/>
    <n v="675.35"/>
    <m/>
    <s v="Low"/>
    <s v="Large"/>
    <x v="1"/>
    <s v="2010s"/>
    <s v="Fiber"/>
    <n v="3.0003554133901994E-3"/>
  </r>
  <r>
    <n v="2016"/>
    <s v="Andhra Pradesh"/>
    <s v="Guntur"/>
    <x v="0"/>
    <n v="194370"/>
    <n v="4124.67"/>
    <m/>
    <s v="High"/>
    <s v="Large"/>
    <x v="1"/>
    <s v="2010s"/>
    <s v="Cereal"/>
    <n v="2.1220713073005094E-2"/>
  </r>
  <r>
    <n v="2016"/>
    <s v="Andhra Pradesh"/>
    <s v="Guntur"/>
    <x v="1"/>
    <n v="38590"/>
    <n v="8755.41"/>
    <m/>
    <s v="High"/>
    <s v="Large"/>
    <x v="1"/>
    <s v="2010s"/>
    <s v="Cereal"/>
    <n v="0.22688287121015807"/>
  </r>
  <r>
    <n v="2016"/>
    <s v="Andhra Pradesh"/>
    <s v="Guntur"/>
    <x v="2"/>
    <n v="60000"/>
    <n v="1663.05"/>
    <m/>
    <s v="Medium"/>
    <s v="Large"/>
    <x v="1"/>
    <s v="2010s"/>
    <s v="Pulse"/>
    <n v="2.7717499999999999E-2"/>
  </r>
  <r>
    <n v="2016"/>
    <s v="Andhra Pradesh"/>
    <s v="Guntur"/>
    <x v="3"/>
    <n v="149120"/>
    <n v="816.69"/>
    <m/>
    <s v="Low"/>
    <s v="Large"/>
    <x v="1"/>
    <s v="2010s"/>
    <s v="Fiber"/>
    <n v="5.4767301502145925E-3"/>
  </r>
  <r>
    <n v="2017"/>
    <s v="Andhra Pradesh"/>
    <s v="Guntur"/>
    <x v="0"/>
    <n v="224270"/>
    <n v="4175.12"/>
    <m/>
    <s v="High"/>
    <s v="Large"/>
    <x v="1"/>
    <s v="2010s"/>
    <s v="Cereal"/>
    <n v="1.8616489053373167E-2"/>
  </r>
  <r>
    <n v="2017"/>
    <s v="Andhra Pradesh"/>
    <s v="Guntur"/>
    <x v="1"/>
    <n v="66400"/>
    <n v="10163.33"/>
    <m/>
    <s v="High"/>
    <s v="Large"/>
    <x v="1"/>
    <s v="2010s"/>
    <s v="Cereal"/>
    <n v="0.15306219879518071"/>
  </r>
  <r>
    <n v="2017"/>
    <s v="Andhra Pradesh"/>
    <s v="Guntur"/>
    <x v="2"/>
    <n v="81560"/>
    <n v="1532.19"/>
    <m/>
    <s v="Medium"/>
    <s v="Large"/>
    <x v="1"/>
    <s v="2010s"/>
    <s v="Pulse"/>
    <n v="1.8786047081902894E-2"/>
  </r>
  <r>
    <n v="2017"/>
    <s v="Andhra Pradesh"/>
    <s v="Guntur"/>
    <x v="3"/>
    <n v="200100"/>
    <n v="757.01"/>
    <m/>
    <s v="Low"/>
    <s v="Large"/>
    <x v="1"/>
    <s v="2010s"/>
    <s v="Fiber"/>
    <n v="3.783158420789605E-3"/>
  </r>
  <r>
    <n v="2008"/>
    <s v="Andhra Pradesh"/>
    <s v="S.P.S. Nellore"/>
    <x v="0"/>
    <n v="307020"/>
    <n v="3843.64"/>
    <m/>
    <s v="High"/>
    <s v="Large"/>
    <x v="1"/>
    <s v="2000s"/>
    <s v="Cereal"/>
    <n v="1.2519184417953227E-2"/>
  </r>
  <r>
    <n v="2008"/>
    <s v="Andhra Pradesh"/>
    <s v="S.P.S. Nellore"/>
    <x v="1"/>
    <n v="3380"/>
    <n v="5644.83"/>
    <m/>
    <s v="High"/>
    <s v="Medium"/>
    <x v="1"/>
    <s v="2000s"/>
    <s v="Cereal"/>
    <n v="1.670068047337278"/>
  </r>
  <r>
    <n v="2008"/>
    <s v="Andhra Pradesh"/>
    <s v="S.P.S. Nellore"/>
    <x v="2"/>
    <n v="46110"/>
    <n v="1627.44"/>
    <m/>
    <s v="Medium"/>
    <s v="Large"/>
    <x v="1"/>
    <s v="2000s"/>
    <s v="Pulse"/>
    <n v="3.5294729993493819E-2"/>
  </r>
  <r>
    <n v="2008"/>
    <s v="Andhra Pradesh"/>
    <s v="S.P.S. Nellore"/>
    <x v="3"/>
    <n v="22380"/>
    <n v="567.25"/>
    <m/>
    <s v="Low"/>
    <s v="Large"/>
    <x v="1"/>
    <s v="2000s"/>
    <s v="Fiber"/>
    <n v="2.5346291331546023E-2"/>
  </r>
  <r>
    <n v="2009"/>
    <s v="Andhra Pradesh"/>
    <s v="S.P.S. Nellore"/>
    <x v="0"/>
    <n v="315990"/>
    <n v="3765.82"/>
    <m/>
    <s v="High"/>
    <s v="Large"/>
    <x v="1"/>
    <s v="2000s"/>
    <s v="Cereal"/>
    <n v="1.1917529035728978E-2"/>
  </r>
  <r>
    <n v="2009"/>
    <s v="Andhra Pradesh"/>
    <s v="S.P.S. Nellore"/>
    <x v="1"/>
    <n v="3040"/>
    <n v="7711.87"/>
    <m/>
    <s v="High"/>
    <s v="Medium"/>
    <x v="1"/>
    <s v="2000s"/>
    <s v="Cereal"/>
    <n v="2.536799342105263"/>
  </r>
  <r>
    <n v="2009"/>
    <s v="Andhra Pradesh"/>
    <s v="S.P.S. Nellore"/>
    <x v="2"/>
    <n v="45840"/>
    <n v="1622.67"/>
    <m/>
    <s v="Medium"/>
    <s v="Large"/>
    <x v="1"/>
    <s v="2000s"/>
    <s v="Pulse"/>
    <n v="3.5398560209424085E-2"/>
  </r>
  <r>
    <n v="2009"/>
    <s v="Andhra Pradesh"/>
    <s v="S.P.S. Nellore"/>
    <x v="3"/>
    <n v="17090"/>
    <n v="499.54"/>
    <m/>
    <s v="Low"/>
    <s v="Large"/>
    <x v="1"/>
    <s v="2000s"/>
    <s v="Fiber"/>
    <n v="2.9229959040374488E-2"/>
  </r>
  <r>
    <n v="2010"/>
    <s v="Andhra Pradesh"/>
    <s v="S.P.S. Nellore"/>
    <x v="0"/>
    <n v="330440"/>
    <n v="3640.34"/>
    <m/>
    <s v="High"/>
    <s v="Large"/>
    <x v="1"/>
    <s v="2010s"/>
    <s v="Cereal"/>
    <n v="1.1016644474034621E-2"/>
  </r>
  <r>
    <n v="2010"/>
    <s v="Andhra Pradesh"/>
    <s v="S.P.S. Nellore"/>
    <x v="1"/>
    <n v="3980"/>
    <n v="8331.57"/>
    <m/>
    <s v="High"/>
    <s v="Medium"/>
    <x v="1"/>
    <s v="2010s"/>
    <s v="Cereal"/>
    <n v="2.0933592964824119"/>
  </r>
  <r>
    <n v="2010"/>
    <s v="Andhra Pradesh"/>
    <s v="S.P.S. Nellore"/>
    <x v="2"/>
    <n v="37370"/>
    <n v="1608.95"/>
    <m/>
    <s v="Medium"/>
    <s v="Large"/>
    <x v="1"/>
    <s v="2010s"/>
    <s v="Pulse"/>
    <n v="4.3054589242708059E-2"/>
  </r>
  <r>
    <n v="2010"/>
    <s v="Andhra Pradesh"/>
    <s v="S.P.S. Nellore"/>
    <x v="3"/>
    <n v="27800"/>
    <n v="357.3"/>
    <m/>
    <s v="Low"/>
    <s v="Large"/>
    <x v="1"/>
    <s v="2010s"/>
    <s v="Fiber"/>
    <n v="1.2852517985611512E-2"/>
  </r>
  <r>
    <n v="2011"/>
    <s v="Andhra Pradesh"/>
    <s v="S.P.S. Nellore"/>
    <x v="0"/>
    <n v="299610"/>
    <n v="3984.22"/>
    <m/>
    <s v="High"/>
    <s v="Large"/>
    <x v="1"/>
    <s v="2010s"/>
    <s v="Cereal"/>
    <n v="1.3298020760321751E-2"/>
  </r>
  <r>
    <n v="2011"/>
    <s v="Andhra Pradesh"/>
    <s v="S.P.S. Nellore"/>
    <x v="1"/>
    <n v="6580"/>
    <n v="7522.6"/>
    <m/>
    <s v="High"/>
    <s v="Large"/>
    <x v="1"/>
    <s v="2010s"/>
    <s v="Cereal"/>
    <n v="1.1432522796352584"/>
  </r>
  <r>
    <n v="2011"/>
    <s v="Andhra Pradesh"/>
    <s v="S.P.S. Nellore"/>
    <x v="2"/>
    <n v="47920"/>
    <n v="1443.29"/>
    <m/>
    <s v="Medium"/>
    <s v="Large"/>
    <x v="1"/>
    <s v="2010s"/>
    <s v="Pulse"/>
    <n v="3.0118739565943239E-2"/>
  </r>
  <r>
    <n v="2011"/>
    <s v="Andhra Pradesh"/>
    <s v="S.P.S. Nellore"/>
    <x v="3"/>
    <n v="38950"/>
    <n v="383.89"/>
    <m/>
    <s v="Low"/>
    <s v="Large"/>
    <x v="1"/>
    <s v="2010s"/>
    <s v="Fiber"/>
    <n v="9.8559691912708594E-3"/>
  </r>
  <r>
    <n v="2012"/>
    <s v="Andhra Pradesh"/>
    <s v="S.P.S. Nellore"/>
    <x v="0"/>
    <n v="270940"/>
    <n v="4054.89"/>
    <m/>
    <s v="High"/>
    <s v="Large"/>
    <x v="1"/>
    <s v="2010s"/>
    <s v="Cereal"/>
    <n v="1.4966007234073965E-2"/>
  </r>
  <r>
    <n v="2012"/>
    <s v="Andhra Pradesh"/>
    <s v="S.P.S. Nellore"/>
    <x v="1"/>
    <n v="9570"/>
    <n v="6341.43"/>
    <m/>
    <s v="High"/>
    <s v="Large"/>
    <x v="1"/>
    <s v="2010s"/>
    <s v="Cereal"/>
    <n v="0.66263636363636369"/>
  </r>
  <r>
    <n v="2012"/>
    <s v="Andhra Pradesh"/>
    <s v="S.P.S. Nellore"/>
    <x v="2"/>
    <n v="54140"/>
    <n v="1721.34"/>
    <m/>
    <s v="Medium"/>
    <s v="Large"/>
    <x v="1"/>
    <s v="2010s"/>
    <s v="Pulse"/>
    <n v="3.1794237162910972E-2"/>
  </r>
  <r>
    <n v="2012"/>
    <s v="Andhra Pradesh"/>
    <s v="S.P.S. Nellore"/>
    <x v="3"/>
    <n v="32680"/>
    <n v="508.5"/>
    <m/>
    <s v="Low"/>
    <s v="Large"/>
    <x v="1"/>
    <s v="2010s"/>
    <s v="Fiber"/>
    <n v="1.5559975520195838E-2"/>
  </r>
  <r>
    <n v="2013"/>
    <s v="Andhra Pradesh"/>
    <s v="S.P.S. Nellore"/>
    <x v="0"/>
    <n v="277550"/>
    <n v="4011.42"/>
    <m/>
    <s v="High"/>
    <s v="Large"/>
    <x v="1"/>
    <s v="2010s"/>
    <s v="Cereal"/>
    <n v="1.445296343001261E-2"/>
  </r>
  <r>
    <n v="2013"/>
    <s v="Andhra Pradesh"/>
    <s v="S.P.S. Nellore"/>
    <x v="1"/>
    <n v="10700"/>
    <n v="7411.54"/>
    <m/>
    <s v="High"/>
    <s v="Large"/>
    <x v="1"/>
    <s v="2010s"/>
    <s v="Cereal"/>
    <n v="0.69266728971962621"/>
  </r>
  <r>
    <n v="2013"/>
    <s v="Andhra Pradesh"/>
    <s v="S.P.S. Nellore"/>
    <x v="2"/>
    <n v="33830"/>
    <n v="1803.85"/>
    <m/>
    <s v="Medium"/>
    <s v="Large"/>
    <x v="1"/>
    <s v="2010s"/>
    <s v="Pulse"/>
    <n v="5.3321016848950631E-2"/>
  </r>
  <r>
    <n v="2013"/>
    <s v="Andhra Pradesh"/>
    <s v="S.P.S. Nellore"/>
    <x v="3"/>
    <n v="38840"/>
    <n v="573.27"/>
    <m/>
    <s v="Low"/>
    <s v="Large"/>
    <x v="1"/>
    <s v="2010s"/>
    <s v="Fiber"/>
    <n v="1.4759783728115344E-2"/>
  </r>
  <r>
    <n v="2014"/>
    <s v="Andhra Pradesh"/>
    <s v="S.P.S. Nellore"/>
    <x v="0"/>
    <n v="280730"/>
    <n v="4001.19"/>
    <m/>
    <s v="High"/>
    <s v="Large"/>
    <x v="1"/>
    <s v="2010s"/>
    <s v="Cereal"/>
    <n v="1.4252805186478111E-2"/>
  </r>
  <r>
    <n v="2014"/>
    <s v="Andhra Pradesh"/>
    <s v="S.P.S. Nellore"/>
    <x v="1"/>
    <n v="7310"/>
    <n v="7647.06"/>
    <m/>
    <s v="High"/>
    <s v="Large"/>
    <x v="1"/>
    <s v="2010s"/>
    <s v="Cereal"/>
    <n v="1.046109439124487"/>
  </r>
  <r>
    <n v="2014"/>
    <s v="Andhra Pradesh"/>
    <s v="S.P.S. Nellore"/>
    <x v="2"/>
    <n v="22980"/>
    <n v="1892.56"/>
    <m/>
    <s v="Medium"/>
    <s v="Large"/>
    <x v="1"/>
    <s v="2010s"/>
    <s v="Pulse"/>
    <n v="8.2356832027850296E-2"/>
  </r>
  <r>
    <n v="2014"/>
    <s v="Andhra Pradesh"/>
    <s v="S.P.S. Nellore"/>
    <x v="3"/>
    <n v="36910"/>
    <n v="615.01"/>
    <m/>
    <s v="Low"/>
    <s v="Large"/>
    <x v="1"/>
    <s v="2010s"/>
    <s v="Fiber"/>
    <n v="1.6662422107829856E-2"/>
  </r>
  <r>
    <n v="2015"/>
    <s v="Andhra Pradesh"/>
    <s v="S.P.S. Nellore"/>
    <x v="0"/>
    <n v="305120"/>
    <n v="4449.3999999999996"/>
    <m/>
    <s v="High"/>
    <s v="Large"/>
    <x v="1"/>
    <s v="2010s"/>
    <s v="Cereal"/>
    <n v="1.4582459360251702E-2"/>
  </r>
  <r>
    <n v="2015"/>
    <s v="Andhra Pradesh"/>
    <s v="S.P.S. Nellore"/>
    <x v="1"/>
    <n v="4610"/>
    <n v="5855.7"/>
    <m/>
    <s v="High"/>
    <s v="Medium"/>
    <x v="1"/>
    <s v="2010s"/>
    <s v="Cereal"/>
    <n v="1.2702169197396962"/>
  </r>
  <r>
    <n v="2015"/>
    <s v="Andhra Pradesh"/>
    <s v="S.P.S. Nellore"/>
    <x v="2"/>
    <n v="42060"/>
    <n v="1832.5"/>
    <m/>
    <s v="Medium"/>
    <s v="Large"/>
    <x v="1"/>
    <s v="2010s"/>
    <s v="Pulse"/>
    <n v="4.3568711364717072E-2"/>
  </r>
  <r>
    <n v="2015"/>
    <s v="Andhra Pradesh"/>
    <s v="S.P.S. Nellore"/>
    <x v="3"/>
    <n v="27750"/>
    <n v="490.84"/>
    <m/>
    <s v="Low"/>
    <s v="Large"/>
    <x v="1"/>
    <s v="2010s"/>
    <s v="Fiber"/>
    <n v="1.7687927927927928E-2"/>
  </r>
  <r>
    <n v="2016"/>
    <s v="Andhra Pradesh"/>
    <s v="S.P.S. Nellore"/>
    <x v="0"/>
    <n v="219860"/>
    <n v="4183.55"/>
    <m/>
    <s v="High"/>
    <s v="Large"/>
    <x v="1"/>
    <s v="2010s"/>
    <s v="Cereal"/>
    <n v="1.9028245246975349E-2"/>
  </r>
  <r>
    <n v="2016"/>
    <s v="Andhra Pradesh"/>
    <s v="S.P.S. Nellore"/>
    <x v="1"/>
    <n v="3830"/>
    <n v="6723.43"/>
    <m/>
    <s v="High"/>
    <s v="Medium"/>
    <x v="1"/>
    <s v="2010s"/>
    <s v="Cereal"/>
    <n v="1.7554647519582247"/>
  </r>
  <r>
    <n v="2016"/>
    <s v="Andhra Pradesh"/>
    <s v="S.P.S. Nellore"/>
    <x v="2"/>
    <n v="44630"/>
    <n v="1285.8699999999999"/>
    <m/>
    <s v="Medium"/>
    <s v="Large"/>
    <x v="1"/>
    <s v="2010s"/>
    <s v="Pulse"/>
    <n v="2.8811785794308757E-2"/>
  </r>
  <r>
    <n v="2016"/>
    <s v="Andhra Pradesh"/>
    <s v="S.P.S. Nellore"/>
    <x v="3"/>
    <n v="13600"/>
    <n v="489.46"/>
    <m/>
    <s v="Low"/>
    <s v="Large"/>
    <x v="1"/>
    <s v="2010s"/>
    <s v="Fiber"/>
    <n v="3.5989705882352938E-2"/>
  </r>
  <r>
    <n v="2017"/>
    <s v="Andhra Pradesh"/>
    <s v="S.P.S. Nellore"/>
    <x v="0"/>
    <n v="242520"/>
    <n v="4558.5200000000004"/>
    <m/>
    <s v="High"/>
    <s v="Large"/>
    <x v="1"/>
    <s v="2010s"/>
    <s v="Cereal"/>
    <n v="1.8796470394194294E-2"/>
  </r>
  <r>
    <n v="2017"/>
    <s v="Andhra Pradesh"/>
    <s v="S.P.S. Nellore"/>
    <x v="1"/>
    <n v="7690"/>
    <n v="6388.87"/>
    <m/>
    <s v="High"/>
    <s v="Large"/>
    <x v="1"/>
    <s v="2010s"/>
    <s v="Cereal"/>
    <n v="0.8308023407022106"/>
  </r>
  <r>
    <n v="2017"/>
    <s v="Andhra Pradesh"/>
    <s v="S.P.S. Nellore"/>
    <x v="2"/>
    <n v="50970"/>
    <n v="1294"/>
    <m/>
    <s v="Medium"/>
    <s v="Large"/>
    <x v="1"/>
    <s v="2010s"/>
    <s v="Pulse"/>
    <n v="2.5387482833039043E-2"/>
  </r>
  <r>
    <n v="2017"/>
    <s v="Andhra Pradesh"/>
    <s v="S.P.S. Nellore"/>
    <x v="3"/>
    <n v="18340"/>
    <n v="411.78"/>
    <m/>
    <s v="Low"/>
    <s v="Large"/>
    <x v="1"/>
    <s v="2010s"/>
    <s v="Fiber"/>
    <n v="2.2452562704471098E-2"/>
  </r>
  <r>
    <n v="2008"/>
    <s v="Andhra Pradesh"/>
    <s v="Kurnool"/>
    <x v="0"/>
    <n v="132470"/>
    <n v="3427.84"/>
    <m/>
    <s v="High"/>
    <s v="Large"/>
    <x v="1"/>
    <s v="2000s"/>
    <s v="Cereal"/>
    <n v="2.5876349362119726E-2"/>
  </r>
  <r>
    <n v="2008"/>
    <s v="Andhra Pradesh"/>
    <s v="Kurnool"/>
    <x v="1"/>
    <n v="22460"/>
    <n v="5667.84"/>
    <m/>
    <s v="High"/>
    <s v="Large"/>
    <x v="1"/>
    <s v="2000s"/>
    <s v="Cereal"/>
    <n v="0.25235262689225291"/>
  </r>
  <r>
    <n v="2008"/>
    <s v="Andhra Pradesh"/>
    <s v="Kurnool"/>
    <x v="2"/>
    <n v="239080"/>
    <n v="1479.78"/>
    <m/>
    <s v="Medium"/>
    <s v="Large"/>
    <x v="1"/>
    <s v="2000s"/>
    <s v="Pulse"/>
    <n v="6.1894763259160114E-3"/>
  </r>
  <r>
    <n v="2008"/>
    <s v="Andhra Pradesh"/>
    <s v="Kurnool"/>
    <x v="3"/>
    <n v="29920"/>
    <n v="362.78"/>
    <m/>
    <s v="Low"/>
    <s v="Large"/>
    <x v="1"/>
    <s v="2000s"/>
    <s v="Fiber"/>
    <n v="1.2124999999999999E-2"/>
  </r>
  <r>
    <n v="2009"/>
    <s v="Andhra Pradesh"/>
    <s v="Kurnool"/>
    <x v="0"/>
    <n v="147350"/>
    <n v="3343.21"/>
    <m/>
    <s v="High"/>
    <s v="Large"/>
    <x v="1"/>
    <s v="2000s"/>
    <s v="Cereal"/>
    <n v="2.2688903970139125E-2"/>
  </r>
  <r>
    <n v="2009"/>
    <s v="Andhra Pradesh"/>
    <s v="Kurnool"/>
    <x v="1"/>
    <n v="15950"/>
    <n v="4214.63"/>
    <m/>
    <s v="High"/>
    <s v="Large"/>
    <x v="1"/>
    <s v="2000s"/>
    <s v="Cereal"/>
    <n v="0.26424012539184955"/>
  </r>
  <r>
    <n v="2009"/>
    <s v="Andhra Pradesh"/>
    <s v="Kurnool"/>
    <x v="2"/>
    <n v="254510"/>
    <n v="1421.27"/>
    <m/>
    <s v="Medium"/>
    <s v="Large"/>
    <x v="1"/>
    <s v="2000s"/>
    <s v="Pulse"/>
    <n v="5.584338532867078E-3"/>
  </r>
  <r>
    <n v="2009"/>
    <s v="Andhra Pradesh"/>
    <s v="Kurnool"/>
    <x v="3"/>
    <n v="41340"/>
    <n v="278.08999999999997"/>
    <m/>
    <s v="Low"/>
    <s v="Large"/>
    <x v="1"/>
    <s v="2000s"/>
    <s v="Fiber"/>
    <n v="6.7268988872762449E-3"/>
  </r>
  <r>
    <n v="2010"/>
    <s v="Andhra Pradesh"/>
    <s v="Kurnool"/>
    <x v="0"/>
    <n v="162160"/>
    <n v="2961.26"/>
    <m/>
    <s v="Medium"/>
    <s v="Large"/>
    <x v="1"/>
    <s v="2010s"/>
    <s v="Cereal"/>
    <n v="1.8261346817957574E-2"/>
  </r>
  <r>
    <n v="2010"/>
    <s v="Andhra Pradesh"/>
    <s v="Kurnool"/>
    <x v="1"/>
    <n v="21580"/>
    <n v="6536.44"/>
    <m/>
    <s v="High"/>
    <s v="Large"/>
    <x v="1"/>
    <s v="2010s"/>
    <s v="Cereal"/>
    <n v="0.30289341983317886"/>
  </r>
  <r>
    <n v="2010"/>
    <s v="Andhra Pradesh"/>
    <s v="Kurnool"/>
    <x v="2"/>
    <n v="229210"/>
    <n v="1242.82"/>
    <m/>
    <s v="Medium"/>
    <s v="Large"/>
    <x v="1"/>
    <s v="2010s"/>
    <s v="Pulse"/>
    <n v="5.4221892587583437E-3"/>
  </r>
  <r>
    <n v="2010"/>
    <s v="Andhra Pradesh"/>
    <s v="Kurnool"/>
    <x v="3"/>
    <n v="62230"/>
    <n v="354.5"/>
    <m/>
    <s v="Low"/>
    <s v="Large"/>
    <x v="1"/>
    <s v="2010s"/>
    <s v="Fiber"/>
    <n v="5.6966093524023782E-3"/>
  </r>
  <r>
    <n v="2011"/>
    <s v="Andhra Pradesh"/>
    <s v="Kurnool"/>
    <x v="0"/>
    <n v="125680"/>
    <n v="3566.47"/>
    <m/>
    <s v="High"/>
    <s v="Large"/>
    <x v="1"/>
    <s v="2010s"/>
    <s v="Cereal"/>
    <n v="2.8377387014640355E-2"/>
  </r>
  <r>
    <n v="2011"/>
    <s v="Andhra Pradesh"/>
    <s v="Kurnool"/>
    <x v="1"/>
    <n v="31670"/>
    <n v="5373.3"/>
    <m/>
    <s v="High"/>
    <s v="Large"/>
    <x v="1"/>
    <s v="2010s"/>
    <s v="Cereal"/>
    <n v="0.1696652983896432"/>
  </r>
  <r>
    <n v="2011"/>
    <s v="Andhra Pradesh"/>
    <s v="Kurnool"/>
    <x v="2"/>
    <n v="216180"/>
    <n v="811.5"/>
    <m/>
    <s v="Low"/>
    <s v="Large"/>
    <x v="1"/>
    <s v="2010s"/>
    <s v="Pulse"/>
    <n v="3.7538162642242576E-3"/>
  </r>
  <r>
    <n v="2011"/>
    <s v="Andhra Pradesh"/>
    <s v="Kurnool"/>
    <x v="3"/>
    <n v="106510"/>
    <n v="231.16"/>
    <m/>
    <s v="Low"/>
    <s v="Large"/>
    <x v="1"/>
    <s v="2010s"/>
    <s v="Fiber"/>
    <n v="2.1703126466998401E-3"/>
  </r>
  <r>
    <n v="2012"/>
    <s v="Andhra Pradesh"/>
    <s v="Kurnool"/>
    <x v="0"/>
    <n v="97750"/>
    <n v="3757.06"/>
    <m/>
    <s v="High"/>
    <s v="Large"/>
    <x v="1"/>
    <s v="2010s"/>
    <s v="Cereal"/>
    <n v="3.8435396419437343E-2"/>
  </r>
  <r>
    <n v="2012"/>
    <s v="Andhra Pradesh"/>
    <s v="Kurnool"/>
    <x v="1"/>
    <n v="45730"/>
    <n v="5369.67"/>
    <m/>
    <s v="High"/>
    <s v="Large"/>
    <x v="1"/>
    <s v="2010s"/>
    <s v="Cereal"/>
    <n v="0.11742116772359501"/>
  </r>
  <r>
    <n v="2012"/>
    <s v="Andhra Pradesh"/>
    <s v="Kurnool"/>
    <x v="2"/>
    <n v="236160"/>
    <n v="1124.1600000000001"/>
    <m/>
    <s v="Medium"/>
    <s v="Large"/>
    <x v="1"/>
    <s v="2010s"/>
    <s v="Pulse"/>
    <n v="4.7601626016260164E-3"/>
  </r>
  <r>
    <n v="2012"/>
    <s v="Andhra Pradesh"/>
    <s v="Kurnool"/>
    <x v="3"/>
    <n v="165720"/>
    <n v="214.6"/>
    <m/>
    <s v="Low"/>
    <s v="Large"/>
    <x v="1"/>
    <s v="2010s"/>
    <s v="Fiber"/>
    <n v="1.2949553463673666E-3"/>
  </r>
  <r>
    <n v="2013"/>
    <s v="Andhra Pradesh"/>
    <s v="Kurnool"/>
    <x v="0"/>
    <n v="147060"/>
    <n v="3696.13"/>
    <m/>
    <s v="High"/>
    <s v="Large"/>
    <x v="1"/>
    <s v="2010s"/>
    <s v="Cereal"/>
    <n v="2.5133482932136544E-2"/>
  </r>
  <r>
    <n v="2013"/>
    <s v="Andhra Pradesh"/>
    <s v="Kurnool"/>
    <x v="1"/>
    <n v="55580"/>
    <n v="6082.08"/>
    <m/>
    <s v="High"/>
    <s v="Large"/>
    <x v="1"/>
    <s v="2010s"/>
    <s v="Cereal"/>
    <n v="0.10942929111191076"/>
  </r>
  <r>
    <n v="2013"/>
    <s v="Andhra Pradesh"/>
    <s v="Kurnool"/>
    <x v="2"/>
    <n v="212470"/>
    <n v="1409.54"/>
    <m/>
    <s v="Medium"/>
    <s v="Large"/>
    <x v="1"/>
    <s v="2010s"/>
    <s v="Pulse"/>
    <n v="6.6340659857862284E-3"/>
  </r>
  <r>
    <n v="2013"/>
    <s v="Andhra Pradesh"/>
    <s v="Kurnool"/>
    <x v="3"/>
    <n v="217500"/>
    <n v="600.29"/>
    <m/>
    <s v="Low"/>
    <s v="Large"/>
    <x v="1"/>
    <s v="2010s"/>
    <s v="Fiber"/>
    <n v="2.7599540229885054E-3"/>
  </r>
  <r>
    <n v="2014"/>
    <s v="Andhra Pradesh"/>
    <s v="Kurnool"/>
    <x v="0"/>
    <n v="131750"/>
    <n v="3865.01"/>
    <m/>
    <s v="High"/>
    <s v="Large"/>
    <x v="1"/>
    <s v="2010s"/>
    <s v="Cereal"/>
    <n v="2.9335939278937382E-2"/>
  </r>
  <r>
    <n v="2014"/>
    <s v="Andhra Pradesh"/>
    <s v="Kurnool"/>
    <x v="1"/>
    <n v="48900"/>
    <n v="4234.42"/>
    <m/>
    <s v="High"/>
    <s v="Large"/>
    <x v="1"/>
    <s v="2010s"/>
    <s v="Cereal"/>
    <n v="8.659345603271984E-2"/>
  </r>
  <r>
    <n v="2014"/>
    <s v="Andhra Pradesh"/>
    <s v="Kurnool"/>
    <x v="2"/>
    <n v="152000"/>
    <n v="1352.3"/>
    <m/>
    <s v="Medium"/>
    <s v="Large"/>
    <x v="1"/>
    <s v="2010s"/>
    <s v="Pulse"/>
    <n v="8.8967105263157899E-3"/>
  </r>
  <r>
    <n v="2014"/>
    <s v="Andhra Pradesh"/>
    <s v="Kurnool"/>
    <x v="3"/>
    <n v="317610"/>
    <n v="481.93"/>
    <m/>
    <s v="Low"/>
    <s v="Large"/>
    <x v="1"/>
    <s v="2010s"/>
    <s v="Fiber"/>
    <n v="1.5173640628443688E-3"/>
  </r>
  <r>
    <n v="2015"/>
    <s v="Andhra Pradesh"/>
    <s v="Kurnool"/>
    <x v="0"/>
    <n v="62690"/>
    <n v="3192.9"/>
    <m/>
    <s v="High"/>
    <s v="Large"/>
    <x v="1"/>
    <s v="2010s"/>
    <s v="Cereal"/>
    <n v="5.0931568033179137E-2"/>
  </r>
  <r>
    <n v="2015"/>
    <s v="Andhra Pradesh"/>
    <s v="Kurnool"/>
    <x v="1"/>
    <n v="25120"/>
    <n v="4187.2700000000004"/>
    <m/>
    <s v="High"/>
    <s v="Large"/>
    <x v="1"/>
    <s v="2010s"/>
    <s v="Cereal"/>
    <n v="0.16669068471337581"/>
  </r>
  <r>
    <n v="2015"/>
    <s v="Andhra Pradesh"/>
    <s v="Kurnool"/>
    <x v="2"/>
    <n v="213960"/>
    <n v="876.91"/>
    <m/>
    <s v="Low"/>
    <s v="Large"/>
    <x v="1"/>
    <s v="2010s"/>
    <s v="Pulse"/>
    <n v="4.0984763507197607E-3"/>
  </r>
  <r>
    <n v="2015"/>
    <s v="Andhra Pradesh"/>
    <s v="Kurnool"/>
    <x v="3"/>
    <n v="209450"/>
    <n v="337.48"/>
    <m/>
    <s v="Low"/>
    <s v="Large"/>
    <x v="1"/>
    <s v="2010s"/>
    <s v="Fiber"/>
    <n v="1.6112676056338029E-3"/>
  </r>
  <r>
    <n v="2016"/>
    <s v="Andhra Pradesh"/>
    <s v="Kurnool"/>
    <x v="0"/>
    <n v="115130"/>
    <n v="3977.44"/>
    <m/>
    <s v="High"/>
    <s v="Large"/>
    <x v="1"/>
    <s v="2010s"/>
    <s v="Cereal"/>
    <n v="3.4547381221228177E-2"/>
  </r>
  <r>
    <n v="2016"/>
    <s v="Andhra Pradesh"/>
    <s v="Kurnool"/>
    <x v="1"/>
    <n v="36980"/>
    <n v="5515.71"/>
    <m/>
    <s v="High"/>
    <s v="Large"/>
    <x v="1"/>
    <s v="2010s"/>
    <s v="Cereal"/>
    <n v="0.14915386695511088"/>
  </r>
  <r>
    <n v="2016"/>
    <s v="Andhra Pradesh"/>
    <s v="Kurnool"/>
    <x v="2"/>
    <n v="184090"/>
    <n v="972.99"/>
    <m/>
    <s v="Low"/>
    <s v="Large"/>
    <x v="1"/>
    <s v="2010s"/>
    <s v="Pulse"/>
    <n v="5.2854038785376716E-3"/>
  </r>
  <r>
    <n v="2016"/>
    <s v="Andhra Pradesh"/>
    <s v="Kurnool"/>
    <x v="3"/>
    <n v="178720"/>
    <n v="543.41999999999996"/>
    <m/>
    <s v="Low"/>
    <s v="Large"/>
    <x v="1"/>
    <s v="2010s"/>
    <s v="Fiber"/>
    <n v="3.0406222023276631E-3"/>
  </r>
  <r>
    <n v="2017"/>
    <s v="Andhra Pradesh"/>
    <s v="Kurnool"/>
    <x v="0"/>
    <n v="109670"/>
    <n v="3570.06"/>
    <m/>
    <s v="High"/>
    <s v="Large"/>
    <x v="1"/>
    <s v="2010s"/>
    <s v="Cereal"/>
    <n v="3.255274915656059E-2"/>
  </r>
  <r>
    <n v="2017"/>
    <s v="Andhra Pradesh"/>
    <s v="Kurnool"/>
    <x v="1"/>
    <n v="55510"/>
    <n v="5488.99"/>
    <m/>
    <s v="High"/>
    <s v="Large"/>
    <x v="1"/>
    <s v="2010s"/>
    <s v="Cereal"/>
    <n v="9.8882903981264633E-2"/>
  </r>
  <r>
    <n v="2017"/>
    <s v="Andhra Pradesh"/>
    <s v="Kurnool"/>
    <x v="2"/>
    <n v="211990"/>
    <n v="1280.22"/>
    <m/>
    <s v="Medium"/>
    <s v="Large"/>
    <x v="1"/>
    <s v="2010s"/>
    <s v="Pulse"/>
    <n v="6.0390584461531205E-3"/>
  </r>
  <r>
    <n v="2017"/>
    <s v="Andhra Pradesh"/>
    <s v="Kurnool"/>
    <x v="3"/>
    <n v="264920"/>
    <n v="507.87"/>
    <m/>
    <s v="Low"/>
    <s v="Large"/>
    <x v="1"/>
    <s v="2010s"/>
    <s v="Fiber"/>
    <n v="1.9170693039408124E-3"/>
  </r>
  <r>
    <n v="2008"/>
    <s v="Andhra Pradesh"/>
    <s v="Ananthapur"/>
    <x v="0"/>
    <n v="48720"/>
    <n v="2964.49"/>
    <m/>
    <s v="Medium"/>
    <s v="Large"/>
    <x v="1"/>
    <s v="2000s"/>
    <s v="Cereal"/>
    <n v="6.0847495894909683E-2"/>
  </r>
  <r>
    <n v="2008"/>
    <s v="Andhra Pradesh"/>
    <s v="Ananthapur"/>
    <x v="1"/>
    <n v="9700"/>
    <n v="5484.54"/>
    <m/>
    <s v="High"/>
    <s v="Large"/>
    <x v="1"/>
    <s v="2000s"/>
    <s v="Cereal"/>
    <n v="0.56541649484536083"/>
  </r>
  <r>
    <n v="2008"/>
    <s v="Andhra Pradesh"/>
    <s v="Ananthapur"/>
    <x v="2"/>
    <n v="73060"/>
    <n v="935.94"/>
    <m/>
    <s v="Low"/>
    <s v="Large"/>
    <x v="1"/>
    <s v="2000s"/>
    <s v="Pulse"/>
    <n v="1.2810566657541747E-2"/>
  </r>
  <r>
    <n v="2008"/>
    <s v="Andhra Pradesh"/>
    <s v="Ananthapur"/>
    <x v="3"/>
    <n v="1610"/>
    <n v="130.43"/>
    <m/>
    <s v="Low"/>
    <s v="Medium"/>
    <x v="1"/>
    <s v="2000s"/>
    <s v="Fiber"/>
    <n v="8.1012422360248457E-2"/>
  </r>
  <r>
    <n v="2009"/>
    <s v="Andhra Pradesh"/>
    <s v="Ananthapur"/>
    <x v="0"/>
    <n v="51650"/>
    <n v="2873.38"/>
    <m/>
    <s v="Medium"/>
    <s v="Large"/>
    <x v="1"/>
    <s v="2000s"/>
    <s v="Cereal"/>
    <n v="5.5631752178121975E-2"/>
  </r>
  <r>
    <n v="2009"/>
    <s v="Andhra Pradesh"/>
    <s v="Ananthapur"/>
    <x v="1"/>
    <n v="13470"/>
    <n v="5765.4"/>
    <m/>
    <s v="High"/>
    <s v="Large"/>
    <x v="1"/>
    <s v="2000s"/>
    <s v="Cereal"/>
    <n v="0.42801781737193761"/>
  </r>
  <r>
    <n v="2009"/>
    <s v="Andhra Pradesh"/>
    <s v="Ananthapur"/>
    <x v="2"/>
    <n v="92940"/>
    <n v="1153.97"/>
    <m/>
    <s v="Medium"/>
    <s v="Large"/>
    <x v="1"/>
    <s v="2000s"/>
    <s v="Pulse"/>
    <n v="1.2416290079621261E-2"/>
  </r>
  <r>
    <n v="2009"/>
    <s v="Andhra Pradesh"/>
    <s v="Ananthapur"/>
    <x v="3"/>
    <n v="2060"/>
    <n v="101.94"/>
    <m/>
    <s v="Low"/>
    <s v="Medium"/>
    <x v="1"/>
    <s v="2000s"/>
    <s v="Fiber"/>
    <n v="4.948543689320388E-2"/>
  </r>
  <r>
    <n v="2010"/>
    <s v="Andhra Pradesh"/>
    <s v="Ananthapur"/>
    <x v="0"/>
    <n v="59800"/>
    <n v="2866.22"/>
    <m/>
    <s v="Medium"/>
    <s v="Large"/>
    <x v="1"/>
    <s v="2010s"/>
    <s v="Cereal"/>
    <n v="4.793010033444816E-2"/>
  </r>
  <r>
    <n v="2010"/>
    <s v="Andhra Pradesh"/>
    <s v="Ananthapur"/>
    <x v="1"/>
    <n v="15480"/>
    <n v="6103.36"/>
    <m/>
    <s v="High"/>
    <s v="Large"/>
    <x v="1"/>
    <s v="2010s"/>
    <s v="Cereal"/>
    <n v="0.39427390180878552"/>
  </r>
  <r>
    <n v="2010"/>
    <s v="Andhra Pradesh"/>
    <s v="Ananthapur"/>
    <x v="2"/>
    <n v="94240"/>
    <n v="780.98"/>
    <m/>
    <s v="Low"/>
    <s v="Large"/>
    <x v="1"/>
    <s v="2010s"/>
    <s v="Pulse"/>
    <n v="8.2871392190152805E-3"/>
  </r>
  <r>
    <n v="2010"/>
    <s v="Andhra Pradesh"/>
    <s v="Ananthapur"/>
    <x v="3"/>
    <n v="4340"/>
    <n v="117.51"/>
    <m/>
    <s v="Low"/>
    <s v="Medium"/>
    <x v="1"/>
    <s v="2010s"/>
    <s v="Fiber"/>
    <n v="2.7076036866359447E-2"/>
  </r>
  <r>
    <n v="2011"/>
    <s v="Andhra Pradesh"/>
    <s v="Ananthapur"/>
    <x v="0"/>
    <n v="48670"/>
    <n v="2467.02"/>
    <m/>
    <s v="Medium"/>
    <s v="Large"/>
    <x v="1"/>
    <s v="2010s"/>
    <s v="Cereal"/>
    <n v="5.0688719950688306E-2"/>
  </r>
  <r>
    <n v="2011"/>
    <s v="Andhra Pradesh"/>
    <s v="Ananthapur"/>
    <x v="1"/>
    <n v="31660"/>
    <n v="3525.9"/>
    <m/>
    <s v="High"/>
    <s v="Large"/>
    <x v="1"/>
    <s v="2010s"/>
    <s v="Cereal"/>
    <n v="0.11136765634870499"/>
  </r>
  <r>
    <n v="2011"/>
    <s v="Andhra Pradesh"/>
    <s v="Ananthapur"/>
    <x v="2"/>
    <n v="68480"/>
    <n v="555.04999999999995"/>
    <m/>
    <s v="Low"/>
    <s v="Large"/>
    <x v="1"/>
    <s v="2010s"/>
    <s v="Pulse"/>
    <n v="8.1052862149532702E-3"/>
  </r>
  <r>
    <n v="2011"/>
    <s v="Andhra Pradesh"/>
    <s v="Ananthapur"/>
    <x v="3"/>
    <n v="19300"/>
    <n v="106.22"/>
    <m/>
    <s v="Low"/>
    <s v="Large"/>
    <x v="1"/>
    <s v="2010s"/>
    <s v="Fiber"/>
    <n v="5.5036269430051811E-3"/>
  </r>
  <r>
    <n v="2012"/>
    <s v="Andhra Pradesh"/>
    <s v="Ananthapur"/>
    <x v="0"/>
    <n v="29050"/>
    <n v="2631.67"/>
    <m/>
    <s v="Medium"/>
    <s v="Large"/>
    <x v="1"/>
    <s v="2010s"/>
    <s v="Cereal"/>
    <n v="9.0591049913941485E-2"/>
  </r>
  <r>
    <n v="2012"/>
    <s v="Andhra Pradesh"/>
    <s v="Ananthapur"/>
    <x v="1"/>
    <n v="29110"/>
    <n v="3902.78"/>
    <m/>
    <s v="High"/>
    <s v="Large"/>
    <x v="1"/>
    <s v="2010s"/>
    <s v="Cereal"/>
    <n v="0.13407007901064927"/>
  </r>
  <r>
    <n v="2012"/>
    <s v="Andhra Pradesh"/>
    <s v="Ananthapur"/>
    <x v="2"/>
    <n v="89680"/>
    <n v="861.95"/>
    <m/>
    <s v="Low"/>
    <s v="Large"/>
    <x v="1"/>
    <s v="2010s"/>
    <s v="Pulse"/>
    <n v="9.6113960749330957E-3"/>
  </r>
  <r>
    <n v="2012"/>
    <s v="Andhra Pradesh"/>
    <s v="Ananthapur"/>
    <x v="3"/>
    <n v="27640"/>
    <n v="218.89"/>
    <m/>
    <s v="Low"/>
    <s v="Large"/>
    <x v="1"/>
    <s v="2010s"/>
    <s v="Fiber"/>
    <n v="7.9193198263386392E-3"/>
  </r>
  <r>
    <n v="2013"/>
    <s v="Andhra Pradesh"/>
    <s v="Ananthapur"/>
    <x v="0"/>
    <n v="40400"/>
    <n v="2176.73"/>
    <m/>
    <s v="Medium"/>
    <s v="Large"/>
    <x v="1"/>
    <s v="2010s"/>
    <s v="Cereal"/>
    <n v="5.3879455445544552E-2"/>
  </r>
  <r>
    <n v="2013"/>
    <s v="Andhra Pradesh"/>
    <s v="Ananthapur"/>
    <x v="1"/>
    <n v="34860"/>
    <n v="3189.9"/>
    <m/>
    <s v="High"/>
    <s v="Large"/>
    <x v="1"/>
    <s v="2010s"/>
    <s v="Cereal"/>
    <n v="9.1506024096385544E-2"/>
  </r>
  <r>
    <n v="2013"/>
    <s v="Andhra Pradesh"/>
    <s v="Ananthapur"/>
    <x v="2"/>
    <n v="85770"/>
    <n v="799.93"/>
    <m/>
    <s v="Low"/>
    <s v="Large"/>
    <x v="1"/>
    <s v="2010s"/>
    <s v="Pulse"/>
    <n v="9.3264544712603464E-3"/>
  </r>
  <r>
    <n v="2013"/>
    <s v="Andhra Pradesh"/>
    <s v="Ananthapur"/>
    <x v="3"/>
    <n v="37720"/>
    <n v="369.57"/>
    <m/>
    <s v="Low"/>
    <s v="Large"/>
    <x v="1"/>
    <s v="2010s"/>
    <s v="Fiber"/>
    <n v="9.7977200424178151E-3"/>
  </r>
  <r>
    <n v="2014"/>
    <s v="Andhra Pradesh"/>
    <s v="Ananthapur"/>
    <x v="0"/>
    <n v="29210"/>
    <n v="2825.4"/>
    <m/>
    <s v="Medium"/>
    <s v="Large"/>
    <x v="1"/>
    <s v="2010s"/>
    <s v="Cereal"/>
    <n v="9.6727148236905175E-2"/>
  </r>
  <r>
    <n v="2014"/>
    <s v="Andhra Pradesh"/>
    <s v="Ananthapur"/>
    <x v="1"/>
    <n v="21310"/>
    <n v="3487.1"/>
    <m/>
    <s v="High"/>
    <s v="Large"/>
    <x v="1"/>
    <s v="2010s"/>
    <s v="Cereal"/>
    <n v="0.16363679023932426"/>
  </r>
  <r>
    <n v="2014"/>
    <s v="Andhra Pradesh"/>
    <s v="Ananthapur"/>
    <x v="2"/>
    <n v="68090"/>
    <n v="568.07000000000005"/>
    <m/>
    <s v="Low"/>
    <s v="Large"/>
    <x v="1"/>
    <s v="2010s"/>
    <s v="Pulse"/>
    <n v="8.3429284770157146E-3"/>
  </r>
  <r>
    <n v="2014"/>
    <s v="Andhra Pradesh"/>
    <s v="Ananthapur"/>
    <x v="3"/>
    <n v="74620"/>
    <n v="253.28"/>
    <m/>
    <s v="Low"/>
    <s v="Large"/>
    <x v="1"/>
    <s v="2010s"/>
    <s v="Fiber"/>
    <n v="3.3942642723130529E-3"/>
  </r>
  <r>
    <n v="2015"/>
    <s v="Andhra Pradesh"/>
    <s v="Ananthapur"/>
    <x v="0"/>
    <n v="33620"/>
    <n v="2904.52"/>
    <m/>
    <s v="Medium"/>
    <s v="Large"/>
    <x v="1"/>
    <s v="2010s"/>
    <s v="Cereal"/>
    <n v="8.6392623438429503E-2"/>
  </r>
  <r>
    <n v="2015"/>
    <s v="Andhra Pradesh"/>
    <s v="Ananthapur"/>
    <x v="1"/>
    <n v="17840"/>
    <n v="3120.52"/>
    <m/>
    <s v="High"/>
    <s v="Large"/>
    <x v="1"/>
    <s v="2010s"/>
    <s v="Cereal"/>
    <n v="0.17491704035874439"/>
  </r>
  <r>
    <n v="2015"/>
    <s v="Andhra Pradesh"/>
    <s v="Ananthapur"/>
    <x v="2"/>
    <n v="75800"/>
    <n v="451.06"/>
    <m/>
    <s v="Low"/>
    <s v="Large"/>
    <x v="1"/>
    <s v="2010s"/>
    <s v="Pulse"/>
    <n v="5.9506596306068598E-3"/>
  </r>
  <r>
    <n v="2015"/>
    <s v="Andhra Pradesh"/>
    <s v="Ananthapur"/>
    <x v="3"/>
    <n v="60790"/>
    <n v="299.39"/>
    <m/>
    <s v="Low"/>
    <s v="Large"/>
    <x v="1"/>
    <s v="2010s"/>
    <s v="Fiber"/>
    <n v="4.9249876624444808E-3"/>
  </r>
  <r>
    <n v="2016"/>
    <s v="Andhra Pradesh"/>
    <s v="Ananthapur"/>
    <x v="0"/>
    <n v="22890"/>
    <n v="2509.33"/>
    <m/>
    <s v="Medium"/>
    <s v="Large"/>
    <x v="1"/>
    <s v="2010s"/>
    <s v="Cereal"/>
    <n v="0.10962560069899518"/>
  </r>
  <r>
    <n v="2016"/>
    <s v="Andhra Pradesh"/>
    <s v="Ananthapur"/>
    <x v="1"/>
    <n v="18310"/>
    <n v="2626.3"/>
    <m/>
    <s v="Medium"/>
    <s v="Large"/>
    <x v="1"/>
    <s v="2010s"/>
    <s v="Cereal"/>
    <n v="0.1434352812670672"/>
  </r>
  <r>
    <n v="2016"/>
    <s v="Andhra Pradesh"/>
    <s v="Ananthapur"/>
    <x v="2"/>
    <n v="22870"/>
    <n v="258.98"/>
    <m/>
    <s v="Low"/>
    <s v="Large"/>
    <x v="1"/>
    <s v="2010s"/>
    <s v="Pulse"/>
    <n v="1.1324005247048536E-2"/>
  </r>
  <r>
    <n v="2016"/>
    <s v="Andhra Pradesh"/>
    <s v="Ananthapur"/>
    <x v="3"/>
    <n v="31800"/>
    <n v="147.54"/>
    <m/>
    <s v="Low"/>
    <s v="Large"/>
    <x v="1"/>
    <s v="2010s"/>
    <s v="Fiber"/>
    <n v="4.6396226415094336E-3"/>
  </r>
  <r>
    <n v="2017"/>
    <s v="Andhra Pradesh"/>
    <s v="Ananthapur"/>
    <x v="0"/>
    <n v="30910"/>
    <n v="2793.52"/>
    <m/>
    <s v="Medium"/>
    <s v="Large"/>
    <x v="1"/>
    <s v="2010s"/>
    <s v="Cereal"/>
    <n v="9.0375930119702366E-2"/>
  </r>
  <r>
    <n v="2017"/>
    <s v="Andhra Pradesh"/>
    <s v="Ananthapur"/>
    <x v="1"/>
    <n v="23270"/>
    <n v="3936.22"/>
    <m/>
    <s v="High"/>
    <s v="Large"/>
    <x v="1"/>
    <s v="2010s"/>
    <s v="Cereal"/>
    <n v="0.16915427589170606"/>
  </r>
  <r>
    <n v="2017"/>
    <s v="Andhra Pradesh"/>
    <s v="Ananthapur"/>
    <x v="2"/>
    <n v="74400"/>
    <n v="680"/>
    <m/>
    <s v="Low"/>
    <s v="Large"/>
    <x v="1"/>
    <s v="2010s"/>
    <s v="Pulse"/>
    <n v="9.1397849462365593E-3"/>
  </r>
  <r>
    <n v="2017"/>
    <s v="Andhra Pradesh"/>
    <s v="Ananthapur"/>
    <x v="3"/>
    <n v="45550"/>
    <n v="510.22"/>
    <m/>
    <s v="Low"/>
    <s v="Large"/>
    <x v="1"/>
    <s v="2010s"/>
    <s v="Fiber"/>
    <n v="1.1201317233809002E-2"/>
  </r>
  <r>
    <n v="2008"/>
    <s v="Andhra Pradesh"/>
    <s v="Kadapa YSR"/>
    <x v="0"/>
    <n v="65070"/>
    <n v="1973.87"/>
    <m/>
    <s v="Medium"/>
    <s v="Large"/>
    <x v="1"/>
    <s v="2000s"/>
    <s v="Cereal"/>
    <n v="3.0334562778546178E-2"/>
  </r>
  <r>
    <n v="2008"/>
    <s v="Andhra Pradesh"/>
    <s v="Kadapa YSR"/>
    <x v="1"/>
    <n v="2020"/>
    <n v="7549.51"/>
    <m/>
    <s v="High"/>
    <s v="Medium"/>
    <x v="1"/>
    <s v="2000s"/>
    <s v="Cereal"/>
    <n v="3.7373811881188121"/>
  </r>
  <r>
    <n v="2008"/>
    <s v="Andhra Pradesh"/>
    <s v="Kadapa YSR"/>
    <x v="2"/>
    <n v="71450"/>
    <n v="944.02"/>
    <m/>
    <s v="Low"/>
    <s v="Large"/>
    <x v="1"/>
    <s v="2000s"/>
    <s v="Pulse"/>
    <n v="1.3212316305108468E-2"/>
  </r>
  <r>
    <n v="2008"/>
    <s v="Andhra Pradesh"/>
    <s v="Kadapa YSR"/>
    <x v="3"/>
    <n v="11470"/>
    <n v="172.62"/>
    <m/>
    <s v="Low"/>
    <s v="Large"/>
    <x v="1"/>
    <s v="2000s"/>
    <s v="Fiber"/>
    <n v="1.504969485614647E-2"/>
  </r>
  <r>
    <n v="2009"/>
    <s v="Andhra Pradesh"/>
    <s v="Kadapa YSR"/>
    <x v="0"/>
    <n v="65320"/>
    <n v="2877.07"/>
    <m/>
    <s v="Medium"/>
    <s v="Large"/>
    <x v="1"/>
    <s v="2000s"/>
    <s v="Cereal"/>
    <n v="4.4045774647887323E-2"/>
  </r>
  <r>
    <n v="2009"/>
    <s v="Andhra Pradesh"/>
    <s v="Kadapa YSR"/>
    <x v="1"/>
    <n v="1400"/>
    <n v="5864.29"/>
    <m/>
    <s v="High"/>
    <s v="Medium"/>
    <x v="1"/>
    <s v="2000s"/>
    <s v="Cereal"/>
    <n v="4.1887785714285712"/>
  </r>
  <r>
    <n v="2009"/>
    <s v="Andhra Pradesh"/>
    <s v="Kadapa YSR"/>
    <x v="2"/>
    <n v="77340"/>
    <n v="493.02"/>
    <m/>
    <s v="Low"/>
    <s v="Large"/>
    <x v="1"/>
    <s v="2000s"/>
    <s v="Pulse"/>
    <n v="6.3747090768037232E-3"/>
  </r>
  <r>
    <n v="2009"/>
    <s v="Andhra Pradesh"/>
    <s v="Kadapa YSR"/>
    <x v="3"/>
    <n v="12610"/>
    <n v="241.08"/>
    <m/>
    <s v="Low"/>
    <s v="Large"/>
    <x v="1"/>
    <s v="2000s"/>
    <s v="Fiber"/>
    <n v="1.911816019032514E-2"/>
  </r>
  <r>
    <n v="2010"/>
    <s v="Andhra Pradesh"/>
    <s v="Kadapa YSR"/>
    <x v="0"/>
    <n v="70380"/>
    <n v="1840.72"/>
    <m/>
    <s v="Medium"/>
    <s v="Large"/>
    <x v="1"/>
    <s v="2010s"/>
    <s v="Cereal"/>
    <n v="2.6154021028701336E-2"/>
  </r>
  <r>
    <n v="2010"/>
    <s v="Andhra Pradesh"/>
    <s v="Kadapa YSR"/>
    <x v="1"/>
    <n v="1410"/>
    <n v="7929.08"/>
    <m/>
    <s v="High"/>
    <s v="Medium"/>
    <x v="1"/>
    <s v="2010s"/>
    <s v="Cereal"/>
    <n v="5.623460992907801"/>
  </r>
  <r>
    <n v="2010"/>
    <s v="Andhra Pradesh"/>
    <s v="Kadapa YSR"/>
    <x v="2"/>
    <n v="69520"/>
    <n v="1105.01"/>
    <m/>
    <s v="Medium"/>
    <s v="Large"/>
    <x v="1"/>
    <s v="2010s"/>
    <s v="Pulse"/>
    <n v="1.5894850402761795E-2"/>
  </r>
  <r>
    <n v="2010"/>
    <s v="Andhra Pradesh"/>
    <s v="Kadapa YSR"/>
    <x v="3"/>
    <n v="17010"/>
    <n v="408"/>
    <m/>
    <s v="Low"/>
    <s v="Large"/>
    <x v="1"/>
    <s v="2010s"/>
    <s v="Fiber"/>
    <n v="2.398589065255732E-2"/>
  </r>
  <r>
    <n v="2011"/>
    <s v="Andhra Pradesh"/>
    <s v="Kadapa YSR"/>
    <x v="0"/>
    <n v="53900"/>
    <n v="2943.6"/>
    <m/>
    <s v="Medium"/>
    <s v="Large"/>
    <x v="1"/>
    <s v="2010s"/>
    <s v="Cereal"/>
    <n v="5.4612244897959183E-2"/>
  </r>
  <r>
    <n v="2011"/>
    <s v="Andhra Pradesh"/>
    <s v="Kadapa YSR"/>
    <x v="1"/>
    <n v="1590"/>
    <n v="6144.65"/>
    <m/>
    <s v="High"/>
    <s v="Medium"/>
    <x v="1"/>
    <s v="2010s"/>
    <s v="Cereal"/>
    <n v="3.8645597484276726"/>
  </r>
  <r>
    <n v="2011"/>
    <s v="Andhra Pradesh"/>
    <s v="Kadapa YSR"/>
    <x v="2"/>
    <n v="90370"/>
    <n v="828.93"/>
    <m/>
    <s v="Low"/>
    <s v="Large"/>
    <x v="1"/>
    <s v="2010s"/>
    <s v="Pulse"/>
    <n v="9.1726236582936813E-3"/>
  </r>
  <r>
    <n v="2011"/>
    <s v="Andhra Pradesh"/>
    <s v="Kadapa YSR"/>
    <x v="3"/>
    <n v="30850"/>
    <n v="266.13"/>
    <m/>
    <s v="Low"/>
    <s v="Large"/>
    <x v="1"/>
    <s v="2010s"/>
    <s v="Fiber"/>
    <n v="8.6265802269043755E-3"/>
  </r>
  <r>
    <n v="2012"/>
    <s v="Andhra Pradesh"/>
    <s v="Kadapa YSR"/>
    <x v="0"/>
    <n v="30750"/>
    <n v="2627.64"/>
    <m/>
    <s v="Medium"/>
    <s v="Large"/>
    <x v="1"/>
    <s v="2010s"/>
    <s v="Cereal"/>
    <n v="8.5451707317073161E-2"/>
  </r>
  <r>
    <n v="2012"/>
    <s v="Andhra Pradesh"/>
    <s v="Kadapa YSR"/>
    <x v="1"/>
    <n v="2700"/>
    <n v="6522.22"/>
    <m/>
    <s v="High"/>
    <s v="Medium"/>
    <x v="1"/>
    <s v="2010s"/>
    <s v="Cereal"/>
    <n v="2.4156370370370372"/>
  </r>
  <r>
    <n v="2012"/>
    <s v="Andhra Pradesh"/>
    <s v="Kadapa YSR"/>
    <x v="2"/>
    <n v="112190"/>
    <n v="168.02"/>
    <m/>
    <s v="Low"/>
    <s v="Large"/>
    <x v="1"/>
    <s v="2010s"/>
    <s v="Pulse"/>
    <n v="1.4976379356448882E-3"/>
  </r>
  <r>
    <n v="2012"/>
    <s v="Andhra Pradesh"/>
    <s v="Kadapa YSR"/>
    <x v="3"/>
    <n v="28880"/>
    <n v="350.07"/>
    <m/>
    <s v="Low"/>
    <s v="Large"/>
    <x v="1"/>
    <s v="2010s"/>
    <s v="Fiber"/>
    <n v="1.2121537396121883E-2"/>
  </r>
  <r>
    <n v="2013"/>
    <s v="Andhra Pradesh"/>
    <s v="Kadapa YSR"/>
    <x v="0"/>
    <n v="62710"/>
    <n v="2843.09"/>
    <m/>
    <s v="Medium"/>
    <s v="Large"/>
    <x v="1"/>
    <s v="2010s"/>
    <s v="Cereal"/>
    <n v="4.5337107319406794E-2"/>
  </r>
  <r>
    <n v="2013"/>
    <s v="Andhra Pradesh"/>
    <s v="Kadapa YSR"/>
    <x v="1"/>
    <n v="5490"/>
    <n v="6752.28"/>
    <m/>
    <s v="High"/>
    <s v="Large"/>
    <x v="1"/>
    <s v="2010s"/>
    <s v="Cereal"/>
    <n v="1.2299234972677595"/>
  </r>
  <r>
    <n v="2013"/>
    <s v="Andhra Pradesh"/>
    <s v="Kadapa YSR"/>
    <x v="2"/>
    <n v="97050"/>
    <n v="1355.9"/>
    <m/>
    <s v="Medium"/>
    <s v="Large"/>
    <x v="1"/>
    <s v="2010s"/>
    <s v="Pulse"/>
    <n v="1.3971148892323546E-2"/>
  </r>
  <r>
    <n v="2013"/>
    <s v="Andhra Pradesh"/>
    <s v="Kadapa YSR"/>
    <x v="3"/>
    <n v="35920"/>
    <n v="264.76"/>
    <m/>
    <s v="Low"/>
    <s v="Large"/>
    <x v="1"/>
    <s v="2010s"/>
    <s v="Fiber"/>
    <n v="7.3708240534521158E-3"/>
  </r>
  <r>
    <n v="2014"/>
    <s v="Andhra Pradesh"/>
    <s v="Kadapa YSR"/>
    <x v="0"/>
    <n v="45890"/>
    <n v="3613.86"/>
    <m/>
    <s v="High"/>
    <s v="Large"/>
    <x v="1"/>
    <s v="2010s"/>
    <s v="Cereal"/>
    <n v="7.8750490302898241E-2"/>
  </r>
  <r>
    <n v="2014"/>
    <s v="Andhra Pradesh"/>
    <s v="Kadapa YSR"/>
    <x v="1"/>
    <n v="3350"/>
    <n v="6143.28"/>
    <m/>
    <s v="High"/>
    <s v="Medium"/>
    <x v="1"/>
    <s v="2010s"/>
    <s v="Cereal"/>
    <n v="1.8338149253731342"/>
  </r>
  <r>
    <n v="2014"/>
    <s v="Andhra Pradesh"/>
    <s v="Kadapa YSR"/>
    <x v="2"/>
    <n v="68170"/>
    <n v="631.95000000000005"/>
    <m/>
    <s v="Low"/>
    <s v="Large"/>
    <x v="1"/>
    <s v="2010s"/>
    <s v="Pulse"/>
    <n v="9.270206835851549E-3"/>
  </r>
  <r>
    <n v="2014"/>
    <s v="Andhra Pradesh"/>
    <s v="Kadapa YSR"/>
    <x v="3"/>
    <n v="35590"/>
    <n v="301.49"/>
    <m/>
    <s v="Low"/>
    <s v="Large"/>
    <x v="1"/>
    <s v="2010s"/>
    <s v="Fiber"/>
    <n v="8.4711997752177585E-3"/>
  </r>
  <r>
    <n v="2015"/>
    <s v="Andhra Pradesh"/>
    <s v="Kadapa YSR"/>
    <x v="0"/>
    <n v="40260"/>
    <n v="3058.37"/>
    <m/>
    <s v="High"/>
    <s v="Large"/>
    <x v="1"/>
    <s v="2010s"/>
    <s v="Cereal"/>
    <n v="7.5965474416294088E-2"/>
  </r>
  <r>
    <n v="2015"/>
    <s v="Andhra Pradesh"/>
    <s v="Kadapa YSR"/>
    <x v="1"/>
    <n v="1550"/>
    <n v="1645.16"/>
    <m/>
    <s v="Medium"/>
    <s v="Medium"/>
    <x v="1"/>
    <s v="2010s"/>
    <s v="Cereal"/>
    <n v="1.0613935483870969"/>
  </r>
  <r>
    <n v="2015"/>
    <s v="Andhra Pradesh"/>
    <s v="Kadapa YSR"/>
    <x v="2"/>
    <n v="79210"/>
    <n v="1130.03"/>
    <m/>
    <s v="Medium"/>
    <s v="Large"/>
    <x v="1"/>
    <s v="2010s"/>
    <s v="Pulse"/>
    <n v="1.4266254260825654E-2"/>
  </r>
  <r>
    <n v="2015"/>
    <s v="Andhra Pradesh"/>
    <s v="Kadapa YSR"/>
    <x v="3"/>
    <n v="33510"/>
    <n v="256.33999999999997"/>
    <m/>
    <s v="Low"/>
    <s v="Large"/>
    <x v="1"/>
    <s v="2010s"/>
    <s v="Fiber"/>
    <n v="7.6496568188600409E-3"/>
  </r>
  <r>
    <n v="2016"/>
    <s v="Andhra Pradesh"/>
    <s v="Kadapa YSR"/>
    <x v="0"/>
    <n v="50330"/>
    <n v="3291.14"/>
    <m/>
    <s v="High"/>
    <s v="Large"/>
    <x v="1"/>
    <s v="2010s"/>
    <s v="Cereal"/>
    <n v="6.5391217961454404E-2"/>
  </r>
  <r>
    <n v="2016"/>
    <s v="Andhra Pradesh"/>
    <s v="Kadapa YSR"/>
    <x v="1"/>
    <n v="2740"/>
    <n v="5151.91"/>
    <m/>
    <s v="High"/>
    <s v="Medium"/>
    <x v="1"/>
    <s v="2010s"/>
    <s v="Cereal"/>
    <n v="1.8802591240875912"/>
  </r>
  <r>
    <n v="2016"/>
    <s v="Andhra Pradesh"/>
    <s v="Kadapa YSR"/>
    <x v="2"/>
    <n v="82040"/>
    <n v="403"/>
    <m/>
    <s v="Low"/>
    <s v="Large"/>
    <x v="1"/>
    <s v="2010s"/>
    <s v="Pulse"/>
    <n v="4.9122379327157482E-3"/>
  </r>
  <r>
    <n v="2016"/>
    <s v="Andhra Pradesh"/>
    <s v="Kadapa YSR"/>
    <x v="3"/>
    <n v="19400"/>
    <n v="166.52"/>
    <m/>
    <s v="Low"/>
    <s v="Large"/>
    <x v="1"/>
    <s v="2010s"/>
    <s v="Fiber"/>
    <n v="8.5835051546391764E-3"/>
  </r>
  <r>
    <n v="2017"/>
    <s v="Andhra Pradesh"/>
    <s v="Kadapa YSR"/>
    <x v="0"/>
    <n v="54980"/>
    <n v="2542.13"/>
    <m/>
    <s v="Medium"/>
    <s v="Large"/>
    <x v="1"/>
    <s v="2010s"/>
    <s v="Cereal"/>
    <n v="4.6237359039650781E-2"/>
  </r>
  <r>
    <n v="2017"/>
    <s v="Andhra Pradesh"/>
    <s v="Kadapa YSR"/>
    <x v="1"/>
    <n v="3370"/>
    <n v="11368.52"/>
    <m/>
    <s v="High"/>
    <s v="Medium"/>
    <x v="1"/>
    <s v="2010s"/>
    <s v="Cereal"/>
    <n v="3.3734480712166173"/>
  </r>
  <r>
    <n v="2017"/>
    <s v="Andhra Pradesh"/>
    <s v="Kadapa YSR"/>
    <x v="2"/>
    <n v="97140"/>
    <n v="710"/>
    <m/>
    <s v="Low"/>
    <s v="Large"/>
    <x v="1"/>
    <s v="2010s"/>
    <s v="Pulse"/>
    <n v="7.3090385011323859E-3"/>
  </r>
  <r>
    <n v="2017"/>
    <s v="Andhra Pradesh"/>
    <s v="Kadapa YSR"/>
    <x v="3"/>
    <n v="24800"/>
    <n v="130.46"/>
    <m/>
    <s v="Low"/>
    <s v="Large"/>
    <x v="1"/>
    <s v="2010s"/>
    <s v="Fiber"/>
    <n v="5.2604838709677422E-3"/>
  </r>
  <r>
    <n v="2008"/>
    <s v="Andhra Pradesh"/>
    <s v="Chittoor"/>
    <x v="0"/>
    <n v="55520"/>
    <n v="2969.74"/>
    <m/>
    <s v="Medium"/>
    <s v="Large"/>
    <x v="1"/>
    <s v="2000s"/>
    <s v="Cereal"/>
    <n v="5.3489553314121037E-2"/>
  </r>
  <r>
    <n v="2008"/>
    <s v="Andhra Pradesh"/>
    <s v="Chittoor"/>
    <x v="1"/>
    <n v="1800"/>
    <n v="6883.33"/>
    <m/>
    <s v="High"/>
    <s v="Medium"/>
    <x v="1"/>
    <s v="2000s"/>
    <s v="Cereal"/>
    <n v="3.8240722222222221"/>
  </r>
  <r>
    <n v="2008"/>
    <s v="Andhra Pradesh"/>
    <s v="Chittoor"/>
    <x v="2"/>
    <n v="60"/>
    <n v="1166.67"/>
    <m/>
    <s v="Medium"/>
    <s v="Small"/>
    <x v="1"/>
    <s v="2000s"/>
    <s v="Pulse"/>
    <n v="19.444500000000001"/>
  </r>
  <r>
    <n v="2008"/>
    <s v="Andhra Pradesh"/>
    <s v="Chittoor"/>
    <x v="3"/>
    <n v="20"/>
    <n v="500"/>
    <m/>
    <s v="Low"/>
    <s v="Small"/>
    <x v="1"/>
    <s v="2000s"/>
    <s v="Fiber"/>
    <n v="25"/>
  </r>
  <r>
    <n v="2009"/>
    <s v="Andhra Pradesh"/>
    <s v="Chittoor"/>
    <x v="0"/>
    <n v="54910"/>
    <n v="3098.34"/>
    <m/>
    <s v="High"/>
    <s v="Large"/>
    <x v="1"/>
    <s v="2000s"/>
    <s v="Cereal"/>
    <n v="5.6425787652522312E-2"/>
  </r>
  <r>
    <n v="2009"/>
    <s v="Andhra Pradesh"/>
    <s v="Chittoor"/>
    <x v="1"/>
    <n v="1940"/>
    <n v="4835.05"/>
    <m/>
    <s v="High"/>
    <s v="Medium"/>
    <x v="1"/>
    <s v="2000s"/>
    <s v="Cereal"/>
    <n v="2.4922938144329896"/>
  </r>
  <r>
    <n v="2009"/>
    <s v="Andhra Pradesh"/>
    <s v="Chittoor"/>
    <x v="3"/>
    <n v="70"/>
    <n v="285.70999999999998"/>
    <m/>
    <s v="Low"/>
    <s v="Small"/>
    <x v="1"/>
    <s v="2000s"/>
    <s v="Fiber"/>
    <n v="4.0815714285714284"/>
  </r>
  <r>
    <n v="2010"/>
    <s v="Andhra Pradesh"/>
    <s v="Chittoor"/>
    <x v="0"/>
    <n v="61580"/>
    <n v="3006.5"/>
    <m/>
    <s v="High"/>
    <s v="Large"/>
    <x v="1"/>
    <s v="2010s"/>
    <s v="Cereal"/>
    <n v="4.8822669697953881E-2"/>
  </r>
  <r>
    <n v="2010"/>
    <s v="Andhra Pradesh"/>
    <s v="Chittoor"/>
    <x v="1"/>
    <n v="1510"/>
    <n v="6543.05"/>
    <m/>
    <s v="High"/>
    <s v="Medium"/>
    <x v="1"/>
    <s v="2010s"/>
    <s v="Cereal"/>
    <n v="4.3331456953642382"/>
  </r>
  <r>
    <n v="2010"/>
    <s v="Andhra Pradesh"/>
    <s v="Chittoor"/>
    <x v="3"/>
    <n v="240"/>
    <n v="83.33"/>
    <m/>
    <s v="Low"/>
    <s v="Small"/>
    <x v="1"/>
    <s v="2010s"/>
    <s v="Fiber"/>
    <n v="0.34720833333333334"/>
  </r>
  <r>
    <n v="2011"/>
    <s v="Andhra Pradesh"/>
    <s v="Chittoor"/>
    <x v="0"/>
    <n v="51110"/>
    <n v="3305.22"/>
    <m/>
    <s v="High"/>
    <s v="Large"/>
    <x v="1"/>
    <s v="2010s"/>
    <s v="Cereal"/>
    <n v="6.466875366855801E-2"/>
  </r>
  <r>
    <n v="2011"/>
    <s v="Andhra Pradesh"/>
    <s v="Chittoor"/>
    <x v="1"/>
    <n v="1810"/>
    <n v="5464.09"/>
    <m/>
    <s v="High"/>
    <s v="Medium"/>
    <x v="1"/>
    <s v="2010s"/>
    <s v="Cereal"/>
    <n v="3.0188342541436466"/>
  </r>
  <r>
    <n v="2011"/>
    <s v="Andhra Pradesh"/>
    <s v="Chittoor"/>
    <x v="3"/>
    <n v="400"/>
    <n v="25"/>
    <m/>
    <s v="Low"/>
    <s v="Small"/>
    <x v="1"/>
    <s v="2010s"/>
    <s v="Fiber"/>
    <n v="6.25E-2"/>
  </r>
  <r>
    <n v="2012"/>
    <s v="Andhra Pradesh"/>
    <s v="Chittoor"/>
    <x v="0"/>
    <n v="47510"/>
    <n v="3607.87"/>
    <m/>
    <s v="High"/>
    <s v="Large"/>
    <x v="1"/>
    <s v="2010s"/>
    <s v="Cereal"/>
    <n v="7.593917070090507E-2"/>
  </r>
  <r>
    <n v="2012"/>
    <s v="Andhra Pradesh"/>
    <s v="Chittoor"/>
    <x v="1"/>
    <n v="1630"/>
    <n v="5061.3500000000004"/>
    <m/>
    <s v="High"/>
    <s v="Medium"/>
    <x v="1"/>
    <s v="2010s"/>
    <s v="Cereal"/>
    <n v="3.1051226993865031"/>
  </r>
  <r>
    <n v="2012"/>
    <s v="Andhra Pradesh"/>
    <s v="Chittoor"/>
    <x v="2"/>
    <n v="20"/>
    <n v="500"/>
    <m/>
    <s v="Low"/>
    <s v="Small"/>
    <x v="1"/>
    <s v="2010s"/>
    <s v="Pulse"/>
    <n v="25"/>
  </r>
  <r>
    <n v="2012"/>
    <s v="Andhra Pradesh"/>
    <s v="Chittoor"/>
    <x v="3"/>
    <n v="540"/>
    <n v="222.22"/>
    <m/>
    <s v="Low"/>
    <s v="Small"/>
    <x v="1"/>
    <s v="2010s"/>
    <s v="Fiber"/>
    <n v="0.41151851851851851"/>
  </r>
  <r>
    <n v="2013"/>
    <s v="Andhra Pradesh"/>
    <s v="Chittoor"/>
    <x v="0"/>
    <n v="49860"/>
    <n v="3389.89"/>
    <m/>
    <s v="High"/>
    <s v="Large"/>
    <x v="1"/>
    <s v="2010s"/>
    <s v="Cereal"/>
    <n v="6.7988166867228236E-2"/>
  </r>
  <r>
    <n v="2013"/>
    <s v="Andhra Pradesh"/>
    <s v="Chittoor"/>
    <x v="1"/>
    <n v="3210"/>
    <n v="5420.56"/>
    <m/>
    <s v="High"/>
    <s v="Medium"/>
    <x v="1"/>
    <s v="2010s"/>
    <s v="Cereal"/>
    <n v="1.6886479750778818"/>
  </r>
  <r>
    <n v="2013"/>
    <s v="Andhra Pradesh"/>
    <s v="Chittoor"/>
    <x v="2"/>
    <n v="10"/>
    <n v="1000"/>
    <m/>
    <s v="Medium"/>
    <s v="Small"/>
    <x v="1"/>
    <s v="2010s"/>
    <s v="Pulse"/>
    <n v="100"/>
  </r>
  <r>
    <n v="2013"/>
    <s v="Andhra Pradesh"/>
    <s v="Chittoor"/>
    <x v="3"/>
    <n v="350"/>
    <n v="457.14"/>
    <m/>
    <s v="Low"/>
    <s v="Small"/>
    <x v="1"/>
    <s v="2010s"/>
    <s v="Fiber"/>
    <n v="1.3061142857142858"/>
  </r>
  <r>
    <n v="2014"/>
    <s v="Andhra Pradesh"/>
    <s v="Chittoor"/>
    <x v="0"/>
    <n v="40970"/>
    <n v="3232.12"/>
    <m/>
    <s v="High"/>
    <s v="Large"/>
    <x v="1"/>
    <s v="2010s"/>
    <s v="Cereal"/>
    <n v="7.8889919453258475E-2"/>
  </r>
  <r>
    <n v="2014"/>
    <s v="Andhra Pradesh"/>
    <s v="Chittoor"/>
    <x v="1"/>
    <n v="3680"/>
    <n v="4144.0200000000004"/>
    <m/>
    <s v="High"/>
    <s v="Medium"/>
    <x v="1"/>
    <s v="2010s"/>
    <s v="Cereal"/>
    <n v="1.1260923913043479"/>
  </r>
  <r>
    <n v="2014"/>
    <s v="Andhra Pradesh"/>
    <s v="Chittoor"/>
    <x v="2"/>
    <n v="10"/>
    <n v="1000"/>
    <m/>
    <s v="Medium"/>
    <s v="Small"/>
    <x v="1"/>
    <s v="2010s"/>
    <s v="Pulse"/>
    <n v="100"/>
  </r>
  <r>
    <n v="2014"/>
    <s v="Andhra Pradesh"/>
    <s v="Chittoor"/>
    <x v="3"/>
    <n v="850"/>
    <n v="423.53"/>
    <m/>
    <s v="Low"/>
    <s v="Small"/>
    <x v="1"/>
    <s v="2010s"/>
    <s v="Fiber"/>
    <n v="0.49827058823529408"/>
  </r>
  <r>
    <n v="2015"/>
    <s v="Andhra Pradesh"/>
    <s v="Chittoor"/>
    <x v="0"/>
    <n v="88150"/>
    <n v="3795.24"/>
    <m/>
    <s v="High"/>
    <s v="Large"/>
    <x v="1"/>
    <s v="2010s"/>
    <s v="Cereal"/>
    <n v="4.305433919455473E-2"/>
  </r>
  <r>
    <n v="2015"/>
    <s v="Andhra Pradesh"/>
    <s v="Chittoor"/>
    <x v="1"/>
    <n v="3160"/>
    <n v="3604.43"/>
    <m/>
    <s v="High"/>
    <s v="Medium"/>
    <x v="1"/>
    <s v="2010s"/>
    <s v="Cereal"/>
    <n v="1.1406424050632911"/>
  </r>
  <r>
    <n v="2015"/>
    <s v="Andhra Pradesh"/>
    <s v="Chittoor"/>
    <x v="3"/>
    <n v="1140"/>
    <n v="315.79000000000002"/>
    <m/>
    <s v="Low"/>
    <s v="Medium"/>
    <x v="1"/>
    <s v="2010s"/>
    <s v="Fiber"/>
    <n v="0.27700877192982459"/>
  </r>
  <r>
    <n v="2016"/>
    <s v="Andhra Pradesh"/>
    <s v="Chittoor"/>
    <x v="0"/>
    <n v="46700"/>
    <n v="3644.56"/>
    <m/>
    <s v="High"/>
    <s v="Large"/>
    <x v="1"/>
    <s v="2010s"/>
    <s v="Cereal"/>
    <n v="7.8041970021413276E-2"/>
  </r>
  <r>
    <n v="2016"/>
    <s v="Andhra Pradesh"/>
    <s v="Chittoor"/>
    <x v="1"/>
    <n v="2030"/>
    <n v="4194.49"/>
    <m/>
    <s v="High"/>
    <s v="Medium"/>
    <x v="1"/>
    <s v="2010s"/>
    <s v="Cereal"/>
    <n v="2.0662512315270933"/>
  </r>
  <r>
    <n v="2016"/>
    <s v="Andhra Pradesh"/>
    <s v="Chittoor"/>
    <x v="3"/>
    <n v="780"/>
    <n v="395.72"/>
    <m/>
    <s v="Low"/>
    <s v="Small"/>
    <x v="1"/>
    <s v="2010s"/>
    <s v="Fiber"/>
    <n v="0.50733333333333341"/>
  </r>
  <r>
    <n v="2017"/>
    <s v="Andhra Pradesh"/>
    <s v="Chittoor"/>
    <x v="0"/>
    <n v="64810"/>
    <n v="3797.99"/>
    <m/>
    <s v="High"/>
    <s v="Large"/>
    <x v="1"/>
    <s v="2010s"/>
    <s v="Cereal"/>
    <n v="5.860191328498688E-2"/>
  </r>
  <r>
    <n v="2017"/>
    <s v="Andhra Pradesh"/>
    <s v="Chittoor"/>
    <x v="1"/>
    <n v="2500"/>
    <n v="5536.74"/>
    <m/>
    <s v="High"/>
    <s v="Medium"/>
    <x v="1"/>
    <s v="2010s"/>
    <s v="Cereal"/>
    <n v="2.214696"/>
  </r>
  <r>
    <n v="2017"/>
    <s v="Andhra Pradesh"/>
    <s v="Chittoor"/>
    <x v="3"/>
    <n v="500"/>
    <n v="480.97"/>
    <m/>
    <s v="Low"/>
    <s v="Small"/>
    <x v="1"/>
    <s v="2010s"/>
    <s v="Fiber"/>
    <n v="0.96194000000000002"/>
  </r>
  <r>
    <n v="2008"/>
    <s v="Telangana"/>
    <s v="Hyderabad"/>
    <x v="0"/>
    <n v="32100"/>
    <n v="2866.67"/>
    <m/>
    <s v="Medium"/>
    <s v="Large"/>
    <x v="1"/>
    <s v="2000s"/>
    <s v="Cereal"/>
    <n v="8.9304361370716512E-2"/>
  </r>
  <r>
    <n v="2008"/>
    <s v="Telangana"/>
    <s v="Hyderabad"/>
    <x v="1"/>
    <n v="30030"/>
    <n v="2539.46"/>
    <m/>
    <s v="Medium"/>
    <s v="Large"/>
    <x v="1"/>
    <s v="2000s"/>
    <s v="Cereal"/>
    <n v="8.4564102564102558E-2"/>
  </r>
  <r>
    <n v="2008"/>
    <s v="Telangana"/>
    <s v="Hyderabad"/>
    <x v="2"/>
    <n v="6960"/>
    <n v="1364.94"/>
    <m/>
    <s v="Medium"/>
    <s v="Large"/>
    <x v="1"/>
    <s v="2000s"/>
    <s v="Pulse"/>
    <n v="0.19611206896551725"/>
  </r>
  <r>
    <n v="2008"/>
    <s v="Telangana"/>
    <s v="Hyderabad"/>
    <x v="3"/>
    <n v="17840"/>
    <n v="460.2"/>
    <m/>
    <s v="Low"/>
    <s v="Large"/>
    <x v="1"/>
    <s v="2000s"/>
    <s v="Fiber"/>
    <n v="2.5795964125560539E-2"/>
  </r>
  <r>
    <n v="2009"/>
    <s v="Telangana"/>
    <s v="Hyderabad"/>
    <x v="0"/>
    <n v="35360"/>
    <n v="2620.48"/>
    <m/>
    <s v="Medium"/>
    <s v="Large"/>
    <x v="1"/>
    <s v="2000s"/>
    <s v="Cereal"/>
    <n v="7.410859728506787E-2"/>
  </r>
  <r>
    <n v="2009"/>
    <s v="Telangana"/>
    <s v="Hyderabad"/>
    <x v="1"/>
    <n v="27040"/>
    <n v="1962.65"/>
    <m/>
    <s v="Medium"/>
    <s v="Large"/>
    <x v="1"/>
    <s v="2000s"/>
    <s v="Cereal"/>
    <n v="7.2583210059171607E-2"/>
  </r>
  <r>
    <n v="2009"/>
    <s v="Telangana"/>
    <s v="Hyderabad"/>
    <x v="2"/>
    <n v="6640"/>
    <n v="1539.16"/>
    <m/>
    <s v="Medium"/>
    <s v="Large"/>
    <x v="1"/>
    <s v="2000s"/>
    <s v="Pulse"/>
    <n v="0.23180120481927713"/>
  </r>
  <r>
    <n v="2009"/>
    <s v="Telangana"/>
    <s v="Hyderabad"/>
    <x v="3"/>
    <n v="26590"/>
    <n v="227.91"/>
    <m/>
    <s v="Low"/>
    <s v="Large"/>
    <x v="1"/>
    <s v="2000s"/>
    <s v="Fiber"/>
    <n v="8.5712673937570517E-3"/>
  </r>
  <r>
    <n v="2010"/>
    <s v="Telangana"/>
    <s v="Hyderabad"/>
    <x v="0"/>
    <n v="52360"/>
    <n v="2599.31"/>
    <m/>
    <s v="Medium"/>
    <s v="Large"/>
    <x v="1"/>
    <s v="2010s"/>
    <s v="Cereal"/>
    <n v="4.9643048128342242E-2"/>
  </r>
  <r>
    <n v="2010"/>
    <s v="Telangana"/>
    <s v="Hyderabad"/>
    <x v="1"/>
    <n v="29000"/>
    <n v="2145.86"/>
    <m/>
    <s v="Medium"/>
    <s v="Large"/>
    <x v="1"/>
    <s v="2010s"/>
    <s v="Cereal"/>
    <n v="7.3995172413793109E-2"/>
  </r>
  <r>
    <n v="2010"/>
    <s v="Telangana"/>
    <s v="Hyderabad"/>
    <x v="2"/>
    <n v="6700"/>
    <n v="1014.93"/>
    <m/>
    <s v="Medium"/>
    <s v="Large"/>
    <x v="1"/>
    <s v="2010s"/>
    <s v="Pulse"/>
    <n v="0.1514820895522388"/>
  </r>
  <r>
    <n v="2010"/>
    <s v="Telangana"/>
    <s v="Hyderabad"/>
    <x v="3"/>
    <n v="34070"/>
    <n v="285"/>
    <m/>
    <s v="Low"/>
    <s v="Large"/>
    <x v="1"/>
    <s v="2010s"/>
    <s v="Fiber"/>
    <n v="8.3651306134429112E-3"/>
  </r>
  <r>
    <n v="2011"/>
    <s v="Telangana"/>
    <s v="Hyderabad"/>
    <x v="0"/>
    <n v="43670"/>
    <n v="2360.89"/>
    <m/>
    <s v="Medium"/>
    <s v="Large"/>
    <x v="1"/>
    <s v="2010s"/>
    <s v="Cereal"/>
    <n v="5.4062056331577742E-2"/>
  </r>
  <r>
    <n v="2011"/>
    <s v="Telangana"/>
    <s v="Hyderabad"/>
    <x v="1"/>
    <n v="37690"/>
    <n v="1916.69"/>
    <m/>
    <s v="Medium"/>
    <s v="Large"/>
    <x v="1"/>
    <s v="2010s"/>
    <s v="Cereal"/>
    <n v="5.0854072698328472E-2"/>
  </r>
  <r>
    <n v="2011"/>
    <s v="Telangana"/>
    <s v="Hyderabad"/>
    <x v="2"/>
    <n v="5000"/>
    <n v="1060"/>
    <m/>
    <s v="Medium"/>
    <s v="Large"/>
    <x v="1"/>
    <s v="2010s"/>
    <s v="Pulse"/>
    <n v="0.21199999999999999"/>
  </r>
  <r>
    <n v="2011"/>
    <s v="Telangana"/>
    <s v="Hyderabad"/>
    <x v="3"/>
    <n v="40030"/>
    <n v="167.12"/>
    <m/>
    <s v="Low"/>
    <s v="Large"/>
    <x v="1"/>
    <s v="2010s"/>
    <s v="Fiber"/>
    <n v="4.1748688483637273E-3"/>
  </r>
  <r>
    <n v="2012"/>
    <s v="Telangana"/>
    <s v="Hyderabad"/>
    <x v="0"/>
    <n v="40910"/>
    <n v="2405.2800000000002"/>
    <m/>
    <s v="Medium"/>
    <s v="Large"/>
    <x v="1"/>
    <s v="2010s"/>
    <s v="Cereal"/>
    <n v="5.8794426790515768E-2"/>
  </r>
  <r>
    <n v="2012"/>
    <s v="Telangana"/>
    <s v="Hyderabad"/>
    <x v="1"/>
    <n v="42970"/>
    <n v="3879.45"/>
    <m/>
    <s v="High"/>
    <s v="Large"/>
    <x v="1"/>
    <s v="2010s"/>
    <s v="Cereal"/>
    <n v="9.0282755410751689E-2"/>
  </r>
  <r>
    <n v="2012"/>
    <s v="Telangana"/>
    <s v="Hyderabad"/>
    <x v="2"/>
    <n v="5350"/>
    <n v="1201.8699999999999"/>
    <m/>
    <s v="Medium"/>
    <s v="Large"/>
    <x v="1"/>
    <s v="2010s"/>
    <s v="Pulse"/>
    <n v="0.22464859813084109"/>
  </r>
  <r>
    <n v="2012"/>
    <s v="Telangana"/>
    <s v="Hyderabad"/>
    <x v="3"/>
    <n v="60230"/>
    <n v="409.1"/>
    <m/>
    <s v="Low"/>
    <s v="Large"/>
    <x v="1"/>
    <s v="2010s"/>
    <s v="Fiber"/>
    <n v="6.7922961979080196E-3"/>
  </r>
  <r>
    <n v="2013"/>
    <s v="Telangana"/>
    <s v="Hyderabad"/>
    <x v="0"/>
    <n v="45040"/>
    <n v="2283.9699999999998"/>
    <m/>
    <s v="Medium"/>
    <s v="Large"/>
    <x v="1"/>
    <s v="2010s"/>
    <s v="Cereal"/>
    <n v="5.0709813499111897E-2"/>
  </r>
  <r>
    <n v="2013"/>
    <s v="Telangana"/>
    <s v="Hyderabad"/>
    <x v="1"/>
    <n v="49370"/>
    <n v="3553.58"/>
    <m/>
    <s v="High"/>
    <s v="Large"/>
    <x v="1"/>
    <s v="2010s"/>
    <s v="Cereal"/>
    <n v="7.197852947133887E-2"/>
  </r>
  <r>
    <n v="2013"/>
    <s v="Telangana"/>
    <s v="Hyderabad"/>
    <x v="2"/>
    <n v="5400"/>
    <n v="1253.7"/>
    <m/>
    <s v="Medium"/>
    <s v="Large"/>
    <x v="1"/>
    <s v="2010s"/>
    <s v="Pulse"/>
    <n v="0.23216666666666669"/>
  </r>
  <r>
    <n v="2013"/>
    <s v="Telangana"/>
    <s v="Hyderabad"/>
    <x v="3"/>
    <n v="59490"/>
    <n v="422.42"/>
    <m/>
    <s v="Low"/>
    <s v="Large"/>
    <x v="1"/>
    <s v="2010s"/>
    <s v="Fiber"/>
    <n v="7.1006891914607503E-3"/>
  </r>
  <r>
    <n v="2014"/>
    <s v="Telangana"/>
    <s v="Hyderabad"/>
    <x v="0"/>
    <n v="34880"/>
    <n v="2614.9699999999998"/>
    <m/>
    <s v="Medium"/>
    <s v="Large"/>
    <x v="1"/>
    <s v="2010s"/>
    <s v="Cereal"/>
    <n v="7.4970470183486237E-2"/>
  </r>
  <r>
    <n v="2014"/>
    <s v="Telangana"/>
    <s v="Hyderabad"/>
    <x v="1"/>
    <n v="48200"/>
    <n v="2968.88"/>
    <m/>
    <s v="Medium"/>
    <s v="Large"/>
    <x v="1"/>
    <s v="2010s"/>
    <s v="Cereal"/>
    <n v="6.1595020746887968E-2"/>
  </r>
  <r>
    <n v="2014"/>
    <s v="Telangana"/>
    <s v="Hyderabad"/>
    <x v="2"/>
    <n v="4710"/>
    <n v="1000"/>
    <m/>
    <s v="Medium"/>
    <s v="Medium"/>
    <x v="1"/>
    <s v="2010s"/>
    <s v="Pulse"/>
    <n v="0.21231422505307856"/>
  </r>
  <r>
    <n v="2014"/>
    <s v="Telangana"/>
    <s v="Hyderabad"/>
    <x v="3"/>
    <n v="63470"/>
    <n v="313.38"/>
    <m/>
    <s v="Low"/>
    <s v="Large"/>
    <x v="1"/>
    <s v="2010s"/>
    <s v="Fiber"/>
    <n v="4.9374507641405385E-3"/>
  </r>
  <r>
    <n v="2015"/>
    <s v="Telangana"/>
    <s v="Hyderabad"/>
    <x v="0"/>
    <n v="24280"/>
    <n v="2529.2399999999998"/>
    <m/>
    <s v="Medium"/>
    <s v="Large"/>
    <x v="1"/>
    <s v="2010s"/>
    <s v="Cereal"/>
    <n v="0.10416968698517297"/>
  </r>
  <r>
    <n v="2015"/>
    <s v="Telangana"/>
    <s v="Hyderabad"/>
    <x v="1"/>
    <n v="47390"/>
    <n v="3837.52"/>
    <m/>
    <s v="High"/>
    <s v="Large"/>
    <x v="1"/>
    <s v="2010s"/>
    <s v="Cereal"/>
    <n v="8.0977421396919186E-2"/>
  </r>
  <r>
    <n v="2015"/>
    <s v="Telangana"/>
    <s v="Hyderabad"/>
    <x v="2"/>
    <n v="3750"/>
    <n v="1133.33"/>
    <m/>
    <s v="Medium"/>
    <s v="Medium"/>
    <x v="1"/>
    <s v="2010s"/>
    <s v="Pulse"/>
    <n v="0.30222133333333329"/>
  </r>
  <r>
    <n v="2015"/>
    <s v="Telangana"/>
    <s v="Hyderabad"/>
    <x v="3"/>
    <n v="63010"/>
    <n v="268.37"/>
    <m/>
    <s v="Low"/>
    <s v="Large"/>
    <x v="1"/>
    <s v="2010s"/>
    <s v="Fiber"/>
    <n v="4.2591652118711314E-3"/>
  </r>
  <r>
    <n v="2016"/>
    <s v="Telangana"/>
    <s v="Hyderabad"/>
    <x v="0"/>
    <n v="41220"/>
    <n v="2858.43"/>
    <m/>
    <s v="Medium"/>
    <s v="Large"/>
    <x v="1"/>
    <s v="2010s"/>
    <s v="Cereal"/>
    <n v="6.9345705967976706E-2"/>
  </r>
  <r>
    <n v="2016"/>
    <s v="Telangana"/>
    <s v="Hyderabad"/>
    <x v="1"/>
    <n v="98260"/>
    <n v="3164.57"/>
    <m/>
    <s v="High"/>
    <s v="Large"/>
    <x v="1"/>
    <s v="2010s"/>
    <s v="Cereal"/>
    <n v="3.2206085894565438E-2"/>
  </r>
  <r>
    <n v="2016"/>
    <s v="Telangana"/>
    <s v="Hyderabad"/>
    <x v="2"/>
    <n v="5890"/>
    <n v="1524.04"/>
    <m/>
    <s v="Medium"/>
    <s v="Large"/>
    <x v="1"/>
    <s v="2010s"/>
    <s v="Pulse"/>
    <n v="0.25875042444821733"/>
  </r>
  <r>
    <n v="2016"/>
    <s v="Telangana"/>
    <s v="Hyderabad"/>
    <x v="3"/>
    <n v="70810"/>
    <n v="288"/>
    <m/>
    <s v="Low"/>
    <s v="Large"/>
    <x v="1"/>
    <s v="2010s"/>
    <s v="Fiber"/>
    <n v="4.0672221437650048E-3"/>
  </r>
  <r>
    <n v="2017"/>
    <s v="Telangana"/>
    <s v="Hyderabad"/>
    <x v="0"/>
    <n v="50340"/>
    <n v="2983.71"/>
    <m/>
    <s v="Medium"/>
    <s v="Large"/>
    <x v="1"/>
    <s v="2010s"/>
    <s v="Cereal"/>
    <n v="5.9271156138259833E-2"/>
  </r>
  <r>
    <n v="2017"/>
    <s v="Telangana"/>
    <s v="Hyderabad"/>
    <x v="1"/>
    <n v="76660"/>
    <n v="2564.58"/>
    <m/>
    <s v="Medium"/>
    <s v="Large"/>
    <x v="1"/>
    <s v="2010s"/>
    <s v="Cereal"/>
    <n v="3.3453952517610228E-2"/>
  </r>
  <r>
    <n v="2017"/>
    <s v="Telangana"/>
    <s v="Hyderabad"/>
    <x v="2"/>
    <n v="5360"/>
    <n v="1422.27"/>
    <m/>
    <s v="Medium"/>
    <s v="Large"/>
    <x v="1"/>
    <s v="2010s"/>
    <s v="Pulse"/>
    <n v="0.26534888059701495"/>
  </r>
  <r>
    <n v="2017"/>
    <s v="Telangana"/>
    <s v="Hyderabad"/>
    <x v="3"/>
    <n v="121800"/>
    <n v="419.41"/>
    <m/>
    <s v="Low"/>
    <s v="Large"/>
    <x v="1"/>
    <s v="2010s"/>
    <s v="Fiber"/>
    <n v="3.4434318555008211E-3"/>
  </r>
  <r>
    <n v="2008"/>
    <s v="Telangana"/>
    <s v="Nizamabad"/>
    <x v="0"/>
    <n v="190030"/>
    <n v="3576.33"/>
    <m/>
    <s v="High"/>
    <s v="Large"/>
    <x v="1"/>
    <s v="2000s"/>
    <s v="Cereal"/>
    <n v="1.8819817923485766E-2"/>
  </r>
  <r>
    <n v="2008"/>
    <s v="Telangana"/>
    <s v="Nizamabad"/>
    <x v="1"/>
    <n v="68070"/>
    <n v="5023.6499999999996"/>
    <m/>
    <s v="High"/>
    <s v="Large"/>
    <x v="1"/>
    <s v="2000s"/>
    <s v="Cereal"/>
    <n v="7.3801234023799026E-2"/>
  </r>
  <r>
    <n v="2008"/>
    <s v="Telangana"/>
    <s v="Nizamabad"/>
    <x v="2"/>
    <n v="28420"/>
    <n v="2477.83"/>
    <m/>
    <s v="Medium"/>
    <s v="Large"/>
    <x v="1"/>
    <s v="2000s"/>
    <s v="Pulse"/>
    <n v="8.7186136523574945E-2"/>
  </r>
  <r>
    <n v="2008"/>
    <s v="Telangana"/>
    <s v="Nizamabad"/>
    <x v="3"/>
    <n v="11830"/>
    <n v="420.12"/>
    <m/>
    <s v="Low"/>
    <s v="Large"/>
    <x v="1"/>
    <s v="2000s"/>
    <s v="Fiber"/>
    <n v="3.5513102282333051E-2"/>
  </r>
  <r>
    <n v="2009"/>
    <s v="Telangana"/>
    <s v="Nizamabad"/>
    <x v="0"/>
    <n v="121270"/>
    <n v="3208.21"/>
    <m/>
    <s v="High"/>
    <s v="Large"/>
    <x v="1"/>
    <s v="2000s"/>
    <s v="Cereal"/>
    <n v="2.6455100189659436E-2"/>
  </r>
  <r>
    <n v="2009"/>
    <s v="Telangana"/>
    <s v="Nizamabad"/>
    <x v="1"/>
    <n v="75130"/>
    <n v="3370.96"/>
    <m/>
    <s v="High"/>
    <s v="Large"/>
    <x v="1"/>
    <s v="2000s"/>
    <s v="Cereal"/>
    <n v="4.4868361506721681E-2"/>
  </r>
  <r>
    <n v="2009"/>
    <s v="Telangana"/>
    <s v="Nizamabad"/>
    <x v="2"/>
    <n v="26420"/>
    <n v="1799.77"/>
    <m/>
    <s v="Medium"/>
    <s v="Large"/>
    <x v="1"/>
    <s v="2000s"/>
    <s v="Pulse"/>
    <n v="6.8121498864496588E-2"/>
  </r>
  <r>
    <n v="2009"/>
    <s v="Telangana"/>
    <s v="Nizamabad"/>
    <x v="3"/>
    <n v="15120"/>
    <n v="435.19"/>
    <m/>
    <s v="Low"/>
    <s v="Large"/>
    <x v="1"/>
    <s v="2000s"/>
    <s v="Fiber"/>
    <n v="2.8782407407407406E-2"/>
  </r>
  <r>
    <n v="2010"/>
    <s v="Telangana"/>
    <s v="Nizamabad"/>
    <x v="0"/>
    <n v="221620"/>
    <n v="3809.4"/>
    <m/>
    <s v="High"/>
    <s v="Large"/>
    <x v="1"/>
    <s v="2010s"/>
    <s v="Cereal"/>
    <n v="1.7188881869867341E-2"/>
  </r>
  <r>
    <n v="2010"/>
    <s v="Telangana"/>
    <s v="Nizamabad"/>
    <x v="1"/>
    <n v="77260"/>
    <n v="4781.13"/>
    <m/>
    <s v="High"/>
    <s v="Large"/>
    <x v="1"/>
    <s v="2010s"/>
    <s v="Cereal"/>
    <n v="6.1883639658296664E-2"/>
  </r>
  <r>
    <n v="2010"/>
    <s v="Telangana"/>
    <s v="Nizamabad"/>
    <x v="2"/>
    <n v="23880"/>
    <n v="1653.69"/>
    <m/>
    <s v="Medium"/>
    <s v="Large"/>
    <x v="1"/>
    <s v="2010s"/>
    <s v="Pulse"/>
    <n v="6.9250000000000006E-2"/>
  </r>
  <r>
    <n v="2010"/>
    <s v="Telangana"/>
    <s v="Nizamabad"/>
    <x v="3"/>
    <n v="20430"/>
    <n v="543.80999999999995"/>
    <m/>
    <s v="Low"/>
    <s v="Large"/>
    <x v="1"/>
    <s v="2010s"/>
    <s v="Fiber"/>
    <n v="2.661820851688693E-2"/>
  </r>
  <r>
    <n v="2011"/>
    <s v="Telangana"/>
    <s v="Nizamabad"/>
    <x v="0"/>
    <n v="259810"/>
    <n v="3741.97"/>
    <m/>
    <s v="High"/>
    <s v="Large"/>
    <x v="1"/>
    <s v="2010s"/>
    <s v="Cereal"/>
    <n v="1.4402717370386051E-2"/>
  </r>
  <r>
    <n v="2011"/>
    <s v="Telangana"/>
    <s v="Nizamabad"/>
    <x v="1"/>
    <n v="86320"/>
    <n v="5061.17"/>
    <m/>
    <s v="High"/>
    <s v="Large"/>
    <x v="1"/>
    <s v="2010s"/>
    <s v="Cereal"/>
    <n v="5.8632645968489341E-2"/>
  </r>
  <r>
    <n v="2011"/>
    <s v="Telangana"/>
    <s v="Nizamabad"/>
    <x v="2"/>
    <n v="17530"/>
    <n v="1363.38"/>
    <m/>
    <s v="Medium"/>
    <s v="Large"/>
    <x v="1"/>
    <s v="2010s"/>
    <s v="Pulse"/>
    <n v="7.7774101540216772E-2"/>
  </r>
  <r>
    <n v="2011"/>
    <s v="Telangana"/>
    <s v="Nizamabad"/>
    <x v="3"/>
    <n v="23150"/>
    <n v="231.97"/>
    <m/>
    <s v="Low"/>
    <s v="Large"/>
    <x v="1"/>
    <s v="2010s"/>
    <s v="Fiber"/>
    <n v="1.0020302375809935E-2"/>
  </r>
  <r>
    <n v="2012"/>
    <s v="Telangana"/>
    <s v="Nizamabad"/>
    <x v="0"/>
    <n v="192960"/>
    <n v="3815.25"/>
    <m/>
    <s v="High"/>
    <s v="Large"/>
    <x v="1"/>
    <s v="2010s"/>
    <s v="Cereal"/>
    <n v="1.9772232587064675E-2"/>
  </r>
  <r>
    <n v="2012"/>
    <s v="Telangana"/>
    <s v="Nizamabad"/>
    <x v="1"/>
    <n v="94830"/>
    <n v="5333.12"/>
    <m/>
    <s v="High"/>
    <s v="Large"/>
    <x v="1"/>
    <s v="2010s"/>
    <s v="Cereal"/>
    <n v="5.6238743013814194E-2"/>
  </r>
  <r>
    <n v="2012"/>
    <s v="Telangana"/>
    <s v="Nizamabad"/>
    <x v="2"/>
    <n v="29700"/>
    <n v="1593.94"/>
    <m/>
    <s v="Medium"/>
    <s v="Large"/>
    <x v="1"/>
    <s v="2010s"/>
    <s v="Pulse"/>
    <n v="5.3668013468013469E-2"/>
  </r>
  <r>
    <n v="2012"/>
    <s v="Telangana"/>
    <s v="Nizamabad"/>
    <x v="3"/>
    <n v="20500"/>
    <n v="380.98"/>
    <m/>
    <s v="Low"/>
    <s v="Large"/>
    <x v="1"/>
    <s v="2010s"/>
    <s v="Fiber"/>
    <n v="1.8584390243902439E-2"/>
  </r>
  <r>
    <n v="2013"/>
    <s v="Telangana"/>
    <s v="Nizamabad"/>
    <x v="0"/>
    <n v="260810"/>
    <n v="4003.64"/>
    <m/>
    <s v="High"/>
    <s v="Large"/>
    <x v="1"/>
    <s v="2010s"/>
    <s v="Cereal"/>
    <n v="1.5350791764119473E-2"/>
  </r>
  <r>
    <n v="2013"/>
    <s v="Telangana"/>
    <s v="Nizamabad"/>
    <x v="1"/>
    <n v="92650"/>
    <n v="5351.75"/>
    <m/>
    <s v="High"/>
    <s v="Large"/>
    <x v="1"/>
    <s v="2010s"/>
    <s v="Cereal"/>
    <n v="5.7763086886130598E-2"/>
  </r>
  <r>
    <n v="2013"/>
    <s v="Telangana"/>
    <s v="Nizamabad"/>
    <x v="2"/>
    <n v="35730"/>
    <n v="2045.62"/>
    <m/>
    <s v="Medium"/>
    <s v="Large"/>
    <x v="1"/>
    <s v="2010s"/>
    <s v="Pulse"/>
    <n v="5.7252169045619923E-2"/>
  </r>
  <r>
    <n v="2013"/>
    <s v="Telangana"/>
    <s v="Nizamabad"/>
    <x v="3"/>
    <n v="15400"/>
    <n v="357.79"/>
    <m/>
    <s v="Low"/>
    <s v="Large"/>
    <x v="1"/>
    <s v="2010s"/>
    <s v="Fiber"/>
    <n v="2.3233116883116883E-2"/>
  </r>
  <r>
    <n v="2014"/>
    <s v="Telangana"/>
    <s v="Nizamabad"/>
    <x v="0"/>
    <n v="169270"/>
    <n v="3665.92"/>
    <m/>
    <s v="High"/>
    <s v="Large"/>
    <x v="1"/>
    <s v="2010s"/>
    <s v="Cereal"/>
    <n v="2.1657234004844331E-2"/>
  </r>
  <r>
    <n v="2014"/>
    <s v="Telangana"/>
    <s v="Nizamabad"/>
    <x v="1"/>
    <n v="57650"/>
    <n v="4926.28"/>
    <m/>
    <s v="High"/>
    <s v="Large"/>
    <x v="1"/>
    <s v="2010s"/>
    <s v="Cereal"/>
    <n v="8.5451517779705111E-2"/>
  </r>
  <r>
    <n v="2014"/>
    <s v="Telangana"/>
    <s v="Nizamabad"/>
    <x v="2"/>
    <n v="7970"/>
    <n v="1174.4000000000001"/>
    <m/>
    <s v="Medium"/>
    <s v="Large"/>
    <x v="1"/>
    <s v="2010s"/>
    <s v="Pulse"/>
    <n v="0.14735257214554581"/>
  </r>
  <r>
    <n v="2014"/>
    <s v="Telangana"/>
    <s v="Nizamabad"/>
    <x v="3"/>
    <n v="15800"/>
    <n v="214.56"/>
    <m/>
    <s v="Low"/>
    <s v="Large"/>
    <x v="1"/>
    <s v="2010s"/>
    <s v="Fiber"/>
    <n v="1.3579746835443038E-2"/>
  </r>
  <r>
    <n v="2015"/>
    <s v="Telangana"/>
    <s v="Nizamabad"/>
    <x v="0"/>
    <n v="98030"/>
    <n v="2680.71"/>
    <m/>
    <s v="Medium"/>
    <s v="Large"/>
    <x v="1"/>
    <s v="2010s"/>
    <s v="Cereal"/>
    <n v="2.7345812506375598E-2"/>
  </r>
  <r>
    <n v="2015"/>
    <s v="Telangana"/>
    <s v="Nizamabad"/>
    <x v="1"/>
    <n v="42060"/>
    <n v="4273.18"/>
    <m/>
    <s v="High"/>
    <s v="Large"/>
    <x v="1"/>
    <s v="2010s"/>
    <s v="Cereal"/>
    <n v="0.10159724203518783"/>
  </r>
  <r>
    <n v="2015"/>
    <s v="Telangana"/>
    <s v="Nizamabad"/>
    <x v="2"/>
    <n v="16740"/>
    <n v="519.12"/>
    <m/>
    <s v="Low"/>
    <s v="Large"/>
    <x v="1"/>
    <s v="2010s"/>
    <s v="Pulse"/>
    <n v="3.1010752688172043E-2"/>
  </r>
  <r>
    <n v="2015"/>
    <s v="Telangana"/>
    <s v="Nizamabad"/>
    <x v="3"/>
    <n v="16660"/>
    <n v="178.27"/>
    <m/>
    <s v="Low"/>
    <s v="Large"/>
    <x v="1"/>
    <s v="2010s"/>
    <s v="Fiber"/>
    <n v="1.0700480192076832E-2"/>
  </r>
  <r>
    <n v="2016"/>
    <s v="Telangana"/>
    <s v="Nizamabad"/>
    <x v="0"/>
    <n v="265970"/>
    <n v="4011.74"/>
    <m/>
    <s v="High"/>
    <s v="Large"/>
    <x v="1"/>
    <s v="2010s"/>
    <s v="Cereal"/>
    <n v="1.5083430462082189E-2"/>
  </r>
  <r>
    <n v="2016"/>
    <s v="Telangana"/>
    <s v="Nizamabad"/>
    <x v="1"/>
    <n v="69170"/>
    <n v="5103.2"/>
    <m/>
    <s v="High"/>
    <s v="Large"/>
    <x v="1"/>
    <s v="2010s"/>
    <s v="Cereal"/>
    <n v="7.3777649269914702E-2"/>
  </r>
  <r>
    <n v="2016"/>
    <s v="Telangana"/>
    <s v="Nizamabad"/>
    <x v="2"/>
    <n v="31120"/>
    <n v="1410.4"/>
    <m/>
    <s v="Medium"/>
    <s v="Large"/>
    <x v="1"/>
    <s v="2010s"/>
    <s v="Pulse"/>
    <n v="4.5321336760925451E-2"/>
  </r>
  <r>
    <n v="2016"/>
    <s v="Telangana"/>
    <s v="Nizamabad"/>
    <x v="3"/>
    <n v="8860"/>
    <n v="415.05"/>
    <m/>
    <s v="Low"/>
    <s v="Large"/>
    <x v="1"/>
    <s v="2010s"/>
    <s v="Fiber"/>
    <n v="4.6845372460496616E-2"/>
  </r>
  <r>
    <n v="2017"/>
    <s v="Telangana"/>
    <s v="Nizamabad"/>
    <x v="0"/>
    <n v="267210"/>
    <n v="3626.14"/>
    <m/>
    <s v="High"/>
    <s v="Large"/>
    <x v="1"/>
    <s v="2010s"/>
    <s v="Cereal"/>
    <n v="1.3570375360203585E-2"/>
  </r>
  <r>
    <n v="2017"/>
    <s v="Telangana"/>
    <s v="Nizamabad"/>
    <x v="1"/>
    <n v="71490"/>
    <n v="5364.09"/>
    <m/>
    <s v="High"/>
    <s v="Large"/>
    <x v="1"/>
    <s v="2010s"/>
    <s v="Cereal"/>
    <n v="7.5032731850608478E-2"/>
  </r>
  <r>
    <n v="2017"/>
    <s v="Telangana"/>
    <s v="Nizamabad"/>
    <x v="2"/>
    <n v="30430"/>
    <n v="1682.76"/>
    <m/>
    <s v="Medium"/>
    <s v="Large"/>
    <x v="1"/>
    <s v="2010s"/>
    <s v="Pulse"/>
    <n v="5.5299375616168253E-2"/>
  </r>
  <r>
    <n v="2017"/>
    <s v="Telangana"/>
    <s v="Nizamabad"/>
    <x v="3"/>
    <n v="19210"/>
    <n v="466.83"/>
    <m/>
    <s v="Low"/>
    <s v="Large"/>
    <x v="1"/>
    <s v="2010s"/>
    <s v="Fiber"/>
    <n v="2.4301405517959396E-2"/>
  </r>
  <r>
    <n v="2008"/>
    <s v="Telangana"/>
    <s v="Medak"/>
    <x v="0"/>
    <n v="123910"/>
    <n v="2884.67"/>
    <m/>
    <s v="Medium"/>
    <s v="Large"/>
    <x v="1"/>
    <s v="2000s"/>
    <s v="Cereal"/>
    <n v="2.3280364780889354E-2"/>
  </r>
  <r>
    <n v="2008"/>
    <s v="Telangana"/>
    <s v="Medak"/>
    <x v="1"/>
    <n v="87000"/>
    <n v="2394.02"/>
    <m/>
    <s v="Medium"/>
    <s v="Large"/>
    <x v="1"/>
    <s v="2000s"/>
    <s v="Cereal"/>
    <n v="2.7517471264367818E-2"/>
  </r>
  <r>
    <n v="2008"/>
    <s v="Telangana"/>
    <s v="Medak"/>
    <x v="2"/>
    <n v="36020"/>
    <n v="1001.11"/>
    <m/>
    <s v="Medium"/>
    <s v="Large"/>
    <x v="1"/>
    <s v="2000s"/>
    <s v="Pulse"/>
    <n v="2.7793170460855082E-2"/>
  </r>
  <r>
    <n v="2008"/>
    <s v="Telangana"/>
    <s v="Medak"/>
    <x v="3"/>
    <n v="49120"/>
    <n v="406.96"/>
    <m/>
    <s v="Low"/>
    <s v="Large"/>
    <x v="1"/>
    <s v="2000s"/>
    <s v="Fiber"/>
    <n v="8.28501628664495E-3"/>
  </r>
  <r>
    <n v="2009"/>
    <s v="Telangana"/>
    <s v="Medak"/>
    <x v="0"/>
    <n v="83120"/>
    <n v="2799.45"/>
    <m/>
    <s v="Medium"/>
    <s v="Large"/>
    <x v="1"/>
    <s v="2000s"/>
    <s v="Cereal"/>
    <n v="3.3679619826756498E-2"/>
  </r>
  <r>
    <n v="2009"/>
    <s v="Telangana"/>
    <s v="Medak"/>
    <x v="1"/>
    <n v="111080"/>
    <n v="1081.3800000000001"/>
    <m/>
    <s v="Medium"/>
    <s v="Large"/>
    <x v="1"/>
    <s v="2000s"/>
    <s v="Cereal"/>
    <n v="9.7351458408354349E-3"/>
  </r>
  <r>
    <n v="2009"/>
    <s v="Telangana"/>
    <s v="Medak"/>
    <x v="2"/>
    <n v="44630"/>
    <n v="1210.17"/>
    <m/>
    <s v="Medium"/>
    <s v="Large"/>
    <x v="1"/>
    <s v="2000s"/>
    <s v="Pulse"/>
    <n v="2.7115617297781763E-2"/>
  </r>
  <r>
    <n v="2009"/>
    <s v="Telangana"/>
    <s v="Medak"/>
    <x v="3"/>
    <n v="66020"/>
    <n v="139.05000000000001"/>
    <m/>
    <s v="Low"/>
    <s v="Large"/>
    <x v="1"/>
    <s v="2000s"/>
    <s v="Fiber"/>
    <n v="2.1061799454710696E-3"/>
  </r>
  <r>
    <n v="2010"/>
    <s v="Telangana"/>
    <s v="Medak"/>
    <x v="0"/>
    <n v="144560"/>
    <n v="3561.98"/>
    <m/>
    <s v="High"/>
    <s v="Large"/>
    <x v="1"/>
    <s v="2010s"/>
    <s v="Cereal"/>
    <n v="2.4640149418926397E-2"/>
  </r>
  <r>
    <n v="2010"/>
    <s v="Telangana"/>
    <s v="Medak"/>
    <x v="1"/>
    <n v="100130"/>
    <n v="3537.9"/>
    <m/>
    <s v="High"/>
    <s v="Large"/>
    <x v="1"/>
    <s v="2010s"/>
    <s v="Cereal"/>
    <n v="3.5333067012883253E-2"/>
  </r>
  <r>
    <n v="2010"/>
    <s v="Telangana"/>
    <s v="Medak"/>
    <x v="2"/>
    <n v="35000"/>
    <n v="1174"/>
    <m/>
    <s v="Medium"/>
    <s v="Large"/>
    <x v="1"/>
    <s v="2010s"/>
    <s v="Pulse"/>
    <n v="3.3542857142857145E-2"/>
  </r>
  <r>
    <n v="2010"/>
    <s v="Telangana"/>
    <s v="Medak"/>
    <x v="3"/>
    <n v="78390"/>
    <n v="276.95"/>
    <m/>
    <s v="Low"/>
    <s v="Large"/>
    <x v="1"/>
    <s v="2010s"/>
    <s v="Fiber"/>
    <n v="3.5329761449164432E-3"/>
  </r>
  <r>
    <n v="2011"/>
    <s v="Telangana"/>
    <s v="Medak"/>
    <x v="0"/>
    <n v="137030"/>
    <n v="2969.86"/>
    <m/>
    <s v="Medium"/>
    <s v="Large"/>
    <x v="1"/>
    <s v="2010s"/>
    <s v="Cereal"/>
    <n v="2.1673064292490697E-2"/>
  </r>
  <r>
    <n v="2011"/>
    <s v="Telangana"/>
    <s v="Medak"/>
    <x v="1"/>
    <n v="116700"/>
    <n v="2931.28"/>
    <m/>
    <s v="Medium"/>
    <s v="Large"/>
    <x v="1"/>
    <s v="2010s"/>
    <s v="Cereal"/>
    <n v="2.5118080548414742E-2"/>
  </r>
  <r>
    <n v="2011"/>
    <s v="Telangana"/>
    <s v="Medak"/>
    <x v="2"/>
    <n v="27030"/>
    <n v="1074.73"/>
    <m/>
    <s v="Medium"/>
    <s v="Large"/>
    <x v="1"/>
    <s v="2010s"/>
    <s v="Pulse"/>
    <n v="3.97606363300037E-2"/>
  </r>
  <r>
    <n v="2011"/>
    <s v="Telangana"/>
    <s v="Medak"/>
    <x v="3"/>
    <n v="93080"/>
    <n v="298.02"/>
    <m/>
    <s v="Low"/>
    <s v="Large"/>
    <x v="1"/>
    <s v="2010s"/>
    <s v="Fiber"/>
    <n v="3.2017619252256123E-3"/>
  </r>
  <r>
    <n v="2012"/>
    <s v="Telangana"/>
    <s v="Medak"/>
    <x v="0"/>
    <n v="110360"/>
    <n v="3376.22"/>
    <m/>
    <s v="High"/>
    <s v="Large"/>
    <x v="1"/>
    <s v="2010s"/>
    <s v="Cereal"/>
    <n v="3.0592787241754255E-2"/>
  </r>
  <r>
    <n v="2012"/>
    <s v="Telangana"/>
    <s v="Medak"/>
    <x v="1"/>
    <n v="142210"/>
    <n v="4521.6899999999996"/>
    <m/>
    <s v="High"/>
    <s v="Large"/>
    <x v="1"/>
    <s v="2010s"/>
    <s v="Cereal"/>
    <n v="3.1795865269671611E-2"/>
  </r>
  <r>
    <n v="2012"/>
    <s v="Telangana"/>
    <s v="Medak"/>
    <x v="2"/>
    <n v="30020"/>
    <n v="1467.02"/>
    <m/>
    <s v="Medium"/>
    <s v="Large"/>
    <x v="1"/>
    <s v="2010s"/>
    <s v="Pulse"/>
    <n v="4.8868087941372415E-2"/>
  </r>
  <r>
    <n v="2012"/>
    <s v="Telangana"/>
    <s v="Medak"/>
    <x v="3"/>
    <n v="128870"/>
    <n v="588.97"/>
    <m/>
    <s v="Low"/>
    <s v="Large"/>
    <x v="1"/>
    <s v="2010s"/>
    <s v="Fiber"/>
    <n v="4.5702646077442387E-3"/>
  </r>
  <r>
    <n v="2013"/>
    <s v="Telangana"/>
    <s v="Medak"/>
    <x v="0"/>
    <n v="170970"/>
    <n v="3652.63"/>
    <m/>
    <s v="High"/>
    <s v="Large"/>
    <x v="1"/>
    <s v="2010s"/>
    <s v="Cereal"/>
    <n v="2.1364157454524187E-2"/>
  </r>
  <r>
    <n v="2013"/>
    <s v="Telangana"/>
    <s v="Medak"/>
    <x v="1"/>
    <n v="143380"/>
    <n v="3720.25"/>
    <m/>
    <s v="High"/>
    <s v="Large"/>
    <x v="1"/>
    <s v="2010s"/>
    <s v="Cereal"/>
    <n v="2.5946784767750034E-2"/>
  </r>
  <r>
    <n v="2013"/>
    <s v="Telangana"/>
    <s v="Medak"/>
    <x v="2"/>
    <n v="19880"/>
    <n v="1587.02"/>
    <m/>
    <s v="Medium"/>
    <s v="Large"/>
    <x v="1"/>
    <s v="2010s"/>
    <s v="Pulse"/>
    <n v="7.9829979879275648E-2"/>
  </r>
  <r>
    <n v="2013"/>
    <s v="Telangana"/>
    <s v="Medak"/>
    <x v="3"/>
    <n v="122300"/>
    <n v="440.88"/>
    <m/>
    <s v="Low"/>
    <s v="Large"/>
    <x v="1"/>
    <s v="2010s"/>
    <s v="Fiber"/>
    <n v="3.6049059689288636E-3"/>
  </r>
  <r>
    <n v="2014"/>
    <s v="Telangana"/>
    <s v="Medak"/>
    <x v="0"/>
    <n v="110890"/>
    <n v="3274.24"/>
    <m/>
    <s v="High"/>
    <s v="Large"/>
    <x v="1"/>
    <s v="2010s"/>
    <s v="Cereal"/>
    <n v="2.9526918567950217E-2"/>
  </r>
  <r>
    <n v="2014"/>
    <s v="Telangana"/>
    <s v="Medak"/>
    <x v="1"/>
    <n v="127630"/>
    <n v="1774.74"/>
    <m/>
    <s v="Medium"/>
    <s v="Large"/>
    <x v="1"/>
    <s v="2010s"/>
    <s v="Cereal"/>
    <n v="1.3905351406409151E-2"/>
  </r>
  <r>
    <n v="2014"/>
    <s v="Telangana"/>
    <s v="Medak"/>
    <x v="2"/>
    <n v="10100"/>
    <n v="1079.21"/>
    <m/>
    <s v="Medium"/>
    <s v="Large"/>
    <x v="1"/>
    <s v="2010s"/>
    <s v="Pulse"/>
    <n v="0.10685247524752475"/>
  </r>
  <r>
    <n v="2014"/>
    <s v="Telangana"/>
    <s v="Medak"/>
    <x v="3"/>
    <n v="133700"/>
    <n v="314.51"/>
    <m/>
    <s v="Low"/>
    <s v="Large"/>
    <x v="1"/>
    <s v="2010s"/>
    <s v="Fiber"/>
    <n v="2.3523560209424083E-3"/>
  </r>
  <r>
    <n v="2015"/>
    <s v="Telangana"/>
    <s v="Medak"/>
    <x v="0"/>
    <n v="84170"/>
    <n v="2848.76"/>
    <m/>
    <s v="Medium"/>
    <s v="Large"/>
    <x v="1"/>
    <s v="2010s"/>
    <s v="Cereal"/>
    <n v="3.3845313056908639E-2"/>
  </r>
  <r>
    <n v="2015"/>
    <s v="Telangana"/>
    <s v="Medak"/>
    <x v="1"/>
    <n v="116410"/>
    <n v="2225.75"/>
    <m/>
    <s v="Medium"/>
    <s v="Large"/>
    <x v="1"/>
    <s v="2010s"/>
    <s v="Cereal"/>
    <n v="1.9119920968988919E-2"/>
  </r>
  <r>
    <n v="2015"/>
    <s v="Telangana"/>
    <s v="Medak"/>
    <x v="2"/>
    <n v="11840"/>
    <n v="1072.6400000000001"/>
    <m/>
    <s v="Medium"/>
    <s v="Large"/>
    <x v="1"/>
    <s v="2010s"/>
    <s v="Pulse"/>
    <n v="9.0594594594594596E-2"/>
  </r>
  <r>
    <n v="2015"/>
    <s v="Telangana"/>
    <s v="Medak"/>
    <x v="3"/>
    <n v="134240"/>
    <n v="303.26"/>
    <m/>
    <s v="Low"/>
    <s v="Large"/>
    <x v="1"/>
    <s v="2010s"/>
    <s v="Fiber"/>
    <n v="2.2590882002383791E-3"/>
  </r>
  <r>
    <n v="2016"/>
    <s v="Telangana"/>
    <s v="Medak"/>
    <x v="0"/>
    <n v="160770"/>
    <n v="3707.62"/>
    <m/>
    <s v="High"/>
    <s v="Large"/>
    <x v="1"/>
    <s v="2010s"/>
    <s v="Cereal"/>
    <n v="2.3061640853393045E-2"/>
  </r>
  <r>
    <n v="2016"/>
    <s v="Telangana"/>
    <s v="Medak"/>
    <x v="1"/>
    <n v="155570"/>
    <n v="2788.39"/>
    <m/>
    <s v="Medium"/>
    <s v="Large"/>
    <x v="1"/>
    <s v="2010s"/>
    <s v="Cereal"/>
    <n v="1.7923699942148229E-2"/>
  </r>
  <r>
    <n v="2016"/>
    <s v="Telangana"/>
    <s v="Medak"/>
    <x v="2"/>
    <n v="14840"/>
    <n v="1399.48"/>
    <m/>
    <s v="Medium"/>
    <s v="Large"/>
    <x v="1"/>
    <s v="2010s"/>
    <s v="Pulse"/>
    <n v="9.4304582210242585E-2"/>
  </r>
  <r>
    <n v="2016"/>
    <s v="Telangana"/>
    <s v="Medak"/>
    <x v="3"/>
    <n v="118610"/>
    <n v="385.41"/>
    <m/>
    <s v="Low"/>
    <s v="Large"/>
    <x v="1"/>
    <s v="2010s"/>
    <s v="Fiber"/>
    <n v="3.2493887530562347E-3"/>
  </r>
  <r>
    <n v="2017"/>
    <s v="Telangana"/>
    <s v="Medak"/>
    <x v="0"/>
    <n v="180790"/>
    <n v="3406.18"/>
    <m/>
    <s v="High"/>
    <s v="Large"/>
    <x v="1"/>
    <s v="2010s"/>
    <s v="Cereal"/>
    <n v="1.8840533215332706E-2"/>
  </r>
  <r>
    <n v="2017"/>
    <s v="Telangana"/>
    <s v="Medak"/>
    <x v="1"/>
    <n v="102900"/>
    <n v="3500.01"/>
    <m/>
    <s v="High"/>
    <s v="Large"/>
    <x v="1"/>
    <s v="2010s"/>
    <s v="Cereal"/>
    <n v="3.4013702623906711E-2"/>
  </r>
  <r>
    <n v="2017"/>
    <s v="Telangana"/>
    <s v="Medak"/>
    <x v="2"/>
    <n v="10760"/>
    <n v="1350.32"/>
    <m/>
    <s v="Medium"/>
    <s v="Large"/>
    <x v="1"/>
    <s v="2010s"/>
    <s v="Pulse"/>
    <n v="0.12549442379182155"/>
  </r>
  <r>
    <n v="2017"/>
    <s v="Telangana"/>
    <s v="Medak"/>
    <x v="3"/>
    <n v="180000"/>
    <n v="685.44"/>
    <m/>
    <s v="Low"/>
    <s v="Large"/>
    <x v="1"/>
    <s v="2010s"/>
    <s v="Fiber"/>
    <n v="3.8080000000000002E-3"/>
  </r>
  <r>
    <n v="2008"/>
    <s v="Telangana"/>
    <s v="Mahabubnagar"/>
    <x v="0"/>
    <n v="144730"/>
    <n v="2910.32"/>
    <m/>
    <s v="Medium"/>
    <s v="Large"/>
    <x v="1"/>
    <s v="2000s"/>
    <s v="Cereal"/>
    <n v="2.010861604366752E-2"/>
  </r>
  <r>
    <n v="2008"/>
    <s v="Telangana"/>
    <s v="Mahabubnagar"/>
    <x v="1"/>
    <n v="125960"/>
    <n v="1611.78"/>
    <m/>
    <s v="Medium"/>
    <s v="Large"/>
    <x v="1"/>
    <s v="2000s"/>
    <s v="Cereal"/>
    <n v="1.2795966973642426E-2"/>
  </r>
  <r>
    <n v="2008"/>
    <s v="Telangana"/>
    <s v="Mahabubnagar"/>
    <x v="2"/>
    <n v="20630"/>
    <n v="1540.48"/>
    <m/>
    <s v="Medium"/>
    <s v="Large"/>
    <x v="1"/>
    <s v="2000s"/>
    <s v="Pulse"/>
    <n v="7.4671837130392632E-2"/>
  </r>
  <r>
    <n v="2008"/>
    <s v="Telangana"/>
    <s v="Mahabubnagar"/>
    <x v="3"/>
    <n v="90300"/>
    <n v="194.02"/>
    <m/>
    <s v="Low"/>
    <s v="Large"/>
    <x v="1"/>
    <s v="2000s"/>
    <s v="Fiber"/>
    <n v="2.1486157253599114E-3"/>
  </r>
  <r>
    <n v="2009"/>
    <s v="Telangana"/>
    <s v="Mahabubnagar"/>
    <x v="0"/>
    <n v="163860"/>
    <n v="2447.88"/>
    <m/>
    <s v="Medium"/>
    <s v="Large"/>
    <x v="1"/>
    <s v="2000s"/>
    <s v="Cereal"/>
    <n v="1.4938850238008056E-2"/>
  </r>
  <r>
    <n v="2009"/>
    <s v="Telangana"/>
    <s v="Mahabubnagar"/>
    <x v="1"/>
    <n v="130080"/>
    <n v="1074.42"/>
    <m/>
    <s v="Medium"/>
    <s v="Large"/>
    <x v="1"/>
    <s v="2000s"/>
    <s v="Cereal"/>
    <n v="8.259686346863469E-3"/>
  </r>
  <r>
    <n v="2009"/>
    <s v="Telangana"/>
    <s v="Mahabubnagar"/>
    <x v="2"/>
    <n v="27360"/>
    <n v="1542.03"/>
    <m/>
    <s v="Medium"/>
    <s v="Large"/>
    <x v="1"/>
    <s v="2000s"/>
    <s v="Pulse"/>
    <n v="5.6360745614035083E-2"/>
  </r>
  <r>
    <n v="2009"/>
    <s v="Telangana"/>
    <s v="Mahabubnagar"/>
    <x v="3"/>
    <n v="118700"/>
    <n v="215"/>
    <m/>
    <s v="Low"/>
    <s v="Large"/>
    <x v="1"/>
    <s v="2000s"/>
    <s v="Fiber"/>
    <n v="1.8112889637742207E-3"/>
  </r>
  <r>
    <n v="2010"/>
    <s v="Telangana"/>
    <s v="Mahabubnagar"/>
    <x v="0"/>
    <n v="196700"/>
    <n v="2774.63"/>
    <m/>
    <s v="Medium"/>
    <s v="Large"/>
    <x v="1"/>
    <s v="2010s"/>
    <s v="Cereal"/>
    <n v="1.4105897305541433E-2"/>
  </r>
  <r>
    <n v="2010"/>
    <s v="Telangana"/>
    <s v="Mahabubnagar"/>
    <x v="1"/>
    <n v="88260"/>
    <n v="3227.28"/>
    <m/>
    <s v="High"/>
    <s v="Large"/>
    <x v="1"/>
    <s v="2010s"/>
    <s v="Cereal"/>
    <n v="3.6565601631543168E-2"/>
  </r>
  <r>
    <n v="2010"/>
    <s v="Telangana"/>
    <s v="Mahabubnagar"/>
    <x v="2"/>
    <n v="28020"/>
    <n v="1498.57"/>
    <m/>
    <s v="Medium"/>
    <s v="Large"/>
    <x v="1"/>
    <s v="2010s"/>
    <s v="Pulse"/>
    <n v="5.348215560314061E-2"/>
  </r>
  <r>
    <n v="2010"/>
    <s v="Telangana"/>
    <s v="Mahabubnagar"/>
    <x v="3"/>
    <n v="160250"/>
    <n v="332.98"/>
    <m/>
    <s v="Low"/>
    <s v="Large"/>
    <x v="1"/>
    <s v="2010s"/>
    <s v="Fiber"/>
    <n v="2.0778783151326054E-3"/>
  </r>
  <r>
    <n v="2011"/>
    <s v="Telangana"/>
    <s v="Mahabubnagar"/>
    <x v="0"/>
    <n v="172070"/>
    <n v="2304.64"/>
    <m/>
    <s v="Medium"/>
    <s v="Large"/>
    <x v="1"/>
    <s v="2010s"/>
    <s v="Cereal"/>
    <n v="1.3393618876038821E-2"/>
  </r>
  <r>
    <n v="2011"/>
    <s v="Telangana"/>
    <s v="Mahabubnagar"/>
    <x v="1"/>
    <n v="146430"/>
    <n v="1473.4"/>
    <m/>
    <s v="Medium"/>
    <s v="Large"/>
    <x v="1"/>
    <s v="2010s"/>
    <s v="Cereal"/>
    <n v="1.006214573516356E-2"/>
  </r>
  <r>
    <n v="2011"/>
    <s v="Telangana"/>
    <s v="Mahabubnagar"/>
    <x v="2"/>
    <n v="26060"/>
    <n v="143.13"/>
    <m/>
    <s v="Low"/>
    <s v="Large"/>
    <x v="1"/>
    <s v="2010s"/>
    <s v="Pulse"/>
    <n v="5.4923254029163471E-3"/>
  </r>
  <r>
    <n v="2011"/>
    <s v="Telangana"/>
    <s v="Mahabubnagar"/>
    <x v="3"/>
    <n v="185290"/>
    <n v="200.98"/>
    <m/>
    <s v="Low"/>
    <s v="Large"/>
    <x v="1"/>
    <s v="2010s"/>
    <s v="Fiber"/>
    <n v="1.0846780722111285E-3"/>
  </r>
  <r>
    <n v="2012"/>
    <s v="Telangana"/>
    <s v="Mahabubnagar"/>
    <x v="0"/>
    <n v="142030"/>
    <n v="2679.01"/>
    <m/>
    <s v="Medium"/>
    <s v="Large"/>
    <x v="1"/>
    <s v="2010s"/>
    <s v="Cereal"/>
    <n v="1.8862282616348661E-2"/>
  </r>
  <r>
    <n v="2012"/>
    <s v="Telangana"/>
    <s v="Mahabubnagar"/>
    <x v="1"/>
    <n v="135430"/>
    <n v="3099.76"/>
    <m/>
    <s v="High"/>
    <s v="Large"/>
    <x v="1"/>
    <s v="2010s"/>
    <s v="Cereal"/>
    <n v="2.288828176917965E-2"/>
  </r>
  <r>
    <n v="2012"/>
    <s v="Telangana"/>
    <s v="Mahabubnagar"/>
    <x v="2"/>
    <n v="25550"/>
    <n v="1432.09"/>
    <m/>
    <s v="Medium"/>
    <s v="Large"/>
    <x v="1"/>
    <s v="2010s"/>
    <s v="Pulse"/>
    <n v="5.6050489236790603E-2"/>
  </r>
  <r>
    <n v="2012"/>
    <s v="Telangana"/>
    <s v="Mahabubnagar"/>
    <x v="3"/>
    <n v="222540"/>
    <n v="382"/>
    <m/>
    <s v="Low"/>
    <s v="Large"/>
    <x v="1"/>
    <s v="2010s"/>
    <s v="Fiber"/>
    <n v="1.716545340163566E-3"/>
  </r>
  <r>
    <n v="2013"/>
    <s v="Telangana"/>
    <s v="Mahabubnagar"/>
    <x v="0"/>
    <n v="168630"/>
    <n v="2838.76"/>
    <m/>
    <s v="Medium"/>
    <s v="Large"/>
    <x v="1"/>
    <s v="2010s"/>
    <s v="Cereal"/>
    <n v="1.6834252505485384E-2"/>
  </r>
  <r>
    <n v="2013"/>
    <s v="Telangana"/>
    <s v="Mahabubnagar"/>
    <x v="1"/>
    <n v="165670"/>
    <n v="4748.6000000000004"/>
    <m/>
    <s v="High"/>
    <s v="Large"/>
    <x v="1"/>
    <s v="2010s"/>
    <s v="Cereal"/>
    <n v="2.8663004768515726E-2"/>
  </r>
  <r>
    <n v="2013"/>
    <s v="Telangana"/>
    <s v="Mahabubnagar"/>
    <x v="2"/>
    <n v="24480"/>
    <n v="1841.91"/>
    <m/>
    <s v="Medium"/>
    <s v="Large"/>
    <x v="1"/>
    <s v="2010s"/>
    <s v="Pulse"/>
    <n v="7.5241421568627453E-2"/>
  </r>
  <r>
    <n v="2013"/>
    <s v="Telangana"/>
    <s v="Mahabubnagar"/>
    <x v="3"/>
    <n v="230610"/>
    <n v="373.05"/>
    <m/>
    <s v="Low"/>
    <s v="Large"/>
    <x v="1"/>
    <s v="2010s"/>
    <s v="Fiber"/>
    <n v="1.617666189670873E-3"/>
  </r>
  <r>
    <n v="2014"/>
    <s v="Telangana"/>
    <s v="Mahabubnagar"/>
    <x v="0"/>
    <n v="160770"/>
    <n v="2600.61"/>
    <m/>
    <s v="Medium"/>
    <s v="Large"/>
    <x v="1"/>
    <s v="2010s"/>
    <s v="Cereal"/>
    <n v="1.6175965665236051E-2"/>
  </r>
  <r>
    <n v="2014"/>
    <s v="Telangana"/>
    <s v="Mahabubnagar"/>
    <x v="1"/>
    <n v="182490"/>
    <n v="1914.41"/>
    <m/>
    <s v="Medium"/>
    <s v="Large"/>
    <x v="1"/>
    <s v="2010s"/>
    <s v="Cereal"/>
    <n v="1.0490492629733136E-2"/>
  </r>
  <r>
    <n v="2014"/>
    <s v="Telangana"/>
    <s v="Mahabubnagar"/>
    <x v="2"/>
    <n v="21070"/>
    <n v="1783.1"/>
    <m/>
    <s v="Medium"/>
    <s v="Large"/>
    <x v="1"/>
    <s v="2010s"/>
    <s v="Pulse"/>
    <n v="8.4627432368296146E-2"/>
  </r>
  <r>
    <n v="2014"/>
    <s v="Telangana"/>
    <s v="Mahabubnagar"/>
    <x v="3"/>
    <n v="237680"/>
    <n v="351.78"/>
    <m/>
    <s v="Low"/>
    <s v="Large"/>
    <x v="1"/>
    <s v="2010s"/>
    <s v="Fiber"/>
    <n v="1.4800572197913159E-3"/>
  </r>
  <r>
    <n v="2015"/>
    <s v="Telangana"/>
    <s v="Mahabubnagar"/>
    <x v="0"/>
    <n v="96280"/>
    <n v="2233.2800000000002"/>
    <m/>
    <s v="Medium"/>
    <s v="Large"/>
    <x v="1"/>
    <s v="2010s"/>
    <s v="Cereal"/>
    <n v="2.3195679268799337E-2"/>
  </r>
  <r>
    <n v="2015"/>
    <s v="Telangana"/>
    <s v="Mahabubnagar"/>
    <x v="1"/>
    <n v="162560"/>
    <n v="1315.7"/>
    <m/>
    <s v="Medium"/>
    <s v="Large"/>
    <x v="1"/>
    <s v="2010s"/>
    <s v="Cereal"/>
    <n v="8.0936269685039381E-3"/>
  </r>
  <r>
    <n v="2015"/>
    <s v="Telangana"/>
    <s v="Mahabubnagar"/>
    <x v="2"/>
    <n v="22090"/>
    <n v="277.95"/>
    <m/>
    <s v="Low"/>
    <s v="Large"/>
    <x v="1"/>
    <s v="2010s"/>
    <s v="Pulse"/>
    <n v="1.2582616568583069E-2"/>
  </r>
  <r>
    <n v="2015"/>
    <s v="Telangana"/>
    <s v="Mahabubnagar"/>
    <x v="3"/>
    <n v="273990"/>
    <n v="172.49"/>
    <m/>
    <s v="Low"/>
    <s v="Large"/>
    <x v="1"/>
    <s v="2010s"/>
    <s v="Fiber"/>
    <n v="6.295485236687471E-4"/>
  </r>
  <r>
    <n v="2016"/>
    <s v="Telangana"/>
    <s v="Mahabubnagar"/>
    <x v="0"/>
    <n v="143310"/>
    <n v="2696.59"/>
    <m/>
    <s v="Medium"/>
    <s v="Large"/>
    <x v="1"/>
    <s v="2010s"/>
    <s v="Cereal"/>
    <n v="1.8816481752843488E-2"/>
  </r>
  <r>
    <n v="2016"/>
    <s v="Telangana"/>
    <s v="Mahabubnagar"/>
    <x v="1"/>
    <n v="201270"/>
    <n v="1240"/>
    <m/>
    <s v="Medium"/>
    <s v="Large"/>
    <x v="1"/>
    <s v="2010s"/>
    <s v="Cereal"/>
    <n v="6.1608784220201721E-3"/>
  </r>
  <r>
    <n v="2016"/>
    <s v="Telangana"/>
    <s v="Mahabubnagar"/>
    <x v="2"/>
    <n v="21910"/>
    <n v="810.01"/>
    <m/>
    <s v="Low"/>
    <s v="Large"/>
    <x v="1"/>
    <s v="2010s"/>
    <s v="Pulse"/>
    <n v="3.6969876768598815E-2"/>
  </r>
  <r>
    <n v="2016"/>
    <s v="Telangana"/>
    <s v="Mahabubnagar"/>
    <x v="3"/>
    <n v="148110"/>
    <n v="314.39"/>
    <m/>
    <s v="Low"/>
    <s v="Large"/>
    <x v="1"/>
    <s v="2010s"/>
    <s v="Fiber"/>
    <n v="2.1226790898656402E-3"/>
  </r>
  <r>
    <n v="2017"/>
    <s v="Telangana"/>
    <s v="Mahabubnagar"/>
    <x v="0"/>
    <n v="170820"/>
    <n v="2459.12"/>
    <m/>
    <s v="Medium"/>
    <s v="Large"/>
    <x v="1"/>
    <s v="2010s"/>
    <s v="Cereal"/>
    <n v="1.4395972368575108E-2"/>
  </r>
  <r>
    <n v="2017"/>
    <s v="Telangana"/>
    <s v="Mahabubnagar"/>
    <x v="1"/>
    <n v="138080"/>
    <n v="2296.62"/>
    <m/>
    <s v="Medium"/>
    <s v="Large"/>
    <x v="1"/>
    <s v="2010s"/>
    <s v="Cereal"/>
    <n v="1.6632531865585169E-2"/>
  </r>
  <r>
    <n v="2017"/>
    <s v="Telangana"/>
    <s v="Mahabubnagar"/>
    <x v="2"/>
    <n v="20030"/>
    <n v="1446.65"/>
    <m/>
    <s v="Medium"/>
    <s v="Large"/>
    <x v="1"/>
    <s v="2010s"/>
    <s v="Pulse"/>
    <n v="7.2224163754368451E-2"/>
  </r>
  <r>
    <n v="2017"/>
    <s v="Telangana"/>
    <s v="Mahabubnagar"/>
    <x v="3"/>
    <n v="275050"/>
    <n v="316.99"/>
    <m/>
    <s v="Low"/>
    <s v="Large"/>
    <x v="1"/>
    <s v="2010s"/>
    <s v="Fiber"/>
    <n v="1.1524813670241774E-3"/>
  </r>
  <r>
    <n v="2008"/>
    <s v="Telangana"/>
    <s v="Nalgonda"/>
    <x v="0"/>
    <n v="361810"/>
    <n v="3179.32"/>
    <m/>
    <s v="High"/>
    <s v="Large"/>
    <x v="1"/>
    <s v="2000s"/>
    <s v="Cereal"/>
    <n v="8.787264033608801E-3"/>
  </r>
  <r>
    <n v="2008"/>
    <s v="Telangana"/>
    <s v="Nalgonda"/>
    <x v="1"/>
    <n v="3250"/>
    <n v="1698.46"/>
    <m/>
    <s v="Medium"/>
    <s v="Medium"/>
    <x v="1"/>
    <s v="2000s"/>
    <s v="Cereal"/>
    <n v="0.52260307692307695"/>
  </r>
  <r>
    <n v="2008"/>
    <s v="Telangana"/>
    <s v="Nalgonda"/>
    <x v="2"/>
    <n v="490"/>
    <n v="1571.43"/>
    <m/>
    <s v="Medium"/>
    <s v="Small"/>
    <x v="1"/>
    <s v="2000s"/>
    <s v="Pulse"/>
    <n v="3.2070000000000003"/>
  </r>
  <r>
    <n v="2008"/>
    <s v="Telangana"/>
    <s v="Nalgonda"/>
    <x v="3"/>
    <n v="162520"/>
    <n v="326.98"/>
    <m/>
    <s v="Low"/>
    <s v="Large"/>
    <x v="1"/>
    <s v="2000s"/>
    <s v="Fiber"/>
    <n v="2.0119369923701697E-3"/>
  </r>
  <r>
    <n v="2009"/>
    <s v="Telangana"/>
    <s v="Nalgonda"/>
    <x v="0"/>
    <n v="273430"/>
    <n v="3360.9"/>
    <m/>
    <s v="High"/>
    <s v="Large"/>
    <x v="1"/>
    <s v="2000s"/>
    <s v="Cereal"/>
    <n v="1.2291628570383645E-2"/>
  </r>
  <r>
    <n v="2009"/>
    <s v="Telangana"/>
    <s v="Nalgonda"/>
    <x v="1"/>
    <n v="1860"/>
    <n v="2129.0300000000002"/>
    <m/>
    <s v="Medium"/>
    <s v="Medium"/>
    <x v="1"/>
    <s v="2000s"/>
    <s v="Cereal"/>
    <n v="1.1446397849462366"/>
  </r>
  <r>
    <n v="2009"/>
    <s v="Telangana"/>
    <s v="Nalgonda"/>
    <x v="2"/>
    <n v="1060"/>
    <n v="1443.4"/>
    <m/>
    <s v="Medium"/>
    <s v="Medium"/>
    <x v="1"/>
    <s v="2000s"/>
    <s v="Pulse"/>
    <n v="1.3616981132075472"/>
  </r>
  <r>
    <n v="2009"/>
    <s v="Telangana"/>
    <s v="Nalgonda"/>
    <x v="3"/>
    <n v="136410"/>
    <n v="269.99"/>
    <m/>
    <s v="Low"/>
    <s v="Large"/>
    <x v="1"/>
    <s v="2000s"/>
    <s v="Fiber"/>
    <n v="1.9792537204017303E-3"/>
  </r>
  <r>
    <n v="2010"/>
    <s v="Telangana"/>
    <s v="Nalgonda"/>
    <x v="0"/>
    <n v="405320"/>
    <n v="3265.84"/>
    <m/>
    <s v="High"/>
    <s v="Large"/>
    <x v="1"/>
    <s v="2010s"/>
    <s v="Cereal"/>
    <n v="8.0574360998717058E-3"/>
  </r>
  <r>
    <n v="2010"/>
    <s v="Telangana"/>
    <s v="Nalgonda"/>
    <x v="1"/>
    <n v="1860"/>
    <n v="2784.95"/>
    <m/>
    <s v="Medium"/>
    <s v="Medium"/>
    <x v="1"/>
    <s v="2010s"/>
    <s v="Cereal"/>
    <n v="1.4972849462365589"/>
  </r>
  <r>
    <n v="2010"/>
    <s v="Telangana"/>
    <s v="Nalgonda"/>
    <x v="2"/>
    <n v="520"/>
    <n v="1365.38"/>
    <m/>
    <s v="Medium"/>
    <s v="Small"/>
    <x v="1"/>
    <s v="2010s"/>
    <s v="Pulse"/>
    <n v="2.6257307692307696"/>
  </r>
  <r>
    <n v="2010"/>
    <s v="Telangana"/>
    <s v="Nalgonda"/>
    <x v="3"/>
    <n v="165110"/>
    <n v="313"/>
    <m/>
    <s v="Low"/>
    <s v="Large"/>
    <x v="1"/>
    <s v="2010s"/>
    <s v="Fiber"/>
    <n v="1.895705893041003E-3"/>
  </r>
  <r>
    <n v="2011"/>
    <s v="Telangana"/>
    <s v="Nalgonda"/>
    <x v="0"/>
    <n v="327760"/>
    <n v="2940.57"/>
    <m/>
    <s v="Medium"/>
    <s v="Large"/>
    <x v="1"/>
    <s v="2010s"/>
    <s v="Cereal"/>
    <n v="8.9717171100805477E-3"/>
  </r>
  <r>
    <n v="2011"/>
    <s v="Telangana"/>
    <s v="Nalgonda"/>
    <x v="1"/>
    <n v="2500"/>
    <n v="2312"/>
    <m/>
    <s v="Medium"/>
    <s v="Medium"/>
    <x v="1"/>
    <s v="2010s"/>
    <s v="Cereal"/>
    <n v="0.92479999999999996"/>
  </r>
  <r>
    <n v="2011"/>
    <s v="Telangana"/>
    <s v="Nalgonda"/>
    <x v="2"/>
    <n v="280"/>
    <n v="857.14"/>
    <m/>
    <s v="Low"/>
    <s v="Small"/>
    <x v="1"/>
    <s v="2010s"/>
    <s v="Pulse"/>
    <n v="3.0612142857142857"/>
  </r>
  <r>
    <n v="2011"/>
    <s v="Telangana"/>
    <s v="Nalgonda"/>
    <x v="3"/>
    <n v="205360"/>
    <n v="171.02"/>
    <m/>
    <s v="Low"/>
    <s v="Large"/>
    <x v="1"/>
    <s v="2010s"/>
    <s v="Fiber"/>
    <n v="8.3278145695364245E-4"/>
  </r>
  <r>
    <n v="2012"/>
    <s v="Telangana"/>
    <s v="Nalgonda"/>
    <x v="0"/>
    <n v="208520"/>
    <n v="3279.64"/>
    <m/>
    <s v="High"/>
    <s v="Large"/>
    <x v="1"/>
    <s v="2010s"/>
    <s v="Cereal"/>
    <n v="1.5728179551122195E-2"/>
  </r>
  <r>
    <n v="2012"/>
    <s v="Telangana"/>
    <s v="Nalgonda"/>
    <x v="1"/>
    <n v="4620"/>
    <n v="2365.8000000000002"/>
    <m/>
    <s v="Medium"/>
    <s v="Medium"/>
    <x v="1"/>
    <s v="2010s"/>
    <s v="Cereal"/>
    <n v="0.51207792207792213"/>
  </r>
  <r>
    <n v="2012"/>
    <s v="Telangana"/>
    <s v="Nalgonda"/>
    <x v="2"/>
    <n v="610"/>
    <n v="1459.02"/>
    <m/>
    <s v="Medium"/>
    <s v="Small"/>
    <x v="1"/>
    <s v="2010s"/>
    <s v="Pulse"/>
    <n v="2.3918360655737705"/>
  </r>
  <r>
    <n v="2012"/>
    <s v="Telangana"/>
    <s v="Nalgonda"/>
    <x v="3"/>
    <n v="297820"/>
    <n v="344"/>
    <m/>
    <s v="Low"/>
    <s v="Large"/>
    <x v="1"/>
    <s v="2010s"/>
    <s v="Fiber"/>
    <n v="1.1550601034181721E-3"/>
  </r>
  <r>
    <n v="2013"/>
    <s v="Telangana"/>
    <s v="Nalgonda"/>
    <x v="0"/>
    <n v="393740"/>
    <n v="3061.13"/>
    <m/>
    <s v="High"/>
    <s v="Large"/>
    <x v="1"/>
    <s v="2010s"/>
    <s v="Cereal"/>
    <n v="7.7744958602123234E-3"/>
  </r>
  <r>
    <n v="2013"/>
    <s v="Telangana"/>
    <s v="Nalgonda"/>
    <x v="1"/>
    <n v="4820"/>
    <n v="1676.35"/>
    <m/>
    <s v="Medium"/>
    <s v="Medium"/>
    <x v="1"/>
    <s v="2010s"/>
    <s v="Cereal"/>
    <n v="0.34779045643153528"/>
  </r>
  <r>
    <n v="2013"/>
    <s v="Telangana"/>
    <s v="Nalgonda"/>
    <x v="2"/>
    <n v="490"/>
    <n v="1714.29"/>
    <m/>
    <s v="Medium"/>
    <s v="Small"/>
    <x v="1"/>
    <s v="2010s"/>
    <s v="Pulse"/>
    <n v="3.4985510204081631"/>
  </r>
  <r>
    <n v="2013"/>
    <s v="Telangana"/>
    <s v="Nalgonda"/>
    <x v="3"/>
    <n v="335980"/>
    <n v="415.98"/>
    <m/>
    <s v="Low"/>
    <s v="Large"/>
    <x v="1"/>
    <s v="2010s"/>
    <s v="Fiber"/>
    <n v="1.2381094112744807E-3"/>
  </r>
  <r>
    <n v="2014"/>
    <s v="Telangana"/>
    <s v="Nalgonda"/>
    <x v="0"/>
    <n v="323380"/>
    <n v="3220.24"/>
    <m/>
    <s v="High"/>
    <s v="Large"/>
    <x v="1"/>
    <s v="2010s"/>
    <s v="Cereal"/>
    <n v="9.9580679077246569E-3"/>
  </r>
  <r>
    <n v="2014"/>
    <s v="Telangana"/>
    <s v="Nalgonda"/>
    <x v="1"/>
    <n v="3850"/>
    <n v="1906.49"/>
    <m/>
    <s v="Medium"/>
    <s v="Medium"/>
    <x v="1"/>
    <s v="2010s"/>
    <s v="Cereal"/>
    <n v="0.49519220779220779"/>
  </r>
  <r>
    <n v="2014"/>
    <s v="Telangana"/>
    <s v="Nalgonda"/>
    <x v="2"/>
    <n v="190"/>
    <n v="1368.42"/>
    <m/>
    <s v="Medium"/>
    <s v="Small"/>
    <x v="1"/>
    <s v="2010s"/>
    <s v="Pulse"/>
    <n v="7.2022105263157901"/>
  </r>
  <r>
    <n v="2014"/>
    <s v="Telangana"/>
    <s v="Nalgonda"/>
    <x v="3"/>
    <n v="307790"/>
    <n v="295.43"/>
    <m/>
    <s v="Low"/>
    <s v="Large"/>
    <x v="1"/>
    <s v="2010s"/>
    <s v="Fiber"/>
    <n v="9.5984274992689828E-4"/>
  </r>
  <r>
    <n v="2015"/>
    <s v="Telangana"/>
    <s v="Nalgonda"/>
    <x v="0"/>
    <n v="212730"/>
    <n v="2916.61"/>
    <m/>
    <s v="Medium"/>
    <s v="Large"/>
    <x v="1"/>
    <s v="2010s"/>
    <s v="Cereal"/>
    <n v="1.3710384054905279E-2"/>
  </r>
  <r>
    <n v="2015"/>
    <s v="Telangana"/>
    <s v="Nalgonda"/>
    <x v="1"/>
    <n v="2540"/>
    <n v="1185.04"/>
    <m/>
    <s v="Medium"/>
    <s v="Medium"/>
    <x v="1"/>
    <s v="2010s"/>
    <s v="Cereal"/>
    <n v="0.46655118110236221"/>
  </r>
  <r>
    <n v="2015"/>
    <s v="Telangana"/>
    <s v="Nalgonda"/>
    <x v="2"/>
    <n v="230"/>
    <n v="695.65"/>
    <m/>
    <s v="Low"/>
    <s v="Small"/>
    <x v="1"/>
    <s v="2010s"/>
    <s v="Pulse"/>
    <n v="3.0245652173913045"/>
  </r>
  <r>
    <n v="2015"/>
    <s v="Telangana"/>
    <s v="Nalgonda"/>
    <x v="3"/>
    <n v="341660"/>
    <n v="337.85"/>
    <m/>
    <s v="Low"/>
    <s v="Large"/>
    <x v="1"/>
    <s v="2010s"/>
    <s v="Fiber"/>
    <n v="9.8884856289878842E-4"/>
  </r>
  <r>
    <n v="2016"/>
    <s v="Telangana"/>
    <s v="Nalgonda"/>
    <x v="0"/>
    <n v="356250"/>
    <n v="3526.82"/>
    <m/>
    <s v="High"/>
    <s v="Large"/>
    <x v="1"/>
    <s v="2010s"/>
    <s v="Cereal"/>
    <n v="9.8998456140350875E-3"/>
  </r>
  <r>
    <n v="2016"/>
    <s v="Telangana"/>
    <s v="Nalgonda"/>
    <x v="1"/>
    <n v="5880"/>
    <n v="2095.36"/>
    <m/>
    <s v="Medium"/>
    <s v="Large"/>
    <x v="1"/>
    <s v="2010s"/>
    <s v="Cereal"/>
    <n v="0.35635374149659865"/>
  </r>
  <r>
    <n v="2016"/>
    <s v="Telangana"/>
    <s v="Nalgonda"/>
    <x v="2"/>
    <n v="330"/>
    <n v="1298.19"/>
    <m/>
    <s v="Medium"/>
    <s v="Small"/>
    <x v="1"/>
    <s v="2010s"/>
    <s v="Pulse"/>
    <n v="3.9339090909090912"/>
  </r>
  <r>
    <n v="2016"/>
    <s v="Telangana"/>
    <s v="Nalgonda"/>
    <x v="3"/>
    <n v="283890"/>
    <n v="296.47000000000003"/>
    <m/>
    <s v="Low"/>
    <s v="Large"/>
    <x v="1"/>
    <s v="2010s"/>
    <s v="Fiber"/>
    <n v="1.0443129381098313E-3"/>
  </r>
  <r>
    <n v="2017"/>
    <s v="Telangana"/>
    <s v="Nalgonda"/>
    <x v="0"/>
    <n v="415250"/>
    <n v="3325.09"/>
    <m/>
    <s v="High"/>
    <s v="Large"/>
    <x v="1"/>
    <s v="2010s"/>
    <s v="Cereal"/>
    <n v="8.0074413004214331E-3"/>
  </r>
  <r>
    <n v="2017"/>
    <s v="Telangana"/>
    <s v="Nalgonda"/>
    <x v="1"/>
    <n v="1720"/>
    <n v="3518.26"/>
    <m/>
    <s v="High"/>
    <s v="Medium"/>
    <x v="1"/>
    <s v="2010s"/>
    <s v="Cereal"/>
    <n v="2.0455000000000001"/>
  </r>
  <r>
    <n v="2017"/>
    <s v="Telangana"/>
    <s v="Nalgonda"/>
    <x v="2"/>
    <n v="280"/>
    <n v="1514.08"/>
    <m/>
    <s v="Medium"/>
    <s v="Small"/>
    <x v="1"/>
    <s v="2010s"/>
    <s v="Pulse"/>
    <n v="5.4074285714285715"/>
  </r>
  <r>
    <n v="2017"/>
    <s v="Telangana"/>
    <s v="Nalgonda"/>
    <x v="3"/>
    <n v="351280"/>
    <n v="424.69"/>
    <m/>
    <s v="Low"/>
    <s v="Large"/>
    <x v="1"/>
    <s v="2010s"/>
    <s v="Fiber"/>
    <n v="1.208978592575723E-3"/>
  </r>
  <r>
    <n v="2008"/>
    <s v="Telangana"/>
    <s v="Warangal"/>
    <x v="0"/>
    <n v="230860"/>
    <n v="2988.69"/>
    <m/>
    <s v="Medium"/>
    <s v="Large"/>
    <x v="1"/>
    <s v="2000s"/>
    <s v="Cereal"/>
    <n v="1.2945897946807589E-2"/>
  </r>
  <r>
    <n v="2008"/>
    <s v="Telangana"/>
    <s v="Warangal"/>
    <x v="1"/>
    <n v="79700"/>
    <n v="4321.08"/>
    <m/>
    <s v="High"/>
    <s v="Large"/>
    <x v="1"/>
    <s v="2000s"/>
    <s v="Cereal"/>
    <n v="5.4216813048933499E-2"/>
  </r>
  <r>
    <n v="2008"/>
    <s v="Telangana"/>
    <s v="Warangal"/>
    <x v="2"/>
    <n v="1130"/>
    <n v="796.46"/>
    <m/>
    <s v="Low"/>
    <s v="Medium"/>
    <x v="1"/>
    <s v="2000s"/>
    <s v="Pulse"/>
    <n v="0.70483185840707963"/>
  </r>
  <r>
    <n v="2008"/>
    <s v="Telangana"/>
    <s v="Warangal"/>
    <x v="3"/>
    <n v="176420"/>
    <n v="549.99"/>
    <m/>
    <s v="Low"/>
    <s v="Large"/>
    <x v="1"/>
    <s v="2000s"/>
    <s v="Fiber"/>
    <n v="3.1175036843895249E-3"/>
  </r>
  <r>
    <n v="2009"/>
    <s v="Telangana"/>
    <s v="Warangal"/>
    <x v="0"/>
    <n v="124430"/>
    <n v="2542.23"/>
    <m/>
    <s v="Medium"/>
    <s v="Large"/>
    <x v="1"/>
    <s v="2000s"/>
    <s v="Cereal"/>
    <n v="2.0431005384553565E-2"/>
  </r>
  <r>
    <n v="2009"/>
    <s v="Telangana"/>
    <s v="Warangal"/>
    <x v="1"/>
    <n v="68620"/>
    <n v="2921.6"/>
    <m/>
    <s v="Medium"/>
    <s v="Large"/>
    <x v="1"/>
    <s v="2000s"/>
    <s v="Cereal"/>
    <n v="4.2576508306616148E-2"/>
  </r>
  <r>
    <n v="2009"/>
    <s v="Telangana"/>
    <s v="Warangal"/>
    <x v="2"/>
    <n v="1520"/>
    <n v="888.16"/>
    <m/>
    <s v="Low"/>
    <s v="Medium"/>
    <x v="1"/>
    <s v="2000s"/>
    <s v="Pulse"/>
    <n v="0.58431578947368423"/>
  </r>
  <r>
    <n v="2009"/>
    <s v="Telangana"/>
    <s v="Warangal"/>
    <x v="3"/>
    <n v="185340"/>
    <n v="483.98"/>
    <m/>
    <s v="Low"/>
    <s v="Large"/>
    <x v="1"/>
    <s v="2000s"/>
    <s v="Fiber"/>
    <n v="2.6113089457213772E-3"/>
  </r>
  <r>
    <n v="2010"/>
    <s v="Telangana"/>
    <s v="Warangal"/>
    <x v="0"/>
    <n v="268060"/>
    <n v="3209.77"/>
    <m/>
    <s v="High"/>
    <s v="Large"/>
    <x v="1"/>
    <s v="2010s"/>
    <s v="Cereal"/>
    <n v="1.1974072968738342E-2"/>
  </r>
  <r>
    <n v="2010"/>
    <s v="Telangana"/>
    <s v="Warangal"/>
    <x v="1"/>
    <n v="66940"/>
    <n v="3896.62"/>
    <m/>
    <s v="High"/>
    <s v="Large"/>
    <x v="1"/>
    <s v="2010s"/>
    <s v="Cereal"/>
    <n v="5.8210636390797731E-2"/>
  </r>
  <r>
    <n v="2010"/>
    <s v="Telangana"/>
    <s v="Warangal"/>
    <x v="2"/>
    <n v="1070"/>
    <n v="803.74"/>
    <m/>
    <s v="Low"/>
    <s v="Medium"/>
    <x v="1"/>
    <s v="2010s"/>
    <s v="Pulse"/>
    <n v="0.75115887850467289"/>
  </r>
  <r>
    <n v="2010"/>
    <s v="Telangana"/>
    <s v="Warangal"/>
    <x v="3"/>
    <n v="227970"/>
    <n v="446.02"/>
    <m/>
    <s v="Low"/>
    <s v="Large"/>
    <x v="1"/>
    <s v="2010s"/>
    <s v="Fiber"/>
    <n v="1.9564855024783961E-3"/>
  </r>
  <r>
    <n v="2011"/>
    <s v="Telangana"/>
    <s v="Warangal"/>
    <x v="0"/>
    <n v="224350"/>
    <n v="2558.23"/>
    <m/>
    <s v="Medium"/>
    <s v="Large"/>
    <x v="1"/>
    <s v="2010s"/>
    <s v="Cereal"/>
    <n v="1.1402852685535992E-2"/>
  </r>
  <r>
    <n v="2011"/>
    <s v="Telangana"/>
    <s v="Warangal"/>
    <x v="1"/>
    <n v="58960"/>
    <n v="4498.13"/>
    <m/>
    <s v="High"/>
    <s v="Large"/>
    <x v="1"/>
    <s v="2010s"/>
    <s v="Cereal"/>
    <n v="7.6291214382632297E-2"/>
  </r>
  <r>
    <n v="2011"/>
    <s v="Telangana"/>
    <s v="Warangal"/>
    <x v="2"/>
    <n v="1310"/>
    <n v="1335.88"/>
    <m/>
    <s v="Medium"/>
    <s v="Medium"/>
    <x v="1"/>
    <s v="2010s"/>
    <s v="Pulse"/>
    <n v="1.0197557251908398"/>
  </r>
  <r>
    <n v="2011"/>
    <s v="Telangana"/>
    <s v="Warangal"/>
    <x v="3"/>
    <n v="265810"/>
    <n v="384"/>
    <m/>
    <s v="Low"/>
    <s v="Large"/>
    <x v="1"/>
    <s v="2010s"/>
    <s v="Fiber"/>
    <n v="1.4446409089199051E-3"/>
  </r>
  <r>
    <n v="2012"/>
    <s v="Telangana"/>
    <s v="Warangal"/>
    <x v="0"/>
    <n v="209710"/>
    <n v="3285.58"/>
    <m/>
    <s v="High"/>
    <s v="Large"/>
    <x v="1"/>
    <s v="2010s"/>
    <s v="Cereal"/>
    <n v="1.5667254780411043E-2"/>
  </r>
  <r>
    <n v="2012"/>
    <s v="Telangana"/>
    <s v="Warangal"/>
    <x v="1"/>
    <n v="80090"/>
    <n v="4839.68"/>
    <m/>
    <s v="High"/>
    <s v="Large"/>
    <x v="1"/>
    <s v="2010s"/>
    <s v="Cereal"/>
    <n v="6.0428018479210893E-2"/>
  </r>
  <r>
    <n v="2012"/>
    <s v="Telangana"/>
    <s v="Warangal"/>
    <x v="2"/>
    <n v="1150"/>
    <n v="1660.87"/>
    <m/>
    <s v="Medium"/>
    <s v="Medium"/>
    <x v="1"/>
    <s v="2010s"/>
    <s v="Pulse"/>
    <n v="1.4442347826086956"/>
  </r>
  <r>
    <n v="2012"/>
    <s v="Telangana"/>
    <s v="Warangal"/>
    <x v="3"/>
    <n v="276410"/>
    <n v="362"/>
    <m/>
    <s v="Low"/>
    <s v="Large"/>
    <x v="1"/>
    <s v="2010s"/>
    <s v="Fiber"/>
    <n v="1.3096487102492674E-3"/>
  </r>
  <r>
    <n v="2013"/>
    <s v="Telangana"/>
    <s v="Warangal"/>
    <x v="0"/>
    <n v="254850"/>
    <n v="3141.14"/>
    <m/>
    <s v="High"/>
    <s v="Large"/>
    <x v="1"/>
    <s v="2010s"/>
    <s v="Cereal"/>
    <n v="1.2325446340984893E-2"/>
  </r>
  <r>
    <n v="2013"/>
    <s v="Telangana"/>
    <s v="Warangal"/>
    <x v="1"/>
    <n v="119930"/>
    <n v="4983.41"/>
    <m/>
    <s v="High"/>
    <s v="Large"/>
    <x v="1"/>
    <s v="2010s"/>
    <s v="Cereal"/>
    <n v="4.1552655715834233E-2"/>
  </r>
  <r>
    <n v="2013"/>
    <s v="Telangana"/>
    <s v="Warangal"/>
    <x v="2"/>
    <n v="680"/>
    <n v="838.24"/>
    <m/>
    <s v="Low"/>
    <s v="Small"/>
    <x v="1"/>
    <s v="2010s"/>
    <s v="Pulse"/>
    <n v="1.2327058823529411"/>
  </r>
  <r>
    <n v="2013"/>
    <s v="Telangana"/>
    <s v="Warangal"/>
    <x v="3"/>
    <n v="239790"/>
    <n v="499.31"/>
    <m/>
    <s v="Low"/>
    <s v="Large"/>
    <x v="1"/>
    <s v="2010s"/>
    <s v="Fiber"/>
    <n v="2.0822803286208768E-3"/>
  </r>
  <r>
    <n v="2014"/>
    <s v="Telangana"/>
    <s v="Warangal"/>
    <x v="0"/>
    <n v="142010"/>
    <n v="3080.35"/>
    <m/>
    <s v="High"/>
    <s v="Large"/>
    <x v="1"/>
    <s v="2010s"/>
    <s v="Cereal"/>
    <n v="2.1691078093092037E-2"/>
  </r>
  <r>
    <n v="2014"/>
    <s v="Telangana"/>
    <s v="Warangal"/>
    <x v="1"/>
    <n v="107390"/>
    <n v="4894.78"/>
    <m/>
    <s v="High"/>
    <s v="Large"/>
    <x v="1"/>
    <s v="2010s"/>
    <s v="Cereal"/>
    <n v="4.5579476673805755E-2"/>
  </r>
  <r>
    <n v="2014"/>
    <s v="Telangana"/>
    <s v="Warangal"/>
    <x v="2"/>
    <n v="940"/>
    <n v="1340.43"/>
    <m/>
    <s v="Medium"/>
    <s v="Small"/>
    <x v="1"/>
    <s v="2010s"/>
    <s v="Pulse"/>
    <n v="1.4259893617021278"/>
  </r>
  <r>
    <n v="2014"/>
    <s v="Telangana"/>
    <s v="Warangal"/>
    <x v="3"/>
    <n v="228060"/>
    <n v="479.65"/>
    <m/>
    <s v="Low"/>
    <s v="Large"/>
    <x v="1"/>
    <s v="2010s"/>
    <s v="Fiber"/>
    <n v="2.1031746031746029E-3"/>
  </r>
  <r>
    <n v="2015"/>
    <s v="Telangana"/>
    <s v="Warangal"/>
    <x v="0"/>
    <n v="181070"/>
    <n v="3164.19"/>
    <m/>
    <s v="High"/>
    <s v="Large"/>
    <x v="1"/>
    <s v="2010s"/>
    <s v="Cereal"/>
    <n v="1.7474954437510355E-2"/>
  </r>
  <r>
    <n v="2015"/>
    <s v="Telangana"/>
    <s v="Warangal"/>
    <x v="1"/>
    <n v="74840"/>
    <n v="4832.58"/>
    <m/>
    <s v="High"/>
    <s v="Large"/>
    <x v="1"/>
    <s v="2010s"/>
    <s v="Cereal"/>
    <n v="6.4572153928380546E-2"/>
  </r>
  <r>
    <n v="2015"/>
    <s v="Telangana"/>
    <s v="Warangal"/>
    <x v="2"/>
    <n v="590"/>
    <n v="1152.54"/>
    <m/>
    <s v="Medium"/>
    <s v="Small"/>
    <x v="1"/>
    <s v="2010s"/>
    <s v="Pulse"/>
    <n v="1.9534576271186439"/>
  </r>
  <r>
    <n v="2015"/>
    <s v="Telangana"/>
    <s v="Warangal"/>
    <x v="3"/>
    <n v="251020"/>
    <n v="460.08"/>
    <m/>
    <s v="Low"/>
    <s v="Large"/>
    <x v="1"/>
    <s v="2010s"/>
    <s v="Fiber"/>
    <n v="1.8328420046211456E-3"/>
  </r>
  <r>
    <n v="2016"/>
    <s v="Telangana"/>
    <s v="Warangal"/>
    <x v="0"/>
    <n v="275020"/>
    <n v="3539.43"/>
    <m/>
    <s v="High"/>
    <s v="Large"/>
    <x v="1"/>
    <s v="2010s"/>
    <s v="Cereal"/>
    <n v="1.2869718565922478E-2"/>
  </r>
  <r>
    <n v="2016"/>
    <s v="Telangana"/>
    <s v="Warangal"/>
    <x v="1"/>
    <n v="113680"/>
    <n v="5607.67"/>
    <m/>
    <s v="High"/>
    <s v="Large"/>
    <x v="1"/>
    <s v="2010s"/>
    <s v="Cereal"/>
    <n v="4.9328553835327235E-2"/>
  </r>
  <r>
    <n v="2016"/>
    <s v="Telangana"/>
    <s v="Warangal"/>
    <x v="2"/>
    <n v="1200"/>
    <n v="1350.98"/>
    <m/>
    <s v="Medium"/>
    <s v="Medium"/>
    <x v="1"/>
    <s v="2010s"/>
    <s v="Pulse"/>
    <n v="1.1258166666666667"/>
  </r>
  <r>
    <n v="2016"/>
    <s v="Telangana"/>
    <s v="Warangal"/>
    <x v="3"/>
    <n v="232020"/>
    <n v="543.82000000000005"/>
    <m/>
    <s v="Low"/>
    <s v="Large"/>
    <x v="1"/>
    <s v="2010s"/>
    <s v="Fiber"/>
    <n v="2.3438496681320578E-3"/>
  </r>
  <r>
    <n v="2017"/>
    <s v="Telangana"/>
    <s v="Warangal"/>
    <x v="0"/>
    <n v="269290"/>
    <n v="2908.75"/>
    <m/>
    <s v="Medium"/>
    <s v="Large"/>
    <x v="1"/>
    <s v="2010s"/>
    <s v="Cereal"/>
    <n v="1.0801552229937984E-2"/>
  </r>
  <r>
    <n v="2017"/>
    <s v="Telangana"/>
    <s v="Warangal"/>
    <x v="1"/>
    <n v="103070"/>
    <n v="6541.12"/>
    <m/>
    <s v="High"/>
    <s v="Large"/>
    <x v="1"/>
    <s v="2010s"/>
    <s v="Cereal"/>
    <n v="6.3462889298534969E-2"/>
  </r>
  <r>
    <n v="2017"/>
    <s v="Telangana"/>
    <s v="Warangal"/>
    <x v="2"/>
    <n v="1970"/>
    <n v="1477.86"/>
    <m/>
    <s v="Medium"/>
    <s v="Medium"/>
    <x v="1"/>
    <s v="2010s"/>
    <s v="Pulse"/>
    <n v="0.75018274111675121"/>
  </r>
  <r>
    <n v="2017"/>
    <s v="Telangana"/>
    <s v="Warangal"/>
    <x v="3"/>
    <n v="290510"/>
    <n v="453.12"/>
    <m/>
    <s v="Low"/>
    <s v="Large"/>
    <x v="1"/>
    <s v="2010s"/>
    <s v="Fiber"/>
    <n v="1.5597397679942171E-3"/>
  </r>
  <r>
    <n v="2008"/>
    <s v="Telangana"/>
    <s v="Khammam"/>
    <x v="0"/>
    <n v="194800"/>
    <n v="3057.55"/>
    <m/>
    <s v="High"/>
    <s v="Large"/>
    <x v="1"/>
    <s v="2000s"/>
    <s v="Cereal"/>
    <n v="1.5695841889117042E-2"/>
  </r>
  <r>
    <n v="2008"/>
    <s v="Telangana"/>
    <s v="Khammam"/>
    <x v="1"/>
    <n v="37650"/>
    <n v="6554.05"/>
    <m/>
    <s v="High"/>
    <s v="Large"/>
    <x v="1"/>
    <s v="2000s"/>
    <s v="Cereal"/>
    <n v="0.17407835325365206"/>
  </r>
  <r>
    <n v="2008"/>
    <s v="Telangana"/>
    <s v="Khammam"/>
    <x v="2"/>
    <n v="180"/>
    <n v="1611.11"/>
    <m/>
    <s v="Medium"/>
    <s v="Small"/>
    <x v="1"/>
    <s v="2000s"/>
    <s v="Pulse"/>
    <n v="8.95061111111111"/>
  </r>
  <r>
    <n v="2008"/>
    <s v="Telangana"/>
    <s v="Khammam"/>
    <x v="3"/>
    <n v="124520"/>
    <n v="433.02"/>
    <m/>
    <s v="Low"/>
    <s v="Large"/>
    <x v="1"/>
    <s v="2000s"/>
    <s v="Fiber"/>
    <n v="3.4775136524253132E-3"/>
  </r>
  <r>
    <n v="2009"/>
    <s v="Telangana"/>
    <s v="Khammam"/>
    <x v="0"/>
    <n v="103100"/>
    <n v="2972.84"/>
    <m/>
    <s v="Medium"/>
    <s v="Large"/>
    <x v="1"/>
    <s v="2000s"/>
    <s v="Cereal"/>
    <n v="2.8834529582929196E-2"/>
  </r>
  <r>
    <n v="2009"/>
    <s v="Telangana"/>
    <s v="Khammam"/>
    <x v="1"/>
    <n v="36990"/>
    <n v="4919.4399999999996"/>
    <m/>
    <s v="High"/>
    <s v="Large"/>
    <x v="1"/>
    <s v="2000s"/>
    <s v="Cereal"/>
    <n v="0.13299378210327115"/>
  </r>
  <r>
    <n v="2009"/>
    <s v="Telangana"/>
    <s v="Khammam"/>
    <x v="2"/>
    <n v="150"/>
    <n v="1400"/>
    <m/>
    <s v="Medium"/>
    <s v="Small"/>
    <x v="1"/>
    <s v="2000s"/>
    <s v="Pulse"/>
    <n v="9.3333333333333339"/>
  </r>
  <r>
    <n v="2009"/>
    <s v="Telangana"/>
    <s v="Khammam"/>
    <x v="3"/>
    <n v="131900"/>
    <n v="387.04"/>
    <m/>
    <s v="Low"/>
    <s v="Large"/>
    <x v="1"/>
    <s v="2000s"/>
    <s v="Fiber"/>
    <n v="2.9343442001516303E-3"/>
  </r>
  <r>
    <n v="2010"/>
    <s v="Telangana"/>
    <s v="Khammam"/>
    <x v="0"/>
    <n v="218250"/>
    <n v="3225.98"/>
    <m/>
    <s v="High"/>
    <s v="Large"/>
    <x v="1"/>
    <s v="2010s"/>
    <s v="Cereal"/>
    <n v="1.4781122565864833E-2"/>
  </r>
  <r>
    <n v="2010"/>
    <s v="Telangana"/>
    <s v="Khammam"/>
    <x v="1"/>
    <n v="35060"/>
    <n v="6164.86"/>
    <m/>
    <s v="High"/>
    <s v="Large"/>
    <x v="1"/>
    <s v="2010s"/>
    <s v="Cereal"/>
    <n v="0.17583742156303478"/>
  </r>
  <r>
    <n v="2010"/>
    <s v="Telangana"/>
    <s v="Khammam"/>
    <x v="2"/>
    <n v="300"/>
    <n v="1366.67"/>
    <m/>
    <s v="Medium"/>
    <s v="Small"/>
    <x v="1"/>
    <s v="2010s"/>
    <s v="Pulse"/>
    <n v="4.5555666666666665"/>
  </r>
  <r>
    <n v="2010"/>
    <s v="Telangana"/>
    <s v="Khammam"/>
    <x v="3"/>
    <n v="148650"/>
    <n v="464.85"/>
    <m/>
    <s v="Low"/>
    <s v="Large"/>
    <x v="1"/>
    <s v="2010s"/>
    <s v="Fiber"/>
    <n v="3.1271442986881941E-3"/>
  </r>
  <r>
    <n v="2011"/>
    <s v="Telangana"/>
    <s v="Khammam"/>
    <x v="0"/>
    <n v="165310"/>
    <n v="2490.41"/>
    <m/>
    <s v="Medium"/>
    <s v="Large"/>
    <x v="1"/>
    <s v="2010s"/>
    <s v="Cereal"/>
    <n v="1.506508983122618E-2"/>
  </r>
  <r>
    <n v="2011"/>
    <s v="Telangana"/>
    <s v="Khammam"/>
    <x v="1"/>
    <n v="27400"/>
    <n v="4985.04"/>
    <m/>
    <s v="High"/>
    <s v="Large"/>
    <x v="1"/>
    <s v="2010s"/>
    <s v="Cereal"/>
    <n v="0.18193576642335765"/>
  </r>
  <r>
    <n v="2011"/>
    <s v="Telangana"/>
    <s v="Khammam"/>
    <x v="2"/>
    <n v="250"/>
    <n v="880"/>
    <m/>
    <s v="Low"/>
    <s v="Small"/>
    <x v="1"/>
    <s v="2010s"/>
    <s v="Pulse"/>
    <n v="3.52"/>
  </r>
  <r>
    <n v="2011"/>
    <s v="Telangana"/>
    <s v="Khammam"/>
    <x v="3"/>
    <n v="171680"/>
    <n v="208.99"/>
    <m/>
    <s v="Low"/>
    <s v="Large"/>
    <x v="1"/>
    <s v="2010s"/>
    <s v="Fiber"/>
    <n v="1.2173229263746507E-3"/>
  </r>
  <r>
    <n v="2012"/>
    <s v="Telangana"/>
    <s v="Khammam"/>
    <x v="0"/>
    <n v="153840"/>
    <n v="3075.14"/>
    <m/>
    <s v="High"/>
    <s v="Large"/>
    <x v="1"/>
    <s v="2010s"/>
    <s v="Cereal"/>
    <n v="1.9989209568382734E-2"/>
  </r>
  <r>
    <n v="2012"/>
    <s v="Telangana"/>
    <s v="Khammam"/>
    <x v="1"/>
    <n v="32060"/>
    <n v="5379.29"/>
    <m/>
    <s v="High"/>
    <s v="Large"/>
    <x v="1"/>
    <s v="2010s"/>
    <s v="Cereal"/>
    <n v="0.1677882096069869"/>
  </r>
  <r>
    <n v="2012"/>
    <s v="Telangana"/>
    <s v="Khammam"/>
    <x v="2"/>
    <n v="220"/>
    <n v="1454.55"/>
    <m/>
    <s v="Medium"/>
    <s v="Small"/>
    <x v="1"/>
    <s v="2010s"/>
    <s v="Pulse"/>
    <n v="6.6115909090909089"/>
  </r>
  <r>
    <n v="2012"/>
    <s v="Telangana"/>
    <s v="Khammam"/>
    <x v="3"/>
    <n v="184770"/>
    <n v="465.01"/>
    <m/>
    <s v="Low"/>
    <s v="Large"/>
    <x v="1"/>
    <s v="2010s"/>
    <s v="Fiber"/>
    <n v="2.5166964334036911E-3"/>
  </r>
  <r>
    <n v="2013"/>
    <s v="Telangana"/>
    <s v="Khammam"/>
    <x v="0"/>
    <n v="191780"/>
    <n v="2999.69"/>
    <m/>
    <s v="Medium"/>
    <s v="Large"/>
    <x v="1"/>
    <s v="2010s"/>
    <s v="Cereal"/>
    <n v="1.5641307748461779E-2"/>
  </r>
  <r>
    <n v="2013"/>
    <s v="Telangana"/>
    <s v="Khammam"/>
    <x v="1"/>
    <n v="37240"/>
    <n v="5469.92"/>
    <m/>
    <s v="High"/>
    <s v="Large"/>
    <x v="1"/>
    <s v="2010s"/>
    <s v="Cereal"/>
    <n v="0.14688292158968852"/>
  </r>
  <r>
    <n v="2013"/>
    <s v="Telangana"/>
    <s v="Khammam"/>
    <x v="2"/>
    <n v="90"/>
    <n v="1666.67"/>
    <m/>
    <s v="Medium"/>
    <s v="Small"/>
    <x v="1"/>
    <s v="2010s"/>
    <s v="Pulse"/>
    <n v="18.518555555555558"/>
  </r>
  <r>
    <n v="2013"/>
    <s v="Telangana"/>
    <s v="Khammam"/>
    <x v="3"/>
    <n v="175050"/>
    <n v="564.24"/>
    <m/>
    <s v="Low"/>
    <s v="Large"/>
    <x v="1"/>
    <s v="2010s"/>
    <s v="Fiber"/>
    <n v="3.2233076263924595E-3"/>
  </r>
  <r>
    <n v="2014"/>
    <s v="Telangana"/>
    <s v="Khammam"/>
    <x v="0"/>
    <n v="145710"/>
    <n v="3130.74"/>
    <m/>
    <s v="High"/>
    <s v="Large"/>
    <x v="1"/>
    <s v="2010s"/>
    <s v="Cereal"/>
    <n v="2.1486102532427422E-2"/>
  </r>
  <r>
    <n v="2014"/>
    <s v="Telangana"/>
    <s v="Khammam"/>
    <x v="1"/>
    <n v="32800"/>
    <n v="4909.1499999999996"/>
    <m/>
    <s v="High"/>
    <s v="Large"/>
    <x v="1"/>
    <s v="2010s"/>
    <s v="Cereal"/>
    <n v="0.14966920731707317"/>
  </r>
  <r>
    <n v="2014"/>
    <s v="Telangana"/>
    <s v="Khammam"/>
    <x v="2"/>
    <n v="20"/>
    <n v="1500"/>
    <m/>
    <s v="Medium"/>
    <s v="Small"/>
    <x v="1"/>
    <s v="2010s"/>
    <s v="Pulse"/>
    <n v="75"/>
  </r>
  <r>
    <n v="2014"/>
    <s v="Telangana"/>
    <s v="Khammam"/>
    <x v="3"/>
    <n v="157420"/>
    <n v="553.74"/>
    <m/>
    <s v="Low"/>
    <s v="Large"/>
    <x v="1"/>
    <s v="2010s"/>
    <s v="Fiber"/>
    <n v="3.5175962393596749E-3"/>
  </r>
  <r>
    <n v="2015"/>
    <s v="Telangana"/>
    <s v="Khammam"/>
    <x v="0"/>
    <n v="121720"/>
    <n v="3034.34"/>
    <m/>
    <s v="High"/>
    <s v="Large"/>
    <x v="1"/>
    <s v="2010s"/>
    <s v="Cereal"/>
    <n v="2.4928853105488008E-2"/>
  </r>
  <r>
    <n v="2015"/>
    <s v="Telangana"/>
    <s v="Khammam"/>
    <x v="1"/>
    <n v="20630"/>
    <n v="4949.1000000000004"/>
    <m/>
    <s v="High"/>
    <s v="Large"/>
    <x v="1"/>
    <s v="2010s"/>
    <s v="Cereal"/>
    <n v="0.23989820649539506"/>
  </r>
  <r>
    <n v="2015"/>
    <s v="Telangana"/>
    <s v="Khammam"/>
    <x v="3"/>
    <n v="154990"/>
    <n v="538.87"/>
    <m/>
    <s v="Low"/>
    <s v="Large"/>
    <x v="1"/>
    <s v="2010s"/>
    <s v="Fiber"/>
    <n v="3.4768049551583973E-3"/>
  </r>
  <r>
    <n v="2016"/>
    <s v="Telangana"/>
    <s v="Khammam"/>
    <x v="0"/>
    <n v="121000"/>
    <n v="3683.86"/>
    <m/>
    <s v="High"/>
    <s v="Large"/>
    <x v="1"/>
    <s v="2010s"/>
    <s v="Cereal"/>
    <n v="3.0445123966942149E-2"/>
  </r>
  <r>
    <n v="2016"/>
    <s v="Telangana"/>
    <s v="Khammam"/>
    <x v="1"/>
    <n v="24500"/>
    <n v="5650.88"/>
    <m/>
    <s v="High"/>
    <s v="Large"/>
    <x v="1"/>
    <s v="2010s"/>
    <s v="Cereal"/>
    <n v="0.23064816326530613"/>
  </r>
  <r>
    <n v="2016"/>
    <s v="Telangana"/>
    <s v="Khammam"/>
    <x v="2"/>
    <n v="40"/>
    <n v="1293.33"/>
    <m/>
    <s v="Medium"/>
    <s v="Small"/>
    <x v="1"/>
    <s v="2010s"/>
    <s v="Pulse"/>
    <n v="32.33325"/>
  </r>
  <r>
    <n v="2016"/>
    <s v="Telangana"/>
    <s v="Khammam"/>
    <x v="3"/>
    <n v="119450"/>
    <n v="605.61"/>
    <m/>
    <s v="Low"/>
    <s v="Large"/>
    <x v="1"/>
    <s v="2010s"/>
    <s v="Fiber"/>
    <n v="5.0699874424445374E-3"/>
  </r>
  <r>
    <n v="2017"/>
    <s v="Telangana"/>
    <s v="Khammam"/>
    <x v="0"/>
    <n v="161320"/>
    <n v="3176.26"/>
    <m/>
    <s v="High"/>
    <s v="Large"/>
    <x v="1"/>
    <s v="2010s"/>
    <s v="Cereal"/>
    <n v="1.9689189189189191E-2"/>
  </r>
  <r>
    <n v="2017"/>
    <s v="Telangana"/>
    <s v="Khammam"/>
    <x v="1"/>
    <n v="40990"/>
    <n v="6142.77"/>
    <m/>
    <s v="High"/>
    <s v="Large"/>
    <x v="1"/>
    <s v="2010s"/>
    <s v="Cereal"/>
    <n v="0.14986020980727008"/>
  </r>
  <r>
    <n v="2017"/>
    <s v="Telangana"/>
    <s v="Khammam"/>
    <x v="2"/>
    <n v="20"/>
    <n v="1553.19"/>
    <m/>
    <s v="Medium"/>
    <s v="Small"/>
    <x v="1"/>
    <s v="2010s"/>
    <s v="Pulse"/>
    <n v="77.659500000000008"/>
  </r>
  <r>
    <n v="2017"/>
    <s v="Telangana"/>
    <s v="Khammam"/>
    <x v="3"/>
    <n v="143170"/>
    <n v="696.5"/>
    <m/>
    <s v="Low"/>
    <s v="Large"/>
    <x v="1"/>
    <s v="2010s"/>
    <s v="Fiber"/>
    <n v="4.8648459872878396E-3"/>
  </r>
  <r>
    <n v="2008"/>
    <s v="Telangana"/>
    <s v="Karimnagar"/>
    <x v="0"/>
    <n v="335960"/>
    <n v="3500.42"/>
    <m/>
    <s v="High"/>
    <s v="Large"/>
    <x v="1"/>
    <s v="2000s"/>
    <s v="Cereal"/>
    <n v="1.041915704250506E-2"/>
  </r>
  <r>
    <n v="2008"/>
    <s v="Telangana"/>
    <s v="Karimnagar"/>
    <x v="1"/>
    <n v="136330"/>
    <n v="4618.6499999999996"/>
    <m/>
    <s v="High"/>
    <s v="Large"/>
    <x v="1"/>
    <s v="2000s"/>
    <s v="Cereal"/>
    <n v="3.3878456685982543E-2"/>
  </r>
  <r>
    <n v="2008"/>
    <s v="Telangana"/>
    <s v="Karimnagar"/>
    <x v="2"/>
    <n v="1650"/>
    <n v="1400"/>
    <m/>
    <s v="Medium"/>
    <s v="Medium"/>
    <x v="1"/>
    <s v="2000s"/>
    <s v="Pulse"/>
    <n v="0.84848484848484851"/>
  </r>
  <r>
    <n v="2008"/>
    <s v="Telangana"/>
    <s v="Karimnagar"/>
    <x v="3"/>
    <n v="180130"/>
    <n v="401.99"/>
    <m/>
    <s v="Low"/>
    <s v="Large"/>
    <x v="1"/>
    <s v="2000s"/>
    <s v="Fiber"/>
    <n v="2.2316660189862876E-3"/>
  </r>
  <r>
    <n v="2009"/>
    <s v="Telangana"/>
    <s v="Karimnagar"/>
    <x v="0"/>
    <n v="162330"/>
    <n v="3162.63"/>
    <m/>
    <s v="High"/>
    <s v="Large"/>
    <x v="1"/>
    <s v="2000s"/>
    <s v="Cereal"/>
    <n v="1.9482720384402144E-2"/>
  </r>
  <r>
    <n v="2009"/>
    <s v="Telangana"/>
    <s v="Karimnagar"/>
    <x v="1"/>
    <n v="100580"/>
    <n v="3429.61"/>
    <m/>
    <s v="High"/>
    <s v="Large"/>
    <x v="1"/>
    <s v="2000s"/>
    <s v="Cereal"/>
    <n v="3.4098329687810701E-2"/>
  </r>
  <r>
    <n v="2009"/>
    <s v="Telangana"/>
    <s v="Karimnagar"/>
    <x v="2"/>
    <n v="4170"/>
    <n v="964.03"/>
    <m/>
    <s v="Low"/>
    <s v="Medium"/>
    <x v="1"/>
    <s v="2000s"/>
    <s v="Pulse"/>
    <n v="0.23118225419664268"/>
  </r>
  <r>
    <n v="2009"/>
    <s v="Telangana"/>
    <s v="Karimnagar"/>
    <x v="3"/>
    <n v="199550"/>
    <n v="392.98"/>
    <m/>
    <s v="Low"/>
    <s v="Large"/>
    <x v="1"/>
    <s v="2000s"/>
    <s v="Fiber"/>
    <n v="1.9693309947381608E-3"/>
  </r>
  <r>
    <n v="2010"/>
    <s v="Telangana"/>
    <s v="Karimnagar"/>
    <x v="0"/>
    <n v="381520"/>
    <n v="3543.35"/>
    <m/>
    <s v="High"/>
    <s v="Large"/>
    <x v="1"/>
    <s v="2010s"/>
    <s v="Cereal"/>
    <n v="9.2874554413923255E-3"/>
  </r>
  <r>
    <n v="2010"/>
    <s v="Telangana"/>
    <s v="Karimnagar"/>
    <x v="1"/>
    <n v="91160"/>
    <n v="4781.26"/>
    <m/>
    <s v="High"/>
    <s v="Large"/>
    <x v="1"/>
    <s v="2010s"/>
    <s v="Cereal"/>
    <n v="5.2449100482667842E-2"/>
  </r>
  <r>
    <n v="2010"/>
    <s v="Telangana"/>
    <s v="Karimnagar"/>
    <x v="2"/>
    <n v="1620"/>
    <n v="740.74"/>
    <m/>
    <s v="Low"/>
    <s v="Medium"/>
    <x v="1"/>
    <s v="2010s"/>
    <s v="Pulse"/>
    <n v="0.45724691358024694"/>
  </r>
  <r>
    <n v="2010"/>
    <s v="Telangana"/>
    <s v="Karimnagar"/>
    <x v="3"/>
    <n v="235400"/>
    <n v="363"/>
    <m/>
    <s v="Low"/>
    <s v="Large"/>
    <x v="1"/>
    <s v="2010s"/>
    <s v="Fiber"/>
    <n v="1.5420560747663552E-3"/>
  </r>
  <r>
    <n v="2011"/>
    <s v="Telangana"/>
    <s v="Karimnagar"/>
    <x v="0"/>
    <n v="343380"/>
    <n v="3261.84"/>
    <m/>
    <s v="High"/>
    <s v="Large"/>
    <x v="1"/>
    <s v="2010s"/>
    <s v="Cereal"/>
    <n v="9.4992136991088588E-3"/>
  </r>
  <r>
    <n v="2011"/>
    <s v="Telangana"/>
    <s v="Karimnagar"/>
    <x v="1"/>
    <n v="97300"/>
    <n v="3756.83"/>
    <m/>
    <s v="High"/>
    <s v="Large"/>
    <x v="1"/>
    <s v="2010s"/>
    <s v="Cereal"/>
    <n v="3.8610791366906476E-2"/>
  </r>
  <r>
    <n v="2011"/>
    <s v="Telangana"/>
    <s v="Karimnagar"/>
    <x v="2"/>
    <n v="1160"/>
    <n v="879.31"/>
    <m/>
    <s v="Low"/>
    <s v="Medium"/>
    <x v="1"/>
    <s v="2010s"/>
    <s v="Pulse"/>
    <n v="0.75802586206896549"/>
  </r>
  <r>
    <n v="2011"/>
    <s v="Telangana"/>
    <s v="Karimnagar"/>
    <x v="3"/>
    <n v="235250"/>
    <n v="211.99"/>
    <m/>
    <s v="Low"/>
    <s v="Large"/>
    <x v="1"/>
    <s v="2010s"/>
    <s v="Fiber"/>
    <n v="9.0112646121147724E-4"/>
  </r>
  <r>
    <n v="2012"/>
    <s v="Telangana"/>
    <s v="Karimnagar"/>
    <x v="0"/>
    <n v="289430"/>
    <n v="3547.94"/>
    <m/>
    <s v="High"/>
    <s v="Large"/>
    <x v="1"/>
    <s v="2010s"/>
    <s v="Cereal"/>
    <n v="1.2258369899457555E-2"/>
  </r>
  <r>
    <n v="2012"/>
    <s v="Telangana"/>
    <s v="Karimnagar"/>
    <x v="1"/>
    <n v="108710"/>
    <n v="5231.17"/>
    <m/>
    <s v="High"/>
    <s v="Large"/>
    <x v="1"/>
    <s v="2010s"/>
    <s v="Cereal"/>
    <n v="4.8120412105602063E-2"/>
  </r>
  <r>
    <n v="2012"/>
    <s v="Telangana"/>
    <s v="Karimnagar"/>
    <x v="2"/>
    <n v="2160"/>
    <n v="490.74"/>
    <m/>
    <s v="Low"/>
    <s v="Medium"/>
    <x v="1"/>
    <s v="2010s"/>
    <s v="Pulse"/>
    <n v="0.22719444444444445"/>
  </r>
  <r>
    <n v="2012"/>
    <s v="Telangana"/>
    <s v="Karimnagar"/>
    <x v="3"/>
    <n v="251380"/>
    <n v="337.97"/>
    <m/>
    <s v="Low"/>
    <s v="Large"/>
    <x v="1"/>
    <s v="2010s"/>
    <s v="Fiber"/>
    <n v="1.3444585885909778E-3"/>
  </r>
  <r>
    <n v="2013"/>
    <s v="Telangana"/>
    <s v="Karimnagar"/>
    <x v="0"/>
    <n v="417910"/>
    <n v="3591.3"/>
    <m/>
    <s v="High"/>
    <s v="Large"/>
    <x v="1"/>
    <s v="2010s"/>
    <s v="Cereal"/>
    <n v="8.5934770644397127E-3"/>
  </r>
  <r>
    <n v="2013"/>
    <s v="Telangana"/>
    <s v="Karimnagar"/>
    <x v="1"/>
    <n v="114340"/>
    <n v="5462.74"/>
    <m/>
    <s v="High"/>
    <s v="Large"/>
    <x v="1"/>
    <s v="2010s"/>
    <s v="Cereal"/>
    <n v="4.7776281266398456E-2"/>
  </r>
  <r>
    <n v="2013"/>
    <s v="Telangana"/>
    <s v="Karimnagar"/>
    <x v="2"/>
    <n v="1360"/>
    <n v="1352.94"/>
    <m/>
    <s v="Medium"/>
    <s v="Medium"/>
    <x v="1"/>
    <s v="2010s"/>
    <s v="Pulse"/>
    <n v="0.9948088235294118"/>
  </r>
  <r>
    <n v="2013"/>
    <s v="Telangana"/>
    <s v="Karimnagar"/>
    <x v="3"/>
    <n v="231380"/>
    <n v="520.62"/>
    <m/>
    <s v="Low"/>
    <s v="Large"/>
    <x v="1"/>
    <s v="2010s"/>
    <s v="Fiber"/>
    <n v="2.2500648284207799E-3"/>
  </r>
  <r>
    <n v="2014"/>
    <s v="Telangana"/>
    <s v="Karimnagar"/>
    <x v="0"/>
    <n v="278430"/>
    <n v="3559.1"/>
    <m/>
    <s v="High"/>
    <s v="Large"/>
    <x v="1"/>
    <s v="2010s"/>
    <s v="Cereal"/>
    <n v="1.2782746112128721E-2"/>
  </r>
  <r>
    <n v="2014"/>
    <s v="Telangana"/>
    <s v="Karimnagar"/>
    <x v="1"/>
    <n v="108090"/>
    <n v="5017.21"/>
    <m/>
    <s v="High"/>
    <s v="Large"/>
    <x v="1"/>
    <s v="2010s"/>
    <s v="Cereal"/>
    <n v="4.641696734202979E-2"/>
  </r>
  <r>
    <n v="2014"/>
    <s v="Telangana"/>
    <s v="Karimnagar"/>
    <x v="2"/>
    <n v="1720"/>
    <n v="1232.56"/>
    <m/>
    <s v="Medium"/>
    <s v="Medium"/>
    <x v="1"/>
    <s v="2010s"/>
    <s v="Pulse"/>
    <n v="0.71660465116279071"/>
  </r>
  <r>
    <n v="2014"/>
    <s v="Telangana"/>
    <s v="Karimnagar"/>
    <x v="3"/>
    <n v="214590"/>
    <n v="491.26"/>
    <m/>
    <s v="Low"/>
    <s v="Large"/>
    <x v="1"/>
    <s v="2010s"/>
    <s v="Fiber"/>
    <n v="2.289295866536185E-3"/>
  </r>
  <r>
    <n v="2015"/>
    <s v="Telangana"/>
    <s v="Karimnagar"/>
    <x v="0"/>
    <n v="170400"/>
    <n v="3250.94"/>
    <m/>
    <s v="High"/>
    <s v="Large"/>
    <x v="1"/>
    <s v="2010s"/>
    <s v="Cereal"/>
    <n v="1.9078286384976526E-2"/>
  </r>
  <r>
    <n v="2015"/>
    <s v="Telangana"/>
    <s v="Karimnagar"/>
    <x v="1"/>
    <n v="84950"/>
    <n v="4429.8999999999996"/>
    <m/>
    <s v="High"/>
    <s v="Large"/>
    <x v="1"/>
    <s v="2010s"/>
    <s v="Cereal"/>
    <n v="5.2147145379635072E-2"/>
  </r>
  <r>
    <n v="2015"/>
    <s v="Telangana"/>
    <s v="Karimnagar"/>
    <x v="2"/>
    <n v="1440"/>
    <n v="1409.72"/>
    <m/>
    <s v="Medium"/>
    <s v="Medium"/>
    <x v="1"/>
    <s v="2010s"/>
    <s v="Pulse"/>
    <n v="0.97897222222222224"/>
  </r>
  <r>
    <n v="2015"/>
    <s v="Telangana"/>
    <s v="Karimnagar"/>
    <x v="3"/>
    <n v="201240"/>
    <n v="490.41"/>
    <m/>
    <s v="Low"/>
    <s v="Large"/>
    <x v="1"/>
    <s v="2010s"/>
    <s v="Fiber"/>
    <n v="2.4369409660107335E-3"/>
  </r>
  <r>
    <n v="2016"/>
    <s v="Telangana"/>
    <s v="Karimnagar"/>
    <x v="0"/>
    <n v="369130"/>
    <n v="3948.09"/>
    <m/>
    <s v="High"/>
    <s v="Large"/>
    <x v="1"/>
    <s v="2010s"/>
    <s v="Cereal"/>
    <n v="1.0695662774632244E-2"/>
  </r>
  <r>
    <n v="2016"/>
    <s v="Telangana"/>
    <s v="Karimnagar"/>
    <x v="1"/>
    <n v="102860"/>
    <n v="5441.84"/>
    <m/>
    <s v="High"/>
    <s v="Large"/>
    <x v="1"/>
    <s v="2010s"/>
    <s v="Cereal"/>
    <n v="5.290530818588373E-2"/>
  </r>
  <r>
    <n v="2016"/>
    <s v="Telangana"/>
    <s v="Karimnagar"/>
    <x v="2"/>
    <n v="1500"/>
    <n v="1340.41"/>
    <m/>
    <s v="Medium"/>
    <s v="Medium"/>
    <x v="1"/>
    <s v="2010s"/>
    <s v="Pulse"/>
    <n v="0.89360666666666677"/>
  </r>
  <r>
    <n v="2016"/>
    <s v="Telangana"/>
    <s v="Karimnagar"/>
    <x v="3"/>
    <n v="151410"/>
    <n v="567.03"/>
    <m/>
    <s v="Low"/>
    <s v="Large"/>
    <x v="1"/>
    <s v="2010s"/>
    <s v="Fiber"/>
    <n v="3.7449970279373884E-3"/>
  </r>
  <r>
    <n v="2017"/>
    <s v="Telangana"/>
    <s v="Karimnagar"/>
    <x v="0"/>
    <n v="353680"/>
    <n v="3342.24"/>
    <m/>
    <s v="High"/>
    <s v="Large"/>
    <x v="1"/>
    <s v="2010s"/>
    <s v="Cereal"/>
    <n v="9.4498982130739647E-3"/>
  </r>
  <r>
    <n v="2017"/>
    <s v="Telangana"/>
    <s v="Karimnagar"/>
    <x v="1"/>
    <n v="65360"/>
    <n v="5152.8100000000004"/>
    <m/>
    <s v="High"/>
    <s v="Large"/>
    <x v="1"/>
    <s v="2010s"/>
    <s v="Cereal"/>
    <n v="7.8837362301101596E-2"/>
  </r>
  <r>
    <n v="2017"/>
    <s v="Telangana"/>
    <s v="Karimnagar"/>
    <x v="2"/>
    <n v="1270"/>
    <n v="1457.39"/>
    <m/>
    <s v="Medium"/>
    <s v="Medium"/>
    <x v="1"/>
    <s v="2010s"/>
    <s v="Pulse"/>
    <n v="1.1475511811023622"/>
  </r>
  <r>
    <n v="2017"/>
    <s v="Telangana"/>
    <s v="Karimnagar"/>
    <x v="3"/>
    <n v="174970"/>
    <n v="578.83000000000004"/>
    <m/>
    <s v="Low"/>
    <s v="Large"/>
    <x v="1"/>
    <s v="2010s"/>
    <s v="Fiber"/>
    <n v="3.3081671143624625E-3"/>
  </r>
  <r>
    <n v="2008"/>
    <s v="Telangana"/>
    <s v="Adilabad"/>
    <x v="0"/>
    <n v="77290"/>
    <n v="2566.6999999999998"/>
    <m/>
    <s v="Medium"/>
    <s v="Large"/>
    <x v="1"/>
    <s v="2000s"/>
    <s v="Cereal"/>
    <n v="3.3208694527105703E-2"/>
  </r>
  <r>
    <n v="2008"/>
    <s v="Telangana"/>
    <s v="Adilabad"/>
    <x v="1"/>
    <n v="32620"/>
    <n v="4214.59"/>
    <m/>
    <s v="High"/>
    <s v="Large"/>
    <x v="1"/>
    <s v="2000s"/>
    <s v="Cereal"/>
    <n v="0.12920263641937463"/>
  </r>
  <r>
    <n v="2008"/>
    <s v="Telangana"/>
    <s v="Adilabad"/>
    <x v="2"/>
    <n v="23660"/>
    <n v="1486.47"/>
    <m/>
    <s v="Medium"/>
    <s v="Large"/>
    <x v="1"/>
    <s v="2000s"/>
    <s v="Pulse"/>
    <n v="6.2826289095519863E-2"/>
  </r>
  <r>
    <n v="2008"/>
    <s v="Telangana"/>
    <s v="Adilabad"/>
    <x v="3"/>
    <n v="279350"/>
    <n v="375.01"/>
    <m/>
    <s v="Low"/>
    <s v="Large"/>
    <x v="1"/>
    <s v="2000s"/>
    <s v="Fiber"/>
    <n v="1.3424378020404509E-3"/>
  </r>
  <r>
    <n v="2009"/>
    <s v="Telangana"/>
    <s v="Adilabad"/>
    <x v="0"/>
    <n v="48120"/>
    <n v="2046.97"/>
    <m/>
    <s v="Medium"/>
    <s v="Large"/>
    <x v="1"/>
    <s v="2000s"/>
    <s v="Cereal"/>
    <n v="4.253886118038238E-2"/>
  </r>
  <r>
    <n v="2009"/>
    <s v="Telangana"/>
    <s v="Adilabad"/>
    <x v="1"/>
    <n v="17900"/>
    <n v="3825.14"/>
    <m/>
    <s v="High"/>
    <s v="Large"/>
    <x v="1"/>
    <s v="2000s"/>
    <s v="Cereal"/>
    <n v="0.21369497206703911"/>
  </r>
  <r>
    <n v="2009"/>
    <s v="Telangana"/>
    <s v="Adilabad"/>
    <x v="2"/>
    <n v="9540"/>
    <n v="1503.14"/>
    <m/>
    <s v="Medium"/>
    <s v="Large"/>
    <x v="1"/>
    <s v="2000s"/>
    <s v="Pulse"/>
    <n v="0.15756184486373168"/>
  </r>
  <r>
    <n v="2009"/>
    <s v="Telangana"/>
    <s v="Adilabad"/>
    <x v="3"/>
    <n v="280540"/>
    <n v="335"/>
    <m/>
    <s v="Low"/>
    <s v="Large"/>
    <x v="1"/>
    <s v="2000s"/>
    <s v="Fiber"/>
    <n v="1.1941256148855779E-3"/>
  </r>
  <r>
    <n v="2010"/>
    <s v="Telangana"/>
    <s v="Adilabad"/>
    <x v="0"/>
    <n v="90550"/>
    <n v="2817.78"/>
    <m/>
    <s v="Medium"/>
    <s v="Large"/>
    <x v="1"/>
    <s v="2010s"/>
    <s v="Cereal"/>
    <n v="3.1118498067366097E-2"/>
  </r>
  <r>
    <n v="2010"/>
    <s v="Telangana"/>
    <s v="Adilabad"/>
    <x v="1"/>
    <n v="20360"/>
    <n v="3921.41"/>
    <m/>
    <s v="High"/>
    <s v="Large"/>
    <x v="1"/>
    <s v="2010s"/>
    <s v="Cereal"/>
    <n v="0.19260363457760313"/>
  </r>
  <r>
    <n v="2010"/>
    <s v="Telangana"/>
    <s v="Adilabad"/>
    <x v="2"/>
    <n v="11650"/>
    <n v="1334.76"/>
    <m/>
    <s v="Medium"/>
    <s v="Large"/>
    <x v="1"/>
    <s v="2010s"/>
    <s v="Pulse"/>
    <n v="0.11457167381974249"/>
  </r>
  <r>
    <n v="2010"/>
    <s v="Telangana"/>
    <s v="Adilabad"/>
    <x v="3"/>
    <n v="324980"/>
    <n v="345.01"/>
    <m/>
    <s v="Low"/>
    <s v="Large"/>
    <x v="1"/>
    <s v="2010s"/>
    <s v="Fiber"/>
    <n v="1.0616345621269E-3"/>
  </r>
  <r>
    <n v="2011"/>
    <s v="Telangana"/>
    <s v="Adilabad"/>
    <x v="0"/>
    <n v="76170"/>
    <n v="2616.91"/>
    <m/>
    <s v="Medium"/>
    <s v="Large"/>
    <x v="1"/>
    <s v="2010s"/>
    <s v="Cereal"/>
    <n v="3.4356176972561374E-2"/>
  </r>
  <r>
    <n v="2011"/>
    <s v="Telangana"/>
    <s v="Adilabad"/>
    <x v="1"/>
    <n v="18050"/>
    <n v="2903.05"/>
    <m/>
    <s v="Medium"/>
    <s v="Large"/>
    <x v="1"/>
    <s v="2010s"/>
    <s v="Cereal"/>
    <n v="0.16083379501385042"/>
  </r>
  <r>
    <n v="2011"/>
    <s v="Telangana"/>
    <s v="Adilabad"/>
    <x v="2"/>
    <n v="6230"/>
    <n v="1101.1199999999999"/>
    <m/>
    <s v="Medium"/>
    <s v="Large"/>
    <x v="1"/>
    <s v="2010s"/>
    <s v="Pulse"/>
    <n v="0.17674478330658105"/>
  </r>
  <r>
    <n v="2011"/>
    <s v="Telangana"/>
    <s v="Adilabad"/>
    <x v="3"/>
    <n v="361170"/>
    <n v="249"/>
    <m/>
    <s v="Low"/>
    <s v="Large"/>
    <x v="1"/>
    <s v="2010s"/>
    <s v="Fiber"/>
    <n v="6.8942603206246361E-4"/>
  </r>
  <r>
    <n v="2012"/>
    <s v="Telangana"/>
    <s v="Adilabad"/>
    <x v="0"/>
    <n v="70750"/>
    <n v="2646.93"/>
    <m/>
    <s v="Medium"/>
    <s v="Large"/>
    <x v="1"/>
    <s v="2010s"/>
    <s v="Cereal"/>
    <n v="3.7412438162544165E-2"/>
  </r>
  <r>
    <n v="2012"/>
    <s v="Telangana"/>
    <s v="Adilabad"/>
    <x v="1"/>
    <n v="22020"/>
    <n v="3123.07"/>
    <m/>
    <s v="High"/>
    <s v="Large"/>
    <x v="1"/>
    <s v="2010s"/>
    <s v="Cereal"/>
    <n v="0.14182879200726614"/>
  </r>
  <r>
    <n v="2012"/>
    <s v="Telangana"/>
    <s v="Adilabad"/>
    <x v="2"/>
    <n v="17200"/>
    <n v="1473.26"/>
    <m/>
    <s v="Medium"/>
    <s v="Large"/>
    <x v="1"/>
    <s v="2010s"/>
    <s v="Pulse"/>
    <n v="8.5654651162790696E-2"/>
  </r>
  <r>
    <n v="2012"/>
    <s v="Telangana"/>
    <s v="Adilabad"/>
    <x v="3"/>
    <n v="370360"/>
    <n v="332"/>
    <m/>
    <s v="Low"/>
    <s v="Large"/>
    <x v="1"/>
    <s v="2010s"/>
    <s v="Fiber"/>
    <n v="8.9642509990279725E-4"/>
  </r>
  <r>
    <n v="2013"/>
    <s v="Telangana"/>
    <s v="Adilabad"/>
    <x v="0"/>
    <n v="90690"/>
    <n v="2744.62"/>
    <m/>
    <s v="Medium"/>
    <s v="Large"/>
    <x v="1"/>
    <s v="2010s"/>
    <s v="Cereal"/>
    <n v="3.0263755651119197E-2"/>
  </r>
  <r>
    <n v="2013"/>
    <s v="Telangana"/>
    <s v="Adilabad"/>
    <x v="1"/>
    <n v="22820"/>
    <n v="3771.25"/>
    <m/>
    <s v="High"/>
    <s v="Large"/>
    <x v="1"/>
    <s v="2010s"/>
    <s v="Cereal"/>
    <n v="0.16526073619631901"/>
  </r>
  <r>
    <n v="2013"/>
    <s v="Telangana"/>
    <s v="Adilabad"/>
    <x v="2"/>
    <n v="25330"/>
    <n v="1370.71"/>
    <m/>
    <s v="Medium"/>
    <s v="Large"/>
    <x v="1"/>
    <s v="2010s"/>
    <s v="Pulse"/>
    <n v="5.4114093959731546E-2"/>
  </r>
  <r>
    <n v="2013"/>
    <s v="Telangana"/>
    <s v="Adilabad"/>
    <x v="3"/>
    <n v="302850"/>
    <n v="391.08"/>
    <m/>
    <s v="Low"/>
    <s v="Large"/>
    <x v="1"/>
    <s v="2010s"/>
    <s v="Fiber"/>
    <n v="1.2913323427439325E-3"/>
  </r>
  <r>
    <n v="2014"/>
    <s v="Telangana"/>
    <s v="Adilabad"/>
    <x v="0"/>
    <n v="50080"/>
    <n v="2518.5700000000002"/>
    <m/>
    <s v="Medium"/>
    <s v="Large"/>
    <x v="1"/>
    <s v="2010s"/>
    <s v="Cereal"/>
    <n v="5.0290934504792335E-2"/>
  </r>
  <r>
    <n v="2014"/>
    <s v="Telangana"/>
    <s v="Adilabad"/>
    <x v="1"/>
    <n v="23380"/>
    <n v="2940.98"/>
    <m/>
    <s v="Medium"/>
    <s v="Large"/>
    <x v="1"/>
    <s v="2010s"/>
    <s v="Cereal"/>
    <n v="0.12579041916167666"/>
  </r>
  <r>
    <n v="2014"/>
    <s v="Telangana"/>
    <s v="Adilabad"/>
    <x v="2"/>
    <n v="12610"/>
    <n v="1195.08"/>
    <m/>
    <s v="Medium"/>
    <s v="Large"/>
    <x v="1"/>
    <s v="2010s"/>
    <s v="Pulse"/>
    <n v="9.4772402854877077E-2"/>
  </r>
  <r>
    <n v="2014"/>
    <s v="Telangana"/>
    <s v="Adilabad"/>
    <x v="3"/>
    <n v="304420"/>
    <n v="338.84"/>
    <m/>
    <s v="Low"/>
    <s v="Large"/>
    <x v="1"/>
    <s v="2010s"/>
    <s v="Fiber"/>
    <n v="1.1130674725707904E-3"/>
  </r>
  <r>
    <n v="2015"/>
    <s v="Telangana"/>
    <s v="Adilabad"/>
    <x v="0"/>
    <n v="57500"/>
    <n v="2636.52"/>
    <m/>
    <s v="Medium"/>
    <s v="Large"/>
    <x v="1"/>
    <s v="2010s"/>
    <s v="Cereal"/>
    <n v="4.5852521739130438E-2"/>
  </r>
  <r>
    <n v="2015"/>
    <s v="Telangana"/>
    <s v="Adilabad"/>
    <x v="1"/>
    <n v="21410"/>
    <n v="3428.3"/>
    <m/>
    <s v="High"/>
    <s v="Large"/>
    <x v="1"/>
    <s v="2010s"/>
    <s v="Cereal"/>
    <n v="0.1601261092947221"/>
  </r>
  <r>
    <n v="2015"/>
    <s v="Telangana"/>
    <s v="Adilabad"/>
    <x v="2"/>
    <n v="13160"/>
    <n v="1193.77"/>
    <m/>
    <s v="Medium"/>
    <s v="Large"/>
    <x v="1"/>
    <s v="2010s"/>
    <s v="Pulse"/>
    <n v="9.0712006079027352E-2"/>
  </r>
  <r>
    <n v="2015"/>
    <s v="Telangana"/>
    <s v="Adilabad"/>
    <x v="3"/>
    <n v="336450"/>
    <n v="448.68"/>
    <m/>
    <s v="Low"/>
    <s v="Large"/>
    <x v="1"/>
    <s v="2010s"/>
    <s v="Fiber"/>
    <n v="1.3335711101203746E-3"/>
  </r>
  <r>
    <n v="2016"/>
    <s v="Telangana"/>
    <s v="Adilabad"/>
    <x v="0"/>
    <n v="95890"/>
    <n v="3115.42"/>
    <m/>
    <s v="High"/>
    <s v="Large"/>
    <x v="1"/>
    <s v="2010s"/>
    <s v="Cereal"/>
    <n v="3.2489519240796745E-2"/>
  </r>
  <r>
    <n v="2016"/>
    <s v="Telangana"/>
    <s v="Adilabad"/>
    <x v="1"/>
    <n v="30630"/>
    <n v="6109.78"/>
    <m/>
    <s v="High"/>
    <s v="Large"/>
    <x v="1"/>
    <s v="2010s"/>
    <s v="Cereal"/>
    <n v="0.19947045380346065"/>
  </r>
  <r>
    <n v="2016"/>
    <s v="Telangana"/>
    <s v="Adilabad"/>
    <x v="2"/>
    <n v="24590"/>
    <n v="1474.99"/>
    <m/>
    <s v="Medium"/>
    <s v="Large"/>
    <x v="1"/>
    <s v="2010s"/>
    <s v="Pulse"/>
    <n v="5.998332655551037E-2"/>
  </r>
  <r>
    <n v="2016"/>
    <s v="Telangana"/>
    <s v="Adilabad"/>
    <x v="3"/>
    <n v="275600"/>
    <n v="490.23"/>
    <m/>
    <s v="Low"/>
    <s v="Large"/>
    <x v="1"/>
    <s v="2010s"/>
    <s v="Fiber"/>
    <n v="1.7787735849056604E-3"/>
  </r>
  <r>
    <n v="2017"/>
    <s v="Telangana"/>
    <s v="Adilabad"/>
    <x v="0"/>
    <n v="93670"/>
    <n v="2667.68"/>
    <m/>
    <s v="Medium"/>
    <s v="Large"/>
    <x v="1"/>
    <s v="2010s"/>
    <s v="Cereal"/>
    <n v="2.8479555887690827E-2"/>
  </r>
  <r>
    <n v="2017"/>
    <s v="Telangana"/>
    <s v="Adilabad"/>
    <x v="1"/>
    <n v="30180"/>
    <n v="7486.25"/>
    <m/>
    <s v="High"/>
    <s v="Large"/>
    <x v="1"/>
    <s v="2010s"/>
    <s v="Cereal"/>
    <n v="0.24805334658714381"/>
  </r>
  <r>
    <n v="2017"/>
    <s v="Telangana"/>
    <s v="Adilabad"/>
    <x v="2"/>
    <n v="27340"/>
    <n v="1472.03"/>
    <m/>
    <s v="Medium"/>
    <s v="Large"/>
    <x v="1"/>
    <s v="2010s"/>
    <s v="Pulse"/>
    <n v="5.3841623994147769E-2"/>
  </r>
  <r>
    <n v="2017"/>
    <s v="Telangana"/>
    <s v="Adilabad"/>
    <x v="3"/>
    <n v="340980"/>
    <n v="535.91999999999996"/>
    <m/>
    <s v="Low"/>
    <s v="Large"/>
    <x v="1"/>
    <s v="2010s"/>
    <s v="Fiber"/>
    <n v="1.5717050853422487E-3"/>
  </r>
  <r>
    <n v="2008"/>
    <s v="Karnataka"/>
    <s v="Bangalore"/>
    <x v="0"/>
    <n v="10960"/>
    <n v="3064.78"/>
    <m/>
    <s v="High"/>
    <s v="Large"/>
    <x v="1"/>
    <s v="2000s"/>
    <s v="Cereal"/>
    <n v="0.27963321167883215"/>
  </r>
  <r>
    <n v="2008"/>
    <s v="Karnataka"/>
    <s v="Bangalore"/>
    <x v="1"/>
    <n v="13260"/>
    <n v="4365.01"/>
    <m/>
    <s v="High"/>
    <s v="Large"/>
    <x v="1"/>
    <s v="2000s"/>
    <s v="Cereal"/>
    <n v="0.32918627450980392"/>
  </r>
  <r>
    <n v="2008"/>
    <s v="Karnataka"/>
    <s v="Bangalore"/>
    <x v="2"/>
    <n v="80"/>
    <n v="500"/>
    <m/>
    <s v="Low"/>
    <s v="Small"/>
    <x v="1"/>
    <s v="2000s"/>
    <s v="Pulse"/>
    <n v="6.25"/>
  </r>
  <r>
    <n v="2009"/>
    <s v="Karnataka"/>
    <s v="Bangalore"/>
    <x v="0"/>
    <n v="12020"/>
    <n v="3097.34"/>
    <m/>
    <s v="High"/>
    <s v="Large"/>
    <x v="1"/>
    <s v="2000s"/>
    <s v="Cereal"/>
    <n v="0.25768219633943429"/>
  </r>
  <r>
    <n v="2009"/>
    <s v="Karnataka"/>
    <s v="Bangalore"/>
    <x v="1"/>
    <n v="13590"/>
    <n v="4402.5"/>
    <m/>
    <s v="High"/>
    <s v="Large"/>
    <x v="1"/>
    <s v="2000s"/>
    <s v="Cereal"/>
    <n v="0.32395143487858719"/>
  </r>
  <r>
    <n v="2009"/>
    <s v="Karnataka"/>
    <s v="Bangalore"/>
    <x v="2"/>
    <n v="140"/>
    <n v="642.86"/>
    <m/>
    <s v="Low"/>
    <s v="Small"/>
    <x v="1"/>
    <s v="2000s"/>
    <s v="Pulse"/>
    <n v="4.5918571428571431"/>
  </r>
  <r>
    <n v="2010"/>
    <s v="Karnataka"/>
    <s v="Bangalore"/>
    <x v="0"/>
    <n v="12060"/>
    <n v="2660.86"/>
    <m/>
    <s v="Medium"/>
    <s v="Large"/>
    <x v="1"/>
    <s v="2010s"/>
    <s v="Cereal"/>
    <n v="0.22063515754560531"/>
  </r>
  <r>
    <n v="2010"/>
    <s v="Karnataka"/>
    <s v="Bangalore"/>
    <x v="1"/>
    <n v="12710"/>
    <n v="5053.5"/>
    <m/>
    <s v="High"/>
    <s v="Large"/>
    <x v="1"/>
    <s v="2010s"/>
    <s v="Cereal"/>
    <n v="0.39760031471282453"/>
  </r>
  <r>
    <n v="2010"/>
    <s v="Karnataka"/>
    <s v="Bangalore"/>
    <x v="2"/>
    <n v="330"/>
    <n v="636.36"/>
    <m/>
    <s v="Low"/>
    <s v="Small"/>
    <x v="1"/>
    <s v="2010s"/>
    <s v="Pulse"/>
    <n v="1.9283636363636365"/>
  </r>
  <r>
    <n v="2011"/>
    <s v="Karnataka"/>
    <s v="Bangalore"/>
    <x v="0"/>
    <n v="11080"/>
    <n v="2933.21"/>
    <m/>
    <s v="Medium"/>
    <s v="Large"/>
    <x v="1"/>
    <s v="2010s"/>
    <s v="Cereal"/>
    <n v="0.26473014440433212"/>
  </r>
  <r>
    <n v="2011"/>
    <s v="Karnataka"/>
    <s v="Bangalore"/>
    <x v="1"/>
    <n v="17770"/>
    <n v="4643.22"/>
    <m/>
    <s v="High"/>
    <s v="Large"/>
    <x v="1"/>
    <s v="2010s"/>
    <s v="Cereal"/>
    <n v="0.26129544175576819"/>
  </r>
  <r>
    <n v="2011"/>
    <s v="Karnataka"/>
    <s v="Bangalore"/>
    <x v="2"/>
    <n v="310"/>
    <n v="483.87"/>
    <m/>
    <s v="Low"/>
    <s v="Small"/>
    <x v="1"/>
    <s v="2010s"/>
    <s v="Pulse"/>
    <n v="1.5608709677419355"/>
  </r>
  <r>
    <n v="2012"/>
    <s v="Karnataka"/>
    <s v="Bangalore"/>
    <x v="0"/>
    <n v="8920"/>
    <n v="2561.66"/>
    <m/>
    <s v="Medium"/>
    <s v="Large"/>
    <x v="1"/>
    <s v="2010s"/>
    <s v="Cereal"/>
    <n v="0.28718161434977579"/>
  </r>
  <r>
    <n v="2012"/>
    <s v="Karnataka"/>
    <s v="Bangalore"/>
    <x v="1"/>
    <n v="14870"/>
    <n v="3264.29"/>
    <m/>
    <s v="High"/>
    <s v="Large"/>
    <x v="1"/>
    <s v="2010s"/>
    <s v="Cereal"/>
    <n v="0.21952185608607935"/>
  </r>
  <r>
    <n v="2012"/>
    <s v="Karnataka"/>
    <s v="Bangalore"/>
    <x v="2"/>
    <n v="100"/>
    <n v="700"/>
    <m/>
    <s v="Low"/>
    <s v="Small"/>
    <x v="1"/>
    <s v="2010s"/>
    <s v="Pulse"/>
    <n v="7"/>
  </r>
  <r>
    <n v="2013"/>
    <s v="Karnataka"/>
    <s v="Bangalore"/>
    <x v="0"/>
    <n v="7750"/>
    <n v="2781.94"/>
    <m/>
    <s v="Medium"/>
    <s v="Large"/>
    <x v="1"/>
    <s v="2010s"/>
    <s v="Cereal"/>
    <n v="0.35896"/>
  </r>
  <r>
    <n v="2013"/>
    <s v="Karnataka"/>
    <s v="Bangalore"/>
    <x v="1"/>
    <n v="16730"/>
    <n v="3176.93"/>
    <m/>
    <s v="High"/>
    <s v="Large"/>
    <x v="1"/>
    <s v="2010s"/>
    <s v="Cereal"/>
    <n v="0.18989420203227733"/>
  </r>
  <r>
    <n v="2013"/>
    <s v="Karnataka"/>
    <s v="Bangalore"/>
    <x v="2"/>
    <n v="270"/>
    <n v="740.74"/>
    <m/>
    <s v="Low"/>
    <s v="Small"/>
    <x v="1"/>
    <s v="2010s"/>
    <s v="Pulse"/>
    <n v="2.7434814814814814"/>
  </r>
  <r>
    <n v="2014"/>
    <s v="Karnataka"/>
    <s v="Bangalore"/>
    <x v="0"/>
    <n v="6840"/>
    <n v="2682.75"/>
    <m/>
    <s v="Medium"/>
    <s v="Large"/>
    <x v="1"/>
    <s v="2010s"/>
    <s v="Cereal"/>
    <n v="0.39221491228070177"/>
  </r>
  <r>
    <n v="2014"/>
    <s v="Karnataka"/>
    <s v="Bangalore"/>
    <x v="1"/>
    <n v="18080"/>
    <n v="3196.35"/>
    <m/>
    <s v="High"/>
    <s v="Large"/>
    <x v="1"/>
    <s v="2010s"/>
    <s v="Cereal"/>
    <n v="0.17678926991150443"/>
  </r>
  <r>
    <n v="2014"/>
    <s v="Karnataka"/>
    <s v="Bangalore"/>
    <x v="2"/>
    <n v="320"/>
    <n v="687.5"/>
    <m/>
    <s v="Low"/>
    <s v="Small"/>
    <x v="1"/>
    <s v="2010s"/>
    <s v="Pulse"/>
    <n v="2.1484375"/>
  </r>
  <r>
    <n v="2015"/>
    <s v="Karnataka"/>
    <s v="Bangalore"/>
    <x v="0"/>
    <n v="5970"/>
    <n v="2452.2600000000002"/>
    <m/>
    <s v="Medium"/>
    <s v="Large"/>
    <x v="1"/>
    <s v="2010s"/>
    <s v="Cereal"/>
    <n v="0.41076381909547743"/>
  </r>
  <r>
    <n v="2015"/>
    <s v="Karnataka"/>
    <s v="Bangalore"/>
    <x v="1"/>
    <n v="17990"/>
    <n v="2867.15"/>
    <m/>
    <s v="Medium"/>
    <s v="Large"/>
    <x v="1"/>
    <s v="2010s"/>
    <s v="Cereal"/>
    <n v="0.15937465258476932"/>
  </r>
  <r>
    <n v="2015"/>
    <s v="Karnataka"/>
    <s v="Bangalore"/>
    <x v="2"/>
    <n v="110"/>
    <n v="272.73"/>
    <m/>
    <s v="Low"/>
    <s v="Small"/>
    <x v="1"/>
    <s v="2010s"/>
    <s v="Pulse"/>
    <n v="2.4793636363636367"/>
  </r>
  <r>
    <n v="2016"/>
    <s v="Karnataka"/>
    <s v="Bangalore"/>
    <x v="0"/>
    <n v="4960"/>
    <n v="1866.88"/>
    <m/>
    <s v="Medium"/>
    <s v="Medium"/>
    <x v="1"/>
    <s v="2010s"/>
    <s v="Cereal"/>
    <n v="0.37638709677419357"/>
  </r>
  <r>
    <n v="2016"/>
    <s v="Karnataka"/>
    <s v="Bangalore"/>
    <x v="1"/>
    <n v="14630"/>
    <n v="2353.77"/>
    <m/>
    <s v="Medium"/>
    <s v="Large"/>
    <x v="1"/>
    <s v="2010s"/>
    <s v="Cereal"/>
    <n v="0.16088653451811347"/>
  </r>
  <r>
    <n v="2016"/>
    <s v="Karnataka"/>
    <s v="Bangalore"/>
    <x v="2"/>
    <n v="210"/>
    <n v="588.79"/>
    <m/>
    <s v="Low"/>
    <s v="Small"/>
    <x v="1"/>
    <s v="2010s"/>
    <s v="Pulse"/>
    <n v="2.8037619047619047"/>
  </r>
  <r>
    <n v="2017"/>
    <s v="Karnataka"/>
    <s v="Bangalore"/>
    <x v="0"/>
    <n v="5240"/>
    <n v="2950.57"/>
    <m/>
    <s v="Medium"/>
    <s v="Large"/>
    <x v="1"/>
    <s v="2010s"/>
    <s v="Cereal"/>
    <n v="0.56308587786259545"/>
  </r>
  <r>
    <n v="2017"/>
    <s v="Karnataka"/>
    <s v="Bangalore"/>
    <x v="1"/>
    <n v="12760"/>
    <n v="4801.21"/>
    <m/>
    <s v="High"/>
    <s v="Large"/>
    <x v="1"/>
    <s v="2010s"/>
    <s v="Cereal"/>
    <n v="0.37627037617554859"/>
  </r>
  <r>
    <n v="2017"/>
    <s v="Karnataka"/>
    <s v="Bangalore"/>
    <x v="2"/>
    <n v="140"/>
    <n v="770.37"/>
    <m/>
    <s v="Low"/>
    <s v="Small"/>
    <x v="1"/>
    <s v="2010s"/>
    <s v="Pulse"/>
    <n v="5.5026428571428569"/>
  </r>
  <r>
    <n v="2008"/>
    <s v="Karnataka"/>
    <s v="Kolar"/>
    <x v="0"/>
    <n v="12280"/>
    <n v="2548.0500000000002"/>
    <m/>
    <s v="Medium"/>
    <s v="Large"/>
    <x v="1"/>
    <s v="2000s"/>
    <s v="Cereal"/>
    <n v="0.20749592833876224"/>
  </r>
  <r>
    <n v="2008"/>
    <s v="Karnataka"/>
    <s v="Kolar"/>
    <x v="1"/>
    <n v="35580"/>
    <n v="3483.14"/>
    <m/>
    <s v="High"/>
    <s v="Large"/>
    <x v="1"/>
    <s v="2000s"/>
    <s v="Cereal"/>
    <n v="9.7896008993816744E-2"/>
  </r>
  <r>
    <n v="2008"/>
    <s v="Karnataka"/>
    <s v="Kolar"/>
    <x v="2"/>
    <n v="160"/>
    <n v="750"/>
    <m/>
    <s v="Low"/>
    <s v="Small"/>
    <x v="1"/>
    <s v="2000s"/>
    <s v="Pulse"/>
    <n v="4.6875"/>
  </r>
  <r>
    <n v="2009"/>
    <s v="Karnataka"/>
    <s v="Kolar"/>
    <x v="0"/>
    <n v="10460"/>
    <n v="2039.2"/>
    <m/>
    <s v="Medium"/>
    <s v="Large"/>
    <x v="1"/>
    <s v="2000s"/>
    <s v="Cereal"/>
    <n v="0.19495219885277248"/>
  </r>
  <r>
    <n v="2009"/>
    <s v="Karnataka"/>
    <s v="Kolar"/>
    <x v="1"/>
    <n v="39990"/>
    <n v="3019.75"/>
    <m/>
    <s v="High"/>
    <s v="Large"/>
    <x v="1"/>
    <s v="2000s"/>
    <s v="Cereal"/>
    <n v="7.5512628157039255E-2"/>
  </r>
  <r>
    <n v="2009"/>
    <s v="Karnataka"/>
    <s v="Kolar"/>
    <x v="2"/>
    <n v="350"/>
    <n v="542.86"/>
    <m/>
    <s v="Low"/>
    <s v="Small"/>
    <x v="1"/>
    <s v="2000s"/>
    <s v="Pulse"/>
    <n v="1.5510285714285714"/>
  </r>
  <r>
    <n v="2010"/>
    <s v="Karnataka"/>
    <s v="Kolar"/>
    <x v="0"/>
    <n v="19250"/>
    <n v="2542.34"/>
    <m/>
    <s v="Medium"/>
    <s v="Large"/>
    <x v="1"/>
    <s v="2010s"/>
    <s v="Cereal"/>
    <n v="0.1320696103896104"/>
  </r>
  <r>
    <n v="2010"/>
    <s v="Karnataka"/>
    <s v="Kolar"/>
    <x v="1"/>
    <n v="43290"/>
    <n v="3658.35"/>
    <m/>
    <s v="High"/>
    <s v="Large"/>
    <x v="1"/>
    <s v="2010s"/>
    <s v="Cereal"/>
    <n v="8.4507969507969502E-2"/>
  </r>
  <r>
    <n v="2010"/>
    <s v="Karnataka"/>
    <s v="Kolar"/>
    <x v="2"/>
    <n v="50"/>
    <n v="600"/>
    <m/>
    <s v="Low"/>
    <s v="Small"/>
    <x v="1"/>
    <s v="2010s"/>
    <s v="Pulse"/>
    <n v="12"/>
  </r>
  <r>
    <n v="2010"/>
    <s v="Karnataka"/>
    <s v="Kolar"/>
    <x v="3"/>
    <n v="230"/>
    <n v="347.83"/>
    <m/>
    <s v="Low"/>
    <s v="Small"/>
    <x v="1"/>
    <s v="2010s"/>
    <s v="Fiber"/>
    <n v="1.5123043478260869"/>
  </r>
  <r>
    <n v="2011"/>
    <s v="Karnataka"/>
    <s v="Kolar"/>
    <x v="0"/>
    <n v="10820"/>
    <n v="2505.5500000000002"/>
    <m/>
    <s v="Medium"/>
    <s v="Large"/>
    <x v="1"/>
    <s v="2010s"/>
    <s v="Cereal"/>
    <n v="0.23156654343807764"/>
  </r>
  <r>
    <n v="2011"/>
    <s v="Karnataka"/>
    <s v="Kolar"/>
    <x v="1"/>
    <n v="60030"/>
    <n v="3147.09"/>
    <m/>
    <s v="High"/>
    <s v="Large"/>
    <x v="1"/>
    <s v="2010s"/>
    <s v="Cereal"/>
    <n v="5.2425287356321841E-2"/>
  </r>
  <r>
    <n v="2011"/>
    <s v="Karnataka"/>
    <s v="Kolar"/>
    <x v="2"/>
    <n v="150"/>
    <n v="466.67"/>
    <m/>
    <s v="Low"/>
    <s v="Small"/>
    <x v="1"/>
    <s v="2010s"/>
    <s v="Pulse"/>
    <n v="3.1111333333333335"/>
  </r>
  <r>
    <n v="2011"/>
    <s v="Karnataka"/>
    <s v="Kolar"/>
    <x v="3"/>
    <n v="200"/>
    <n v="350"/>
    <m/>
    <s v="Low"/>
    <s v="Small"/>
    <x v="1"/>
    <s v="2010s"/>
    <s v="Fiber"/>
    <n v="1.75"/>
  </r>
  <r>
    <n v="2012"/>
    <s v="Karnataka"/>
    <s v="Kolar"/>
    <x v="0"/>
    <n v="7200"/>
    <n v="2466.67"/>
    <m/>
    <s v="Medium"/>
    <s v="Large"/>
    <x v="1"/>
    <s v="2010s"/>
    <s v="Cereal"/>
    <n v="0.34259305555555558"/>
  </r>
  <r>
    <n v="2012"/>
    <s v="Karnataka"/>
    <s v="Kolar"/>
    <x v="1"/>
    <n v="61530"/>
    <n v="2791.32"/>
    <m/>
    <s v="Medium"/>
    <s v="Large"/>
    <x v="1"/>
    <s v="2010s"/>
    <s v="Cereal"/>
    <n v="4.5365187713310585E-2"/>
  </r>
  <r>
    <n v="2012"/>
    <s v="Karnataka"/>
    <s v="Kolar"/>
    <x v="2"/>
    <n v="70"/>
    <n v="571.42999999999995"/>
    <m/>
    <s v="Low"/>
    <s v="Small"/>
    <x v="1"/>
    <s v="2010s"/>
    <s v="Pulse"/>
    <n v="8.1632857142857134"/>
  </r>
  <r>
    <n v="2012"/>
    <s v="Karnataka"/>
    <s v="Kolar"/>
    <x v="3"/>
    <n v="160"/>
    <n v="437.5"/>
    <m/>
    <s v="Low"/>
    <s v="Small"/>
    <x v="1"/>
    <s v="2010s"/>
    <s v="Fiber"/>
    <n v="2.734375"/>
  </r>
  <r>
    <n v="2013"/>
    <s v="Karnataka"/>
    <s v="Kolar"/>
    <x v="0"/>
    <n v="4080"/>
    <n v="2325.98"/>
    <m/>
    <s v="Medium"/>
    <s v="Medium"/>
    <x v="1"/>
    <s v="2010s"/>
    <s v="Cereal"/>
    <n v="0.57009313725490196"/>
  </r>
  <r>
    <n v="2013"/>
    <s v="Karnataka"/>
    <s v="Kolar"/>
    <x v="1"/>
    <n v="59440"/>
    <n v="3592.19"/>
    <m/>
    <s v="High"/>
    <s v="Large"/>
    <x v="1"/>
    <s v="2010s"/>
    <s v="Cereal"/>
    <n v="6.0433882907133245E-2"/>
  </r>
  <r>
    <n v="2013"/>
    <s v="Karnataka"/>
    <s v="Kolar"/>
    <x v="2"/>
    <n v="220"/>
    <n v="772.73"/>
    <m/>
    <s v="Low"/>
    <s v="Small"/>
    <x v="1"/>
    <s v="2010s"/>
    <s v="Pulse"/>
    <n v="3.5124090909090908"/>
  </r>
  <r>
    <n v="2013"/>
    <s v="Karnataka"/>
    <s v="Kolar"/>
    <x v="3"/>
    <n v="160"/>
    <n v="562.5"/>
    <m/>
    <s v="Low"/>
    <s v="Small"/>
    <x v="1"/>
    <s v="2010s"/>
    <s v="Fiber"/>
    <n v="3.515625"/>
  </r>
  <r>
    <n v="2014"/>
    <s v="Karnataka"/>
    <s v="Kolar"/>
    <x v="0"/>
    <n v="1150"/>
    <n v="2434.7800000000002"/>
    <m/>
    <s v="Medium"/>
    <s v="Medium"/>
    <x v="1"/>
    <s v="2010s"/>
    <s v="Cereal"/>
    <n v="2.1172"/>
  </r>
  <r>
    <n v="2014"/>
    <s v="Karnataka"/>
    <s v="Kolar"/>
    <x v="1"/>
    <n v="65700"/>
    <n v="2033.33"/>
    <m/>
    <s v="Medium"/>
    <s v="Large"/>
    <x v="1"/>
    <s v="2010s"/>
    <s v="Cereal"/>
    <n v="3.094870624048706E-2"/>
  </r>
  <r>
    <n v="2014"/>
    <s v="Karnataka"/>
    <s v="Kolar"/>
    <x v="2"/>
    <n v="80"/>
    <n v="750"/>
    <m/>
    <s v="Low"/>
    <s v="Small"/>
    <x v="1"/>
    <s v="2010s"/>
    <s v="Pulse"/>
    <n v="9.375"/>
  </r>
  <r>
    <n v="2014"/>
    <s v="Karnataka"/>
    <s v="Kolar"/>
    <x v="3"/>
    <n v="70"/>
    <n v="428.57"/>
    <m/>
    <s v="Low"/>
    <s v="Small"/>
    <x v="1"/>
    <s v="2010s"/>
    <s v="Fiber"/>
    <n v="6.1224285714285713"/>
  </r>
  <r>
    <n v="2015"/>
    <s v="Karnataka"/>
    <s v="Kolar"/>
    <x v="0"/>
    <n v="1730"/>
    <n v="2445.09"/>
    <m/>
    <s v="Medium"/>
    <s v="Medium"/>
    <x v="1"/>
    <s v="2010s"/>
    <s v="Cereal"/>
    <n v="1.4133468208092486"/>
  </r>
  <r>
    <n v="2015"/>
    <s v="Karnataka"/>
    <s v="Kolar"/>
    <x v="1"/>
    <n v="60020"/>
    <n v="3350.72"/>
    <m/>
    <s v="High"/>
    <s v="Large"/>
    <x v="1"/>
    <s v="2010s"/>
    <s v="Cereal"/>
    <n v="5.5826724425191598E-2"/>
  </r>
  <r>
    <n v="2015"/>
    <s v="Karnataka"/>
    <s v="Kolar"/>
    <x v="2"/>
    <n v="120"/>
    <n v="416.67"/>
    <m/>
    <s v="Low"/>
    <s v="Small"/>
    <x v="1"/>
    <s v="2010s"/>
    <s v="Pulse"/>
    <n v="3.4722500000000003"/>
  </r>
  <r>
    <n v="2015"/>
    <s v="Karnataka"/>
    <s v="Kolar"/>
    <x v="3"/>
    <n v="110"/>
    <n v="363.64"/>
    <m/>
    <s v="Low"/>
    <s v="Small"/>
    <x v="1"/>
    <s v="2010s"/>
    <s v="Fiber"/>
    <n v="3.3058181818181818"/>
  </r>
  <r>
    <n v="2016"/>
    <s v="Karnataka"/>
    <s v="Kolar"/>
    <x v="0"/>
    <n v="2640"/>
    <n v="2229.7199999999998"/>
    <m/>
    <s v="Medium"/>
    <s v="Medium"/>
    <x v="1"/>
    <s v="2010s"/>
    <s v="Cereal"/>
    <n v="0.84459090909090906"/>
  </r>
  <r>
    <n v="2016"/>
    <s v="Karnataka"/>
    <s v="Kolar"/>
    <x v="1"/>
    <n v="53310"/>
    <n v="1646.85"/>
    <m/>
    <s v="Medium"/>
    <s v="Large"/>
    <x v="1"/>
    <s v="2010s"/>
    <s v="Cereal"/>
    <n v="3.0891952729319074E-2"/>
  </r>
  <r>
    <n v="2016"/>
    <s v="Karnataka"/>
    <s v="Kolar"/>
    <x v="2"/>
    <n v="80"/>
    <n v="586.66999999999996"/>
    <m/>
    <s v="Low"/>
    <s v="Small"/>
    <x v="1"/>
    <s v="2010s"/>
    <s v="Pulse"/>
    <n v="7.3333749999999993"/>
  </r>
  <r>
    <n v="2016"/>
    <s v="Karnataka"/>
    <s v="Kolar"/>
    <x v="3"/>
    <n v="110"/>
    <n v="376.51"/>
    <m/>
    <s v="Low"/>
    <s v="Small"/>
    <x v="1"/>
    <s v="2010s"/>
    <s v="Fiber"/>
    <n v="3.4228181818181818"/>
  </r>
  <r>
    <n v="2017"/>
    <s v="Karnataka"/>
    <s v="Kolar"/>
    <x v="0"/>
    <n v="1690"/>
    <n v="3233.55"/>
    <m/>
    <s v="High"/>
    <s v="Medium"/>
    <x v="1"/>
    <s v="2010s"/>
    <s v="Cereal"/>
    <n v="1.9133431952662723"/>
  </r>
  <r>
    <n v="2017"/>
    <s v="Karnataka"/>
    <s v="Kolar"/>
    <x v="1"/>
    <n v="59610"/>
    <n v="4448.5600000000004"/>
    <m/>
    <s v="High"/>
    <s v="Large"/>
    <x v="1"/>
    <s v="2010s"/>
    <s v="Cereal"/>
    <n v="7.4627747022311702E-2"/>
  </r>
  <r>
    <n v="2017"/>
    <s v="Karnataka"/>
    <s v="Kolar"/>
    <x v="2"/>
    <n v="90"/>
    <n v="766.67"/>
    <m/>
    <s v="Low"/>
    <s v="Small"/>
    <x v="1"/>
    <s v="2010s"/>
    <s v="Pulse"/>
    <n v="8.5185555555555545"/>
  </r>
  <r>
    <n v="2017"/>
    <s v="Karnataka"/>
    <s v="Kolar"/>
    <x v="3"/>
    <n v="40"/>
    <n v="630"/>
    <m/>
    <s v="Low"/>
    <s v="Small"/>
    <x v="1"/>
    <s v="2010s"/>
    <s v="Fiber"/>
    <n v="15.75"/>
  </r>
  <r>
    <n v="2008"/>
    <s v="Karnataka"/>
    <s v="Tumkur"/>
    <x v="0"/>
    <n v="39820"/>
    <n v="2687.34"/>
    <m/>
    <s v="Medium"/>
    <s v="Large"/>
    <x v="1"/>
    <s v="2000s"/>
    <s v="Cereal"/>
    <n v="6.7487192365645404E-2"/>
  </r>
  <r>
    <n v="2008"/>
    <s v="Karnataka"/>
    <s v="Tumkur"/>
    <x v="1"/>
    <n v="20220"/>
    <n v="1953.02"/>
    <m/>
    <s v="Medium"/>
    <s v="Large"/>
    <x v="1"/>
    <s v="2000s"/>
    <s v="Cereal"/>
    <n v="9.6588526211671605E-2"/>
  </r>
  <r>
    <n v="2008"/>
    <s v="Karnataka"/>
    <s v="Tumkur"/>
    <x v="2"/>
    <n v="1010"/>
    <n v="514.85"/>
    <m/>
    <s v="Low"/>
    <s v="Medium"/>
    <x v="1"/>
    <s v="2000s"/>
    <s v="Pulse"/>
    <n v="0.50975247524752476"/>
  </r>
  <r>
    <n v="2008"/>
    <s v="Karnataka"/>
    <s v="Tumkur"/>
    <x v="3"/>
    <n v="670"/>
    <n v="641.79"/>
    <m/>
    <s v="Low"/>
    <s v="Small"/>
    <x v="1"/>
    <s v="2000s"/>
    <s v="Fiber"/>
    <n v="0.95789552238805964"/>
  </r>
  <r>
    <n v="2009"/>
    <s v="Karnataka"/>
    <s v="Tumkur"/>
    <x v="0"/>
    <n v="36340"/>
    <n v="2558.06"/>
    <m/>
    <s v="Medium"/>
    <s v="Large"/>
    <x v="1"/>
    <s v="2000s"/>
    <s v="Cereal"/>
    <n v="7.0392405063291141E-2"/>
  </r>
  <r>
    <n v="2009"/>
    <s v="Karnataka"/>
    <s v="Tumkur"/>
    <x v="1"/>
    <n v="20310"/>
    <n v="1937.47"/>
    <m/>
    <s v="Medium"/>
    <s v="Large"/>
    <x v="1"/>
    <s v="2000s"/>
    <s v="Cereal"/>
    <n v="9.5394879369768593E-2"/>
  </r>
  <r>
    <n v="2009"/>
    <s v="Karnataka"/>
    <s v="Tumkur"/>
    <x v="2"/>
    <n v="1050"/>
    <n v="552.38"/>
    <m/>
    <s v="Low"/>
    <s v="Medium"/>
    <x v="1"/>
    <s v="2000s"/>
    <s v="Pulse"/>
    <n v="0.52607619047619048"/>
  </r>
  <r>
    <n v="2009"/>
    <s v="Karnataka"/>
    <s v="Tumkur"/>
    <x v="3"/>
    <n v="850"/>
    <n v="423.53"/>
    <m/>
    <s v="Low"/>
    <s v="Small"/>
    <x v="1"/>
    <s v="2000s"/>
    <s v="Fiber"/>
    <n v="0.49827058823529408"/>
  </r>
  <r>
    <n v="2010"/>
    <s v="Karnataka"/>
    <s v="Tumkur"/>
    <x v="0"/>
    <n v="34580"/>
    <n v="2846.44"/>
    <m/>
    <s v="Medium"/>
    <s v="Large"/>
    <x v="1"/>
    <s v="2010s"/>
    <s v="Cereal"/>
    <n v="8.2314632735685372E-2"/>
  </r>
  <r>
    <n v="2010"/>
    <s v="Karnataka"/>
    <s v="Tumkur"/>
    <x v="1"/>
    <n v="21760"/>
    <n v="2592.83"/>
    <m/>
    <s v="Medium"/>
    <s v="Large"/>
    <x v="1"/>
    <s v="2010s"/>
    <s v="Cereal"/>
    <n v="0.11915579044117647"/>
  </r>
  <r>
    <n v="2010"/>
    <s v="Karnataka"/>
    <s v="Tumkur"/>
    <x v="2"/>
    <n v="1030"/>
    <n v="660.19"/>
    <m/>
    <s v="Low"/>
    <s v="Medium"/>
    <x v="1"/>
    <s v="2010s"/>
    <s v="Pulse"/>
    <n v="0.64096116504854372"/>
  </r>
  <r>
    <n v="2010"/>
    <s v="Karnataka"/>
    <s v="Tumkur"/>
    <x v="3"/>
    <n v="970"/>
    <n v="587.63"/>
    <m/>
    <s v="Low"/>
    <s v="Small"/>
    <x v="1"/>
    <s v="2010s"/>
    <s v="Fiber"/>
    <n v="0.60580412371134018"/>
  </r>
  <r>
    <n v="2011"/>
    <s v="Karnataka"/>
    <s v="Tumkur"/>
    <x v="0"/>
    <n v="28440"/>
    <n v="2800.28"/>
    <m/>
    <s v="Medium"/>
    <s v="Large"/>
    <x v="1"/>
    <s v="2010s"/>
    <s v="Cereal"/>
    <n v="9.8462728551336157E-2"/>
  </r>
  <r>
    <n v="2011"/>
    <s v="Karnataka"/>
    <s v="Tumkur"/>
    <x v="1"/>
    <n v="25890"/>
    <n v="2377.75"/>
    <m/>
    <s v="Medium"/>
    <s v="Large"/>
    <x v="1"/>
    <s v="2010s"/>
    <s v="Cereal"/>
    <n v="9.1840478949401311E-2"/>
  </r>
  <r>
    <n v="2011"/>
    <s v="Karnataka"/>
    <s v="Tumkur"/>
    <x v="2"/>
    <n v="750"/>
    <n v="493.33"/>
    <m/>
    <s v="Low"/>
    <s v="Small"/>
    <x v="1"/>
    <s v="2010s"/>
    <s v="Pulse"/>
    <n v="0.65777333333333332"/>
  </r>
  <r>
    <n v="2011"/>
    <s v="Karnataka"/>
    <s v="Tumkur"/>
    <x v="3"/>
    <n v="1450"/>
    <n v="531.03"/>
    <m/>
    <s v="Low"/>
    <s v="Medium"/>
    <x v="1"/>
    <s v="2010s"/>
    <s v="Fiber"/>
    <n v="0.36622758620689655"/>
  </r>
  <r>
    <n v="2012"/>
    <s v="Karnataka"/>
    <s v="Tumkur"/>
    <x v="0"/>
    <n v="14890"/>
    <n v="2533.2399999999998"/>
    <m/>
    <s v="Medium"/>
    <s v="Large"/>
    <x v="1"/>
    <s v="2010s"/>
    <s v="Cereal"/>
    <n v="0.17013028878441905"/>
  </r>
  <r>
    <n v="2012"/>
    <s v="Karnataka"/>
    <s v="Tumkur"/>
    <x v="1"/>
    <n v="25250"/>
    <n v="2316.04"/>
    <m/>
    <s v="Medium"/>
    <s v="Large"/>
    <x v="1"/>
    <s v="2010s"/>
    <s v="Cereal"/>
    <n v="9.172435643564357E-2"/>
  </r>
  <r>
    <n v="2012"/>
    <s v="Karnataka"/>
    <s v="Tumkur"/>
    <x v="2"/>
    <n v="280"/>
    <n v="642.86"/>
    <m/>
    <s v="Low"/>
    <s v="Small"/>
    <x v="1"/>
    <s v="2010s"/>
    <s v="Pulse"/>
    <n v="2.2959285714285715"/>
  </r>
  <r>
    <n v="2012"/>
    <s v="Karnataka"/>
    <s v="Tumkur"/>
    <x v="3"/>
    <n v="1380"/>
    <n v="413.04"/>
    <m/>
    <s v="Low"/>
    <s v="Medium"/>
    <x v="1"/>
    <s v="2010s"/>
    <s v="Fiber"/>
    <n v="0.29930434782608695"/>
  </r>
  <r>
    <n v="2013"/>
    <s v="Karnataka"/>
    <s v="Tumkur"/>
    <x v="0"/>
    <n v="13040"/>
    <n v="2951.69"/>
    <m/>
    <s v="Medium"/>
    <s v="Large"/>
    <x v="1"/>
    <s v="2010s"/>
    <s v="Cereal"/>
    <n v="0.22635659509202455"/>
  </r>
  <r>
    <n v="2013"/>
    <s v="Karnataka"/>
    <s v="Tumkur"/>
    <x v="1"/>
    <n v="25470"/>
    <n v="2131.5300000000002"/>
    <m/>
    <s v="Medium"/>
    <s v="Large"/>
    <x v="1"/>
    <s v="2010s"/>
    <s v="Cereal"/>
    <n v="8.3687868080094235E-2"/>
  </r>
  <r>
    <n v="2013"/>
    <s v="Karnataka"/>
    <s v="Tumkur"/>
    <x v="2"/>
    <n v="240"/>
    <n v="791.67"/>
    <m/>
    <s v="Low"/>
    <s v="Small"/>
    <x v="1"/>
    <s v="2010s"/>
    <s v="Pulse"/>
    <n v="3.2986249999999999"/>
  </r>
  <r>
    <n v="2013"/>
    <s v="Karnataka"/>
    <s v="Tumkur"/>
    <x v="3"/>
    <n v="760"/>
    <n v="407.89"/>
    <m/>
    <s v="Low"/>
    <s v="Small"/>
    <x v="1"/>
    <s v="2010s"/>
    <s v="Fiber"/>
    <n v="0.53669736842105265"/>
  </r>
  <r>
    <n v="2014"/>
    <s v="Karnataka"/>
    <s v="Tumkur"/>
    <x v="0"/>
    <n v="9510"/>
    <n v="2831.76"/>
    <m/>
    <s v="Medium"/>
    <s v="Large"/>
    <x v="1"/>
    <s v="2010s"/>
    <s v="Cereal"/>
    <n v="0.29776656151419562"/>
  </r>
  <r>
    <n v="2014"/>
    <s v="Karnataka"/>
    <s v="Tumkur"/>
    <x v="1"/>
    <n v="28200"/>
    <n v="2391.4899999999998"/>
    <m/>
    <s v="Medium"/>
    <s v="Large"/>
    <x v="1"/>
    <s v="2010s"/>
    <s v="Cereal"/>
    <n v="8.4804609929078012E-2"/>
  </r>
  <r>
    <n v="2014"/>
    <s v="Karnataka"/>
    <s v="Tumkur"/>
    <x v="2"/>
    <n v="1890"/>
    <n v="719.58"/>
    <m/>
    <s v="Low"/>
    <s v="Medium"/>
    <x v="1"/>
    <s v="2010s"/>
    <s v="Pulse"/>
    <n v="0.38073015873015875"/>
  </r>
  <r>
    <n v="2014"/>
    <s v="Karnataka"/>
    <s v="Tumkur"/>
    <x v="3"/>
    <n v="1750"/>
    <n v="462.86"/>
    <m/>
    <s v="Low"/>
    <s v="Medium"/>
    <x v="1"/>
    <s v="2010s"/>
    <s v="Fiber"/>
    <n v="0.2644914285714286"/>
  </r>
  <r>
    <n v="2015"/>
    <s v="Karnataka"/>
    <s v="Tumkur"/>
    <x v="0"/>
    <n v="10380"/>
    <n v="2817.92"/>
    <m/>
    <s v="Medium"/>
    <s v="Large"/>
    <x v="1"/>
    <s v="2010s"/>
    <s v="Cereal"/>
    <n v="0.27147591522157999"/>
  </r>
  <r>
    <n v="2015"/>
    <s v="Karnataka"/>
    <s v="Tumkur"/>
    <x v="1"/>
    <n v="24210"/>
    <n v="2584.06"/>
    <m/>
    <s v="Medium"/>
    <s v="Large"/>
    <x v="1"/>
    <s v="2010s"/>
    <s v="Cereal"/>
    <n v="0.10673523337463858"/>
  </r>
  <r>
    <n v="2015"/>
    <s v="Karnataka"/>
    <s v="Tumkur"/>
    <x v="2"/>
    <n v="1540"/>
    <n v="136.36000000000001"/>
    <m/>
    <s v="Low"/>
    <s v="Medium"/>
    <x v="1"/>
    <s v="2010s"/>
    <s v="Pulse"/>
    <n v="8.8545454545454552E-2"/>
  </r>
  <r>
    <n v="2015"/>
    <s v="Karnataka"/>
    <s v="Tumkur"/>
    <x v="3"/>
    <n v="1530"/>
    <n v="326.8"/>
    <m/>
    <s v="Low"/>
    <s v="Medium"/>
    <x v="1"/>
    <s v="2010s"/>
    <s v="Fiber"/>
    <n v="0.21359477124183007"/>
  </r>
  <r>
    <n v="2016"/>
    <s v="Karnataka"/>
    <s v="Tumkur"/>
    <x v="0"/>
    <n v="10760"/>
    <n v="2434.88"/>
    <m/>
    <s v="Medium"/>
    <s v="Large"/>
    <x v="1"/>
    <s v="2010s"/>
    <s v="Cereal"/>
    <n v="0.22628996282527883"/>
  </r>
  <r>
    <n v="2016"/>
    <s v="Karnataka"/>
    <s v="Tumkur"/>
    <x v="1"/>
    <n v="28420"/>
    <n v="1659.99"/>
    <m/>
    <s v="Medium"/>
    <s v="Large"/>
    <x v="1"/>
    <s v="2010s"/>
    <s v="Cereal"/>
    <n v="5.8409218859957777E-2"/>
  </r>
  <r>
    <n v="2016"/>
    <s v="Karnataka"/>
    <s v="Tumkur"/>
    <x v="2"/>
    <n v="20"/>
    <n v="588.24"/>
    <m/>
    <s v="Low"/>
    <s v="Small"/>
    <x v="1"/>
    <s v="2010s"/>
    <s v="Pulse"/>
    <n v="29.411999999999999"/>
  </r>
  <r>
    <n v="2016"/>
    <s v="Karnataka"/>
    <s v="Tumkur"/>
    <x v="3"/>
    <n v="1100"/>
    <n v="2328.41"/>
    <m/>
    <s v="Medium"/>
    <s v="Medium"/>
    <x v="1"/>
    <s v="2010s"/>
    <s v="Fiber"/>
    <n v="2.1167363636363636"/>
  </r>
  <r>
    <n v="2017"/>
    <s v="Karnataka"/>
    <s v="Tumkur"/>
    <x v="0"/>
    <n v="4860"/>
    <n v="2529.02"/>
    <m/>
    <s v="Medium"/>
    <s v="Medium"/>
    <x v="1"/>
    <s v="2010s"/>
    <s v="Cereal"/>
    <n v="0.52037448559670785"/>
  </r>
  <r>
    <n v="2017"/>
    <s v="Karnataka"/>
    <s v="Tumkur"/>
    <x v="1"/>
    <n v="20120"/>
    <n v="2928.44"/>
    <m/>
    <s v="Medium"/>
    <s v="Large"/>
    <x v="1"/>
    <s v="2010s"/>
    <s v="Cereal"/>
    <n v="0.14554870775347914"/>
  </r>
  <r>
    <n v="2017"/>
    <s v="Karnataka"/>
    <s v="Tumkur"/>
    <x v="2"/>
    <n v="350"/>
    <n v="771.19"/>
    <m/>
    <s v="Low"/>
    <s v="Small"/>
    <x v="1"/>
    <s v="2010s"/>
    <s v="Pulse"/>
    <n v="2.2034000000000002"/>
  </r>
  <r>
    <n v="2017"/>
    <s v="Karnataka"/>
    <s v="Tumkur"/>
    <x v="3"/>
    <n v="740"/>
    <n v="95.63"/>
    <m/>
    <s v="Low"/>
    <s v="Small"/>
    <x v="1"/>
    <s v="2010s"/>
    <s v="Fiber"/>
    <n v="0.12922972972972974"/>
  </r>
  <r>
    <n v="2008"/>
    <s v="Karnataka"/>
    <s v="Mysore"/>
    <x v="0"/>
    <n v="143090"/>
    <n v="2944.16"/>
    <m/>
    <s v="Medium"/>
    <s v="Large"/>
    <x v="1"/>
    <s v="2000s"/>
    <s v="Cereal"/>
    <n v="2.0575581801663287E-2"/>
  </r>
  <r>
    <n v="2008"/>
    <s v="Karnataka"/>
    <s v="Mysore"/>
    <x v="1"/>
    <n v="67850"/>
    <n v="3047.75"/>
    <m/>
    <s v="High"/>
    <s v="Large"/>
    <x v="1"/>
    <s v="2000s"/>
    <s v="Cereal"/>
    <n v="4.4918938835666909E-2"/>
  </r>
  <r>
    <n v="2008"/>
    <s v="Karnataka"/>
    <s v="Mysore"/>
    <x v="2"/>
    <n v="4700"/>
    <n v="578.72"/>
    <m/>
    <s v="Low"/>
    <s v="Medium"/>
    <x v="1"/>
    <s v="2000s"/>
    <s v="Pulse"/>
    <n v="0.12313191489361702"/>
  </r>
  <r>
    <n v="2008"/>
    <s v="Karnataka"/>
    <s v="Mysore"/>
    <x v="3"/>
    <n v="44070"/>
    <n v="136.15"/>
    <m/>
    <s v="Low"/>
    <s v="Large"/>
    <x v="1"/>
    <s v="2000s"/>
    <s v="Fiber"/>
    <n v="3.0894032221465851E-3"/>
  </r>
  <r>
    <n v="2009"/>
    <s v="Karnataka"/>
    <s v="Mysore"/>
    <x v="0"/>
    <n v="140760"/>
    <n v="3038.08"/>
    <m/>
    <s v="High"/>
    <s v="Large"/>
    <x v="1"/>
    <s v="2000s"/>
    <s v="Cereal"/>
    <n v="2.1583404376243249E-2"/>
  </r>
  <r>
    <n v="2009"/>
    <s v="Karnataka"/>
    <s v="Mysore"/>
    <x v="1"/>
    <n v="67290"/>
    <n v="2607.0700000000002"/>
    <m/>
    <s v="Medium"/>
    <s v="Large"/>
    <x v="1"/>
    <s v="2000s"/>
    <s v="Cereal"/>
    <n v="3.874379551196315E-2"/>
  </r>
  <r>
    <n v="2009"/>
    <s v="Karnataka"/>
    <s v="Mysore"/>
    <x v="2"/>
    <n v="5270"/>
    <n v="639.47"/>
    <m/>
    <s v="Low"/>
    <s v="Large"/>
    <x v="1"/>
    <s v="2000s"/>
    <s v="Pulse"/>
    <n v="0.12134155597722961"/>
  </r>
  <r>
    <n v="2009"/>
    <s v="Karnataka"/>
    <s v="Mysore"/>
    <x v="3"/>
    <n v="42010"/>
    <n v="222.09"/>
    <m/>
    <s v="Low"/>
    <s v="Large"/>
    <x v="1"/>
    <s v="2000s"/>
    <s v="Fiber"/>
    <n v="5.2865984289454894E-3"/>
  </r>
  <r>
    <n v="2010"/>
    <s v="Karnataka"/>
    <s v="Mysore"/>
    <x v="0"/>
    <n v="143530"/>
    <n v="3073.85"/>
    <m/>
    <s v="High"/>
    <s v="Large"/>
    <x v="1"/>
    <s v="2010s"/>
    <s v="Cereal"/>
    <n v="2.141608026196614E-2"/>
  </r>
  <r>
    <n v="2010"/>
    <s v="Karnataka"/>
    <s v="Mysore"/>
    <x v="1"/>
    <n v="63120"/>
    <n v="3323.04"/>
    <m/>
    <s v="High"/>
    <s v="Large"/>
    <x v="1"/>
    <s v="2010s"/>
    <s v="Cereal"/>
    <n v="5.264638783269962E-2"/>
  </r>
  <r>
    <n v="2010"/>
    <s v="Karnataka"/>
    <s v="Mysore"/>
    <x v="2"/>
    <n v="3880"/>
    <n v="646.91"/>
    <m/>
    <s v="Low"/>
    <s v="Medium"/>
    <x v="1"/>
    <s v="2010s"/>
    <s v="Pulse"/>
    <n v="0.16672938144329896"/>
  </r>
  <r>
    <n v="2010"/>
    <s v="Karnataka"/>
    <s v="Mysore"/>
    <x v="3"/>
    <n v="41800"/>
    <n v="259.81"/>
    <m/>
    <s v="Low"/>
    <s v="Large"/>
    <x v="1"/>
    <s v="2010s"/>
    <s v="Fiber"/>
    <n v="6.2155502392344502E-3"/>
  </r>
  <r>
    <n v="2011"/>
    <s v="Karnataka"/>
    <s v="Mysore"/>
    <x v="0"/>
    <n v="136450"/>
    <n v="3163.43"/>
    <m/>
    <s v="High"/>
    <s v="Large"/>
    <x v="1"/>
    <s v="2010s"/>
    <s v="Cereal"/>
    <n v="2.3183803591058996E-2"/>
  </r>
  <r>
    <n v="2011"/>
    <s v="Karnataka"/>
    <s v="Mysore"/>
    <x v="1"/>
    <n v="71910"/>
    <n v="2459.19"/>
    <m/>
    <s v="Medium"/>
    <s v="Large"/>
    <x v="1"/>
    <s v="2010s"/>
    <s v="Cereal"/>
    <n v="3.4198164372131835E-2"/>
  </r>
  <r>
    <n v="2011"/>
    <s v="Karnataka"/>
    <s v="Mysore"/>
    <x v="2"/>
    <n v="4020"/>
    <n v="611.94000000000005"/>
    <m/>
    <s v="Low"/>
    <s v="Medium"/>
    <x v="1"/>
    <s v="2010s"/>
    <s v="Pulse"/>
    <n v="0.15222388059701494"/>
  </r>
  <r>
    <n v="2011"/>
    <s v="Karnataka"/>
    <s v="Mysore"/>
    <x v="3"/>
    <n v="50920"/>
    <n v="346.82"/>
    <m/>
    <s v="Low"/>
    <s v="Large"/>
    <x v="1"/>
    <s v="2010s"/>
    <s v="Fiber"/>
    <n v="6.8110761979575801E-3"/>
  </r>
  <r>
    <n v="2012"/>
    <s v="Karnataka"/>
    <s v="Mysore"/>
    <x v="0"/>
    <n v="102100"/>
    <n v="3184.23"/>
    <m/>
    <s v="High"/>
    <s v="Large"/>
    <x v="1"/>
    <s v="2010s"/>
    <s v="Cereal"/>
    <n v="3.1187365328109697E-2"/>
  </r>
  <r>
    <n v="2012"/>
    <s v="Karnataka"/>
    <s v="Mysore"/>
    <x v="1"/>
    <n v="75070"/>
    <n v="2664.18"/>
    <m/>
    <s v="Medium"/>
    <s v="Large"/>
    <x v="1"/>
    <s v="2010s"/>
    <s v="Cereal"/>
    <n v="3.5489276675103237E-2"/>
  </r>
  <r>
    <n v="2012"/>
    <s v="Karnataka"/>
    <s v="Mysore"/>
    <x v="2"/>
    <n v="10150"/>
    <n v="287.68"/>
    <m/>
    <s v="Low"/>
    <s v="Large"/>
    <x v="1"/>
    <s v="2010s"/>
    <s v="Pulse"/>
    <n v="2.8342857142857142E-2"/>
  </r>
  <r>
    <n v="2012"/>
    <s v="Karnataka"/>
    <s v="Mysore"/>
    <x v="3"/>
    <n v="51860"/>
    <n v="197.07"/>
    <m/>
    <s v="Low"/>
    <s v="Large"/>
    <x v="1"/>
    <s v="2010s"/>
    <s v="Fiber"/>
    <n v="3.800038565368299E-3"/>
  </r>
  <r>
    <n v="2013"/>
    <s v="Karnataka"/>
    <s v="Mysore"/>
    <x v="0"/>
    <n v="117830"/>
    <n v="3458.12"/>
    <m/>
    <s v="High"/>
    <s v="Large"/>
    <x v="1"/>
    <s v="2010s"/>
    <s v="Cereal"/>
    <n v="2.934838326402444E-2"/>
  </r>
  <r>
    <n v="2013"/>
    <s v="Karnataka"/>
    <s v="Mysore"/>
    <x v="1"/>
    <n v="73680"/>
    <n v="3349.35"/>
    <m/>
    <s v="High"/>
    <s v="Large"/>
    <x v="1"/>
    <s v="2010s"/>
    <s v="Cereal"/>
    <n v="4.5458061889250813E-2"/>
  </r>
  <r>
    <n v="2013"/>
    <s v="Karnataka"/>
    <s v="Mysore"/>
    <x v="2"/>
    <n v="4220"/>
    <n v="552.13"/>
    <m/>
    <s v="Low"/>
    <s v="Medium"/>
    <x v="1"/>
    <s v="2010s"/>
    <s v="Pulse"/>
    <n v="0.13083649289099525"/>
  </r>
  <r>
    <n v="2013"/>
    <s v="Karnataka"/>
    <s v="Mysore"/>
    <x v="3"/>
    <n v="56350"/>
    <n v="533.1"/>
    <m/>
    <s v="Low"/>
    <s v="Large"/>
    <x v="1"/>
    <s v="2010s"/>
    <s v="Fiber"/>
    <n v="9.4605146406388646E-3"/>
  </r>
  <r>
    <n v="2014"/>
    <s v="Karnataka"/>
    <s v="Mysore"/>
    <x v="0"/>
    <n v="117040"/>
    <n v="3374.91"/>
    <m/>
    <s v="High"/>
    <s v="Large"/>
    <x v="1"/>
    <s v="2010s"/>
    <s v="Cereal"/>
    <n v="2.8835526315789471E-2"/>
  </r>
  <r>
    <n v="2014"/>
    <s v="Karnataka"/>
    <s v="Mysore"/>
    <x v="1"/>
    <n v="71430"/>
    <n v="3811.56"/>
    <m/>
    <s v="High"/>
    <s v="Large"/>
    <x v="1"/>
    <s v="2010s"/>
    <s v="Cereal"/>
    <n v="5.3360772784544305E-2"/>
  </r>
  <r>
    <n v="2014"/>
    <s v="Karnataka"/>
    <s v="Mysore"/>
    <x v="2"/>
    <n v="5020"/>
    <n v="639.44000000000005"/>
    <m/>
    <s v="Low"/>
    <s v="Large"/>
    <x v="1"/>
    <s v="2010s"/>
    <s v="Pulse"/>
    <n v="0.1273784860557769"/>
  </r>
  <r>
    <n v="2014"/>
    <s v="Karnataka"/>
    <s v="Mysore"/>
    <x v="3"/>
    <n v="63230"/>
    <n v="294.64"/>
    <m/>
    <s v="Low"/>
    <s v="Large"/>
    <x v="1"/>
    <s v="2010s"/>
    <s v="Fiber"/>
    <n v="4.6598133797248137E-3"/>
  </r>
  <r>
    <n v="2015"/>
    <s v="Karnataka"/>
    <s v="Mysore"/>
    <x v="0"/>
    <n v="107400"/>
    <n v="3408.66"/>
    <m/>
    <s v="High"/>
    <s v="Large"/>
    <x v="1"/>
    <s v="2010s"/>
    <s v="Cereal"/>
    <n v="3.1737988826815638E-2"/>
  </r>
  <r>
    <n v="2015"/>
    <s v="Karnataka"/>
    <s v="Mysore"/>
    <x v="1"/>
    <n v="75770"/>
    <n v="3578.33"/>
    <m/>
    <s v="High"/>
    <s v="Large"/>
    <x v="1"/>
    <s v="2010s"/>
    <s v="Cereal"/>
    <n v="4.7226210901412165E-2"/>
  </r>
  <r>
    <n v="2015"/>
    <s v="Karnataka"/>
    <s v="Mysore"/>
    <x v="2"/>
    <n v="4250"/>
    <n v="632.94000000000005"/>
    <m/>
    <s v="Low"/>
    <s v="Medium"/>
    <x v="1"/>
    <s v="2010s"/>
    <s v="Pulse"/>
    <n v="0.14892705882352941"/>
  </r>
  <r>
    <n v="2015"/>
    <s v="Karnataka"/>
    <s v="Mysore"/>
    <x v="3"/>
    <n v="62740"/>
    <n v="227.77"/>
    <m/>
    <s v="Low"/>
    <s v="Large"/>
    <x v="1"/>
    <s v="2010s"/>
    <s v="Fiber"/>
    <n v="3.630379343321645E-3"/>
  </r>
  <r>
    <n v="2016"/>
    <s v="Karnataka"/>
    <s v="Mysore"/>
    <x v="0"/>
    <n v="72460"/>
    <n v="2826.23"/>
    <m/>
    <s v="Medium"/>
    <s v="Large"/>
    <x v="1"/>
    <s v="2010s"/>
    <s v="Cereal"/>
    <n v="3.900400220811482E-2"/>
  </r>
  <r>
    <n v="2016"/>
    <s v="Karnataka"/>
    <s v="Mysore"/>
    <x v="1"/>
    <n v="63190"/>
    <n v="2004.53"/>
    <m/>
    <s v="Medium"/>
    <s v="Large"/>
    <x v="1"/>
    <s v="2010s"/>
    <s v="Cereal"/>
    <n v="3.172226618135781E-2"/>
  </r>
  <r>
    <n v="2016"/>
    <s v="Karnataka"/>
    <s v="Mysore"/>
    <x v="2"/>
    <n v="850"/>
    <n v="227.97"/>
    <m/>
    <s v="Low"/>
    <s v="Small"/>
    <x v="1"/>
    <s v="2010s"/>
    <s v="Pulse"/>
    <n v="0.26819999999999999"/>
  </r>
  <r>
    <n v="2016"/>
    <s v="Karnataka"/>
    <s v="Mysore"/>
    <x v="3"/>
    <n v="48730"/>
    <n v="104.53"/>
    <m/>
    <s v="Low"/>
    <s v="Large"/>
    <x v="1"/>
    <s v="2010s"/>
    <s v="Fiber"/>
    <n v="2.145085163143854E-3"/>
  </r>
  <r>
    <n v="2017"/>
    <s v="Karnataka"/>
    <s v="Mysore"/>
    <x v="0"/>
    <n v="68140"/>
    <n v="3092.59"/>
    <m/>
    <s v="High"/>
    <s v="Large"/>
    <x v="1"/>
    <s v="2010s"/>
    <s v="Cereal"/>
    <n v="4.5385823304960375E-2"/>
  </r>
  <r>
    <n v="2017"/>
    <s v="Karnataka"/>
    <s v="Mysore"/>
    <x v="1"/>
    <n v="78600"/>
    <n v="4205.46"/>
    <m/>
    <s v="High"/>
    <s v="Large"/>
    <x v="1"/>
    <s v="2010s"/>
    <s v="Cereal"/>
    <n v="5.3504580152671753E-2"/>
  </r>
  <r>
    <n v="2017"/>
    <s v="Karnataka"/>
    <s v="Mysore"/>
    <x v="2"/>
    <n v="3100"/>
    <n v="764.42"/>
    <m/>
    <s v="Low"/>
    <s v="Medium"/>
    <x v="1"/>
    <s v="2010s"/>
    <s v="Pulse"/>
    <n v="0.24658709677419355"/>
  </r>
  <r>
    <n v="2017"/>
    <s v="Karnataka"/>
    <s v="Mysore"/>
    <x v="3"/>
    <n v="58040"/>
    <n v="421.79"/>
    <m/>
    <s v="Low"/>
    <s v="Large"/>
    <x v="1"/>
    <s v="2010s"/>
    <s v="Fiber"/>
    <n v="7.2672294968986906E-3"/>
  </r>
  <r>
    <n v="2008"/>
    <s v="Karnataka"/>
    <s v="Mandya"/>
    <x v="0"/>
    <n v="89360"/>
    <n v="3195.5"/>
    <m/>
    <s v="High"/>
    <s v="Large"/>
    <x v="1"/>
    <s v="2000s"/>
    <s v="Cereal"/>
    <n v="3.5759847806624889E-2"/>
  </r>
  <r>
    <n v="2008"/>
    <s v="Karnataka"/>
    <s v="Mandya"/>
    <x v="1"/>
    <n v="5940"/>
    <n v="1670.03"/>
    <m/>
    <s v="Medium"/>
    <s v="Large"/>
    <x v="1"/>
    <s v="2000s"/>
    <s v="Cereal"/>
    <n v="0.28114983164983165"/>
  </r>
  <r>
    <n v="2009"/>
    <s v="Karnataka"/>
    <s v="Mandya"/>
    <x v="0"/>
    <n v="79960"/>
    <n v="3294.27"/>
    <m/>
    <s v="High"/>
    <s v="Large"/>
    <x v="1"/>
    <s v="2000s"/>
    <s v="Cereal"/>
    <n v="4.119897448724362E-2"/>
  </r>
  <r>
    <n v="2009"/>
    <s v="Karnataka"/>
    <s v="Mandya"/>
    <x v="1"/>
    <n v="4070"/>
    <n v="1292.3800000000001"/>
    <m/>
    <s v="Medium"/>
    <s v="Medium"/>
    <x v="1"/>
    <s v="2000s"/>
    <s v="Cereal"/>
    <n v="0.31753808353808355"/>
  </r>
  <r>
    <n v="2009"/>
    <s v="Karnataka"/>
    <s v="Mandya"/>
    <x v="2"/>
    <n v="70"/>
    <n v="714.29"/>
    <m/>
    <s v="Low"/>
    <s v="Small"/>
    <x v="1"/>
    <s v="2000s"/>
    <s v="Pulse"/>
    <n v="10.204142857142857"/>
  </r>
  <r>
    <n v="2010"/>
    <s v="Karnataka"/>
    <s v="Mandya"/>
    <x v="0"/>
    <n v="81040"/>
    <n v="3418.81"/>
    <m/>
    <s v="High"/>
    <s v="Large"/>
    <x v="1"/>
    <s v="2010s"/>
    <s v="Cereal"/>
    <n v="4.2186697926949651E-2"/>
  </r>
  <r>
    <n v="2010"/>
    <s v="Karnataka"/>
    <s v="Mandya"/>
    <x v="1"/>
    <n v="4750"/>
    <n v="1675.79"/>
    <m/>
    <s v="Medium"/>
    <s v="Medium"/>
    <x v="1"/>
    <s v="2010s"/>
    <s v="Cereal"/>
    <n v="0.35279789473684209"/>
  </r>
  <r>
    <n v="2010"/>
    <s v="Karnataka"/>
    <s v="Mandya"/>
    <x v="2"/>
    <n v="10"/>
    <n v="1000"/>
    <m/>
    <s v="Medium"/>
    <s v="Small"/>
    <x v="1"/>
    <s v="2010s"/>
    <s v="Pulse"/>
    <n v="100"/>
  </r>
  <r>
    <n v="2011"/>
    <s v="Karnataka"/>
    <s v="Mandya"/>
    <x v="0"/>
    <n v="74160"/>
    <n v="3393.2"/>
    <m/>
    <s v="High"/>
    <s v="Large"/>
    <x v="1"/>
    <s v="2010s"/>
    <s v="Cereal"/>
    <n v="4.5755124056094928E-2"/>
  </r>
  <r>
    <n v="2011"/>
    <s v="Karnataka"/>
    <s v="Mandya"/>
    <x v="1"/>
    <n v="5260"/>
    <n v="2958.17"/>
    <m/>
    <s v="Medium"/>
    <s v="Large"/>
    <x v="1"/>
    <s v="2010s"/>
    <s v="Cereal"/>
    <n v="0.56238973384030422"/>
  </r>
  <r>
    <n v="2012"/>
    <s v="Karnataka"/>
    <s v="Mandya"/>
    <x v="0"/>
    <n v="49950"/>
    <n v="3116.32"/>
    <m/>
    <s v="High"/>
    <s v="Large"/>
    <x v="1"/>
    <s v="2010s"/>
    <s v="Cereal"/>
    <n v="6.2388788788788792E-2"/>
  </r>
  <r>
    <n v="2012"/>
    <s v="Karnataka"/>
    <s v="Mandya"/>
    <x v="1"/>
    <n v="4310"/>
    <n v="1791.18"/>
    <m/>
    <s v="Medium"/>
    <s v="Medium"/>
    <x v="1"/>
    <s v="2010s"/>
    <s v="Cereal"/>
    <n v="0.41558700696055684"/>
  </r>
  <r>
    <n v="2012"/>
    <s v="Karnataka"/>
    <s v="Mandya"/>
    <x v="2"/>
    <n v="40"/>
    <n v="750"/>
    <m/>
    <s v="Low"/>
    <s v="Small"/>
    <x v="1"/>
    <s v="2010s"/>
    <s v="Pulse"/>
    <n v="18.75"/>
  </r>
  <r>
    <n v="2013"/>
    <s v="Karnataka"/>
    <s v="Mandya"/>
    <x v="0"/>
    <n v="65620"/>
    <n v="3492.08"/>
    <m/>
    <s v="High"/>
    <s v="Large"/>
    <x v="1"/>
    <s v="2010s"/>
    <s v="Cereal"/>
    <n v="5.3216702224931425E-2"/>
  </r>
  <r>
    <n v="2013"/>
    <s v="Karnataka"/>
    <s v="Mandya"/>
    <x v="1"/>
    <n v="3170"/>
    <n v="3438.49"/>
    <m/>
    <s v="High"/>
    <s v="Medium"/>
    <x v="1"/>
    <s v="2010s"/>
    <s v="Cereal"/>
    <n v="1.0846971608832807"/>
  </r>
  <r>
    <n v="2013"/>
    <s v="Karnataka"/>
    <s v="Mandya"/>
    <x v="2"/>
    <n v="210"/>
    <n v="761.9"/>
    <m/>
    <s v="Low"/>
    <s v="Small"/>
    <x v="1"/>
    <s v="2010s"/>
    <s v="Pulse"/>
    <n v="3.6280952380952378"/>
  </r>
  <r>
    <n v="2014"/>
    <s v="Karnataka"/>
    <s v="Mandya"/>
    <x v="0"/>
    <n v="66520"/>
    <n v="3690.02"/>
    <m/>
    <s v="High"/>
    <s v="Large"/>
    <x v="1"/>
    <s v="2010s"/>
    <s v="Cereal"/>
    <n v="5.5472339146121465E-2"/>
  </r>
  <r>
    <n v="2014"/>
    <s v="Karnataka"/>
    <s v="Mandya"/>
    <x v="1"/>
    <n v="4490"/>
    <n v="3993.32"/>
    <m/>
    <s v="High"/>
    <s v="Medium"/>
    <x v="1"/>
    <s v="2010s"/>
    <s v="Cereal"/>
    <n v="0.88938084632516712"/>
  </r>
  <r>
    <n v="2014"/>
    <s v="Karnataka"/>
    <s v="Mandya"/>
    <x v="2"/>
    <n v="210"/>
    <n v="714.29"/>
    <m/>
    <s v="Low"/>
    <s v="Small"/>
    <x v="1"/>
    <s v="2010s"/>
    <s v="Pulse"/>
    <n v="3.4013809523809524"/>
  </r>
  <r>
    <n v="2015"/>
    <s v="Karnataka"/>
    <s v="Mandya"/>
    <x v="0"/>
    <n v="58490"/>
    <n v="3665.24"/>
    <m/>
    <s v="High"/>
    <s v="Large"/>
    <x v="1"/>
    <s v="2010s"/>
    <s v="Cereal"/>
    <n v="6.2664387074713626E-2"/>
  </r>
  <r>
    <n v="2015"/>
    <s v="Karnataka"/>
    <s v="Mandya"/>
    <x v="1"/>
    <n v="4890"/>
    <n v="3509.2"/>
    <m/>
    <s v="High"/>
    <s v="Medium"/>
    <x v="1"/>
    <s v="2010s"/>
    <s v="Cereal"/>
    <n v="0.71762781186094071"/>
  </r>
  <r>
    <n v="2015"/>
    <s v="Karnataka"/>
    <s v="Mandya"/>
    <x v="2"/>
    <n v="170"/>
    <n v="411.76"/>
    <m/>
    <s v="Low"/>
    <s v="Small"/>
    <x v="1"/>
    <s v="2010s"/>
    <s v="Pulse"/>
    <n v="2.4221176470588235"/>
  </r>
  <r>
    <n v="2016"/>
    <s v="Karnataka"/>
    <s v="Mandya"/>
    <x v="0"/>
    <n v="43660"/>
    <n v="2603.46"/>
    <m/>
    <s v="Medium"/>
    <s v="Large"/>
    <x v="1"/>
    <s v="2010s"/>
    <s v="Cereal"/>
    <n v="5.9630325240494733E-2"/>
  </r>
  <r>
    <n v="2016"/>
    <s v="Karnataka"/>
    <s v="Mandya"/>
    <x v="1"/>
    <n v="3810"/>
    <n v="1093.1300000000001"/>
    <m/>
    <s v="Medium"/>
    <s v="Medium"/>
    <x v="1"/>
    <s v="2010s"/>
    <s v="Cereal"/>
    <n v="0.2869107611548557"/>
  </r>
  <r>
    <n v="2016"/>
    <s v="Karnataka"/>
    <s v="Mandya"/>
    <x v="2"/>
    <n v="80"/>
    <n v="584.41999999999996"/>
    <m/>
    <s v="Low"/>
    <s v="Small"/>
    <x v="1"/>
    <s v="2010s"/>
    <s v="Pulse"/>
    <n v="7.3052499999999991"/>
  </r>
  <r>
    <n v="2017"/>
    <s v="Karnataka"/>
    <s v="Mandya"/>
    <x v="0"/>
    <n v="33850"/>
    <n v="2969.07"/>
    <m/>
    <s v="Medium"/>
    <s v="Large"/>
    <x v="1"/>
    <s v="2010s"/>
    <s v="Cereal"/>
    <n v="8.77125553914328E-2"/>
  </r>
  <r>
    <n v="2017"/>
    <s v="Karnataka"/>
    <s v="Mandya"/>
    <x v="1"/>
    <n v="10290"/>
    <n v="3077.18"/>
    <m/>
    <s v="High"/>
    <s v="Large"/>
    <x v="1"/>
    <s v="2010s"/>
    <s v="Cereal"/>
    <n v="0.29904567541302235"/>
  </r>
  <r>
    <n v="2017"/>
    <s v="Karnataka"/>
    <s v="Mandya"/>
    <x v="2"/>
    <n v="30"/>
    <n v="769.23"/>
    <m/>
    <s v="Low"/>
    <s v="Small"/>
    <x v="1"/>
    <s v="2010s"/>
    <s v="Pulse"/>
    <n v="25.641000000000002"/>
  </r>
  <r>
    <n v="2008"/>
    <s v="Karnataka"/>
    <s v="Hassan"/>
    <x v="0"/>
    <n v="53150"/>
    <n v="2473.94"/>
    <m/>
    <s v="Medium"/>
    <s v="Large"/>
    <x v="1"/>
    <s v="2000s"/>
    <s v="Cereal"/>
    <n v="4.6546378174976484E-2"/>
  </r>
  <r>
    <n v="2008"/>
    <s v="Karnataka"/>
    <s v="Hassan"/>
    <x v="1"/>
    <n v="41750"/>
    <n v="3312.57"/>
    <m/>
    <s v="High"/>
    <s v="Large"/>
    <x v="1"/>
    <s v="2000s"/>
    <s v="Cereal"/>
    <n v="7.9342994011976045E-2"/>
  </r>
  <r>
    <n v="2008"/>
    <s v="Karnataka"/>
    <s v="Hassan"/>
    <x v="2"/>
    <n v="1920"/>
    <n v="817.71"/>
    <m/>
    <s v="Low"/>
    <s v="Medium"/>
    <x v="1"/>
    <s v="2000s"/>
    <s v="Pulse"/>
    <n v="0.42589062500000002"/>
  </r>
  <r>
    <n v="2008"/>
    <s v="Karnataka"/>
    <s v="Hassan"/>
    <x v="3"/>
    <n v="820"/>
    <n v="268.29000000000002"/>
    <m/>
    <s v="Low"/>
    <s v="Small"/>
    <x v="1"/>
    <s v="2000s"/>
    <s v="Fiber"/>
    <n v="0.32718292682926831"/>
  </r>
  <r>
    <n v="2009"/>
    <s v="Karnataka"/>
    <s v="Hassan"/>
    <x v="0"/>
    <n v="47660"/>
    <n v="2683.38"/>
    <m/>
    <s v="Medium"/>
    <s v="Large"/>
    <x v="1"/>
    <s v="2000s"/>
    <s v="Cereal"/>
    <n v="5.630255979857323E-2"/>
  </r>
  <r>
    <n v="2009"/>
    <s v="Karnataka"/>
    <s v="Hassan"/>
    <x v="1"/>
    <n v="62830"/>
    <n v="3537.32"/>
    <m/>
    <s v="High"/>
    <s v="Large"/>
    <x v="1"/>
    <s v="2000s"/>
    <s v="Cereal"/>
    <n v="5.6299856756326601E-2"/>
  </r>
  <r>
    <n v="2009"/>
    <s v="Karnataka"/>
    <s v="Hassan"/>
    <x v="2"/>
    <n v="2120"/>
    <n v="471.7"/>
    <m/>
    <s v="Low"/>
    <s v="Medium"/>
    <x v="1"/>
    <s v="2000s"/>
    <s v="Pulse"/>
    <n v="0.2225"/>
  </r>
  <r>
    <n v="2009"/>
    <s v="Karnataka"/>
    <s v="Hassan"/>
    <x v="3"/>
    <n v="300"/>
    <n v="266.67"/>
    <m/>
    <s v="Low"/>
    <s v="Small"/>
    <x v="1"/>
    <s v="2000s"/>
    <s v="Fiber"/>
    <n v="0.88890000000000002"/>
  </r>
  <r>
    <n v="2010"/>
    <s v="Karnataka"/>
    <s v="Hassan"/>
    <x v="0"/>
    <n v="51750"/>
    <n v="2883.67"/>
    <m/>
    <s v="Medium"/>
    <s v="Large"/>
    <x v="1"/>
    <s v="2010s"/>
    <s v="Cereal"/>
    <n v="5.5723091787439616E-2"/>
  </r>
  <r>
    <n v="2010"/>
    <s v="Karnataka"/>
    <s v="Hassan"/>
    <x v="1"/>
    <n v="63550"/>
    <n v="4413.0600000000004"/>
    <m/>
    <s v="High"/>
    <s v="Large"/>
    <x v="1"/>
    <s v="2010s"/>
    <s v="Cereal"/>
    <n v="6.9442328874901663E-2"/>
  </r>
  <r>
    <n v="2010"/>
    <s v="Karnataka"/>
    <s v="Hassan"/>
    <x v="2"/>
    <n v="2330"/>
    <n v="678.11"/>
    <m/>
    <s v="Low"/>
    <s v="Medium"/>
    <x v="1"/>
    <s v="2010s"/>
    <s v="Pulse"/>
    <n v="0.29103433476394852"/>
  </r>
  <r>
    <n v="2010"/>
    <s v="Karnataka"/>
    <s v="Hassan"/>
    <x v="3"/>
    <n v="110"/>
    <n v="363.64"/>
    <m/>
    <s v="Low"/>
    <s v="Small"/>
    <x v="1"/>
    <s v="2010s"/>
    <s v="Fiber"/>
    <n v="3.3058181818181818"/>
  </r>
  <r>
    <n v="2011"/>
    <s v="Karnataka"/>
    <s v="Hassan"/>
    <x v="0"/>
    <n v="48870"/>
    <n v="2473.09"/>
    <m/>
    <s v="Medium"/>
    <s v="Large"/>
    <x v="1"/>
    <s v="2010s"/>
    <s v="Cereal"/>
    <n v="5.060548393697565E-2"/>
  </r>
  <r>
    <n v="2011"/>
    <s v="Karnataka"/>
    <s v="Hassan"/>
    <x v="1"/>
    <n v="65700"/>
    <n v="3530.44"/>
    <m/>
    <s v="High"/>
    <s v="Large"/>
    <x v="1"/>
    <s v="2010s"/>
    <s v="Cereal"/>
    <n v="5.3735768645357687E-2"/>
  </r>
  <r>
    <n v="2011"/>
    <s v="Karnataka"/>
    <s v="Hassan"/>
    <x v="2"/>
    <n v="2280"/>
    <n v="662.28"/>
    <m/>
    <s v="Low"/>
    <s v="Medium"/>
    <x v="1"/>
    <s v="2010s"/>
    <s v="Pulse"/>
    <n v="0.29047368421052633"/>
  </r>
  <r>
    <n v="2011"/>
    <s v="Karnataka"/>
    <s v="Hassan"/>
    <x v="3"/>
    <n v="90"/>
    <n v="444.44"/>
    <m/>
    <s v="Low"/>
    <s v="Small"/>
    <x v="1"/>
    <s v="2010s"/>
    <s v="Fiber"/>
    <n v="4.9382222222222225"/>
  </r>
  <r>
    <n v="2012"/>
    <s v="Karnataka"/>
    <s v="Hassan"/>
    <x v="0"/>
    <n v="49290"/>
    <n v="2186.65"/>
    <m/>
    <s v="Medium"/>
    <s v="Large"/>
    <x v="1"/>
    <s v="2010s"/>
    <s v="Cereal"/>
    <n v="4.4362953946033679E-2"/>
  </r>
  <r>
    <n v="2012"/>
    <s v="Karnataka"/>
    <s v="Hassan"/>
    <x v="1"/>
    <n v="70130"/>
    <n v="2645.52"/>
    <m/>
    <s v="Medium"/>
    <s v="Large"/>
    <x v="1"/>
    <s v="2010s"/>
    <s v="Cereal"/>
    <n v="3.7723085697989447E-2"/>
  </r>
  <r>
    <n v="2012"/>
    <s v="Karnataka"/>
    <s v="Hassan"/>
    <x v="2"/>
    <n v="1290"/>
    <n v="503.88"/>
    <m/>
    <s v="Low"/>
    <s v="Medium"/>
    <x v="1"/>
    <s v="2010s"/>
    <s v="Pulse"/>
    <n v="0.39060465116279069"/>
  </r>
  <r>
    <n v="2012"/>
    <s v="Karnataka"/>
    <s v="Hassan"/>
    <x v="3"/>
    <n v="60"/>
    <n v="500"/>
    <m/>
    <s v="Low"/>
    <s v="Small"/>
    <x v="1"/>
    <s v="2010s"/>
    <s v="Fiber"/>
    <n v="8.3333333333333339"/>
  </r>
  <r>
    <n v="2013"/>
    <s v="Karnataka"/>
    <s v="Hassan"/>
    <x v="0"/>
    <n v="51800"/>
    <n v="3061.58"/>
    <m/>
    <s v="High"/>
    <s v="Large"/>
    <x v="1"/>
    <s v="2010s"/>
    <s v="Cereal"/>
    <n v="5.9103861003861002E-2"/>
  </r>
  <r>
    <n v="2013"/>
    <s v="Karnataka"/>
    <s v="Hassan"/>
    <x v="1"/>
    <n v="70020"/>
    <n v="3287.63"/>
    <m/>
    <s v="High"/>
    <s v="Large"/>
    <x v="1"/>
    <s v="2010s"/>
    <s v="Cereal"/>
    <n v="4.6952727792059411E-2"/>
  </r>
  <r>
    <n v="2013"/>
    <s v="Karnataka"/>
    <s v="Hassan"/>
    <x v="2"/>
    <n v="1880"/>
    <n v="585.11"/>
    <m/>
    <s v="Low"/>
    <s v="Medium"/>
    <x v="1"/>
    <s v="2010s"/>
    <s v="Pulse"/>
    <n v="0.31122872340425534"/>
  </r>
  <r>
    <n v="2013"/>
    <s v="Karnataka"/>
    <s v="Hassan"/>
    <x v="3"/>
    <n v="280"/>
    <n v="535.71"/>
    <m/>
    <s v="Low"/>
    <s v="Small"/>
    <x v="1"/>
    <s v="2010s"/>
    <s v="Fiber"/>
    <n v="1.9132500000000001"/>
  </r>
  <r>
    <n v="2014"/>
    <s v="Karnataka"/>
    <s v="Hassan"/>
    <x v="0"/>
    <n v="48070"/>
    <n v="3043.27"/>
    <m/>
    <s v="High"/>
    <s v="Large"/>
    <x v="1"/>
    <s v="2010s"/>
    <s v="Cereal"/>
    <n v="6.3309132515082175E-2"/>
  </r>
  <r>
    <n v="2014"/>
    <s v="Karnataka"/>
    <s v="Hassan"/>
    <x v="1"/>
    <n v="83440"/>
    <n v="3874.4"/>
    <m/>
    <s v="High"/>
    <s v="Large"/>
    <x v="1"/>
    <s v="2010s"/>
    <s v="Cereal"/>
    <n v="4.6433365292425699E-2"/>
  </r>
  <r>
    <n v="2014"/>
    <s v="Karnataka"/>
    <s v="Hassan"/>
    <x v="2"/>
    <n v="1850"/>
    <n v="1027.03"/>
    <m/>
    <s v="Medium"/>
    <s v="Medium"/>
    <x v="1"/>
    <s v="2010s"/>
    <s v="Pulse"/>
    <n v="0.5551513513513513"/>
  </r>
  <r>
    <n v="2014"/>
    <s v="Karnataka"/>
    <s v="Hassan"/>
    <x v="3"/>
    <n v="400"/>
    <n v="500"/>
    <m/>
    <s v="Low"/>
    <s v="Small"/>
    <x v="1"/>
    <s v="2010s"/>
    <s v="Fiber"/>
    <n v="1.25"/>
  </r>
  <r>
    <n v="2015"/>
    <s v="Karnataka"/>
    <s v="Hassan"/>
    <x v="0"/>
    <n v="42820"/>
    <n v="2734.24"/>
    <m/>
    <s v="Medium"/>
    <s v="Large"/>
    <x v="1"/>
    <s v="2010s"/>
    <s v="Cereal"/>
    <n v="6.3854273703876682E-2"/>
  </r>
  <r>
    <n v="2015"/>
    <s v="Karnataka"/>
    <s v="Hassan"/>
    <x v="1"/>
    <n v="79060"/>
    <n v="3163.67"/>
    <m/>
    <s v="High"/>
    <s v="Large"/>
    <x v="1"/>
    <s v="2010s"/>
    <s v="Cereal"/>
    <n v="4.0016063749051353E-2"/>
  </r>
  <r>
    <n v="2015"/>
    <s v="Karnataka"/>
    <s v="Hassan"/>
    <x v="2"/>
    <n v="3590"/>
    <n v="632.30999999999995"/>
    <m/>
    <s v="Low"/>
    <s v="Medium"/>
    <x v="1"/>
    <s v="2010s"/>
    <s v="Pulse"/>
    <n v="0.17613091922005569"/>
  </r>
  <r>
    <n v="2015"/>
    <s v="Karnataka"/>
    <s v="Hassan"/>
    <x v="3"/>
    <n v="350"/>
    <n v="342.86"/>
    <m/>
    <s v="Low"/>
    <s v="Small"/>
    <x v="1"/>
    <s v="2010s"/>
    <s v="Fiber"/>
    <n v="0.97960000000000003"/>
  </r>
  <r>
    <n v="2016"/>
    <s v="Karnataka"/>
    <s v="Hassan"/>
    <x v="0"/>
    <n v="26100"/>
    <n v="2039.43"/>
    <m/>
    <s v="Medium"/>
    <s v="Large"/>
    <x v="1"/>
    <s v="2010s"/>
    <s v="Cereal"/>
    <n v="7.8139080459770111E-2"/>
  </r>
  <r>
    <n v="2016"/>
    <s v="Karnataka"/>
    <s v="Hassan"/>
    <x v="1"/>
    <n v="90140"/>
    <n v="2300.98"/>
    <m/>
    <s v="Medium"/>
    <s v="Large"/>
    <x v="1"/>
    <s v="2010s"/>
    <s v="Cereal"/>
    <n v="2.5526736188151763E-2"/>
  </r>
  <r>
    <n v="2016"/>
    <s v="Karnataka"/>
    <s v="Hassan"/>
    <x v="2"/>
    <n v="1290"/>
    <n v="96.67"/>
    <m/>
    <s v="Low"/>
    <s v="Medium"/>
    <x v="1"/>
    <s v="2010s"/>
    <s v="Pulse"/>
    <n v="7.493798449612403E-2"/>
  </r>
  <r>
    <n v="2016"/>
    <s v="Karnataka"/>
    <s v="Hassan"/>
    <x v="3"/>
    <n v="100"/>
    <n v="174.43"/>
    <m/>
    <s v="Low"/>
    <s v="Small"/>
    <x v="1"/>
    <s v="2010s"/>
    <s v="Fiber"/>
    <n v="1.7443"/>
  </r>
  <r>
    <n v="2017"/>
    <s v="Karnataka"/>
    <s v="Hassan"/>
    <x v="0"/>
    <n v="21630"/>
    <n v="3241.2"/>
    <m/>
    <s v="High"/>
    <s v="Large"/>
    <x v="1"/>
    <s v="2010s"/>
    <s v="Cereal"/>
    <n v="0.14984743411927878"/>
  </r>
  <r>
    <n v="2017"/>
    <s v="Karnataka"/>
    <s v="Hassan"/>
    <x v="1"/>
    <n v="82850"/>
    <n v="6371.48"/>
    <m/>
    <s v="High"/>
    <s v="Large"/>
    <x v="1"/>
    <s v="2010s"/>
    <s v="Cereal"/>
    <n v="7.6903802051901018E-2"/>
  </r>
  <r>
    <n v="2017"/>
    <s v="Karnataka"/>
    <s v="Hassan"/>
    <x v="2"/>
    <n v="1180"/>
    <n v="758.71"/>
    <m/>
    <s v="Low"/>
    <s v="Medium"/>
    <x v="1"/>
    <s v="2010s"/>
    <s v="Pulse"/>
    <n v="0.64297457627118648"/>
  </r>
  <r>
    <n v="2017"/>
    <s v="Karnataka"/>
    <s v="Hassan"/>
    <x v="3"/>
    <n v="130"/>
    <n v="599.04"/>
    <m/>
    <s v="Low"/>
    <s v="Small"/>
    <x v="1"/>
    <s v="2010s"/>
    <s v="Fiber"/>
    <n v="4.6079999999999997"/>
  </r>
  <r>
    <n v="2008"/>
    <s v="Karnataka"/>
    <s v="Shimoge"/>
    <x v="0"/>
    <n v="131070"/>
    <n v="2447.5500000000002"/>
    <m/>
    <s v="Medium"/>
    <s v="Large"/>
    <x v="1"/>
    <s v="2000s"/>
    <s v="Cereal"/>
    <n v="1.8673609521629664E-2"/>
  </r>
  <r>
    <n v="2008"/>
    <s v="Karnataka"/>
    <s v="Shimoge"/>
    <x v="1"/>
    <n v="56520"/>
    <n v="3759.38"/>
    <m/>
    <s v="High"/>
    <s v="Large"/>
    <x v="1"/>
    <s v="2000s"/>
    <s v="Cereal"/>
    <n v="6.6514154281670207E-2"/>
  </r>
  <r>
    <n v="2008"/>
    <s v="Karnataka"/>
    <s v="Shimoge"/>
    <x v="2"/>
    <n v="40"/>
    <n v="750"/>
    <m/>
    <s v="Low"/>
    <s v="Small"/>
    <x v="1"/>
    <s v="2000s"/>
    <s v="Pulse"/>
    <n v="18.75"/>
  </r>
  <r>
    <n v="2008"/>
    <s v="Karnataka"/>
    <s v="Shimoge"/>
    <x v="3"/>
    <n v="3920"/>
    <n v="372.45"/>
    <m/>
    <s v="Low"/>
    <s v="Medium"/>
    <x v="1"/>
    <s v="2000s"/>
    <s v="Fiber"/>
    <n v="9.5012755102040811E-2"/>
  </r>
  <r>
    <n v="2009"/>
    <s v="Karnataka"/>
    <s v="Shimoge"/>
    <x v="0"/>
    <n v="133260"/>
    <n v="2399.9"/>
    <m/>
    <s v="Medium"/>
    <s v="Large"/>
    <x v="1"/>
    <s v="2000s"/>
    <s v="Cereal"/>
    <n v="1.8009155035269397E-2"/>
  </r>
  <r>
    <n v="2009"/>
    <s v="Karnataka"/>
    <s v="Shimoge"/>
    <x v="1"/>
    <n v="69480"/>
    <n v="2877.52"/>
    <m/>
    <s v="Medium"/>
    <s v="Large"/>
    <x v="1"/>
    <s v="2000s"/>
    <s v="Cereal"/>
    <n v="4.141508347725964E-2"/>
  </r>
  <r>
    <n v="2009"/>
    <s v="Karnataka"/>
    <s v="Shimoge"/>
    <x v="2"/>
    <n v="70"/>
    <n v="571.42999999999995"/>
    <m/>
    <s v="Low"/>
    <s v="Small"/>
    <x v="1"/>
    <s v="2000s"/>
    <s v="Pulse"/>
    <n v="8.1632857142857134"/>
  </r>
  <r>
    <n v="2009"/>
    <s v="Karnataka"/>
    <s v="Shimoge"/>
    <x v="3"/>
    <n v="1680"/>
    <n v="250"/>
    <m/>
    <s v="Low"/>
    <s v="Medium"/>
    <x v="1"/>
    <s v="2000s"/>
    <s v="Fiber"/>
    <n v="0.14880952380952381"/>
  </r>
  <r>
    <n v="2010"/>
    <s v="Karnataka"/>
    <s v="Shimoge"/>
    <x v="0"/>
    <n v="132390"/>
    <n v="2769.02"/>
    <m/>
    <s v="Medium"/>
    <s v="Large"/>
    <x v="1"/>
    <s v="2010s"/>
    <s v="Cereal"/>
    <n v="2.091562806858524E-2"/>
  </r>
  <r>
    <n v="2010"/>
    <s v="Karnataka"/>
    <s v="Shimoge"/>
    <x v="1"/>
    <n v="63730"/>
    <n v="4283.7"/>
    <m/>
    <s v="High"/>
    <s v="Large"/>
    <x v="1"/>
    <s v="2010s"/>
    <s v="Cereal"/>
    <n v="6.7216381609916831E-2"/>
  </r>
  <r>
    <n v="2010"/>
    <s v="Karnataka"/>
    <s v="Shimoge"/>
    <x v="2"/>
    <n v="80"/>
    <n v="625"/>
    <m/>
    <s v="Low"/>
    <s v="Small"/>
    <x v="1"/>
    <s v="2010s"/>
    <s v="Pulse"/>
    <n v="7.8125"/>
  </r>
  <r>
    <n v="2010"/>
    <s v="Karnataka"/>
    <s v="Shimoge"/>
    <x v="3"/>
    <n v="1480"/>
    <n v="371.62"/>
    <m/>
    <s v="Low"/>
    <s v="Medium"/>
    <x v="1"/>
    <s v="2010s"/>
    <s v="Fiber"/>
    <n v="0.2510945945945946"/>
  </r>
  <r>
    <n v="2011"/>
    <s v="Karnataka"/>
    <s v="Shimoge"/>
    <x v="0"/>
    <n v="128980"/>
    <n v="2919.68"/>
    <m/>
    <s v="Medium"/>
    <s v="Large"/>
    <x v="1"/>
    <s v="2010s"/>
    <s v="Cereal"/>
    <n v="2.2636687858582725E-2"/>
  </r>
  <r>
    <n v="2011"/>
    <s v="Karnataka"/>
    <s v="Shimoge"/>
    <x v="1"/>
    <n v="63020"/>
    <n v="4215.8"/>
    <m/>
    <s v="High"/>
    <s v="Large"/>
    <x v="1"/>
    <s v="2010s"/>
    <s v="Cereal"/>
    <n v="6.6896223421136145E-2"/>
  </r>
  <r>
    <n v="2011"/>
    <s v="Karnataka"/>
    <s v="Shimoge"/>
    <x v="2"/>
    <n v="70"/>
    <n v="428.57"/>
    <m/>
    <s v="Low"/>
    <s v="Small"/>
    <x v="1"/>
    <s v="2010s"/>
    <s v="Pulse"/>
    <n v="6.1224285714285713"/>
  </r>
  <r>
    <n v="2011"/>
    <s v="Karnataka"/>
    <s v="Shimoge"/>
    <x v="3"/>
    <n v="1550"/>
    <n v="464.52"/>
    <m/>
    <s v="Low"/>
    <s v="Medium"/>
    <x v="1"/>
    <s v="2010s"/>
    <s v="Fiber"/>
    <n v="0.29969032258064515"/>
  </r>
  <r>
    <n v="2012"/>
    <s v="Karnataka"/>
    <s v="Shimoge"/>
    <x v="0"/>
    <n v="123310"/>
    <n v="2667.26"/>
    <m/>
    <s v="Medium"/>
    <s v="Large"/>
    <x v="1"/>
    <s v="2010s"/>
    <s v="Cereal"/>
    <n v="2.1630524693861002E-2"/>
  </r>
  <r>
    <n v="2012"/>
    <s v="Karnataka"/>
    <s v="Shimoge"/>
    <x v="1"/>
    <n v="69530"/>
    <n v="4131.17"/>
    <m/>
    <s v="High"/>
    <s v="Large"/>
    <x v="1"/>
    <s v="2010s"/>
    <s v="Cereal"/>
    <n v="5.9415647921760392E-2"/>
  </r>
  <r>
    <n v="2012"/>
    <s v="Karnataka"/>
    <s v="Shimoge"/>
    <x v="2"/>
    <n v="60"/>
    <n v="666.67"/>
    <m/>
    <s v="Low"/>
    <s v="Small"/>
    <x v="1"/>
    <s v="2010s"/>
    <s v="Pulse"/>
    <n v="11.111166666666666"/>
  </r>
  <r>
    <n v="2012"/>
    <s v="Karnataka"/>
    <s v="Shimoge"/>
    <x v="3"/>
    <n v="990"/>
    <n v="414.14"/>
    <m/>
    <s v="Low"/>
    <s v="Small"/>
    <x v="1"/>
    <s v="2010s"/>
    <s v="Fiber"/>
    <n v="0.41832323232323232"/>
  </r>
  <r>
    <n v="2013"/>
    <s v="Karnataka"/>
    <s v="Shimoge"/>
    <x v="0"/>
    <n v="124620"/>
    <n v="3055.77"/>
    <m/>
    <s v="High"/>
    <s v="Large"/>
    <x v="1"/>
    <s v="2010s"/>
    <s v="Cereal"/>
    <n v="2.4520702936928263E-2"/>
  </r>
  <r>
    <n v="2013"/>
    <s v="Karnataka"/>
    <s v="Shimoge"/>
    <x v="1"/>
    <n v="65440"/>
    <n v="2923.9"/>
    <m/>
    <s v="Medium"/>
    <s v="Large"/>
    <x v="1"/>
    <s v="2010s"/>
    <s v="Cereal"/>
    <n v="4.468062347188264E-2"/>
  </r>
  <r>
    <n v="2013"/>
    <s v="Karnataka"/>
    <s v="Shimoge"/>
    <x v="2"/>
    <n v="50"/>
    <n v="800"/>
    <m/>
    <s v="Low"/>
    <s v="Small"/>
    <x v="1"/>
    <s v="2010s"/>
    <s v="Pulse"/>
    <n v="16"/>
  </r>
  <r>
    <n v="2013"/>
    <s v="Karnataka"/>
    <s v="Shimoge"/>
    <x v="3"/>
    <n v="740"/>
    <n v="459.46"/>
    <m/>
    <s v="Low"/>
    <s v="Small"/>
    <x v="1"/>
    <s v="2010s"/>
    <s v="Fiber"/>
    <n v="0.62089189189189187"/>
  </r>
  <r>
    <n v="2014"/>
    <s v="Karnataka"/>
    <s v="Shimoge"/>
    <x v="0"/>
    <n v="121870"/>
    <n v="3036.1"/>
    <m/>
    <s v="High"/>
    <s v="Large"/>
    <x v="1"/>
    <s v="2010s"/>
    <s v="Cereal"/>
    <n v="2.4912611799458438E-2"/>
  </r>
  <r>
    <n v="2014"/>
    <s v="Karnataka"/>
    <s v="Shimoge"/>
    <x v="1"/>
    <n v="58980"/>
    <n v="3580.87"/>
    <m/>
    <s v="High"/>
    <s v="Large"/>
    <x v="1"/>
    <s v="2010s"/>
    <s v="Cereal"/>
    <n v="6.0713292641573414E-2"/>
  </r>
  <r>
    <n v="2014"/>
    <s v="Karnataka"/>
    <s v="Shimoge"/>
    <x v="2"/>
    <n v="10"/>
    <n v="1000"/>
    <m/>
    <s v="Medium"/>
    <s v="Small"/>
    <x v="1"/>
    <s v="2010s"/>
    <s v="Pulse"/>
    <n v="100"/>
  </r>
  <r>
    <n v="2014"/>
    <s v="Karnataka"/>
    <s v="Shimoge"/>
    <x v="3"/>
    <n v="850"/>
    <n v="447.06"/>
    <m/>
    <s v="Low"/>
    <s v="Small"/>
    <x v="1"/>
    <s v="2010s"/>
    <s v="Fiber"/>
    <n v="0.52595294117647062"/>
  </r>
  <r>
    <n v="2015"/>
    <s v="Karnataka"/>
    <s v="Shimoge"/>
    <x v="0"/>
    <n v="110030"/>
    <n v="2606.1999999999998"/>
    <m/>
    <s v="Medium"/>
    <s v="Large"/>
    <x v="1"/>
    <s v="2010s"/>
    <s v="Cereal"/>
    <n v="2.3686267381623192E-2"/>
  </r>
  <r>
    <n v="2015"/>
    <s v="Karnataka"/>
    <s v="Shimoge"/>
    <x v="1"/>
    <n v="51300"/>
    <n v="3957.12"/>
    <m/>
    <s v="High"/>
    <s v="Large"/>
    <x v="1"/>
    <s v="2010s"/>
    <s v="Cereal"/>
    <n v="7.7136842105263156E-2"/>
  </r>
  <r>
    <n v="2015"/>
    <s v="Karnataka"/>
    <s v="Shimoge"/>
    <x v="3"/>
    <n v="540"/>
    <n v="870.37"/>
    <m/>
    <s v="Low"/>
    <s v="Small"/>
    <x v="1"/>
    <s v="2010s"/>
    <s v="Fiber"/>
    <n v="1.6117962962962964"/>
  </r>
  <r>
    <n v="2016"/>
    <s v="Karnataka"/>
    <s v="Shimoge"/>
    <x v="0"/>
    <n v="104440"/>
    <n v="2092.9499999999998"/>
    <m/>
    <s v="Medium"/>
    <s v="Large"/>
    <x v="1"/>
    <s v="2010s"/>
    <s v="Cereal"/>
    <n v="2.0039735733435465E-2"/>
  </r>
  <r>
    <n v="2016"/>
    <s v="Karnataka"/>
    <s v="Shimoge"/>
    <x v="1"/>
    <n v="52780"/>
    <n v="3368.74"/>
    <m/>
    <s v="High"/>
    <s v="Large"/>
    <x v="1"/>
    <s v="2010s"/>
    <s v="Cereal"/>
    <n v="6.3826070481242891E-2"/>
  </r>
  <r>
    <n v="2016"/>
    <s v="Karnataka"/>
    <s v="Shimoge"/>
    <x v="2"/>
    <n v="10"/>
    <n v="666.67"/>
    <m/>
    <s v="Low"/>
    <s v="Small"/>
    <x v="1"/>
    <s v="2010s"/>
    <s v="Pulse"/>
    <n v="66.667000000000002"/>
  </r>
  <r>
    <n v="2016"/>
    <s v="Karnataka"/>
    <s v="Shimoge"/>
    <x v="3"/>
    <n v="500"/>
    <n v="377.18"/>
    <m/>
    <s v="Low"/>
    <s v="Small"/>
    <x v="1"/>
    <s v="2010s"/>
    <s v="Fiber"/>
    <n v="0.75436000000000003"/>
  </r>
  <r>
    <n v="2017"/>
    <s v="Karnataka"/>
    <s v="Shimoge"/>
    <x v="0"/>
    <n v="93520"/>
    <n v="2513.9699999999998"/>
    <m/>
    <s v="Medium"/>
    <s v="Large"/>
    <x v="1"/>
    <s v="2010s"/>
    <s v="Cereal"/>
    <n v="2.688162959794696E-2"/>
  </r>
  <r>
    <n v="2017"/>
    <s v="Karnataka"/>
    <s v="Shimoge"/>
    <x v="1"/>
    <n v="71210"/>
    <n v="5045.43"/>
    <m/>
    <s v="High"/>
    <s v="Large"/>
    <x v="1"/>
    <s v="2010s"/>
    <s v="Cereal"/>
    <n v="7.0852829658755792E-2"/>
  </r>
  <r>
    <n v="2017"/>
    <s v="Karnataka"/>
    <s v="Shimoge"/>
    <x v="2"/>
    <n v="40"/>
    <n v="777.78"/>
    <m/>
    <s v="Low"/>
    <s v="Small"/>
    <x v="1"/>
    <s v="2010s"/>
    <s v="Pulse"/>
    <n v="19.444499999999998"/>
  </r>
  <r>
    <n v="2017"/>
    <s v="Karnataka"/>
    <s v="Shimoge"/>
    <x v="3"/>
    <n v="1250"/>
    <n v="629.64"/>
    <m/>
    <s v="Low"/>
    <s v="Medium"/>
    <x v="1"/>
    <s v="2010s"/>
    <s v="Fiber"/>
    <n v="0.50371199999999994"/>
  </r>
  <r>
    <n v="2008"/>
    <s v="Karnataka"/>
    <s v="Chickmagalur"/>
    <x v="0"/>
    <n v="43790"/>
    <n v="2472.25"/>
    <m/>
    <s v="Medium"/>
    <s v="Large"/>
    <x v="1"/>
    <s v="2000s"/>
    <s v="Cereal"/>
    <n v="5.6456953642384108E-2"/>
  </r>
  <r>
    <n v="2008"/>
    <s v="Karnataka"/>
    <s v="Chickmagalur"/>
    <x v="1"/>
    <n v="4640"/>
    <n v="2452.59"/>
    <m/>
    <s v="Medium"/>
    <s v="Medium"/>
    <x v="1"/>
    <s v="2000s"/>
    <s v="Cereal"/>
    <n v="0.52857543103448279"/>
  </r>
  <r>
    <n v="2008"/>
    <s v="Karnataka"/>
    <s v="Chickmagalur"/>
    <x v="2"/>
    <n v="7660"/>
    <n v="472.58"/>
    <m/>
    <s v="Low"/>
    <s v="Large"/>
    <x v="1"/>
    <s v="2000s"/>
    <s v="Pulse"/>
    <n v="6.1694516971279374E-2"/>
  </r>
  <r>
    <n v="2008"/>
    <s v="Karnataka"/>
    <s v="Chickmagalur"/>
    <x v="3"/>
    <n v="1200"/>
    <n v="191.67"/>
    <m/>
    <s v="Low"/>
    <s v="Medium"/>
    <x v="1"/>
    <s v="2000s"/>
    <s v="Fiber"/>
    <n v="0.15972499999999998"/>
  </r>
  <r>
    <n v="2009"/>
    <s v="Karnataka"/>
    <s v="Chickmagalur"/>
    <x v="0"/>
    <n v="43640"/>
    <n v="2478.69"/>
    <m/>
    <s v="Medium"/>
    <s v="Large"/>
    <x v="1"/>
    <s v="2000s"/>
    <s v="Cereal"/>
    <n v="5.6798579285059582E-2"/>
  </r>
  <r>
    <n v="2009"/>
    <s v="Karnataka"/>
    <s v="Chickmagalur"/>
    <x v="1"/>
    <n v="10700"/>
    <n v="2752.34"/>
    <m/>
    <s v="Medium"/>
    <s v="Large"/>
    <x v="1"/>
    <s v="2000s"/>
    <s v="Cereal"/>
    <n v="0.25722803738317757"/>
  </r>
  <r>
    <n v="2009"/>
    <s v="Karnataka"/>
    <s v="Chickmagalur"/>
    <x v="2"/>
    <n v="7840"/>
    <n v="505.1"/>
    <m/>
    <s v="Low"/>
    <s v="Large"/>
    <x v="1"/>
    <s v="2000s"/>
    <s v="Pulse"/>
    <n v="6.4426020408163268E-2"/>
  </r>
  <r>
    <n v="2009"/>
    <s v="Karnataka"/>
    <s v="Chickmagalur"/>
    <x v="3"/>
    <n v="1030"/>
    <n v="233.01"/>
    <m/>
    <s v="Low"/>
    <s v="Medium"/>
    <x v="1"/>
    <s v="2000s"/>
    <s v="Fiber"/>
    <n v="0.22622330097087379"/>
  </r>
  <r>
    <n v="2010"/>
    <s v="Karnataka"/>
    <s v="Chickmagalur"/>
    <x v="0"/>
    <n v="44060"/>
    <n v="2620.9699999999998"/>
    <m/>
    <s v="Medium"/>
    <s v="Large"/>
    <x v="1"/>
    <s v="2010s"/>
    <s v="Cereal"/>
    <n v="5.9486382206082607E-2"/>
  </r>
  <r>
    <n v="2010"/>
    <s v="Karnataka"/>
    <s v="Chickmagalur"/>
    <x v="1"/>
    <n v="15590"/>
    <n v="3288.65"/>
    <m/>
    <s v="High"/>
    <s v="Large"/>
    <x v="1"/>
    <s v="2010s"/>
    <s v="Cereal"/>
    <n v="0.21094611930724824"/>
  </r>
  <r>
    <n v="2010"/>
    <s v="Karnataka"/>
    <s v="Chickmagalur"/>
    <x v="2"/>
    <n v="7780"/>
    <n v="744.22"/>
    <m/>
    <s v="Low"/>
    <s v="Large"/>
    <x v="1"/>
    <s v="2010s"/>
    <s v="Pulse"/>
    <n v="9.5658097686375329E-2"/>
  </r>
  <r>
    <n v="2010"/>
    <s v="Karnataka"/>
    <s v="Chickmagalur"/>
    <x v="3"/>
    <n v="880"/>
    <n v="375"/>
    <m/>
    <s v="Low"/>
    <s v="Small"/>
    <x v="1"/>
    <s v="2010s"/>
    <s v="Fiber"/>
    <n v="0.42613636363636365"/>
  </r>
  <r>
    <n v="2011"/>
    <s v="Karnataka"/>
    <s v="Chickmagalur"/>
    <x v="0"/>
    <n v="45380"/>
    <n v="2572.94"/>
    <m/>
    <s v="Medium"/>
    <s v="Large"/>
    <x v="1"/>
    <s v="2010s"/>
    <s v="Cereal"/>
    <n v="5.6697664169237549E-2"/>
  </r>
  <r>
    <n v="2011"/>
    <s v="Karnataka"/>
    <s v="Chickmagalur"/>
    <x v="1"/>
    <n v="25060"/>
    <n v="2513.9699999999998"/>
    <m/>
    <s v="Medium"/>
    <s v="Large"/>
    <x v="1"/>
    <s v="2010s"/>
    <s v="Cereal"/>
    <n v="0.10031803671189145"/>
  </r>
  <r>
    <n v="2011"/>
    <s v="Karnataka"/>
    <s v="Chickmagalur"/>
    <x v="2"/>
    <n v="6940"/>
    <n v="597.98"/>
    <m/>
    <s v="Low"/>
    <s v="Large"/>
    <x v="1"/>
    <s v="2010s"/>
    <s v="Pulse"/>
    <n v="8.6164265129683004E-2"/>
  </r>
  <r>
    <n v="2011"/>
    <s v="Karnataka"/>
    <s v="Chickmagalur"/>
    <x v="3"/>
    <n v="1030"/>
    <n v="194.17"/>
    <m/>
    <s v="Low"/>
    <s v="Medium"/>
    <x v="1"/>
    <s v="2010s"/>
    <s v="Fiber"/>
    <n v="0.1885145631067961"/>
  </r>
  <r>
    <n v="2012"/>
    <s v="Karnataka"/>
    <s v="Chickmagalur"/>
    <x v="0"/>
    <n v="37990"/>
    <n v="2302.4499999999998"/>
    <m/>
    <s v="Medium"/>
    <s v="Large"/>
    <x v="1"/>
    <s v="2010s"/>
    <s v="Cereal"/>
    <n v="6.0606738615425107E-2"/>
  </r>
  <r>
    <n v="2012"/>
    <s v="Karnataka"/>
    <s v="Chickmagalur"/>
    <x v="1"/>
    <n v="17390"/>
    <n v="2077.63"/>
    <m/>
    <s v="Medium"/>
    <s v="Large"/>
    <x v="1"/>
    <s v="2010s"/>
    <s v="Cereal"/>
    <n v="0.11947268545140886"/>
  </r>
  <r>
    <n v="2012"/>
    <s v="Karnataka"/>
    <s v="Chickmagalur"/>
    <x v="2"/>
    <n v="8310"/>
    <n v="624.54999999999995"/>
    <m/>
    <s v="Low"/>
    <s v="Large"/>
    <x v="1"/>
    <s v="2010s"/>
    <s v="Pulse"/>
    <n v="7.5156438026474121E-2"/>
  </r>
  <r>
    <n v="2012"/>
    <s v="Karnataka"/>
    <s v="Chickmagalur"/>
    <x v="3"/>
    <n v="1160"/>
    <n v="146.55000000000001"/>
    <m/>
    <s v="Low"/>
    <s v="Medium"/>
    <x v="1"/>
    <s v="2010s"/>
    <s v="Fiber"/>
    <n v="0.12633620689655173"/>
  </r>
  <r>
    <n v="2013"/>
    <s v="Karnataka"/>
    <s v="Chickmagalur"/>
    <x v="0"/>
    <n v="41050"/>
    <n v="2730.82"/>
    <m/>
    <s v="Medium"/>
    <s v="Large"/>
    <x v="1"/>
    <s v="2010s"/>
    <s v="Cereal"/>
    <n v="6.6524238733252139E-2"/>
  </r>
  <r>
    <n v="2013"/>
    <s v="Karnataka"/>
    <s v="Chickmagalur"/>
    <x v="1"/>
    <n v="28080"/>
    <n v="2591.17"/>
    <m/>
    <s v="Medium"/>
    <s v="Large"/>
    <x v="1"/>
    <s v="2010s"/>
    <s v="Cereal"/>
    <n v="9.2278133903133899E-2"/>
  </r>
  <r>
    <n v="2013"/>
    <s v="Karnataka"/>
    <s v="Chickmagalur"/>
    <x v="2"/>
    <n v="8280"/>
    <n v="780.19"/>
    <m/>
    <s v="Low"/>
    <s v="Large"/>
    <x v="1"/>
    <s v="2010s"/>
    <s v="Pulse"/>
    <n v="9.422584541062802E-2"/>
  </r>
  <r>
    <n v="2013"/>
    <s v="Karnataka"/>
    <s v="Chickmagalur"/>
    <x v="3"/>
    <n v="1300"/>
    <n v="192.31"/>
    <m/>
    <s v="Low"/>
    <s v="Medium"/>
    <x v="1"/>
    <s v="2010s"/>
    <s v="Fiber"/>
    <n v="0.14793076923076923"/>
  </r>
  <r>
    <n v="2014"/>
    <s v="Karnataka"/>
    <s v="Chickmagalur"/>
    <x v="0"/>
    <n v="40340"/>
    <n v="2610.31"/>
    <m/>
    <s v="Medium"/>
    <s v="Large"/>
    <x v="1"/>
    <s v="2010s"/>
    <s v="Cereal"/>
    <n v="6.4707734258800192E-2"/>
  </r>
  <r>
    <n v="2014"/>
    <s v="Karnataka"/>
    <s v="Chickmagalur"/>
    <x v="1"/>
    <n v="23590"/>
    <n v="2577.36"/>
    <m/>
    <s v="Medium"/>
    <s v="Large"/>
    <x v="1"/>
    <s v="2010s"/>
    <s v="Cereal"/>
    <n v="0.10925646460364562"/>
  </r>
  <r>
    <n v="2014"/>
    <s v="Karnataka"/>
    <s v="Chickmagalur"/>
    <x v="2"/>
    <n v="9300"/>
    <n v="918.28"/>
    <m/>
    <s v="Low"/>
    <s v="Large"/>
    <x v="1"/>
    <s v="2010s"/>
    <s v="Pulse"/>
    <n v="9.8739784946236558E-2"/>
  </r>
  <r>
    <n v="2014"/>
    <s v="Karnataka"/>
    <s v="Chickmagalur"/>
    <x v="3"/>
    <n v="1840"/>
    <n v="293.48"/>
    <m/>
    <s v="Low"/>
    <s v="Medium"/>
    <x v="1"/>
    <s v="2010s"/>
    <s v="Fiber"/>
    <n v="0.1595"/>
  </r>
  <r>
    <n v="2015"/>
    <s v="Karnataka"/>
    <s v="Chickmagalur"/>
    <x v="0"/>
    <n v="33040"/>
    <n v="2673.12"/>
    <m/>
    <s v="Medium"/>
    <s v="Large"/>
    <x v="1"/>
    <s v="2010s"/>
    <s v="Cereal"/>
    <n v="8.0905569007263922E-2"/>
  </r>
  <r>
    <n v="2015"/>
    <s v="Karnataka"/>
    <s v="Chickmagalur"/>
    <x v="1"/>
    <n v="25830"/>
    <n v="2387.5300000000002"/>
    <m/>
    <s v="Medium"/>
    <s v="Large"/>
    <x v="1"/>
    <s v="2010s"/>
    <s v="Cereal"/>
    <n v="9.2432442895857544E-2"/>
  </r>
  <r>
    <n v="2015"/>
    <s v="Karnataka"/>
    <s v="Chickmagalur"/>
    <x v="2"/>
    <n v="13250"/>
    <n v="1206.79"/>
    <m/>
    <s v="Medium"/>
    <s v="Large"/>
    <x v="1"/>
    <s v="2010s"/>
    <s v="Pulse"/>
    <n v="9.1078490566037729E-2"/>
  </r>
  <r>
    <n v="2015"/>
    <s v="Karnataka"/>
    <s v="Chickmagalur"/>
    <x v="3"/>
    <n v="1360"/>
    <n v="250"/>
    <m/>
    <s v="Low"/>
    <s v="Medium"/>
    <x v="1"/>
    <s v="2010s"/>
    <s v="Fiber"/>
    <n v="0.18382352941176472"/>
  </r>
  <r>
    <n v="2016"/>
    <s v="Karnataka"/>
    <s v="Chickmagalur"/>
    <x v="0"/>
    <n v="29930"/>
    <n v="2400.3200000000002"/>
    <m/>
    <s v="Medium"/>
    <s v="Large"/>
    <x v="1"/>
    <s v="2010s"/>
    <s v="Cereal"/>
    <n v="8.0197794854660887E-2"/>
  </r>
  <r>
    <n v="2016"/>
    <s v="Karnataka"/>
    <s v="Chickmagalur"/>
    <x v="1"/>
    <n v="28470"/>
    <n v="3521.66"/>
    <m/>
    <s v="High"/>
    <s v="Large"/>
    <x v="1"/>
    <s v="2010s"/>
    <s v="Cereal"/>
    <n v="0.12369722514927994"/>
  </r>
  <r>
    <n v="2016"/>
    <s v="Karnataka"/>
    <s v="Chickmagalur"/>
    <x v="2"/>
    <n v="3970"/>
    <n v="252.77"/>
    <m/>
    <s v="Low"/>
    <s v="Medium"/>
    <x v="1"/>
    <s v="2010s"/>
    <s v="Pulse"/>
    <n v="6.3670025188916873E-2"/>
  </r>
  <r>
    <n v="2016"/>
    <s v="Karnataka"/>
    <s v="Chickmagalur"/>
    <x v="3"/>
    <n v="1570"/>
    <n v="115.68"/>
    <m/>
    <s v="Low"/>
    <s v="Medium"/>
    <x v="1"/>
    <s v="2010s"/>
    <s v="Fiber"/>
    <n v="7.3681528662420392E-2"/>
  </r>
  <r>
    <n v="2017"/>
    <s v="Karnataka"/>
    <s v="Chickmagalur"/>
    <x v="0"/>
    <n v="26900"/>
    <n v="2402.86"/>
    <m/>
    <s v="Medium"/>
    <s v="Large"/>
    <x v="1"/>
    <s v="2010s"/>
    <s v="Cereal"/>
    <n v="8.9325650557620817E-2"/>
  </r>
  <r>
    <n v="2017"/>
    <s v="Karnataka"/>
    <s v="Chickmagalur"/>
    <x v="1"/>
    <n v="15290"/>
    <n v="2957.35"/>
    <m/>
    <s v="Medium"/>
    <s v="Large"/>
    <x v="1"/>
    <s v="2010s"/>
    <s v="Cereal"/>
    <n v="0.19341726618705035"/>
  </r>
  <r>
    <n v="2017"/>
    <s v="Karnataka"/>
    <s v="Chickmagalur"/>
    <x v="2"/>
    <n v="11270"/>
    <n v="723.88"/>
    <m/>
    <s v="Low"/>
    <s v="Large"/>
    <x v="1"/>
    <s v="2010s"/>
    <s v="Pulse"/>
    <n v="6.4230700976042596E-2"/>
  </r>
  <r>
    <n v="2017"/>
    <s v="Karnataka"/>
    <s v="Chickmagalur"/>
    <x v="3"/>
    <n v="1880"/>
    <n v="372.14"/>
    <m/>
    <s v="Low"/>
    <s v="Medium"/>
    <x v="1"/>
    <s v="2010s"/>
    <s v="Fiber"/>
    <n v="0.19794680851063828"/>
  </r>
  <r>
    <n v="2008"/>
    <s v="Karnataka"/>
    <s v="Chitradurga"/>
    <x v="0"/>
    <n v="138880"/>
    <n v="3349.8"/>
    <m/>
    <s v="High"/>
    <s v="Large"/>
    <x v="1"/>
    <s v="2000s"/>
    <s v="Cereal"/>
    <n v="2.4120103686635946E-2"/>
  </r>
  <r>
    <n v="2008"/>
    <s v="Karnataka"/>
    <s v="Chitradurga"/>
    <x v="1"/>
    <n v="240110"/>
    <n v="2169.42"/>
    <m/>
    <s v="Medium"/>
    <s v="Large"/>
    <x v="1"/>
    <s v="2000s"/>
    <s v="Cereal"/>
    <n v="9.0351089084169754E-3"/>
  </r>
  <r>
    <n v="2008"/>
    <s v="Karnataka"/>
    <s v="Chitradurga"/>
    <x v="2"/>
    <n v="13140"/>
    <n v="359.21"/>
    <m/>
    <s v="Low"/>
    <s v="Large"/>
    <x v="1"/>
    <s v="2000s"/>
    <s v="Pulse"/>
    <n v="2.7337138508371384E-2"/>
  </r>
  <r>
    <n v="2008"/>
    <s v="Karnataka"/>
    <s v="Chitradurga"/>
    <x v="3"/>
    <n v="12420"/>
    <n v="354.27"/>
    <m/>
    <s v="Low"/>
    <s v="Large"/>
    <x v="1"/>
    <s v="2000s"/>
    <s v="Fiber"/>
    <n v="2.8524154589371978E-2"/>
  </r>
  <r>
    <n v="2009"/>
    <s v="Karnataka"/>
    <s v="Chitradurga"/>
    <x v="0"/>
    <n v="148530"/>
    <n v="3308.69"/>
    <m/>
    <s v="High"/>
    <s v="Large"/>
    <x v="1"/>
    <s v="2000s"/>
    <s v="Cereal"/>
    <n v="2.2276240490136674E-2"/>
  </r>
  <r>
    <n v="2009"/>
    <s v="Karnataka"/>
    <s v="Chitradurga"/>
    <x v="1"/>
    <n v="258610"/>
    <n v="2552.7600000000002"/>
    <m/>
    <s v="Medium"/>
    <s v="Large"/>
    <x v="1"/>
    <s v="2000s"/>
    <s v="Cereal"/>
    <n v="9.8710800046401918E-3"/>
  </r>
  <r>
    <n v="2009"/>
    <s v="Karnataka"/>
    <s v="Chitradurga"/>
    <x v="2"/>
    <n v="23930"/>
    <n v="411.2"/>
    <m/>
    <s v="Low"/>
    <s v="Large"/>
    <x v="1"/>
    <s v="2000s"/>
    <s v="Pulse"/>
    <n v="1.7183451734224822E-2"/>
  </r>
  <r>
    <n v="2009"/>
    <s v="Karnataka"/>
    <s v="Chitradurga"/>
    <x v="3"/>
    <n v="27350"/>
    <n v="267.27999999999997"/>
    <m/>
    <s v="Low"/>
    <s v="Large"/>
    <x v="1"/>
    <s v="2000s"/>
    <s v="Fiber"/>
    <n v="9.7725776965265077E-3"/>
  </r>
  <r>
    <n v="2010"/>
    <s v="Karnataka"/>
    <s v="Chitradurga"/>
    <x v="0"/>
    <n v="156470"/>
    <n v="3400.08"/>
    <m/>
    <s v="High"/>
    <s v="Large"/>
    <x v="1"/>
    <s v="2010s"/>
    <s v="Cereal"/>
    <n v="2.1729916277880745E-2"/>
  </r>
  <r>
    <n v="2010"/>
    <s v="Karnataka"/>
    <s v="Chitradurga"/>
    <x v="1"/>
    <n v="283540"/>
    <n v="3623.9"/>
    <m/>
    <s v="High"/>
    <s v="Large"/>
    <x v="1"/>
    <s v="2010s"/>
    <s v="Cereal"/>
    <n v="1.2780912745997039E-2"/>
  </r>
  <r>
    <n v="2010"/>
    <s v="Karnataka"/>
    <s v="Chitradurga"/>
    <x v="2"/>
    <n v="22900"/>
    <n v="623.58000000000004"/>
    <m/>
    <s v="Low"/>
    <s v="Large"/>
    <x v="1"/>
    <s v="2010s"/>
    <s v="Pulse"/>
    <n v="2.723056768558952E-2"/>
  </r>
  <r>
    <n v="2010"/>
    <s v="Karnataka"/>
    <s v="Chitradurga"/>
    <x v="3"/>
    <n v="40000"/>
    <n v="304.5"/>
    <m/>
    <s v="Low"/>
    <s v="Large"/>
    <x v="1"/>
    <s v="2010s"/>
    <s v="Fiber"/>
    <n v="7.6125000000000003E-3"/>
  </r>
  <r>
    <n v="2011"/>
    <s v="Karnataka"/>
    <s v="Chitradurga"/>
    <x v="0"/>
    <n v="151320"/>
    <n v="3416.34"/>
    <m/>
    <s v="High"/>
    <s v="Large"/>
    <x v="1"/>
    <s v="2010s"/>
    <s v="Cereal"/>
    <n v="2.2576923076923078E-2"/>
  </r>
  <r>
    <n v="2011"/>
    <s v="Karnataka"/>
    <s v="Chitradurga"/>
    <x v="1"/>
    <n v="280880"/>
    <n v="2879.02"/>
    <m/>
    <s v="Medium"/>
    <s v="Large"/>
    <x v="1"/>
    <s v="2010s"/>
    <s v="Cereal"/>
    <n v="1.025E-2"/>
  </r>
  <r>
    <n v="2011"/>
    <s v="Karnataka"/>
    <s v="Chitradurga"/>
    <x v="2"/>
    <n v="31240"/>
    <n v="329.39"/>
    <m/>
    <s v="Low"/>
    <s v="Large"/>
    <x v="1"/>
    <s v="2010s"/>
    <s v="Pulse"/>
    <n v="1.0543854033290653E-2"/>
  </r>
  <r>
    <n v="2011"/>
    <s v="Karnataka"/>
    <s v="Chitradurga"/>
    <x v="3"/>
    <n v="43760"/>
    <n v="386.88"/>
    <m/>
    <s v="Low"/>
    <s v="Large"/>
    <x v="1"/>
    <s v="2010s"/>
    <s v="Fiber"/>
    <n v="8.8409506398537483E-3"/>
  </r>
  <r>
    <n v="2012"/>
    <s v="Karnataka"/>
    <s v="Chitradurga"/>
    <x v="0"/>
    <n v="120430"/>
    <n v="3283.07"/>
    <m/>
    <s v="High"/>
    <s v="Large"/>
    <x v="1"/>
    <s v="2010s"/>
    <s v="Cereal"/>
    <n v="2.7261230590384457E-2"/>
  </r>
  <r>
    <n v="2012"/>
    <s v="Karnataka"/>
    <s v="Chitradurga"/>
    <x v="1"/>
    <n v="286040"/>
    <n v="2593.73"/>
    <m/>
    <s v="Medium"/>
    <s v="Large"/>
    <x v="1"/>
    <s v="2010s"/>
    <s v="Cereal"/>
    <n v="9.0677178017060552E-3"/>
  </r>
  <r>
    <n v="2012"/>
    <s v="Karnataka"/>
    <s v="Chitradurga"/>
    <x v="2"/>
    <n v="24530"/>
    <n v="470.85"/>
    <m/>
    <s v="Low"/>
    <s v="Large"/>
    <x v="1"/>
    <s v="2010s"/>
    <s v="Pulse"/>
    <n v="1.9194863432531593E-2"/>
  </r>
  <r>
    <n v="2012"/>
    <s v="Karnataka"/>
    <s v="Chitradurga"/>
    <x v="3"/>
    <n v="34850"/>
    <n v="285.8"/>
    <m/>
    <s v="Low"/>
    <s v="Large"/>
    <x v="1"/>
    <s v="2010s"/>
    <s v="Fiber"/>
    <n v="8.2008608321377328E-3"/>
  </r>
  <r>
    <n v="2013"/>
    <s v="Karnataka"/>
    <s v="Chitradurga"/>
    <x v="0"/>
    <n v="129790"/>
    <n v="3515.91"/>
    <m/>
    <s v="High"/>
    <s v="Large"/>
    <x v="1"/>
    <s v="2010s"/>
    <s v="Cereal"/>
    <n v="2.708922104938747E-2"/>
  </r>
  <r>
    <n v="2013"/>
    <s v="Karnataka"/>
    <s v="Chitradurga"/>
    <x v="1"/>
    <n v="287500"/>
    <n v="3111.9"/>
    <m/>
    <s v="High"/>
    <s v="Large"/>
    <x v="1"/>
    <s v="2010s"/>
    <s v="Cereal"/>
    <n v="1.0824E-2"/>
  </r>
  <r>
    <n v="2013"/>
    <s v="Karnataka"/>
    <s v="Chitradurga"/>
    <x v="2"/>
    <n v="24840"/>
    <n v="484.7"/>
    <m/>
    <s v="Low"/>
    <s v="Large"/>
    <x v="1"/>
    <s v="2010s"/>
    <s v="Pulse"/>
    <n v="1.9512882447665057E-2"/>
  </r>
  <r>
    <n v="2013"/>
    <s v="Karnataka"/>
    <s v="Chitradurga"/>
    <x v="3"/>
    <n v="41550"/>
    <n v="273.64999999999998"/>
    <m/>
    <s v="Low"/>
    <s v="Large"/>
    <x v="1"/>
    <s v="2010s"/>
    <s v="Fiber"/>
    <n v="6.5860409145607696E-3"/>
  </r>
  <r>
    <n v="2014"/>
    <s v="Karnataka"/>
    <s v="Chitradurga"/>
    <x v="0"/>
    <n v="138710"/>
    <n v="3634.63"/>
    <m/>
    <s v="High"/>
    <s v="Large"/>
    <x v="1"/>
    <s v="2010s"/>
    <s v="Cereal"/>
    <n v="2.6203085574219596E-2"/>
  </r>
  <r>
    <n v="2014"/>
    <s v="Karnataka"/>
    <s v="Chitradurga"/>
    <x v="1"/>
    <n v="273460"/>
    <n v="3091.17"/>
    <m/>
    <s v="High"/>
    <s v="Large"/>
    <x v="1"/>
    <s v="2010s"/>
    <s v="Cereal"/>
    <n v="1.1303920134571785E-2"/>
  </r>
  <r>
    <n v="2014"/>
    <s v="Karnataka"/>
    <s v="Chitradurga"/>
    <x v="2"/>
    <n v="34800"/>
    <n v="669.25"/>
    <m/>
    <s v="Low"/>
    <s v="Large"/>
    <x v="1"/>
    <s v="2010s"/>
    <s v="Pulse"/>
    <n v="1.9231321839080461E-2"/>
  </r>
  <r>
    <n v="2014"/>
    <s v="Karnataka"/>
    <s v="Chitradurga"/>
    <x v="3"/>
    <n v="49250"/>
    <n v="286.89999999999998"/>
    <m/>
    <s v="Low"/>
    <s v="Large"/>
    <x v="1"/>
    <s v="2010s"/>
    <s v="Fiber"/>
    <n v="5.8253807106598979E-3"/>
  </r>
  <r>
    <n v="2015"/>
    <s v="Karnataka"/>
    <s v="Chitradurga"/>
    <x v="0"/>
    <n v="99560"/>
    <n v="3732.02"/>
    <m/>
    <s v="High"/>
    <s v="Large"/>
    <x v="1"/>
    <s v="2010s"/>
    <s v="Cereal"/>
    <n v="3.7485134592205704E-2"/>
  </r>
  <r>
    <n v="2015"/>
    <s v="Karnataka"/>
    <s v="Chitradurga"/>
    <x v="1"/>
    <n v="265590"/>
    <n v="3011.48"/>
    <m/>
    <s v="High"/>
    <s v="Large"/>
    <x v="1"/>
    <s v="2010s"/>
    <s v="Cereal"/>
    <n v="1.1338830528257841E-2"/>
  </r>
  <r>
    <n v="2015"/>
    <s v="Karnataka"/>
    <s v="Chitradurga"/>
    <x v="2"/>
    <n v="41610"/>
    <n v="629.41999999999996"/>
    <m/>
    <s v="Low"/>
    <s v="Large"/>
    <x v="1"/>
    <s v="2010s"/>
    <s v="Pulse"/>
    <n v="1.5126652247055995E-2"/>
  </r>
  <r>
    <n v="2015"/>
    <s v="Karnataka"/>
    <s v="Chitradurga"/>
    <x v="3"/>
    <n v="32450"/>
    <n v="331.9"/>
    <m/>
    <s v="Low"/>
    <s v="Large"/>
    <x v="1"/>
    <s v="2010s"/>
    <s v="Fiber"/>
    <n v="1.022804314329738E-2"/>
  </r>
  <r>
    <n v="2016"/>
    <s v="Karnataka"/>
    <s v="Chitradurga"/>
    <x v="0"/>
    <n v="78720"/>
    <n v="3204.37"/>
    <m/>
    <s v="High"/>
    <s v="Large"/>
    <x v="1"/>
    <s v="2010s"/>
    <s v="Cereal"/>
    <n v="4.0705919715447153E-2"/>
  </r>
  <r>
    <n v="2016"/>
    <s v="Karnataka"/>
    <s v="Chitradurga"/>
    <x v="1"/>
    <n v="292830"/>
    <n v="1678.73"/>
    <m/>
    <s v="Medium"/>
    <s v="Large"/>
    <x v="1"/>
    <s v="2010s"/>
    <s v="Cereal"/>
    <n v="5.7327801113273916E-3"/>
  </r>
  <r>
    <n v="2016"/>
    <s v="Karnataka"/>
    <s v="Chitradurga"/>
    <x v="2"/>
    <n v="6020"/>
    <n v="113.21"/>
    <m/>
    <s v="Low"/>
    <s v="Large"/>
    <x v="1"/>
    <s v="2010s"/>
    <s v="Pulse"/>
    <n v="1.8805647840531559E-2"/>
  </r>
  <r>
    <n v="2016"/>
    <s v="Karnataka"/>
    <s v="Chitradurga"/>
    <x v="3"/>
    <n v="17940"/>
    <n v="187.14"/>
    <m/>
    <s v="Low"/>
    <s v="Large"/>
    <x v="1"/>
    <s v="2010s"/>
    <s v="Fiber"/>
    <n v="1.04314381270903E-2"/>
  </r>
  <r>
    <n v="2017"/>
    <s v="Karnataka"/>
    <s v="Chitradurga"/>
    <x v="0"/>
    <n v="65990"/>
    <n v="3762.79"/>
    <m/>
    <s v="High"/>
    <s v="Large"/>
    <x v="1"/>
    <s v="2010s"/>
    <s v="Cereal"/>
    <n v="5.7020609183209579E-2"/>
  </r>
  <r>
    <n v="2017"/>
    <s v="Karnataka"/>
    <s v="Chitradurga"/>
    <x v="1"/>
    <n v="270300"/>
    <n v="4256.05"/>
    <m/>
    <s v="High"/>
    <s v="Large"/>
    <x v="1"/>
    <s v="2010s"/>
    <s v="Cereal"/>
    <n v="1.5745652978172403E-2"/>
  </r>
  <r>
    <n v="2017"/>
    <s v="Karnataka"/>
    <s v="Chitradurga"/>
    <x v="2"/>
    <n v="38170"/>
    <n v="710.75"/>
    <m/>
    <s v="Low"/>
    <s v="Large"/>
    <x v="1"/>
    <s v="2010s"/>
    <s v="Pulse"/>
    <n v="1.8620644485197801E-2"/>
  </r>
  <r>
    <n v="2017"/>
    <s v="Karnataka"/>
    <s v="Chitradurga"/>
    <x v="3"/>
    <n v="15080"/>
    <n v="315.67"/>
    <m/>
    <s v="Low"/>
    <s v="Large"/>
    <x v="1"/>
    <s v="2010s"/>
    <s v="Fiber"/>
    <n v="2.0933023872679046E-2"/>
  </r>
  <r>
    <n v="2008"/>
    <s v="Karnataka"/>
    <s v="Bellary"/>
    <x v="0"/>
    <n v="122720"/>
    <n v="3600.64"/>
    <m/>
    <s v="High"/>
    <s v="Large"/>
    <x v="1"/>
    <s v="2000s"/>
    <s v="Cereal"/>
    <n v="2.9340286831812255E-2"/>
  </r>
  <r>
    <n v="2008"/>
    <s v="Karnataka"/>
    <s v="Bellary"/>
    <x v="1"/>
    <n v="87460"/>
    <n v="2684.43"/>
    <m/>
    <s v="Medium"/>
    <s v="Large"/>
    <x v="1"/>
    <s v="2000s"/>
    <s v="Cereal"/>
    <n v="3.0693231191401781E-2"/>
  </r>
  <r>
    <n v="2008"/>
    <s v="Karnataka"/>
    <s v="Bellary"/>
    <x v="2"/>
    <n v="38580"/>
    <n v="662.52"/>
    <m/>
    <s v="Low"/>
    <s v="Large"/>
    <x v="1"/>
    <s v="2000s"/>
    <s v="Pulse"/>
    <n v="1.717262830482115E-2"/>
  </r>
  <r>
    <n v="2008"/>
    <s v="Karnataka"/>
    <s v="Bellary"/>
    <x v="3"/>
    <n v="19630"/>
    <n v="314.82"/>
    <m/>
    <s v="Low"/>
    <s v="Large"/>
    <x v="1"/>
    <s v="2000s"/>
    <s v="Fiber"/>
    <n v="1.6037697401935811E-2"/>
  </r>
  <r>
    <n v="2009"/>
    <s v="Karnataka"/>
    <s v="Bellary"/>
    <x v="0"/>
    <n v="120410"/>
    <n v="3163.52"/>
    <m/>
    <s v="High"/>
    <s v="Large"/>
    <x v="1"/>
    <s v="2000s"/>
    <s v="Cereal"/>
    <n v="2.6272900921850344E-2"/>
  </r>
  <r>
    <n v="2009"/>
    <s v="Karnataka"/>
    <s v="Bellary"/>
    <x v="1"/>
    <n v="100520"/>
    <n v="1971.15"/>
    <m/>
    <s v="Medium"/>
    <s v="Large"/>
    <x v="1"/>
    <s v="2000s"/>
    <s v="Cereal"/>
    <n v="1.9609530441703143E-2"/>
  </r>
  <r>
    <n v="2009"/>
    <s v="Karnataka"/>
    <s v="Bellary"/>
    <x v="2"/>
    <n v="45710"/>
    <n v="555.67999999999995"/>
    <m/>
    <s v="Low"/>
    <s v="Large"/>
    <x v="1"/>
    <s v="2000s"/>
    <s v="Pulse"/>
    <n v="1.2156639684970464E-2"/>
  </r>
  <r>
    <n v="2009"/>
    <s v="Karnataka"/>
    <s v="Bellary"/>
    <x v="3"/>
    <n v="25270"/>
    <n v="316.19"/>
    <m/>
    <s v="Low"/>
    <s v="Large"/>
    <x v="1"/>
    <s v="2000s"/>
    <s v="Fiber"/>
    <n v="1.2512465373961218E-2"/>
  </r>
  <r>
    <n v="2010"/>
    <s v="Karnataka"/>
    <s v="Bellary"/>
    <x v="0"/>
    <n v="130680"/>
    <n v="3542.85"/>
    <m/>
    <s v="High"/>
    <s v="Large"/>
    <x v="1"/>
    <s v="2010s"/>
    <s v="Cereal"/>
    <n v="2.7110881542699725E-2"/>
  </r>
  <r>
    <n v="2010"/>
    <s v="Karnataka"/>
    <s v="Bellary"/>
    <x v="1"/>
    <n v="93490"/>
    <n v="3276.29"/>
    <m/>
    <s v="High"/>
    <s v="Large"/>
    <x v="1"/>
    <s v="2010s"/>
    <s v="Cereal"/>
    <n v="3.5044282810995829E-2"/>
  </r>
  <r>
    <n v="2010"/>
    <s v="Karnataka"/>
    <s v="Bellary"/>
    <x v="2"/>
    <n v="69430"/>
    <n v="591.82000000000005"/>
    <m/>
    <s v="Low"/>
    <s v="Large"/>
    <x v="1"/>
    <s v="2010s"/>
    <s v="Pulse"/>
    <n v="8.5239809880455139E-3"/>
  </r>
  <r>
    <n v="2010"/>
    <s v="Karnataka"/>
    <s v="Bellary"/>
    <x v="3"/>
    <n v="44890"/>
    <n v="465.81"/>
    <m/>
    <s v="Low"/>
    <s v="Large"/>
    <x v="1"/>
    <s v="2010s"/>
    <s v="Fiber"/>
    <n v="1.0376698596569391E-2"/>
  </r>
  <r>
    <n v="2011"/>
    <s v="Karnataka"/>
    <s v="Bellary"/>
    <x v="0"/>
    <n v="116170"/>
    <n v="3534.73"/>
    <m/>
    <s v="High"/>
    <s v="Large"/>
    <x v="1"/>
    <s v="2010s"/>
    <s v="Cereal"/>
    <n v="3.0427218731169839E-2"/>
  </r>
  <r>
    <n v="2011"/>
    <s v="Karnataka"/>
    <s v="Bellary"/>
    <x v="1"/>
    <n v="103650"/>
    <n v="2660.01"/>
    <m/>
    <s v="Medium"/>
    <s v="Large"/>
    <x v="1"/>
    <s v="2010s"/>
    <s v="Cereal"/>
    <n v="2.5663386396526777E-2"/>
  </r>
  <r>
    <n v="2011"/>
    <s v="Karnataka"/>
    <s v="Bellary"/>
    <x v="2"/>
    <n v="60230"/>
    <n v="515.86"/>
    <m/>
    <s v="Low"/>
    <s v="Large"/>
    <x v="1"/>
    <s v="2010s"/>
    <s v="Pulse"/>
    <n v="8.5648347999335885E-3"/>
  </r>
  <r>
    <n v="2011"/>
    <s v="Karnataka"/>
    <s v="Bellary"/>
    <x v="3"/>
    <n v="42370"/>
    <n v="372.91"/>
    <m/>
    <s v="Low"/>
    <s v="Large"/>
    <x v="1"/>
    <s v="2010s"/>
    <s v="Fiber"/>
    <n v="8.8012744866650932E-3"/>
  </r>
  <r>
    <n v="2012"/>
    <s v="Karnataka"/>
    <s v="Bellary"/>
    <x v="0"/>
    <n v="109150"/>
    <n v="3552.73"/>
    <m/>
    <s v="High"/>
    <s v="Large"/>
    <x v="1"/>
    <s v="2010s"/>
    <s v="Cereal"/>
    <n v="3.2549060925332114E-2"/>
  </r>
  <r>
    <n v="2012"/>
    <s v="Karnataka"/>
    <s v="Bellary"/>
    <x v="1"/>
    <n v="109120"/>
    <n v="2332.02"/>
    <m/>
    <s v="Medium"/>
    <s v="Large"/>
    <x v="1"/>
    <s v="2010s"/>
    <s v="Cereal"/>
    <n v="2.1371151026392962E-2"/>
  </r>
  <r>
    <n v="2012"/>
    <s v="Karnataka"/>
    <s v="Bellary"/>
    <x v="2"/>
    <n v="60890"/>
    <n v="749.88"/>
    <m/>
    <s v="Low"/>
    <s v="Large"/>
    <x v="1"/>
    <s v="2010s"/>
    <s v="Pulse"/>
    <n v="1.2315322713089176E-2"/>
  </r>
  <r>
    <n v="2012"/>
    <s v="Karnataka"/>
    <s v="Bellary"/>
    <x v="3"/>
    <n v="65500"/>
    <n v="484.43"/>
    <m/>
    <s v="Low"/>
    <s v="Large"/>
    <x v="1"/>
    <s v="2010s"/>
    <s v="Fiber"/>
    <n v="7.3958778625954199E-3"/>
  </r>
  <r>
    <n v="2013"/>
    <s v="Karnataka"/>
    <s v="Bellary"/>
    <x v="0"/>
    <n v="110550"/>
    <n v="3786.7"/>
    <m/>
    <s v="High"/>
    <s v="Large"/>
    <x v="1"/>
    <s v="2010s"/>
    <s v="Cereal"/>
    <n v="3.4253279059249207E-2"/>
  </r>
  <r>
    <n v="2013"/>
    <s v="Karnataka"/>
    <s v="Bellary"/>
    <x v="1"/>
    <n v="84630"/>
    <n v="2766.51"/>
    <m/>
    <s v="Medium"/>
    <s v="Large"/>
    <x v="1"/>
    <s v="2010s"/>
    <s v="Cereal"/>
    <n v="3.2689471818504082E-2"/>
  </r>
  <r>
    <n v="2013"/>
    <s v="Karnataka"/>
    <s v="Bellary"/>
    <x v="2"/>
    <n v="53820"/>
    <n v="858.79"/>
    <m/>
    <s v="Low"/>
    <s v="Large"/>
    <x v="1"/>
    <s v="2010s"/>
    <s v="Pulse"/>
    <n v="1.5956707543664066E-2"/>
  </r>
  <r>
    <n v="2013"/>
    <s v="Karnataka"/>
    <s v="Bellary"/>
    <x v="3"/>
    <n v="74300"/>
    <n v="462.58"/>
    <m/>
    <s v="Low"/>
    <s v="Large"/>
    <x v="1"/>
    <s v="2010s"/>
    <s v="Fiber"/>
    <n v="6.2258411843876173E-3"/>
  </r>
  <r>
    <n v="2014"/>
    <s v="Karnataka"/>
    <s v="Bellary"/>
    <x v="0"/>
    <n v="118640"/>
    <n v="3440.07"/>
    <m/>
    <s v="High"/>
    <s v="Large"/>
    <x v="1"/>
    <s v="2010s"/>
    <s v="Cereal"/>
    <n v="2.8995869858395147E-2"/>
  </r>
  <r>
    <n v="2014"/>
    <s v="Karnataka"/>
    <s v="Bellary"/>
    <x v="1"/>
    <n v="99850"/>
    <n v="2616.73"/>
    <m/>
    <s v="Medium"/>
    <s v="Large"/>
    <x v="1"/>
    <s v="2010s"/>
    <s v="Cereal"/>
    <n v="2.6206609914872309E-2"/>
  </r>
  <r>
    <n v="2014"/>
    <s v="Karnataka"/>
    <s v="Bellary"/>
    <x v="2"/>
    <n v="67270"/>
    <n v="510.48"/>
    <m/>
    <s v="Low"/>
    <s v="Large"/>
    <x v="1"/>
    <s v="2010s"/>
    <s v="Pulse"/>
    <n v="7.5885238590753679E-3"/>
  </r>
  <r>
    <n v="2014"/>
    <s v="Karnataka"/>
    <s v="Bellary"/>
    <x v="3"/>
    <n v="82340"/>
    <n v="543.11"/>
    <m/>
    <s v="Low"/>
    <s v="Large"/>
    <x v="1"/>
    <s v="2010s"/>
    <s v="Fiber"/>
    <n v="6.5959436482875885E-3"/>
  </r>
  <r>
    <n v="2015"/>
    <s v="Karnataka"/>
    <s v="Bellary"/>
    <x v="0"/>
    <n v="93670"/>
    <n v="3645.14"/>
    <m/>
    <s v="High"/>
    <s v="Large"/>
    <x v="1"/>
    <s v="2010s"/>
    <s v="Cereal"/>
    <n v="3.8914700544464609E-2"/>
  </r>
  <r>
    <n v="2015"/>
    <s v="Karnataka"/>
    <s v="Bellary"/>
    <x v="1"/>
    <n v="99740"/>
    <n v="2640.16"/>
    <m/>
    <s v="Medium"/>
    <s v="Large"/>
    <x v="1"/>
    <s v="2010s"/>
    <s v="Cereal"/>
    <n v="2.6470423100060154E-2"/>
  </r>
  <r>
    <n v="2015"/>
    <s v="Karnataka"/>
    <s v="Bellary"/>
    <x v="2"/>
    <n v="75360"/>
    <n v="645.97"/>
    <m/>
    <s v="Low"/>
    <s v="Large"/>
    <x v="1"/>
    <s v="2010s"/>
    <s v="Pulse"/>
    <n v="8.5717887473460725E-3"/>
  </r>
  <r>
    <n v="2015"/>
    <s v="Karnataka"/>
    <s v="Bellary"/>
    <x v="3"/>
    <n v="68050"/>
    <n v="389.57"/>
    <m/>
    <s v="Low"/>
    <s v="Large"/>
    <x v="1"/>
    <s v="2010s"/>
    <s v="Fiber"/>
    <n v="5.7247612049963264E-3"/>
  </r>
  <r>
    <n v="2016"/>
    <s v="Karnataka"/>
    <s v="Bellary"/>
    <x v="0"/>
    <n v="87010"/>
    <n v="3882.34"/>
    <m/>
    <s v="High"/>
    <s v="Large"/>
    <x v="1"/>
    <s v="2010s"/>
    <s v="Cereal"/>
    <n v="4.4619469026548675E-2"/>
  </r>
  <r>
    <n v="2016"/>
    <s v="Karnataka"/>
    <s v="Bellary"/>
    <x v="1"/>
    <n v="95100"/>
    <n v="2634.99"/>
    <m/>
    <s v="Medium"/>
    <s v="Large"/>
    <x v="1"/>
    <s v="2010s"/>
    <s v="Cereal"/>
    <n v="2.770757097791798E-2"/>
  </r>
  <r>
    <n v="2016"/>
    <s v="Karnataka"/>
    <s v="Bellary"/>
    <x v="2"/>
    <n v="9470"/>
    <n v="278.37"/>
    <m/>
    <s v="Low"/>
    <s v="Large"/>
    <x v="1"/>
    <s v="2010s"/>
    <s v="Pulse"/>
    <n v="2.9394931362196411E-2"/>
  </r>
  <r>
    <n v="2016"/>
    <s v="Karnataka"/>
    <s v="Bellary"/>
    <x v="3"/>
    <n v="48060"/>
    <n v="500.65"/>
    <m/>
    <s v="Low"/>
    <s v="Large"/>
    <x v="1"/>
    <s v="2010s"/>
    <s v="Fiber"/>
    <n v="1.0417186849771118E-2"/>
  </r>
  <r>
    <n v="2017"/>
    <s v="Karnataka"/>
    <s v="Bellary"/>
    <x v="0"/>
    <n v="101930"/>
    <n v="3809.74"/>
    <m/>
    <s v="High"/>
    <s v="Large"/>
    <x v="1"/>
    <s v="2010s"/>
    <s v="Cereal"/>
    <n v="3.7376042382026881E-2"/>
  </r>
  <r>
    <n v="2017"/>
    <s v="Karnataka"/>
    <s v="Bellary"/>
    <x v="1"/>
    <n v="97820"/>
    <n v="3849.42"/>
    <m/>
    <s v="High"/>
    <s v="Large"/>
    <x v="1"/>
    <s v="2010s"/>
    <s v="Cereal"/>
    <n v="3.9352075240237171E-2"/>
  </r>
  <r>
    <n v="2017"/>
    <s v="Karnataka"/>
    <s v="Bellary"/>
    <x v="2"/>
    <n v="26860"/>
    <n v="989.91"/>
    <m/>
    <s v="Low"/>
    <s v="Large"/>
    <x v="1"/>
    <s v="2010s"/>
    <s v="Pulse"/>
    <n v="3.6854430379746832E-2"/>
  </r>
  <r>
    <n v="2017"/>
    <s v="Karnataka"/>
    <s v="Bellary"/>
    <x v="3"/>
    <n v="59160"/>
    <n v="605.22"/>
    <m/>
    <s v="Low"/>
    <s v="Large"/>
    <x v="1"/>
    <s v="2010s"/>
    <s v="Fiber"/>
    <n v="1.0230223123732252E-2"/>
  </r>
  <r>
    <n v="2008"/>
    <s v="Karnataka"/>
    <s v="Dharwad"/>
    <x v="0"/>
    <n v="86410"/>
    <n v="1186.21"/>
    <m/>
    <s v="Medium"/>
    <s v="Large"/>
    <x v="1"/>
    <s v="2000s"/>
    <s v="Cereal"/>
    <n v="1.3727693553986807E-2"/>
  </r>
  <r>
    <n v="2008"/>
    <s v="Karnataka"/>
    <s v="Dharwad"/>
    <x v="1"/>
    <n v="194350"/>
    <n v="2525.5500000000002"/>
    <m/>
    <s v="Medium"/>
    <s v="Large"/>
    <x v="1"/>
    <s v="2000s"/>
    <s v="Cereal"/>
    <n v="1.2994854643684077E-2"/>
  </r>
  <r>
    <n v="2008"/>
    <s v="Karnataka"/>
    <s v="Dharwad"/>
    <x v="2"/>
    <n v="95270"/>
    <n v="577.1"/>
    <m/>
    <s v="Low"/>
    <s v="Large"/>
    <x v="1"/>
    <s v="2000s"/>
    <s v="Pulse"/>
    <n v="6.0575207305552641E-3"/>
  </r>
  <r>
    <n v="2008"/>
    <s v="Karnataka"/>
    <s v="Dharwad"/>
    <x v="3"/>
    <n v="204980"/>
    <n v="312.81"/>
    <m/>
    <s v="Low"/>
    <s v="Large"/>
    <x v="1"/>
    <s v="2000s"/>
    <s v="Fiber"/>
    <n v="1.5260513220802031E-3"/>
  </r>
  <r>
    <n v="2009"/>
    <s v="Karnataka"/>
    <s v="Dharwad"/>
    <x v="0"/>
    <n v="78970"/>
    <n v="1208.94"/>
    <m/>
    <s v="Medium"/>
    <s v="Large"/>
    <x v="1"/>
    <s v="2000s"/>
    <s v="Cereal"/>
    <n v="1.5308851462580727E-2"/>
  </r>
  <r>
    <n v="2009"/>
    <s v="Karnataka"/>
    <s v="Dharwad"/>
    <x v="1"/>
    <n v="226120"/>
    <n v="2086.33"/>
    <m/>
    <s v="Medium"/>
    <s v="Large"/>
    <x v="1"/>
    <s v="2000s"/>
    <s v="Cereal"/>
    <n v="9.2266495666018036E-3"/>
  </r>
  <r>
    <n v="2009"/>
    <s v="Karnataka"/>
    <s v="Dharwad"/>
    <x v="2"/>
    <n v="132850"/>
    <n v="425.67"/>
    <m/>
    <s v="Low"/>
    <s v="Large"/>
    <x v="1"/>
    <s v="2000s"/>
    <s v="Pulse"/>
    <n v="3.2041400075272864E-3"/>
  </r>
  <r>
    <n v="2009"/>
    <s v="Karnataka"/>
    <s v="Dharwad"/>
    <x v="3"/>
    <n v="254710"/>
    <n v="237.33"/>
    <m/>
    <s v="Low"/>
    <s v="Large"/>
    <x v="1"/>
    <s v="2000s"/>
    <s v="Fiber"/>
    <n v="9.3176553727768836E-4"/>
  </r>
  <r>
    <n v="2010"/>
    <s v="Karnataka"/>
    <s v="Dharwad"/>
    <x v="0"/>
    <n v="81430"/>
    <n v="1643.25"/>
    <m/>
    <s v="Medium"/>
    <s v="Large"/>
    <x v="1"/>
    <s v="2010s"/>
    <s v="Cereal"/>
    <n v="2.0179909124401325E-2"/>
  </r>
  <r>
    <n v="2010"/>
    <s v="Karnataka"/>
    <s v="Dharwad"/>
    <x v="1"/>
    <n v="233780"/>
    <n v="3426.68"/>
    <m/>
    <s v="High"/>
    <s v="Large"/>
    <x v="1"/>
    <s v="2010s"/>
    <s v="Cereal"/>
    <n v="1.4657712379159893E-2"/>
  </r>
  <r>
    <n v="2010"/>
    <s v="Karnataka"/>
    <s v="Dharwad"/>
    <x v="2"/>
    <n v="128570"/>
    <n v="595.71"/>
    <m/>
    <s v="Low"/>
    <s v="Large"/>
    <x v="1"/>
    <s v="2010s"/>
    <s v="Pulse"/>
    <n v="4.63335148168313E-3"/>
  </r>
  <r>
    <n v="2010"/>
    <s v="Karnataka"/>
    <s v="Dharwad"/>
    <x v="3"/>
    <n v="266440"/>
    <n v="374.61"/>
    <m/>
    <s v="Low"/>
    <s v="Large"/>
    <x v="1"/>
    <s v="2010s"/>
    <s v="Fiber"/>
    <n v="1.4059825851974179E-3"/>
  </r>
  <r>
    <n v="2011"/>
    <s v="Karnataka"/>
    <s v="Dharwad"/>
    <x v="0"/>
    <n v="77220"/>
    <n v="1784.25"/>
    <m/>
    <s v="Medium"/>
    <s v="Large"/>
    <x v="1"/>
    <s v="2010s"/>
    <s v="Cereal"/>
    <n v="2.3106060606060606E-2"/>
  </r>
  <r>
    <n v="2011"/>
    <s v="Karnataka"/>
    <s v="Dharwad"/>
    <x v="1"/>
    <n v="248110"/>
    <n v="3010.84"/>
    <m/>
    <s v="High"/>
    <s v="Large"/>
    <x v="1"/>
    <s v="2010s"/>
    <s v="Cereal"/>
    <n v="1.2135101366329452E-2"/>
  </r>
  <r>
    <n v="2011"/>
    <s v="Karnataka"/>
    <s v="Dharwad"/>
    <x v="2"/>
    <n v="129390"/>
    <n v="348.87"/>
    <m/>
    <s v="Low"/>
    <s v="Large"/>
    <x v="1"/>
    <s v="2010s"/>
    <s v="Pulse"/>
    <n v="2.6962670994667287E-3"/>
  </r>
  <r>
    <n v="2011"/>
    <s v="Karnataka"/>
    <s v="Dharwad"/>
    <x v="3"/>
    <n v="234820"/>
    <n v="367.98"/>
    <m/>
    <s v="Low"/>
    <s v="Large"/>
    <x v="1"/>
    <s v="2010s"/>
    <s v="Fiber"/>
    <n v="1.5670726513925561E-3"/>
  </r>
  <r>
    <n v="2012"/>
    <s v="Karnataka"/>
    <s v="Dharwad"/>
    <x v="0"/>
    <n v="79780"/>
    <n v="936.32"/>
    <m/>
    <s v="Low"/>
    <s v="Large"/>
    <x v="1"/>
    <s v="2010s"/>
    <s v="Cereal"/>
    <n v="1.173627475557784E-2"/>
  </r>
  <r>
    <n v="2012"/>
    <s v="Karnataka"/>
    <s v="Dharwad"/>
    <x v="1"/>
    <n v="240360"/>
    <n v="2087.04"/>
    <m/>
    <s v="Medium"/>
    <s v="Large"/>
    <x v="1"/>
    <s v="2010s"/>
    <s v="Cereal"/>
    <n v="8.6829755366949566E-3"/>
  </r>
  <r>
    <n v="2012"/>
    <s v="Karnataka"/>
    <s v="Dharwad"/>
    <x v="2"/>
    <n v="171450"/>
    <n v="362.67"/>
    <m/>
    <s v="Low"/>
    <s v="Large"/>
    <x v="1"/>
    <s v="2010s"/>
    <s v="Pulse"/>
    <n v="2.1153105861767278E-3"/>
  </r>
  <r>
    <n v="2012"/>
    <s v="Karnataka"/>
    <s v="Dharwad"/>
    <x v="3"/>
    <n v="139660"/>
    <n v="323.5"/>
    <m/>
    <s v="Low"/>
    <s v="Large"/>
    <x v="1"/>
    <s v="2010s"/>
    <s v="Fiber"/>
    <n v="2.3163396820850639E-3"/>
  </r>
  <r>
    <n v="2013"/>
    <s v="Karnataka"/>
    <s v="Dharwad"/>
    <x v="0"/>
    <n v="73730"/>
    <n v="2110"/>
    <m/>
    <s v="Medium"/>
    <s v="Large"/>
    <x v="1"/>
    <s v="2010s"/>
    <s v="Cereal"/>
    <n v="2.8617930286179302E-2"/>
  </r>
  <r>
    <n v="2013"/>
    <s v="Karnataka"/>
    <s v="Dharwad"/>
    <x v="1"/>
    <n v="263570"/>
    <n v="3105.85"/>
    <m/>
    <s v="High"/>
    <s v="Large"/>
    <x v="1"/>
    <s v="2010s"/>
    <s v="Cereal"/>
    <n v="1.1783776605835261E-2"/>
  </r>
  <r>
    <n v="2013"/>
    <s v="Karnataka"/>
    <s v="Dharwad"/>
    <x v="2"/>
    <n v="139320"/>
    <n v="635.87"/>
    <m/>
    <s v="Low"/>
    <s v="Large"/>
    <x v="1"/>
    <s v="2010s"/>
    <s v="Pulse"/>
    <n v="4.5640970427792129E-3"/>
  </r>
  <r>
    <n v="2013"/>
    <s v="Karnataka"/>
    <s v="Dharwad"/>
    <x v="3"/>
    <n v="246510"/>
    <n v="357.51"/>
    <m/>
    <s v="Low"/>
    <s v="Large"/>
    <x v="1"/>
    <s v="2010s"/>
    <s v="Fiber"/>
    <n v="1.4502859924546672E-3"/>
  </r>
  <r>
    <n v="2014"/>
    <s v="Karnataka"/>
    <s v="Dharwad"/>
    <x v="0"/>
    <n v="68900"/>
    <n v="2283.7399999999998"/>
    <m/>
    <s v="Medium"/>
    <s v="Large"/>
    <x v="1"/>
    <s v="2010s"/>
    <s v="Cereal"/>
    <n v="3.3145718432510879E-2"/>
  </r>
  <r>
    <n v="2014"/>
    <s v="Karnataka"/>
    <s v="Dharwad"/>
    <x v="1"/>
    <n v="237140"/>
    <n v="2787.59"/>
    <m/>
    <s v="Medium"/>
    <s v="Large"/>
    <x v="1"/>
    <s v="2010s"/>
    <s v="Cereal"/>
    <n v="1.1755039217339969E-2"/>
  </r>
  <r>
    <n v="2014"/>
    <s v="Karnataka"/>
    <s v="Dharwad"/>
    <x v="2"/>
    <n v="136570"/>
    <n v="704.25"/>
    <m/>
    <s v="Low"/>
    <s v="Large"/>
    <x v="1"/>
    <s v="2010s"/>
    <s v="Pulse"/>
    <n v="5.1566961997510435E-3"/>
  </r>
  <r>
    <n v="2014"/>
    <s v="Karnataka"/>
    <s v="Dharwad"/>
    <x v="3"/>
    <n v="301370"/>
    <n v="395.96"/>
    <m/>
    <s v="Low"/>
    <s v="Large"/>
    <x v="1"/>
    <s v="2010s"/>
    <s v="Fiber"/>
    <n v="1.3138666755151474E-3"/>
  </r>
  <r>
    <n v="2015"/>
    <s v="Karnataka"/>
    <s v="Dharwad"/>
    <x v="0"/>
    <n v="70590"/>
    <n v="957.22"/>
    <m/>
    <s v="Low"/>
    <s v="Large"/>
    <x v="1"/>
    <s v="2010s"/>
    <s v="Cereal"/>
    <n v="1.3560277659725175E-2"/>
  </r>
  <r>
    <n v="2015"/>
    <s v="Karnataka"/>
    <s v="Dharwad"/>
    <x v="1"/>
    <n v="235760"/>
    <n v="2154.56"/>
    <m/>
    <s v="Medium"/>
    <s v="Large"/>
    <x v="1"/>
    <s v="2010s"/>
    <s v="Cereal"/>
    <n v="9.1387852052935183E-3"/>
  </r>
  <r>
    <n v="2015"/>
    <s v="Karnataka"/>
    <s v="Dharwad"/>
    <x v="2"/>
    <n v="203610"/>
    <n v="256.02999999999997"/>
    <m/>
    <s v="Low"/>
    <s v="Large"/>
    <x v="1"/>
    <s v="2010s"/>
    <s v="Pulse"/>
    <n v="1.2574529738225036E-3"/>
  </r>
  <r>
    <n v="2015"/>
    <s v="Karnataka"/>
    <s v="Dharwad"/>
    <x v="3"/>
    <n v="200160"/>
    <n v="295.41000000000003"/>
    <m/>
    <s v="Low"/>
    <s v="Large"/>
    <x v="1"/>
    <s v="2010s"/>
    <s v="Fiber"/>
    <n v="1.4758693045563551E-3"/>
  </r>
  <r>
    <n v="2016"/>
    <s v="Karnataka"/>
    <s v="Dharwad"/>
    <x v="0"/>
    <n v="59820"/>
    <n v="948.88"/>
    <m/>
    <s v="Low"/>
    <s v="Large"/>
    <x v="1"/>
    <s v="2010s"/>
    <s v="Cereal"/>
    <n v="1.5862253426947508E-2"/>
  </r>
  <r>
    <n v="2016"/>
    <s v="Karnataka"/>
    <s v="Dharwad"/>
    <x v="1"/>
    <n v="275800"/>
    <n v="2325.56"/>
    <m/>
    <s v="Medium"/>
    <s v="Large"/>
    <x v="1"/>
    <s v="2010s"/>
    <s v="Cereal"/>
    <n v="8.4320522117476426E-3"/>
  </r>
  <r>
    <n v="2016"/>
    <s v="Karnataka"/>
    <s v="Dharwad"/>
    <x v="2"/>
    <n v="186750"/>
    <n v="139.30000000000001"/>
    <m/>
    <s v="Low"/>
    <s v="Large"/>
    <x v="1"/>
    <s v="2010s"/>
    <s v="Pulse"/>
    <n v="7.4591700133868819E-4"/>
  </r>
  <r>
    <n v="2016"/>
    <s v="Karnataka"/>
    <s v="Dharwad"/>
    <x v="3"/>
    <n v="198300"/>
    <n v="236"/>
    <m/>
    <s v="Low"/>
    <s v="Large"/>
    <x v="1"/>
    <s v="2010s"/>
    <s v="Fiber"/>
    <n v="1.1901159858799799E-3"/>
  </r>
  <r>
    <n v="2017"/>
    <s v="Karnataka"/>
    <s v="Dharwad"/>
    <x v="0"/>
    <n v="52590"/>
    <n v="1423.5"/>
    <m/>
    <s v="Medium"/>
    <s v="Large"/>
    <x v="1"/>
    <s v="2010s"/>
    <s v="Cereal"/>
    <n v="2.7067883628066173E-2"/>
  </r>
  <r>
    <n v="2017"/>
    <s v="Karnataka"/>
    <s v="Dharwad"/>
    <x v="1"/>
    <n v="251610"/>
    <n v="3932.23"/>
    <m/>
    <s v="High"/>
    <s v="Large"/>
    <x v="1"/>
    <s v="2010s"/>
    <s v="Cereal"/>
    <n v="1.5628273915981081E-2"/>
  </r>
  <r>
    <n v="2017"/>
    <s v="Karnataka"/>
    <s v="Dharwad"/>
    <x v="2"/>
    <n v="237580"/>
    <n v="493.85"/>
    <m/>
    <s v="Low"/>
    <s v="Large"/>
    <x v="1"/>
    <s v="2010s"/>
    <s v="Pulse"/>
    <n v="2.0786682380671776E-3"/>
  </r>
  <r>
    <n v="2017"/>
    <s v="Karnataka"/>
    <s v="Dharwad"/>
    <x v="3"/>
    <n v="148050"/>
    <n v="453.47"/>
    <m/>
    <s v="Low"/>
    <s v="Large"/>
    <x v="1"/>
    <s v="2010s"/>
    <s v="Fiber"/>
    <n v="3.0629517055048971E-3"/>
  </r>
  <r>
    <n v="2008"/>
    <s v="Karnataka"/>
    <s v="Belgaum"/>
    <x v="0"/>
    <n v="71240"/>
    <n v="1311.2"/>
    <m/>
    <s v="Medium"/>
    <s v="Large"/>
    <x v="1"/>
    <s v="2000s"/>
    <s v="Cereal"/>
    <n v="1.8405390230207749E-2"/>
  </r>
  <r>
    <n v="2008"/>
    <s v="Karnataka"/>
    <s v="Belgaum"/>
    <x v="1"/>
    <n v="145740"/>
    <n v="2928.98"/>
    <m/>
    <s v="Medium"/>
    <s v="Large"/>
    <x v="1"/>
    <s v="2000s"/>
    <s v="Cereal"/>
    <n v="2.0097296555509812E-2"/>
  </r>
  <r>
    <n v="2008"/>
    <s v="Karnataka"/>
    <s v="Belgaum"/>
    <x v="2"/>
    <n v="52340"/>
    <n v="494.65"/>
    <m/>
    <s v="Low"/>
    <s v="Large"/>
    <x v="1"/>
    <s v="2000s"/>
    <s v="Pulse"/>
    <n v="9.4507069163163922E-3"/>
  </r>
  <r>
    <n v="2008"/>
    <s v="Karnataka"/>
    <s v="Belgaum"/>
    <x v="3"/>
    <n v="20040"/>
    <n v="327.35000000000002"/>
    <m/>
    <s v="Low"/>
    <s v="Large"/>
    <x v="1"/>
    <s v="2000s"/>
    <s v="Fiber"/>
    <n v="1.6334830339321357E-2"/>
  </r>
  <r>
    <n v="2009"/>
    <s v="Karnataka"/>
    <s v="Belgaum"/>
    <x v="0"/>
    <n v="71890"/>
    <n v="1169.01"/>
    <m/>
    <s v="Medium"/>
    <s v="Large"/>
    <x v="1"/>
    <s v="2000s"/>
    <s v="Cereal"/>
    <n v="1.6261093337042704E-2"/>
  </r>
  <r>
    <n v="2009"/>
    <s v="Karnataka"/>
    <s v="Belgaum"/>
    <x v="1"/>
    <n v="162340"/>
    <n v="2116.42"/>
    <m/>
    <s v="Medium"/>
    <s v="Large"/>
    <x v="1"/>
    <s v="2000s"/>
    <s v="Cereal"/>
    <n v="1.3036959467783665E-2"/>
  </r>
  <r>
    <n v="2009"/>
    <s v="Karnataka"/>
    <s v="Belgaum"/>
    <x v="2"/>
    <n v="85060"/>
    <n v="456.5"/>
    <m/>
    <s v="Low"/>
    <s v="Large"/>
    <x v="1"/>
    <s v="2000s"/>
    <s v="Pulse"/>
    <n v="5.3667999059487425E-3"/>
  </r>
  <r>
    <n v="2009"/>
    <s v="Karnataka"/>
    <s v="Belgaum"/>
    <x v="3"/>
    <n v="30050"/>
    <n v="359.07"/>
    <m/>
    <s v="Low"/>
    <s v="Large"/>
    <x v="1"/>
    <s v="2000s"/>
    <s v="Fiber"/>
    <n v="1.1949084858569051E-2"/>
  </r>
  <r>
    <n v="2010"/>
    <s v="Karnataka"/>
    <s v="Belgaum"/>
    <x v="0"/>
    <n v="68470"/>
    <n v="1984.52"/>
    <m/>
    <s v="Medium"/>
    <s v="Large"/>
    <x v="1"/>
    <s v="2010s"/>
    <s v="Cereal"/>
    <n v="2.8983788520519936E-2"/>
  </r>
  <r>
    <n v="2010"/>
    <s v="Karnataka"/>
    <s v="Belgaum"/>
    <x v="1"/>
    <n v="157510"/>
    <n v="3206.46"/>
    <m/>
    <s v="High"/>
    <s v="Large"/>
    <x v="1"/>
    <s v="2010s"/>
    <s v="Cereal"/>
    <n v="2.0357183670878038E-2"/>
  </r>
  <r>
    <n v="2010"/>
    <s v="Karnataka"/>
    <s v="Belgaum"/>
    <x v="2"/>
    <n v="68250"/>
    <n v="651.72"/>
    <m/>
    <s v="Low"/>
    <s v="Large"/>
    <x v="1"/>
    <s v="2010s"/>
    <s v="Pulse"/>
    <n v="9.5490109890109896E-3"/>
  </r>
  <r>
    <n v="2010"/>
    <s v="Karnataka"/>
    <s v="Belgaum"/>
    <x v="3"/>
    <n v="38330"/>
    <n v="447.43"/>
    <m/>
    <s v="Low"/>
    <s v="Large"/>
    <x v="1"/>
    <s v="2010s"/>
    <s v="Fiber"/>
    <n v="1.1673102008870336E-2"/>
  </r>
  <r>
    <n v="2011"/>
    <s v="Karnataka"/>
    <s v="Belgaum"/>
    <x v="0"/>
    <n v="68310"/>
    <n v="1939.69"/>
    <m/>
    <s v="Medium"/>
    <s v="Large"/>
    <x v="1"/>
    <s v="2010s"/>
    <s v="Cereal"/>
    <n v="2.8395403308446789E-2"/>
  </r>
  <r>
    <n v="2011"/>
    <s v="Karnataka"/>
    <s v="Belgaum"/>
    <x v="1"/>
    <n v="148000"/>
    <n v="2973.31"/>
    <m/>
    <s v="Medium"/>
    <s v="Large"/>
    <x v="1"/>
    <s v="2010s"/>
    <s v="Cereal"/>
    <n v="2.0089932432432431E-2"/>
  </r>
  <r>
    <n v="2011"/>
    <s v="Karnataka"/>
    <s v="Belgaum"/>
    <x v="2"/>
    <n v="52170"/>
    <n v="507.38"/>
    <m/>
    <s v="Low"/>
    <s v="Large"/>
    <x v="1"/>
    <s v="2010s"/>
    <s v="Pulse"/>
    <n v="9.7255127467893426E-3"/>
  </r>
  <r>
    <n v="2011"/>
    <s v="Karnataka"/>
    <s v="Belgaum"/>
    <x v="3"/>
    <n v="38010"/>
    <n v="523.02"/>
    <m/>
    <s v="Low"/>
    <s v="Large"/>
    <x v="1"/>
    <s v="2010s"/>
    <s v="Fiber"/>
    <n v="1.376006314127861E-2"/>
  </r>
  <r>
    <n v="2012"/>
    <s v="Karnataka"/>
    <s v="Belgaum"/>
    <x v="0"/>
    <n v="63700"/>
    <n v="1492.62"/>
    <m/>
    <s v="Medium"/>
    <s v="Large"/>
    <x v="1"/>
    <s v="2010s"/>
    <s v="Cereal"/>
    <n v="2.34320251177394E-2"/>
  </r>
  <r>
    <n v="2012"/>
    <s v="Karnataka"/>
    <s v="Belgaum"/>
    <x v="1"/>
    <n v="133170"/>
    <n v="2649.47"/>
    <m/>
    <s v="Medium"/>
    <s v="Large"/>
    <x v="1"/>
    <s v="2010s"/>
    <s v="Cereal"/>
    <n v="1.9895396861154914E-2"/>
  </r>
  <r>
    <n v="2012"/>
    <s v="Karnataka"/>
    <s v="Belgaum"/>
    <x v="2"/>
    <n v="41760"/>
    <n v="512.21"/>
    <m/>
    <s v="Low"/>
    <s v="Large"/>
    <x v="1"/>
    <s v="2010s"/>
    <s v="Pulse"/>
    <n v="1.2265565134099618E-2"/>
  </r>
  <r>
    <n v="2012"/>
    <s v="Karnataka"/>
    <s v="Belgaum"/>
    <x v="3"/>
    <n v="22680"/>
    <n v="332.01"/>
    <m/>
    <s v="Low"/>
    <s v="Large"/>
    <x v="1"/>
    <s v="2010s"/>
    <s v="Fiber"/>
    <n v="1.4638888888888889E-2"/>
  </r>
  <r>
    <n v="2013"/>
    <s v="Karnataka"/>
    <s v="Belgaum"/>
    <x v="0"/>
    <n v="58670"/>
    <n v="2110.79"/>
    <m/>
    <s v="Medium"/>
    <s v="Large"/>
    <x v="1"/>
    <s v="2010s"/>
    <s v="Cereal"/>
    <n v="3.5977330833475367E-2"/>
  </r>
  <r>
    <n v="2013"/>
    <s v="Karnataka"/>
    <s v="Belgaum"/>
    <x v="1"/>
    <n v="157640"/>
    <n v="3148"/>
    <m/>
    <s v="High"/>
    <s v="Large"/>
    <x v="1"/>
    <s v="2010s"/>
    <s v="Cereal"/>
    <n v="1.9969550875412332E-2"/>
  </r>
  <r>
    <n v="2013"/>
    <s v="Karnataka"/>
    <s v="Belgaum"/>
    <x v="2"/>
    <n v="64070"/>
    <n v="495.86"/>
    <m/>
    <s v="Low"/>
    <s v="Large"/>
    <x v="1"/>
    <s v="2010s"/>
    <s v="Pulse"/>
    <n v="7.7393475885749966E-3"/>
  </r>
  <r>
    <n v="2013"/>
    <s v="Karnataka"/>
    <s v="Belgaum"/>
    <x v="3"/>
    <n v="31370"/>
    <n v="497.29"/>
    <m/>
    <s v="Low"/>
    <s v="Large"/>
    <x v="1"/>
    <s v="2010s"/>
    <s v="Fiber"/>
    <n v="1.5852406758049092E-2"/>
  </r>
  <r>
    <n v="2014"/>
    <s v="Karnataka"/>
    <s v="Belgaum"/>
    <x v="0"/>
    <n v="59940"/>
    <n v="2947.78"/>
    <m/>
    <s v="Medium"/>
    <s v="Large"/>
    <x v="1"/>
    <s v="2010s"/>
    <s v="Cereal"/>
    <n v="4.9178845512178847E-2"/>
  </r>
  <r>
    <n v="2014"/>
    <s v="Karnataka"/>
    <s v="Belgaum"/>
    <x v="1"/>
    <n v="156720"/>
    <n v="3704.31"/>
    <m/>
    <s v="High"/>
    <s v="Large"/>
    <x v="1"/>
    <s v="2010s"/>
    <s v="Cereal"/>
    <n v="2.3636485451761103E-2"/>
  </r>
  <r>
    <n v="2014"/>
    <s v="Karnataka"/>
    <s v="Belgaum"/>
    <x v="2"/>
    <n v="78640"/>
    <n v="622.20000000000005"/>
    <m/>
    <s v="Low"/>
    <s v="Large"/>
    <x v="1"/>
    <s v="2010s"/>
    <s v="Pulse"/>
    <n v="7.9120040691759916E-3"/>
  </r>
  <r>
    <n v="2014"/>
    <s v="Karnataka"/>
    <s v="Belgaum"/>
    <x v="3"/>
    <n v="40310"/>
    <n v="489.46"/>
    <m/>
    <s v="Low"/>
    <s v="Large"/>
    <x v="1"/>
    <s v="2010s"/>
    <s v="Fiber"/>
    <n v="1.2142396427685437E-2"/>
  </r>
  <r>
    <n v="2015"/>
    <s v="Karnataka"/>
    <s v="Belgaum"/>
    <x v="0"/>
    <n v="61230"/>
    <n v="666.34"/>
    <m/>
    <s v="Low"/>
    <s v="Large"/>
    <x v="1"/>
    <s v="2010s"/>
    <s v="Cereal"/>
    <n v="1.0882573901682182E-2"/>
  </r>
  <r>
    <n v="2015"/>
    <s v="Karnataka"/>
    <s v="Belgaum"/>
    <x v="1"/>
    <n v="131160"/>
    <n v="2147.38"/>
    <m/>
    <s v="Medium"/>
    <s v="Large"/>
    <x v="1"/>
    <s v="2010s"/>
    <s v="Cereal"/>
    <n v="1.6372217139371762E-2"/>
  </r>
  <r>
    <n v="2015"/>
    <s v="Karnataka"/>
    <s v="Belgaum"/>
    <x v="2"/>
    <n v="104260"/>
    <n v="298.29000000000002"/>
    <m/>
    <s v="Low"/>
    <s v="Large"/>
    <x v="1"/>
    <s v="2010s"/>
    <s v="Pulse"/>
    <n v="2.8610205256090547E-3"/>
  </r>
  <r>
    <n v="2015"/>
    <s v="Karnataka"/>
    <s v="Belgaum"/>
    <x v="3"/>
    <n v="39580"/>
    <n v="268.57"/>
    <m/>
    <s v="Low"/>
    <s v="Large"/>
    <x v="1"/>
    <s v="2010s"/>
    <s v="Fiber"/>
    <n v="6.7854977261243054E-3"/>
  </r>
  <r>
    <n v="2016"/>
    <s v="Karnataka"/>
    <s v="Belgaum"/>
    <x v="0"/>
    <n v="65590"/>
    <n v="1886.84"/>
    <m/>
    <s v="Medium"/>
    <s v="Large"/>
    <x v="1"/>
    <s v="2010s"/>
    <s v="Cereal"/>
    <n v="2.876719012044519E-2"/>
  </r>
  <r>
    <n v="2016"/>
    <s v="Karnataka"/>
    <s v="Belgaum"/>
    <x v="1"/>
    <n v="165600"/>
    <n v="3132.11"/>
    <m/>
    <s v="High"/>
    <s v="Large"/>
    <x v="1"/>
    <s v="2010s"/>
    <s v="Cereal"/>
    <n v="1.8913707729468598E-2"/>
  </r>
  <r>
    <n v="2016"/>
    <s v="Karnataka"/>
    <s v="Belgaum"/>
    <x v="2"/>
    <n v="102640"/>
    <n v="503.5"/>
    <m/>
    <s v="Low"/>
    <s v="Large"/>
    <x v="1"/>
    <s v="2010s"/>
    <s v="Pulse"/>
    <n v="4.9054949337490258E-3"/>
  </r>
  <r>
    <n v="2016"/>
    <s v="Karnataka"/>
    <s v="Belgaum"/>
    <x v="3"/>
    <n v="54720"/>
    <n v="478.09"/>
    <m/>
    <s v="Low"/>
    <s v="Large"/>
    <x v="1"/>
    <s v="2010s"/>
    <s v="Fiber"/>
    <n v="8.7370248538011699E-3"/>
  </r>
  <r>
    <n v="2017"/>
    <s v="Karnataka"/>
    <s v="Belgaum"/>
    <x v="0"/>
    <n v="64580"/>
    <n v="2301.29"/>
    <m/>
    <s v="Medium"/>
    <s v="Large"/>
    <x v="1"/>
    <s v="2010s"/>
    <s v="Cereal"/>
    <n v="3.5634716630535766E-2"/>
  </r>
  <r>
    <n v="2017"/>
    <s v="Karnataka"/>
    <s v="Belgaum"/>
    <x v="1"/>
    <n v="141200"/>
    <n v="4413.1000000000004"/>
    <m/>
    <s v="High"/>
    <s v="Large"/>
    <x v="1"/>
    <s v="2010s"/>
    <s v="Cereal"/>
    <n v="3.1254249291784705E-2"/>
  </r>
  <r>
    <n v="2017"/>
    <s v="Karnataka"/>
    <s v="Belgaum"/>
    <x v="2"/>
    <n v="112240"/>
    <n v="745.75"/>
    <m/>
    <s v="Low"/>
    <s v="Large"/>
    <x v="1"/>
    <s v="2010s"/>
    <s v="Pulse"/>
    <n v="6.6442444761225941E-3"/>
  </r>
  <r>
    <n v="2017"/>
    <s v="Karnataka"/>
    <s v="Belgaum"/>
    <x v="3"/>
    <n v="31000"/>
    <n v="590.42999999999995"/>
    <m/>
    <s v="Low"/>
    <s v="Large"/>
    <x v="1"/>
    <s v="2010s"/>
    <s v="Fiber"/>
    <n v="1.9046129032258063E-2"/>
  </r>
  <r>
    <n v="2008"/>
    <s v="Karnataka"/>
    <s v="Bijapur / Vijayapura"/>
    <x v="0"/>
    <n v="100"/>
    <n v="3100"/>
    <m/>
    <s v="High"/>
    <s v="Small"/>
    <x v="1"/>
    <s v="2000s"/>
    <s v="Cereal"/>
    <n v="31"/>
  </r>
  <r>
    <n v="2008"/>
    <s v="Karnataka"/>
    <s v="Bijapur / Vijayapura"/>
    <x v="1"/>
    <n v="112780"/>
    <n v="3177.43"/>
    <m/>
    <s v="High"/>
    <s v="Large"/>
    <x v="1"/>
    <s v="2000s"/>
    <s v="Cereal"/>
    <n v="2.8173701010817519E-2"/>
  </r>
  <r>
    <n v="2008"/>
    <s v="Karnataka"/>
    <s v="Bijapur / Vijayapura"/>
    <x v="2"/>
    <n v="190140"/>
    <n v="553.54"/>
    <m/>
    <s v="Low"/>
    <s v="Large"/>
    <x v="1"/>
    <s v="2000s"/>
    <s v="Pulse"/>
    <n v="2.9112233091406329E-3"/>
  </r>
  <r>
    <n v="2008"/>
    <s v="Karnataka"/>
    <s v="Bijapur / Vijayapura"/>
    <x v="3"/>
    <n v="8020"/>
    <n v="399"/>
    <m/>
    <s v="Low"/>
    <s v="Large"/>
    <x v="1"/>
    <s v="2000s"/>
    <s v="Fiber"/>
    <n v="4.975062344139651E-2"/>
  </r>
  <r>
    <n v="2009"/>
    <s v="Karnataka"/>
    <s v="Bijapur / Vijayapura"/>
    <x v="0"/>
    <n v="160"/>
    <n v="2875"/>
    <m/>
    <s v="Medium"/>
    <s v="Small"/>
    <x v="1"/>
    <s v="2000s"/>
    <s v="Cereal"/>
    <n v="17.96875"/>
  </r>
  <r>
    <n v="2009"/>
    <s v="Karnataka"/>
    <s v="Bijapur / Vijayapura"/>
    <x v="1"/>
    <n v="146590"/>
    <n v="2003.96"/>
    <m/>
    <s v="Medium"/>
    <s v="Large"/>
    <x v="1"/>
    <s v="2000s"/>
    <s v="Cereal"/>
    <n v="1.3670509584555563E-2"/>
  </r>
  <r>
    <n v="2009"/>
    <s v="Karnataka"/>
    <s v="Bijapur / Vijayapura"/>
    <x v="2"/>
    <n v="256240"/>
    <n v="646.62"/>
    <m/>
    <s v="Low"/>
    <s v="Large"/>
    <x v="1"/>
    <s v="2000s"/>
    <s v="Pulse"/>
    <n v="2.5234935997502342E-3"/>
  </r>
  <r>
    <n v="2009"/>
    <s v="Karnataka"/>
    <s v="Bijapur / Vijayapura"/>
    <x v="3"/>
    <n v="6490"/>
    <n v="315.87"/>
    <m/>
    <s v="Low"/>
    <s v="Large"/>
    <x v="1"/>
    <s v="2000s"/>
    <s v="Fiber"/>
    <n v="4.8670261941448384E-2"/>
  </r>
  <r>
    <n v="2010"/>
    <s v="Karnataka"/>
    <s v="Bijapur / Vijayapura"/>
    <x v="0"/>
    <n v="210"/>
    <n v="2809.52"/>
    <m/>
    <s v="Medium"/>
    <s v="Small"/>
    <x v="1"/>
    <s v="2010s"/>
    <s v="Cereal"/>
    <n v="13.378666666666666"/>
  </r>
  <r>
    <n v="2010"/>
    <s v="Karnataka"/>
    <s v="Bijapur / Vijayapura"/>
    <x v="1"/>
    <n v="164020"/>
    <n v="3100.17"/>
    <m/>
    <s v="High"/>
    <s v="Large"/>
    <x v="1"/>
    <s v="2010s"/>
    <s v="Cereal"/>
    <n v="1.8901170588952566E-2"/>
  </r>
  <r>
    <n v="2010"/>
    <s v="Karnataka"/>
    <s v="Bijapur / Vijayapura"/>
    <x v="2"/>
    <n v="234220"/>
    <n v="657.29"/>
    <m/>
    <s v="Low"/>
    <s v="Large"/>
    <x v="1"/>
    <s v="2010s"/>
    <s v="Pulse"/>
    <n v="2.8062932285885063E-3"/>
  </r>
  <r>
    <n v="2010"/>
    <s v="Karnataka"/>
    <s v="Bijapur / Vijayapura"/>
    <x v="3"/>
    <n v="12910"/>
    <n v="427.58"/>
    <m/>
    <s v="Low"/>
    <s v="Large"/>
    <x v="1"/>
    <s v="2010s"/>
    <s v="Fiber"/>
    <n v="3.3120061967467078E-2"/>
  </r>
  <r>
    <n v="2011"/>
    <s v="Karnataka"/>
    <s v="Bijapur / Vijayapura"/>
    <x v="0"/>
    <n v="180"/>
    <n v="2611.11"/>
    <m/>
    <s v="Medium"/>
    <s v="Small"/>
    <x v="1"/>
    <s v="2010s"/>
    <s v="Cereal"/>
    <n v="14.506166666666667"/>
  </r>
  <r>
    <n v="2011"/>
    <s v="Karnataka"/>
    <s v="Bijapur / Vijayapura"/>
    <x v="1"/>
    <n v="164190"/>
    <n v="3191.79"/>
    <m/>
    <s v="High"/>
    <s v="Large"/>
    <x v="1"/>
    <s v="2010s"/>
    <s v="Cereal"/>
    <n v="1.9439612643888177E-2"/>
  </r>
  <r>
    <n v="2011"/>
    <s v="Karnataka"/>
    <s v="Bijapur / Vijayapura"/>
    <x v="2"/>
    <n v="194880"/>
    <n v="379.62"/>
    <m/>
    <s v="Low"/>
    <s v="Large"/>
    <x v="1"/>
    <s v="2010s"/>
    <s v="Pulse"/>
    <n v="1.9479679802955666E-3"/>
  </r>
  <r>
    <n v="2011"/>
    <s v="Karnataka"/>
    <s v="Bijapur / Vijayapura"/>
    <x v="3"/>
    <n v="13700"/>
    <n v="335.77"/>
    <m/>
    <s v="Low"/>
    <s v="Large"/>
    <x v="1"/>
    <s v="2010s"/>
    <s v="Fiber"/>
    <n v="2.4508759124087589E-2"/>
  </r>
  <r>
    <n v="2012"/>
    <s v="Karnataka"/>
    <s v="Bijapur / Vijayapura"/>
    <x v="0"/>
    <n v="150"/>
    <n v="2533.33"/>
    <m/>
    <s v="Medium"/>
    <s v="Small"/>
    <x v="1"/>
    <s v="2010s"/>
    <s v="Cereal"/>
    <n v="16.888866666666665"/>
  </r>
  <r>
    <n v="2012"/>
    <s v="Karnataka"/>
    <s v="Bijapur / Vijayapura"/>
    <x v="1"/>
    <n v="140720"/>
    <n v="2884.74"/>
    <m/>
    <s v="Medium"/>
    <s v="Large"/>
    <x v="1"/>
    <s v="2010s"/>
    <s v="Cereal"/>
    <n v="2.0499857873791924E-2"/>
  </r>
  <r>
    <n v="2012"/>
    <s v="Karnataka"/>
    <s v="Bijapur / Vijayapura"/>
    <x v="2"/>
    <n v="255620"/>
    <n v="511.78"/>
    <m/>
    <s v="Low"/>
    <s v="Large"/>
    <x v="1"/>
    <s v="2010s"/>
    <s v="Pulse"/>
    <n v="2.0021125107581566E-3"/>
  </r>
  <r>
    <n v="2012"/>
    <s v="Karnataka"/>
    <s v="Bijapur / Vijayapura"/>
    <x v="3"/>
    <n v="13760"/>
    <n v="388.08"/>
    <m/>
    <s v="Low"/>
    <s v="Large"/>
    <x v="1"/>
    <s v="2010s"/>
    <s v="Fiber"/>
    <n v="2.8203488372093022E-2"/>
  </r>
  <r>
    <n v="2013"/>
    <s v="Karnataka"/>
    <s v="Bijapur / Vijayapura"/>
    <x v="0"/>
    <n v="100"/>
    <n v="3100"/>
    <m/>
    <s v="High"/>
    <s v="Small"/>
    <x v="1"/>
    <s v="2010s"/>
    <s v="Cereal"/>
    <n v="31"/>
  </r>
  <r>
    <n v="2013"/>
    <s v="Karnataka"/>
    <s v="Bijapur / Vijayapura"/>
    <x v="1"/>
    <n v="156530"/>
    <n v="3520.09"/>
    <m/>
    <s v="High"/>
    <s v="Large"/>
    <x v="1"/>
    <s v="2010s"/>
    <s v="Cereal"/>
    <n v="2.2488277007602378E-2"/>
  </r>
  <r>
    <n v="2013"/>
    <s v="Karnataka"/>
    <s v="Bijapur / Vijayapura"/>
    <x v="2"/>
    <n v="228660"/>
    <n v="665.44"/>
    <m/>
    <s v="Low"/>
    <s v="Large"/>
    <x v="1"/>
    <s v="2010s"/>
    <s v="Pulse"/>
    <n v="2.9101723082305608E-3"/>
  </r>
  <r>
    <n v="2013"/>
    <s v="Karnataka"/>
    <s v="Bijapur / Vijayapura"/>
    <x v="3"/>
    <n v="11380"/>
    <n v="431.46"/>
    <m/>
    <s v="Low"/>
    <s v="Large"/>
    <x v="1"/>
    <s v="2010s"/>
    <s v="Fiber"/>
    <n v="3.7913884007029879E-2"/>
  </r>
  <r>
    <n v="2014"/>
    <s v="Karnataka"/>
    <s v="Bijapur / Vijayapura"/>
    <x v="0"/>
    <n v="80"/>
    <n v="2875"/>
    <m/>
    <s v="Medium"/>
    <s v="Small"/>
    <x v="1"/>
    <s v="2010s"/>
    <s v="Cereal"/>
    <n v="35.9375"/>
  </r>
  <r>
    <n v="2014"/>
    <s v="Karnataka"/>
    <s v="Bijapur / Vijayapura"/>
    <x v="1"/>
    <n v="134090"/>
    <n v="3475.87"/>
    <m/>
    <s v="High"/>
    <s v="Large"/>
    <x v="1"/>
    <s v="2010s"/>
    <s v="Cereal"/>
    <n v="2.5921918114699082E-2"/>
  </r>
  <r>
    <n v="2014"/>
    <s v="Karnataka"/>
    <s v="Bijapur / Vijayapura"/>
    <x v="2"/>
    <n v="262890"/>
    <n v="512.23"/>
    <m/>
    <s v="Low"/>
    <s v="Large"/>
    <x v="1"/>
    <s v="2010s"/>
    <s v="Pulse"/>
    <n v="1.9484575297653011E-3"/>
  </r>
  <r>
    <n v="2014"/>
    <s v="Karnataka"/>
    <s v="Bijapur / Vijayapura"/>
    <x v="3"/>
    <n v="18420"/>
    <n v="419.11"/>
    <m/>
    <s v="Low"/>
    <s v="Large"/>
    <x v="1"/>
    <s v="2010s"/>
    <s v="Fiber"/>
    <n v="2.2752985884907709E-2"/>
  </r>
  <r>
    <n v="2015"/>
    <s v="Karnataka"/>
    <s v="Bijapur / Vijayapura"/>
    <x v="0"/>
    <n v="80"/>
    <n v="2875"/>
    <m/>
    <s v="Medium"/>
    <s v="Small"/>
    <x v="1"/>
    <s v="2010s"/>
    <s v="Cereal"/>
    <n v="35.9375"/>
  </r>
  <r>
    <n v="2015"/>
    <s v="Karnataka"/>
    <s v="Bijapur / Vijayapura"/>
    <x v="1"/>
    <n v="84510"/>
    <n v="2673.06"/>
    <m/>
    <s v="Medium"/>
    <s v="Large"/>
    <x v="1"/>
    <s v="2010s"/>
    <s v="Cereal"/>
    <n v="3.1630102946396878E-2"/>
  </r>
  <r>
    <n v="2015"/>
    <s v="Karnataka"/>
    <s v="Bijapur / Vijayapura"/>
    <x v="2"/>
    <n v="455090"/>
    <n v="307.58999999999997"/>
    <m/>
    <s v="Low"/>
    <s v="Large"/>
    <x v="1"/>
    <s v="2010s"/>
    <s v="Pulse"/>
    <n v="6.7588828583357136E-4"/>
  </r>
  <r>
    <n v="2015"/>
    <s v="Karnataka"/>
    <s v="Bijapur / Vijayapura"/>
    <x v="3"/>
    <n v="9540"/>
    <n v="341.72"/>
    <m/>
    <s v="Low"/>
    <s v="Large"/>
    <x v="1"/>
    <s v="2010s"/>
    <s v="Fiber"/>
    <n v="3.5819706498951782E-2"/>
  </r>
  <r>
    <n v="2016"/>
    <s v="Karnataka"/>
    <s v="Bijapur / Vijayapura"/>
    <x v="0"/>
    <n v="30"/>
    <n v="2774.19"/>
    <m/>
    <s v="Medium"/>
    <s v="Small"/>
    <x v="1"/>
    <s v="2010s"/>
    <s v="Cereal"/>
    <n v="92.472999999999999"/>
  </r>
  <r>
    <n v="2016"/>
    <s v="Karnataka"/>
    <s v="Bijapur / Vijayapura"/>
    <x v="1"/>
    <n v="128670"/>
    <n v="3734.72"/>
    <m/>
    <s v="High"/>
    <s v="Large"/>
    <x v="1"/>
    <s v="2010s"/>
    <s v="Cereal"/>
    <n v="2.9025569285769798E-2"/>
  </r>
  <r>
    <n v="2016"/>
    <s v="Karnataka"/>
    <s v="Bijapur / Vijayapura"/>
    <x v="2"/>
    <n v="263770"/>
    <n v="469.7"/>
    <m/>
    <s v="Low"/>
    <s v="Large"/>
    <x v="1"/>
    <s v="2010s"/>
    <s v="Pulse"/>
    <n v="1.7807180498161277E-3"/>
  </r>
  <r>
    <n v="2016"/>
    <s v="Karnataka"/>
    <s v="Bijapur / Vijayapura"/>
    <x v="3"/>
    <n v="11320"/>
    <n v="462.13"/>
    <m/>
    <s v="Low"/>
    <s v="Large"/>
    <x v="1"/>
    <s v="2010s"/>
    <s v="Fiber"/>
    <n v="4.0824204946996463E-2"/>
  </r>
  <r>
    <n v="2017"/>
    <s v="Karnataka"/>
    <s v="Bijapur / Vijayapura"/>
    <x v="0"/>
    <n v="30"/>
    <n v="2866.67"/>
    <m/>
    <s v="Medium"/>
    <s v="Small"/>
    <x v="1"/>
    <s v="2010s"/>
    <s v="Cereal"/>
    <n v="95.555666666666667"/>
  </r>
  <r>
    <n v="2017"/>
    <s v="Karnataka"/>
    <s v="Bijapur / Vijayapura"/>
    <x v="1"/>
    <n v="113440"/>
    <n v="4083.32"/>
    <m/>
    <s v="High"/>
    <s v="Large"/>
    <x v="1"/>
    <s v="2010s"/>
    <s v="Cereal"/>
    <n v="3.5995416078984488E-2"/>
  </r>
  <r>
    <n v="2017"/>
    <s v="Karnataka"/>
    <s v="Bijapur / Vijayapura"/>
    <x v="2"/>
    <n v="354620"/>
    <n v="725.92"/>
    <m/>
    <s v="Low"/>
    <s v="Large"/>
    <x v="1"/>
    <s v="2010s"/>
    <s v="Pulse"/>
    <n v="2.0470362641700976E-3"/>
  </r>
  <r>
    <n v="2017"/>
    <s v="Karnataka"/>
    <s v="Bijapur / Vijayapura"/>
    <x v="3"/>
    <n v="13650"/>
    <n v="492.02"/>
    <m/>
    <s v="Low"/>
    <s v="Large"/>
    <x v="1"/>
    <s v="2010s"/>
    <s v="Fiber"/>
    <n v="3.6045421245421247E-2"/>
  </r>
  <r>
    <n v="2008"/>
    <s v="Karnataka"/>
    <s v="Bidar"/>
    <x v="0"/>
    <n v="5500"/>
    <n v="743.64"/>
    <m/>
    <s v="Low"/>
    <s v="Large"/>
    <x v="1"/>
    <s v="2000s"/>
    <s v="Cereal"/>
    <n v="0.13520727272727273"/>
  </r>
  <r>
    <n v="2008"/>
    <s v="Karnataka"/>
    <s v="Bidar"/>
    <x v="1"/>
    <n v="730"/>
    <n v="1890.41"/>
    <m/>
    <s v="Medium"/>
    <s v="Small"/>
    <x v="1"/>
    <s v="2000s"/>
    <s v="Cereal"/>
    <n v="2.5896027397260277"/>
  </r>
  <r>
    <n v="2008"/>
    <s v="Karnataka"/>
    <s v="Bidar"/>
    <x v="2"/>
    <n v="38450"/>
    <n v="566.97"/>
    <m/>
    <s v="Low"/>
    <s v="Large"/>
    <x v="1"/>
    <s v="2000s"/>
    <s v="Pulse"/>
    <n v="1.4745643693107933E-2"/>
  </r>
  <r>
    <n v="2008"/>
    <s v="Karnataka"/>
    <s v="Bidar"/>
    <x v="3"/>
    <n v="1380"/>
    <n v="159.41999999999999"/>
    <m/>
    <s v="Low"/>
    <s v="Medium"/>
    <x v="1"/>
    <s v="2000s"/>
    <s v="Fiber"/>
    <n v="0.11552173913043477"/>
  </r>
  <r>
    <n v="2009"/>
    <s v="Karnataka"/>
    <s v="Bidar"/>
    <x v="0"/>
    <n v="5040"/>
    <n v="765.87"/>
    <m/>
    <s v="Low"/>
    <s v="Large"/>
    <x v="1"/>
    <s v="2000s"/>
    <s v="Cereal"/>
    <n v="0.15195833333333333"/>
  </r>
  <r>
    <n v="2009"/>
    <s v="Karnataka"/>
    <s v="Bidar"/>
    <x v="1"/>
    <n v="1690"/>
    <n v="834.32"/>
    <m/>
    <s v="Low"/>
    <s v="Medium"/>
    <x v="1"/>
    <s v="2000s"/>
    <s v="Cereal"/>
    <n v="0.49368047337278109"/>
  </r>
  <r>
    <n v="2009"/>
    <s v="Karnataka"/>
    <s v="Bidar"/>
    <x v="2"/>
    <n v="39840"/>
    <n v="601.41"/>
    <m/>
    <s v="Low"/>
    <s v="Large"/>
    <x v="1"/>
    <s v="2000s"/>
    <s v="Pulse"/>
    <n v="1.5095632530120482E-2"/>
  </r>
  <r>
    <n v="2009"/>
    <s v="Karnataka"/>
    <s v="Bidar"/>
    <x v="3"/>
    <n v="1170"/>
    <n v="162.38999999999999"/>
    <m/>
    <s v="Low"/>
    <s v="Medium"/>
    <x v="1"/>
    <s v="2000s"/>
    <s v="Fiber"/>
    <n v="0.13879487179487179"/>
  </r>
  <r>
    <n v="2010"/>
    <s v="Karnataka"/>
    <s v="Bidar"/>
    <x v="0"/>
    <n v="4930"/>
    <n v="784.99"/>
    <m/>
    <s v="Low"/>
    <s v="Medium"/>
    <x v="1"/>
    <s v="2010s"/>
    <s v="Cereal"/>
    <n v="0.15922718052738336"/>
  </r>
  <r>
    <n v="2010"/>
    <s v="Karnataka"/>
    <s v="Bidar"/>
    <x v="1"/>
    <n v="1360"/>
    <n v="3338.24"/>
    <m/>
    <s v="High"/>
    <s v="Medium"/>
    <x v="1"/>
    <s v="2010s"/>
    <s v="Cereal"/>
    <n v="2.4545882352941173"/>
  </r>
  <r>
    <n v="2010"/>
    <s v="Karnataka"/>
    <s v="Bidar"/>
    <x v="2"/>
    <n v="43070"/>
    <n v="650.79999999999995"/>
    <m/>
    <s v="Low"/>
    <s v="Large"/>
    <x v="1"/>
    <s v="2010s"/>
    <s v="Pulse"/>
    <n v="1.511028558161133E-2"/>
  </r>
  <r>
    <n v="2010"/>
    <s v="Karnataka"/>
    <s v="Bidar"/>
    <x v="3"/>
    <n v="790"/>
    <n v="189.87"/>
    <m/>
    <s v="Low"/>
    <s v="Small"/>
    <x v="1"/>
    <s v="2010s"/>
    <s v="Fiber"/>
    <n v="0.24034177215189875"/>
  </r>
  <r>
    <n v="2011"/>
    <s v="Karnataka"/>
    <s v="Bidar"/>
    <x v="0"/>
    <n v="6490"/>
    <n v="687.21"/>
    <m/>
    <s v="Low"/>
    <s v="Large"/>
    <x v="1"/>
    <s v="2010s"/>
    <s v="Cereal"/>
    <n v="0.10588751926040062"/>
  </r>
  <r>
    <n v="2011"/>
    <s v="Karnataka"/>
    <s v="Bidar"/>
    <x v="1"/>
    <n v="1530"/>
    <n v="3058.82"/>
    <m/>
    <s v="High"/>
    <s v="Medium"/>
    <x v="1"/>
    <s v="2010s"/>
    <s v="Cereal"/>
    <n v="1.9992287581699348"/>
  </r>
  <r>
    <n v="2011"/>
    <s v="Karnataka"/>
    <s v="Bidar"/>
    <x v="2"/>
    <n v="37860"/>
    <n v="493.92"/>
    <m/>
    <s v="Low"/>
    <s v="Large"/>
    <x v="1"/>
    <s v="2010s"/>
    <s v="Pulse"/>
    <n v="1.30459587955626E-2"/>
  </r>
  <r>
    <n v="2011"/>
    <s v="Karnataka"/>
    <s v="Bidar"/>
    <x v="3"/>
    <n v="630"/>
    <n v="412.7"/>
    <m/>
    <s v="Low"/>
    <s v="Small"/>
    <x v="1"/>
    <s v="2010s"/>
    <s v="Fiber"/>
    <n v="0.65507936507936504"/>
  </r>
  <r>
    <n v="2012"/>
    <s v="Karnataka"/>
    <s v="Bidar"/>
    <x v="0"/>
    <n v="4940"/>
    <n v="987.85"/>
    <m/>
    <s v="Low"/>
    <s v="Medium"/>
    <x v="1"/>
    <s v="2010s"/>
    <s v="Cereal"/>
    <n v="0.19996963562753037"/>
  </r>
  <r>
    <n v="2012"/>
    <s v="Karnataka"/>
    <s v="Bidar"/>
    <x v="1"/>
    <n v="2720"/>
    <n v="2746.32"/>
    <m/>
    <s v="Medium"/>
    <s v="Medium"/>
    <x v="1"/>
    <s v="2010s"/>
    <s v="Cereal"/>
    <n v="1.0096764705882353"/>
  </r>
  <r>
    <n v="2012"/>
    <s v="Karnataka"/>
    <s v="Bidar"/>
    <x v="2"/>
    <n v="47000"/>
    <n v="797.02"/>
    <m/>
    <s v="Low"/>
    <s v="Large"/>
    <x v="1"/>
    <s v="2010s"/>
    <s v="Pulse"/>
    <n v="1.695787234042553E-2"/>
  </r>
  <r>
    <n v="2012"/>
    <s v="Karnataka"/>
    <s v="Bidar"/>
    <x v="3"/>
    <n v="550"/>
    <n v="418.18"/>
    <m/>
    <s v="Low"/>
    <s v="Small"/>
    <x v="1"/>
    <s v="2010s"/>
    <s v="Fiber"/>
    <n v="0.76032727272727274"/>
  </r>
  <r>
    <n v="2013"/>
    <s v="Karnataka"/>
    <s v="Bidar"/>
    <x v="0"/>
    <n v="3570"/>
    <n v="1551.82"/>
    <m/>
    <s v="Medium"/>
    <s v="Medium"/>
    <x v="1"/>
    <s v="2010s"/>
    <s v="Cereal"/>
    <n v="0.4346834733893557"/>
  </r>
  <r>
    <n v="2013"/>
    <s v="Karnataka"/>
    <s v="Bidar"/>
    <x v="1"/>
    <n v="2770"/>
    <n v="3714.8"/>
    <m/>
    <s v="High"/>
    <s v="Medium"/>
    <x v="1"/>
    <s v="2010s"/>
    <s v="Cereal"/>
    <n v="1.3410830324909748"/>
  </r>
  <r>
    <n v="2013"/>
    <s v="Karnataka"/>
    <s v="Bidar"/>
    <x v="2"/>
    <n v="50940"/>
    <n v="779.94"/>
    <m/>
    <s v="Low"/>
    <s v="Large"/>
    <x v="1"/>
    <s v="2010s"/>
    <s v="Pulse"/>
    <n v="1.5310954063604242E-2"/>
  </r>
  <r>
    <n v="2013"/>
    <s v="Karnataka"/>
    <s v="Bidar"/>
    <x v="3"/>
    <n v="320"/>
    <n v="531.25"/>
    <m/>
    <s v="Low"/>
    <s v="Small"/>
    <x v="1"/>
    <s v="2010s"/>
    <s v="Fiber"/>
    <n v="1.66015625"/>
  </r>
  <r>
    <n v="2014"/>
    <s v="Karnataka"/>
    <s v="Bidar"/>
    <x v="0"/>
    <n v="2060"/>
    <n v="966.02"/>
    <m/>
    <s v="Low"/>
    <s v="Medium"/>
    <x v="1"/>
    <s v="2010s"/>
    <s v="Cereal"/>
    <n v="0.46894174757281554"/>
  </r>
  <r>
    <n v="2014"/>
    <s v="Karnataka"/>
    <s v="Bidar"/>
    <x v="1"/>
    <n v="1480"/>
    <n v="1851.35"/>
    <m/>
    <s v="Medium"/>
    <s v="Medium"/>
    <x v="1"/>
    <s v="2010s"/>
    <s v="Cereal"/>
    <n v="1.2509121621621622"/>
  </r>
  <r>
    <n v="2014"/>
    <s v="Karnataka"/>
    <s v="Bidar"/>
    <x v="2"/>
    <n v="25970"/>
    <n v="544.47"/>
    <m/>
    <s v="Low"/>
    <s v="Large"/>
    <x v="1"/>
    <s v="2010s"/>
    <s v="Pulse"/>
    <n v="2.0965344628417405E-2"/>
  </r>
  <r>
    <n v="2014"/>
    <s v="Karnataka"/>
    <s v="Bidar"/>
    <x v="3"/>
    <n v="290"/>
    <n v="482.76"/>
    <m/>
    <s v="Low"/>
    <s v="Small"/>
    <x v="1"/>
    <s v="2010s"/>
    <s v="Fiber"/>
    <n v="1.6646896551724137"/>
  </r>
  <r>
    <n v="2015"/>
    <s v="Karnataka"/>
    <s v="Bidar"/>
    <x v="0"/>
    <n v="1550"/>
    <n v="851.61"/>
    <m/>
    <s v="Low"/>
    <s v="Medium"/>
    <x v="1"/>
    <s v="2010s"/>
    <s v="Cereal"/>
    <n v="0.54942580645161287"/>
  </r>
  <r>
    <n v="2015"/>
    <s v="Karnataka"/>
    <s v="Bidar"/>
    <x v="1"/>
    <n v="1380"/>
    <n v="1956.52"/>
    <m/>
    <s v="Medium"/>
    <s v="Medium"/>
    <x v="1"/>
    <s v="2010s"/>
    <s v="Cereal"/>
    <n v="1.417768115942029"/>
  </r>
  <r>
    <n v="2015"/>
    <s v="Karnataka"/>
    <s v="Bidar"/>
    <x v="2"/>
    <n v="47060"/>
    <n v="245.01"/>
    <m/>
    <s v="Low"/>
    <s v="Large"/>
    <x v="1"/>
    <s v="2010s"/>
    <s v="Pulse"/>
    <n v="5.2063323416914574E-3"/>
  </r>
  <r>
    <n v="2015"/>
    <s v="Karnataka"/>
    <s v="Bidar"/>
    <x v="3"/>
    <n v="280"/>
    <n v="321.43"/>
    <m/>
    <s v="Low"/>
    <s v="Small"/>
    <x v="1"/>
    <s v="2010s"/>
    <s v="Fiber"/>
    <n v="1.1479642857142858"/>
  </r>
  <r>
    <n v="2016"/>
    <s v="Karnataka"/>
    <s v="Bidar"/>
    <x v="0"/>
    <n v="520"/>
    <n v="1198.0999999999999"/>
    <m/>
    <s v="Medium"/>
    <s v="Small"/>
    <x v="1"/>
    <s v="2010s"/>
    <s v="Cereal"/>
    <n v="2.3040384615384615"/>
  </r>
  <r>
    <n v="2016"/>
    <s v="Karnataka"/>
    <s v="Bidar"/>
    <x v="1"/>
    <n v="1520"/>
    <n v="1055.3699999999999"/>
    <m/>
    <s v="Medium"/>
    <s v="Medium"/>
    <x v="1"/>
    <s v="2010s"/>
    <s v="Cereal"/>
    <n v="0.69432236842105255"/>
  </r>
  <r>
    <n v="2016"/>
    <s v="Karnataka"/>
    <s v="Bidar"/>
    <x v="2"/>
    <n v="71790"/>
    <n v="828.4"/>
    <m/>
    <s v="Low"/>
    <s v="Large"/>
    <x v="1"/>
    <s v="2010s"/>
    <s v="Pulse"/>
    <n v="1.153921158935785E-2"/>
  </r>
  <r>
    <n v="2016"/>
    <s v="Karnataka"/>
    <s v="Bidar"/>
    <x v="3"/>
    <n v="50"/>
    <n v="377.65"/>
    <m/>
    <s v="Low"/>
    <s v="Small"/>
    <x v="1"/>
    <s v="2010s"/>
    <s v="Fiber"/>
    <n v="7.5529999999999999"/>
  </r>
  <r>
    <n v="2017"/>
    <s v="Karnataka"/>
    <s v="Bidar"/>
    <x v="0"/>
    <n v="1020"/>
    <n v="1864.44"/>
    <m/>
    <s v="Medium"/>
    <s v="Medium"/>
    <x v="1"/>
    <s v="2010s"/>
    <s v="Cereal"/>
    <n v="1.8278823529411765"/>
  </r>
  <r>
    <n v="2017"/>
    <s v="Karnataka"/>
    <s v="Bidar"/>
    <x v="1"/>
    <n v="870"/>
    <n v="3494.81"/>
    <m/>
    <s v="High"/>
    <s v="Small"/>
    <x v="1"/>
    <s v="2010s"/>
    <s v="Cereal"/>
    <n v="4.0170229885057473"/>
  </r>
  <r>
    <n v="2017"/>
    <s v="Karnataka"/>
    <s v="Bidar"/>
    <x v="2"/>
    <n v="65420"/>
    <n v="877.8"/>
    <m/>
    <s v="Low"/>
    <s v="Large"/>
    <x v="1"/>
    <s v="2010s"/>
    <s v="Pulse"/>
    <n v="1.3417915010700091E-2"/>
  </r>
  <r>
    <n v="2017"/>
    <s v="Karnataka"/>
    <s v="Bidar"/>
    <x v="3"/>
    <n v="490"/>
    <n v="629.63"/>
    <m/>
    <s v="Low"/>
    <s v="Small"/>
    <x v="1"/>
    <s v="2010s"/>
    <s v="Fiber"/>
    <n v="1.2849591836734693"/>
  </r>
  <r>
    <n v="2008"/>
    <s v="Karnataka"/>
    <s v="Raichur"/>
    <x v="0"/>
    <n v="240150"/>
    <n v="3274.95"/>
    <m/>
    <s v="High"/>
    <s v="Large"/>
    <x v="1"/>
    <s v="2000s"/>
    <s v="Cereal"/>
    <n v="1.3637101811367893E-2"/>
  </r>
  <r>
    <n v="2008"/>
    <s v="Karnataka"/>
    <s v="Raichur"/>
    <x v="1"/>
    <n v="28240"/>
    <n v="2748.23"/>
    <m/>
    <s v="Medium"/>
    <s v="Large"/>
    <x v="1"/>
    <s v="2000s"/>
    <s v="Cereal"/>
    <n v="9.7316926345609067E-2"/>
  </r>
  <r>
    <n v="2008"/>
    <s v="Karnataka"/>
    <s v="Raichur"/>
    <x v="2"/>
    <n v="100920"/>
    <n v="362.07"/>
    <m/>
    <s v="Low"/>
    <s v="Large"/>
    <x v="1"/>
    <s v="2000s"/>
    <s v="Pulse"/>
    <n v="3.5876932223543401E-3"/>
  </r>
  <r>
    <n v="2008"/>
    <s v="Karnataka"/>
    <s v="Raichur"/>
    <x v="3"/>
    <n v="37440"/>
    <n v="403.04"/>
    <m/>
    <s v="Low"/>
    <s v="Large"/>
    <x v="1"/>
    <s v="2000s"/>
    <s v="Fiber"/>
    <n v="1.0764957264957265E-2"/>
  </r>
  <r>
    <n v="2009"/>
    <s v="Karnataka"/>
    <s v="Raichur"/>
    <x v="0"/>
    <n v="250400"/>
    <n v="2946.29"/>
    <m/>
    <s v="Medium"/>
    <s v="Large"/>
    <x v="1"/>
    <s v="2000s"/>
    <s v="Cereal"/>
    <n v="1.1766333865814696E-2"/>
  </r>
  <r>
    <n v="2009"/>
    <s v="Karnataka"/>
    <s v="Raichur"/>
    <x v="1"/>
    <n v="41980"/>
    <n v="1515.72"/>
    <m/>
    <s v="Medium"/>
    <s v="Large"/>
    <x v="1"/>
    <s v="2000s"/>
    <s v="Cereal"/>
    <n v="3.6105764649833255E-2"/>
  </r>
  <r>
    <n v="2009"/>
    <s v="Karnataka"/>
    <s v="Raichur"/>
    <x v="2"/>
    <n v="138710"/>
    <n v="414.25"/>
    <m/>
    <s v="Low"/>
    <s v="Large"/>
    <x v="1"/>
    <s v="2000s"/>
    <s v="Pulse"/>
    <n v="2.986446543147574E-3"/>
  </r>
  <r>
    <n v="2009"/>
    <s v="Karnataka"/>
    <s v="Raichur"/>
    <x v="3"/>
    <n v="39610"/>
    <n v="260.79000000000002"/>
    <m/>
    <s v="Low"/>
    <s v="Large"/>
    <x v="1"/>
    <s v="2000s"/>
    <s v="Fiber"/>
    <n v="6.583943448624085E-3"/>
  </r>
  <r>
    <n v="2010"/>
    <s v="Karnataka"/>
    <s v="Raichur"/>
    <x v="0"/>
    <n v="252890"/>
    <n v="3114.24"/>
    <m/>
    <s v="High"/>
    <s v="Large"/>
    <x v="1"/>
    <s v="2010s"/>
    <s v="Cereal"/>
    <n v="1.2314603187156469E-2"/>
  </r>
  <r>
    <n v="2010"/>
    <s v="Karnataka"/>
    <s v="Raichur"/>
    <x v="1"/>
    <n v="49200"/>
    <n v="2835.98"/>
    <m/>
    <s v="Medium"/>
    <s v="Large"/>
    <x v="1"/>
    <s v="2010s"/>
    <s v="Cereal"/>
    <n v="5.7641869918699185E-2"/>
  </r>
  <r>
    <n v="2010"/>
    <s v="Karnataka"/>
    <s v="Raichur"/>
    <x v="2"/>
    <n v="141400"/>
    <n v="514.91999999999996"/>
    <m/>
    <s v="Low"/>
    <s v="Large"/>
    <x v="1"/>
    <s v="2010s"/>
    <s v="Pulse"/>
    <n v="3.6415841584158414E-3"/>
  </r>
  <r>
    <n v="2010"/>
    <s v="Karnataka"/>
    <s v="Raichur"/>
    <x v="3"/>
    <n v="48740"/>
    <n v="319.66000000000003"/>
    <m/>
    <s v="Low"/>
    <s v="Large"/>
    <x v="1"/>
    <s v="2010s"/>
    <s v="Fiber"/>
    <n v="6.5584735330324172E-3"/>
  </r>
  <r>
    <n v="2011"/>
    <s v="Karnataka"/>
    <s v="Raichur"/>
    <x v="0"/>
    <n v="218770"/>
    <n v="3018.7"/>
    <m/>
    <s v="High"/>
    <s v="Large"/>
    <x v="1"/>
    <s v="2010s"/>
    <s v="Cereal"/>
    <n v="1.3798509850527951E-2"/>
  </r>
  <r>
    <n v="2011"/>
    <s v="Karnataka"/>
    <s v="Raichur"/>
    <x v="1"/>
    <n v="53810"/>
    <n v="2920.83"/>
    <m/>
    <s v="Medium"/>
    <s v="Large"/>
    <x v="1"/>
    <s v="2010s"/>
    <s v="Cereal"/>
    <n v="5.428043114662702E-2"/>
  </r>
  <r>
    <n v="2011"/>
    <s v="Karnataka"/>
    <s v="Raichur"/>
    <x v="2"/>
    <n v="102930"/>
    <n v="364.62"/>
    <m/>
    <s v="Low"/>
    <s v="Large"/>
    <x v="1"/>
    <s v="2010s"/>
    <s v="Pulse"/>
    <n v="3.5424074613815216E-3"/>
  </r>
  <r>
    <n v="2011"/>
    <s v="Karnataka"/>
    <s v="Raichur"/>
    <x v="3"/>
    <n v="49630"/>
    <n v="268.58999999999997"/>
    <m/>
    <s v="Low"/>
    <s v="Large"/>
    <x v="1"/>
    <s v="2010s"/>
    <s v="Fiber"/>
    <n v="5.4118476727785612E-3"/>
  </r>
  <r>
    <n v="2012"/>
    <s v="Karnataka"/>
    <s v="Raichur"/>
    <x v="0"/>
    <n v="228590"/>
    <n v="3216.68"/>
    <m/>
    <s v="High"/>
    <s v="Large"/>
    <x v="1"/>
    <s v="2010s"/>
    <s v="Cereal"/>
    <n v="1.4071831663677325E-2"/>
  </r>
  <r>
    <n v="2012"/>
    <s v="Karnataka"/>
    <s v="Raichur"/>
    <x v="1"/>
    <n v="56560"/>
    <n v="2756.19"/>
    <m/>
    <s v="Medium"/>
    <s v="Large"/>
    <x v="1"/>
    <s v="2010s"/>
    <s v="Cereal"/>
    <n v="4.8730374823196608E-2"/>
  </r>
  <r>
    <n v="2012"/>
    <s v="Karnataka"/>
    <s v="Raichur"/>
    <x v="2"/>
    <n v="172830"/>
    <n v="721.58"/>
    <m/>
    <s v="Low"/>
    <s v="Large"/>
    <x v="1"/>
    <s v="2010s"/>
    <s v="Pulse"/>
    <n v="4.1750853439796332E-3"/>
  </r>
  <r>
    <n v="2012"/>
    <s v="Karnataka"/>
    <s v="Raichur"/>
    <x v="3"/>
    <n v="62590"/>
    <n v="551.53"/>
    <m/>
    <s v="Low"/>
    <s v="Large"/>
    <x v="1"/>
    <s v="2010s"/>
    <s v="Fiber"/>
    <n v="8.8117910209298614E-3"/>
  </r>
  <r>
    <n v="2013"/>
    <s v="Karnataka"/>
    <s v="Raichur"/>
    <x v="0"/>
    <n v="254240"/>
    <n v="3288.23"/>
    <m/>
    <s v="High"/>
    <s v="Large"/>
    <x v="1"/>
    <s v="2010s"/>
    <s v="Cereal"/>
    <n v="1.2933566708621775E-2"/>
  </r>
  <r>
    <n v="2013"/>
    <s v="Karnataka"/>
    <s v="Raichur"/>
    <x v="1"/>
    <n v="68220"/>
    <n v="3473.03"/>
    <m/>
    <s v="High"/>
    <s v="Large"/>
    <x v="1"/>
    <s v="2010s"/>
    <s v="Cereal"/>
    <n v="5.0909264145411907E-2"/>
  </r>
  <r>
    <n v="2013"/>
    <s v="Karnataka"/>
    <s v="Raichur"/>
    <x v="2"/>
    <n v="183980"/>
    <n v="868.03"/>
    <m/>
    <s v="Low"/>
    <s v="Large"/>
    <x v="1"/>
    <s v="2010s"/>
    <s v="Pulse"/>
    <n v="4.7180671812153494E-3"/>
  </r>
  <r>
    <n v="2013"/>
    <s v="Karnataka"/>
    <s v="Raichur"/>
    <x v="3"/>
    <n v="67860"/>
    <n v="507.37"/>
    <m/>
    <s v="Low"/>
    <s v="Large"/>
    <x v="1"/>
    <s v="2010s"/>
    <s v="Fiber"/>
    <n v="7.4767167698202184E-3"/>
  </r>
  <r>
    <n v="2014"/>
    <s v="Karnataka"/>
    <s v="Raichur"/>
    <x v="0"/>
    <n v="237740"/>
    <n v="3085.93"/>
    <m/>
    <s v="High"/>
    <s v="Large"/>
    <x v="1"/>
    <s v="2010s"/>
    <s v="Cereal"/>
    <n v="1.2980272566669469E-2"/>
  </r>
  <r>
    <n v="2014"/>
    <s v="Karnataka"/>
    <s v="Raichur"/>
    <x v="1"/>
    <n v="64260"/>
    <n v="3021.32"/>
    <m/>
    <s v="High"/>
    <s v="Large"/>
    <x v="1"/>
    <s v="2010s"/>
    <s v="Cereal"/>
    <n v="4.7017117958294434E-2"/>
  </r>
  <r>
    <n v="2014"/>
    <s v="Karnataka"/>
    <s v="Raichur"/>
    <x v="2"/>
    <n v="112130"/>
    <n v="792.12"/>
    <m/>
    <s v="Low"/>
    <s v="Large"/>
    <x v="1"/>
    <s v="2010s"/>
    <s v="Pulse"/>
    <n v="7.0643003656470169E-3"/>
  </r>
  <r>
    <n v="2014"/>
    <s v="Karnataka"/>
    <s v="Raichur"/>
    <x v="3"/>
    <n v="127870"/>
    <n v="496.05"/>
    <m/>
    <s v="Low"/>
    <s v="Large"/>
    <x v="1"/>
    <s v="2010s"/>
    <s v="Fiber"/>
    <n v="3.8793305701102683E-3"/>
  </r>
  <r>
    <n v="2015"/>
    <s v="Karnataka"/>
    <s v="Raichur"/>
    <x v="0"/>
    <n v="166000"/>
    <n v="3177.47"/>
    <m/>
    <s v="High"/>
    <s v="Large"/>
    <x v="1"/>
    <s v="2010s"/>
    <s v="Cereal"/>
    <n v="1.9141385542168675E-2"/>
  </r>
  <r>
    <n v="2015"/>
    <s v="Karnataka"/>
    <s v="Raichur"/>
    <x v="1"/>
    <n v="50810"/>
    <n v="1314.51"/>
    <m/>
    <s v="Medium"/>
    <s v="Large"/>
    <x v="1"/>
    <s v="2010s"/>
    <s v="Cereal"/>
    <n v="2.5871088368431411E-2"/>
  </r>
  <r>
    <n v="2015"/>
    <s v="Karnataka"/>
    <s v="Raichur"/>
    <x v="2"/>
    <n v="245510"/>
    <n v="517.37"/>
    <m/>
    <s v="Low"/>
    <s v="Large"/>
    <x v="1"/>
    <s v="2010s"/>
    <s v="Pulse"/>
    <n v="2.1073276037635942E-3"/>
  </r>
  <r>
    <n v="2015"/>
    <s v="Karnataka"/>
    <s v="Raichur"/>
    <x v="3"/>
    <n v="73180"/>
    <n v="362.94"/>
    <m/>
    <s v="Low"/>
    <s v="Large"/>
    <x v="1"/>
    <s v="2010s"/>
    <s v="Fiber"/>
    <n v="4.9595517901065865E-3"/>
  </r>
  <r>
    <n v="2016"/>
    <s v="Karnataka"/>
    <s v="Raichur"/>
    <x v="0"/>
    <n v="169290"/>
    <n v="3727.77"/>
    <m/>
    <s v="High"/>
    <s v="Large"/>
    <x v="1"/>
    <s v="2010s"/>
    <s v="Cereal"/>
    <n v="2.2020024809498495E-2"/>
  </r>
  <r>
    <n v="2016"/>
    <s v="Karnataka"/>
    <s v="Raichur"/>
    <x v="1"/>
    <n v="61320"/>
    <n v="1347.81"/>
    <m/>
    <s v="Medium"/>
    <s v="Large"/>
    <x v="1"/>
    <s v="2010s"/>
    <s v="Cereal"/>
    <n v="2.1979941291585127E-2"/>
  </r>
  <r>
    <n v="2016"/>
    <s v="Karnataka"/>
    <s v="Raichur"/>
    <x v="2"/>
    <n v="155720"/>
    <n v="618.25"/>
    <m/>
    <s v="Low"/>
    <s v="Large"/>
    <x v="1"/>
    <s v="2010s"/>
    <s v="Pulse"/>
    <n v="3.9702671461597739E-3"/>
  </r>
  <r>
    <n v="2016"/>
    <s v="Karnataka"/>
    <s v="Raichur"/>
    <x v="3"/>
    <n v="50100"/>
    <n v="638.86"/>
    <m/>
    <s v="Low"/>
    <s v="Large"/>
    <x v="1"/>
    <s v="2010s"/>
    <s v="Fiber"/>
    <n v="1.2751696606786428E-2"/>
  </r>
  <r>
    <n v="2017"/>
    <s v="Karnataka"/>
    <s v="Raichur"/>
    <x v="0"/>
    <n v="167400"/>
    <n v="3265.36"/>
    <m/>
    <s v="High"/>
    <s v="Large"/>
    <x v="1"/>
    <s v="2010s"/>
    <s v="Cereal"/>
    <n v="1.9506332138590203E-2"/>
  </r>
  <r>
    <n v="2017"/>
    <s v="Karnataka"/>
    <s v="Raichur"/>
    <x v="1"/>
    <n v="65340"/>
    <n v="3611.91"/>
    <m/>
    <s v="High"/>
    <s v="Large"/>
    <x v="1"/>
    <s v="2010s"/>
    <s v="Cereal"/>
    <n v="5.5278696051423319E-2"/>
  </r>
  <r>
    <n v="2017"/>
    <s v="Karnataka"/>
    <s v="Raichur"/>
    <x v="2"/>
    <n v="187460"/>
    <n v="791.3"/>
    <m/>
    <s v="Low"/>
    <s v="Large"/>
    <x v="1"/>
    <s v="2010s"/>
    <s v="Pulse"/>
    <n v="4.2211671823322305E-3"/>
  </r>
  <r>
    <n v="2017"/>
    <s v="Karnataka"/>
    <s v="Raichur"/>
    <x v="3"/>
    <n v="92460"/>
    <n v="450.71"/>
    <m/>
    <s v="Low"/>
    <s v="Large"/>
    <x v="1"/>
    <s v="2010s"/>
    <s v="Fiber"/>
    <n v="4.8746484966471987E-3"/>
  </r>
  <r>
    <n v="2008"/>
    <s v="Karnataka"/>
    <s v="Gulbarga / Kalaburagi"/>
    <x v="0"/>
    <n v="92740"/>
    <n v="2335.67"/>
    <m/>
    <s v="Medium"/>
    <s v="Large"/>
    <x v="1"/>
    <s v="2000s"/>
    <s v="Cereal"/>
    <n v="2.5185141255121848E-2"/>
  </r>
  <r>
    <n v="2008"/>
    <s v="Karnataka"/>
    <s v="Gulbarga / Kalaburagi"/>
    <x v="1"/>
    <n v="5940"/>
    <n v="2383.84"/>
    <m/>
    <s v="Medium"/>
    <s v="Large"/>
    <x v="1"/>
    <s v="2000s"/>
    <s v="Cereal"/>
    <n v="0.40131986531986535"/>
  </r>
  <r>
    <n v="2008"/>
    <s v="Karnataka"/>
    <s v="Gulbarga / Kalaburagi"/>
    <x v="2"/>
    <n v="181770"/>
    <n v="625.08000000000004"/>
    <m/>
    <s v="Low"/>
    <s v="Large"/>
    <x v="1"/>
    <s v="2000s"/>
    <s v="Pulse"/>
    <n v="3.4388512955933325E-3"/>
  </r>
  <r>
    <n v="2008"/>
    <s v="Karnataka"/>
    <s v="Gulbarga / Kalaburagi"/>
    <x v="3"/>
    <n v="50980"/>
    <n v="619.46"/>
    <m/>
    <s v="Low"/>
    <s v="Large"/>
    <x v="1"/>
    <s v="2000s"/>
    <s v="Fiber"/>
    <n v="1.2151039623381718E-2"/>
  </r>
  <r>
    <n v="2009"/>
    <s v="Karnataka"/>
    <s v="Gulbarga / Kalaburagi"/>
    <x v="0"/>
    <n v="79470"/>
    <n v="2273.69"/>
    <m/>
    <s v="Medium"/>
    <s v="Large"/>
    <x v="1"/>
    <s v="2000s"/>
    <s v="Cereal"/>
    <n v="2.8610670693343401E-2"/>
  </r>
  <r>
    <n v="2009"/>
    <s v="Karnataka"/>
    <s v="Gulbarga / Kalaburagi"/>
    <x v="1"/>
    <n v="6350"/>
    <n v="1124.4100000000001"/>
    <m/>
    <s v="Medium"/>
    <s v="Large"/>
    <x v="1"/>
    <s v="2000s"/>
    <s v="Cereal"/>
    <n v="0.17707244094488189"/>
  </r>
  <r>
    <n v="2009"/>
    <s v="Karnataka"/>
    <s v="Gulbarga / Kalaburagi"/>
    <x v="2"/>
    <n v="233130"/>
    <n v="729.12"/>
    <m/>
    <s v="Low"/>
    <s v="Large"/>
    <x v="1"/>
    <s v="2000s"/>
    <s v="Pulse"/>
    <n v="3.1275254150045038E-3"/>
  </r>
  <r>
    <n v="2009"/>
    <s v="Karnataka"/>
    <s v="Gulbarga / Kalaburagi"/>
    <x v="3"/>
    <n v="23500"/>
    <n v="401.28"/>
    <m/>
    <s v="Low"/>
    <s v="Large"/>
    <x v="1"/>
    <s v="2000s"/>
    <s v="Fiber"/>
    <n v="1.7075744680851063E-2"/>
  </r>
  <r>
    <n v="2010"/>
    <s v="Karnataka"/>
    <s v="Gulbarga / Kalaburagi"/>
    <x v="0"/>
    <n v="100310"/>
    <n v="2046.76"/>
    <m/>
    <s v="Medium"/>
    <s v="Large"/>
    <x v="1"/>
    <s v="2010s"/>
    <s v="Cereal"/>
    <n v="2.0404346525770112E-2"/>
  </r>
  <r>
    <n v="2010"/>
    <s v="Karnataka"/>
    <s v="Gulbarga / Kalaburagi"/>
    <x v="1"/>
    <n v="8530"/>
    <n v="1865.18"/>
    <m/>
    <s v="Medium"/>
    <s v="Large"/>
    <x v="1"/>
    <s v="2010s"/>
    <s v="Cereal"/>
    <n v="0.21866119577960141"/>
  </r>
  <r>
    <n v="2010"/>
    <s v="Karnataka"/>
    <s v="Gulbarga / Kalaburagi"/>
    <x v="2"/>
    <n v="235860"/>
    <n v="707.45"/>
    <m/>
    <s v="Low"/>
    <s v="Large"/>
    <x v="1"/>
    <s v="2010s"/>
    <s v="Pulse"/>
    <n v="2.9994488255744934E-3"/>
  </r>
  <r>
    <n v="2010"/>
    <s v="Karnataka"/>
    <s v="Gulbarga / Kalaburagi"/>
    <x v="3"/>
    <n v="47080"/>
    <n v="465.59"/>
    <m/>
    <s v="Low"/>
    <s v="Large"/>
    <x v="1"/>
    <s v="2010s"/>
    <s v="Fiber"/>
    <n v="9.8893372982158025E-3"/>
  </r>
  <r>
    <n v="2011"/>
    <s v="Karnataka"/>
    <s v="Gulbarga / Kalaburagi"/>
    <x v="0"/>
    <n v="73060"/>
    <n v="1904.19"/>
    <m/>
    <s v="Medium"/>
    <s v="Large"/>
    <x v="1"/>
    <s v="2010s"/>
    <s v="Cereal"/>
    <n v="2.6063372570490007E-2"/>
  </r>
  <r>
    <n v="2011"/>
    <s v="Karnataka"/>
    <s v="Gulbarga / Kalaburagi"/>
    <x v="1"/>
    <n v="7440"/>
    <n v="2262.1"/>
    <m/>
    <s v="Medium"/>
    <s v="Large"/>
    <x v="1"/>
    <s v="2010s"/>
    <s v="Cereal"/>
    <n v="0.30404569892473116"/>
  </r>
  <r>
    <n v="2011"/>
    <s v="Karnataka"/>
    <s v="Gulbarga / Kalaburagi"/>
    <x v="2"/>
    <n v="179370"/>
    <n v="686.07"/>
    <m/>
    <s v="Low"/>
    <s v="Large"/>
    <x v="1"/>
    <s v="2010s"/>
    <s v="Pulse"/>
    <n v="3.8248871048670351E-3"/>
  </r>
  <r>
    <n v="2011"/>
    <s v="Karnataka"/>
    <s v="Gulbarga / Kalaburagi"/>
    <x v="3"/>
    <n v="88400"/>
    <n v="452.71"/>
    <m/>
    <s v="Low"/>
    <s v="Large"/>
    <x v="1"/>
    <s v="2010s"/>
    <s v="Fiber"/>
    <n v="5.1211538461538456E-3"/>
  </r>
  <r>
    <n v="2012"/>
    <s v="Karnataka"/>
    <s v="Gulbarga / Kalaburagi"/>
    <x v="0"/>
    <n v="67090"/>
    <n v="1355.49"/>
    <m/>
    <s v="Medium"/>
    <s v="Large"/>
    <x v="1"/>
    <s v="2010s"/>
    <s v="Cereal"/>
    <n v="2.0204054255477718E-2"/>
  </r>
  <r>
    <n v="2012"/>
    <s v="Karnataka"/>
    <s v="Gulbarga / Kalaburagi"/>
    <x v="1"/>
    <n v="6450"/>
    <n v="2800"/>
    <m/>
    <s v="Medium"/>
    <s v="Large"/>
    <x v="1"/>
    <s v="2010s"/>
    <s v="Cereal"/>
    <n v="0.43410852713178294"/>
  </r>
  <r>
    <n v="2012"/>
    <s v="Karnataka"/>
    <s v="Gulbarga / Kalaburagi"/>
    <x v="2"/>
    <n v="174700"/>
    <n v="792.62"/>
    <m/>
    <s v="Low"/>
    <s v="Large"/>
    <x v="1"/>
    <s v="2010s"/>
    <s v="Pulse"/>
    <n v="4.5370349170005724E-3"/>
  </r>
  <r>
    <n v="2012"/>
    <s v="Karnataka"/>
    <s v="Gulbarga / Kalaburagi"/>
    <x v="3"/>
    <n v="99230"/>
    <n v="496.93"/>
    <m/>
    <s v="Low"/>
    <s v="Large"/>
    <x v="1"/>
    <s v="2010s"/>
    <s v="Fiber"/>
    <n v="5.0078605260505896E-3"/>
  </r>
  <r>
    <n v="2013"/>
    <s v="Karnataka"/>
    <s v="Gulbarga / Kalaburagi"/>
    <x v="0"/>
    <n v="74680"/>
    <n v="1980.99"/>
    <m/>
    <s v="Medium"/>
    <s v="Large"/>
    <x v="1"/>
    <s v="2010s"/>
    <s v="Cereal"/>
    <n v="2.6526379217996787E-2"/>
  </r>
  <r>
    <n v="2013"/>
    <s v="Karnataka"/>
    <s v="Gulbarga / Kalaburagi"/>
    <x v="1"/>
    <n v="6250"/>
    <n v="2633.6"/>
    <m/>
    <s v="Medium"/>
    <s v="Large"/>
    <x v="1"/>
    <s v="2010s"/>
    <s v="Cereal"/>
    <n v="0.42137599999999997"/>
  </r>
  <r>
    <n v="2013"/>
    <s v="Karnataka"/>
    <s v="Gulbarga / Kalaburagi"/>
    <x v="2"/>
    <n v="184750"/>
    <n v="890.07"/>
    <m/>
    <s v="Low"/>
    <s v="Large"/>
    <x v="1"/>
    <s v="2010s"/>
    <s v="Pulse"/>
    <n v="4.8176995940460085E-3"/>
  </r>
  <r>
    <n v="2013"/>
    <s v="Karnataka"/>
    <s v="Gulbarga / Kalaburagi"/>
    <x v="3"/>
    <n v="127770"/>
    <n v="917.66"/>
    <m/>
    <s v="Low"/>
    <s v="Large"/>
    <x v="1"/>
    <s v="2010s"/>
    <s v="Fiber"/>
    <n v="7.1821241292948264E-3"/>
  </r>
  <r>
    <n v="2014"/>
    <s v="Karnataka"/>
    <s v="Gulbarga / Kalaburagi"/>
    <x v="0"/>
    <n v="87770"/>
    <n v="2568.87"/>
    <m/>
    <s v="Medium"/>
    <s v="Large"/>
    <x v="1"/>
    <s v="2010s"/>
    <s v="Cereal"/>
    <n v="2.9268200979833656E-2"/>
  </r>
  <r>
    <n v="2014"/>
    <s v="Karnataka"/>
    <s v="Gulbarga / Kalaburagi"/>
    <x v="1"/>
    <n v="6330"/>
    <n v="2551.34"/>
    <m/>
    <s v="Medium"/>
    <s v="Large"/>
    <x v="1"/>
    <s v="2010s"/>
    <s v="Cereal"/>
    <n v="0.40305529225908376"/>
  </r>
  <r>
    <n v="2014"/>
    <s v="Karnataka"/>
    <s v="Gulbarga / Kalaburagi"/>
    <x v="2"/>
    <n v="202050"/>
    <n v="829.05"/>
    <m/>
    <s v="Low"/>
    <s v="Large"/>
    <x v="1"/>
    <s v="2010s"/>
    <s v="Pulse"/>
    <n v="4.1031922791388269E-3"/>
  </r>
  <r>
    <n v="2014"/>
    <s v="Karnataka"/>
    <s v="Gulbarga / Kalaburagi"/>
    <x v="3"/>
    <n v="186510"/>
    <n v="676.32"/>
    <m/>
    <s v="Low"/>
    <s v="Large"/>
    <x v="1"/>
    <s v="2010s"/>
    <s v="Fiber"/>
    <n v="3.6261862634711277E-3"/>
  </r>
  <r>
    <n v="2015"/>
    <s v="Karnataka"/>
    <s v="Gulbarga / Kalaburagi"/>
    <x v="0"/>
    <n v="53560"/>
    <n v="2016.62"/>
    <m/>
    <s v="Medium"/>
    <s v="Large"/>
    <x v="1"/>
    <s v="2010s"/>
    <s v="Cereal"/>
    <n v="3.7651605675877518E-2"/>
  </r>
  <r>
    <n v="2015"/>
    <s v="Karnataka"/>
    <s v="Gulbarga / Kalaburagi"/>
    <x v="1"/>
    <n v="3600"/>
    <n v="1375"/>
    <m/>
    <s v="Medium"/>
    <s v="Medium"/>
    <x v="1"/>
    <s v="2010s"/>
    <s v="Cereal"/>
    <n v="0.38194444444444442"/>
  </r>
  <r>
    <n v="2015"/>
    <s v="Karnataka"/>
    <s v="Gulbarga / Kalaburagi"/>
    <x v="2"/>
    <n v="224880"/>
    <n v="420.36"/>
    <m/>
    <s v="Low"/>
    <s v="Large"/>
    <x v="1"/>
    <s v="2010s"/>
    <s v="Pulse"/>
    <n v="1.8692636072572039E-3"/>
  </r>
  <r>
    <n v="2015"/>
    <s v="Karnataka"/>
    <s v="Gulbarga / Kalaburagi"/>
    <x v="3"/>
    <n v="150740"/>
    <n v="359.89"/>
    <m/>
    <s v="Low"/>
    <s v="Large"/>
    <x v="1"/>
    <s v="2010s"/>
    <s v="Fiber"/>
    <n v="2.3874883906063421E-3"/>
  </r>
  <r>
    <n v="2016"/>
    <s v="Karnataka"/>
    <s v="Gulbarga / Kalaburagi"/>
    <x v="0"/>
    <n v="96880"/>
    <n v="3329.87"/>
    <m/>
    <s v="High"/>
    <s v="Large"/>
    <x v="1"/>
    <s v="2010s"/>
    <s v="Cereal"/>
    <n v="3.4371077621800167E-2"/>
  </r>
  <r>
    <n v="2016"/>
    <s v="Karnataka"/>
    <s v="Gulbarga / Kalaburagi"/>
    <x v="1"/>
    <n v="5100"/>
    <n v="1860.53"/>
    <m/>
    <s v="Medium"/>
    <s v="Large"/>
    <x v="1"/>
    <s v="2010s"/>
    <s v="Cereal"/>
    <n v="0.36480980392156864"/>
  </r>
  <r>
    <n v="2016"/>
    <s v="Karnataka"/>
    <s v="Gulbarga / Kalaburagi"/>
    <x v="2"/>
    <n v="200270"/>
    <n v="1150.31"/>
    <m/>
    <s v="Medium"/>
    <s v="Large"/>
    <x v="1"/>
    <s v="2010s"/>
    <s v="Pulse"/>
    <n v="5.743795875567983E-3"/>
  </r>
  <r>
    <n v="2016"/>
    <s v="Karnataka"/>
    <s v="Gulbarga / Kalaburagi"/>
    <x v="3"/>
    <n v="75840"/>
    <n v="500.57"/>
    <m/>
    <s v="Low"/>
    <s v="Large"/>
    <x v="1"/>
    <s v="2010s"/>
    <s v="Fiber"/>
    <n v="6.6003428270042189E-3"/>
  </r>
  <r>
    <n v="2017"/>
    <s v="Karnataka"/>
    <s v="Gulbarga / Kalaburagi"/>
    <x v="0"/>
    <n v="113280"/>
    <n v="3203.49"/>
    <m/>
    <s v="High"/>
    <s v="Large"/>
    <x v="1"/>
    <s v="2010s"/>
    <s v="Cereal"/>
    <n v="2.8279396186440677E-2"/>
  </r>
  <r>
    <n v="2017"/>
    <s v="Karnataka"/>
    <s v="Gulbarga / Kalaburagi"/>
    <x v="1"/>
    <n v="2280"/>
    <n v="3711.84"/>
    <m/>
    <s v="High"/>
    <s v="Medium"/>
    <x v="1"/>
    <s v="2010s"/>
    <s v="Cereal"/>
    <n v="1.6280000000000001"/>
  </r>
  <r>
    <n v="2017"/>
    <s v="Karnataka"/>
    <s v="Gulbarga / Kalaburagi"/>
    <x v="2"/>
    <n v="226660"/>
    <n v="1085.4100000000001"/>
    <m/>
    <s v="Medium"/>
    <s v="Large"/>
    <x v="1"/>
    <s v="2010s"/>
    <s v="Pulse"/>
    <n v="4.7887143739521751E-3"/>
  </r>
  <r>
    <n v="2017"/>
    <s v="Karnataka"/>
    <s v="Gulbarga / Kalaburagi"/>
    <x v="3"/>
    <n v="123770"/>
    <n v="1052.8599999999999"/>
    <m/>
    <s v="Medium"/>
    <s v="Large"/>
    <x v="1"/>
    <s v="2010s"/>
    <s v="Fiber"/>
    <n v="8.5065847943766662E-3"/>
  </r>
  <r>
    <n v="2008"/>
    <s v="Karnataka"/>
    <s v="Dakshina Kannada"/>
    <x v="0"/>
    <n v="116880"/>
    <n v="2347.62"/>
    <m/>
    <s v="Medium"/>
    <s v="Large"/>
    <x v="1"/>
    <s v="2000s"/>
    <s v="Cereal"/>
    <n v="2.0085728952772074E-2"/>
  </r>
  <r>
    <n v="2008"/>
    <s v="Karnataka"/>
    <s v="Dakshina Kannada"/>
    <x v="1"/>
    <n v="60"/>
    <n v="2666.67"/>
    <m/>
    <s v="Medium"/>
    <s v="Small"/>
    <x v="1"/>
    <s v="2000s"/>
    <s v="Cereal"/>
    <n v="44.444499999999998"/>
  </r>
  <r>
    <n v="2009"/>
    <s v="Karnataka"/>
    <s v="Dakshina Kannada"/>
    <x v="0"/>
    <n v="112410"/>
    <n v="2333.7800000000002"/>
    <m/>
    <s v="Medium"/>
    <s v="Large"/>
    <x v="1"/>
    <s v="2000s"/>
    <s v="Cereal"/>
    <n v="2.0761320167244909E-2"/>
  </r>
  <r>
    <n v="2009"/>
    <s v="Karnataka"/>
    <s v="Dakshina Kannada"/>
    <x v="1"/>
    <n v="30"/>
    <n v="1666.67"/>
    <m/>
    <s v="Medium"/>
    <s v="Small"/>
    <x v="1"/>
    <s v="2000s"/>
    <s v="Cereal"/>
    <n v="55.555666666666667"/>
  </r>
  <r>
    <n v="2010"/>
    <s v="Karnataka"/>
    <s v="Dakshina Kannada"/>
    <x v="0"/>
    <n v="110970"/>
    <n v="2353.61"/>
    <m/>
    <s v="Medium"/>
    <s v="Large"/>
    <x v="1"/>
    <s v="2010s"/>
    <s v="Cereal"/>
    <n v="2.1209425970983149E-2"/>
  </r>
  <r>
    <n v="2010"/>
    <s v="Karnataka"/>
    <s v="Dakshina Kannada"/>
    <x v="1"/>
    <n v="20"/>
    <n v="3000"/>
    <m/>
    <s v="High"/>
    <s v="Small"/>
    <x v="1"/>
    <s v="2010s"/>
    <s v="Cereal"/>
    <n v="150"/>
  </r>
  <r>
    <n v="2011"/>
    <s v="Karnataka"/>
    <s v="Dakshina Kannada"/>
    <x v="0"/>
    <n v="110500"/>
    <n v="2425.9699999999998"/>
    <m/>
    <s v="Medium"/>
    <s v="Large"/>
    <x v="1"/>
    <s v="2010s"/>
    <s v="Cereal"/>
    <n v="2.1954479638009047E-2"/>
  </r>
  <r>
    <n v="2011"/>
    <s v="Karnataka"/>
    <s v="Dakshina Kannada"/>
    <x v="1"/>
    <n v="40"/>
    <n v="3000"/>
    <m/>
    <s v="High"/>
    <s v="Small"/>
    <x v="1"/>
    <s v="2010s"/>
    <s v="Cereal"/>
    <n v="75"/>
  </r>
  <r>
    <n v="2012"/>
    <s v="Karnataka"/>
    <s v="Dakshina Kannada"/>
    <x v="0"/>
    <n v="105810"/>
    <n v="2540.9699999999998"/>
    <m/>
    <s v="Medium"/>
    <s v="Large"/>
    <x v="1"/>
    <s v="2010s"/>
    <s v="Cereal"/>
    <n v="2.4014459880918625E-2"/>
  </r>
  <r>
    <n v="2012"/>
    <s v="Karnataka"/>
    <s v="Dakshina Kannada"/>
    <x v="1"/>
    <n v="30"/>
    <n v="3333.33"/>
    <m/>
    <s v="High"/>
    <s v="Small"/>
    <x v="1"/>
    <s v="2010s"/>
    <s v="Cereal"/>
    <n v="111.111"/>
  </r>
  <r>
    <n v="2013"/>
    <s v="Karnataka"/>
    <s v="Dakshina Kannada"/>
    <x v="0"/>
    <n v="106930"/>
    <n v="2695.5"/>
    <m/>
    <s v="Medium"/>
    <s v="Large"/>
    <x v="1"/>
    <s v="2010s"/>
    <s v="Cereal"/>
    <n v="2.5208080052370709E-2"/>
  </r>
  <r>
    <n v="2013"/>
    <s v="Karnataka"/>
    <s v="Dakshina Kannada"/>
    <x v="1"/>
    <n v="50"/>
    <n v="3400"/>
    <m/>
    <s v="High"/>
    <s v="Small"/>
    <x v="1"/>
    <s v="2010s"/>
    <s v="Cereal"/>
    <n v="68"/>
  </r>
  <r>
    <n v="2014"/>
    <s v="Karnataka"/>
    <s v="Dakshina Kannada"/>
    <x v="0"/>
    <n v="101900"/>
    <n v="2653.09"/>
    <m/>
    <s v="Medium"/>
    <s v="Large"/>
    <x v="1"/>
    <s v="2010s"/>
    <s v="Cereal"/>
    <n v="2.603621197252208E-2"/>
  </r>
  <r>
    <n v="2014"/>
    <s v="Karnataka"/>
    <s v="Dakshina Kannada"/>
    <x v="1"/>
    <n v="30"/>
    <n v="3333.33"/>
    <m/>
    <s v="High"/>
    <s v="Small"/>
    <x v="1"/>
    <s v="2010s"/>
    <s v="Cereal"/>
    <n v="111.111"/>
  </r>
  <r>
    <n v="2015"/>
    <s v="Karnataka"/>
    <s v="Dakshina Kannada"/>
    <x v="0"/>
    <n v="98300"/>
    <n v="2577.42"/>
    <m/>
    <s v="Medium"/>
    <s v="Large"/>
    <x v="1"/>
    <s v="2010s"/>
    <s v="Cereal"/>
    <n v="2.6219938962360124E-2"/>
  </r>
  <r>
    <n v="2015"/>
    <s v="Karnataka"/>
    <s v="Dakshina Kannada"/>
    <x v="1"/>
    <n v="10"/>
    <n v="2000"/>
    <m/>
    <s v="Medium"/>
    <s v="Small"/>
    <x v="1"/>
    <s v="2010s"/>
    <s v="Cereal"/>
    <n v="200"/>
  </r>
  <r>
    <n v="2016"/>
    <s v="Karnataka"/>
    <s v="Dakshina Kannada"/>
    <x v="0"/>
    <n v="87130"/>
    <n v="2835.18"/>
    <m/>
    <s v="Medium"/>
    <s v="Large"/>
    <x v="1"/>
    <s v="2010s"/>
    <s v="Cereal"/>
    <n v="3.2539653391483986E-2"/>
  </r>
  <r>
    <n v="2017"/>
    <s v="Karnataka"/>
    <s v="Dakshina Kannada"/>
    <x v="0"/>
    <n v="80260"/>
    <n v="2904.74"/>
    <m/>
    <s v="Medium"/>
    <s v="Large"/>
    <x v="1"/>
    <s v="2010s"/>
    <s v="Cereal"/>
    <n v="3.6191627211562417E-2"/>
  </r>
  <r>
    <n v="2017"/>
    <s v="Karnataka"/>
    <s v="Dakshina Kannada"/>
    <x v="1"/>
    <n v="10"/>
    <n v="3833.33"/>
    <m/>
    <s v="High"/>
    <s v="Small"/>
    <x v="1"/>
    <s v="2010s"/>
    <s v="Cereal"/>
    <n v="383.33299999999997"/>
  </r>
  <r>
    <n v="2008"/>
    <s v="Karnataka"/>
    <s v="Uttara Kannada"/>
    <x v="0"/>
    <n v="80490"/>
    <n v="1521.18"/>
    <m/>
    <s v="Medium"/>
    <s v="Large"/>
    <x v="1"/>
    <s v="2000s"/>
    <s v="Cereal"/>
    <n v="1.889899366380917E-2"/>
  </r>
  <r>
    <n v="2008"/>
    <s v="Karnataka"/>
    <s v="Uttara Kannada"/>
    <x v="1"/>
    <n v="3330"/>
    <n v="4276.28"/>
    <m/>
    <s v="High"/>
    <s v="Medium"/>
    <x v="1"/>
    <s v="2000s"/>
    <s v="Cereal"/>
    <n v="1.284168168168168"/>
  </r>
  <r>
    <n v="2008"/>
    <s v="Karnataka"/>
    <s v="Uttara Kannada"/>
    <x v="2"/>
    <n v="10"/>
    <n v="1000"/>
    <m/>
    <s v="Medium"/>
    <s v="Small"/>
    <x v="1"/>
    <s v="2000s"/>
    <s v="Pulse"/>
    <n v="100"/>
  </r>
  <r>
    <n v="2008"/>
    <s v="Karnataka"/>
    <s v="Uttara Kannada"/>
    <x v="3"/>
    <n v="3450"/>
    <n v="315.94"/>
    <m/>
    <s v="Low"/>
    <s v="Medium"/>
    <x v="1"/>
    <s v="2000s"/>
    <s v="Fiber"/>
    <n v="9.1576811594202903E-2"/>
  </r>
  <r>
    <n v="2009"/>
    <s v="Karnataka"/>
    <s v="Uttara Kannada"/>
    <x v="0"/>
    <n v="80270"/>
    <n v="1934.1"/>
    <m/>
    <s v="Medium"/>
    <s v="Large"/>
    <x v="1"/>
    <s v="2000s"/>
    <s v="Cereal"/>
    <n v="2.4094929612557617E-2"/>
  </r>
  <r>
    <n v="2009"/>
    <s v="Karnataka"/>
    <s v="Uttara Kannada"/>
    <x v="1"/>
    <n v="4450"/>
    <n v="3676.4"/>
    <m/>
    <s v="High"/>
    <s v="Medium"/>
    <x v="1"/>
    <s v="2000s"/>
    <s v="Cereal"/>
    <n v="0.82615730337078652"/>
  </r>
  <r>
    <n v="2009"/>
    <s v="Karnataka"/>
    <s v="Uttara Kannada"/>
    <x v="3"/>
    <n v="2780"/>
    <n v="323.74"/>
    <m/>
    <s v="Low"/>
    <s v="Medium"/>
    <x v="1"/>
    <s v="2000s"/>
    <s v="Fiber"/>
    <n v="0.11645323741007195"/>
  </r>
  <r>
    <n v="2010"/>
    <s v="Karnataka"/>
    <s v="Uttara Kannada"/>
    <x v="0"/>
    <n v="79020"/>
    <n v="1907.37"/>
    <m/>
    <s v="Medium"/>
    <s v="Large"/>
    <x v="1"/>
    <s v="2010s"/>
    <s v="Cereal"/>
    <n v="2.4137813211845102E-2"/>
  </r>
  <r>
    <n v="2010"/>
    <s v="Karnataka"/>
    <s v="Uttara Kannada"/>
    <x v="1"/>
    <n v="4490"/>
    <n v="4173.72"/>
    <m/>
    <s v="High"/>
    <s v="Medium"/>
    <x v="1"/>
    <s v="2010s"/>
    <s v="Cereal"/>
    <n v="0.92955902004454349"/>
  </r>
  <r>
    <n v="2010"/>
    <s v="Karnataka"/>
    <s v="Uttara Kannada"/>
    <x v="2"/>
    <n v="10"/>
    <n v="1000"/>
    <m/>
    <s v="Medium"/>
    <s v="Small"/>
    <x v="1"/>
    <s v="2010s"/>
    <s v="Pulse"/>
    <n v="100"/>
  </r>
  <r>
    <n v="2010"/>
    <s v="Karnataka"/>
    <s v="Uttara Kannada"/>
    <x v="3"/>
    <n v="2990"/>
    <n v="468.23"/>
    <m/>
    <s v="Low"/>
    <s v="Medium"/>
    <x v="1"/>
    <s v="2010s"/>
    <s v="Fiber"/>
    <n v="0.15659866220735785"/>
  </r>
  <r>
    <n v="2011"/>
    <s v="Karnataka"/>
    <s v="Uttara Kannada"/>
    <x v="0"/>
    <n v="75750"/>
    <n v="2051.4899999999998"/>
    <m/>
    <s v="Medium"/>
    <s v="Large"/>
    <x v="1"/>
    <s v="2010s"/>
    <s v="Cereal"/>
    <n v="2.7082376237623759E-2"/>
  </r>
  <r>
    <n v="2011"/>
    <s v="Karnataka"/>
    <s v="Uttara Kannada"/>
    <x v="1"/>
    <n v="3790"/>
    <n v="3023.75"/>
    <m/>
    <s v="High"/>
    <s v="Medium"/>
    <x v="1"/>
    <s v="2010s"/>
    <s v="Cereal"/>
    <n v="0.79782321899736153"/>
  </r>
  <r>
    <n v="2011"/>
    <s v="Karnataka"/>
    <s v="Uttara Kannada"/>
    <x v="3"/>
    <n v="2590"/>
    <n v="177.61"/>
    <m/>
    <s v="Low"/>
    <s v="Medium"/>
    <x v="1"/>
    <s v="2010s"/>
    <s v="Fiber"/>
    <n v="6.8575289575289577E-2"/>
  </r>
  <r>
    <n v="2012"/>
    <s v="Karnataka"/>
    <s v="Uttara Kannada"/>
    <x v="0"/>
    <n v="74280"/>
    <n v="2020.33"/>
    <m/>
    <s v="Medium"/>
    <s v="Large"/>
    <x v="1"/>
    <s v="2010s"/>
    <s v="Cereal"/>
    <n v="2.71988422186322E-2"/>
  </r>
  <r>
    <n v="2012"/>
    <s v="Karnataka"/>
    <s v="Uttara Kannada"/>
    <x v="1"/>
    <n v="4510"/>
    <n v="5494.46"/>
    <m/>
    <s v="High"/>
    <s v="Medium"/>
    <x v="1"/>
    <s v="2010s"/>
    <s v="Cereal"/>
    <n v="1.2182838137472285"/>
  </r>
  <r>
    <n v="2012"/>
    <s v="Karnataka"/>
    <s v="Uttara Kannada"/>
    <x v="3"/>
    <n v="2600"/>
    <n v="411.54"/>
    <m/>
    <s v="Low"/>
    <s v="Medium"/>
    <x v="1"/>
    <s v="2010s"/>
    <s v="Fiber"/>
    <n v="0.15828461538461538"/>
  </r>
  <r>
    <n v="2013"/>
    <s v="Karnataka"/>
    <s v="Uttara Kannada"/>
    <x v="0"/>
    <n v="69970"/>
    <n v="2434.19"/>
    <m/>
    <s v="Medium"/>
    <s v="Large"/>
    <x v="1"/>
    <s v="2010s"/>
    <s v="Cereal"/>
    <n v="3.4789052451050448E-2"/>
  </r>
  <r>
    <n v="2013"/>
    <s v="Karnataka"/>
    <s v="Uttara Kannada"/>
    <x v="1"/>
    <n v="5910"/>
    <n v="2847.72"/>
    <m/>
    <s v="Medium"/>
    <s v="Large"/>
    <x v="1"/>
    <s v="2010s"/>
    <s v="Cereal"/>
    <n v="0.48184771573604057"/>
  </r>
  <r>
    <n v="2013"/>
    <s v="Karnataka"/>
    <s v="Uttara Kannada"/>
    <x v="2"/>
    <n v="10"/>
    <n v="1000"/>
    <m/>
    <s v="Medium"/>
    <s v="Small"/>
    <x v="1"/>
    <s v="2010s"/>
    <s v="Pulse"/>
    <n v="100"/>
  </r>
  <r>
    <n v="2013"/>
    <s v="Karnataka"/>
    <s v="Uttara Kannada"/>
    <x v="3"/>
    <n v="1350"/>
    <n v="370.37"/>
    <m/>
    <s v="Low"/>
    <s v="Medium"/>
    <x v="1"/>
    <s v="2010s"/>
    <s v="Fiber"/>
    <n v="0.27434814814814817"/>
  </r>
  <r>
    <n v="2014"/>
    <s v="Karnataka"/>
    <s v="Uttara Kannada"/>
    <x v="0"/>
    <n v="68510"/>
    <n v="2228.87"/>
    <m/>
    <s v="Medium"/>
    <s v="Large"/>
    <x v="1"/>
    <s v="2010s"/>
    <s v="Cereal"/>
    <n v="3.253349875930521E-2"/>
  </r>
  <r>
    <n v="2014"/>
    <s v="Karnataka"/>
    <s v="Uttara Kannada"/>
    <x v="1"/>
    <n v="6290"/>
    <n v="3815.58"/>
    <m/>
    <s v="High"/>
    <s v="Large"/>
    <x v="1"/>
    <s v="2010s"/>
    <s v="Cereal"/>
    <n v="0.60661049284578694"/>
  </r>
  <r>
    <n v="2014"/>
    <s v="Karnataka"/>
    <s v="Uttara Kannada"/>
    <x v="2"/>
    <n v="20"/>
    <n v="500"/>
    <m/>
    <s v="Low"/>
    <s v="Small"/>
    <x v="1"/>
    <s v="2010s"/>
    <s v="Pulse"/>
    <n v="25"/>
  </r>
  <r>
    <n v="2014"/>
    <s v="Karnataka"/>
    <s v="Uttara Kannada"/>
    <x v="3"/>
    <n v="1410"/>
    <n v="333.33"/>
    <m/>
    <s v="Low"/>
    <s v="Medium"/>
    <x v="1"/>
    <s v="2010s"/>
    <s v="Fiber"/>
    <n v="0.23640425531914894"/>
  </r>
  <r>
    <n v="2015"/>
    <s v="Karnataka"/>
    <s v="Uttara Kannada"/>
    <x v="0"/>
    <n v="67340"/>
    <n v="1657.86"/>
    <m/>
    <s v="Medium"/>
    <s v="Large"/>
    <x v="1"/>
    <s v="2010s"/>
    <s v="Cereal"/>
    <n v="2.4619245619245618E-2"/>
  </r>
  <r>
    <n v="2015"/>
    <s v="Karnataka"/>
    <s v="Uttara Kannada"/>
    <x v="1"/>
    <n v="5230"/>
    <n v="4508.6000000000004"/>
    <m/>
    <s v="High"/>
    <s v="Large"/>
    <x v="1"/>
    <s v="2010s"/>
    <s v="Cereal"/>
    <n v="0.86206500956022947"/>
  </r>
  <r>
    <n v="2015"/>
    <s v="Karnataka"/>
    <s v="Uttara Kannada"/>
    <x v="3"/>
    <n v="1270"/>
    <n v="330.71"/>
    <m/>
    <s v="Low"/>
    <s v="Medium"/>
    <x v="1"/>
    <s v="2010s"/>
    <s v="Fiber"/>
    <n v="0.26040157480314957"/>
  </r>
  <r>
    <n v="2016"/>
    <s v="Karnataka"/>
    <s v="Uttara Kannada"/>
    <x v="0"/>
    <n v="66670"/>
    <n v="1962.86"/>
    <m/>
    <s v="Medium"/>
    <s v="Large"/>
    <x v="1"/>
    <s v="2010s"/>
    <s v="Cereal"/>
    <n v="2.9441427928603568E-2"/>
  </r>
  <r>
    <n v="2016"/>
    <s v="Karnataka"/>
    <s v="Uttara Kannada"/>
    <x v="1"/>
    <n v="5660"/>
    <n v="5424.58"/>
    <m/>
    <s v="High"/>
    <s v="Large"/>
    <x v="1"/>
    <s v="2010s"/>
    <s v="Cereal"/>
    <n v="0.95840636042402827"/>
  </r>
  <r>
    <n v="2016"/>
    <s v="Karnataka"/>
    <s v="Uttara Kannada"/>
    <x v="3"/>
    <n v="1110"/>
    <n v="549.24"/>
    <m/>
    <s v="Low"/>
    <s v="Medium"/>
    <x v="1"/>
    <s v="2010s"/>
    <s v="Fiber"/>
    <n v="0.4948108108108108"/>
  </r>
  <r>
    <n v="2017"/>
    <s v="Karnataka"/>
    <s v="Uttara Kannada"/>
    <x v="0"/>
    <n v="62870"/>
    <n v="1976.12"/>
    <m/>
    <s v="Medium"/>
    <s v="Large"/>
    <x v="1"/>
    <s v="2010s"/>
    <s v="Cereal"/>
    <n v="3.1431843486559564E-2"/>
  </r>
  <r>
    <n v="2017"/>
    <s v="Karnataka"/>
    <s v="Uttara Kannada"/>
    <x v="1"/>
    <n v="9870"/>
    <n v="5450.75"/>
    <m/>
    <s v="High"/>
    <s v="Large"/>
    <x v="1"/>
    <s v="2010s"/>
    <s v="Cereal"/>
    <n v="0.55225430597771019"/>
  </r>
  <r>
    <n v="2017"/>
    <s v="Karnataka"/>
    <s v="Uttara Kannada"/>
    <x v="3"/>
    <n v="1210"/>
    <n v="647.70000000000005"/>
    <m/>
    <s v="Low"/>
    <s v="Medium"/>
    <x v="1"/>
    <s v="2010s"/>
    <s v="Fiber"/>
    <n v="0.53528925619834711"/>
  </r>
  <r>
    <n v="2008"/>
    <s v="Karnataka"/>
    <s v="Kodagu / Coorg"/>
    <x v="0"/>
    <n v="35360"/>
    <n v="2397.62"/>
    <m/>
    <s v="Medium"/>
    <s v="Large"/>
    <x v="1"/>
    <s v="2000s"/>
    <s v="Cereal"/>
    <n v="6.7805995475113123E-2"/>
  </r>
  <r>
    <n v="2008"/>
    <s v="Karnataka"/>
    <s v="Kodagu / Coorg"/>
    <x v="1"/>
    <n v="3810"/>
    <n v="4419.95"/>
    <m/>
    <s v="High"/>
    <s v="Medium"/>
    <x v="1"/>
    <s v="2000s"/>
    <s v="Cereal"/>
    <n v="1.1600918635170603"/>
  </r>
  <r>
    <n v="2009"/>
    <s v="Karnataka"/>
    <s v="Kodagu / Coorg"/>
    <x v="0"/>
    <n v="34840"/>
    <n v="2443.7399999999998"/>
    <m/>
    <s v="Medium"/>
    <s v="Large"/>
    <x v="1"/>
    <s v="2000s"/>
    <s v="Cereal"/>
    <n v="7.0141791044776108E-2"/>
  </r>
  <r>
    <n v="2009"/>
    <s v="Karnataka"/>
    <s v="Kodagu / Coorg"/>
    <x v="1"/>
    <n v="3580"/>
    <n v="4675.9799999999996"/>
    <m/>
    <s v="High"/>
    <s v="Medium"/>
    <x v="1"/>
    <s v="2000s"/>
    <s v="Cereal"/>
    <n v="1.3061396648044692"/>
  </r>
  <r>
    <n v="2010"/>
    <s v="Karnataka"/>
    <s v="Kodagu / Coorg"/>
    <x v="0"/>
    <n v="35440"/>
    <n v="2636.85"/>
    <m/>
    <s v="Medium"/>
    <s v="Large"/>
    <x v="1"/>
    <s v="2010s"/>
    <s v="Cereal"/>
    <n v="7.4403216704288941E-2"/>
  </r>
  <r>
    <n v="2010"/>
    <s v="Karnataka"/>
    <s v="Kodagu / Coorg"/>
    <x v="1"/>
    <n v="3270"/>
    <n v="4798.17"/>
    <m/>
    <s v="High"/>
    <s v="Medium"/>
    <x v="1"/>
    <s v="2010s"/>
    <s v="Cereal"/>
    <n v="1.4673302752293578"/>
  </r>
  <r>
    <n v="2011"/>
    <s v="Karnataka"/>
    <s v="Kodagu / Coorg"/>
    <x v="0"/>
    <n v="34220"/>
    <n v="2724.43"/>
    <m/>
    <s v="Medium"/>
    <s v="Large"/>
    <x v="1"/>
    <s v="2010s"/>
    <s v="Cereal"/>
    <n v="7.9615137346580947E-2"/>
  </r>
  <r>
    <n v="2011"/>
    <s v="Karnataka"/>
    <s v="Kodagu / Coorg"/>
    <x v="1"/>
    <n v="3700"/>
    <n v="3797.3"/>
    <m/>
    <s v="High"/>
    <s v="Medium"/>
    <x v="1"/>
    <s v="2010s"/>
    <s v="Cereal"/>
    <n v="1.0262972972972972"/>
  </r>
  <r>
    <n v="2012"/>
    <s v="Karnataka"/>
    <s v="Kodagu / Coorg"/>
    <x v="0"/>
    <n v="31370"/>
    <n v="2479.44"/>
    <m/>
    <s v="Medium"/>
    <s v="Large"/>
    <x v="1"/>
    <s v="2010s"/>
    <s v="Cereal"/>
    <n v="7.9038571883965569E-2"/>
  </r>
  <r>
    <n v="2012"/>
    <s v="Karnataka"/>
    <s v="Kodagu / Coorg"/>
    <x v="1"/>
    <n v="3910"/>
    <n v="4478.26"/>
    <m/>
    <s v="High"/>
    <s v="Medium"/>
    <x v="1"/>
    <s v="2010s"/>
    <s v="Cereal"/>
    <n v="1.1453350383631715"/>
  </r>
  <r>
    <n v="2013"/>
    <s v="Karnataka"/>
    <s v="Kodagu / Coorg"/>
    <x v="0"/>
    <n v="32030"/>
    <n v="2878.86"/>
    <m/>
    <s v="Medium"/>
    <s v="Large"/>
    <x v="1"/>
    <s v="2010s"/>
    <s v="Cereal"/>
    <n v="8.9880112394630035E-2"/>
  </r>
  <r>
    <n v="2013"/>
    <s v="Karnataka"/>
    <s v="Kodagu / Coorg"/>
    <x v="1"/>
    <n v="2100"/>
    <n v="3861.9"/>
    <m/>
    <s v="High"/>
    <s v="Medium"/>
    <x v="1"/>
    <s v="2010s"/>
    <s v="Cereal"/>
    <n v="1.839"/>
  </r>
  <r>
    <n v="2014"/>
    <s v="Karnataka"/>
    <s v="Kodagu / Coorg"/>
    <x v="0"/>
    <n v="30960"/>
    <n v="2806.85"/>
    <m/>
    <s v="Medium"/>
    <s v="Large"/>
    <x v="1"/>
    <s v="2010s"/>
    <s v="Cereal"/>
    <n v="9.0660529715762272E-2"/>
  </r>
  <r>
    <n v="2014"/>
    <s v="Karnataka"/>
    <s v="Kodagu / Coorg"/>
    <x v="1"/>
    <n v="3520"/>
    <n v="5090.91"/>
    <m/>
    <s v="High"/>
    <s v="Medium"/>
    <x v="1"/>
    <s v="2010s"/>
    <s v="Cereal"/>
    <n v="1.44628125"/>
  </r>
  <r>
    <n v="2015"/>
    <s v="Karnataka"/>
    <s v="Kodagu / Coorg"/>
    <x v="0"/>
    <n v="28340"/>
    <n v="2699.01"/>
    <m/>
    <s v="Medium"/>
    <s v="Large"/>
    <x v="1"/>
    <s v="2010s"/>
    <s v="Cereal"/>
    <n v="9.523676781933664E-2"/>
  </r>
  <r>
    <n v="2015"/>
    <s v="Karnataka"/>
    <s v="Kodagu / Coorg"/>
    <x v="1"/>
    <n v="3450"/>
    <n v="4484.0600000000004"/>
    <m/>
    <s v="High"/>
    <s v="Medium"/>
    <x v="1"/>
    <s v="2010s"/>
    <s v="Cereal"/>
    <n v="1.2997275362318841"/>
  </r>
  <r>
    <n v="2016"/>
    <s v="Karnataka"/>
    <s v="Kodagu / Coorg"/>
    <x v="0"/>
    <n v="27930"/>
    <n v="2431.41"/>
    <m/>
    <s v="Medium"/>
    <s v="Large"/>
    <x v="1"/>
    <s v="2010s"/>
    <s v="Cereal"/>
    <n v="8.7053705692803435E-2"/>
  </r>
  <r>
    <n v="2016"/>
    <s v="Karnataka"/>
    <s v="Kodagu / Coorg"/>
    <x v="1"/>
    <n v="3860"/>
    <n v="5537.55"/>
    <m/>
    <s v="High"/>
    <s v="Medium"/>
    <x v="1"/>
    <s v="2010s"/>
    <s v="Cereal"/>
    <n v="1.4345984455958549"/>
  </r>
  <r>
    <n v="2017"/>
    <s v="Karnataka"/>
    <s v="Kodagu / Coorg"/>
    <x v="0"/>
    <n v="27170"/>
    <n v="2364.9499999999998"/>
    <m/>
    <s v="Medium"/>
    <s v="Large"/>
    <x v="1"/>
    <s v="2010s"/>
    <s v="Cereal"/>
    <n v="8.7042694147957303E-2"/>
  </r>
  <r>
    <n v="2017"/>
    <s v="Karnataka"/>
    <s v="Kodagu / Coorg"/>
    <x v="1"/>
    <n v="3560"/>
    <n v="7516.3"/>
    <m/>
    <s v="High"/>
    <s v="Medium"/>
    <x v="1"/>
    <s v="2010s"/>
    <s v="Cereal"/>
    <n v="2.1113202247191012"/>
  </r>
  <r>
    <n v="2008"/>
    <s v="Tamil Nadu"/>
    <s v="Chengalpattu MGR / Kanchipuram"/>
    <x v="0"/>
    <n v="173110"/>
    <n v="3726.36"/>
    <m/>
    <s v="High"/>
    <s v="Large"/>
    <x v="1"/>
    <s v="2000s"/>
    <s v="Cereal"/>
    <n v="2.1525966148691584E-2"/>
  </r>
  <r>
    <n v="2009"/>
    <s v="Tamil Nadu"/>
    <s v="Chengalpattu MGR / Kanchipuram"/>
    <x v="0"/>
    <n v="171960"/>
    <n v="3417.77"/>
    <m/>
    <s v="High"/>
    <s v="Large"/>
    <x v="1"/>
    <s v="2000s"/>
    <s v="Cereal"/>
    <n v="1.987537799488253E-2"/>
  </r>
  <r>
    <n v="2009"/>
    <s v="Tamil Nadu"/>
    <s v="Chengalpattu MGR / Kanchipuram"/>
    <x v="2"/>
    <n v="20"/>
    <n v="1000"/>
    <m/>
    <s v="Medium"/>
    <s v="Small"/>
    <x v="1"/>
    <s v="2000s"/>
    <s v="Pulse"/>
    <n v="50"/>
  </r>
  <r>
    <n v="2010"/>
    <s v="Tamil Nadu"/>
    <s v="Chengalpattu MGR / Kanchipuram"/>
    <x v="0"/>
    <n v="178960"/>
    <n v="3513.86"/>
    <m/>
    <s v="High"/>
    <s v="Large"/>
    <x v="1"/>
    <s v="2010s"/>
    <s v="Cereal"/>
    <n v="1.9634890478319178E-2"/>
  </r>
  <r>
    <n v="2010"/>
    <s v="Tamil Nadu"/>
    <s v="Chengalpattu MGR / Kanchipuram"/>
    <x v="1"/>
    <n v="10"/>
    <n v="3000"/>
    <m/>
    <s v="High"/>
    <s v="Small"/>
    <x v="1"/>
    <s v="2010s"/>
    <s v="Cereal"/>
    <n v="300"/>
  </r>
  <r>
    <n v="2011"/>
    <s v="Tamil Nadu"/>
    <s v="Chengalpattu MGR / Kanchipuram"/>
    <x v="0"/>
    <n v="169640"/>
    <n v="4176.2"/>
    <m/>
    <s v="High"/>
    <s v="Large"/>
    <x v="1"/>
    <s v="2010s"/>
    <s v="Cereal"/>
    <n v="2.4618014619193586E-2"/>
  </r>
  <r>
    <n v="2011"/>
    <s v="Tamil Nadu"/>
    <s v="Chengalpattu MGR / Kanchipuram"/>
    <x v="1"/>
    <n v="40"/>
    <n v="5500"/>
    <m/>
    <s v="High"/>
    <s v="Small"/>
    <x v="1"/>
    <s v="2010s"/>
    <s v="Cereal"/>
    <n v="137.5"/>
  </r>
  <r>
    <n v="2012"/>
    <s v="Tamil Nadu"/>
    <s v="Chengalpattu MGR / Kanchipuram"/>
    <x v="0"/>
    <n v="156120"/>
    <n v="4133.62"/>
    <m/>
    <s v="High"/>
    <s v="Large"/>
    <x v="1"/>
    <s v="2010s"/>
    <s v="Cereal"/>
    <n v="2.6477197027927234E-2"/>
  </r>
  <r>
    <n v="2012"/>
    <s v="Tamil Nadu"/>
    <s v="Chengalpattu MGR / Kanchipuram"/>
    <x v="1"/>
    <n v="10"/>
    <n v="4000"/>
    <m/>
    <s v="High"/>
    <s v="Small"/>
    <x v="1"/>
    <s v="2010s"/>
    <s v="Cereal"/>
    <n v="400"/>
  </r>
  <r>
    <n v="2012"/>
    <s v="Tamil Nadu"/>
    <s v="Chengalpattu MGR / Kanchipuram"/>
    <x v="2"/>
    <n v="10"/>
    <n v="1000"/>
    <m/>
    <s v="Medium"/>
    <s v="Small"/>
    <x v="1"/>
    <s v="2010s"/>
    <s v="Pulse"/>
    <n v="100"/>
  </r>
  <r>
    <n v="2013"/>
    <s v="Tamil Nadu"/>
    <s v="Chengalpattu MGR / Kanchipuram"/>
    <x v="0"/>
    <n v="181390"/>
    <n v="4649.43"/>
    <m/>
    <s v="High"/>
    <s v="Large"/>
    <x v="1"/>
    <s v="2010s"/>
    <s v="Cereal"/>
    <n v="2.563222889905728E-2"/>
  </r>
  <r>
    <n v="2013"/>
    <s v="Tamil Nadu"/>
    <s v="Chengalpattu MGR / Kanchipuram"/>
    <x v="1"/>
    <n v="110"/>
    <n v="5727.27"/>
    <m/>
    <s v="High"/>
    <s v="Small"/>
    <x v="1"/>
    <s v="2010s"/>
    <s v="Cereal"/>
    <n v="52.06609090909091"/>
  </r>
  <r>
    <n v="2013"/>
    <s v="Tamil Nadu"/>
    <s v="Chengalpattu MGR / Kanchipuram"/>
    <x v="2"/>
    <n v="40"/>
    <n v="500"/>
    <m/>
    <s v="Low"/>
    <s v="Small"/>
    <x v="1"/>
    <s v="2010s"/>
    <s v="Pulse"/>
    <n v="12.5"/>
  </r>
  <r>
    <n v="2014"/>
    <s v="Tamil Nadu"/>
    <s v="Chengalpattu MGR / Kanchipuram"/>
    <x v="0"/>
    <n v="158230"/>
    <n v="4525.6899999999996"/>
    <m/>
    <s v="High"/>
    <s v="Large"/>
    <x v="1"/>
    <s v="2010s"/>
    <s v="Cereal"/>
    <n v="2.8601971813183337E-2"/>
  </r>
  <r>
    <n v="2014"/>
    <s v="Tamil Nadu"/>
    <s v="Chengalpattu MGR / Kanchipuram"/>
    <x v="1"/>
    <n v="540"/>
    <n v="7833.33"/>
    <m/>
    <s v="High"/>
    <s v="Small"/>
    <x v="1"/>
    <s v="2010s"/>
    <s v="Cereal"/>
    <n v="14.506166666666667"/>
  </r>
  <r>
    <n v="2014"/>
    <s v="Tamil Nadu"/>
    <s v="Chengalpattu MGR / Kanchipuram"/>
    <x v="2"/>
    <n v="10"/>
    <n v="1000"/>
    <m/>
    <s v="Medium"/>
    <s v="Small"/>
    <x v="1"/>
    <s v="2010s"/>
    <s v="Pulse"/>
    <n v="100"/>
  </r>
  <r>
    <n v="2015"/>
    <s v="Tamil Nadu"/>
    <s v="Chengalpattu MGR / Kanchipuram"/>
    <x v="0"/>
    <n v="199140"/>
    <n v="3758.66"/>
    <m/>
    <s v="High"/>
    <s v="Large"/>
    <x v="1"/>
    <s v="2010s"/>
    <s v="Cereal"/>
    <n v="1.8874460178768704E-2"/>
  </r>
  <r>
    <n v="2015"/>
    <s v="Tamil Nadu"/>
    <s v="Chengalpattu MGR / Kanchipuram"/>
    <x v="1"/>
    <n v="10"/>
    <n v="10000"/>
    <m/>
    <s v="High"/>
    <s v="Small"/>
    <x v="1"/>
    <s v="2010s"/>
    <s v="Cereal"/>
    <n v="1000"/>
  </r>
  <r>
    <n v="2015"/>
    <s v="Tamil Nadu"/>
    <s v="Chengalpattu MGR / Kanchipuram"/>
    <x v="2"/>
    <n v="30"/>
    <n v="333.33"/>
    <m/>
    <s v="Low"/>
    <s v="Small"/>
    <x v="1"/>
    <s v="2010s"/>
    <s v="Pulse"/>
    <n v="11.110999999999999"/>
  </r>
  <r>
    <n v="2016"/>
    <s v="Tamil Nadu"/>
    <s v="Chengalpattu MGR / Kanchipuram"/>
    <x v="0"/>
    <n v="169580"/>
    <n v="3450.65"/>
    <m/>
    <s v="High"/>
    <s v="Large"/>
    <x v="1"/>
    <s v="2010s"/>
    <s v="Cereal"/>
    <n v="2.0348213232692536E-2"/>
  </r>
  <r>
    <n v="2016"/>
    <s v="Tamil Nadu"/>
    <s v="Chengalpattu MGR / Kanchipuram"/>
    <x v="1"/>
    <n v="30"/>
    <n v="3444.44"/>
    <m/>
    <s v="High"/>
    <s v="Small"/>
    <x v="1"/>
    <s v="2010s"/>
    <s v="Cereal"/>
    <n v="114.81466666666667"/>
  </r>
  <r>
    <n v="2016"/>
    <s v="Tamil Nadu"/>
    <s v="Chengalpattu MGR / Kanchipuram"/>
    <x v="2"/>
    <n v="50"/>
    <n v="469.39"/>
    <m/>
    <s v="Low"/>
    <s v="Small"/>
    <x v="1"/>
    <s v="2010s"/>
    <s v="Pulse"/>
    <n v="9.3878000000000004"/>
  </r>
  <r>
    <n v="2017"/>
    <s v="Tamil Nadu"/>
    <s v="Chengalpattu MGR / Kanchipuram"/>
    <x v="0"/>
    <n v="193220"/>
    <n v="4178.74"/>
    <m/>
    <s v="High"/>
    <s v="Large"/>
    <x v="1"/>
    <s v="2010s"/>
    <s v="Cereal"/>
    <n v="2.162685022254425E-2"/>
  </r>
  <r>
    <n v="2017"/>
    <s v="Tamil Nadu"/>
    <s v="Chengalpattu MGR / Kanchipuram"/>
    <x v="1"/>
    <n v="10"/>
    <n v="6666.67"/>
    <m/>
    <s v="High"/>
    <s v="Small"/>
    <x v="1"/>
    <s v="2010s"/>
    <s v="Cereal"/>
    <n v="666.66700000000003"/>
  </r>
  <r>
    <n v="2008"/>
    <s v="Tamil Nadu"/>
    <s v="South Arcot / Cuddalore"/>
    <x v="0"/>
    <n v="254460"/>
    <n v="2652.75"/>
    <m/>
    <s v="Medium"/>
    <s v="Large"/>
    <x v="1"/>
    <s v="2000s"/>
    <s v="Cereal"/>
    <n v="1.042501768450837E-2"/>
  </r>
  <r>
    <n v="2008"/>
    <s v="Tamil Nadu"/>
    <s v="South Arcot / Cuddalore"/>
    <x v="1"/>
    <n v="17900"/>
    <n v="2799.44"/>
    <m/>
    <s v="Medium"/>
    <s v="Large"/>
    <x v="1"/>
    <s v="2000s"/>
    <s v="Cereal"/>
    <n v="0.15639329608938549"/>
  </r>
  <r>
    <n v="2008"/>
    <s v="Tamil Nadu"/>
    <s v="South Arcot / Cuddalore"/>
    <x v="3"/>
    <n v="13430"/>
    <n v="278.48"/>
    <m/>
    <s v="Low"/>
    <s v="Large"/>
    <x v="1"/>
    <s v="2000s"/>
    <s v="Fiber"/>
    <n v="2.0735666418466123E-2"/>
  </r>
  <r>
    <n v="2009"/>
    <s v="Tamil Nadu"/>
    <s v="South Arcot / Cuddalore"/>
    <x v="0"/>
    <n v="259970"/>
    <n v="3041.85"/>
    <m/>
    <s v="High"/>
    <s v="Large"/>
    <x v="1"/>
    <s v="2000s"/>
    <s v="Cereal"/>
    <n v="1.1700773166134553E-2"/>
  </r>
  <r>
    <n v="2009"/>
    <s v="Tamil Nadu"/>
    <s v="South Arcot / Cuddalore"/>
    <x v="1"/>
    <n v="14570"/>
    <n v="2688.4"/>
    <m/>
    <s v="Medium"/>
    <s v="Large"/>
    <x v="1"/>
    <s v="2000s"/>
    <s v="Cereal"/>
    <n v="0.18451612903225806"/>
  </r>
  <r>
    <n v="2009"/>
    <s v="Tamil Nadu"/>
    <s v="South Arcot / Cuddalore"/>
    <x v="2"/>
    <n v="60"/>
    <n v="166.67"/>
    <m/>
    <s v="Low"/>
    <s v="Small"/>
    <x v="1"/>
    <s v="2000s"/>
    <s v="Pulse"/>
    <n v="2.7778333333333332"/>
  </r>
  <r>
    <n v="2009"/>
    <s v="Tamil Nadu"/>
    <s v="South Arcot / Cuddalore"/>
    <x v="3"/>
    <n v="11150"/>
    <n v="256.5"/>
    <m/>
    <s v="Low"/>
    <s v="Large"/>
    <x v="1"/>
    <s v="2000s"/>
    <s v="Fiber"/>
    <n v="2.3004484304932734E-2"/>
  </r>
  <r>
    <n v="2010"/>
    <s v="Tamil Nadu"/>
    <s v="South Arcot / Cuddalore"/>
    <x v="0"/>
    <n v="265750"/>
    <n v="3061.22"/>
    <m/>
    <s v="High"/>
    <s v="Large"/>
    <x v="1"/>
    <s v="2010s"/>
    <s v="Cereal"/>
    <n v="1.1519172154280338E-2"/>
  </r>
  <r>
    <n v="2010"/>
    <s v="Tamil Nadu"/>
    <s v="South Arcot / Cuddalore"/>
    <x v="1"/>
    <n v="15180"/>
    <n v="2118.58"/>
    <m/>
    <s v="Medium"/>
    <s v="Large"/>
    <x v="1"/>
    <s v="2010s"/>
    <s v="Cereal"/>
    <n v="0.13956389986824769"/>
  </r>
  <r>
    <n v="2010"/>
    <s v="Tamil Nadu"/>
    <s v="South Arcot / Cuddalore"/>
    <x v="2"/>
    <n v="40"/>
    <n v="250"/>
    <m/>
    <s v="Low"/>
    <s v="Small"/>
    <x v="1"/>
    <s v="2010s"/>
    <s v="Pulse"/>
    <n v="6.25"/>
  </r>
  <r>
    <n v="2010"/>
    <s v="Tamil Nadu"/>
    <s v="South Arcot / Cuddalore"/>
    <x v="3"/>
    <n v="11730"/>
    <n v="243.82"/>
    <m/>
    <s v="Low"/>
    <s v="Large"/>
    <x v="1"/>
    <s v="2010s"/>
    <s v="Fiber"/>
    <n v="2.0786018755328216E-2"/>
  </r>
  <r>
    <n v="2011"/>
    <s v="Tamil Nadu"/>
    <s v="South Arcot / Cuddalore"/>
    <x v="0"/>
    <n v="250840"/>
    <n v="2869.8"/>
    <m/>
    <s v="Medium"/>
    <s v="Large"/>
    <x v="1"/>
    <s v="2010s"/>
    <s v="Cereal"/>
    <n v="1.1440759049593368E-2"/>
  </r>
  <r>
    <n v="2011"/>
    <s v="Tamil Nadu"/>
    <s v="South Arcot / Cuddalore"/>
    <x v="1"/>
    <n v="19060"/>
    <n v="3307.97"/>
    <m/>
    <s v="High"/>
    <s v="Large"/>
    <x v="1"/>
    <s v="2010s"/>
    <s v="Cereal"/>
    <n v="0.17355561385099685"/>
  </r>
  <r>
    <n v="2011"/>
    <s v="Tamil Nadu"/>
    <s v="South Arcot / Cuddalore"/>
    <x v="3"/>
    <n v="12000"/>
    <n v="390.83"/>
    <m/>
    <s v="Low"/>
    <s v="Large"/>
    <x v="1"/>
    <s v="2010s"/>
    <s v="Fiber"/>
    <n v="3.2569166666666663E-2"/>
  </r>
  <r>
    <n v="2012"/>
    <s v="Tamil Nadu"/>
    <s v="South Arcot / Cuddalore"/>
    <x v="0"/>
    <n v="227550"/>
    <n v="3233.66"/>
    <m/>
    <s v="High"/>
    <s v="Large"/>
    <x v="1"/>
    <s v="2010s"/>
    <s v="Cereal"/>
    <n v="1.4210766864425401E-2"/>
  </r>
  <r>
    <n v="2012"/>
    <s v="Tamil Nadu"/>
    <s v="South Arcot / Cuddalore"/>
    <x v="1"/>
    <n v="20560"/>
    <n v="2175.58"/>
    <m/>
    <s v="Medium"/>
    <s v="Large"/>
    <x v="1"/>
    <s v="2010s"/>
    <s v="Cereal"/>
    <n v="0.10581614785992217"/>
  </r>
  <r>
    <n v="2012"/>
    <s v="Tamil Nadu"/>
    <s v="South Arcot / Cuddalore"/>
    <x v="3"/>
    <n v="12010"/>
    <n v="413.82"/>
    <m/>
    <s v="Low"/>
    <s v="Large"/>
    <x v="1"/>
    <s v="2010s"/>
    <s v="Fiber"/>
    <n v="3.4456286427976685E-2"/>
  </r>
  <r>
    <n v="2013"/>
    <s v="Tamil Nadu"/>
    <s v="South Arcot / Cuddalore"/>
    <x v="0"/>
    <n v="297930"/>
    <n v="4573.46"/>
    <m/>
    <s v="High"/>
    <s v="Large"/>
    <x v="1"/>
    <s v="2010s"/>
    <s v="Cereal"/>
    <n v="1.5350787097640385E-2"/>
  </r>
  <r>
    <n v="2013"/>
    <s v="Tamil Nadu"/>
    <s v="South Arcot / Cuddalore"/>
    <x v="1"/>
    <n v="53260"/>
    <n v="5165.2299999999996"/>
    <m/>
    <s v="High"/>
    <s v="Large"/>
    <x v="1"/>
    <s v="2010s"/>
    <s v="Cereal"/>
    <n v="9.6981411941419446E-2"/>
  </r>
  <r>
    <n v="2013"/>
    <s v="Tamil Nadu"/>
    <s v="South Arcot / Cuddalore"/>
    <x v="3"/>
    <n v="18200"/>
    <n v="510.99"/>
    <m/>
    <s v="Low"/>
    <s v="Large"/>
    <x v="1"/>
    <s v="2010s"/>
    <s v="Fiber"/>
    <n v="2.8076373626373628E-2"/>
  </r>
  <r>
    <n v="2014"/>
    <s v="Tamil Nadu"/>
    <s v="South Arcot / Cuddalore"/>
    <x v="0"/>
    <n v="306160"/>
    <n v="4816.2700000000004"/>
    <m/>
    <s v="High"/>
    <s v="Large"/>
    <x v="1"/>
    <s v="2010s"/>
    <s v="Cereal"/>
    <n v="1.5731218970472957E-2"/>
  </r>
  <r>
    <n v="2014"/>
    <s v="Tamil Nadu"/>
    <s v="South Arcot / Cuddalore"/>
    <x v="1"/>
    <n v="45090"/>
    <n v="7310.49"/>
    <m/>
    <s v="High"/>
    <s v="Large"/>
    <x v="1"/>
    <s v="2010s"/>
    <s v="Cereal"/>
    <n v="0.16213107119095144"/>
  </r>
  <r>
    <n v="2014"/>
    <s v="Tamil Nadu"/>
    <s v="South Arcot / Cuddalore"/>
    <x v="3"/>
    <n v="16870"/>
    <n v="562.54"/>
    <m/>
    <s v="Low"/>
    <s v="Large"/>
    <x v="1"/>
    <s v="2010s"/>
    <s v="Fiber"/>
    <n v="3.3345583876704207E-2"/>
  </r>
  <r>
    <n v="2015"/>
    <s v="Tamil Nadu"/>
    <s v="South Arcot / Cuddalore"/>
    <x v="0"/>
    <n v="322290"/>
    <n v="3972.94"/>
    <m/>
    <s v="High"/>
    <s v="Large"/>
    <x v="1"/>
    <s v="2010s"/>
    <s v="Cereal"/>
    <n v="1.2327220825964194E-2"/>
  </r>
  <r>
    <n v="2015"/>
    <s v="Tamil Nadu"/>
    <s v="South Arcot / Cuddalore"/>
    <x v="1"/>
    <n v="44650"/>
    <n v="5647.93"/>
    <m/>
    <s v="High"/>
    <s v="Large"/>
    <x v="1"/>
    <s v="2010s"/>
    <s v="Cereal"/>
    <n v="0.12649339305711088"/>
  </r>
  <r>
    <n v="2015"/>
    <s v="Tamil Nadu"/>
    <s v="South Arcot / Cuddalore"/>
    <x v="3"/>
    <n v="16210"/>
    <n v="256.63"/>
    <m/>
    <s v="Low"/>
    <s v="Large"/>
    <x v="1"/>
    <s v="2010s"/>
    <s v="Fiber"/>
    <n v="1.583158544108575E-2"/>
  </r>
  <r>
    <n v="2016"/>
    <s v="Tamil Nadu"/>
    <s v="South Arcot / Cuddalore"/>
    <x v="0"/>
    <n v="314210"/>
    <n v="3924.87"/>
    <m/>
    <s v="High"/>
    <s v="Large"/>
    <x v="1"/>
    <s v="2010s"/>
    <s v="Cereal"/>
    <n v="1.2491231978613029E-2"/>
  </r>
  <r>
    <n v="2016"/>
    <s v="Tamil Nadu"/>
    <s v="South Arcot / Cuddalore"/>
    <x v="1"/>
    <n v="34700"/>
    <n v="4900.05"/>
    <m/>
    <s v="High"/>
    <s v="Large"/>
    <x v="1"/>
    <s v="2010s"/>
    <s v="Cereal"/>
    <n v="0.14121181556195966"/>
  </r>
  <r>
    <n v="2016"/>
    <s v="Tamil Nadu"/>
    <s v="South Arcot / Cuddalore"/>
    <x v="3"/>
    <n v="11350"/>
    <n v="204.7"/>
    <m/>
    <s v="Low"/>
    <s v="Large"/>
    <x v="1"/>
    <s v="2010s"/>
    <s v="Fiber"/>
    <n v="1.8035242290748897E-2"/>
  </r>
  <r>
    <n v="2017"/>
    <s v="Tamil Nadu"/>
    <s v="South Arcot / Cuddalore"/>
    <x v="0"/>
    <n v="294850"/>
    <n v="4299.84"/>
    <m/>
    <s v="High"/>
    <s v="Large"/>
    <x v="1"/>
    <s v="2010s"/>
    <s v="Cereal"/>
    <n v="1.4583143971510937E-2"/>
  </r>
  <r>
    <n v="2017"/>
    <s v="Tamil Nadu"/>
    <s v="South Arcot / Cuddalore"/>
    <x v="1"/>
    <n v="37720"/>
    <n v="7567.6"/>
    <m/>
    <s v="High"/>
    <s v="Large"/>
    <x v="1"/>
    <s v="2010s"/>
    <s v="Cereal"/>
    <n v="0.20062566277836694"/>
  </r>
  <r>
    <n v="2017"/>
    <s v="Tamil Nadu"/>
    <s v="South Arcot / Cuddalore"/>
    <x v="3"/>
    <n v="19370"/>
    <n v="0.34"/>
    <m/>
    <s v="Low"/>
    <s v="Large"/>
    <x v="1"/>
    <s v="2010s"/>
    <s v="Fiber"/>
    <n v="1.7552916881775945E-5"/>
  </r>
  <r>
    <n v="2008"/>
    <s v="Tamil Nadu"/>
    <s v="North Arcot / Vellore"/>
    <x v="0"/>
    <n v="149310"/>
    <n v="3280.49"/>
    <m/>
    <s v="High"/>
    <s v="Large"/>
    <x v="1"/>
    <s v="2000s"/>
    <s v="Cereal"/>
    <n v="2.1970999933025249E-2"/>
  </r>
  <r>
    <n v="2008"/>
    <s v="Tamil Nadu"/>
    <s v="North Arcot / Vellore"/>
    <x v="1"/>
    <n v="4610"/>
    <n v="5789.59"/>
    <m/>
    <s v="High"/>
    <s v="Medium"/>
    <x v="1"/>
    <s v="2000s"/>
    <s v="Cereal"/>
    <n v="1.2558763557483732"/>
  </r>
  <r>
    <n v="2008"/>
    <s v="Tamil Nadu"/>
    <s v="North Arcot / Vellore"/>
    <x v="2"/>
    <n v="120"/>
    <n v="416.67"/>
    <m/>
    <s v="Low"/>
    <s v="Small"/>
    <x v="1"/>
    <s v="2000s"/>
    <s v="Pulse"/>
    <n v="3.4722500000000003"/>
  </r>
  <r>
    <n v="2008"/>
    <s v="Tamil Nadu"/>
    <s v="North Arcot / Vellore"/>
    <x v="3"/>
    <n v="7640"/>
    <n v="312.83"/>
    <m/>
    <s v="Low"/>
    <s v="Large"/>
    <x v="1"/>
    <s v="2000s"/>
    <s v="Fiber"/>
    <n v="4.0946335078534027E-2"/>
  </r>
  <r>
    <n v="2009"/>
    <s v="Tamil Nadu"/>
    <s v="North Arcot / Vellore"/>
    <x v="0"/>
    <n v="144950"/>
    <n v="3179.1"/>
    <m/>
    <s v="High"/>
    <s v="Large"/>
    <x v="1"/>
    <s v="2000s"/>
    <s v="Cereal"/>
    <n v="2.1932390479475681E-2"/>
  </r>
  <r>
    <n v="2009"/>
    <s v="Tamil Nadu"/>
    <s v="North Arcot / Vellore"/>
    <x v="1"/>
    <n v="910"/>
    <n v="5769.23"/>
    <m/>
    <s v="High"/>
    <s v="Small"/>
    <x v="1"/>
    <s v="2000s"/>
    <s v="Cereal"/>
    <n v="6.3398131868131866"/>
  </r>
  <r>
    <n v="2009"/>
    <s v="Tamil Nadu"/>
    <s v="North Arcot / Vellore"/>
    <x v="2"/>
    <n v="170"/>
    <n v="352.94"/>
    <m/>
    <s v="Low"/>
    <s v="Small"/>
    <x v="1"/>
    <s v="2000s"/>
    <s v="Pulse"/>
    <n v="2.0761176470588234"/>
  </r>
  <r>
    <n v="2009"/>
    <s v="Tamil Nadu"/>
    <s v="North Arcot / Vellore"/>
    <x v="3"/>
    <n v="7720"/>
    <n v="340.67"/>
    <m/>
    <s v="Low"/>
    <s v="Large"/>
    <x v="1"/>
    <s v="2000s"/>
    <s v="Fiber"/>
    <n v="4.4128238341968912E-2"/>
  </r>
  <r>
    <n v="2010"/>
    <s v="Tamil Nadu"/>
    <s v="North Arcot / Vellore"/>
    <x v="0"/>
    <n v="168710"/>
    <n v="3026.02"/>
    <m/>
    <s v="High"/>
    <s v="Large"/>
    <x v="1"/>
    <s v="2010s"/>
    <s v="Cereal"/>
    <n v="1.7936221919269753E-2"/>
  </r>
  <r>
    <n v="2010"/>
    <s v="Tamil Nadu"/>
    <s v="North Arcot / Vellore"/>
    <x v="1"/>
    <n v="570"/>
    <n v="4263.16"/>
    <m/>
    <s v="High"/>
    <s v="Small"/>
    <x v="1"/>
    <s v="2010s"/>
    <s v="Cereal"/>
    <n v="7.4792280701754388"/>
  </r>
  <r>
    <n v="2010"/>
    <s v="Tamil Nadu"/>
    <s v="North Arcot / Vellore"/>
    <x v="2"/>
    <n v="410"/>
    <n v="390.24"/>
    <m/>
    <s v="Low"/>
    <s v="Small"/>
    <x v="1"/>
    <s v="2010s"/>
    <s v="Pulse"/>
    <n v="0.95180487804878056"/>
  </r>
  <r>
    <n v="2010"/>
    <s v="Tamil Nadu"/>
    <s v="North Arcot / Vellore"/>
    <x v="3"/>
    <n v="6900"/>
    <n v="385.51"/>
    <m/>
    <s v="Low"/>
    <s v="Large"/>
    <x v="1"/>
    <s v="2010s"/>
    <s v="Fiber"/>
    <n v="5.5871014492753619E-2"/>
  </r>
  <r>
    <n v="2011"/>
    <s v="Tamil Nadu"/>
    <s v="North Arcot / Vellore"/>
    <x v="0"/>
    <n v="101930"/>
    <n v="4451.58"/>
    <m/>
    <s v="High"/>
    <s v="Large"/>
    <x v="1"/>
    <s v="2010s"/>
    <s v="Cereal"/>
    <n v="4.3672912783282641E-2"/>
  </r>
  <r>
    <n v="2011"/>
    <s v="Tamil Nadu"/>
    <s v="North Arcot / Vellore"/>
    <x v="1"/>
    <n v="1940"/>
    <n v="6113.4"/>
    <m/>
    <s v="High"/>
    <s v="Medium"/>
    <x v="1"/>
    <s v="2010s"/>
    <s v="Cereal"/>
    <n v="3.1512371134020616"/>
  </r>
  <r>
    <n v="2011"/>
    <s v="Tamil Nadu"/>
    <s v="North Arcot / Vellore"/>
    <x v="3"/>
    <n v="7900"/>
    <n v="349.37"/>
    <m/>
    <s v="Low"/>
    <s v="Large"/>
    <x v="1"/>
    <s v="2010s"/>
    <s v="Fiber"/>
    <n v="4.4224050632911391E-2"/>
  </r>
  <r>
    <n v="2012"/>
    <s v="Tamil Nadu"/>
    <s v="North Arcot / Vellore"/>
    <x v="0"/>
    <n v="127480"/>
    <n v="3752.04"/>
    <m/>
    <s v="High"/>
    <s v="Large"/>
    <x v="1"/>
    <s v="2010s"/>
    <s v="Cereal"/>
    <n v="2.9432381550047067E-2"/>
  </r>
  <r>
    <n v="2012"/>
    <s v="Tamil Nadu"/>
    <s v="North Arcot / Vellore"/>
    <x v="1"/>
    <n v="1720"/>
    <n v="3313.95"/>
    <m/>
    <s v="High"/>
    <s v="Medium"/>
    <x v="1"/>
    <s v="2010s"/>
    <s v="Cereal"/>
    <n v="1.9267151162790697"/>
  </r>
  <r>
    <n v="2012"/>
    <s v="Tamil Nadu"/>
    <s v="North Arcot / Vellore"/>
    <x v="3"/>
    <n v="8240"/>
    <n v="393.2"/>
    <m/>
    <s v="Low"/>
    <s v="Large"/>
    <x v="1"/>
    <s v="2010s"/>
    <s v="Fiber"/>
    <n v="4.7718446601941744E-2"/>
  </r>
  <r>
    <n v="2013"/>
    <s v="Tamil Nadu"/>
    <s v="North Arcot / Vellore"/>
    <x v="0"/>
    <n v="122000"/>
    <n v="4523.7700000000004"/>
    <m/>
    <s v="High"/>
    <s v="Large"/>
    <x v="1"/>
    <s v="2010s"/>
    <s v="Cereal"/>
    <n v="3.7080081967213116E-2"/>
  </r>
  <r>
    <n v="2013"/>
    <s v="Tamil Nadu"/>
    <s v="North Arcot / Vellore"/>
    <x v="1"/>
    <n v="7170"/>
    <n v="5543.93"/>
    <m/>
    <s v="High"/>
    <s v="Large"/>
    <x v="1"/>
    <s v="2010s"/>
    <s v="Cereal"/>
    <n v="0.77321199442119948"/>
  </r>
  <r>
    <n v="2013"/>
    <s v="Tamil Nadu"/>
    <s v="North Arcot / Vellore"/>
    <x v="3"/>
    <n v="6770"/>
    <n v="475.63"/>
    <m/>
    <s v="Low"/>
    <s v="Large"/>
    <x v="1"/>
    <s v="2010s"/>
    <s v="Fiber"/>
    <n v="7.0255539143279172E-2"/>
  </r>
  <r>
    <n v="2014"/>
    <s v="Tamil Nadu"/>
    <s v="North Arcot / Vellore"/>
    <x v="0"/>
    <n v="129710"/>
    <n v="4887.5200000000004"/>
    <m/>
    <s v="High"/>
    <s v="Large"/>
    <x v="1"/>
    <s v="2010s"/>
    <s v="Cereal"/>
    <n v="3.7680363888674739E-2"/>
  </r>
  <r>
    <n v="2014"/>
    <s v="Tamil Nadu"/>
    <s v="North Arcot / Vellore"/>
    <x v="1"/>
    <n v="7050"/>
    <n v="7878.01"/>
    <m/>
    <s v="High"/>
    <s v="Large"/>
    <x v="1"/>
    <s v="2010s"/>
    <s v="Cereal"/>
    <n v="1.1174482269503547"/>
  </r>
  <r>
    <n v="2014"/>
    <s v="Tamil Nadu"/>
    <s v="North Arcot / Vellore"/>
    <x v="2"/>
    <n v="270"/>
    <n v="481.48"/>
    <m/>
    <s v="Low"/>
    <s v="Small"/>
    <x v="1"/>
    <s v="2010s"/>
    <s v="Pulse"/>
    <n v="1.7832592592592593"/>
  </r>
  <r>
    <n v="2014"/>
    <s v="Tamil Nadu"/>
    <s v="North Arcot / Vellore"/>
    <x v="3"/>
    <n v="9030"/>
    <n v="493.91"/>
    <m/>
    <s v="Low"/>
    <s v="Large"/>
    <x v="1"/>
    <s v="2010s"/>
    <s v="Fiber"/>
    <n v="5.4696566998892582E-2"/>
  </r>
  <r>
    <n v="2015"/>
    <s v="Tamil Nadu"/>
    <s v="North Arcot / Vellore"/>
    <x v="0"/>
    <n v="190650"/>
    <n v="3949.44"/>
    <m/>
    <s v="High"/>
    <s v="Large"/>
    <x v="1"/>
    <s v="2010s"/>
    <s v="Cereal"/>
    <n v="2.0715656963021245E-2"/>
  </r>
  <r>
    <n v="2015"/>
    <s v="Tamil Nadu"/>
    <s v="North Arcot / Vellore"/>
    <x v="1"/>
    <n v="5520"/>
    <n v="7125"/>
    <m/>
    <s v="High"/>
    <s v="Large"/>
    <x v="1"/>
    <s v="2010s"/>
    <s v="Cereal"/>
    <n v="1.2907608695652173"/>
  </r>
  <r>
    <n v="2015"/>
    <s v="Tamil Nadu"/>
    <s v="North Arcot / Vellore"/>
    <x v="2"/>
    <n v="20"/>
    <n v="500"/>
    <m/>
    <s v="Low"/>
    <s v="Small"/>
    <x v="1"/>
    <s v="2010s"/>
    <s v="Pulse"/>
    <n v="25"/>
  </r>
  <r>
    <n v="2015"/>
    <s v="Tamil Nadu"/>
    <s v="North Arcot / Vellore"/>
    <x v="3"/>
    <n v="8440"/>
    <n v="315.17"/>
    <m/>
    <s v="Low"/>
    <s v="Large"/>
    <x v="1"/>
    <s v="2010s"/>
    <s v="Fiber"/>
    <n v="3.7342417061611378E-2"/>
  </r>
  <r>
    <n v="2016"/>
    <s v="Tamil Nadu"/>
    <s v="North Arcot / Vellore"/>
    <x v="0"/>
    <n v="183450"/>
    <n v="4021.55"/>
    <m/>
    <s v="High"/>
    <s v="Large"/>
    <x v="1"/>
    <s v="2010s"/>
    <s v="Cereal"/>
    <n v="2.1921777050967567E-2"/>
  </r>
  <r>
    <n v="2016"/>
    <s v="Tamil Nadu"/>
    <s v="North Arcot / Vellore"/>
    <x v="1"/>
    <n v="4740"/>
    <n v="3951.11"/>
    <m/>
    <s v="High"/>
    <s v="Medium"/>
    <x v="1"/>
    <s v="2010s"/>
    <s v="Cereal"/>
    <n v="0.83356751054852318"/>
  </r>
  <r>
    <n v="2016"/>
    <s v="Tamil Nadu"/>
    <s v="North Arcot / Vellore"/>
    <x v="2"/>
    <n v="60"/>
    <n v="338.98"/>
    <m/>
    <s v="Low"/>
    <s v="Small"/>
    <x v="1"/>
    <s v="2010s"/>
    <s v="Pulse"/>
    <n v="5.6496666666666666"/>
  </r>
  <r>
    <n v="2016"/>
    <s v="Tamil Nadu"/>
    <s v="North Arcot / Vellore"/>
    <x v="3"/>
    <n v="6360"/>
    <n v="306.87"/>
    <m/>
    <s v="Low"/>
    <s v="Large"/>
    <x v="1"/>
    <s v="2010s"/>
    <s v="Fiber"/>
    <n v="4.8250000000000001E-2"/>
  </r>
  <r>
    <n v="2017"/>
    <s v="Tamil Nadu"/>
    <s v="North Arcot / Vellore"/>
    <x v="0"/>
    <n v="216650"/>
    <n v="4428.49"/>
    <m/>
    <s v="High"/>
    <s v="Large"/>
    <x v="1"/>
    <s v="2010s"/>
    <s v="Cereal"/>
    <n v="2.0440756981306252E-2"/>
  </r>
  <r>
    <n v="2017"/>
    <s v="Tamil Nadu"/>
    <s v="North Arcot / Vellore"/>
    <x v="1"/>
    <n v="5370"/>
    <n v="8166.57"/>
    <m/>
    <s v="High"/>
    <s v="Large"/>
    <x v="1"/>
    <s v="2010s"/>
    <s v="Cereal"/>
    <n v="1.5207765363128491"/>
  </r>
  <r>
    <n v="2017"/>
    <s v="Tamil Nadu"/>
    <s v="North Arcot / Vellore"/>
    <x v="2"/>
    <n v="10"/>
    <n v="1000"/>
    <m/>
    <s v="Medium"/>
    <s v="Small"/>
    <x v="1"/>
    <s v="2010s"/>
    <s v="Pulse"/>
    <n v="100"/>
  </r>
  <r>
    <n v="2017"/>
    <s v="Tamil Nadu"/>
    <s v="North Arcot / Vellore"/>
    <x v="3"/>
    <n v="6930"/>
    <n v="0.52"/>
    <m/>
    <s v="Low"/>
    <s v="Large"/>
    <x v="1"/>
    <s v="2010s"/>
    <s v="Fiber"/>
    <n v="7.5036075036075041E-5"/>
  </r>
  <r>
    <n v="2008"/>
    <s v="Tamil Nadu"/>
    <s v="Salem"/>
    <x v="0"/>
    <n v="78830"/>
    <n v="4030.32"/>
    <m/>
    <s v="High"/>
    <s v="Large"/>
    <x v="1"/>
    <s v="2000s"/>
    <s v="Cereal"/>
    <n v="5.1126728402892299E-2"/>
  </r>
  <r>
    <n v="2008"/>
    <s v="Tamil Nadu"/>
    <s v="Salem"/>
    <x v="1"/>
    <n v="41840"/>
    <n v="3402.72"/>
    <m/>
    <s v="High"/>
    <s v="Large"/>
    <x v="1"/>
    <s v="2000s"/>
    <s v="Cereal"/>
    <n v="8.132695984703632E-2"/>
  </r>
  <r>
    <n v="2008"/>
    <s v="Tamil Nadu"/>
    <s v="Salem"/>
    <x v="2"/>
    <n v="330"/>
    <n v="212.12"/>
    <m/>
    <s v="Low"/>
    <s v="Small"/>
    <x v="1"/>
    <s v="2000s"/>
    <s v="Pulse"/>
    <n v="0.6427878787878788"/>
  </r>
  <r>
    <n v="2008"/>
    <s v="Tamil Nadu"/>
    <s v="Salem"/>
    <x v="3"/>
    <n v="24430"/>
    <n v="401.96"/>
    <m/>
    <s v="Low"/>
    <s v="Large"/>
    <x v="1"/>
    <s v="2000s"/>
    <s v="Fiber"/>
    <n v="1.6453540728612361E-2"/>
  </r>
  <r>
    <n v="2009"/>
    <s v="Tamil Nadu"/>
    <s v="Salem"/>
    <x v="0"/>
    <n v="71870"/>
    <n v="4133.4399999999996"/>
    <m/>
    <s v="High"/>
    <s v="Large"/>
    <x v="1"/>
    <s v="2000s"/>
    <s v="Cereal"/>
    <n v="5.7512731320439679E-2"/>
  </r>
  <r>
    <n v="2009"/>
    <s v="Tamil Nadu"/>
    <s v="Salem"/>
    <x v="1"/>
    <n v="30550"/>
    <n v="4979.71"/>
    <m/>
    <s v="High"/>
    <s v="Large"/>
    <x v="1"/>
    <s v="2000s"/>
    <s v="Cereal"/>
    <n v="0.16300196399345335"/>
  </r>
  <r>
    <n v="2009"/>
    <s v="Tamil Nadu"/>
    <s v="Salem"/>
    <x v="2"/>
    <n v="610"/>
    <n v="459.02"/>
    <m/>
    <s v="Low"/>
    <s v="Small"/>
    <x v="1"/>
    <s v="2000s"/>
    <s v="Pulse"/>
    <n v="0.75249180327868848"/>
  </r>
  <r>
    <n v="2009"/>
    <s v="Tamil Nadu"/>
    <s v="Salem"/>
    <x v="3"/>
    <n v="25730"/>
    <n v="350.56"/>
    <m/>
    <s v="Low"/>
    <s v="Large"/>
    <x v="1"/>
    <s v="2000s"/>
    <s v="Fiber"/>
    <n v="1.3624562767197824E-2"/>
  </r>
  <r>
    <n v="2010"/>
    <s v="Tamil Nadu"/>
    <s v="Salem"/>
    <x v="0"/>
    <n v="86560"/>
    <n v="4217.6499999999996"/>
    <m/>
    <s v="High"/>
    <s v="Large"/>
    <x v="1"/>
    <s v="2010s"/>
    <s v="Cereal"/>
    <n v="4.8725161737523101E-2"/>
  </r>
  <r>
    <n v="2010"/>
    <s v="Tamil Nadu"/>
    <s v="Salem"/>
    <x v="1"/>
    <n v="34120"/>
    <n v="5615.77"/>
    <m/>
    <s v="High"/>
    <s v="Large"/>
    <x v="1"/>
    <s v="2010s"/>
    <s v="Cereal"/>
    <n v="0.16458880422039859"/>
  </r>
  <r>
    <n v="2010"/>
    <s v="Tamil Nadu"/>
    <s v="Salem"/>
    <x v="2"/>
    <n v="610"/>
    <n v="459.02"/>
    <m/>
    <s v="Low"/>
    <s v="Small"/>
    <x v="1"/>
    <s v="2010s"/>
    <s v="Pulse"/>
    <n v="0.75249180327868848"/>
  </r>
  <r>
    <n v="2010"/>
    <s v="Tamil Nadu"/>
    <s v="Salem"/>
    <x v="3"/>
    <n v="25540"/>
    <n v="442.44"/>
    <m/>
    <s v="Low"/>
    <s v="Large"/>
    <x v="1"/>
    <s v="2010s"/>
    <s v="Fiber"/>
    <n v="1.7323414252153484E-2"/>
  </r>
  <r>
    <n v="2011"/>
    <s v="Tamil Nadu"/>
    <s v="Salem"/>
    <x v="0"/>
    <n v="83060"/>
    <n v="4584.04"/>
    <m/>
    <s v="High"/>
    <s v="Large"/>
    <x v="1"/>
    <s v="2010s"/>
    <s v="Cereal"/>
    <n v="5.5189501565133636E-2"/>
  </r>
  <r>
    <n v="2011"/>
    <s v="Tamil Nadu"/>
    <s v="Salem"/>
    <x v="1"/>
    <n v="45920"/>
    <n v="5781.36"/>
    <m/>
    <s v="High"/>
    <s v="Large"/>
    <x v="1"/>
    <s v="2010s"/>
    <s v="Cereal"/>
    <n v="0.12590069686411148"/>
  </r>
  <r>
    <n v="2011"/>
    <s v="Tamil Nadu"/>
    <s v="Salem"/>
    <x v="2"/>
    <n v="2950"/>
    <n v="644.07000000000005"/>
    <m/>
    <s v="Low"/>
    <s v="Medium"/>
    <x v="1"/>
    <s v="2010s"/>
    <s v="Pulse"/>
    <n v="0.21832881355932204"/>
  </r>
  <r>
    <n v="2011"/>
    <s v="Tamil Nadu"/>
    <s v="Salem"/>
    <x v="3"/>
    <n v="32620"/>
    <n v="515.63"/>
    <m/>
    <s v="Low"/>
    <s v="Large"/>
    <x v="1"/>
    <s v="2010s"/>
    <s v="Fiber"/>
    <n v="1.5807173513182098E-2"/>
  </r>
  <r>
    <n v="2012"/>
    <s v="Tamil Nadu"/>
    <s v="Salem"/>
    <x v="0"/>
    <n v="48230"/>
    <n v="4127.3100000000004"/>
    <m/>
    <s v="High"/>
    <s v="Large"/>
    <x v="1"/>
    <s v="2010s"/>
    <s v="Cereal"/>
    <n v="8.5575575368028206E-2"/>
  </r>
  <r>
    <n v="2012"/>
    <s v="Tamil Nadu"/>
    <s v="Salem"/>
    <x v="1"/>
    <n v="41470"/>
    <n v="5186.6400000000003"/>
    <m/>
    <s v="High"/>
    <s v="Large"/>
    <x v="1"/>
    <s v="2010s"/>
    <s v="Cereal"/>
    <n v="0.12506968893175791"/>
  </r>
  <r>
    <n v="2012"/>
    <s v="Tamil Nadu"/>
    <s v="Salem"/>
    <x v="2"/>
    <n v="2150"/>
    <n v="465.12"/>
    <m/>
    <s v="Low"/>
    <s v="Medium"/>
    <x v="1"/>
    <s v="2010s"/>
    <s v="Pulse"/>
    <n v="0.21633488372093024"/>
  </r>
  <r>
    <n v="2012"/>
    <s v="Tamil Nadu"/>
    <s v="Salem"/>
    <x v="3"/>
    <n v="33710"/>
    <n v="493.33"/>
    <m/>
    <s v="Low"/>
    <s v="Large"/>
    <x v="1"/>
    <s v="2010s"/>
    <s v="Fiber"/>
    <n v="1.4634529813111835E-2"/>
  </r>
  <r>
    <n v="2013"/>
    <s v="Tamil Nadu"/>
    <s v="Salem"/>
    <x v="0"/>
    <n v="85720"/>
    <n v="4945.99"/>
    <m/>
    <s v="High"/>
    <s v="Large"/>
    <x v="1"/>
    <s v="2010s"/>
    <s v="Cereal"/>
    <n v="5.7699370041997197E-2"/>
  </r>
  <r>
    <n v="2013"/>
    <s v="Tamil Nadu"/>
    <s v="Salem"/>
    <x v="1"/>
    <n v="62560"/>
    <n v="7412.56"/>
    <m/>
    <s v="High"/>
    <s v="Large"/>
    <x v="1"/>
    <s v="2010s"/>
    <s v="Cereal"/>
    <n v="0.11848721227621484"/>
  </r>
  <r>
    <n v="2013"/>
    <s v="Tamil Nadu"/>
    <s v="Salem"/>
    <x v="2"/>
    <n v="4630"/>
    <n v="615.54999999999995"/>
    <m/>
    <s v="Low"/>
    <s v="Medium"/>
    <x v="1"/>
    <s v="2010s"/>
    <s v="Pulse"/>
    <n v="0.13294816414686825"/>
  </r>
  <r>
    <n v="2013"/>
    <s v="Tamil Nadu"/>
    <s v="Salem"/>
    <x v="3"/>
    <n v="29480"/>
    <n v="586.84"/>
    <m/>
    <s v="Low"/>
    <s v="Large"/>
    <x v="1"/>
    <s v="2010s"/>
    <s v="Fiber"/>
    <n v="1.9906377204884668E-2"/>
  </r>
  <r>
    <n v="2014"/>
    <s v="Tamil Nadu"/>
    <s v="Salem"/>
    <x v="0"/>
    <n v="67320"/>
    <n v="5129.68"/>
    <m/>
    <s v="High"/>
    <s v="Large"/>
    <x v="1"/>
    <s v="2010s"/>
    <s v="Cereal"/>
    <n v="7.619845513963161E-2"/>
  </r>
  <r>
    <n v="2014"/>
    <s v="Tamil Nadu"/>
    <s v="Salem"/>
    <x v="1"/>
    <n v="67300"/>
    <n v="8853.2000000000007"/>
    <m/>
    <s v="High"/>
    <s v="Large"/>
    <x v="1"/>
    <s v="2010s"/>
    <s v="Cereal"/>
    <n v="0.13154829123328382"/>
  </r>
  <r>
    <n v="2014"/>
    <s v="Tamil Nadu"/>
    <s v="Salem"/>
    <x v="2"/>
    <n v="2420"/>
    <n v="533.05999999999995"/>
    <m/>
    <s v="Low"/>
    <s v="Medium"/>
    <x v="1"/>
    <s v="2010s"/>
    <s v="Pulse"/>
    <n v="0.22027272727272726"/>
  </r>
  <r>
    <n v="2014"/>
    <s v="Tamil Nadu"/>
    <s v="Salem"/>
    <x v="3"/>
    <n v="34430"/>
    <n v="614.29"/>
    <m/>
    <s v="Low"/>
    <s v="Large"/>
    <x v="1"/>
    <s v="2010s"/>
    <s v="Fiber"/>
    <n v="1.7841707812953817E-2"/>
  </r>
  <r>
    <n v="2015"/>
    <s v="Tamil Nadu"/>
    <s v="Salem"/>
    <x v="0"/>
    <n v="92850"/>
    <n v="4681.42"/>
    <m/>
    <s v="High"/>
    <s v="Large"/>
    <x v="1"/>
    <s v="2010s"/>
    <s v="Cereal"/>
    <n v="5.041917070543888E-2"/>
  </r>
  <r>
    <n v="2015"/>
    <s v="Tamil Nadu"/>
    <s v="Salem"/>
    <x v="1"/>
    <n v="60390"/>
    <n v="9124.19"/>
    <m/>
    <s v="High"/>
    <s v="Large"/>
    <x v="1"/>
    <s v="2010s"/>
    <s v="Cereal"/>
    <n v="0.15108776287464812"/>
  </r>
  <r>
    <n v="2015"/>
    <s v="Tamil Nadu"/>
    <s v="Salem"/>
    <x v="2"/>
    <n v="960"/>
    <n v="541.66999999999996"/>
    <m/>
    <s v="Low"/>
    <s v="Small"/>
    <x v="1"/>
    <s v="2010s"/>
    <s v="Pulse"/>
    <n v="0.56423958333333324"/>
  </r>
  <r>
    <n v="2015"/>
    <s v="Tamil Nadu"/>
    <s v="Salem"/>
    <x v="3"/>
    <n v="27910"/>
    <n v="472.23"/>
    <m/>
    <s v="Low"/>
    <s v="Large"/>
    <x v="1"/>
    <s v="2010s"/>
    <s v="Fiber"/>
    <n v="1.6919742027946973E-2"/>
  </r>
  <r>
    <n v="2016"/>
    <s v="Tamil Nadu"/>
    <s v="Salem"/>
    <x v="0"/>
    <n v="80000"/>
    <n v="4676.96"/>
    <m/>
    <s v="High"/>
    <s v="Large"/>
    <x v="1"/>
    <s v="2010s"/>
    <s v="Cereal"/>
    <n v="5.8462E-2"/>
  </r>
  <r>
    <n v="2016"/>
    <s v="Tamil Nadu"/>
    <s v="Salem"/>
    <x v="1"/>
    <n v="44960"/>
    <n v="6965.03"/>
    <m/>
    <s v="High"/>
    <s v="Large"/>
    <x v="1"/>
    <s v="2010s"/>
    <s v="Cereal"/>
    <n v="0.15491614768683273"/>
  </r>
  <r>
    <n v="2016"/>
    <s v="Tamil Nadu"/>
    <s v="Salem"/>
    <x v="2"/>
    <n v="680"/>
    <n v="548.53"/>
    <m/>
    <s v="Low"/>
    <s v="Small"/>
    <x v="1"/>
    <s v="2010s"/>
    <s v="Pulse"/>
    <n v="0.80666176470588236"/>
  </r>
  <r>
    <n v="2016"/>
    <s v="Tamil Nadu"/>
    <s v="Salem"/>
    <x v="3"/>
    <n v="30000"/>
    <n v="282.49"/>
    <m/>
    <s v="Low"/>
    <s v="Large"/>
    <x v="1"/>
    <s v="2010s"/>
    <s v="Fiber"/>
    <n v="9.4163333333333338E-3"/>
  </r>
  <r>
    <n v="2017"/>
    <s v="Tamil Nadu"/>
    <s v="Salem"/>
    <x v="0"/>
    <n v="73110"/>
    <n v="4929.7700000000004"/>
    <m/>
    <s v="High"/>
    <s v="Large"/>
    <x v="1"/>
    <s v="2010s"/>
    <s v="Cereal"/>
    <n v="6.7429489809875537E-2"/>
  </r>
  <r>
    <n v="2017"/>
    <s v="Tamil Nadu"/>
    <s v="Salem"/>
    <x v="1"/>
    <n v="51960"/>
    <n v="9156.11"/>
    <m/>
    <s v="High"/>
    <s v="Large"/>
    <x v="1"/>
    <s v="2010s"/>
    <s v="Cereal"/>
    <n v="0.17621458814472674"/>
  </r>
  <r>
    <n v="2017"/>
    <s v="Tamil Nadu"/>
    <s v="Salem"/>
    <x v="2"/>
    <n v="1100"/>
    <n v="925.59"/>
    <m/>
    <s v="Low"/>
    <s v="Medium"/>
    <x v="1"/>
    <s v="2010s"/>
    <s v="Pulse"/>
    <n v="0.84144545454545461"/>
  </r>
  <r>
    <n v="2017"/>
    <s v="Tamil Nadu"/>
    <s v="Salem"/>
    <x v="3"/>
    <n v="37060"/>
    <n v="0.5"/>
    <m/>
    <s v="Low"/>
    <s v="Large"/>
    <x v="1"/>
    <s v="2010s"/>
    <s v="Fiber"/>
    <n v="1.3491635186184566E-5"/>
  </r>
  <r>
    <n v="2008"/>
    <s v="Tamil Nadu"/>
    <s v="Coimbatore"/>
    <x v="0"/>
    <n v="104490"/>
    <n v="1865.15"/>
    <m/>
    <s v="Medium"/>
    <s v="Large"/>
    <x v="1"/>
    <s v="2000s"/>
    <s v="Cereal"/>
    <n v="1.7850033496028327E-2"/>
  </r>
  <r>
    <n v="2008"/>
    <s v="Tamil Nadu"/>
    <s v="Coimbatore"/>
    <x v="1"/>
    <n v="23450"/>
    <n v="4522.17"/>
    <m/>
    <s v="High"/>
    <s v="Large"/>
    <x v="1"/>
    <s v="2000s"/>
    <s v="Cereal"/>
    <n v="0.19284307036247336"/>
  </r>
  <r>
    <n v="2008"/>
    <s v="Tamil Nadu"/>
    <s v="Coimbatore"/>
    <x v="2"/>
    <n v="3490"/>
    <n v="686.25"/>
    <m/>
    <s v="Low"/>
    <s v="Medium"/>
    <x v="1"/>
    <s v="2000s"/>
    <s v="Pulse"/>
    <n v="0.19663323782234957"/>
  </r>
  <r>
    <n v="2008"/>
    <s v="Tamil Nadu"/>
    <s v="Coimbatore"/>
    <x v="3"/>
    <n v="1460"/>
    <n v="245.73"/>
    <m/>
    <s v="Low"/>
    <s v="Medium"/>
    <x v="1"/>
    <s v="2000s"/>
    <s v="Fiber"/>
    <n v="0.1683082191780822"/>
  </r>
  <r>
    <n v="2009"/>
    <s v="Tamil Nadu"/>
    <s v="Coimbatore"/>
    <x v="0"/>
    <n v="104100"/>
    <n v="2146.21"/>
    <m/>
    <s v="Medium"/>
    <s v="Large"/>
    <x v="1"/>
    <s v="2000s"/>
    <s v="Cereal"/>
    <n v="2.0616810758885686E-2"/>
  </r>
  <r>
    <n v="2009"/>
    <s v="Tamil Nadu"/>
    <s v="Coimbatore"/>
    <x v="1"/>
    <n v="21230"/>
    <n v="6637.78"/>
    <m/>
    <s v="High"/>
    <s v="Large"/>
    <x v="1"/>
    <s v="2000s"/>
    <s v="Cereal"/>
    <n v="0.31266038624587844"/>
  </r>
  <r>
    <n v="2009"/>
    <s v="Tamil Nadu"/>
    <s v="Coimbatore"/>
    <x v="2"/>
    <n v="3850"/>
    <n v="669.7"/>
    <m/>
    <s v="Low"/>
    <s v="Medium"/>
    <x v="1"/>
    <s v="2000s"/>
    <s v="Pulse"/>
    <n v="0.17394805194805196"/>
  </r>
  <r>
    <n v="2009"/>
    <s v="Tamil Nadu"/>
    <s v="Coimbatore"/>
    <x v="3"/>
    <n v="1130"/>
    <n v="615.04"/>
    <m/>
    <s v="Low"/>
    <s v="Medium"/>
    <x v="1"/>
    <s v="2000s"/>
    <s v="Fiber"/>
    <n v="0.54428318584070789"/>
  </r>
  <r>
    <n v="2010"/>
    <s v="Tamil Nadu"/>
    <s v="Coimbatore"/>
    <x v="0"/>
    <n v="101470"/>
    <n v="2392.48"/>
    <m/>
    <s v="Medium"/>
    <s v="Large"/>
    <x v="1"/>
    <s v="2010s"/>
    <s v="Cereal"/>
    <n v="2.3578200453335963E-2"/>
  </r>
  <r>
    <n v="2010"/>
    <s v="Tamil Nadu"/>
    <s v="Coimbatore"/>
    <x v="1"/>
    <n v="19010"/>
    <n v="5466.86"/>
    <m/>
    <s v="High"/>
    <s v="Large"/>
    <x v="1"/>
    <s v="2010s"/>
    <s v="Cereal"/>
    <n v="0.28757811678064177"/>
  </r>
  <r>
    <n v="2010"/>
    <s v="Tamil Nadu"/>
    <s v="Coimbatore"/>
    <x v="2"/>
    <n v="3500"/>
    <n v="743.22"/>
    <m/>
    <s v="Low"/>
    <s v="Medium"/>
    <x v="1"/>
    <s v="2010s"/>
    <s v="Pulse"/>
    <n v="0.21234857142857144"/>
  </r>
  <r>
    <n v="2010"/>
    <s v="Tamil Nadu"/>
    <s v="Coimbatore"/>
    <x v="3"/>
    <n v="1090"/>
    <n v="435.78"/>
    <m/>
    <s v="Low"/>
    <s v="Medium"/>
    <x v="1"/>
    <s v="2010s"/>
    <s v="Fiber"/>
    <n v="0.39979816513761468"/>
  </r>
  <r>
    <n v="2011"/>
    <s v="Tamil Nadu"/>
    <s v="Coimbatore"/>
    <x v="0"/>
    <n v="100520"/>
    <n v="3672.92"/>
    <m/>
    <s v="High"/>
    <s v="Large"/>
    <x v="1"/>
    <s v="2010s"/>
    <s v="Cereal"/>
    <n v="3.6539196179864702E-2"/>
  </r>
  <r>
    <n v="2011"/>
    <s v="Tamil Nadu"/>
    <s v="Coimbatore"/>
    <x v="1"/>
    <n v="22520"/>
    <n v="7938.28"/>
    <m/>
    <s v="High"/>
    <s v="Large"/>
    <x v="1"/>
    <s v="2010s"/>
    <s v="Cereal"/>
    <n v="0.35249911190053285"/>
  </r>
  <r>
    <n v="2011"/>
    <s v="Tamil Nadu"/>
    <s v="Coimbatore"/>
    <x v="2"/>
    <n v="3210"/>
    <n v="641.74"/>
    <m/>
    <s v="Low"/>
    <s v="Medium"/>
    <x v="1"/>
    <s v="2010s"/>
    <s v="Pulse"/>
    <n v="0.19991900311526481"/>
  </r>
  <r>
    <n v="2011"/>
    <s v="Tamil Nadu"/>
    <s v="Coimbatore"/>
    <x v="3"/>
    <n v="1790"/>
    <n v="621.16999999999996"/>
    <m/>
    <s v="Low"/>
    <s v="Medium"/>
    <x v="1"/>
    <s v="2010s"/>
    <s v="Fiber"/>
    <n v="0.34702234636871504"/>
  </r>
  <r>
    <n v="2012"/>
    <s v="Tamil Nadu"/>
    <s v="Coimbatore"/>
    <x v="0"/>
    <n v="85870"/>
    <n v="2894.67"/>
    <m/>
    <s v="Medium"/>
    <s v="Large"/>
    <x v="1"/>
    <s v="2010s"/>
    <s v="Cereal"/>
    <n v="3.3709910329567952E-2"/>
  </r>
  <r>
    <n v="2012"/>
    <s v="Tamil Nadu"/>
    <s v="Coimbatore"/>
    <x v="1"/>
    <n v="17670"/>
    <n v="5421.62"/>
    <m/>
    <s v="High"/>
    <s v="Large"/>
    <x v="1"/>
    <s v="2010s"/>
    <s v="Cereal"/>
    <n v="0.30682625919637802"/>
  </r>
  <r>
    <n v="2012"/>
    <s v="Tamil Nadu"/>
    <s v="Coimbatore"/>
    <x v="2"/>
    <n v="2870"/>
    <n v="743.46"/>
    <m/>
    <s v="Low"/>
    <s v="Medium"/>
    <x v="1"/>
    <s v="2010s"/>
    <s v="Pulse"/>
    <n v="0.25904529616724742"/>
  </r>
  <r>
    <n v="2012"/>
    <s v="Tamil Nadu"/>
    <s v="Coimbatore"/>
    <x v="3"/>
    <n v="760"/>
    <n v="304.64"/>
    <m/>
    <s v="Low"/>
    <s v="Small"/>
    <x v="1"/>
    <s v="2010s"/>
    <s v="Fiber"/>
    <n v="0.40084210526315789"/>
  </r>
  <r>
    <n v="2013"/>
    <s v="Tamil Nadu"/>
    <s v="Coimbatore"/>
    <x v="0"/>
    <n v="78570"/>
    <n v="1931.27"/>
    <m/>
    <s v="Medium"/>
    <s v="Large"/>
    <x v="1"/>
    <s v="2010s"/>
    <s v="Cereal"/>
    <n v="2.4580246913580246E-2"/>
  </r>
  <r>
    <n v="2013"/>
    <s v="Tamil Nadu"/>
    <s v="Coimbatore"/>
    <x v="1"/>
    <n v="25510"/>
    <n v="7179.93"/>
    <m/>
    <s v="High"/>
    <s v="Large"/>
    <x v="1"/>
    <s v="2010s"/>
    <s v="Cereal"/>
    <n v="0.28145550764406119"/>
  </r>
  <r>
    <n v="2013"/>
    <s v="Tamil Nadu"/>
    <s v="Coimbatore"/>
    <x v="2"/>
    <n v="2540"/>
    <n v="696.85"/>
    <m/>
    <s v="Low"/>
    <s v="Medium"/>
    <x v="1"/>
    <s v="2010s"/>
    <s v="Pulse"/>
    <n v="0.2743503937007874"/>
  </r>
  <r>
    <n v="2013"/>
    <s v="Tamil Nadu"/>
    <s v="Coimbatore"/>
    <x v="3"/>
    <n v="530"/>
    <n v="428.57"/>
    <m/>
    <s v="Low"/>
    <s v="Small"/>
    <x v="1"/>
    <s v="2010s"/>
    <s v="Fiber"/>
    <n v="0.80862264150943397"/>
  </r>
  <r>
    <n v="2014"/>
    <s v="Tamil Nadu"/>
    <s v="Coimbatore"/>
    <x v="0"/>
    <n v="74800"/>
    <n v="4278.88"/>
    <m/>
    <s v="High"/>
    <s v="Large"/>
    <x v="1"/>
    <s v="2010s"/>
    <s v="Cereal"/>
    <n v="5.7204278074866312E-2"/>
  </r>
  <r>
    <n v="2014"/>
    <s v="Tamil Nadu"/>
    <s v="Coimbatore"/>
    <x v="1"/>
    <n v="21950"/>
    <n v="7400"/>
    <m/>
    <s v="High"/>
    <s v="Large"/>
    <x v="1"/>
    <s v="2010s"/>
    <s v="Cereal"/>
    <n v="0.33712984054669703"/>
  </r>
  <r>
    <n v="2014"/>
    <s v="Tamil Nadu"/>
    <s v="Coimbatore"/>
    <x v="2"/>
    <n v="2120"/>
    <n v="693.4"/>
    <m/>
    <s v="Low"/>
    <s v="Medium"/>
    <x v="1"/>
    <s v="2010s"/>
    <s v="Pulse"/>
    <n v="0.32707547169811318"/>
  </r>
  <r>
    <n v="2014"/>
    <s v="Tamil Nadu"/>
    <s v="Coimbatore"/>
    <x v="3"/>
    <n v="920"/>
    <n v="581.52"/>
    <m/>
    <s v="Low"/>
    <s v="Small"/>
    <x v="1"/>
    <s v="2010s"/>
    <s v="Fiber"/>
    <n v="0.63208695652173907"/>
  </r>
  <r>
    <n v="2015"/>
    <s v="Tamil Nadu"/>
    <s v="Coimbatore"/>
    <x v="0"/>
    <n v="80980"/>
    <n v="3593.32"/>
    <m/>
    <s v="High"/>
    <s v="Large"/>
    <x v="1"/>
    <s v="2010s"/>
    <s v="Cereal"/>
    <n v="4.4372931588046435E-2"/>
  </r>
  <r>
    <n v="2015"/>
    <s v="Tamil Nadu"/>
    <s v="Coimbatore"/>
    <x v="1"/>
    <n v="20800"/>
    <n v="8141.55"/>
    <m/>
    <s v="High"/>
    <s v="Large"/>
    <x v="1"/>
    <s v="2010s"/>
    <s v="Cereal"/>
    <n v="0.39142067307692308"/>
  </r>
  <r>
    <n v="2015"/>
    <s v="Tamil Nadu"/>
    <s v="Coimbatore"/>
    <x v="2"/>
    <n v="2090"/>
    <n v="708.13"/>
    <m/>
    <s v="Low"/>
    <s v="Medium"/>
    <x v="1"/>
    <s v="2010s"/>
    <s v="Pulse"/>
    <n v="0.3388181818181818"/>
  </r>
  <r>
    <n v="2015"/>
    <s v="Tamil Nadu"/>
    <s v="Coimbatore"/>
    <x v="3"/>
    <n v="990"/>
    <n v="426.4"/>
    <m/>
    <s v="Low"/>
    <s v="Small"/>
    <x v="1"/>
    <s v="2010s"/>
    <s v="Fiber"/>
    <n v="0.4307070707070707"/>
  </r>
  <r>
    <n v="2016"/>
    <s v="Tamil Nadu"/>
    <s v="Coimbatore"/>
    <x v="0"/>
    <n v="70870"/>
    <n v="3749.48"/>
    <m/>
    <s v="High"/>
    <s v="Large"/>
    <x v="1"/>
    <s v="2010s"/>
    <s v="Cereal"/>
    <n v="5.290644842669677E-2"/>
  </r>
  <r>
    <n v="2016"/>
    <s v="Tamil Nadu"/>
    <s v="Coimbatore"/>
    <x v="1"/>
    <n v="16330"/>
    <n v="3034.96"/>
    <m/>
    <s v="High"/>
    <s v="Large"/>
    <x v="1"/>
    <s v="2010s"/>
    <s v="Cereal"/>
    <n v="0.18585180649112065"/>
  </r>
  <r>
    <n v="2016"/>
    <s v="Tamil Nadu"/>
    <s v="Coimbatore"/>
    <x v="2"/>
    <n v="2600"/>
    <n v="681.68"/>
    <m/>
    <s v="Low"/>
    <s v="Medium"/>
    <x v="1"/>
    <s v="2010s"/>
    <s v="Pulse"/>
    <n v="0.26218461538461535"/>
  </r>
  <r>
    <n v="2016"/>
    <s v="Tamil Nadu"/>
    <s v="Coimbatore"/>
    <x v="3"/>
    <n v="960"/>
    <n v="246.27"/>
    <m/>
    <s v="Low"/>
    <s v="Small"/>
    <x v="1"/>
    <s v="2010s"/>
    <s v="Fiber"/>
    <n v="0.25653124999999999"/>
  </r>
  <r>
    <n v="2017"/>
    <s v="Tamil Nadu"/>
    <s v="Coimbatore"/>
    <x v="0"/>
    <n v="90170"/>
    <n v="2166.46"/>
    <m/>
    <s v="Medium"/>
    <s v="Large"/>
    <x v="1"/>
    <s v="2010s"/>
    <s v="Cereal"/>
    <n v="2.4026394588000443E-2"/>
  </r>
  <r>
    <n v="2017"/>
    <s v="Tamil Nadu"/>
    <s v="Coimbatore"/>
    <x v="1"/>
    <n v="18090"/>
    <n v="8900.0400000000009"/>
    <m/>
    <s v="High"/>
    <s v="Large"/>
    <x v="1"/>
    <s v="2010s"/>
    <s v="Cereal"/>
    <n v="0.49198673300165841"/>
  </r>
  <r>
    <n v="2017"/>
    <s v="Tamil Nadu"/>
    <s v="Coimbatore"/>
    <x v="2"/>
    <n v="2540"/>
    <n v="925.86"/>
    <m/>
    <s v="Low"/>
    <s v="Medium"/>
    <x v="1"/>
    <s v="2010s"/>
    <s v="Pulse"/>
    <n v="0.36451181102362207"/>
  </r>
  <r>
    <n v="2017"/>
    <s v="Tamil Nadu"/>
    <s v="Coimbatore"/>
    <x v="3"/>
    <n v="930"/>
    <n v="0.39"/>
    <m/>
    <s v="Low"/>
    <s v="Small"/>
    <x v="1"/>
    <s v="2010s"/>
    <s v="Fiber"/>
    <n v="4.1935483870967743E-4"/>
  </r>
  <r>
    <n v="2008"/>
    <s v="Tamil Nadu"/>
    <s v="Tiruchirapalli / Trichy"/>
    <x v="0"/>
    <n v="154760"/>
    <n v="3727.25"/>
    <m/>
    <s v="High"/>
    <s v="Large"/>
    <x v="1"/>
    <s v="2000s"/>
    <s v="Cereal"/>
    <n v="2.4084065650038771E-2"/>
  </r>
  <r>
    <n v="2008"/>
    <s v="Tamil Nadu"/>
    <s v="Tiruchirapalli / Trichy"/>
    <x v="1"/>
    <n v="78340"/>
    <n v="3147.72"/>
    <m/>
    <s v="High"/>
    <s v="Large"/>
    <x v="1"/>
    <s v="2000s"/>
    <s v="Cereal"/>
    <n v="4.0180239979576204E-2"/>
  </r>
  <r>
    <n v="2008"/>
    <s v="Tamil Nadu"/>
    <s v="Tiruchirapalli / Trichy"/>
    <x v="2"/>
    <n v="1350"/>
    <n v="681.12"/>
    <m/>
    <s v="Low"/>
    <s v="Medium"/>
    <x v="1"/>
    <s v="2000s"/>
    <s v="Pulse"/>
    <n v="0.50453333333333339"/>
  </r>
  <r>
    <n v="2008"/>
    <s v="Tamil Nadu"/>
    <s v="Tiruchirapalli / Trichy"/>
    <x v="3"/>
    <n v="40200"/>
    <n v="191.92"/>
    <m/>
    <s v="Low"/>
    <s v="Large"/>
    <x v="1"/>
    <s v="2000s"/>
    <s v="Fiber"/>
    <n v="4.7741293532338304E-3"/>
  </r>
  <r>
    <n v="2009"/>
    <s v="Tamil Nadu"/>
    <s v="Tiruchirapalli / Trichy"/>
    <x v="0"/>
    <n v="147360"/>
    <n v="3912.95"/>
    <m/>
    <s v="High"/>
    <s v="Large"/>
    <x v="1"/>
    <s v="2000s"/>
    <s v="Cereal"/>
    <n v="2.6553678067318131E-2"/>
  </r>
  <r>
    <n v="2009"/>
    <s v="Tamil Nadu"/>
    <s v="Tiruchirapalli / Trichy"/>
    <x v="1"/>
    <n v="75000"/>
    <n v="3729.87"/>
    <m/>
    <s v="High"/>
    <s v="Large"/>
    <x v="1"/>
    <s v="2000s"/>
    <s v="Cereal"/>
    <n v="4.9731600000000001E-2"/>
  </r>
  <r>
    <n v="2009"/>
    <s v="Tamil Nadu"/>
    <s v="Tiruchirapalli / Trichy"/>
    <x v="2"/>
    <n v="1320"/>
    <n v="614.35"/>
    <m/>
    <s v="Low"/>
    <s v="Medium"/>
    <x v="1"/>
    <s v="2000s"/>
    <s v="Pulse"/>
    <n v="0.4654166666666667"/>
  </r>
  <r>
    <n v="2009"/>
    <s v="Tamil Nadu"/>
    <s v="Tiruchirapalli / Trichy"/>
    <x v="3"/>
    <n v="33770"/>
    <n v="464.3"/>
    <m/>
    <s v="Low"/>
    <s v="Large"/>
    <x v="1"/>
    <s v="2000s"/>
    <s v="Fiber"/>
    <n v="1.374888954693515E-2"/>
  </r>
  <r>
    <n v="2010"/>
    <s v="Tamil Nadu"/>
    <s v="Tiruchirapalli / Trichy"/>
    <x v="0"/>
    <n v="150380"/>
    <n v="3981.63"/>
    <m/>
    <s v="High"/>
    <s v="Large"/>
    <x v="1"/>
    <s v="2010s"/>
    <s v="Cereal"/>
    <n v="2.6477124617635326E-2"/>
  </r>
  <r>
    <n v="2010"/>
    <s v="Tamil Nadu"/>
    <s v="Tiruchirapalli / Trichy"/>
    <x v="1"/>
    <n v="64550"/>
    <n v="3352.06"/>
    <m/>
    <s v="High"/>
    <s v="Large"/>
    <x v="1"/>
    <s v="2010s"/>
    <s v="Cereal"/>
    <n v="5.1929666924864448E-2"/>
  </r>
  <r>
    <n v="2010"/>
    <s v="Tamil Nadu"/>
    <s v="Tiruchirapalli / Trichy"/>
    <x v="2"/>
    <n v="1330"/>
    <n v="767.83"/>
    <m/>
    <s v="Low"/>
    <s v="Medium"/>
    <x v="1"/>
    <s v="2010s"/>
    <s v="Pulse"/>
    <n v="0.57731578947368423"/>
  </r>
  <r>
    <n v="2010"/>
    <s v="Tamil Nadu"/>
    <s v="Tiruchirapalli / Trichy"/>
    <x v="3"/>
    <n v="48550"/>
    <n v="292.69"/>
    <m/>
    <s v="Low"/>
    <s v="Large"/>
    <x v="1"/>
    <s v="2010s"/>
    <s v="Fiber"/>
    <n v="6.0286302780638516E-3"/>
  </r>
  <r>
    <n v="2011"/>
    <s v="Tamil Nadu"/>
    <s v="Tiruchirapalli / Trichy"/>
    <x v="0"/>
    <n v="144770"/>
    <n v="4412.3599999999997"/>
    <m/>
    <s v="High"/>
    <s v="Large"/>
    <x v="1"/>
    <s v="2010s"/>
    <s v="Cereal"/>
    <n v="3.0478414036057191E-2"/>
  </r>
  <r>
    <n v="2011"/>
    <s v="Tamil Nadu"/>
    <s v="Tiruchirapalli / Trichy"/>
    <x v="1"/>
    <n v="77700"/>
    <n v="5925.02"/>
    <m/>
    <s v="High"/>
    <s v="Large"/>
    <x v="1"/>
    <s v="2010s"/>
    <s v="Cereal"/>
    <n v="7.6255083655083655E-2"/>
  </r>
  <r>
    <n v="2011"/>
    <s v="Tamil Nadu"/>
    <s v="Tiruchirapalli / Trichy"/>
    <x v="2"/>
    <n v="1150"/>
    <n v="643.05999999999995"/>
    <m/>
    <s v="Low"/>
    <s v="Medium"/>
    <x v="1"/>
    <s v="2010s"/>
    <s v="Pulse"/>
    <n v="0.55918260869565217"/>
  </r>
  <r>
    <n v="2011"/>
    <s v="Tamil Nadu"/>
    <s v="Tiruchirapalli / Trichy"/>
    <x v="3"/>
    <n v="49210"/>
    <n v="504.61"/>
    <m/>
    <s v="Low"/>
    <s v="Large"/>
    <x v="1"/>
    <s v="2010s"/>
    <s v="Fiber"/>
    <n v="1.0254216622637676E-2"/>
  </r>
  <r>
    <n v="2012"/>
    <s v="Tamil Nadu"/>
    <s v="Tiruchirapalli / Trichy"/>
    <x v="0"/>
    <n v="85540"/>
    <n v="3032.89"/>
    <m/>
    <s v="High"/>
    <s v="Large"/>
    <x v="1"/>
    <s v="2010s"/>
    <s v="Cereal"/>
    <n v="3.545581014729951E-2"/>
  </r>
  <r>
    <n v="2012"/>
    <s v="Tamil Nadu"/>
    <s v="Tiruchirapalli / Trichy"/>
    <x v="1"/>
    <n v="85100"/>
    <n v="2692.28"/>
    <m/>
    <s v="Medium"/>
    <s v="Large"/>
    <x v="1"/>
    <s v="2010s"/>
    <s v="Cereal"/>
    <n v="3.1636662749706231E-2"/>
  </r>
  <r>
    <n v="2012"/>
    <s v="Tamil Nadu"/>
    <s v="Tiruchirapalli / Trichy"/>
    <x v="2"/>
    <n v="1140"/>
    <n v="730.64"/>
    <m/>
    <s v="Low"/>
    <s v="Medium"/>
    <x v="1"/>
    <s v="2010s"/>
    <s v="Pulse"/>
    <n v="0.64091228070175432"/>
  </r>
  <r>
    <n v="2012"/>
    <s v="Tamil Nadu"/>
    <s v="Tiruchirapalli / Trichy"/>
    <x v="3"/>
    <n v="50500"/>
    <n v="210.05"/>
    <m/>
    <s v="Low"/>
    <s v="Large"/>
    <x v="1"/>
    <s v="2010s"/>
    <s v="Fiber"/>
    <n v="4.1594059405940598E-3"/>
  </r>
  <r>
    <n v="2013"/>
    <s v="Tamil Nadu"/>
    <s v="Tiruchirapalli / Trichy"/>
    <x v="0"/>
    <n v="115800"/>
    <n v="5094.6499999999996"/>
    <m/>
    <s v="High"/>
    <s v="Large"/>
    <x v="1"/>
    <s v="2010s"/>
    <s v="Cereal"/>
    <n v="4.3995250431778925E-2"/>
  </r>
  <r>
    <n v="2013"/>
    <s v="Tamil Nadu"/>
    <s v="Tiruchirapalli / Trichy"/>
    <x v="1"/>
    <n v="97350"/>
    <n v="6677.66"/>
    <m/>
    <s v="High"/>
    <s v="Large"/>
    <x v="1"/>
    <s v="2010s"/>
    <s v="Cereal"/>
    <n v="6.859435028248588E-2"/>
  </r>
  <r>
    <n v="2013"/>
    <s v="Tamil Nadu"/>
    <s v="Tiruchirapalli / Trichy"/>
    <x v="2"/>
    <n v="1000"/>
    <n v="693.91"/>
    <m/>
    <s v="Low"/>
    <s v="Medium"/>
    <x v="1"/>
    <s v="2010s"/>
    <s v="Pulse"/>
    <n v="0.69390999999999992"/>
  </r>
  <r>
    <n v="2013"/>
    <s v="Tamil Nadu"/>
    <s v="Tiruchirapalli / Trichy"/>
    <x v="3"/>
    <n v="57260"/>
    <n v="500.26"/>
    <m/>
    <s v="Low"/>
    <s v="Large"/>
    <x v="1"/>
    <s v="2010s"/>
    <s v="Fiber"/>
    <n v="8.73663988822913E-3"/>
  </r>
  <r>
    <n v="2014"/>
    <s v="Tamil Nadu"/>
    <s v="Tiruchirapalli / Trichy"/>
    <x v="0"/>
    <n v="125770"/>
    <n v="4849.1000000000004"/>
    <m/>
    <s v="High"/>
    <s v="Large"/>
    <x v="1"/>
    <s v="2010s"/>
    <s v="Cereal"/>
    <n v="3.8555299355967243E-2"/>
  </r>
  <r>
    <n v="2014"/>
    <s v="Tamil Nadu"/>
    <s v="Tiruchirapalli / Trichy"/>
    <x v="1"/>
    <n v="85250"/>
    <n v="9260.0300000000007"/>
    <m/>
    <s v="High"/>
    <s v="Large"/>
    <x v="1"/>
    <s v="2010s"/>
    <s v="Cereal"/>
    <n v="0.10862205278592377"/>
  </r>
  <r>
    <n v="2014"/>
    <s v="Tamil Nadu"/>
    <s v="Tiruchirapalli / Trichy"/>
    <x v="2"/>
    <n v="910"/>
    <n v="690.41"/>
    <m/>
    <s v="Low"/>
    <s v="Small"/>
    <x v="1"/>
    <s v="2010s"/>
    <s v="Pulse"/>
    <n v="0.75869230769230767"/>
  </r>
  <r>
    <n v="2014"/>
    <s v="Tamil Nadu"/>
    <s v="Tiruchirapalli / Trichy"/>
    <x v="3"/>
    <n v="71900"/>
    <n v="579.35"/>
    <m/>
    <s v="Low"/>
    <s v="Large"/>
    <x v="1"/>
    <s v="2010s"/>
    <s v="Fiber"/>
    <n v="8.0577190542420029E-3"/>
  </r>
  <r>
    <n v="2015"/>
    <s v="Tamil Nadu"/>
    <s v="Tiruchirapalli / Trichy"/>
    <x v="0"/>
    <n v="137320"/>
    <n v="4380.47"/>
    <m/>
    <s v="High"/>
    <s v="Large"/>
    <x v="1"/>
    <s v="2010s"/>
    <s v="Cereal"/>
    <n v="3.1899723274104286E-2"/>
  </r>
  <r>
    <n v="2015"/>
    <s v="Tamil Nadu"/>
    <s v="Tiruchirapalli / Trichy"/>
    <x v="1"/>
    <n v="108040"/>
    <n v="6724.57"/>
    <m/>
    <s v="High"/>
    <s v="Large"/>
    <x v="1"/>
    <s v="2010s"/>
    <s v="Cereal"/>
    <n v="6.2241484635320247E-2"/>
  </r>
  <r>
    <n v="2015"/>
    <s v="Tamil Nadu"/>
    <s v="Tiruchirapalli / Trichy"/>
    <x v="2"/>
    <n v="760"/>
    <n v="709.93"/>
    <m/>
    <s v="Low"/>
    <s v="Small"/>
    <x v="1"/>
    <s v="2010s"/>
    <s v="Pulse"/>
    <n v="0.93411842105263154"/>
  </r>
  <r>
    <n v="2015"/>
    <s v="Tamil Nadu"/>
    <s v="Tiruchirapalli / Trichy"/>
    <x v="3"/>
    <n v="45540"/>
    <n v="284"/>
    <m/>
    <s v="Low"/>
    <s v="Large"/>
    <x v="1"/>
    <s v="2010s"/>
    <s v="Fiber"/>
    <n v="6.2362758014931925E-3"/>
  </r>
  <r>
    <n v="2016"/>
    <s v="Tamil Nadu"/>
    <s v="Tiruchirapalli / Trichy"/>
    <x v="0"/>
    <n v="123550"/>
    <n v="4285.7299999999996"/>
    <m/>
    <s v="High"/>
    <s v="Large"/>
    <x v="1"/>
    <s v="2010s"/>
    <s v="Cereal"/>
    <n v="3.4688223391339534E-2"/>
  </r>
  <r>
    <n v="2016"/>
    <s v="Tamil Nadu"/>
    <s v="Tiruchirapalli / Trichy"/>
    <x v="1"/>
    <n v="91510"/>
    <n v="2953.96"/>
    <m/>
    <s v="Medium"/>
    <s v="Large"/>
    <x v="1"/>
    <s v="2010s"/>
    <s v="Cereal"/>
    <n v="3.2280187957600265E-2"/>
  </r>
  <r>
    <n v="2016"/>
    <s v="Tamil Nadu"/>
    <s v="Tiruchirapalli / Trichy"/>
    <x v="2"/>
    <n v="840"/>
    <n v="693.02"/>
    <m/>
    <s v="Low"/>
    <s v="Small"/>
    <x v="1"/>
    <s v="2010s"/>
    <s v="Pulse"/>
    <n v="0.82502380952380949"/>
  </r>
  <r>
    <n v="2016"/>
    <s v="Tamil Nadu"/>
    <s v="Tiruchirapalli / Trichy"/>
    <x v="3"/>
    <n v="43480"/>
    <n v="201.55"/>
    <m/>
    <s v="Low"/>
    <s v="Large"/>
    <x v="1"/>
    <s v="2010s"/>
    <s v="Fiber"/>
    <n v="4.6354645814167435E-3"/>
  </r>
  <r>
    <n v="2017"/>
    <s v="Tamil Nadu"/>
    <s v="Tiruchirapalli / Trichy"/>
    <x v="0"/>
    <n v="99630"/>
    <n v="4782.99"/>
    <m/>
    <s v="High"/>
    <s v="Large"/>
    <x v="1"/>
    <s v="2010s"/>
    <s v="Cereal"/>
    <n v="4.8007527853056307E-2"/>
  </r>
  <r>
    <n v="2017"/>
    <s v="Tamil Nadu"/>
    <s v="Tiruchirapalli / Trichy"/>
    <x v="1"/>
    <n v="88690"/>
    <n v="9739.86"/>
    <m/>
    <s v="High"/>
    <s v="Large"/>
    <x v="1"/>
    <s v="2010s"/>
    <s v="Cereal"/>
    <n v="0.10981914533769309"/>
  </r>
  <r>
    <n v="2017"/>
    <s v="Tamil Nadu"/>
    <s v="Tiruchirapalli / Trichy"/>
    <x v="2"/>
    <n v="800"/>
    <n v="927"/>
    <m/>
    <s v="Low"/>
    <s v="Small"/>
    <x v="1"/>
    <s v="2010s"/>
    <s v="Pulse"/>
    <n v="1.1587499999999999"/>
  </r>
  <r>
    <n v="2017"/>
    <s v="Tamil Nadu"/>
    <s v="Tiruchirapalli / Trichy"/>
    <x v="3"/>
    <n v="59880"/>
    <n v="0.45"/>
    <m/>
    <s v="Low"/>
    <s v="Large"/>
    <x v="1"/>
    <s v="2010s"/>
    <s v="Fiber"/>
    <n v="7.5150300601202408E-6"/>
  </r>
  <r>
    <n v="2008"/>
    <s v="Tamil Nadu"/>
    <s v="Thanjavur"/>
    <x v="0"/>
    <n v="539920"/>
    <n v="1583.66"/>
    <m/>
    <s v="Medium"/>
    <s v="Large"/>
    <x v="1"/>
    <s v="2000s"/>
    <s v="Cereal"/>
    <n v="2.9331382427026228E-3"/>
  </r>
  <r>
    <n v="2008"/>
    <s v="Tamil Nadu"/>
    <s v="Thanjavur"/>
    <x v="1"/>
    <n v="12660"/>
    <n v="6945.47"/>
    <m/>
    <s v="High"/>
    <s v="Large"/>
    <x v="1"/>
    <s v="2000s"/>
    <s v="Cereal"/>
    <n v="0.54861532385466039"/>
  </r>
  <r>
    <n v="2008"/>
    <s v="Tamil Nadu"/>
    <s v="Thanjavur"/>
    <x v="2"/>
    <n v="620"/>
    <n v="686.29"/>
    <m/>
    <s v="Low"/>
    <s v="Small"/>
    <x v="1"/>
    <s v="2000s"/>
    <s v="Pulse"/>
    <n v="1.1069193548387095"/>
  </r>
  <r>
    <n v="2008"/>
    <s v="Tamil Nadu"/>
    <s v="Thanjavur"/>
    <x v="3"/>
    <n v="2090"/>
    <n v="398.85"/>
    <m/>
    <s v="Low"/>
    <s v="Medium"/>
    <x v="1"/>
    <s v="2000s"/>
    <s v="Fiber"/>
    <n v="0.19083732057416269"/>
  </r>
  <r>
    <n v="2009"/>
    <s v="Tamil Nadu"/>
    <s v="Thanjavur"/>
    <x v="0"/>
    <n v="501160"/>
    <n v="2794.29"/>
    <m/>
    <s v="Medium"/>
    <s v="Large"/>
    <x v="1"/>
    <s v="2000s"/>
    <s v="Cereal"/>
    <n v="5.5756445047489825E-3"/>
  </r>
  <r>
    <n v="2009"/>
    <s v="Tamil Nadu"/>
    <s v="Thanjavur"/>
    <x v="1"/>
    <n v="10090"/>
    <n v="6639.49"/>
    <m/>
    <s v="High"/>
    <s v="Large"/>
    <x v="1"/>
    <s v="2000s"/>
    <s v="Cereal"/>
    <n v="0.65802675916749254"/>
  </r>
  <r>
    <n v="2009"/>
    <s v="Tamil Nadu"/>
    <s v="Thanjavur"/>
    <x v="2"/>
    <n v="590"/>
    <n v="611.86"/>
    <m/>
    <s v="Low"/>
    <s v="Small"/>
    <x v="1"/>
    <s v="2000s"/>
    <s v="Pulse"/>
    <n v="1.0370508474576272"/>
  </r>
  <r>
    <n v="2009"/>
    <s v="Tamil Nadu"/>
    <s v="Thanjavur"/>
    <x v="3"/>
    <n v="1730"/>
    <n v="512.03"/>
    <m/>
    <s v="Low"/>
    <s v="Medium"/>
    <x v="1"/>
    <s v="2000s"/>
    <s v="Fiber"/>
    <n v="0.29597109826589596"/>
  </r>
  <r>
    <n v="2010"/>
    <s v="Tamil Nadu"/>
    <s v="Thanjavur"/>
    <x v="0"/>
    <n v="496120"/>
    <n v="2299.56"/>
    <m/>
    <s v="Medium"/>
    <s v="Large"/>
    <x v="1"/>
    <s v="2010s"/>
    <s v="Cereal"/>
    <n v="4.635088285092316E-3"/>
  </r>
  <r>
    <n v="2010"/>
    <s v="Tamil Nadu"/>
    <s v="Thanjavur"/>
    <x v="1"/>
    <n v="9060"/>
    <n v="5480.69"/>
    <m/>
    <s v="High"/>
    <s v="Large"/>
    <x v="1"/>
    <s v="2010s"/>
    <s v="Cereal"/>
    <n v="0.6049326710816777"/>
  </r>
  <r>
    <n v="2010"/>
    <s v="Tamil Nadu"/>
    <s v="Thanjavur"/>
    <x v="2"/>
    <n v="610"/>
    <n v="754.08"/>
    <m/>
    <s v="Low"/>
    <s v="Small"/>
    <x v="1"/>
    <s v="2010s"/>
    <s v="Pulse"/>
    <n v="1.2361967213114755"/>
  </r>
  <r>
    <n v="2010"/>
    <s v="Tamil Nadu"/>
    <s v="Thanjavur"/>
    <x v="3"/>
    <n v="2160"/>
    <n v="493.32"/>
    <m/>
    <s v="Low"/>
    <s v="Medium"/>
    <x v="1"/>
    <s v="2010s"/>
    <s v="Fiber"/>
    <n v="0.22838888888888889"/>
  </r>
  <r>
    <n v="2011"/>
    <s v="Tamil Nadu"/>
    <s v="Thanjavur"/>
    <x v="0"/>
    <n v="450120"/>
    <n v="4027.91"/>
    <m/>
    <s v="High"/>
    <s v="Large"/>
    <x v="1"/>
    <s v="2010s"/>
    <s v="Cereal"/>
    <n v="8.9485248378210255E-3"/>
  </r>
  <r>
    <n v="2011"/>
    <s v="Tamil Nadu"/>
    <s v="Thanjavur"/>
    <x v="1"/>
    <n v="9600"/>
    <n v="6843.19"/>
    <m/>
    <s v="High"/>
    <s v="Large"/>
    <x v="1"/>
    <s v="2010s"/>
    <s v="Cereal"/>
    <n v="0.71283229166666662"/>
  </r>
  <r>
    <n v="2011"/>
    <s v="Tamil Nadu"/>
    <s v="Thanjavur"/>
    <x v="2"/>
    <n v="530"/>
    <n v="642.41999999999996"/>
    <m/>
    <s v="Low"/>
    <s v="Small"/>
    <x v="1"/>
    <s v="2010s"/>
    <s v="Pulse"/>
    <n v="1.2121132075471697"/>
  </r>
  <r>
    <n v="2011"/>
    <s v="Tamil Nadu"/>
    <s v="Thanjavur"/>
    <x v="3"/>
    <n v="2920"/>
    <n v="560.22"/>
    <m/>
    <s v="Low"/>
    <s v="Medium"/>
    <x v="1"/>
    <s v="2010s"/>
    <s v="Fiber"/>
    <n v="0.19185616438356165"/>
  </r>
  <r>
    <n v="2012"/>
    <s v="Tamil Nadu"/>
    <s v="Thanjavur"/>
    <x v="0"/>
    <n v="450220"/>
    <n v="1854.48"/>
    <m/>
    <s v="Medium"/>
    <s v="Large"/>
    <x v="1"/>
    <s v="2010s"/>
    <s v="Cereal"/>
    <n v="4.1190529074674603E-3"/>
  </r>
  <r>
    <n v="2012"/>
    <s v="Tamil Nadu"/>
    <s v="Thanjavur"/>
    <x v="1"/>
    <n v="8350"/>
    <n v="4991.57"/>
    <m/>
    <s v="High"/>
    <s v="Large"/>
    <x v="1"/>
    <s v="2010s"/>
    <s v="Cereal"/>
    <n v="0.59779281437125742"/>
  </r>
  <r>
    <n v="2012"/>
    <s v="Tamil Nadu"/>
    <s v="Thanjavur"/>
    <x v="2"/>
    <n v="500"/>
    <n v="766.77"/>
    <m/>
    <s v="Low"/>
    <s v="Small"/>
    <x v="1"/>
    <s v="2010s"/>
    <s v="Pulse"/>
    <n v="1.5335399999999999"/>
  </r>
  <r>
    <n v="2012"/>
    <s v="Tamil Nadu"/>
    <s v="Thanjavur"/>
    <x v="3"/>
    <n v="3300"/>
    <n v="415.35"/>
    <m/>
    <s v="Low"/>
    <s v="Medium"/>
    <x v="1"/>
    <s v="2010s"/>
    <s v="Fiber"/>
    <n v="0.12586363636363637"/>
  </r>
  <r>
    <n v="2013"/>
    <s v="Tamil Nadu"/>
    <s v="Thanjavur"/>
    <x v="0"/>
    <n v="507500"/>
    <n v="4564.4799999999996"/>
    <m/>
    <s v="High"/>
    <s v="Large"/>
    <x v="1"/>
    <s v="2010s"/>
    <s v="Cereal"/>
    <n v="8.9940492610837437E-3"/>
  </r>
  <r>
    <n v="2013"/>
    <s v="Tamil Nadu"/>
    <s v="Thanjavur"/>
    <x v="1"/>
    <n v="10990"/>
    <n v="6692.46"/>
    <m/>
    <s v="High"/>
    <s v="Large"/>
    <x v="1"/>
    <s v="2010s"/>
    <s v="Cereal"/>
    <n v="0.60895905368516834"/>
  </r>
  <r>
    <n v="2013"/>
    <s v="Tamil Nadu"/>
    <s v="Thanjavur"/>
    <x v="2"/>
    <n v="440"/>
    <n v="695.65"/>
    <m/>
    <s v="Low"/>
    <s v="Small"/>
    <x v="1"/>
    <s v="2010s"/>
    <s v="Pulse"/>
    <n v="1.5810227272727273"/>
  </r>
  <r>
    <n v="2013"/>
    <s v="Tamil Nadu"/>
    <s v="Thanjavur"/>
    <x v="3"/>
    <n v="8210"/>
    <n v="559.45000000000005"/>
    <m/>
    <s v="Low"/>
    <s v="Large"/>
    <x v="1"/>
    <s v="2010s"/>
    <s v="Fiber"/>
    <n v="6.8142509135200979E-2"/>
  </r>
  <r>
    <n v="2014"/>
    <s v="Tamil Nadu"/>
    <s v="Thanjavur"/>
    <x v="0"/>
    <n v="543510"/>
    <n v="4039.75"/>
    <m/>
    <s v="High"/>
    <s v="Large"/>
    <x v="1"/>
    <s v="2010s"/>
    <s v="Cereal"/>
    <n v="7.4327059299736896E-3"/>
  </r>
  <r>
    <n v="2014"/>
    <s v="Tamil Nadu"/>
    <s v="Thanjavur"/>
    <x v="1"/>
    <n v="11320"/>
    <n v="6910.69"/>
    <m/>
    <s v="High"/>
    <s v="Large"/>
    <x v="1"/>
    <s v="2010s"/>
    <s v="Cereal"/>
    <n v="0.61048498233215542"/>
  </r>
  <r>
    <n v="2014"/>
    <s v="Tamil Nadu"/>
    <s v="Thanjavur"/>
    <x v="2"/>
    <n v="390"/>
    <n v="696.72"/>
    <m/>
    <s v="Low"/>
    <s v="Small"/>
    <x v="1"/>
    <s v="2010s"/>
    <s v="Pulse"/>
    <n v="1.7864615384615385"/>
  </r>
  <r>
    <n v="2014"/>
    <s v="Tamil Nadu"/>
    <s v="Thanjavur"/>
    <x v="3"/>
    <n v="10090"/>
    <n v="474.67"/>
    <m/>
    <s v="Low"/>
    <s v="Large"/>
    <x v="1"/>
    <s v="2010s"/>
    <s v="Fiber"/>
    <n v="4.704360753221011E-2"/>
  </r>
  <r>
    <n v="2015"/>
    <s v="Tamil Nadu"/>
    <s v="Thanjavur"/>
    <x v="0"/>
    <n v="548650"/>
    <n v="3092.72"/>
    <m/>
    <s v="High"/>
    <s v="Large"/>
    <x v="1"/>
    <s v="2010s"/>
    <s v="Cereal"/>
    <n v="5.6369634557550344E-3"/>
  </r>
  <r>
    <n v="2015"/>
    <s v="Tamil Nadu"/>
    <s v="Thanjavur"/>
    <x v="1"/>
    <n v="10740"/>
    <n v="7629.23"/>
    <m/>
    <s v="High"/>
    <s v="Large"/>
    <x v="1"/>
    <s v="2010s"/>
    <s v="Cereal"/>
    <n v="0.71035661080074486"/>
  </r>
  <r>
    <n v="2015"/>
    <s v="Tamil Nadu"/>
    <s v="Thanjavur"/>
    <x v="2"/>
    <n v="350"/>
    <n v="715.6"/>
    <m/>
    <s v="Low"/>
    <s v="Small"/>
    <x v="1"/>
    <s v="2010s"/>
    <s v="Pulse"/>
    <n v="2.0445714285714285"/>
  </r>
  <r>
    <n v="2015"/>
    <s v="Tamil Nadu"/>
    <s v="Thanjavur"/>
    <x v="3"/>
    <n v="9340"/>
    <n v="538"/>
    <m/>
    <s v="Low"/>
    <s v="Large"/>
    <x v="1"/>
    <s v="2010s"/>
    <s v="Fiber"/>
    <n v="5.7601713062098499E-2"/>
  </r>
  <r>
    <n v="2016"/>
    <s v="Tamil Nadu"/>
    <s v="Thanjavur"/>
    <x v="0"/>
    <n v="541980"/>
    <n v="2502.0700000000002"/>
    <m/>
    <s v="Medium"/>
    <s v="Large"/>
    <x v="1"/>
    <s v="2010s"/>
    <s v="Cereal"/>
    <n v="4.6165356655227131E-3"/>
  </r>
  <r>
    <n v="2016"/>
    <s v="Tamil Nadu"/>
    <s v="Thanjavur"/>
    <x v="1"/>
    <n v="8170"/>
    <n v="3326.4"/>
    <m/>
    <s v="High"/>
    <s v="Large"/>
    <x v="1"/>
    <s v="2010s"/>
    <s v="Cereal"/>
    <n v="0.40714810281517749"/>
  </r>
  <r>
    <n v="2016"/>
    <s v="Tamil Nadu"/>
    <s v="Thanjavur"/>
    <x v="2"/>
    <n v="390"/>
    <n v="692.95"/>
    <m/>
    <s v="Low"/>
    <s v="Small"/>
    <x v="1"/>
    <s v="2010s"/>
    <s v="Pulse"/>
    <n v="1.7767948717948718"/>
  </r>
  <r>
    <n v="2016"/>
    <s v="Tamil Nadu"/>
    <s v="Thanjavur"/>
    <x v="3"/>
    <n v="12160"/>
    <n v="576.05999999999995"/>
    <m/>
    <s v="Low"/>
    <s v="Large"/>
    <x v="1"/>
    <s v="2010s"/>
    <s v="Fiber"/>
    <n v="4.737335526315789E-2"/>
  </r>
  <r>
    <n v="2017"/>
    <s v="Tamil Nadu"/>
    <s v="Thanjavur"/>
    <x v="0"/>
    <n v="520250"/>
    <n v="3537.05"/>
    <m/>
    <s v="High"/>
    <s v="Large"/>
    <x v="1"/>
    <s v="2010s"/>
    <s v="Cereal"/>
    <n v="6.7987506006727538E-3"/>
  </r>
  <r>
    <n v="2017"/>
    <s v="Tamil Nadu"/>
    <s v="Thanjavur"/>
    <x v="1"/>
    <n v="10170"/>
    <n v="7817.75"/>
    <m/>
    <s v="High"/>
    <s v="Large"/>
    <x v="1"/>
    <s v="2010s"/>
    <s v="Cereal"/>
    <n v="0.76870698131760073"/>
  </r>
  <r>
    <n v="2017"/>
    <s v="Tamil Nadu"/>
    <s v="Thanjavur"/>
    <x v="2"/>
    <n v="370"/>
    <n v="926.66"/>
    <m/>
    <s v="Low"/>
    <s v="Small"/>
    <x v="1"/>
    <s v="2010s"/>
    <s v="Pulse"/>
    <n v="2.5044864864864862"/>
  </r>
  <r>
    <n v="2017"/>
    <s v="Tamil Nadu"/>
    <s v="Thanjavur"/>
    <x v="3"/>
    <n v="7660"/>
    <n v="0.6"/>
    <m/>
    <s v="Low"/>
    <s v="Large"/>
    <x v="1"/>
    <s v="2010s"/>
    <s v="Fiber"/>
    <n v="7.8328981723237601E-5"/>
  </r>
  <r>
    <n v="2008"/>
    <s v="Tamil Nadu"/>
    <s v="Madurai"/>
    <x v="0"/>
    <n v="101920"/>
    <n v="4122.6499999999996"/>
    <m/>
    <s v="High"/>
    <s v="Large"/>
    <x v="1"/>
    <s v="2000s"/>
    <s v="Cereal"/>
    <n v="4.0449862637362631E-2"/>
  </r>
  <r>
    <n v="2008"/>
    <s v="Tamil Nadu"/>
    <s v="Madurai"/>
    <x v="1"/>
    <n v="69060"/>
    <n v="6212.57"/>
    <m/>
    <s v="High"/>
    <s v="Large"/>
    <x v="1"/>
    <s v="2000s"/>
    <s v="Cereal"/>
    <n v="8.995902114103678E-2"/>
  </r>
  <r>
    <n v="2008"/>
    <s v="Tamil Nadu"/>
    <s v="Madurai"/>
    <x v="2"/>
    <n v="630"/>
    <n v="507.94"/>
    <m/>
    <s v="Low"/>
    <s v="Small"/>
    <x v="1"/>
    <s v="2000s"/>
    <s v="Pulse"/>
    <n v="0.80625396825396822"/>
  </r>
  <r>
    <n v="2008"/>
    <s v="Tamil Nadu"/>
    <s v="Madurai"/>
    <x v="3"/>
    <n v="9050"/>
    <n v="340.33"/>
    <m/>
    <s v="Low"/>
    <s v="Large"/>
    <x v="1"/>
    <s v="2000s"/>
    <s v="Fiber"/>
    <n v="3.7605524861878452E-2"/>
  </r>
  <r>
    <n v="2009"/>
    <s v="Tamil Nadu"/>
    <s v="Madurai"/>
    <x v="0"/>
    <n v="83010"/>
    <n v="4339"/>
    <m/>
    <s v="High"/>
    <s v="Large"/>
    <x v="1"/>
    <s v="2000s"/>
    <s v="Cereal"/>
    <n v="5.2270810745693293E-2"/>
  </r>
  <r>
    <n v="2009"/>
    <s v="Tamil Nadu"/>
    <s v="Madurai"/>
    <x v="1"/>
    <n v="55740"/>
    <n v="5824"/>
    <m/>
    <s v="High"/>
    <s v="Large"/>
    <x v="1"/>
    <s v="2000s"/>
    <s v="Cereal"/>
    <n v="0.10448510943667025"/>
  </r>
  <r>
    <n v="2009"/>
    <s v="Tamil Nadu"/>
    <s v="Madurai"/>
    <x v="2"/>
    <n v="650"/>
    <n v="523.08000000000004"/>
    <m/>
    <s v="Low"/>
    <s v="Small"/>
    <x v="1"/>
    <s v="2000s"/>
    <s v="Pulse"/>
    <n v="0.80473846153846162"/>
  </r>
  <r>
    <n v="2009"/>
    <s v="Tamil Nadu"/>
    <s v="Madurai"/>
    <x v="3"/>
    <n v="7680"/>
    <n v="352.86"/>
    <m/>
    <s v="Low"/>
    <s v="Large"/>
    <x v="1"/>
    <s v="2000s"/>
    <s v="Fiber"/>
    <n v="4.5945312500000002E-2"/>
  </r>
  <r>
    <n v="2010"/>
    <s v="Tamil Nadu"/>
    <s v="Madurai"/>
    <x v="0"/>
    <n v="94770"/>
    <n v="4559.67"/>
    <m/>
    <s v="High"/>
    <s v="Large"/>
    <x v="1"/>
    <s v="2010s"/>
    <s v="Cereal"/>
    <n v="4.8113010446343779E-2"/>
  </r>
  <r>
    <n v="2010"/>
    <s v="Tamil Nadu"/>
    <s v="Madurai"/>
    <x v="1"/>
    <n v="52490"/>
    <n v="5532.67"/>
    <m/>
    <s v="High"/>
    <s v="Large"/>
    <x v="1"/>
    <s v="2010s"/>
    <s v="Cereal"/>
    <n v="0.10540426747951991"/>
  </r>
  <r>
    <n v="2010"/>
    <s v="Tamil Nadu"/>
    <s v="Madurai"/>
    <x v="2"/>
    <n v="660"/>
    <n v="500"/>
    <m/>
    <s v="Low"/>
    <s v="Small"/>
    <x v="1"/>
    <s v="2010s"/>
    <s v="Pulse"/>
    <n v="0.75757575757575757"/>
  </r>
  <r>
    <n v="2010"/>
    <s v="Tamil Nadu"/>
    <s v="Madurai"/>
    <x v="3"/>
    <n v="9920"/>
    <n v="383.06"/>
    <m/>
    <s v="Low"/>
    <s v="Large"/>
    <x v="1"/>
    <s v="2010s"/>
    <s v="Fiber"/>
    <n v="3.8614919354838712E-2"/>
  </r>
  <r>
    <n v="2011"/>
    <s v="Tamil Nadu"/>
    <s v="Madurai"/>
    <x v="0"/>
    <n v="99540"/>
    <n v="4889.99"/>
    <m/>
    <s v="High"/>
    <s v="Large"/>
    <x v="1"/>
    <s v="2010s"/>
    <s v="Cereal"/>
    <n v="4.9125879043600558E-2"/>
  </r>
  <r>
    <n v="2011"/>
    <s v="Tamil Nadu"/>
    <s v="Madurai"/>
    <x v="1"/>
    <n v="58130"/>
    <n v="6152.42"/>
    <m/>
    <s v="High"/>
    <s v="Large"/>
    <x v="1"/>
    <s v="2010s"/>
    <s v="Cereal"/>
    <n v="0.10583898159298125"/>
  </r>
  <r>
    <n v="2011"/>
    <s v="Tamil Nadu"/>
    <s v="Madurai"/>
    <x v="2"/>
    <n v="670"/>
    <n v="656.72"/>
    <m/>
    <s v="Low"/>
    <s v="Small"/>
    <x v="1"/>
    <s v="2010s"/>
    <s v="Pulse"/>
    <n v="0.98017910447761203"/>
  </r>
  <r>
    <n v="2011"/>
    <s v="Tamil Nadu"/>
    <s v="Madurai"/>
    <x v="3"/>
    <n v="11080"/>
    <n v="470.22"/>
    <m/>
    <s v="Low"/>
    <s v="Large"/>
    <x v="1"/>
    <s v="2010s"/>
    <s v="Fiber"/>
    <n v="4.243862815884477E-2"/>
  </r>
  <r>
    <n v="2012"/>
    <s v="Tamil Nadu"/>
    <s v="Madurai"/>
    <x v="0"/>
    <n v="37820"/>
    <n v="3792.97"/>
    <m/>
    <s v="High"/>
    <s v="Large"/>
    <x v="1"/>
    <s v="2010s"/>
    <s v="Cereal"/>
    <n v="0.10029005817028026"/>
  </r>
  <r>
    <n v="2012"/>
    <s v="Tamil Nadu"/>
    <s v="Madurai"/>
    <x v="1"/>
    <n v="50720"/>
    <n v="3784.31"/>
    <m/>
    <s v="High"/>
    <s v="Large"/>
    <x v="1"/>
    <s v="2010s"/>
    <s v="Cereal"/>
    <n v="7.4611790220820193E-2"/>
  </r>
  <r>
    <n v="2012"/>
    <s v="Tamil Nadu"/>
    <s v="Madurai"/>
    <x v="2"/>
    <n v="290"/>
    <n v="482.76"/>
    <m/>
    <s v="Low"/>
    <s v="Small"/>
    <x v="1"/>
    <s v="2010s"/>
    <s v="Pulse"/>
    <n v="1.6646896551724137"/>
  </r>
  <r>
    <n v="2012"/>
    <s v="Tamil Nadu"/>
    <s v="Madurai"/>
    <x v="3"/>
    <n v="8510"/>
    <n v="304.35000000000002"/>
    <m/>
    <s v="Low"/>
    <s v="Large"/>
    <x v="1"/>
    <s v="2010s"/>
    <s v="Fiber"/>
    <n v="3.5763807285546421E-2"/>
  </r>
  <r>
    <n v="2013"/>
    <s v="Tamil Nadu"/>
    <s v="Madurai"/>
    <x v="0"/>
    <n v="52000"/>
    <n v="4625.7700000000004"/>
    <m/>
    <s v="High"/>
    <s v="Large"/>
    <x v="1"/>
    <s v="2010s"/>
    <s v="Cereal"/>
    <n v="8.8957115384615398E-2"/>
  </r>
  <r>
    <n v="2013"/>
    <s v="Tamil Nadu"/>
    <s v="Madurai"/>
    <x v="1"/>
    <n v="46070"/>
    <n v="6476.02"/>
    <m/>
    <s v="High"/>
    <s v="Large"/>
    <x v="1"/>
    <s v="2010s"/>
    <s v="Cereal"/>
    <n v="0.14056913392663339"/>
  </r>
  <r>
    <n v="2013"/>
    <s v="Tamil Nadu"/>
    <s v="Madurai"/>
    <x v="2"/>
    <n v="230"/>
    <n v="652.16999999999996"/>
    <m/>
    <s v="Low"/>
    <s v="Small"/>
    <x v="1"/>
    <s v="2010s"/>
    <s v="Pulse"/>
    <n v="2.8355217391304346"/>
  </r>
  <r>
    <n v="2013"/>
    <s v="Tamil Nadu"/>
    <s v="Madurai"/>
    <x v="3"/>
    <n v="9340"/>
    <n v="372.59"/>
    <m/>
    <s v="Low"/>
    <s v="Large"/>
    <x v="1"/>
    <s v="2010s"/>
    <s v="Fiber"/>
    <n v="3.9891862955032116E-2"/>
  </r>
  <r>
    <n v="2014"/>
    <s v="Tamil Nadu"/>
    <s v="Madurai"/>
    <x v="0"/>
    <n v="73630"/>
    <n v="4618.7700000000004"/>
    <m/>
    <s v="High"/>
    <s v="Large"/>
    <x v="1"/>
    <s v="2010s"/>
    <s v="Cereal"/>
    <n v="6.2729458101317401E-2"/>
  </r>
  <r>
    <n v="2014"/>
    <s v="Tamil Nadu"/>
    <s v="Madurai"/>
    <x v="1"/>
    <n v="40180"/>
    <n v="7740.67"/>
    <m/>
    <s v="High"/>
    <s v="Large"/>
    <x v="1"/>
    <s v="2010s"/>
    <s v="Cereal"/>
    <n v="0.19264982578397213"/>
  </r>
  <r>
    <n v="2014"/>
    <s v="Tamil Nadu"/>
    <s v="Madurai"/>
    <x v="2"/>
    <n v="580"/>
    <n v="551.72"/>
    <m/>
    <s v="Low"/>
    <s v="Small"/>
    <x v="1"/>
    <s v="2010s"/>
    <s v="Pulse"/>
    <n v="0.95124137931034491"/>
  </r>
  <r>
    <n v="2014"/>
    <s v="Tamil Nadu"/>
    <s v="Madurai"/>
    <x v="3"/>
    <n v="14240"/>
    <n v="610.25"/>
    <m/>
    <s v="Low"/>
    <s v="Large"/>
    <x v="1"/>
    <s v="2010s"/>
    <s v="Fiber"/>
    <n v="4.2854634831460674E-2"/>
  </r>
  <r>
    <n v="2015"/>
    <s v="Tamil Nadu"/>
    <s v="Madurai"/>
    <x v="0"/>
    <n v="85600"/>
    <n v="4147.08"/>
    <m/>
    <s v="High"/>
    <s v="Large"/>
    <x v="1"/>
    <s v="2010s"/>
    <s v="Cereal"/>
    <n v="4.8447196261682243E-2"/>
  </r>
  <r>
    <n v="2015"/>
    <s v="Tamil Nadu"/>
    <s v="Madurai"/>
    <x v="1"/>
    <n v="47780"/>
    <n v="8304.1"/>
    <m/>
    <s v="High"/>
    <s v="Large"/>
    <x v="1"/>
    <s v="2010s"/>
    <s v="Cereal"/>
    <n v="0.17379866052741733"/>
  </r>
  <r>
    <n v="2015"/>
    <s v="Tamil Nadu"/>
    <s v="Madurai"/>
    <x v="2"/>
    <n v="590"/>
    <n v="542.37"/>
    <m/>
    <s v="Low"/>
    <s v="Small"/>
    <x v="1"/>
    <s v="2010s"/>
    <s v="Pulse"/>
    <n v="0.91927118644067796"/>
  </r>
  <r>
    <n v="2015"/>
    <s v="Tamil Nadu"/>
    <s v="Madurai"/>
    <x v="3"/>
    <n v="14610"/>
    <n v="490.76"/>
    <m/>
    <s v="Low"/>
    <s v="Large"/>
    <x v="1"/>
    <s v="2010s"/>
    <s v="Fiber"/>
    <n v="3.3590691307323749E-2"/>
  </r>
  <r>
    <n v="2016"/>
    <s v="Tamil Nadu"/>
    <s v="Madurai"/>
    <x v="0"/>
    <n v="77180"/>
    <n v="4056.26"/>
    <m/>
    <s v="High"/>
    <s v="Large"/>
    <x v="1"/>
    <s v="2010s"/>
    <s v="Cereal"/>
    <n v="5.255584348276756E-2"/>
  </r>
  <r>
    <n v="2016"/>
    <s v="Tamil Nadu"/>
    <s v="Madurai"/>
    <x v="1"/>
    <n v="40990"/>
    <n v="1642.97"/>
    <m/>
    <s v="Medium"/>
    <s v="Large"/>
    <x v="1"/>
    <s v="2010s"/>
    <s v="Cereal"/>
    <n v="4.0082215174432792E-2"/>
  </r>
  <r>
    <n v="2016"/>
    <s v="Tamil Nadu"/>
    <s v="Madurai"/>
    <x v="2"/>
    <n v="590"/>
    <n v="577.97"/>
    <m/>
    <s v="Low"/>
    <s v="Small"/>
    <x v="1"/>
    <s v="2010s"/>
    <s v="Pulse"/>
    <n v="0.97961016949152546"/>
  </r>
  <r>
    <n v="2016"/>
    <s v="Tamil Nadu"/>
    <s v="Madurai"/>
    <x v="3"/>
    <n v="15770"/>
    <n v="191.8"/>
    <m/>
    <s v="Low"/>
    <s v="Large"/>
    <x v="1"/>
    <s v="2010s"/>
    <s v="Fiber"/>
    <n v="1.2162333544705138E-2"/>
  </r>
  <r>
    <n v="2017"/>
    <s v="Tamil Nadu"/>
    <s v="Madurai"/>
    <x v="0"/>
    <n v="36780"/>
    <n v="4656.49"/>
    <m/>
    <s v="High"/>
    <s v="Large"/>
    <x v="1"/>
    <s v="2010s"/>
    <s v="Cereal"/>
    <n v="0.12660386079390973"/>
  </r>
  <r>
    <n v="2017"/>
    <s v="Tamil Nadu"/>
    <s v="Madurai"/>
    <x v="1"/>
    <n v="42880"/>
    <n v="8465.5499999999993"/>
    <m/>
    <s v="High"/>
    <s v="Large"/>
    <x v="1"/>
    <s v="2010s"/>
    <s v="Cereal"/>
    <n v="0.19742420708955222"/>
  </r>
  <r>
    <n v="2017"/>
    <s v="Tamil Nadu"/>
    <s v="Madurai"/>
    <x v="2"/>
    <n v="360"/>
    <n v="925"/>
    <m/>
    <s v="Low"/>
    <s v="Small"/>
    <x v="1"/>
    <s v="2010s"/>
    <s v="Pulse"/>
    <n v="2.5694444444444446"/>
  </r>
  <r>
    <n v="2017"/>
    <s v="Tamil Nadu"/>
    <s v="Madurai"/>
    <x v="3"/>
    <n v="19670"/>
    <n v="0.44"/>
    <m/>
    <s v="Low"/>
    <s v="Large"/>
    <x v="1"/>
    <s v="2010s"/>
    <s v="Fiber"/>
    <n v="2.2369089984748347E-5"/>
  </r>
  <r>
    <n v="2008"/>
    <s v="Tamil Nadu"/>
    <s v="Ramananthapuram"/>
    <x v="0"/>
    <n v="242130"/>
    <n v="1816.05"/>
    <m/>
    <s v="Medium"/>
    <s v="Large"/>
    <x v="1"/>
    <s v="2000s"/>
    <s v="Cereal"/>
    <n v="7.5003097509602282E-3"/>
  </r>
  <r>
    <n v="2008"/>
    <s v="Tamil Nadu"/>
    <s v="Ramananthapuram"/>
    <x v="1"/>
    <n v="16770"/>
    <n v="4686.34"/>
    <m/>
    <s v="High"/>
    <s v="Large"/>
    <x v="1"/>
    <s v="2000s"/>
    <s v="Cereal"/>
    <n v="0.27944782349433511"/>
  </r>
  <r>
    <n v="2008"/>
    <s v="Tamil Nadu"/>
    <s v="Ramananthapuram"/>
    <x v="2"/>
    <n v="180"/>
    <n v="500"/>
    <m/>
    <s v="Low"/>
    <s v="Small"/>
    <x v="1"/>
    <s v="2000s"/>
    <s v="Pulse"/>
    <n v="2.7777777777777777"/>
  </r>
  <r>
    <n v="2008"/>
    <s v="Tamil Nadu"/>
    <s v="Ramananthapuram"/>
    <x v="3"/>
    <n v="10060"/>
    <n v="224.65"/>
    <m/>
    <s v="Low"/>
    <s v="Large"/>
    <x v="1"/>
    <s v="2000s"/>
    <s v="Fiber"/>
    <n v="2.2331013916500993E-2"/>
  </r>
  <r>
    <n v="2009"/>
    <s v="Tamil Nadu"/>
    <s v="Ramananthapuram"/>
    <x v="0"/>
    <n v="237840"/>
    <n v="1840.31"/>
    <m/>
    <s v="Medium"/>
    <s v="Large"/>
    <x v="1"/>
    <s v="2000s"/>
    <s v="Cereal"/>
    <n v="7.7375967036663303E-3"/>
  </r>
  <r>
    <n v="2009"/>
    <s v="Tamil Nadu"/>
    <s v="Ramananthapuram"/>
    <x v="1"/>
    <n v="14090"/>
    <n v="3626.69"/>
    <m/>
    <s v="High"/>
    <s v="Large"/>
    <x v="1"/>
    <s v="2000s"/>
    <s v="Cereal"/>
    <n v="0.25739460610361958"/>
  </r>
  <r>
    <n v="2009"/>
    <s v="Tamil Nadu"/>
    <s v="Ramananthapuram"/>
    <x v="2"/>
    <n v="130"/>
    <n v="538.46"/>
    <m/>
    <s v="Low"/>
    <s v="Small"/>
    <x v="1"/>
    <s v="2000s"/>
    <s v="Pulse"/>
    <n v="4.1420000000000003"/>
  </r>
  <r>
    <n v="2009"/>
    <s v="Tamil Nadu"/>
    <s v="Ramananthapuram"/>
    <x v="3"/>
    <n v="8860"/>
    <n v="223.48"/>
    <m/>
    <s v="Low"/>
    <s v="Large"/>
    <x v="1"/>
    <s v="2000s"/>
    <s v="Fiber"/>
    <n v="2.5223476297968395E-2"/>
  </r>
  <r>
    <n v="2010"/>
    <s v="Tamil Nadu"/>
    <s v="Ramananthapuram"/>
    <x v="0"/>
    <n v="245900"/>
    <n v="2183.5700000000002"/>
    <m/>
    <s v="Medium"/>
    <s v="Large"/>
    <x v="1"/>
    <s v="2010s"/>
    <s v="Cereal"/>
    <n v="8.8799105327368854E-3"/>
  </r>
  <r>
    <n v="2010"/>
    <s v="Tamil Nadu"/>
    <s v="Ramananthapuram"/>
    <x v="1"/>
    <n v="11000"/>
    <n v="5150"/>
    <m/>
    <s v="High"/>
    <s v="Large"/>
    <x v="1"/>
    <s v="2010s"/>
    <s v="Cereal"/>
    <n v="0.4681818181818182"/>
  </r>
  <r>
    <n v="2010"/>
    <s v="Tamil Nadu"/>
    <s v="Ramananthapuram"/>
    <x v="2"/>
    <n v="100"/>
    <n v="500"/>
    <m/>
    <s v="Low"/>
    <s v="Small"/>
    <x v="1"/>
    <s v="2010s"/>
    <s v="Pulse"/>
    <n v="5"/>
  </r>
  <r>
    <n v="2010"/>
    <s v="Tamil Nadu"/>
    <s v="Ramananthapuram"/>
    <x v="3"/>
    <n v="9200"/>
    <n v="293.48"/>
    <m/>
    <s v="Low"/>
    <s v="Large"/>
    <x v="1"/>
    <s v="2010s"/>
    <s v="Fiber"/>
    <n v="3.1900000000000005E-2"/>
  </r>
  <r>
    <n v="2011"/>
    <s v="Tamil Nadu"/>
    <s v="Ramananthapuram"/>
    <x v="0"/>
    <n v="242400"/>
    <n v="3576.28"/>
    <m/>
    <s v="High"/>
    <s v="Large"/>
    <x v="1"/>
    <s v="2010s"/>
    <s v="Cereal"/>
    <n v="1.4753630363036304E-2"/>
  </r>
  <r>
    <n v="2011"/>
    <s v="Tamil Nadu"/>
    <s v="Ramananthapuram"/>
    <x v="1"/>
    <n v="17760"/>
    <n v="6572.64"/>
    <m/>
    <s v="High"/>
    <s v="Large"/>
    <x v="1"/>
    <s v="2010s"/>
    <s v="Cereal"/>
    <n v="0.37008108108108112"/>
  </r>
  <r>
    <n v="2011"/>
    <s v="Tamil Nadu"/>
    <s v="Ramananthapuram"/>
    <x v="2"/>
    <n v="50"/>
    <n v="600"/>
    <m/>
    <s v="Low"/>
    <s v="Small"/>
    <x v="1"/>
    <s v="2010s"/>
    <s v="Pulse"/>
    <n v="12"/>
  </r>
  <r>
    <n v="2011"/>
    <s v="Tamil Nadu"/>
    <s v="Ramananthapuram"/>
    <x v="3"/>
    <n v="11940"/>
    <n v="404.52"/>
    <m/>
    <s v="Low"/>
    <s v="Large"/>
    <x v="1"/>
    <s v="2010s"/>
    <s v="Fiber"/>
    <n v="3.387939698492462E-2"/>
  </r>
  <r>
    <n v="2012"/>
    <s v="Tamil Nadu"/>
    <s v="Ramananthapuram"/>
    <x v="0"/>
    <n v="210110"/>
    <n v="1139.1199999999999"/>
    <m/>
    <s v="Medium"/>
    <s v="Large"/>
    <x v="1"/>
    <s v="2010s"/>
    <s v="Cereal"/>
    <n v="5.4215410975203462E-3"/>
  </r>
  <r>
    <n v="2012"/>
    <s v="Tamil Nadu"/>
    <s v="Ramananthapuram"/>
    <x v="1"/>
    <n v="25030"/>
    <n v="2264.48"/>
    <m/>
    <s v="Medium"/>
    <s v="Large"/>
    <x v="1"/>
    <s v="2010s"/>
    <s v="Cereal"/>
    <n v="9.0470635237714744E-2"/>
  </r>
  <r>
    <n v="2012"/>
    <s v="Tamil Nadu"/>
    <s v="Ramananthapuram"/>
    <x v="2"/>
    <n v="40"/>
    <n v="250"/>
    <m/>
    <s v="Low"/>
    <s v="Small"/>
    <x v="1"/>
    <s v="2010s"/>
    <s v="Pulse"/>
    <n v="6.25"/>
  </r>
  <r>
    <n v="2012"/>
    <s v="Tamil Nadu"/>
    <s v="Ramananthapuram"/>
    <x v="3"/>
    <n v="9950"/>
    <n v="227.14"/>
    <m/>
    <s v="Low"/>
    <s v="Large"/>
    <x v="1"/>
    <s v="2010s"/>
    <s v="Fiber"/>
    <n v="2.2828140703517588E-2"/>
  </r>
  <r>
    <n v="2013"/>
    <s v="Tamil Nadu"/>
    <s v="Ramananthapuram"/>
    <x v="0"/>
    <n v="196900"/>
    <n v="752.46"/>
    <m/>
    <s v="Low"/>
    <s v="Large"/>
    <x v="1"/>
    <s v="2010s"/>
    <s v="Cereal"/>
    <n v="3.8215337734890807E-3"/>
  </r>
  <r>
    <n v="2013"/>
    <s v="Tamil Nadu"/>
    <s v="Ramananthapuram"/>
    <x v="1"/>
    <n v="26800"/>
    <n v="4572.3900000000003"/>
    <m/>
    <s v="High"/>
    <s v="Large"/>
    <x v="1"/>
    <s v="2010s"/>
    <s v="Cereal"/>
    <n v="0.17061156716417911"/>
  </r>
  <r>
    <n v="2013"/>
    <s v="Tamil Nadu"/>
    <s v="Ramananthapuram"/>
    <x v="2"/>
    <n v="40"/>
    <n v="500"/>
    <m/>
    <s v="Low"/>
    <s v="Small"/>
    <x v="1"/>
    <s v="2010s"/>
    <s v="Pulse"/>
    <n v="12.5"/>
  </r>
  <r>
    <n v="2013"/>
    <s v="Tamil Nadu"/>
    <s v="Ramananthapuram"/>
    <x v="3"/>
    <n v="13190"/>
    <n v="462.47"/>
    <m/>
    <s v="Low"/>
    <s v="Large"/>
    <x v="1"/>
    <s v="2010s"/>
    <s v="Fiber"/>
    <n v="3.5062168309325251E-2"/>
  </r>
  <r>
    <n v="2014"/>
    <s v="Tamil Nadu"/>
    <s v="Ramananthapuram"/>
    <x v="0"/>
    <n v="201570"/>
    <n v="3618.84"/>
    <m/>
    <s v="High"/>
    <s v="Large"/>
    <x v="1"/>
    <s v="2010s"/>
    <s v="Cereal"/>
    <n v="1.7953266855186785E-2"/>
  </r>
  <r>
    <n v="2014"/>
    <s v="Tamil Nadu"/>
    <s v="Ramananthapuram"/>
    <x v="1"/>
    <n v="19040"/>
    <n v="8171.22"/>
    <m/>
    <s v="High"/>
    <s v="Large"/>
    <x v="1"/>
    <s v="2010s"/>
    <s v="Cereal"/>
    <n v="0.42916071428571428"/>
  </r>
  <r>
    <n v="2014"/>
    <s v="Tamil Nadu"/>
    <s v="Ramananthapuram"/>
    <x v="2"/>
    <n v="60"/>
    <n v="500"/>
    <m/>
    <s v="Low"/>
    <s v="Small"/>
    <x v="1"/>
    <s v="2010s"/>
    <s v="Pulse"/>
    <n v="8.3333333333333339"/>
  </r>
  <r>
    <n v="2014"/>
    <s v="Tamil Nadu"/>
    <s v="Ramananthapuram"/>
    <x v="3"/>
    <n v="15800"/>
    <n v="400.63"/>
    <m/>
    <s v="Low"/>
    <s v="Large"/>
    <x v="1"/>
    <s v="2010s"/>
    <s v="Fiber"/>
    <n v="2.5356329113924051E-2"/>
  </r>
  <r>
    <n v="2015"/>
    <s v="Tamil Nadu"/>
    <s v="Ramananthapuram"/>
    <x v="0"/>
    <n v="212400"/>
    <n v="2794.49"/>
    <m/>
    <s v="Medium"/>
    <s v="Large"/>
    <x v="1"/>
    <s v="2010s"/>
    <s v="Cereal"/>
    <n v="1.3156732580037665E-2"/>
  </r>
  <r>
    <n v="2015"/>
    <s v="Tamil Nadu"/>
    <s v="Ramananthapuram"/>
    <x v="1"/>
    <n v="22580"/>
    <n v="6609.39"/>
    <m/>
    <s v="High"/>
    <s v="Large"/>
    <x v="1"/>
    <s v="2010s"/>
    <s v="Cereal"/>
    <n v="0.29270992028343668"/>
  </r>
  <r>
    <n v="2015"/>
    <s v="Tamil Nadu"/>
    <s v="Ramananthapuram"/>
    <x v="2"/>
    <n v="10"/>
    <n v="1000"/>
    <m/>
    <s v="Medium"/>
    <s v="Small"/>
    <x v="1"/>
    <s v="2010s"/>
    <s v="Pulse"/>
    <n v="100"/>
  </r>
  <r>
    <n v="2015"/>
    <s v="Tamil Nadu"/>
    <s v="Ramananthapuram"/>
    <x v="3"/>
    <n v="15780"/>
    <n v="444.23"/>
    <m/>
    <s v="Low"/>
    <s v="Large"/>
    <x v="1"/>
    <s v="2010s"/>
    <s v="Fiber"/>
    <n v="2.8151457541191381E-2"/>
  </r>
  <r>
    <n v="2016"/>
    <s v="Tamil Nadu"/>
    <s v="Ramananthapuram"/>
    <x v="0"/>
    <n v="215670"/>
    <n v="2072.3000000000002"/>
    <m/>
    <s v="Medium"/>
    <s v="Large"/>
    <x v="1"/>
    <s v="2010s"/>
    <s v="Cereal"/>
    <n v="9.6086613808132812E-3"/>
  </r>
  <r>
    <n v="2016"/>
    <s v="Tamil Nadu"/>
    <s v="Ramananthapuram"/>
    <x v="1"/>
    <n v="27820"/>
    <n v="780.77"/>
    <m/>
    <s v="Low"/>
    <s v="Large"/>
    <x v="1"/>
    <s v="2010s"/>
    <s v="Cereal"/>
    <n v="2.8065061107117182E-2"/>
  </r>
  <r>
    <n v="2016"/>
    <s v="Tamil Nadu"/>
    <s v="Ramananthapuram"/>
    <x v="2"/>
    <n v="10"/>
    <n v="571.42999999999995"/>
    <m/>
    <s v="Low"/>
    <s v="Small"/>
    <x v="1"/>
    <s v="2010s"/>
    <s v="Pulse"/>
    <n v="57.142999999999994"/>
  </r>
  <r>
    <n v="2016"/>
    <s v="Tamil Nadu"/>
    <s v="Ramananthapuram"/>
    <x v="3"/>
    <n v="18240"/>
    <n v="179.37"/>
    <m/>
    <s v="Low"/>
    <s v="Large"/>
    <x v="1"/>
    <s v="2010s"/>
    <s v="Fiber"/>
    <n v="9.8338815789473684E-3"/>
  </r>
  <r>
    <n v="2017"/>
    <s v="Tamil Nadu"/>
    <s v="Ramananthapuram"/>
    <x v="0"/>
    <n v="217340"/>
    <n v="2017.36"/>
    <m/>
    <s v="Medium"/>
    <s v="Large"/>
    <x v="1"/>
    <s v="2010s"/>
    <s v="Cereal"/>
    <n v="9.2820465629888643E-3"/>
  </r>
  <r>
    <n v="2017"/>
    <s v="Tamil Nadu"/>
    <s v="Ramananthapuram"/>
    <x v="1"/>
    <n v="24820"/>
    <n v="6247.74"/>
    <m/>
    <s v="High"/>
    <s v="Large"/>
    <x v="1"/>
    <s v="2010s"/>
    <s v="Cereal"/>
    <n v="0.25172199838839643"/>
  </r>
  <r>
    <n v="2017"/>
    <s v="Tamil Nadu"/>
    <s v="Ramananthapuram"/>
    <x v="2"/>
    <n v="10"/>
    <n v="923.08"/>
    <m/>
    <s v="Low"/>
    <s v="Small"/>
    <x v="1"/>
    <s v="2010s"/>
    <s v="Pulse"/>
    <n v="92.308000000000007"/>
  </r>
  <r>
    <n v="2017"/>
    <s v="Tamil Nadu"/>
    <s v="Ramananthapuram"/>
    <x v="3"/>
    <n v="20030"/>
    <n v="0.28000000000000003"/>
    <m/>
    <s v="Low"/>
    <s v="Large"/>
    <x v="1"/>
    <s v="2010s"/>
    <s v="Fiber"/>
    <n v="1.397903145282077E-5"/>
  </r>
  <r>
    <n v="2008"/>
    <s v="Tamil Nadu"/>
    <s v="Thirunelveli"/>
    <x v="0"/>
    <n v="113720"/>
    <n v="4241.7299999999996"/>
    <m/>
    <s v="High"/>
    <s v="Large"/>
    <x v="1"/>
    <s v="2000s"/>
    <s v="Cereal"/>
    <n v="3.7299771368272949E-2"/>
  </r>
  <r>
    <n v="2008"/>
    <s v="Tamil Nadu"/>
    <s v="Thirunelveli"/>
    <x v="1"/>
    <n v="22030"/>
    <n v="4108.03"/>
    <m/>
    <s v="High"/>
    <s v="Large"/>
    <x v="1"/>
    <s v="2000s"/>
    <s v="Cereal"/>
    <n v="0.18647435315478891"/>
  </r>
  <r>
    <n v="2008"/>
    <s v="Tamil Nadu"/>
    <s v="Thirunelveli"/>
    <x v="2"/>
    <n v="110"/>
    <n v="818.18"/>
    <m/>
    <s v="Low"/>
    <s v="Small"/>
    <x v="1"/>
    <s v="2000s"/>
    <s v="Pulse"/>
    <n v="7.4379999999999997"/>
  </r>
  <r>
    <n v="2008"/>
    <s v="Tamil Nadu"/>
    <s v="Thirunelveli"/>
    <x v="3"/>
    <n v="6140"/>
    <n v="278.5"/>
    <m/>
    <s v="Low"/>
    <s v="Large"/>
    <x v="1"/>
    <s v="2000s"/>
    <s v="Fiber"/>
    <n v="4.5358306188925078E-2"/>
  </r>
  <r>
    <n v="2009"/>
    <s v="Tamil Nadu"/>
    <s v="Thirunelveli"/>
    <x v="0"/>
    <n v="105540"/>
    <n v="4288.04"/>
    <m/>
    <s v="High"/>
    <s v="Large"/>
    <x v="1"/>
    <s v="2000s"/>
    <s v="Cereal"/>
    <n v="4.0629524350956986E-2"/>
  </r>
  <r>
    <n v="2009"/>
    <s v="Tamil Nadu"/>
    <s v="Thirunelveli"/>
    <x v="1"/>
    <n v="22000"/>
    <n v="3554.09"/>
    <m/>
    <s v="High"/>
    <s v="Large"/>
    <x v="1"/>
    <s v="2000s"/>
    <s v="Cereal"/>
    <n v="0.16154954545454547"/>
  </r>
  <r>
    <n v="2009"/>
    <s v="Tamil Nadu"/>
    <s v="Thirunelveli"/>
    <x v="2"/>
    <n v="50"/>
    <n v="600"/>
    <m/>
    <s v="Low"/>
    <s v="Small"/>
    <x v="1"/>
    <s v="2000s"/>
    <s v="Pulse"/>
    <n v="12"/>
  </r>
  <r>
    <n v="2009"/>
    <s v="Tamil Nadu"/>
    <s v="Thirunelveli"/>
    <x v="3"/>
    <n v="6340"/>
    <n v="291.8"/>
    <m/>
    <s v="Low"/>
    <s v="Large"/>
    <x v="1"/>
    <s v="2000s"/>
    <s v="Fiber"/>
    <n v="4.6025236593059939E-2"/>
  </r>
  <r>
    <n v="2010"/>
    <s v="Tamil Nadu"/>
    <s v="Thirunelveli"/>
    <x v="0"/>
    <n v="99770"/>
    <n v="4422.7700000000004"/>
    <m/>
    <s v="High"/>
    <s v="Large"/>
    <x v="1"/>
    <s v="2010s"/>
    <s v="Cereal"/>
    <n v="4.4329658213891954E-2"/>
  </r>
  <r>
    <n v="2010"/>
    <s v="Tamil Nadu"/>
    <s v="Thirunelveli"/>
    <x v="1"/>
    <n v="24560"/>
    <n v="3432"/>
    <m/>
    <s v="High"/>
    <s v="Large"/>
    <x v="1"/>
    <s v="2010s"/>
    <s v="Cereal"/>
    <n v="0.13973941368078177"/>
  </r>
  <r>
    <n v="2010"/>
    <s v="Tamil Nadu"/>
    <s v="Thirunelveli"/>
    <x v="2"/>
    <n v="30"/>
    <n v="333.33"/>
    <m/>
    <s v="Low"/>
    <s v="Small"/>
    <x v="1"/>
    <s v="2010s"/>
    <s v="Pulse"/>
    <n v="11.110999999999999"/>
  </r>
  <r>
    <n v="2010"/>
    <s v="Tamil Nadu"/>
    <s v="Thirunelveli"/>
    <x v="3"/>
    <n v="5660"/>
    <n v="540.64"/>
    <m/>
    <s v="Low"/>
    <s v="Large"/>
    <x v="1"/>
    <s v="2010s"/>
    <s v="Fiber"/>
    <n v="9.5519434628975261E-2"/>
  </r>
  <r>
    <n v="2011"/>
    <s v="Tamil Nadu"/>
    <s v="Thirunelveli"/>
    <x v="0"/>
    <n v="121600"/>
    <n v="3634.62"/>
    <m/>
    <s v="High"/>
    <s v="Large"/>
    <x v="1"/>
    <s v="2010s"/>
    <s v="Cereal"/>
    <n v="2.9889967105263156E-2"/>
  </r>
  <r>
    <n v="2011"/>
    <s v="Tamil Nadu"/>
    <s v="Thirunelveli"/>
    <x v="1"/>
    <n v="27980"/>
    <n v="6278.77"/>
    <m/>
    <s v="High"/>
    <s v="Large"/>
    <x v="1"/>
    <s v="2010s"/>
    <s v="Cereal"/>
    <n v="0.2244020729092209"/>
  </r>
  <r>
    <n v="2011"/>
    <s v="Tamil Nadu"/>
    <s v="Thirunelveli"/>
    <x v="2"/>
    <n v="20"/>
    <n v="500"/>
    <m/>
    <s v="Low"/>
    <s v="Small"/>
    <x v="1"/>
    <s v="2010s"/>
    <s v="Pulse"/>
    <n v="25"/>
  </r>
  <r>
    <n v="2011"/>
    <s v="Tamil Nadu"/>
    <s v="Thirunelveli"/>
    <x v="3"/>
    <n v="6330"/>
    <n v="470.77"/>
    <m/>
    <s v="Low"/>
    <s v="Large"/>
    <x v="1"/>
    <s v="2010s"/>
    <s v="Fiber"/>
    <n v="7.4371248025276462E-2"/>
  </r>
  <r>
    <n v="2012"/>
    <s v="Tamil Nadu"/>
    <s v="Thirunelveli"/>
    <x v="0"/>
    <n v="51630"/>
    <n v="4010.27"/>
    <m/>
    <s v="High"/>
    <s v="Large"/>
    <x v="1"/>
    <s v="2010s"/>
    <s v="Cereal"/>
    <n v="7.767325198527987E-2"/>
  </r>
  <r>
    <n v="2012"/>
    <s v="Tamil Nadu"/>
    <s v="Thirunelveli"/>
    <x v="1"/>
    <n v="40440"/>
    <n v="1621.91"/>
    <m/>
    <s v="Medium"/>
    <s v="Large"/>
    <x v="1"/>
    <s v="2010s"/>
    <s v="Cereal"/>
    <n v="4.0106577645895154E-2"/>
  </r>
  <r>
    <n v="2012"/>
    <s v="Tamil Nadu"/>
    <s v="Thirunelveli"/>
    <x v="2"/>
    <n v="30"/>
    <n v="1000"/>
    <m/>
    <s v="Medium"/>
    <s v="Small"/>
    <x v="1"/>
    <s v="2010s"/>
    <s v="Pulse"/>
    <n v="33.333333333333336"/>
  </r>
  <r>
    <n v="2012"/>
    <s v="Tamil Nadu"/>
    <s v="Thirunelveli"/>
    <x v="3"/>
    <n v="6260"/>
    <n v="241.21"/>
    <m/>
    <s v="Low"/>
    <s v="Large"/>
    <x v="1"/>
    <s v="2010s"/>
    <s v="Fiber"/>
    <n v="3.8531948881789138E-2"/>
  </r>
  <r>
    <n v="2013"/>
    <s v="Tamil Nadu"/>
    <s v="Thirunelveli"/>
    <x v="0"/>
    <n v="74010"/>
    <n v="5653.83"/>
    <m/>
    <s v="High"/>
    <s v="Large"/>
    <x v="1"/>
    <s v="2010s"/>
    <s v="Cereal"/>
    <n v="7.6392784758816376E-2"/>
  </r>
  <r>
    <n v="2013"/>
    <s v="Tamil Nadu"/>
    <s v="Thirunelveli"/>
    <x v="1"/>
    <n v="50630"/>
    <n v="2732.96"/>
    <m/>
    <s v="Medium"/>
    <s v="Large"/>
    <x v="1"/>
    <s v="2010s"/>
    <s v="Cereal"/>
    <n v="5.3979063796168278E-2"/>
  </r>
  <r>
    <n v="2013"/>
    <s v="Tamil Nadu"/>
    <s v="Thirunelveli"/>
    <x v="2"/>
    <n v="20"/>
    <n v="500"/>
    <m/>
    <s v="Low"/>
    <s v="Small"/>
    <x v="1"/>
    <s v="2010s"/>
    <s v="Pulse"/>
    <n v="25"/>
  </r>
  <r>
    <n v="2013"/>
    <s v="Tamil Nadu"/>
    <s v="Thirunelveli"/>
    <x v="3"/>
    <n v="8010"/>
    <n v="259.68"/>
    <m/>
    <s v="Low"/>
    <s v="Large"/>
    <x v="1"/>
    <s v="2010s"/>
    <s v="Fiber"/>
    <n v="3.2419475655430713E-2"/>
  </r>
  <r>
    <n v="2014"/>
    <s v="Tamil Nadu"/>
    <s v="Thirunelveli"/>
    <x v="0"/>
    <n v="101100"/>
    <n v="5117.01"/>
    <m/>
    <s v="High"/>
    <s v="Large"/>
    <x v="1"/>
    <s v="2010s"/>
    <s v="Cereal"/>
    <n v="5.0613353115727004E-2"/>
  </r>
  <r>
    <n v="2014"/>
    <s v="Tamil Nadu"/>
    <s v="Thirunelveli"/>
    <x v="1"/>
    <n v="24240"/>
    <n v="6834.57"/>
    <m/>
    <s v="High"/>
    <s v="Large"/>
    <x v="1"/>
    <s v="2010s"/>
    <s v="Cereal"/>
    <n v="0.28195420792079207"/>
  </r>
  <r>
    <n v="2014"/>
    <s v="Tamil Nadu"/>
    <s v="Thirunelveli"/>
    <x v="2"/>
    <n v="60"/>
    <n v="666.67"/>
    <m/>
    <s v="Low"/>
    <s v="Small"/>
    <x v="1"/>
    <s v="2010s"/>
    <s v="Pulse"/>
    <n v="11.111166666666666"/>
  </r>
  <r>
    <n v="2014"/>
    <s v="Tamil Nadu"/>
    <s v="Thirunelveli"/>
    <x v="3"/>
    <n v="13420"/>
    <n v="797.32"/>
    <m/>
    <s v="Low"/>
    <s v="Large"/>
    <x v="1"/>
    <s v="2010s"/>
    <s v="Fiber"/>
    <n v="5.9412816691505221E-2"/>
  </r>
  <r>
    <n v="2015"/>
    <s v="Tamil Nadu"/>
    <s v="Thirunelveli"/>
    <x v="0"/>
    <n v="117070"/>
    <n v="4809.17"/>
    <m/>
    <s v="High"/>
    <s v="Large"/>
    <x v="1"/>
    <s v="2010s"/>
    <s v="Cereal"/>
    <n v="4.1079439651490565E-2"/>
  </r>
  <r>
    <n v="2015"/>
    <s v="Tamil Nadu"/>
    <s v="Thirunelveli"/>
    <x v="1"/>
    <n v="34520"/>
    <n v="4794.8999999999996"/>
    <m/>
    <s v="High"/>
    <s v="Large"/>
    <x v="1"/>
    <s v="2010s"/>
    <s v="Cereal"/>
    <n v="0.1389020857473928"/>
  </r>
  <r>
    <n v="2015"/>
    <s v="Tamil Nadu"/>
    <s v="Thirunelveli"/>
    <x v="2"/>
    <n v="60"/>
    <n v="666.67"/>
    <m/>
    <s v="Low"/>
    <s v="Small"/>
    <x v="1"/>
    <s v="2010s"/>
    <s v="Pulse"/>
    <n v="11.111166666666666"/>
  </r>
  <r>
    <n v="2015"/>
    <s v="Tamil Nadu"/>
    <s v="Thirunelveli"/>
    <x v="3"/>
    <n v="9290"/>
    <n v="669.54"/>
    <m/>
    <s v="Low"/>
    <s v="Large"/>
    <x v="1"/>
    <s v="2010s"/>
    <s v="Fiber"/>
    <n v="7.2071044133476855E-2"/>
  </r>
  <r>
    <n v="2016"/>
    <s v="Tamil Nadu"/>
    <s v="Thirunelveli"/>
    <x v="0"/>
    <n v="48440"/>
    <n v="3710.76"/>
    <m/>
    <s v="High"/>
    <s v="Large"/>
    <x v="1"/>
    <s v="2010s"/>
    <s v="Cereal"/>
    <n v="7.6605284888521891E-2"/>
  </r>
  <r>
    <n v="2016"/>
    <s v="Tamil Nadu"/>
    <s v="Thirunelveli"/>
    <x v="1"/>
    <n v="45730"/>
    <n v="330.64"/>
    <m/>
    <s v="Low"/>
    <s v="Large"/>
    <x v="1"/>
    <s v="2010s"/>
    <s v="Cereal"/>
    <n v="7.2302645965449377E-3"/>
  </r>
  <r>
    <n v="2016"/>
    <s v="Tamil Nadu"/>
    <s v="Thirunelveli"/>
    <x v="2"/>
    <n v="20"/>
    <n v="625"/>
    <m/>
    <s v="Low"/>
    <s v="Small"/>
    <x v="1"/>
    <s v="2010s"/>
    <s v="Pulse"/>
    <n v="31.25"/>
  </r>
  <r>
    <n v="2016"/>
    <s v="Tamil Nadu"/>
    <s v="Thirunelveli"/>
    <x v="3"/>
    <n v="9890"/>
    <n v="123.54"/>
    <m/>
    <s v="Low"/>
    <s v="Large"/>
    <x v="1"/>
    <s v="2010s"/>
    <s v="Fiber"/>
    <n v="1.2491405460060667E-2"/>
  </r>
  <r>
    <n v="2017"/>
    <s v="Tamil Nadu"/>
    <s v="Thirunelveli"/>
    <x v="0"/>
    <n v="77000"/>
    <n v="4612.54"/>
    <m/>
    <s v="High"/>
    <s v="Large"/>
    <x v="1"/>
    <s v="2010s"/>
    <s v="Cereal"/>
    <n v="5.9903116883116884E-2"/>
  </r>
  <r>
    <n v="2017"/>
    <s v="Tamil Nadu"/>
    <s v="Thirunelveli"/>
    <x v="1"/>
    <n v="44820"/>
    <n v="3663.82"/>
    <m/>
    <s v="High"/>
    <s v="Large"/>
    <x v="1"/>
    <s v="2010s"/>
    <s v="Cereal"/>
    <n v="8.174520303435967E-2"/>
  </r>
  <r>
    <n v="2017"/>
    <s v="Tamil Nadu"/>
    <s v="Thirunelveli"/>
    <x v="2"/>
    <n v="10"/>
    <n v="875"/>
    <m/>
    <s v="Low"/>
    <s v="Small"/>
    <x v="1"/>
    <s v="2010s"/>
    <s v="Pulse"/>
    <n v="87.5"/>
  </r>
  <r>
    <n v="2017"/>
    <s v="Tamil Nadu"/>
    <s v="Thirunelveli"/>
    <x v="3"/>
    <n v="10090"/>
    <n v="0.39"/>
    <m/>
    <s v="Low"/>
    <s v="Large"/>
    <x v="1"/>
    <s v="2010s"/>
    <s v="Fiber"/>
    <n v="3.8652130822596634E-5"/>
  </r>
  <r>
    <n v="2008"/>
    <s v="Tamil Nadu"/>
    <s v="The Nilgiris"/>
    <x v="0"/>
    <n v="780"/>
    <n v="3910.26"/>
    <m/>
    <s v="High"/>
    <s v="Small"/>
    <x v="1"/>
    <s v="2000s"/>
    <s v="Cereal"/>
    <n v="5.0131538461538465"/>
  </r>
  <r>
    <n v="2009"/>
    <s v="Tamil Nadu"/>
    <s v="The Nilgiris"/>
    <x v="0"/>
    <n v="510"/>
    <n v="3490.2"/>
    <m/>
    <s v="High"/>
    <s v="Small"/>
    <x v="1"/>
    <s v="2000s"/>
    <s v="Cereal"/>
    <n v="6.8435294117647052"/>
  </r>
  <r>
    <n v="2010"/>
    <s v="Tamil Nadu"/>
    <s v="The Nilgiris"/>
    <x v="0"/>
    <n v="390"/>
    <n v="3589.74"/>
    <m/>
    <s v="High"/>
    <s v="Small"/>
    <x v="1"/>
    <s v="2010s"/>
    <s v="Cereal"/>
    <n v="9.2044615384615387"/>
  </r>
  <r>
    <n v="2011"/>
    <s v="Tamil Nadu"/>
    <s v="The Nilgiris"/>
    <x v="0"/>
    <n v="400"/>
    <n v="4125"/>
    <m/>
    <s v="High"/>
    <s v="Small"/>
    <x v="1"/>
    <s v="2010s"/>
    <s v="Cereal"/>
    <n v="10.3125"/>
  </r>
  <r>
    <n v="2012"/>
    <s v="Tamil Nadu"/>
    <s v="The Nilgiris"/>
    <x v="0"/>
    <n v="290"/>
    <n v="3965.52"/>
    <m/>
    <s v="High"/>
    <s v="Small"/>
    <x v="1"/>
    <s v="2010s"/>
    <s v="Cereal"/>
    <n v="13.674206896551723"/>
  </r>
  <r>
    <n v="2013"/>
    <s v="Tamil Nadu"/>
    <s v="The Nilgiris"/>
    <x v="0"/>
    <n v="330"/>
    <n v="4303.03"/>
    <m/>
    <s v="High"/>
    <s v="Small"/>
    <x v="1"/>
    <s v="2010s"/>
    <s v="Cereal"/>
    <n v="13.039484848484848"/>
  </r>
  <r>
    <n v="2014"/>
    <s v="Tamil Nadu"/>
    <s v="The Nilgiris"/>
    <x v="0"/>
    <n v="30"/>
    <n v="5000"/>
    <m/>
    <s v="High"/>
    <s v="Small"/>
    <x v="1"/>
    <s v="2010s"/>
    <s v="Cereal"/>
    <n v="166.66666666666666"/>
  </r>
  <r>
    <n v="2015"/>
    <s v="Tamil Nadu"/>
    <s v="The Nilgiris"/>
    <x v="0"/>
    <n v="320"/>
    <n v="4437.5"/>
    <m/>
    <s v="High"/>
    <s v="Small"/>
    <x v="1"/>
    <s v="2010s"/>
    <s v="Cereal"/>
    <n v="13.8671875"/>
  </r>
  <r>
    <n v="2016"/>
    <s v="Tamil Nadu"/>
    <s v="The Nilgiris"/>
    <x v="0"/>
    <n v="240"/>
    <n v="4292.18"/>
    <m/>
    <s v="High"/>
    <s v="Small"/>
    <x v="1"/>
    <s v="2010s"/>
    <s v="Cereal"/>
    <n v="17.884083333333333"/>
  </r>
  <r>
    <n v="2017"/>
    <s v="Tamil Nadu"/>
    <s v="The Nilgiris"/>
    <x v="0"/>
    <n v="240"/>
    <n v="3853.56"/>
    <m/>
    <s v="High"/>
    <s v="Small"/>
    <x v="1"/>
    <s v="2010s"/>
    <s v="Cereal"/>
    <n v="16.0565"/>
  </r>
  <r>
    <n v="2008"/>
    <s v="Tamil Nadu"/>
    <s v="Kanyakumari"/>
    <x v="0"/>
    <n v="18190"/>
    <n v="4599.2299999999996"/>
    <m/>
    <s v="High"/>
    <s v="Large"/>
    <x v="1"/>
    <s v="2000s"/>
    <s v="Cereal"/>
    <n v="0.25284387025838373"/>
  </r>
  <r>
    <n v="2009"/>
    <s v="Tamil Nadu"/>
    <s v="Kanyakumari"/>
    <x v="0"/>
    <n v="17310"/>
    <n v="4404.3900000000003"/>
    <m/>
    <s v="High"/>
    <s v="Large"/>
    <x v="1"/>
    <s v="2000s"/>
    <s v="Cereal"/>
    <n v="0.25444194107452339"/>
  </r>
  <r>
    <n v="2010"/>
    <s v="Tamil Nadu"/>
    <s v="Kanyakumari"/>
    <x v="0"/>
    <n v="16990"/>
    <n v="4731.6099999999997"/>
    <m/>
    <s v="High"/>
    <s v="Large"/>
    <x v="1"/>
    <s v="2010s"/>
    <s v="Cereal"/>
    <n v="0.27849381989405531"/>
  </r>
  <r>
    <n v="2011"/>
    <s v="Tamil Nadu"/>
    <s v="Kanyakumari"/>
    <x v="0"/>
    <n v="16620"/>
    <n v="5421.78"/>
    <m/>
    <s v="High"/>
    <s v="Large"/>
    <x v="1"/>
    <s v="2010s"/>
    <s v="Cereal"/>
    <n v="0.32622021660649819"/>
  </r>
  <r>
    <n v="2012"/>
    <s v="Tamil Nadu"/>
    <s v="Kanyakumari"/>
    <x v="0"/>
    <n v="12410"/>
    <n v="4663.9799999999996"/>
    <m/>
    <s v="High"/>
    <s v="Large"/>
    <x v="1"/>
    <s v="2010s"/>
    <s v="Cereal"/>
    <n v="0.37582433521353742"/>
  </r>
  <r>
    <n v="2013"/>
    <s v="Tamil Nadu"/>
    <s v="Kanyakumari"/>
    <x v="0"/>
    <n v="13620"/>
    <n v="4897.21"/>
    <m/>
    <s v="High"/>
    <s v="Large"/>
    <x v="1"/>
    <s v="2010s"/>
    <s v="Cereal"/>
    <n v="0.35956020558002938"/>
  </r>
  <r>
    <n v="2014"/>
    <s v="Tamil Nadu"/>
    <s v="Kanyakumari"/>
    <x v="0"/>
    <n v="13180"/>
    <n v="5078.91"/>
    <m/>
    <s v="High"/>
    <s v="Large"/>
    <x v="1"/>
    <s v="2010s"/>
    <s v="Cereal"/>
    <n v="0.38534977238239754"/>
  </r>
  <r>
    <n v="2014"/>
    <s v="Tamil Nadu"/>
    <s v="Kanyakumari"/>
    <x v="1"/>
    <n v="20"/>
    <n v="9000"/>
    <m/>
    <s v="High"/>
    <s v="Small"/>
    <x v="1"/>
    <s v="2010s"/>
    <s v="Cereal"/>
    <n v="450"/>
  </r>
  <r>
    <n v="2015"/>
    <s v="Tamil Nadu"/>
    <s v="Kanyakumari"/>
    <x v="0"/>
    <n v="12960"/>
    <n v="4304.78"/>
    <m/>
    <s v="High"/>
    <s v="Large"/>
    <x v="1"/>
    <s v="2010s"/>
    <s v="Cereal"/>
    <n v="0.33215895061728395"/>
  </r>
  <r>
    <n v="2015"/>
    <s v="Tamil Nadu"/>
    <s v="Kanyakumari"/>
    <x v="1"/>
    <n v="50"/>
    <n v="7400"/>
    <m/>
    <s v="High"/>
    <s v="Small"/>
    <x v="1"/>
    <s v="2010s"/>
    <s v="Cereal"/>
    <n v="148"/>
  </r>
  <r>
    <n v="2016"/>
    <s v="Tamil Nadu"/>
    <s v="Kanyakumari"/>
    <x v="0"/>
    <n v="12160"/>
    <n v="4003.78"/>
    <m/>
    <s v="High"/>
    <s v="Large"/>
    <x v="1"/>
    <s v="2010s"/>
    <s v="Cereal"/>
    <n v="0.32925822368421054"/>
  </r>
  <r>
    <n v="2016"/>
    <s v="Tamil Nadu"/>
    <s v="Kanyakumari"/>
    <x v="1"/>
    <n v="50"/>
    <n v="2872.34"/>
    <m/>
    <s v="Medium"/>
    <s v="Small"/>
    <x v="1"/>
    <s v="2010s"/>
    <s v="Cereal"/>
    <n v="57.446800000000003"/>
  </r>
  <r>
    <n v="2017"/>
    <s v="Tamil Nadu"/>
    <s v="Kanyakumari"/>
    <x v="0"/>
    <n v="9630"/>
    <n v="3431.03"/>
    <m/>
    <s v="High"/>
    <s v="Large"/>
    <x v="1"/>
    <s v="2010s"/>
    <s v="Cereal"/>
    <n v="0.35628556593977156"/>
  </r>
  <r>
    <n v="2016"/>
    <s v="Maharashtra"/>
    <s v="Bombay"/>
    <x v="1"/>
    <n v="100"/>
    <n v="1000"/>
    <m/>
    <s v="Medium"/>
    <s v="Small"/>
    <x v="2"/>
    <s v="2010s"/>
    <s v="Cereal"/>
    <n v="10"/>
  </r>
  <r>
    <n v="2008"/>
    <s v="Maharashtra"/>
    <s v="Thane"/>
    <x v="0"/>
    <n v="140600"/>
    <n v="2157.89"/>
    <m/>
    <s v="Medium"/>
    <s v="Large"/>
    <x v="2"/>
    <s v="2000s"/>
    <s v="Cereal"/>
    <n v="1.5347724039829301E-2"/>
  </r>
  <r>
    <n v="2008"/>
    <s v="Maharashtra"/>
    <s v="Thane"/>
    <x v="1"/>
    <n v="100"/>
    <n v="3000"/>
    <m/>
    <s v="High"/>
    <s v="Small"/>
    <x v="2"/>
    <s v="2000s"/>
    <s v="Cereal"/>
    <n v="30"/>
  </r>
  <r>
    <n v="2008"/>
    <s v="Maharashtra"/>
    <s v="Thane"/>
    <x v="2"/>
    <n v="4300"/>
    <n v="697.67"/>
    <m/>
    <s v="Low"/>
    <s v="Medium"/>
    <x v="2"/>
    <s v="2000s"/>
    <s v="Pulse"/>
    <n v="0.1622488372093023"/>
  </r>
  <r>
    <n v="2009"/>
    <s v="Maharashtra"/>
    <s v="Thane"/>
    <x v="0"/>
    <n v="138600"/>
    <n v="2097.84"/>
    <m/>
    <s v="Medium"/>
    <s v="Large"/>
    <x v="2"/>
    <s v="2000s"/>
    <s v="Cereal"/>
    <n v="1.5135930735930737E-2"/>
  </r>
  <r>
    <n v="2009"/>
    <s v="Maharashtra"/>
    <s v="Thane"/>
    <x v="1"/>
    <n v="100"/>
    <n v="3000"/>
    <m/>
    <s v="High"/>
    <s v="Small"/>
    <x v="2"/>
    <s v="2000s"/>
    <s v="Cereal"/>
    <n v="30"/>
  </r>
  <r>
    <n v="2009"/>
    <s v="Maharashtra"/>
    <s v="Thane"/>
    <x v="2"/>
    <n v="4400"/>
    <n v="663.64"/>
    <m/>
    <s v="Low"/>
    <s v="Medium"/>
    <x v="2"/>
    <s v="2000s"/>
    <s v="Pulse"/>
    <n v="0.15082727272727273"/>
  </r>
  <r>
    <n v="2010"/>
    <s v="Maharashtra"/>
    <s v="Thane"/>
    <x v="0"/>
    <n v="138300"/>
    <n v="2028.78"/>
    <m/>
    <s v="Medium"/>
    <s v="Large"/>
    <x v="2"/>
    <s v="2010s"/>
    <s v="Cereal"/>
    <n v="1.4669414316702819E-2"/>
  </r>
  <r>
    <n v="2010"/>
    <s v="Maharashtra"/>
    <s v="Thane"/>
    <x v="1"/>
    <n v="100"/>
    <n v="2900"/>
    <m/>
    <s v="Medium"/>
    <s v="Small"/>
    <x v="2"/>
    <s v="2010s"/>
    <s v="Cereal"/>
    <n v="29"/>
  </r>
  <r>
    <n v="2010"/>
    <s v="Maharashtra"/>
    <s v="Thane"/>
    <x v="2"/>
    <n v="4300"/>
    <n v="865.12"/>
    <m/>
    <s v="Low"/>
    <s v="Medium"/>
    <x v="2"/>
    <s v="2010s"/>
    <s v="Pulse"/>
    <n v="0.20119069767441861"/>
  </r>
  <r>
    <n v="2011"/>
    <s v="Maharashtra"/>
    <s v="Thane"/>
    <x v="0"/>
    <n v="140400"/>
    <n v="2450"/>
    <m/>
    <s v="Medium"/>
    <s v="Large"/>
    <x v="2"/>
    <s v="2010s"/>
    <s v="Cereal"/>
    <n v="1.7450142450142449E-2"/>
  </r>
  <r>
    <n v="2011"/>
    <s v="Maharashtra"/>
    <s v="Thane"/>
    <x v="1"/>
    <n v="100"/>
    <n v="2800"/>
    <m/>
    <s v="Medium"/>
    <s v="Small"/>
    <x v="2"/>
    <s v="2010s"/>
    <s v="Cereal"/>
    <n v="28"/>
  </r>
  <r>
    <n v="2011"/>
    <s v="Maharashtra"/>
    <s v="Thane"/>
    <x v="2"/>
    <n v="4200"/>
    <n v="869.05"/>
    <m/>
    <s v="Low"/>
    <s v="Medium"/>
    <x v="2"/>
    <s v="2010s"/>
    <s v="Pulse"/>
    <n v="0.20691666666666667"/>
  </r>
  <r>
    <n v="2012"/>
    <s v="Maharashtra"/>
    <s v="Thane"/>
    <x v="0"/>
    <n v="139600"/>
    <n v="2599.86"/>
    <m/>
    <s v="Medium"/>
    <s v="Large"/>
    <x v="2"/>
    <s v="2010s"/>
    <s v="Cereal"/>
    <n v="1.8623638968481376E-2"/>
  </r>
  <r>
    <n v="2012"/>
    <s v="Maharashtra"/>
    <s v="Thane"/>
    <x v="2"/>
    <n v="2500"/>
    <n v="680"/>
    <m/>
    <s v="Low"/>
    <s v="Medium"/>
    <x v="2"/>
    <s v="2010s"/>
    <s v="Pulse"/>
    <n v="0.27200000000000002"/>
  </r>
  <r>
    <n v="2013"/>
    <s v="Maharashtra"/>
    <s v="Thane"/>
    <x v="0"/>
    <n v="139600"/>
    <n v="2392.5500000000002"/>
    <m/>
    <s v="Medium"/>
    <s v="Large"/>
    <x v="2"/>
    <s v="2010s"/>
    <s v="Cereal"/>
    <n v="1.7138610315186247E-2"/>
  </r>
  <r>
    <n v="2013"/>
    <s v="Maharashtra"/>
    <s v="Thane"/>
    <x v="2"/>
    <n v="3300"/>
    <n v="1181.82"/>
    <m/>
    <s v="Medium"/>
    <s v="Medium"/>
    <x v="2"/>
    <s v="2010s"/>
    <s v="Pulse"/>
    <n v="0.35812727272727268"/>
  </r>
  <r>
    <n v="2014"/>
    <s v="Maharashtra"/>
    <s v="Thane"/>
    <x v="0"/>
    <n v="132800"/>
    <n v="2475.15"/>
    <m/>
    <s v="Medium"/>
    <s v="Large"/>
    <x v="2"/>
    <s v="2010s"/>
    <s v="Cereal"/>
    <n v="1.8638177710843373E-2"/>
  </r>
  <r>
    <n v="2014"/>
    <s v="Maharashtra"/>
    <s v="Thane"/>
    <x v="2"/>
    <n v="4600"/>
    <n v="826.09"/>
    <m/>
    <s v="Low"/>
    <s v="Medium"/>
    <x v="2"/>
    <s v="2010s"/>
    <s v="Pulse"/>
    <n v="0.17958478260869565"/>
  </r>
  <r>
    <n v="2015"/>
    <s v="Maharashtra"/>
    <s v="Thane"/>
    <x v="0"/>
    <n v="133900"/>
    <n v="2289.02"/>
    <m/>
    <s v="Medium"/>
    <s v="Large"/>
    <x v="2"/>
    <s v="2010s"/>
    <s v="Cereal"/>
    <n v="1.7094996265870053E-2"/>
  </r>
  <r>
    <n v="2015"/>
    <s v="Maharashtra"/>
    <s v="Thane"/>
    <x v="1"/>
    <n v="40"/>
    <n v="3000"/>
    <m/>
    <s v="High"/>
    <s v="Small"/>
    <x v="2"/>
    <s v="2010s"/>
    <s v="Cereal"/>
    <n v="75"/>
  </r>
  <r>
    <n v="2015"/>
    <s v="Maharashtra"/>
    <s v="Thane"/>
    <x v="2"/>
    <n v="3100"/>
    <n v="677.42"/>
    <m/>
    <s v="Low"/>
    <s v="Medium"/>
    <x v="2"/>
    <s v="2010s"/>
    <s v="Pulse"/>
    <n v="0.21852258064516128"/>
  </r>
  <r>
    <n v="2016"/>
    <s v="Maharashtra"/>
    <s v="Thane"/>
    <x v="0"/>
    <n v="132700"/>
    <n v="2828.18"/>
    <m/>
    <s v="Medium"/>
    <s v="Large"/>
    <x v="2"/>
    <s v="2010s"/>
    <s v="Cereal"/>
    <n v="2.1312584777694047E-2"/>
  </r>
  <r>
    <n v="2016"/>
    <s v="Maharashtra"/>
    <s v="Thane"/>
    <x v="1"/>
    <n v="30"/>
    <n v="3571.43"/>
    <m/>
    <s v="High"/>
    <s v="Small"/>
    <x v="2"/>
    <s v="2010s"/>
    <s v="Cereal"/>
    <n v="119.04766666666666"/>
  </r>
  <r>
    <n v="2016"/>
    <s v="Maharashtra"/>
    <s v="Thane"/>
    <x v="2"/>
    <n v="3300"/>
    <n v="939.39"/>
    <m/>
    <s v="Low"/>
    <s v="Medium"/>
    <x v="2"/>
    <s v="2010s"/>
    <s v="Pulse"/>
    <n v="0.28466363636363634"/>
  </r>
  <r>
    <n v="2017"/>
    <s v="Maharashtra"/>
    <s v="Thane"/>
    <x v="0"/>
    <n v="132680"/>
    <n v="1856.37"/>
    <m/>
    <s v="Medium"/>
    <s v="Large"/>
    <x v="2"/>
    <s v="2010s"/>
    <s v="Cereal"/>
    <n v="1.3991332529394031E-2"/>
  </r>
  <r>
    <n v="2017"/>
    <s v="Maharashtra"/>
    <s v="Thane"/>
    <x v="2"/>
    <n v="3300"/>
    <n v="878.79"/>
    <m/>
    <s v="Low"/>
    <s v="Medium"/>
    <x v="2"/>
    <s v="2010s"/>
    <s v="Pulse"/>
    <n v="0.26629999999999998"/>
  </r>
  <r>
    <n v="2008"/>
    <s v="Maharashtra"/>
    <s v="Raigad"/>
    <x v="0"/>
    <n v="132300"/>
    <n v="2719.58"/>
    <m/>
    <s v="Medium"/>
    <s v="Large"/>
    <x v="2"/>
    <s v="2000s"/>
    <s v="Cereal"/>
    <n v="2.0556160241874528E-2"/>
  </r>
  <r>
    <n v="2008"/>
    <s v="Maharashtra"/>
    <s v="Raigad"/>
    <x v="1"/>
    <n v="200"/>
    <n v="3000"/>
    <m/>
    <s v="High"/>
    <s v="Small"/>
    <x v="2"/>
    <s v="2000s"/>
    <s v="Cereal"/>
    <n v="15"/>
  </r>
  <r>
    <n v="2008"/>
    <s v="Maharashtra"/>
    <s v="Raigad"/>
    <x v="2"/>
    <n v="2000"/>
    <n v="700"/>
    <m/>
    <s v="Low"/>
    <s v="Medium"/>
    <x v="2"/>
    <s v="2000s"/>
    <s v="Pulse"/>
    <n v="0.35"/>
  </r>
  <r>
    <n v="2009"/>
    <s v="Maharashtra"/>
    <s v="Raigad"/>
    <x v="0"/>
    <n v="130400"/>
    <n v="2526.3000000000002"/>
    <m/>
    <s v="Medium"/>
    <s v="Large"/>
    <x v="2"/>
    <s v="2000s"/>
    <s v="Cereal"/>
    <n v="1.9373466257668712E-2"/>
  </r>
  <r>
    <n v="2009"/>
    <s v="Maharashtra"/>
    <s v="Raigad"/>
    <x v="2"/>
    <n v="2000"/>
    <n v="665"/>
    <m/>
    <s v="Low"/>
    <s v="Medium"/>
    <x v="2"/>
    <s v="2000s"/>
    <s v="Pulse"/>
    <n v="0.33250000000000002"/>
  </r>
  <r>
    <n v="2010"/>
    <s v="Maharashtra"/>
    <s v="Raigad"/>
    <x v="0"/>
    <n v="126200"/>
    <n v="2369.89"/>
    <m/>
    <s v="Medium"/>
    <s v="Large"/>
    <x v="2"/>
    <s v="2010s"/>
    <s v="Cereal"/>
    <n v="1.8778843106180665E-2"/>
  </r>
  <r>
    <n v="2010"/>
    <s v="Maharashtra"/>
    <s v="Raigad"/>
    <x v="2"/>
    <n v="1800"/>
    <n v="866.67"/>
    <m/>
    <s v="Low"/>
    <s v="Medium"/>
    <x v="2"/>
    <s v="2010s"/>
    <s v="Pulse"/>
    <n v="0.48148333333333332"/>
  </r>
  <r>
    <n v="2011"/>
    <s v="Maharashtra"/>
    <s v="Raigad"/>
    <x v="0"/>
    <n v="126800"/>
    <n v="2414.5100000000002"/>
    <m/>
    <s v="Medium"/>
    <s v="Large"/>
    <x v="2"/>
    <s v="2010s"/>
    <s v="Cereal"/>
    <n v="1.9041876971608834E-2"/>
  </r>
  <r>
    <n v="2011"/>
    <s v="Maharashtra"/>
    <s v="Raigad"/>
    <x v="1"/>
    <n v="200"/>
    <n v="2850"/>
    <m/>
    <s v="Medium"/>
    <s v="Small"/>
    <x v="2"/>
    <s v="2010s"/>
    <s v="Cereal"/>
    <n v="14.25"/>
  </r>
  <r>
    <n v="2011"/>
    <s v="Maharashtra"/>
    <s v="Raigad"/>
    <x v="2"/>
    <n v="1800"/>
    <n v="872.22"/>
    <m/>
    <s v="Low"/>
    <s v="Medium"/>
    <x v="2"/>
    <s v="2010s"/>
    <s v="Pulse"/>
    <n v="0.4845666666666667"/>
  </r>
  <r>
    <n v="2012"/>
    <s v="Maharashtra"/>
    <s v="Raigad"/>
    <x v="0"/>
    <n v="127900"/>
    <n v="2606.1799999999998"/>
    <m/>
    <s v="Medium"/>
    <s v="Large"/>
    <x v="2"/>
    <s v="2010s"/>
    <s v="Cereal"/>
    <n v="2.0376700547302579E-2"/>
  </r>
  <r>
    <n v="2013"/>
    <s v="Maharashtra"/>
    <s v="Raigad"/>
    <x v="0"/>
    <n v="127900"/>
    <n v="2860.83"/>
    <m/>
    <s v="Medium"/>
    <s v="Large"/>
    <x v="2"/>
    <s v="2010s"/>
    <s v="Cereal"/>
    <n v="2.2367709147771697E-2"/>
  </r>
  <r>
    <n v="2014"/>
    <s v="Maharashtra"/>
    <s v="Raigad"/>
    <x v="0"/>
    <n v="125300"/>
    <n v="2799.68"/>
    <m/>
    <s v="Medium"/>
    <s v="Large"/>
    <x v="2"/>
    <s v="2010s"/>
    <s v="Cereal"/>
    <n v="2.2343814844373502E-2"/>
  </r>
  <r>
    <n v="2015"/>
    <s v="Maharashtra"/>
    <s v="Raigad"/>
    <x v="0"/>
    <n v="115600"/>
    <n v="2940.31"/>
    <m/>
    <s v="Medium"/>
    <s v="Large"/>
    <x v="2"/>
    <s v="2010s"/>
    <s v="Cereal"/>
    <n v="2.5435207612456746E-2"/>
  </r>
  <r>
    <n v="2015"/>
    <s v="Maharashtra"/>
    <s v="Raigad"/>
    <x v="2"/>
    <n v="900"/>
    <n v="666.67"/>
    <m/>
    <s v="Low"/>
    <s v="Small"/>
    <x v="2"/>
    <s v="2010s"/>
    <s v="Pulse"/>
    <n v="0.74074444444444443"/>
  </r>
  <r>
    <n v="2016"/>
    <s v="Maharashtra"/>
    <s v="Raigad"/>
    <x v="0"/>
    <n v="113300"/>
    <n v="2728.16"/>
    <m/>
    <s v="Medium"/>
    <s v="Large"/>
    <x v="2"/>
    <s v="2010s"/>
    <s v="Cereal"/>
    <n v="2.4079082082965577E-2"/>
  </r>
  <r>
    <n v="2016"/>
    <s v="Maharashtra"/>
    <s v="Raigad"/>
    <x v="2"/>
    <n v="900"/>
    <n v="888.89"/>
    <m/>
    <s v="Low"/>
    <s v="Small"/>
    <x v="2"/>
    <s v="2010s"/>
    <s v="Pulse"/>
    <n v="0.98765555555555551"/>
  </r>
  <r>
    <n v="2017"/>
    <s v="Maharashtra"/>
    <s v="Raigad"/>
    <x v="0"/>
    <n v="114240"/>
    <n v="2720.66"/>
    <m/>
    <s v="Medium"/>
    <s v="Large"/>
    <x v="2"/>
    <s v="2010s"/>
    <s v="Cereal"/>
    <n v="2.3815301120448176E-2"/>
  </r>
  <r>
    <n v="2008"/>
    <s v="Maharashtra"/>
    <s v="Ratnagiri"/>
    <x v="0"/>
    <n v="156000"/>
    <n v="2673.72"/>
    <m/>
    <s v="Medium"/>
    <s v="Large"/>
    <x v="2"/>
    <s v="2000s"/>
    <s v="Cereal"/>
    <n v="1.7139230769230768E-2"/>
  </r>
  <r>
    <n v="2008"/>
    <s v="Maharashtra"/>
    <s v="Ratnagiri"/>
    <x v="1"/>
    <n v="300"/>
    <n v="3000"/>
    <m/>
    <s v="High"/>
    <s v="Small"/>
    <x v="2"/>
    <s v="2000s"/>
    <s v="Cereal"/>
    <n v="10"/>
  </r>
  <r>
    <n v="2009"/>
    <s v="Maharashtra"/>
    <s v="Ratnagiri"/>
    <x v="0"/>
    <n v="155900"/>
    <n v="2614.1799999999998"/>
    <m/>
    <s v="Medium"/>
    <s v="Large"/>
    <x v="2"/>
    <s v="2000s"/>
    <s v="Cereal"/>
    <n v="1.6768313021167415E-2"/>
  </r>
  <r>
    <n v="2009"/>
    <s v="Maharashtra"/>
    <s v="Ratnagiri"/>
    <x v="1"/>
    <n v="300"/>
    <n v="3000"/>
    <m/>
    <s v="High"/>
    <s v="Small"/>
    <x v="2"/>
    <s v="2000s"/>
    <s v="Cereal"/>
    <n v="10"/>
  </r>
  <r>
    <n v="2010"/>
    <s v="Maharashtra"/>
    <s v="Ratnagiri"/>
    <x v="0"/>
    <n v="156000"/>
    <n v="2757.12"/>
    <m/>
    <s v="Medium"/>
    <s v="Large"/>
    <x v="2"/>
    <s v="2010s"/>
    <s v="Cereal"/>
    <n v="1.7673846153846155E-2"/>
  </r>
  <r>
    <n v="2010"/>
    <s v="Maharashtra"/>
    <s v="Ratnagiri"/>
    <x v="1"/>
    <n v="400"/>
    <n v="2925"/>
    <m/>
    <s v="Medium"/>
    <s v="Small"/>
    <x v="2"/>
    <s v="2010s"/>
    <s v="Cereal"/>
    <n v="7.3125"/>
  </r>
  <r>
    <n v="2011"/>
    <s v="Maharashtra"/>
    <s v="Ratnagiri"/>
    <x v="0"/>
    <n v="155500"/>
    <n v="2813.12"/>
    <m/>
    <s v="Medium"/>
    <s v="Large"/>
    <x v="2"/>
    <s v="2010s"/>
    <s v="Cereal"/>
    <n v="1.8090803858520899E-2"/>
  </r>
  <r>
    <n v="2011"/>
    <s v="Maharashtra"/>
    <s v="Ratnagiri"/>
    <x v="1"/>
    <n v="100"/>
    <n v="2800"/>
    <m/>
    <s v="Medium"/>
    <s v="Small"/>
    <x v="2"/>
    <s v="2010s"/>
    <s v="Cereal"/>
    <n v="28"/>
  </r>
  <r>
    <n v="2012"/>
    <s v="Maharashtra"/>
    <s v="Ratnagiri"/>
    <x v="0"/>
    <n v="150700"/>
    <n v="2841.27"/>
    <m/>
    <s v="Medium"/>
    <s v="Large"/>
    <x v="2"/>
    <s v="2010s"/>
    <s v="Cereal"/>
    <n v="1.8853815527538155E-2"/>
  </r>
  <r>
    <n v="2013"/>
    <s v="Maharashtra"/>
    <s v="Ratnagiri"/>
    <x v="0"/>
    <n v="148900"/>
    <n v="3032.91"/>
    <m/>
    <s v="High"/>
    <s v="Large"/>
    <x v="2"/>
    <s v="2010s"/>
    <s v="Cereal"/>
    <n v="2.0368770987239757E-2"/>
  </r>
  <r>
    <n v="2014"/>
    <s v="Maharashtra"/>
    <s v="Ratnagiri"/>
    <x v="0"/>
    <n v="142500"/>
    <n v="3145.96"/>
    <m/>
    <s v="High"/>
    <s v="Large"/>
    <x v="2"/>
    <s v="2010s"/>
    <s v="Cereal"/>
    <n v="2.2076912280701754E-2"/>
  </r>
  <r>
    <n v="2014"/>
    <s v="Maharashtra"/>
    <s v="Ratnagiri"/>
    <x v="1"/>
    <n v="100"/>
    <n v="2000"/>
    <m/>
    <s v="Medium"/>
    <s v="Small"/>
    <x v="2"/>
    <s v="2010s"/>
    <s v="Cereal"/>
    <n v="20"/>
  </r>
  <r>
    <n v="2015"/>
    <s v="Maharashtra"/>
    <s v="Ratnagiri"/>
    <x v="0"/>
    <n v="138200"/>
    <n v="2678.73"/>
    <m/>
    <s v="Medium"/>
    <s v="Large"/>
    <x v="2"/>
    <s v="2010s"/>
    <s v="Cereal"/>
    <n v="1.938299565846599E-2"/>
  </r>
  <r>
    <n v="2015"/>
    <s v="Maharashtra"/>
    <s v="Ratnagiri"/>
    <x v="1"/>
    <n v="150"/>
    <n v="1333.33"/>
    <m/>
    <s v="Medium"/>
    <s v="Small"/>
    <x v="2"/>
    <s v="2010s"/>
    <s v="Cereal"/>
    <n v="8.8888666666666669"/>
  </r>
  <r>
    <n v="2015"/>
    <s v="Maharashtra"/>
    <s v="Ratnagiri"/>
    <x v="2"/>
    <n v="20"/>
    <n v="500"/>
    <m/>
    <s v="Low"/>
    <s v="Small"/>
    <x v="2"/>
    <s v="2010s"/>
    <s v="Pulse"/>
    <n v="25"/>
  </r>
  <r>
    <n v="2016"/>
    <s v="Maharashtra"/>
    <s v="Ratnagiri"/>
    <x v="0"/>
    <n v="139340"/>
    <n v="3195.78"/>
    <m/>
    <s v="High"/>
    <s v="Large"/>
    <x v="2"/>
    <s v="2010s"/>
    <s v="Cereal"/>
    <n v="2.2935122721400893E-2"/>
  </r>
  <r>
    <n v="2016"/>
    <s v="Maharashtra"/>
    <s v="Ratnagiri"/>
    <x v="1"/>
    <n v="60"/>
    <n v="3508.77"/>
    <m/>
    <s v="High"/>
    <s v="Small"/>
    <x v="2"/>
    <s v="2010s"/>
    <s v="Cereal"/>
    <n v="58.479500000000002"/>
  </r>
  <r>
    <n v="2017"/>
    <s v="Maharashtra"/>
    <s v="Ratnagiri"/>
    <x v="0"/>
    <n v="139250"/>
    <n v="3093.02"/>
    <m/>
    <s v="High"/>
    <s v="Large"/>
    <x v="2"/>
    <s v="2010s"/>
    <s v="Cereal"/>
    <n v="2.2211992818671453E-2"/>
  </r>
  <r>
    <n v="2008"/>
    <s v="Maharashtra"/>
    <s v="Nasik"/>
    <x v="0"/>
    <n v="51200"/>
    <n v="1285.1600000000001"/>
    <m/>
    <s v="Medium"/>
    <s v="Large"/>
    <x v="2"/>
    <s v="2000s"/>
    <s v="Cereal"/>
    <n v="2.5100781250000002E-2"/>
  </r>
  <r>
    <n v="2008"/>
    <s v="Maharashtra"/>
    <s v="Nasik"/>
    <x v="1"/>
    <n v="104100"/>
    <n v="2881.46"/>
    <m/>
    <s v="Medium"/>
    <s v="Large"/>
    <x v="2"/>
    <s v="2000s"/>
    <s v="Cereal"/>
    <n v="2.767973102785783E-2"/>
  </r>
  <r>
    <n v="2008"/>
    <s v="Maharashtra"/>
    <s v="Nasik"/>
    <x v="2"/>
    <n v="34500"/>
    <n v="585.51"/>
    <m/>
    <s v="Low"/>
    <s v="Large"/>
    <x v="2"/>
    <s v="2000s"/>
    <s v="Pulse"/>
    <n v="1.6971304347826087E-2"/>
  </r>
  <r>
    <n v="2008"/>
    <s v="Maharashtra"/>
    <s v="Nasik"/>
    <x v="3"/>
    <n v="28000"/>
    <n v="220.36"/>
    <m/>
    <s v="Low"/>
    <s v="Large"/>
    <x v="2"/>
    <s v="2000s"/>
    <s v="Fiber"/>
    <n v="7.8700000000000003E-3"/>
  </r>
  <r>
    <n v="2009"/>
    <s v="Maharashtra"/>
    <s v="Nasik"/>
    <x v="0"/>
    <n v="48100"/>
    <n v="391.68"/>
    <m/>
    <s v="Low"/>
    <s v="Large"/>
    <x v="2"/>
    <s v="2000s"/>
    <s v="Cereal"/>
    <n v="8.143035343035343E-3"/>
  </r>
  <r>
    <n v="2009"/>
    <s v="Maharashtra"/>
    <s v="Nasik"/>
    <x v="1"/>
    <n v="144300"/>
    <n v="2266.39"/>
    <m/>
    <s v="Medium"/>
    <s v="Large"/>
    <x v="2"/>
    <s v="2000s"/>
    <s v="Cereal"/>
    <n v="1.5706098406098407E-2"/>
  </r>
  <r>
    <n v="2009"/>
    <s v="Maharashtra"/>
    <s v="Nasik"/>
    <x v="2"/>
    <n v="39300"/>
    <n v="700.51"/>
    <m/>
    <s v="Low"/>
    <s v="Large"/>
    <x v="2"/>
    <s v="2000s"/>
    <s v="Pulse"/>
    <n v="1.7824681933842238E-2"/>
  </r>
  <r>
    <n v="2009"/>
    <s v="Maharashtra"/>
    <s v="Nasik"/>
    <x v="3"/>
    <n v="46400"/>
    <n v="253.66"/>
    <m/>
    <s v="Low"/>
    <s v="Large"/>
    <x v="2"/>
    <s v="2000s"/>
    <s v="Fiber"/>
    <n v="5.4668103448275865E-3"/>
  </r>
  <r>
    <n v="2010"/>
    <s v="Maharashtra"/>
    <s v="Nasik"/>
    <x v="0"/>
    <n v="59100"/>
    <n v="406.6"/>
    <m/>
    <s v="Low"/>
    <s v="Large"/>
    <x v="2"/>
    <s v="2010s"/>
    <s v="Cereal"/>
    <n v="6.8798646362098143E-3"/>
  </r>
  <r>
    <n v="2010"/>
    <s v="Maharashtra"/>
    <s v="Nasik"/>
    <x v="1"/>
    <n v="169400"/>
    <n v="3235.66"/>
    <m/>
    <s v="High"/>
    <s v="Large"/>
    <x v="2"/>
    <s v="2010s"/>
    <s v="Cereal"/>
    <n v="1.9100708382526563E-2"/>
  </r>
  <r>
    <n v="2010"/>
    <s v="Maharashtra"/>
    <s v="Nasik"/>
    <x v="2"/>
    <n v="40600"/>
    <n v="767.24"/>
    <m/>
    <s v="Low"/>
    <s v="Large"/>
    <x v="2"/>
    <s v="2010s"/>
    <s v="Pulse"/>
    <n v="1.889753694581281E-2"/>
  </r>
  <r>
    <n v="2010"/>
    <s v="Maharashtra"/>
    <s v="Nasik"/>
    <x v="3"/>
    <n v="50500"/>
    <n v="338.61"/>
    <m/>
    <s v="Low"/>
    <s v="Large"/>
    <x v="2"/>
    <s v="2010s"/>
    <s v="Fiber"/>
    <n v="6.7051485148514854E-3"/>
  </r>
  <r>
    <n v="2011"/>
    <s v="Maharashtra"/>
    <s v="Nasik"/>
    <x v="0"/>
    <n v="62900"/>
    <n v="1236.8800000000001"/>
    <m/>
    <s v="Medium"/>
    <s v="Large"/>
    <x v="2"/>
    <s v="2010s"/>
    <s v="Cereal"/>
    <n v="1.966422893481717E-2"/>
  </r>
  <r>
    <n v="2011"/>
    <s v="Maharashtra"/>
    <s v="Nasik"/>
    <x v="1"/>
    <n v="176000"/>
    <n v="3170.28"/>
    <m/>
    <s v="High"/>
    <s v="Large"/>
    <x v="2"/>
    <s v="2010s"/>
    <s v="Cereal"/>
    <n v="1.8012954545454547E-2"/>
  </r>
  <r>
    <n v="2011"/>
    <s v="Maharashtra"/>
    <s v="Nasik"/>
    <x v="2"/>
    <n v="37900"/>
    <n v="711.87"/>
    <m/>
    <s v="Low"/>
    <s v="Large"/>
    <x v="2"/>
    <s v="2010s"/>
    <s v="Pulse"/>
    <n v="1.8782849604221635E-2"/>
  </r>
  <r>
    <n v="2011"/>
    <s v="Maharashtra"/>
    <s v="Nasik"/>
    <x v="3"/>
    <n v="47000"/>
    <n v="348.94"/>
    <m/>
    <s v="Low"/>
    <s v="Large"/>
    <x v="2"/>
    <s v="2010s"/>
    <s v="Fiber"/>
    <n v="7.4242553191489358E-3"/>
  </r>
  <r>
    <n v="2012"/>
    <s v="Maharashtra"/>
    <s v="Nasik"/>
    <x v="0"/>
    <n v="67900"/>
    <n v="1189.8399999999999"/>
    <m/>
    <s v="Medium"/>
    <s v="Large"/>
    <x v="2"/>
    <s v="2010s"/>
    <s v="Cereal"/>
    <n v="1.752341678939617E-2"/>
  </r>
  <r>
    <n v="2012"/>
    <s v="Maharashtra"/>
    <s v="Nasik"/>
    <x v="1"/>
    <n v="169060"/>
    <n v="2944.99"/>
    <m/>
    <s v="Medium"/>
    <s v="Large"/>
    <x v="2"/>
    <s v="2010s"/>
    <s v="Cereal"/>
    <n v="1.7419791789897075E-2"/>
  </r>
  <r>
    <n v="2012"/>
    <s v="Maharashtra"/>
    <s v="Nasik"/>
    <x v="2"/>
    <n v="25600"/>
    <n v="687.11"/>
    <m/>
    <s v="Low"/>
    <s v="Large"/>
    <x v="2"/>
    <s v="2010s"/>
    <s v="Pulse"/>
    <n v="2.6840234375000001E-2"/>
  </r>
  <r>
    <n v="2012"/>
    <s v="Maharashtra"/>
    <s v="Nasik"/>
    <x v="3"/>
    <n v="45700"/>
    <n v="285.56"/>
    <m/>
    <s v="Low"/>
    <s v="Large"/>
    <x v="2"/>
    <s v="2010s"/>
    <s v="Fiber"/>
    <n v="6.2485776805251639E-3"/>
  </r>
  <r>
    <n v="2013"/>
    <s v="Maharashtra"/>
    <s v="Nasik"/>
    <x v="0"/>
    <n v="72600"/>
    <n v="1285.1199999999999"/>
    <m/>
    <s v="Medium"/>
    <s v="Large"/>
    <x v="2"/>
    <s v="2010s"/>
    <s v="Cereal"/>
    <n v="1.7701377410468316E-2"/>
  </r>
  <r>
    <n v="2013"/>
    <s v="Maharashtra"/>
    <s v="Nasik"/>
    <x v="1"/>
    <n v="146200"/>
    <n v="3850.21"/>
    <m/>
    <s v="High"/>
    <s v="Large"/>
    <x v="2"/>
    <s v="2010s"/>
    <s v="Cereal"/>
    <n v="2.6335225718194254E-2"/>
  </r>
  <r>
    <n v="2013"/>
    <s v="Maharashtra"/>
    <s v="Nasik"/>
    <x v="2"/>
    <n v="40000"/>
    <n v="655.5"/>
    <m/>
    <s v="Low"/>
    <s v="Large"/>
    <x v="2"/>
    <s v="2010s"/>
    <s v="Pulse"/>
    <n v="1.6387499999999999E-2"/>
  </r>
  <r>
    <n v="2013"/>
    <s v="Maharashtra"/>
    <s v="Nasik"/>
    <x v="3"/>
    <n v="46000"/>
    <n v="394.35"/>
    <m/>
    <s v="Low"/>
    <s v="Large"/>
    <x v="2"/>
    <s v="2010s"/>
    <s v="Fiber"/>
    <n v="8.5728260869565222E-3"/>
  </r>
  <r>
    <n v="2014"/>
    <s v="Maharashtra"/>
    <s v="Nasik"/>
    <x v="0"/>
    <n v="71200"/>
    <n v="1217.7"/>
    <m/>
    <s v="Medium"/>
    <s v="Large"/>
    <x v="2"/>
    <s v="2010s"/>
    <s v="Cereal"/>
    <n v="1.7102528089887641E-2"/>
  </r>
  <r>
    <n v="2014"/>
    <s v="Maharashtra"/>
    <s v="Nasik"/>
    <x v="1"/>
    <n v="120000"/>
    <n v="2690.83"/>
    <m/>
    <s v="Medium"/>
    <s v="Large"/>
    <x v="2"/>
    <s v="2010s"/>
    <s v="Cereal"/>
    <n v="2.2423583333333334E-2"/>
  </r>
  <r>
    <n v="2014"/>
    <s v="Maharashtra"/>
    <s v="Nasik"/>
    <x v="2"/>
    <n v="40900"/>
    <n v="696.82"/>
    <m/>
    <s v="Low"/>
    <s v="Large"/>
    <x v="2"/>
    <s v="2010s"/>
    <s v="Pulse"/>
    <n v="1.7037163814180932E-2"/>
  </r>
  <r>
    <n v="2014"/>
    <s v="Maharashtra"/>
    <s v="Nasik"/>
    <x v="3"/>
    <n v="46000"/>
    <n v="175"/>
    <m/>
    <s v="Low"/>
    <s v="Large"/>
    <x v="2"/>
    <s v="2010s"/>
    <s v="Fiber"/>
    <n v="3.8043478260869567E-3"/>
  </r>
  <r>
    <n v="2015"/>
    <s v="Maharashtra"/>
    <s v="Nasik"/>
    <x v="0"/>
    <n v="69600"/>
    <n v="1452.59"/>
    <m/>
    <s v="Medium"/>
    <s v="Large"/>
    <x v="2"/>
    <s v="2010s"/>
    <s v="Cereal"/>
    <n v="2.0870545977011493E-2"/>
  </r>
  <r>
    <n v="2015"/>
    <s v="Maharashtra"/>
    <s v="Nasik"/>
    <x v="1"/>
    <n v="144700"/>
    <n v="2403.59"/>
    <m/>
    <s v="Medium"/>
    <s v="Large"/>
    <x v="2"/>
    <s v="2010s"/>
    <s v="Cereal"/>
    <n v="1.6610850034554252E-2"/>
  </r>
  <r>
    <n v="2015"/>
    <s v="Maharashtra"/>
    <s v="Nasik"/>
    <x v="2"/>
    <n v="39900"/>
    <n v="667.42"/>
    <m/>
    <s v="Low"/>
    <s v="Large"/>
    <x v="2"/>
    <s v="2010s"/>
    <s v="Pulse"/>
    <n v="1.6727318295739348E-2"/>
  </r>
  <r>
    <n v="2015"/>
    <s v="Maharashtra"/>
    <s v="Nasik"/>
    <x v="3"/>
    <n v="43300"/>
    <n v="111.78"/>
    <m/>
    <s v="Low"/>
    <s v="Large"/>
    <x v="2"/>
    <s v="2010s"/>
    <s v="Fiber"/>
    <n v="2.5815242494226327E-3"/>
  </r>
  <r>
    <n v="2016"/>
    <s v="Maharashtra"/>
    <s v="Nasik"/>
    <x v="0"/>
    <n v="71900"/>
    <n v="2027.82"/>
    <m/>
    <s v="Medium"/>
    <s v="Large"/>
    <x v="2"/>
    <s v="2010s"/>
    <s v="Cereal"/>
    <n v="2.8203337969401946E-2"/>
  </r>
  <r>
    <n v="2016"/>
    <s v="Maharashtra"/>
    <s v="Nasik"/>
    <x v="1"/>
    <n v="152000"/>
    <n v="4607.8900000000003"/>
    <m/>
    <s v="High"/>
    <s v="Large"/>
    <x v="2"/>
    <s v="2010s"/>
    <s v="Cereal"/>
    <n v="3.0315065789473686E-2"/>
  </r>
  <r>
    <n v="2016"/>
    <s v="Maharashtra"/>
    <s v="Nasik"/>
    <x v="2"/>
    <n v="59600"/>
    <n v="713.09"/>
    <m/>
    <s v="Low"/>
    <s v="Large"/>
    <x v="2"/>
    <s v="2010s"/>
    <s v="Pulse"/>
    <n v="1.1964597315436242E-2"/>
  </r>
  <r>
    <n v="2016"/>
    <s v="Maharashtra"/>
    <s v="Nasik"/>
    <x v="3"/>
    <n v="46700"/>
    <n v="610.91999999999996"/>
    <m/>
    <s v="Low"/>
    <s v="Large"/>
    <x v="2"/>
    <s v="2010s"/>
    <s v="Fiber"/>
    <n v="1.3081798715203425E-2"/>
  </r>
  <r>
    <n v="2017"/>
    <s v="Maharashtra"/>
    <s v="Nasik"/>
    <x v="0"/>
    <n v="72500"/>
    <n v="2118.62"/>
    <m/>
    <s v="Medium"/>
    <s v="Large"/>
    <x v="2"/>
    <s v="2010s"/>
    <s v="Cereal"/>
    <n v="2.9222344827586205E-2"/>
  </r>
  <r>
    <n v="2017"/>
    <s v="Maharashtra"/>
    <s v="Nasik"/>
    <x v="1"/>
    <n v="163580"/>
    <n v="4707.67"/>
    <m/>
    <s v="High"/>
    <s v="Large"/>
    <x v="2"/>
    <s v="2010s"/>
    <s v="Cereal"/>
    <n v="2.8779007213595796E-2"/>
  </r>
  <r>
    <n v="2017"/>
    <s v="Maharashtra"/>
    <s v="Nasik"/>
    <x v="2"/>
    <n v="72500"/>
    <n v="851.03"/>
    <m/>
    <s v="Low"/>
    <s v="Large"/>
    <x v="2"/>
    <s v="2010s"/>
    <s v="Pulse"/>
    <n v="1.1738344827586206E-2"/>
  </r>
  <r>
    <n v="2017"/>
    <s v="Maharashtra"/>
    <s v="Nasik"/>
    <x v="3"/>
    <n v="65400"/>
    <n v="396.61"/>
    <m/>
    <s v="Low"/>
    <s v="Large"/>
    <x v="2"/>
    <s v="2010s"/>
    <s v="Fiber"/>
    <n v="6.0643730886850156E-3"/>
  </r>
  <r>
    <n v="2008"/>
    <s v="Maharashtra"/>
    <s v="Dhule"/>
    <x v="0"/>
    <n v="25800"/>
    <n v="965.12"/>
    <m/>
    <s v="Low"/>
    <s v="Large"/>
    <x v="2"/>
    <s v="2000s"/>
    <s v="Cereal"/>
    <n v="3.7407751937984499E-2"/>
  </r>
  <r>
    <n v="2008"/>
    <s v="Maharashtra"/>
    <s v="Dhule"/>
    <x v="1"/>
    <n v="60200"/>
    <n v="1672.92"/>
    <m/>
    <s v="Medium"/>
    <s v="Large"/>
    <x v="2"/>
    <s v="2000s"/>
    <s v="Cereal"/>
    <n v="2.7789368770764121E-2"/>
  </r>
  <r>
    <n v="2008"/>
    <s v="Maharashtra"/>
    <s v="Dhule"/>
    <x v="2"/>
    <n v="31200"/>
    <n v="842.95"/>
    <m/>
    <s v="Low"/>
    <s v="Large"/>
    <x v="2"/>
    <s v="2000s"/>
    <s v="Pulse"/>
    <n v="2.7017628205128208E-2"/>
  </r>
  <r>
    <n v="2008"/>
    <s v="Maharashtra"/>
    <s v="Dhule"/>
    <x v="3"/>
    <n v="167600"/>
    <n v="183.29"/>
    <m/>
    <s v="Low"/>
    <s v="Large"/>
    <x v="2"/>
    <s v="2000s"/>
    <s v="Fiber"/>
    <n v="1.093615751789976E-3"/>
  </r>
  <r>
    <n v="2009"/>
    <s v="Maharashtra"/>
    <s v="Dhule"/>
    <x v="0"/>
    <n v="23600"/>
    <n v="645.76"/>
    <m/>
    <s v="Low"/>
    <s v="Large"/>
    <x v="2"/>
    <s v="2000s"/>
    <s v="Cereal"/>
    <n v="2.736271186440678E-2"/>
  </r>
  <r>
    <n v="2009"/>
    <s v="Maharashtra"/>
    <s v="Dhule"/>
    <x v="1"/>
    <n v="69500"/>
    <n v="2255.83"/>
    <m/>
    <s v="Medium"/>
    <s v="Large"/>
    <x v="2"/>
    <s v="2000s"/>
    <s v="Cereal"/>
    <n v="3.2457985611510788E-2"/>
  </r>
  <r>
    <n v="2009"/>
    <s v="Maharashtra"/>
    <s v="Dhule"/>
    <x v="2"/>
    <n v="44900"/>
    <n v="1004.45"/>
    <m/>
    <s v="Medium"/>
    <s v="Large"/>
    <x v="2"/>
    <s v="2000s"/>
    <s v="Pulse"/>
    <n v="2.2370824053452115E-2"/>
  </r>
  <r>
    <n v="2009"/>
    <s v="Maharashtra"/>
    <s v="Dhule"/>
    <x v="3"/>
    <n v="183800"/>
    <n v="282.32"/>
    <m/>
    <s v="Low"/>
    <s v="Large"/>
    <x v="2"/>
    <s v="2000s"/>
    <s v="Fiber"/>
    <n v="1.5360174102285091E-3"/>
  </r>
  <r>
    <n v="2010"/>
    <s v="Maharashtra"/>
    <s v="Dhule"/>
    <x v="0"/>
    <n v="28400"/>
    <n v="1104.93"/>
    <m/>
    <s v="Medium"/>
    <s v="Large"/>
    <x v="2"/>
    <s v="2010s"/>
    <s v="Cereal"/>
    <n v="3.8905985915492963E-2"/>
  </r>
  <r>
    <n v="2010"/>
    <s v="Maharashtra"/>
    <s v="Dhule"/>
    <x v="1"/>
    <n v="79400"/>
    <n v="3032.75"/>
    <m/>
    <s v="High"/>
    <s v="Large"/>
    <x v="2"/>
    <s v="2010s"/>
    <s v="Cereal"/>
    <n v="3.8195843828715367E-2"/>
  </r>
  <r>
    <n v="2010"/>
    <s v="Maharashtra"/>
    <s v="Dhule"/>
    <x v="2"/>
    <n v="49700"/>
    <n v="1011.07"/>
    <m/>
    <s v="Medium"/>
    <s v="Large"/>
    <x v="2"/>
    <s v="2010s"/>
    <s v="Pulse"/>
    <n v="2.0343460764587526E-2"/>
  </r>
  <r>
    <n v="2010"/>
    <s v="Maharashtra"/>
    <s v="Dhule"/>
    <x v="3"/>
    <n v="189100"/>
    <n v="406.82"/>
    <m/>
    <s v="Low"/>
    <s v="Large"/>
    <x v="2"/>
    <s v="2010s"/>
    <s v="Fiber"/>
    <n v="2.15134849286092E-3"/>
  </r>
  <r>
    <n v="2011"/>
    <s v="Maharashtra"/>
    <s v="Dhule"/>
    <x v="0"/>
    <n v="27300"/>
    <n v="1355.31"/>
    <m/>
    <s v="Medium"/>
    <s v="Large"/>
    <x v="2"/>
    <s v="2010s"/>
    <s v="Cereal"/>
    <n v="4.9645054945054945E-2"/>
  </r>
  <r>
    <n v="2011"/>
    <s v="Maharashtra"/>
    <s v="Dhule"/>
    <x v="1"/>
    <n v="89100"/>
    <n v="2604.4899999999998"/>
    <m/>
    <s v="Medium"/>
    <s v="Large"/>
    <x v="2"/>
    <s v="2010s"/>
    <s v="Cereal"/>
    <n v="2.9231088664421995E-2"/>
  </r>
  <r>
    <n v="2011"/>
    <s v="Maharashtra"/>
    <s v="Dhule"/>
    <x v="2"/>
    <n v="40600"/>
    <n v="962.81"/>
    <m/>
    <s v="Low"/>
    <s v="Large"/>
    <x v="2"/>
    <s v="2010s"/>
    <s v="Pulse"/>
    <n v="2.3714532019704433E-2"/>
  </r>
  <r>
    <n v="2011"/>
    <s v="Maharashtra"/>
    <s v="Dhule"/>
    <x v="3"/>
    <n v="213400"/>
    <n v="279.99"/>
    <m/>
    <s v="Low"/>
    <s v="Large"/>
    <x v="2"/>
    <s v="2010s"/>
    <s v="Fiber"/>
    <n v="1.3120431115276477E-3"/>
  </r>
  <r>
    <n v="2012"/>
    <s v="Maharashtra"/>
    <s v="Dhule"/>
    <x v="0"/>
    <n v="27200"/>
    <n v="1314.71"/>
    <m/>
    <s v="Medium"/>
    <s v="Large"/>
    <x v="2"/>
    <s v="2010s"/>
    <s v="Cereal"/>
    <n v="4.8334926470588235E-2"/>
  </r>
  <r>
    <n v="2012"/>
    <s v="Maharashtra"/>
    <s v="Dhule"/>
    <x v="1"/>
    <n v="98710"/>
    <n v="2607.54"/>
    <m/>
    <s v="Medium"/>
    <s v="Large"/>
    <x v="2"/>
    <s v="2010s"/>
    <s v="Cereal"/>
    <n v="2.64161685746125E-2"/>
  </r>
  <r>
    <n v="2012"/>
    <s v="Maharashtra"/>
    <s v="Dhule"/>
    <x v="2"/>
    <n v="56300"/>
    <n v="852.58"/>
    <m/>
    <s v="Low"/>
    <s v="Large"/>
    <x v="2"/>
    <s v="2010s"/>
    <s v="Pulse"/>
    <n v="1.5143516873889876E-2"/>
  </r>
  <r>
    <n v="2012"/>
    <s v="Maharashtra"/>
    <s v="Dhule"/>
    <x v="3"/>
    <n v="239700"/>
    <n v="252.94"/>
    <m/>
    <s v="Low"/>
    <s v="Large"/>
    <x v="2"/>
    <s v="2010s"/>
    <s v="Fiber"/>
    <n v="1.0552357113057988E-3"/>
  </r>
  <r>
    <n v="2013"/>
    <s v="Maharashtra"/>
    <s v="Dhule"/>
    <x v="0"/>
    <n v="30200"/>
    <n v="993.38"/>
    <m/>
    <s v="Low"/>
    <s v="Large"/>
    <x v="2"/>
    <s v="2010s"/>
    <s v="Cereal"/>
    <n v="3.289337748344371E-2"/>
  </r>
  <r>
    <n v="2013"/>
    <s v="Maharashtra"/>
    <s v="Dhule"/>
    <x v="1"/>
    <n v="117100"/>
    <n v="2778.82"/>
    <m/>
    <s v="Medium"/>
    <s v="Large"/>
    <x v="2"/>
    <s v="2010s"/>
    <s v="Cereal"/>
    <n v="2.3730315969257048E-2"/>
  </r>
  <r>
    <n v="2013"/>
    <s v="Maharashtra"/>
    <s v="Dhule"/>
    <x v="2"/>
    <n v="66600"/>
    <n v="1112.01"/>
    <m/>
    <s v="Medium"/>
    <s v="Large"/>
    <x v="2"/>
    <s v="2010s"/>
    <s v="Pulse"/>
    <n v="1.6696846846846847E-2"/>
  </r>
  <r>
    <n v="2013"/>
    <s v="Maharashtra"/>
    <s v="Dhule"/>
    <x v="3"/>
    <n v="275400"/>
    <n v="380.72"/>
    <m/>
    <s v="Low"/>
    <s v="Large"/>
    <x v="2"/>
    <s v="2010s"/>
    <s v="Fiber"/>
    <n v="1.3824255628177198E-3"/>
  </r>
  <r>
    <n v="2014"/>
    <s v="Maharashtra"/>
    <s v="Dhule"/>
    <x v="0"/>
    <n v="18300"/>
    <n v="491.8"/>
    <m/>
    <s v="Low"/>
    <s v="Large"/>
    <x v="2"/>
    <s v="2010s"/>
    <s v="Cereal"/>
    <n v="2.6874316939890713E-2"/>
  </r>
  <r>
    <n v="2014"/>
    <s v="Maharashtra"/>
    <s v="Dhule"/>
    <x v="1"/>
    <n v="134400"/>
    <n v="2039.43"/>
    <m/>
    <s v="Medium"/>
    <s v="Large"/>
    <x v="2"/>
    <s v="2010s"/>
    <s v="Cereal"/>
    <n v="1.5174330357142858E-2"/>
  </r>
  <r>
    <n v="2014"/>
    <s v="Maharashtra"/>
    <s v="Dhule"/>
    <x v="2"/>
    <n v="41200"/>
    <n v="757.28"/>
    <m/>
    <s v="Low"/>
    <s v="Large"/>
    <x v="2"/>
    <s v="2010s"/>
    <s v="Pulse"/>
    <n v="1.8380582524271844E-2"/>
  </r>
  <r>
    <n v="2014"/>
    <s v="Maharashtra"/>
    <s v="Dhule"/>
    <x v="3"/>
    <n v="328500"/>
    <n v="196.96"/>
    <m/>
    <s v="Low"/>
    <s v="Large"/>
    <x v="2"/>
    <s v="2010s"/>
    <s v="Fiber"/>
    <n v="5.9957382039573827E-4"/>
  </r>
  <r>
    <n v="2015"/>
    <s v="Maharashtra"/>
    <s v="Dhule"/>
    <x v="0"/>
    <n v="21200"/>
    <n v="943.4"/>
    <m/>
    <s v="Low"/>
    <s v="Large"/>
    <x v="2"/>
    <s v="2010s"/>
    <s v="Cereal"/>
    <n v="4.4499999999999998E-2"/>
  </r>
  <r>
    <n v="2015"/>
    <s v="Maharashtra"/>
    <s v="Dhule"/>
    <x v="1"/>
    <n v="149200"/>
    <n v="1712.47"/>
    <m/>
    <s v="Medium"/>
    <s v="Large"/>
    <x v="2"/>
    <s v="2010s"/>
    <s v="Cereal"/>
    <n v="1.1477680965147454E-2"/>
  </r>
  <r>
    <n v="2015"/>
    <s v="Maharashtra"/>
    <s v="Dhule"/>
    <x v="2"/>
    <n v="46400"/>
    <n v="834.91"/>
    <m/>
    <s v="Low"/>
    <s v="Large"/>
    <x v="2"/>
    <s v="2010s"/>
    <s v="Pulse"/>
    <n v="1.7993749999999999E-2"/>
  </r>
  <r>
    <n v="2015"/>
    <s v="Maharashtra"/>
    <s v="Dhule"/>
    <x v="3"/>
    <n v="344700"/>
    <n v="179.23"/>
    <m/>
    <s v="Low"/>
    <s v="Large"/>
    <x v="2"/>
    <s v="2010s"/>
    <s v="Fiber"/>
    <n v="5.1995938497243974E-4"/>
  </r>
  <r>
    <n v="2016"/>
    <s v="Maharashtra"/>
    <s v="Dhule"/>
    <x v="0"/>
    <n v="31700"/>
    <n v="1258.68"/>
    <m/>
    <s v="Medium"/>
    <s v="Large"/>
    <x v="2"/>
    <s v="2010s"/>
    <s v="Cereal"/>
    <n v="3.9705993690851739E-2"/>
  </r>
  <r>
    <n v="2016"/>
    <s v="Maharashtra"/>
    <s v="Dhule"/>
    <x v="1"/>
    <n v="114900"/>
    <n v="2656.22"/>
    <m/>
    <s v="Medium"/>
    <s v="Large"/>
    <x v="2"/>
    <s v="2010s"/>
    <s v="Cereal"/>
    <n v="2.3117667536988684E-2"/>
  </r>
  <r>
    <n v="2016"/>
    <s v="Maharashtra"/>
    <s v="Dhule"/>
    <x v="2"/>
    <n v="54300"/>
    <n v="2163.9"/>
    <m/>
    <s v="Medium"/>
    <s v="Large"/>
    <x v="2"/>
    <s v="2010s"/>
    <s v="Pulse"/>
    <n v="3.9850828729281772E-2"/>
  </r>
  <r>
    <n v="2016"/>
    <s v="Maharashtra"/>
    <s v="Dhule"/>
    <x v="3"/>
    <n v="281600"/>
    <n v="318.13"/>
    <m/>
    <s v="Low"/>
    <s v="Large"/>
    <x v="2"/>
    <s v="2010s"/>
    <s v="Fiber"/>
    <n v="1.1297230113636364E-3"/>
  </r>
  <r>
    <n v="2017"/>
    <s v="Maharashtra"/>
    <s v="Dhule"/>
    <x v="0"/>
    <n v="33600"/>
    <n v="1315.48"/>
    <m/>
    <s v="Medium"/>
    <s v="Large"/>
    <x v="2"/>
    <s v="2010s"/>
    <s v="Cereal"/>
    <n v="3.9151190476190478E-2"/>
  </r>
  <r>
    <n v="2017"/>
    <s v="Maharashtra"/>
    <s v="Dhule"/>
    <x v="1"/>
    <n v="123930"/>
    <n v="3101.78"/>
    <m/>
    <s v="High"/>
    <s v="Large"/>
    <x v="2"/>
    <s v="2010s"/>
    <s v="Cereal"/>
    <n v="2.5028483821512147E-2"/>
  </r>
  <r>
    <n v="2017"/>
    <s v="Maharashtra"/>
    <s v="Dhule"/>
    <x v="2"/>
    <n v="96200"/>
    <n v="1889.81"/>
    <m/>
    <s v="Medium"/>
    <s v="Large"/>
    <x v="2"/>
    <s v="2010s"/>
    <s v="Pulse"/>
    <n v="1.9644594594594594E-2"/>
  </r>
  <r>
    <n v="2017"/>
    <s v="Maharashtra"/>
    <s v="Dhule"/>
    <x v="3"/>
    <n v="297000"/>
    <n v="346.42"/>
    <m/>
    <s v="Low"/>
    <s v="Large"/>
    <x v="2"/>
    <s v="2010s"/>
    <s v="Fiber"/>
    <n v="1.1663973063973064E-3"/>
  </r>
  <r>
    <n v="2008"/>
    <s v="Maharashtra"/>
    <s v="Jalgaon"/>
    <x v="1"/>
    <n v="74700"/>
    <n v="2554.2199999999998"/>
    <m/>
    <s v="Medium"/>
    <s v="Large"/>
    <x v="2"/>
    <s v="2000s"/>
    <s v="Cereal"/>
    <n v="3.4193038821954479E-2"/>
  </r>
  <r>
    <n v="2008"/>
    <s v="Maharashtra"/>
    <s v="Jalgaon"/>
    <x v="2"/>
    <n v="27700"/>
    <n v="989.17"/>
    <m/>
    <s v="Low"/>
    <s v="Large"/>
    <x v="2"/>
    <s v="2000s"/>
    <s v="Pulse"/>
    <n v="3.5710108303249097E-2"/>
  </r>
  <r>
    <n v="2008"/>
    <s v="Maharashtra"/>
    <s v="Jalgaon"/>
    <x v="3"/>
    <n v="434600"/>
    <n v="305.14999999999998"/>
    <m/>
    <s v="Low"/>
    <s v="Large"/>
    <x v="2"/>
    <s v="2000s"/>
    <s v="Fiber"/>
    <n v="7.0213989875747812E-4"/>
  </r>
  <r>
    <n v="2009"/>
    <s v="Maharashtra"/>
    <s v="Jalgaon"/>
    <x v="0"/>
    <n v="200"/>
    <n v="450"/>
    <m/>
    <s v="Low"/>
    <s v="Small"/>
    <x v="2"/>
    <s v="2000s"/>
    <s v="Cereal"/>
    <n v="2.25"/>
  </r>
  <r>
    <n v="2009"/>
    <s v="Maharashtra"/>
    <s v="Jalgaon"/>
    <x v="1"/>
    <n v="87000"/>
    <n v="2273.4499999999998"/>
    <m/>
    <s v="Medium"/>
    <s v="Large"/>
    <x v="2"/>
    <s v="2000s"/>
    <s v="Cereal"/>
    <n v="2.6131609195402295E-2"/>
  </r>
  <r>
    <n v="2009"/>
    <s v="Maharashtra"/>
    <s v="Jalgaon"/>
    <x v="2"/>
    <n v="57300"/>
    <n v="1144.68"/>
    <m/>
    <s v="Medium"/>
    <s v="Large"/>
    <x v="2"/>
    <s v="2000s"/>
    <s v="Pulse"/>
    <n v="1.9976963350785342E-2"/>
  </r>
  <r>
    <n v="2009"/>
    <s v="Maharashtra"/>
    <s v="Jalgaon"/>
    <x v="3"/>
    <n v="413600"/>
    <n v="281.58"/>
    <m/>
    <s v="Low"/>
    <s v="Large"/>
    <x v="2"/>
    <s v="2000s"/>
    <s v="Fiber"/>
    <n v="6.8080270793036742E-4"/>
  </r>
  <r>
    <n v="2010"/>
    <s v="Maharashtra"/>
    <s v="Jalgaon"/>
    <x v="1"/>
    <n v="88500"/>
    <n v="3234.46"/>
    <m/>
    <s v="High"/>
    <s v="Large"/>
    <x v="2"/>
    <s v="2010s"/>
    <s v="Cereal"/>
    <n v="3.6547570621468926E-2"/>
  </r>
  <r>
    <n v="2010"/>
    <s v="Maharashtra"/>
    <s v="Jalgaon"/>
    <x v="2"/>
    <n v="70600"/>
    <n v="1164.1600000000001"/>
    <m/>
    <s v="Medium"/>
    <s v="Large"/>
    <x v="2"/>
    <s v="2010s"/>
    <s v="Pulse"/>
    <n v="1.6489518413597734E-2"/>
  </r>
  <r>
    <n v="2010"/>
    <s v="Maharashtra"/>
    <s v="Jalgaon"/>
    <x v="3"/>
    <n v="509700"/>
    <n v="365.9"/>
    <m/>
    <s v="Low"/>
    <s v="Large"/>
    <x v="2"/>
    <s v="2010s"/>
    <s v="Fiber"/>
    <n v="7.1787325877967429E-4"/>
  </r>
  <r>
    <n v="2011"/>
    <s v="Maharashtra"/>
    <s v="Jalgaon"/>
    <x v="0"/>
    <n v="200"/>
    <n v="1500"/>
    <m/>
    <s v="Medium"/>
    <s v="Small"/>
    <x v="2"/>
    <s v="2010s"/>
    <s v="Cereal"/>
    <n v="7.5"/>
  </r>
  <r>
    <n v="2011"/>
    <s v="Maharashtra"/>
    <s v="Jalgaon"/>
    <x v="1"/>
    <n v="79200"/>
    <n v="3444.95"/>
    <m/>
    <s v="High"/>
    <s v="Large"/>
    <x v="2"/>
    <s v="2010s"/>
    <s v="Cereal"/>
    <n v="4.349684343434343E-2"/>
  </r>
  <r>
    <n v="2011"/>
    <s v="Maharashtra"/>
    <s v="Jalgaon"/>
    <x v="2"/>
    <n v="36200"/>
    <n v="1302.21"/>
    <m/>
    <s v="Medium"/>
    <s v="Large"/>
    <x v="2"/>
    <s v="2010s"/>
    <s v="Pulse"/>
    <n v="3.5972651933701659E-2"/>
  </r>
  <r>
    <n v="2011"/>
    <s v="Maharashtra"/>
    <s v="Jalgaon"/>
    <x v="3"/>
    <n v="548600"/>
    <n v="322.39999999999998"/>
    <m/>
    <s v="Low"/>
    <s v="Large"/>
    <x v="2"/>
    <s v="2010s"/>
    <s v="Fiber"/>
    <n v="5.8767772511848337E-4"/>
  </r>
  <r>
    <n v="2012"/>
    <s v="Maharashtra"/>
    <s v="Jalgaon"/>
    <x v="1"/>
    <n v="82200"/>
    <n v="2679.44"/>
    <m/>
    <s v="Medium"/>
    <s v="Large"/>
    <x v="2"/>
    <s v="2010s"/>
    <s v="Cereal"/>
    <n v="3.2596593673965939E-2"/>
  </r>
  <r>
    <n v="2012"/>
    <s v="Maharashtra"/>
    <s v="Jalgaon"/>
    <x v="2"/>
    <n v="34400"/>
    <n v="725"/>
    <m/>
    <s v="Low"/>
    <s v="Large"/>
    <x v="2"/>
    <s v="2010s"/>
    <s v="Pulse"/>
    <n v="2.1075581395348836E-2"/>
  </r>
  <r>
    <n v="2012"/>
    <s v="Maharashtra"/>
    <s v="Jalgaon"/>
    <x v="3"/>
    <n v="558800"/>
    <n v="259.58999999999997"/>
    <m/>
    <s v="Low"/>
    <s v="Large"/>
    <x v="2"/>
    <s v="2010s"/>
    <s v="Fiber"/>
    <n v="4.6454903364352181E-4"/>
  </r>
  <r>
    <n v="2013"/>
    <s v="Maharashtra"/>
    <s v="Jalgaon"/>
    <x v="1"/>
    <n v="87500"/>
    <n v="3481.14"/>
    <m/>
    <s v="High"/>
    <s v="Large"/>
    <x v="2"/>
    <s v="2010s"/>
    <s v="Cereal"/>
    <n v="3.9784457142857138E-2"/>
  </r>
  <r>
    <n v="2013"/>
    <s v="Maharashtra"/>
    <s v="Jalgaon"/>
    <x v="2"/>
    <n v="34400"/>
    <n v="1156.98"/>
    <m/>
    <s v="Medium"/>
    <s v="Large"/>
    <x v="2"/>
    <s v="2010s"/>
    <s v="Pulse"/>
    <n v="3.363313953488372E-2"/>
  </r>
  <r>
    <n v="2013"/>
    <s v="Maharashtra"/>
    <s v="Jalgaon"/>
    <x v="3"/>
    <n v="558800"/>
    <n v="484.47"/>
    <m/>
    <s v="Low"/>
    <s v="Large"/>
    <x v="2"/>
    <s v="2010s"/>
    <s v="Fiber"/>
    <n v="8.6698282032927703E-4"/>
  </r>
  <r>
    <n v="2014"/>
    <s v="Maharashtra"/>
    <s v="Jalgaon"/>
    <x v="1"/>
    <n v="154100"/>
    <n v="2899.42"/>
    <m/>
    <s v="Medium"/>
    <s v="Large"/>
    <x v="2"/>
    <s v="2010s"/>
    <s v="Cereal"/>
    <n v="1.8815184944841013E-2"/>
  </r>
  <r>
    <n v="2014"/>
    <s v="Maharashtra"/>
    <s v="Jalgaon"/>
    <x v="2"/>
    <n v="51600"/>
    <n v="1054.26"/>
    <m/>
    <s v="Medium"/>
    <s v="Large"/>
    <x v="2"/>
    <s v="2010s"/>
    <s v="Pulse"/>
    <n v="2.0431395348837211E-2"/>
  </r>
  <r>
    <n v="2014"/>
    <s v="Maharashtra"/>
    <s v="Jalgaon"/>
    <x v="3"/>
    <n v="471100"/>
    <n v="293.48"/>
    <m/>
    <s v="Low"/>
    <s v="Large"/>
    <x v="2"/>
    <s v="2010s"/>
    <s v="Fiber"/>
    <n v="6.229675228189344E-4"/>
  </r>
  <r>
    <n v="2015"/>
    <s v="Maharashtra"/>
    <s v="Jalgaon"/>
    <x v="1"/>
    <n v="148900"/>
    <n v="1751.51"/>
    <m/>
    <s v="Medium"/>
    <s v="Large"/>
    <x v="2"/>
    <s v="2010s"/>
    <s v="Cereal"/>
    <n v="1.1762995298858294E-2"/>
  </r>
  <r>
    <n v="2015"/>
    <s v="Maharashtra"/>
    <s v="Jalgaon"/>
    <x v="2"/>
    <n v="49100"/>
    <n v="947.05"/>
    <m/>
    <s v="Low"/>
    <s v="Large"/>
    <x v="2"/>
    <s v="2010s"/>
    <s v="Pulse"/>
    <n v="1.9288187372708758E-2"/>
  </r>
  <r>
    <n v="2015"/>
    <s v="Maharashtra"/>
    <s v="Jalgaon"/>
    <x v="3"/>
    <n v="461600"/>
    <n v="236.27"/>
    <m/>
    <s v="Low"/>
    <s v="Large"/>
    <x v="2"/>
    <s v="2010s"/>
    <s v="Fiber"/>
    <n v="5.1185008665511266E-4"/>
  </r>
  <r>
    <n v="2016"/>
    <s v="Maharashtra"/>
    <s v="Jalgaon"/>
    <x v="1"/>
    <n v="197600"/>
    <n v="3392.21"/>
    <m/>
    <s v="High"/>
    <s v="Large"/>
    <x v="2"/>
    <s v="2010s"/>
    <s v="Cereal"/>
    <n v="1.7167054655870446E-2"/>
  </r>
  <r>
    <n v="2016"/>
    <s v="Maharashtra"/>
    <s v="Jalgaon"/>
    <x v="2"/>
    <n v="64300"/>
    <n v="1387.25"/>
    <m/>
    <s v="Medium"/>
    <s v="Large"/>
    <x v="2"/>
    <s v="2010s"/>
    <s v="Pulse"/>
    <n v="2.1574650077760497E-2"/>
  </r>
  <r>
    <n v="2016"/>
    <s v="Maharashtra"/>
    <s v="Jalgaon"/>
    <x v="3"/>
    <n v="504200"/>
    <n v="522.04"/>
    <m/>
    <s v="Low"/>
    <s v="Large"/>
    <x v="2"/>
    <s v="2010s"/>
    <s v="Fiber"/>
    <n v="1.0353827846092819E-3"/>
  </r>
  <r>
    <n v="2017"/>
    <s v="Maharashtra"/>
    <s v="Jalgaon"/>
    <x v="1"/>
    <n v="202670"/>
    <n v="3569.91"/>
    <m/>
    <s v="High"/>
    <s v="Large"/>
    <x v="2"/>
    <s v="2010s"/>
    <s v="Cereal"/>
    <n v="1.7614397789510041E-2"/>
  </r>
  <r>
    <n v="2017"/>
    <s v="Maharashtra"/>
    <s v="Jalgaon"/>
    <x v="2"/>
    <n v="72300"/>
    <n v="1275.24"/>
    <m/>
    <s v="Medium"/>
    <s v="Large"/>
    <x v="2"/>
    <s v="2010s"/>
    <s v="Pulse"/>
    <n v="1.7638174273858921E-2"/>
  </r>
  <r>
    <n v="2017"/>
    <s v="Maharashtra"/>
    <s v="Jalgaon"/>
    <x v="3"/>
    <n v="514300"/>
    <n v="292.20999999999998"/>
    <m/>
    <s v="Low"/>
    <s v="Large"/>
    <x v="2"/>
    <s v="2010s"/>
    <s v="Fiber"/>
    <n v="5.6817032860198319E-4"/>
  </r>
  <r>
    <n v="2008"/>
    <s v="Maharashtra"/>
    <s v="Ahmednagar"/>
    <x v="0"/>
    <n v="9300"/>
    <n v="978.49"/>
    <m/>
    <s v="Low"/>
    <s v="Large"/>
    <x v="2"/>
    <s v="2000s"/>
    <s v="Cereal"/>
    <n v="0.10521397849462366"/>
  </r>
  <r>
    <n v="2008"/>
    <s v="Maharashtra"/>
    <s v="Ahmednagar"/>
    <x v="1"/>
    <n v="34100"/>
    <n v="2938.42"/>
    <m/>
    <s v="Medium"/>
    <s v="Large"/>
    <x v="2"/>
    <s v="2000s"/>
    <s v="Cereal"/>
    <n v="8.6170674486803517E-2"/>
  </r>
  <r>
    <n v="2008"/>
    <s v="Maharashtra"/>
    <s v="Ahmednagar"/>
    <x v="2"/>
    <n v="90500"/>
    <n v="725.97"/>
    <m/>
    <s v="Low"/>
    <s v="Large"/>
    <x v="2"/>
    <s v="2000s"/>
    <s v="Pulse"/>
    <n v="8.0217679558011058E-3"/>
  </r>
  <r>
    <n v="2008"/>
    <s v="Maharashtra"/>
    <s v="Ahmednagar"/>
    <x v="3"/>
    <n v="59300"/>
    <n v="267.45"/>
    <m/>
    <s v="Low"/>
    <s v="Large"/>
    <x v="2"/>
    <s v="2000s"/>
    <s v="Fiber"/>
    <n v="4.5101180438448562E-3"/>
  </r>
  <r>
    <n v="2009"/>
    <s v="Maharashtra"/>
    <s v="Ahmednagar"/>
    <x v="0"/>
    <n v="7400"/>
    <n v="378.38"/>
    <m/>
    <s v="Low"/>
    <s v="Large"/>
    <x v="2"/>
    <s v="2000s"/>
    <s v="Cereal"/>
    <n v="5.1132432432432429E-2"/>
  </r>
  <r>
    <n v="2009"/>
    <s v="Maharashtra"/>
    <s v="Ahmednagar"/>
    <x v="1"/>
    <n v="53600"/>
    <n v="2640.11"/>
    <m/>
    <s v="Medium"/>
    <s v="Large"/>
    <x v="2"/>
    <s v="2000s"/>
    <s v="Cereal"/>
    <n v="4.9255783582089555E-2"/>
  </r>
  <r>
    <n v="2009"/>
    <s v="Maharashtra"/>
    <s v="Ahmednagar"/>
    <x v="2"/>
    <n v="102300"/>
    <n v="739.49"/>
    <m/>
    <s v="Low"/>
    <s v="Large"/>
    <x v="2"/>
    <s v="2000s"/>
    <s v="Pulse"/>
    <n v="7.2286412512218966E-3"/>
  </r>
  <r>
    <n v="2009"/>
    <s v="Maharashtra"/>
    <s v="Ahmednagar"/>
    <x v="3"/>
    <n v="82700"/>
    <n v="257.19"/>
    <m/>
    <s v="Low"/>
    <s v="Large"/>
    <x v="2"/>
    <s v="2000s"/>
    <s v="Fiber"/>
    <n v="3.1099153567110036E-3"/>
  </r>
  <r>
    <n v="2010"/>
    <s v="Maharashtra"/>
    <s v="Ahmednagar"/>
    <x v="0"/>
    <n v="7500"/>
    <n v="937.33"/>
    <m/>
    <s v="Low"/>
    <s v="Large"/>
    <x v="2"/>
    <s v="2010s"/>
    <s v="Cereal"/>
    <n v="0.12497733333333334"/>
  </r>
  <r>
    <n v="2010"/>
    <s v="Maharashtra"/>
    <s v="Ahmednagar"/>
    <x v="1"/>
    <n v="60800"/>
    <n v="2782.4"/>
    <m/>
    <s v="Medium"/>
    <s v="Large"/>
    <x v="2"/>
    <s v="2010s"/>
    <s v="Cereal"/>
    <n v="4.5763157894736846E-2"/>
  </r>
  <r>
    <n v="2010"/>
    <s v="Maharashtra"/>
    <s v="Ahmednagar"/>
    <x v="2"/>
    <n v="115200"/>
    <n v="815.71"/>
    <m/>
    <s v="Low"/>
    <s v="Large"/>
    <x v="2"/>
    <s v="2010s"/>
    <s v="Pulse"/>
    <n v="7.0808159722222227E-3"/>
  </r>
  <r>
    <n v="2010"/>
    <s v="Maharashtra"/>
    <s v="Ahmednagar"/>
    <x v="3"/>
    <n v="101700"/>
    <n v="369.62"/>
    <m/>
    <s v="Low"/>
    <s v="Large"/>
    <x v="2"/>
    <s v="2010s"/>
    <s v="Fiber"/>
    <n v="3.6344149459193709E-3"/>
  </r>
  <r>
    <n v="2011"/>
    <s v="Maharashtra"/>
    <s v="Ahmednagar"/>
    <x v="0"/>
    <n v="7900"/>
    <n v="987.34"/>
    <m/>
    <s v="Low"/>
    <s v="Large"/>
    <x v="2"/>
    <s v="2010s"/>
    <s v="Cereal"/>
    <n v="0.12497974683544304"/>
  </r>
  <r>
    <n v="2011"/>
    <s v="Maharashtra"/>
    <s v="Ahmednagar"/>
    <x v="1"/>
    <n v="55500"/>
    <n v="2667.39"/>
    <m/>
    <s v="Medium"/>
    <s v="Large"/>
    <x v="2"/>
    <s v="2010s"/>
    <s v="Cereal"/>
    <n v="4.8061081081081078E-2"/>
  </r>
  <r>
    <n v="2011"/>
    <s v="Maharashtra"/>
    <s v="Ahmednagar"/>
    <x v="2"/>
    <n v="45300"/>
    <n v="612.14"/>
    <m/>
    <s v="Low"/>
    <s v="Large"/>
    <x v="2"/>
    <s v="2010s"/>
    <s v="Pulse"/>
    <n v="1.3513024282560706E-2"/>
  </r>
  <r>
    <n v="2011"/>
    <s v="Maharashtra"/>
    <s v="Ahmednagar"/>
    <x v="3"/>
    <n v="112000"/>
    <n v="361.43"/>
    <m/>
    <s v="Low"/>
    <s v="Large"/>
    <x v="2"/>
    <s v="2010s"/>
    <s v="Fiber"/>
    <n v="3.2270535714285717E-3"/>
  </r>
  <r>
    <n v="2012"/>
    <s v="Maharashtra"/>
    <s v="Ahmednagar"/>
    <x v="0"/>
    <n v="7500"/>
    <n v="614.66999999999996"/>
    <m/>
    <s v="Low"/>
    <s v="Large"/>
    <x v="2"/>
    <s v="2010s"/>
    <s v="Cereal"/>
    <n v="8.1956000000000001E-2"/>
  </r>
  <r>
    <n v="2012"/>
    <s v="Maharashtra"/>
    <s v="Ahmednagar"/>
    <x v="1"/>
    <n v="59860"/>
    <n v="1953.06"/>
    <m/>
    <s v="Medium"/>
    <s v="Large"/>
    <x v="2"/>
    <s v="2010s"/>
    <s v="Cereal"/>
    <n v="3.2627129969929836E-2"/>
  </r>
  <r>
    <n v="2012"/>
    <s v="Maharashtra"/>
    <s v="Ahmednagar"/>
    <x v="2"/>
    <n v="59400"/>
    <n v="364.48"/>
    <m/>
    <s v="Low"/>
    <s v="Large"/>
    <x v="2"/>
    <s v="2010s"/>
    <s v="Pulse"/>
    <n v="6.1360269360269367E-3"/>
  </r>
  <r>
    <n v="2012"/>
    <s v="Maharashtra"/>
    <s v="Ahmednagar"/>
    <x v="3"/>
    <n v="96200"/>
    <n v="155.72"/>
    <m/>
    <s v="Low"/>
    <s v="Large"/>
    <x v="2"/>
    <s v="2010s"/>
    <s v="Fiber"/>
    <n v="1.6187110187110187E-3"/>
  </r>
  <r>
    <n v="2013"/>
    <s v="Maharashtra"/>
    <s v="Ahmednagar"/>
    <x v="0"/>
    <n v="7900"/>
    <n v="2405.06"/>
    <m/>
    <s v="Medium"/>
    <s v="Large"/>
    <x v="2"/>
    <s v="2010s"/>
    <s v="Cereal"/>
    <n v="0.30443797468354428"/>
  </r>
  <r>
    <n v="2013"/>
    <s v="Maharashtra"/>
    <s v="Ahmednagar"/>
    <x v="1"/>
    <n v="82900"/>
    <n v="4314.84"/>
    <m/>
    <s v="High"/>
    <s v="Large"/>
    <x v="2"/>
    <s v="2010s"/>
    <s v="Cereal"/>
    <n v="5.2048733413751512E-2"/>
  </r>
  <r>
    <n v="2013"/>
    <s v="Maharashtra"/>
    <s v="Ahmednagar"/>
    <x v="2"/>
    <n v="120700"/>
    <n v="772.99"/>
    <m/>
    <s v="Low"/>
    <s v="Large"/>
    <x v="2"/>
    <s v="2010s"/>
    <s v="Pulse"/>
    <n v="6.4042253521126762E-3"/>
  </r>
  <r>
    <n v="2013"/>
    <s v="Maharashtra"/>
    <s v="Ahmednagar"/>
    <x v="3"/>
    <n v="104700"/>
    <n v="382.33"/>
    <m/>
    <s v="Low"/>
    <s v="Large"/>
    <x v="2"/>
    <s v="2010s"/>
    <s v="Fiber"/>
    <n v="3.6516714422158546E-3"/>
  </r>
  <r>
    <n v="2014"/>
    <s v="Maharashtra"/>
    <s v="Ahmednagar"/>
    <x v="0"/>
    <n v="8600"/>
    <n v="255.81"/>
    <m/>
    <s v="Low"/>
    <s v="Large"/>
    <x v="2"/>
    <s v="2010s"/>
    <s v="Cereal"/>
    <n v="2.9745348837209303E-2"/>
  </r>
  <r>
    <n v="2014"/>
    <s v="Maharashtra"/>
    <s v="Ahmednagar"/>
    <x v="1"/>
    <n v="97700"/>
    <n v="2396.11"/>
    <m/>
    <s v="Medium"/>
    <s v="Large"/>
    <x v="2"/>
    <s v="2010s"/>
    <s v="Cereal"/>
    <n v="2.452517911975435E-2"/>
  </r>
  <r>
    <n v="2014"/>
    <s v="Maharashtra"/>
    <s v="Ahmednagar"/>
    <x v="2"/>
    <n v="115200"/>
    <n v="739.58"/>
    <m/>
    <s v="Low"/>
    <s v="Large"/>
    <x v="2"/>
    <s v="2010s"/>
    <s v="Pulse"/>
    <n v="6.4199652777777779E-3"/>
  </r>
  <r>
    <n v="2014"/>
    <s v="Maharashtra"/>
    <s v="Ahmednagar"/>
    <x v="3"/>
    <n v="102600"/>
    <n v="169.69"/>
    <m/>
    <s v="Low"/>
    <s v="Large"/>
    <x v="2"/>
    <s v="2010s"/>
    <s v="Fiber"/>
    <n v="1.6538986354775829E-3"/>
  </r>
  <r>
    <n v="2015"/>
    <s v="Maharashtra"/>
    <s v="Ahmednagar"/>
    <x v="0"/>
    <n v="14000"/>
    <n v="1228.57"/>
    <m/>
    <s v="Medium"/>
    <s v="Large"/>
    <x v="2"/>
    <s v="2010s"/>
    <s v="Cereal"/>
    <n v="8.7755E-2"/>
  </r>
  <r>
    <n v="2015"/>
    <s v="Maharashtra"/>
    <s v="Ahmednagar"/>
    <x v="1"/>
    <n v="44000"/>
    <n v="1590.91"/>
    <m/>
    <s v="Medium"/>
    <s v="Large"/>
    <x v="2"/>
    <s v="2010s"/>
    <s v="Cereal"/>
    <n v="3.6157045454545456E-2"/>
  </r>
  <r>
    <n v="2015"/>
    <s v="Maharashtra"/>
    <s v="Ahmednagar"/>
    <x v="2"/>
    <n v="135100"/>
    <n v="401.92"/>
    <m/>
    <s v="Low"/>
    <s v="Large"/>
    <x v="2"/>
    <s v="2010s"/>
    <s v="Pulse"/>
    <n v="2.9749814951887492E-3"/>
  </r>
  <r>
    <n v="2015"/>
    <s v="Maharashtra"/>
    <s v="Ahmednagar"/>
    <x v="3"/>
    <n v="73600"/>
    <n v="95.38"/>
    <m/>
    <s v="Low"/>
    <s v="Large"/>
    <x v="2"/>
    <s v="2010s"/>
    <s v="Fiber"/>
    <n v="1.2959239130434781E-3"/>
  </r>
  <r>
    <n v="2016"/>
    <s v="Maharashtra"/>
    <s v="Ahmednagar"/>
    <x v="0"/>
    <n v="15000"/>
    <n v="1746.67"/>
    <m/>
    <s v="Medium"/>
    <s v="Large"/>
    <x v="2"/>
    <s v="2010s"/>
    <s v="Cereal"/>
    <n v="0.11644466666666667"/>
  </r>
  <r>
    <n v="2016"/>
    <s v="Maharashtra"/>
    <s v="Ahmednagar"/>
    <x v="1"/>
    <n v="68000"/>
    <n v="3608.82"/>
    <m/>
    <s v="High"/>
    <s v="Large"/>
    <x v="2"/>
    <s v="2010s"/>
    <s v="Cereal"/>
    <n v="5.3070882352941176E-2"/>
  </r>
  <r>
    <n v="2016"/>
    <s v="Maharashtra"/>
    <s v="Ahmednagar"/>
    <x v="2"/>
    <n v="160100"/>
    <n v="815.74"/>
    <m/>
    <s v="Low"/>
    <s v="Large"/>
    <x v="2"/>
    <s v="2010s"/>
    <s v="Pulse"/>
    <n v="5.0951905059337917E-3"/>
  </r>
  <r>
    <n v="2016"/>
    <s v="Maharashtra"/>
    <s v="Ahmednagar"/>
    <x v="3"/>
    <n v="132400"/>
    <n v="189.52"/>
    <m/>
    <s v="Low"/>
    <s v="Large"/>
    <x v="2"/>
    <s v="2010s"/>
    <s v="Fiber"/>
    <n v="1.4314199395770394E-3"/>
  </r>
  <r>
    <n v="2017"/>
    <s v="Maharashtra"/>
    <s v="Ahmednagar"/>
    <x v="0"/>
    <n v="16200"/>
    <n v="2302.4699999999998"/>
    <m/>
    <s v="Medium"/>
    <s v="Large"/>
    <x v="2"/>
    <s v="2010s"/>
    <s v="Cereal"/>
    <n v="0.14212777777777777"/>
  </r>
  <r>
    <n v="2017"/>
    <s v="Maharashtra"/>
    <s v="Ahmednagar"/>
    <x v="1"/>
    <n v="78380"/>
    <n v="3086.29"/>
    <m/>
    <s v="High"/>
    <s v="Large"/>
    <x v="2"/>
    <s v="2010s"/>
    <s v="Cereal"/>
    <n v="3.937598877264608E-2"/>
  </r>
  <r>
    <n v="2017"/>
    <s v="Maharashtra"/>
    <s v="Ahmednagar"/>
    <x v="2"/>
    <n v="208010"/>
    <n v="798.06"/>
    <m/>
    <s v="Low"/>
    <s v="Large"/>
    <x v="2"/>
    <s v="2010s"/>
    <s v="Pulse"/>
    <n v="3.8366424691120616E-3"/>
  </r>
  <r>
    <n v="2017"/>
    <s v="Maharashtra"/>
    <s v="Ahmednagar"/>
    <x v="3"/>
    <n v="132800"/>
    <n v="299.01"/>
    <m/>
    <s v="Low"/>
    <s v="Large"/>
    <x v="2"/>
    <s v="2010s"/>
    <s v="Fiber"/>
    <n v="2.2515813253012047E-3"/>
  </r>
  <r>
    <n v="2008"/>
    <s v="Maharashtra"/>
    <s v="Pune"/>
    <x v="0"/>
    <n v="61200"/>
    <n v="1233.6600000000001"/>
    <m/>
    <s v="Medium"/>
    <s v="Large"/>
    <x v="2"/>
    <s v="2000s"/>
    <s v="Cereal"/>
    <n v="2.0157843137254904E-2"/>
  </r>
  <r>
    <n v="2008"/>
    <s v="Maharashtra"/>
    <s v="Pune"/>
    <x v="1"/>
    <n v="17400"/>
    <n v="2424.14"/>
    <m/>
    <s v="Medium"/>
    <s v="Large"/>
    <x v="2"/>
    <s v="2000s"/>
    <s v="Cereal"/>
    <n v="0.13931839080459768"/>
  </r>
  <r>
    <n v="2008"/>
    <s v="Maharashtra"/>
    <s v="Pune"/>
    <x v="2"/>
    <n v="47400"/>
    <n v="753.16"/>
    <m/>
    <s v="Low"/>
    <s v="Large"/>
    <x v="2"/>
    <s v="2000s"/>
    <s v="Pulse"/>
    <n v="1.588945147679325E-2"/>
  </r>
  <r>
    <n v="2008"/>
    <s v="Maharashtra"/>
    <s v="Pune"/>
    <x v="3"/>
    <n v="100"/>
    <n v="500"/>
    <m/>
    <s v="Low"/>
    <s v="Small"/>
    <x v="2"/>
    <s v="2000s"/>
    <s v="Fiber"/>
    <n v="5"/>
  </r>
  <r>
    <n v="2009"/>
    <s v="Maharashtra"/>
    <s v="Pune"/>
    <x v="0"/>
    <n v="62600"/>
    <n v="817.57"/>
    <m/>
    <s v="Low"/>
    <s v="Large"/>
    <x v="2"/>
    <s v="2000s"/>
    <s v="Cereal"/>
    <n v="1.3060223642172525E-2"/>
  </r>
  <r>
    <n v="2009"/>
    <s v="Maharashtra"/>
    <s v="Pune"/>
    <x v="1"/>
    <n v="16700"/>
    <n v="2531.7399999999998"/>
    <m/>
    <s v="Medium"/>
    <s v="Large"/>
    <x v="2"/>
    <s v="2000s"/>
    <s v="Cereal"/>
    <n v="0.15160119760479041"/>
  </r>
  <r>
    <n v="2009"/>
    <s v="Maharashtra"/>
    <s v="Pune"/>
    <x v="2"/>
    <n v="54100"/>
    <n v="786.51"/>
    <m/>
    <s v="Low"/>
    <s v="Large"/>
    <x v="2"/>
    <s v="2000s"/>
    <s v="Pulse"/>
    <n v="1.453807763401109E-2"/>
  </r>
  <r>
    <n v="2010"/>
    <s v="Maharashtra"/>
    <s v="Pune"/>
    <x v="0"/>
    <n v="60900"/>
    <n v="1180.95"/>
    <m/>
    <s v="Medium"/>
    <s v="Large"/>
    <x v="2"/>
    <s v="2010s"/>
    <s v="Cereal"/>
    <n v="1.9391625615763547E-2"/>
  </r>
  <r>
    <n v="2010"/>
    <s v="Maharashtra"/>
    <s v="Pune"/>
    <x v="1"/>
    <n v="26960"/>
    <n v="2786.35"/>
    <m/>
    <s v="Medium"/>
    <s v="Large"/>
    <x v="2"/>
    <s v="2010s"/>
    <s v="Cereal"/>
    <n v="0.10335126112759643"/>
  </r>
  <r>
    <n v="2010"/>
    <s v="Maharashtra"/>
    <s v="Pune"/>
    <x v="2"/>
    <n v="58100"/>
    <n v="949.4"/>
    <m/>
    <s v="Low"/>
    <s v="Large"/>
    <x v="2"/>
    <s v="2010s"/>
    <s v="Pulse"/>
    <n v="1.6340791738382099E-2"/>
  </r>
  <r>
    <n v="2010"/>
    <s v="Maharashtra"/>
    <s v="Pune"/>
    <x v="3"/>
    <n v="10"/>
    <n v="1000"/>
    <m/>
    <s v="Medium"/>
    <s v="Small"/>
    <x v="2"/>
    <s v="2010s"/>
    <s v="Fiber"/>
    <n v="100"/>
  </r>
  <r>
    <n v="2011"/>
    <s v="Maharashtra"/>
    <s v="Pune"/>
    <x v="0"/>
    <n v="62000"/>
    <n v="1380.65"/>
    <m/>
    <s v="Medium"/>
    <s v="Large"/>
    <x v="2"/>
    <s v="2010s"/>
    <s v="Cereal"/>
    <n v="2.2268548387096777E-2"/>
  </r>
  <r>
    <n v="2011"/>
    <s v="Maharashtra"/>
    <s v="Pune"/>
    <x v="1"/>
    <n v="27200"/>
    <n v="3202.21"/>
    <m/>
    <s v="High"/>
    <s v="Large"/>
    <x v="2"/>
    <s v="2010s"/>
    <s v="Cereal"/>
    <n v="0.11772830882352942"/>
  </r>
  <r>
    <n v="2011"/>
    <s v="Maharashtra"/>
    <s v="Pune"/>
    <x v="2"/>
    <n v="35400"/>
    <n v="931.92"/>
    <m/>
    <s v="Low"/>
    <s v="Large"/>
    <x v="2"/>
    <s v="2010s"/>
    <s v="Pulse"/>
    <n v="2.6325423728813559E-2"/>
  </r>
  <r>
    <n v="2012"/>
    <s v="Maharashtra"/>
    <s v="Pune"/>
    <x v="0"/>
    <n v="77600"/>
    <n v="1368.04"/>
    <m/>
    <s v="Medium"/>
    <s v="Large"/>
    <x v="2"/>
    <s v="2010s"/>
    <s v="Cereal"/>
    <n v="1.762938144329897E-2"/>
  </r>
  <r>
    <n v="2012"/>
    <s v="Maharashtra"/>
    <s v="Pune"/>
    <x v="1"/>
    <n v="25220"/>
    <n v="2619.35"/>
    <m/>
    <s v="Medium"/>
    <s v="Large"/>
    <x v="2"/>
    <s v="2010s"/>
    <s v="Cereal"/>
    <n v="0.10386003172085646"/>
  </r>
  <r>
    <n v="2012"/>
    <s v="Maharashtra"/>
    <s v="Pune"/>
    <x v="2"/>
    <n v="37800"/>
    <n v="713.23"/>
    <m/>
    <s v="Low"/>
    <s v="Large"/>
    <x v="2"/>
    <s v="2010s"/>
    <s v="Pulse"/>
    <n v="1.8868518518518521E-2"/>
  </r>
  <r>
    <n v="2013"/>
    <s v="Maharashtra"/>
    <s v="Pune"/>
    <x v="0"/>
    <n v="82100"/>
    <n v="1866.02"/>
    <m/>
    <s v="Medium"/>
    <s v="Large"/>
    <x v="2"/>
    <s v="2010s"/>
    <s v="Cereal"/>
    <n v="2.2728623629719853E-2"/>
  </r>
  <r>
    <n v="2013"/>
    <s v="Maharashtra"/>
    <s v="Pune"/>
    <x v="1"/>
    <n v="31900"/>
    <n v="2880.88"/>
    <m/>
    <s v="Medium"/>
    <s v="Large"/>
    <x v="2"/>
    <s v="2010s"/>
    <s v="Cereal"/>
    <n v="9.0309717868338565E-2"/>
  </r>
  <r>
    <n v="2013"/>
    <s v="Maharashtra"/>
    <s v="Pune"/>
    <x v="2"/>
    <n v="50600"/>
    <n v="814.23"/>
    <m/>
    <s v="Low"/>
    <s v="Large"/>
    <x v="2"/>
    <s v="2010s"/>
    <s v="Pulse"/>
    <n v="1.6091501976284586E-2"/>
  </r>
  <r>
    <n v="2014"/>
    <s v="Maharashtra"/>
    <s v="Pune"/>
    <x v="0"/>
    <n v="82100"/>
    <n v="1657.73"/>
    <m/>
    <s v="Medium"/>
    <s v="Large"/>
    <x v="2"/>
    <s v="2010s"/>
    <s v="Cereal"/>
    <n v="2.0191595615103534E-2"/>
  </r>
  <r>
    <n v="2014"/>
    <s v="Maharashtra"/>
    <s v="Pune"/>
    <x v="1"/>
    <n v="36000"/>
    <n v="3705.56"/>
    <m/>
    <s v="High"/>
    <s v="Large"/>
    <x v="2"/>
    <s v="2010s"/>
    <s v="Cereal"/>
    <n v="0.10293222222222222"/>
  </r>
  <r>
    <n v="2014"/>
    <s v="Maharashtra"/>
    <s v="Pune"/>
    <x v="2"/>
    <n v="59900"/>
    <n v="864.77"/>
    <m/>
    <s v="Low"/>
    <s v="Large"/>
    <x v="2"/>
    <s v="2010s"/>
    <s v="Pulse"/>
    <n v="1.4436894824707846E-2"/>
  </r>
  <r>
    <n v="2015"/>
    <s v="Maharashtra"/>
    <s v="Pune"/>
    <x v="0"/>
    <n v="54600"/>
    <n v="1965.2"/>
    <m/>
    <s v="Medium"/>
    <s v="Large"/>
    <x v="2"/>
    <s v="2010s"/>
    <s v="Cereal"/>
    <n v="3.5992673992673994E-2"/>
  </r>
  <r>
    <n v="2015"/>
    <s v="Maharashtra"/>
    <s v="Pune"/>
    <x v="1"/>
    <n v="37200"/>
    <n v="2373.66"/>
    <m/>
    <s v="Medium"/>
    <s v="Large"/>
    <x v="2"/>
    <s v="2010s"/>
    <s v="Cereal"/>
    <n v="6.3808064516129026E-2"/>
  </r>
  <r>
    <n v="2015"/>
    <s v="Maharashtra"/>
    <s v="Pune"/>
    <x v="2"/>
    <n v="63700"/>
    <n v="855.57"/>
    <m/>
    <s v="Low"/>
    <s v="Large"/>
    <x v="2"/>
    <s v="2010s"/>
    <s v="Pulse"/>
    <n v="1.3431240188383046E-2"/>
  </r>
  <r>
    <n v="2016"/>
    <s v="Maharashtra"/>
    <s v="Pune"/>
    <x v="0"/>
    <n v="53500"/>
    <n v="2157.0100000000002"/>
    <m/>
    <s v="Medium"/>
    <s v="Large"/>
    <x v="2"/>
    <s v="2010s"/>
    <s v="Cereal"/>
    <n v="4.0317943925233649E-2"/>
  </r>
  <r>
    <n v="2016"/>
    <s v="Maharashtra"/>
    <s v="Pune"/>
    <x v="1"/>
    <n v="42600"/>
    <n v="6042.25"/>
    <m/>
    <s v="High"/>
    <s v="Large"/>
    <x v="2"/>
    <s v="2010s"/>
    <s v="Cereal"/>
    <n v="0.14183685446009389"/>
  </r>
  <r>
    <n v="2016"/>
    <s v="Maharashtra"/>
    <s v="Pune"/>
    <x v="2"/>
    <n v="80500"/>
    <n v="1074.53"/>
    <m/>
    <s v="Medium"/>
    <s v="Large"/>
    <x v="2"/>
    <s v="2010s"/>
    <s v="Pulse"/>
    <n v="1.3348198757763975E-2"/>
  </r>
  <r>
    <n v="2017"/>
    <s v="Maharashtra"/>
    <s v="Pune"/>
    <x v="0"/>
    <n v="52000"/>
    <n v="2384.62"/>
    <m/>
    <s v="Medium"/>
    <s v="Large"/>
    <x v="2"/>
    <s v="2010s"/>
    <s v="Cereal"/>
    <n v="4.5858076923076918E-2"/>
  </r>
  <r>
    <n v="2017"/>
    <s v="Maharashtra"/>
    <s v="Pune"/>
    <x v="1"/>
    <n v="47330"/>
    <n v="3097.53"/>
    <m/>
    <s v="High"/>
    <s v="Large"/>
    <x v="2"/>
    <s v="2010s"/>
    <s v="Cereal"/>
    <n v="6.5445383477709701E-2"/>
  </r>
  <r>
    <n v="2017"/>
    <s v="Maharashtra"/>
    <s v="Pune"/>
    <x v="2"/>
    <n v="90300"/>
    <n v="1137.28"/>
    <m/>
    <s v="Medium"/>
    <s v="Large"/>
    <x v="2"/>
    <s v="2010s"/>
    <s v="Pulse"/>
    <n v="1.2594462901439646E-2"/>
  </r>
  <r>
    <n v="2008"/>
    <s v="Maharashtra"/>
    <s v="Satara"/>
    <x v="0"/>
    <n v="49700"/>
    <n v="2199.1999999999998"/>
    <m/>
    <s v="Medium"/>
    <s v="Large"/>
    <x v="2"/>
    <s v="2000s"/>
    <s v="Cereal"/>
    <n v="4.4249496981891345E-2"/>
  </r>
  <r>
    <n v="2008"/>
    <s v="Maharashtra"/>
    <s v="Satara"/>
    <x v="1"/>
    <n v="13500"/>
    <n v="2032.59"/>
    <m/>
    <s v="Medium"/>
    <s v="Large"/>
    <x v="2"/>
    <s v="2000s"/>
    <s v="Cereal"/>
    <n v="0.15056222222222221"/>
  </r>
  <r>
    <n v="2008"/>
    <s v="Maharashtra"/>
    <s v="Satara"/>
    <x v="2"/>
    <n v="28000"/>
    <n v="728.57"/>
    <m/>
    <s v="Low"/>
    <s v="Large"/>
    <x v="2"/>
    <s v="2000s"/>
    <s v="Pulse"/>
    <n v="2.6020357142857144E-2"/>
  </r>
  <r>
    <n v="2008"/>
    <s v="Maharashtra"/>
    <s v="Satara"/>
    <x v="3"/>
    <n v="1400"/>
    <n v="185.71"/>
    <m/>
    <s v="Low"/>
    <s v="Medium"/>
    <x v="2"/>
    <s v="2000s"/>
    <s v="Fiber"/>
    <n v="0.13265000000000002"/>
  </r>
  <r>
    <n v="2009"/>
    <s v="Maharashtra"/>
    <s v="Satara"/>
    <x v="0"/>
    <n v="50600"/>
    <n v="1519.76"/>
    <m/>
    <s v="Medium"/>
    <s v="Large"/>
    <x v="2"/>
    <s v="2000s"/>
    <s v="Cereal"/>
    <n v="3.0034782608695652E-2"/>
  </r>
  <r>
    <n v="2009"/>
    <s v="Maharashtra"/>
    <s v="Satara"/>
    <x v="1"/>
    <n v="17800"/>
    <n v="2504.4899999999998"/>
    <m/>
    <s v="Medium"/>
    <s v="Large"/>
    <x v="2"/>
    <s v="2000s"/>
    <s v="Cereal"/>
    <n v="0.14070168539325842"/>
  </r>
  <r>
    <n v="2009"/>
    <s v="Maharashtra"/>
    <s v="Satara"/>
    <x v="2"/>
    <n v="28000"/>
    <n v="602.5"/>
    <m/>
    <s v="Low"/>
    <s v="Large"/>
    <x v="2"/>
    <s v="2000s"/>
    <s v="Pulse"/>
    <n v="2.1517857142857144E-2"/>
  </r>
  <r>
    <n v="2009"/>
    <s v="Maharashtra"/>
    <s v="Satara"/>
    <x v="3"/>
    <n v="1600"/>
    <n v="118.75"/>
    <m/>
    <s v="Low"/>
    <s v="Medium"/>
    <x v="2"/>
    <s v="2000s"/>
    <s v="Fiber"/>
    <n v="7.421875E-2"/>
  </r>
  <r>
    <n v="2010"/>
    <s v="Maharashtra"/>
    <s v="Satara"/>
    <x v="0"/>
    <n v="50800"/>
    <n v="1618.9"/>
    <m/>
    <s v="Medium"/>
    <s v="Large"/>
    <x v="2"/>
    <s v="2010s"/>
    <s v="Cereal"/>
    <n v="3.1868110236220472E-2"/>
  </r>
  <r>
    <n v="2010"/>
    <s v="Maharashtra"/>
    <s v="Satara"/>
    <x v="1"/>
    <n v="20300"/>
    <n v="1983.74"/>
    <m/>
    <s v="Medium"/>
    <s v="Large"/>
    <x v="2"/>
    <s v="2010s"/>
    <s v="Cereal"/>
    <n v="9.7721182266009857E-2"/>
  </r>
  <r>
    <n v="2010"/>
    <s v="Maharashtra"/>
    <s v="Satara"/>
    <x v="2"/>
    <n v="29900"/>
    <n v="813.04"/>
    <m/>
    <s v="Low"/>
    <s v="Large"/>
    <x v="2"/>
    <s v="2010s"/>
    <s v="Pulse"/>
    <n v="2.7191973244147155E-2"/>
  </r>
  <r>
    <n v="2010"/>
    <s v="Maharashtra"/>
    <s v="Satara"/>
    <x v="3"/>
    <n v="1600"/>
    <n v="143.75"/>
    <m/>
    <s v="Low"/>
    <s v="Medium"/>
    <x v="2"/>
    <s v="2010s"/>
    <s v="Fiber"/>
    <n v="8.984375E-2"/>
  </r>
  <r>
    <n v="2011"/>
    <s v="Maharashtra"/>
    <s v="Satara"/>
    <x v="0"/>
    <n v="50500"/>
    <n v="1643.56"/>
    <m/>
    <s v="Medium"/>
    <s v="Large"/>
    <x v="2"/>
    <s v="2010s"/>
    <s v="Cereal"/>
    <n v="3.2545742574257422E-2"/>
  </r>
  <r>
    <n v="2011"/>
    <s v="Maharashtra"/>
    <s v="Satara"/>
    <x v="1"/>
    <n v="22300"/>
    <n v="2033.18"/>
    <m/>
    <s v="Medium"/>
    <s v="Large"/>
    <x v="2"/>
    <s v="2010s"/>
    <s v="Cereal"/>
    <n v="9.1173991031390136E-2"/>
  </r>
  <r>
    <n v="2011"/>
    <s v="Maharashtra"/>
    <s v="Satara"/>
    <x v="2"/>
    <n v="27300"/>
    <n v="663.74"/>
    <m/>
    <s v="Low"/>
    <s v="Large"/>
    <x v="2"/>
    <s v="2010s"/>
    <s v="Pulse"/>
    <n v="2.4312820512820514E-2"/>
  </r>
  <r>
    <n v="2011"/>
    <s v="Maharashtra"/>
    <s v="Satara"/>
    <x v="3"/>
    <n v="1000"/>
    <n v="290"/>
    <m/>
    <s v="Low"/>
    <s v="Medium"/>
    <x v="2"/>
    <s v="2010s"/>
    <s v="Fiber"/>
    <n v="0.28999999999999998"/>
  </r>
  <r>
    <n v="2012"/>
    <s v="Maharashtra"/>
    <s v="Satara"/>
    <x v="0"/>
    <n v="51000"/>
    <n v="1373.33"/>
    <m/>
    <s v="Medium"/>
    <s v="Large"/>
    <x v="2"/>
    <s v="2010s"/>
    <s v="Cereal"/>
    <n v="2.6928039215686272E-2"/>
  </r>
  <r>
    <n v="2012"/>
    <s v="Maharashtra"/>
    <s v="Satara"/>
    <x v="1"/>
    <n v="19520"/>
    <n v="1580.94"/>
    <m/>
    <s v="Medium"/>
    <s v="Large"/>
    <x v="2"/>
    <s v="2010s"/>
    <s v="Cereal"/>
    <n v="8.0990778688524598E-2"/>
  </r>
  <r>
    <n v="2012"/>
    <s v="Maharashtra"/>
    <s v="Satara"/>
    <x v="2"/>
    <n v="25400"/>
    <n v="555.51"/>
    <m/>
    <s v="Low"/>
    <s v="Large"/>
    <x v="2"/>
    <s v="2010s"/>
    <s v="Pulse"/>
    <n v="2.1870472440944883E-2"/>
  </r>
  <r>
    <n v="2012"/>
    <s v="Maharashtra"/>
    <s v="Satara"/>
    <x v="3"/>
    <n v="100"/>
    <n v="600"/>
    <m/>
    <s v="Low"/>
    <s v="Small"/>
    <x v="2"/>
    <s v="2010s"/>
    <s v="Fiber"/>
    <n v="6"/>
  </r>
  <r>
    <n v="2013"/>
    <s v="Maharashtra"/>
    <s v="Satara"/>
    <x v="0"/>
    <n v="50400"/>
    <n v="1500"/>
    <m/>
    <s v="Medium"/>
    <s v="Large"/>
    <x v="2"/>
    <s v="2010s"/>
    <s v="Cereal"/>
    <n v="2.976190476190476E-2"/>
  </r>
  <r>
    <n v="2013"/>
    <s v="Maharashtra"/>
    <s v="Satara"/>
    <x v="1"/>
    <n v="25400"/>
    <n v="2641.73"/>
    <m/>
    <s v="Medium"/>
    <s v="Large"/>
    <x v="2"/>
    <s v="2010s"/>
    <s v="Cereal"/>
    <n v="0.10400511811023622"/>
  </r>
  <r>
    <n v="2013"/>
    <s v="Maharashtra"/>
    <s v="Satara"/>
    <x v="2"/>
    <n v="25700"/>
    <n v="797.67"/>
    <m/>
    <s v="Low"/>
    <s v="Large"/>
    <x v="2"/>
    <s v="2010s"/>
    <s v="Pulse"/>
    <n v="3.1037743190661476E-2"/>
  </r>
  <r>
    <n v="2013"/>
    <s v="Maharashtra"/>
    <s v="Satara"/>
    <x v="3"/>
    <n v="200"/>
    <n v="450"/>
    <m/>
    <s v="Low"/>
    <s v="Small"/>
    <x v="2"/>
    <s v="2010s"/>
    <s v="Fiber"/>
    <n v="2.25"/>
  </r>
  <r>
    <n v="2014"/>
    <s v="Maharashtra"/>
    <s v="Satara"/>
    <x v="0"/>
    <n v="52900"/>
    <n v="1790.17"/>
    <m/>
    <s v="Medium"/>
    <s v="Large"/>
    <x v="2"/>
    <s v="2010s"/>
    <s v="Cereal"/>
    <n v="3.3840642722117203E-2"/>
  </r>
  <r>
    <n v="2014"/>
    <s v="Maharashtra"/>
    <s v="Satara"/>
    <x v="1"/>
    <n v="30800"/>
    <n v="1964.29"/>
    <m/>
    <s v="Medium"/>
    <s v="Large"/>
    <x v="2"/>
    <s v="2010s"/>
    <s v="Cereal"/>
    <n v="6.3775649350649347E-2"/>
  </r>
  <r>
    <n v="2014"/>
    <s v="Maharashtra"/>
    <s v="Satara"/>
    <x v="2"/>
    <n v="34100"/>
    <n v="759.53"/>
    <m/>
    <s v="Low"/>
    <s v="Large"/>
    <x v="2"/>
    <s v="2010s"/>
    <s v="Pulse"/>
    <n v="2.2273607038123165E-2"/>
  </r>
  <r>
    <n v="2014"/>
    <s v="Maharashtra"/>
    <s v="Satara"/>
    <x v="3"/>
    <n v="100"/>
    <n v="200"/>
    <m/>
    <s v="Low"/>
    <s v="Small"/>
    <x v="2"/>
    <s v="2010s"/>
    <s v="Fiber"/>
    <n v="2"/>
  </r>
  <r>
    <n v="2015"/>
    <s v="Maharashtra"/>
    <s v="Satara"/>
    <x v="0"/>
    <n v="52700"/>
    <n v="1512.33"/>
    <m/>
    <s v="Medium"/>
    <s v="Large"/>
    <x v="2"/>
    <s v="2010s"/>
    <s v="Cereal"/>
    <n v="2.8696963946869068E-2"/>
  </r>
  <r>
    <n v="2015"/>
    <s v="Maharashtra"/>
    <s v="Satara"/>
    <x v="1"/>
    <n v="31000"/>
    <n v="2016.13"/>
    <m/>
    <s v="Medium"/>
    <s v="Large"/>
    <x v="2"/>
    <s v="2010s"/>
    <s v="Cereal"/>
    <n v="6.5036451612903223E-2"/>
  </r>
  <r>
    <n v="2015"/>
    <s v="Maharashtra"/>
    <s v="Satara"/>
    <x v="2"/>
    <n v="27900"/>
    <n v="777.78"/>
    <m/>
    <s v="Low"/>
    <s v="Large"/>
    <x v="2"/>
    <s v="2010s"/>
    <s v="Pulse"/>
    <n v="2.7877419354838708E-2"/>
  </r>
  <r>
    <n v="2015"/>
    <s v="Maharashtra"/>
    <s v="Satara"/>
    <x v="3"/>
    <n v="100"/>
    <n v="100"/>
    <m/>
    <s v="Low"/>
    <s v="Small"/>
    <x v="2"/>
    <s v="2010s"/>
    <s v="Fiber"/>
    <n v="1"/>
  </r>
  <r>
    <n v="2016"/>
    <s v="Maharashtra"/>
    <s v="Satara"/>
    <x v="0"/>
    <n v="47000"/>
    <n v="1746.81"/>
    <m/>
    <s v="Medium"/>
    <s v="Large"/>
    <x v="2"/>
    <s v="2010s"/>
    <s v="Cereal"/>
    <n v="3.7166170212765956E-2"/>
  </r>
  <r>
    <n v="2016"/>
    <s v="Maharashtra"/>
    <s v="Satara"/>
    <x v="1"/>
    <n v="35500"/>
    <n v="2188.73"/>
    <m/>
    <s v="Medium"/>
    <s v="Large"/>
    <x v="2"/>
    <s v="2010s"/>
    <s v="Cereal"/>
    <n v="6.1654366197183098E-2"/>
  </r>
  <r>
    <n v="2016"/>
    <s v="Maharashtra"/>
    <s v="Satara"/>
    <x v="2"/>
    <n v="32000"/>
    <n v="800"/>
    <m/>
    <s v="Low"/>
    <s v="Large"/>
    <x v="2"/>
    <s v="2010s"/>
    <s v="Pulse"/>
    <n v="2.5000000000000001E-2"/>
  </r>
  <r>
    <n v="2016"/>
    <s v="Maharashtra"/>
    <s v="Satara"/>
    <x v="3"/>
    <n v="100"/>
    <n v="360"/>
    <m/>
    <s v="Low"/>
    <s v="Small"/>
    <x v="2"/>
    <s v="2010s"/>
    <s v="Fiber"/>
    <n v="3.6"/>
  </r>
  <r>
    <n v="2017"/>
    <s v="Maharashtra"/>
    <s v="Satara"/>
    <x v="0"/>
    <n v="45800"/>
    <n v="1812.23"/>
    <m/>
    <s v="Medium"/>
    <s v="Large"/>
    <x v="2"/>
    <s v="2010s"/>
    <s v="Cereal"/>
    <n v="3.9568340611353711E-2"/>
  </r>
  <r>
    <n v="2017"/>
    <s v="Maharashtra"/>
    <s v="Satara"/>
    <x v="1"/>
    <n v="33990"/>
    <n v="2886.48"/>
    <m/>
    <s v="Medium"/>
    <s v="Large"/>
    <x v="2"/>
    <s v="2010s"/>
    <s v="Cereal"/>
    <n v="8.4921447484554283E-2"/>
  </r>
  <r>
    <n v="2017"/>
    <s v="Maharashtra"/>
    <s v="Satara"/>
    <x v="2"/>
    <n v="31000"/>
    <n v="932.26"/>
    <m/>
    <s v="Low"/>
    <s v="Large"/>
    <x v="2"/>
    <s v="2010s"/>
    <s v="Pulse"/>
    <n v="3.0072903225806451E-2"/>
  </r>
  <r>
    <n v="2017"/>
    <s v="Maharashtra"/>
    <s v="Satara"/>
    <x v="3"/>
    <n v="90"/>
    <n v="211.76"/>
    <m/>
    <s v="Low"/>
    <s v="Small"/>
    <x v="2"/>
    <s v="2010s"/>
    <s v="Fiber"/>
    <n v="2.3528888888888888"/>
  </r>
  <r>
    <n v="2008"/>
    <s v="Maharashtra"/>
    <s v="Sangli"/>
    <x v="0"/>
    <n v="18700"/>
    <n v="2069.52"/>
    <m/>
    <s v="Medium"/>
    <s v="Large"/>
    <x v="2"/>
    <s v="2000s"/>
    <s v="Cereal"/>
    <n v="0.11066951871657754"/>
  </r>
  <r>
    <n v="2008"/>
    <s v="Maharashtra"/>
    <s v="Sangli"/>
    <x v="1"/>
    <n v="28000"/>
    <n v="2294.29"/>
    <m/>
    <s v="Medium"/>
    <s v="Large"/>
    <x v="2"/>
    <s v="2000s"/>
    <s v="Cereal"/>
    <n v="8.1938928571428565E-2"/>
  </r>
  <r>
    <n v="2008"/>
    <s v="Maharashtra"/>
    <s v="Sangli"/>
    <x v="2"/>
    <n v="28100"/>
    <n v="644.13"/>
    <m/>
    <s v="Low"/>
    <s v="Large"/>
    <x v="2"/>
    <s v="2000s"/>
    <s v="Pulse"/>
    <n v="2.2922775800711743E-2"/>
  </r>
  <r>
    <n v="2008"/>
    <s v="Maharashtra"/>
    <s v="Sangli"/>
    <x v="3"/>
    <n v="1500"/>
    <n v="180"/>
    <m/>
    <s v="Low"/>
    <s v="Medium"/>
    <x v="2"/>
    <s v="2000s"/>
    <s v="Fiber"/>
    <n v="0.12"/>
  </r>
  <r>
    <n v="2009"/>
    <s v="Maharashtra"/>
    <s v="Sangli"/>
    <x v="0"/>
    <n v="18700"/>
    <n v="1875.4"/>
    <m/>
    <s v="Medium"/>
    <s v="Large"/>
    <x v="2"/>
    <s v="2000s"/>
    <s v="Cereal"/>
    <n v="0.10028877005347595"/>
  </r>
  <r>
    <n v="2009"/>
    <s v="Maharashtra"/>
    <s v="Sangli"/>
    <x v="1"/>
    <n v="34100"/>
    <n v="2333.7199999999998"/>
    <m/>
    <s v="Medium"/>
    <s v="Large"/>
    <x v="2"/>
    <s v="2000s"/>
    <s v="Cereal"/>
    <n v="6.8437536656891493E-2"/>
  </r>
  <r>
    <n v="2009"/>
    <s v="Maharashtra"/>
    <s v="Sangli"/>
    <x v="2"/>
    <n v="34000"/>
    <n v="830"/>
    <m/>
    <s v="Low"/>
    <s v="Large"/>
    <x v="2"/>
    <s v="2000s"/>
    <s v="Pulse"/>
    <n v="2.4411764705882352E-2"/>
  </r>
  <r>
    <n v="2009"/>
    <s v="Maharashtra"/>
    <s v="Sangli"/>
    <x v="3"/>
    <n v="2500"/>
    <n v="120"/>
    <m/>
    <s v="Low"/>
    <s v="Medium"/>
    <x v="2"/>
    <s v="2000s"/>
    <s v="Fiber"/>
    <n v="4.8000000000000001E-2"/>
  </r>
  <r>
    <n v="2010"/>
    <s v="Maharashtra"/>
    <s v="Sangli"/>
    <x v="0"/>
    <n v="20200"/>
    <n v="2666.83"/>
    <m/>
    <s v="Medium"/>
    <s v="Large"/>
    <x v="2"/>
    <s v="2010s"/>
    <s v="Cereal"/>
    <n v="0.13202128712871286"/>
  </r>
  <r>
    <n v="2010"/>
    <s v="Maharashtra"/>
    <s v="Sangli"/>
    <x v="1"/>
    <n v="43210"/>
    <n v="3075.21"/>
    <m/>
    <s v="High"/>
    <s v="Large"/>
    <x v="2"/>
    <s v="2010s"/>
    <s v="Cereal"/>
    <n v="7.1168942374450359E-2"/>
  </r>
  <r>
    <n v="2010"/>
    <s v="Maharashtra"/>
    <s v="Sangli"/>
    <x v="2"/>
    <n v="37200"/>
    <n v="925.81"/>
    <m/>
    <s v="Low"/>
    <s v="Large"/>
    <x v="2"/>
    <s v="2010s"/>
    <s v="Pulse"/>
    <n v="2.4887365591397849E-2"/>
  </r>
  <r>
    <n v="2010"/>
    <s v="Maharashtra"/>
    <s v="Sangli"/>
    <x v="3"/>
    <n v="3520"/>
    <n v="198.86"/>
    <m/>
    <s v="Low"/>
    <s v="Medium"/>
    <x v="2"/>
    <s v="2010s"/>
    <s v="Fiber"/>
    <n v="5.6494318181818187E-2"/>
  </r>
  <r>
    <n v="2011"/>
    <s v="Maharashtra"/>
    <s v="Sangli"/>
    <x v="0"/>
    <n v="18100"/>
    <n v="1861.88"/>
    <m/>
    <s v="Medium"/>
    <s v="Large"/>
    <x v="2"/>
    <s v="2010s"/>
    <s v="Cereal"/>
    <n v="0.10286629834254145"/>
  </r>
  <r>
    <n v="2011"/>
    <s v="Maharashtra"/>
    <s v="Sangli"/>
    <x v="1"/>
    <n v="53100"/>
    <n v="2048.4"/>
    <m/>
    <s v="Medium"/>
    <s v="Large"/>
    <x v="2"/>
    <s v="2010s"/>
    <s v="Cereal"/>
    <n v="3.8576271186440678E-2"/>
  </r>
  <r>
    <n v="2011"/>
    <s v="Maharashtra"/>
    <s v="Sangli"/>
    <x v="2"/>
    <n v="22700"/>
    <n v="766.52"/>
    <m/>
    <s v="Low"/>
    <s v="Large"/>
    <x v="2"/>
    <s v="2010s"/>
    <s v="Pulse"/>
    <n v="3.3767400881057265E-2"/>
  </r>
  <r>
    <n v="2011"/>
    <s v="Maharashtra"/>
    <s v="Sangli"/>
    <x v="3"/>
    <n v="3000"/>
    <n v="293.33"/>
    <m/>
    <s v="Low"/>
    <s v="Medium"/>
    <x v="2"/>
    <s v="2010s"/>
    <s v="Fiber"/>
    <n v="9.7776666666666665E-2"/>
  </r>
  <r>
    <n v="2012"/>
    <s v="Maharashtra"/>
    <s v="Sangli"/>
    <x v="0"/>
    <n v="17500"/>
    <n v="1928"/>
    <m/>
    <s v="Medium"/>
    <s v="Large"/>
    <x v="2"/>
    <s v="2010s"/>
    <s v="Cereal"/>
    <n v="0.11017142857142857"/>
  </r>
  <r>
    <n v="2012"/>
    <s v="Maharashtra"/>
    <s v="Sangli"/>
    <x v="1"/>
    <n v="34900"/>
    <n v="1866.76"/>
    <m/>
    <s v="Medium"/>
    <s v="Large"/>
    <x v="2"/>
    <s v="2010s"/>
    <s v="Cereal"/>
    <n v="5.3488825214899713E-2"/>
  </r>
  <r>
    <n v="2012"/>
    <s v="Maharashtra"/>
    <s v="Sangli"/>
    <x v="2"/>
    <n v="23900"/>
    <n v="601.26"/>
    <m/>
    <s v="Low"/>
    <s v="Large"/>
    <x v="2"/>
    <s v="2010s"/>
    <s v="Pulse"/>
    <n v="2.5157322175732216E-2"/>
  </r>
  <r>
    <n v="2012"/>
    <s v="Maharashtra"/>
    <s v="Sangli"/>
    <x v="3"/>
    <n v="2600"/>
    <n v="569.23"/>
    <m/>
    <s v="Low"/>
    <s v="Medium"/>
    <x v="2"/>
    <s v="2010s"/>
    <s v="Fiber"/>
    <n v="0.21893461538461539"/>
  </r>
  <r>
    <n v="2013"/>
    <s v="Maharashtra"/>
    <s v="Sangli"/>
    <x v="0"/>
    <n v="14500"/>
    <n v="1758.62"/>
    <m/>
    <s v="Medium"/>
    <s v="Large"/>
    <x v="2"/>
    <s v="2010s"/>
    <s v="Cereal"/>
    <n v="0.12128413793103447"/>
  </r>
  <r>
    <n v="2013"/>
    <s v="Maharashtra"/>
    <s v="Sangli"/>
    <x v="1"/>
    <n v="47900"/>
    <n v="2390.4"/>
    <m/>
    <s v="Medium"/>
    <s v="Large"/>
    <x v="2"/>
    <s v="2010s"/>
    <s v="Cereal"/>
    <n v="4.9903966597077243E-2"/>
  </r>
  <r>
    <n v="2013"/>
    <s v="Maharashtra"/>
    <s v="Sangli"/>
    <x v="2"/>
    <n v="27400"/>
    <n v="744.53"/>
    <m/>
    <s v="Low"/>
    <s v="Large"/>
    <x v="2"/>
    <s v="2010s"/>
    <s v="Pulse"/>
    <n v="2.7172627737226278E-2"/>
  </r>
  <r>
    <n v="2013"/>
    <s v="Maharashtra"/>
    <s v="Sangli"/>
    <x v="3"/>
    <n v="2800"/>
    <n v="400"/>
    <m/>
    <s v="Low"/>
    <s v="Medium"/>
    <x v="2"/>
    <s v="2010s"/>
    <s v="Fiber"/>
    <n v="0.14285714285714285"/>
  </r>
  <r>
    <n v="2014"/>
    <s v="Maharashtra"/>
    <s v="Sangli"/>
    <x v="0"/>
    <n v="15500"/>
    <n v="2025.81"/>
    <m/>
    <s v="Medium"/>
    <s v="Large"/>
    <x v="2"/>
    <s v="2010s"/>
    <s v="Cereal"/>
    <n v="0.1306974193548387"/>
  </r>
  <r>
    <n v="2014"/>
    <s v="Maharashtra"/>
    <s v="Sangli"/>
    <x v="1"/>
    <n v="63800"/>
    <n v="3827.59"/>
    <m/>
    <s v="High"/>
    <s v="Large"/>
    <x v="2"/>
    <s v="2010s"/>
    <s v="Cereal"/>
    <n v="5.9993573667711603E-2"/>
  </r>
  <r>
    <n v="2014"/>
    <s v="Maharashtra"/>
    <s v="Sangli"/>
    <x v="2"/>
    <n v="27100"/>
    <n v="977.86"/>
    <m/>
    <s v="Low"/>
    <s v="Large"/>
    <x v="2"/>
    <s v="2010s"/>
    <s v="Pulse"/>
    <n v="3.6083394833948339E-2"/>
  </r>
  <r>
    <n v="2014"/>
    <s v="Maharashtra"/>
    <s v="Sangli"/>
    <x v="3"/>
    <n v="1400"/>
    <n v="178.57"/>
    <m/>
    <s v="Low"/>
    <s v="Medium"/>
    <x v="2"/>
    <s v="2010s"/>
    <s v="Fiber"/>
    <n v="0.12755"/>
  </r>
  <r>
    <n v="2015"/>
    <s v="Maharashtra"/>
    <s v="Sangli"/>
    <x v="0"/>
    <n v="22600"/>
    <n v="1920.35"/>
    <m/>
    <s v="Medium"/>
    <s v="Large"/>
    <x v="2"/>
    <s v="2010s"/>
    <s v="Cereal"/>
    <n v="8.4971238938053098E-2"/>
  </r>
  <r>
    <n v="2015"/>
    <s v="Maharashtra"/>
    <s v="Sangli"/>
    <x v="1"/>
    <n v="46700"/>
    <n v="1922.91"/>
    <m/>
    <s v="Medium"/>
    <s v="Large"/>
    <x v="2"/>
    <s v="2010s"/>
    <s v="Cereal"/>
    <n v="4.1175802997858675E-2"/>
  </r>
  <r>
    <n v="2015"/>
    <s v="Maharashtra"/>
    <s v="Sangli"/>
    <x v="2"/>
    <n v="22300"/>
    <n v="627.79999999999995"/>
    <m/>
    <s v="Low"/>
    <s v="Large"/>
    <x v="2"/>
    <s v="2010s"/>
    <s v="Pulse"/>
    <n v="2.8152466367713003E-2"/>
  </r>
  <r>
    <n v="2015"/>
    <s v="Maharashtra"/>
    <s v="Sangli"/>
    <x v="3"/>
    <n v="1000"/>
    <n v="90"/>
    <m/>
    <s v="Low"/>
    <s v="Medium"/>
    <x v="2"/>
    <s v="2010s"/>
    <s v="Fiber"/>
    <n v="0.09"/>
  </r>
  <r>
    <n v="2016"/>
    <s v="Maharashtra"/>
    <s v="Sangli"/>
    <x v="0"/>
    <n v="16800"/>
    <n v="2553.5700000000002"/>
    <m/>
    <s v="Medium"/>
    <s v="Large"/>
    <x v="2"/>
    <s v="2010s"/>
    <s v="Cereal"/>
    <n v="0.15199821428571431"/>
  </r>
  <r>
    <n v="2016"/>
    <s v="Maharashtra"/>
    <s v="Sangli"/>
    <x v="1"/>
    <n v="64000"/>
    <n v="3057.81"/>
    <m/>
    <s v="High"/>
    <s v="Large"/>
    <x v="2"/>
    <s v="2010s"/>
    <s v="Cereal"/>
    <n v="4.7778281249999999E-2"/>
  </r>
  <r>
    <n v="2016"/>
    <s v="Maharashtra"/>
    <s v="Sangli"/>
    <x v="2"/>
    <n v="28300"/>
    <n v="833.92"/>
    <m/>
    <s v="Low"/>
    <s v="Large"/>
    <x v="2"/>
    <s v="2010s"/>
    <s v="Pulse"/>
    <n v="2.9467137809187277E-2"/>
  </r>
  <r>
    <n v="2016"/>
    <s v="Maharashtra"/>
    <s v="Sangli"/>
    <x v="3"/>
    <n v="600"/>
    <n v="540"/>
    <m/>
    <s v="Low"/>
    <s v="Small"/>
    <x v="2"/>
    <s v="2010s"/>
    <s v="Fiber"/>
    <n v="0.9"/>
  </r>
  <r>
    <n v="2017"/>
    <s v="Maharashtra"/>
    <s v="Sangli"/>
    <x v="0"/>
    <n v="17000"/>
    <n v="2311.7600000000002"/>
    <m/>
    <s v="Medium"/>
    <s v="Large"/>
    <x v="2"/>
    <s v="2010s"/>
    <s v="Cereal"/>
    <n v="0.13598588235294118"/>
  </r>
  <r>
    <n v="2017"/>
    <s v="Maharashtra"/>
    <s v="Sangli"/>
    <x v="1"/>
    <n v="58780"/>
    <n v="2419.0300000000002"/>
    <m/>
    <s v="Medium"/>
    <s v="Large"/>
    <x v="2"/>
    <s v="2010s"/>
    <s v="Cereal"/>
    <n v="4.1153963933310653E-2"/>
  </r>
  <r>
    <n v="2017"/>
    <s v="Maharashtra"/>
    <s v="Sangli"/>
    <x v="2"/>
    <n v="29400"/>
    <n v="914.97"/>
    <m/>
    <s v="Low"/>
    <s v="Large"/>
    <x v="2"/>
    <s v="2010s"/>
    <s v="Pulse"/>
    <n v="3.1121428571428571E-2"/>
  </r>
  <r>
    <n v="2017"/>
    <s v="Maharashtra"/>
    <s v="Sangli"/>
    <x v="3"/>
    <n v="250"/>
    <n v="141.72999999999999"/>
    <m/>
    <s v="Low"/>
    <s v="Small"/>
    <x v="2"/>
    <s v="2010s"/>
    <s v="Fiber"/>
    <n v="0.56691999999999998"/>
  </r>
  <r>
    <n v="2008"/>
    <s v="Maharashtra"/>
    <s v="Solapur"/>
    <x v="0"/>
    <n v="100"/>
    <n v="1000"/>
    <m/>
    <s v="Medium"/>
    <s v="Small"/>
    <x v="2"/>
    <s v="2000s"/>
    <s v="Cereal"/>
    <n v="10"/>
  </r>
  <r>
    <n v="2008"/>
    <s v="Maharashtra"/>
    <s v="Solapur"/>
    <x v="1"/>
    <n v="26500"/>
    <n v="2108.6799999999998"/>
    <m/>
    <s v="Medium"/>
    <s v="Large"/>
    <x v="2"/>
    <s v="2000s"/>
    <s v="Cereal"/>
    <n v="7.9572830188679236E-2"/>
  </r>
  <r>
    <n v="2008"/>
    <s v="Maharashtra"/>
    <s v="Solapur"/>
    <x v="2"/>
    <n v="38500"/>
    <n v="732.47"/>
    <m/>
    <s v="Low"/>
    <s v="Large"/>
    <x v="2"/>
    <s v="2000s"/>
    <s v="Pulse"/>
    <n v="1.9025194805194805E-2"/>
  </r>
  <r>
    <n v="2008"/>
    <s v="Maharashtra"/>
    <s v="Solapur"/>
    <x v="3"/>
    <n v="100"/>
    <n v="300"/>
    <m/>
    <s v="Low"/>
    <s v="Small"/>
    <x v="2"/>
    <s v="2000s"/>
    <s v="Fiber"/>
    <n v="3"/>
  </r>
  <r>
    <n v="2009"/>
    <s v="Maharashtra"/>
    <s v="Solapur"/>
    <x v="0"/>
    <n v="100"/>
    <n v="100"/>
    <m/>
    <s v="Low"/>
    <s v="Small"/>
    <x v="2"/>
    <s v="2000s"/>
    <s v="Cereal"/>
    <n v="1"/>
  </r>
  <r>
    <n v="2009"/>
    <s v="Maharashtra"/>
    <s v="Solapur"/>
    <x v="1"/>
    <n v="38700"/>
    <n v="2624.81"/>
    <m/>
    <s v="Medium"/>
    <s v="Large"/>
    <x v="2"/>
    <s v="2000s"/>
    <s v="Cereal"/>
    <n v="6.7824547803617574E-2"/>
  </r>
  <r>
    <n v="2009"/>
    <s v="Maharashtra"/>
    <s v="Solapur"/>
    <x v="2"/>
    <n v="47700"/>
    <n v="780.71"/>
    <m/>
    <s v="Low"/>
    <s v="Large"/>
    <x v="2"/>
    <s v="2000s"/>
    <s v="Pulse"/>
    <n v="1.6367085953878407E-2"/>
  </r>
  <r>
    <n v="2009"/>
    <s v="Maharashtra"/>
    <s v="Solapur"/>
    <x v="3"/>
    <n v="1400"/>
    <n v="285.70999999999998"/>
    <m/>
    <s v="Low"/>
    <s v="Medium"/>
    <x v="2"/>
    <s v="2000s"/>
    <s v="Fiber"/>
    <n v="0.20407857142857141"/>
  </r>
  <r>
    <n v="2010"/>
    <s v="Maharashtra"/>
    <s v="Solapur"/>
    <x v="0"/>
    <n v="700"/>
    <n v="328.57"/>
    <m/>
    <s v="Low"/>
    <s v="Small"/>
    <x v="2"/>
    <s v="2010s"/>
    <s v="Cereal"/>
    <n v="0.4693857142857143"/>
  </r>
  <r>
    <n v="2010"/>
    <s v="Maharashtra"/>
    <s v="Solapur"/>
    <x v="1"/>
    <n v="58100"/>
    <n v="2186.23"/>
    <m/>
    <s v="Medium"/>
    <s v="Large"/>
    <x v="2"/>
    <s v="2010s"/>
    <s v="Cereal"/>
    <n v="3.7628743545611014E-2"/>
  </r>
  <r>
    <n v="2010"/>
    <s v="Maharashtra"/>
    <s v="Solapur"/>
    <x v="2"/>
    <n v="56400"/>
    <n v="664.01"/>
    <m/>
    <s v="Low"/>
    <s v="Large"/>
    <x v="2"/>
    <s v="2010s"/>
    <s v="Pulse"/>
    <n v="1.177322695035461E-2"/>
  </r>
  <r>
    <n v="2010"/>
    <s v="Maharashtra"/>
    <s v="Solapur"/>
    <x v="3"/>
    <n v="1800"/>
    <n v="494.44"/>
    <m/>
    <s v="Low"/>
    <s v="Medium"/>
    <x v="2"/>
    <s v="2010s"/>
    <s v="Fiber"/>
    <n v="0.27468888888888887"/>
  </r>
  <r>
    <n v="2011"/>
    <s v="Maharashtra"/>
    <s v="Solapur"/>
    <x v="0"/>
    <n v="700"/>
    <n v="285.70999999999998"/>
    <m/>
    <s v="Low"/>
    <s v="Small"/>
    <x v="2"/>
    <s v="2010s"/>
    <s v="Cereal"/>
    <n v="0.40815714285714283"/>
  </r>
  <r>
    <n v="2011"/>
    <s v="Maharashtra"/>
    <s v="Solapur"/>
    <x v="1"/>
    <n v="39800"/>
    <n v="2059.5500000000002"/>
    <m/>
    <s v="Medium"/>
    <s v="Large"/>
    <x v="2"/>
    <s v="2010s"/>
    <s v="Cereal"/>
    <n v="5.1747487437185935E-2"/>
  </r>
  <r>
    <n v="2011"/>
    <s v="Maharashtra"/>
    <s v="Solapur"/>
    <x v="2"/>
    <n v="24800"/>
    <n v="660.89"/>
    <m/>
    <s v="Low"/>
    <s v="Large"/>
    <x v="2"/>
    <s v="2010s"/>
    <s v="Pulse"/>
    <n v="2.6648790322580645E-2"/>
  </r>
  <r>
    <n v="2011"/>
    <s v="Maharashtra"/>
    <s v="Solapur"/>
    <x v="3"/>
    <n v="900"/>
    <n v="455.56"/>
    <m/>
    <s v="Low"/>
    <s v="Small"/>
    <x v="2"/>
    <s v="2010s"/>
    <s v="Fiber"/>
    <n v="0.50617777777777773"/>
  </r>
  <r>
    <n v="2012"/>
    <s v="Maharashtra"/>
    <s v="Solapur"/>
    <x v="0"/>
    <n v="400"/>
    <n v="225"/>
    <m/>
    <s v="Low"/>
    <s v="Small"/>
    <x v="2"/>
    <s v="2010s"/>
    <s v="Cereal"/>
    <n v="0.5625"/>
  </r>
  <r>
    <n v="2012"/>
    <s v="Maharashtra"/>
    <s v="Solapur"/>
    <x v="1"/>
    <n v="33300"/>
    <n v="1576.58"/>
    <m/>
    <s v="Medium"/>
    <s v="Large"/>
    <x v="2"/>
    <s v="2010s"/>
    <s v="Cereal"/>
    <n v="4.7344744744744739E-2"/>
  </r>
  <r>
    <n v="2012"/>
    <s v="Maharashtra"/>
    <s v="Solapur"/>
    <x v="2"/>
    <n v="26100"/>
    <n v="418.39"/>
    <m/>
    <s v="Low"/>
    <s v="Large"/>
    <x v="2"/>
    <s v="2010s"/>
    <s v="Pulse"/>
    <n v="1.6030268199233717E-2"/>
  </r>
  <r>
    <n v="2012"/>
    <s v="Maharashtra"/>
    <s v="Solapur"/>
    <x v="3"/>
    <n v="500"/>
    <n v="560"/>
    <m/>
    <s v="Low"/>
    <s v="Small"/>
    <x v="2"/>
    <s v="2010s"/>
    <s v="Fiber"/>
    <n v="1.1200000000000001"/>
  </r>
  <r>
    <n v="2013"/>
    <s v="Maharashtra"/>
    <s v="Solapur"/>
    <x v="0"/>
    <n v="400"/>
    <n v="250"/>
    <m/>
    <s v="Low"/>
    <s v="Small"/>
    <x v="2"/>
    <s v="2010s"/>
    <s v="Cereal"/>
    <n v="0.625"/>
  </r>
  <r>
    <n v="2013"/>
    <s v="Maharashtra"/>
    <s v="Solapur"/>
    <x v="1"/>
    <n v="44300"/>
    <n v="2209.9299999999998"/>
    <m/>
    <s v="Medium"/>
    <s v="Large"/>
    <x v="2"/>
    <s v="2010s"/>
    <s v="Cereal"/>
    <n v="4.9885553047404059E-2"/>
  </r>
  <r>
    <n v="2013"/>
    <s v="Maharashtra"/>
    <s v="Solapur"/>
    <x v="2"/>
    <n v="35400"/>
    <n v="556.5"/>
    <m/>
    <s v="Low"/>
    <s v="Large"/>
    <x v="2"/>
    <s v="2010s"/>
    <s v="Pulse"/>
    <n v="1.5720338983050846E-2"/>
  </r>
  <r>
    <n v="2013"/>
    <s v="Maharashtra"/>
    <s v="Solapur"/>
    <x v="3"/>
    <n v="500"/>
    <n v="260"/>
    <m/>
    <s v="Low"/>
    <s v="Small"/>
    <x v="2"/>
    <s v="2010s"/>
    <s v="Fiber"/>
    <n v="0.52"/>
  </r>
  <r>
    <n v="2014"/>
    <s v="Maharashtra"/>
    <s v="Solapur"/>
    <x v="0"/>
    <n v="400"/>
    <n v="250"/>
    <m/>
    <s v="Low"/>
    <s v="Small"/>
    <x v="2"/>
    <s v="2010s"/>
    <s v="Cereal"/>
    <n v="0.625"/>
  </r>
  <r>
    <n v="2014"/>
    <s v="Maharashtra"/>
    <s v="Solapur"/>
    <x v="1"/>
    <n v="51000"/>
    <n v="2611.7600000000002"/>
    <m/>
    <s v="Medium"/>
    <s v="Large"/>
    <x v="2"/>
    <s v="2010s"/>
    <s v="Cereal"/>
    <n v="5.1210980392156866E-2"/>
  </r>
  <r>
    <n v="2014"/>
    <s v="Maharashtra"/>
    <s v="Solapur"/>
    <x v="2"/>
    <n v="39500"/>
    <n v="749.37"/>
    <m/>
    <s v="Low"/>
    <s v="Large"/>
    <x v="2"/>
    <s v="2010s"/>
    <s v="Pulse"/>
    <n v="1.8971392405063292E-2"/>
  </r>
  <r>
    <n v="2014"/>
    <s v="Maharashtra"/>
    <s v="Solapur"/>
    <x v="3"/>
    <n v="600"/>
    <n v="366.67"/>
    <m/>
    <s v="Low"/>
    <s v="Small"/>
    <x v="2"/>
    <s v="2010s"/>
    <s v="Fiber"/>
    <n v="0.61111666666666664"/>
  </r>
  <r>
    <n v="2015"/>
    <s v="Maharashtra"/>
    <s v="Solapur"/>
    <x v="1"/>
    <n v="48200"/>
    <n v="1352.7"/>
    <m/>
    <s v="Medium"/>
    <s v="Large"/>
    <x v="2"/>
    <s v="2010s"/>
    <s v="Cereal"/>
    <n v="2.8064315352697097E-2"/>
  </r>
  <r>
    <n v="2015"/>
    <s v="Maharashtra"/>
    <s v="Solapur"/>
    <x v="2"/>
    <n v="45800"/>
    <n v="294.76"/>
    <m/>
    <s v="Low"/>
    <s v="Large"/>
    <x v="2"/>
    <s v="2010s"/>
    <s v="Pulse"/>
    <n v="6.4358078602620083E-3"/>
  </r>
  <r>
    <n v="2015"/>
    <s v="Maharashtra"/>
    <s v="Solapur"/>
    <x v="3"/>
    <n v="900"/>
    <n v="144.44"/>
    <m/>
    <s v="Low"/>
    <s v="Small"/>
    <x v="2"/>
    <s v="2010s"/>
    <s v="Fiber"/>
    <n v="0.16048888888888888"/>
  </r>
  <r>
    <n v="2016"/>
    <s v="Maharashtra"/>
    <s v="Solapur"/>
    <x v="0"/>
    <n v="200"/>
    <n v="215"/>
    <m/>
    <s v="Low"/>
    <s v="Small"/>
    <x v="2"/>
    <s v="2010s"/>
    <s v="Cereal"/>
    <n v="1.075"/>
  </r>
  <r>
    <n v="2016"/>
    <s v="Maharashtra"/>
    <s v="Solapur"/>
    <x v="1"/>
    <n v="63000"/>
    <n v="1657.14"/>
    <m/>
    <s v="Medium"/>
    <s v="Large"/>
    <x v="2"/>
    <s v="2010s"/>
    <s v="Cereal"/>
    <n v="2.6303809523809524E-2"/>
  </r>
  <r>
    <n v="2016"/>
    <s v="Maharashtra"/>
    <s v="Solapur"/>
    <x v="2"/>
    <n v="56500"/>
    <n v="674.34"/>
    <m/>
    <s v="Low"/>
    <s v="Large"/>
    <x v="2"/>
    <s v="2010s"/>
    <s v="Pulse"/>
    <n v="1.1935221238938054E-2"/>
  </r>
  <r>
    <n v="2016"/>
    <s v="Maharashtra"/>
    <s v="Solapur"/>
    <x v="3"/>
    <n v="900"/>
    <n v="274"/>
    <m/>
    <s v="Low"/>
    <s v="Small"/>
    <x v="2"/>
    <s v="2010s"/>
    <s v="Fiber"/>
    <n v="0.30444444444444446"/>
  </r>
  <r>
    <n v="2017"/>
    <s v="Maharashtra"/>
    <s v="Solapur"/>
    <x v="0"/>
    <n v="600"/>
    <n v="116.67"/>
    <m/>
    <s v="Low"/>
    <s v="Small"/>
    <x v="2"/>
    <s v="2010s"/>
    <s v="Cereal"/>
    <n v="0.19445000000000001"/>
  </r>
  <r>
    <n v="2017"/>
    <s v="Maharashtra"/>
    <s v="Solapur"/>
    <x v="1"/>
    <n v="75810"/>
    <n v="2059.39"/>
    <m/>
    <s v="Medium"/>
    <s v="Large"/>
    <x v="2"/>
    <s v="2010s"/>
    <s v="Cereal"/>
    <n v="2.7165149716396251E-2"/>
  </r>
  <r>
    <n v="2017"/>
    <s v="Maharashtra"/>
    <s v="Solapur"/>
    <x v="2"/>
    <n v="68250"/>
    <n v="675.47"/>
    <m/>
    <s v="Low"/>
    <s v="Large"/>
    <x v="2"/>
    <s v="2010s"/>
    <s v="Pulse"/>
    <n v="9.896996336996337E-3"/>
  </r>
  <r>
    <n v="2017"/>
    <s v="Maharashtra"/>
    <s v="Solapur"/>
    <x v="3"/>
    <n v="300"/>
    <n v="240"/>
    <m/>
    <s v="Low"/>
    <s v="Small"/>
    <x v="2"/>
    <s v="2010s"/>
    <s v="Fiber"/>
    <n v="0.8"/>
  </r>
  <r>
    <n v="2008"/>
    <s v="Maharashtra"/>
    <s v="Kolhapur"/>
    <x v="0"/>
    <n v="114400"/>
    <n v="2510.4899999999998"/>
    <m/>
    <s v="Medium"/>
    <s v="Large"/>
    <x v="2"/>
    <s v="2000s"/>
    <s v="Cereal"/>
    <n v="2.1944842657342655E-2"/>
  </r>
  <r>
    <n v="2008"/>
    <s v="Maharashtra"/>
    <s v="Kolhapur"/>
    <x v="1"/>
    <n v="10100"/>
    <n v="2365.35"/>
    <m/>
    <s v="Medium"/>
    <s v="Large"/>
    <x v="2"/>
    <s v="2000s"/>
    <s v="Cereal"/>
    <n v="0.23419306930693068"/>
  </r>
  <r>
    <n v="2008"/>
    <s v="Maharashtra"/>
    <s v="Kolhapur"/>
    <x v="2"/>
    <n v="10100"/>
    <n v="742.57"/>
    <m/>
    <s v="Low"/>
    <s v="Large"/>
    <x v="2"/>
    <s v="2000s"/>
    <s v="Pulse"/>
    <n v="7.3521782178217823E-2"/>
  </r>
  <r>
    <n v="2008"/>
    <s v="Maharashtra"/>
    <s v="Kolhapur"/>
    <x v="3"/>
    <n v="100"/>
    <n v="300"/>
    <m/>
    <s v="Low"/>
    <s v="Small"/>
    <x v="2"/>
    <s v="2000s"/>
    <s v="Fiber"/>
    <n v="3"/>
  </r>
  <r>
    <n v="2009"/>
    <s v="Maharashtra"/>
    <s v="Kolhapur"/>
    <x v="0"/>
    <n v="113300"/>
    <n v="2588.44"/>
    <m/>
    <s v="Medium"/>
    <s v="Large"/>
    <x v="2"/>
    <s v="2000s"/>
    <s v="Cereal"/>
    <n v="2.2845895851721094E-2"/>
  </r>
  <r>
    <n v="2009"/>
    <s v="Maharashtra"/>
    <s v="Kolhapur"/>
    <x v="1"/>
    <n v="11000"/>
    <n v="2556.36"/>
    <m/>
    <s v="Medium"/>
    <s v="Large"/>
    <x v="2"/>
    <s v="2000s"/>
    <s v="Cereal"/>
    <n v="0.23239636363636365"/>
  </r>
  <r>
    <n v="2009"/>
    <s v="Maharashtra"/>
    <s v="Kolhapur"/>
    <x v="2"/>
    <n v="9000"/>
    <n v="875.56"/>
    <m/>
    <s v="Low"/>
    <s v="Large"/>
    <x v="2"/>
    <s v="2000s"/>
    <s v="Pulse"/>
    <n v="9.7284444444444437E-2"/>
  </r>
  <r>
    <n v="2009"/>
    <s v="Maharashtra"/>
    <s v="Kolhapur"/>
    <x v="3"/>
    <n v="100"/>
    <n v="300"/>
    <m/>
    <s v="Low"/>
    <s v="Small"/>
    <x v="2"/>
    <s v="2000s"/>
    <s v="Fiber"/>
    <n v="3"/>
  </r>
  <r>
    <n v="2010"/>
    <s v="Maharashtra"/>
    <s v="Kolhapur"/>
    <x v="0"/>
    <n v="112000"/>
    <n v="2885"/>
    <m/>
    <s v="Medium"/>
    <s v="Large"/>
    <x v="2"/>
    <s v="2010s"/>
    <s v="Cereal"/>
    <n v="2.5758928571428572E-2"/>
  </r>
  <r>
    <n v="2010"/>
    <s v="Maharashtra"/>
    <s v="Kolhapur"/>
    <x v="1"/>
    <n v="11600"/>
    <n v="2215.52"/>
    <m/>
    <s v="Medium"/>
    <s v="Large"/>
    <x v="2"/>
    <s v="2010s"/>
    <s v="Cereal"/>
    <n v="0.19099310344827586"/>
  </r>
  <r>
    <n v="2010"/>
    <s v="Maharashtra"/>
    <s v="Kolhapur"/>
    <x v="2"/>
    <n v="8500"/>
    <n v="836.47"/>
    <m/>
    <s v="Low"/>
    <s v="Large"/>
    <x v="2"/>
    <s v="2010s"/>
    <s v="Pulse"/>
    <n v="9.8408235294117644E-2"/>
  </r>
  <r>
    <n v="2010"/>
    <s v="Maharashtra"/>
    <s v="Kolhapur"/>
    <x v="3"/>
    <n v="100"/>
    <n v="400"/>
    <m/>
    <s v="Low"/>
    <s v="Small"/>
    <x v="2"/>
    <s v="2010s"/>
    <s v="Fiber"/>
    <n v="4"/>
  </r>
  <r>
    <n v="2011"/>
    <s v="Maharashtra"/>
    <s v="Kolhapur"/>
    <x v="0"/>
    <n v="104900"/>
    <n v="2677.6"/>
    <m/>
    <s v="Medium"/>
    <s v="Large"/>
    <x v="2"/>
    <s v="2010s"/>
    <s v="Cereal"/>
    <n v="2.5525262154432793E-2"/>
  </r>
  <r>
    <n v="2011"/>
    <s v="Maharashtra"/>
    <s v="Kolhapur"/>
    <x v="1"/>
    <n v="11600"/>
    <n v="2876.72"/>
    <m/>
    <s v="Medium"/>
    <s v="Large"/>
    <x v="2"/>
    <s v="2010s"/>
    <s v="Cereal"/>
    <n v="0.24799310344827585"/>
  </r>
  <r>
    <n v="2011"/>
    <s v="Maharashtra"/>
    <s v="Kolhapur"/>
    <x v="2"/>
    <n v="9000"/>
    <n v="1263.33"/>
    <m/>
    <s v="Medium"/>
    <s v="Large"/>
    <x v="2"/>
    <s v="2010s"/>
    <s v="Pulse"/>
    <n v="0.14036999999999999"/>
  </r>
  <r>
    <n v="2012"/>
    <s v="Maharashtra"/>
    <s v="Kolhapur"/>
    <x v="0"/>
    <n v="108500"/>
    <n v="2617.14"/>
    <m/>
    <s v="Medium"/>
    <s v="Large"/>
    <x v="2"/>
    <s v="2010s"/>
    <s v="Cereal"/>
    <n v="2.412110599078341E-2"/>
  </r>
  <r>
    <n v="2012"/>
    <s v="Maharashtra"/>
    <s v="Kolhapur"/>
    <x v="1"/>
    <n v="5500"/>
    <n v="1900"/>
    <m/>
    <s v="Medium"/>
    <s v="Large"/>
    <x v="2"/>
    <s v="2010s"/>
    <s v="Cereal"/>
    <n v="0.34545454545454546"/>
  </r>
  <r>
    <n v="2012"/>
    <s v="Maharashtra"/>
    <s v="Kolhapur"/>
    <x v="2"/>
    <n v="9800"/>
    <n v="1104.08"/>
    <m/>
    <s v="Medium"/>
    <s v="Large"/>
    <x v="2"/>
    <s v="2010s"/>
    <s v="Pulse"/>
    <n v="0.11266122448979592"/>
  </r>
  <r>
    <n v="2013"/>
    <s v="Maharashtra"/>
    <s v="Kolhapur"/>
    <x v="0"/>
    <n v="109600"/>
    <n v="3118.61"/>
    <m/>
    <s v="High"/>
    <s v="Large"/>
    <x v="2"/>
    <s v="2010s"/>
    <s v="Cereal"/>
    <n v="2.8454470802919709E-2"/>
  </r>
  <r>
    <n v="2013"/>
    <s v="Maharashtra"/>
    <s v="Kolhapur"/>
    <x v="1"/>
    <n v="6600"/>
    <n v="2545.4499999999998"/>
    <m/>
    <s v="Medium"/>
    <s v="Large"/>
    <x v="2"/>
    <s v="2010s"/>
    <s v="Cereal"/>
    <n v="0.38567424242424242"/>
  </r>
  <r>
    <n v="2013"/>
    <s v="Maharashtra"/>
    <s v="Kolhapur"/>
    <x v="2"/>
    <n v="11400"/>
    <n v="1192.98"/>
    <m/>
    <s v="Medium"/>
    <s v="Large"/>
    <x v="2"/>
    <s v="2010s"/>
    <s v="Pulse"/>
    <n v="0.10464736842105263"/>
  </r>
  <r>
    <n v="2014"/>
    <s v="Maharashtra"/>
    <s v="Kolhapur"/>
    <x v="0"/>
    <n v="111800"/>
    <n v="3028.62"/>
    <m/>
    <s v="High"/>
    <s v="Large"/>
    <x v="2"/>
    <s v="2010s"/>
    <s v="Cereal"/>
    <n v="2.7089624329159213E-2"/>
  </r>
  <r>
    <n v="2014"/>
    <s v="Maharashtra"/>
    <s v="Kolhapur"/>
    <x v="1"/>
    <n v="9500"/>
    <n v="3105.26"/>
    <m/>
    <s v="High"/>
    <s v="Large"/>
    <x v="2"/>
    <s v="2010s"/>
    <s v="Cereal"/>
    <n v="0.32686947368421054"/>
  </r>
  <r>
    <n v="2014"/>
    <s v="Maharashtra"/>
    <s v="Kolhapur"/>
    <x v="2"/>
    <n v="6300"/>
    <n v="904.76"/>
    <m/>
    <s v="Low"/>
    <s v="Large"/>
    <x v="2"/>
    <s v="2010s"/>
    <s v="Pulse"/>
    <n v="0.14361269841269841"/>
  </r>
  <r>
    <n v="2015"/>
    <s v="Maharashtra"/>
    <s v="Kolhapur"/>
    <x v="0"/>
    <n v="112400"/>
    <n v="2460.85"/>
    <m/>
    <s v="Medium"/>
    <s v="Large"/>
    <x v="2"/>
    <s v="2010s"/>
    <s v="Cereal"/>
    <n v="2.1893683274021351E-2"/>
  </r>
  <r>
    <n v="2015"/>
    <s v="Maharashtra"/>
    <s v="Kolhapur"/>
    <x v="1"/>
    <n v="11900"/>
    <n v="2647.06"/>
    <m/>
    <s v="Medium"/>
    <s v="Large"/>
    <x v="2"/>
    <s v="2010s"/>
    <s v="Cereal"/>
    <n v="0.22244201680672268"/>
  </r>
  <r>
    <n v="2015"/>
    <s v="Maharashtra"/>
    <s v="Kolhapur"/>
    <x v="2"/>
    <n v="4800"/>
    <n v="833.33"/>
    <m/>
    <s v="Low"/>
    <s v="Medium"/>
    <x v="2"/>
    <s v="2010s"/>
    <s v="Pulse"/>
    <n v="0.17361041666666668"/>
  </r>
  <r>
    <n v="2016"/>
    <s v="Maharashtra"/>
    <s v="Kolhapur"/>
    <x v="0"/>
    <n v="114200"/>
    <n v="3483.36"/>
    <m/>
    <s v="High"/>
    <s v="Large"/>
    <x v="2"/>
    <s v="2010s"/>
    <s v="Cereal"/>
    <n v="3.050227670753065E-2"/>
  </r>
  <r>
    <n v="2016"/>
    <s v="Maharashtra"/>
    <s v="Kolhapur"/>
    <x v="1"/>
    <n v="12000"/>
    <n v="3700"/>
    <m/>
    <s v="High"/>
    <s v="Large"/>
    <x v="2"/>
    <s v="2010s"/>
    <s v="Cereal"/>
    <n v="0.30833333333333335"/>
  </r>
  <r>
    <n v="2016"/>
    <s v="Maharashtra"/>
    <s v="Kolhapur"/>
    <x v="2"/>
    <n v="8900"/>
    <n v="842.7"/>
    <m/>
    <s v="Low"/>
    <s v="Large"/>
    <x v="2"/>
    <s v="2010s"/>
    <s v="Pulse"/>
    <n v="9.4685393258426967E-2"/>
  </r>
  <r>
    <n v="2017"/>
    <s v="Maharashtra"/>
    <s v="Kolhapur"/>
    <x v="0"/>
    <n v="109460"/>
    <n v="3054.2"/>
    <m/>
    <s v="High"/>
    <s v="Large"/>
    <x v="2"/>
    <s v="2010s"/>
    <s v="Cereal"/>
    <n v="2.7902430111456239E-2"/>
  </r>
  <r>
    <n v="2017"/>
    <s v="Maharashtra"/>
    <s v="Kolhapur"/>
    <x v="1"/>
    <n v="10440"/>
    <n v="2911.88"/>
    <m/>
    <s v="Medium"/>
    <s v="Large"/>
    <x v="2"/>
    <s v="2010s"/>
    <s v="Cereal"/>
    <n v="0.27891570881226052"/>
  </r>
  <r>
    <n v="2017"/>
    <s v="Maharashtra"/>
    <s v="Kolhapur"/>
    <x v="2"/>
    <n v="5400"/>
    <n v="851.85"/>
    <m/>
    <s v="Low"/>
    <s v="Large"/>
    <x v="2"/>
    <s v="2010s"/>
    <s v="Pulse"/>
    <n v="0.15775"/>
  </r>
  <r>
    <n v="2017"/>
    <s v="Maharashtra"/>
    <s v="Kolhapur"/>
    <x v="3"/>
    <n v="10"/>
    <n v="166.15"/>
    <m/>
    <s v="Low"/>
    <s v="Small"/>
    <x v="2"/>
    <s v="2010s"/>
    <s v="Fiber"/>
    <n v="16.615000000000002"/>
  </r>
  <r>
    <n v="2008"/>
    <s v="Maharashtra"/>
    <s v="Aurangabad"/>
    <x v="1"/>
    <n v="175300"/>
    <n v="2352.65"/>
    <m/>
    <s v="Medium"/>
    <s v="Large"/>
    <x v="2"/>
    <s v="2000s"/>
    <s v="Cereal"/>
    <n v="1.3420707358813464E-2"/>
  </r>
  <r>
    <n v="2008"/>
    <s v="Maharashtra"/>
    <s v="Aurangabad"/>
    <x v="2"/>
    <n v="67900"/>
    <n v="767.3"/>
    <m/>
    <s v="Low"/>
    <s v="Large"/>
    <x v="2"/>
    <s v="2000s"/>
    <s v="Pulse"/>
    <n v="1.1300441826215021E-2"/>
  </r>
  <r>
    <n v="2008"/>
    <s v="Maharashtra"/>
    <s v="Aurangabad"/>
    <x v="3"/>
    <n v="537600"/>
    <n v="259.88"/>
    <m/>
    <s v="Low"/>
    <s v="Large"/>
    <x v="2"/>
    <s v="2000s"/>
    <s v="Fiber"/>
    <n v="4.8340773809523807E-4"/>
  </r>
  <r>
    <n v="2009"/>
    <s v="Maharashtra"/>
    <s v="Aurangabad"/>
    <x v="1"/>
    <n v="187900"/>
    <n v="2475.73"/>
    <m/>
    <s v="Medium"/>
    <s v="Large"/>
    <x v="2"/>
    <s v="2000s"/>
    <s v="Cereal"/>
    <n v="1.317578499201703E-2"/>
  </r>
  <r>
    <n v="2009"/>
    <s v="Maharashtra"/>
    <s v="Aurangabad"/>
    <x v="2"/>
    <n v="79600"/>
    <n v="863.07"/>
    <m/>
    <s v="Low"/>
    <s v="Large"/>
    <x v="2"/>
    <s v="2000s"/>
    <s v="Pulse"/>
    <n v="1.0842587939698493E-2"/>
  </r>
  <r>
    <n v="2009"/>
    <s v="Maharashtra"/>
    <s v="Aurangabad"/>
    <x v="3"/>
    <n v="572100"/>
    <n v="301.24"/>
    <m/>
    <s v="Low"/>
    <s v="Large"/>
    <x v="2"/>
    <s v="2000s"/>
    <s v="Fiber"/>
    <n v="5.2655130221989168E-4"/>
  </r>
  <r>
    <n v="2010"/>
    <s v="Maharashtra"/>
    <s v="Aurangabad"/>
    <x v="0"/>
    <n v="10"/>
    <n v="2000"/>
    <m/>
    <s v="Medium"/>
    <s v="Small"/>
    <x v="2"/>
    <s v="2010s"/>
    <s v="Cereal"/>
    <n v="200"/>
  </r>
  <r>
    <n v="2010"/>
    <s v="Maharashtra"/>
    <s v="Aurangabad"/>
    <x v="1"/>
    <n v="206800"/>
    <n v="3412.86"/>
    <m/>
    <s v="High"/>
    <s v="Large"/>
    <x v="2"/>
    <s v="2010s"/>
    <s v="Cereal"/>
    <n v="1.6503191489361704E-2"/>
  </r>
  <r>
    <n v="2010"/>
    <s v="Maharashtra"/>
    <s v="Aurangabad"/>
    <x v="2"/>
    <n v="86000"/>
    <n v="872.44"/>
    <m/>
    <s v="Low"/>
    <s v="Large"/>
    <x v="2"/>
    <s v="2010s"/>
    <s v="Pulse"/>
    <n v="1.0144651162790699E-2"/>
  </r>
  <r>
    <n v="2010"/>
    <s v="Maharashtra"/>
    <s v="Aurangabad"/>
    <x v="3"/>
    <n v="636200"/>
    <n v="442.47"/>
    <m/>
    <s v="Low"/>
    <s v="Large"/>
    <x v="2"/>
    <s v="2010s"/>
    <s v="Fiber"/>
    <n v="6.9548883998742539E-4"/>
  </r>
  <r>
    <n v="2011"/>
    <s v="Maharashtra"/>
    <s v="Aurangabad"/>
    <x v="1"/>
    <n v="208600"/>
    <n v="3057.72"/>
    <m/>
    <s v="High"/>
    <s v="Large"/>
    <x v="2"/>
    <s v="2010s"/>
    <s v="Cereal"/>
    <n v="1.465829338446788E-2"/>
  </r>
  <r>
    <n v="2011"/>
    <s v="Maharashtra"/>
    <s v="Aurangabad"/>
    <x v="2"/>
    <n v="62400"/>
    <n v="705.61"/>
    <m/>
    <s v="Low"/>
    <s v="Large"/>
    <x v="2"/>
    <s v="2010s"/>
    <s v="Pulse"/>
    <n v="1.1307852564102565E-2"/>
  </r>
  <r>
    <n v="2011"/>
    <s v="Maharashtra"/>
    <s v="Aurangabad"/>
    <x v="3"/>
    <n v="686200"/>
    <n v="303.12"/>
    <m/>
    <s v="Low"/>
    <s v="Large"/>
    <x v="2"/>
    <s v="2010s"/>
    <s v="Fiber"/>
    <n v="4.4173710288545617E-4"/>
  </r>
  <r>
    <n v="2012"/>
    <s v="Maharashtra"/>
    <s v="Aurangabad"/>
    <x v="1"/>
    <n v="215240"/>
    <n v="1904.01"/>
    <m/>
    <s v="Medium"/>
    <s v="Large"/>
    <x v="2"/>
    <s v="2010s"/>
    <s v="Cereal"/>
    <n v="8.8459858762311838E-3"/>
  </r>
  <r>
    <n v="2012"/>
    <s v="Maharashtra"/>
    <s v="Aurangabad"/>
    <x v="2"/>
    <n v="50800"/>
    <n v="226.38"/>
    <m/>
    <s v="Low"/>
    <s v="Large"/>
    <x v="2"/>
    <s v="2010s"/>
    <s v="Pulse"/>
    <n v="4.4562992125984253E-3"/>
  </r>
  <r>
    <n v="2012"/>
    <s v="Maharashtra"/>
    <s v="Aurangabad"/>
    <x v="3"/>
    <n v="668300"/>
    <n v="144.65"/>
    <m/>
    <s v="Low"/>
    <s v="Large"/>
    <x v="2"/>
    <s v="2010s"/>
    <s v="Fiber"/>
    <n v="2.1644471045937453E-4"/>
  </r>
  <r>
    <n v="2013"/>
    <s v="Maharashtra"/>
    <s v="Aurangabad"/>
    <x v="1"/>
    <n v="258700"/>
    <n v="3855.04"/>
    <m/>
    <s v="High"/>
    <s v="Large"/>
    <x v="2"/>
    <s v="2010s"/>
    <s v="Cereal"/>
    <n v="1.4901584847313491E-2"/>
  </r>
  <r>
    <n v="2013"/>
    <s v="Maharashtra"/>
    <s v="Aurangabad"/>
    <x v="2"/>
    <n v="69800"/>
    <n v="805.16"/>
    <m/>
    <s v="Low"/>
    <s v="Large"/>
    <x v="2"/>
    <s v="2010s"/>
    <s v="Pulse"/>
    <n v="1.1535243553008596E-2"/>
  </r>
  <r>
    <n v="2013"/>
    <s v="Maharashtra"/>
    <s v="Aurangabad"/>
    <x v="3"/>
    <n v="721400"/>
    <n v="428.54"/>
    <m/>
    <s v="Low"/>
    <s v="Large"/>
    <x v="2"/>
    <s v="2010s"/>
    <s v="Fiber"/>
    <n v="5.9403936789575833E-4"/>
  </r>
  <r>
    <n v="2014"/>
    <s v="Maharashtra"/>
    <s v="Aurangabad"/>
    <x v="1"/>
    <n v="261900"/>
    <n v="843.83"/>
    <m/>
    <s v="Low"/>
    <s v="Large"/>
    <x v="2"/>
    <s v="2010s"/>
    <s v="Cereal"/>
    <n v="3.2219549446353573E-3"/>
  </r>
  <r>
    <n v="2014"/>
    <s v="Maharashtra"/>
    <s v="Aurangabad"/>
    <x v="2"/>
    <n v="68900"/>
    <n v="335.27"/>
    <m/>
    <s v="Low"/>
    <s v="Large"/>
    <x v="2"/>
    <s v="2010s"/>
    <s v="Pulse"/>
    <n v="4.8660377358490563E-3"/>
  </r>
  <r>
    <n v="2014"/>
    <s v="Maharashtra"/>
    <s v="Aurangabad"/>
    <x v="3"/>
    <n v="716800"/>
    <n v="101.3"/>
    <m/>
    <s v="Low"/>
    <s v="Large"/>
    <x v="2"/>
    <s v="2010s"/>
    <s v="Fiber"/>
    <n v="1.4132254464285714E-4"/>
  </r>
  <r>
    <n v="2015"/>
    <s v="Maharashtra"/>
    <s v="Aurangabad"/>
    <x v="1"/>
    <n v="284800"/>
    <n v="1043.54"/>
    <m/>
    <s v="Medium"/>
    <s v="Large"/>
    <x v="2"/>
    <s v="2010s"/>
    <s v="Cereal"/>
    <n v="3.6641151685393256E-3"/>
  </r>
  <r>
    <n v="2015"/>
    <s v="Maharashtra"/>
    <s v="Aurangabad"/>
    <x v="2"/>
    <n v="76600"/>
    <n v="334.2"/>
    <m/>
    <s v="Low"/>
    <s v="Large"/>
    <x v="2"/>
    <s v="2010s"/>
    <s v="Pulse"/>
    <n v="4.3629242819843341E-3"/>
  </r>
  <r>
    <n v="2015"/>
    <s v="Maharashtra"/>
    <s v="Aurangabad"/>
    <x v="3"/>
    <n v="744100"/>
    <n v="101.69"/>
    <m/>
    <s v="Low"/>
    <s v="Large"/>
    <x v="2"/>
    <s v="2010s"/>
    <s v="Fiber"/>
    <n v="1.3666173901357345E-4"/>
  </r>
  <r>
    <n v="2016"/>
    <s v="Maharashtra"/>
    <s v="Aurangabad"/>
    <x v="0"/>
    <n v="6500"/>
    <n v="476.92"/>
    <m/>
    <s v="Low"/>
    <s v="Large"/>
    <x v="2"/>
    <s v="2010s"/>
    <s v="Cereal"/>
    <n v="7.3372307692307695E-2"/>
  </r>
  <r>
    <n v="2016"/>
    <s v="Maharashtra"/>
    <s v="Aurangabad"/>
    <x v="1"/>
    <n v="138300"/>
    <n v="3148.23"/>
    <m/>
    <s v="High"/>
    <s v="Large"/>
    <x v="2"/>
    <s v="2010s"/>
    <s v="Cereal"/>
    <n v="2.2763774403470716E-2"/>
  </r>
  <r>
    <n v="2016"/>
    <s v="Maharashtra"/>
    <s v="Aurangabad"/>
    <x v="2"/>
    <n v="122700"/>
    <n v="1147.51"/>
    <m/>
    <s v="Medium"/>
    <s v="Large"/>
    <x v="2"/>
    <s v="2010s"/>
    <s v="Pulse"/>
    <n v="9.3521597392013031E-3"/>
  </r>
  <r>
    <n v="2016"/>
    <s v="Maharashtra"/>
    <s v="Aurangabad"/>
    <x v="3"/>
    <n v="772900"/>
    <n v="393.84"/>
    <m/>
    <s v="Low"/>
    <s v="Large"/>
    <x v="2"/>
    <s v="2010s"/>
    <s v="Fiber"/>
    <n v="5.0956139215939964E-4"/>
  </r>
  <r>
    <n v="2017"/>
    <s v="Maharashtra"/>
    <s v="Aurangabad"/>
    <x v="1"/>
    <n v="112650"/>
    <n v="2026.58"/>
    <m/>
    <s v="Medium"/>
    <s v="Large"/>
    <x v="2"/>
    <s v="2010s"/>
    <s v="Cereal"/>
    <n v="1.7990057700843318E-2"/>
  </r>
  <r>
    <n v="2017"/>
    <s v="Maharashtra"/>
    <s v="Aurangabad"/>
    <x v="2"/>
    <n v="145600"/>
    <n v="692.31"/>
    <m/>
    <s v="Low"/>
    <s v="Large"/>
    <x v="2"/>
    <s v="2010s"/>
    <s v="Pulse"/>
    <n v="4.7548763736263737E-3"/>
  </r>
  <r>
    <n v="2017"/>
    <s v="Maharashtra"/>
    <s v="Aurangabad"/>
    <x v="3"/>
    <n v="800890"/>
    <n v="132.56"/>
    <m/>
    <s v="Low"/>
    <s v="Large"/>
    <x v="2"/>
    <s v="2010s"/>
    <s v="Fiber"/>
    <n v="1.6551586360174307E-4"/>
  </r>
  <r>
    <n v="2008"/>
    <s v="Maharashtra"/>
    <s v="Parbhani"/>
    <x v="0"/>
    <n v="6300"/>
    <n v="349.21"/>
    <m/>
    <s v="Low"/>
    <s v="Large"/>
    <x v="2"/>
    <s v="2000s"/>
    <s v="Cereal"/>
    <n v="5.5430158730158725E-2"/>
  </r>
  <r>
    <n v="2008"/>
    <s v="Maharashtra"/>
    <s v="Parbhani"/>
    <x v="1"/>
    <n v="4100"/>
    <n v="1119.51"/>
    <m/>
    <s v="Medium"/>
    <s v="Medium"/>
    <x v="2"/>
    <s v="2000s"/>
    <s v="Cereal"/>
    <n v="0.27305121951219513"/>
  </r>
  <r>
    <n v="2008"/>
    <s v="Maharashtra"/>
    <s v="Parbhani"/>
    <x v="2"/>
    <n v="69900"/>
    <n v="592.27"/>
    <m/>
    <s v="Low"/>
    <s v="Large"/>
    <x v="2"/>
    <s v="2000s"/>
    <s v="Pulse"/>
    <n v="8.4731044349070101E-3"/>
  </r>
  <r>
    <n v="2008"/>
    <s v="Maharashtra"/>
    <s v="Parbhani"/>
    <x v="3"/>
    <n v="310100"/>
    <n v="299.48"/>
    <m/>
    <s v="Low"/>
    <s v="Large"/>
    <x v="2"/>
    <s v="2000s"/>
    <s v="Fiber"/>
    <n v="9.6575298290873916E-4"/>
  </r>
  <r>
    <n v="2009"/>
    <s v="Maharashtra"/>
    <s v="Parbhani"/>
    <x v="0"/>
    <n v="4300"/>
    <n v="351.16"/>
    <m/>
    <s v="Low"/>
    <s v="Medium"/>
    <x v="2"/>
    <s v="2000s"/>
    <s v="Cereal"/>
    <n v="8.1665116279069777E-2"/>
  </r>
  <r>
    <n v="2009"/>
    <s v="Maharashtra"/>
    <s v="Parbhani"/>
    <x v="1"/>
    <n v="3700"/>
    <n v="943.24"/>
    <m/>
    <s v="Low"/>
    <s v="Medium"/>
    <x v="2"/>
    <s v="2000s"/>
    <s v="Cereal"/>
    <n v="0.25492972972972971"/>
  </r>
  <r>
    <n v="2009"/>
    <s v="Maharashtra"/>
    <s v="Parbhani"/>
    <x v="2"/>
    <n v="80700"/>
    <n v="671.5"/>
    <m/>
    <s v="Low"/>
    <s v="Large"/>
    <x v="2"/>
    <s v="2000s"/>
    <s v="Pulse"/>
    <n v="8.3209417596034705E-3"/>
  </r>
  <r>
    <n v="2009"/>
    <s v="Maharashtra"/>
    <s v="Parbhani"/>
    <x v="3"/>
    <n v="314700"/>
    <n v="271.02"/>
    <m/>
    <s v="Low"/>
    <s v="Large"/>
    <x v="2"/>
    <s v="2000s"/>
    <s v="Fiber"/>
    <n v="8.6120114394661572E-4"/>
  </r>
  <r>
    <n v="2010"/>
    <s v="Maharashtra"/>
    <s v="Parbhani"/>
    <x v="0"/>
    <n v="5100"/>
    <n v="484.31"/>
    <m/>
    <s v="Low"/>
    <s v="Large"/>
    <x v="2"/>
    <s v="2010s"/>
    <s v="Cereal"/>
    <n v="9.4962745098039217E-2"/>
  </r>
  <r>
    <n v="2010"/>
    <s v="Maharashtra"/>
    <s v="Parbhani"/>
    <x v="1"/>
    <n v="4400"/>
    <n v="1268.18"/>
    <m/>
    <s v="Medium"/>
    <s v="Medium"/>
    <x v="2"/>
    <s v="2010s"/>
    <s v="Cereal"/>
    <n v="0.2882227272727273"/>
  </r>
  <r>
    <n v="2010"/>
    <s v="Maharashtra"/>
    <s v="Parbhani"/>
    <x v="2"/>
    <n v="103400"/>
    <n v="655.22"/>
    <m/>
    <s v="Low"/>
    <s v="Large"/>
    <x v="2"/>
    <s v="2010s"/>
    <s v="Pulse"/>
    <n v="6.3367504835589944E-3"/>
  </r>
  <r>
    <n v="2010"/>
    <s v="Maharashtra"/>
    <s v="Parbhani"/>
    <x v="3"/>
    <n v="314300"/>
    <n v="291"/>
    <m/>
    <s v="Low"/>
    <s v="Large"/>
    <x v="2"/>
    <s v="2010s"/>
    <s v="Fiber"/>
    <n v="9.258670060451798E-4"/>
  </r>
  <r>
    <n v="2011"/>
    <s v="Maharashtra"/>
    <s v="Parbhani"/>
    <x v="0"/>
    <n v="2300"/>
    <n v="347.83"/>
    <m/>
    <s v="Low"/>
    <s v="Medium"/>
    <x v="2"/>
    <s v="2010s"/>
    <s v="Cereal"/>
    <n v="0.1512304347826087"/>
  </r>
  <r>
    <n v="2011"/>
    <s v="Maharashtra"/>
    <s v="Parbhani"/>
    <x v="1"/>
    <n v="4000"/>
    <n v="1562.5"/>
    <m/>
    <s v="Medium"/>
    <s v="Medium"/>
    <x v="2"/>
    <s v="2010s"/>
    <s v="Cereal"/>
    <n v="0.390625"/>
  </r>
  <r>
    <n v="2011"/>
    <s v="Maharashtra"/>
    <s v="Parbhani"/>
    <x v="2"/>
    <n v="88600"/>
    <n v="794.47"/>
    <m/>
    <s v="Low"/>
    <s v="Large"/>
    <x v="2"/>
    <s v="2010s"/>
    <s v="Pulse"/>
    <n v="8.966930022573363E-3"/>
  </r>
  <r>
    <n v="2011"/>
    <s v="Maharashtra"/>
    <s v="Parbhani"/>
    <x v="3"/>
    <n v="330100"/>
    <n v="286.79000000000002"/>
    <m/>
    <s v="Low"/>
    <s v="Large"/>
    <x v="2"/>
    <s v="2010s"/>
    <s v="Fiber"/>
    <n v="8.6879733414116941E-4"/>
  </r>
  <r>
    <n v="2012"/>
    <s v="Maharashtra"/>
    <s v="Parbhani"/>
    <x v="0"/>
    <n v="2000"/>
    <n v="165"/>
    <m/>
    <s v="Low"/>
    <s v="Medium"/>
    <x v="2"/>
    <s v="2010s"/>
    <s v="Cereal"/>
    <n v="8.2500000000000004E-2"/>
  </r>
  <r>
    <n v="2012"/>
    <s v="Maharashtra"/>
    <s v="Parbhani"/>
    <x v="1"/>
    <n v="5130"/>
    <n v="908.38"/>
    <m/>
    <s v="Low"/>
    <s v="Large"/>
    <x v="2"/>
    <s v="2010s"/>
    <s v="Cereal"/>
    <n v="0.17707212475633527"/>
  </r>
  <r>
    <n v="2012"/>
    <s v="Maharashtra"/>
    <s v="Parbhani"/>
    <x v="2"/>
    <n v="106200"/>
    <n v="655.93"/>
    <m/>
    <s v="Low"/>
    <s v="Large"/>
    <x v="2"/>
    <s v="2010s"/>
    <s v="Pulse"/>
    <n v="6.1763653483992466E-3"/>
  </r>
  <r>
    <n v="2012"/>
    <s v="Maharashtra"/>
    <s v="Parbhani"/>
    <x v="3"/>
    <n v="374500"/>
    <n v="358.66"/>
    <m/>
    <s v="Low"/>
    <s v="Large"/>
    <x v="2"/>
    <s v="2010s"/>
    <s v="Fiber"/>
    <n v="9.5770360480640858E-4"/>
  </r>
  <r>
    <n v="2013"/>
    <s v="Maharashtra"/>
    <s v="Parbhani"/>
    <x v="0"/>
    <n v="700"/>
    <n v="428.57"/>
    <m/>
    <s v="Low"/>
    <s v="Small"/>
    <x v="2"/>
    <s v="2010s"/>
    <s v="Cereal"/>
    <n v="0.61224285714285709"/>
  </r>
  <r>
    <n v="2013"/>
    <s v="Maharashtra"/>
    <s v="Parbhani"/>
    <x v="1"/>
    <n v="4900"/>
    <n v="1428.57"/>
    <m/>
    <s v="Medium"/>
    <s v="Medium"/>
    <x v="2"/>
    <s v="2010s"/>
    <s v="Cereal"/>
    <n v="0.29154489795918365"/>
  </r>
  <r>
    <n v="2013"/>
    <s v="Maharashtra"/>
    <s v="Parbhani"/>
    <x v="2"/>
    <n v="166300"/>
    <n v="921.23"/>
    <m/>
    <s v="Low"/>
    <s v="Large"/>
    <x v="2"/>
    <s v="2010s"/>
    <s v="Pulse"/>
    <n v="5.5395670475045103E-3"/>
  </r>
  <r>
    <n v="2013"/>
    <s v="Maharashtra"/>
    <s v="Parbhani"/>
    <x v="3"/>
    <n v="361900"/>
    <n v="373.72"/>
    <m/>
    <s v="Low"/>
    <s v="Large"/>
    <x v="2"/>
    <s v="2010s"/>
    <s v="Fiber"/>
    <n v="1.0326609560652115E-3"/>
  </r>
  <r>
    <n v="2014"/>
    <s v="Maharashtra"/>
    <s v="Parbhani"/>
    <x v="1"/>
    <n v="5300"/>
    <n v="471.7"/>
    <m/>
    <s v="Low"/>
    <s v="Large"/>
    <x v="2"/>
    <s v="2010s"/>
    <s v="Cereal"/>
    <n v="8.8999999999999996E-2"/>
  </r>
  <r>
    <n v="2014"/>
    <s v="Maharashtra"/>
    <s v="Parbhani"/>
    <x v="2"/>
    <n v="122900"/>
    <n v="2024.41"/>
    <m/>
    <s v="Medium"/>
    <s v="Large"/>
    <x v="2"/>
    <s v="2010s"/>
    <s v="Pulse"/>
    <n v="1.6472009764035803E-2"/>
  </r>
  <r>
    <n v="2014"/>
    <s v="Maharashtra"/>
    <s v="Parbhani"/>
    <x v="3"/>
    <n v="368200"/>
    <n v="141.85"/>
    <m/>
    <s v="Low"/>
    <s v="Large"/>
    <x v="2"/>
    <s v="2010s"/>
    <s v="Fiber"/>
    <n v="3.8525258011950028E-4"/>
  </r>
  <r>
    <n v="2015"/>
    <s v="Maharashtra"/>
    <s v="Parbhani"/>
    <x v="1"/>
    <n v="14600"/>
    <n v="630.14"/>
    <m/>
    <s v="Low"/>
    <s v="Large"/>
    <x v="2"/>
    <s v="2010s"/>
    <s v="Cereal"/>
    <n v="4.316027397260274E-2"/>
  </r>
  <r>
    <n v="2015"/>
    <s v="Maharashtra"/>
    <s v="Parbhani"/>
    <x v="2"/>
    <n v="110100"/>
    <n v="318.8"/>
    <m/>
    <s v="Low"/>
    <s v="Large"/>
    <x v="2"/>
    <s v="2010s"/>
    <s v="Pulse"/>
    <n v="2.8955495004541329E-3"/>
  </r>
  <r>
    <n v="2015"/>
    <s v="Maharashtra"/>
    <s v="Parbhani"/>
    <x v="3"/>
    <n v="356400"/>
    <n v="77.89"/>
    <m/>
    <s v="Low"/>
    <s v="Large"/>
    <x v="2"/>
    <s v="2010s"/>
    <s v="Fiber"/>
    <n v="2.1854657687991021E-4"/>
  </r>
  <r>
    <n v="2016"/>
    <s v="Maharashtra"/>
    <s v="Parbhani"/>
    <x v="0"/>
    <n v="20"/>
    <n v="200"/>
    <m/>
    <s v="Low"/>
    <s v="Small"/>
    <x v="2"/>
    <s v="2010s"/>
    <s v="Cereal"/>
    <n v="10"/>
  </r>
  <r>
    <n v="2016"/>
    <s v="Maharashtra"/>
    <s v="Parbhani"/>
    <x v="1"/>
    <n v="12330"/>
    <n v="1311.44"/>
    <m/>
    <s v="Medium"/>
    <s v="Large"/>
    <x v="2"/>
    <s v="2010s"/>
    <s v="Cereal"/>
    <n v="0.1063617193836172"/>
  </r>
  <r>
    <n v="2016"/>
    <s v="Maharashtra"/>
    <s v="Parbhani"/>
    <x v="2"/>
    <n v="141530"/>
    <n v="978.77"/>
    <m/>
    <s v="Low"/>
    <s v="Large"/>
    <x v="2"/>
    <s v="2010s"/>
    <s v="Pulse"/>
    <n v="6.9156362608634213E-3"/>
  </r>
  <r>
    <n v="2016"/>
    <s v="Maharashtra"/>
    <s v="Parbhani"/>
    <x v="3"/>
    <n v="242630"/>
    <n v="686.81"/>
    <m/>
    <s v="Low"/>
    <s v="Large"/>
    <x v="2"/>
    <s v="2010s"/>
    <s v="Fiber"/>
    <n v="2.8306887029633594E-3"/>
  </r>
  <r>
    <n v="2017"/>
    <s v="Maharashtra"/>
    <s v="Parbhani"/>
    <x v="1"/>
    <n v="5630"/>
    <n v="836.09"/>
    <m/>
    <s v="Low"/>
    <s v="Large"/>
    <x v="2"/>
    <s v="2010s"/>
    <s v="Cereal"/>
    <n v="0.14850621669626998"/>
  </r>
  <r>
    <n v="2017"/>
    <s v="Maharashtra"/>
    <s v="Parbhani"/>
    <x v="2"/>
    <n v="183070"/>
    <n v="825.88"/>
    <m/>
    <s v="Low"/>
    <s v="Large"/>
    <x v="2"/>
    <s v="2010s"/>
    <s v="Pulse"/>
    <n v="4.5112798383132131E-3"/>
  </r>
  <r>
    <n v="2017"/>
    <s v="Maharashtra"/>
    <s v="Parbhani"/>
    <x v="3"/>
    <n v="272100"/>
    <n v="331.95"/>
    <m/>
    <s v="Low"/>
    <s v="Large"/>
    <x v="2"/>
    <s v="2010s"/>
    <s v="Fiber"/>
    <n v="1.2199558985667035E-3"/>
  </r>
  <r>
    <n v="2008"/>
    <s v="Maharashtra"/>
    <s v="Beed"/>
    <x v="0"/>
    <n v="1000"/>
    <n v="400"/>
    <m/>
    <s v="Low"/>
    <s v="Medium"/>
    <x v="2"/>
    <s v="2000s"/>
    <s v="Cereal"/>
    <n v="0.4"/>
  </r>
  <r>
    <n v="2008"/>
    <s v="Maharashtra"/>
    <s v="Beed"/>
    <x v="1"/>
    <n v="11200"/>
    <n v="1109.82"/>
    <m/>
    <s v="Medium"/>
    <s v="Large"/>
    <x v="2"/>
    <s v="2000s"/>
    <s v="Cereal"/>
    <n v="9.9091071428571417E-2"/>
  </r>
  <r>
    <n v="2008"/>
    <s v="Maharashtra"/>
    <s v="Beed"/>
    <x v="2"/>
    <n v="45100"/>
    <n v="636.36"/>
    <m/>
    <s v="Low"/>
    <s v="Large"/>
    <x v="2"/>
    <s v="2000s"/>
    <s v="Pulse"/>
    <n v="1.4109977827050998E-2"/>
  </r>
  <r>
    <n v="2008"/>
    <s v="Maharashtra"/>
    <s v="Beed"/>
    <x v="3"/>
    <n v="205200"/>
    <n v="172.66"/>
    <m/>
    <s v="Low"/>
    <s v="Large"/>
    <x v="2"/>
    <s v="2000s"/>
    <s v="Fiber"/>
    <n v="8.4142300194931777E-4"/>
  </r>
  <r>
    <n v="2009"/>
    <s v="Maharashtra"/>
    <s v="Beed"/>
    <x v="0"/>
    <n v="600"/>
    <n v="283.33"/>
    <m/>
    <s v="Low"/>
    <s v="Small"/>
    <x v="2"/>
    <s v="2000s"/>
    <s v="Cereal"/>
    <n v="0.47221666666666662"/>
  </r>
  <r>
    <n v="2009"/>
    <s v="Maharashtra"/>
    <s v="Beed"/>
    <x v="1"/>
    <n v="12100"/>
    <n v="942.98"/>
    <m/>
    <s v="Low"/>
    <s v="Large"/>
    <x v="2"/>
    <s v="2000s"/>
    <s v="Cereal"/>
    <n v="7.7932231404958682E-2"/>
  </r>
  <r>
    <n v="2009"/>
    <s v="Maharashtra"/>
    <s v="Beed"/>
    <x v="2"/>
    <n v="67300"/>
    <n v="604.46"/>
    <m/>
    <s v="Low"/>
    <s v="Large"/>
    <x v="2"/>
    <s v="2000s"/>
    <s v="Pulse"/>
    <n v="8.9815750371471034E-3"/>
  </r>
  <r>
    <n v="2009"/>
    <s v="Maharashtra"/>
    <s v="Beed"/>
    <x v="3"/>
    <n v="222800"/>
    <n v="228.59"/>
    <m/>
    <s v="Low"/>
    <s v="Large"/>
    <x v="2"/>
    <s v="2000s"/>
    <s v="Fiber"/>
    <n v="1.025987432675045E-3"/>
  </r>
  <r>
    <n v="2010"/>
    <s v="Maharashtra"/>
    <s v="Beed"/>
    <x v="0"/>
    <n v="800"/>
    <n v="425"/>
    <m/>
    <s v="Low"/>
    <s v="Small"/>
    <x v="2"/>
    <s v="2010s"/>
    <s v="Cereal"/>
    <n v="0.53125"/>
  </r>
  <r>
    <n v="2010"/>
    <s v="Maharashtra"/>
    <s v="Beed"/>
    <x v="1"/>
    <n v="9500"/>
    <n v="1474.74"/>
    <m/>
    <s v="Medium"/>
    <s v="Large"/>
    <x v="2"/>
    <s v="2010s"/>
    <s v="Cereal"/>
    <n v="0.15523578947368422"/>
  </r>
  <r>
    <n v="2010"/>
    <s v="Maharashtra"/>
    <s v="Beed"/>
    <x v="2"/>
    <n v="57800"/>
    <n v="702.6"/>
    <m/>
    <s v="Low"/>
    <s v="Large"/>
    <x v="2"/>
    <s v="2010s"/>
    <s v="Pulse"/>
    <n v="1.2155709342560553E-2"/>
  </r>
  <r>
    <n v="2010"/>
    <s v="Maharashtra"/>
    <s v="Beed"/>
    <x v="3"/>
    <n v="276800"/>
    <n v="259.27999999999997"/>
    <m/>
    <s v="Low"/>
    <s v="Large"/>
    <x v="2"/>
    <s v="2010s"/>
    <s v="Fiber"/>
    <n v="9.3670520231213864E-4"/>
  </r>
  <r>
    <n v="2011"/>
    <s v="Maharashtra"/>
    <s v="Beed"/>
    <x v="0"/>
    <n v="600"/>
    <n v="466.67"/>
    <m/>
    <s v="Low"/>
    <s v="Small"/>
    <x v="2"/>
    <s v="2010s"/>
    <s v="Cereal"/>
    <n v="0.77778333333333338"/>
  </r>
  <r>
    <n v="2011"/>
    <s v="Maharashtra"/>
    <s v="Beed"/>
    <x v="1"/>
    <n v="8600"/>
    <n v="1153.49"/>
    <m/>
    <s v="Medium"/>
    <s v="Large"/>
    <x v="2"/>
    <s v="2010s"/>
    <s v="Cereal"/>
    <n v="0.1341267441860465"/>
  </r>
  <r>
    <n v="2011"/>
    <s v="Maharashtra"/>
    <s v="Beed"/>
    <x v="2"/>
    <n v="39600"/>
    <n v="610.61"/>
    <m/>
    <s v="Low"/>
    <s v="Large"/>
    <x v="2"/>
    <s v="2010s"/>
    <s v="Pulse"/>
    <n v="1.5419444444444444E-2"/>
  </r>
  <r>
    <n v="2011"/>
    <s v="Maharashtra"/>
    <s v="Beed"/>
    <x v="3"/>
    <n v="329000"/>
    <n v="216.47"/>
    <m/>
    <s v="Low"/>
    <s v="Large"/>
    <x v="2"/>
    <s v="2010s"/>
    <s v="Fiber"/>
    <n v="6.5796352583586629E-4"/>
  </r>
  <r>
    <n v="2012"/>
    <s v="Maharashtra"/>
    <s v="Beed"/>
    <x v="0"/>
    <n v="600"/>
    <n v="450"/>
    <m/>
    <s v="Low"/>
    <s v="Small"/>
    <x v="2"/>
    <s v="2010s"/>
    <s v="Cereal"/>
    <n v="0.75"/>
  </r>
  <r>
    <n v="2012"/>
    <s v="Maharashtra"/>
    <s v="Beed"/>
    <x v="1"/>
    <n v="10560"/>
    <n v="712.12"/>
    <m/>
    <s v="Low"/>
    <s v="Large"/>
    <x v="2"/>
    <s v="2010s"/>
    <s v="Cereal"/>
    <n v="6.7435606060606057E-2"/>
  </r>
  <r>
    <n v="2012"/>
    <s v="Maharashtra"/>
    <s v="Beed"/>
    <x v="2"/>
    <n v="39900"/>
    <n v="497.99"/>
    <m/>
    <s v="Low"/>
    <s v="Large"/>
    <x v="2"/>
    <s v="2010s"/>
    <s v="Pulse"/>
    <n v="1.2480952380952381E-2"/>
  </r>
  <r>
    <n v="2012"/>
    <s v="Maharashtra"/>
    <s v="Beed"/>
    <x v="3"/>
    <n v="329000"/>
    <n v="176.2"/>
    <m/>
    <s v="Low"/>
    <s v="Large"/>
    <x v="2"/>
    <s v="2010s"/>
    <s v="Fiber"/>
    <n v="5.3556231003039508E-4"/>
  </r>
  <r>
    <n v="2013"/>
    <s v="Maharashtra"/>
    <s v="Beed"/>
    <x v="0"/>
    <n v="500"/>
    <n v="600"/>
    <m/>
    <s v="Low"/>
    <s v="Small"/>
    <x v="2"/>
    <s v="2010s"/>
    <s v="Cereal"/>
    <n v="1.2"/>
  </r>
  <r>
    <n v="2013"/>
    <s v="Maharashtra"/>
    <s v="Beed"/>
    <x v="1"/>
    <n v="15200"/>
    <n v="1263.1600000000001"/>
    <m/>
    <s v="Medium"/>
    <s v="Large"/>
    <x v="2"/>
    <s v="2010s"/>
    <s v="Cereal"/>
    <n v="8.3102631578947372E-2"/>
  </r>
  <r>
    <n v="2013"/>
    <s v="Maharashtra"/>
    <s v="Beed"/>
    <x v="2"/>
    <n v="63400"/>
    <n v="745.43"/>
    <m/>
    <s v="Low"/>
    <s v="Large"/>
    <x v="2"/>
    <s v="2010s"/>
    <s v="Pulse"/>
    <n v="1.1757570977917981E-2"/>
  </r>
  <r>
    <n v="2013"/>
    <s v="Maharashtra"/>
    <s v="Beed"/>
    <x v="3"/>
    <n v="338600"/>
    <n v="290.45999999999998"/>
    <m/>
    <s v="Low"/>
    <s v="Large"/>
    <x v="2"/>
    <s v="2010s"/>
    <s v="Fiber"/>
    <n v="8.5782634376845826E-4"/>
  </r>
  <r>
    <n v="2014"/>
    <s v="Maharashtra"/>
    <s v="Beed"/>
    <x v="0"/>
    <n v="400"/>
    <n v="250"/>
    <m/>
    <s v="Low"/>
    <s v="Small"/>
    <x v="2"/>
    <s v="2010s"/>
    <s v="Cereal"/>
    <n v="0.625"/>
  </r>
  <r>
    <n v="2014"/>
    <s v="Maharashtra"/>
    <s v="Beed"/>
    <x v="1"/>
    <n v="16000"/>
    <n v="700"/>
    <m/>
    <s v="Low"/>
    <s v="Large"/>
    <x v="2"/>
    <s v="2010s"/>
    <s v="Cereal"/>
    <n v="4.3749999999999997E-2"/>
  </r>
  <r>
    <n v="2014"/>
    <s v="Maharashtra"/>
    <s v="Beed"/>
    <x v="2"/>
    <n v="64400"/>
    <n v="372.67"/>
    <m/>
    <s v="Low"/>
    <s v="Large"/>
    <x v="2"/>
    <s v="2010s"/>
    <s v="Pulse"/>
    <n v="5.7868012422360249E-3"/>
  </r>
  <r>
    <n v="2014"/>
    <s v="Maharashtra"/>
    <s v="Beed"/>
    <x v="3"/>
    <n v="373300"/>
    <n v="80.819999999999993"/>
    <m/>
    <s v="Low"/>
    <s v="Large"/>
    <x v="2"/>
    <s v="2010s"/>
    <s v="Fiber"/>
    <n v="2.1650147334583442E-4"/>
  </r>
  <r>
    <n v="2015"/>
    <s v="Maharashtra"/>
    <s v="Beed"/>
    <x v="1"/>
    <n v="17200"/>
    <n v="313.95"/>
    <m/>
    <s v="Low"/>
    <s v="Large"/>
    <x v="2"/>
    <s v="2010s"/>
    <s v="Cereal"/>
    <n v="1.8252906976744185E-2"/>
  </r>
  <r>
    <n v="2015"/>
    <s v="Maharashtra"/>
    <s v="Beed"/>
    <x v="2"/>
    <n v="70600"/>
    <n v="263.45999999999998"/>
    <m/>
    <s v="Low"/>
    <s v="Large"/>
    <x v="2"/>
    <s v="2010s"/>
    <s v="Pulse"/>
    <n v="3.7317280453257788E-3"/>
  </r>
  <r>
    <n v="2015"/>
    <s v="Maharashtra"/>
    <s v="Beed"/>
    <x v="3"/>
    <n v="334100"/>
    <n v="54.41"/>
    <m/>
    <s v="Low"/>
    <s v="Large"/>
    <x v="2"/>
    <s v="2010s"/>
    <s v="Fiber"/>
    <n v="1.6285543250523795E-4"/>
  </r>
  <r>
    <n v="2016"/>
    <s v="Maharashtra"/>
    <s v="Beed"/>
    <x v="0"/>
    <n v="100"/>
    <n v="700"/>
    <m/>
    <s v="Low"/>
    <s v="Small"/>
    <x v="2"/>
    <s v="2010s"/>
    <s v="Cereal"/>
    <n v="7"/>
  </r>
  <r>
    <n v="2016"/>
    <s v="Maharashtra"/>
    <s v="Beed"/>
    <x v="1"/>
    <n v="42200"/>
    <n v="1953.32"/>
    <m/>
    <s v="Medium"/>
    <s v="Large"/>
    <x v="2"/>
    <s v="2010s"/>
    <s v="Cereal"/>
    <n v="4.6287203791469195E-2"/>
  </r>
  <r>
    <n v="2016"/>
    <s v="Maharashtra"/>
    <s v="Beed"/>
    <x v="2"/>
    <n v="118200"/>
    <n v="853.64"/>
    <m/>
    <s v="Low"/>
    <s v="Large"/>
    <x v="2"/>
    <s v="2010s"/>
    <s v="Pulse"/>
    <n v="7.2219966159052448E-3"/>
  </r>
  <r>
    <n v="2016"/>
    <s v="Maharashtra"/>
    <s v="Beed"/>
    <x v="3"/>
    <n v="341400"/>
    <n v="251.46"/>
    <m/>
    <s v="Low"/>
    <s v="Large"/>
    <x v="2"/>
    <s v="2010s"/>
    <s v="Fiber"/>
    <n v="7.3655536028119513E-4"/>
  </r>
  <r>
    <n v="2017"/>
    <s v="Maharashtra"/>
    <s v="Beed"/>
    <x v="0"/>
    <n v="60"/>
    <n v="461.54"/>
    <m/>
    <s v="Low"/>
    <s v="Small"/>
    <x v="2"/>
    <s v="2010s"/>
    <s v="Cereal"/>
    <n v="7.6923333333333339"/>
  </r>
  <r>
    <n v="2017"/>
    <s v="Maharashtra"/>
    <s v="Beed"/>
    <x v="1"/>
    <n v="48830"/>
    <n v="743.82"/>
    <m/>
    <s v="Low"/>
    <s v="Large"/>
    <x v="2"/>
    <s v="2010s"/>
    <s v="Cereal"/>
    <n v="1.5232848658611511E-2"/>
  </r>
  <r>
    <n v="2017"/>
    <s v="Maharashtra"/>
    <s v="Beed"/>
    <x v="2"/>
    <n v="138400"/>
    <n v="603.32000000000005"/>
    <m/>
    <s v="Low"/>
    <s v="Large"/>
    <x v="2"/>
    <s v="2010s"/>
    <s v="Pulse"/>
    <n v="4.3592485549132955E-3"/>
  </r>
  <r>
    <n v="2017"/>
    <s v="Maharashtra"/>
    <s v="Beed"/>
    <x v="3"/>
    <n v="348510"/>
    <n v="143.47999999999999"/>
    <m/>
    <s v="Low"/>
    <s v="Large"/>
    <x v="2"/>
    <s v="2010s"/>
    <s v="Fiber"/>
    <n v="4.1169550371581874E-4"/>
  </r>
  <r>
    <n v="2008"/>
    <s v="Maharashtra"/>
    <s v="Nanded"/>
    <x v="0"/>
    <n v="8000"/>
    <n v="525"/>
    <m/>
    <s v="Low"/>
    <s v="Large"/>
    <x v="2"/>
    <s v="2000s"/>
    <s v="Cereal"/>
    <n v="6.5625000000000003E-2"/>
  </r>
  <r>
    <n v="2008"/>
    <s v="Maharashtra"/>
    <s v="Nanded"/>
    <x v="1"/>
    <n v="1000"/>
    <n v="1120"/>
    <m/>
    <s v="Medium"/>
    <s v="Medium"/>
    <x v="2"/>
    <s v="2000s"/>
    <s v="Cereal"/>
    <n v="1.1200000000000001"/>
  </r>
  <r>
    <n v="2008"/>
    <s v="Maharashtra"/>
    <s v="Nanded"/>
    <x v="2"/>
    <n v="44300"/>
    <n v="711.06"/>
    <m/>
    <s v="Low"/>
    <s v="Large"/>
    <x v="2"/>
    <s v="2000s"/>
    <s v="Pulse"/>
    <n v="1.6051015801354401E-2"/>
  </r>
  <r>
    <n v="2008"/>
    <s v="Maharashtra"/>
    <s v="Nanded"/>
    <x v="3"/>
    <n v="269300"/>
    <n v="120.76"/>
    <m/>
    <s v="Low"/>
    <s v="Large"/>
    <x v="2"/>
    <s v="2000s"/>
    <s v="Fiber"/>
    <n v="4.4842183438544378E-4"/>
  </r>
  <r>
    <n v="2009"/>
    <s v="Maharashtra"/>
    <s v="Nanded"/>
    <x v="0"/>
    <n v="5600"/>
    <n v="266.07"/>
    <m/>
    <s v="Low"/>
    <s v="Large"/>
    <x v="2"/>
    <s v="2000s"/>
    <s v="Cereal"/>
    <n v="4.7512499999999999E-2"/>
  </r>
  <r>
    <n v="2009"/>
    <s v="Maharashtra"/>
    <s v="Nanded"/>
    <x v="1"/>
    <n v="1200"/>
    <n v="850"/>
    <m/>
    <s v="Low"/>
    <s v="Medium"/>
    <x v="2"/>
    <s v="2000s"/>
    <s v="Cereal"/>
    <n v="0.70833333333333337"/>
  </r>
  <r>
    <n v="2009"/>
    <s v="Maharashtra"/>
    <s v="Nanded"/>
    <x v="2"/>
    <n v="48400"/>
    <n v="718.18"/>
    <m/>
    <s v="Low"/>
    <s v="Large"/>
    <x v="2"/>
    <s v="2000s"/>
    <s v="Pulse"/>
    <n v="1.4838429752066114E-2"/>
  </r>
  <r>
    <n v="2009"/>
    <s v="Maharashtra"/>
    <s v="Nanded"/>
    <x v="3"/>
    <n v="257400"/>
    <n v="130.26"/>
    <m/>
    <s v="Low"/>
    <s v="Large"/>
    <x v="2"/>
    <s v="2000s"/>
    <s v="Fiber"/>
    <n v="5.0606060606060601E-4"/>
  </r>
  <r>
    <n v="2010"/>
    <s v="Maharashtra"/>
    <s v="Nanded"/>
    <x v="0"/>
    <n v="5200"/>
    <n v="521.15"/>
    <m/>
    <s v="Low"/>
    <s v="Large"/>
    <x v="2"/>
    <s v="2010s"/>
    <s v="Cereal"/>
    <n v="0.10022115384615385"/>
  </r>
  <r>
    <n v="2010"/>
    <s v="Maharashtra"/>
    <s v="Nanded"/>
    <x v="1"/>
    <n v="1140"/>
    <n v="1298.25"/>
    <m/>
    <s v="Medium"/>
    <s v="Medium"/>
    <x v="2"/>
    <s v="2010s"/>
    <s v="Cereal"/>
    <n v="1.1388157894736841"/>
  </r>
  <r>
    <n v="2010"/>
    <s v="Maharashtra"/>
    <s v="Nanded"/>
    <x v="2"/>
    <n v="52900"/>
    <n v="1017.77"/>
    <m/>
    <s v="Medium"/>
    <s v="Large"/>
    <x v="2"/>
    <s v="2010s"/>
    <s v="Pulse"/>
    <n v="1.9239508506616258E-2"/>
  </r>
  <r>
    <n v="2010"/>
    <s v="Maharashtra"/>
    <s v="Nanded"/>
    <x v="3"/>
    <n v="302100"/>
    <n v="260.11"/>
    <m/>
    <s v="Low"/>
    <s v="Large"/>
    <x v="2"/>
    <s v="2010s"/>
    <s v="Fiber"/>
    <n v="8.6100628930817615E-4"/>
  </r>
  <r>
    <n v="2011"/>
    <s v="Maharashtra"/>
    <s v="Nanded"/>
    <x v="0"/>
    <n v="4000"/>
    <n v="375"/>
    <m/>
    <s v="Low"/>
    <s v="Medium"/>
    <x v="2"/>
    <s v="2010s"/>
    <s v="Cereal"/>
    <n v="9.375E-2"/>
  </r>
  <r>
    <n v="2011"/>
    <s v="Maharashtra"/>
    <s v="Nanded"/>
    <x v="1"/>
    <n v="1100"/>
    <n v="1636.36"/>
    <m/>
    <s v="Medium"/>
    <s v="Medium"/>
    <x v="2"/>
    <s v="2010s"/>
    <s v="Cereal"/>
    <n v="1.4875999999999998"/>
  </r>
  <r>
    <n v="2011"/>
    <s v="Maharashtra"/>
    <s v="Nanded"/>
    <x v="2"/>
    <n v="54500"/>
    <n v="781.28"/>
    <m/>
    <s v="Low"/>
    <s v="Large"/>
    <x v="2"/>
    <s v="2010s"/>
    <s v="Pulse"/>
    <n v="1.4335412844036697E-2"/>
  </r>
  <r>
    <n v="2011"/>
    <s v="Maharashtra"/>
    <s v="Nanded"/>
    <x v="3"/>
    <n v="326600"/>
    <n v="271.16000000000003"/>
    <m/>
    <s v="Low"/>
    <s v="Large"/>
    <x v="2"/>
    <s v="2010s"/>
    <s v="Fiber"/>
    <n v="8.3025107164727508E-4"/>
  </r>
  <r>
    <n v="2012"/>
    <s v="Maharashtra"/>
    <s v="Nanded"/>
    <x v="0"/>
    <n v="4000"/>
    <n v="522.5"/>
    <m/>
    <s v="Low"/>
    <s v="Medium"/>
    <x v="2"/>
    <s v="2010s"/>
    <s v="Cereal"/>
    <n v="0.13062499999999999"/>
  </r>
  <r>
    <n v="2012"/>
    <s v="Maharashtra"/>
    <s v="Nanded"/>
    <x v="1"/>
    <n v="800"/>
    <n v="1437.5"/>
    <m/>
    <s v="Medium"/>
    <s v="Small"/>
    <x v="2"/>
    <s v="2010s"/>
    <s v="Cereal"/>
    <n v="1.796875"/>
  </r>
  <r>
    <n v="2012"/>
    <s v="Maharashtra"/>
    <s v="Nanded"/>
    <x v="2"/>
    <n v="54700"/>
    <n v="1206.76"/>
    <m/>
    <s v="Medium"/>
    <s v="Large"/>
    <x v="2"/>
    <s v="2010s"/>
    <s v="Pulse"/>
    <n v="2.2061425959780622E-2"/>
  </r>
  <r>
    <n v="2012"/>
    <s v="Maharashtra"/>
    <s v="Nanded"/>
    <x v="3"/>
    <n v="326600"/>
    <n v="274.39999999999998"/>
    <m/>
    <s v="Low"/>
    <s v="Large"/>
    <x v="2"/>
    <s v="2010s"/>
    <s v="Fiber"/>
    <n v="8.4017146356399255E-4"/>
  </r>
  <r>
    <n v="2013"/>
    <s v="Maharashtra"/>
    <s v="Nanded"/>
    <x v="0"/>
    <n v="800"/>
    <n v="500"/>
    <m/>
    <s v="Low"/>
    <s v="Small"/>
    <x v="2"/>
    <s v="2010s"/>
    <s v="Cereal"/>
    <n v="0.625"/>
  </r>
  <r>
    <n v="2013"/>
    <s v="Maharashtra"/>
    <s v="Nanded"/>
    <x v="1"/>
    <n v="2700"/>
    <n v="1000"/>
    <m/>
    <s v="Medium"/>
    <s v="Medium"/>
    <x v="2"/>
    <s v="2010s"/>
    <s v="Cereal"/>
    <n v="0.37037037037037035"/>
  </r>
  <r>
    <n v="2013"/>
    <s v="Maharashtra"/>
    <s v="Nanded"/>
    <x v="2"/>
    <n v="65300"/>
    <n v="912.71"/>
    <m/>
    <s v="Low"/>
    <s v="Large"/>
    <x v="2"/>
    <s v="2010s"/>
    <s v="Pulse"/>
    <n v="1.397718223583461E-2"/>
  </r>
  <r>
    <n v="2013"/>
    <s v="Maharashtra"/>
    <s v="Nanded"/>
    <x v="3"/>
    <n v="321100"/>
    <n v="202.3"/>
    <m/>
    <s v="Low"/>
    <s v="Large"/>
    <x v="2"/>
    <s v="2010s"/>
    <s v="Fiber"/>
    <n v="6.3002180006228588E-4"/>
  </r>
  <r>
    <n v="2014"/>
    <s v="Maharashtra"/>
    <s v="Nanded"/>
    <x v="0"/>
    <n v="800"/>
    <n v="125"/>
    <m/>
    <s v="Low"/>
    <s v="Small"/>
    <x v="2"/>
    <s v="2010s"/>
    <s v="Cereal"/>
    <n v="0.15625"/>
  </r>
  <r>
    <n v="2014"/>
    <s v="Maharashtra"/>
    <s v="Nanded"/>
    <x v="1"/>
    <n v="3900"/>
    <n v="1000"/>
    <m/>
    <s v="Medium"/>
    <s v="Medium"/>
    <x v="2"/>
    <s v="2010s"/>
    <s v="Cereal"/>
    <n v="0.25641025641025639"/>
  </r>
  <r>
    <n v="2014"/>
    <s v="Maharashtra"/>
    <s v="Nanded"/>
    <x v="2"/>
    <n v="51200"/>
    <n v="501.95"/>
    <m/>
    <s v="Low"/>
    <s v="Large"/>
    <x v="2"/>
    <s v="2010s"/>
    <s v="Pulse"/>
    <n v="9.8037109374999997E-3"/>
  </r>
  <r>
    <n v="2014"/>
    <s v="Maharashtra"/>
    <s v="Nanded"/>
    <x v="3"/>
    <n v="342300"/>
    <n v="92.96"/>
    <m/>
    <s v="Low"/>
    <s v="Large"/>
    <x v="2"/>
    <s v="2010s"/>
    <s v="Fiber"/>
    <n v="2.7157464212678936E-4"/>
  </r>
  <r>
    <n v="2015"/>
    <s v="Maharashtra"/>
    <s v="Nanded"/>
    <x v="0"/>
    <n v="400"/>
    <n v="250"/>
    <m/>
    <s v="Low"/>
    <s v="Small"/>
    <x v="2"/>
    <s v="2010s"/>
    <s v="Cereal"/>
    <n v="0.625"/>
  </r>
  <r>
    <n v="2015"/>
    <s v="Maharashtra"/>
    <s v="Nanded"/>
    <x v="1"/>
    <n v="9100"/>
    <n v="945.05"/>
    <m/>
    <s v="Low"/>
    <s v="Large"/>
    <x v="2"/>
    <s v="2010s"/>
    <s v="Cereal"/>
    <n v="0.10385164835164834"/>
  </r>
  <r>
    <n v="2015"/>
    <s v="Maharashtra"/>
    <s v="Nanded"/>
    <x v="2"/>
    <n v="46600"/>
    <n v="330.47"/>
    <m/>
    <s v="Low"/>
    <s v="Large"/>
    <x v="2"/>
    <s v="2010s"/>
    <s v="Pulse"/>
    <n v="7.0916309012875539E-3"/>
  </r>
  <r>
    <n v="2015"/>
    <s v="Maharashtra"/>
    <s v="Nanded"/>
    <x v="3"/>
    <n v="352700"/>
    <n v="122.8"/>
    <m/>
    <s v="Low"/>
    <s v="Large"/>
    <x v="2"/>
    <s v="2010s"/>
    <s v="Fiber"/>
    <n v="3.4817125035440885E-4"/>
  </r>
  <r>
    <n v="2016"/>
    <s v="Maharashtra"/>
    <s v="Nanded"/>
    <x v="0"/>
    <n v="700"/>
    <n v="1857.14"/>
    <m/>
    <s v="Medium"/>
    <s v="Small"/>
    <x v="2"/>
    <s v="2010s"/>
    <s v="Cereal"/>
    <n v="2.653057142857143"/>
  </r>
  <r>
    <n v="2016"/>
    <s v="Maharashtra"/>
    <s v="Nanded"/>
    <x v="1"/>
    <n v="10300"/>
    <n v="1883.5"/>
    <m/>
    <s v="Medium"/>
    <s v="Large"/>
    <x v="2"/>
    <s v="2010s"/>
    <s v="Cereal"/>
    <n v="0.18286407766990292"/>
  </r>
  <r>
    <n v="2016"/>
    <s v="Maharashtra"/>
    <s v="Nanded"/>
    <x v="2"/>
    <n v="93900"/>
    <n v="1593.18"/>
    <m/>
    <s v="Medium"/>
    <s v="Large"/>
    <x v="2"/>
    <s v="2010s"/>
    <s v="Pulse"/>
    <n v="1.6966773162939298E-2"/>
  </r>
  <r>
    <n v="2016"/>
    <s v="Maharashtra"/>
    <s v="Nanded"/>
    <x v="3"/>
    <n v="364300"/>
    <n v="313.95"/>
    <m/>
    <s v="Low"/>
    <s v="Large"/>
    <x v="2"/>
    <s v="2010s"/>
    <s v="Fiber"/>
    <n v="8.6178973373593189E-4"/>
  </r>
  <r>
    <n v="2017"/>
    <s v="Maharashtra"/>
    <s v="Nanded"/>
    <x v="0"/>
    <n v="810"/>
    <n v="1485.15"/>
    <m/>
    <s v="Medium"/>
    <s v="Small"/>
    <x v="2"/>
    <s v="2010s"/>
    <s v="Cereal"/>
    <n v="1.8335185185185185"/>
  </r>
  <r>
    <n v="2017"/>
    <s v="Maharashtra"/>
    <s v="Nanded"/>
    <x v="1"/>
    <n v="6150"/>
    <n v="1675.89"/>
    <m/>
    <s v="Medium"/>
    <s v="Large"/>
    <x v="2"/>
    <s v="2010s"/>
    <s v="Cereal"/>
    <n v="0.27250243902439025"/>
  </r>
  <r>
    <n v="2017"/>
    <s v="Maharashtra"/>
    <s v="Nanded"/>
    <x v="2"/>
    <n v="123590"/>
    <n v="1257.42"/>
    <m/>
    <s v="Medium"/>
    <s v="Large"/>
    <x v="2"/>
    <s v="2010s"/>
    <s v="Pulse"/>
    <n v="1.017412412007444E-2"/>
  </r>
  <r>
    <n v="2017"/>
    <s v="Maharashtra"/>
    <s v="Nanded"/>
    <x v="3"/>
    <n v="299540"/>
    <n v="187.31"/>
    <m/>
    <s v="Low"/>
    <s v="Large"/>
    <x v="2"/>
    <s v="2010s"/>
    <s v="Fiber"/>
    <n v="6.2532549909861794E-4"/>
  </r>
  <r>
    <n v="2008"/>
    <s v="Maharashtra"/>
    <s v="Osmanabad"/>
    <x v="0"/>
    <n v="8900"/>
    <n v="359.55"/>
    <m/>
    <s v="Low"/>
    <s v="Large"/>
    <x v="2"/>
    <s v="2000s"/>
    <s v="Cereal"/>
    <n v="4.0398876404494383E-2"/>
  </r>
  <r>
    <n v="2008"/>
    <s v="Maharashtra"/>
    <s v="Osmanabad"/>
    <x v="1"/>
    <n v="20500"/>
    <n v="951.71"/>
    <m/>
    <s v="Low"/>
    <s v="Large"/>
    <x v="2"/>
    <s v="2000s"/>
    <s v="Cereal"/>
    <n v="4.6424878048780489E-2"/>
  </r>
  <r>
    <n v="2008"/>
    <s v="Maharashtra"/>
    <s v="Osmanabad"/>
    <x v="2"/>
    <n v="158600"/>
    <n v="701.77"/>
    <m/>
    <s v="Low"/>
    <s v="Large"/>
    <x v="2"/>
    <s v="2000s"/>
    <s v="Pulse"/>
    <n v="4.4247793190416137E-3"/>
  </r>
  <r>
    <n v="2008"/>
    <s v="Maharashtra"/>
    <s v="Osmanabad"/>
    <x v="3"/>
    <n v="5100"/>
    <n v="247.06"/>
    <m/>
    <s v="Low"/>
    <s v="Large"/>
    <x v="2"/>
    <s v="2000s"/>
    <s v="Fiber"/>
    <n v="4.8443137254901958E-2"/>
  </r>
  <r>
    <n v="2009"/>
    <s v="Maharashtra"/>
    <s v="Osmanabad"/>
    <x v="0"/>
    <n v="9300"/>
    <n v="534.41"/>
    <m/>
    <s v="Low"/>
    <s v="Large"/>
    <x v="2"/>
    <s v="2000s"/>
    <s v="Cereal"/>
    <n v="5.746344086021505E-2"/>
  </r>
  <r>
    <n v="2009"/>
    <s v="Maharashtra"/>
    <s v="Osmanabad"/>
    <x v="1"/>
    <n v="24000"/>
    <n v="1074.17"/>
    <m/>
    <s v="Medium"/>
    <s v="Large"/>
    <x v="2"/>
    <s v="2000s"/>
    <s v="Cereal"/>
    <n v="4.4757083333333336E-2"/>
  </r>
  <r>
    <n v="2009"/>
    <s v="Maharashtra"/>
    <s v="Osmanabad"/>
    <x v="2"/>
    <n v="132900"/>
    <n v="705.64"/>
    <m/>
    <s v="Low"/>
    <s v="Large"/>
    <x v="2"/>
    <s v="2000s"/>
    <s v="Pulse"/>
    <n v="5.3095560571858541E-3"/>
  </r>
  <r>
    <n v="2009"/>
    <s v="Maharashtra"/>
    <s v="Osmanabad"/>
    <x v="3"/>
    <n v="7400"/>
    <n v="270.27"/>
    <m/>
    <s v="Low"/>
    <s v="Large"/>
    <x v="2"/>
    <s v="2000s"/>
    <s v="Fiber"/>
    <n v="3.6522972972972974E-2"/>
  </r>
  <r>
    <n v="2010"/>
    <s v="Maharashtra"/>
    <s v="Osmanabad"/>
    <x v="0"/>
    <n v="17500"/>
    <n v="353.71"/>
    <m/>
    <s v="Low"/>
    <s v="Large"/>
    <x v="2"/>
    <s v="2010s"/>
    <s v="Cereal"/>
    <n v="2.0211999999999997E-2"/>
  </r>
  <r>
    <n v="2010"/>
    <s v="Maharashtra"/>
    <s v="Osmanabad"/>
    <x v="1"/>
    <n v="26870"/>
    <n v="1056.2"/>
    <m/>
    <s v="Medium"/>
    <s v="Large"/>
    <x v="2"/>
    <s v="2010s"/>
    <s v="Cereal"/>
    <n v="3.9307778191291408E-2"/>
  </r>
  <r>
    <n v="2010"/>
    <s v="Maharashtra"/>
    <s v="Osmanabad"/>
    <x v="2"/>
    <n v="153500"/>
    <n v="835.5"/>
    <m/>
    <s v="Low"/>
    <s v="Large"/>
    <x v="2"/>
    <s v="2010s"/>
    <s v="Pulse"/>
    <n v="5.4429967426710101E-3"/>
  </r>
  <r>
    <n v="2010"/>
    <s v="Maharashtra"/>
    <s v="Osmanabad"/>
    <x v="3"/>
    <n v="21600"/>
    <n v="367.59"/>
    <m/>
    <s v="Low"/>
    <s v="Large"/>
    <x v="2"/>
    <s v="2010s"/>
    <s v="Fiber"/>
    <n v="1.7018055555555554E-2"/>
  </r>
  <r>
    <n v="2011"/>
    <s v="Maharashtra"/>
    <s v="Osmanabad"/>
    <x v="0"/>
    <n v="17400"/>
    <n v="419.54"/>
    <m/>
    <s v="Low"/>
    <s v="Large"/>
    <x v="2"/>
    <s v="2010s"/>
    <s v="Cereal"/>
    <n v="2.4111494252873563E-2"/>
  </r>
  <r>
    <n v="2011"/>
    <s v="Maharashtra"/>
    <s v="Osmanabad"/>
    <x v="1"/>
    <n v="28400"/>
    <n v="1390.85"/>
    <m/>
    <s v="Medium"/>
    <s v="Large"/>
    <x v="2"/>
    <s v="2010s"/>
    <s v="Cereal"/>
    <n v="4.8973591549295772E-2"/>
  </r>
  <r>
    <n v="2011"/>
    <s v="Maharashtra"/>
    <s v="Osmanabad"/>
    <x v="2"/>
    <n v="119600"/>
    <n v="797.24"/>
    <m/>
    <s v="Low"/>
    <s v="Large"/>
    <x v="2"/>
    <s v="2010s"/>
    <s v="Pulse"/>
    <n v="6.6658862876254185E-3"/>
  </r>
  <r>
    <n v="2011"/>
    <s v="Maharashtra"/>
    <s v="Osmanabad"/>
    <x v="3"/>
    <n v="25400"/>
    <n v="342.91"/>
    <m/>
    <s v="Low"/>
    <s v="Large"/>
    <x v="2"/>
    <s v="2010s"/>
    <s v="Fiber"/>
    <n v="1.3500393700787403E-2"/>
  </r>
  <r>
    <n v="2012"/>
    <s v="Maharashtra"/>
    <s v="Osmanabad"/>
    <x v="0"/>
    <n v="19800"/>
    <n v="392.42"/>
    <m/>
    <s v="Low"/>
    <s v="Large"/>
    <x v="2"/>
    <s v="2010s"/>
    <s v="Cereal"/>
    <n v="1.981919191919192E-2"/>
  </r>
  <r>
    <n v="2012"/>
    <s v="Maharashtra"/>
    <s v="Osmanabad"/>
    <x v="1"/>
    <n v="30430"/>
    <n v="1023.99"/>
    <m/>
    <s v="Medium"/>
    <s v="Large"/>
    <x v="2"/>
    <s v="2010s"/>
    <s v="Cereal"/>
    <n v="3.3650673677292145E-2"/>
  </r>
  <r>
    <n v="2012"/>
    <s v="Maharashtra"/>
    <s v="Osmanabad"/>
    <x v="2"/>
    <n v="127200"/>
    <n v="669.89"/>
    <m/>
    <s v="Low"/>
    <s v="Large"/>
    <x v="2"/>
    <s v="2010s"/>
    <s v="Pulse"/>
    <n v="5.2664308176100629E-3"/>
  </r>
  <r>
    <n v="2012"/>
    <s v="Maharashtra"/>
    <s v="Osmanabad"/>
    <x v="3"/>
    <n v="31500"/>
    <n v="260"/>
    <m/>
    <s v="Low"/>
    <s v="Large"/>
    <x v="2"/>
    <s v="2010s"/>
    <s v="Fiber"/>
    <n v="8.2539682539682548E-3"/>
  </r>
  <r>
    <n v="2013"/>
    <s v="Maharashtra"/>
    <s v="Osmanabad"/>
    <x v="0"/>
    <n v="20700"/>
    <n v="555.55999999999995"/>
    <m/>
    <s v="Low"/>
    <s v="Large"/>
    <x v="2"/>
    <s v="2010s"/>
    <s v="Cereal"/>
    <n v="2.6838647342995167E-2"/>
  </r>
  <r>
    <n v="2013"/>
    <s v="Maharashtra"/>
    <s v="Osmanabad"/>
    <x v="1"/>
    <n v="35800"/>
    <n v="1597.77"/>
    <m/>
    <s v="Medium"/>
    <s v="Large"/>
    <x v="2"/>
    <s v="2010s"/>
    <s v="Cereal"/>
    <n v="4.46304469273743E-2"/>
  </r>
  <r>
    <n v="2013"/>
    <s v="Maharashtra"/>
    <s v="Osmanabad"/>
    <x v="2"/>
    <n v="174100"/>
    <n v="1184.3800000000001"/>
    <m/>
    <s v="Medium"/>
    <s v="Large"/>
    <x v="2"/>
    <s v="2010s"/>
    <s v="Pulse"/>
    <n v="6.8028719126938548E-3"/>
  </r>
  <r>
    <n v="2013"/>
    <s v="Maharashtra"/>
    <s v="Osmanabad"/>
    <x v="3"/>
    <n v="33700"/>
    <n v="381.9"/>
    <m/>
    <s v="Low"/>
    <s v="Large"/>
    <x v="2"/>
    <s v="2010s"/>
    <s v="Fiber"/>
    <n v="1.1332344213649851E-2"/>
  </r>
  <r>
    <n v="2014"/>
    <s v="Maharashtra"/>
    <s v="Osmanabad"/>
    <x v="0"/>
    <n v="18900"/>
    <n v="190.48"/>
    <m/>
    <s v="Low"/>
    <s v="Large"/>
    <x v="2"/>
    <s v="2010s"/>
    <s v="Cereal"/>
    <n v="1.0078306878306877E-2"/>
  </r>
  <r>
    <n v="2014"/>
    <s v="Maharashtra"/>
    <s v="Osmanabad"/>
    <x v="1"/>
    <n v="33900"/>
    <n v="460.18"/>
    <m/>
    <s v="Low"/>
    <s v="Large"/>
    <x v="2"/>
    <s v="2010s"/>
    <s v="Cereal"/>
    <n v="1.3574631268436579E-2"/>
  </r>
  <r>
    <n v="2014"/>
    <s v="Maharashtra"/>
    <s v="Osmanabad"/>
    <x v="2"/>
    <n v="179900"/>
    <n v="381.88"/>
    <m/>
    <s v="Low"/>
    <s v="Large"/>
    <x v="2"/>
    <s v="2010s"/>
    <s v="Pulse"/>
    <n v="2.1227348526959423E-3"/>
  </r>
  <r>
    <n v="2014"/>
    <s v="Maharashtra"/>
    <s v="Osmanabad"/>
    <x v="3"/>
    <n v="33100"/>
    <n v="139.88"/>
    <m/>
    <s v="Low"/>
    <s v="Large"/>
    <x v="2"/>
    <s v="2010s"/>
    <s v="Fiber"/>
    <n v="4.2259818731117827E-3"/>
  </r>
  <r>
    <n v="2015"/>
    <s v="Maharashtra"/>
    <s v="Osmanabad"/>
    <x v="0"/>
    <n v="10000"/>
    <n v="90"/>
    <m/>
    <s v="Low"/>
    <s v="Large"/>
    <x v="2"/>
    <s v="2010s"/>
    <s v="Cereal"/>
    <n v="8.9999999999999993E-3"/>
  </r>
  <r>
    <n v="2015"/>
    <s v="Maharashtra"/>
    <s v="Osmanabad"/>
    <x v="1"/>
    <n v="26000"/>
    <n v="267.31"/>
    <m/>
    <s v="Low"/>
    <s v="Large"/>
    <x v="2"/>
    <s v="2010s"/>
    <s v="Cereal"/>
    <n v="1.0281153846153846E-2"/>
  </r>
  <r>
    <n v="2015"/>
    <s v="Maharashtra"/>
    <s v="Osmanabad"/>
    <x v="2"/>
    <n v="146100"/>
    <n v="235.46"/>
    <m/>
    <s v="Low"/>
    <s v="Large"/>
    <x v="2"/>
    <s v="2010s"/>
    <s v="Pulse"/>
    <n v="1.6116358658453114E-3"/>
  </r>
  <r>
    <n v="2015"/>
    <s v="Maharashtra"/>
    <s v="Osmanabad"/>
    <x v="3"/>
    <n v="18700"/>
    <n v="80.75"/>
    <m/>
    <s v="Low"/>
    <s v="Large"/>
    <x v="2"/>
    <s v="2010s"/>
    <s v="Fiber"/>
    <n v="4.3181818181818182E-3"/>
  </r>
  <r>
    <n v="2016"/>
    <s v="Maharashtra"/>
    <s v="Osmanabad"/>
    <x v="0"/>
    <n v="9600"/>
    <n v="218.75"/>
    <m/>
    <s v="Low"/>
    <s v="Large"/>
    <x v="2"/>
    <s v="2010s"/>
    <s v="Cereal"/>
    <n v="2.2786458333333332E-2"/>
  </r>
  <r>
    <n v="2016"/>
    <s v="Maharashtra"/>
    <s v="Osmanabad"/>
    <x v="1"/>
    <n v="30600"/>
    <n v="656.86"/>
    <m/>
    <s v="Low"/>
    <s v="Large"/>
    <x v="2"/>
    <s v="2010s"/>
    <s v="Cereal"/>
    <n v="2.1466013071895426E-2"/>
  </r>
  <r>
    <n v="2016"/>
    <s v="Maharashtra"/>
    <s v="Osmanabad"/>
    <x v="2"/>
    <n v="238800"/>
    <n v="920.44"/>
    <m/>
    <s v="Low"/>
    <s v="Large"/>
    <x v="2"/>
    <s v="2010s"/>
    <s v="Pulse"/>
    <n v="3.8544388609715245E-3"/>
  </r>
  <r>
    <n v="2016"/>
    <s v="Maharashtra"/>
    <s v="Osmanabad"/>
    <x v="3"/>
    <n v="16000"/>
    <n v="370.13"/>
    <m/>
    <s v="Low"/>
    <s v="Large"/>
    <x v="2"/>
    <s v="2010s"/>
    <s v="Fiber"/>
    <n v="2.3133125000000001E-2"/>
  </r>
  <r>
    <n v="2017"/>
    <s v="Maharashtra"/>
    <s v="Osmanabad"/>
    <x v="0"/>
    <n v="10300"/>
    <n v="291.26"/>
    <m/>
    <s v="Low"/>
    <s v="Large"/>
    <x v="2"/>
    <s v="2010s"/>
    <s v="Cereal"/>
    <n v="2.8277669902912621E-2"/>
  </r>
  <r>
    <n v="2017"/>
    <s v="Maharashtra"/>
    <s v="Osmanabad"/>
    <x v="1"/>
    <n v="40340"/>
    <n v="775.89"/>
    <m/>
    <s v="Low"/>
    <s v="Large"/>
    <x v="2"/>
    <s v="2010s"/>
    <s v="Cereal"/>
    <n v="1.9233763014377788E-2"/>
  </r>
  <r>
    <n v="2017"/>
    <s v="Maharashtra"/>
    <s v="Osmanabad"/>
    <x v="2"/>
    <n v="362830"/>
    <n v="731.47"/>
    <m/>
    <s v="Low"/>
    <s v="Large"/>
    <x v="2"/>
    <s v="2010s"/>
    <s v="Pulse"/>
    <n v="2.0160130088471184E-3"/>
  </r>
  <r>
    <n v="2017"/>
    <s v="Maharashtra"/>
    <s v="Osmanabad"/>
    <x v="3"/>
    <n v="16560"/>
    <n v="214.14"/>
    <m/>
    <s v="Low"/>
    <s v="Large"/>
    <x v="2"/>
    <s v="2010s"/>
    <s v="Fiber"/>
    <n v="1.2931159420289854E-2"/>
  </r>
  <r>
    <n v="2008"/>
    <s v="Maharashtra"/>
    <s v="Buldhana"/>
    <x v="1"/>
    <n v="56400"/>
    <n v="2993.62"/>
    <m/>
    <s v="Medium"/>
    <s v="Large"/>
    <x v="2"/>
    <s v="2000s"/>
    <s v="Cereal"/>
    <n v="5.3078368794326238E-2"/>
  </r>
  <r>
    <n v="2008"/>
    <s v="Maharashtra"/>
    <s v="Buldhana"/>
    <x v="2"/>
    <n v="63500"/>
    <n v="754.33"/>
    <m/>
    <s v="Low"/>
    <s v="Large"/>
    <x v="2"/>
    <s v="2000s"/>
    <s v="Pulse"/>
    <n v="1.1879212598425197E-2"/>
  </r>
  <r>
    <n v="2008"/>
    <s v="Maharashtra"/>
    <s v="Buldhana"/>
    <x v="3"/>
    <n v="247600"/>
    <n v="290.02"/>
    <m/>
    <s v="Low"/>
    <s v="Large"/>
    <x v="2"/>
    <s v="2000s"/>
    <s v="Fiber"/>
    <n v="1.1713247172859449E-3"/>
  </r>
  <r>
    <n v="2009"/>
    <s v="Maharashtra"/>
    <s v="Buldhana"/>
    <x v="1"/>
    <n v="84940"/>
    <n v="2184.25"/>
    <m/>
    <s v="Medium"/>
    <s v="Large"/>
    <x v="2"/>
    <s v="2000s"/>
    <s v="Cereal"/>
    <n v="2.5715210736990818E-2"/>
  </r>
  <r>
    <n v="2009"/>
    <s v="Maharashtra"/>
    <s v="Buldhana"/>
    <x v="2"/>
    <n v="75300"/>
    <n v="1241.97"/>
    <m/>
    <s v="Medium"/>
    <s v="Large"/>
    <x v="2"/>
    <s v="2000s"/>
    <s v="Pulse"/>
    <n v="1.649362549800797E-2"/>
  </r>
  <r>
    <n v="2009"/>
    <s v="Maharashtra"/>
    <s v="Buldhana"/>
    <x v="3"/>
    <n v="239400"/>
    <n v="266"/>
    <m/>
    <s v="Low"/>
    <s v="Large"/>
    <x v="2"/>
    <s v="2000s"/>
    <s v="Fiber"/>
    <n v="1.1111111111111111E-3"/>
  </r>
  <r>
    <n v="2010"/>
    <s v="Maharashtra"/>
    <s v="Buldhana"/>
    <x v="1"/>
    <n v="75100"/>
    <n v="2429.69"/>
    <m/>
    <s v="Medium"/>
    <s v="Large"/>
    <x v="2"/>
    <s v="2010s"/>
    <s v="Cereal"/>
    <n v="3.2352729693741679E-2"/>
  </r>
  <r>
    <n v="2010"/>
    <s v="Maharashtra"/>
    <s v="Buldhana"/>
    <x v="2"/>
    <n v="74200"/>
    <n v="1060.3800000000001"/>
    <m/>
    <s v="Medium"/>
    <s v="Large"/>
    <x v="2"/>
    <s v="2010s"/>
    <s v="Pulse"/>
    <n v="1.4290835579514827E-2"/>
  </r>
  <r>
    <n v="2010"/>
    <s v="Maharashtra"/>
    <s v="Buldhana"/>
    <x v="3"/>
    <n v="251500"/>
    <n v="294.79000000000002"/>
    <m/>
    <s v="Low"/>
    <s v="Large"/>
    <x v="2"/>
    <s v="2010s"/>
    <s v="Fiber"/>
    <n v="1.1721272365805169E-3"/>
  </r>
  <r>
    <n v="2011"/>
    <s v="Maharashtra"/>
    <s v="Buldhana"/>
    <x v="1"/>
    <n v="65000"/>
    <n v="2756.15"/>
    <m/>
    <s v="Medium"/>
    <s v="Large"/>
    <x v="2"/>
    <s v="2010s"/>
    <s v="Cereal"/>
    <n v="4.2402307692307691E-2"/>
  </r>
  <r>
    <n v="2011"/>
    <s v="Maharashtra"/>
    <s v="Buldhana"/>
    <x v="2"/>
    <n v="48100"/>
    <n v="837.42"/>
    <m/>
    <s v="Low"/>
    <s v="Large"/>
    <x v="2"/>
    <s v="2010s"/>
    <s v="Pulse"/>
    <n v="1.740997920997921E-2"/>
  </r>
  <r>
    <n v="2011"/>
    <s v="Maharashtra"/>
    <s v="Buldhana"/>
    <x v="3"/>
    <n v="256900"/>
    <n v="212.88"/>
    <m/>
    <s v="Low"/>
    <s v="Large"/>
    <x v="2"/>
    <s v="2010s"/>
    <s v="Fiber"/>
    <n v="8.2864927987543792E-4"/>
  </r>
  <r>
    <n v="2012"/>
    <s v="Maharashtra"/>
    <s v="Buldhana"/>
    <x v="1"/>
    <n v="22500"/>
    <n v="1783.11"/>
    <m/>
    <s v="Medium"/>
    <s v="Large"/>
    <x v="2"/>
    <s v="2010s"/>
    <s v="Cereal"/>
    <n v="7.9249333333333324E-2"/>
  </r>
  <r>
    <n v="2012"/>
    <s v="Maharashtra"/>
    <s v="Buldhana"/>
    <x v="2"/>
    <n v="44300"/>
    <n v="745.37"/>
    <m/>
    <s v="Low"/>
    <s v="Large"/>
    <x v="2"/>
    <s v="2010s"/>
    <s v="Pulse"/>
    <n v="1.6825507900677199E-2"/>
  </r>
  <r>
    <n v="2012"/>
    <s v="Maharashtra"/>
    <s v="Buldhana"/>
    <x v="3"/>
    <n v="253900"/>
    <n v="231.71"/>
    <m/>
    <s v="Low"/>
    <s v="Large"/>
    <x v="2"/>
    <s v="2010s"/>
    <s v="Fiber"/>
    <n v="9.1260338716029937E-4"/>
  </r>
  <r>
    <n v="2013"/>
    <s v="Maharashtra"/>
    <s v="Buldhana"/>
    <x v="1"/>
    <n v="33400"/>
    <n v="2616.77"/>
    <m/>
    <s v="Medium"/>
    <s v="Large"/>
    <x v="2"/>
    <s v="2010s"/>
    <s v="Cereal"/>
    <n v="7.8346407185628741E-2"/>
  </r>
  <r>
    <n v="2013"/>
    <s v="Maharashtra"/>
    <s v="Buldhana"/>
    <x v="2"/>
    <n v="79000"/>
    <n v="798.73"/>
    <m/>
    <s v="Low"/>
    <s v="Large"/>
    <x v="2"/>
    <s v="2010s"/>
    <s v="Pulse"/>
    <n v="1.0110506329113924E-2"/>
  </r>
  <r>
    <n v="2013"/>
    <s v="Maharashtra"/>
    <s v="Buldhana"/>
    <x v="3"/>
    <n v="227900"/>
    <n v="505.18"/>
    <m/>
    <s v="Low"/>
    <s v="Large"/>
    <x v="2"/>
    <s v="2010s"/>
    <s v="Fiber"/>
    <n v="2.2166739798157088E-3"/>
  </r>
  <r>
    <n v="2014"/>
    <s v="Maharashtra"/>
    <s v="Buldhana"/>
    <x v="1"/>
    <n v="48900"/>
    <n v="1229.04"/>
    <m/>
    <s v="Medium"/>
    <s v="Large"/>
    <x v="2"/>
    <s v="2010s"/>
    <s v="Cereal"/>
    <n v="2.5133742331288341E-2"/>
  </r>
  <r>
    <n v="2014"/>
    <s v="Maharashtra"/>
    <s v="Buldhana"/>
    <x v="2"/>
    <n v="57200"/>
    <n v="639.86"/>
    <m/>
    <s v="Low"/>
    <s v="Large"/>
    <x v="2"/>
    <s v="2010s"/>
    <s v="Pulse"/>
    <n v="1.1186363636363637E-2"/>
  </r>
  <r>
    <n v="2014"/>
    <s v="Maharashtra"/>
    <s v="Buldhana"/>
    <x v="3"/>
    <n v="174300"/>
    <n v="136.83000000000001"/>
    <m/>
    <s v="Low"/>
    <s v="Large"/>
    <x v="2"/>
    <s v="2010s"/>
    <s v="Fiber"/>
    <n v="7.8502581755593816E-4"/>
  </r>
  <r>
    <n v="2015"/>
    <s v="Maharashtra"/>
    <s v="Buldhana"/>
    <x v="1"/>
    <n v="42700"/>
    <n v="1149.8800000000001"/>
    <m/>
    <s v="Medium"/>
    <s v="Large"/>
    <x v="2"/>
    <s v="2010s"/>
    <s v="Cereal"/>
    <n v="2.6929274004683843E-2"/>
  </r>
  <r>
    <n v="2015"/>
    <s v="Maharashtra"/>
    <s v="Buldhana"/>
    <x v="2"/>
    <n v="55700"/>
    <n v="556.54999999999995"/>
    <m/>
    <s v="Low"/>
    <s v="Large"/>
    <x v="2"/>
    <s v="2010s"/>
    <s v="Pulse"/>
    <n v="9.9919210053859963E-3"/>
  </r>
  <r>
    <n v="2015"/>
    <s v="Maharashtra"/>
    <s v="Buldhana"/>
    <x v="3"/>
    <n v="170700"/>
    <n v="174.81"/>
    <m/>
    <s v="Low"/>
    <s v="Large"/>
    <x v="2"/>
    <s v="2010s"/>
    <s v="Fiber"/>
    <n v="1.0240773286467487E-3"/>
  </r>
  <r>
    <n v="2016"/>
    <s v="Maharashtra"/>
    <s v="Buldhana"/>
    <x v="0"/>
    <n v="10"/>
    <n v="400"/>
    <m/>
    <s v="Low"/>
    <s v="Small"/>
    <x v="2"/>
    <s v="2010s"/>
    <s v="Cereal"/>
    <n v="40"/>
  </r>
  <r>
    <n v="2016"/>
    <s v="Maharashtra"/>
    <s v="Buldhana"/>
    <x v="1"/>
    <n v="60360"/>
    <n v="2208.42"/>
    <m/>
    <s v="Medium"/>
    <s v="Large"/>
    <x v="2"/>
    <s v="2010s"/>
    <s v="Cereal"/>
    <n v="3.6587475149105368E-2"/>
  </r>
  <r>
    <n v="2016"/>
    <s v="Maharashtra"/>
    <s v="Buldhana"/>
    <x v="2"/>
    <n v="70100"/>
    <n v="1118.4000000000001"/>
    <m/>
    <s v="Medium"/>
    <s v="Large"/>
    <x v="2"/>
    <s v="2010s"/>
    <s v="Pulse"/>
    <n v="1.5954350927246792E-2"/>
  </r>
  <r>
    <n v="2016"/>
    <s v="Maharashtra"/>
    <s v="Buldhana"/>
    <x v="3"/>
    <n v="169550"/>
    <n v="548.44000000000005"/>
    <m/>
    <s v="Low"/>
    <s v="Large"/>
    <x v="2"/>
    <s v="2010s"/>
    <s v="Fiber"/>
    <n v="3.2346800353877914E-3"/>
  </r>
  <r>
    <n v="2017"/>
    <s v="Maharashtra"/>
    <s v="Buldhana"/>
    <x v="1"/>
    <n v="39600"/>
    <n v="2242.37"/>
    <m/>
    <s v="Medium"/>
    <s v="Large"/>
    <x v="2"/>
    <s v="2010s"/>
    <s v="Cereal"/>
    <n v="5.6625505050505051E-2"/>
  </r>
  <r>
    <n v="2017"/>
    <s v="Maharashtra"/>
    <s v="Buldhana"/>
    <x v="2"/>
    <n v="132200"/>
    <n v="814.67"/>
    <m/>
    <s v="Low"/>
    <s v="Large"/>
    <x v="2"/>
    <s v="2010s"/>
    <s v="Pulse"/>
    <n v="6.1624054462934945E-3"/>
  </r>
  <r>
    <n v="2017"/>
    <s v="Maharashtra"/>
    <s v="Buldhana"/>
    <x v="3"/>
    <n v="174540"/>
    <n v="186.56"/>
    <m/>
    <s v="Low"/>
    <s v="Large"/>
    <x v="2"/>
    <s v="2010s"/>
    <s v="Fiber"/>
    <n v="1.0688667354188152E-3"/>
  </r>
  <r>
    <n v="2008"/>
    <s v="Maharashtra"/>
    <s v="Akola"/>
    <x v="0"/>
    <n v="100"/>
    <n v="1000"/>
    <m/>
    <s v="Medium"/>
    <s v="Small"/>
    <x v="2"/>
    <s v="2000s"/>
    <s v="Cereal"/>
    <n v="10"/>
  </r>
  <r>
    <n v="2008"/>
    <s v="Maharashtra"/>
    <s v="Akola"/>
    <x v="1"/>
    <n v="2500"/>
    <n v="2880"/>
    <m/>
    <s v="Medium"/>
    <s v="Medium"/>
    <x v="2"/>
    <s v="2000s"/>
    <s v="Cereal"/>
    <n v="1.1519999999999999"/>
  </r>
  <r>
    <n v="2008"/>
    <s v="Maharashtra"/>
    <s v="Akola"/>
    <x v="2"/>
    <n v="115500"/>
    <n v="485.71"/>
    <m/>
    <s v="Low"/>
    <s v="Large"/>
    <x v="2"/>
    <s v="2000s"/>
    <s v="Pulse"/>
    <n v="4.2052813852813849E-3"/>
  </r>
  <r>
    <n v="2008"/>
    <s v="Maharashtra"/>
    <s v="Akola"/>
    <x v="3"/>
    <n v="220700"/>
    <n v="257.41000000000003"/>
    <m/>
    <s v="Low"/>
    <s v="Large"/>
    <x v="2"/>
    <s v="2000s"/>
    <s v="Fiber"/>
    <n v="1.166334390575442E-3"/>
  </r>
  <r>
    <n v="2009"/>
    <s v="Maharashtra"/>
    <s v="Akola"/>
    <x v="0"/>
    <n v="100"/>
    <n v="1600"/>
    <m/>
    <s v="Medium"/>
    <s v="Small"/>
    <x v="2"/>
    <s v="2000s"/>
    <s v="Cereal"/>
    <n v="16"/>
  </r>
  <r>
    <n v="2009"/>
    <s v="Maharashtra"/>
    <s v="Akola"/>
    <x v="1"/>
    <n v="2100"/>
    <n v="1885.71"/>
    <m/>
    <s v="Medium"/>
    <s v="Medium"/>
    <x v="2"/>
    <s v="2000s"/>
    <s v="Cereal"/>
    <n v="0.8979571428571429"/>
  </r>
  <r>
    <n v="2009"/>
    <s v="Maharashtra"/>
    <s v="Akola"/>
    <x v="2"/>
    <n v="122900"/>
    <n v="1296.18"/>
    <m/>
    <s v="Medium"/>
    <s v="Large"/>
    <x v="2"/>
    <s v="2000s"/>
    <s v="Pulse"/>
    <n v="1.0546623270951993E-2"/>
  </r>
  <r>
    <n v="2009"/>
    <s v="Maharashtra"/>
    <s v="Akola"/>
    <x v="3"/>
    <n v="208300"/>
    <n v="275.85000000000002"/>
    <m/>
    <s v="Low"/>
    <s v="Large"/>
    <x v="2"/>
    <s v="2000s"/>
    <s v="Fiber"/>
    <n v="1.3242918867018723E-3"/>
  </r>
  <r>
    <n v="2010"/>
    <s v="Maharashtra"/>
    <s v="Akola"/>
    <x v="1"/>
    <n v="2100"/>
    <n v="2219.0500000000002"/>
    <m/>
    <s v="Medium"/>
    <s v="Medium"/>
    <x v="2"/>
    <s v="2010s"/>
    <s v="Cereal"/>
    <n v="1.0566904761904763"/>
  </r>
  <r>
    <n v="2010"/>
    <s v="Maharashtra"/>
    <s v="Akola"/>
    <x v="2"/>
    <n v="134700"/>
    <n v="1214.8499999999999"/>
    <m/>
    <s v="Medium"/>
    <s v="Large"/>
    <x v="2"/>
    <s v="2010s"/>
    <s v="Pulse"/>
    <n v="9.018930957683741E-3"/>
  </r>
  <r>
    <n v="2010"/>
    <s v="Maharashtra"/>
    <s v="Akola"/>
    <x v="3"/>
    <n v="229820"/>
    <n v="294.14"/>
    <m/>
    <s v="Low"/>
    <s v="Large"/>
    <x v="2"/>
    <s v="2010s"/>
    <s v="Fiber"/>
    <n v="1.2798712035506047E-3"/>
  </r>
  <r>
    <n v="2011"/>
    <s v="Maharashtra"/>
    <s v="Akola"/>
    <x v="0"/>
    <n v="200"/>
    <n v="1000"/>
    <m/>
    <s v="Medium"/>
    <s v="Small"/>
    <x v="2"/>
    <s v="2010s"/>
    <s v="Cereal"/>
    <n v="5"/>
  </r>
  <r>
    <n v="2011"/>
    <s v="Maharashtra"/>
    <s v="Akola"/>
    <x v="1"/>
    <n v="1600"/>
    <n v="2625"/>
    <m/>
    <s v="Medium"/>
    <s v="Medium"/>
    <x v="2"/>
    <s v="2010s"/>
    <s v="Cereal"/>
    <n v="1.640625"/>
  </r>
  <r>
    <n v="2011"/>
    <s v="Maharashtra"/>
    <s v="Akola"/>
    <x v="2"/>
    <n v="127800"/>
    <n v="561.35"/>
    <m/>
    <s v="Low"/>
    <s v="Large"/>
    <x v="2"/>
    <s v="2010s"/>
    <s v="Pulse"/>
    <n v="4.3924100156494525E-3"/>
  </r>
  <r>
    <n v="2011"/>
    <s v="Maharashtra"/>
    <s v="Akola"/>
    <x v="3"/>
    <n v="233400"/>
    <n v="264.52"/>
    <m/>
    <s v="Low"/>
    <s v="Large"/>
    <x v="2"/>
    <s v="2010s"/>
    <s v="Fiber"/>
    <n v="1.1333333333333332E-3"/>
  </r>
  <r>
    <n v="2012"/>
    <s v="Maharashtra"/>
    <s v="Akola"/>
    <x v="1"/>
    <n v="1030"/>
    <n v="1718.45"/>
    <m/>
    <s v="Medium"/>
    <s v="Medium"/>
    <x v="2"/>
    <s v="2010s"/>
    <s v="Cereal"/>
    <n v="1.6683980582524272"/>
  </r>
  <r>
    <n v="2012"/>
    <s v="Maharashtra"/>
    <s v="Akola"/>
    <x v="2"/>
    <n v="138200"/>
    <n v="843.27"/>
    <m/>
    <s v="Low"/>
    <s v="Large"/>
    <x v="2"/>
    <s v="2010s"/>
    <s v="Pulse"/>
    <n v="6.1018089725036178E-3"/>
  </r>
  <r>
    <n v="2012"/>
    <s v="Maharashtra"/>
    <s v="Akola"/>
    <x v="3"/>
    <n v="226100"/>
    <n v="309.69"/>
    <m/>
    <s v="Low"/>
    <s v="Large"/>
    <x v="2"/>
    <s v="2010s"/>
    <s v="Fiber"/>
    <n v="1.3697036709420609E-3"/>
  </r>
  <r>
    <n v="2013"/>
    <s v="Maharashtra"/>
    <s v="Akola"/>
    <x v="1"/>
    <n v="500"/>
    <n v="2600"/>
    <m/>
    <s v="Medium"/>
    <s v="Small"/>
    <x v="2"/>
    <s v="2010s"/>
    <s v="Cereal"/>
    <n v="5.2"/>
  </r>
  <r>
    <n v="2013"/>
    <s v="Maharashtra"/>
    <s v="Akola"/>
    <x v="2"/>
    <n v="189100"/>
    <n v="1173.45"/>
    <m/>
    <s v="Medium"/>
    <s v="Large"/>
    <x v="2"/>
    <s v="2010s"/>
    <s v="Pulse"/>
    <n v="6.2054468535166583E-3"/>
  </r>
  <r>
    <n v="2013"/>
    <s v="Maharashtra"/>
    <s v="Akola"/>
    <x v="3"/>
    <n v="181800"/>
    <n v="377.12"/>
    <m/>
    <s v="Low"/>
    <s v="Large"/>
    <x v="2"/>
    <s v="2010s"/>
    <s v="Fiber"/>
    <n v="2.0743674367436743E-3"/>
  </r>
  <r>
    <n v="2014"/>
    <s v="Maharashtra"/>
    <s v="Akola"/>
    <x v="1"/>
    <n v="900"/>
    <n v="1222.22"/>
    <m/>
    <s v="Medium"/>
    <s v="Small"/>
    <x v="2"/>
    <s v="2010s"/>
    <s v="Cereal"/>
    <n v="1.3580222222222222"/>
  </r>
  <r>
    <n v="2014"/>
    <s v="Maharashtra"/>
    <s v="Akola"/>
    <x v="2"/>
    <n v="145000"/>
    <n v="608.97"/>
    <m/>
    <s v="Low"/>
    <s v="Large"/>
    <x v="2"/>
    <s v="2010s"/>
    <s v="Pulse"/>
    <n v="4.1997931034482763E-3"/>
  </r>
  <r>
    <n v="2014"/>
    <s v="Maharashtra"/>
    <s v="Akola"/>
    <x v="3"/>
    <n v="167200"/>
    <n v="150.06"/>
    <m/>
    <s v="Low"/>
    <s v="Large"/>
    <x v="2"/>
    <s v="2010s"/>
    <s v="Fiber"/>
    <n v="8.9748803827751202E-4"/>
  </r>
  <r>
    <n v="2015"/>
    <s v="Maharashtra"/>
    <s v="Akola"/>
    <x v="1"/>
    <n v="1300"/>
    <n v="1538.46"/>
    <m/>
    <s v="Medium"/>
    <s v="Medium"/>
    <x v="2"/>
    <s v="2010s"/>
    <s v="Cereal"/>
    <n v="1.1834307692307693"/>
  </r>
  <r>
    <n v="2015"/>
    <s v="Maharashtra"/>
    <s v="Akola"/>
    <x v="2"/>
    <n v="144900"/>
    <n v="550.72"/>
    <m/>
    <s v="Low"/>
    <s v="Large"/>
    <x v="2"/>
    <s v="2010s"/>
    <s v="Pulse"/>
    <n v="3.8006901311249141E-3"/>
  </r>
  <r>
    <n v="2015"/>
    <s v="Maharashtra"/>
    <s v="Akola"/>
    <x v="3"/>
    <n v="161600"/>
    <n v="238.92"/>
    <m/>
    <s v="Low"/>
    <s v="Large"/>
    <x v="2"/>
    <s v="2010s"/>
    <s v="Fiber"/>
    <n v="1.4784653465346534E-3"/>
  </r>
  <r>
    <n v="2016"/>
    <s v="Maharashtra"/>
    <s v="Akola"/>
    <x v="1"/>
    <n v="700"/>
    <n v="2000"/>
    <m/>
    <s v="Medium"/>
    <s v="Small"/>
    <x v="2"/>
    <s v="2010s"/>
    <s v="Cereal"/>
    <n v="2.8571428571428572"/>
  </r>
  <r>
    <n v="2016"/>
    <s v="Maharashtra"/>
    <s v="Akola"/>
    <x v="2"/>
    <n v="160700"/>
    <n v="988.8"/>
    <m/>
    <s v="Low"/>
    <s v="Large"/>
    <x v="2"/>
    <s v="2010s"/>
    <s v="Pulse"/>
    <n v="6.1530802738021155E-3"/>
  </r>
  <r>
    <n v="2016"/>
    <s v="Maharashtra"/>
    <s v="Akola"/>
    <x v="3"/>
    <n v="173500"/>
    <n v="498.19"/>
    <m/>
    <s v="Low"/>
    <s v="Large"/>
    <x v="2"/>
    <s v="2010s"/>
    <s v="Fiber"/>
    <n v="2.8714121037463976E-3"/>
  </r>
  <r>
    <n v="2017"/>
    <s v="Maharashtra"/>
    <s v="Akola"/>
    <x v="1"/>
    <n v="1150"/>
    <n v="2168.2600000000002"/>
    <m/>
    <s v="Medium"/>
    <s v="Medium"/>
    <x v="2"/>
    <s v="2010s"/>
    <s v="Cereal"/>
    <n v="1.8854434782608698"/>
  </r>
  <r>
    <n v="2017"/>
    <s v="Maharashtra"/>
    <s v="Akola"/>
    <x v="2"/>
    <n v="124900"/>
    <n v="927.14"/>
    <m/>
    <s v="Low"/>
    <s v="Large"/>
    <x v="2"/>
    <s v="2010s"/>
    <s v="Pulse"/>
    <n v="7.423058446757406E-3"/>
  </r>
  <r>
    <n v="2017"/>
    <s v="Maharashtra"/>
    <s v="Akola"/>
    <x v="3"/>
    <n v="183800"/>
    <n v="252.76"/>
    <m/>
    <s v="Low"/>
    <s v="Large"/>
    <x v="2"/>
    <s v="2010s"/>
    <s v="Fiber"/>
    <n v="1.3751904243743198E-3"/>
  </r>
  <r>
    <n v="2008"/>
    <s v="Maharashtra"/>
    <s v="Amarawati"/>
    <x v="0"/>
    <n v="4500"/>
    <n v="400"/>
    <m/>
    <s v="Low"/>
    <s v="Medium"/>
    <x v="2"/>
    <s v="2000s"/>
    <s v="Cereal"/>
    <n v="8.8888888888888892E-2"/>
  </r>
  <r>
    <n v="2008"/>
    <s v="Maharashtra"/>
    <s v="Amarawati"/>
    <x v="1"/>
    <n v="1600"/>
    <n v="2900"/>
    <m/>
    <s v="Medium"/>
    <s v="Medium"/>
    <x v="2"/>
    <s v="2000s"/>
    <s v="Cereal"/>
    <n v="1.8125"/>
  </r>
  <r>
    <n v="2008"/>
    <s v="Maharashtra"/>
    <s v="Amarawati"/>
    <x v="2"/>
    <n v="79000"/>
    <n v="727.85"/>
    <m/>
    <s v="Low"/>
    <s v="Large"/>
    <x v="2"/>
    <s v="2000s"/>
    <s v="Pulse"/>
    <n v="9.2132911392405065E-3"/>
  </r>
  <r>
    <n v="2008"/>
    <s v="Maharashtra"/>
    <s v="Amarawati"/>
    <x v="3"/>
    <n v="116100"/>
    <n v="270.89"/>
    <m/>
    <s v="Low"/>
    <s v="Large"/>
    <x v="2"/>
    <s v="2000s"/>
    <s v="Fiber"/>
    <n v="2.333247200689061E-3"/>
  </r>
  <r>
    <n v="2009"/>
    <s v="Maharashtra"/>
    <s v="Amarawati"/>
    <x v="0"/>
    <n v="4300"/>
    <n v="1448.84"/>
    <m/>
    <s v="Medium"/>
    <s v="Medium"/>
    <x v="2"/>
    <s v="2000s"/>
    <s v="Cereal"/>
    <n v="0.33693953488372091"/>
  </r>
  <r>
    <n v="2009"/>
    <s v="Maharashtra"/>
    <s v="Amarawati"/>
    <x v="1"/>
    <n v="1400"/>
    <n v="2221.4299999999998"/>
    <m/>
    <s v="Medium"/>
    <s v="Medium"/>
    <x v="2"/>
    <s v="2000s"/>
    <s v="Cereal"/>
    <n v="1.5867357142857141"/>
  </r>
  <r>
    <n v="2009"/>
    <s v="Maharashtra"/>
    <s v="Amarawati"/>
    <x v="2"/>
    <n v="90400"/>
    <n v="1186.17"/>
    <m/>
    <s v="Medium"/>
    <s v="Large"/>
    <x v="2"/>
    <s v="2000s"/>
    <s v="Pulse"/>
    <n v="1.3121349557522125E-2"/>
  </r>
  <r>
    <n v="2009"/>
    <s v="Maharashtra"/>
    <s v="Amarawati"/>
    <x v="3"/>
    <n v="179400"/>
    <n v="293.02999999999997"/>
    <m/>
    <s v="Low"/>
    <s v="Large"/>
    <x v="2"/>
    <s v="2000s"/>
    <s v="Fiber"/>
    <n v="1.6333890746934223E-3"/>
  </r>
  <r>
    <n v="2010"/>
    <s v="Maharashtra"/>
    <s v="Amarawati"/>
    <x v="0"/>
    <n v="3800"/>
    <n v="726.32"/>
    <m/>
    <s v="Low"/>
    <s v="Medium"/>
    <x v="2"/>
    <s v="2010s"/>
    <s v="Cereal"/>
    <n v="0.19113684210526316"/>
  </r>
  <r>
    <n v="2010"/>
    <s v="Maharashtra"/>
    <s v="Amarawati"/>
    <x v="1"/>
    <n v="1600"/>
    <n v="2481.25"/>
    <m/>
    <s v="Medium"/>
    <s v="Medium"/>
    <x v="2"/>
    <s v="2010s"/>
    <s v="Cereal"/>
    <n v="1.55078125"/>
  </r>
  <r>
    <n v="2010"/>
    <s v="Maharashtra"/>
    <s v="Amarawati"/>
    <x v="2"/>
    <n v="99300"/>
    <n v="1004.83"/>
    <m/>
    <s v="Medium"/>
    <s v="Large"/>
    <x v="2"/>
    <s v="2010s"/>
    <s v="Pulse"/>
    <n v="1.0119133937562941E-2"/>
  </r>
  <r>
    <n v="2010"/>
    <s v="Maharashtra"/>
    <s v="Amarawati"/>
    <x v="3"/>
    <n v="204280"/>
    <n v="279.81"/>
    <m/>
    <s v="Low"/>
    <s v="Large"/>
    <x v="2"/>
    <s v="2010s"/>
    <s v="Fiber"/>
    <n v="1.3697376150381829E-3"/>
  </r>
  <r>
    <n v="2011"/>
    <s v="Maharashtra"/>
    <s v="Amarawati"/>
    <x v="0"/>
    <n v="4100"/>
    <n v="756.1"/>
    <m/>
    <s v="Low"/>
    <s v="Medium"/>
    <x v="2"/>
    <s v="2010s"/>
    <s v="Cereal"/>
    <n v="0.18441463414634146"/>
  </r>
  <r>
    <n v="2011"/>
    <s v="Maharashtra"/>
    <s v="Amarawati"/>
    <x v="1"/>
    <n v="1200"/>
    <n v="2783.33"/>
    <m/>
    <s v="Medium"/>
    <s v="Medium"/>
    <x v="2"/>
    <s v="2010s"/>
    <s v="Cereal"/>
    <n v="2.3194416666666666"/>
  </r>
  <r>
    <n v="2011"/>
    <s v="Maharashtra"/>
    <s v="Amarawati"/>
    <x v="2"/>
    <n v="68900"/>
    <n v="974.75"/>
    <m/>
    <s v="Low"/>
    <s v="Large"/>
    <x v="2"/>
    <s v="2010s"/>
    <s v="Pulse"/>
    <n v="1.4147314949201741E-2"/>
  </r>
  <r>
    <n v="2011"/>
    <s v="Maharashtra"/>
    <s v="Amarawati"/>
    <x v="3"/>
    <n v="187400"/>
    <n v="245.14"/>
    <m/>
    <s v="Low"/>
    <s v="Large"/>
    <x v="2"/>
    <s v="2010s"/>
    <s v="Fiber"/>
    <n v="1.308110992529349E-3"/>
  </r>
  <r>
    <n v="2012"/>
    <s v="Maharashtra"/>
    <s v="Amarawati"/>
    <x v="0"/>
    <n v="3800"/>
    <n v="407.89"/>
    <m/>
    <s v="Low"/>
    <s v="Medium"/>
    <x v="2"/>
    <s v="2010s"/>
    <s v="Cereal"/>
    <n v="0.10733947368421053"/>
  </r>
  <r>
    <n v="2012"/>
    <s v="Maharashtra"/>
    <s v="Amarawati"/>
    <x v="1"/>
    <n v="2640"/>
    <n v="1708.33"/>
    <m/>
    <s v="Medium"/>
    <s v="Medium"/>
    <x v="2"/>
    <s v="2010s"/>
    <s v="Cereal"/>
    <n v="0.6470946969696969"/>
  </r>
  <r>
    <n v="2012"/>
    <s v="Maharashtra"/>
    <s v="Amarawati"/>
    <x v="2"/>
    <n v="80300"/>
    <n v="1248.57"/>
    <m/>
    <s v="Medium"/>
    <s v="Large"/>
    <x v="2"/>
    <s v="2010s"/>
    <s v="Pulse"/>
    <n v="1.5548816936488168E-2"/>
  </r>
  <r>
    <n v="2012"/>
    <s v="Maharashtra"/>
    <s v="Amarawati"/>
    <x v="3"/>
    <n v="191300"/>
    <n v="543.39"/>
    <m/>
    <s v="Low"/>
    <s v="Large"/>
    <x v="2"/>
    <s v="2010s"/>
    <s v="Fiber"/>
    <n v="2.8405122843700994E-3"/>
  </r>
  <r>
    <n v="2013"/>
    <s v="Maharashtra"/>
    <s v="Amarawati"/>
    <x v="0"/>
    <n v="4700"/>
    <n v="170.21"/>
    <m/>
    <s v="Low"/>
    <s v="Medium"/>
    <x v="2"/>
    <s v="2010s"/>
    <s v="Cereal"/>
    <n v="3.6214893617021279E-2"/>
  </r>
  <r>
    <n v="2013"/>
    <s v="Maharashtra"/>
    <s v="Amarawati"/>
    <x v="1"/>
    <n v="1300"/>
    <n v="2538.46"/>
    <m/>
    <s v="Medium"/>
    <s v="Medium"/>
    <x v="2"/>
    <s v="2010s"/>
    <s v="Cereal"/>
    <n v="1.9526615384615384"/>
  </r>
  <r>
    <n v="2013"/>
    <s v="Maharashtra"/>
    <s v="Amarawati"/>
    <x v="2"/>
    <n v="89900"/>
    <n v="1149.05"/>
    <m/>
    <s v="Medium"/>
    <s v="Large"/>
    <x v="2"/>
    <s v="2010s"/>
    <s v="Pulse"/>
    <n v="1.2781423804226918E-2"/>
  </r>
  <r>
    <n v="2013"/>
    <s v="Maharashtra"/>
    <s v="Amarawati"/>
    <x v="3"/>
    <n v="186700"/>
    <n v="610.5"/>
    <m/>
    <s v="Low"/>
    <s v="Large"/>
    <x v="2"/>
    <s v="2010s"/>
    <s v="Fiber"/>
    <n v="3.2699517943224426E-3"/>
  </r>
  <r>
    <n v="2014"/>
    <s v="Maharashtra"/>
    <s v="Amarawati"/>
    <x v="0"/>
    <n v="5300"/>
    <n v="301.89"/>
    <m/>
    <s v="Low"/>
    <s v="Large"/>
    <x v="2"/>
    <s v="2010s"/>
    <s v="Cereal"/>
    <n v="5.6960377358490563E-2"/>
  </r>
  <r>
    <n v="2014"/>
    <s v="Maharashtra"/>
    <s v="Amarawati"/>
    <x v="1"/>
    <n v="2600"/>
    <n v="692.31"/>
    <m/>
    <s v="Low"/>
    <s v="Medium"/>
    <x v="2"/>
    <s v="2010s"/>
    <s v="Cereal"/>
    <n v="0.26627307692307689"/>
  </r>
  <r>
    <n v="2014"/>
    <s v="Maharashtra"/>
    <s v="Amarawati"/>
    <x v="2"/>
    <n v="126500"/>
    <n v="793.68"/>
    <m/>
    <s v="Low"/>
    <s v="Large"/>
    <x v="2"/>
    <s v="2010s"/>
    <s v="Pulse"/>
    <n v="6.2741501976284579E-3"/>
  </r>
  <r>
    <n v="2014"/>
    <s v="Maharashtra"/>
    <s v="Amarawati"/>
    <x v="3"/>
    <n v="196500"/>
    <n v="179.75"/>
    <m/>
    <s v="Low"/>
    <s v="Large"/>
    <x v="2"/>
    <s v="2010s"/>
    <s v="Fiber"/>
    <n v="9.1475826972010183E-4"/>
  </r>
  <r>
    <n v="2015"/>
    <s v="Maharashtra"/>
    <s v="Amarawati"/>
    <x v="0"/>
    <n v="5600"/>
    <n v="214.29"/>
    <m/>
    <s v="Low"/>
    <s v="Large"/>
    <x v="2"/>
    <s v="2010s"/>
    <s v="Cereal"/>
    <n v="3.8266071428571427E-2"/>
  </r>
  <r>
    <n v="2015"/>
    <s v="Maharashtra"/>
    <s v="Amarawati"/>
    <x v="1"/>
    <n v="1000"/>
    <n v="1400"/>
    <m/>
    <s v="Medium"/>
    <s v="Medium"/>
    <x v="2"/>
    <s v="2010s"/>
    <s v="Cereal"/>
    <n v="1.4"/>
  </r>
  <r>
    <n v="2015"/>
    <s v="Maharashtra"/>
    <s v="Amarawati"/>
    <x v="2"/>
    <n v="125700"/>
    <n v="792.36"/>
    <m/>
    <s v="Low"/>
    <s v="Large"/>
    <x v="2"/>
    <s v="2010s"/>
    <s v="Pulse"/>
    <n v="6.3035799522673033E-3"/>
  </r>
  <r>
    <n v="2015"/>
    <s v="Maharashtra"/>
    <s v="Amarawati"/>
    <x v="3"/>
    <n v="200000"/>
    <n v="375.3"/>
    <m/>
    <s v="Low"/>
    <s v="Large"/>
    <x v="2"/>
    <s v="2010s"/>
    <s v="Fiber"/>
    <n v="1.8765000000000001E-3"/>
  </r>
  <r>
    <n v="2016"/>
    <s v="Maharashtra"/>
    <s v="Amarawati"/>
    <x v="0"/>
    <n v="6900"/>
    <n v="666.67"/>
    <m/>
    <s v="Low"/>
    <s v="Large"/>
    <x v="2"/>
    <s v="2010s"/>
    <s v="Cereal"/>
    <n v="9.6618840579710139E-2"/>
  </r>
  <r>
    <n v="2016"/>
    <s v="Maharashtra"/>
    <s v="Amarawati"/>
    <x v="1"/>
    <n v="2200"/>
    <n v="2136.36"/>
    <m/>
    <s v="Medium"/>
    <s v="Medium"/>
    <x v="2"/>
    <s v="2010s"/>
    <s v="Cereal"/>
    <n v="0.97107272727272731"/>
  </r>
  <r>
    <n v="2016"/>
    <s v="Maharashtra"/>
    <s v="Amarawati"/>
    <x v="2"/>
    <n v="133700"/>
    <n v="1228.1199999999999"/>
    <m/>
    <s v="Medium"/>
    <s v="Large"/>
    <x v="2"/>
    <s v="2010s"/>
    <s v="Pulse"/>
    <n v="9.1856394913986533E-3"/>
  </r>
  <r>
    <n v="2016"/>
    <s v="Maharashtra"/>
    <s v="Amarawati"/>
    <x v="3"/>
    <n v="200300"/>
    <n v="722.52"/>
    <m/>
    <s v="Low"/>
    <s v="Large"/>
    <x v="2"/>
    <s v="2010s"/>
    <s v="Fiber"/>
    <n v="3.6071892161757364E-3"/>
  </r>
  <r>
    <n v="2017"/>
    <s v="Maharashtra"/>
    <s v="Amarawati"/>
    <x v="0"/>
    <n v="8900"/>
    <n v="337.08"/>
    <m/>
    <s v="Low"/>
    <s v="Large"/>
    <x v="2"/>
    <s v="2010s"/>
    <s v="Cereal"/>
    <n v="3.7874157303370785E-2"/>
  </r>
  <r>
    <n v="2017"/>
    <s v="Maharashtra"/>
    <s v="Amarawati"/>
    <x v="1"/>
    <n v="8020"/>
    <n v="2344.14"/>
    <m/>
    <s v="Medium"/>
    <s v="Large"/>
    <x v="2"/>
    <s v="2010s"/>
    <s v="Cereal"/>
    <n v="0.29228678304239397"/>
  </r>
  <r>
    <n v="2017"/>
    <s v="Maharashtra"/>
    <s v="Amarawati"/>
    <x v="2"/>
    <n v="103900"/>
    <n v="1259.8699999999999"/>
    <m/>
    <s v="Medium"/>
    <s v="Large"/>
    <x v="2"/>
    <s v="2010s"/>
    <s v="Pulse"/>
    <n v="1.2125794032723772E-2"/>
  </r>
  <r>
    <n v="2017"/>
    <s v="Maharashtra"/>
    <s v="Amarawati"/>
    <x v="3"/>
    <n v="207460"/>
    <n v="329.97"/>
    <m/>
    <s v="Low"/>
    <s v="Large"/>
    <x v="2"/>
    <s v="2010s"/>
    <s v="Fiber"/>
    <n v="1.5905234744047047E-3"/>
  </r>
  <r>
    <n v="2008"/>
    <s v="Maharashtra"/>
    <s v="Yeotmal"/>
    <x v="0"/>
    <n v="500"/>
    <n v="400"/>
    <m/>
    <s v="Low"/>
    <s v="Small"/>
    <x v="2"/>
    <s v="2000s"/>
    <s v="Cereal"/>
    <n v="0.8"/>
  </r>
  <r>
    <n v="2008"/>
    <s v="Maharashtra"/>
    <s v="Yeotmal"/>
    <x v="1"/>
    <n v="500"/>
    <n v="3000"/>
    <m/>
    <s v="High"/>
    <s v="Small"/>
    <x v="2"/>
    <s v="2000s"/>
    <s v="Cereal"/>
    <n v="6"/>
  </r>
  <r>
    <n v="2008"/>
    <s v="Maharashtra"/>
    <s v="Yeotmal"/>
    <x v="2"/>
    <n v="33400"/>
    <n v="739.52"/>
    <m/>
    <s v="Low"/>
    <s v="Large"/>
    <x v="2"/>
    <s v="2000s"/>
    <s v="Pulse"/>
    <n v="2.2141317365269461E-2"/>
  </r>
  <r>
    <n v="2008"/>
    <s v="Maharashtra"/>
    <s v="Yeotmal"/>
    <x v="3"/>
    <n v="379400"/>
    <n v="318.95"/>
    <m/>
    <s v="Low"/>
    <s v="Large"/>
    <x v="2"/>
    <s v="2000s"/>
    <s v="Fiber"/>
    <n v="8.4066947812335259E-4"/>
  </r>
  <r>
    <n v="2009"/>
    <s v="Maharashtra"/>
    <s v="Yeotmal"/>
    <x v="0"/>
    <n v="200"/>
    <n v="1650"/>
    <m/>
    <s v="Medium"/>
    <s v="Small"/>
    <x v="2"/>
    <s v="2000s"/>
    <s v="Cereal"/>
    <n v="8.25"/>
  </r>
  <r>
    <n v="2009"/>
    <s v="Maharashtra"/>
    <s v="Yeotmal"/>
    <x v="1"/>
    <n v="1100"/>
    <n v="2218.1799999999998"/>
    <m/>
    <s v="Medium"/>
    <s v="Medium"/>
    <x v="2"/>
    <s v="2000s"/>
    <s v="Cereal"/>
    <n v="2.0165272727272727"/>
  </r>
  <r>
    <n v="2009"/>
    <s v="Maharashtra"/>
    <s v="Yeotmal"/>
    <x v="2"/>
    <n v="27600"/>
    <n v="646.01"/>
    <m/>
    <s v="Low"/>
    <s v="Large"/>
    <x v="2"/>
    <s v="2000s"/>
    <s v="Pulse"/>
    <n v="2.3406159420289854E-2"/>
  </r>
  <r>
    <n v="2009"/>
    <s v="Maharashtra"/>
    <s v="Yeotmal"/>
    <x v="3"/>
    <n v="392100"/>
    <n v="219.66"/>
    <m/>
    <s v="Low"/>
    <s v="Large"/>
    <x v="2"/>
    <s v="2000s"/>
    <s v="Fiber"/>
    <n v="5.6021423106350423E-4"/>
  </r>
  <r>
    <n v="2010"/>
    <s v="Maharashtra"/>
    <s v="Yeotmal"/>
    <x v="1"/>
    <n v="800"/>
    <n v="1825"/>
    <m/>
    <s v="Medium"/>
    <s v="Small"/>
    <x v="2"/>
    <s v="2010s"/>
    <s v="Cereal"/>
    <n v="2.28125"/>
  </r>
  <r>
    <n v="2010"/>
    <s v="Maharashtra"/>
    <s v="Yeotmal"/>
    <x v="2"/>
    <n v="38000"/>
    <n v="1155.79"/>
    <m/>
    <s v="Medium"/>
    <s v="Large"/>
    <x v="2"/>
    <s v="2010s"/>
    <s v="Pulse"/>
    <n v="3.0415526315789473E-2"/>
  </r>
  <r>
    <n v="2010"/>
    <s v="Maharashtra"/>
    <s v="Yeotmal"/>
    <x v="3"/>
    <n v="479800"/>
    <n v="274.91000000000003"/>
    <m/>
    <s v="Low"/>
    <s v="Large"/>
    <x v="2"/>
    <s v="2010s"/>
    <s v="Fiber"/>
    <n v="5.7296790329303886E-4"/>
  </r>
  <r>
    <n v="2011"/>
    <s v="Maharashtra"/>
    <s v="Yeotmal"/>
    <x v="0"/>
    <n v="100"/>
    <n v="1000"/>
    <m/>
    <s v="Medium"/>
    <s v="Small"/>
    <x v="2"/>
    <s v="2010s"/>
    <s v="Cereal"/>
    <n v="10"/>
  </r>
  <r>
    <n v="2011"/>
    <s v="Maharashtra"/>
    <s v="Yeotmal"/>
    <x v="1"/>
    <n v="500"/>
    <n v="2780"/>
    <m/>
    <s v="Medium"/>
    <s v="Small"/>
    <x v="2"/>
    <s v="2010s"/>
    <s v="Cereal"/>
    <n v="5.56"/>
  </r>
  <r>
    <n v="2011"/>
    <s v="Maharashtra"/>
    <s v="Yeotmal"/>
    <x v="2"/>
    <n v="40600"/>
    <n v="1289.6600000000001"/>
    <m/>
    <s v="Medium"/>
    <s v="Large"/>
    <x v="2"/>
    <s v="2010s"/>
    <s v="Pulse"/>
    <n v="3.1765024630541872E-2"/>
  </r>
  <r>
    <n v="2011"/>
    <s v="Maharashtra"/>
    <s v="Yeotmal"/>
    <x v="3"/>
    <n v="481100"/>
    <n v="252.11"/>
    <m/>
    <s v="Low"/>
    <s v="Large"/>
    <x v="2"/>
    <s v="2010s"/>
    <s v="Fiber"/>
    <n v="5.2402826855123675E-4"/>
  </r>
  <r>
    <n v="2012"/>
    <s v="Maharashtra"/>
    <s v="Yeotmal"/>
    <x v="0"/>
    <n v="100"/>
    <n v="400"/>
    <m/>
    <s v="Low"/>
    <s v="Small"/>
    <x v="2"/>
    <s v="2010s"/>
    <s v="Cereal"/>
    <n v="4"/>
  </r>
  <r>
    <n v="2012"/>
    <s v="Maharashtra"/>
    <s v="Yeotmal"/>
    <x v="1"/>
    <n v="1260"/>
    <n v="888.89"/>
    <m/>
    <s v="Low"/>
    <s v="Medium"/>
    <x v="2"/>
    <s v="2010s"/>
    <s v="Cereal"/>
    <n v="0.70546825396825397"/>
  </r>
  <r>
    <n v="2012"/>
    <s v="Maharashtra"/>
    <s v="Yeotmal"/>
    <x v="2"/>
    <n v="45600"/>
    <n v="1185.53"/>
    <m/>
    <s v="Medium"/>
    <s v="Large"/>
    <x v="2"/>
    <s v="2010s"/>
    <s v="Pulse"/>
    <n v="2.5998464912280701E-2"/>
  </r>
  <r>
    <n v="2012"/>
    <s v="Maharashtra"/>
    <s v="Yeotmal"/>
    <x v="3"/>
    <n v="467600"/>
    <n v="356.8"/>
    <m/>
    <s v="Low"/>
    <s v="Large"/>
    <x v="2"/>
    <s v="2010s"/>
    <s v="Fiber"/>
    <n v="7.6304533789563732E-4"/>
  </r>
  <r>
    <n v="2013"/>
    <s v="Maharashtra"/>
    <s v="Yeotmal"/>
    <x v="1"/>
    <n v="400"/>
    <n v="1250"/>
    <m/>
    <s v="Medium"/>
    <s v="Small"/>
    <x v="2"/>
    <s v="2010s"/>
    <s v="Cereal"/>
    <n v="3.125"/>
  </r>
  <r>
    <n v="2013"/>
    <s v="Maharashtra"/>
    <s v="Yeotmal"/>
    <x v="2"/>
    <n v="45600"/>
    <n v="813.6"/>
    <m/>
    <s v="Low"/>
    <s v="Large"/>
    <x v="2"/>
    <s v="2010s"/>
    <s v="Pulse"/>
    <n v="1.7842105263157895E-2"/>
  </r>
  <r>
    <n v="2013"/>
    <s v="Maharashtra"/>
    <s v="Yeotmal"/>
    <x v="3"/>
    <n v="416300"/>
    <n v="302.83"/>
    <m/>
    <s v="Low"/>
    <s v="Large"/>
    <x v="2"/>
    <s v="2010s"/>
    <s v="Fiber"/>
    <n v="7.2743214028344943E-4"/>
  </r>
  <r>
    <n v="2014"/>
    <s v="Maharashtra"/>
    <s v="Yeotmal"/>
    <x v="1"/>
    <n v="1300"/>
    <n v="1000"/>
    <m/>
    <s v="Medium"/>
    <s v="Medium"/>
    <x v="2"/>
    <s v="2010s"/>
    <s v="Cereal"/>
    <n v="0.76923076923076927"/>
  </r>
  <r>
    <n v="2014"/>
    <s v="Maharashtra"/>
    <s v="Yeotmal"/>
    <x v="2"/>
    <n v="38500"/>
    <n v="846.75"/>
    <m/>
    <s v="Low"/>
    <s v="Large"/>
    <x v="2"/>
    <s v="2010s"/>
    <s v="Pulse"/>
    <n v="2.1993506493506492E-2"/>
  </r>
  <r>
    <n v="2014"/>
    <s v="Maharashtra"/>
    <s v="Yeotmal"/>
    <x v="3"/>
    <n v="421000"/>
    <n v="122.87"/>
    <m/>
    <s v="Low"/>
    <s v="Large"/>
    <x v="2"/>
    <s v="2010s"/>
    <s v="Fiber"/>
    <n v="2.9185273159144893E-4"/>
  </r>
  <r>
    <n v="2015"/>
    <s v="Maharashtra"/>
    <s v="Yeotmal"/>
    <x v="1"/>
    <n v="3400"/>
    <n v="882.35"/>
    <m/>
    <s v="Low"/>
    <s v="Medium"/>
    <x v="2"/>
    <s v="2010s"/>
    <s v="Cereal"/>
    <n v="0.25951470588235293"/>
  </r>
  <r>
    <n v="2015"/>
    <s v="Maharashtra"/>
    <s v="Yeotmal"/>
    <x v="2"/>
    <n v="80900"/>
    <n v="737.95"/>
    <m/>
    <s v="Low"/>
    <s v="Large"/>
    <x v="2"/>
    <s v="2010s"/>
    <s v="Pulse"/>
    <n v="9.1217552533992587E-3"/>
  </r>
  <r>
    <n v="2015"/>
    <s v="Maharashtra"/>
    <s v="Yeotmal"/>
    <x v="3"/>
    <n v="432900"/>
    <n v="200.99"/>
    <m/>
    <s v="Low"/>
    <s v="Large"/>
    <x v="2"/>
    <s v="2010s"/>
    <s v="Fiber"/>
    <n v="4.6428736428736429E-4"/>
  </r>
  <r>
    <n v="2016"/>
    <s v="Maharashtra"/>
    <s v="Yeotmal"/>
    <x v="1"/>
    <n v="3400"/>
    <n v="2147.06"/>
    <m/>
    <s v="Medium"/>
    <s v="Medium"/>
    <x v="2"/>
    <s v="2010s"/>
    <s v="Cereal"/>
    <n v="0.63148823529411768"/>
  </r>
  <r>
    <n v="2016"/>
    <s v="Maharashtra"/>
    <s v="Yeotmal"/>
    <x v="2"/>
    <n v="147700"/>
    <n v="738.66"/>
    <m/>
    <s v="Low"/>
    <s v="Large"/>
    <x v="2"/>
    <s v="2010s"/>
    <s v="Pulse"/>
    <n v="5.0010832769126603E-3"/>
  </r>
  <r>
    <n v="2016"/>
    <s v="Maharashtra"/>
    <s v="Yeotmal"/>
    <x v="3"/>
    <n v="420700"/>
    <n v="469.75"/>
    <m/>
    <s v="Low"/>
    <s v="Large"/>
    <x v="2"/>
    <s v="2010s"/>
    <s v="Fiber"/>
    <n v="1.1165913952935584E-3"/>
  </r>
  <r>
    <n v="2017"/>
    <s v="Maharashtra"/>
    <s v="Yeotmal"/>
    <x v="1"/>
    <n v="2400"/>
    <n v="2041.67"/>
    <m/>
    <s v="Medium"/>
    <s v="Medium"/>
    <x v="2"/>
    <s v="2010s"/>
    <s v="Cereal"/>
    <n v="0.85069583333333332"/>
  </r>
  <r>
    <n v="2017"/>
    <s v="Maharashtra"/>
    <s v="Yeotmal"/>
    <x v="2"/>
    <n v="94100"/>
    <n v="797.02"/>
    <m/>
    <s v="Low"/>
    <s v="Large"/>
    <x v="2"/>
    <s v="2010s"/>
    <s v="Pulse"/>
    <n v="8.4699256110520715E-3"/>
  </r>
  <r>
    <n v="2017"/>
    <s v="Maharashtra"/>
    <s v="Yeotmal"/>
    <x v="3"/>
    <n v="470300"/>
    <n v="182.76"/>
    <m/>
    <s v="Low"/>
    <s v="Large"/>
    <x v="2"/>
    <s v="2010s"/>
    <s v="Fiber"/>
    <n v="3.8860301934935145E-4"/>
  </r>
  <r>
    <n v="2008"/>
    <s v="Maharashtra"/>
    <s v="Wardha"/>
    <x v="1"/>
    <n v="100"/>
    <n v="2000"/>
    <m/>
    <s v="Medium"/>
    <s v="Small"/>
    <x v="2"/>
    <s v="2000s"/>
    <s v="Cereal"/>
    <n v="20"/>
  </r>
  <r>
    <n v="2008"/>
    <s v="Maharashtra"/>
    <s v="Wardha"/>
    <x v="2"/>
    <n v="16800"/>
    <n v="535.71"/>
    <m/>
    <s v="Low"/>
    <s v="Large"/>
    <x v="2"/>
    <s v="2000s"/>
    <s v="Pulse"/>
    <n v="3.1887499999999999E-2"/>
  </r>
  <r>
    <n v="2008"/>
    <s v="Maharashtra"/>
    <s v="Wardha"/>
    <x v="3"/>
    <n v="68500"/>
    <n v="208.03"/>
    <m/>
    <s v="Low"/>
    <s v="Large"/>
    <x v="2"/>
    <s v="2000s"/>
    <s v="Fiber"/>
    <n v="3.0369343065693431E-3"/>
  </r>
  <r>
    <n v="2009"/>
    <s v="Maharashtra"/>
    <s v="Wardha"/>
    <x v="2"/>
    <n v="26600"/>
    <n v="533.08000000000004"/>
    <m/>
    <s v="Low"/>
    <s v="Large"/>
    <x v="2"/>
    <s v="2000s"/>
    <s v="Pulse"/>
    <n v="2.00406015037594E-2"/>
  </r>
  <r>
    <n v="2009"/>
    <s v="Maharashtra"/>
    <s v="Wardha"/>
    <x v="3"/>
    <n v="145400"/>
    <n v="232.53"/>
    <m/>
    <s v="Low"/>
    <s v="Large"/>
    <x v="2"/>
    <s v="2000s"/>
    <s v="Fiber"/>
    <n v="1.5992434662998624E-3"/>
  </r>
  <r>
    <n v="2010"/>
    <s v="Maharashtra"/>
    <s v="Wardha"/>
    <x v="2"/>
    <n v="27600"/>
    <n v="766.3"/>
    <m/>
    <s v="Low"/>
    <s v="Large"/>
    <x v="2"/>
    <s v="2010s"/>
    <s v="Pulse"/>
    <n v="2.7764492753623186E-2"/>
  </r>
  <r>
    <n v="2010"/>
    <s v="Maharashtra"/>
    <s v="Wardha"/>
    <x v="3"/>
    <n v="190600"/>
    <n v="234.58"/>
    <m/>
    <s v="Low"/>
    <s v="Large"/>
    <x v="2"/>
    <s v="2010s"/>
    <s v="Fiber"/>
    <n v="1.2307450157397692E-3"/>
  </r>
  <r>
    <n v="2011"/>
    <s v="Maharashtra"/>
    <s v="Wardha"/>
    <x v="1"/>
    <n v="100"/>
    <n v="700"/>
    <m/>
    <s v="Low"/>
    <s v="Small"/>
    <x v="2"/>
    <s v="2010s"/>
    <s v="Cereal"/>
    <n v="7"/>
  </r>
  <r>
    <n v="2011"/>
    <s v="Maharashtra"/>
    <s v="Wardha"/>
    <x v="2"/>
    <n v="28000"/>
    <n v="709.64"/>
    <m/>
    <s v="Low"/>
    <s v="Large"/>
    <x v="2"/>
    <s v="2010s"/>
    <s v="Pulse"/>
    <n v="2.5344285714285715E-2"/>
  </r>
  <r>
    <n v="2011"/>
    <s v="Maharashtra"/>
    <s v="Wardha"/>
    <x v="3"/>
    <n v="178400"/>
    <n v="320.8"/>
    <m/>
    <s v="Low"/>
    <s v="Large"/>
    <x v="2"/>
    <s v="2010s"/>
    <s v="Fiber"/>
    <n v="1.7982062780269059E-3"/>
  </r>
  <r>
    <n v="2012"/>
    <s v="Maharashtra"/>
    <s v="Wardha"/>
    <x v="2"/>
    <n v="30000"/>
    <n v="927"/>
    <m/>
    <s v="Low"/>
    <s v="Large"/>
    <x v="2"/>
    <s v="2010s"/>
    <s v="Pulse"/>
    <n v="3.09E-2"/>
  </r>
  <r>
    <n v="2012"/>
    <s v="Maharashtra"/>
    <s v="Wardha"/>
    <x v="3"/>
    <n v="172400"/>
    <n v="320.42"/>
    <m/>
    <s v="Low"/>
    <s v="Large"/>
    <x v="2"/>
    <s v="2010s"/>
    <s v="Fiber"/>
    <n v="1.8585846867749422E-3"/>
  </r>
  <r>
    <n v="2013"/>
    <s v="Maharashtra"/>
    <s v="Wardha"/>
    <x v="1"/>
    <n v="500"/>
    <n v="1000"/>
    <m/>
    <s v="Medium"/>
    <s v="Small"/>
    <x v="2"/>
    <s v="2010s"/>
    <s v="Cereal"/>
    <n v="2"/>
  </r>
  <r>
    <n v="2013"/>
    <s v="Maharashtra"/>
    <s v="Wardha"/>
    <x v="2"/>
    <n v="36400"/>
    <n v="755.49"/>
    <m/>
    <s v="Low"/>
    <s v="Large"/>
    <x v="2"/>
    <s v="2010s"/>
    <s v="Pulse"/>
    <n v="2.075521978021978E-2"/>
  </r>
  <r>
    <n v="2013"/>
    <s v="Maharashtra"/>
    <s v="Wardha"/>
    <x v="3"/>
    <n v="176900"/>
    <n v="258.95999999999998"/>
    <m/>
    <s v="Low"/>
    <s v="Large"/>
    <x v="2"/>
    <s v="2010s"/>
    <s v="Fiber"/>
    <n v="1.4638778971170152E-3"/>
  </r>
  <r>
    <n v="2014"/>
    <s v="Maharashtra"/>
    <s v="Wardha"/>
    <x v="1"/>
    <n v="1000"/>
    <n v="1000"/>
    <m/>
    <s v="Medium"/>
    <s v="Medium"/>
    <x v="2"/>
    <s v="2010s"/>
    <s v="Cereal"/>
    <n v="1"/>
  </r>
  <r>
    <n v="2014"/>
    <s v="Maharashtra"/>
    <s v="Wardha"/>
    <x v="2"/>
    <n v="31000"/>
    <n v="787.1"/>
    <m/>
    <s v="Low"/>
    <s v="Large"/>
    <x v="2"/>
    <s v="2010s"/>
    <s v="Pulse"/>
    <n v="2.539032258064516E-2"/>
  </r>
  <r>
    <n v="2014"/>
    <s v="Maharashtra"/>
    <s v="Wardha"/>
    <x v="3"/>
    <n v="207700"/>
    <n v="159.99"/>
    <m/>
    <s v="Low"/>
    <s v="Large"/>
    <x v="2"/>
    <s v="2010s"/>
    <s v="Fiber"/>
    <n v="7.7029369282619162E-4"/>
  </r>
  <r>
    <n v="2015"/>
    <s v="Maharashtra"/>
    <s v="Wardha"/>
    <x v="1"/>
    <n v="300"/>
    <n v="1000"/>
    <m/>
    <s v="Medium"/>
    <s v="Small"/>
    <x v="2"/>
    <s v="2010s"/>
    <s v="Cereal"/>
    <n v="3.3333333333333335"/>
  </r>
  <r>
    <n v="2015"/>
    <s v="Maharashtra"/>
    <s v="Wardha"/>
    <x v="2"/>
    <n v="28600"/>
    <n v="779.72"/>
    <m/>
    <s v="Low"/>
    <s v="Large"/>
    <x v="2"/>
    <s v="2010s"/>
    <s v="Pulse"/>
    <n v="2.7262937062937063E-2"/>
  </r>
  <r>
    <n v="2015"/>
    <s v="Maharashtra"/>
    <s v="Wardha"/>
    <x v="3"/>
    <n v="223400"/>
    <n v="258.55"/>
    <m/>
    <s v="Low"/>
    <s v="Large"/>
    <x v="2"/>
    <s v="2010s"/>
    <s v="Fiber"/>
    <n v="1.1573410922112802E-3"/>
  </r>
  <r>
    <n v="2016"/>
    <s v="Maharashtra"/>
    <s v="Wardha"/>
    <x v="1"/>
    <n v="130"/>
    <n v="1538.46"/>
    <m/>
    <s v="Medium"/>
    <s v="Small"/>
    <x v="2"/>
    <s v="2010s"/>
    <s v="Cereal"/>
    <n v="11.834307692307693"/>
  </r>
  <r>
    <n v="2016"/>
    <s v="Maharashtra"/>
    <s v="Wardha"/>
    <x v="2"/>
    <n v="29600"/>
    <n v="1141.8900000000001"/>
    <m/>
    <s v="Medium"/>
    <s v="Large"/>
    <x v="2"/>
    <s v="2010s"/>
    <s v="Pulse"/>
    <n v="3.857736486486487E-2"/>
  </r>
  <r>
    <n v="2016"/>
    <s v="Maharashtra"/>
    <s v="Wardha"/>
    <x v="3"/>
    <n v="240500"/>
    <n v="538.04999999999995"/>
    <m/>
    <s v="Low"/>
    <s v="Large"/>
    <x v="2"/>
    <s v="2010s"/>
    <s v="Fiber"/>
    <n v="2.2372141372141371E-3"/>
  </r>
  <r>
    <n v="2017"/>
    <s v="Maharashtra"/>
    <s v="Wardha"/>
    <x v="1"/>
    <n v="230"/>
    <n v="442.48"/>
    <m/>
    <s v="Low"/>
    <s v="Small"/>
    <x v="2"/>
    <s v="2010s"/>
    <s v="Cereal"/>
    <n v="1.9238260869565218"/>
  </r>
  <r>
    <n v="2017"/>
    <s v="Maharashtra"/>
    <s v="Wardha"/>
    <x v="2"/>
    <n v="31400"/>
    <n v="1171.97"/>
    <m/>
    <s v="Medium"/>
    <s v="Large"/>
    <x v="2"/>
    <s v="2010s"/>
    <s v="Pulse"/>
    <n v="3.732388535031847E-2"/>
  </r>
  <r>
    <n v="2017"/>
    <s v="Maharashtra"/>
    <s v="Wardha"/>
    <x v="3"/>
    <n v="251060"/>
    <n v="450.61"/>
    <m/>
    <s v="Low"/>
    <s v="Large"/>
    <x v="2"/>
    <s v="2010s"/>
    <s v="Fiber"/>
    <n v="1.7948299211343903E-3"/>
  </r>
  <r>
    <n v="2008"/>
    <s v="Maharashtra"/>
    <s v="Nagpur"/>
    <x v="0"/>
    <n v="57500"/>
    <n v="949.57"/>
    <m/>
    <s v="Low"/>
    <s v="Large"/>
    <x v="2"/>
    <s v="2000s"/>
    <s v="Cereal"/>
    <n v="1.6514260869565218E-2"/>
  </r>
  <r>
    <n v="2008"/>
    <s v="Maharashtra"/>
    <s v="Nagpur"/>
    <x v="1"/>
    <n v="600"/>
    <n v="1500"/>
    <m/>
    <s v="Medium"/>
    <s v="Small"/>
    <x v="2"/>
    <s v="2000s"/>
    <s v="Cereal"/>
    <n v="2.5"/>
  </r>
  <r>
    <n v="2008"/>
    <s v="Maharashtra"/>
    <s v="Nagpur"/>
    <x v="2"/>
    <n v="66400"/>
    <n v="600.9"/>
    <m/>
    <s v="Low"/>
    <s v="Large"/>
    <x v="2"/>
    <s v="2000s"/>
    <s v="Pulse"/>
    <n v="9.0496987951807217E-3"/>
  </r>
  <r>
    <n v="2008"/>
    <s v="Maharashtra"/>
    <s v="Nagpur"/>
    <x v="3"/>
    <n v="44300"/>
    <n v="243.79"/>
    <m/>
    <s v="Low"/>
    <s v="Large"/>
    <x v="2"/>
    <s v="2000s"/>
    <s v="Fiber"/>
    <n v="5.5031602708803607E-3"/>
  </r>
  <r>
    <n v="2009"/>
    <s v="Maharashtra"/>
    <s v="Nagpur"/>
    <x v="0"/>
    <n v="70900"/>
    <n v="1146.26"/>
    <m/>
    <s v="Medium"/>
    <s v="Large"/>
    <x v="2"/>
    <s v="2000s"/>
    <s v="Cereal"/>
    <n v="1.6167277856135403E-2"/>
  </r>
  <r>
    <n v="2009"/>
    <s v="Maharashtra"/>
    <s v="Nagpur"/>
    <x v="1"/>
    <n v="200"/>
    <n v="2250"/>
    <m/>
    <s v="Medium"/>
    <s v="Small"/>
    <x v="2"/>
    <s v="2000s"/>
    <s v="Cereal"/>
    <n v="11.25"/>
  </r>
  <r>
    <n v="2009"/>
    <s v="Maharashtra"/>
    <s v="Nagpur"/>
    <x v="2"/>
    <n v="73800"/>
    <n v="796.75"/>
    <m/>
    <s v="Low"/>
    <s v="Large"/>
    <x v="2"/>
    <s v="2000s"/>
    <s v="Pulse"/>
    <n v="1.0796070460704608E-2"/>
  </r>
  <r>
    <n v="2009"/>
    <s v="Maharashtra"/>
    <s v="Nagpur"/>
    <x v="3"/>
    <n v="63600"/>
    <n v="237.74"/>
    <m/>
    <s v="Low"/>
    <s v="Large"/>
    <x v="2"/>
    <s v="2000s"/>
    <s v="Fiber"/>
    <n v="3.7380503144654091E-3"/>
  </r>
  <r>
    <n v="2010"/>
    <s v="Maharashtra"/>
    <s v="Nagpur"/>
    <x v="0"/>
    <n v="71500"/>
    <n v="983.22"/>
    <m/>
    <s v="Low"/>
    <s v="Large"/>
    <x v="2"/>
    <s v="2010s"/>
    <s v="Cereal"/>
    <n v="1.3751328671328672E-2"/>
  </r>
  <r>
    <n v="2010"/>
    <s v="Maharashtra"/>
    <s v="Nagpur"/>
    <x v="1"/>
    <n v="100"/>
    <n v="2500"/>
    <m/>
    <s v="Medium"/>
    <s v="Small"/>
    <x v="2"/>
    <s v="2010s"/>
    <s v="Cereal"/>
    <n v="25"/>
  </r>
  <r>
    <n v="2010"/>
    <s v="Maharashtra"/>
    <s v="Nagpur"/>
    <x v="2"/>
    <n v="84900"/>
    <n v="866.2"/>
    <m/>
    <s v="Low"/>
    <s v="Large"/>
    <x v="2"/>
    <s v="2010s"/>
    <s v="Pulse"/>
    <n v="1.0202591283863369E-2"/>
  </r>
  <r>
    <n v="2010"/>
    <s v="Maharashtra"/>
    <s v="Nagpur"/>
    <x v="3"/>
    <n v="80800"/>
    <n v="265.10000000000002"/>
    <m/>
    <s v="Low"/>
    <s v="Large"/>
    <x v="2"/>
    <s v="2010s"/>
    <s v="Fiber"/>
    <n v="3.2809405940594063E-3"/>
  </r>
  <r>
    <n v="2011"/>
    <s v="Maharashtra"/>
    <s v="Nagpur"/>
    <x v="0"/>
    <n v="77500"/>
    <n v="1514.84"/>
    <m/>
    <s v="Medium"/>
    <s v="Large"/>
    <x v="2"/>
    <s v="2010s"/>
    <s v="Cereal"/>
    <n v="1.9546322580645162E-2"/>
  </r>
  <r>
    <n v="2011"/>
    <s v="Maharashtra"/>
    <s v="Nagpur"/>
    <x v="1"/>
    <n v="400"/>
    <n v="700"/>
    <m/>
    <s v="Low"/>
    <s v="Small"/>
    <x v="2"/>
    <s v="2010s"/>
    <s v="Cereal"/>
    <n v="1.75"/>
  </r>
  <r>
    <n v="2011"/>
    <s v="Maharashtra"/>
    <s v="Nagpur"/>
    <x v="2"/>
    <n v="69900"/>
    <n v="884.12"/>
    <m/>
    <s v="Low"/>
    <s v="Large"/>
    <x v="2"/>
    <s v="2010s"/>
    <s v="Pulse"/>
    <n v="1.2648354792560801E-2"/>
  </r>
  <r>
    <n v="2011"/>
    <s v="Maharashtra"/>
    <s v="Nagpur"/>
    <x v="3"/>
    <n v="102100"/>
    <n v="236.14"/>
    <m/>
    <s v="Low"/>
    <s v="Large"/>
    <x v="2"/>
    <s v="2010s"/>
    <s v="Fiber"/>
    <n v="2.3128305582761997E-3"/>
  </r>
  <r>
    <n v="2012"/>
    <s v="Maharashtra"/>
    <s v="Nagpur"/>
    <x v="0"/>
    <n v="67100"/>
    <n v="1497.02"/>
    <m/>
    <s v="Medium"/>
    <s v="Large"/>
    <x v="2"/>
    <s v="2010s"/>
    <s v="Cereal"/>
    <n v="2.2310283159463488E-2"/>
  </r>
  <r>
    <n v="2012"/>
    <s v="Maharashtra"/>
    <s v="Nagpur"/>
    <x v="1"/>
    <n v="500"/>
    <n v="2000"/>
    <m/>
    <s v="Medium"/>
    <s v="Small"/>
    <x v="2"/>
    <s v="2010s"/>
    <s v="Cereal"/>
    <n v="4"/>
  </r>
  <r>
    <n v="2012"/>
    <s v="Maharashtra"/>
    <s v="Nagpur"/>
    <x v="2"/>
    <n v="71000"/>
    <n v="852.82"/>
    <m/>
    <s v="Low"/>
    <s v="Large"/>
    <x v="2"/>
    <s v="2010s"/>
    <s v="Pulse"/>
    <n v="1.2011549295774649E-2"/>
  </r>
  <r>
    <n v="2012"/>
    <s v="Maharashtra"/>
    <s v="Nagpur"/>
    <x v="3"/>
    <n v="89400"/>
    <n v="336.13"/>
    <m/>
    <s v="Low"/>
    <s v="Large"/>
    <x v="2"/>
    <s v="2010s"/>
    <s v="Fiber"/>
    <n v="3.7598434004474271E-3"/>
  </r>
  <r>
    <n v="2013"/>
    <s v="Maharashtra"/>
    <s v="Nagpur"/>
    <x v="0"/>
    <n v="77800"/>
    <n v="1352.18"/>
    <m/>
    <s v="Medium"/>
    <s v="Large"/>
    <x v="2"/>
    <s v="2010s"/>
    <s v="Cereal"/>
    <n v="1.7380205655526993E-2"/>
  </r>
  <r>
    <n v="2013"/>
    <s v="Maharashtra"/>
    <s v="Nagpur"/>
    <x v="1"/>
    <n v="500"/>
    <n v="1800"/>
    <m/>
    <s v="Medium"/>
    <s v="Small"/>
    <x v="2"/>
    <s v="2010s"/>
    <s v="Cereal"/>
    <n v="3.6"/>
  </r>
  <r>
    <n v="2013"/>
    <s v="Maharashtra"/>
    <s v="Nagpur"/>
    <x v="2"/>
    <n v="71700"/>
    <n v="629.01"/>
    <m/>
    <s v="Low"/>
    <s v="Large"/>
    <x v="2"/>
    <s v="2010s"/>
    <s v="Pulse"/>
    <n v="8.7728033472803339E-3"/>
  </r>
  <r>
    <n v="2013"/>
    <s v="Maharashtra"/>
    <s v="Nagpur"/>
    <x v="3"/>
    <n v="92400"/>
    <n v="292.97000000000003"/>
    <m/>
    <s v="Low"/>
    <s v="Large"/>
    <x v="2"/>
    <s v="2010s"/>
    <s v="Fiber"/>
    <n v="3.1706709956709962E-3"/>
  </r>
  <r>
    <n v="2014"/>
    <s v="Maharashtra"/>
    <s v="Nagpur"/>
    <x v="0"/>
    <n v="78800"/>
    <n v="1211.93"/>
    <m/>
    <s v="Medium"/>
    <s v="Large"/>
    <x v="2"/>
    <s v="2010s"/>
    <s v="Cereal"/>
    <n v="1.5379822335025382E-2"/>
  </r>
  <r>
    <n v="2014"/>
    <s v="Maharashtra"/>
    <s v="Nagpur"/>
    <x v="1"/>
    <n v="600"/>
    <n v="1333.33"/>
    <m/>
    <s v="Medium"/>
    <s v="Small"/>
    <x v="2"/>
    <s v="2010s"/>
    <s v="Cereal"/>
    <n v="2.2222166666666667"/>
  </r>
  <r>
    <n v="2014"/>
    <s v="Maharashtra"/>
    <s v="Nagpur"/>
    <x v="2"/>
    <n v="67000"/>
    <n v="695.52"/>
    <m/>
    <s v="Low"/>
    <s v="Large"/>
    <x v="2"/>
    <s v="2010s"/>
    <s v="Pulse"/>
    <n v="1.0380895522388059E-2"/>
  </r>
  <r>
    <n v="2014"/>
    <s v="Maharashtra"/>
    <s v="Nagpur"/>
    <x v="3"/>
    <n v="111300"/>
    <n v="242.95"/>
    <m/>
    <s v="Low"/>
    <s v="Large"/>
    <x v="2"/>
    <s v="2010s"/>
    <s v="Fiber"/>
    <n v="2.182839173405211E-3"/>
  </r>
  <r>
    <n v="2015"/>
    <s v="Maharashtra"/>
    <s v="Nagpur"/>
    <x v="0"/>
    <n v="88700"/>
    <n v="1209.7"/>
    <m/>
    <s v="Medium"/>
    <s v="Large"/>
    <x v="2"/>
    <s v="2010s"/>
    <s v="Cereal"/>
    <n v="1.3638105975197296E-2"/>
  </r>
  <r>
    <n v="2015"/>
    <s v="Maharashtra"/>
    <s v="Nagpur"/>
    <x v="1"/>
    <n v="200"/>
    <n v="1000"/>
    <m/>
    <s v="Medium"/>
    <s v="Small"/>
    <x v="2"/>
    <s v="2010s"/>
    <s v="Cereal"/>
    <n v="5"/>
  </r>
  <r>
    <n v="2015"/>
    <s v="Maharashtra"/>
    <s v="Nagpur"/>
    <x v="2"/>
    <n v="67400"/>
    <n v="755.19"/>
    <m/>
    <s v="Low"/>
    <s v="Large"/>
    <x v="2"/>
    <s v="2010s"/>
    <s v="Pulse"/>
    <n v="1.120459940652819E-2"/>
  </r>
  <r>
    <n v="2015"/>
    <s v="Maharashtra"/>
    <s v="Nagpur"/>
    <x v="3"/>
    <n v="126400"/>
    <n v="229.83"/>
    <m/>
    <s v="Low"/>
    <s v="Large"/>
    <x v="2"/>
    <s v="2010s"/>
    <s v="Fiber"/>
    <n v="1.8182753164556963E-3"/>
  </r>
  <r>
    <n v="2016"/>
    <s v="Maharashtra"/>
    <s v="Nagpur"/>
    <x v="0"/>
    <n v="87700"/>
    <n v="1942.99"/>
    <m/>
    <s v="Medium"/>
    <s v="Large"/>
    <x v="2"/>
    <s v="2010s"/>
    <s v="Cereal"/>
    <n v="2.2154960091220068E-2"/>
  </r>
  <r>
    <n v="2016"/>
    <s v="Maharashtra"/>
    <s v="Nagpur"/>
    <x v="1"/>
    <n v="60"/>
    <n v="2187.5"/>
    <m/>
    <s v="Medium"/>
    <s v="Small"/>
    <x v="2"/>
    <s v="2010s"/>
    <s v="Cereal"/>
    <n v="36.458333333333336"/>
  </r>
  <r>
    <n v="2016"/>
    <s v="Maharashtra"/>
    <s v="Nagpur"/>
    <x v="2"/>
    <n v="63400"/>
    <n v="776.03"/>
    <m/>
    <s v="Low"/>
    <s v="Large"/>
    <x v="2"/>
    <s v="2010s"/>
    <s v="Pulse"/>
    <n v="1.2240220820189274E-2"/>
  </r>
  <r>
    <n v="2016"/>
    <s v="Maharashtra"/>
    <s v="Nagpur"/>
    <x v="3"/>
    <n v="136500"/>
    <n v="725.54"/>
    <m/>
    <s v="Low"/>
    <s v="Large"/>
    <x v="2"/>
    <s v="2010s"/>
    <s v="Fiber"/>
    <n v="5.3153113553113546E-3"/>
  </r>
  <r>
    <n v="2017"/>
    <s v="Maharashtra"/>
    <s v="Nagpur"/>
    <x v="0"/>
    <n v="97280"/>
    <n v="1887.43"/>
    <m/>
    <s v="Medium"/>
    <s v="Large"/>
    <x v="2"/>
    <s v="2010s"/>
    <s v="Cereal"/>
    <n v="1.9402035361842106E-2"/>
  </r>
  <r>
    <n v="2017"/>
    <s v="Maharashtra"/>
    <s v="Nagpur"/>
    <x v="1"/>
    <n v="510"/>
    <n v="492.13"/>
    <m/>
    <s v="Low"/>
    <s v="Small"/>
    <x v="2"/>
    <s v="2010s"/>
    <s v="Cereal"/>
    <n v="0.96496078431372545"/>
  </r>
  <r>
    <n v="2017"/>
    <s v="Maharashtra"/>
    <s v="Nagpur"/>
    <x v="2"/>
    <n v="64400"/>
    <n v="1158.3900000000001"/>
    <m/>
    <s v="Medium"/>
    <s v="Large"/>
    <x v="2"/>
    <s v="2010s"/>
    <s v="Pulse"/>
    <n v="1.7987422360248449E-2"/>
  </r>
  <r>
    <n v="2017"/>
    <s v="Maharashtra"/>
    <s v="Nagpur"/>
    <x v="3"/>
    <n v="145170"/>
    <n v="431"/>
    <m/>
    <s v="Low"/>
    <s v="Large"/>
    <x v="2"/>
    <s v="2010s"/>
    <s v="Fiber"/>
    <n v="2.9689329751326032E-3"/>
  </r>
  <r>
    <n v="2008"/>
    <s v="Maharashtra"/>
    <s v="Bhandara"/>
    <x v="0"/>
    <n v="363900"/>
    <n v="729.32"/>
    <m/>
    <s v="Low"/>
    <s v="Large"/>
    <x v="2"/>
    <s v="2000s"/>
    <s v="Cereal"/>
    <n v="2.0041769716955208E-3"/>
  </r>
  <r>
    <n v="2008"/>
    <s v="Maharashtra"/>
    <s v="Bhandara"/>
    <x v="1"/>
    <n v="100"/>
    <n v="2000"/>
    <m/>
    <s v="Medium"/>
    <s v="Small"/>
    <x v="2"/>
    <s v="2000s"/>
    <s v="Cereal"/>
    <n v="20"/>
  </r>
  <r>
    <n v="2008"/>
    <s v="Maharashtra"/>
    <s v="Bhandara"/>
    <x v="2"/>
    <n v="8700"/>
    <n v="482.76"/>
    <m/>
    <s v="Low"/>
    <s v="Large"/>
    <x v="2"/>
    <s v="2000s"/>
    <s v="Pulse"/>
    <n v="5.548965517241379E-2"/>
  </r>
  <r>
    <n v="2009"/>
    <s v="Maharashtra"/>
    <s v="Bhandara"/>
    <x v="0"/>
    <n v="361700"/>
    <n v="1055.6300000000001"/>
    <m/>
    <s v="Medium"/>
    <s v="Large"/>
    <x v="2"/>
    <s v="2000s"/>
    <s v="Cereal"/>
    <n v="2.9185236383743435E-3"/>
  </r>
  <r>
    <n v="2009"/>
    <s v="Maharashtra"/>
    <s v="Bhandara"/>
    <x v="1"/>
    <n v="100"/>
    <n v="2200"/>
    <m/>
    <s v="Medium"/>
    <s v="Small"/>
    <x v="2"/>
    <s v="2000s"/>
    <s v="Cereal"/>
    <n v="22"/>
  </r>
  <r>
    <n v="2009"/>
    <s v="Maharashtra"/>
    <s v="Bhandara"/>
    <x v="2"/>
    <n v="11100"/>
    <n v="570.27"/>
    <m/>
    <s v="Low"/>
    <s v="Large"/>
    <x v="2"/>
    <s v="2000s"/>
    <s v="Pulse"/>
    <n v="5.1375675675675671E-2"/>
  </r>
  <r>
    <n v="2010"/>
    <s v="Maharashtra"/>
    <s v="Bhandara"/>
    <x v="0"/>
    <n v="378600"/>
    <n v="1604.99"/>
    <m/>
    <s v="Medium"/>
    <s v="Large"/>
    <x v="2"/>
    <s v="2010s"/>
    <s v="Cereal"/>
    <n v="4.2392762810353939E-3"/>
  </r>
  <r>
    <n v="2010"/>
    <s v="Maharashtra"/>
    <s v="Bhandara"/>
    <x v="1"/>
    <n v="200"/>
    <n v="2300"/>
    <m/>
    <s v="Medium"/>
    <s v="Small"/>
    <x v="2"/>
    <s v="2010s"/>
    <s v="Cereal"/>
    <n v="11.5"/>
  </r>
  <r>
    <n v="2010"/>
    <s v="Maharashtra"/>
    <s v="Bhandara"/>
    <x v="2"/>
    <n v="13100"/>
    <n v="647.33000000000004"/>
    <m/>
    <s v="Low"/>
    <s v="Large"/>
    <x v="2"/>
    <s v="2010s"/>
    <s v="Pulse"/>
    <n v="4.9414503816793895E-2"/>
  </r>
  <r>
    <n v="2011"/>
    <s v="Maharashtra"/>
    <s v="Bhandara"/>
    <x v="0"/>
    <n v="365800"/>
    <n v="1732.7"/>
    <m/>
    <s v="Medium"/>
    <s v="Large"/>
    <x v="2"/>
    <s v="2010s"/>
    <s v="Cereal"/>
    <n v="4.7367413887370148E-3"/>
  </r>
  <r>
    <n v="2011"/>
    <s v="Maharashtra"/>
    <s v="Bhandara"/>
    <x v="1"/>
    <n v="200"/>
    <n v="700"/>
    <m/>
    <s v="Low"/>
    <s v="Small"/>
    <x v="2"/>
    <s v="2010s"/>
    <s v="Cereal"/>
    <n v="3.5"/>
  </r>
  <r>
    <n v="2011"/>
    <s v="Maharashtra"/>
    <s v="Bhandara"/>
    <x v="2"/>
    <n v="12700"/>
    <n v="640.16"/>
    <m/>
    <s v="Low"/>
    <s v="Large"/>
    <x v="2"/>
    <s v="2010s"/>
    <s v="Pulse"/>
    <n v="5.040629921259842E-2"/>
  </r>
  <r>
    <n v="2012"/>
    <s v="Maharashtra"/>
    <s v="Bhandara"/>
    <x v="0"/>
    <n v="370700"/>
    <n v="1982.65"/>
    <m/>
    <s v="Medium"/>
    <s v="Large"/>
    <x v="2"/>
    <s v="2010s"/>
    <s v="Cereal"/>
    <n v="5.348394928513623E-3"/>
  </r>
  <r>
    <n v="2012"/>
    <s v="Maharashtra"/>
    <s v="Bhandara"/>
    <x v="1"/>
    <n v="150"/>
    <n v="1466.67"/>
    <m/>
    <s v="Medium"/>
    <s v="Small"/>
    <x v="2"/>
    <s v="2010s"/>
    <s v="Cereal"/>
    <n v="9.7778000000000009"/>
  </r>
  <r>
    <n v="2012"/>
    <s v="Maharashtra"/>
    <s v="Bhandara"/>
    <x v="2"/>
    <n v="13200"/>
    <n v="526.52"/>
    <m/>
    <s v="Low"/>
    <s v="Large"/>
    <x v="2"/>
    <s v="2010s"/>
    <s v="Pulse"/>
    <n v="3.9887878787878785E-2"/>
  </r>
  <r>
    <n v="2013"/>
    <s v="Maharashtra"/>
    <s v="Bhandara"/>
    <x v="0"/>
    <n v="396100"/>
    <n v="1639.96"/>
    <m/>
    <s v="Medium"/>
    <s v="Large"/>
    <x v="2"/>
    <s v="2010s"/>
    <s v="Cereal"/>
    <n v="4.1402676091895985E-3"/>
  </r>
  <r>
    <n v="2013"/>
    <s v="Maharashtra"/>
    <s v="Bhandara"/>
    <x v="1"/>
    <n v="100"/>
    <n v="3000"/>
    <m/>
    <s v="High"/>
    <s v="Small"/>
    <x v="2"/>
    <s v="2010s"/>
    <s v="Cereal"/>
    <n v="30"/>
  </r>
  <r>
    <n v="2013"/>
    <s v="Maharashtra"/>
    <s v="Bhandara"/>
    <x v="2"/>
    <n v="17000"/>
    <n v="505.88"/>
    <m/>
    <s v="Low"/>
    <s v="Large"/>
    <x v="2"/>
    <s v="2010s"/>
    <s v="Pulse"/>
    <n v="2.9757647058823528E-2"/>
  </r>
  <r>
    <n v="2014"/>
    <s v="Maharashtra"/>
    <s v="Bhandara"/>
    <x v="0"/>
    <n v="383800"/>
    <n v="1822.56"/>
    <m/>
    <s v="Medium"/>
    <s v="Large"/>
    <x v="2"/>
    <s v="2010s"/>
    <s v="Cereal"/>
    <n v="4.7487232933819696E-3"/>
  </r>
  <r>
    <n v="2014"/>
    <s v="Maharashtra"/>
    <s v="Bhandara"/>
    <x v="1"/>
    <n v="600"/>
    <n v="500"/>
    <m/>
    <s v="Low"/>
    <s v="Small"/>
    <x v="2"/>
    <s v="2010s"/>
    <s v="Cereal"/>
    <n v="0.83333333333333337"/>
  </r>
  <r>
    <n v="2014"/>
    <s v="Maharashtra"/>
    <s v="Bhandara"/>
    <x v="2"/>
    <n v="21700"/>
    <n v="534.55999999999995"/>
    <m/>
    <s v="Low"/>
    <s v="Large"/>
    <x v="2"/>
    <s v="2010s"/>
    <s v="Pulse"/>
    <n v="2.4634101382488477E-2"/>
  </r>
  <r>
    <n v="2015"/>
    <s v="Maharashtra"/>
    <s v="Bhandara"/>
    <x v="0"/>
    <n v="370400"/>
    <n v="1549.14"/>
    <m/>
    <s v="Medium"/>
    <s v="Large"/>
    <x v="2"/>
    <s v="2010s"/>
    <s v="Cereal"/>
    <n v="4.1823434125269985E-3"/>
  </r>
  <r>
    <n v="2015"/>
    <s v="Maharashtra"/>
    <s v="Bhandara"/>
    <x v="1"/>
    <n v="2200"/>
    <n v="863.64"/>
    <m/>
    <s v="Low"/>
    <s v="Medium"/>
    <x v="2"/>
    <s v="2010s"/>
    <s v="Cereal"/>
    <n v="0.39256363636363634"/>
  </r>
  <r>
    <n v="2015"/>
    <s v="Maharashtra"/>
    <s v="Bhandara"/>
    <x v="2"/>
    <n v="11000"/>
    <n v="427.27"/>
    <m/>
    <s v="Low"/>
    <s v="Large"/>
    <x v="2"/>
    <s v="2010s"/>
    <s v="Pulse"/>
    <n v="3.8842727272727272E-2"/>
  </r>
  <r>
    <n v="2016"/>
    <s v="Maharashtra"/>
    <s v="Bhandara"/>
    <x v="0"/>
    <n v="391700"/>
    <n v="2268.83"/>
    <m/>
    <s v="Medium"/>
    <s v="Large"/>
    <x v="2"/>
    <s v="2010s"/>
    <s v="Cereal"/>
    <n v="5.7922644881286695E-3"/>
  </r>
  <r>
    <n v="2016"/>
    <s v="Maharashtra"/>
    <s v="Bhandara"/>
    <x v="1"/>
    <n v="930"/>
    <n v="1585.31"/>
    <m/>
    <s v="Medium"/>
    <s v="Small"/>
    <x v="2"/>
    <s v="2010s"/>
    <s v="Cereal"/>
    <n v="1.7046344086021505"/>
  </r>
  <r>
    <n v="2016"/>
    <s v="Maharashtra"/>
    <s v="Bhandara"/>
    <x v="2"/>
    <n v="16100"/>
    <n v="621.12"/>
    <m/>
    <s v="Low"/>
    <s v="Large"/>
    <x v="2"/>
    <s v="2010s"/>
    <s v="Pulse"/>
    <n v="3.857888198757764E-2"/>
  </r>
  <r>
    <n v="2017"/>
    <s v="Maharashtra"/>
    <s v="Bhandara"/>
    <x v="0"/>
    <n v="315890"/>
    <n v="1421.69"/>
    <m/>
    <s v="Medium"/>
    <s v="Large"/>
    <x v="2"/>
    <s v="2010s"/>
    <s v="Cereal"/>
    <n v="4.5005856469024028E-3"/>
  </r>
  <r>
    <n v="2017"/>
    <s v="Maharashtra"/>
    <s v="Bhandara"/>
    <x v="1"/>
    <n v="740"/>
    <n v="444.15"/>
    <m/>
    <s v="Low"/>
    <s v="Small"/>
    <x v="2"/>
    <s v="2010s"/>
    <s v="Cereal"/>
    <n v="0.60020270270270271"/>
  </r>
  <r>
    <n v="2017"/>
    <s v="Maharashtra"/>
    <s v="Bhandara"/>
    <x v="2"/>
    <n v="15400"/>
    <n v="961.04"/>
    <m/>
    <s v="Low"/>
    <s v="Large"/>
    <x v="2"/>
    <s v="2010s"/>
    <s v="Pulse"/>
    <n v="6.2405194805194804E-2"/>
  </r>
  <r>
    <n v="2017"/>
    <s v="Maharashtra"/>
    <s v="Bhandara"/>
    <x v="3"/>
    <n v="40"/>
    <n v="473.68"/>
    <m/>
    <s v="Low"/>
    <s v="Small"/>
    <x v="2"/>
    <s v="2010s"/>
    <s v="Fiber"/>
    <n v="11.842000000000001"/>
  </r>
  <r>
    <n v="2008"/>
    <s v="Maharashtra"/>
    <s v="Chandrapur"/>
    <x v="0"/>
    <n v="311500"/>
    <n v="849.12"/>
    <m/>
    <s v="Low"/>
    <s v="Large"/>
    <x v="2"/>
    <s v="2000s"/>
    <s v="Cereal"/>
    <n v="2.7259069020866772E-3"/>
  </r>
  <r>
    <n v="2008"/>
    <s v="Maharashtra"/>
    <s v="Chandrapur"/>
    <x v="1"/>
    <n v="2400"/>
    <n v="1541.67"/>
    <m/>
    <s v="Medium"/>
    <s v="Medium"/>
    <x v="2"/>
    <s v="2000s"/>
    <s v="Cereal"/>
    <n v="0.64236250000000006"/>
  </r>
  <r>
    <n v="2008"/>
    <s v="Maharashtra"/>
    <s v="Chandrapur"/>
    <x v="2"/>
    <n v="31900"/>
    <n v="492.16"/>
    <m/>
    <s v="Low"/>
    <s v="Large"/>
    <x v="2"/>
    <s v="2000s"/>
    <s v="Pulse"/>
    <n v="1.5428213166144202E-2"/>
  </r>
  <r>
    <n v="2008"/>
    <s v="Maharashtra"/>
    <s v="Chandrapur"/>
    <x v="3"/>
    <n v="49400"/>
    <n v="283"/>
    <m/>
    <s v="Low"/>
    <s v="Large"/>
    <x v="2"/>
    <s v="2000s"/>
    <s v="Fiber"/>
    <n v="5.7287449392712554E-3"/>
  </r>
  <r>
    <n v="2009"/>
    <s v="Maharashtra"/>
    <s v="Chandrapur"/>
    <x v="0"/>
    <n v="264100"/>
    <n v="705.87"/>
    <m/>
    <s v="Low"/>
    <s v="Large"/>
    <x v="2"/>
    <s v="2000s"/>
    <s v="Cereal"/>
    <n v="2.672737599394169E-3"/>
  </r>
  <r>
    <n v="2009"/>
    <s v="Maharashtra"/>
    <s v="Chandrapur"/>
    <x v="1"/>
    <n v="2700"/>
    <n v="1988.89"/>
    <m/>
    <s v="Medium"/>
    <s v="Medium"/>
    <x v="2"/>
    <s v="2000s"/>
    <s v="Cereal"/>
    <n v="0.73662592592592602"/>
  </r>
  <r>
    <n v="2009"/>
    <s v="Maharashtra"/>
    <s v="Chandrapur"/>
    <x v="2"/>
    <n v="31800"/>
    <n v="447.48"/>
    <m/>
    <s v="Low"/>
    <s v="Large"/>
    <x v="2"/>
    <s v="2000s"/>
    <s v="Pulse"/>
    <n v="1.4071698113207548E-2"/>
  </r>
  <r>
    <n v="2009"/>
    <s v="Maharashtra"/>
    <s v="Chandrapur"/>
    <x v="3"/>
    <n v="56800"/>
    <n v="242.61"/>
    <m/>
    <s v="Low"/>
    <s v="Large"/>
    <x v="2"/>
    <s v="2000s"/>
    <s v="Fiber"/>
    <n v="4.2713028169014088E-3"/>
  </r>
  <r>
    <n v="2010"/>
    <s v="Maharashtra"/>
    <s v="Chandrapur"/>
    <x v="0"/>
    <n v="275500"/>
    <n v="1453.65"/>
    <m/>
    <s v="Medium"/>
    <s v="Large"/>
    <x v="2"/>
    <s v="2010s"/>
    <s v="Cereal"/>
    <n v="5.2764065335753176E-3"/>
  </r>
  <r>
    <n v="2010"/>
    <s v="Maharashtra"/>
    <s v="Chandrapur"/>
    <x v="1"/>
    <n v="3070"/>
    <n v="2325.73"/>
    <m/>
    <s v="Medium"/>
    <s v="Medium"/>
    <x v="2"/>
    <s v="2010s"/>
    <s v="Cereal"/>
    <n v="0.75756677524429972"/>
  </r>
  <r>
    <n v="2010"/>
    <s v="Maharashtra"/>
    <s v="Chandrapur"/>
    <x v="2"/>
    <n v="40200"/>
    <n v="602.24"/>
    <m/>
    <s v="Low"/>
    <s v="Large"/>
    <x v="2"/>
    <s v="2010s"/>
    <s v="Pulse"/>
    <n v="1.4981094527363185E-2"/>
  </r>
  <r>
    <n v="2010"/>
    <s v="Maharashtra"/>
    <s v="Chandrapur"/>
    <x v="3"/>
    <n v="96100"/>
    <n v="231.11"/>
    <m/>
    <s v="Low"/>
    <s v="Large"/>
    <x v="2"/>
    <s v="2010s"/>
    <s v="Fiber"/>
    <n v="2.4048907388137357E-3"/>
  </r>
  <r>
    <n v="2011"/>
    <s v="Maharashtra"/>
    <s v="Chandrapur"/>
    <x v="0"/>
    <n v="315000"/>
    <n v="1239.02"/>
    <m/>
    <s v="Medium"/>
    <s v="Large"/>
    <x v="2"/>
    <s v="2010s"/>
    <s v="Cereal"/>
    <n v="3.9333968253968251E-3"/>
  </r>
  <r>
    <n v="2011"/>
    <s v="Maharashtra"/>
    <s v="Chandrapur"/>
    <x v="1"/>
    <n v="3400"/>
    <n v="1358.82"/>
    <m/>
    <s v="Medium"/>
    <s v="Medium"/>
    <x v="2"/>
    <s v="2010s"/>
    <s v="Cereal"/>
    <n v="0.39965294117647054"/>
  </r>
  <r>
    <n v="2011"/>
    <s v="Maharashtra"/>
    <s v="Chandrapur"/>
    <x v="2"/>
    <n v="29200"/>
    <n v="578.08000000000004"/>
    <m/>
    <s v="Low"/>
    <s v="Large"/>
    <x v="2"/>
    <s v="2010s"/>
    <s v="Pulse"/>
    <n v="1.9797260273972606E-2"/>
  </r>
  <r>
    <n v="2011"/>
    <s v="Maharashtra"/>
    <s v="Chandrapur"/>
    <x v="3"/>
    <n v="104200"/>
    <n v="270.83"/>
    <m/>
    <s v="Low"/>
    <s v="Large"/>
    <x v="2"/>
    <s v="2010s"/>
    <s v="Fiber"/>
    <n v="2.5991362763915548E-3"/>
  </r>
  <r>
    <n v="2012"/>
    <s v="Maharashtra"/>
    <s v="Chandrapur"/>
    <x v="0"/>
    <n v="315100"/>
    <n v="1557.54"/>
    <m/>
    <s v="Medium"/>
    <s v="Large"/>
    <x v="2"/>
    <s v="2010s"/>
    <s v="Cereal"/>
    <n v="4.9430022215169785E-3"/>
  </r>
  <r>
    <n v="2012"/>
    <s v="Maharashtra"/>
    <s v="Chandrapur"/>
    <x v="1"/>
    <n v="3400"/>
    <n v="1626.47"/>
    <m/>
    <s v="Medium"/>
    <s v="Medium"/>
    <x v="2"/>
    <s v="2010s"/>
    <s v="Cereal"/>
    <n v="0.4783735294117647"/>
  </r>
  <r>
    <n v="2012"/>
    <s v="Maharashtra"/>
    <s v="Chandrapur"/>
    <x v="2"/>
    <n v="31900"/>
    <n v="788.09"/>
    <m/>
    <s v="Low"/>
    <s v="Large"/>
    <x v="2"/>
    <s v="2010s"/>
    <s v="Pulse"/>
    <n v="2.4705015673981191E-2"/>
  </r>
  <r>
    <n v="2012"/>
    <s v="Maharashtra"/>
    <s v="Chandrapur"/>
    <x v="3"/>
    <n v="112800"/>
    <n v="421.63"/>
    <m/>
    <s v="Low"/>
    <s v="Large"/>
    <x v="2"/>
    <s v="2010s"/>
    <s v="Fiber"/>
    <n v="3.7378546099290778E-3"/>
  </r>
  <r>
    <n v="2013"/>
    <s v="Maharashtra"/>
    <s v="Chandrapur"/>
    <x v="0"/>
    <n v="319400"/>
    <n v="1409.52"/>
    <m/>
    <s v="Medium"/>
    <s v="Large"/>
    <x v="2"/>
    <s v="2010s"/>
    <s v="Cereal"/>
    <n v="4.4130244207889789E-3"/>
  </r>
  <r>
    <n v="2013"/>
    <s v="Maharashtra"/>
    <s v="Chandrapur"/>
    <x v="1"/>
    <n v="2700"/>
    <n v="2740.74"/>
    <m/>
    <s v="Medium"/>
    <s v="Medium"/>
    <x v="2"/>
    <s v="2010s"/>
    <s v="Cereal"/>
    <n v="1.0150888888888887"/>
  </r>
  <r>
    <n v="2013"/>
    <s v="Maharashtra"/>
    <s v="Chandrapur"/>
    <x v="2"/>
    <n v="36400"/>
    <n v="519.23"/>
    <m/>
    <s v="Low"/>
    <s v="Large"/>
    <x v="2"/>
    <s v="2010s"/>
    <s v="Pulse"/>
    <n v="1.4264560439560441E-2"/>
  </r>
  <r>
    <n v="2013"/>
    <s v="Maharashtra"/>
    <s v="Chandrapur"/>
    <x v="3"/>
    <n v="112400"/>
    <n v="336.92"/>
    <m/>
    <s v="Low"/>
    <s v="Large"/>
    <x v="2"/>
    <s v="2010s"/>
    <s v="Fiber"/>
    <n v="2.9975088967971533E-3"/>
  </r>
  <r>
    <n v="2014"/>
    <s v="Maharashtra"/>
    <s v="Chandrapur"/>
    <x v="0"/>
    <n v="301500"/>
    <n v="1060.03"/>
    <m/>
    <s v="Medium"/>
    <s v="Large"/>
    <x v="2"/>
    <s v="2010s"/>
    <s v="Cereal"/>
    <n v="3.5158540630182422E-3"/>
  </r>
  <r>
    <n v="2014"/>
    <s v="Maharashtra"/>
    <s v="Chandrapur"/>
    <x v="1"/>
    <n v="1900"/>
    <n v="1473.68"/>
    <m/>
    <s v="Medium"/>
    <s v="Medium"/>
    <x v="2"/>
    <s v="2010s"/>
    <s v="Cereal"/>
    <n v="0.77562105263157899"/>
  </r>
  <r>
    <n v="2014"/>
    <s v="Maharashtra"/>
    <s v="Chandrapur"/>
    <x v="2"/>
    <n v="32900"/>
    <n v="434.65"/>
    <m/>
    <s v="Low"/>
    <s v="Large"/>
    <x v="2"/>
    <s v="2010s"/>
    <s v="Pulse"/>
    <n v="1.3211246200607901E-2"/>
  </r>
  <r>
    <n v="2014"/>
    <s v="Maharashtra"/>
    <s v="Chandrapur"/>
    <x v="3"/>
    <n v="127900"/>
    <n v="213.21"/>
    <m/>
    <s v="Low"/>
    <s v="Large"/>
    <x v="2"/>
    <s v="2010s"/>
    <s v="Fiber"/>
    <n v="1.6670054730258015E-3"/>
  </r>
  <r>
    <n v="2015"/>
    <s v="Maharashtra"/>
    <s v="Chandrapur"/>
    <x v="0"/>
    <n v="292400"/>
    <n v="847.81"/>
    <m/>
    <s v="Low"/>
    <s v="Large"/>
    <x v="2"/>
    <s v="2010s"/>
    <s v="Cereal"/>
    <n v="2.8994870041039668E-3"/>
  </r>
  <r>
    <n v="2015"/>
    <s v="Maharashtra"/>
    <s v="Chandrapur"/>
    <x v="1"/>
    <n v="2100"/>
    <n v="1380.95"/>
    <m/>
    <s v="Medium"/>
    <s v="Medium"/>
    <x v="2"/>
    <s v="2010s"/>
    <s v="Cereal"/>
    <n v="0.65759523809523812"/>
  </r>
  <r>
    <n v="2015"/>
    <s v="Maharashtra"/>
    <s v="Chandrapur"/>
    <x v="2"/>
    <n v="38800"/>
    <n v="592.78"/>
    <m/>
    <s v="Low"/>
    <s v="Large"/>
    <x v="2"/>
    <s v="2010s"/>
    <s v="Pulse"/>
    <n v="1.527783505154639E-2"/>
  </r>
  <r>
    <n v="2015"/>
    <s v="Maharashtra"/>
    <s v="Chandrapur"/>
    <x v="3"/>
    <n v="161000"/>
    <n v="234.91"/>
    <m/>
    <s v="Low"/>
    <s v="Large"/>
    <x v="2"/>
    <s v="2010s"/>
    <s v="Fiber"/>
    <n v="1.4590683229813665E-3"/>
  </r>
  <r>
    <n v="2016"/>
    <s v="Maharashtra"/>
    <s v="Chandrapur"/>
    <x v="0"/>
    <n v="296500"/>
    <n v="1790.22"/>
    <m/>
    <s v="Medium"/>
    <s v="Large"/>
    <x v="2"/>
    <s v="2010s"/>
    <s v="Cereal"/>
    <n v="6.0378414839797638E-3"/>
  </r>
  <r>
    <n v="2016"/>
    <s v="Maharashtra"/>
    <s v="Chandrapur"/>
    <x v="1"/>
    <n v="2130"/>
    <n v="2527.23"/>
    <m/>
    <s v="Medium"/>
    <s v="Medium"/>
    <x v="2"/>
    <s v="2010s"/>
    <s v="Cereal"/>
    <n v="1.1864929577464789"/>
  </r>
  <r>
    <n v="2016"/>
    <s v="Maharashtra"/>
    <s v="Chandrapur"/>
    <x v="2"/>
    <n v="44000"/>
    <n v="515.91"/>
    <m/>
    <s v="Low"/>
    <s v="Large"/>
    <x v="2"/>
    <s v="2010s"/>
    <s v="Pulse"/>
    <n v="1.1725227272727273E-2"/>
  </r>
  <r>
    <n v="2016"/>
    <s v="Maharashtra"/>
    <s v="Chandrapur"/>
    <x v="3"/>
    <n v="167700"/>
    <n v="605.15"/>
    <m/>
    <s v="Low"/>
    <s v="Large"/>
    <x v="2"/>
    <s v="2010s"/>
    <s v="Fiber"/>
    <n v="3.6085271317829455E-3"/>
  </r>
  <r>
    <n v="2017"/>
    <s v="Maharashtra"/>
    <s v="Chandrapur"/>
    <x v="0"/>
    <n v="284380"/>
    <n v="1010.26"/>
    <m/>
    <s v="Medium"/>
    <s v="Large"/>
    <x v="2"/>
    <s v="2010s"/>
    <s v="Cereal"/>
    <n v="3.5525001758210844E-3"/>
  </r>
  <r>
    <n v="2017"/>
    <s v="Maharashtra"/>
    <s v="Chandrapur"/>
    <x v="1"/>
    <n v="2370"/>
    <n v="2309.41"/>
    <m/>
    <s v="Medium"/>
    <s v="Medium"/>
    <x v="2"/>
    <s v="2010s"/>
    <s v="Cereal"/>
    <n v="0.97443459915611808"/>
  </r>
  <r>
    <n v="2017"/>
    <s v="Maharashtra"/>
    <s v="Chandrapur"/>
    <x v="2"/>
    <n v="37600"/>
    <n v="617.02"/>
    <m/>
    <s v="Low"/>
    <s v="Large"/>
    <x v="2"/>
    <s v="2010s"/>
    <s v="Pulse"/>
    <n v="1.6410106382978722E-2"/>
  </r>
  <r>
    <n v="2017"/>
    <s v="Maharashtra"/>
    <s v="Chandrapur"/>
    <x v="3"/>
    <n v="170690"/>
    <n v="366.76"/>
    <m/>
    <s v="Low"/>
    <s v="Large"/>
    <x v="2"/>
    <s v="2010s"/>
    <s v="Fiber"/>
    <n v="2.1486906087058409E-3"/>
  </r>
  <r>
    <n v="2008"/>
    <s v="Gujarat"/>
    <s v="Ahmedabad"/>
    <x v="0"/>
    <n v="105950"/>
    <n v="1866.61"/>
    <m/>
    <s v="Medium"/>
    <s v="Large"/>
    <x v="2"/>
    <s v="2000s"/>
    <s v="Cereal"/>
    <n v="1.7617838603114677E-2"/>
  </r>
  <r>
    <n v="2008"/>
    <s v="Gujarat"/>
    <s v="Ahmedabad"/>
    <x v="1"/>
    <n v="350"/>
    <n v="1500"/>
    <m/>
    <s v="Medium"/>
    <s v="Small"/>
    <x v="2"/>
    <s v="2000s"/>
    <s v="Cereal"/>
    <n v="4.2857142857142856"/>
  </r>
  <r>
    <n v="2008"/>
    <s v="Gujarat"/>
    <s v="Ahmedabad"/>
    <x v="2"/>
    <n v="19720"/>
    <n v="594.28"/>
    <m/>
    <s v="Low"/>
    <s v="Large"/>
    <x v="2"/>
    <s v="2000s"/>
    <s v="Pulse"/>
    <n v="3.0135902636916834E-2"/>
  </r>
  <r>
    <n v="2008"/>
    <s v="Gujarat"/>
    <s v="Ahmedabad"/>
    <x v="3"/>
    <n v="213840"/>
    <n v="271.49"/>
    <m/>
    <s v="Low"/>
    <s v="Large"/>
    <x v="2"/>
    <s v="2000s"/>
    <s v="Fiber"/>
    <n v="1.2695940890385335E-3"/>
  </r>
  <r>
    <n v="2009"/>
    <s v="Gujarat"/>
    <s v="Ahmedabad"/>
    <x v="0"/>
    <n v="95250"/>
    <n v="2513.2600000000002"/>
    <m/>
    <s v="Medium"/>
    <s v="Large"/>
    <x v="2"/>
    <s v="2000s"/>
    <s v="Cereal"/>
    <n v="2.6385931758530184E-2"/>
  </r>
  <r>
    <n v="2009"/>
    <s v="Gujarat"/>
    <s v="Ahmedabad"/>
    <x v="1"/>
    <n v="540"/>
    <n v="1000"/>
    <m/>
    <s v="Medium"/>
    <s v="Small"/>
    <x v="2"/>
    <s v="2000s"/>
    <s v="Cereal"/>
    <n v="1.8518518518518519"/>
  </r>
  <r>
    <n v="2009"/>
    <s v="Gujarat"/>
    <s v="Ahmedabad"/>
    <x v="2"/>
    <n v="4400"/>
    <n v="568.17999999999995"/>
    <m/>
    <s v="Low"/>
    <s v="Medium"/>
    <x v="2"/>
    <s v="2000s"/>
    <s v="Pulse"/>
    <n v="0.12913181818181818"/>
  </r>
  <r>
    <n v="2009"/>
    <s v="Gujarat"/>
    <s v="Ahmedabad"/>
    <x v="3"/>
    <n v="240060"/>
    <n v="310.55"/>
    <m/>
    <s v="Low"/>
    <s v="Large"/>
    <x v="2"/>
    <s v="2000s"/>
    <s v="Fiber"/>
    <n v="1.2936349246021829E-3"/>
  </r>
  <r>
    <n v="2010"/>
    <s v="Gujarat"/>
    <s v="Ahmedabad"/>
    <x v="0"/>
    <n v="122940"/>
    <n v="2701.08"/>
    <m/>
    <s v="Medium"/>
    <s v="Large"/>
    <x v="2"/>
    <s v="2010s"/>
    <s v="Cereal"/>
    <n v="2.1970717423133234E-2"/>
  </r>
  <r>
    <n v="2010"/>
    <s v="Gujarat"/>
    <s v="Ahmedabad"/>
    <x v="1"/>
    <n v="570"/>
    <n v="1793.71"/>
    <m/>
    <s v="Medium"/>
    <s v="Small"/>
    <x v="2"/>
    <s v="2010s"/>
    <s v="Cereal"/>
    <n v="3.1468596491228071"/>
  </r>
  <r>
    <n v="2010"/>
    <s v="Gujarat"/>
    <s v="Ahmedabad"/>
    <x v="2"/>
    <n v="4460"/>
    <n v="753.31"/>
    <m/>
    <s v="Low"/>
    <s v="Medium"/>
    <x v="2"/>
    <s v="2010s"/>
    <s v="Pulse"/>
    <n v="0.16890358744394618"/>
  </r>
  <r>
    <n v="2010"/>
    <s v="Gujarat"/>
    <s v="Ahmedabad"/>
    <x v="3"/>
    <n v="227140"/>
    <n v="493.03"/>
    <m/>
    <s v="Low"/>
    <s v="Large"/>
    <x v="2"/>
    <s v="2010s"/>
    <s v="Fiber"/>
    <n v="2.1705996301840274E-3"/>
  </r>
  <r>
    <n v="2011"/>
    <s v="Gujarat"/>
    <s v="Ahmedabad"/>
    <x v="0"/>
    <n v="138290"/>
    <n v="2729.43"/>
    <m/>
    <s v="Medium"/>
    <s v="Large"/>
    <x v="2"/>
    <s v="2010s"/>
    <s v="Cereal"/>
    <n v="1.9737001952418828E-2"/>
  </r>
  <r>
    <n v="2011"/>
    <s v="Gujarat"/>
    <s v="Ahmedabad"/>
    <x v="1"/>
    <n v="290"/>
    <n v="1200"/>
    <m/>
    <s v="Medium"/>
    <s v="Small"/>
    <x v="2"/>
    <s v="2010s"/>
    <s v="Cereal"/>
    <n v="4.1379310344827589"/>
  </r>
  <r>
    <n v="2011"/>
    <s v="Gujarat"/>
    <s v="Ahmedabad"/>
    <x v="2"/>
    <n v="29700"/>
    <n v="700.34"/>
    <m/>
    <s v="Low"/>
    <s v="Large"/>
    <x v="2"/>
    <s v="2010s"/>
    <s v="Pulse"/>
    <n v="2.3580471380471382E-2"/>
  </r>
  <r>
    <n v="2011"/>
    <s v="Gujarat"/>
    <s v="Ahmedabad"/>
    <x v="3"/>
    <n v="241430"/>
    <n v="332.45"/>
    <m/>
    <s v="Low"/>
    <s v="Large"/>
    <x v="2"/>
    <s v="2010s"/>
    <s v="Fiber"/>
    <n v="1.3770036863687196E-3"/>
  </r>
  <r>
    <n v="2012"/>
    <s v="Gujarat"/>
    <s v="Ahmedabad"/>
    <x v="0"/>
    <n v="114570"/>
    <n v="2011.77"/>
    <m/>
    <s v="Medium"/>
    <s v="Large"/>
    <x v="2"/>
    <s v="2010s"/>
    <s v="Cereal"/>
    <n v="1.7559308719560095E-2"/>
  </r>
  <r>
    <n v="2012"/>
    <s v="Gujarat"/>
    <s v="Ahmedabad"/>
    <x v="1"/>
    <n v="180"/>
    <n v="1666.67"/>
    <m/>
    <s v="Medium"/>
    <s v="Small"/>
    <x v="2"/>
    <s v="2010s"/>
    <s v="Cereal"/>
    <n v="9.2592777777777791"/>
  </r>
  <r>
    <n v="2012"/>
    <s v="Gujarat"/>
    <s v="Ahmedabad"/>
    <x v="2"/>
    <n v="15700"/>
    <n v="719.75"/>
    <m/>
    <s v="Low"/>
    <s v="Large"/>
    <x v="2"/>
    <s v="2010s"/>
    <s v="Pulse"/>
    <n v="4.584394904458599E-2"/>
  </r>
  <r>
    <n v="2012"/>
    <s v="Gujarat"/>
    <s v="Ahmedabad"/>
    <x v="3"/>
    <n v="197330"/>
    <n v="329.85"/>
    <m/>
    <s v="Low"/>
    <s v="Large"/>
    <x v="2"/>
    <s v="2010s"/>
    <s v="Fiber"/>
    <n v="1.6715653980641566E-3"/>
  </r>
  <r>
    <n v="2013"/>
    <s v="Gujarat"/>
    <s v="Ahmedabad"/>
    <x v="0"/>
    <n v="122390"/>
    <n v="2370.66"/>
    <m/>
    <s v="Medium"/>
    <s v="Large"/>
    <x v="2"/>
    <s v="2010s"/>
    <s v="Cereal"/>
    <n v="1.9369719748345452E-2"/>
  </r>
  <r>
    <n v="2013"/>
    <s v="Gujarat"/>
    <s v="Ahmedabad"/>
    <x v="1"/>
    <n v="20"/>
    <n v="1500"/>
    <m/>
    <s v="Medium"/>
    <s v="Small"/>
    <x v="2"/>
    <s v="2010s"/>
    <s v="Cereal"/>
    <n v="75"/>
  </r>
  <r>
    <n v="2013"/>
    <s v="Gujarat"/>
    <s v="Ahmedabad"/>
    <x v="2"/>
    <n v="19280"/>
    <n v="919.09"/>
    <m/>
    <s v="Low"/>
    <s v="Large"/>
    <x v="2"/>
    <s v="2010s"/>
    <s v="Pulse"/>
    <n v="4.7670643153526975E-2"/>
  </r>
  <r>
    <n v="2013"/>
    <s v="Gujarat"/>
    <s v="Ahmedabad"/>
    <x v="3"/>
    <n v="195770"/>
    <n v="399.33"/>
    <m/>
    <s v="Low"/>
    <s v="Large"/>
    <x v="2"/>
    <s v="2010s"/>
    <s v="Fiber"/>
    <n v="2.0397915921744904E-3"/>
  </r>
  <r>
    <n v="2014"/>
    <s v="Gujarat"/>
    <s v="Ahmedabad"/>
    <x v="0"/>
    <n v="130400"/>
    <n v="2666.66"/>
    <m/>
    <s v="Medium"/>
    <s v="Large"/>
    <x v="2"/>
    <s v="2010s"/>
    <s v="Cereal"/>
    <n v="2.044984662576687E-2"/>
  </r>
  <r>
    <n v="2014"/>
    <s v="Gujarat"/>
    <s v="Ahmedabad"/>
    <x v="1"/>
    <n v="10"/>
    <n v="2000"/>
    <m/>
    <s v="Medium"/>
    <s v="Small"/>
    <x v="2"/>
    <s v="2010s"/>
    <s v="Cereal"/>
    <n v="200"/>
  </r>
  <r>
    <n v="2014"/>
    <s v="Gujarat"/>
    <s v="Ahmedabad"/>
    <x v="2"/>
    <n v="23190"/>
    <n v="840.46"/>
    <m/>
    <s v="Low"/>
    <s v="Large"/>
    <x v="2"/>
    <s v="2010s"/>
    <s v="Pulse"/>
    <n v="3.6242345838723593E-2"/>
  </r>
  <r>
    <n v="2014"/>
    <s v="Gujarat"/>
    <s v="Ahmedabad"/>
    <x v="3"/>
    <n v="236880"/>
    <n v="367.38"/>
    <m/>
    <s v="Low"/>
    <s v="Large"/>
    <x v="2"/>
    <s v="2010s"/>
    <s v="Fiber"/>
    <n v="1.5509118541033435E-3"/>
  </r>
  <r>
    <n v="2015"/>
    <s v="Gujarat"/>
    <s v="Ahmedabad"/>
    <x v="0"/>
    <n v="130690"/>
    <n v="2574.0700000000002"/>
    <m/>
    <s v="Medium"/>
    <s v="Large"/>
    <x v="2"/>
    <s v="2010s"/>
    <s v="Cereal"/>
    <n v="1.9695998163593235E-2"/>
  </r>
  <r>
    <n v="2015"/>
    <s v="Gujarat"/>
    <s v="Ahmedabad"/>
    <x v="1"/>
    <n v="20"/>
    <n v="1666.67"/>
    <m/>
    <s v="Medium"/>
    <s v="Small"/>
    <x v="2"/>
    <s v="2010s"/>
    <s v="Cereal"/>
    <n v="83.333500000000001"/>
  </r>
  <r>
    <n v="2015"/>
    <s v="Gujarat"/>
    <s v="Ahmedabad"/>
    <x v="2"/>
    <n v="8210"/>
    <n v="696.32"/>
    <m/>
    <s v="Low"/>
    <s v="Large"/>
    <x v="2"/>
    <s v="2010s"/>
    <s v="Pulse"/>
    <n v="8.4813641900121806E-2"/>
  </r>
  <r>
    <n v="2015"/>
    <s v="Gujarat"/>
    <s v="Ahmedabad"/>
    <x v="3"/>
    <n v="204640"/>
    <n v="433.62"/>
    <m/>
    <s v="Low"/>
    <s v="Large"/>
    <x v="2"/>
    <s v="2010s"/>
    <s v="Fiber"/>
    <n v="2.1189405785770133E-3"/>
  </r>
  <r>
    <n v="2016"/>
    <s v="Gujarat"/>
    <s v="Ahmedabad"/>
    <x v="0"/>
    <n v="153190"/>
    <n v="2704.69"/>
    <m/>
    <s v="Medium"/>
    <s v="Large"/>
    <x v="2"/>
    <s v="2010s"/>
    <s v="Cereal"/>
    <n v="1.7655786931261831E-2"/>
  </r>
  <r>
    <n v="2016"/>
    <s v="Gujarat"/>
    <s v="Ahmedabad"/>
    <x v="1"/>
    <n v="110"/>
    <n v="1990.91"/>
    <m/>
    <s v="Medium"/>
    <s v="Small"/>
    <x v="2"/>
    <s v="2010s"/>
    <s v="Cereal"/>
    <n v="18.099181818181819"/>
  </r>
  <r>
    <n v="2016"/>
    <s v="Gujarat"/>
    <s v="Ahmedabad"/>
    <x v="2"/>
    <n v="20000"/>
    <n v="715.54"/>
    <m/>
    <s v="Low"/>
    <s v="Large"/>
    <x v="2"/>
    <s v="2010s"/>
    <s v="Pulse"/>
    <n v="3.5776999999999996E-2"/>
  </r>
  <r>
    <n v="2016"/>
    <s v="Gujarat"/>
    <s v="Ahmedabad"/>
    <x v="3"/>
    <n v="177520"/>
    <n v="342.77"/>
    <m/>
    <s v="Low"/>
    <s v="Large"/>
    <x v="2"/>
    <s v="2010s"/>
    <s v="Fiber"/>
    <n v="1.9308810274898602E-3"/>
  </r>
  <r>
    <n v="2017"/>
    <s v="Gujarat"/>
    <s v="Ahmedabad"/>
    <x v="0"/>
    <n v="157760"/>
    <n v="2222.13"/>
    <m/>
    <s v="Medium"/>
    <s v="Large"/>
    <x v="2"/>
    <s v="2010s"/>
    <s v="Cereal"/>
    <n v="1.4085509634888438E-2"/>
  </r>
  <r>
    <n v="2017"/>
    <s v="Gujarat"/>
    <s v="Ahmedabad"/>
    <x v="1"/>
    <n v="1150"/>
    <n v="2213.23"/>
    <m/>
    <s v="Medium"/>
    <s v="Medium"/>
    <x v="2"/>
    <s v="2010s"/>
    <s v="Cereal"/>
    <n v="1.9245478260869566"/>
  </r>
  <r>
    <n v="2017"/>
    <s v="Gujarat"/>
    <s v="Ahmedabad"/>
    <x v="2"/>
    <n v="44160"/>
    <n v="1046.49"/>
    <m/>
    <s v="Medium"/>
    <s v="Large"/>
    <x v="2"/>
    <s v="2010s"/>
    <s v="Pulse"/>
    <n v="2.3697690217391303E-2"/>
  </r>
  <r>
    <n v="2017"/>
    <s v="Gujarat"/>
    <s v="Ahmedabad"/>
    <x v="3"/>
    <n v="177840"/>
    <n v="602.79"/>
    <m/>
    <s v="Low"/>
    <s v="Large"/>
    <x v="2"/>
    <s v="2010s"/>
    <s v="Fiber"/>
    <n v="3.3895074224021592E-3"/>
  </r>
  <r>
    <n v="2008"/>
    <s v="Gujarat"/>
    <s v="Amreli"/>
    <x v="1"/>
    <n v="600"/>
    <n v="1500"/>
    <m/>
    <s v="Medium"/>
    <s v="Small"/>
    <x v="2"/>
    <s v="2000s"/>
    <s v="Cereal"/>
    <n v="2.5"/>
  </r>
  <r>
    <n v="2008"/>
    <s v="Gujarat"/>
    <s v="Amreli"/>
    <x v="2"/>
    <n v="8200"/>
    <n v="1500"/>
    <m/>
    <s v="Medium"/>
    <s v="Large"/>
    <x v="2"/>
    <s v="2000s"/>
    <s v="Pulse"/>
    <n v="0.18292682926829268"/>
  </r>
  <r>
    <n v="2008"/>
    <s v="Gujarat"/>
    <s v="Amreli"/>
    <x v="3"/>
    <n v="227100"/>
    <n v="569.53"/>
    <m/>
    <s v="Low"/>
    <s v="Large"/>
    <x v="2"/>
    <s v="2000s"/>
    <s v="Fiber"/>
    <n v="2.5078379568472036E-3"/>
  </r>
  <r>
    <n v="2009"/>
    <s v="Gujarat"/>
    <s v="Amreli"/>
    <x v="1"/>
    <n v="1200"/>
    <n v="1000"/>
    <m/>
    <s v="Medium"/>
    <s v="Medium"/>
    <x v="2"/>
    <s v="2000s"/>
    <s v="Cereal"/>
    <n v="0.83333333333333337"/>
  </r>
  <r>
    <n v="2009"/>
    <s v="Gujarat"/>
    <s v="Amreli"/>
    <x v="2"/>
    <n v="1800"/>
    <n v="1166.67"/>
    <m/>
    <s v="Medium"/>
    <s v="Medium"/>
    <x v="2"/>
    <s v="2000s"/>
    <s v="Pulse"/>
    <n v="0.64815"/>
  </r>
  <r>
    <n v="2009"/>
    <s v="Gujarat"/>
    <s v="Amreli"/>
    <x v="3"/>
    <n v="245500"/>
    <n v="474.75"/>
    <m/>
    <s v="Low"/>
    <s v="Large"/>
    <x v="2"/>
    <s v="2000s"/>
    <s v="Fiber"/>
    <n v="1.9338085539714867E-3"/>
  </r>
  <r>
    <n v="2010"/>
    <s v="Gujarat"/>
    <s v="Amreli"/>
    <x v="1"/>
    <n v="2400"/>
    <n v="1708.33"/>
    <m/>
    <s v="Medium"/>
    <s v="Medium"/>
    <x v="2"/>
    <s v="2010s"/>
    <s v="Cereal"/>
    <n v="0.71180416666666668"/>
  </r>
  <r>
    <n v="2010"/>
    <s v="Gujarat"/>
    <s v="Amreli"/>
    <x v="2"/>
    <n v="2400"/>
    <n v="1458.33"/>
    <m/>
    <s v="Medium"/>
    <s v="Medium"/>
    <x v="2"/>
    <s v="2010s"/>
    <s v="Pulse"/>
    <n v="0.60763749999999994"/>
  </r>
  <r>
    <n v="2010"/>
    <s v="Gujarat"/>
    <s v="Amreli"/>
    <x v="3"/>
    <n v="269400"/>
    <n v="720.97"/>
    <m/>
    <s v="Low"/>
    <s v="Large"/>
    <x v="2"/>
    <s v="2010s"/>
    <s v="Fiber"/>
    <n v="2.6762063845582776E-3"/>
  </r>
  <r>
    <n v="2011"/>
    <s v="Gujarat"/>
    <s v="Amreli"/>
    <x v="2"/>
    <n v="2600"/>
    <n v="1461.54"/>
    <m/>
    <s v="Medium"/>
    <s v="Medium"/>
    <x v="2"/>
    <s v="2010s"/>
    <s v="Pulse"/>
    <n v="0.56213076923076921"/>
  </r>
  <r>
    <n v="2011"/>
    <s v="Gujarat"/>
    <s v="Amreli"/>
    <x v="3"/>
    <n v="388900"/>
    <n v="441.45"/>
    <m/>
    <s v="Low"/>
    <s v="Large"/>
    <x v="2"/>
    <s v="2010s"/>
    <s v="Fiber"/>
    <n v="1.1351247107225508E-3"/>
  </r>
  <r>
    <n v="2012"/>
    <s v="Gujarat"/>
    <s v="Amreli"/>
    <x v="1"/>
    <n v="300"/>
    <n v="2000"/>
    <m/>
    <s v="Medium"/>
    <s v="Small"/>
    <x v="2"/>
    <s v="2010s"/>
    <s v="Cereal"/>
    <n v="6.666666666666667"/>
  </r>
  <r>
    <n v="2012"/>
    <s v="Gujarat"/>
    <s v="Amreli"/>
    <x v="2"/>
    <n v="2300"/>
    <n v="869.57"/>
    <m/>
    <s v="Low"/>
    <s v="Medium"/>
    <x v="2"/>
    <s v="2010s"/>
    <s v="Pulse"/>
    <n v="0.37807391304347826"/>
  </r>
  <r>
    <n v="2012"/>
    <s v="Gujarat"/>
    <s v="Amreli"/>
    <x v="3"/>
    <n v="289300"/>
    <n v="142.62"/>
    <m/>
    <s v="Low"/>
    <s v="Large"/>
    <x v="2"/>
    <s v="2010s"/>
    <s v="Fiber"/>
    <n v="4.9298306256481163E-4"/>
  </r>
  <r>
    <n v="2013"/>
    <s v="Gujarat"/>
    <s v="Amreli"/>
    <x v="2"/>
    <n v="3460"/>
    <n v="1234.0999999999999"/>
    <m/>
    <s v="Medium"/>
    <s v="Medium"/>
    <x v="2"/>
    <s v="2010s"/>
    <s v="Pulse"/>
    <n v="0.35667630057803468"/>
  </r>
  <r>
    <n v="2013"/>
    <s v="Gujarat"/>
    <s v="Amreli"/>
    <x v="3"/>
    <n v="347230"/>
    <n v="992.71"/>
    <m/>
    <s v="Low"/>
    <s v="Large"/>
    <x v="2"/>
    <s v="2010s"/>
    <s v="Fiber"/>
    <n v="2.8589407597269822E-3"/>
  </r>
  <r>
    <n v="2014"/>
    <s v="Gujarat"/>
    <s v="Amreli"/>
    <x v="1"/>
    <n v="150"/>
    <n v="1333.33"/>
    <m/>
    <s v="Medium"/>
    <s v="Small"/>
    <x v="2"/>
    <s v="2010s"/>
    <s v="Cereal"/>
    <n v="8.8888666666666669"/>
  </r>
  <r>
    <n v="2014"/>
    <s v="Gujarat"/>
    <s v="Amreli"/>
    <x v="2"/>
    <n v="360"/>
    <n v="1444.44"/>
    <m/>
    <s v="Medium"/>
    <s v="Small"/>
    <x v="2"/>
    <s v="2010s"/>
    <s v="Pulse"/>
    <n v="4.0123333333333333"/>
  </r>
  <r>
    <n v="2014"/>
    <s v="Gujarat"/>
    <s v="Amreli"/>
    <x v="3"/>
    <n v="412950"/>
    <n v="326.82"/>
    <m/>
    <s v="Low"/>
    <s v="Large"/>
    <x v="2"/>
    <s v="2010s"/>
    <s v="Fiber"/>
    <n v="7.9142753359970938E-4"/>
  </r>
  <r>
    <n v="2015"/>
    <s v="Gujarat"/>
    <s v="Amreli"/>
    <x v="2"/>
    <n v="1740"/>
    <n v="1373.56"/>
    <m/>
    <s v="Medium"/>
    <s v="Medium"/>
    <x v="2"/>
    <s v="2010s"/>
    <s v="Pulse"/>
    <n v="0.78940229885057467"/>
  </r>
  <r>
    <n v="2015"/>
    <s v="Gujarat"/>
    <s v="Amreli"/>
    <x v="3"/>
    <n v="378760"/>
    <n v="503.83"/>
    <m/>
    <s v="Low"/>
    <s v="Large"/>
    <x v="2"/>
    <s v="2010s"/>
    <s v="Fiber"/>
    <n v="1.3302091033900094E-3"/>
  </r>
  <r>
    <n v="2016"/>
    <s v="Gujarat"/>
    <s v="Amreli"/>
    <x v="1"/>
    <n v="260"/>
    <n v="2031.01"/>
    <m/>
    <s v="Medium"/>
    <s v="Small"/>
    <x v="2"/>
    <s v="2010s"/>
    <s v="Cereal"/>
    <n v="7.811576923076923"/>
  </r>
  <r>
    <n v="2016"/>
    <s v="Gujarat"/>
    <s v="Amreli"/>
    <x v="2"/>
    <n v="2570"/>
    <n v="1548.11"/>
    <m/>
    <s v="Medium"/>
    <s v="Medium"/>
    <x v="2"/>
    <s v="2010s"/>
    <s v="Pulse"/>
    <n v="0.60237743190661475"/>
  </r>
  <r>
    <n v="2016"/>
    <s v="Gujarat"/>
    <s v="Amreli"/>
    <x v="3"/>
    <n v="348630"/>
    <n v="301.76"/>
    <m/>
    <s v="Low"/>
    <s v="Large"/>
    <x v="2"/>
    <s v="2010s"/>
    <s v="Fiber"/>
    <n v="8.6555947566187643E-4"/>
  </r>
  <r>
    <n v="2017"/>
    <s v="Gujarat"/>
    <s v="Amreli"/>
    <x v="2"/>
    <n v="6260"/>
    <n v="2151.56"/>
    <m/>
    <s v="Medium"/>
    <s v="Large"/>
    <x v="2"/>
    <s v="2010s"/>
    <s v="Pulse"/>
    <n v="0.3436996805111821"/>
  </r>
  <r>
    <n v="2017"/>
    <s v="Gujarat"/>
    <s v="Amreli"/>
    <x v="3"/>
    <n v="374750"/>
    <n v="401.08"/>
    <m/>
    <s v="Low"/>
    <s v="Large"/>
    <x v="2"/>
    <s v="2010s"/>
    <s v="Fiber"/>
    <n v="1.0702601734489659E-3"/>
  </r>
  <r>
    <n v="2008"/>
    <s v="Gujarat"/>
    <s v="Banaskantha"/>
    <x v="1"/>
    <n v="10700"/>
    <n v="1766.36"/>
    <m/>
    <s v="Medium"/>
    <s v="Large"/>
    <x v="2"/>
    <s v="2000s"/>
    <s v="Cereal"/>
    <n v="0.16508037383177568"/>
  </r>
  <r>
    <n v="2008"/>
    <s v="Gujarat"/>
    <s v="Banaskantha"/>
    <x v="2"/>
    <n v="300"/>
    <n v="1000"/>
    <m/>
    <s v="Medium"/>
    <s v="Small"/>
    <x v="2"/>
    <s v="2000s"/>
    <s v="Pulse"/>
    <n v="3.3333333333333335"/>
  </r>
  <r>
    <n v="2008"/>
    <s v="Gujarat"/>
    <s v="Banaskantha"/>
    <x v="3"/>
    <n v="28200"/>
    <n v="690.78"/>
    <m/>
    <s v="Low"/>
    <s v="Large"/>
    <x v="2"/>
    <s v="2000s"/>
    <s v="Fiber"/>
    <n v="2.4495744680851063E-2"/>
  </r>
  <r>
    <n v="2009"/>
    <s v="Gujarat"/>
    <s v="Banaskantha"/>
    <x v="1"/>
    <n v="9400"/>
    <n v="1585.11"/>
    <m/>
    <s v="Medium"/>
    <s v="Large"/>
    <x v="2"/>
    <s v="2000s"/>
    <s v="Cereal"/>
    <n v="0.1686287234042553"/>
  </r>
  <r>
    <n v="2009"/>
    <s v="Gujarat"/>
    <s v="Banaskantha"/>
    <x v="2"/>
    <n v="200"/>
    <n v="1000"/>
    <m/>
    <s v="Medium"/>
    <s v="Small"/>
    <x v="2"/>
    <s v="2000s"/>
    <s v="Pulse"/>
    <n v="5"/>
  </r>
  <r>
    <n v="2009"/>
    <s v="Gujarat"/>
    <s v="Banaskantha"/>
    <x v="3"/>
    <n v="32600"/>
    <n v="560.74"/>
    <m/>
    <s v="Low"/>
    <s v="Large"/>
    <x v="2"/>
    <s v="2000s"/>
    <s v="Fiber"/>
    <n v="1.7200613496932516E-2"/>
  </r>
  <r>
    <n v="2010"/>
    <s v="Gujarat"/>
    <s v="Banaskantha"/>
    <x v="1"/>
    <n v="10300"/>
    <n v="2184.4699999999998"/>
    <m/>
    <s v="Medium"/>
    <s v="Large"/>
    <x v="2"/>
    <s v="2010s"/>
    <s v="Cereal"/>
    <n v="0.21208446601941747"/>
  </r>
  <r>
    <n v="2010"/>
    <s v="Gujarat"/>
    <s v="Banaskantha"/>
    <x v="2"/>
    <n v="900"/>
    <n v="1333.33"/>
    <m/>
    <s v="Medium"/>
    <s v="Small"/>
    <x v="2"/>
    <s v="2010s"/>
    <s v="Pulse"/>
    <n v="1.4814777777777777"/>
  </r>
  <r>
    <n v="2010"/>
    <s v="Gujarat"/>
    <s v="Banaskantha"/>
    <x v="3"/>
    <n v="32300"/>
    <n v="597.52"/>
    <m/>
    <s v="Low"/>
    <s v="Large"/>
    <x v="2"/>
    <s v="2010s"/>
    <s v="Fiber"/>
    <n v="1.8499071207430339E-2"/>
  </r>
  <r>
    <n v="2011"/>
    <s v="Gujarat"/>
    <s v="Banaskantha"/>
    <x v="1"/>
    <n v="11700"/>
    <n v="2153.85"/>
    <m/>
    <s v="Medium"/>
    <s v="Large"/>
    <x v="2"/>
    <s v="2010s"/>
    <s v="Cereal"/>
    <n v="0.18408974358974359"/>
  </r>
  <r>
    <n v="2011"/>
    <s v="Gujarat"/>
    <s v="Banaskantha"/>
    <x v="2"/>
    <n v="300"/>
    <n v="1333.33"/>
    <m/>
    <s v="Medium"/>
    <s v="Small"/>
    <x v="2"/>
    <s v="2010s"/>
    <s v="Pulse"/>
    <n v="4.4444333333333335"/>
  </r>
  <r>
    <n v="2011"/>
    <s v="Gujarat"/>
    <s v="Banaskantha"/>
    <x v="3"/>
    <n v="48000"/>
    <n v="642.91999999999996"/>
    <m/>
    <s v="Low"/>
    <s v="Large"/>
    <x v="2"/>
    <s v="2010s"/>
    <s v="Fiber"/>
    <n v="1.3394166666666665E-2"/>
  </r>
  <r>
    <n v="2012"/>
    <s v="Gujarat"/>
    <s v="Banaskantha"/>
    <x v="1"/>
    <n v="8000"/>
    <n v="1725"/>
    <m/>
    <s v="Medium"/>
    <s v="Large"/>
    <x v="2"/>
    <s v="2010s"/>
    <s v="Cereal"/>
    <n v="0.21562500000000001"/>
  </r>
  <r>
    <n v="2012"/>
    <s v="Gujarat"/>
    <s v="Banaskantha"/>
    <x v="2"/>
    <n v="200"/>
    <n v="1000"/>
    <m/>
    <s v="Medium"/>
    <s v="Small"/>
    <x v="2"/>
    <s v="2010s"/>
    <s v="Pulse"/>
    <n v="5"/>
  </r>
  <r>
    <n v="2012"/>
    <s v="Gujarat"/>
    <s v="Banaskantha"/>
    <x v="3"/>
    <n v="45600"/>
    <n v="599.12"/>
    <m/>
    <s v="Low"/>
    <s v="Large"/>
    <x v="2"/>
    <s v="2010s"/>
    <s v="Fiber"/>
    <n v="1.3138596491228071E-2"/>
  </r>
  <r>
    <n v="2013"/>
    <s v="Gujarat"/>
    <s v="Banaskantha"/>
    <x v="1"/>
    <n v="8880"/>
    <n v="1843.47"/>
    <m/>
    <s v="Medium"/>
    <s v="Large"/>
    <x v="2"/>
    <s v="2010s"/>
    <s v="Cereal"/>
    <n v="0.20759797297297297"/>
  </r>
  <r>
    <n v="2013"/>
    <s v="Gujarat"/>
    <s v="Banaskantha"/>
    <x v="2"/>
    <n v="170"/>
    <n v="1235.29"/>
    <m/>
    <s v="Medium"/>
    <s v="Small"/>
    <x v="2"/>
    <s v="2010s"/>
    <s v="Pulse"/>
    <n v="7.2664117647058823"/>
  </r>
  <r>
    <n v="2013"/>
    <s v="Gujarat"/>
    <s v="Banaskantha"/>
    <x v="3"/>
    <n v="45750"/>
    <n v="248.09"/>
    <m/>
    <s v="Low"/>
    <s v="Large"/>
    <x v="2"/>
    <s v="2010s"/>
    <s v="Fiber"/>
    <n v="5.4227322404371585E-3"/>
  </r>
  <r>
    <n v="2014"/>
    <s v="Gujarat"/>
    <s v="Banaskantha"/>
    <x v="1"/>
    <n v="8480"/>
    <n v="1728.77"/>
    <m/>
    <s v="Medium"/>
    <s v="Large"/>
    <x v="2"/>
    <s v="2010s"/>
    <s v="Cereal"/>
    <n v="0.20386438679245283"/>
  </r>
  <r>
    <n v="2014"/>
    <s v="Gujarat"/>
    <s v="Banaskantha"/>
    <x v="2"/>
    <n v="20"/>
    <n v="1000"/>
    <m/>
    <s v="Medium"/>
    <s v="Small"/>
    <x v="2"/>
    <s v="2010s"/>
    <s v="Pulse"/>
    <n v="50"/>
  </r>
  <r>
    <n v="2014"/>
    <s v="Gujarat"/>
    <s v="Banaskantha"/>
    <x v="3"/>
    <n v="41390"/>
    <n v="571.39"/>
    <m/>
    <s v="Low"/>
    <s v="Large"/>
    <x v="2"/>
    <s v="2010s"/>
    <s v="Fiber"/>
    <n v="1.3805025368446484E-2"/>
  </r>
  <r>
    <n v="2015"/>
    <s v="Gujarat"/>
    <s v="Banaskantha"/>
    <x v="0"/>
    <n v="80"/>
    <n v="1125"/>
    <m/>
    <s v="Medium"/>
    <s v="Small"/>
    <x v="2"/>
    <s v="2010s"/>
    <s v="Cereal"/>
    <n v="14.0625"/>
  </r>
  <r>
    <n v="2015"/>
    <s v="Gujarat"/>
    <s v="Banaskantha"/>
    <x v="1"/>
    <n v="5620"/>
    <n v="1658.36"/>
    <m/>
    <s v="Medium"/>
    <s v="Large"/>
    <x v="2"/>
    <s v="2010s"/>
    <s v="Cereal"/>
    <n v="0.29508185053380781"/>
  </r>
  <r>
    <n v="2015"/>
    <s v="Gujarat"/>
    <s v="Banaskantha"/>
    <x v="2"/>
    <n v="20"/>
    <n v="1000"/>
    <m/>
    <s v="Medium"/>
    <s v="Small"/>
    <x v="2"/>
    <s v="2010s"/>
    <s v="Pulse"/>
    <n v="50"/>
  </r>
  <r>
    <n v="2015"/>
    <s v="Gujarat"/>
    <s v="Banaskantha"/>
    <x v="3"/>
    <n v="34430"/>
    <n v="422.89"/>
    <m/>
    <s v="Low"/>
    <s v="Large"/>
    <x v="2"/>
    <s v="2010s"/>
    <s v="Fiber"/>
    <n v="1.2282602381643914E-2"/>
  </r>
  <r>
    <n v="2016"/>
    <s v="Gujarat"/>
    <s v="Banaskantha"/>
    <x v="1"/>
    <n v="5900"/>
    <n v="1522.2"/>
    <m/>
    <s v="Medium"/>
    <s v="Large"/>
    <x v="2"/>
    <s v="2010s"/>
    <s v="Cereal"/>
    <n v="0.25800000000000001"/>
  </r>
  <r>
    <n v="2016"/>
    <s v="Gujarat"/>
    <s v="Banaskantha"/>
    <x v="2"/>
    <n v="120"/>
    <n v="1119.6600000000001"/>
    <m/>
    <s v="Medium"/>
    <s v="Small"/>
    <x v="2"/>
    <s v="2010s"/>
    <s v="Pulse"/>
    <n v="9.3305000000000007"/>
  </r>
  <r>
    <n v="2016"/>
    <s v="Gujarat"/>
    <s v="Banaskantha"/>
    <x v="3"/>
    <n v="33310"/>
    <n v="696.51"/>
    <m/>
    <s v="Low"/>
    <s v="Large"/>
    <x v="2"/>
    <s v="2010s"/>
    <s v="Fiber"/>
    <n v="2.0909936955869107E-2"/>
  </r>
  <r>
    <n v="2017"/>
    <s v="Gujarat"/>
    <s v="Banaskantha"/>
    <x v="1"/>
    <n v="7740"/>
    <n v="1929.29"/>
    <m/>
    <s v="Medium"/>
    <s v="Large"/>
    <x v="2"/>
    <s v="2010s"/>
    <s v="Cereal"/>
    <n v="0.24926227390180877"/>
  </r>
  <r>
    <n v="2017"/>
    <s v="Gujarat"/>
    <s v="Banaskantha"/>
    <x v="2"/>
    <n v="330"/>
    <n v="1283.99"/>
    <m/>
    <s v="Medium"/>
    <s v="Small"/>
    <x v="2"/>
    <s v="2010s"/>
    <s v="Pulse"/>
    <n v="3.8908787878787878"/>
  </r>
  <r>
    <n v="2017"/>
    <s v="Gujarat"/>
    <s v="Banaskantha"/>
    <x v="3"/>
    <n v="18720"/>
    <n v="746.29"/>
    <m/>
    <s v="Low"/>
    <s v="Large"/>
    <x v="2"/>
    <s v="2010s"/>
    <s v="Fiber"/>
    <n v="3.9865918803418804E-2"/>
  </r>
  <r>
    <n v="2008"/>
    <s v="Gujarat"/>
    <s v="Bharuch"/>
    <x v="0"/>
    <n v="30600"/>
    <n v="1326.8"/>
    <m/>
    <s v="Medium"/>
    <s v="Large"/>
    <x v="2"/>
    <s v="2000s"/>
    <s v="Cereal"/>
    <n v="4.3359477124183005E-2"/>
  </r>
  <r>
    <n v="2008"/>
    <s v="Gujarat"/>
    <s v="Bharuch"/>
    <x v="1"/>
    <n v="7700"/>
    <n v="1441.56"/>
    <m/>
    <s v="Medium"/>
    <s v="Large"/>
    <x v="2"/>
    <s v="2000s"/>
    <s v="Cereal"/>
    <n v="0.18721558441558442"/>
  </r>
  <r>
    <n v="2008"/>
    <s v="Gujarat"/>
    <s v="Bharuch"/>
    <x v="2"/>
    <n v="3100"/>
    <n v="451.61"/>
    <m/>
    <s v="Low"/>
    <s v="Medium"/>
    <x v="2"/>
    <s v="2000s"/>
    <s v="Pulse"/>
    <n v="0.14568064516129034"/>
  </r>
  <r>
    <n v="2008"/>
    <s v="Gujarat"/>
    <s v="Bharuch"/>
    <x v="3"/>
    <n v="174500"/>
    <n v="286.7"/>
    <m/>
    <s v="Low"/>
    <s v="Large"/>
    <x v="2"/>
    <s v="2000s"/>
    <s v="Fiber"/>
    <n v="1.6429799426934096E-3"/>
  </r>
  <r>
    <n v="2009"/>
    <s v="Gujarat"/>
    <s v="Bharuch"/>
    <x v="0"/>
    <n v="27500"/>
    <n v="1040"/>
    <m/>
    <s v="Medium"/>
    <s v="Large"/>
    <x v="2"/>
    <s v="2000s"/>
    <s v="Cereal"/>
    <n v="3.781818181818182E-2"/>
  </r>
  <r>
    <n v="2009"/>
    <s v="Gujarat"/>
    <s v="Bharuch"/>
    <x v="1"/>
    <n v="7500"/>
    <n v="960"/>
    <m/>
    <s v="Low"/>
    <s v="Large"/>
    <x v="2"/>
    <s v="2000s"/>
    <s v="Cereal"/>
    <n v="0.128"/>
  </r>
  <r>
    <n v="2009"/>
    <s v="Gujarat"/>
    <s v="Bharuch"/>
    <x v="2"/>
    <n v="2700"/>
    <n v="962.96"/>
    <m/>
    <s v="Low"/>
    <s v="Medium"/>
    <x v="2"/>
    <s v="2000s"/>
    <s v="Pulse"/>
    <n v="0.35665185185185189"/>
  </r>
  <r>
    <n v="2009"/>
    <s v="Gujarat"/>
    <s v="Bharuch"/>
    <x v="3"/>
    <n v="151700"/>
    <n v="361.63"/>
    <m/>
    <s v="Low"/>
    <s v="Large"/>
    <x v="2"/>
    <s v="2000s"/>
    <s v="Fiber"/>
    <n v="2.3838497033618986E-3"/>
  </r>
  <r>
    <n v="2010"/>
    <s v="Gujarat"/>
    <s v="Bharuch"/>
    <x v="0"/>
    <n v="25200"/>
    <n v="1396.83"/>
    <m/>
    <s v="Medium"/>
    <s v="Large"/>
    <x v="2"/>
    <s v="2010s"/>
    <s v="Cereal"/>
    <n v="5.5429761904761905E-2"/>
  </r>
  <r>
    <n v="2010"/>
    <s v="Gujarat"/>
    <s v="Bharuch"/>
    <x v="1"/>
    <n v="15600"/>
    <n v="1782.05"/>
    <m/>
    <s v="Medium"/>
    <s v="Large"/>
    <x v="2"/>
    <s v="2010s"/>
    <s v="Cereal"/>
    <n v="0.11423397435897435"/>
  </r>
  <r>
    <n v="2010"/>
    <s v="Gujarat"/>
    <s v="Bharuch"/>
    <x v="2"/>
    <n v="1600"/>
    <n v="1437.5"/>
    <m/>
    <s v="Medium"/>
    <s v="Medium"/>
    <x v="2"/>
    <s v="2010s"/>
    <s v="Pulse"/>
    <n v="0.8984375"/>
  </r>
  <r>
    <n v="2010"/>
    <s v="Gujarat"/>
    <s v="Bharuch"/>
    <x v="3"/>
    <n v="159000"/>
    <n v="363.52"/>
    <m/>
    <s v="Low"/>
    <s v="Large"/>
    <x v="2"/>
    <s v="2010s"/>
    <s v="Fiber"/>
    <n v="2.2862893081761005E-3"/>
  </r>
  <r>
    <n v="2011"/>
    <s v="Gujarat"/>
    <s v="Bharuch"/>
    <x v="0"/>
    <n v="31000"/>
    <n v="1293.55"/>
    <m/>
    <s v="Medium"/>
    <s v="Large"/>
    <x v="2"/>
    <s v="2010s"/>
    <s v="Cereal"/>
    <n v="4.1727419354838709E-2"/>
  </r>
  <r>
    <n v="2011"/>
    <s v="Gujarat"/>
    <s v="Bharuch"/>
    <x v="1"/>
    <n v="14700"/>
    <n v="1755.1"/>
    <m/>
    <s v="Medium"/>
    <s v="Large"/>
    <x v="2"/>
    <s v="2010s"/>
    <s v="Cereal"/>
    <n v="0.11939455782312924"/>
  </r>
  <r>
    <n v="2011"/>
    <s v="Gujarat"/>
    <s v="Bharuch"/>
    <x v="2"/>
    <n v="5700"/>
    <n v="1140.3499999999999"/>
    <m/>
    <s v="Medium"/>
    <s v="Large"/>
    <x v="2"/>
    <s v="2010s"/>
    <s v="Pulse"/>
    <n v="0.20006140350877191"/>
  </r>
  <r>
    <n v="2011"/>
    <s v="Gujarat"/>
    <s v="Bharuch"/>
    <x v="3"/>
    <n v="170800"/>
    <n v="392.56"/>
    <m/>
    <s v="Low"/>
    <s v="Large"/>
    <x v="2"/>
    <s v="2010s"/>
    <s v="Fiber"/>
    <n v="2.2983606557377047E-3"/>
  </r>
  <r>
    <n v="2012"/>
    <s v="Gujarat"/>
    <s v="Bharuch"/>
    <x v="0"/>
    <n v="23400"/>
    <n v="1423.08"/>
    <m/>
    <s v="Medium"/>
    <s v="Large"/>
    <x v="2"/>
    <s v="2010s"/>
    <s v="Cereal"/>
    <n v="6.0815384615384611E-2"/>
  </r>
  <r>
    <n v="2012"/>
    <s v="Gujarat"/>
    <s v="Bharuch"/>
    <x v="1"/>
    <n v="9000"/>
    <n v="1733.33"/>
    <m/>
    <s v="Medium"/>
    <s v="Large"/>
    <x v="2"/>
    <s v="2010s"/>
    <s v="Cereal"/>
    <n v="0.19259222222222222"/>
  </r>
  <r>
    <n v="2012"/>
    <s v="Gujarat"/>
    <s v="Bharuch"/>
    <x v="2"/>
    <n v="3300"/>
    <n v="969.7"/>
    <m/>
    <s v="Low"/>
    <s v="Medium"/>
    <x v="2"/>
    <s v="2010s"/>
    <s v="Pulse"/>
    <n v="0.29384848484848486"/>
  </r>
  <r>
    <n v="2012"/>
    <s v="Gujarat"/>
    <s v="Bharuch"/>
    <x v="3"/>
    <n v="154500"/>
    <n v="410.29"/>
    <m/>
    <s v="Low"/>
    <s v="Large"/>
    <x v="2"/>
    <s v="2010s"/>
    <s v="Fiber"/>
    <n v="2.6555987055016184E-3"/>
  </r>
  <r>
    <n v="2013"/>
    <s v="Gujarat"/>
    <s v="Bharuch"/>
    <x v="0"/>
    <n v="22650"/>
    <n v="1253.8599999999999"/>
    <m/>
    <s v="Medium"/>
    <s v="Large"/>
    <x v="2"/>
    <s v="2010s"/>
    <s v="Cereal"/>
    <n v="5.5358057395143483E-2"/>
  </r>
  <r>
    <n v="2013"/>
    <s v="Gujarat"/>
    <s v="Bharuch"/>
    <x v="1"/>
    <n v="12470"/>
    <n v="1545.31"/>
    <m/>
    <s v="Medium"/>
    <s v="Large"/>
    <x v="2"/>
    <s v="2010s"/>
    <s v="Cereal"/>
    <n v="0.12392221331194868"/>
  </r>
  <r>
    <n v="2013"/>
    <s v="Gujarat"/>
    <s v="Bharuch"/>
    <x v="2"/>
    <n v="4110"/>
    <n v="1236.01"/>
    <m/>
    <s v="Medium"/>
    <s v="Medium"/>
    <x v="2"/>
    <s v="2010s"/>
    <s v="Pulse"/>
    <n v="0.30073236009732363"/>
  </r>
  <r>
    <n v="2013"/>
    <s v="Gujarat"/>
    <s v="Bharuch"/>
    <x v="3"/>
    <n v="141620"/>
    <n v="411.31"/>
    <m/>
    <s v="Low"/>
    <s v="Large"/>
    <x v="2"/>
    <s v="2010s"/>
    <s v="Fiber"/>
    <n v="2.9043214235277503E-3"/>
  </r>
  <r>
    <n v="2014"/>
    <s v="Gujarat"/>
    <s v="Bharuch"/>
    <x v="0"/>
    <n v="20790"/>
    <n v="1400.19"/>
    <m/>
    <s v="Medium"/>
    <s v="Large"/>
    <x v="2"/>
    <s v="2010s"/>
    <s v="Cereal"/>
    <n v="6.7349206349206353E-2"/>
  </r>
  <r>
    <n v="2014"/>
    <s v="Gujarat"/>
    <s v="Bharuch"/>
    <x v="1"/>
    <n v="5310"/>
    <n v="1681.73"/>
    <m/>
    <s v="Medium"/>
    <s v="Large"/>
    <x v="2"/>
    <s v="2010s"/>
    <s v="Cereal"/>
    <n v="0.31670998116760829"/>
  </r>
  <r>
    <n v="2014"/>
    <s v="Gujarat"/>
    <s v="Bharuch"/>
    <x v="2"/>
    <n v="3680"/>
    <n v="513.59"/>
    <m/>
    <s v="Low"/>
    <s v="Medium"/>
    <x v="2"/>
    <s v="2010s"/>
    <s v="Pulse"/>
    <n v="0.13956250000000001"/>
  </r>
  <r>
    <n v="2014"/>
    <s v="Gujarat"/>
    <s v="Bharuch"/>
    <x v="3"/>
    <n v="146370"/>
    <n v="420.85"/>
    <m/>
    <s v="Low"/>
    <s v="Large"/>
    <x v="2"/>
    <s v="2010s"/>
    <s v="Fiber"/>
    <n v="2.8752476600396259E-3"/>
  </r>
  <r>
    <n v="2015"/>
    <s v="Gujarat"/>
    <s v="Bharuch"/>
    <x v="0"/>
    <n v="17740"/>
    <n v="1102.03"/>
    <m/>
    <s v="Medium"/>
    <s v="Large"/>
    <x v="2"/>
    <s v="2010s"/>
    <s v="Cereal"/>
    <n v="6.212119503945885E-2"/>
  </r>
  <r>
    <n v="2015"/>
    <s v="Gujarat"/>
    <s v="Bharuch"/>
    <x v="1"/>
    <n v="6730"/>
    <n v="1472.51"/>
    <m/>
    <s v="Medium"/>
    <s v="Large"/>
    <x v="2"/>
    <s v="2010s"/>
    <s v="Cereal"/>
    <n v="0.21879791976225854"/>
  </r>
  <r>
    <n v="2015"/>
    <s v="Gujarat"/>
    <s v="Bharuch"/>
    <x v="2"/>
    <n v="2000"/>
    <n v="680"/>
    <m/>
    <s v="Low"/>
    <s v="Medium"/>
    <x v="2"/>
    <s v="2010s"/>
    <s v="Pulse"/>
    <n v="0.34"/>
  </r>
  <r>
    <n v="2015"/>
    <s v="Gujarat"/>
    <s v="Bharuch"/>
    <x v="3"/>
    <n v="123300"/>
    <n v="443.55"/>
    <m/>
    <s v="Low"/>
    <s v="Large"/>
    <x v="2"/>
    <s v="2010s"/>
    <s v="Fiber"/>
    <n v="3.5973236009732359E-3"/>
  </r>
  <r>
    <n v="2016"/>
    <s v="Gujarat"/>
    <s v="Bharuch"/>
    <x v="0"/>
    <n v="22400"/>
    <n v="1008.35"/>
    <m/>
    <s v="Medium"/>
    <s v="Large"/>
    <x v="2"/>
    <s v="2010s"/>
    <s v="Cereal"/>
    <n v="4.5015625000000004E-2"/>
  </r>
  <r>
    <n v="2016"/>
    <s v="Gujarat"/>
    <s v="Bharuch"/>
    <x v="1"/>
    <n v="8520"/>
    <n v="1557.77"/>
    <m/>
    <s v="Medium"/>
    <s v="Large"/>
    <x v="2"/>
    <s v="2010s"/>
    <s v="Cereal"/>
    <n v="0.1828368544600939"/>
  </r>
  <r>
    <n v="2016"/>
    <s v="Gujarat"/>
    <s v="Bharuch"/>
    <x v="2"/>
    <n v="2290"/>
    <n v="593.63"/>
    <m/>
    <s v="Low"/>
    <s v="Medium"/>
    <x v="2"/>
    <s v="2010s"/>
    <s v="Pulse"/>
    <n v="0.25922707423580788"/>
  </r>
  <r>
    <n v="2016"/>
    <s v="Gujarat"/>
    <s v="Bharuch"/>
    <x v="3"/>
    <n v="86980"/>
    <n v="423.05"/>
    <m/>
    <s v="Low"/>
    <s v="Large"/>
    <x v="2"/>
    <s v="2010s"/>
    <s v="Fiber"/>
    <n v="4.8637617843182339E-3"/>
  </r>
  <r>
    <n v="2017"/>
    <s v="Gujarat"/>
    <s v="Bharuch"/>
    <x v="0"/>
    <n v="19520"/>
    <n v="1315.44"/>
    <m/>
    <s v="Medium"/>
    <s v="Large"/>
    <x v="2"/>
    <s v="2010s"/>
    <s v="Cereal"/>
    <n v="6.7389344262295078E-2"/>
  </r>
  <r>
    <n v="2017"/>
    <s v="Gujarat"/>
    <s v="Bharuch"/>
    <x v="1"/>
    <n v="8050"/>
    <n v="1608.27"/>
    <m/>
    <s v="Medium"/>
    <s v="Large"/>
    <x v="2"/>
    <s v="2010s"/>
    <s v="Cereal"/>
    <n v="0.19978509316770185"/>
  </r>
  <r>
    <n v="2017"/>
    <s v="Gujarat"/>
    <s v="Bharuch"/>
    <x v="2"/>
    <n v="2970"/>
    <n v="659.71"/>
    <m/>
    <s v="Low"/>
    <s v="Medium"/>
    <x v="2"/>
    <s v="2010s"/>
    <s v="Pulse"/>
    <n v="0.22212457912457914"/>
  </r>
  <r>
    <n v="2017"/>
    <s v="Gujarat"/>
    <s v="Bharuch"/>
    <x v="3"/>
    <n v="141930"/>
    <n v="466.11"/>
    <m/>
    <s v="Low"/>
    <s v="Large"/>
    <x v="2"/>
    <s v="2010s"/>
    <s v="Fiber"/>
    <n v="3.2840837032339885E-3"/>
  </r>
  <r>
    <n v="2008"/>
    <s v="Gujarat"/>
    <s v="Vadodara / Baroda"/>
    <x v="0"/>
    <n v="60400"/>
    <n v="1110.93"/>
    <m/>
    <s v="Medium"/>
    <s v="Large"/>
    <x v="2"/>
    <s v="2000s"/>
    <s v="Cereal"/>
    <n v="1.8392880794701989E-2"/>
  </r>
  <r>
    <n v="2008"/>
    <s v="Gujarat"/>
    <s v="Vadodara / Baroda"/>
    <x v="1"/>
    <n v="48600"/>
    <n v="2086.42"/>
    <m/>
    <s v="Medium"/>
    <s v="Large"/>
    <x v="2"/>
    <s v="2000s"/>
    <s v="Cereal"/>
    <n v="4.2930452674897118E-2"/>
  </r>
  <r>
    <n v="2008"/>
    <s v="Gujarat"/>
    <s v="Vadodara / Baroda"/>
    <x v="2"/>
    <n v="2700"/>
    <n v="1000"/>
    <m/>
    <s v="Medium"/>
    <s v="Medium"/>
    <x v="2"/>
    <s v="2000s"/>
    <s v="Pulse"/>
    <n v="0.37037037037037035"/>
  </r>
  <r>
    <n v="2008"/>
    <s v="Gujarat"/>
    <s v="Vadodara / Baroda"/>
    <x v="3"/>
    <n v="166500"/>
    <n v="565.95000000000005"/>
    <m/>
    <s v="Low"/>
    <s v="Large"/>
    <x v="2"/>
    <s v="2000s"/>
    <s v="Fiber"/>
    <n v="3.3990990990990992E-3"/>
  </r>
  <r>
    <n v="2009"/>
    <s v="Gujarat"/>
    <s v="Vadodara / Baroda"/>
    <x v="0"/>
    <n v="52500"/>
    <n v="908.57"/>
    <m/>
    <s v="Low"/>
    <s v="Large"/>
    <x v="2"/>
    <s v="2000s"/>
    <s v="Cereal"/>
    <n v="1.7306095238095238E-2"/>
  </r>
  <r>
    <n v="2009"/>
    <s v="Gujarat"/>
    <s v="Vadodara / Baroda"/>
    <x v="1"/>
    <n v="47500"/>
    <n v="1465.26"/>
    <m/>
    <s v="Medium"/>
    <s v="Large"/>
    <x v="2"/>
    <s v="2000s"/>
    <s v="Cereal"/>
    <n v="3.084757894736842E-2"/>
  </r>
  <r>
    <n v="2009"/>
    <s v="Gujarat"/>
    <s v="Vadodara / Baroda"/>
    <x v="2"/>
    <n v="2300"/>
    <n v="956.52"/>
    <m/>
    <s v="Low"/>
    <s v="Medium"/>
    <x v="2"/>
    <s v="2000s"/>
    <s v="Pulse"/>
    <n v="0.4158782608695652"/>
  </r>
  <r>
    <n v="2009"/>
    <s v="Gujarat"/>
    <s v="Vadodara / Baroda"/>
    <x v="3"/>
    <n v="162100"/>
    <n v="583.1"/>
    <m/>
    <s v="Low"/>
    <s v="Large"/>
    <x v="2"/>
    <s v="2000s"/>
    <s v="Fiber"/>
    <n v="3.5971622455274522E-3"/>
  </r>
  <r>
    <n v="2010"/>
    <s v="Gujarat"/>
    <s v="Vadodara / Baroda"/>
    <x v="0"/>
    <n v="55100"/>
    <n v="1235.93"/>
    <m/>
    <s v="Medium"/>
    <s v="Large"/>
    <x v="2"/>
    <s v="2010s"/>
    <s v="Cereal"/>
    <n v="2.2430671506352088E-2"/>
  </r>
  <r>
    <n v="2010"/>
    <s v="Gujarat"/>
    <s v="Vadodara / Baroda"/>
    <x v="1"/>
    <n v="124300"/>
    <n v="2021.72"/>
    <m/>
    <s v="Medium"/>
    <s v="Large"/>
    <x v="2"/>
    <s v="2010s"/>
    <s v="Cereal"/>
    <n v="1.6264843121480289E-2"/>
  </r>
  <r>
    <n v="2010"/>
    <s v="Gujarat"/>
    <s v="Vadodara / Baroda"/>
    <x v="2"/>
    <n v="1500"/>
    <n v="1333.33"/>
    <m/>
    <s v="Medium"/>
    <s v="Medium"/>
    <x v="2"/>
    <s v="2010s"/>
    <s v="Pulse"/>
    <n v="0.8888866666666666"/>
  </r>
  <r>
    <n v="2010"/>
    <s v="Gujarat"/>
    <s v="Vadodara / Baroda"/>
    <x v="3"/>
    <n v="166300"/>
    <n v="676.31"/>
    <m/>
    <s v="Low"/>
    <s v="Large"/>
    <x v="2"/>
    <s v="2010s"/>
    <s v="Fiber"/>
    <n v="4.06680697534576E-3"/>
  </r>
  <r>
    <n v="2011"/>
    <s v="Gujarat"/>
    <s v="Vadodara / Baroda"/>
    <x v="0"/>
    <n v="44400"/>
    <n v="1245.5"/>
    <m/>
    <s v="Medium"/>
    <s v="Large"/>
    <x v="2"/>
    <s v="2010s"/>
    <s v="Cereal"/>
    <n v="2.8051801801801803E-2"/>
  </r>
  <r>
    <n v="2011"/>
    <s v="Gujarat"/>
    <s v="Vadodara / Baroda"/>
    <x v="1"/>
    <n v="81100"/>
    <n v="2057.9499999999998"/>
    <m/>
    <s v="Medium"/>
    <s v="Large"/>
    <x v="2"/>
    <s v="2010s"/>
    <s v="Cereal"/>
    <n v="2.5375462392108507E-2"/>
  </r>
  <r>
    <n v="2011"/>
    <s v="Gujarat"/>
    <s v="Vadodara / Baroda"/>
    <x v="2"/>
    <n v="3600"/>
    <n v="1138.8900000000001"/>
    <m/>
    <s v="Medium"/>
    <s v="Medium"/>
    <x v="2"/>
    <s v="2010s"/>
    <s v="Pulse"/>
    <n v="0.31635833333333335"/>
  </r>
  <r>
    <n v="2011"/>
    <s v="Gujarat"/>
    <s v="Vadodara / Baroda"/>
    <x v="3"/>
    <n v="196900"/>
    <n v="551.70000000000005"/>
    <m/>
    <s v="Low"/>
    <s v="Large"/>
    <x v="2"/>
    <s v="2010s"/>
    <s v="Fiber"/>
    <n v="2.8019299136617577E-3"/>
  </r>
  <r>
    <n v="2012"/>
    <s v="Gujarat"/>
    <s v="Vadodara / Baroda"/>
    <x v="0"/>
    <n v="44600"/>
    <n v="1417.04"/>
    <m/>
    <s v="Medium"/>
    <s v="Large"/>
    <x v="2"/>
    <s v="2010s"/>
    <s v="Cereal"/>
    <n v="3.1772197309417043E-2"/>
  </r>
  <r>
    <n v="2012"/>
    <s v="Gujarat"/>
    <s v="Vadodara / Baroda"/>
    <x v="1"/>
    <n v="68700"/>
    <n v="2173.2199999999998"/>
    <m/>
    <s v="Medium"/>
    <s v="Large"/>
    <x v="2"/>
    <s v="2010s"/>
    <s v="Cereal"/>
    <n v="3.16334788937409E-2"/>
  </r>
  <r>
    <n v="2012"/>
    <s v="Gujarat"/>
    <s v="Vadodara / Baroda"/>
    <x v="2"/>
    <n v="1300"/>
    <n v="1000"/>
    <m/>
    <s v="Medium"/>
    <s v="Medium"/>
    <x v="2"/>
    <s v="2010s"/>
    <s v="Pulse"/>
    <n v="0.76923076923076927"/>
  </r>
  <r>
    <n v="2012"/>
    <s v="Gujarat"/>
    <s v="Vadodara / Baroda"/>
    <x v="3"/>
    <n v="203800"/>
    <n v="704.61"/>
    <m/>
    <s v="Low"/>
    <s v="Large"/>
    <x v="2"/>
    <s v="2010s"/>
    <s v="Fiber"/>
    <n v="3.4573601570166831E-3"/>
  </r>
  <r>
    <n v="2013"/>
    <s v="Gujarat"/>
    <s v="Vadodara / Baroda"/>
    <x v="0"/>
    <n v="38070"/>
    <n v="1331.76"/>
    <m/>
    <s v="Medium"/>
    <s v="Large"/>
    <x v="2"/>
    <s v="2010s"/>
    <s v="Cereal"/>
    <n v="3.4981875492513789E-2"/>
  </r>
  <r>
    <n v="2013"/>
    <s v="Gujarat"/>
    <s v="Vadodara / Baroda"/>
    <x v="1"/>
    <n v="43700"/>
    <n v="2091.9899999999998"/>
    <m/>
    <s v="Medium"/>
    <s v="Large"/>
    <x v="2"/>
    <s v="2010s"/>
    <s v="Cereal"/>
    <n v="4.7871624713958803E-2"/>
  </r>
  <r>
    <n v="2013"/>
    <s v="Gujarat"/>
    <s v="Vadodara / Baroda"/>
    <x v="2"/>
    <n v="1760"/>
    <n v="1232.95"/>
    <m/>
    <s v="Medium"/>
    <s v="Medium"/>
    <x v="2"/>
    <s v="2010s"/>
    <s v="Pulse"/>
    <n v="0.70053977272727275"/>
  </r>
  <r>
    <n v="2013"/>
    <s v="Gujarat"/>
    <s v="Vadodara / Baroda"/>
    <x v="3"/>
    <n v="207820"/>
    <n v="677.46"/>
    <m/>
    <s v="Low"/>
    <s v="Large"/>
    <x v="2"/>
    <s v="2010s"/>
    <s v="Fiber"/>
    <n v="3.2598402463670487E-3"/>
  </r>
  <r>
    <n v="2014"/>
    <s v="Gujarat"/>
    <s v="Vadodara / Baroda"/>
    <x v="0"/>
    <n v="41680"/>
    <n v="1603.17"/>
    <m/>
    <s v="Medium"/>
    <s v="Large"/>
    <x v="2"/>
    <s v="2010s"/>
    <s v="Cereal"/>
    <n v="3.846377159309021E-2"/>
  </r>
  <r>
    <n v="2014"/>
    <s v="Gujarat"/>
    <s v="Vadodara / Baroda"/>
    <x v="1"/>
    <n v="75990"/>
    <n v="2236.61"/>
    <m/>
    <s v="Medium"/>
    <s v="Large"/>
    <x v="2"/>
    <s v="2010s"/>
    <s v="Cereal"/>
    <n v="2.9432951704171602E-2"/>
  </r>
  <r>
    <n v="2014"/>
    <s v="Gujarat"/>
    <s v="Vadodara / Baroda"/>
    <x v="2"/>
    <n v="330"/>
    <n v="1030.3"/>
    <m/>
    <s v="Medium"/>
    <s v="Small"/>
    <x v="2"/>
    <s v="2010s"/>
    <s v="Pulse"/>
    <n v="3.1221212121212121"/>
  </r>
  <r>
    <n v="2014"/>
    <s v="Gujarat"/>
    <s v="Vadodara / Baroda"/>
    <x v="3"/>
    <n v="193170"/>
    <n v="728.84"/>
    <m/>
    <s v="Low"/>
    <s v="Large"/>
    <x v="2"/>
    <s v="2010s"/>
    <s v="Fiber"/>
    <n v="3.7730496453900709E-3"/>
  </r>
  <r>
    <n v="2015"/>
    <s v="Gujarat"/>
    <s v="Vadodara / Baroda"/>
    <x v="0"/>
    <n v="39600"/>
    <n v="1612.88"/>
    <m/>
    <s v="Medium"/>
    <s v="Large"/>
    <x v="2"/>
    <s v="2010s"/>
    <s v="Cereal"/>
    <n v="4.0729292929292935E-2"/>
  </r>
  <r>
    <n v="2015"/>
    <s v="Gujarat"/>
    <s v="Vadodara / Baroda"/>
    <x v="1"/>
    <n v="65850"/>
    <n v="2384.66"/>
    <m/>
    <s v="Medium"/>
    <s v="Large"/>
    <x v="2"/>
    <s v="2010s"/>
    <s v="Cereal"/>
    <n v="3.6213515565679574E-2"/>
  </r>
  <r>
    <n v="2015"/>
    <s v="Gujarat"/>
    <s v="Vadodara / Baroda"/>
    <x v="2"/>
    <n v="240"/>
    <n v="875"/>
    <m/>
    <s v="Low"/>
    <s v="Small"/>
    <x v="2"/>
    <s v="2010s"/>
    <s v="Pulse"/>
    <n v="3.6458333333333335"/>
  </r>
  <r>
    <n v="2015"/>
    <s v="Gujarat"/>
    <s v="Vadodara / Baroda"/>
    <x v="3"/>
    <n v="165250"/>
    <n v="616.22"/>
    <m/>
    <s v="Low"/>
    <s v="Large"/>
    <x v="2"/>
    <s v="2010s"/>
    <s v="Fiber"/>
    <n v="3.7290166414523452E-3"/>
  </r>
  <r>
    <n v="2016"/>
    <s v="Gujarat"/>
    <s v="Vadodara / Baroda"/>
    <x v="0"/>
    <n v="40600"/>
    <n v="1789.73"/>
    <m/>
    <s v="Medium"/>
    <s v="Large"/>
    <x v="2"/>
    <s v="2010s"/>
    <s v="Cereal"/>
    <n v="4.4082019704433498E-2"/>
  </r>
  <r>
    <n v="2016"/>
    <s v="Gujarat"/>
    <s v="Vadodara / Baroda"/>
    <x v="1"/>
    <n v="85690"/>
    <n v="2435.4299999999998"/>
    <m/>
    <s v="Medium"/>
    <s v="Large"/>
    <x v="2"/>
    <s v="2010s"/>
    <s v="Cereal"/>
    <n v="2.8421402730773718E-2"/>
  </r>
  <r>
    <n v="2016"/>
    <s v="Gujarat"/>
    <s v="Vadodara / Baroda"/>
    <x v="2"/>
    <n v="160"/>
    <n v="1121.95"/>
    <m/>
    <s v="Medium"/>
    <s v="Small"/>
    <x v="2"/>
    <s v="2010s"/>
    <s v="Pulse"/>
    <n v="7.0121875000000005"/>
  </r>
  <r>
    <n v="2016"/>
    <s v="Gujarat"/>
    <s v="Vadodara / Baroda"/>
    <x v="3"/>
    <n v="138800"/>
    <n v="750.63"/>
    <m/>
    <s v="Low"/>
    <s v="Large"/>
    <x v="2"/>
    <s v="2010s"/>
    <s v="Fiber"/>
    <n v="5.4079971181556193E-3"/>
  </r>
  <r>
    <n v="2017"/>
    <s v="Gujarat"/>
    <s v="Vadodara / Baroda"/>
    <x v="0"/>
    <n v="45000"/>
    <n v="1598.48"/>
    <m/>
    <s v="Medium"/>
    <s v="Large"/>
    <x v="2"/>
    <s v="2010s"/>
    <s v="Cereal"/>
    <n v="3.5521777777777777E-2"/>
  </r>
  <r>
    <n v="2017"/>
    <s v="Gujarat"/>
    <s v="Vadodara / Baroda"/>
    <x v="1"/>
    <n v="52850"/>
    <n v="2324.0700000000002"/>
    <m/>
    <s v="Medium"/>
    <s v="Large"/>
    <x v="2"/>
    <s v="2010s"/>
    <s v="Cereal"/>
    <n v="4.3974834437086094E-2"/>
  </r>
  <r>
    <n v="2017"/>
    <s v="Gujarat"/>
    <s v="Vadodara / Baroda"/>
    <x v="2"/>
    <n v="780"/>
    <n v="1285.53"/>
    <m/>
    <s v="Medium"/>
    <s v="Small"/>
    <x v="2"/>
    <s v="2010s"/>
    <s v="Pulse"/>
    <n v="1.6481153846153846"/>
  </r>
  <r>
    <n v="2017"/>
    <s v="Gujarat"/>
    <s v="Vadodara / Baroda"/>
    <x v="3"/>
    <n v="159210"/>
    <n v="923.76"/>
    <m/>
    <s v="Low"/>
    <s v="Large"/>
    <x v="2"/>
    <s v="2010s"/>
    <s v="Fiber"/>
    <n v="5.8021481062747312E-3"/>
  </r>
  <r>
    <n v="2008"/>
    <s v="Gujarat"/>
    <s v="Bhavnagar"/>
    <x v="1"/>
    <n v="1300"/>
    <n v="1461.54"/>
    <m/>
    <s v="Medium"/>
    <s v="Medium"/>
    <x v="2"/>
    <s v="2000s"/>
    <s v="Cereal"/>
    <n v="1.1242615384615384"/>
  </r>
  <r>
    <n v="2008"/>
    <s v="Gujarat"/>
    <s v="Bhavnagar"/>
    <x v="2"/>
    <n v="3000"/>
    <n v="1000"/>
    <m/>
    <s v="Medium"/>
    <s v="Medium"/>
    <x v="2"/>
    <s v="2000s"/>
    <s v="Pulse"/>
    <n v="0.33333333333333331"/>
  </r>
  <r>
    <n v="2008"/>
    <s v="Gujarat"/>
    <s v="Bhavnagar"/>
    <x v="3"/>
    <n v="306200"/>
    <n v="591.04999999999995"/>
    <m/>
    <s v="Low"/>
    <s v="Large"/>
    <x v="2"/>
    <s v="2000s"/>
    <s v="Fiber"/>
    <n v="1.9302743305029391E-3"/>
  </r>
  <r>
    <n v="2009"/>
    <s v="Gujarat"/>
    <s v="Bhavnagar"/>
    <x v="1"/>
    <n v="3900"/>
    <n v="948.72"/>
    <m/>
    <s v="Low"/>
    <s v="Medium"/>
    <x v="2"/>
    <s v="2000s"/>
    <s v="Cereal"/>
    <n v="0.24326153846153847"/>
  </r>
  <r>
    <n v="2009"/>
    <s v="Gujarat"/>
    <s v="Bhavnagar"/>
    <x v="2"/>
    <n v="500"/>
    <n v="800"/>
    <m/>
    <s v="Low"/>
    <s v="Small"/>
    <x v="2"/>
    <s v="2000s"/>
    <s v="Pulse"/>
    <n v="1.6"/>
  </r>
  <r>
    <n v="2009"/>
    <s v="Gujarat"/>
    <s v="Bhavnagar"/>
    <x v="3"/>
    <n v="309700"/>
    <n v="464.55"/>
    <m/>
    <s v="Low"/>
    <s v="Large"/>
    <x v="2"/>
    <s v="2000s"/>
    <s v="Fiber"/>
    <n v="1.5E-3"/>
  </r>
  <r>
    <n v="2010"/>
    <s v="Gujarat"/>
    <s v="Bhavnagar"/>
    <x v="1"/>
    <n v="3200"/>
    <n v="1625"/>
    <m/>
    <s v="Medium"/>
    <s v="Medium"/>
    <x v="2"/>
    <s v="2010s"/>
    <s v="Cereal"/>
    <n v="0.5078125"/>
  </r>
  <r>
    <n v="2010"/>
    <s v="Gujarat"/>
    <s v="Bhavnagar"/>
    <x v="2"/>
    <n v="2600"/>
    <n v="1384.62"/>
    <m/>
    <s v="Medium"/>
    <s v="Medium"/>
    <x v="2"/>
    <s v="2010s"/>
    <s v="Pulse"/>
    <n v="0.53254615384615378"/>
  </r>
  <r>
    <n v="2010"/>
    <s v="Gujarat"/>
    <s v="Bhavnagar"/>
    <x v="3"/>
    <n v="301000"/>
    <n v="804.02"/>
    <m/>
    <s v="Low"/>
    <s v="Large"/>
    <x v="2"/>
    <s v="2010s"/>
    <s v="Fiber"/>
    <n v="2.6711627906976744E-3"/>
  </r>
  <r>
    <n v="2011"/>
    <s v="Gujarat"/>
    <s v="Bhavnagar"/>
    <x v="1"/>
    <n v="1100"/>
    <n v="1363.64"/>
    <m/>
    <s v="Medium"/>
    <s v="Medium"/>
    <x v="2"/>
    <s v="2010s"/>
    <s v="Cereal"/>
    <n v="1.2396727272727273"/>
  </r>
  <r>
    <n v="2011"/>
    <s v="Gujarat"/>
    <s v="Bhavnagar"/>
    <x v="2"/>
    <n v="1200"/>
    <n v="1166.67"/>
    <m/>
    <s v="Medium"/>
    <s v="Medium"/>
    <x v="2"/>
    <s v="2010s"/>
    <s v="Pulse"/>
    <n v="0.97222500000000001"/>
  </r>
  <r>
    <n v="2011"/>
    <s v="Gujarat"/>
    <s v="Bhavnagar"/>
    <x v="3"/>
    <n v="305200"/>
    <n v="608.58000000000004"/>
    <m/>
    <s v="Low"/>
    <s v="Large"/>
    <x v="2"/>
    <s v="2010s"/>
    <s v="Fiber"/>
    <n v="1.9940366972477064E-3"/>
  </r>
  <r>
    <n v="2012"/>
    <s v="Gujarat"/>
    <s v="Bhavnagar"/>
    <x v="1"/>
    <n v="600"/>
    <n v="1666.67"/>
    <m/>
    <s v="Medium"/>
    <s v="Small"/>
    <x v="2"/>
    <s v="2010s"/>
    <s v="Cereal"/>
    <n v="2.7777833333333333"/>
  </r>
  <r>
    <n v="2012"/>
    <s v="Gujarat"/>
    <s v="Bhavnagar"/>
    <x v="2"/>
    <n v="500"/>
    <n v="1000"/>
    <m/>
    <s v="Medium"/>
    <s v="Small"/>
    <x v="2"/>
    <s v="2010s"/>
    <s v="Pulse"/>
    <n v="2"/>
  </r>
  <r>
    <n v="2012"/>
    <s v="Gujarat"/>
    <s v="Bhavnagar"/>
    <x v="3"/>
    <n v="313500"/>
    <n v="274.13"/>
    <m/>
    <s v="Low"/>
    <s v="Large"/>
    <x v="2"/>
    <s v="2010s"/>
    <s v="Fiber"/>
    <n v="8.744178628389155E-4"/>
  </r>
  <r>
    <n v="2013"/>
    <s v="Gujarat"/>
    <s v="Bhavnagar"/>
    <x v="1"/>
    <n v="220"/>
    <n v="1318.18"/>
    <m/>
    <s v="Medium"/>
    <s v="Small"/>
    <x v="2"/>
    <s v="2010s"/>
    <s v="Cereal"/>
    <n v="5.9917272727272728"/>
  </r>
  <r>
    <n v="2013"/>
    <s v="Gujarat"/>
    <s v="Bhavnagar"/>
    <x v="2"/>
    <n v="1340"/>
    <n v="1231.3399999999999"/>
    <m/>
    <s v="Medium"/>
    <s v="Medium"/>
    <x v="2"/>
    <s v="2010s"/>
    <s v="Pulse"/>
    <n v="0.91891044776119402"/>
  </r>
  <r>
    <n v="2013"/>
    <s v="Gujarat"/>
    <s v="Bhavnagar"/>
    <x v="3"/>
    <n v="324900"/>
    <n v="618.84"/>
    <m/>
    <s v="Low"/>
    <s v="Large"/>
    <x v="2"/>
    <s v="2010s"/>
    <s v="Fiber"/>
    <n v="1.9047091412742383E-3"/>
  </r>
  <r>
    <n v="2014"/>
    <s v="Gujarat"/>
    <s v="Bhavnagar"/>
    <x v="1"/>
    <n v="1330"/>
    <n v="1338.35"/>
    <m/>
    <s v="Medium"/>
    <s v="Medium"/>
    <x v="2"/>
    <s v="2010s"/>
    <s v="Cereal"/>
    <n v="1.0062781954887217"/>
  </r>
  <r>
    <n v="2014"/>
    <s v="Gujarat"/>
    <s v="Bhavnagar"/>
    <x v="2"/>
    <n v="630"/>
    <n v="1000.8"/>
    <m/>
    <s v="Medium"/>
    <s v="Small"/>
    <x v="2"/>
    <s v="2010s"/>
    <s v="Pulse"/>
    <n v="1.5885714285714285"/>
  </r>
  <r>
    <n v="2014"/>
    <s v="Gujarat"/>
    <s v="Bhavnagar"/>
    <x v="3"/>
    <n v="321210"/>
    <n v="464.6"/>
    <m/>
    <s v="Low"/>
    <s v="Large"/>
    <x v="2"/>
    <s v="2010s"/>
    <s v="Fiber"/>
    <n v="1.4464057781513652E-3"/>
  </r>
  <r>
    <n v="2015"/>
    <s v="Gujarat"/>
    <s v="Bhavnagar"/>
    <x v="1"/>
    <n v="680"/>
    <n v="1323.53"/>
    <m/>
    <s v="Medium"/>
    <s v="Small"/>
    <x v="2"/>
    <s v="2010s"/>
    <s v="Cereal"/>
    <n v="1.9463676470588236"/>
  </r>
  <r>
    <n v="2015"/>
    <s v="Gujarat"/>
    <s v="Bhavnagar"/>
    <x v="2"/>
    <n v="730"/>
    <n v="881.79"/>
    <m/>
    <s v="Low"/>
    <s v="Small"/>
    <x v="2"/>
    <s v="2010s"/>
    <s v="Pulse"/>
    <n v="1.2079315068493151"/>
  </r>
  <r>
    <n v="2015"/>
    <s v="Gujarat"/>
    <s v="Bhavnagar"/>
    <x v="3"/>
    <n v="329380"/>
    <n v="446.42"/>
    <m/>
    <s v="Low"/>
    <s v="Large"/>
    <x v="2"/>
    <s v="2010s"/>
    <s v="Fiber"/>
    <n v="1.3553342643754934E-3"/>
  </r>
  <r>
    <n v="2016"/>
    <s v="Gujarat"/>
    <s v="Bhavnagar"/>
    <x v="1"/>
    <n v="80"/>
    <n v="1680"/>
    <m/>
    <s v="Medium"/>
    <s v="Small"/>
    <x v="2"/>
    <s v="2010s"/>
    <s v="Cereal"/>
    <n v="21"/>
  </r>
  <r>
    <n v="2016"/>
    <s v="Gujarat"/>
    <s v="Bhavnagar"/>
    <x v="2"/>
    <n v="1300"/>
    <n v="1123.8"/>
    <m/>
    <s v="Medium"/>
    <s v="Medium"/>
    <x v="2"/>
    <s v="2010s"/>
    <s v="Pulse"/>
    <n v="0.86446153846153839"/>
  </r>
  <r>
    <n v="2016"/>
    <s v="Gujarat"/>
    <s v="Bhavnagar"/>
    <x v="3"/>
    <n v="309790"/>
    <n v="346.71"/>
    <m/>
    <s v="Low"/>
    <s v="Large"/>
    <x v="2"/>
    <s v="2010s"/>
    <s v="Fiber"/>
    <n v="1.1191775073436843E-3"/>
  </r>
  <r>
    <n v="2017"/>
    <s v="Gujarat"/>
    <s v="Bhavnagar"/>
    <x v="1"/>
    <n v="10"/>
    <n v="1857.14"/>
    <m/>
    <s v="Medium"/>
    <s v="Small"/>
    <x v="2"/>
    <s v="2010s"/>
    <s v="Cereal"/>
    <n v="185.714"/>
  </r>
  <r>
    <n v="2017"/>
    <s v="Gujarat"/>
    <s v="Bhavnagar"/>
    <x v="2"/>
    <n v="4600"/>
    <n v="1285.1199999999999"/>
    <m/>
    <s v="Medium"/>
    <s v="Medium"/>
    <x v="2"/>
    <s v="2010s"/>
    <s v="Pulse"/>
    <n v="0.27937391304347825"/>
  </r>
  <r>
    <n v="2017"/>
    <s v="Gujarat"/>
    <s v="Bhavnagar"/>
    <x v="3"/>
    <n v="324730"/>
    <n v="741.69"/>
    <m/>
    <s v="Low"/>
    <s v="Large"/>
    <x v="2"/>
    <s v="2010s"/>
    <s v="Fiber"/>
    <n v="2.2840205709358545E-3"/>
  </r>
  <r>
    <n v="2008"/>
    <s v="Gujarat"/>
    <s v="Valsad"/>
    <x v="0"/>
    <n v="113500"/>
    <n v="2285.46"/>
    <m/>
    <s v="Medium"/>
    <s v="Large"/>
    <x v="2"/>
    <s v="2000s"/>
    <s v="Cereal"/>
    <n v="2.0136211453744494E-2"/>
  </r>
  <r>
    <n v="2008"/>
    <s v="Gujarat"/>
    <s v="Valsad"/>
    <x v="2"/>
    <n v="2100"/>
    <n v="1000"/>
    <m/>
    <s v="Medium"/>
    <s v="Medium"/>
    <x v="2"/>
    <s v="2000s"/>
    <s v="Pulse"/>
    <n v="0.47619047619047616"/>
  </r>
  <r>
    <n v="2009"/>
    <s v="Gujarat"/>
    <s v="Valsad"/>
    <x v="0"/>
    <n v="120000"/>
    <n v="2225.83"/>
    <m/>
    <s v="Medium"/>
    <s v="Large"/>
    <x v="2"/>
    <s v="2000s"/>
    <s v="Cereal"/>
    <n v="1.8548583333333334E-2"/>
  </r>
  <r>
    <n v="2009"/>
    <s v="Gujarat"/>
    <s v="Valsad"/>
    <x v="2"/>
    <n v="2700"/>
    <n v="962.96"/>
    <m/>
    <s v="Low"/>
    <s v="Medium"/>
    <x v="2"/>
    <s v="2000s"/>
    <s v="Pulse"/>
    <n v="0.35665185185185189"/>
  </r>
  <r>
    <n v="2010"/>
    <s v="Gujarat"/>
    <s v="Valsad"/>
    <x v="0"/>
    <n v="155600"/>
    <n v="2465.3000000000002"/>
    <m/>
    <s v="Medium"/>
    <s v="Large"/>
    <x v="2"/>
    <s v="2010s"/>
    <s v="Cereal"/>
    <n v="1.5843830334190234E-2"/>
  </r>
  <r>
    <n v="2010"/>
    <s v="Gujarat"/>
    <s v="Valsad"/>
    <x v="2"/>
    <n v="2500"/>
    <n v="1440"/>
    <m/>
    <s v="Medium"/>
    <s v="Medium"/>
    <x v="2"/>
    <s v="2010s"/>
    <s v="Pulse"/>
    <n v="0.57599999999999996"/>
  </r>
  <r>
    <n v="2011"/>
    <s v="Gujarat"/>
    <s v="Valsad"/>
    <x v="0"/>
    <n v="149600"/>
    <n v="2462.5700000000002"/>
    <m/>
    <s v="Medium"/>
    <s v="Large"/>
    <x v="2"/>
    <s v="2010s"/>
    <s v="Cereal"/>
    <n v="1.6461029411764708E-2"/>
  </r>
  <r>
    <n v="2011"/>
    <s v="Gujarat"/>
    <s v="Valsad"/>
    <x v="2"/>
    <n v="3100"/>
    <n v="1129.03"/>
    <m/>
    <s v="Medium"/>
    <s v="Medium"/>
    <x v="2"/>
    <s v="2010s"/>
    <s v="Pulse"/>
    <n v="0.36420322580645159"/>
  </r>
  <r>
    <n v="2012"/>
    <s v="Gujarat"/>
    <s v="Valsad"/>
    <x v="0"/>
    <n v="124000"/>
    <n v="2425"/>
    <m/>
    <s v="Medium"/>
    <s v="Large"/>
    <x v="2"/>
    <s v="2010s"/>
    <s v="Cereal"/>
    <n v="1.9556451612903227E-2"/>
  </r>
  <r>
    <n v="2012"/>
    <s v="Gujarat"/>
    <s v="Valsad"/>
    <x v="2"/>
    <n v="3800"/>
    <n v="973.68"/>
    <m/>
    <s v="Low"/>
    <s v="Medium"/>
    <x v="2"/>
    <s v="2010s"/>
    <s v="Pulse"/>
    <n v="0.25623157894736842"/>
  </r>
  <r>
    <n v="2013"/>
    <s v="Gujarat"/>
    <s v="Valsad"/>
    <x v="0"/>
    <n v="150350"/>
    <n v="2319.3200000000002"/>
    <m/>
    <s v="Medium"/>
    <s v="Large"/>
    <x v="2"/>
    <s v="2010s"/>
    <s v="Cereal"/>
    <n v="1.542613900897905E-2"/>
  </r>
  <r>
    <n v="2013"/>
    <s v="Gujarat"/>
    <s v="Valsad"/>
    <x v="1"/>
    <n v="60"/>
    <n v="1833.33"/>
    <m/>
    <s v="Medium"/>
    <s v="Small"/>
    <x v="2"/>
    <s v="2010s"/>
    <s v="Cereal"/>
    <n v="30.555499999999999"/>
  </r>
  <r>
    <n v="2013"/>
    <s v="Gujarat"/>
    <s v="Valsad"/>
    <x v="2"/>
    <n v="3110"/>
    <n v="1234.73"/>
    <m/>
    <s v="Medium"/>
    <s v="Medium"/>
    <x v="2"/>
    <s v="2010s"/>
    <s v="Pulse"/>
    <n v="0.39701929260450164"/>
  </r>
  <r>
    <n v="2014"/>
    <s v="Gujarat"/>
    <s v="Valsad"/>
    <x v="0"/>
    <n v="139230"/>
    <n v="2431.37"/>
    <m/>
    <s v="Medium"/>
    <s v="Large"/>
    <x v="2"/>
    <s v="2010s"/>
    <s v="Cereal"/>
    <n v="1.7462974933563167E-2"/>
  </r>
  <r>
    <n v="2014"/>
    <s v="Gujarat"/>
    <s v="Valsad"/>
    <x v="1"/>
    <n v="140"/>
    <n v="2071.4299999999998"/>
    <m/>
    <s v="Medium"/>
    <s v="Small"/>
    <x v="2"/>
    <s v="2010s"/>
    <s v="Cereal"/>
    <n v="14.79592857142857"/>
  </r>
  <r>
    <n v="2014"/>
    <s v="Gujarat"/>
    <s v="Valsad"/>
    <x v="2"/>
    <n v="2550"/>
    <n v="811.76"/>
    <m/>
    <s v="Low"/>
    <s v="Medium"/>
    <x v="2"/>
    <s v="2010s"/>
    <s v="Pulse"/>
    <n v="0.3183372549019608"/>
  </r>
  <r>
    <n v="2015"/>
    <s v="Gujarat"/>
    <s v="Valsad"/>
    <x v="0"/>
    <n v="118980"/>
    <n v="2471.2600000000002"/>
    <m/>
    <s v="Medium"/>
    <s v="Large"/>
    <x v="2"/>
    <s v="2010s"/>
    <s v="Cereal"/>
    <n v="2.0770381576735587E-2"/>
  </r>
  <r>
    <n v="2015"/>
    <s v="Gujarat"/>
    <s v="Valsad"/>
    <x v="1"/>
    <n v="150"/>
    <n v="2000"/>
    <m/>
    <s v="Medium"/>
    <s v="Small"/>
    <x v="2"/>
    <s v="2010s"/>
    <s v="Cereal"/>
    <n v="13.333333333333334"/>
  </r>
  <r>
    <n v="2015"/>
    <s v="Gujarat"/>
    <s v="Valsad"/>
    <x v="2"/>
    <n v="3750"/>
    <n v="832"/>
    <m/>
    <s v="Low"/>
    <s v="Medium"/>
    <x v="2"/>
    <s v="2010s"/>
    <s v="Pulse"/>
    <n v="0.22186666666666666"/>
  </r>
  <r>
    <n v="2016"/>
    <s v="Gujarat"/>
    <s v="Valsad"/>
    <x v="0"/>
    <n v="142310"/>
    <n v="2682.63"/>
    <m/>
    <s v="Medium"/>
    <s v="Large"/>
    <x v="2"/>
    <s v="2010s"/>
    <s v="Cereal"/>
    <n v="1.8850607827981168E-2"/>
  </r>
  <r>
    <n v="2016"/>
    <s v="Gujarat"/>
    <s v="Valsad"/>
    <x v="1"/>
    <n v="250"/>
    <n v="2151.39"/>
    <m/>
    <s v="Medium"/>
    <s v="Small"/>
    <x v="2"/>
    <s v="2010s"/>
    <s v="Cereal"/>
    <n v="8.6055599999999988"/>
  </r>
  <r>
    <n v="2016"/>
    <s v="Gujarat"/>
    <s v="Valsad"/>
    <x v="2"/>
    <n v="4500"/>
    <n v="586.54"/>
    <m/>
    <s v="Low"/>
    <s v="Medium"/>
    <x v="2"/>
    <s v="2010s"/>
    <s v="Pulse"/>
    <n v="0.13034222222222222"/>
  </r>
  <r>
    <n v="2017"/>
    <s v="Gujarat"/>
    <s v="Valsad"/>
    <x v="0"/>
    <n v="121650"/>
    <n v="2526.81"/>
    <m/>
    <s v="Medium"/>
    <s v="Large"/>
    <x v="2"/>
    <s v="2010s"/>
    <s v="Cereal"/>
    <n v="2.0771146732429101E-2"/>
  </r>
  <r>
    <n v="2017"/>
    <s v="Gujarat"/>
    <s v="Valsad"/>
    <x v="1"/>
    <n v="390"/>
    <n v="2115.38"/>
    <m/>
    <s v="Medium"/>
    <s v="Small"/>
    <x v="2"/>
    <s v="2010s"/>
    <s v="Cereal"/>
    <n v="5.4240512820512823"/>
  </r>
  <r>
    <n v="2017"/>
    <s v="Gujarat"/>
    <s v="Valsad"/>
    <x v="2"/>
    <n v="3480"/>
    <n v="758.48"/>
    <m/>
    <s v="Low"/>
    <s v="Medium"/>
    <x v="2"/>
    <s v="2010s"/>
    <s v="Pulse"/>
    <n v="0.21795402298850575"/>
  </r>
  <r>
    <n v="2008"/>
    <s v="Gujarat"/>
    <s v="Dangs"/>
    <x v="0"/>
    <n v="17900"/>
    <n v="1268.1600000000001"/>
    <m/>
    <s v="Medium"/>
    <s v="Large"/>
    <x v="2"/>
    <s v="2000s"/>
    <s v="Cereal"/>
    <n v="7.0846927374301677E-2"/>
  </r>
  <r>
    <n v="2008"/>
    <s v="Gujarat"/>
    <s v="Dangs"/>
    <x v="1"/>
    <n v="3100"/>
    <n v="1419.35"/>
    <m/>
    <s v="Medium"/>
    <s v="Medium"/>
    <x v="2"/>
    <s v="2000s"/>
    <s v="Cereal"/>
    <n v="0.45785483870967741"/>
  </r>
  <r>
    <n v="2008"/>
    <s v="Gujarat"/>
    <s v="Dangs"/>
    <x v="2"/>
    <n v="1200"/>
    <n v="1000"/>
    <m/>
    <s v="Medium"/>
    <s v="Medium"/>
    <x v="2"/>
    <s v="2000s"/>
    <s v="Pulse"/>
    <n v="0.83333333333333337"/>
  </r>
  <r>
    <n v="2009"/>
    <s v="Gujarat"/>
    <s v="Dangs"/>
    <x v="0"/>
    <n v="15800"/>
    <n v="1101.27"/>
    <m/>
    <s v="Medium"/>
    <s v="Large"/>
    <x v="2"/>
    <s v="2000s"/>
    <s v="Cereal"/>
    <n v="6.9700632911392404E-2"/>
  </r>
  <r>
    <n v="2009"/>
    <s v="Gujarat"/>
    <s v="Dangs"/>
    <x v="1"/>
    <n v="3300"/>
    <n v="969.7"/>
    <m/>
    <s v="Low"/>
    <s v="Medium"/>
    <x v="2"/>
    <s v="2000s"/>
    <s v="Cereal"/>
    <n v="0.29384848484848486"/>
  </r>
  <r>
    <n v="2009"/>
    <s v="Gujarat"/>
    <s v="Dangs"/>
    <x v="2"/>
    <n v="1400"/>
    <n v="928.57"/>
    <m/>
    <s v="Low"/>
    <s v="Medium"/>
    <x v="2"/>
    <s v="2000s"/>
    <s v="Pulse"/>
    <n v="0.66326428571428575"/>
  </r>
  <r>
    <n v="2010"/>
    <s v="Gujarat"/>
    <s v="Dangs"/>
    <x v="0"/>
    <n v="18000"/>
    <n v="1300"/>
    <m/>
    <s v="Medium"/>
    <s v="Large"/>
    <x v="2"/>
    <s v="2010s"/>
    <s v="Cereal"/>
    <n v="7.2222222222222215E-2"/>
  </r>
  <r>
    <n v="2010"/>
    <s v="Gujarat"/>
    <s v="Dangs"/>
    <x v="1"/>
    <n v="2700"/>
    <n v="1629.63"/>
    <m/>
    <s v="Medium"/>
    <s v="Medium"/>
    <x v="2"/>
    <s v="2010s"/>
    <s v="Cereal"/>
    <n v="0.6035666666666667"/>
  </r>
  <r>
    <n v="2010"/>
    <s v="Gujarat"/>
    <s v="Dangs"/>
    <x v="2"/>
    <n v="1500"/>
    <n v="1400"/>
    <m/>
    <s v="Medium"/>
    <s v="Medium"/>
    <x v="2"/>
    <s v="2010s"/>
    <s v="Pulse"/>
    <n v="0.93333333333333335"/>
  </r>
  <r>
    <n v="2011"/>
    <s v="Gujarat"/>
    <s v="Dangs"/>
    <x v="0"/>
    <n v="18000"/>
    <n v="1705.56"/>
    <m/>
    <s v="Medium"/>
    <s v="Large"/>
    <x v="2"/>
    <s v="2010s"/>
    <s v="Cereal"/>
    <n v="9.4753333333333328E-2"/>
  </r>
  <r>
    <n v="2011"/>
    <s v="Gujarat"/>
    <s v="Dangs"/>
    <x v="1"/>
    <n v="2700"/>
    <n v="1370.37"/>
    <m/>
    <s v="Medium"/>
    <s v="Medium"/>
    <x v="2"/>
    <s v="2010s"/>
    <s v="Cereal"/>
    <n v="0.50754444444444435"/>
  </r>
  <r>
    <n v="2011"/>
    <s v="Gujarat"/>
    <s v="Dangs"/>
    <x v="2"/>
    <n v="14000"/>
    <n v="1135.71"/>
    <m/>
    <s v="Medium"/>
    <s v="Large"/>
    <x v="2"/>
    <s v="2010s"/>
    <s v="Pulse"/>
    <n v="8.1122142857142865E-2"/>
  </r>
  <r>
    <n v="2012"/>
    <s v="Gujarat"/>
    <s v="Dangs"/>
    <x v="0"/>
    <n v="13800"/>
    <n v="1579.71"/>
    <m/>
    <s v="Medium"/>
    <s v="Large"/>
    <x v="2"/>
    <s v="2010s"/>
    <s v="Cereal"/>
    <n v="0.11447173913043479"/>
  </r>
  <r>
    <n v="2012"/>
    <s v="Gujarat"/>
    <s v="Dangs"/>
    <x v="1"/>
    <n v="3600"/>
    <n v="1638.89"/>
    <m/>
    <s v="Medium"/>
    <s v="Medium"/>
    <x v="2"/>
    <s v="2010s"/>
    <s v="Cereal"/>
    <n v="0.45524722222222225"/>
  </r>
  <r>
    <n v="2012"/>
    <s v="Gujarat"/>
    <s v="Dangs"/>
    <x v="2"/>
    <n v="400"/>
    <n v="750"/>
    <m/>
    <s v="Low"/>
    <s v="Small"/>
    <x v="2"/>
    <s v="2010s"/>
    <s v="Pulse"/>
    <n v="1.875"/>
  </r>
  <r>
    <n v="2013"/>
    <s v="Gujarat"/>
    <s v="Dangs"/>
    <x v="0"/>
    <n v="16810"/>
    <n v="2568.71"/>
    <m/>
    <s v="Medium"/>
    <s v="Large"/>
    <x v="2"/>
    <s v="2010s"/>
    <s v="Cereal"/>
    <n v="0.15280844735276622"/>
  </r>
  <r>
    <n v="2013"/>
    <s v="Gujarat"/>
    <s v="Dangs"/>
    <x v="1"/>
    <n v="3750"/>
    <n v="1266.67"/>
    <m/>
    <s v="Medium"/>
    <s v="Medium"/>
    <x v="2"/>
    <s v="2010s"/>
    <s v="Cereal"/>
    <n v="0.33777866666666667"/>
  </r>
  <r>
    <n v="2013"/>
    <s v="Gujarat"/>
    <s v="Dangs"/>
    <x v="2"/>
    <n v="19380"/>
    <n v="924.66"/>
    <m/>
    <s v="Low"/>
    <s v="Large"/>
    <x v="2"/>
    <s v="2010s"/>
    <s v="Pulse"/>
    <n v="4.7712074303405572E-2"/>
  </r>
  <r>
    <n v="2014"/>
    <s v="Gujarat"/>
    <s v="Dangs"/>
    <x v="0"/>
    <n v="14460"/>
    <n v="1493.78"/>
    <m/>
    <s v="Medium"/>
    <s v="Large"/>
    <x v="2"/>
    <s v="2010s"/>
    <s v="Cereal"/>
    <n v="0.10330428769017981"/>
  </r>
  <r>
    <n v="2014"/>
    <s v="Gujarat"/>
    <s v="Dangs"/>
    <x v="2"/>
    <n v="16240"/>
    <n v="987.07"/>
    <m/>
    <s v="Low"/>
    <s v="Large"/>
    <x v="2"/>
    <s v="2010s"/>
    <s v="Pulse"/>
    <n v="6.0780172413793104E-2"/>
  </r>
  <r>
    <n v="2015"/>
    <s v="Gujarat"/>
    <s v="Dangs"/>
    <x v="0"/>
    <n v="21110"/>
    <n v="1973.47"/>
    <m/>
    <s v="Medium"/>
    <s v="Large"/>
    <x v="2"/>
    <s v="2010s"/>
    <s v="Cereal"/>
    <n v="9.3485078162008531E-2"/>
  </r>
  <r>
    <n v="2015"/>
    <s v="Gujarat"/>
    <s v="Dangs"/>
    <x v="1"/>
    <n v="1960"/>
    <n v="1321.43"/>
    <m/>
    <s v="Medium"/>
    <s v="Medium"/>
    <x v="2"/>
    <s v="2010s"/>
    <s v="Cereal"/>
    <n v="0.67419897959183672"/>
  </r>
  <r>
    <n v="2015"/>
    <s v="Gujarat"/>
    <s v="Dangs"/>
    <x v="2"/>
    <n v="16160"/>
    <n v="975.25"/>
    <m/>
    <s v="Low"/>
    <s v="Large"/>
    <x v="2"/>
    <s v="2010s"/>
    <s v="Pulse"/>
    <n v="6.0349628712871285E-2"/>
  </r>
  <r>
    <n v="2016"/>
    <s v="Gujarat"/>
    <s v="Dangs"/>
    <x v="0"/>
    <n v="22200"/>
    <n v="2415.7199999999998"/>
    <m/>
    <s v="Medium"/>
    <s v="Large"/>
    <x v="2"/>
    <s v="2010s"/>
    <s v="Cereal"/>
    <n v="0.1088162162162162"/>
  </r>
  <r>
    <n v="2016"/>
    <s v="Gujarat"/>
    <s v="Dangs"/>
    <x v="1"/>
    <n v="1870"/>
    <n v="1677.75"/>
    <m/>
    <s v="Medium"/>
    <s v="Medium"/>
    <x v="2"/>
    <s v="2010s"/>
    <s v="Cereal"/>
    <n v="0.89719251336898398"/>
  </r>
  <r>
    <n v="2016"/>
    <s v="Gujarat"/>
    <s v="Dangs"/>
    <x v="2"/>
    <n v="18280"/>
    <n v="978.29"/>
    <m/>
    <s v="Low"/>
    <s v="Large"/>
    <x v="2"/>
    <s v="2010s"/>
    <s v="Pulse"/>
    <n v="5.3516958424507655E-2"/>
  </r>
  <r>
    <n v="2017"/>
    <s v="Gujarat"/>
    <s v="Dangs"/>
    <x v="0"/>
    <n v="20830"/>
    <n v="2398.34"/>
    <m/>
    <s v="Medium"/>
    <s v="Large"/>
    <x v="2"/>
    <s v="2010s"/>
    <s v="Cereal"/>
    <n v="0.11513874219875181"/>
  </r>
  <r>
    <n v="2017"/>
    <s v="Gujarat"/>
    <s v="Dangs"/>
    <x v="2"/>
    <n v="20210"/>
    <n v="865.62"/>
    <m/>
    <s v="Low"/>
    <s v="Large"/>
    <x v="2"/>
    <s v="2010s"/>
    <s v="Pulse"/>
    <n v="4.2831271647699162E-2"/>
  </r>
  <r>
    <n v="2008"/>
    <s v="Gujarat"/>
    <s v="Jamnagar"/>
    <x v="1"/>
    <n v="1900"/>
    <n v="1421.05"/>
    <m/>
    <s v="Medium"/>
    <s v="Medium"/>
    <x v="2"/>
    <s v="2000s"/>
    <s v="Cereal"/>
    <n v="0.74792105263157893"/>
  </r>
  <r>
    <n v="2008"/>
    <s v="Gujarat"/>
    <s v="Jamnagar"/>
    <x v="2"/>
    <n v="27800"/>
    <n v="1327.34"/>
    <m/>
    <s v="Medium"/>
    <s v="Large"/>
    <x v="2"/>
    <s v="2000s"/>
    <s v="Pulse"/>
    <n v="4.7746043165467621E-2"/>
  </r>
  <r>
    <n v="2008"/>
    <s v="Gujarat"/>
    <s v="Jamnagar"/>
    <x v="3"/>
    <n v="142400"/>
    <n v="701.83"/>
    <m/>
    <s v="Low"/>
    <s v="Large"/>
    <x v="2"/>
    <s v="2000s"/>
    <s v="Fiber"/>
    <n v="4.9285814606741573E-3"/>
  </r>
  <r>
    <n v="2009"/>
    <s v="Gujarat"/>
    <s v="Jamnagar"/>
    <x v="1"/>
    <n v="1100"/>
    <n v="909.09"/>
    <m/>
    <s v="Low"/>
    <s v="Medium"/>
    <x v="2"/>
    <s v="2000s"/>
    <s v="Cereal"/>
    <n v="0.82644545454545459"/>
  </r>
  <r>
    <n v="2009"/>
    <s v="Gujarat"/>
    <s v="Jamnagar"/>
    <x v="2"/>
    <n v="22900"/>
    <n v="1475.98"/>
    <m/>
    <s v="Medium"/>
    <s v="Large"/>
    <x v="2"/>
    <s v="2000s"/>
    <s v="Pulse"/>
    <n v="6.4453275109170302E-2"/>
  </r>
  <r>
    <n v="2009"/>
    <s v="Gujarat"/>
    <s v="Jamnagar"/>
    <x v="3"/>
    <n v="165800"/>
    <n v="753.62"/>
    <m/>
    <s v="Low"/>
    <s v="Large"/>
    <x v="2"/>
    <s v="2000s"/>
    <s v="Fiber"/>
    <n v="4.5453558504221954E-3"/>
  </r>
  <r>
    <n v="2010"/>
    <s v="Gujarat"/>
    <s v="Jamnagar"/>
    <x v="1"/>
    <n v="6300"/>
    <n v="1634.92"/>
    <m/>
    <s v="Medium"/>
    <s v="Large"/>
    <x v="2"/>
    <s v="2010s"/>
    <s v="Cereal"/>
    <n v="0.25951111111111114"/>
  </r>
  <r>
    <n v="2010"/>
    <s v="Gujarat"/>
    <s v="Jamnagar"/>
    <x v="2"/>
    <n v="24000"/>
    <n v="1541.67"/>
    <m/>
    <s v="Medium"/>
    <s v="Large"/>
    <x v="2"/>
    <s v="2010s"/>
    <s v="Pulse"/>
    <n v="6.4236250000000009E-2"/>
  </r>
  <r>
    <n v="2010"/>
    <s v="Gujarat"/>
    <s v="Jamnagar"/>
    <x v="3"/>
    <n v="192600"/>
    <n v="673.36"/>
    <m/>
    <s v="Low"/>
    <s v="Large"/>
    <x v="2"/>
    <s v="2010s"/>
    <s v="Fiber"/>
    <n v="3.4961578400830736E-3"/>
  </r>
  <r>
    <n v="2011"/>
    <s v="Gujarat"/>
    <s v="Jamnagar"/>
    <x v="2"/>
    <n v="23100"/>
    <n v="1441.56"/>
    <m/>
    <s v="Medium"/>
    <s v="Large"/>
    <x v="2"/>
    <s v="2010s"/>
    <s v="Pulse"/>
    <n v="6.2405194805194804E-2"/>
  </r>
  <r>
    <n v="2011"/>
    <s v="Gujarat"/>
    <s v="Jamnagar"/>
    <x v="3"/>
    <n v="231000"/>
    <n v="792.25"/>
    <m/>
    <s v="Low"/>
    <s v="Large"/>
    <x v="2"/>
    <s v="2010s"/>
    <s v="Fiber"/>
    <n v="3.4296536796536796E-3"/>
  </r>
  <r>
    <n v="2012"/>
    <s v="Gujarat"/>
    <s v="Jamnagar"/>
    <x v="2"/>
    <n v="7200"/>
    <n v="930.56"/>
    <m/>
    <s v="Low"/>
    <s v="Large"/>
    <x v="2"/>
    <s v="2010s"/>
    <s v="Pulse"/>
    <n v="0.12924444444444444"/>
  </r>
  <r>
    <n v="2012"/>
    <s v="Gujarat"/>
    <s v="Jamnagar"/>
    <x v="3"/>
    <n v="111600"/>
    <n v="81.99"/>
    <m/>
    <s v="Low"/>
    <s v="Large"/>
    <x v="2"/>
    <s v="2010s"/>
    <s v="Fiber"/>
    <n v="7.3467741935483871E-4"/>
  </r>
  <r>
    <n v="2013"/>
    <s v="Gujarat"/>
    <s v="Jamnagar"/>
    <x v="2"/>
    <n v="24370"/>
    <n v="1626.59"/>
    <m/>
    <s v="Medium"/>
    <s v="Large"/>
    <x v="2"/>
    <s v="2010s"/>
    <s v="Pulse"/>
    <n v="6.6745588838736145E-2"/>
  </r>
  <r>
    <n v="2013"/>
    <s v="Gujarat"/>
    <s v="Jamnagar"/>
    <x v="3"/>
    <n v="180530"/>
    <n v="1144.6300000000001"/>
    <m/>
    <s v="Medium"/>
    <s v="Large"/>
    <x v="2"/>
    <s v="2010s"/>
    <s v="Fiber"/>
    <n v="6.3403866393397226E-3"/>
  </r>
  <r>
    <n v="2014"/>
    <s v="Gujarat"/>
    <s v="Jamnagar"/>
    <x v="2"/>
    <n v="3900"/>
    <n v="1442.43"/>
    <m/>
    <s v="Medium"/>
    <s v="Medium"/>
    <x v="2"/>
    <s v="2010s"/>
    <s v="Pulse"/>
    <n v="0.36985384615384614"/>
  </r>
  <r>
    <n v="2014"/>
    <s v="Gujarat"/>
    <s v="Jamnagar"/>
    <x v="3"/>
    <n v="236460"/>
    <n v="680.63"/>
    <m/>
    <s v="Low"/>
    <s v="Large"/>
    <x v="2"/>
    <s v="2010s"/>
    <s v="Fiber"/>
    <n v="2.8784149539034087E-3"/>
  </r>
  <r>
    <n v="2015"/>
    <s v="Gujarat"/>
    <s v="Jamnagar"/>
    <x v="2"/>
    <n v="1700"/>
    <n v="1235.33"/>
    <m/>
    <s v="Medium"/>
    <s v="Medium"/>
    <x v="2"/>
    <s v="2010s"/>
    <s v="Pulse"/>
    <n v="0.72666470588235288"/>
  </r>
  <r>
    <n v="2015"/>
    <s v="Gujarat"/>
    <s v="Jamnagar"/>
    <x v="3"/>
    <n v="248800"/>
    <n v="434.48"/>
    <m/>
    <s v="Low"/>
    <s v="Large"/>
    <x v="2"/>
    <s v="2010s"/>
    <s v="Fiber"/>
    <n v="1.7463022508038585E-3"/>
  </r>
  <r>
    <n v="2016"/>
    <s v="Gujarat"/>
    <s v="Jamnagar"/>
    <x v="1"/>
    <n v="10"/>
    <n v="1685.71"/>
    <m/>
    <s v="Medium"/>
    <s v="Small"/>
    <x v="2"/>
    <s v="2010s"/>
    <s v="Cereal"/>
    <n v="168.571"/>
  </r>
  <r>
    <n v="2016"/>
    <s v="Gujarat"/>
    <s v="Jamnagar"/>
    <x v="2"/>
    <n v="4430"/>
    <n v="1003.43"/>
    <m/>
    <s v="Medium"/>
    <s v="Medium"/>
    <x v="2"/>
    <s v="2010s"/>
    <s v="Pulse"/>
    <n v="0.22650790067720089"/>
  </r>
  <r>
    <n v="2016"/>
    <s v="Gujarat"/>
    <s v="Jamnagar"/>
    <x v="3"/>
    <n v="210630"/>
    <n v="209.6"/>
    <m/>
    <s v="Low"/>
    <s v="Large"/>
    <x v="2"/>
    <s v="2010s"/>
    <s v="Fiber"/>
    <n v="9.951099083701277E-4"/>
  </r>
  <r>
    <n v="2017"/>
    <s v="Gujarat"/>
    <s v="Jamnagar"/>
    <x v="1"/>
    <n v="880"/>
    <n v="1974.97"/>
    <m/>
    <s v="Medium"/>
    <s v="Small"/>
    <x v="2"/>
    <s v="2010s"/>
    <s v="Cereal"/>
    <n v="2.2442840909090909"/>
  </r>
  <r>
    <n v="2017"/>
    <s v="Gujarat"/>
    <s v="Jamnagar"/>
    <x v="2"/>
    <n v="14180"/>
    <n v="1427.67"/>
    <m/>
    <s v="Medium"/>
    <s v="Large"/>
    <x v="2"/>
    <s v="2010s"/>
    <s v="Pulse"/>
    <n v="0.10068194640338506"/>
  </r>
  <r>
    <n v="2017"/>
    <s v="Gujarat"/>
    <s v="Jamnagar"/>
    <x v="3"/>
    <n v="197300"/>
    <n v="1009.48"/>
    <m/>
    <s v="Medium"/>
    <s v="Large"/>
    <x v="2"/>
    <s v="2010s"/>
    <s v="Fiber"/>
    <n v="5.1164723770907245E-3"/>
  </r>
  <r>
    <n v="2008"/>
    <s v="Gujarat"/>
    <s v="Junagadh"/>
    <x v="2"/>
    <n v="22800"/>
    <n v="1377.19"/>
    <m/>
    <s v="Medium"/>
    <s v="Large"/>
    <x v="2"/>
    <s v="2000s"/>
    <s v="Pulse"/>
    <n v="6.0403070175438597E-2"/>
  </r>
  <r>
    <n v="2008"/>
    <s v="Gujarat"/>
    <s v="Junagadh"/>
    <x v="3"/>
    <n v="48900"/>
    <n v="811.45"/>
    <m/>
    <s v="Low"/>
    <s v="Large"/>
    <x v="2"/>
    <s v="2000s"/>
    <s v="Fiber"/>
    <n v="1.6594069529652353E-2"/>
  </r>
  <r>
    <n v="2009"/>
    <s v="Gujarat"/>
    <s v="Junagadh"/>
    <x v="1"/>
    <n v="300"/>
    <n v="1000"/>
    <m/>
    <s v="Medium"/>
    <s v="Small"/>
    <x v="2"/>
    <s v="2000s"/>
    <s v="Cereal"/>
    <n v="3.3333333333333335"/>
  </r>
  <r>
    <n v="2009"/>
    <s v="Gujarat"/>
    <s v="Junagadh"/>
    <x v="2"/>
    <n v="14100"/>
    <n v="1212.77"/>
    <m/>
    <s v="Medium"/>
    <s v="Large"/>
    <x v="2"/>
    <s v="2000s"/>
    <s v="Pulse"/>
    <n v="8.6012056737588646E-2"/>
  </r>
  <r>
    <n v="2009"/>
    <s v="Gujarat"/>
    <s v="Junagadh"/>
    <x v="3"/>
    <n v="56200"/>
    <n v="833.63"/>
    <m/>
    <s v="Low"/>
    <s v="Large"/>
    <x v="2"/>
    <s v="2000s"/>
    <s v="Fiber"/>
    <n v="1.4833274021352313E-2"/>
  </r>
  <r>
    <n v="2010"/>
    <s v="Gujarat"/>
    <s v="Junagadh"/>
    <x v="1"/>
    <n v="25100"/>
    <n v="1924.3"/>
    <m/>
    <s v="Medium"/>
    <s v="Large"/>
    <x v="2"/>
    <s v="2010s"/>
    <s v="Cereal"/>
    <n v="7.6665338645418329E-2"/>
  </r>
  <r>
    <n v="2010"/>
    <s v="Gujarat"/>
    <s v="Junagadh"/>
    <x v="2"/>
    <n v="21400"/>
    <n v="1551.4"/>
    <m/>
    <s v="Medium"/>
    <s v="Large"/>
    <x v="2"/>
    <s v="2010s"/>
    <s v="Pulse"/>
    <n v="7.2495327102803736E-2"/>
  </r>
  <r>
    <n v="2010"/>
    <s v="Gujarat"/>
    <s v="Junagadh"/>
    <x v="3"/>
    <n v="57000"/>
    <n v="624.55999999999995"/>
    <m/>
    <s v="Low"/>
    <s v="Large"/>
    <x v="2"/>
    <s v="2010s"/>
    <s v="Fiber"/>
    <n v="1.095719298245614E-2"/>
  </r>
  <r>
    <n v="2011"/>
    <s v="Gujarat"/>
    <s v="Junagadh"/>
    <x v="0"/>
    <n v="200"/>
    <n v="2500"/>
    <m/>
    <s v="Medium"/>
    <s v="Small"/>
    <x v="2"/>
    <s v="2010s"/>
    <s v="Cereal"/>
    <n v="12.5"/>
  </r>
  <r>
    <n v="2011"/>
    <s v="Gujarat"/>
    <s v="Junagadh"/>
    <x v="2"/>
    <n v="32400"/>
    <n v="1604.94"/>
    <m/>
    <s v="Medium"/>
    <s v="Large"/>
    <x v="2"/>
    <s v="2010s"/>
    <s v="Pulse"/>
    <n v="4.9535185185185189E-2"/>
  </r>
  <r>
    <n v="2011"/>
    <s v="Gujarat"/>
    <s v="Junagadh"/>
    <x v="3"/>
    <n v="92200"/>
    <n v="646.96"/>
    <m/>
    <s v="Low"/>
    <s v="Large"/>
    <x v="2"/>
    <s v="2010s"/>
    <s v="Fiber"/>
    <n v="7.0169197396963128E-3"/>
  </r>
  <r>
    <n v="2012"/>
    <s v="Gujarat"/>
    <s v="Junagadh"/>
    <x v="2"/>
    <n v="9700"/>
    <n v="1608.25"/>
    <m/>
    <s v="Medium"/>
    <s v="Large"/>
    <x v="2"/>
    <s v="2010s"/>
    <s v="Pulse"/>
    <n v="0.16579896907216496"/>
  </r>
  <r>
    <n v="2012"/>
    <s v="Gujarat"/>
    <s v="Junagadh"/>
    <x v="3"/>
    <n v="70000"/>
    <n v="357.29"/>
    <m/>
    <s v="Low"/>
    <s v="Large"/>
    <x v="2"/>
    <s v="2010s"/>
    <s v="Fiber"/>
    <n v="5.1041428571428574E-3"/>
  </r>
  <r>
    <n v="2013"/>
    <s v="Gujarat"/>
    <s v="Junagadh"/>
    <x v="2"/>
    <n v="34180"/>
    <n v="1958.75"/>
    <m/>
    <s v="Medium"/>
    <s v="Large"/>
    <x v="2"/>
    <s v="2010s"/>
    <s v="Pulse"/>
    <n v="5.7306904622586308E-2"/>
  </r>
  <r>
    <n v="2013"/>
    <s v="Gujarat"/>
    <s v="Junagadh"/>
    <x v="3"/>
    <n v="87190"/>
    <n v="1159.42"/>
    <m/>
    <s v="Medium"/>
    <s v="Large"/>
    <x v="2"/>
    <s v="2010s"/>
    <s v="Fiber"/>
    <n v="1.3297625874526896E-2"/>
  </r>
  <r>
    <n v="2014"/>
    <s v="Gujarat"/>
    <s v="Junagadh"/>
    <x v="1"/>
    <n v="460"/>
    <n v="1826.09"/>
    <m/>
    <s v="Medium"/>
    <s v="Small"/>
    <x v="2"/>
    <s v="2010s"/>
    <s v="Cereal"/>
    <n v="3.9697608695652171"/>
  </r>
  <r>
    <n v="2014"/>
    <s v="Gujarat"/>
    <s v="Junagadh"/>
    <x v="2"/>
    <n v="30260"/>
    <n v="1617.32"/>
    <m/>
    <s v="Medium"/>
    <s v="Large"/>
    <x v="2"/>
    <s v="2010s"/>
    <s v="Pulse"/>
    <n v="5.3447455386649037E-2"/>
  </r>
  <r>
    <n v="2014"/>
    <s v="Gujarat"/>
    <s v="Junagadh"/>
    <x v="3"/>
    <n v="150640"/>
    <n v="929.57"/>
    <m/>
    <s v="Low"/>
    <s v="Large"/>
    <x v="2"/>
    <s v="2010s"/>
    <s v="Fiber"/>
    <n v="6.1708045671800323E-3"/>
  </r>
  <r>
    <n v="2015"/>
    <s v="Gujarat"/>
    <s v="Junagadh"/>
    <x v="1"/>
    <n v="20"/>
    <n v="1500"/>
    <m/>
    <s v="Medium"/>
    <s v="Small"/>
    <x v="2"/>
    <s v="2010s"/>
    <s v="Cereal"/>
    <n v="75"/>
  </r>
  <r>
    <n v="2015"/>
    <s v="Gujarat"/>
    <s v="Junagadh"/>
    <x v="2"/>
    <n v="7820"/>
    <n v="1287.72"/>
    <m/>
    <s v="Medium"/>
    <s v="Large"/>
    <x v="2"/>
    <s v="2010s"/>
    <s v="Pulse"/>
    <n v="0.16467007672634271"/>
  </r>
  <r>
    <n v="2015"/>
    <s v="Gujarat"/>
    <s v="Junagadh"/>
    <x v="3"/>
    <n v="131630"/>
    <n v="409.03"/>
    <m/>
    <s v="Low"/>
    <s v="Large"/>
    <x v="2"/>
    <s v="2010s"/>
    <s v="Fiber"/>
    <n v="3.1074223201397857E-3"/>
  </r>
  <r>
    <n v="2016"/>
    <s v="Gujarat"/>
    <s v="Junagadh"/>
    <x v="2"/>
    <n v="35450"/>
    <n v="1707.7"/>
    <m/>
    <s v="Medium"/>
    <s v="Large"/>
    <x v="2"/>
    <s v="2010s"/>
    <s v="Pulse"/>
    <n v="4.8172073342736252E-2"/>
  </r>
  <r>
    <n v="2016"/>
    <s v="Gujarat"/>
    <s v="Junagadh"/>
    <x v="3"/>
    <n v="71710"/>
    <n v="647.69000000000005"/>
    <m/>
    <s v="Low"/>
    <s v="Large"/>
    <x v="2"/>
    <s v="2010s"/>
    <s v="Fiber"/>
    <n v="9.0320736298982011E-3"/>
  </r>
  <r>
    <n v="2017"/>
    <s v="Gujarat"/>
    <s v="Junagadh"/>
    <x v="1"/>
    <n v="430"/>
    <n v="1455.81"/>
    <m/>
    <s v="Medium"/>
    <s v="Small"/>
    <x v="2"/>
    <s v="2010s"/>
    <s v="Cereal"/>
    <n v="3.3856046511627906"/>
  </r>
  <r>
    <n v="2017"/>
    <s v="Gujarat"/>
    <s v="Junagadh"/>
    <x v="2"/>
    <n v="74750"/>
    <n v="1543.53"/>
    <m/>
    <s v="Medium"/>
    <s v="Large"/>
    <x v="2"/>
    <s v="2010s"/>
    <s v="Pulse"/>
    <n v="2.064923076923077E-2"/>
  </r>
  <r>
    <n v="2017"/>
    <s v="Gujarat"/>
    <s v="Junagadh"/>
    <x v="3"/>
    <n v="77510"/>
    <n v="532.48"/>
    <m/>
    <s v="Low"/>
    <s v="Large"/>
    <x v="2"/>
    <s v="2010s"/>
    <s v="Fiber"/>
    <n v="6.8698232486130821E-3"/>
  </r>
  <r>
    <n v="2008"/>
    <s v="Gujarat"/>
    <s v="Kheda"/>
    <x v="0"/>
    <n v="193800"/>
    <n v="2054.1799999999998"/>
    <m/>
    <s v="Medium"/>
    <s v="Large"/>
    <x v="2"/>
    <s v="2000s"/>
    <s v="Cereal"/>
    <n v="1.0599484004127966E-2"/>
  </r>
  <r>
    <n v="2008"/>
    <s v="Gujarat"/>
    <s v="Kheda"/>
    <x v="1"/>
    <n v="21000"/>
    <n v="1485.71"/>
    <m/>
    <s v="Medium"/>
    <s v="Large"/>
    <x v="2"/>
    <s v="2000s"/>
    <s v="Cereal"/>
    <n v="7.0748095238095235E-2"/>
  </r>
  <r>
    <n v="2008"/>
    <s v="Gujarat"/>
    <s v="Kheda"/>
    <x v="2"/>
    <n v="4300"/>
    <n v="604.65"/>
    <m/>
    <s v="Low"/>
    <s v="Medium"/>
    <x v="2"/>
    <s v="2000s"/>
    <s v="Pulse"/>
    <n v="0.14061627906976742"/>
  </r>
  <r>
    <n v="2008"/>
    <s v="Gujarat"/>
    <s v="Kheda"/>
    <x v="3"/>
    <n v="32400"/>
    <n v="551.54"/>
    <m/>
    <s v="Low"/>
    <s v="Large"/>
    <x v="2"/>
    <s v="2000s"/>
    <s v="Fiber"/>
    <n v="1.7022839506172838E-2"/>
  </r>
  <r>
    <n v="2009"/>
    <s v="Gujarat"/>
    <s v="Kheda"/>
    <x v="0"/>
    <n v="168600"/>
    <n v="2441.87"/>
    <m/>
    <s v="Medium"/>
    <s v="Large"/>
    <x v="2"/>
    <s v="2000s"/>
    <s v="Cereal"/>
    <n v="1.4483214709371292E-2"/>
  </r>
  <r>
    <n v="2009"/>
    <s v="Gujarat"/>
    <s v="Kheda"/>
    <x v="1"/>
    <n v="14600"/>
    <n v="890.41"/>
    <m/>
    <s v="Low"/>
    <s v="Large"/>
    <x v="2"/>
    <s v="2000s"/>
    <s v="Cereal"/>
    <n v="6.098698630136986E-2"/>
  </r>
  <r>
    <n v="2009"/>
    <s v="Gujarat"/>
    <s v="Kheda"/>
    <x v="2"/>
    <n v="4800"/>
    <n v="687.5"/>
    <m/>
    <s v="Low"/>
    <s v="Medium"/>
    <x v="2"/>
    <s v="2000s"/>
    <s v="Pulse"/>
    <n v="0.14322916666666666"/>
  </r>
  <r>
    <n v="2009"/>
    <s v="Gujarat"/>
    <s v="Kheda"/>
    <x v="3"/>
    <n v="31300"/>
    <n v="607.03"/>
    <m/>
    <s v="Low"/>
    <s v="Large"/>
    <x v="2"/>
    <s v="2000s"/>
    <s v="Fiber"/>
    <n v="1.9393929712460064E-2"/>
  </r>
  <r>
    <n v="2010"/>
    <s v="Gujarat"/>
    <s v="Kheda"/>
    <x v="0"/>
    <n v="186600"/>
    <n v="2280.81"/>
    <m/>
    <s v="Medium"/>
    <s v="Large"/>
    <x v="2"/>
    <s v="2010s"/>
    <s v="Cereal"/>
    <n v="1.2222990353697749E-2"/>
  </r>
  <r>
    <n v="2010"/>
    <s v="Gujarat"/>
    <s v="Kheda"/>
    <x v="1"/>
    <n v="27900"/>
    <n v="1863.8"/>
    <m/>
    <s v="Medium"/>
    <s v="Large"/>
    <x v="2"/>
    <s v="2010s"/>
    <s v="Cereal"/>
    <n v="6.6802867383512543E-2"/>
  </r>
  <r>
    <n v="2010"/>
    <s v="Gujarat"/>
    <s v="Kheda"/>
    <x v="2"/>
    <n v="4000"/>
    <n v="825"/>
    <m/>
    <s v="Low"/>
    <s v="Medium"/>
    <x v="2"/>
    <s v="2010s"/>
    <s v="Pulse"/>
    <n v="0.20624999999999999"/>
  </r>
  <r>
    <n v="2010"/>
    <s v="Gujarat"/>
    <s v="Kheda"/>
    <x v="3"/>
    <n v="24800"/>
    <n v="683.87"/>
    <m/>
    <s v="Low"/>
    <s v="Large"/>
    <x v="2"/>
    <s v="2010s"/>
    <s v="Fiber"/>
    <n v="2.7575403225806452E-2"/>
  </r>
  <r>
    <n v="2011"/>
    <s v="Gujarat"/>
    <s v="Kheda"/>
    <x v="0"/>
    <n v="201300"/>
    <n v="2241.9299999999998"/>
    <m/>
    <s v="Medium"/>
    <s v="Large"/>
    <x v="2"/>
    <s v="2010s"/>
    <s v="Cereal"/>
    <n v="1.1137257824143069E-2"/>
  </r>
  <r>
    <n v="2011"/>
    <s v="Gujarat"/>
    <s v="Kheda"/>
    <x v="1"/>
    <n v="17300"/>
    <n v="1809.25"/>
    <m/>
    <s v="Medium"/>
    <s v="Large"/>
    <x v="2"/>
    <s v="2010s"/>
    <s v="Cereal"/>
    <n v="0.10458092485549134"/>
  </r>
  <r>
    <n v="2011"/>
    <s v="Gujarat"/>
    <s v="Kheda"/>
    <x v="2"/>
    <n v="3400"/>
    <n v="794.12"/>
    <m/>
    <s v="Low"/>
    <s v="Medium"/>
    <x v="2"/>
    <s v="2010s"/>
    <s v="Pulse"/>
    <n v="0.23356470588235295"/>
  </r>
  <r>
    <n v="2011"/>
    <s v="Gujarat"/>
    <s v="Kheda"/>
    <x v="3"/>
    <n v="35700"/>
    <n v="457.14"/>
    <m/>
    <s v="Low"/>
    <s v="Large"/>
    <x v="2"/>
    <s v="2010s"/>
    <s v="Fiber"/>
    <n v="1.2805042016806722E-2"/>
  </r>
  <r>
    <n v="2012"/>
    <s v="Gujarat"/>
    <s v="Kheda"/>
    <x v="0"/>
    <n v="179400"/>
    <n v="2474.36"/>
    <m/>
    <s v="Medium"/>
    <s v="Large"/>
    <x v="2"/>
    <s v="2010s"/>
    <s v="Cereal"/>
    <n v="1.3792419175027871E-2"/>
  </r>
  <r>
    <n v="2012"/>
    <s v="Gujarat"/>
    <s v="Kheda"/>
    <x v="1"/>
    <n v="9100"/>
    <n v="1780.22"/>
    <m/>
    <s v="Medium"/>
    <s v="Large"/>
    <x v="2"/>
    <s v="2010s"/>
    <s v="Cereal"/>
    <n v="0.19562857142857143"/>
  </r>
  <r>
    <n v="2012"/>
    <s v="Gujarat"/>
    <s v="Kheda"/>
    <x v="2"/>
    <n v="3500"/>
    <n v="771.43"/>
    <m/>
    <s v="Low"/>
    <s v="Medium"/>
    <x v="2"/>
    <s v="2010s"/>
    <s v="Pulse"/>
    <n v="0.22040857142857143"/>
  </r>
  <r>
    <n v="2012"/>
    <s v="Gujarat"/>
    <s v="Kheda"/>
    <x v="3"/>
    <n v="41600"/>
    <n v="468.51"/>
    <m/>
    <s v="Low"/>
    <s v="Large"/>
    <x v="2"/>
    <s v="2010s"/>
    <s v="Fiber"/>
    <n v="1.1262259615384615E-2"/>
  </r>
  <r>
    <n v="2013"/>
    <s v="Gujarat"/>
    <s v="Kheda"/>
    <x v="0"/>
    <n v="228110"/>
    <n v="2477.4"/>
    <m/>
    <s v="Medium"/>
    <s v="Large"/>
    <x v="2"/>
    <s v="2010s"/>
    <s v="Cereal"/>
    <n v="1.0860549734777082E-2"/>
  </r>
  <r>
    <n v="2013"/>
    <s v="Gujarat"/>
    <s v="Kheda"/>
    <x v="1"/>
    <n v="8320"/>
    <n v="1521.63"/>
    <m/>
    <s v="Medium"/>
    <s v="Large"/>
    <x v="2"/>
    <s v="2010s"/>
    <s v="Cereal"/>
    <n v="0.18288822115384618"/>
  </r>
  <r>
    <n v="2013"/>
    <s v="Gujarat"/>
    <s v="Kheda"/>
    <x v="2"/>
    <n v="3580"/>
    <n v="832.4"/>
    <m/>
    <s v="Low"/>
    <s v="Medium"/>
    <x v="2"/>
    <s v="2010s"/>
    <s v="Pulse"/>
    <n v="0.23251396648044692"/>
  </r>
  <r>
    <n v="2013"/>
    <s v="Gujarat"/>
    <s v="Kheda"/>
    <x v="3"/>
    <n v="34110"/>
    <n v="584.58000000000004"/>
    <m/>
    <s v="Low"/>
    <s v="Large"/>
    <x v="2"/>
    <s v="2010s"/>
    <s v="Fiber"/>
    <n v="1.7138082673702728E-2"/>
  </r>
  <r>
    <n v="2014"/>
    <s v="Gujarat"/>
    <s v="Kheda"/>
    <x v="0"/>
    <n v="220870"/>
    <n v="2645.17"/>
    <m/>
    <s v="Medium"/>
    <s v="Large"/>
    <x v="2"/>
    <s v="2010s"/>
    <s v="Cereal"/>
    <n v="1.1976139810748404E-2"/>
  </r>
  <r>
    <n v="2014"/>
    <s v="Gujarat"/>
    <s v="Kheda"/>
    <x v="1"/>
    <n v="10230"/>
    <n v="1411.5"/>
    <m/>
    <s v="Medium"/>
    <s v="Large"/>
    <x v="2"/>
    <s v="2010s"/>
    <s v="Cereal"/>
    <n v="0.13797653958944281"/>
  </r>
  <r>
    <n v="2014"/>
    <s v="Gujarat"/>
    <s v="Kheda"/>
    <x v="2"/>
    <n v="4600"/>
    <n v="810.89"/>
    <m/>
    <s v="Low"/>
    <s v="Medium"/>
    <x v="2"/>
    <s v="2010s"/>
    <s v="Pulse"/>
    <n v="0.17628043478260869"/>
  </r>
  <r>
    <n v="2014"/>
    <s v="Gujarat"/>
    <s v="Kheda"/>
    <x v="3"/>
    <n v="32540"/>
    <n v="680.58"/>
    <m/>
    <s v="Low"/>
    <s v="Large"/>
    <x v="2"/>
    <s v="2010s"/>
    <s v="Fiber"/>
    <n v="2.0915181315304242E-2"/>
  </r>
  <r>
    <n v="2015"/>
    <s v="Gujarat"/>
    <s v="Kheda"/>
    <x v="0"/>
    <n v="219250"/>
    <n v="2621.91"/>
    <m/>
    <s v="Medium"/>
    <s v="Large"/>
    <x v="2"/>
    <s v="2010s"/>
    <s v="Cereal"/>
    <n v="1.1958540478905358E-2"/>
  </r>
  <r>
    <n v="2015"/>
    <s v="Gujarat"/>
    <s v="Kheda"/>
    <x v="1"/>
    <n v="12110"/>
    <n v="1072.3699999999999"/>
    <m/>
    <s v="Medium"/>
    <s v="Large"/>
    <x v="2"/>
    <s v="2010s"/>
    <s v="Cereal"/>
    <n v="8.8552436003303051E-2"/>
  </r>
  <r>
    <n v="2015"/>
    <s v="Gujarat"/>
    <s v="Kheda"/>
    <x v="2"/>
    <n v="3020"/>
    <n v="1018.63"/>
    <m/>
    <s v="Medium"/>
    <s v="Medium"/>
    <x v="2"/>
    <s v="2010s"/>
    <s v="Pulse"/>
    <n v="0.33729470198675499"/>
  </r>
  <r>
    <n v="2015"/>
    <s v="Gujarat"/>
    <s v="Kheda"/>
    <x v="3"/>
    <n v="27610"/>
    <n v="650.54"/>
    <m/>
    <s v="Low"/>
    <s v="Large"/>
    <x v="2"/>
    <s v="2010s"/>
    <s v="Fiber"/>
    <n v="2.3561752988047809E-2"/>
  </r>
  <r>
    <n v="2016"/>
    <s v="Gujarat"/>
    <s v="Kheda"/>
    <x v="0"/>
    <n v="222460"/>
    <n v="2647.59"/>
    <m/>
    <s v="Medium"/>
    <s v="Large"/>
    <x v="2"/>
    <s v="2010s"/>
    <s v="Cereal"/>
    <n v="1.1901420480086309E-2"/>
  </r>
  <r>
    <n v="2016"/>
    <s v="Gujarat"/>
    <s v="Kheda"/>
    <x v="1"/>
    <n v="13280"/>
    <n v="1562.66"/>
    <m/>
    <s v="Medium"/>
    <s v="Large"/>
    <x v="2"/>
    <s v="2010s"/>
    <s v="Cereal"/>
    <n v="0.11767018072289158"/>
  </r>
  <r>
    <n v="2016"/>
    <s v="Gujarat"/>
    <s v="Kheda"/>
    <x v="2"/>
    <n v="5630"/>
    <n v="960.03"/>
    <m/>
    <s v="Low"/>
    <s v="Large"/>
    <x v="2"/>
    <s v="2010s"/>
    <s v="Pulse"/>
    <n v="0.17052042628774422"/>
  </r>
  <r>
    <n v="2016"/>
    <s v="Gujarat"/>
    <s v="Kheda"/>
    <x v="3"/>
    <n v="21200"/>
    <n v="591.1"/>
    <m/>
    <s v="Low"/>
    <s v="Large"/>
    <x v="2"/>
    <s v="2010s"/>
    <s v="Fiber"/>
    <n v="2.7882075471698114E-2"/>
  </r>
  <r>
    <n v="2017"/>
    <s v="Gujarat"/>
    <s v="Kheda"/>
    <x v="0"/>
    <n v="235190"/>
    <n v="2594.81"/>
    <m/>
    <s v="Medium"/>
    <s v="Large"/>
    <x v="2"/>
    <s v="2010s"/>
    <s v="Cereal"/>
    <n v="1.1032824524852247E-2"/>
  </r>
  <r>
    <n v="2017"/>
    <s v="Gujarat"/>
    <s v="Kheda"/>
    <x v="1"/>
    <n v="11300"/>
    <n v="1478.42"/>
    <m/>
    <s v="Medium"/>
    <s v="Large"/>
    <x v="2"/>
    <s v="2010s"/>
    <s v="Cereal"/>
    <n v="0.13083362831858408"/>
  </r>
  <r>
    <n v="2017"/>
    <s v="Gujarat"/>
    <s v="Kheda"/>
    <x v="2"/>
    <n v="5740"/>
    <n v="1033.3399999999999"/>
    <m/>
    <s v="Medium"/>
    <s v="Large"/>
    <x v="2"/>
    <s v="2010s"/>
    <s v="Pulse"/>
    <n v="0.18002439024390243"/>
  </r>
  <r>
    <n v="2017"/>
    <s v="Gujarat"/>
    <s v="Kheda"/>
    <x v="3"/>
    <n v="21700"/>
    <n v="549.1"/>
    <m/>
    <s v="Low"/>
    <s v="Large"/>
    <x v="2"/>
    <s v="2010s"/>
    <s v="Fiber"/>
    <n v="2.5304147465437788E-2"/>
  </r>
  <r>
    <n v="2008"/>
    <s v="Gujarat"/>
    <s v="Kutch"/>
    <x v="2"/>
    <n v="400"/>
    <n v="1000"/>
    <m/>
    <s v="Medium"/>
    <s v="Small"/>
    <x v="2"/>
    <s v="2000s"/>
    <s v="Pulse"/>
    <n v="2.5"/>
  </r>
  <r>
    <n v="2008"/>
    <s v="Gujarat"/>
    <s v="Kutch"/>
    <x v="3"/>
    <n v="67500"/>
    <n v="658.81"/>
    <m/>
    <s v="Low"/>
    <s v="Large"/>
    <x v="2"/>
    <s v="2000s"/>
    <s v="Fiber"/>
    <n v="9.760148148148148E-3"/>
  </r>
  <r>
    <n v="2009"/>
    <s v="Gujarat"/>
    <s v="Kutch"/>
    <x v="2"/>
    <n v="200"/>
    <n v="1000"/>
    <m/>
    <s v="Medium"/>
    <s v="Small"/>
    <x v="2"/>
    <s v="2000s"/>
    <s v="Pulse"/>
    <n v="5"/>
  </r>
  <r>
    <n v="2009"/>
    <s v="Gujarat"/>
    <s v="Kutch"/>
    <x v="3"/>
    <n v="63500"/>
    <n v="843.31"/>
    <m/>
    <s v="Low"/>
    <s v="Large"/>
    <x v="2"/>
    <s v="2000s"/>
    <s v="Fiber"/>
    <n v="1.3280472440944881E-2"/>
  </r>
  <r>
    <n v="2010"/>
    <s v="Gujarat"/>
    <s v="Kutch"/>
    <x v="2"/>
    <n v="400"/>
    <n v="1250"/>
    <m/>
    <s v="Medium"/>
    <s v="Small"/>
    <x v="2"/>
    <s v="2010s"/>
    <s v="Pulse"/>
    <n v="3.125"/>
  </r>
  <r>
    <n v="2010"/>
    <s v="Gujarat"/>
    <s v="Kutch"/>
    <x v="3"/>
    <n v="76900"/>
    <n v="745.25"/>
    <m/>
    <s v="Low"/>
    <s v="Large"/>
    <x v="2"/>
    <s v="2010s"/>
    <s v="Fiber"/>
    <n v="9.6911573472041618E-3"/>
  </r>
  <r>
    <n v="2011"/>
    <s v="Gujarat"/>
    <s v="Kutch"/>
    <x v="2"/>
    <n v="700"/>
    <n v="1000"/>
    <m/>
    <s v="Medium"/>
    <s v="Small"/>
    <x v="2"/>
    <s v="2010s"/>
    <s v="Pulse"/>
    <n v="1.4285714285714286"/>
  </r>
  <r>
    <n v="2011"/>
    <s v="Gujarat"/>
    <s v="Kutch"/>
    <x v="3"/>
    <n v="87300"/>
    <n v="763.69"/>
    <m/>
    <s v="Low"/>
    <s v="Large"/>
    <x v="2"/>
    <s v="2010s"/>
    <s v="Fiber"/>
    <n v="8.7478808705612841E-3"/>
  </r>
  <r>
    <n v="2012"/>
    <s v="Gujarat"/>
    <s v="Kutch"/>
    <x v="1"/>
    <n v="1700"/>
    <n v="1705.88"/>
    <m/>
    <s v="Medium"/>
    <s v="Medium"/>
    <x v="2"/>
    <s v="2010s"/>
    <s v="Cereal"/>
    <n v="1.0034588235294117"/>
  </r>
  <r>
    <n v="2012"/>
    <s v="Gujarat"/>
    <s v="Kutch"/>
    <x v="2"/>
    <n v="300"/>
    <n v="1000"/>
    <m/>
    <s v="Medium"/>
    <s v="Small"/>
    <x v="2"/>
    <s v="2010s"/>
    <s v="Pulse"/>
    <n v="3.3333333333333335"/>
  </r>
  <r>
    <n v="2012"/>
    <s v="Gujarat"/>
    <s v="Kutch"/>
    <x v="3"/>
    <n v="62800"/>
    <n v="791.24"/>
    <m/>
    <s v="Low"/>
    <s v="Large"/>
    <x v="2"/>
    <s v="2010s"/>
    <s v="Fiber"/>
    <n v="1.2599363057324842E-2"/>
  </r>
  <r>
    <n v="2013"/>
    <s v="Gujarat"/>
    <s v="Kutch"/>
    <x v="1"/>
    <n v="4680"/>
    <n v="1267.0899999999999"/>
    <m/>
    <s v="Medium"/>
    <s v="Medium"/>
    <x v="2"/>
    <s v="2010s"/>
    <s v="Cereal"/>
    <n v="0.27074572649572648"/>
  </r>
  <r>
    <n v="2013"/>
    <s v="Gujarat"/>
    <s v="Kutch"/>
    <x v="2"/>
    <n v="1020"/>
    <n v="1245.0999999999999"/>
    <m/>
    <s v="Medium"/>
    <s v="Medium"/>
    <x v="2"/>
    <s v="2010s"/>
    <s v="Pulse"/>
    <n v="1.2206862745098039"/>
  </r>
  <r>
    <n v="2013"/>
    <s v="Gujarat"/>
    <s v="Kutch"/>
    <x v="3"/>
    <n v="78500"/>
    <n v="933.76"/>
    <m/>
    <s v="Low"/>
    <s v="Large"/>
    <x v="2"/>
    <s v="2010s"/>
    <s v="Fiber"/>
    <n v="1.1895031847133758E-2"/>
  </r>
  <r>
    <n v="2014"/>
    <s v="Gujarat"/>
    <s v="Kutch"/>
    <x v="1"/>
    <n v="120"/>
    <n v="1750"/>
    <m/>
    <s v="Medium"/>
    <s v="Small"/>
    <x v="2"/>
    <s v="2010s"/>
    <s v="Cereal"/>
    <n v="14.583333333333334"/>
  </r>
  <r>
    <n v="2014"/>
    <s v="Gujarat"/>
    <s v="Kutch"/>
    <x v="3"/>
    <n v="56680"/>
    <n v="962.6"/>
    <m/>
    <s v="Low"/>
    <s v="Large"/>
    <x v="2"/>
    <s v="2010s"/>
    <s v="Fiber"/>
    <n v="1.6983062808750882E-2"/>
  </r>
  <r>
    <n v="2015"/>
    <s v="Gujarat"/>
    <s v="Kutch"/>
    <x v="1"/>
    <n v="2350"/>
    <n v="2204.2600000000002"/>
    <m/>
    <s v="Medium"/>
    <s v="Medium"/>
    <x v="2"/>
    <s v="2010s"/>
    <s v="Cereal"/>
    <n v="0.9379829787234043"/>
  </r>
  <r>
    <n v="2015"/>
    <s v="Gujarat"/>
    <s v="Kutch"/>
    <x v="2"/>
    <n v="130"/>
    <n v="846.15"/>
    <m/>
    <s v="Low"/>
    <s v="Small"/>
    <x v="2"/>
    <s v="2010s"/>
    <s v="Pulse"/>
    <n v="6.5088461538461537"/>
  </r>
  <r>
    <n v="2015"/>
    <s v="Gujarat"/>
    <s v="Kutch"/>
    <x v="3"/>
    <n v="48840"/>
    <n v="972.36"/>
    <m/>
    <s v="Low"/>
    <s v="Large"/>
    <x v="2"/>
    <s v="2010s"/>
    <s v="Fiber"/>
    <n v="1.9909090909090911E-2"/>
  </r>
  <r>
    <n v="2016"/>
    <s v="Gujarat"/>
    <s v="Kutch"/>
    <x v="1"/>
    <n v="1610"/>
    <n v="2221.19"/>
    <m/>
    <s v="Medium"/>
    <s v="Medium"/>
    <x v="2"/>
    <s v="2010s"/>
    <s v="Cereal"/>
    <n v="1.3796211180124225"/>
  </r>
  <r>
    <n v="2016"/>
    <s v="Gujarat"/>
    <s v="Kutch"/>
    <x v="2"/>
    <n v="80"/>
    <n v="1123.46"/>
    <m/>
    <s v="Medium"/>
    <s v="Small"/>
    <x v="2"/>
    <s v="2010s"/>
    <s v="Pulse"/>
    <n v="14.04325"/>
  </r>
  <r>
    <n v="2016"/>
    <s v="Gujarat"/>
    <s v="Kutch"/>
    <x v="3"/>
    <n v="42420"/>
    <n v="890.32"/>
    <m/>
    <s v="Low"/>
    <s v="Large"/>
    <x v="2"/>
    <s v="2010s"/>
    <s v="Fiber"/>
    <n v="2.0988213107024988E-2"/>
  </r>
  <r>
    <n v="2017"/>
    <s v="Gujarat"/>
    <s v="Kutch"/>
    <x v="1"/>
    <n v="120"/>
    <n v="1813.56"/>
    <m/>
    <s v="Medium"/>
    <s v="Small"/>
    <x v="2"/>
    <s v="2010s"/>
    <s v="Cereal"/>
    <n v="15.113"/>
  </r>
  <r>
    <n v="2017"/>
    <s v="Gujarat"/>
    <s v="Kutch"/>
    <x v="2"/>
    <n v="220"/>
    <n v="1283.72"/>
    <m/>
    <s v="Medium"/>
    <s v="Small"/>
    <x v="2"/>
    <s v="2010s"/>
    <s v="Pulse"/>
    <n v="5.8350909090909093"/>
  </r>
  <r>
    <n v="2017"/>
    <s v="Gujarat"/>
    <s v="Kutch"/>
    <x v="3"/>
    <n v="58610"/>
    <n v="770.67"/>
    <m/>
    <s v="Low"/>
    <s v="Large"/>
    <x v="2"/>
    <s v="2010s"/>
    <s v="Fiber"/>
    <n v="1.3149121310356594E-2"/>
  </r>
  <r>
    <n v="2008"/>
    <s v="Gujarat"/>
    <s v="Mehsana"/>
    <x v="0"/>
    <n v="11150"/>
    <n v="2074.7199999999998"/>
    <m/>
    <s v="Medium"/>
    <s v="Large"/>
    <x v="2"/>
    <s v="2000s"/>
    <s v="Cereal"/>
    <n v="0.18607354260089684"/>
  </r>
  <r>
    <n v="2008"/>
    <s v="Gujarat"/>
    <s v="Mehsana"/>
    <x v="1"/>
    <n v="1350"/>
    <n v="1462.85"/>
    <m/>
    <s v="Medium"/>
    <s v="Medium"/>
    <x v="2"/>
    <s v="2000s"/>
    <s v="Cereal"/>
    <n v="1.0835925925925924"/>
  </r>
  <r>
    <n v="2008"/>
    <s v="Gujarat"/>
    <s v="Mehsana"/>
    <x v="2"/>
    <n v="6080"/>
    <n v="654.72"/>
    <m/>
    <s v="Low"/>
    <s v="Large"/>
    <x v="2"/>
    <s v="2000s"/>
    <s v="Pulse"/>
    <n v="0.1076842105263158"/>
  </r>
  <r>
    <n v="2008"/>
    <s v="Gujarat"/>
    <s v="Mehsana"/>
    <x v="3"/>
    <n v="126460"/>
    <n v="465.71"/>
    <m/>
    <s v="Low"/>
    <s v="Large"/>
    <x v="2"/>
    <s v="2000s"/>
    <s v="Fiber"/>
    <n v="3.6826664557962989E-3"/>
  </r>
  <r>
    <n v="2009"/>
    <s v="Gujarat"/>
    <s v="Mehsana"/>
    <x v="0"/>
    <n v="10550"/>
    <n v="2351.79"/>
    <m/>
    <s v="Medium"/>
    <s v="Large"/>
    <x v="2"/>
    <s v="2000s"/>
    <s v="Cereal"/>
    <n v="0.22291848341232226"/>
  </r>
  <r>
    <n v="2009"/>
    <s v="Gujarat"/>
    <s v="Mehsana"/>
    <x v="1"/>
    <n v="760"/>
    <n v="1000"/>
    <m/>
    <s v="Medium"/>
    <s v="Small"/>
    <x v="2"/>
    <s v="2000s"/>
    <s v="Cereal"/>
    <n v="1.3157894736842106"/>
  </r>
  <r>
    <n v="2009"/>
    <s v="Gujarat"/>
    <s v="Mehsana"/>
    <x v="2"/>
    <n v="2200"/>
    <n v="590.91"/>
    <m/>
    <s v="Low"/>
    <s v="Medium"/>
    <x v="2"/>
    <s v="2000s"/>
    <s v="Pulse"/>
    <n v="0.26859545454545453"/>
  </r>
  <r>
    <n v="2009"/>
    <s v="Gujarat"/>
    <s v="Mehsana"/>
    <x v="3"/>
    <n v="136840"/>
    <n v="480.7"/>
    <m/>
    <s v="Low"/>
    <s v="Large"/>
    <x v="2"/>
    <s v="2000s"/>
    <s v="Fiber"/>
    <n v="3.5128617363344053E-3"/>
  </r>
  <r>
    <n v="2010"/>
    <s v="Gujarat"/>
    <s v="Mehsana"/>
    <x v="0"/>
    <n v="14760"/>
    <n v="2203.86"/>
    <m/>
    <s v="Medium"/>
    <s v="Large"/>
    <x v="2"/>
    <s v="2010s"/>
    <s v="Cereal"/>
    <n v="0.1493130081300813"/>
  </r>
  <r>
    <n v="2010"/>
    <s v="Gujarat"/>
    <s v="Mehsana"/>
    <x v="1"/>
    <n v="4730"/>
    <n v="1919.2"/>
    <m/>
    <s v="Medium"/>
    <s v="Medium"/>
    <x v="2"/>
    <s v="2010s"/>
    <s v="Cereal"/>
    <n v="0.40575052854122623"/>
  </r>
  <r>
    <n v="2010"/>
    <s v="Gujarat"/>
    <s v="Mehsana"/>
    <x v="2"/>
    <n v="12540"/>
    <n v="720.92"/>
    <m/>
    <s v="Low"/>
    <s v="Large"/>
    <x v="2"/>
    <s v="2010s"/>
    <s v="Pulse"/>
    <n v="5.7489633173843695E-2"/>
  </r>
  <r>
    <n v="2010"/>
    <s v="Gujarat"/>
    <s v="Mehsana"/>
    <x v="3"/>
    <n v="138160"/>
    <n v="518.20000000000005"/>
    <m/>
    <s v="Low"/>
    <s v="Large"/>
    <x v="2"/>
    <s v="2010s"/>
    <s v="Fiber"/>
    <n v="3.7507237984944993E-3"/>
  </r>
  <r>
    <n v="2011"/>
    <s v="Gujarat"/>
    <s v="Mehsana"/>
    <x v="0"/>
    <n v="9010"/>
    <n v="1991.67"/>
    <m/>
    <s v="Medium"/>
    <s v="Large"/>
    <x v="2"/>
    <s v="2010s"/>
    <s v="Cereal"/>
    <n v="0.22105105438401776"/>
  </r>
  <r>
    <n v="2011"/>
    <s v="Gujarat"/>
    <s v="Mehsana"/>
    <x v="1"/>
    <n v="700"/>
    <n v="1200"/>
    <m/>
    <s v="Medium"/>
    <s v="Small"/>
    <x v="2"/>
    <s v="2010s"/>
    <s v="Cereal"/>
    <n v="1.7142857142857142"/>
  </r>
  <r>
    <n v="2011"/>
    <s v="Gujarat"/>
    <s v="Mehsana"/>
    <x v="2"/>
    <n v="19000"/>
    <n v="652.63"/>
    <m/>
    <s v="Low"/>
    <s v="Large"/>
    <x v="2"/>
    <s v="2010s"/>
    <s v="Pulse"/>
    <n v="3.4348947368421055E-2"/>
  </r>
  <r>
    <n v="2011"/>
    <s v="Gujarat"/>
    <s v="Mehsana"/>
    <x v="3"/>
    <n v="151470"/>
    <n v="612.24"/>
    <m/>
    <s v="Low"/>
    <s v="Large"/>
    <x v="2"/>
    <s v="2010s"/>
    <s v="Fiber"/>
    <n v="4.0419885125767482E-3"/>
  </r>
  <r>
    <n v="2012"/>
    <s v="Gujarat"/>
    <s v="Mehsana"/>
    <x v="0"/>
    <n v="2830"/>
    <n v="2300.1799999999998"/>
    <m/>
    <s v="Medium"/>
    <s v="Medium"/>
    <x v="2"/>
    <s v="2010s"/>
    <s v="Cereal"/>
    <n v="0.81278445229681973"/>
  </r>
  <r>
    <n v="2012"/>
    <s v="Gujarat"/>
    <s v="Mehsana"/>
    <x v="1"/>
    <n v="520"/>
    <n v="1539.2"/>
    <m/>
    <s v="Medium"/>
    <s v="Small"/>
    <x v="2"/>
    <s v="2010s"/>
    <s v="Cereal"/>
    <n v="2.96"/>
  </r>
  <r>
    <n v="2012"/>
    <s v="Gujarat"/>
    <s v="Mehsana"/>
    <x v="2"/>
    <n v="10300"/>
    <n v="533.98"/>
    <m/>
    <s v="Low"/>
    <s v="Large"/>
    <x v="2"/>
    <s v="2010s"/>
    <s v="Pulse"/>
    <n v="5.1842718446601946E-2"/>
  </r>
  <r>
    <n v="2012"/>
    <s v="Gujarat"/>
    <s v="Mehsana"/>
    <x v="3"/>
    <n v="127870"/>
    <n v="608.29"/>
    <m/>
    <s v="Low"/>
    <s v="Large"/>
    <x v="2"/>
    <s v="2010s"/>
    <s v="Fiber"/>
    <n v="4.7570970516931255E-3"/>
  </r>
  <r>
    <n v="2013"/>
    <s v="Gujarat"/>
    <s v="Mehsana"/>
    <x v="0"/>
    <n v="9060"/>
    <n v="2164.91"/>
    <m/>
    <s v="Medium"/>
    <s v="Large"/>
    <x v="2"/>
    <s v="2010s"/>
    <s v="Cereal"/>
    <n v="0.23895253863134655"/>
  </r>
  <r>
    <n v="2013"/>
    <s v="Gujarat"/>
    <s v="Mehsana"/>
    <x v="1"/>
    <n v="460"/>
    <n v="1280.8900000000001"/>
    <m/>
    <s v="Medium"/>
    <s v="Small"/>
    <x v="2"/>
    <s v="2010s"/>
    <s v="Cereal"/>
    <n v="2.7845434782608698"/>
  </r>
  <r>
    <n v="2013"/>
    <s v="Gujarat"/>
    <s v="Mehsana"/>
    <x v="2"/>
    <n v="23240"/>
    <n v="811.96"/>
    <m/>
    <s v="Low"/>
    <s v="Large"/>
    <x v="2"/>
    <s v="2010s"/>
    <s v="Pulse"/>
    <n v="3.4938037865748714E-2"/>
  </r>
  <r>
    <n v="2013"/>
    <s v="Gujarat"/>
    <s v="Mehsana"/>
    <x v="3"/>
    <n v="126610"/>
    <n v="587.51"/>
    <m/>
    <s v="Low"/>
    <s v="Large"/>
    <x v="2"/>
    <s v="2010s"/>
    <s v="Fiber"/>
    <n v="4.6403127715030409E-3"/>
  </r>
  <r>
    <n v="2014"/>
    <s v="Gujarat"/>
    <s v="Mehsana"/>
    <x v="0"/>
    <n v="10290"/>
    <n v="2525.58"/>
    <m/>
    <s v="Medium"/>
    <s v="Large"/>
    <x v="2"/>
    <s v="2010s"/>
    <s v="Cereal"/>
    <n v="0.24544023323615161"/>
  </r>
  <r>
    <n v="2014"/>
    <s v="Gujarat"/>
    <s v="Mehsana"/>
    <x v="1"/>
    <n v="360"/>
    <n v="1258.45"/>
    <m/>
    <s v="Medium"/>
    <s v="Small"/>
    <x v="2"/>
    <s v="2010s"/>
    <s v="Cereal"/>
    <n v="3.4956944444444447"/>
  </r>
  <r>
    <n v="2014"/>
    <s v="Gujarat"/>
    <s v="Mehsana"/>
    <x v="2"/>
    <n v="6170"/>
    <n v="662.88"/>
    <m/>
    <s v="Low"/>
    <s v="Large"/>
    <x v="2"/>
    <s v="2010s"/>
    <s v="Pulse"/>
    <n v="0.10743598055105348"/>
  </r>
  <r>
    <n v="2014"/>
    <s v="Gujarat"/>
    <s v="Mehsana"/>
    <x v="3"/>
    <n v="129280"/>
    <n v="638.46"/>
    <m/>
    <s v="Low"/>
    <s v="Large"/>
    <x v="2"/>
    <s v="2010s"/>
    <s v="Fiber"/>
    <n v="4.9385829207920793E-3"/>
  </r>
  <r>
    <n v="2015"/>
    <s v="Gujarat"/>
    <s v="Mehsana"/>
    <x v="0"/>
    <n v="11580"/>
    <n v="2271.73"/>
    <m/>
    <s v="Medium"/>
    <s v="Large"/>
    <x v="2"/>
    <s v="2010s"/>
    <s v="Cereal"/>
    <n v="0.19617702936096718"/>
  </r>
  <r>
    <n v="2015"/>
    <s v="Gujarat"/>
    <s v="Mehsana"/>
    <x v="1"/>
    <n v="220"/>
    <n v="1351.78"/>
    <m/>
    <s v="Medium"/>
    <s v="Small"/>
    <x v="2"/>
    <s v="2010s"/>
    <s v="Cereal"/>
    <n v="6.1444545454545452"/>
  </r>
  <r>
    <n v="2015"/>
    <s v="Gujarat"/>
    <s v="Mehsana"/>
    <x v="2"/>
    <n v="7290"/>
    <n v="711.93"/>
    <m/>
    <s v="Low"/>
    <s v="Large"/>
    <x v="2"/>
    <s v="2010s"/>
    <s v="Pulse"/>
    <n v="9.7658436213991756E-2"/>
  </r>
  <r>
    <n v="2015"/>
    <s v="Gujarat"/>
    <s v="Mehsana"/>
    <x v="3"/>
    <n v="86780"/>
    <n v="640.85"/>
    <m/>
    <s v="Low"/>
    <s v="Large"/>
    <x v="2"/>
    <s v="2010s"/>
    <s v="Fiber"/>
    <n v="7.3847660751325192E-3"/>
  </r>
  <r>
    <n v="2016"/>
    <s v="Gujarat"/>
    <s v="Mehsana"/>
    <x v="0"/>
    <n v="8490"/>
    <n v="1879.08"/>
    <m/>
    <s v="Medium"/>
    <s v="Large"/>
    <x v="2"/>
    <s v="2010s"/>
    <s v="Cereal"/>
    <n v="0.22132862190812719"/>
  </r>
  <r>
    <n v="2016"/>
    <s v="Gujarat"/>
    <s v="Mehsana"/>
    <x v="1"/>
    <n v="250"/>
    <n v="1680"/>
    <m/>
    <s v="Medium"/>
    <s v="Small"/>
    <x v="2"/>
    <s v="2010s"/>
    <s v="Cereal"/>
    <n v="6.72"/>
  </r>
  <r>
    <n v="2016"/>
    <s v="Gujarat"/>
    <s v="Mehsana"/>
    <x v="2"/>
    <n v="13230"/>
    <n v="840.22"/>
    <m/>
    <s v="Low"/>
    <s v="Large"/>
    <x v="2"/>
    <s v="2010s"/>
    <s v="Pulse"/>
    <n v="6.3508692365835229E-2"/>
  </r>
  <r>
    <n v="2016"/>
    <s v="Gujarat"/>
    <s v="Mehsana"/>
    <x v="3"/>
    <n v="80710"/>
    <n v="676.67"/>
    <m/>
    <s v="Low"/>
    <s v="Large"/>
    <x v="2"/>
    <s v="2010s"/>
    <s v="Fiber"/>
    <n v="8.3839672902986002E-3"/>
  </r>
  <r>
    <n v="2017"/>
    <s v="Gujarat"/>
    <s v="Mehsana"/>
    <x v="0"/>
    <n v="12080"/>
    <n v="2030.04"/>
    <m/>
    <s v="Medium"/>
    <s v="Large"/>
    <x v="2"/>
    <s v="2010s"/>
    <s v="Cereal"/>
    <n v="0.16804966887417219"/>
  </r>
  <r>
    <n v="2017"/>
    <s v="Gujarat"/>
    <s v="Mehsana"/>
    <x v="1"/>
    <n v="520"/>
    <n v="1676.61"/>
    <m/>
    <s v="Medium"/>
    <s v="Small"/>
    <x v="2"/>
    <s v="2010s"/>
    <s v="Cereal"/>
    <n v="3.2242499999999996"/>
  </r>
  <r>
    <n v="2017"/>
    <s v="Gujarat"/>
    <s v="Mehsana"/>
    <x v="2"/>
    <n v="24950"/>
    <n v="707.16"/>
    <m/>
    <s v="Low"/>
    <s v="Large"/>
    <x v="2"/>
    <s v="2010s"/>
    <s v="Pulse"/>
    <n v="2.8343086172344687E-2"/>
  </r>
  <r>
    <n v="2017"/>
    <s v="Gujarat"/>
    <s v="Mehsana"/>
    <x v="3"/>
    <n v="91730"/>
    <n v="701.35"/>
    <m/>
    <s v="Low"/>
    <s v="Large"/>
    <x v="2"/>
    <s v="2010s"/>
    <s v="Fiber"/>
    <n v="7.6458083505941349E-3"/>
  </r>
  <r>
    <n v="2008"/>
    <s v="Gujarat"/>
    <s v="Panchmahal"/>
    <x v="0"/>
    <n v="108500"/>
    <n v="715.21"/>
    <m/>
    <s v="Low"/>
    <s v="Large"/>
    <x v="2"/>
    <s v="2000s"/>
    <s v="Cereal"/>
    <n v="6.5917972350230418E-3"/>
  </r>
  <r>
    <n v="2008"/>
    <s v="Gujarat"/>
    <s v="Panchmahal"/>
    <x v="1"/>
    <n v="228500"/>
    <n v="1277.46"/>
    <m/>
    <s v="Medium"/>
    <s v="Large"/>
    <x v="2"/>
    <s v="2000s"/>
    <s v="Cereal"/>
    <n v="5.5906345733041573E-3"/>
  </r>
  <r>
    <n v="2008"/>
    <s v="Gujarat"/>
    <s v="Panchmahal"/>
    <x v="2"/>
    <n v="50200"/>
    <n v="739.04"/>
    <m/>
    <s v="Low"/>
    <s v="Large"/>
    <x v="2"/>
    <s v="2000s"/>
    <s v="Pulse"/>
    <n v="1.4721912350597608E-2"/>
  </r>
  <r>
    <n v="2008"/>
    <s v="Gujarat"/>
    <s v="Panchmahal"/>
    <x v="3"/>
    <n v="7400"/>
    <n v="352.7"/>
    <m/>
    <s v="Low"/>
    <s v="Large"/>
    <x v="2"/>
    <s v="2000s"/>
    <s v="Fiber"/>
    <n v="4.766216216216216E-2"/>
  </r>
  <r>
    <n v="2009"/>
    <s v="Gujarat"/>
    <s v="Panchmahal"/>
    <x v="0"/>
    <n v="91100"/>
    <n v="419.32"/>
    <m/>
    <s v="Low"/>
    <s v="Large"/>
    <x v="2"/>
    <s v="2000s"/>
    <s v="Cereal"/>
    <n v="4.6028540065861691E-3"/>
  </r>
  <r>
    <n v="2009"/>
    <s v="Gujarat"/>
    <s v="Panchmahal"/>
    <x v="1"/>
    <n v="230200"/>
    <n v="814.07"/>
    <m/>
    <s v="Low"/>
    <s v="Large"/>
    <x v="2"/>
    <s v="2000s"/>
    <s v="Cereal"/>
    <n v="3.536359687228497E-3"/>
  </r>
  <r>
    <n v="2009"/>
    <s v="Gujarat"/>
    <s v="Panchmahal"/>
    <x v="2"/>
    <n v="53500"/>
    <n v="742.06"/>
    <m/>
    <s v="Low"/>
    <s v="Large"/>
    <x v="2"/>
    <s v="2000s"/>
    <s v="Pulse"/>
    <n v="1.3870280373831775E-2"/>
  </r>
  <r>
    <n v="2009"/>
    <s v="Gujarat"/>
    <s v="Panchmahal"/>
    <x v="3"/>
    <n v="8800"/>
    <n v="439.77"/>
    <m/>
    <s v="Low"/>
    <s v="Large"/>
    <x v="2"/>
    <s v="2000s"/>
    <s v="Fiber"/>
    <n v="4.9973863636363636E-2"/>
  </r>
  <r>
    <n v="2010"/>
    <s v="Gujarat"/>
    <s v="Panchmahal"/>
    <x v="0"/>
    <n v="106700"/>
    <n v="871.6"/>
    <m/>
    <s v="Low"/>
    <s v="Large"/>
    <x v="2"/>
    <s v="2010s"/>
    <s v="Cereal"/>
    <n v="8.1686972820993447E-3"/>
  </r>
  <r>
    <n v="2010"/>
    <s v="Gujarat"/>
    <s v="Panchmahal"/>
    <x v="1"/>
    <n v="239100"/>
    <n v="1557.09"/>
    <m/>
    <s v="Medium"/>
    <s v="Large"/>
    <x v="2"/>
    <s v="2010s"/>
    <s v="Cereal"/>
    <n v="6.5122961104140528E-3"/>
  </r>
  <r>
    <n v="2010"/>
    <s v="Gujarat"/>
    <s v="Panchmahal"/>
    <x v="2"/>
    <n v="60000"/>
    <n v="831.67"/>
    <m/>
    <s v="Low"/>
    <s v="Large"/>
    <x v="2"/>
    <s v="2010s"/>
    <s v="Pulse"/>
    <n v="1.3861166666666666E-2"/>
  </r>
  <r>
    <n v="2010"/>
    <s v="Gujarat"/>
    <s v="Panchmahal"/>
    <x v="3"/>
    <n v="9900"/>
    <n v="316.16000000000003"/>
    <m/>
    <s v="Low"/>
    <s v="Large"/>
    <x v="2"/>
    <s v="2010s"/>
    <s v="Fiber"/>
    <n v="3.1935353535353539E-2"/>
  </r>
  <r>
    <n v="2011"/>
    <s v="Gujarat"/>
    <s v="Panchmahal"/>
    <x v="0"/>
    <n v="115300"/>
    <n v="1149.18"/>
    <m/>
    <s v="Medium"/>
    <s v="Large"/>
    <x v="2"/>
    <s v="2010s"/>
    <s v="Cereal"/>
    <n v="9.9668690372940166E-3"/>
  </r>
  <r>
    <n v="2011"/>
    <s v="Gujarat"/>
    <s v="Panchmahal"/>
    <x v="1"/>
    <n v="295000"/>
    <n v="1333.22"/>
    <m/>
    <s v="Medium"/>
    <s v="Large"/>
    <x v="2"/>
    <s v="2010s"/>
    <s v="Cereal"/>
    <n v="4.5193898305084749E-3"/>
  </r>
  <r>
    <n v="2011"/>
    <s v="Gujarat"/>
    <s v="Panchmahal"/>
    <x v="2"/>
    <n v="59700"/>
    <n v="983.25"/>
    <m/>
    <s v="Low"/>
    <s v="Large"/>
    <x v="2"/>
    <s v="2010s"/>
    <s v="Pulse"/>
    <n v="1.6469849246231155E-2"/>
  </r>
  <r>
    <n v="2011"/>
    <s v="Gujarat"/>
    <s v="Panchmahal"/>
    <x v="3"/>
    <n v="10300"/>
    <n v="297.08999999999997"/>
    <m/>
    <s v="Low"/>
    <s v="Large"/>
    <x v="2"/>
    <s v="2010s"/>
    <s v="Fiber"/>
    <n v="2.8843689320388347E-2"/>
  </r>
  <r>
    <n v="2012"/>
    <s v="Gujarat"/>
    <s v="Panchmahal"/>
    <x v="0"/>
    <n v="99300"/>
    <n v="1565.96"/>
    <m/>
    <s v="Medium"/>
    <s v="Large"/>
    <x v="2"/>
    <s v="2010s"/>
    <s v="Cereal"/>
    <n v="1.5769989929506546E-2"/>
  </r>
  <r>
    <n v="2012"/>
    <s v="Gujarat"/>
    <s v="Panchmahal"/>
    <x v="1"/>
    <n v="292100"/>
    <n v="1678.19"/>
    <m/>
    <s v="Medium"/>
    <s v="Large"/>
    <x v="2"/>
    <s v="2010s"/>
    <s v="Cereal"/>
    <n v="5.7452584731256424E-3"/>
  </r>
  <r>
    <n v="2012"/>
    <s v="Gujarat"/>
    <s v="Panchmahal"/>
    <x v="2"/>
    <n v="58100"/>
    <n v="1046.47"/>
    <m/>
    <s v="Medium"/>
    <s v="Large"/>
    <x v="2"/>
    <s v="2010s"/>
    <s v="Pulse"/>
    <n v="1.8011531841652325E-2"/>
  </r>
  <r>
    <n v="2012"/>
    <s v="Gujarat"/>
    <s v="Panchmahal"/>
    <x v="3"/>
    <n v="12900"/>
    <n v="378.29"/>
    <m/>
    <s v="Low"/>
    <s v="Large"/>
    <x v="2"/>
    <s v="2010s"/>
    <s v="Fiber"/>
    <n v="2.9324806201550389E-2"/>
  </r>
  <r>
    <n v="2013"/>
    <s v="Gujarat"/>
    <s v="Panchmahal"/>
    <x v="0"/>
    <n v="120490"/>
    <n v="1323.26"/>
    <m/>
    <s v="Medium"/>
    <s v="Large"/>
    <x v="2"/>
    <s v="2010s"/>
    <s v="Cereal"/>
    <n v="1.0982322184413645E-2"/>
  </r>
  <r>
    <n v="2013"/>
    <s v="Gujarat"/>
    <s v="Panchmahal"/>
    <x v="1"/>
    <n v="287970"/>
    <n v="1400.67"/>
    <m/>
    <s v="Medium"/>
    <s v="Large"/>
    <x v="2"/>
    <s v="2010s"/>
    <s v="Cereal"/>
    <n v="4.8639441608500887E-3"/>
  </r>
  <r>
    <n v="2013"/>
    <s v="Gujarat"/>
    <s v="Panchmahal"/>
    <x v="2"/>
    <n v="56100"/>
    <n v="848.13"/>
    <m/>
    <s v="Low"/>
    <s v="Large"/>
    <x v="2"/>
    <s v="2010s"/>
    <s v="Pulse"/>
    <n v="1.5118181818181819E-2"/>
  </r>
  <r>
    <n v="2013"/>
    <s v="Gujarat"/>
    <s v="Panchmahal"/>
    <x v="3"/>
    <n v="13360"/>
    <n v="742.51"/>
    <m/>
    <s v="Low"/>
    <s v="Large"/>
    <x v="2"/>
    <s v="2010s"/>
    <s v="Fiber"/>
    <n v="5.5577095808383235E-2"/>
  </r>
  <r>
    <n v="2014"/>
    <s v="Gujarat"/>
    <s v="Panchmahal"/>
    <x v="0"/>
    <n v="110170"/>
    <n v="962.05"/>
    <m/>
    <s v="Low"/>
    <s v="Large"/>
    <x v="2"/>
    <s v="2010s"/>
    <s v="Cereal"/>
    <n v="8.7324135427067264E-3"/>
  </r>
  <r>
    <n v="2014"/>
    <s v="Gujarat"/>
    <s v="Panchmahal"/>
    <x v="1"/>
    <n v="236870"/>
    <n v="1164.0999999999999"/>
    <m/>
    <s v="Medium"/>
    <s v="Large"/>
    <x v="2"/>
    <s v="2010s"/>
    <s v="Cereal"/>
    <n v="4.9145100688141171E-3"/>
  </r>
  <r>
    <n v="2014"/>
    <s v="Gujarat"/>
    <s v="Panchmahal"/>
    <x v="2"/>
    <n v="48410"/>
    <n v="811.61"/>
    <m/>
    <s v="Low"/>
    <s v="Large"/>
    <x v="2"/>
    <s v="2010s"/>
    <s v="Pulse"/>
    <n v="1.6765337740136336E-2"/>
  </r>
  <r>
    <n v="2014"/>
    <s v="Gujarat"/>
    <s v="Panchmahal"/>
    <x v="3"/>
    <n v="22000"/>
    <n v="680.63"/>
    <m/>
    <s v="Low"/>
    <s v="Large"/>
    <x v="2"/>
    <s v="2010s"/>
    <s v="Fiber"/>
    <n v="3.0937727272727273E-2"/>
  </r>
  <r>
    <n v="2015"/>
    <s v="Gujarat"/>
    <s v="Panchmahal"/>
    <x v="0"/>
    <n v="105670"/>
    <n v="885.67"/>
    <m/>
    <s v="Low"/>
    <s v="Large"/>
    <x v="2"/>
    <s v="2010s"/>
    <s v="Cereal"/>
    <n v="8.3814706160688941E-3"/>
  </r>
  <r>
    <n v="2015"/>
    <s v="Gujarat"/>
    <s v="Panchmahal"/>
    <x v="1"/>
    <n v="239120"/>
    <n v="1196.94"/>
    <m/>
    <s v="Medium"/>
    <s v="Large"/>
    <x v="2"/>
    <s v="2010s"/>
    <s v="Cereal"/>
    <n v="5.0056038808966212E-3"/>
  </r>
  <r>
    <n v="2015"/>
    <s v="Gujarat"/>
    <s v="Panchmahal"/>
    <x v="2"/>
    <n v="38190"/>
    <n v="679.83"/>
    <m/>
    <s v="Low"/>
    <s v="Large"/>
    <x v="2"/>
    <s v="2010s"/>
    <s v="Pulse"/>
    <n v="1.7801256873527103E-2"/>
  </r>
  <r>
    <n v="2015"/>
    <s v="Gujarat"/>
    <s v="Panchmahal"/>
    <x v="3"/>
    <n v="20400"/>
    <n v="551.89"/>
    <m/>
    <s v="Low"/>
    <s v="Large"/>
    <x v="2"/>
    <s v="2010s"/>
    <s v="Fiber"/>
    <n v="2.7053431372549019E-2"/>
  </r>
  <r>
    <n v="2016"/>
    <s v="Gujarat"/>
    <s v="Panchmahal"/>
    <x v="0"/>
    <n v="126380"/>
    <n v="1207.3499999999999"/>
    <m/>
    <s v="Medium"/>
    <s v="Large"/>
    <x v="2"/>
    <s v="2010s"/>
    <s v="Cereal"/>
    <n v="9.5533312232948236E-3"/>
  </r>
  <r>
    <n v="2016"/>
    <s v="Gujarat"/>
    <s v="Panchmahal"/>
    <x v="1"/>
    <n v="267890"/>
    <n v="1703.75"/>
    <m/>
    <s v="Medium"/>
    <s v="Large"/>
    <x v="2"/>
    <s v="2010s"/>
    <s v="Cereal"/>
    <n v="6.3598865205868084E-3"/>
  </r>
  <r>
    <n v="2016"/>
    <s v="Gujarat"/>
    <s v="Panchmahal"/>
    <x v="2"/>
    <n v="33630"/>
    <n v="1276.79"/>
    <m/>
    <s v="Medium"/>
    <s v="Large"/>
    <x v="2"/>
    <s v="2010s"/>
    <s v="Pulse"/>
    <n v="3.7965804341361875E-2"/>
  </r>
  <r>
    <n v="2016"/>
    <s v="Gujarat"/>
    <s v="Panchmahal"/>
    <x v="3"/>
    <n v="19260"/>
    <n v="389.31"/>
    <m/>
    <s v="Low"/>
    <s v="Large"/>
    <x v="2"/>
    <s v="2010s"/>
    <s v="Fiber"/>
    <n v="2.0213395638629283E-2"/>
  </r>
  <r>
    <n v="2017"/>
    <s v="Gujarat"/>
    <s v="Panchmahal"/>
    <x v="0"/>
    <n v="127960"/>
    <n v="1126.3599999999999"/>
    <m/>
    <s v="Medium"/>
    <s v="Large"/>
    <x v="2"/>
    <s v="2010s"/>
    <s v="Cereal"/>
    <n v="8.80243826195686E-3"/>
  </r>
  <r>
    <n v="2017"/>
    <s v="Gujarat"/>
    <s v="Panchmahal"/>
    <x v="1"/>
    <n v="256790"/>
    <n v="1615.93"/>
    <m/>
    <s v="Medium"/>
    <s v="Large"/>
    <x v="2"/>
    <s v="2010s"/>
    <s v="Cereal"/>
    <n v="6.2928073523112272E-3"/>
  </r>
  <r>
    <n v="2017"/>
    <s v="Gujarat"/>
    <s v="Panchmahal"/>
    <x v="2"/>
    <n v="43740"/>
    <n v="1436.07"/>
    <m/>
    <s v="Medium"/>
    <s v="Large"/>
    <x v="2"/>
    <s v="2010s"/>
    <s v="Pulse"/>
    <n v="3.283196159122085E-2"/>
  </r>
  <r>
    <n v="2017"/>
    <s v="Gujarat"/>
    <s v="Panchmahal"/>
    <x v="3"/>
    <n v="17070"/>
    <n v="664.94"/>
    <m/>
    <s v="Low"/>
    <s v="Large"/>
    <x v="2"/>
    <s v="2010s"/>
    <s v="Fiber"/>
    <n v="3.8953719976567082E-2"/>
  </r>
  <r>
    <n v="2008"/>
    <s v="Gujarat"/>
    <s v="Rajkot"/>
    <x v="1"/>
    <n v="800"/>
    <n v="1375"/>
    <m/>
    <s v="Medium"/>
    <s v="Small"/>
    <x v="2"/>
    <s v="2000s"/>
    <s v="Cereal"/>
    <n v="1.71875"/>
  </r>
  <r>
    <n v="2008"/>
    <s v="Gujarat"/>
    <s v="Rajkot"/>
    <x v="2"/>
    <n v="7700"/>
    <n v="1870.13"/>
    <m/>
    <s v="Medium"/>
    <s v="Large"/>
    <x v="2"/>
    <s v="2000s"/>
    <s v="Pulse"/>
    <n v="0.24287402597402599"/>
  </r>
  <r>
    <n v="2008"/>
    <s v="Gujarat"/>
    <s v="Rajkot"/>
    <x v="3"/>
    <n v="245000"/>
    <n v="778.94"/>
    <m/>
    <s v="Low"/>
    <s v="Large"/>
    <x v="2"/>
    <s v="2000s"/>
    <s v="Fiber"/>
    <n v="3.1793469387755104E-3"/>
  </r>
  <r>
    <n v="2009"/>
    <s v="Gujarat"/>
    <s v="Rajkot"/>
    <x v="1"/>
    <n v="900"/>
    <n v="1000"/>
    <m/>
    <s v="Medium"/>
    <s v="Small"/>
    <x v="2"/>
    <s v="2000s"/>
    <s v="Cereal"/>
    <n v="1.1111111111111112"/>
  </r>
  <r>
    <n v="2009"/>
    <s v="Gujarat"/>
    <s v="Rajkot"/>
    <x v="2"/>
    <n v="4900"/>
    <n v="1408.16"/>
    <m/>
    <s v="Medium"/>
    <s v="Medium"/>
    <x v="2"/>
    <s v="2000s"/>
    <s v="Pulse"/>
    <n v="0.28737959183673473"/>
  </r>
  <r>
    <n v="2009"/>
    <s v="Gujarat"/>
    <s v="Rajkot"/>
    <x v="3"/>
    <n v="287200"/>
    <n v="749.13"/>
    <m/>
    <s v="Low"/>
    <s v="Large"/>
    <x v="2"/>
    <s v="2000s"/>
    <s v="Fiber"/>
    <n v="2.6083913649025069E-3"/>
  </r>
  <r>
    <n v="2010"/>
    <s v="Gujarat"/>
    <s v="Rajkot"/>
    <x v="1"/>
    <n v="6000"/>
    <n v="1616.67"/>
    <m/>
    <s v="Medium"/>
    <s v="Large"/>
    <x v="2"/>
    <s v="2010s"/>
    <s v="Cereal"/>
    <n v="0.26944499999999999"/>
  </r>
  <r>
    <n v="2010"/>
    <s v="Gujarat"/>
    <s v="Rajkot"/>
    <x v="2"/>
    <n v="8800"/>
    <n v="1375"/>
    <m/>
    <s v="Medium"/>
    <s v="Large"/>
    <x v="2"/>
    <s v="2010s"/>
    <s v="Pulse"/>
    <n v="0.15625"/>
  </r>
  <r>
    <n v="2010"/>
    <s v="Gujarat"/>
    <s v="Rajkot"/>
    <x v="3"/>
    <n v="356900"/>
    <n v="789.69"/>
    <m/>
    <s v="Low"/>
    <s v="Large"/>
    <x v="2"/>
    <s v="2010s"/>
    <s v="Fiber"/>
    <n v="2.2126365928831606E-3"/>
  </r>
  <r>
    <n v="2011"/>
    <s v="Gujarat"/>
    <s v="Rajkot"/>
    <x v="2"/>
    <n v="10700"/>
    <n v="1429.91"/>
    <m/>
    <s v="Medium"/>
    <s v="Large"/>
    <x v="2"/>
    <s v="2010s"/>
    <s v="Pulse"/>
    <n v="0.13363644859813084"/>
  </r>
  <r>
    <n v="2011"/>
    <s v="Gujarat"/>
    <s v="Rajkot"/>
    <x v="3"/>
    <n v="387100"/>
    <n v="800.65"/>
    <m/>
    <s v="Low"/>
    <s v="Large"/>
    <x v="2"/>
    <s v="2010s"/>
    <s v="Fiber"/>
    <n v="2.0683285972616892E-3"/>
  </r>
  <r>
    <n v="2012"/>
    <s v="Gujarat"/>
    <s v="Rajkot"/>
    <x v="1"/>
    <n v="400"/>
    <n v="1500"/>
    <m/>
    <s v="Medium"/>
    <s v="Small"/>
    <x v="2"/>
    <s v="2010s"/>
    <s v="Cereal"/>
    <n v="3.75"/>
  </r>
  <r>
    <n v="2012"/>
    <s v="Gujarat"/>
    <s v="Rajkot"/>
    <x v="2"/>
    <n v="2100"/>
    <n v="1476.19"/>
    <m/>
    <s v="Medium"/>
    <s v="Medium"/>
    <x v="2"/>
    <s v="2010s"/>
    <s v="Pulse"/>
    <n v="0.70294761904761904"/>
  </r>
  <r>
    <n v="2012"/>
    <s v="Gujarat"/>
    <s v="Rajkot"/>
    <x v="3"/>
    <n v="306300"/>
    <n v="271.33999999999997"/>
    <m/>
    <s v="Low"/>
    <s v="Large"/>
    <x v="2"/>
    <s v="2010s"/>
    <s v="Fiber"/>
    <n v="8.8586353248449223E-4"/>
  </r>
  <r>
    <n v="2013"/>
    <s v="Gujarat"/>
    <s v="Rajkot"/>
    <x v="1"/>
    <n v="1030"/>
    <n v="1514.56"/>
    <m/>
    <s v="Medium"/>
    <s v="Medium"/>
    <x v="2"/>
    <s v="2010s"/>
    <s v="Cereal"/>
    <n v="1.4704466019417475"/>
  </r>
  <r>
    <n v="2013"/>
    <s v="Gujarat"/>
    <s v="Rajkot"/>
    <x v="2"/>
    <n v="12570"/>
    <n v="1956.25"/>
    <m/>
    <s v="Medium"/>
    <s v="Large"/>
    <x v="2"/>
    <s v="2010s"/>
    <s v="Pulse"/>
    <n v="0.15562848050914876"/>
  </r>
  <r>
    <n v="2013"/>
    <s v="Gujarat"/>
    <s v="Rajkot"/>
    <x v="3"/>
    <n v="277050"/>
    <n v="977.91"/>
    <m/>
    <s v="Low"/>
    <s v="Large"/>
    <x v="2"/>
    <s v="2010s"/>
    <s v="Fiber"/>
    <n v="3.529723876556578E-3"/>
  </r>
  <r>
    <n v="2014"/>
    <s v="Gujarat"/>
    <s v="Rajkot"/>
    <x v="1"/>
    <n v="450"/>
    <n v="1610.35"/>
    <m/>
    <s v="Medium"/>
    <s v="Small"/>
    <x v="2"/>
    <s v="2010s"/>
    <s v="Cereal"/>
    <n v="3.5785555555555555"/>
  </r>
  <r>
    <n v="2014"/>
    <s v="Gujarat"/>
    <s v="Rajkot"/>
    <x v="2"/>
    <n v="2250"/>
    <n v="1715.86"/>
    <m/>
    <s v="Medium"/>
    <s v="Medium"/>
    <x v="2"/>
    <s v="2010s"/>
    <s v="Pulse"/>
    <n v="0.76260444444444442"/>
  </r>
  <r>
    <n v="2014"/>
    <s v="Gujarat"/>
    <s v="Rajkot"/>
    <x v="3"/>
    <n v="342450"/>
    <n v="740.54"/>
    <m/>
    <s v="Low"/>
    <s v="Large"/>
    <x v="2"/>
    <s v="2010s"/>
    <s v="Fiber"/>
    <n v="2.1624762739085998E-3"/>
  </r>
  <r>
    <n v="2015"/>
    <s v="Gujarat"/>
    <s v="Rajkot"/>
    <x v="1"/>
    <n v="530"/>
    <n v="1758.12"/>
    <m/>
    <s v="Medium"/>
    <s v="Small"/>
    <x v="2"/>
    <s v="2010s"/>
    <s v="Cereal"/>
    <n v="3.317207547169811"/>
  </r>
  <r>
    <n v="2015"/>
    <s v="Gujarat"/>
    <s v="Rajkot"/>
    <x v="2"/>
    <n v="5560"/>
    <n v="1883.51"/>
    <m/>
    <s v="Medium"/>
    <s v="Large"/>
    <x v="2"/>
    <s v="2010s"/>
    <s v="Pulse"/>
    <n v="0.33876079136690646"/>
  </r>
  <r>
    <n v="2015"/>
    <s v="Gujarat"/>
    <s v="Rajkot"/>
    <x v="3"/>
    <n v="363610"/>
    <n v="331.33"/>
    <m/>
    <s v="Low"/>
    <s v="Large"/>
    <x v="2"/>
    <s v="2010s"/>
    <s v="Fiber"/>
    <n v="9.1122356370836879E-4"/>
  </r>
  <r>
    <n v="2016"/>
    <s v="Gujarat"/>
    <s v="Rajkot"/>
    <x v="1"/>
    <n v="330"/>
    <n v="1678.86"/>
    <m/>
    <s v="Medium"/>
    <s v="Small"/>
    <x v="2"/>
    <s v="2010s"/>
    <s v="Cereal"/>
    <n v="5.0874545454545448"/>
  </r>
  <r>
    <n v="2016"/>
    <s v="Gujarat"/>
    <s v="Rajkot"/>
    <x v="2"/>
    <n v="4850"/>
    <n v="860.94"/>
    <m/>
    <s v="Low"/>
    <s v="Medium"/>
    <x v="2"/>
    <s v="2010s"/>
    <s v="Pulse"/>
    <n v="0.17751340206185567"/>
  </r>
  <r>
    <n v="2016"/>
    <s v="Gujarat"/>
    <s v="Rajkot"/>
    <x v="3"/>
    <n v="340080"/>
    <n v="203.41"/>
    <m/>
    <s v="Low"/>
    <s v="Large"/>
    <x v="2"/>
    <s v="2010s"/>
    <s v="Fiber"/>
    <n v="5.9812397083039285E-4"/>
  </r>
  <r>
    <n v="2017"/>
    <s v="Gujarat"/>
    <s v="Rajkot"/>
    <x v="1"/>
    <n v="340"/>
    <n v="2212.83"/>
    <m/>
    <s v="Medium"/>
    <s v="Small"/>
    <x v="2"/>
    <s v="2010s"/>
    <s v="Cereal"/>
    <n v="6.5083235294117641"/>
  </r>
  <r>
    <n v="2017"/>
    <s v="Gujarat"/>
    <s v="Rajkot"/>
    <x v="2"/>
    <n v="19650"/>
    <n v="2018.85"/>
    <m/>
    <s v="Medium"/>
    <s v="Large"/>
    <x v="2"/>
    <s v="2010s"/>
    <s v="Pulse"/>
    <n v="0.10274045801526717"/>
  </r>
  <r>
    <n v="2017"/>
    <s v="Gujarat"/>
    <s v="Rajkot"/>
    <x v="3"/>
    <n v="385380"/>
    <n v="904.88"/>
    <m/>
    <s v="Low"/>
    <s v="Large"/>
    <x v="2"/>
    <s v="2010s"/>
    <s v="Fiber"/>
    <n v="2.3480201359696922E-3"/>
  </r>
  <r>
    <n v="2008"/>
    <s v="Gujarat"/>
    <s v="Sabarkantha"/>
    <x v="0"/>
    <n v="10100"/>
    <n v="1821.78"/>
    <m/>
    <s v="Medium"/>
    <s v="Large"/>
    <x v="2"/>
    <s v="2000s"/>
    <s v="Cereal"/>
    <n v="0.18037425742574256"/>
  </r>
  <r>
    <n v="2008"/>
    <s v="Gujarat"/>
    <s v="Sabarkantha"/>
    <x v="1"/>
    <n v="90300"/>
    <n v="1449.61"/>
    <m/>
    <s v="Medium"/>
    <s v="Large"/>
    <x v="2"/>
    <s v="2000s"/>
    <s v="Cereal"/>
    <n v="1.6053266888150609E-2"/>
  </r>
  <r>
    <n v="2008"/>
    <s v="Gujarat"/>
    <s v="Sabarkantha"/>
    <x v="2"/>
    <n v="4100"/>
    <n v="804.88"/>
    <m/>
    <s v="Low"/>
    <s v="Medium"/>
    <x v="2"/>
    <s v="2000s"/>
    <s v="Pulse"/>
    <n v="0.19631219512195122"/>
  </r>
  <r>
    <n v="2008"/>
    <s v="Gujarat"/>
    <s v="Sabarkantha"/>
    <x v="3"/>
    <n v="110100"/>
    <n v="558.30999999999995"/>
    <m/>
    <s v="Low"/>
    <s v="Large"/>
    <x v="2"/>
    <s v="2000s"/>
    <s v="Fiber"/>
    <n v="5.0709355131698455E-3"/>
  </r>
  <r>
    <n v="2009"/>
    <s v="Gujarat"/>
    <s v="Sabarkantha"/>
    <x v="0"/>
    <n v="6700"/>
    <n v="2447.7600000000002"/>
    <m/>
    <s v="Medium"/>
    <s v="Large"/>
    <x v="2"/>
    <s v="2000s"/>
    <s v="Cereal"/>
    <n v="0.36533731343283588"/>
  </r>
  <r>
    <n v="2009"/>
    <s v="Gujarat"/>
    <s v="Sabarkantha"/>
    <x v="1"/>
    <n v="88300"/>
    <n v="1027.18"/>
    <m/>
    <s v="Medium"/>
    <s v="Large"/>
    <x v="2"/>
    <s v="2000s"/>
    <s v="Cereal"/>
    <n v="1.1632842582106456E-2"/>
  </r>
  <r>
    <n v="2009"/>
    <s v="Gujarat"/>
    <s v="Sabarkantha"/>
    <x v="2"/>
    <n v="4100"/>
    <n v="707.32"/>
    <m/>
    <s v="Low"/>
    <s v="Medium"/>
    <x v="2"/>
    <s v="2000s"/>
    <s v="Pulse"/>
    <n v="0.17251707317073173"/>
  </r>
  <r>
    <n v="2009"/>
    <s v="Gujarat"/>
    <s v="Sabarkantha"/>
    <x v="3"/>
    <n v="112500"/>
    <n v="449.6"/>
    <m/>
    <s v="Low"/>
    <s v="Large"/>
    <x v="2"/>
    <s v="2000s"/>
    <s v="Fiber"/>
    <n v="3.9964444444444448E-3"/>
  </r>
  <r>
    <n v="2010"/>
    <s v="Gujarat"/>
    <s v="Sabarkantha"/>
    <x v="0"/>
    <n v="5600"/>
    <n v="2142.86"/>
    <m/>
    <s v="Medium"/>
    <s v="Large"/>
    <x v="2"/>
    <s v="2010s"/>
    <s v="Cereal"/>
    <n v="0.38265357142857143"/>
  </r>
  <r>
    <n v="2010"/>
    <s v="Gujarat"/>
    <s v="Sabarkantha"/>
    <x v="1"/>
    <n v="94200"/>
    <n v="1641.19"/>
    <m/>
    <s v="Medium"/>
    <s v="Large"/>
    <x v="2"/>
    <s v="2010s"/>
    <s v="Cereal"/>
    <n v="1.74223991507431E-2"/>
  </r>
  <r>
    <n v="2010"/>
    <s v="Gujarat"/>
    <s v="Sabarkantha"/>
    <x v="2"/>
    <n v="2300"/>
    <n v="1043.48"/>
    <m/>
    <s v="Medium"/>
    <s v="Medium"/>
    <x v="2"/>
    <s v="2010s"/>
    <s v="Pulse"/>
    <n v="0.45368695652173913"/>
  </r>
  <r>
    <n v="2010"/>
    <s v="Gujarat"/>
    <s v="Sabarkantha"/>
    <x v="3"/>
    <n v="107100"/>
    <n v="550.51"/>
    <m/>
    <s v="Low"/>
    <s v="Large"/>
    <x v="2"/>
    <s v="2010s"/>
    <s v="Fiber"/>
    <n v="5.1401493930905698E-3"/>
  </r>
  <r>
    <n v="2011"/>
    <s v="Gujarat"/>
    <s v="Sabarkantha"/>
    <x v="0"/>
    <n v="6700"/>
    <n v="2373.13"/>
    <m/>
    <s v="Medium"/>
    <s v="Large"/>
    <x v="2"/>
    <s v="2010s"/>
    <s v="Cereal"/>
    <n v="0.35419850746268661"/>
  </r>
  <r>
    <n v="2011"/>
    <s v="Gujarat"/>
    <s v="Sabarkantha"/>
    <x v="1"/>
    <n v="87100"/>
    <n v="1524.68"/>
    <m/>
    <s v="Medium"/>
    <s v="Large"/>
    <x v="2"/>
    <s v="2010s"/>
    <s v="Cereal"/>
    <n v="1.7504936854190585E-2"/>
  </r>
  <r>
    <n v="2011"/>
    <s v="Gujarat"/>
    <s v="Sabarkantha"/>
    <x v="2"/>
    <n v="4500"/>
    <n v="866.67"/>
    <m/>
    <s v="Low"/>
    <s v="Medium"/>
    <x v="2"/>
    <s v="2010s"/>
    <s v="Pulse"/>
    <n v="0.19259333333333331"/>
  </r>
  <r>
    <n v="2011"/>
    <s v="Gujarat"/>
    <s v="Sabarkantha"/>
    <x v="3"/>
    <n v="156600"/>
    <n v="531.41999999999996"/>
    <m/>
    <s v="Low"/>
    <s v="Large"/>
    <x v="2"/>
    <s v="2010s"/>
    <s v="Fiber"/>
    <n v="3.393486590038314E-3"/>
  </r>
  <r>
    <n v="2012"/>
    <s v="Gujarat"/>
    <s v="Sabarkantha"/>
    <x v="0"/>
    <n v="3700"/>
    <n v="2216.2199999999998"/>
    <m/>
    <s v="Medium"/>
    <s v="Medium"/>
    <x v="2"/>
    <s v="2010s"/>
    <s v="Cereal"/>
    <n v="0.59897837837837831"/>
  </r>
  <r>
    <n v="2012"/>
    <s v="Gujarat"/>
    <s v="Sabarkantha"/>
    <x v="1"/>
    <n v="61300"/>
    <n v="1460.03"/>
    <m/>
    <s v="Medium"/>
    <s v="Large"/>
    <x v="2"/>
    <s v="2010s"/>
    <s v="Cereal"/>
    <n v="2.3817781402936378E-2"/>
  </r>
  <r>
    <n v="2012"/>
    <s v="Gujarat"/>
    <s v="Sabarkantha"/>
    <x v="2"/>
    <n v="1500"/>
    <n v="1533.33"/>
    <m/>
    <s v="Medium"/>
    <s v="Medium"/>
    <x v="2"/>
    <s v="2010s"/>
    <s v="Pulse"/>
    <n v="1.0222199999999999"/>
  </r>
  <r>
    <n v="2012"/>
    <s v="Gujarat"/>
    <s v="Sabarkantha"/>
    <x v="3"/>
    <n v="138300"/>
    <n v="486.77"/>
    <m/>
    <s v="Low"/>
    <s v="Large"/>
    <x v="2"/>
    <s v="2010s"/>
    <s v="Fiber"/>
    <n v="3.5196673897324657E-3"/>
  </r>
  <r>
    <n v="2013"/>
    <s v="Gujarat"/>
    <s v="Sabarkantha"/>
    <x v="0"/>
    <n v="1680"/>
    <n v="2119.0500000000002"/>
    <m/>
    <s v="Medium"/>
    <s v="Medium"/>
    <x v="2"/>
    <s v="2010s"/>
    <s v="Cereal"/>
    <n v="1.2613392857142858"/>
  </r>
  <r>
    <n v="2013"/>
    <s v="Gujarat"/>
    <s v="Sabarkantha"/>
    <x v="1"/>
    <n v="57030"/>
    <n v="1233.9100000000001"/>
    <m/>
    <s v="Medium"/>
    <s v="Large"/>
    <x v="2"/>
    <s v="2010s"/>
    <s v="Cereal"/>
    <n v="2.1636156408907595E-2"/>
  </r>
  <r>
    <n v="2013"/>
    <s v="Gujarat"/>
    <s v="Sabarkantha"/>
    <x v="2"/>
    <n v="2920"/>
    <n v="1236.3"/>
    <m/>
    <s v="Medium"/>
    <s v="Medium"/>
    <x v="2"/>
    <s v="2010s"/>
    <s v="Pulse"/>
    <n v="0.42339041095890412"/>
  </r>
  <r>
    <n v="2013"/>
    <s v="Gujarat"/>
    <s v="Sabarkantha"/>
    <x v="3"/>
    <n v="126100"/>
    <n v="402.38"/>
    <m/>
    <s v="Low"/>
    <s v="Large"/>
    <x v="2"/>
    <s v="2010s"/>
    <s v="Fiber"/>
    <n v="3.1909595559080095E-3"/>
  </r>
  <r>
    <n v="2014"/>
    <s v="Gujarat"/>
    <s v="Sabarkantha"/>
    <x v="0"/>
    <n v="5890"/>
    <n v="1723.26"/>
    <m/>
    <s v="Medium"/>
    <s v="Large"/>
    <x v="2"/>
    <s v="2010s"/>
    <s v="Cereal"/>
    <n v="0.29257385398981323"/>
  </r>
  <r>
    <n v="2014"/>
    <s v="Gujarat"/>
    <s v="Sabarkantha"/>
    <x v="1"/>
    <n v="51500"/>
    <n v="1464.47"/>
    <m/>
    <s v="Medium"/>
    <s v="Large"/>
    <x v="2"/>
    <s v="2010s"/>
    <s v="Cereal"/>
    <n v="2.8436310679611651E-2"/>
  </r>
  <r>
    <n v="2014"/>
    <s v="Gujarat"/>
    <s v="Sabarkantha"/>
    <x v="2"/>
    <n v="3170"/>
    <n v="757.1"/>
    <m/>
    <s v="Low"/>
    <s v="Medium"/>
    <x v="2"/>
    <s v="2010s"/>
    <s v="Pulse"/>
    <n v="0.23883280757097791"/>
  </r>
  <r>
    <n v="2014"/>
    <s v="Gujarat"/>
    <s v="Sabarkantha"/>
    <x v="3"/>
    <n v="139580"/>
    <n v="594.86"/>
    <m/>
    <s v="Low"/>
    <s v="Large"/>
    <x v="2"/>
    <s v="2010s"/>
    <s v="Fiber"/>
    <n v="4.261785356068205E-3"/>
  </r>
  <r>
    <n v="2015"/>
    <s v="Gujarat"/>
    <s v="Sabarkantha"/>
    <x v="0"/>
    <n v="4730"/>
    <n v="2678.65"/>
    <m/>
    <s v="Medium"/>
    <s v="Medium"/>
    <x v="2"/>
    <s v="2010s"/>
    <s v="Cereal"/>
    <n v="0.56631078224101483"/>
  </r>
  <r>
    <n v="2015"/>
    <s v="Gujarat"/>
    <s v="Sabarkantha"/>
    <x v="1"/>
    <n v="53830"/>
    <n v="2187.81"/>
    <m/>
    <s v="Medium"/>
    <s v="Large"/>
    <x v="2"/>
    <s v="2010s"/>
    <s v="Cereal"/>
    <n v="4.0642950027865499E-2"/>
  </r>
  <r>
    <n v="2015"/>
    <s v="Gujarat"/>
    <s v="Sabarkantha"/>
    <x v="2"/>
    <n v="3680"/>
    <n v="671.2"/>
    <m/>
    <s v="Low"/>
    <s v="Medium"/>
    <x v="2"/>
    <s v="2010s"/>
    <s v="Pulse"/>
    <n v="0.18239130434782611"/>
  </r>
  <r>
    <n v="2015"/>
    <s v="Gujarat"/>
    <s v="Sabarkantha"/>
    <x v="3"/>
    <n v="128530"/>
    <n v="595.42999999999995"/>
    <m/>
    <s v="Low"/>
    <s v="Large"/>
    <x v="2"/>
    <s v="2010s"/>
    <s v="Fiber"/>
    <n v="4.6326149537073051E-3"/>
  </r>
  <r>
    <n v="2016"/>
    <s v="Gujarat"/>
    <s v="Sabarkantha"/>
    <x v="0"/>
    <n v="7670"/>
    <n v="2756.13"/>
    <m/>
    <s v="Medium"/>
    <s v="Large"/>
    <x v="2"/>
    <s v="2010s"/>
    <s v="Cereal"/>
    <n v="0.35933898305084749"/>
  </r>
  <r>
    <n v="2016"/>
    <s v="Gujarat"/>
    <s v="Sabarkantha"/>
    <x v="1"/>
    <n v="59010"/>
    <n v="1920.52"/>
    <m/>
    <s v="Medium"/>
    <s v="Large"/>
    <x v="2"/>
    <s v="2010s"/>
    <s v="Cereal"/>
    <n v="3.2545670225385528E-2"/>
  </r>
  <r>
    <n v="2016"/>
    <s v="Gujarat"/>
    <s v="Sabarkantha"/>
    <x v="2"/>
    <n v="3540"/>
    <n v="816.15"/>
    <m/>
    <s v="Low"/>
    <s v="Medium"/>
    <x v="2"/>
    <s v="2010s"/>
    <s v="Pulse"/>
    <n v="0.23055084745762711"/>
  </r>
  <r>
    <n v="2016"/>
    <s v="Gujarat"/>
    <s v="Sabarkantha"/>
    <x v="3"/>
    <n v="101700"/>
    <n v="544.92999999999995"/>
    <m/>
    <s v="Low"/>
    <s v="Large"/>
    <x v="2"/>
    <s v="2010s"/>
    <s v="Fiber"/>
    <n v="5.3582104228121919E-3"/>
  </r>
  <r>
    <n v="2017"/>
    <s v="Gujarat"/>
    <s v="Sabarkantha"/>
    <x v="0"/>
    <n v="8660"/>
    <n v="3448.97"/>
    <m/>
    <s v="High"/>
    <s v="Large"/>
    <x v="2"/>
    <s v="2010s"/>
    <s v="Cereal"/>
    <n v="0.39826443418013857"/>
  </r>
  <r>
    <n v="2017"/>
    <s v="Gujarat"/>
    <s v="Sabarkantha"/>
    <x v="1"/>
    <n v="56090"/>
    <n v="2089.2199999999998"/>
    <m/>
    <s v="Medium"/>
    <s v="Large"/>
    <x v="2"/>
    <s v="2010s"/>
    <s v="Cereal"/>
    <n v="3.724763772508468E-2"/>
  </r>
  <r>
    <n v="2017"/>
    <s v="Gujarat"/>
    <s v="Sabarkantha"/>
    <x v="2"/>
    <n v="4340"/>
    <n v="875.49"/>
    <m/>
    <s v="Low"/>
    <s v="Medium"/>
    <x v="2"/>
    <s v="2010s"/>
    <s v="Pulse"/>
    <n v="0.20172580645161289"/>
  </r>
  <r>
    <n v="2017"/>
    <s v="Gujarat"/>
    <s v="Sabarkantha"/>
    <x v="3"/>
    <n v="119690"/>
    <n v="696.74"/>
    <m/>
    <s v="Low"/>
    <s v="Large"/>
    <x v="2"/>
    <s v="2010s"/>
    <s v="Fiber"/>
    <n v="5.8212047790124491E-3"/>
  </r>
  <r>
    <n v="2008"/>
    <s v="Gujarat"/>
    <s v="Surat"/>
    <x v="0"/>
    <n v="94500"/>
    <n v="2085.71"/>
    <m/>
    <s v="Medium"/>
    <s v="Large"/>
    <x v="2"/>
    <s v="2000s"/>
    <s v="Cereal"/>
    <n v="2.207100529100529E-2"/>
  </r>
  <r>
    <n v="2008"/>
    <s v="Gujarat"/>
    <s v="Surat"/>
    <x v="1"/>
    <n v="2700"/>
    <n v="1370.37"/>
    <m/>
    <s v="Medium"/>
    <s v="Medium"/>
    <x v="2"/>
    <s v="2000s"/>
    <s v="Cereal"/>
    <n v="0.50754444444444435"/>
  </r>
  <r>
    <n v="2008"/>
    <s v="Gujarat"/>
    <s v="Surat"/>
    <x v="2"/>
    <n v="2400"/>
    <n v="1291.67"/>
    <m/>
    <s v="Medium"/>
    <s v="Medium"/>
    <x v="2"/>
    <s v="2000s"/>
    <s v="Pulse"/>
    <n v="0.53819583333333332"/>
  </r>
  <r>
    <n v="2008"/>
    <s v="Gujarat"/>
    <s v="Surat"/>
    <x v="3"/>
    <n v="8400"/>
    <n v="390.48"/>
    <m/>
    <s v="Low"/>
    <s v="Large"/>
    <x v="2"/>
    <s v="2000s"/>
    <s v="Fiber"/>
    <n v="4.648571428571429E-2"/>
  </r>
  <r>
    <n v="2009"/>
    <s v="Gujarat"/>
    <s v="Surat"/>
    <x v="0"/>
    <n v="90900"/>
    <n v="2212.3200000000002"/>
    <m/>
    <s v="Medium"/>
    <s v="Large"/>
    <x v="2"/>
    <s v="2000s"/>
    <s v="Cereal"/>
    <n v="2.4337953795379539E-2"/>
  </r>
  <r>
    <n v="2009"/>
    <s v="Gujarat"/>
    <s v="Surat"/>
    <x v="1"/>
    <n v="2200"/>
    <n v="1000"/>
    <m/>
    <s v="Medium"/>
    <s v="Medium"/>
    <x v="2"/>
    <s v="2000s"/>
    <s v="Cereal"/>
    <n v="0.45454545454545453"/>
  </r>
  <r>
    <n v="2009"/>
    <s v="Gujarat"/>
    <s v="Surat"/>
    <x v="2"/>
    <n v="2300"/>
    <n v="1217.3900000000001"/>
    <m/>
    <s v="Medium"/>
    <s v="Medium"/>
    <x v="2"/>
    <s v="2000s"/>
    <s v="Pulse"/>
    <n v="0.52929999999999999"/>
  </r>
  <r>
    <n v="2009"/>
    <s v="Gujarat"/>
    <s v="Surat"/>
    <x v="3"/>
    <n v="4800"/>
    <n v="287.5"/>
    <m/>
    <s v="Low"/>
    <s v="Medium"/>
    <x v="2"/>
    <s v="2000s"/>
    <s v="Fiber"/>
    <n v="5.9895833333333336E-2"/>
  </r>
  <r>
    <n v="2010"/>
    <s v="Gujarat"/>
    <s v="Surat"/>
    <x v="0"/>
    <n v="117600"/>
    <n v="2213.44"/>
    <m/>
    <s v="Medium"/>
    <s v="Large"/>
    <x v="2"/>
    <s v="2010s"/>
    <s v="Cereal"/>
    <n v="1.8821768707482995E-2"/>
  </r>
  <r>
    <n v="2010"/>
    <s v="Gujarat"/>
    <s v="Surat"/>
    <x v="1"/>
    <n v="3100"/>
    <n v="1774.19"/>
    <m/>
    <s v="Medium"/>
    <s v="Medium"/>
    <x v="2"/>
    <s v="2010s"/>
    <s v="Cereal"/>
    <n v="0.57231935483870966"/>
  </r>
  <r>
    <n v="2010"/>
    <s v="Gujarat"/>
    <s v="Surat"/>
    <x v="2"/>
    <n v="3000"/>
    <n v="1466.67"/>
    <m/>
    <s v="Medium"/>
    <s v="Medium"/>
    <x v="2"/>
    <s v="2010s"/>
    <s v="Pulse"/>
    <n v="0.48889000000000005"/>
  </r>
  <r>
    <n v="2010"/>
    <s v="Gujarat"/>
    <s v="Surat"/>
    <x v="3"/>
    <n v="5600"/>
    <n v="351.79"/>
    <m/>
    <s v="Low"/>
    <s v="Large"/>
    <x v="2"/>
    <s v="2010s"/>
    <s v="Fiber"/>
    <n v="6.2819642857142866E-2"/>
  </r>
  <r>
    <n v="2011"/>
    <s v="Gujarat"/>
    <s v="Surat"/>
    <x v="0"/>
    <n v="121200"/>
    <n v="2462.0500000000002"/>
    <m/>
    <s v="Medium"/>
    <s v="Large"/>
    <x v="2"/>
    <s v="2010s"/>
    <s v="Cereal"/>
    <n v="2.0313943894389442E-2"/>
  </r>
  <r>
    <n v="2011"/>
    <s v="Gujarat"/>
    <s v="Surat"/>
    <x v="1"/>
    <n v="4200"/>
    <n v="1166.67"/>
    <m/>
    <s v="Medium"/>
    <s v="Medium"/>
    <x v="2"/>
    <s v="2010s"/>
    <s v="Cereal"/>
    <n v="0.27777857142857143"/>
  </r>
  <r>
    <n v="2011"/>
    <s v="Gujarat"/>
    <s v="Surat"/>
    <x v="2"/>
    <n v="4600"/>
    <n v="1413.04"/>
    <m/>
    <s v="Medium"/>
    <s v="Medium"/>
    <x v="2"/>
    <s v="2010s"/>
    <s v="Pulse"/>
    <n v="0.30718260869565217"/>
  </r>
  <r>
    <n v="2011"/>
    <s v="Gujarat"/>
    <s v="Surat"/>
    <x v="3"/>
    <n v="23000"/>
    <n v="580.42999999999995"/>
    <m/>
    <s v="Low"/>
    <s v="Large"/>
    <x v="2"/>
    <s v="2010s"/>
    <s v="Fiber"/>
    <n v="2.5236086956521738E-2"/>
  </r>
  <r>
    <n v="2012"/>
    <s v="Gujarat"/>
    <s v="Surat"/>
    <x v="0"/>
    <n v="95300"/>
    <n v="2448.06"/>
    <m/>
    <s v="Medium"/>
    <s v="Large"/>
    <x v="2"/>
    <s v="2010s"/>
    <s v="Cereal"/>
    <n v="2.5687932843651624E-2"/>
  </r>
  <r>
    <n v="2012"/>
    <s v="Gujarat"/>
    <s v="Surat"/>
    <x v="1"/>
    <n v="2300"/>
    <n v="1695.65"/>
    <m/>
    <s v="Medium"/>
    <s v="Medium"/>
    <x v="2"/>
    <s v="2010s"/>
    <s v="Cereal"/>
    <n v="0.73723913043478262"/>
  </r>
  <r>
    <n v="2012"/>
    <s v="Gujarat"/>
    <s v="Surat"/>
    <x v="2"/>
    <n v="3600"/>
    <n v="1250"/>
    <m/>
    <s v="Medium"/>
    <s v="Medium"/>
    <x v="2"/>
    <s v="2010s"/>
    <s v="Pulse"/>
    <n v="0.34722222222222221"/>
  </r>
  <r>
    <n v="2012"/>
    <s v="Gujarat"/>
    <s v="Surat"/>
    <x v="3"/>
    <n v="12700"/>
    <n v="255.12"/>
    <m/>
    <s v="Low"/>
    <s v="Large"/>
    <x v="2"/>
    <s v="2010s"/>
    <s v="Fiber"/>
    <n v="2.0088188976377954E-2"/>
  </r>
  <r>
    <n v="2013"/>
    <s v="Gujarat"/>
    <s v="Surat"/>
    <x v="0"/>
    <n v="110550"/>
    <n v="2432.11"/>
    <m/>
    <s v="Medium"/>
    <s v="Large"/>
    <x v="2"/>
    <s v="2010s"/>
    <s v="Cereal"/>
    <n v="2.2000090456806877E-2"/>
  </r>
  <r>
    <n v="2013"/>
    <s v="Gujarat"/>
    <s v="Surat"/>
    <x v="1"/>
    <n v="3780"/>
    <n v="1417.99"/>
    <m/>
    <s v="Medium"/>
    <s v="Medium"/>
    <x v="2"/>
    <s v="2010s"/>
    <s v="Cereal"/>
    <n v="0.37512962962962965"/>
  </r>
  <r>
    <n v="2013"/>
    <s v="Gujarat"/>
    <s v="Surat"/>
    <x v="2"/>
    <n v="4230"/>
    <n v="1739.95"/>
    <m/>
    <s v="Medium"/>
    <s v="Medium"/>
    <x v="2"/>
    <s v="2010s"/>
    <s v="Pulse"/>
    <n v="0.41133569739952719"/>
  </r>
  <r>
    <n v="2013"/>
    <s v="Gujarat"/>
    <s v="Surat"/>
    <x v="3"/>
    <n v="14760"/>
    <n v="604.34"/>
    <m/>
    <s v="Low"/>
    <s v="Large"/>
    <x v="2"/>
    <s v="2010s"/>
    <s v="Fiber"/>
    <n v="4.094444444444445E-2"/>
  </r>
  <r>
    <n v="2014"/>
    <s v="Gujarat"/>
    <s v="Surat"/>
    <x v="0"/>
    <n v="100680"/>
    <n v="2397.9899999999998"/>
    <m/>
    <s v="Medium"/>
    <s v="Large"/>
    <x v="2"/>
    <s v="2010s"/>
    <s v="Cereal"/>
    <n v="2.381793802145411E-2"/>
  </r>
  <r>
    <n v="2014"/>
    <s v="Gujarat"/>
    <s v="Surat"/>
    <x v="1"/>
    <n v="2150"/>
    <n v="1702.33"/>
    <m/>
    <s v="Medium"/>
    <s v="Medium"/>
    <x v="2"/>
    <s v="2010s"/>
    <s v="Cereal"/>
    <n v="0.79178139534883718"/>
  </r>
  <r>
    <n v="2014"/>
    <s v="Gujarat"/>
    <s v="Surat"/>
    <x v="2"/>
    <n v="3480"/>
    <n v="1086.21"/>
    <m/>
    <s v="Medium"/>
    <s v="Medium"/>
    <x v="2"/>
    <s v="2010s"/>
    <s v="Pulse"/>
    <n v="0.3121293103448276"/>
  </r>
  <r>
    <n v="2014"/>
    <s v="Gujarat"/>
    <s v="Surat"/>
    <x v="3"/>
    <n v="15120"/>
    <n v="572.09"/>
    <m/>
    <s v="Low"/>
    <s v="Large"/>
    <x v="2"/>
    <s v="2010s"/>
    <s v="Fiber"/>
    <n v="3.7836640211640217E-2"/>
  </r>
  <r>
    <n v="2015"/>
    <s v="Gujarat"/>
    <s v="Surat"/>
    <x v="0"/>
    <n v="104130"/>
    <n v="2181.89"/>
    <m/>
    <s v="Medium"/>
    <s v="Large"/>
    <x v="2"/>
    <s v="2010s"/>
    <s v="Cereal"/>
    <n v="2.0953519638912895E-2"/>
  </r>
  <r>
    <n v="2015"/>
    <s v="Gujarat"/>
    <s v="Surat"/>
    <x v="1"/>
    <n v="2720"/>
    <n v="1834.56"/>
    <m/>
    <s v="Medium"/>
    <s v="Medium"/>
    <x v="2"/>
    <s v="2010s"/>
    <s v="Cereal"/>
    <n v="0.67447058823529404"/>
  </r>
  <r>
    <n v="2015"/>
    <s v="Gujarat"/>
    <s v="Surat"/>
    <x v="2"/>
    <n v="2420"/>
    <n v="776.86"/>
    <m/>
    <s v="Low"/>
    <s v="Medium"/>
    <x v="2"/>
    <s v="2010s"/>
    <s v="Pulse"/>
    <n v="0.32101652892561983"/>
  </r>
  <r>
    <n v="2015"/>
    <s v="Gujarat"/>
    <s v="Surat"/>
    <x v="3"/>
    <n v="12240"/>
    <n v="518.79"/>
    <m/>
    <s v="Low"/>
    <s v="Large"/>
    <x v="2"/>
    <s v="2010s"/>
    <s v="Fiber"/>
    <n v="4.2384803921568626E-2"/>
  </r>
  <r>
    <n v="2016"/>
    <s v="Gujarat"/>
    <s v="Surat"/>
    <x v="0"/>
    <n v="101530"/>
    <n v="2598.7399999999998"/>
    <m/>
    <s v="Medium"/>
    <s v="Large"/>
    <x v="2"/>
    <s v="2010s"/>
    <s v="Cereal"/>
    <n v="2.5595784497192946E-2"/>
  </r>
  <r>
    <n v="2016"/>
    <s v="Gujarat"/>
    <s v="Surat"/>
    <x v="1"/>
    <n v="4790"/>
    <n v="2104.2600000000002"/>
    <m/>
    <s v="Medium"/>
    <s v="Medium"/>
    <x v="2"/>
    <s v="2010s"/>
    <s v="Cereal"/>
    <n v="0.43930271398747395"/>
  </r>
  <r>
    <n v="2016"/>
    <s v="Gujarat"/>
    <s v="Surat"/>
    <x v="2"/>
    <n v="3020"/>
    <n v="998.02"/>
    <m/>
    <s v="Low"/>
    <s v="Medium"/>
    <x v="2"/>
    <s v="2010s"/>
    <s v="Pulse"/>
    <n v="0.33047019867549671"/>
  </r>
  <r>
    <n v="2016"/>
    <s v="Gujarat"/>
    <s v="Surat"/>
    <x v="3"/>
    <n v="4810"/>
    <n v="643.03"/>
    <m/>
    <s v="Low"/>
    <s v="Medium"/>
    <x v="2"/>
    <s v="2010s"/>
    <s v="Fiber"/>
    <n v="0.13368607068607069"/>
  </r>
  <r>
    <n v="2017"/>
    <s v="Gujarat"/>
    <s v="Surat"/>
    <x v="0"/>
    <n v="105790"/>
    <n v="2589.3200000000002"/>
    <m/>
    <s v="Medium"/>
    <s v="Large"/>
    <x v="2"/>
    <s v="2010s"/>
    <s v="Cereal"/>
    <n v="2.4476037432649589E-2"/>
  </r>
  <r>
    <n v="2017"/>
    <s v="Gujarat"/>
    <s v="Surat"/>
    <x v="1"/>
    <n v="3330"/>
    <n v="2284.73"/>
    <m/>
    <s v="Medium"/>
    <s v="Medium"/>
    <x v="2"/>
    <s v="2010s"/>
    <s v="Cereal"/>
    <n v="0.68610510510510514"/>
  </r>
  <r>
    <n v="2017"/>
    <s v="Gujarat"/>
    <s v="Surat"/>
    <x v="2"/>
    <n v="5010"/>
    <n v="1132.4000000000001"/>
    <m/>
    <s v="Medium"/>
    <s v="Large"/>
    <x v="2"/>
    <s v="2010s"/>
    <s v="Pulse"/>
    <n v="0.22602794411177646"/>
  </r>
  <r>
    <n v="2017"/>
    <s v="Gujarat"/>
    <s v="Surat"/>
    <x v="3"/>
    <n v="12550"/>
    <n v="937.62"/>
    <m/>
    <s v="Low"/>
    <s v="Large"/>
    <x v="2"/>
    <s v="2010s"/>
    <s v="Fiber"/>
    <n v="7.4710756972111561E-2"/>
  </r>
  <r>
    <n v="2008"/>
    <s v="Gujarat"/>
    <s v="Surendranagar"/>
    <x v="0"/>
    <n v="900"/>
    <n v="1111.1099999999999"/>
    <m/>
    <s v="Medium"/>
    <s v="Small"/>
    <x v="2"/>
    <s v="2000s"/>
    <s v="Cereal"/>
    <n v="1.2345666666666666"/>
  </r>
  <r>
    <n v="2008"/>
    <s v="Gujarat"/>
    <s v="Surendranagar"/>
    <x v="2"/>
    <n v="9300"/>
    <n v="956.99"/>
    <m/>
    <s v="Low"/>
    <s v="Large"/>
    <x v="2"/>
    <s v="2000s"/>
    <s v="Pulse"/>
    <n v="0.10290215053763441"/>
  </r>
  <r>
    <n v="2008"/>
    <s v="Gujarat"/>
    <s v="Surendranagar"/>
    <x v="3"/>
    <n v="448700"/>
    <n v="314.58"/>
    <m/>
    <s v="Low"/>
    <s v="Large"/>
    <x v="2"/>
    <s v="2000s"/>
    <s v="Fiber"/>
    <n v="7.0109204368174719E-4"/>
  </r>
  <r>
    <n v="2009"/>
    <s v="Gujarat"/>
    <s v="Surendranagar"/>
    <x v="0"/>
    <n v="600"/>
    <n v="1000"/>
    <m/>
    <s v="Medium"/>
    <s v="Small"/>
    <x v="2"/>
    <s v="2000s"/>
    <s v="Cereal"/>
    <n v="1.6666666666666667"/>
  </r>
  <r>
    <n v="2009"/>
    <s v="Gujarat"/>
    <s v="Surendranagar"/>
    <x v="2"/>
    <n v="7200"/>
    <n v="416.67"/>
    <m/>
    <s v="Low"/>
    <s v="Large"/>
    <x v="2"/>
    <s v="2000s"/>
    <s v="Pulse"/>
    <n v="5.7870833333333337E-2"/>
  </r>
  <r>
    <n v="2009"/>
    <s v="Gujarat"/>
    <s v="Surendranagar"/>
    <x v="3"/>
    <n v="455800"/>
    <n v="382.67"/>
    <m/>
    <s v="Low"/>
    <s v="Large"/>
    <x v="2"/>
    <s v="2000s"/>
    <s v="Fiber"/>
    <n v="8.3955682316805616E-4"/>
  </r>
  <r>
    <n v="2010"/>
    <s v="Gujarat"/>
    <s v="Surendranagar"/>
    <x v="2"/>
    <n v="21600"/>
    <n v="1217.5899999999999"/>
    <m/>
    <s v="Medium"/>
    <s v="Large"/>
    <x v="2"/>
    <s v="2010s"/>
    <s v="Pulse"/>
    <n v="5.6369907407407403E-2"/>
  </r>
  <r>
    <n v="2010"/>
    <s v="Gujarat"/>
    <s v="Surendranagar"/>
    <x v="3"/>
    <n v="499100"/>
    <n v="551.91"/>
    <m/>
    <s v="Low"/>
    <s v="Large"/>
    <x v="2"/>
    <s v="2010s"/>
    <s v="Fiber"/>
    <n v="1.1058104588258866E-3"/>
  </r>
  <r>
    <n v="2011"/>
    <s v="Gujarat"/>
    <s v="Surendranagar"/>
    <x v="0"/>
    <n v="500"/>
    <n v="2400"/>
    <m/>
    <s v="Medium"/>
    <s v="Small"/>
    <x v="2"/>
    <s v="2010s"/>
    <s v="Cereal"/>
    <n v="4.8"/>
  </r>
  <r>
    <n v="2011"/>
    <s v="Gujarat"/>
    <s v="Surendranagar"/>
    <x v="2"/>
    <n v="21600"/>
    <n v="1453.7"/>
    <m/>
    <s v="Medium"/>
    <s v="Large"/>
    <x v="2"/>
    <s v="2010s"/>
    <s v="Pulse"/>
    <n v="6.7300925925925931E-2"/>
  </r>
  <r>
    <n v="2011"/>
    <s v="Gujarat"/>
    <s v="Surendranagar"/>
    <x v="3"/>
    <n v="477200"/>
    <n v="610.91999999999996"/>
    <m/>
    <s v="Low"/>
    <s v="Large"/>
    <x v="2"/>
    <s v="2010s"/>
    <s v="Fiber"/>
    <n v="1.2802179379715003E-3"/>
  </r>
  <r>
    <n v="2012"/>
    <s v="Gujarat"/>
    <s v="Surendranagar"/>
    <x v="0"/>
    <n v="200"/>
    <n v="2000"/>
    <m/>
    <s v="Medium"/>
    <s v="Small"/>
    <x v="2"/>
    <s v="2010s"/>
    <s v="Cereal"/>
    <n v="10"/>
  </r>
  <r>
    <n v="2012"/>
    <s v="Gujarat"/>
    <s v="Surendranagar"/>
    <x v="2"/>
    <n v="12300"/>
    <n v="739.84"/>
    <m/>
    <s v="Low"/>
    <s v="Large"/>
    <x v="2"/>
    <s v="2010s"/>
    <s v="Pulse"/>
    <n v="6.0149593495934961E-2"/>
  </r>
  <r>
    <n v="2012"/>
    <s v="Gujarat"/>
    <s v="Surendranagar"/>
    <x v="3"/>
    <n v="369100"/>
    <n v="204.28"/>
    <m/>
    <s v="Low"/>
    <s v="Large"/>
    <x v="2"/>
    <s v="2010s"/>
    <s v="Fiber"/>
    <n v="5.5345434841506372E-4"/>
  </r>
  <r>
    <n v="2013"/>
    <s v="Gujarat"/>
    <s v="Surendranagar"/>
    <x v="0"/>
    <n v="230"/>
    <n v="1565.22"/>
    <m/>
    <s v="Medium"/>
    <s v="Small"/>
    <x v="2"/>
    <s v="2010s"/>
    <s v="Cereal"/>
    <n v="6.8053043478260875"/>
  </r>
  <r>
    <n v="2013"/>
    <s v="Gujarat"/>
    <s v="Surendranagar"/>
    <x v="1"/>
    <n v="60"/>
    <n v="1833.33"/>
    <m/>
    <s v="Medium"/>
    <s v="Small"/>
    <x v="2"/>
    <s v="2010s"/>
    <s v="Cereal"/>
    <n v="30.555499999999999"/>
  </r>
  <r>
    <n v="2013"/>
    <s v="Gujarat"/>
    <s v="Surendranagar"/>
    <x v="2"/>
    <n v="26840"/>
    <n v="1227.27"/>
    <m/>
    <s v="Medium"/>
    <s v="Large"/>
    <x v="2"/>
    <s v="2010s"/>
    <s v="Pulse"/>
    <n v="4.5725409836065573E-2"/>
  </r>
  <r>
    <n v="2013"/>
    <s v="Gujarat"/>
    <s v="Surendranagar"/>
    <x v="3"/>
    <n v="407120"/>
    <n v="594.12"/>
    <m/>
    <s v="Low"/>
    <s v="Large"/>
    <x v="2"/>
    <s v="2010s"/>
    <s v="Fiber"/>
    <n v="1.4593240322263706E-3"/>
  </r>
  <r>
    <n v="2014"/>
    <s v="Gujarat"/>
    <s v="Surendranagar"/>
    <x v="1"/>
    <n v="800"/>
    <n v="1896.77"/>
    <m/>
    <s v="Medium"/>
    <s v="Small"/>
    <x v="2"/>
    <s v="2010s"/>
    <s v="Cereal"/>
    <n v="2.3709625000000001"/>
  </r>
  <r>
    <n v="2014"/>
    <s v="Gujarat"/>
    <s v="Surendranagar"/>
    <x v="2"/>
    <n v="14770"/>
    <n v="1025.43"/>
    <m/>
    <s v="Medium"/>
    <s v="Large"/>
    <x v="2"/>
    <s v="2010s"/>
    <s v="Pulse"/>
    <n v="6.9426540284360197E-2"/>
  </r>
  <r>
    <n v="2014"/>
    <s v="Gujarat"/>
    <s v="Surendranagar"/>
    <x v="3"/>
    <n v="407070"/>
    <n v="600.15"/>
    <m/>
    <s v="Low"/>
    <s v="Large"/>
    <x v="2"/>
    <s v="2010s"/>
    <s v="Fiber"/>
    <n v="1.4743164566290809E-3"/>
  </r>
  <r>
    <n v="2015"/>
    <s v="Gujarat"/>
    <s v="Surendranagar"/>
    <x v="0"/>
    <n v="660"/>
    <n v="2515.15"/>
    <m/>
    <s v="Medium"/>
    <s v="Small"/>
    <x v="2"/>
    <s v="2010s"/>
    <s v="Cereal"/>
    <n v="3.8108333333333335"/>
  </r>
  <r>
    <n v="2015"/>
    <s v="Gujarat"/>
    <s v="Surendranagar"/>
    <x v="1"/>
    <n v="20"/>
    <n v="1428.57"/>
    <m/>
    <s v="Medium"/>
    <s v="Small"/>
    <x v="2"/>
    <s v="2010s"/>
    <s v="Cereal"/>
    <n v="71.4285"/>
  </r>
  <r>
    <n v="2015"/>
    <s v="Gujarat"/>
    <s v="Surendranagar"/>
    <x v="2"/>
    <n v="11480"/>
    <n v="923.17"/>
    <m/>
    <s v="Low"/>
    <s v="Large"/>
    <x v="2"/>
    <s v="2010s"/>
    <s v="Pulse"/>
    <n v="8.0415505226480832E-2"/>
  </r>
  <r>
    <n v="2015"/>
    <s v="Gujarat"/>
    <s v="Surendranagar"/>
    <x v="3"/>
    <n v="417380"/>
    <n v="628.53"/>
    <m/>
    <s v="Low"/>
    <s v="Large"/>
    <x v="2"/>
    <s v="2010s"/>
    <s v="Fiber"/>
    <n v="1.5058939096267189E-3"/>
  </r>
  <r>
    <n v="2016"/>
    <s v="Gujarat"/>
    <s v="Surendranagar"/>
    <x v="0"/>
    <n v="370"/>
    <n v="2596.77"/>
    <m/>
    <s v="Medium"/>
    <s v="Small"/>
    <x v="2"/>
    <s v="2010s"/>
    <s v="Cereal"/>
    <n v="7.0182972972972975"/>
  </r>
  <r>
    <n v="2016"/>
    <s v="Gujarat"/>
    <s v="Surendranagar"/>
    <x v="1"/>
    <n v="30"/>
    <n v="1685.71"/>
    <m/>
    <s v="Medium"/>
    <s v="Small"/>
    <x v="2"/>
    <s v="2010s"/>
    <s v="Cereal"/>
    <n v="56.190333333333335"/>
  </r>
  <r>
    <n v="2016"/>
    <s v="Gujarat"/>
    <s v="Surendranagar"/>
    <x v="2"/>
    <n v="11310"/>
    <n v="734.97"/>
    <m/>
    <s v="Low"/>
    <s v="Large"/>
    <x v="2"/>
    <s v="2010s"/>
    <s v="Pulse"/>
    <n v="6.4984084880636603E-2"/>
  </r>
  <r>
    <n v="2016"/>
    <s v="Gujarat"/>
    <s v="Surendranagar"/>
    <x v="3"/>
    <n v="403400"/>
    <n v="395.8"/>
    <m/>
    <s v="Low"/>
    <s v="Large"/>
    <x v="2"/>
    <s v="2010s"/>
    <s v="Fiber"/>
    <n v="9.8116013882002971E-4"/>
  </r>
  <r>
    <n v="2017"/>
    <s v="Gujarat"/>
    <s v="Surendranagar"/>
    <x v="0"/>
    <n v="850"/>
    <n v="1853.77"/>
    <m/>
    <s v="Medium"/>
    <s v="Small"/>
    <x v="2"/>
    <s v="2010s"/>
    <s v="Cereal"/>
    <n v="2.180905882352941"/>
  </r>
  <r>
    <n v="2017"/>
    <s v="Gujarat"/>
    <s v="Surendranagar"/>
    <x v="2"/>
    <n v="17400"/>
    <n v="903.85"/>
    <m/>
    <s v="Low"/>
    <s v="Large"/>
    <x v="2"/>
    <s v="2010s"/>
    <s v="Pulse"/>
    <n v="5.1945402298850578E-2"/>
  </r>
  <r>
    <n v="2017"/>
    <s v="Gujarat"/>
    <s v="Surendranagar"/>
    <x v="3"/>
    <n v="447780"/>
    <n v="620.05999999999995"/>
    <m/>
    <s v="Low"/>
    <s v="Large"/>
    <x v="2"/>
    <s v="2010s"/>
    <s v="Fiber"/>
    <n v="1.3847425074813523E-3"/>
  </r>
  <r>
    <n v="2008"/>
    <s v="Rajasthan"/>
    <s v="Ajmer"/>
    <x v="1"/>
    <n v="35740"/>
    <n v="719.08"/>
    <m/>
    <s v="Low"/>
    <s v="Large"/>
    <x v="2"/>
    <s v="2000s"/>
    <s v="Cereal"/>
    <n v="2.0119753777280359E-2"/>
  </r>
  <r>
    <n v="2008"/>
    <s v="Rajasthan"/>
    <s v="Ajmer"/>
    <x v="2"/>
    <n v="20780"/>
    <n v="455.25"/>
    <m/>
    <s v="Low"/>
    <s v="Large"/>
    <x v="2"/>
    <s v="2000s"/>
    <s v="Pulse"/>
    <n v="2.1908084696823871E-2"/>
  </r>
  <r>
    <n v="2008"/>
    <s v="Rajasthan"/>
    <s v="Ajmer"/>
    <x v="3"/>
    <n v="6330"/>
    <n v="293.83999999999997"/>
    <m/>
    <s v="Low"/>
    <s v="Large"/>
    <x v="2"/>
    <s v="2000s"/>
    <s v="Fiber"/>
    <n v="4.6420221169036331E-2"/>
  </r>
  <r>
    <n v="2009"/>
    <s v="Rajasthan"/>
    <s v="Ajmer"/>
    <x v="0"/>
    <n v="10"/>
    <n v="1000"/>
    <m/>
    <s v="Medium"/>
    <s v="Small"/>
    <x v="2"/>
    <s v="2000s"/>
    <s v="Cereal"/>
    <n v="100"/>
  </r>
  <r>
    <n v="2009"/>
    <s v="Rajasthan"/>
    <s v="Ajmer"/>
    <x v="1"/>
    <n v="35270"/>
    <n v="60.39"/>
    <m/>
    <s v="Low"/>
    <s v="Large"/>
    <x v="2"/>
    <s v="2000s"/>
    <s v="Cereal"/>
    <n v="1.7122200170116247E-3"/>
  </r>
  <r>
    <n v="2009"/>
    <s v="Rajasthan"/>
    <s v="Ajmer"/>
    <x v="2"/>
    <n v="160"/>
    <n v="437.5"/>
    <m/>
    <s v="Low"/>
    <s v="Small"/>
    <x v="2"/>
    <s v="2000s"/>
    <s v="Pulse"/>
    <n v="2.734375"/>
  </r>
  <r>
    <n v="2009"/>
    <s v="Rajasthan"/>
    <s v="Ajmer"/>
    <x v="3"/>
    <n v="6450"/>
    <n v="117.83"/>
    <m/>
    <s v="Low"/>
    <s v="Large"/>
    <x v="2"/>
    <s v="2000s"/>
    <s v="Fiber"/>
    <n v="1.8268217054263566E-2"/>
  </r>
  <r>
    <n v="2010"/>
    <s v="Rajasthan"/>
    <s v="Ajmer"/>
    <x v="0"/>
    <n v="10"/>
    <n v="2000"/>
    <m/>
    <s v="Medium"/>
    <s v="Small"/>
    <x v="2"/>
    <s v="2010s"/>
    <s v="Cereal"/>
    <n v="200"/>
  </r>
  <r>
    <n v="2010"/>
    <s v="Rajasthan"/>
    <s v="Ajmer"/>
    <x v="1"/>
    <n v="35420"/>
    <n v="1506.21"/>
    <m/>
    <s v="Medium"/>
    <s v="Large"/>
    <x v="2"/>
    <s v="2010s"/>
    <s v="Cereal"/>
    <n v="4.2524280067758331E-2"/>
  </r>
  <r>
    <n v="2010"/>
    <s v="Rajasthan"/>
    <s v="Ajmer"/>
    <x v="2"/>
    <n v="111130"/>
    <n v="831.55"/>
    <m/>
    <s v="Low"/>
    <s v="Large"/>
    <x v="2"/>
    <s v="2010s"/>
    <s v="Pulse"/>
    <n v="7.4826779447493925E-3"/>
  </r>
  <r>
    <n v="2010"/>
    <s v="Rajasthan"/>
    <s v="Ajmer"/>
    <x v="3"/>
    <n v="3280"/>
    <n v="295.73"/>
    <m/>
    <s v="Low"/>
    <s v="Medium"/>
    <x v="2"/>
    <s v="2010s"/>
    <s v="Fiber"/>
    <n v="9.0161585365853669E-2"/>
  </r>
  <r>
    <n v="2011"/>
    <s v="Rajasthan"/>
    <s v="Ajmer"/>
    <x v="0"/>
    <n v="10"/>
    <n v="2000"/>
    <m/>
    <s v="Medium"/>
    <s v="Small"/>
    <x v="2"/>
    <s v="2010s"/>
    <s v="Cereal"/>
    <n v="200"/>
  </r>
  <r>
    <n v="2011"/>
    <s v="Rajasthan"/>
    <s v="Ajmer"/>
    <x v="1"/>
    <n v="32420"/>
    <n v="1185.69"/>
    <m/>
    <s v="Medium"/>
    <s v="Large"/>
    <x v="2"/>
    <s v="2010s"/>
    <s v="Cereal"/>
    <n v="3.6572794571252315E-2"/>
  </r>
  <r>
    <n v="2011"/>
    <s v="Rajasthan"/>
    <s v="Ajmer"/>
    <x v="2"/>
    <n v="87690"/>
    <n v="760.06"/>
    <m/>
    <s v="Low"/>
    <s v="Large"/>
    <x v="2"/>
    <s v="2010s"/>
    <s v="Pulse"/>
    <n v="8.6675789713764398E-3"/>
  </r>
  <r>
    <n v="2011"/>
    <s v="Rajasthan"/>
    <s v="Ajmer"/>
    <x v="3"/>
    <n v="11670"/>
    <n v="322.19"/>
    <m/>
    <s v="Low"/>
    <s v="Large"/>
    <x v="2"/>
    <s v="2010s"/>
    <s v="Fiber"/>
    <n v="2.7608397600685518E-2"/>
  </r>
  <r>
    <n v="2012"/>
    <s v="Rajasthan"/>
    <s v="Ajmer"/>
    <x v="0"/>
    <n v="10"/>
    <n v="1000"/>
    <m/>
    <s v="Medium"/>
    <s v="Small"/>
    <x v="2"/>
    <s v="2010s"/>
    <s v="Cereal"/>
    <n v="100"/>
  </r>
  <r>
    <n v="2012"/>
    <s v="Rajasthan"/>
    <s v="Ajmer"/>
    <x v="1"/>
    <n v="29480"/>
    <n v="838.87"/>
    <m/>
    <s v="Low"/>
    <s v="Large"/>
    <x v="2"/>
    <s v="2010s"/>
    <s v="Cereal"/>
    <n v="2.8455563093622797E-2"/>
  </r>
  <r>
    <n v="2012"/>
    <s v="Rajasthan"/>
    <s v="Ajmer"/>
    <x v="2"/>
    <n v="90070"/>
    <n v="1185.19"/>
    <m/>
    <s v="Medium"/>
    <s v="Large"/>
    <x v="2"/>
    <s v="2010s"/>
    <s v="Pulse"/>
    <n v="1.3158543355168204E-2"/>
  </r>
  <r>
    <n v="2012"/>
    <s v="Rajasthan"/>
    <s v="Ajmer"/>
    <x v="3"/>
    <n v="31200"/>
    <n v="34.29"/>
    <m/>
    <s v="Low"/>
    <s v="Large"/>
    <x v="2"/>
    <s v="2010s"/>
    <s v="Fiber"/>
    <n v="1.0990384615384614E-3"/>
  </r>
  <r>
    <n v="2013"/>
    <s v="Rajasthan"/>
    <s v="Ajmer"/>
    <x v="0"/>
    <n v="10"/>
    <n v="1000"/>
    <m/>
    <s v="Medium"/>
    <s v="Small"/>
    <x v="2"/>
    <s v="2010s"/>
    <s v="Cereal"/>
    <n v="100"/>
  </r>
  <r>
    <n v="2013"/>
    <s v="Rajasthan"/>
    <s v="Ajmer"/>
    <x v="1"/>
    <n v="29440"/>
    <n v="1104.28"/>
    <m/>
    <s v="Medium"/>
    <s v="Large"/>
    <x v="2"/>
    <s v="2010s"/>
    <s v="Cereal"/>
    <n v="3.7509510869565214E-2"/>
  </r>
  <r>
    <n v="2013"/>
    <s v="Rajasthan"/>
    <s v="Ajmer"/>
    <x v="2"/>
    <n v="167020"/>
    <n v="1065.92"/>
    <m/>
    <s v="Medium"/>
    <s v="Large"/>
    <x v="2"/>
    <s v="2010s"/>
    <s v="Pulse"/>
    <n v="6.3819901808166695E-3"/>
  </r>
  <r>
    <n v="2013"/>
    <s v="Rajasthan"/>
    <s v="Ajmer"/>
    <x v="3"/>
    <n v="15280"/>
    <n v="94.9"/>
    <m/>
    <s v="Low"/>
    <s v="Large"/>
    <x v="2"/>
    <s v="2010s"/>
    <s v="Fiber"/>
    <n v="6.2107329842931939E-3"/>
  </r>
  <r>
    <n v="2014"/>
    <s v="Rajasthan"/>
    <s v="Ajmer"/>
    <x v="0"/>
    <n v="10"/>
    <n v="2000"/>
    <m/>
    <s v="Medium"/>
    <s v="Small"/>
    <x v="2"/>
    <s v="2010s"/>
    <s v="Cereal"/>
    <n v="200"/>
  </r>
  <r>
    <n v="2014"/>
    <s v="Rajasthan"/>
    <s v="Ajmer"/>
    <x v="1"/>
    <n v="27330"/>
    <n v="959.75"/>
    <m/>
    <s v="Low"/>
    <s v="Large"/>
    <x v="2"/>
    <s v="2010s"/>
    <s v="Cereal"/>
    <n v="3.5117087449688986E-2"/>
  </r>
  <r>
    <n v="2014"/>
    <s v="Rajasthan"/>
    <s v="Ajmer"/>
    <x v="2"/>
    <n v="82740"/>
    <n v="464.83"/>
    <m/>
    <s v="Low"/>
    <s v="Large"/>
    <x v="2"/>
    <s v="2010s"/>
    <s v="Pulse"/>
    <n v="5.6179598743050516E-3"/>
  </r>
  <r>
    <n v="2014"/>
    <s v="Rajasthan"/>
    <s v="Ajmer"/>
    <x v="3"/>
    <n v="17290"/>
    <n v="109.31"/>
    <m/>
    <s v="Low"/>
    <s v="Large"/>
    <x v="2"/>
    <s v="2010s"/>
    <s v="Fiber"/>
    <n v="6.3221515326778487E-3"/>
  </r>
  <r>
    <n v="2015"/>
    <s v="Rajasthan"/>
    <s v="Ajmer"/>
    <x v="1"/>
    <n v="26410"/>
    <n v="667.17"/>
    <m/>
    <s v="Low"/>
    <s v="Large"/>
    <x v="2"/>
    <s v="2010s"/>
    <s v="Cereal"/>
    <n v="2.5262021961378264E-2"/>
  </r>
  <r>
    <n v="2015"/>
    <s v="Rajasthan"/>
    <s v="Ajmer"/>
    <x v="2"/>
    <n v="19690"/>
    <n v="833.93"/>
    <m/>
    <s v="Low"/>
    <s v="Large"/>
    <x v="2"/>
    <s v="2010s"/>
    <s v="Pulse"/>
    <n v="4.2352971051295069E-2"/>
  </r>
  <r>
    <n v="2015"/>
    <s v="Rajasthan"/>
    <s v="Ajmer"/>
    <x v="3"/>
    <n v="14400"/>
    <n v="80.56"/>
    <m/>
    <s v="Low"/>
    <s v="Large"/>
    <x v="2"/>
    <s v="2010s"/>
    <s v="Fiber"/>
    <n v="5.5944444444444444E-3"/>
  </r>
  <r>
    <n v="2016"/>
    <s v="Rajasthan"/>
    <s v="Ajmer"/>
    <x v="0"/>
    <n v="10"/>
    <n v="2285.71"/>
    <m/>
    <s v="Medium"/>
    <s v="Small"/>
    <x v="2"/>
    <s v="2010s"/>
    <s v="Cereal"/>
    <n v="228.571"/>
  </r>
  <r>
    <n v="2016"/>
    <s v="Rajasthan"/>
    <s v="Ajmer"/>
    <x v="1"/>
    <n v="25820"/>
    <n v="1100.1300000000001"/>
    <m/>
    <s v="Medium"/>
    <s v="Large"/>
    <x v="2"/>
    <s v="2010s"/>
    <s v="Cereal"/>
    <n v="4.2607668474051126E-2"/>
  </r>
  <r>
    <n v="2016"/>
    <s v="Rajasthan"/>
    <s v="Ajmer"/>
    <x v="2"/>
    <n v="149360"/>
    <n v="839.26"/>
    <m/>
    <s v="Low"/>
    <s v="Large"/>
    <x v="2"/>
    <s v="2010s"/>
    <s v="Pulse"/>
    <n v="5.6190412426352435E-3"/>
  </r>
  <r>
    <n v="2016"/>
    <s v="Rajasthan"/>
    <s v="Ajmer"/>
    <x v="3"/>
    <n v="9850"/>
    <n v="559.77"/>
    <m/>
    <s v="Low"/>
    <s v="Large"/>
    <x v="2"/>
    <s v="2010s"/>
    <s v="Fiber"/>
    <n v="5.6829441624365477E-2"/>
  </r>
  <r>
    <n v="2017"/>
    <s v="Rajasthan"/>
    <s v="Ajmer"/>
    <x v="0"/>
    <n v="10"/>
    <n v="2333.33"/>
    <m/>
    <s v="Medium"/>
    <s v="Small"/>
    <x v="2"/>
    <s v="2010s"/>
    <s v="Cereal"/>
    <n v="233.333"/>
  </r>
  <r>
    <n v="2017"/>
    <s v="Rajasthan"/>
    <s v="Ajmer"/>
    <x v="1"/>
    <n v="23370"/>
    <n v="1254.6400000000001"/>
    <m/>
    <s v="Medium"/>
    <s v="Large"/>
    <x v="2"/>
    <s v="2010s"/>
    <s v="Cereal"/>
    <n v="5.3685922122379125E-2"/>
  </r>
  <r>
    <n v="2017"/>
    <s v="Rajasthan"/>
    <s v="Ajmer"/>
    <x v="2"/>
    <n v="66190"/>
    <n v="927.91"/>
    <m/>
    <s v="Low"/>
    <s v="Large"/>
    <x v="2"/>
    <s v="2010s"/>
    <s v="Pulse"/>
    <n v="1.401888502794984E-2"/>
  </r>
  <r>
    <n v="2017"/>
    <s v="Rajasthan"/>
    <s v="Ajmer"/>
    <x v="3"/>
    <n v="12060"/>
    <n v="139.09"/>
    <m/>
    <s v="Low"/>
    <s v="Large"/>
    <x v="2"/>
    <s v="2010s"/>
    <s v="Fiber"/>
    <n v="1.1533167495854063E-2"/>
  </r>
  <r>
    <n v="2008"/>
    <s v="Rajasthan"/>
    <s v="Alwar"/>
    <x v="0"/>
    <n v="270"/>
    <n v="1777.78"/>
    <m/>
    <s v="Medium"/>
    <s v="Small"/>
    <x v="2"/>
    <s v="2000s"/>
    <s v="Cereal"/>
    <n v="6.5843703703703707"/>
  </r>
  <r>
    <n v="2008"/>
    <s v="Rajasthan"/>
    <s v="Alwar"/>
    <x v="1"/>
    <n v="8350"/>
    <n v="1784.43"/>
    <m/>
    <s v="Medium"/>
    <s v="Large"/>
    <x v="2"/>
    <s v="2000s"/>
    <s v="Cereal"/>
    <n v="0.21370419161676649"/>
  </r>
  <r>
    <n v="2008"/>
    <s v="Rajasthan"/>
    <s v="Alwar"/>
    <x v="2"/>
    <n v="14300"/>
    <n v="1286.01"/>
    <m/>
    <s v="Medium"/>
    <s v="Large"/>
    <x v="2"/>
    <s v="2000s"/>
    <s v="Pulse"/>
    <n v="8.9930769230769231E-2"/>
  </r>
  <r>
    <n v="2008"/>
    <s v="Rajasthan"/>
    <s v="Alwar"/>
    <x v="3"/>
    <n v="2370"/>
    <n v="400.84"/>
    <m/>
    <s v="Low"/>
    <s v="Medium"/>
    <x v="2"/>
    <s v="2000s"/>
    <s v="Fiber"/>
    <n v="0.1691308016877637"/>
  </r>
  <r>
    <n v="2009"/>
    <s v="Rajasthan"/>
    <s v="Alwar"/>
    <x v="0"/>
    <n v="350"/>
    <n v="1485.71"/>
    <m/>
    <s v="Medium"/>
    <s v="Small"/>
    <x v="2"/>
    <s v="2000s"/>
    <s v="Cereal"/>
    <n v="4.2448857142857142"/>
  </r>
  <r>
    <n v="2009"/>
    <s v="Rajasthan"/>
    <s v="Alwar"/>
    <x v="1"/>
    <n v="7870"/>
    <n v="879.29"/>
    <m/>
    <s v="Low"/>
    <s v="Large"/>
    <x v="2"/>
    <s v="2000s"/>
    <s v="Cereal"/>
    <n v="0.11172681067344345"/>
  </r>
  <r>
    <n v="2009"/>
    <s v="Rajasthan"/>
    <s v="Alwar"/>
    <x v="2"/>
    <n v="9940"/>
    <n v="1089.54"/>
    <m/>
    <s v="Medium"/>
    <s v="Large"/>
    <x v="2"/>
    <s v="2000s"/>
    <s v="Pulse"/>
    <n v="0.10961167002012072"/>
  </r>
  <r>
    <n v="2009"/>
    <s v="Rajasthan"/>
    <s v="Alwar"/>
    <x v="3"/>
    <n v="4330"/>
    <n v="390.3"/>
    <m/>
    <s v="Low"/>
    <s v="Medium"/>
    <x v="2"/>
    <s v="2000s"/>
    <s v="Fiber"/>
    <n v="9.0138568129330257E-2"/>
  </r>
  <r>
    <n v="2010"/>
    <s v="Rajasthan"/>
    <s v="Alwar"/>
    <x v="0"/>
    <n v="380"/>
    <n v="2026.32"/>
    <m/>
    <s v="Medium"/>
    <s v="Small"/>
    <x v="2"/>
    <s v="2010s"/>
    <s v="Cereal"/>
    <n v="5.3324210526315792"/>
  </r>
  <r>
    <n v="2010"/>
    <s v="Rajasthan"/>
    <s v="Alwar"/>
    <x v="1"/>
    <n v="6770"/>
    <n v="1802.07"/>
    <m/>
    <s v="Medium"/>
    <s v="Large"/>
    <x v="2"/>
    <s v="2010s"/>
    <s v="Cereal"/>
    <n v="0.26618463810930576"/>
  </r>
  <r>
    <n v="2010"/>
    <s v="Rajasthan"/>
    <s v="Alwar"/>
    <x v="2"/>
    <n v="13670"/>
    <n v="1509.88"/>
    <m/>
    <s v="Medium"/>
    <s v="Large"/>
    <x v="2"/>
    <s v="2010s"/>
    <s v="Pulse"/>
    <n v="0.11045208485735188"/>
  </r>
  <r>
    <n v="2010"/>
    <s v="Rajasthan"/>
    <s v="Alwar"/>
    <x v="3"/>
    <n v="3680"/>
    <n v="418.48"/>
    <m/>
    <s v="Low"/>
    <s v="Medium"/>
    <x v="2"/>
    <s v="2010s"/>
    <s v="Fiber"/>
    <n v="0.11371739130434783"/>
  </r>
  <r>
    <n v="2011"/>
    <s v="Rajasthan"/>
    <s v="Alwar"/>
    <x v="0"/>
    <n v="380"/>
    <n v="1868.42"/>
    <m/>
    <s v="Medium"/>
    <s v="Small"/>
    <x v="2"/>
    <s v="2010s"/>
    <s v="Cereal"/>
    <n v="4.9168947368421057"/>
  </r>
  <r>
    <n v="2011"/>
    <s v="Rajasthan"/>
    <s v="Alwar"/>
    <x v="1"/>
    <n v="7020"/>
    <n v="1883.19"/>
    <m/>
    <s v="Medium"/>
    <s v="Large"/>
    <x v="2"/>
    <s v="2010s"/>
    <s v="Cereal"/>
    <n v="0.26826068376068379"/>
  </r>
  <r>
    <n v="2011"/>
    <s v="Rajasthan"/>
    <s v="Alwar"/>
    <x v="2"/>
    <n v="11290"/>
    <n v="1303.81"/>
    <m/>
    <s v="Medium"/>
    <s v="Large"/>
    <x v="2"/>
    <s v="2010s"/>
    <s v="Pulse"/>
    <n v="0.11548361381753763"/>
  </r>
  <r>
    <n v="2011"/>
    <s v="Rajasthan"/>
    <s v="Alwar"/>
    <x v="3"/>
    <n v="8750"/>
    <n v="393.14"/>
    <m/>
    <s v="Low"/>
    <s v="Large"/>
    <x v="2"/>
    <s v="2010s"/>
    <s v="Fiber"/>
    <n v="4.4930285714285714E-2"/>
  </r>
  <r>
    <n v="2012"/>
    <s v="Rajasthan"/>
    <s v="Alwar"/>
    <x v="0"/>
    <n v="790"/>
    <n v="1759.49"/>
    <m/>
    <s v="Medium"/>
    <s v="Small"/>
    <x v="2"/>
    <s v="2010s"/>
    <s v="Cereal"/>
    <n v="2.2272025316455695"/>
  </r>
  <r>
    <n v="2012"/>
    <s v="Rajasthan"/>
    <s v="Alwar"/>
    <x v="1"/>
    <n v="6640"/>
    <n v="1596.39"/>
    <m/>
    <s v="Medium"/>
    <s v="Large"/>
    <x v="2"/>
    <s v="2010s"/>
    <s v="Cereal"/>
    <n v="0.24042018072289159"/>
  </r>
  <r>
    <n v="2012"/>
    <s v="Rajasthan"/>
    <s v="Alwar"/>
    <x v="2"/>
    <n v="11910"/>
    <n v="1294.71"/>
    <m/>
    <s v="Medium"/>
    <s v="Large"/>
    <x v="2"/>
    <s v="2010s"/>
    <s v="Pulse"/>
    <n v="0.10870780856423175"/>
  </r>
  <r>
    <n v="2012"/>
    <s v="Rajasthan"/>
    <s v="Alwar"/>
    <x v="3"/>
    <n v="16510"/>
    <n v="79.349999999999994"/>
    <m/>
    <s v="Low"/>
    <s v="Large"/>
    <x v="2"/>
    <s v="2010s"/>
    <s v="Fiber"/>
    <n v="4.8061780738946087E-3"/>
  </r>
  <r>
    <n v="2013"/>
    <s v="Rajasthan"/>
    <s v="Alwar"/>
    <x v="0"/>
    <n v="400"/>
    <n v="2150"/>
    <m/>
    <s v="Medium"/>
    <s v="Small"/>
    <x v="2"/>
    <s v="2010s"/>
    <s v="Cereal"/>
    <n v="5.375"/>
  </r>
  <r>
    <n v="2013"/>
    <s v="Rajasthan"/>
    <s v="Alwar"/>
    <x v="1"/>
    <n v="5200"/>
    <n v="1592.31"/>
    <m/>
    <s v="Medium"/>
    <s v="Large"/>
    <x v="2"/>
    <s v="2010s"/>
    <s v="Cereal"/>
    <n v="0.30621346153846152"/>
  </r>
  <r>
    <n v="2013"/>
    <s v="Rajasthan"/>
    <s v="Alwar"/>
    <x v="2"/>
    <n v="15090"/>
    <n v="1401.59"/>
    <m/>
    <s v="Medium"/>
    <s v="Large"/>
    <x v="2"/>
    <s v="2010s"/>
    <s v="Pulse"/>
    <n v="9.2882041086812459E-2"/>
  </r>
  <r>
    <n v="2013"/>
    <s v="Rajasthan"/>
    <s v="Alwar"/>
    <x v="3"/>
    <n v="12710"/>
    <n v="62.16"/>
    <m/>
    <s v="Low"/>
    <s v="Large"/>
    <x v="2"/>
    <s v="2010s"/>
    <s v="Fiber"/>
    <n v="4.8906372934697084E-3"/>
  </r>
  <r>
    <n v="2014"/>
    <s v="Rajasthan"/>
    <s v="Alwar"/>
    <x v="0"/>
    <n v="350"/>
    <n v="2200"/>
    <m/>
    <s v="Medium"/>
    <s v="Small"/>
    <x v="2"/>
    <s v="2010s"/>
    <s v="Cereal"/>
    <n v="6.2857142857142856"/>
  </r>
  <r>
    <n v="2014"/>
    <s v="Rajasthan"/>
    <s v="Alwar"/>
    <x v="1"/>
    <n v="3970"/>
    <n v="1758.19"/>
    <m/>
    <s v="Medium"/>
    <s v="Medium"/>
    <x v="2"/>
    <s v="2010s"/>
    <s v="Cereal"/>
    <n v="0.44286901763224185"/>
  </r>
  <r>
    <n v="2014"/>
    <s v="Rajasthan"/>
    <s v="Alwar"/>
    <x v="2"/>
    <n v="12260"/>
    <n v="953.51"/>
    <m/>
    <s v="Low"/>
    <s v="Large"/>
    <x v="2"/>
    <s v="2010s"/>
    <s v="Pulse"/>
    <n v="7.7774061990212071E-2"/>
  </r>
  <r>
    <n v="2014"/>
    <s v="Rajasthan"/>
    <s v="Alwar"/>
    <x v="3"/>
    <n v="20540"/>
    <n v="88.61"/>
    <m/>
    <s v="Low"/>
    <s v="Large"/>
    <x v="2"/>
    <s v="2010s"/>
    <s v="Fiber"/>
    <n v="4.3140214216163585E-3"/>
  </r>
  <r>
    <n v="2015"/>
    <s v="Rajasthan"/>
    <s v="Alwar"/>
    <x v="0"/>
    <n v="290"/>
    <n v="2000"/>
    <m/>
    <s v="Medium"/>
    <s v="Small"/>
    <x v="2"/>
    <s v="2010s"/>
    <s v="Cereal"/>
    <n v="6.8965517241379306"/>
  </r>
  <r>
    <n v="2015"/>
    <s v="Rajasthan"/>
    <s v="Alwar"/>
    <x v="1"/>
    <n v="3620"/>
    <n v="1593.92"/>
    <m/>
    <s v="Medium"/>
    <s v="Medium"/>
    <x v="2"/>
    <s v="2010s"/>
    <s v="Cereal"/>
    <n v="0.44030939226519339"/>
  </r>
  <r>
    <n v="2015"/>
    <s v="Rajasthan"/>
    <s v="Alwar"/>
    <x v="2"/>
    <n v="8470"/>
    <n v="749.7"/>
    <m/>
    <s v="Low"/>
    <s v="Large"/>
    <x v="2"/>
    <s v="2010s"/>
    <s v="Pulse"/>
    <n v="8.8512396694214887E-2"/>
  </r>
  <r>
    <n v="2015"/>
    <s v="Rajasthan"/>
    <s v="Alwar"/>
    <x v="3"/>
    <n v="28690"/>
    <n v="81.209999999999994"/>
    <m/>
    <s v="Low"/>
    <s v="Large"/>
    <x v="2"/>
    <s v="2010s"/>
    <s v="Fiber"/>
    <n v="2.8306029975601254E-3"/>
  </r>
  <r>
    <n v="2016"/>
    <s v="Rajasthan"/>
    <s v="Alwar"/>
    <x v="0"/>
    <n v="270"/>
    <n v="2289.4699999999998"/>
    <m/>
    <s v="Medium"/>
    <s v="Small"/>
    <x v="2"/>
    <s v="2010s"/>
    <s v="Cereal"/>
    <n v="8.4795185185185176"/>
  </r>
  <r>
    <n v="2016"/>
    <s v="Rajasthan"/>
    <s v="Alwar"/>
    <x v="1"/>
    <n v="3680"/>
    <n v="1516.71"/>
    <m/>
    <s v="Medium"/>
    <s v="Medium"/>
    <x v="2"/>
    <s v="2010s"/>
    <s v="Cereal"/>
    <n v="0.41214945652173912"/>
  </r>
  <r>
    <n v="2016"/>
    <s v="Rajasthan"/>
    <s v="Alwar"/>
    <x v="2"/>
    <n v="11060"/>
    <n v="1474"/>
    <m/>
    <s v="Medium"/>
    <s v="Large"/>
    <x v="2"/>
    <s v="2010s"/>
    <s v="Pulse"/>
    <n v="0.13327305605786618"/>
  </r>
  <r>
    <n v="2016"/>
    <s v="Rajasthan"/>
    <s v="Alwar"/>
    <x v="3"/>
    <n v="35460"/>
    <n v="608.05999999999995"/>
    <m/>
    <s v="Low"/>
    <s v="Large"/>
    <x v="2"/>
    <s v="2010s"/>
    <s v="Fiber"/>
    <n v="1.7147772137619852E-2"/>
  </r>
  <r>
    <n v="2017"/>
    <s v="Rajasthan"/>
    <s v="Alwar"/>
    <x v="0"/>
    <n v="240"/>
    <n v="2367.09"/>
    <m/>
    <s v="Medium"/>
    <s v="Small"/>
    <x v="2"/>
    <s v="2010s"/>
    <s v="Cereal"/>
    <n v="9.8628750000000007"/>
  </r>
  <r>
    <n v="2017"/>
    <s v="Rajasthan"/>
    <s v="Alwar"/>
    <x v="1"/>
    <n v="3280"/>
    <n v="1763.88"/>
    <m/>
    <s v="Medium"/>
    <s v="Medium"/>
    <x v="2"/>
    <s v="2010s"/>
    <s v="Cereal"/>
    <n v="0.53776829268292681"/>
  </r>
  <r>
    <n v="2017"/>
    <s v="Rajasthan"/>
    <s v="Alwar"/>
    <x v="2"/>
    <n v="7490"/>
    <n v="1948.76"/>
    <m/>
    <s v="Medium"/>
    <s v="Large"/>
    <x v="2"/>
    <s v="2010s"/>
    <s v="Pulse"/>
    <n v="0.2601815754339119"/>
  </r>
  <r>
    <n v="2017"/>
    <s v="Rajasthan"/>
    <s v="Alwar"/>
    <x v="3"/>
    <n v="46160"/>
    <n v="86.33"/>
    <m/>
    <s v="Low"/>
    <s v="Large"/>
    <x v="2"/>
    <s v="2010s"/>
    <s v="Fiber"/>
    <n v="1.8702339688041595E-3"/>
  </r>
  <r>
    <n v="2008"/>
    <s v="Rajasthan"/>
    <s v="Banswara"/>
    <x v="0"/>
    <n v="32030"/>
    <n v="414.99"/>
    <m/>
    <s v="Low"/>
    <s v="Large"/>
    <x v="2"/>
    <s v="2000s"/>
    <s v="Cereal"/>
    <n v="1.2956290977208866E-2"/>
  </r>
  <r>
    <n v="2008"/>
    <s v="Rajasthan"/>
    <s v="Banswara"/>
    <x v="1"/>
    <n v="149530"/>
    <n v="2139.67"/>
    <m/>
    <s v="Medium"/>
    <s v="Large"/>
    <x v="2"/>
    <s v="2000s"/>
    <s v="Cereal"/>
    <n v="1.4309302481107471E-2"/>
  </r>
  <r>
    <n v="2008"/>
    <s v="Rajasthan"/>
    <s v="Banswara"/>
    <x v="2"/>
    <n v="22340"/>
    <n v="794.86"/>
    <m/>
    <s v="Low"/>
    <s v="Large"/>
    <x v="2"/>
    <s v="2000s"/>
    <s v="Pulse"/>
    <n v="3.5580125335720678E-2"/>
  </r>
  <r>
    <n v="2008"/>
    <s v="Rajasthan"/>
    <s v="Banswara"/>
    <x v="3"/>
    <n v="10390"/>
    <n v="238.69"/>
    <m/>
    <s v="Low"/>
    <s v="Large"/>
    <x v="2"/>
    <s v="2000s"/>
    <s v="Fiber"/>
    <n v="2.2973051010587102E-2"/>
  </r>
  <r>
    <n v="2009"/>
    <s v="Rajasthan"/>
    <s v="Banswara"/>
    <x v="0"/>
    <n v="28640"/>
    <n v="425.4"/>
    <m/>
    <s v="Low"/>
    <s v="Large"/>
    <x v="2"/>
    <s v="2000s"/>
    <s v="Cereal"/>
    <n v="1.4853351955307261E-2"/>
  </r>
  <r>
    <n v="2009"/>
    <s v="Rajasthan"/>
    <s v="Banswara"/>
    <x v="1"/>
    <n v="156950"/>
    <n v="1060.3399999999999"/>
    <m/>
    <s v="Medium"/>
    <s v="Large"/>
    <x v="2"/>
    <s v="2000s"/>
    <s v="Cereal"/>
    <n v="6.7559095253265367E-3"/>
  </r>
  <r>
    <n v="2009"/>
    <s v="Rajasthan"/>
    <s v="Banswara"/>
    <x v="2"/>
    <n v="20910"/>
    <n v="1147.6099999999999"/>
    <m/>
    <s v="Medium"/>
    <s v="Large"/>
    <x v="2"/>
    <s v="2000s"/>
    <s v="Pulse"/>
    <n v="5.4883309421329504E-2"/>
  </r>
  <r>
    <n v="2009"/>
    <s v="Rajasthan"/>
    <s v="Banswara"/>
    <x v="3"/>
    <n v="11770"/>
    <n v="297.02"/>
    <m/>
    <s v="Low"/>
    <s v="Large"/>
    <x v="2"/>
    <s v="2000s"/>
    <s v="Fiber"/>
    <n v="2.5235344095157177E-2"/>
  </r>
  <r>
    <n v="2010"/>
    <s v="Rajasthan"/>
    <s v="Banswara"/>
    <x v="0"/>
    <n v="27470"/>
    <n v="673.37"/>
    <m/>
    <s v="Low"/>
    <s v="Large"/>
    <x v="2"/>
    <s v="2010s"/>
    <s v="Cereal"/>
    <n v="2.4512923188933382E-2"/>
  </r>
  <r>
    <n v="2010"/>
    <s v="Rajasthan"/>
    <s v="Banswara"/>
    <x v="1"/>
    <n v="159500"/>
    <n v="1989"/>
    <m/>
    <s v="Medium"/>
    <s v="Large"/>
    <x v="2"/>
    <s v="2010s"/>
    <s v="Cereal"/>
    <n v="1.2470219435736677E-2"/>
  </r>
  <r>
    <n v="2010"/>
    <s v="Rajasthan"/>
    <s v="Banswara"/>
    <x v="2"/>
    <n v="21200"/>
    <n v="842.42"/>
    <m/>
    <s v="Low"/>
    <s v="Large"/>
    <x v="2"/>
    <s v="2010s"/>
    <s v="Pulse"/>
    <n v="3.973679245283019E-2"/>
  </r>
  <r>
    <n v="2010"/>
    <s v="Rajasthan"/>
    <s v="Banswara"/>
    <x v="3"/>
    <n v="12020"/>
    <n v="371.67"/>
    <m/>
    <s v="Low"/>
    <s v="Large"/>
    <x v="2"/>
    <s v="2010s"/>
    <s v="Fiber"/>
    <n v="3.0920965058236275E-2"/>
  </r>
  <r>
    <n v="2011"/>
    <s v="Rajasthan"/>
    <s v="Banswara"/>
    <x v="0"/>
    <n v="28930"/>
    <n v="1297.6500000000001"/>
    <m/>
    <s v="Medium"/>
    <s v="Large"/>
    <x v="2"/>
    <s v="2010s"/>
    <s v="Cereal"/>
    <n v="4.4854821984099555E-2"/>
  </r>
  <r>
    <n v="2011"/>
    <s v="Rajasthan"/>
    <s v="Banswara"/>
    <x v="1"/>
    <n v="163780"/>
    <n v="1086.22"/>
    <m/>
    <s v="Medium"/>
    <s v="Large"/>
    <x v="2"/>
    <s v="2010s"/>
    <s v="Cereal"/>
    <n v="6.6321895225302232E-3"/>
  </r>
  <r>
    <n v="2011"/>
    <s v="Rajasthan"/>
    <s v="Banswara"/>
    <x v="2"/>
    <n v="20120"/>
    <n v="977.25"/>
    <m/>
    <s v="Low"/>
    <s v="Large"/>
    <x v="2"/>
    <s v="2010s"/>
    <s v="Pulse"/>
    <n v="4.8571073558648113E-2"/>
  </r>
  <r>
    <n v="2011"/>
    <s v="Rajasthan"/>
    <s v="Banswara"/>
    <x v="3"/>
    <n v="12410"/>
    <n v="353.49"/>
    <m/>
    <s v="Low"/>
    <s v="Large"/>
    <x v="2"/>
    <s v="2010s"/>
    <s v="Fiber"/>
    <n v="2.8484286865431106E-2"/>
  </r>
  <r>
    <n v="2012"/>
    <s v="Rajasthan"/>
    <s v="Banswara"/>
    <x v="0"/>
    <n v="30070"/>
    <n v="1071.8499999999999"/>
    <m/>
    <s v="Medium"/>
    <s v="Large"/>
    <x v="2"/>
    <s v="2010s"/>
    <s v="Cereal"/>
    <n v="3.564516129032258E-2"/>
  </r>
  <r>
    <n v="2012"/>
    <s v="Rajasthan"/>
    <s v="Banswara"/>
    <x v="1"/>
    <n v="163510"/>
    <n v="1531.72"/>
    <m/>
    <s v="Medium"/>
    <s v="Large"/>
    <x v="2"/>
    <s v="2010s"/>
    <s v="Cereal"/>
    <n v="9.3677450920433003E-3"/>
  </r>
  <r>
    <n v="2012"/>
    <s v="Rajasthan"/>
    <s v="Banswara"/>
    <x v="2"/>
    <n v="20030"/>
    <n v="990.52"/>
    <m/>
    <s v="Low"/>
    <s v="Large"/>
    <x v="2"/>
    <s v="2010s"/>
    <s v="Pulse"/>
    <n v="4.9451822266600096E-2"/>
  </r>
  <r>
    <n v="2012"/>
    <s v="Rajasthan"/>
    <s v="Banswara"/>
    <x v="3"/>
    <n v="16040"/>
    <n v="46.34"/>
    <m/>
    <s v="Low"/>
    <s v="Large"/>
    <x v="2"/>
    <s v="2010s"/>
    <s v="Fiber"/>
    <n v="2.8890274314214465E-3"/>
  </r>
  <r>
    <n v="2013"/>
    <s v="Rajasthan"/>
    <s v="Banswara"/>
    <x v="0"/>
    <n v="30270"/>
    <n v="982.68"/>
    <m/>
    <s v="Low"/>
    <s v="Large"/>
    <x v="2"/>
    <s v="2010s"/>
    <s v="Cereal"/>
    <n v="3.2463825569871159E-2"/>
  </r>
  <r>
    <n v="2013"/>
    <s v="Rajasthan"/>
    <s v="Banswara"/>
    <x v="1"/>
    <n v="160550"/>
    <n v="1368.06"/>
    <m/>
    <s v="Medium"/>
    <s v="Large"/>
    <x v="2"/>
    <s v="2010s"/>
    <s v="Cereal"/>
    <n v="8.5210837745250696E-3"/>
  </r>
  <r>
    <n v="2013"/>
    <s v="Rajasthan"/>
    <s v="Banswara"/>
    <x v="2"/>
    <n v="21970"/>
    <n v="1000.37"/>
    <m/>
    <s v="Medium"/>
    <s v="Large"/>
    <x v="2"/>
    <s v="2010s"/>
    <s v="Pulse"/>
    <n v="4.5533454710969506E-2"/>
  </r>
  <r>
    <n v="2013"/>
    <s v="Rajasthan"/>
    <s v="Banswara"/>
    <x v="3"/>
    <n v="11950"/>
    <n v="76.97"/>
    <m/>
    <s v="Low"/>
    <s v="Large"/>
    <x v="2"/>
    <s v="2010s"/>
    <s v="Fiber"/>
    <n v="6.4410041841004182E-3"/>
  </r>
  <r>
    <n v="2014"/>
    <s v="Rajasthan"/>
    <s v="Banswara"/>
    <x v="0"/>
    <n v="28050"/>
    <n v="657.08"/>
    <m/>
    <s v="Low"/>
    <s v="Large"/>
    <x v="2"/>
    <s v="2010s"/>
    <s v="Cereal"/>
    <n v="2.3425311942959003E-2"/>
  </r>
  <r>
    <n v="2014"/>
    <s v="Rajasthan"/>
    <s v="Banswara"/>
    <x v="1"/>
    <n v="152850"/>
    <n v="1140.76"/>
    <m/>
    <s v="Medium"/>
    <s v="Large"/>
    <x v="2"/>
    <s v="2010s"/>
    <s v="Cereal"/>
    <n v="7.4632646385345107E-3"/>
  </r>
  <r>
    <n v="2014"/>
    <s v="Rajasthan"/>
    <s v="Banswara"/>
    <x v="2"/>
    <n v="19900"/>
    <n v="1007.52"/>
    <m/>
    <s v="Medium"/>
    <s v="Large"/>
    <x v="2"/>
    <s v="2010s"/>
    <s v="Pulse"/>
    <n v="5.0629145728643216E-2"/>
  </r>
  <r>
    <n v="2014"/>
    <s v="Rajasthan"/>
    <s v="Banswara"/>
    <x v="3"/>
    <n v="11670"/>
    <n v="21.98"/>
    <m/>
    <s v="Low"/>
    <s v="Large"/>
    <x v="2"/>
    <s v="2010s"/>
    <s v="Fiber"/>
    <n v="1.8834618680377035E-3"/>
  </r>
  <r>
    <n v="2015"/>
    <s v="Rajasthan"/>
    <s v="Banswara"/>
    <x v="0"/>
    <n v="27540"/>
    <n v="520.72"/>
    <m/>
    <s v="Low"/>
    <s v="Large"/>
    <x v="2"/>
    <s v="2010s"/>
    <s v="Cereal"/>
    <n v="1.8907770515613653E-2"/>
  </r>
  <r>
    <n v="2015"/>
    <s v="Rajasthan"/>
    <s v="Banswara"/>
    <x v="1"/>
    <n v="146020"/>
    <n v="1061.82"/>
    <m/>
    <s v="Medium"/>
    <s v="Large"/>
    <x v="2"/>
    <s v="2010s"/>
    <s v="Cereal"/>
    <n v="7.2717435967675657E-3"/>
  </r>
  <r>
    <n v="2015"/>
    <s v="Rajasthan"/>
    <s v="Banswara"/>
    <x v="2"/>
    <n v="17000"/>
    <n v="1120.1300000000001"/>
    <m/>
    <s v="Medium"/>
    <s v="Large"/>
    <x v="2"/>
    <s v="2010s"/>
    <s v="Pulse"/>
    <n v="6.5890000000000004E-2"/>
  </r>
  <r>
    <n v="2015"/>
    <s v="Rajasthan"/>
    <s v="Banswara"/>
    <x v="3"/>
    <n v="11210"/>
    <n v="65.709999999999994"/>
    <m/>
    <s v="Low"/>
    <s v="Large"/>
    <x v="2"/>
    <s v="2010s"/>
    <s v="Fiber"/>
    <n v="5.8617305976806418E-3"/>
  </r>
  <r>
    <n v="2016"/>
    <s v="Rajasthan"/>
    <s v="Banswara"/>
    <x v="0"/>
    <n v="29520"/>
    <n v="1055.47"/>
    <m/>
    <s v="Medium"/>
    <s v="Large"/>
    <x v="2"/>
    <s v="2010s"/>
    <s v="Cereal"/>
    <n v="3.5754403794037944E-2"/>
  </r>
  <r>
    <n v="2016"/>
    <s v="Rajasthan"/>
    <s v="Banswara"/>
    <x v="1"/>
    <n v="138530"/>
    <n v="1354.44"/>
    <m/>
    <s v="Medium"/>
    <s v="Large"/>
    <x v="2"/>
    <s v="2010s"/>
    <s v="Cereal"/>
    <n v="9.7772323684400496E-3"/>
  </r>
  <r>
    <n v="2016"/>
    <s v="Rajasthan"/>
    <s v="Banswara"/>
    <x v="2"/>
    <n v="16620"/>
    <n v="1201.1500000000001"/>
    <m/>
    <s v="Medium"/>
    <s v="Large"/>
    <x v="2"/>
    <s v="2010s"/>
    <s v="Pulse"/>
    <n v="7.2271359807460897E-2"/>
  </r>
  <r>
    <n v="2016"/>
    <s v="Rajasthan"/>
    <s v="Banswara"/>
    <x v="3"/>
    <n v="11060"/>
    <n v="348.87"/>
    <m/>
    <s v="Low"/>
    <s v="Large"/>
    <x v="2"/>
    <s v="2010s"/>
    <s v="Fiber"/>
    <n v="3.1543399638336349E-2"/>
  </r>
  <r>
    <n v="2017"/>
    <s v="Rajasthan"/>
    <s v="Banswara"/>
    <x v="0"/>
    <n v="28870"/>
    <n v="1022.5"/>
    <m/>
    <s v="Medium"/>
    <s v="Large"/>
    <x v="2"/>
    <s v="2010s"/>
    <s v="Cereal"/>
    <n v="3.5417388292344996E-2"/>
  </r>
  <r>
    <n v="2017"/>
    <s v="Rajasthan"/>
    <s v="Banswara"/>
    <x v="1"/>
    <n v="125130"/>
    <n v="1700.81"/>
    <m/>
    <s v="Medium"/>
    <s v="Large"/>
    <x v="2"/>
    <s v="2010s"/>
    <s v="Cereal"/>
    <n v="1.3592343962279228E-2"/>
  </r>
  <r>
    <n v="2017"/>
    <s v="Rajasthan"/>
    <s v="Banswara"/>
    <x v="2"/>
    <n v="17770"/>
    <n v="1071.78"/>
    <m/>
    <s v="Medium"/>
    <s v="Large"/>
    <x v="2"/>
    <s v="2010s"/>
    <s v="Pulse"/>
    <n v="6.0314012380416428E-2"/>
  </r>
  <r>
    <n v="2017"/>
    <s v="Rajasthan"/>
    <s v="Banswara"/>
    <x v="3"/>
    <n v="10890"/>
    <n v="100.71"/>
    <m/>
    <s v="Low"/>
    <s v="Large"/>
    <x v="2"/>
    <s v="2010s"/>
    <s v="Fiber"/>
    <n v="9.2479338842975205E-3"/>
  </r>
  <r>
    <n v="2008"/>
    <s v="Rajasthan"/>
    <s v="Barmer"/>
    <x v="1"/>
    <n v="10"/>
    <n v="2000"/>
    <m/>
    <s v="Medium"/>
    <s v="Small"/>
    <x v="2"/>
    <s v="2000s"/>
    <s v="Cereal"/>
    <n v="200"/>
  </r>
  <r>
    <n v="2008"/>
    <s v="Rajasthan"/>
    <s v="Barmer"/>
    <x v="2"/>
    <n v="40"/>
    <n v="500"/>
    <m/>
    <s v="Low"/>
    <s v="Small"/>
    <x v="2"/>
    <s v="2000s"/>
    <s v="Pulse"/>
    <n v="12.5"/>
  </r>
  <r>
    <n v="2008"/>
    <s v="Rajasthan"/>
    <s v="Barmer"/>
    <x v="3"/>
    <n v="10"/>
    <n v="1000"/>
    <m/>
    <s v="Medium"/>
    <s v="Small"/>
    <x v="2"/>
    <s v="2000s"/>
    <s v="Fiber"/>
    <n v="100"/>
  </r>
  <r>
    <n v="2010"/>
    <s v="Rajasthan"/>
    <s v="Barmer"/>
    <x v="2"/>
    <n v="1070"/>
    <n v="897.2"/>
    <m/>
    <s v="Low"/>
    <s v="Medium"/>
    <x v="2"/>
    <s v="2010s"/>
    <s v="Pulse"/>
    <n v="0.83850467289719632"/>
  </r>
  <r>
    <n v="2011"/>
    <s v="Rajasthan"/>
    <s v="Barmer"/>
    <x v="2"/>
    <n v="460"/>
    <n v="804.35"/>
    <m/>
    <s v="Low"/>
    <s v="Small"/>
    <x v="2"/>
    <s v="2010s"/>
    <s v="Pulse"/>
    <n v="1.7485869565217391"/>
  </r>
  <r>
    <n v="2011"/>
    <s v="Rajasthan"/>
    <s v="Barmer"/>
    <x v="3"/>
    <n v="10"/>
    <n v="1000"/>
    <m/>
    <s v="Medium"/>
    <s v="Small"/>
    <x v="2"/>
    <s v="2010s"/>
    <s v="Fiber"/>
    <n v="100"/>
  </r>
  <r>
    <n v="2012"/>
    <s v="Rajasthan"/>
    <s v="Barmer"/>
    <x v="2"/>
    <n v="300"/>
    <n v="533.33000000000004"/>
    <m/>
    <s v="Low"/>
    <s v="Small"/>
    <x v="2"/>
    <s v="2010s"/>
    <s v="Pulse"/>
    <n v="1.7777666666666667"/>
  </r>
  <r>
    <n v="2013"/>
    <s v="Rajasthan"/>
    <s v="Barmer"/>
    <x v="1"/>
    <n v="30"/>
    <n v="1333.33"/>
    <m/>
    <s v="Medium"/>
    <s v="Small"/>
    <x v="2"/>
    <s v="2010s"/>
    <s v="Cereal"/>
    <n v="44.444333333333333"/>
  </r>
  <r>
    <n v="2013"/>
    <s v="Rajasthan"/>
    <s v="Barmer"/>
    <x v="2"/>
    <n v="1210"/>
    <n v="851.24"/>
    <m/>
    <s v="Low"/>
    <s v="Medium"/>
    <x v="2"/>
    <s v="2010s"/>
    <s v="Pulse"/>
    <n v="0.70350413223140496"/>
  </r>
  <r>
    <n v="2014"/>
    <s v="Rajasthan"/>
    <s v="Barmer"/>
    <x v="1"/>
    <n v="10"/>
    <n v="2000"/>
    <m/>
    <s v="Medium"/>
    <s v="Small"/>
    <x v="2"/>
    <s v="2010s"/>
    <s v="Cereal"/>
    <n v="200"/>
  </r>
  <r>
    <n v="2014"/>
    <s v="Rajasthan"/>
    <s v="Barmer"/>
    <x v="2"/>
    <n v="100"/>
    <n v="800"/>
    <m/>
    <s v="Low"/>
    <s v="Small"/>
    <x v="2"/>
    <s v="2010s"/>
    <s v="Pulse"/>
    <n v="8"/>
  </r>
  <r>
    <n v="2015"/>
    <s v="Rajasthan"/>
    <s v="Barmer"/>
    <x v="1"/>
    <n v="30"/>
    <n v="1333.33"/>
    <m/>
    <s v="Medium"/>
    <s v="Small"/>
    <x v="2"/>
    <s v="2010s"/>
    <s v="Cereal"/>
    <n v="44.444333333333333"/>
  </r>
  <r>
    <n v="2015"/>
    <s v="Rajasthan"/>
    <s v="Barmer"/>
    <x v="2"/>
    <n v="100"/>
    <n v="900"/>
    <m/>
    <s v="Low"/>
    <s v="Small"/>
    <x v="2"/>
    <s v="2010s"/>
    <s v="Pulse"/>
    <n v="9"/>
  </r>
  <r>
    <n v="2016"/>
    <s v="Rajasthan"/>
    <s v="Barmer"/>
    <x v="2"/>
    <n v="2010"/>
    <n v="910.63"/>
    <m/>
    <s v="Low"/>
    <s v="Medium"/>
    <x v="2"/>
    <s v="2010s"/>
    <s v="Pulse"/>
    <n v="0.45304975124378111"/>
  </r>
  <r>
    <n v="2017"/>
    <s v="Rajasthan"/>
    <s v="Barmer"/>
    <x v="1"/>
    <n v="10"/>
    <n v="2000"/>
    <m/>
    <s v="Medium"/>
    <s v="Small"/>
    <x v="2"/>
    <s v="2010s"/>
    <s v="Cereal"/>
    <n v="200"/>
  </r>
  <r>
    <n v="2017"/>
    <s v="Rajasthan"/>
    <s v="Barmer"/>
    <x v="2"/>
    <n v="2850"/>
    <n v="1073.76"/>
    <m/>
    <s v="Medium"/>
    <s v="Medium"/>
    <x v="2"/>
    <s v="2010s"/>
    <s v="Pulse"/>
    <n v="0.37675789473684212"/>
  </r>
  <r>
    <n v="2008"/>
    <s v="Rajasthan"/>
    <s v="Bharatpur"/>
    <x v="0"/>
    <n v="2850"/>
    <n v="1336.84"/>
    <m/>
    <s v="Medium"/>
    <s v="Medium"/>
    <x v="2"/>
    <s v="2000s"/>
    <s v="Cereal"/>
    <n v="0.46906666666666663"/>
  </r>
  <r>
    <n v="2008"/>
    <s v="Rajasthan"/>
    <s v="Bharatpur"/>
    <x v="1"/>
    <n v="30"/>
    <n v="1666.67"/>
    <m/>
    <s v="Medium"/>
    <s v="Small"/>
    <x v="2"/>
    <s v="2000s"/>
    <s v="Cereal"/>
    <n v="55.555666666666667"/>
  </r>
  <r>
    <n v="2008"/>
    <s v="Rajasthan"/>
    <s v="Bharatpur"/>
    <x v="2"/>
    <n v="8930"/>
    <n v="1279.96"/>
    <m/>
    <s v="Medium"/>
    <s v="Large"/>
    <x v="2"/>
    <s v="2000s"/>
    <s v="Pulse"/>
    <n v="0.14333258678611421"/>
  </r>
  <r>
    <n v="2008"/>
    <s v="Rajasthan"/>
    <s v="Bharatpur"/>
    <x v="3"/>
    <n v="130"/>
    <n v="384.62"/>
    <m/>
    <s v="Low"/>
    <s v="Small"/>
    <x v="2"/>
    <s v="2000s"/>
    <s v="Fiber"/>
    <n v="2.9586153846153849"/>
  </r>
  <r>
    <n v="2009"/>
    <s v="Rajasthan"/>
    <s v="Bharatpur"/>
    <x v="0"/>
    <n v="2440"/>
    <n v="1704.92"/>
    <m/>
    <s v="Medium"/>
    <s v="Medium"/>
    <x v="2"/>
    <s v="2000s"/>
    <s v="Cereal"/>
    <n v="0.69873770491803278"/>
  </r>
  <r>
    <n v="2009"/>
    <s v="Rajasthan"/>
    <s v="Bharatpur"/>
    <x v="1"/>
    <n v="20"/>
    <n v="1000"/>
    <m/>
    <s v="Medium"/>
    <s v="Small"/>
    <x v="2"/>
    <s v="2000s"/>
    <s v="Cereal"/>
    <n v="50"/>
  </r>
  <r>
    <n v="2009"/>
    <s v="Rajasthan"/>
    <s v="Bharatpur"/>
    <x v="2"/>
    <n v="10380"/>
    <n v="1289.98"/>
    <m/>
    <s v="Medium"/>
    <s v="Large"/>
    <x v="2"/>
    <s v="2000s"/>
    <s v="Pulse"/>
    <n v="0.12427552986512524"/>
  </r>
  <r>
    <n v="2009"/>
    <s v="Rajasthan"/>
    <s v="Bharatpur"/>
    <x v="3"/>
    <n v="160"/>
    <n v="312.5"/>
    <m/>
    <s v="Low"/>
    <s v="Small"/>
    <x v="2"/>
    <s v="2000s"/>
    <s v="Fiber"/>
    <n v="1.953125"/>
  </r>
  <r>
    <n v="2010"/>
    <s v="Rajasthan"/>
    <s v="Bharatpur"/>
    <x v="0"/>
    <n v="2220"/>
    <n v="2018.02"/>
    <m/>
    <s v="Medium"/>
    <s v="Medium"/>
    <x v="2"/>
    <s v="2010s"/>
    <s v="Cereal"/>
    <n v="0.90901801801801796"/>
  </r>
  <r>
    <n v="2010"/>
    <s v="Rajasthan"/>
    <s v="Bharatpur"/>
    <x v="1"/>
    <n v="20"/>
    <n v="1000"/>
    <m/>
    <s v="Medium"/>
    <s v="Small"/>
    <x v="2"/>
    <s v="2010s"/>
    <s v="Cereal"/>
    <n v="50"/>
  </r>
  <r>
    <n v="2010"/>
    <s v="Rajasthan"/>
    <s v="Bharatpur"/>
    <x v="2"/>
    <n v="7160"/>
    <n v="1480.45"/>
    <m/>
    <s v="Medium"/>
    <s v="Large"/>
    <x v="2"/>
    <s v="2010s"/>
    <s v="Pulse"/>
    <n v="0.20676675977653633"/>
  </r>
  <r>
    <n v="2010"/>
    <s v="Rajasthan"/>
    <s v="Bharatpur"/>
    <x v="3"/>
    <n v="110"/>
    <n v="363.64"/>
    <m/>
    <s v="Low"/>
    <s v="Small"/>
    <x v="2"/>
    <s v="2010s"/>
    <s v="Fiber"/>
    <n v="3.3058181818181818"/>
  </r>
  <r>
    <n v="2011"/>
    <s v="Rajasthan"/>
    <s v="Bharatpur"/>
    <x v="0"/>
    <n v="2920"/>
    <n v="2380.14"/>
    <m/>
    <s v="Medium"/>
    <s v="Medium"/>
    <x v="2"/>
    <s v="2010s"/>
    <s v="Cereal"/>
    <n v="0.81511643835616432"/>
  </r>
  <r>
    <n v="2011"/>
    <s v="Rajasthan"/>
    <s v="Bharatpur"/>
    <x v="1"/>
    <n v="20"/>
    <n v="1000"/>
    <m/>
    <s v="Medium"/>
    <s v="Small"/>
    <x v="2"/>
    <s v="2010s"/>
    <s v="Cereal"/>
    <n v="50"/>
  </r>
  <r>
    <n v="2011"/>
    <s v="Rajasthan"/>
    <s v="Bharatpur"/>
    <x v="2"/>
    <n v="6310"/>
    <n v="1309.03"/>
    <m/>
    <s v="Medium"/>
    <s v="Large"/>
    <x v="2"/>
    <s v="2010s"/>
    <s v="Pulse"/>
    <n v="0.20745324881141045"/>
  </r>
  <r>
    <n v="2011"/>
    <s v="Rajasthan"/>
    <s v="Bharatpur"/>
    <x v="3"/>
    <n v="460"/>
    <n v="543.48"/>
    <m/>
    <s v="Low"/>
    <s v="Small"/>
    <x v="2"/>
    <s v="2010s"/>
    <s v="Fiber"/>
    <n v="1.1814782608695653"/>
  </r>
  <r>
    <n v="2012"/>
    <s v="Rajasthan"/>
    <s v="Bharatpur"/>
    <x v="0"/>
    <n v="1490"/>
    <n v="1959.73"/>
    <m/>
    <s v="Medium"/>
    <s v="Medium"/>
    <x v="2"/>
    <s v="2010s"/>
    <s v="Cereal"/>
    <n v="1.315255033557047"/>
  </r>
  <r>
    <n v="2012"/>
    <s v="Rajasthan"/>
    <s v="Bharatpur"/>
    <x v="1"/>
    <n v="10"/>
    <n v="2000"/>
    <m/>
    <s v="Medium"/>
    <s v="Small"/>
    <x v="2"/>
    <s v="2010s"/>
    <s v="Cereal"/>
    <n v="200"/>
  </r>
  <r>
    <n v="2012"/>
    <s v="Rajasthan"/>
    <s v="Bharatpur"/>
    <x v="2"/>
    <n v="5820"/>
    <n v="1616.84"/>
    <m/>
    <s v="Medium"/>
    <s v="Large"/>
    <x v="2"/>
    <s v="2010s"/>
    <s v="Pulse"/>
    <n v="0.27780756013745705"/>
  </r>
  <r>
    <n v="2012"/>
    <s v="Rajasthan"/>
    <s v="Bharatpur"/>
    <x v="3"/>
    <n v="1590"/>
    <n v="94.34"/>
    <m/>
    <s v="Low"/>
    <s v="Medium"/>
    <x v="2"/>
    <s v="2010s"/>
    <s v="Fiber"/>
    <n v="5.9333333333333335E-2"/>
  </r>
  <r>
    <n v="2013"/>
    <s v="Rajasthan"/>
    <s v="Bharatpur"/>
    <x v="0"/>
    <n v="2360"/>
    <n v="2004.24"/>
    <m/>
    <s v="Medium"/>
    <s v="Medium"/>
    <x v="2"/>
    <s v="2010s"/>
    <s v="Cereal"/>
    <n v="0.84925423728813565"/>
  </r>
  <r>
    <n v="2013"/>
    <s v="Rajasthan"/>
    <s v="Bharatpur"/>
    <x v="1"/>
    <n v="10"/>
    <n v="1000"/>
    <m/>
    <s v="Medium"/>
    <s v="Small"/>
    <x v="2"/>
    <s v="2010s"/>
    <s v="Cereal"/>
    <n v="100"/>
  </r>
  <r>
    <n v="2013"/>
    <s v="Rajasthan"/>
    <s v="Bharatpur"/>
    <x v="2"/>
    <n v="6240"/>
    <n v="1472.76"/>
    <m/>
    <s v="Medium"/>
    <s v="Large"/>
    <x v="2"/>
    <s v="2010s"/>
    <s v="Pulse"/>
    <n v="0.23601923076923076"/>
  </r>
  <r>
    <n v="2013"/>
    <s v="Rajasthan"/>
    <s v="Bharatpur"/>
    <x v="3"/>
    <n v="1460"/>
    <n v="102.74"/>
    <m/>
    <s v="Low"/>
    <s v="Medium"/>
    <x v="2"/>
    <s v="2010s"/>
    <s v="Fiber"/>
    <n v="7.036986301369863E-2"/>
  </r>
  <r>
    <n v="2014"/>
    <s v="Rajasthan"/>
    <s v="Bharatpur"/>
    <x v="0"/>
    <n v="2640"/>
    <n v="2193.1799999999998"/>
    <m/>
    <s v="Medium"/>
    <s v="Medium"/>
    <x v="2"/>
    <s v="2010s"/>
    <s v="Cereal"/>
    <n v="0.83074999999999999"/>
  </r>
  <r>
    <n v="2014"/>
    <s v="Rajasthan"/>
    <s v="Bharatpur"/>
    <x v="2"/>
    <n v="6610"/>
    <n v="1202.72"/>
    <m/>
    <s v="Medium"/>
    <s v="Large"/>
    <x v="2"/>
    <s v="2010s"/>
    <s v="Pulse"/>
    <n v="0.18195461422087747"/>
  </r>
  <r>
    <n v="2014"/>
    <s v="Rajasthan"/>
    <s v="Bharatpur"/>
    <x v="3"/>
    <n v="3010"/>
    <n v="96.35"/>
    <m/>
    <s v="Low"/>
    <s v="Medium"/>
    <x v="2"/>
    <s v="2010s"/>
    <s v="Fiber"/>
    <n v="3.2009966777408638E-2"/>
  </r>
  <r>
    <n v="2015"/>
    <s v="Rajasthan"/>
    <s v="Bharatpur"/>
    <x v="0"/>
    <n v="2610"/>
    <n v="2291.19"/>
    <m/>
    <s v="Medium"/>
    <s v="Medium"/>
    <x v="2"/>
    <s v="2010s"/>
    <s v="Cereal"/>
    <n v="0.87785057471264372"/>
  </r>
  <r>
    <n v="2015"/>
    <s v="Rajasthan"/>
    <s v="Bharatpur"/>
    <x v="1"/>
    <n v="10"/>
    <n v="1000"/>
    <m/>
    <s v="Medium"/>
    <s v="Small"/>
    <x v="2"/>
    <s v="2010s"/>
    <s v="Cereal"/>
    <n v="100"/>
  </r>
  <r>
    <n v="2015"/>
    <s v="Rajasthan"/>
    <s v="Bharatpur"/>
    <x v="2"/>
    <n v="4420"/>
    <n v="776.02"/>
    <m/>
    <s v="Low"/>
    <s v="Medium"/>
    <x v="2"/>
    <s v="2010s"/>
    <s v="Pulse"/>
    <n v="0.17557013574660632"/>
  </r>
  <r>
    <n v="2015"/>
    <s v="Rajasthan"/>
    <s v="Bharatpur"/>
    <x v="3"/>
    <n v="6260"/>
    <n v="83.07"/>
    <m/>
    <s v="Low"/>
    <s v="Large"/>
    <x v="2"/>
    <s v="2010s"/>
    <s v="Fiber"/>
    <n v="1.326996805111821E-2"/>
  </r>
  <r>
    <n v="2016"/>
    <s v="Rajasthan"/>
    <s v="Bharatpur"/>
    <x v="0"/>
    <n v="1780"/>
    <n v="2283.62"/>
    <m/>
    <s v="Medium"/>
    <s v="Medium"/>
    <x v="2"/>
    <s v="2010s"/>
    <s v="Cereal"/>
    <n v="1.2829325842696628"/>
  </r>
  <r>
    <n v="2016"/>
    <s v="Rajasthan"/>
    <s v="Bharatpur"/>
    <x v="2"/>
    <n v="5150"/>
    <n v="1126.0899999999999"/>
    <m/>
    <s v="Medium"/>
    <s v="Large"/>
    <x v="2"/>
    <s v="2010s"/>
    <s v="Pulse"/>
    <n v="0.21865825242718445"/>
  </r>
  <r>
    <n v="2016"/>
    <s v="Rajasthan"/>
    <s v="Bharatpur"/>
    <x v="3"/>
    <n v="7090"/>
    <n v="279.51"/>
    <m/>
    <s v="Low"/>
    <s v="Large"/>
    <x v="2"/>
    <s v="2010s"/>
    <s v="Fiber"/>
    <n v="3.9423131170662908E-2"/>
  </r>
  <r>
    <n v="2017"/>
    <s v="Rajasthan"/>
    <s v="Bharatpur"/>
    <x v="0"/>
    <n v="1360"/>
    <n v="2209.1"/>
    <m/>
    <s v="Medium"/>
    <s v="Medium"/>
    <x v="2"/>
    <s v="2010s"/>
    <s v="Cereal"/>
    <n v="1.6243382352941176"/>
  </r>
  <r>
    <n v="2017"/>
    <s v="Rajasthan"/>
    <s v="Bharatpur"/>
    <x v="2"/>
    <n v="4160"/>
    <n v="860.64"/>
    <m/>
    <s v="Low"/>
    <s v="Medium"/>
    <x v="2"/>
    <s v="2010s"/>
    <s v="Pulse"/>
    <n v="0.20688461538461539"/>
  </r>
  <r>
    <n v="2017"/>
    <s v="Rajasthan"/>
    <s v="Bharatpur"/>
    <x v="3"/>
    <n v="7070"/>
    <n v="91.27"/>
    <m/>
    <s v="Low"/>
    <s v="Large"/>
    <x v="2"/>
    <s v="2010s"/>
    <s v="Fiber"/>
    <n v="1.290947666195191E-2"/>
  </r>
  <r>
    <n v="2008"/>
    <s v="Rajasthan"/>
    <s v="Bhilwara"/>
    <x v="0"/>
    <n v="280"/>
    <n v="1785.71"/>
    <m/>
    <s v="Medium"/>
    <s v="Small"/>
    <x v="2"/>
    <s v="2000s"/>
    <s v="Cereal"/>
    <n v="6.3775357142857141"/>
  </r>
  <r>
    <n v="2008"/>
    <s v="Rajasthan"/>
    <s v="Bhilwara"/>
    <x v="1"/>
    <n v="179710"/>
    <n v="1563.07"/>
    <m/>
    <s v="Medium"/>
    <s v="Large"/>
    <x v="2"/>
    <s v="2000s"/>
    <s v="Cereal"/>
    <n v="8.6977352401090644E-3"/>
  </r>
  <r>
    <n v="2008"/>
    <s v="Rajasthan"/>
    <s v="Bhilwara"/>
    <x v="2"/>
    <n v="18940"/>
    <n v="674.76"/>
    <m/>
    <s v="Low"/>
    <s v="Large"/>
    <x v="2"/>
    <s v="2000s"/>
    <s v="Pulse"/>
    <n v="3.5626187961985217E-2"/>
  </r>
  <r>
    <n v="2008"/>
    <s v="Rajasthan"/>
    <s v="Bhilwara"/>
    <x v="3"/>
    <n v="15950"/>
    <n v="218.18"/>
    <m/>
    <s v="Low"/>
    <s v="Large"/>
    <x v="2"/>
    <s v="2000s"/>
    <s v="Fiber"/>
    <n v="1.3678996865203762E-2"/>
  </r>
  <r>
    <n v="2009"/>
    <s v="Rajasthan"/>
    <s v="Bhilwara"/>
    <x v="0"/>
    <n v="430"/>
    <n v="1511.63"/>
    <m/>
    <s v="Medium"/>
    <s v="Small"/>
    <x v="2"/>
    <s v="2000s"/>
    <s v="Cereal"/>
    <n v="3.5154186046511628"/>
  </r>
  <r>
    <n v="2009"/>
    <s v="Rajasthan"/>
    <s v="Bhilwara"/>
    <x v="1"/>
    <n v="187230"/>
    <n v="690.33"/>
    <m/>
    <s v="Low"/>
    <s v="Large"/>
    <x v="2"/>
    <s v="2000s"/>
    <s v="Cereal"/>
    <n v="3.6870693799070666E-3"/>
  </r>
  <r>
    <n v="2009"/>
    <s v="Rajasthan"/>
    <s v="Bhilwara"/>
    <x v="2"/>
    <n v="2580"/>
    <n v="503.88"/>
    <m/>
    <s v="Low"/>
    <s v="Medium"/>
    <x v="2"/>
    <s v="2000s"/>
    <s v="Pulse"/>
    <n v="0.19530232558139535"/>
  </r>
  <r>
    <n v="2009"/>
    <s v="Rajasthan"/>
    <s v="Bhilwara"/>
    <x v="3"/>
    <n v="23340"/>
    <n v="114.4"/>
    <m/>
    <s v="Low"/>
    <s v="Large"/>
    <x v="2"/>
    <s v="2000s"/>
    <s v="Fiber"/>
    <n v="4.901456726649529E-3"/>
  </r>
  <r>
    <n v="2010"/>
    <s v="Rajasthan"/>
    <s v="Bhilwara"/>
    <x v="0"/>
    <n v="390"/>
    <n v="2025.64"/>
    <m/>
    <s v="Medium"/>
    <s v="Small"/>
    <x v="2"/>
    <s v="2010s"/>
    <s v="Cereal"/>
    <n v="5.193948717948718"/>
  </r>
  <r>
    <n v="2010"/>
    <s v="Rajasthan"/>
    <s v="Bhilwara"/>
    <x v="1"/>
    <n v="202330"/>
    <n v="1836.36"/>
    <m/>
    <s v="Medium"/>
    <s v="Large"/>
    <x v="2"/>
    <s v="2010s"/>
    <s v="Cereal"/>
    <n v="9.0760638560767066E-3"/>
  </r>
  <r>
    <n v="2010"/>
    <s v="Rajasthan"/>
    <s v="Bhilwara"/>
    <x v="2"/>
    <n v="50090"/>
    <n v="868.44"/>
    <m/>
    <s v="Low"/>
    <s v="Large"/>
    <x v="2"/>
    <s v="2010s"/>
    <s v="Pulse"/>
    <n v="1.7337592333799164E-2"/>
  </r>
  <r>
    <n v="2010"/>
    <s v="Rajasthan"/>
    <s v="Bhilwara"/>
    <x v="3"/>
    <n v="12910"/>
    <n v="419.83"/>
    <m/>
    <s v="Low"/>
    <s v="Large"/>
    <x v="2"/>
    <s v="2010s"/>
    <s v="Fiber"/>
    <n v="3.2519752130131682E-2"/>
  </r>
  <r>
    <n v="2011"/>
    <s v="Rajasthan"/>
    <s v="Bhilwara"/>
    <x v="0"/>
    <n v="370"/>
    <n v="1864.86"/>
    <m/>
    <s v="Medium"/>
    <s v="Small"/>
    <x v="2"/>
    <s v="2010s"/>
    <s v="Cereal"/>
    <n v="5.0401621621621615"/>
  </r>
  <r>
    <n v="2011"/>
    <s v="Rajasthan"/>
    <s v="Bhilwara"/>
    <x v="1"/>
    <n v="170510"/>
    <n v="1687.99"/>
    <m/>
    <s v="Medium"/>
    <s v="Large"/>
    <x v="2"/>
    <s v="2010s"/>
    <s v="Cereal"/>
    <n v="9.8996539792387539E-3"/>
  </r>
  <r>
    <n v="2011"/>
    <s v="Rajasthan"/>
    <s v="Bhilwara"/>
    <x v="2"/>
    <n v="29300"/>
    <n v="792.49"/>
    <m/>
    <s v="Low"/>
    <s v="Large"/>
    <x v="2"/>
    <s v="2010s"/>
    <s v="Pulse"/>
    <n v="2.7047440273037543E-2"/>
  </r>
  <r>
    <n v="2011"/>
    <s v="Rajasthan"/>
    <s v="Bhilwara"/>
    <x v="3"/>
    <n v="38960"/>
    <n v="477.41"/>
    <m/>
    <s v="Low"/>
    <s v="Large"/>
    <x v="2"/>
    <s v="2010s"/>
    <s v="Fiber"/>
    <n v="1.2253850102669404E-2"/>
  </r>
  <r>
    <n v="2012"/>
    <s v="Rajasthan"/>
    <s v="Bhilwara"/>
    <x v="0"/>
    <n v="260"/>
    <n v="1730.77"/>
    <m/>
    <s v="Medium"/>
    <s v="Small"/>
    <x v="2"/>
    <s v="2010s"/>
    <s v="Cereal"/>
    <n v="6.6568076923076926"/>
  </r>
  <r>
    <n v="2012"/>
    <s v="Rajasthan"/>
    <s v="Bhilwara"/>
    <x v="1"/>
    <n v="156130"/>
    <n v="1817.4"/>
    <m/>
    <s v="Medium"/>
    <s v="Large"/>
    <x v="2"/>
    <s v="2010s"/>
    <s v="Cereal"/>
    <n v="1.1640299750208161E-2"/>
  </r>
  <r>
    <n v="2012"/>
    <s v="Rajasthan"/>
    <s v="Bhilwara"/>
    <x v="2"/>
    <n v="29240"/>
    <n v="1219.9000000000001"/>
    <m/>
    <s v="Medium"/>
    <s v="Large"/>
    <x v="2"/>
    <s v="2010s"/>
    <s v="Pulse"/>
    <n v="4.1720246238030098E-2"/>
  </r>
  <r>
    <n v="2012"/>
    <s v="Rajasthan"/>
    <s v="Bhilwara"/>
    <x v="3"/>
    <n v="50770"/>
    <n v="89.42"/>
    <m/>
    <s v="Low"/>
    <s v="Large"/>
    <x v="2"/>
    <s v="2010s"/>
    <s v="Fiber"/>
    <n v="1.7612763442978138E-3"/>
  </r>
  <r>
    <n v="2013"/>
    <s v="Rajasthan"/>
    <s v="Bhilwara"/>
    <x v="0"/>
    <n v="290"/>
    <n v="2172.41"/>
    <m/>
    <s v="Medium"/>
    <s v="Small"/>
    <x v="2"/>
    <s v="2010s"/>
    <s v="Cereal"/>
    <n v="7.4910689655172407"/>
  </r>
  <r>
    <n v="2013"/>
    <s v="Rajasthan"/>
    <s v="Bhilwara"/>
    <x v="1"/>
    <n v="153610"/>
    <n v="1720.66"/>
    <m/>
    <s v="Medium"/>
    <s v="Large"/>
    <x v="2"/>
    <s v="2010s"/>
    <s v="Cereal"/>
    <n v="1.1201484278367294E-2"/>
  </r>
  <r>
    <n v="2013"/>
    <s v="Rajasthan"/>
    <s v="Bhilwara"/>
    <x v="2"/>
    <n v="45740"/>
    <n v="1245.74"/>
    <m/>
    <s v="Medium"/>
    <s v="Large"/>
    <x v="2"/>
    <s v="2010s"/>
    <s v="Pulse"/>
    <n v="2.7235242675994753E-2"/>
  </r>
  <r>
    <n v="2013"/>
    <s v="Rajasthan"/>
    <s v="Bhilwara"/>
    <x v="3"/>
    <n v="39480"/>
    <n v="94.98"/>
    <m/>
    <s v="Low"/>
    <s v="Large"/>
    <x v="2"/>
    <s v="2010s"/>
    <s v="Fiber"/>
    <n v="2.4057750759878421E-3"/>
  </r>
  <r>
    <n v="2014"/>
    <s v="Rajasthan"/>
    <s v="Bhilwara"/>
    <x v="0"/>
    <n v="510"/>
    <n v="2196.08"/>
    <m/>
    <s v="Medium"/>
    <s v="Small"/>
    <x v="2"/>
    <s v="2010s"/>
    <s v="Cereal"/>
    <n v="4.3060392156862743"/>
  </r>
  <r>
    <n v="2014"/>
    <s v="Rajasthan"/>
    <s v="Bhilwara"/>
    <x v="1"/>
    <n v="153060"/>
    <n v="2012.54"/>
    <m/>
    <s v="Medium"/>
    <s v="Large"/>
    <x v="2"/>
    <s v="2010s"/>
    <s v="Cereal"/>
    <n v="1.3148699856265517E-2"/>
  </r>
  <r>
    <n v="2014"/>
    <s v="Rajasthan"/>
    <s v="Bhilwara"/>
    <x v="2"/>
    <n v="26650"/>
    <n v="726.45"/>
    <m/>
    <s v="Low"/>
    <s v="Large"/>
    <x v="2"/>
    <s v="2010s"/>
    <s v="Pulse"/>
    <n v="2.7258911819887433E-2"/>
  </r>
  <r>
    <n v="2014"/>
    <s v="Rajasthan"/>
    <s v="Bhilwara"/>
    <x v="3"/>
    <n v="45360"/>
    <n v="95.46"/>
    <m/>
    <s v="Low"/>
    <s v="Large"/>
    <x v="2"/>
    <s v="2010s"/>
    <s v="Fiber"/>
    <n v="2.1044973544973545E-3"/>
  </r>
  <r>
    <n v="2015"/>
    <s v="Rajasthan"/>
    <s v="Bhilwara"/>
    <x v="0"/>
    <n v="570"/>
    <n v="2000"/>
    <m/>
    <s v="Medium"/>
    <s v="Small"/>
    <x v="2"/>
    <s v="2010s"/>
    <s v="Cereal"/>
    <n v="3.5087719298245612"/>
  </r>
  <r>
    <n v="2015"/>
    <s v="Rajasthan"/>
    <s v="Bhilwara"/>
    <x v="1"/>
    <n v="162800"/>
    <n v="1214.6199999999999"/>
    <m/>
    <s v="Medium"/>
    <s v="Large"/>
    <x v="2"/>
    <s v="2010s"/>
    <s v="Cereal"/>
    <n v="7.46081081081081E-3"/>
  </r>
  <r>
    <n v="2015"/>
    <s v="Rajasthan"/>
    <s v="Bhilwara"/>
    <x v="2"/>
    <n v="12260"/>
    <n v="858.08"/>
    <m/>
    <s v="Low"/>
    <s v="Large"/>
    <x v="2"/>
    <s v="2010s"/>
    <s v="Pulse"/>
    <n v="6.9990212071778149E-2"/>
  </r>
  <r>
    <n v="2015"/>
    <s v="Rajasthan"/>
    <s v="Bhilwara"/>
    <x v="3"/>
    <n v="44390"/>
    <n v="80.42"/>
    <m/>
    <s v="Low"/>
    <s v="Large"/>
    <x v="2"/>
    <s v="2010s"/>
    <s v="Fiber"/>
    <n v="1.8116692948862358E-3"/>
  </r>
  <r>
    <n v="2016"/>
    <s v="Rajasthan"/>
    <s v="Bhilwara"/>
    <x v="0"/>
    <n v="510"/>
    <n v="2289.3200000000002"/>
    <m/>
    <s v="Medium"/>
    <s v="Small"/>
    <x v="2"/>
    <s v="2010s"/>
    <s v="Cereal"/>
    <n v="4.4888627450980394"/>
  </r>
  <r>
    <n v="2016"/>
    <s v="Rajasthan"/>
    <s v="Bhilwara"/>
    <x v="1"/>
    <n v="173080"/>
    <n v="1532.31"/>
    <m/>
    <s v="Medium"/>
    <s v="Large"/>
    <x v="2"/>
    <s v="2010s"/>
    <s v="Cereal"/>
    <n v="8.8531892766350821E-3"/>
  </r>
  <r>
    <n v="2016"/>
    <s v="Rajasthan"/>
    <s v="Bhilwara"/>
    <x v="2"/>
    <n v="33410"/>
    <n v="1121.1600000000001"/>
    <m/>
    <s v="Medium"/>
    <s v="Large"/>
    <x v="2"/>
    <s v="2010s"/>
    <s v="Pulse"/>
    <n v="3.3557617479796471E-2"/>
  </r>
  <r>
    <n v="2016"/>
    <s v="Rajasthan"/>
    <s v="Bhilwara"/>
    <x v="3"/>
    <n v="31420"/>
    <n v="577.45000000000005"/>
    <m/>
    <s v="Low"/>
    <s v="Large"/>
    <x v="2"/>
    <s v="2010s"/>
    <s v="Fiber"/>
    <n v="1.8378421387651177E-2"/>
  </r>
  <r>
    <n v="2017"/>
    <s v="Rajasthan"/>
    <s v="Bhilwara"/>
    <x v="0"/>
    <n v="580"/>
    <n v="2366.3200000000002"/>
    <m/>
    <s v="Medium"/>
    <s v="Small"/>
    <x v="2"/>
    <s v="2010s"/>
    <s v="Cereal"/>
    <n v="4.0798620689655172"/>
  </r>
  <r>
    <n v="2017"/>
    <s v="Rajasthan"/>
    <s v="Bhilwara"/>
    <x v="1"/>
    <n v="158940"/>
    <n v="2276.23"/>
    <m/>
    <s v="Medium"/>
    <s v="Large"/>
    <x v="2"/>
    <s v="2010s"/>
    <s v="Cereal"/>
    <n v="1.4321316219957216E-2"/>
  </r>
  <r>
    <n v="2017"/>
    <s v="Rajasthan"/>
    <s v="Bhilwara"/>
    <x v="2"/>
    <n v="34020"/>
    <n v="1132.01"/>
    <m/>
    <s v="Medium"/>
    <s v="Large"/>
    <x v="2"/>
    <s v="2010s"/>
    <s v="Pulse"/>
    <n v="3.3274838330393887E-2"/>
  </r>
  <r>
    <n v="2017"/>
    <s v="Rajasthan"/>
    <s v="Bhilwara"/>
    <x v="3"/>
    <n v="41470"/>
    <n v="117.55"/>
    <m/>
    <s v="Low"/>
    <s v="Large"/>
    <x v="2"/>
    <s v="2010s"/>
    <s v="Fiber"/>
    <n v="2.8345792138895587E-3"/>
  </r>
  <r>
    <n v="2008"/>
    <s v="Rajasthan"/>
    <s v="Bikaner"/>
    <x v="0"/>
    <n v="180"/>
    <n v="1777.78"/>
    <m/>
    <s v="Medium"/>
    <s v="Small"/>
    <x v="2"/>
    <s v="2000s"/>
    <s v="Cereal"/>
    <n v="9.8765555555555551"/>
  </r>
  <r>
    <n v="2008"/>
    <s v="Rajasthan"/>
    <s v="Bikaner"/>
    <x v="1"/>
    <n v="10"/>
    <n v="1000"/>
    <m/>
    <s v="Medium"/>
    <s v="Small"/>
    <x v="2"/>
    <s v="2000s"/>
    <s v="Cereal"/>
    <n v="100"/>
  </r>
  <r>
    <n v="2008"/>
    <s v="Rajasthan"/>
    <s v="Bikaner"/>
    <x v="2"/>
    <n v="171780"/>
    <n v="869.66"/>
    <m/>
    <s v="Low"/>
    <s v="Large"/>
    <x v="2"/>
    <s v="2000s"/>
    <s v="Pulse"/>
    <n v="5.06263825823728E-3"/>
  </r>
  <r>
    <n v="2008"/>
    <s v="Rajasthan"/>
    <s v="Bikaner"/>
    <x v="3"/>
    <n v="790"/>
    <n v="341.77"/>
    <m/>
    <s v="Low"/>
    <s v="Small"/>
    <x v="2"/>
    <s v="2000s"/>
    <s v="Fiber"/>
    <n v="0.43262025316455693"/>
  </r>
  <r>
    <n v="2009"/>
    <s v="Rajasthan"/>
    <s v="Bikaner"/>
    <x v="0"/>
    <n v="60"/>
    <n v="1666.67"/>
    <m/>
    <s v="Medium"/>
    <s v="Small"/>
    <x v="2"/>
    <s v="2000s"/>
    <s v="Cereal"/>
    <n v="27.777833333333334"/>
  </r>
  <r>
    <n v="2009"/>
    <s v="Rajasthan"/>
    <s v="Bikaner"/>
    <x v="1"/>
    <n v="10"/>
    <n v="1000"/>
    <m/>
    <s v="Medium"/>
    <s v="Small"/>
    <x v="2"/>
    <s v="2000s"/>
    <s v="Cereal"/>
    <n v="100"/>
  </r>
  <r>
    <n v="2009"/>
    <s v="Rajasthan"/>
    <s v="Bikaner"/>
    <x v="2"/>
    <n v="118710"/>
    <n v="493.3"/>
    <m/>
    <s v="Low"/>
    <s v="Large"/>
    <x v="2"/>
    <s v="2000s"/>
    <s v="Pulse"/>
    <n v="4.1555050122146411E-3"/>
  </r>
  <r>
    <n v="2009"/>
    <s v="Rajasthan"/>
    <s v="Bikaner"/>
    <x v="3"/>
    <n v="5130"/>
    <n v="60.43"/>
    <m/>
    <s v="Low"/>
    <s v="Large"/>
    <x v="2"/>
    <s v="2000s"/>
    <s v="Fiber"/>
    <n v="1.1779727095516569E-2"/>
  </r>
  <r>
    <n v="2010"/>
    <s v="Rajasthan"/>
    <s v="Bikaner"/>
    <x v="0"/>
    <n v="40"/>
    <n v="2000"/>
    <m/>
    <s v="Medium"/>
    <s v="Small"/>
    <x v="2"/>
    <s v="2010s"/>
    <s v="Cereal"/>
    <n v="50"/>
  </r>
  <r>
    <n v="2010"/>
    <s v="Rajasthan"/>
    <s v="Bikaner"/>
    <x v="1"/>
    <n v="10"/>
    <n v="1000"/>
    <m/>
    <s v="Medium"/>
    <s v="Small"/>
    <x v="2"/>
    <s v="2010s"/>
    <s v="Cereal"/>
    <n v="100"/>
  </r>
  <r>
    <n v="2010"/>
    <s v="Rajasthan"/>
    <s v="Bikaner"/>
    <x v="2"/>
    <n v="163770"/>
    <n v="888.14"/>
    <m/>
    <s v="Low"/>
    <s v="Large"/>
    <x v="2"/>
    <s v="2010s"/>
    <s v="Pulse"/>
    <n v="5.4230933626427304E-3"/>
  </r>
  <r>
    <n v="2010"/>
    <s v="Rajasthan"/>
    <s v="Bikaner"/>
    <x v="3"/>
    <n v="510"/>
    <n v="294.12"/>
    <m/>
    <s v="Low"/>
    <s v="Small"/>
    <x v="2"/>
    <s v="2010s"/>
    <s v="Fiber"/>
    <n v="0.57670588235294118"/>
  </r>
  <r>
    <n v="2011"/>
    <s v="Rajasthan"/>
    <s v="Bikaner"/>
    <x v="0"/>
    <n v="30"/>
    <n v="2000"/>
    <m/>
    <s v="Medium"/>
    <s v="Small"/>
    <x v="2"/>
    <s v="2010s"/>
    <s v="Cereal"/>
    <n v="66.666666666666671"/>
  </r>
  <r>
    <n v="2011"/>
    <s v="Rajasthan"/>
    <s v="Bikaner"/>
    <x v="1"/>
    <n v="10"/>
    <n v="1000"/>
    <m/>
    <s v="Medium"/>
    <s v="Small"/>
    <x v="2"/>
    <s v="2010s"/>
    <s v="Cereal"/>
    <n v="100"/>
  </r>
  <r>
    <n v="2011"/>
    <s v="Rajasthan"/>
    <s v="Bikaner"/>
    <x v="2"/>
    <n v="170380"/>
    <n v="716.81"/>
    <m/>
    <s v="Low"/>
    <s v="Large"/>
    <x v="2"/>
    <s v="2010s"/>
    <s v="Pulse"/>
    <n v="4.2071252494424224E-3"/>
  </r>
  <r>
    <n v="2011"/>
    <s v="Rajasthan"/>
    <s v="Bikaner"/>
    <x v="3"/>
    <n v="7340"/>
    <n v="411.44"/>
    <m/>
    <s v="Low"/>
    <s v="Large"/>
    <x v="2"/>
    <s v="2010s"/>
    <s v="Fiber"/>
    <n v="5.6054495912806541E-2"/>
  </r>
  <r>
    <n v="2012"/>
    <s v="Rajasthan"/>
    <s v="Bikaner"/>
    <x v="0"/>
    <n v="30"/>
    <n v="1666.67"/>
    <m/>
    <s v="Medium"/>
    <s v="Small"/>
    <x v="2"/>
    <s v="2010s"/>
    <s v="Cereal"/>
    <n v="55.555666666666667"/>
  </r>
  <r>
    <n v="2012"/>
    <s v="Rajasthan"/>
    <s v="Bikaner"/>
    <x v="1"/>
    <n v="30"/>
    <n v="2000"/>
    <m/>
    <s v="Medium"/>
    <s v="Small"/>
    <x v="2"/>
    <s v="2010s"/>
    <s v="Cereal"/>
    <n v="66.666666666666671"/>
  </r>
  <r>
    <n v="2012"/>
    <s v="Rajasthan"/>
    <s v="Bikaner"/>
    <x v="2"/>
    <n v="188570"/>
    <n v="818.32"/>
    <m/>
    <s v="Low"/>
    <s v="Large"/>
    <x v="2"/>
    <s v="2010s"/>
    <s v="Pulse"/>
    <n v="4.339608633398738E-3"/>
  </r>
  <r>
    <n v="2012"/>
    <s v="Rajasthan"/>
    <s v="Bikaner"/>
    <x v="3"/>
    <n v="1720"/>
    <n v="81.400000000000006"/>
    <m/>
    <s v="Low"/>
    <s v="Medium"/>
    <x v="2"/>
    <s v="2010s"/>
    <s v="Fiber"/>
    <n v="4.7325581395348842E-2"/>
  </r>
  <r>
    <n v="2013"/>
    <s v="Rajasthan"/>
    <s v="Bikaner"/>
    <x v="0"/>
    <n v="20"/>
    <n v="2000"/>
    <m/>
    <s v="Medium"/>
    <s v="Small"/>
    <x v="2"/>
    <s v="2010s"/>
    <s v="Cereal"/>
    <n v="100"/>
  </r>
  <r>
    <n v="2013"/>
    <s v="Rajasthan"/>
    <s v="Bikaner"/>
    <x v="2"/>
    <n v="230210"/>
    <n v="770.64"/>
    <m/>
    <s v="Low"/>
    <s v="Large"/>
    <x v="2"/>
    <s v="2010s"/>
    <s v="Pulse"/>
    <n v="3.3475522349159462E-3"/>
  </r>
  <r>
    <n v="2013"/>
    <s v="Rajasthan"/>
    <s v="Bikaner"/>
    <x v="3"/>
    <n v="750"/>
    <n v="93.33"/>
    <m/>
    <s v="Low"/>
    <s v="Small"/>
    <x v="2"/>
    <s v="2010s"/>
    <s v="Fiber"/>
    <n v="0.12444"/>
  </r>
  <r>
    <n v="2014"/>
    <s v="Rajasthan"/>
    <s v="Bikaner"/>
    <x v="0"/>
    <n v="40"/>
    <n v="2000"/>
    <m/>
    <s v="Medium"/>
    <s v="Small"/>
    <x v="2"/>
    <s v="2010s"/>
    <s v="Cereal"/>
    <n v="50"/>
  </r>
  <r>
    <n v="2014"/>
    <s v="Rajasthan"/>
    <s v="Bikaner"/>
    <x v="2"/>
    <n v="220950"/>
    <n v="773.34"/>
    <m/>
    <s v="Low"/>
    <s v="Large"/>
    <x v="2"/>
    <s v="2010s"/>
    <s v="Pulse"/>
    <n v="3.5000678886625935E-3"/>
  </r>
  <r>
    <n v="2014"/>
    <s v="Rajasthan"/>
    <s v="Bikaner"/>
    <x v="3"/>
    <n v="750"/>
    <n v="53.33"/>
    <m/>
    <s v="Low"/>
    <s v="Small"/>
    <x v="2"/>
    <s v="2010s"/>
    <s v="Fiber"/>
    <n v="7.1106666666666665E-2"/>
  </r>
  <r>
    <n v="2015"/>
    <s v="Rajasthan"/>
    <s v="Bikaner"/>
    <x v="0"/>
    <n v="20"/>
    <n v="1500"/>
    <m/>
    <s v="Medium"/>
    <s v="Small"/>
    <x v="2"/>
    <s v="2010s"/>
    <s v="Cereal"/>
    <n v="75"/>
  </r>
  <r>
    <n v="2015"/>
    <s v="Rajasthan"/>
    <s v="Bikaner"/>
    <x v="2"/>
    <n v="241720"/>
    <n v="919.62"/>
    <m/>
    <s v="Low"/>
    <s v="Large"/>
    <x v="2"/>
    <s v="2010s"/>
    <s v="Pulse"/>
    <n v="3.8044845275525402E-3"/>
  </r>
  <r>
    <n v="2015"/>
    <s v="Rajasthan"/>
    <s v="Bikaner"/>
    <x v="3"/>
    <n v="630"/>
    <n v="31.75"/>
    <m/>
    <s v="Low"/>
    <s v="Small"/>
    <x v="2"/>
    <s v="2010s"/>
    <s v="Fiber"/>
    <n v="5.0396825396825398E-2"/>
  </r>
  <r>
    <n v="2016"/>
    <s v="Rajasthan"/>
    <s v="Bikaner"/>
    <x v="0"/>
    <n v="10"/>
    <n v="2250"/>
    <m/>
    <s v="Medium"/>
    <s v="Small"/>
    <x v="2"/>
    <s v="2010s"/>
    <s v="Cereal"/>
    <n v="225"/>
  </r>
  <r>
    <n v="2016"/>
    <s v="Rajasthan"/>
    <s v="Bikaner"/>
    <x v="2"/>
    <n v="226590"/>
    <n v="854.36"/>
    <m/>
    <s v="Low"/>
    <s v="Large"/>
    <x v="2"/>
    <s v="2010s"/>
    <s v="Pulse"/>
    <n v="3.770510613884108E-3"/>
  </r>
  <r>
    <n v="2016"/>
    <s v="Rajasthan"/>
    <s v="Bikaner"/>
    <x v="3"/>
    <n v="660"/>
    <n v="596.01"/>
    <m/>
    <s v="Low"/>
    <s v="Small"/>
    <x v="2"/>
    <s v="2010s"/>
    <s v="Fiber"/>
    <n v="0.90304545454545448"/>
  </r>
  <r>
    <n v="2017"/>
    <s v="Rajasthan"/>
    <s v="Bikaner"/>
    <x v="2"/>
    <n v="255770"/>
    <n v="918.64"/>
    <m/>
    <s v="Low"/>
    <s v="Large"/>
    <x v="2"/>
    <s v="2010s"/>
    <s v="Pulse"/>
    <n v="3.5916643859717715E-3"/>
  </r>
  <r>
    <n v="2017"/>
    <s v="Rajasthan"/>
    <s v="Bikaner"/>
    <x v="3"/>
    <n v="2400"/>
    <n v="99.11"/>
    <m/>
    <s v="Low"/>
    <s v="Medium"/>
    <x v="2"/>
    <s v="2010s"/>
    <s v="Fiber"/>
    <n v="4.129583333333333E-2"/>
  </r>
  <r>
    <n v="2008"/>
    <s v="Rajasthan"/>
    <s v="Bundi"/>
    <x v="0"/>
    <n v="24510"/>
    <n v="1849.86"/>
    <m/>
    <s v="Medium"/>
    <s v="Large"/>
    <x v="2"/>
    <s v="2000s"/>
    <s v="Cereal"/>
    <n v="7.5473684210526318E-2"/>
  </r>
  <r>
    <n v="2008"/>
    <s v="Rajasthan"/>
    <s v="Bundi"/>
    <x v="1"/>
    <n v="32700"/>
    <n v="2250.15"/>
    <m/>
    <s v="Medium"/>
    <s v="Large"/>
    <x v="2"/>
    <s v="2000s"/>
    <s v="Cereal"/>
    <n v="6.8811926605504586E-2"/>
  </r>
  <r>
    <n v="2008"/>
    <s v="Rajasthan"/>
    <s v="Bundi"/>
    <x v="2"/>
    <n v="5020"/>
    <n v="1145.42"/>
    <m/>
    <s v="Medium"/>
    <s v="Large"/>
    <x v="2"/>
    <s v="2000s"/>
    <s v="Pulse"/>
    <n v="0.22817131474103586"/>
  </r>
  <r>
    <n v="2009"/>
    <s v="Rajasthan"/>
    <s v="Bundi"/>
    <x v="0"/>
    <n v="36150"/>
    <n v="867.5"/>
    <m/>
    <s v="Low"/>
    <s v="Large"/>
    <x v="2"/>
    <s v="2000s"/>
    <s v="Cereal"/>
    <n v="2.3997233748271094E-2"/>
  </r>
  <r>
    <n v="2009"/>
    <s v="Rajasthan"/>
    <s v="Bundi"/>
    <x v="1"/>
    <n v="37990"/>
    <n v="1304.82"/>
    <m/>
    <s v="Medium"/>
    <s v="Large"/>
    <x v="2"/>
    <s v="2000s"/>
    <s v="Cereal"/>
    <n v="3.4346406949197154E-2"/>
  </r>
  <r>
    <n v="2009"/>
    <s v="Rajasthan"/>
    <s v="Bundi"/>
    <x v="2"/>
    <n v="6910"/>
    <n v="739.51"/>
    <m/>
    <s v="Low"/>
    <s v="Large"/>
    <x v="2"/>
    <s v="2000s"/>
    <s v="Pulse"/>
    <n v="0.10702026049204053"/>
  </r>
  <r>
    <n v="2010"/>
    <s v="Rajasthan"/>
    <s v="Bundi"/>
    <x v="0"/>
    <n v="22900"/>
    <n v="1876.42"/>
    <m/>
    <s v="Medium"/>
    <s v="Large"/>
    <x v="2"/>
    <s v="2010s"/>
    <s v="Cereal"/>
    <n v="8.1939737991266373E-2"/>
  </r>
  <r>
    <n v="2010"/>
    <s v="Rajasthan"/>
    <s v="Bundi"/>
    <x v="1"/>
    <n v="48610"/>
    <n v="2517.79"/>
    <m/>
    <s v="Medium"/>
    <s v="Large"/>
    <x v="2"/>
    <s v="2010s"/>
    <s v="Cereal"/>
    <n v="5.1795721045052458E-2"/>
  </r>
  <r>
    <n v="2010"/>
    <s v="Rajasthan"/>
    <s v="Bundi"/>
    <x v="2"/>
    <n v="9070"/>
    <n v="1177.51"/>
    <m/>
    <s v="Medium"/>
    <s v="Large"/>
    <x v="2"/>
    <s v="2010s"/>
    <s v="Pulse"/>
    <n v="0.12982469680264608"/>
  </r>
  <r>
    <n v="2011"/>
    <s v="Rajasthan"/>
    <s v="Bundi"/>
    <x v="0"/>
    <n v="20970"/>
    <n v="1631.86"/>
    <m/>
    <s v="Medium"/>
    <s v="Large"/>
    <x v="2"/>
    <s v="2010s"/>
    <s v="Cereal"/>
    <n v="7.7818788745827372E-2"/>
  </r>
  <r>
    <n v="2011"/>
    <s v="Rajasthan"/>
    <s v="Bundi"/>
    <x v="1"/>
    <n v="41040"/>
    <n v="2679.82"/>
    <m/>
    <s v="Medium"/>
    <s v="Large"/>
    <x v="2"/>
    <s v="2010s"/>
    <s v="Cereal"/>
    <n v="6.5297758284600396E-2"/>
  </r>
  <r>
    <n v="2011"/>
    <s v="Rajasthan"/>
    <s v="Bundi"/>
    <x v="2"/>
    <n v="5820"/>
    <n v="1249.1400000000001"/>
    <m/>
    <s v="Medium"/>
    <s v="Large"/>
    <x v="2"/>
    <s v="2010s"/>
    <s v="Pulse"/>
    <n v="0.21462886597938147"/>
  </r>
  <r>
    <n v="2011"/>
    <s v="Rajasthan"/>
    <s v="Bundi"/>
    <x v="3"/>
    <n v="60"/>
    <n v="500"/>
    <m/>
    <s v="Low"/>
    <s v="Small"/>
    <x v="2"/>
    <s v="2010s"/>
    <s v="Fiber"/>
    <n v="8.3333333333333339"/>
  </r>
  <r>
    <n v="2012"/>
    <s v="Rajasthan"/>
    <s v="Bundi"/>
    <x v="0"/>
    <n v="19310"/>
    <n v="1977.21"/>
    <m/>
    <s v="Medium"/>
    <s v="Large"/>
    <x v="2"/>
    <s v="2010s"/>
    <s v="Cereal"/>
    <n v="0.10239306059036769"/>
  </r>
  <r>
    <n v="2012"/>
    <s v="Rajasthan"/>
    <s v="Bundi"/>
    <x v="1"/>
    <n v="42610"/>
    <n v="3046.47"/>
    <m/>
    <s v="High"/>
    <s v="Large"/>
    <x v="2"/>
    <s v="2010s"/>
    <s v="Cereal"/>
    <n v="7.1496597042947654E-2"/>
  </r>
  <r>
    <n v="2012"/>
    <s v="Rajasthan"/>
    <s v="Bundi"/>
    <x v="2"/>
    <n v="5190"/>
    <n v="1248.55"/>
    <m/>
    <s v="Medium"/>
    <s v="Large"/>
    <x v="2"/>
    <s v="2010s"/>
    <s v="Pulse"/>
    <n v="0.2405684007707129"/>
  </r>
  <r>
    <n v="2012"/>
    <s v="Rajasthan"/>
    <s v="Bundi"/>
    <x v="3"/>
    <n v="100"/>
    <n v="100"/>
    <m/>
    <s v="Low"/>
    <s v="Small"/>
    <x v="2"/>
    <s v="2010s"/>
    <s v="Fiber"/>
    <n v="1"/>
  </r>
  <r>
    <n v="2013"/>
    <s v="Rajasthan"/>
    <s v="Bundi"/>
    <x v="0"/>
    <n v="29470"/>
    <n v="2441.4699999999998"/>
    <m/>
    <s v="Medium"/>
    <s v="Large"/>
    <x v="2"/>
    <s v="2010s"/>
    <s v="Cereal"/>
    <n v="8.2845945028842891E-2"/>
  </r>
  <r>
    <n v="2013"/>
    <s v="Rajasthan"/>
    <s v="Bundi"/>
    <x v="1"/>
    <n v="29740"/>
    <n v="1998.65"/>
    <m/>
    <s v="Medium"/>
    <s v="Large"/>
    <x v="2"/>
    <s v="2010s"/>
    <s v="Cereal"/>
    <n v="6.7204102219233355E-2"/>
  </r>
  <r>
    <n v="2013"/>
    <s v="Rajasthan"/>
    <s v="Bundi"/>
    <x v="2"/>
    <n v="2010"/>
    <n v="1258.71"/>
    <m/>
    <s v="Medium"/>
    <s v="Medium"/>
    <x v="2"/>
    <s v="2010s"/>
    <s v="Pulse"/>
    <n v="0.62622388059701495"/>
  </r>
  <r>
    <n v="2013"/>
    <s v="Rajasthan"/>
    <s v="Bundi"/>
    <x v="3"/>
    <n v="60"/>
    <n v="166.67"/>
    <m/>
    <s v="Low"/>
    <s v="Small"/>
    <x v="2"/>
    <s v="2010s"/>
    <s v="Fiber"/>
    <n v="2.7778333333333332"/>
  </r>
  <r>
    <n v="2014"/>
    <s v="Rajasthan"/>
    <s v="Bundi"/>
    <x v="0"/>
    <n v="34550"/>
    <n v="2220.84"/>
    <m/>
    <s v="Medium"/>
    <s v="Large"/>
    <x v="2"/>
    <s v="2010s"/>
    <s v="Cereal"/>
    <n v="6.427901591895803E-2"/>
  </r>
  <r>
    <n v="2014"/>
    <s v="Rajasthan"/>
    <s v="Bundi"/>
    <x v="1"/>
    <n v="34170"/>
    <n v="2673.98"/>
    <m/>
    <s v="Medium"/>
    <s v="Large"/>
    <x v="2"/>
    <s v="2010s"/>
    <s v="Cereal"/>
    <n v="7.8255194615159493E-2"/>
  </r>
  <r>
    <n v="2014"/>
    <s v="Rajasthan"/>
    <s v="Bundi"/>
    <x v="2"/>
    <n v="1620"/>
    <n v="345.68"/>
    <m/>
    <s v="Low"/>
    <s v="Medium"/>
    <x v="2"/>
    <s v="2010s"/>
    <s v="Pulse"/>
    <n v="0.21338271604938272"/>
  </r>
  <r>
    <n v="2014"/>
    <s v="Rajasthan"/>
    <s v="Bundi"/>
    <x v="3"/>
    <n v="90"/>
    <n v="111.11"/>
    <m/>
    <s v="Low"/>
    <s v="Small"/>
    <x v="2"/>
    <s v="2010s"/>
    <s v="Fiber"/>
    <n v="1.2345555555555556"/>
  </r>
  <r>
    <n v="2015"/>
    <s v="Rajasthan"/>
    <s v="Bundi"/>
    <x v="0"/>
    <n v="39860"/>
    <n v="2228.3000000000002"/>
    <m/>
    <s v="Medium"/>
    <s v="Large"/>
    <x v="2"/>
    <s v="2010s"/>
    <s v="Cereal"/>
    <n v="5.5903161063723034E-2"/>
  </r>
  <r>
    <n v="2015"/>
    <s v="Rajasthan"/>
    <s v="Bundi"/>
    <x v="1"/>
    <n v="29720"/>
    <n v="2907.13"/>
    <m/>
    <s v="Medium"/>
    <s v="Large"/>
    <x v="2"/>
    <s v="2010s"/>
    <s v="Cereal"/>
    <n v="9.781729475100942E-2"/>
  </r>
  <r>
    <n v="2015"/>
    <s v="Rajasthan"/>
    <s v="Bundi"/>
    <x v="2"/>
    <n v="2360"/>
    <n v="1127.1199999999999"/>
    <m/>
    <s v="Medium"/>
    <s v="Medium"/>
    <x v="2"/>
    <s v="2010s"/>
    <s v="Pulse"/>
    <n v="0.47759322033898299"/>
  </r>
  <r>
    <n v="2015"/>
    <s v="Rajasthan"/>
    <s v="Bundi"/>
    <x v="3"/>
    <n v="80"/>
    <n v="125"/>
    <m/>
    <s v="Low"/>
    <s v="Small"/>
    <x v="2"/>
    <s v="2010s"/>
    <s v="Fiber"/>
    <n v="1.5625"/>
  </r>
  <r>
    <n v="2016"/>
    <s v="Rajasthan"/>
    <s v="Bundi"/>
    <x v="0"/>
    <n v="44350"/>
    <n v="2672.73"/>
    <m/>
    <s v="Medium"/>
    <s v="Large"/>
    <x v="2"/>
    <s v="2010s"/>
    <s v="Cereal"/>
    <n v="6.0264487034949264E-2"/>
  </r>
  <r>
    <n v="2016"/>
    <s v="Rajasthan"/>
    <s v="Bundi"/>
    <x v="1"/>
    <n v="30340"/>
    <n v="2880.55"/>
    <m/>
    <s v="Medium"/>
    <s v="Large"/>
    <x v="2"/>
    <s v="2010s"/>
    <s v="Cereal"/>
    <n v="9.4942320369149638E-2"/>
  </r>
  <r>
    <n v="2016"/>
    <s v="Rajasthan"/>
    <s v="Bundi"/>
    <x v="2"/>
    <n v="7170"/>
    <n v="1509"/>
    <m/>
    <s v="Medium"/>
    <s v="Large"/>
    <x v="2"/>
    <s v="2010s"/>
    <s v="Pulse"/>
    <n v="0.21046025104602512"/>
  </r>
  <r>
    <n v="2016"/>
    <s v="Rajasthan"/>
    <s v="Bundi"/>
    <x v="3"/>
    <n v="180"/>
    <n v="595.62"/>
    <m/>
    <s v="Low"/>
    <s v="Small"/>
    <x v="2"/>
    <s v="2010s"/>
    <s v="Fiber"/>
    <n v="3.3090000000000002"/>
  </r>
  <r>
    <n v="2017"/>
    <s v="Rajasthan"/>
    <s v="Bundi"/>
    <x v="0"/>
    <n v="47010"/>
    <n v="2831.55"/>
    <m/>
    <s v="Medium"/>
    <s v="Large"/>
    <x v="2"/>
    <s v="2010s"/>
    <s v="Cereal"/>
    <n v="6.0232929164007659E-2"/>
  </r>
  <r>
    <n v="2017"/>
    <s v="Rajasthan"/>
    <s v="Bundi"/>
    <x v="1"/>
    <n v="22940"/>
    <n v="3454.63"/>
    <m/>
    <s v="High"/>
    <s v="Large"/>
    <x v="2"/>
    <s v="2010s"/>
    <s v="Cereal"/>
    <n v="0.15059415867480383"/>
  </r>
  <r>
    <n v="2017"/>
    <s v="Rajasthan"/>
    <s v="Bundi"/>
    <x v="2"/>
    <n v="50600"/>
    <n v="1281"/>
    <m/>
    <s v="Medium"/>
    <s v="Large"/>
    <x v="2"/>
    <s v="2010s"/>
    <s v="Pulse"/>
    <n v="2.5316205533596838E-2"/>
  </r>
  <r>
    <n v="2017"/>
    <s v="Rajasthan"/>
    <s v="Bundi"/>
    <x v="3"/>
    <n v="270"/>
    <n v="99.03"/>
    <m/>
    <s v="Low"/>
    <s v="Small"/>
    <x v="2"/>
    <s v="2010s"/>
    <s v="Fiber"/>
    <n v="0.36677777777777776"/>
  </r>
  <r>
    <n v="2008"/>
    <s v="Rajasthan"/>
    <s v="Chittorgarh"/>
    <x v="0"/>
    <n v="870"/>
    <n v="1810.61"/>
    <m/>
    <s v="Medium"/>
    <s v="Small"/>
    <x v="2"/>
    <s v="2000s"/>
    <s v="Cereal"/>
    <n v="2.0811609195402299"/>
  </r>
  <r>
    <n v="2008"/>
    <s v="Rajasthan"/>
    <s v="Chittorgarh"/>
    <x v="1"/>
    <n v="184700"/>
    <n v="2745.12"/>
    <m/>
    <s v="Medium"/>
    <s v="Large"/>
    <x v="2"/>
    <s v="2000s"/>
    <s v="Cereal"/>
    <n v="1.4862587980508933E-2"/>
  </r>
  <r>
    <n v="2008"/>
    <s v="Rajasthan"/>
    <s v="Chittorgarh"/>
    <x v="2"/>
    <n v="17720"/>
    <n v="866.68"/>
    <m/>
    <s v="Low"/>
    <s v="Large"/>
    <x v="2"/>
    <s v="2000s"/>
    <s v="Pulse"/>
    <n v="4.890970654627539E-2"/>
  </r>
  <r>
    <n v="2008"/>
    <s v="Rajasthan"/>
    <s v="Chittorgarh"/>
    <x v="3"/>
    <n v="2770"/>
    <n v="407.94"/>
    <m/>
    <s v="Low"/>
    <s v="Medium"/>
    <x v="2"/>
    <s v="2000s"/>
    <s v="Fiber"/>
    <n v="0.14727075812274368"/>
  </r>
  <r>
    <n v="2009"/>
    <s v="Rajasthan"/>
    <s v="Chittorgarh"/>
    <x v="0"/>
    <n v="1250"/>
    <n v="1510.56"/>
    <m/>
    <s v="Medium"/>
    <s v="Medium"/>
    <x v="2"/>
    <s v="2000s"/>
    <s v="Cereal"/>
    <n v="1.208448"/>
  </r>
  <r>
    <n v="2009"/>
    <s v="Rajasthan"/>
    <s v="Chittorgarh"/>
    <x v="1"/>
    <n v="193920"/>
    <n v="1745.42"/>
    <m/>
    <s v="Medium"/>
    <s v="Large"/>
    <x v="2"/>
    <s v="2000s"/>
    <s v="Cereal"/>
    <n v="9.0007219471947199E-3"/>
  </r>
  <r>
    <n v="2009"/>
    <s v="Rajasthan"/>
    <s v="Chittorgarh"/>
    <x v="2"/>
    <n v="12530"/>
    <n v="1013.24"/>
    <m/>
    <s v="Medium"/>
    <s v="Large"/>
    <x v="2"/>
    <s v="2000s"/>
    <s v="Pulse"/>
    <n v="8.0865123703112538E-2"/>
  </r>
  <r>
    <n v="2009"/>
    <s v="Rajasthan"/>
    <s v="Chittorgarh"/>
    <x v="3"/>
    <n v="9340"/>
    <n v="338.99"/>
    <m/>
    <s v="Low"/>
    <s v="Large"/>
    <x v="2"/>
    <s v="2000s"/>
    <s v="Fiber"/>
    <n v="3.6294432548179871E-2"/>
  </r>
  <r>
    <n v="2010"/>
    <s v="Rajasthan"/>
    <s v="Chittorgarh"/>
    <x v="0"/>
    <n v="1280"/>
    <n v="2018.19"/>
    <m/>
    <s v="Medium"/>
    <s v="Medium"/>
    <x v="2"/>
    <s v="2010s"/>
    <s v="Cereal"/>
    <n v="1.5767109375000001"/>
  </r>
  <r>
    <n v="2010"/>
    <s v="Rajasthan"/>
    <s v="Chittorgarh"/>
    <x v="1"/>
    <n v="199100"/>
    <n v="2133.4299999999998"/>
    <m/>
    <s v="Medium"/>
    <s v="Large"/>
    <x v="2"/>
    <s v="2010s"/>
    <s v="Cereal"/>
    <n v="1.0715369161225514E-2"/>
  </r>
  <r>
    <n v="2010"/>
    <s v="Rajasthan"/>
    <s v="Chittorgarh"/>
    <x v="2"/>
    <n v="16190"/>
    <n v="977.73"/>
    <m/>
    <s v="Low"/>
    <s v="Large"/>
    <x v="2"/>
    <s v="2010s"/>
    <s v="Pulse"/>
    <n v="6.0390982087708461E-2"/>
  </r>
  <r>
    <n v="2010"/>
    <s v="Rajasthan"/>
    <s v="Chittorgarh"/>
    <x v="3"/>
    <n v="6660"/>
    <n v="583.61"/>
    <m/>
    <s v="Low"/>
    <s v="Large"/>
    <x v="2"/>
    <s v="2010s"/>
    <s v="Fiber"/>
    <n v="8.7629129129129138E-2"/>
  </r>
  <r>
    <n v="2011"/>
    <s v="Rajasthan"/>
    <s v="Chittorgarh"/>
    <x v="0"/>
    <n v="910"/>
    <n v="1882.79"/>
    <m/>
    <s v="Medium"/>
    <s v="Small"/>
    <x v="2"/>
    <s v="2010s"/>
    <s v="Cereal"/>
    <n v="2.069"/>
  </r>
  <r>
    <n v="2011"/>
    <s v="Rajasthan"/>
    <s v="Chittorgarh"/>
    <x v="1"/>
    <n v="171890"/>
    <n v="2349.69"/>
    <m/>
    <s v="Medium"/>
    <s v="Large"/>
    <x v="2"/>
    <s v="2010s"/>
    <s v="Cereal"/>
    <n v="1.3669730641689453E-2"/>
  </r>
  <r>
    <n v="2011"/>
    <s v="Rajasthan"/>
    <s v="Chittorgarh"/>
    <x v="2"/>
    <n v="12340"/>
    <n v="960.47"/>
    <m/>
    <s v="Low"/>
    <s v="Large"/>
    <x v="2"/>
    <s v="2010s"/>
    <s v="Pulse"/>
    <n v="7.7833873581847651E-2"/>
  </r>
  <r>
    <n v="2011"/>
    <s v="Rajasthan"/>
    <s v="Chittorgarh"/>
    <x v="3"/>
    <n v="21510"/>
    <n v="607.53"/>
    <m/>
    <s v="Low"/>
    <s v="Large"/>
    <x v="2"/>
    <s v="2010s"/>
    <s v="Fiber"/>
    <n v="2.8244072524407252E-2"/>
  </r>
  <r>
    <n v="2012"/>
    <s v="Rajasthan"/>
    <s v="Chittorgarh"/>
    <x v="0"/>
    <n v="700"/>
    <n v="1761.85"/>
    <m/>
    <s v="Medium"/>
    <s v="Small"/>
    <x v="2"/>
    <s v="2010s"/>
    <s v="Cereal"/>
    <n v="2.5169285714285712"/>
  </r>
  <r>
    <n v="2012"/>
    <s v="Rajasthan"/>
    <s v="Chittorgarh"/>
    <x v="1"/>
    <n v="157490"/>
    <n v="2624.17"/>
    <m/>
    <s v="Medium"/>
    <s v="Large"/>
    <x v="2"/>
    <s v="2010s"/>
    <s v="Cereal"/>
    <n v="1.666245475903232E-2"/>
  </r>
  <r>
    <n v="2012"/>
    <s v="Rajasthan"/>
    <s v="Chittorgarh"/>
    <x v="2"/>
    <n v="12290"/>
    <n v="1015.48"/>
    <m/>
    <s v="Medium"/>
    <s v="Large"/>
    <x v="2"/>
    <s v="2010s"/>
    <s v="Pulse"/>
    <n v="8.2626525630593986E-2"/>
  </r>
  <r>
    <n v="2012"/>
    <s v="Rajasthan"/>
    <s v="Chittorgarh"/>
    <x v="3"/>
    <n v="18470"/>
    <n v="104.14"/>
    <m/>
    <s v="Low"/>
    <s v="Large"/>
    <x v="2"/>
    <s v="2010s"/>
    <s v="Fiber"/>
    <n v="5.6383324309691391E-3"/>
  </r>
  <r>
    <n v="2013"/>
    <s v="Rajasthan"/>
    <s v="Chittorgarh"/>
    <x v="0"/>
    <n v="690"/>
    <n v="2133.9299999999998"/>
    <m/>
    <s v="Medium"/>
    <s v="Small"/>
    <x v="2"/>
    <s v="2010s"/>
    <s v="Cereal"/>
    <n v="3.0926521739130433"/>
  </r>
  <r>
    <n v="2013"/>
    <s v="Rajasthan"/>
    <s v="Chittorgarh"/>
    <x v="1"/>
    <n v="140520"/>
    <n v="2191.4499999999998"/>
    <m/>
    <s v="Medium"/>
    <s v="Large"/>
    <x v="2"/>
    <s v="2010s"/>
    <s v="Cereal"/>
    <n v="1.5595288926843153E-2"/>
  </r>
  <r>
    <n v="2013"/>
    <s v="Rajasthan"/>
    <s v="Chittorgarh"/>
    <x v="2"/>
    <n v="13600"/>
    <n v="1194.6600000000001"/>
    <m/>
    <s v="Medium"/>
    <s v="Large"/>
    <x v="2"/>
    <s v="2010s"/>
    <s v="Pulse"/>
    <n v="8.7842647058823539E-2"/>
  </r>
  <r>
    <n v="2013"/>
    <s v="Rajasthan"/>
    <s v="Chittorgarh"/>
    <x v="3"/>
    <n v="13350"/>
    <n v="123.57"/>
    <m/>
    <s v="Low"/>
    <s v="Large"/>
    <x v="2"/>
    <s v="2010s"/>
    <s v="Fiber"/>
    <n v="9.2561797752808983E-3"/>
  </r>
  <r>
    <n v="2014"/>
    <s v="Rajasthan"/>
    <s v="Chittorgarh"/>
    <x v="0"/>
    <n v="880"/>
    <n v="2178.02"/>
    <m/>
    <s v="Medium"/>
    <s v="Small"/>
    <x v="2"/>
    <s v="2010s"/>
    <s v="Cereal"/>
    <n v="2.4750227272727274"/>
  </r>
  <r>
    <n v="2014"/>
    <s v="Rajasthan"/>
    <s v="Chittorgarh"/>
    <x v="1"/>
    <n v="121560"/>
    <n v="2563.5"/>
    <m/>
    <s v="Medium"/>
    <s v="Large"/>
    <x v="2"/>
    <s v="2010s"/>
    <s v="Cereal"/>
    <n v="2.1088351431391907E-2"/>
  </r>
  <r>
    <n v="2014"/>
    <s v="Rajasthan"/>
    <s v="Chittorgarh"/>
    <x v="2"/>
    <n v="10940"/>
    <n v="1044.76"/>
    <m/>
    <s v="Medium"/>
    <s v="Large"/>
    <x v="2"/>
    <s v="2010s"/>
    <s v="Pulse"/>
    <n v="9.5499085923217555E-2"/>
  </r>
  <r>
    <n v="2014"/>
    <s v="Rajasthan"/>
    <s v="Chittorgarh"/>
    <x v="3"/>
    <n v="13310"/>
    <n v="132.74"/>
    <m/>
    <s v="Low"/>
    <s v="Large"/>
    <x v="2"/>
    <s v="2010s"/>
    <s v="Fiber"/>
    <n v="9.9729526671675436E-3"/>
  </r>
  <r>
    <n v="2015"/>
    <s v="Rajasthan"/>
    <s v="Chittorgarh"/>
    <x v="0"/>
    <n v="1260"/>
    <n v="2015.79"/>
    <m/>
    <s v="Medium"/>
    <s v="Medium"/>
    <x v="2"/>
    <s v="2010s"/>
    <s v="Cereal"/>
    <n v="1.5998333333333332"/>
  </r>
  <r>
    <n v="2015"/>
    <s v="Rajasthan"/>
    <s v="Chittorgarh"/>
    <x v="1"/>
    <n v="105080"/>
    <n v="2066.6799999999998"/>
    <m/>
    <s v="Medium"/>
    <s v="Large"/>
    <x v="2"/>
    <s v="2010s"/>
    <s v="Cereal"/>
    <n v="1.9667681766273315E-2"/>
  </r>
  <r>
    <n v="2015"/>
    <s v="Rajasthan"/>
    <s v="Chittorgarh"/>
    <x v="2"/>
    <n v="9480"/>
    <n v="1179.57"/>
    <m/>
    <s v="Medium"/>
    <s v="Large"/>
    <x v="2"/>
    <s v="2010s"/>
    <s v="Pulse"/>
    <n v="0.12442721518987342"/>
  </r>
  <r>
    <n v="2015"/>
    <s v="Rajasthan"/>
    <s v="Chittorgarh"/>
    <x v="3"/>
    <n v="11510"/>
    <n v="98.76"/>
    <m/>
    <s v="Low"/>
    <s v="Large"/>
    <x v="2"/>
    <s v="2010s"/>
    <s v="Fiber"/>
    <n v="8.5803649000868818E-3"/>
  </r>
  <r>
    <n v="2016"/>
    <s v="Rajasthan"/>
    <s v="Chittorgarh"/>
    <x v="0"/>
    <n v="1130"/>
    <n v="1590.23"/>
    <m/>
    <s v="Medium"/>
    <s v="Medium"/>
    <x v="2"/>
    <s v="2010s"/>
    <s v="Cereal"/>
    <n v="1.407283185840708"/>
  </r>
  <r>
    <n v="2016"/>
    <s v="Rajasthan"/>
    <s v="Chittorgarh"/>
    <x v="1"/>
    <n v="125900"/>
    <n v="1461.25"/>
    <m/>
    <s v="Medium"/>
    <s v="Large"/>
    <x v="2"/>
    <s v="2010s"/>
    <s v="Cereal"/>
    <n v="1.1606433677521844E-2"/>
  </r>
  <r>
    <n v="2016"/>
    <s v="Rajasthan"/>
    <s v="Chittorgarh"/>
    <x v="2"/>
    <n v="11720"/>
    <n v="1498"/>
    <m/>
    <s v="Medium"/>
    <s v="Large"/>
    <x v="2"/>
    <s v="2010s"/>
    <s v="Pulse"/>
    <n v="0.12781569965870307"/>
  </r>
  <r>
    <n v="2016"/>
    <s v="Rajasthan"/>
    <s v="Chittorgarh"/>
    <x v="3"/>
    <n v="10560"/>
    <n v="724.89"/>
    <m/>
    <s v="Low"/>
    <s v="Large"/>
    <x v="2"/>
    <s v="2010s"/>
    <s v="Fiber"/>
    <n v="6.8644886363636359E-2"/>
  </r>
  <r>
    <n v="2017"/>
    <s v="Rajasthan"/>
    <s v="Chittorgarh"/>
    <x v="0"/>
    <n v="1350"/>
    <n v="2314.17"/>
    <m/>
    <s v="Medium"/>
    <s v="Medium"/>
    <x v="2"/>
    <s v="2010s"/>
    <s v="Cereal"/>
    <n v="1.7141999999999999"/>
  </r>
  <r>
    <n v="2017"/>
    <s v="Rajasthan"/>
    <s v="Chittorgarh"/>
    <x v="1"/>
    <n v="120760"/>
    <n v="2917.48"/>
    <m/>
    <s v="Medium"/>
    <s v="Large"/>
    <x v="2"/>
    <s v="2010s"/>
    <s v="Cereal"/>
    <n v="2.4159324279562768E-2"/>
  </r>
  <r>
    <n v="2017"/>
    <s v="Rajasthan"/>
    <s v="Chittorgarh"/>
    <x v="2"/>
    <n v="22850"/>
    <n v="1415.56"/>
    <m/>
    <s v="Medium"/>
    <s v="Large"/>
    <x v="2"/>
    <s v="2010s"/>
    <s v="Pulse"/>
    <n v="6.1950109409190372E-2"/>
  </r>
  <r>
    <n v="2017"/>
    <s v="Rajasthan"/>
    <s v="Chittorgarh"/>
    <x v="3"/>
    <n v="12310"/>
    <n v="117.52"/>
    <m/>
    <s v="Low"/>
    <s v="Large"/>
    <x v="2"/>
    <s v="2010s"/>
    <s v="Fiber"/>
    <n v="9.5467099918765223E-3"/>
  </r>
  <r>
    <n v="2008"/>
    <s v="Rajasthan"/>
    <s v="Churu"/>
    <x v="2"/>
    <n v="287900"/>
    <n v="501.91"/>
    <m/>
    <s v="Low"/>
    <s v="Large"/>
    <x v="2"/>
    <s v="2000s"/>
    <s v="Pulse"/>
    <n v="1.7433483848558527E-3"/>
  </r>
  <r>
    <n v="2009"/>
    <s v="Rajasthan"/>
    <s v="Churu"/>
    <x v="2"/>
    <n v="162380"/>
    <n v="194.73"/>
    <m/>
    <s v="Low"/>
    <s v="Large"/>
    <x v="2"/>
    <s v="2000s"/>
    <s v="Pulse"/>
    <n v="1.1992240423697499E-3"/>
  </r>
  <r>
    <n v="2010"/>
    <s v="Rajasthan"/>
    <s v="Churu"/>
    <x v="2"/>
    <n v="358730"/>
    <n v="621.11"/>
    <m/>
    <s v="Low"/>
    <s v="Large"/>
    <x v="2"/>
    <s v="2010s"/>
    <s v="Pulse"/>
    <n v="1.7314135979706186E-3"/>
  </r>
  <r>
    <n v="2011"/>
    <s v="Rajasthan"/>
    <s v="Churu"/>
    <x v="2"/>
    <n v="319450"/>
    <n v="128.22"/>
    <m/>
    <s v="Low"/>
    <s v="Large"/>
    <x v="2"/>
    <s v="2010s"/>
    <s v="Pulse"/>
    <n v="4.0137736735013302E-4"/>
  </r>
  <r>
    <n v="2011"/>
    <s v="Rajasthan"/>
    <s v="Churu"/>
    <x v="3"/>
    <n v="80"/>
    <n v="500"/>
    <m/>
    <s v="Low"/>
    <s v="Small"/>
    <x v="2"/>
    <s v="2010s"/>
    <s v="Fiber"/>
    <n v="6.25"/>
  </r>
  <r>
    <n v="2012"/>
    <s v="Rajasthan"/>
    <s v="Churu"/>
    <x v="2"/>
    <n v="127130"/>
    <n v="701.96"/>
    <m/>
    <s v="Low"/>
    <s v="Large"/>
    <x v="2"/>
    <s v="2010s"/>
    <s v="Pulse"/>
    <n v="5.5215920711083142E-3"/>
  </r>
  <r>
    <n v="2012"/>
    <s v="Rajasthan"/>
    <s v="Churu"/>
    <x v="3"/>
    <n v="420"/>
    <n v="95.24"/>
    <m/>
    <s v="Low"/>
    <s v="Small"/>
    <x v="2"/>
    <s v="2010s"/>
    <s v="Fiber"/>
    <n v="0.22676190476190475"/>
  </r>
  <r>
    <n v="2013"/>
    <s v="Rajasthan"/>
    <s v="Churu"/>
    <x v="2"/>
    <n v="387680"/>
    <n v="251.68"/>
    <m/>
    <s v="Low"/>
    <s v="Large"/>
    <x v="2"/>
    <s v="2010s"/>
    <s v="Pulse"/>
    <n v="6.4919521254643009E-4"/>
  </r>
  <r>
    <n v="2013"/>
    <s v="Rajasthan"/>
    <s v="Churu"/>
    <x v="3"/>
    <n v="300"/>
    <n v="100"/>
    <m/>
    <s v="Low"/>
    <s v="Small"/>
    <x v="2"/>
    <s v="2010s"/>
    <s v="Fiber"/>
    <n v="0.33333333333333331"/>
  </r>
  <r>
    <n v="2014"/>
    <s v="Rajasthan"/>
    <s v="Churu"/>
    <x v="2"/>
    <n v="219690"/>
    <n v="312.02999999999997"/>
    <m/>
    <s v="Low"/>
    <s v="Large"/>
    <x v="2"/>
    <s v="2010s"/>
    <s v="Pulse"/>
    <n v="1.4203195411716509E-3"/>
  </r>
  <r>
    <n v="2014"/>
    <s v="Rajasthan"/>
    <s v="Churu"/>
    <x v="3"/>
    <n v="610"/>
    <n v="98.36"/>
    <m/>
    <s v="Low"/>
    <s v="Small"/>
    <x v="2"/>
    <s v="2010s"/>
    <s v="Fiber"/>
    <n v="0.16124590163934427"/>
  </r>
  <r>
    <n v="2015"/>
    <s v="Rajasthan"/>
    <s v="Churu"/>
    <x v="2"/>
    <n v="113170"/>
    <n v="371.56"/>
    <m/>
    <s v="Low"/>
    <s v="Large"/>
    <x v="2"/>
    <s v="2010s"/>
    <s v="Pulse"/>
    <n v="3.2832022620835912E-3"/>
  </r>
  <r>
    <n v="2015"/>
    <s v="Rajasthan"/>
    <s v="Churu"/>
    <x v="3"/>
    <n v="610"/>
    <n v="81.97"/>
    <m/>
    <s v="Low"/>
    <s v="Small"/>
    <x v="2"/>
    <s v="2010s"/>
    <s v="Fiber"/>
    <n v="0.13437704918032786"/>
  </r>
  <r>
    <n v="2016"/>
    <s v="Rajasthan"/>
    <s v="Churu"/>
    <x v="2"/>
    <n v="219110"/>
    <n v="347.46"/>
    <m/>
    <s v="Low"/>
    <s v="Large"/>
    <x v="2"/>
    <s v="2010s"/>
    <s v="Pulse"/>
    <n v="1.5857788325498608E-3"/>
  </r>
  <r>
    <n v="2016"/>
    <s v="Rajasthan"/>
    <s v="Churu"/>
    <x v="3"/>
    <n v="860"/>
    <n v="596.14"/>
    <m/>
    <s v="Low"/>
    <s v="Small"/>
    <x v="2"/>
    <s v="2010s"/>
    <s v="Fiber"/>
    <n v="0.69318604651162785"/>
  </r>
  <r>
    <n v="2017"/>
    <s v="Rajasthan"/>
    <s v="Churu"/>
    <x v="2"/>
    <n v="107090"/>
    <n v="383.01"/>
    <m/>
    <s v="Low"/>
    <s v="Large"/>
    <x v="2"/>
    <s v="2010s"/>
    <s v="Pulse"/>
    <n v="3.5765244187132318E-3"/>
  </r>
  <r>
    <n v="2017"/>
    <s v="Rajasthan"/>
    <s v="Churu"/>
    <x v="3"/>
    <n v="1190"/>
    <n v="60.51"/>
    <m/>
    <s v="Low"/>
    <s v="Medium"/>
    <x v="2"/>
    <s v="2010s"/>
    <s v="Fiber"/>
    <n v="5.0848739495798316E-2"/>
  </r>
  <r>
    <n v="2008"/>
    <s v="Rajasthan"/>
    <s v="Dungarpur"/>
    <x v="0"/>
    <n v="14840"/>
    <n v="221.7"/>
    <m/>
    <s v="Low"/>
    <s v="Large"/>
    <x v="2"/>
    <s v="2000s"/>
    <s v="Cereal"/>
    <n v="1.4939353099730457E-2"/>
  </r>
  <r>
    <n v="2008"/>
    <s v="Rajasthan"/>
    <s v="Dungarpur"/>
    <x v="1"/>
    <n v="88370"/>
    <n v="878.35"/>
    <m/>
    <s v="Low"/>
    <s v="Large"/>
    <x v="2"/>
    <s v="2000s"/>
    <s v="Cereal"/>
    <n v="9.9394590924521894E-3"/>
  </r>
  <r>
    <n v="2008"/>
    <s v="Rajasthan"/>
    <s v="Dungarpur"/>
    <x v="2"/>
    <n v="7700"/>
    <n v="579.22"/>
    <m/>
    <s v="Low"/>
    <s v="Large"/>
    <x v="2"/>
    <s v="2000s"/>
    <s v="Pulse"/>
    <n v="7.5223376623376623E-2"/>
  </r>
  <r>
    <n v="2008"/>
    <s v="Rajasthan"/>
    <s v="Dungarpur"/>
    <x v="3"/>
    <n v="390"/>
    <n v="410.26"/>
    <m/>
    <s v="Low"/>
    <s v="Small"/>
    <x v="2"/>
    <s v="2000s"/>
    <s v="Fiber"/>
    <n v="1.0519487179487179"/>
  </r>
  <r>
    <n v="2009"/>
    <s v="Rajasthan"/>
    <s v="Dungarpur"/>
    <x v="0"/>
    <n v="13960"/>
    <n v="362.46"/>
    <m/>
    <s v="Low"/>
    <s v="Large"/>
    <x v="2"/>
    <s v="2000s"/>
    <s v="Cereal"/>
    <n v="2.5964183381088825E-2"/>
  </r>
  <r>
    <n v="2009"/>
    <s v="Rajasthan"/>
    <s v="Dungarpur"/>
    <x v="1"/>
    <n v="90000"/>
    <n v="632.55999999999995"/>
    <m/>
    <s v="Low"/>
    <s v="Large"/>
    <x v="2"/>
    <s v="2000s"/>
    <s v="Cereal"/>
    <n v="7.0284444444444439E-3"/>
  </r>
  <r>
    <n v="2009"/>
    <s v="Rajasthan"/>
    <s v="Dungarpur"/>
    <x v="2"/>
    <n v="13410"/>
    <n v="1038.78"/>
    <m/>
    <s v="Medium"/>
    <s v="Large"/>
    <x v="2"/>
    <s v="2000s"/>
    <s v="Pulse"/>
    <n v="7.7463087248322141E-2"/>
  </r>
  <r>
    <n v="2009"/>
    <s v="Rajasthan"/>
    <s v="Dungarpur"/>
    <x v="3"/>
    <n v="420"/>
    <n v="357.14"/>
    <m/>
    <s v="Low"/>
    <s v="Small"/>
    <x v="2"/>
    <s v="2000s"/>
    <s v="Fiber"/>
    <n v="0.85033333333333327"/>
  </r>
  <r>
    <n v="2010"/>
    <s v="Rajasthan"/>
    <s v="Dungarpur"/>
    <x v="0"/>
    <n v="13730"/>
    <n v="659.87"/>
    <m/>
    <s v="Low"/>
    <s v="Large"/>
    <x v="2"/>
    <s v="2010s"/>
    <s v="Cereal"/>
    <n v="4.8060451565914056E-2"/>
  </r>
  <r>
    <n v="2010"/>
    <s v="Rajasthan"/>
    <s v="Dungarpur"/>
    <x v="1"/>
    <n v="89060"/>
    <n v="1464.86"/>
    <m/>
    <s v="Medium"/>
    <s v="Large"/>
    <x v="2"/>
    <s v="2010s"/>
    <s v="Cereal"/>
    <n v="1.64480125757916E-2"/>
  </r>
  <r>
    <n v="2010"/>
    <s v="Rajasthan"/>
    <s v="Dungarpur"/>
    <x v="2"/>
    <n v="13570"/>
    <n v="927.78"/>
    <m/>
    <s v="Low"/>
    <s v="Large"/>
    <x v="2"/>
    <s v="2010s"/>
    <s v="Pulse"/>
    <n v="6.8369933677229183E-2"/>
  </r>
  <r>
    <n v="2010"/>
    <s v="Rajasthan"/>
    <s v="Dungarpur"/>
    <x v="3"/>
    <n v="460"/>
    <n v="434.78"/>
    <m/>
    <s v="Low"/>
    <s v="Small"/>
    <x v="2"/>
    <s v="2010s"/>
    <s v="Fiber"/>
    <n v="0.9451739130434782"/>
  </r>
  <r>
    <n v="2011"/>
    <s v="Rajasthan"/>
    <s v="Dungarpur"/>
    <x v="0"/>
    <n v="22030"/>
    <n v="777.58"/>
    <m/>
    <s v="Low"/>
    <s v="Large"/>
    <x v="2"/>
    <s v="2010s"/>
    <s v="Cereal"/>
    <n v="3.5296413980935089E-2"/>
  </r>
  <r>
    <n v="2011"/>
    <s v="Rajasthan"/>
    <s v="Dungarpur"/>
    <x v="1"/>
    <n v="82210"/>
    <n v="482.79"/>
    <m/>
    <s v="Low"/>
    <s v="Large"/>
    <x v="2"/>
    <s v="2010s"/>
    <s v="Cereal"/>
    <n v="5.8726432307505171E-3"/>
  </r>
  <r>
    <n v="2011"/>
    <s v="Rajasthan"/>
    <s v="Dungarpur"/>
    <x v="2"/>
    <n v="14970"/>
    <n v="1262.53"/>
    <m/>
    <s v="Medium"/>
    <s v="Large"/>
    <x v="2"/>
    <s v="2010s"/>
    <s v="Pulse"/>
    <n v="8.4337341349365394E-2"/>
  </r>
  <r>
    <n v="2011"/>
    <s v="Rajasthan"/>
    <s v="Dungarpur"/>
    <x v="3"/>
    <n v="1030"/>
    <n v="524.27"/>
    <m/>
    <s v="Low"/>
    <s v="Medium"/>
    <x v="2"/>
    <s v="2010s"/>
    <s v="Fiber"/>
    <n v="0.50900000000000001"/>
  </r>
  <r>
    <n v="2012"/>
    <s v="Rajasthan"/>
    <s v="Dungarpur"/>
    <x v="0"/>
    <n v="22730"/>
    <n v="945.01"/>
    <m/>
    <s v="Low"/>
    <s v="Large"/>
    <x v="2"/>
    <s v="2010s"/>
    <s v="Cereal"/>
    <n v="4.1575450945886494E-2"/>
  </r>
  <r>
    <n v="2012"/>
    <s v="Rajasthan"/>
    <s v="Dungarpur"/>
    <x v="1"/>
    <n v="79060"/>
    <n v="866.68"/>
    <m/>
    <s v="Low"/>
    <s v="Large"/>
    <x v="2"/>
    <s v="2010s"/>
    <s v="Cereal"/>
    <n v="1.0962307108525171E-2"/>
  </r>
  <r>
    <n v="2012"/>
    <s v="Rajasthan"/>
    <s v="Dungarpur"/>
    <x v="2"/>
    <n v="15380"/>
    <n v="898.57"/>
    <m/>
    <s v="Low"/>
    <s v="Large"/>
    <x v="2"/>
    <s v="2010s"/>
    <s v="Pulse"/>
    <n v="5.8424577373211967E-2"/>
  </r>
  <r>
    <n v="2012"/>
    <s v="Rajasthan"/>
    <s v="Dungarpur"/>
    <x v="3"/>
    <n v="1360"/>
    <n v="88.24"/>
    <m/>
    <s v="Low"/>
    <s v="Medium"/>
    <x v="2"/>
    <s v="2010s"/>
    <s v="Fiber"/>
    <n v="6.488235294117646E-2"/>
  </r>
  <r>
    <n v="2013"/>
    <s v="Rajasthan"/>
    <s v="Dungarpur"/>
    <x v="0"/>
    <n v="22890"/>
    <n v="1096.1099999999999"/>
    <m/>
    <s v="Medium"/>
    <s v="Large"/>
    <x v="2"/>
    <s v="2010s"/>
    <s v="Cereal"/>
    <n v="4.7885976408912186E-2"/>
  </r>
  <r>
    <n v="2013"/>
    <s v="Rajasthan"/>
    <s v="Dungarpur"/>
    <x v="1"/>
    <n v="76160"/>
    <n v="938.42"/>
    <m/>
    <s v="Low"/>
    <s v="Large"/>
    <x v="2"/>
    <s v="2010s"/>
    <s v="Cereal"/>
    <n v="1.2321691176470587E-2"/>
  </r>
  <r>
    <n v="2013"/>
    <s v="Rajasthan"/>
    <s v="Dungarpur"/>
    <x v="2"/>
    <n v="16700"/>
    <n v="1100"/>
    <m/>
    <s v="Medium"/>
    <s v="Large"/>
    <x v="2"/>
    <s v="2010s"/>
    <s v="Pulse"/>
    <n v="6.5868263473053898E-2"/>
  </r>
  <r>
    <n v="2013"/>
    <s v="Rajasthan"/>
    <s v="Dungarpur"/>
    <x v="3"/>
    <n v="1170"/>
    <n v="102.56"/>
    <m/>
    <s v="Low"/>
    <s v="Medium"/>
    <x v="2"/>
    <s v="2010s"/>
    <s v="Fiber"/>
    <n v="8.7658119658119663E-2"/>
  </r>
  <r>
    <n v="2014"/>
    <s v="Rajasthan"/>
    <s v="Dungarpur"/>
    <x v="0"/>
    <n v="16330"/>
    <n v="696.88"/>
    <m/>
    <s v="Low"/>
    <s v="Large"/>
    <x v="2"/>
    <s v="2010s"/>
    <s v="Cereal"/>
    <n v="4.2674831598285362E-2"/>
  </r>
  <r>
    <n v="2014"/>
    <s v="Rajasthan"/>
    <s v="Dungarpur"/>
    <x v="1"/>
    <n v="70760"/>
    <n v="1241.52"/>
    <m/>
    <s v="Medium"/>
    <s v="Large"/>
    <x v="2"/>
    <s v="2010s"/>
    <s v="Cereal"/>
    <n v="1.7545505935556812E-2"/>
  </r>
  <r>
    <n v="2014"/>
    <s v="Rajasthan"/>
    <s v="Dungarpur"/>
    <x v="2"/>
    <n v="13600"/>
    <n v="1314.71"/>
    <m/>
    <s v="Medium"/>
    <s v="Large"/>
    <x v="2"/>
    <s v="2010s"/>
    <s v="Pulse"/>
    <n v="9.6669852941176471E-2"/>
  </r>
  <r>
    <n v="2014"/>
    <s v="Rajasthan"/>
    <s v="Dungarpur"/>
    <x v="3"/>
    <n v="900"/>
    <n v="100"/>
    <m/>
    <s v="Low"/>
    <s v="Small"/>
    <x v="2"/>
    <s v="2010s"/>
    <s v="Fiber"/>
    <n v="0.1111111111111111"/>
  </r>
  <r>
    <n v="2015"/>
    <s v="Rajasthan"/>
    <s v="Dungarpur"/>
    <x v="0"/>
    <n v="16360"/>
    <n v="673.59"/>
    <m/>
    <s v="Low"/>
    <s v="Large"/>
    <x v="2"/>
    <s v="2010s"/>
    <s v="Cereal"/>
    <n v="4.1172982885085578E-2"/>
  </r>
  <r>
    <n v="2015"/>
    <s v="Rajasthan"/>
    <s v="Dungarpur"/>
    <x v="1"/>
    <n v="66600"/>
    <n v="869.07"/>
    <m/>
    <s v="Low"/>
    <s v="Large"/>
    <x v="2"/>
    <s v="2010s"/>
    <s v="Cereal"/>
    <n v="1.30490990990991E-2"/>
  </r>
  <r>
    <n v="2015"/>
    <s v="Rajasthan"/>
    <s v="Dungarpur"/>
    <x v="2"/>
    <n v="10840"/>
    <n v="1007.38"/>
    <m/>
    <s v="Medium"/>
    <s v="Large"/>
    <x v="2"/>
    <s v="2010s"/>
    <s v="Pulse"/>
    <n v="9.2931734317343168E-2"/>
  </r>
  <r>
    <n v="2015"/>
    <s v="Rajasthan"/>
    <s v="Dungarpur"/>
    <x v="3"/>
    <n v="680"/>
    <n v="88.24"/>
    <m/>
    <s v="Low"/>
    <s v="Small"/>
    <x v="2"/>
    <s v="2010s"/>
    <s v="Fiber"/>
    <n v="0.12976470588235292"/>
  </r>
  <r>
    <n v="2016"/>
    <s v="Rajasthan"/>
    <s v="Dungarpur"/>
    <x v="0"/>
    <n v="17680"/>
    <n v="1268.54"/>
    <m/>
    <s v="Medium"/>
    <s v="Large"/>
    <x v="2"/>
    <s v="2010s"/>
    <s v="Cereal"/>
    <n v="7.1749999999999994E-2"/>
  </r>
  <r>
    <n v="2016"/>
    <s v="Rajasthan"/>
    <s v="Dungarpur"/>
    <x v="1"/>
    <n v="63660"/>
    <n v="1374.32"/>
    <m/>
    <s v="Medium"/>
    <s v="Large"/>
    <x v="2"/>
    <s v="2010s"/>
    <s v="Cereal"/>
    <n v="2.1588438579956015E-2"/>
  </r>
  <r>
    <n v="2016"/>
    <s v="Rajasthan"/>
    <s v="Dungarpur"/>
    <x v="2"/>
    <n v="11870"/>
    <n v="1164.58"/>
    <m/>
    <s v="Medium"/>
    <s v="Large"/>
    <x v="2"/>
    <s v="2010s"/>
    <s v="Pulse"/>
    <n v="9.8111204717775902E-2"/>
  </r>
  <r>
    <n v="2016"/>
    <s v="Rajasthan"/>
    <s v="Dungarpur"/>
    <x v="3"/>
    <n v="620"/>
    <n v="230.47"/>
    <m/>
    <s v="Low"/>
    <s v="Small"/>
    <x v="2"/>
    <s v="2010s"/>
    <s v="Fiber"/>
    <n v="0.37172580645161291"/>
  </r>
  <r>
    <n v="2017"/>
    <s v="Rajasthan"/>
    <s v="Dungarpur"/>
    <x v="0"/>
    <n v="17170"/>
    <n v="1149.47"/>
    <m/>
    <s v="Medium"/>
    <s v="Large"/>
    <x v="2"/>
    <s v="2010s"/>
    <s v="Cereal"/>
    <n v="6.6946418171228886E-2"/>
  </r>
  <r>
    <n v="2017"/>
    <s v="Rajasthan"/>
    <s v="Dungarpur"/>
    <x v="1"/>
    <n v="61450"/>
    <n v="1144.17"/>
    <m/>
    <s v="Medium"/>
    <s v="Large"/>
    <x v="2"/>
    <s v="2010s"/>
    <s v="Cereal"/>
    <n v="1.8619528071602932E-2"/>
  </r>
  <r>
    <n v="2017"/>
    <s v="Rajasthan"/>
    <s v="Dungarpur"/>
    <x v="2"/>
    <n v="11700"/>
    <n v="1248.9100000000001"/>
    <m/>
    <s v="Medium"/>
    <s v="Large"/>
    <x v="2"/>
    <s v="2010s"/>
    <s v="Pulse"/>
    <n v="0.10674444444444445"/>
  </r>
  <r>
    <n v="2017"/>
    <s v="Rajasthan"/>
    <s v="Dungarpur"/>
    <x v="3"/>
    <n v="590"/>
    <n v="99.05"/>
    <m/>
    <s v="Low"/>
    <s v="Small"/>
    <x v="2"/>
    <s v="2010s"/>
    <s v="Fiber"/>
    <n v="0.16788135593220338"/>
  </r>
  <r>
    <n v="2008"/>
    <s v="Rajasthan"/>
    <s v="Ganganagar"/>
    <x v="0"/>
    <n v="30660"/>
    <n v="3412.92"/>
    <m/>
    <s v="High"/>
    <s v="Large"/>
    <x v="2"/>
    <s v="2000s"/>
    <s v="Cereal"/>
    <n v="0.11131506849315069"/>
  </r>
  <r>
    <n v="2008"/>
    <s v="Rajasthan"/>
    <s v="Ganganagar"/>
    <x v="1"/>
    <n v="70"/>
    <n v="1857.14"/>
    <m/>
    <s v="Medium"/>
    <s v="Small"/>
    <x v="2"/>
    <s v="2000s"/>
    <s v="Cereal"/>
    <n v="26.530571428571431"/>
  </r>
  <r>
    <n v="2008"/>
    <s v="Rajasthan"/>
    <s v="Ganganagar"/>
    <x v="2"/>
    <n v="322190"/>
    <n v="713.37"/>
    <m/>
    <s v="Low"/>
    <s v="Large"/>
    <x v="2"/>
    <s v="2000s"/>
    <s v="Pulse"/>
    <n v="2.2141283093826624E-3"/>
  </r>
  <r>
    <n v="2008"/>
    <s v="Rajasthan"/>
    <s v="Ganganagar"/>
    <x v="3"/>
    <n v="222870"/>
    <n v="415.53"/>
    <m/>
    <s v="Low"/>
    <s v="Large"/>
    <x v="2"/>
    <s v="2000s"/>
    <s v="Fiber"/>
    <n v="1.8644501278772378E-3"/>
  </r>
  <r>
    <n v="2009"/>
    <s v="Rajasthan"/>
    <s v="Ganganagar"/>
    <x v="0"/>
    <n v="33380"/>
    <n v="3228.58"/>
    <m/>
    <s v="High"/>
    <s v="Large"/>
    <x v="2"/>
    <s v="2000s"/>
    <s v="Cereal"/>
    <n v="9.6721989215098864E-2"/>
  </r>
  <r>
    <n v="2009"/>
    <s v="Rajasthan"/>
    <s v="Ganganagar"/>
    <x v="2"/>
    <n v="230310"/>
    <n v="495.85"/>
    <m/>
    <s v="Low"/>
    <s v="Large"/>
    <x v="2"/>
    <s v="2000s"/>
    <s v="Pulse"/>
    <n v="2.1529677391342104E-3"/>
  </r>
  <r>
    <n v="2009"/>
    <s v="Rajasthan"/>
    <s v="Ganganagar"/>
    <x v="3"/>
    <n v="338550"/>
    <n v="363.52"/>
    <m/>
    <s v="Low"/>
    <s v="Large"/>
    <x v="2"/>
    <s v="2000s"/>
    <s v="Fiber"/>
    <n v="1.0737557229360507E-3"/>
  </r>
  <r>
    <n v="2010"/>
    <s v="Rajasthan"/>
    <s v="Ganganagar"/>
    <x v="0"/>
    <n v="30340"/>
    <n v="3576.14"/>
    <m/>
    <s v="High"/>
    <s v="Large"/>
    <x v="2"/>
    <s v="2010s"/>
    <s v="Cereal"/>
    <n v="0.11786882003955174"/>
  </r>
  <r>
    <n v="2010"/>
    <s v="Rajasthan"/>
    <s v="Ganganagar"/>
    <x v="1"/>
    <n v="30"/>
    <n v="2333.33"/>
    <m/>
    <s v="Medium"/>
    <s v="Small"/>
    <x v="2"/>
    <s v="2010s"/>
    <s v="Cereal"/>
    <n v="77.777666666666661"/>
  </r>
  <r>
    <n v="2010"/>
    <s v="Rajasthan"/>
    <s v="Ganganagar"/>
    <x v="2"/>
    <n v="297970"/>
    <n v="757.46"/>
    <m/>
    <s v="Low"/>
    <s v="Large"/>
    <x v="2"/>
    <s v="2010s"/>
    <s v="Pulse"/>
    <n v="2.5420679934221569E-3"/>
  </r>
  <r>
    <n v="2010"/>
    <s v="Rajasthan"/>
    <s v="Ganganagar"/>
    <x v="3"/>
    <n v="254600"/>
    <n v="416.81"/>
    <m/>
    <s v="Low"/>
    <s v="Large"/>
    <x v="2"/>
    <s v="2010s"/>
    <s v="Fiber"/>
    <n v="1.6371170463472112E-3"/>
  </r>
  <r>
    <n v="2011"/>
    <s v="Rajasthan"/>
    <s v="Ganganagar"/>
    <x v="0"/>
    <n v="31320"/>
    <n v="3165.71"/>
    <m/>
    <s v="High"/>
    <s v="Large"/>
    <x v="2"/>
    <s v="2010s"/>
    <s v="Cereal"/>
    <n v="0.10107630906768839"/>
  </r>
  <r>
    <n v="2011"/>
    <s v="Rajasthan"/>
    <s v="Ganganagar"/>
    <x v="1"/>
    <n v="20"/>
    <n v="1000"/>
    <m/>
    <s v="Medium"/>
    <s v="Small"/>
    <x v="2"/>
    <s v="2010s"/>
    <s v="Cereal"/>
    <n v="50"/>
  </r>
  <r>
    <n v="2011"/>
    <s v="Rajasthan"/>
    <s v="Ganganagar"/>
    <x v="2"/>
    <n v="247980"/>
    <n v="612.47"/>
    <m/>
    <s v="Low"/>
    <s v="Large"/>
    <x v="2"/>
    <s v="2010s"/>
    <s v="Pulse"/>
    <n v="2.4698362771191228E-3"/>
  </r>
  <r>
    <n v="2011"/>
    <s v="Rajasthan"/>
    <s v="Ganganagar"/>
    <x v="3"/>
    <n v="387600"/>
    <n v="518.11"/>
    <m/>
    <s v="Low"/>
    <s v="Large"/>
    <x v="2"/>
    <s v="2010s"/>
    <s v="Fiber"/>
    <n v="1.3367131062951498E-3"/>
  </r>
  <r>
    <n v="2012"/>
    <s v="Rajasthan"/>
    <s v="Ganganagar"/>
    <x v="0"/>
    <n v="29010"/>
    <n v="2746.64"/>
    <m/>
    <s v="Medium"/>
    <s v="Large"/>
    <x v="2"/>
    <s v="2010s"/>
    <s v="Cereal"/>
    <n v="9.4679076180627361E-2"/>
  </r>
  <r>
    <n v="2012"/>
    <s v="Rajasthan"/>
    <s v="Ganganagar"/>
    <x v="1"/>
    <n v="20"/>
    <n v="2000"/>
    <m/>
    <s v="Medium"/>
    <s v="Small"/>
    <x v="2"/>
    <s v="2010s"/>
    <s v="Cereal"/>
    <n v="100"/>
  </r>
  <r>
    <n v="2012"/>
    <s v="Rajasthan"/>
    <s v="Ganganagar"/>
    <x v="2"/>
    <n v="170200"/>
    <n v="927.73"/>
    <m/>
    <s v="Low"/>
    <s v="Large"/>
    <x v="2"/>
    <s v="2010s"/>
    <s v="Pulse"/>
    <n v="5.450822561692127E-3"/>
  </r>
  <r>
    <n v="2012"/>
    <s v="Rajasthan"/>
    <s v="Ganganagar"/>
    <x v="3"/>
    <n v="303830"/>
    <n v="93.34"/>
    <m/>
    <s v="Low"/>
    <s v="Large"/>
    <x v="2"/>
    <s v="2010s"/>
    <s v="Fiber"/>
    <n v="3.0721126945989537E-4"/>
  </r>
  <r>
    <n v="2013"/>
    <s v="Rajasthan"/>
    <s v="Ganganagar"/>
    <x v="0"/>
    <n v="32280"/>
    <n v="3800.81"/>
    <m/>
    <s v="High"/>
    <s v="Large"/>
    <x v="2"/>
    <s v="2010s"/>
    <s v="Cereal"/>
    <n v="0.11774504337050805"/>
  </r>
  <r>
    <n v="2013"/>
    <s v="Rajasthan"/>
    <s v="Ganganagar"/>
    <x v="1"/>
    <n v="80"/>
    <n v="1500"/>
    <m/>
    <s v="Medium"/>
    <s v="Small"/>
    <x v="2"/>
    <s v="2010s"/>
    <s v="Cereal"/>
    <n v="18.75"/>
  </r>
  <r>
    <n v="2013"/>
    <s v="Rajasthan"/>
    <s v="Ganganagar"/>
    <x v="2"/>
    <n v="181500"/>
    <n v="810.25"/>
    <m/>
    <s v="Low"/>
    <s v="Large"/>
    <x v="2"/>
    <s v="2010s"/>
    <s v="Pulse"/>
    <n v="4.4641873278236915E-3"/>
  </r>
  <r>
    <n v="2013"/>
    <s v="Rajasthan"/>
    <s v="Ganganagar"/>
    <x v="3"/>
    <n v="193930"/>
    <n v="96.43"/>
    <m/>
    <s v="Low"/>
    <s v="Large"/>
    <x v="2"/>
    <s v="2010s"/>
    <s v="Fiber"/>
    <n v="4.9724127262414282E-4"/>
  </r>
  <r>
    <n v="2014"/>
    <s v="Rajasthan"/>
    <s v="Ganganagar"/>
    <x v="0"/>
    <n v="39420"/>
    <n v="3529.17"/>
    <m/>
    <s v="High"/>
    <s v="Large"/>
    <x v="2"/>
    <s v="2010s"/>
    <s v="Cereal"/>
    <n v="8.9527397260273978E-2"/>
  </r>
  <r>
    <n v="2014"/>
    <s v="Rajasthan"/>
    <s v="Ganganagar"/>
    <x v="1"/>
    <n v="80"/>
    <n v="1625"/>
    <m/>
    <s v="Medium"/>
    <s v="Small"/>
    <x v="2"/>
    <s v="2010s"/>
    <s v="Cereal"/>
    <n v="20.3125"/>
  </r>
  <r>
    <n v="2014"/>
    <s v="Rajasthan"/>
    <s v="Ganganagar"/>
    <x v="2"/>
    <n v="136610"/>
    <n v="917.14"/>
    <m/>
    <s v="Low"/>
    <s v="Large"/>
    <x v="2"/>
    <s v="2010s"/>
    <s v="Pulse"/>
    <n v="6.7135641607495786E-3"/>
  </r>
  <r>
    <n v="2014"/>
    <s v="Rajasthan"/>
    <s v="Ganganagar"/>
    <x v="3"/>
    <n v="240550"/>
    <n v="100.06"/>
    <m/>
    <s v="Low"/>
    <s v="Large"/>
    <x v="2"/>
    <s v="2010s"/>
    <s v="Fiber"/>
    <n v="4.1596341716898776E-4"/>
  </r>
  <r>
    <n v="2015"/>
    <s v="Rajasthan"/>
    <s v="Ganganagar"/>
    <x v="0"/>
    <n v="45900"/>
    <n v="2898.91"/>
    <m/>
    <s v="Medium"/>
    <s v="Large"/>
    <x v="2"/>
    <s v="2010s"/>
    <s v="Cereal"/>
    <n v="6.3157080610021787E-2"/>
  </r>
  <r>
    <n v="2015"/>
    <s v="Rajasthan"/>
    <s v="Ganganagar"/>
    <x v="1"/>
    <n v="20"/>
    <n v="1500"/>
    <m/>
    <s v="Medium"/>
    <s v="Small"/>
    <x v="2"/>
    <s v="2010s"/>
    <s v="Cereal"/>
    <n v="75"/>
  </r>
  <r>
    <n v="2015"/>
    <s v="Rajasthan"/>
    <s v="Ganganagar"/>
    <x v="2"/>
    <n v="156160"/>
    <n v="826.72"/>
    <m/>
    <s v="Low"/>
    <s v="Large"/>
    <x v="2"/>
    <s v="2010s"/>
    <s v="Pulse"/>
    <n v="5.2940573770491805E-3"/>
  </r>
  <r>
    <n v="2015"/>
    <s v="Rajasthan"/>
    <s v="Ganganagar"/>
    <x v="3"/>
    <n v="204810"/>
    <n v="84.86"/>
    <m/>
    <s v="Low"/>
    <s v="Large"/>
    <x v="2"/>
    <s v="2010s"/>
    <s v="Fiber"/>
    <n v="4.1433523753722963E-4"/>
  </r>
  <r>
    <n v="2016"/>
    <s v="Rajasthan"/>
    <s v="Ganganagar"/>
    <x v="0"/>
    <n v="48220"/>
    <n v="2908.67"/>
    <m/>
    <s v="Medium"/>
    <s v="Large"/>
    <x v="2"/>
    <s v="2010s"/>
    <s v="Cereal"/>
    <n v="6.0320821236001659E-2"/>
  </r>
  <r>
    <n v="2016"/>
    <s v="Rajasthan"/>
    <s v="Ganganagar"/>
    <x v="1"/>
    <n v="220"/>
    <n v="1500"/>
    <m/>
    <s v="Medium"/>
    <s v="Small"/>
    <x v="2"/>
    <s v="2010s"/>
    <s v="Cereal"/>
    <n v="6.8181818181818183"/>
  </r>
  <r>
    <n v="2016"/>
    <s v="Rajasthan"/>
    <s v="Ganganagar"/>
    <x v="2"/>
    <n v="200370"/>
    <n v="820.54"/>
    <m/>
    <s v="Low"/>
    <s v="Large"/>
    <x v="2"/>
    <s v="2010s"/>
    <s v="Pulse"/>
    <n v="4.0951240205619605E-3"/>
  </r>
  <r>
    <n v="2016"/>
    <s v="Rajasthan"/>
    <s v="Ganganagar"/>
    <x v="3"/>
    <n v="250010"/>
    <n v="596.04"/>
    <m/>
    <s v="Low"/>
    <s v="Large"/>
    <x v="2"/>
    <s v="2010s"/>
    <s v="Fiber"/>
    <n v="2.3840646374145031E-3"/>
  </r>
  <r>
    <n v="2017"/>
    <s v="Rajasthan"/>
    <s v="Ganganagar"/>
    <x v="0"/>
    <n v="42180"/>
    <n v="3017.4"/>
    <m/>
    <s v="High"/>
    <s v="Large"/>
    <x v="2"/>
    <s v="2010s"/>
    <s v="Cereal"/>
    <n v="7.1536273115220483E-2"/>
  </r>
  <r>
    <n v="2017"/>
    <s v="Rajasthan"/>
    <s v="Ganganagar"/>
    <x v="1"/>
    <n v="70"/>
    <n v="2013.89"/>
    <m/>
    <s v="Medium"/>
    <s v="Small"/>
    <x v="2"/>
    <s v="2010s"/>
    <s v="Cereal"/>
    <n v="28.769857142857145"/>
  </r>
  <r>
    <n v="2017"/>
    <s v="Rajasthan"/>
    <s v="Ganganagar"/>
    <x v="2"/>
    <n v="196460"/>
    <n v="841.97"/>
    <m/>
    <s v="Low"/>
    <s v="Large"/>
    <x v="2"/>
    <s v="2010s"/>
    <s v="Pulse"/>
    <n v="4.2857070141504635E-3"/>
  </r>
  <r>
    <n v="2017"/>
    <s v="Rajasthan"/>
    <s v="Ganganagar"/>
    <x v="3"/>
    <n v="315650"/>
    <n v="103.3"/>
    <m/>
    <s v="Low"/>
    <s v="Large"/>
    <x v="2"/>
    <s v="2010s"/>
    <s v="Fiber"/>
    <n v="3.2726120703310629E-4"/>
  </r>
  <r>
    <n v="2008"/>
    <s v="Rajasthan"/>
    <s v="Jaipur"/>
    <x v="1"/>
    <n v="5590"/>
    <n v="1221.82"/>
    <m/>
    <s v="Medium"/>
    <s v="Large"/>
    <x v="2"/>
    <s v="2000s"/>
    <s v="Cereal"/>
    <n v="0.21857245080500892"/>
  </r>
  <r>
    <n v="2008"/>
    <s v="Rajasthan"/>
    <s v="Jaipur"/>
    <x v="2"/>
    <n v="35680"/>
    <n v="1024.3800000000001"/>
    <m/>
    <s v="Medium"/>
    <s v="Large"/>
    <x v="2"/>
    <s v="2000s"/>
    <s v="Pulse"/>
    <n v="2.8710201793721975E-2"/>
  </r>
  <r>
    <n v="2008"/>
    <s v="Rajasthan"/>
    <s v="Jaipur"/>
    <x v="3"/>
    <n v="90"/>
    <n v="444.44"/>
    <m/>
    <s v="Low"/>
    <s v="Small"/>
    <x v="2"/>
    <s v="2000s"/>
    <s v="Fiber"/>
    <n v="4.9382222222222225"/>
  </r>
  <r>
    <n v="2009"/>
    <s v="Rajasthan"/>
    <s v="Jaipur"/>
    <x v="1"/>
    <n v="4770"/>
    <n v="587"/>
    <m/>
    <s v="Low"/>
    <s v="Medium"/>
    <x v="2"/>
    <s v="2000s"/>
    <s v="Cereal"/>
    <n v="0.12306079664570231"/>
  </r>
  <r>
    <n v="2009"/>
    <s v="Rajasthan"/>
    <s v="Jaipur"/>
    <x v="2"/>
    <n v="11900"/>
    <n v="854.62"/>
    <m/>
    <s v="Low"/>
    <s v="Large"/>
    <x v="2"/>
    <s v="2000s"/>
    <s v="Pulse"/>
    <n v="7.1816806722689072E-2"/>
  </r>
  <r>
    <n v="2009"/>
    <s v="Rajasthan"/>
    <s v="Jaipur"/>
    <x v="3"/>
    <n v="100"/>
    <n v="300"/>
    <m/>
    <s v="Low"/>
    <s v="Small"/>
    <x v="2"/>
    <s v="2000s"/>
    <s v="Fiber"/>
    <n v="3"/>
  </r>
  <r>
    <n v="2010"/>
    <s v="Rajasthan"/>
    <s v="Jaipur"/>
    <x v="1"/>
    <n v="4210"/>
    <n v="1790.97"/>
    <m/>
    <s v="Medium"/>
    <s v="Medium"/>
    <x v="2"/>
    <s v="2010s"/>
    <s v="Cereal"/>
    <n v="0.42540855106888364"/>
  </r>
  <r>
    <n v="2010"/>
    <s v="Rajasthan"/>
    <s v="Jaipur"/>
    <x v="2"/>
    <n v="114770"/>
    <n v="1755.77"/>
    <m/>
    <s v="Medium"/>
    <s v="Large"/>
    <x v="2"/>
    <s v="2010s"/>
    <s v="Pulse"/>
    <n v="1.5298161540472248E-2"/>
  </r>
  <r>
    <n v="2010"/>
    <s v="Rajasthan"/>
    <s v="Jaipur"/>
    <x v="3"/>
    <n v="100"/>
    <n v="400"/>
    <m/>
    <s v="Low"/>
    <s v="Small"/>
    <x v="2"/>
    <s v="2010s"/>
    <s v="Fiber"/>
    <n v="4"/>
  </r>
  <r>
    <n v="2011"/>
    <s v="Rajasthan"/>
    <s v="Jaipur"/>
    <x v="1"/>
    <n v="4300"/>
    <n v="1295.3499999999999"/>
    <m/>
    <s v="Medium"/>
    <s v="Medium"/>
    <x v="2"/>
    <s v="2010s"/>
    <s v="Cereal"/>
    <n v="0.3012441860465116"/>
  </r>
  <r>
    <n v="2011"/>
    <s v="Rajasthan"/>
    <s v="Jaipur"/>
    <x v="2"/>
    <n v="115590"/>
    <n v="911.06"/>
    <m/>
    <s v="Low"/>
    <s v="Large"/>
    <x v="2"/>
    <s v="2010s"/>
    <s v="Pulse"/>
    <n v="7.8818236871701693E-3"/>
  </r>
  <r>
    <n v="2011"/>
    <s v="Rajasthan"/>
    <s v="Jaipur"/>
    <x v="3"/>
    <n v="110"/>
    <n v="545.45000000000005"/>
    <m/>
    <s v="Low"/>
    <s v="Small"/>
    <x v="2"/>
    <s v="2010s"/>
    <s v="Fiber"/>
    <n v="4.958636363636364"/>
  </r>
  <r>
    <n v="2012"/>
    <s v="Rajasthan"/>
    <s v="Jaipur"/>
    <x v="1"/>
    <n v="3050"/>
    <n v="1121.31"/>
    <m/>
    <s v="Medium"/>
    <s v="Medium"/>
    <x v="2"/>
    <s v="2010s"/>
    <s v="Cereal"/>
    <n v="0.36764262295081968"/>
  </r>
  <r>
    <n v="2012"/>
    <s v="Rajasthan"/>
    <s v="Jaipur"/>
    <x v="2"/>
    <n v="115870"/>
    <n v="1573.4"/>
    <m/>
    <s v="Medium"/>
    <s v="Large"/>
    <x v="2"/>
    <s v="2010s"/>
    <s v="Pulse"/>
    <n v="1.3579010960559247E-2"/>
  </r>
  <r>
    <n v="2012"/>
    <s v="Rajasthan"/>
    <s v="Jaipur"/>
    <x v="3"/>
    <n v="210"/>
    <n v="95.24"/>
    <m/>
    <s v="Low"/>
    <s v="Small"/>
    <x v="2"/>
    <s v="2010s"/>
    <s v="Fiber"/>
    <n v="0.4535238095238095"/>
  </r>
  <r>
    <n v="2013"/>
    <s v="Rajasthan"/>
    <s v="Jaipur"/>
    <x v="1"/>
    <n v="3210"/>
    <n v="1404.98"/>
    <m/>
    <s v="Medium"/>
    <s v="Medium"/>
    <x v="2"/>
    <s v="2010s"/>
    <s v="Cereal"/>
    <n v="0.4376884735202492"/>
  </r>
  <r>
    <n v="2013"/>
    <s v="Rajasthan"/>
    <s v="Jaipur"/>
    <x v="2"/>
    <n v="162620"/>
    <n v="1254.4000000000001"/>
    <m/>
    <s v="Medium"/>
    <s v="Large"/>
    <x v="2"/>
    <s v="2010s"/>
    <s v="Pulse"/>
    <n v="7.7136883532160872E-3"/>
  </r>
  <r>
    <n v="2013"/>
    <s v="Rajasthan"/>
    <s v="Jaipur"/>
    <x v="3"/>
    <n v="70"/>
    <n v="142.86000000000001"/>
    <m/>
    <s v="Low"/>
    <s v="Small"/>
    <x v="2"/>
    <s v="2010s"/>
    <s v="Fiber"/>
    <n v="2.0408571428571429"/>
  </r>
  <r>
    <n v="2014"/>
    <s v="Rajasthan"/>
    <s v="Jaipur"/>
    <x v="1"/>
    <n v="2320"/>
    <n v="1181.03"/>
    <m/>
    <s v="Medium"/>
    <s v="Medium"/>
    <x v="2"/>
    <s v="2010s"/>
    <s v="Cereal"/>
    <n v="0.50906465517241373"/>
  </r>
  <r>
    <n v="2014"/>
    <s v="Rajasthan"/>
    <s v="Jaipur"/>
    <x v="2"/>
    <n v="137550"/>
    <n v="803.05"/>
    <m/>
    <s v="Low"/>
    <s v="Large"/>
    <x v="2"/>
    <s v="2010s"/>
    <s v="Pulse"/>
    <n v="5.8382406397673569E-3"/>
  </r>
  <r>
    <n v="2014"/>
    <s v="Rajasthan"/>
    <s v="Jaipur"/>
    <x v="3"/>
    <n v="210"/>
    <n v="95.24"/>
    <m/>
    <s v="Low"/>
    <s v="Small"/>
    <x v="2"/>
    <s v="2010s"/>
    <s v="Fiber"/>
    <n v="0.4535238095238095"/>
  </r>
  <r>
    <n v="2015"/>
    <s v="Rajasthan"/>
    <s v="Jaipur"/>
    <x v="1"/>
    <n v="2450"/>
    <n v="1526.53"/>
    <m/>
    <s v="Medium"/>
    <s v="Medium"/>
    <x v="2"/>
    <s v="2010s"/>
    <s v="Cereal"/>
    <n v="0.6230734693877551"/>
  </r>
  <r>
    <n v="2015"/>
    <s v="Rajasthan"/>
    <s v="Jaipur"/>
    <x v="2"/>
    <n v="26360"/>
    <n v="977.24"/>
    <m/>
    <s v="Low"/>
    <s v="Large"/>
    <x v="2"/>
    <s v="2010s"/>
    <s v="Pulse"/>
    <n v="3.7072837632776932E-2"/>
  </r>
  <r>
    <n v="2015"/>
    <s v="Rajasthan"/>
    <s v="Jaipur"/>
    <x v="3"/>
    <n v="150"/>
    <n v="66.67"/>
    <m/>
    <s v="Low"/>
    <s v="Small"/>
    <x v="2"/>
    <s v="2010s"/>
    <s v="Fiber"/>
    <n v="0.44446666666666668"/>
  </r>
  <r>
    <n v="2016"/>
    <s v="Rajasthan"/>
    <s v="Jaipur"/>
    <x v="1"/>
    <n v="1980"/>
    <n v="1497.98"/>
    <m/>
    <s v="Medium"/>
    <s v="Medium"/>
    <x v="2"/>
    <s v="2010s"/>
    <s v="Cereal"/>
    <n v="0.75655555555555554"/>
  </r>
  <r>
    <n v="2016"/>
    <s v="Rajasthan"/>
    <s v="Jaipur"/>
    <x v="2"/>
    <n v="114840"/>
    <n v="1105.26"/>
    <m/>
    <s v="Medium"/>
    <s v="Large"/>
    <x v="2"/>
    <s v="2010s"/>
    <s v="Pulse"/>
    <n v="9.6243469174503663E-3"/>
  </r>
  <r>
    <n v="2016"/>
    <s v="Rajasthan"/>
    <s v="Jaipur"/>
    <x v="3"/>
    <n v="100"/>
    <n v="595.66999999999996"/>
    <m/>
    <s v="Low"/>
    <s v="Small"/>
    <x v="2"/>
    <s v="2010s"/>
    <s v="Fiber"/>
    <n v="5.9566999999999997"/>
  </r>
  <r>
    <n v="2017"/>
    <s v="Rajasthan"/>
    <s v="Jaipur"/>
    <x v="1"/>
    <n v="1990"/>
    <n v="1306.6500000000001"/>
    <m/>
    <s v="Medium"/>
    <s v="Medium"/>
    <x v="2"/>
    <s v="2010s"/>
    <s v="Cereal"/>
    <n v="0.65660804020100505"/>
  </r>
  <r>
    <n v="2017"/>
    <s v="Rajasthan"/>
    <s v="Jaipur"/>
    <x v="2"/>
    <n v="36120"/>
    <n v="1096.3699999999999"/>
    <m/>
    <s v="Medium"/>
    <s v="Large"/>
    <x v="2"/>
    <s v="2010s"/>
    <s v="Pulse"/>
    <n v="3.0353543743078623E-2"/>
  </r>
  <r>
    <n v="2017"/>
    <s v="Rajasthan"/>
    <s v="Jaipur"/>
    <x v="3"/>
    <n v="200"/>
    <n v="98.68"/>
    <m/>
    <s v="Low"/>
    <s v="Small"/>
    <x v="2"/>
    <s v="2010s"/>
    <s v="Fiber"/>
    <n v="0.49340000000000006"/>
  </r>
  <r>
    <n v="2008"/>
    <s v="Rajasthan"/>
    <s v="Jaisalmer"/>
    <x v="2"/>
    <n v="66960"/>
    <n v="528.23"/>
    <m/>
    <s v="Low"/>
    <s v="Large"/>
    <x v="2"/>
    <s v="2000s"/>
    <s v="Pulse"/>
    <n v="7.8887395459976105E-3"/>
  </r>
  <r>
    <n v="2008"/>
    <s v="Rajasthan"/>
    <s v="Jaisalmer"/>
    <x v="3"/>
    <n v="40"/>
    <n v="500"/>
    <m/>
    <s v="Low"/>
    <s v="Small"/>
    <x v="2"/>
    <s v="2000s"/>
    <s v="Fiber"/>
    <n v="12.5"/>
  </r>
  <r>
    <n v="2009"/>
    <s v="Rajasthan"/>
    <s v="Jaisalmer"/>
    <x v="2"/>
    <n v="52680"/>
    <n v="361.43"/>
    <m/>
    <s v="Low"/>
    <s v="Large"/>
    <x v="2"/>
    <s v="2000s"/>
    <s v="Pulse"/>
    <n v="6.8608580106302207E-3"/>
  </r>
  <r>
    <n v="2009"/>
    <s v="Rajasthan"/>
    <s v="Jaisalmer"/>
    <x v="3"/>
    <n v="110"/>
    <n v="363.64"/>
    <m/>
    <s v="Low"/>
    <s v="Small"/>
    <x v="2"/>
    <s v="2000s"/>
    <s v="Fiber"/>
    <n v="3.3058181818181818"/>
  </r>
  <r>
    <n v="2010"/>
    <s v="Rajasthan"/>
    <s v="Jaisalmer"/>
    <x v="2"/>
    <n v="79530"/>
    <n v="654.34"/>
    <m/>
    <s v="Low"/>
    <s v="Large"/>
    <x v="2"/>
    <s v="2010s"/>
    <s v="Pulse"/>
    <n v="8.2275870740601033E-3"/>
  </r>
  <r>
    <n v="2010"/>
    <s v="Rajasthan"/>
    <s v="Jaisalmer"/>
    <x v="3"/>
    <n v="40"/>
    <n v="500"/>
    <m/>
    <s v="Low"/>
    <s v="Small"/>
    <x v="2"/>
    <s v="2010s"/>
    <s v="Fiber"/>
    <n v="12.5"/>
  </r>
  <r>
    <n v="2011"/>
    <s v="Rajasthan"/>
    <s v="Jaisalmer"/>
    <x v="2"/>
    <n v="94020"/>
    <n v="861.63"/>
    <m/>
    <s v="Low"/>
    <s v="Large"/>
    <x v="2"/>
    <s v="2010s"/>
    <s v="Pulse"/>
    <n v="9.1643267389917033E-3"/>
  </r>
  <r>
    <n v="2011"/>
    <s v="Rajasthan"/>
    <s v="Jaisalmer"/>
    <x v="3"/>
    <n v="340"/>
    <n v="529.41"/>
    <m/>
    <s v="Low"/>
    <s v="Small"/>
    <x v="2"/>
    <s v="2010s"/>
    <s v="Fiber"/>
    <n v="1.5570882352941176"/>
  </r>
  <r>
    <n v="2012"/>
    <s v="Rajasthan"/>
    <s v="Jaisalmer"/>
    <x v="2"/>
    <n v="130490"/>
    <n v="618.44000000000005"/>
    <m/>
    <s v="Low"/>
    <s v="Large"/>
    <x v="2"/>
    <s v="2010s"/>
    <s v="Pulse"/>
    <n v="4.7393670013027821E-3"/>
  </r>
  <r>
    <n v="2012"/>
    <s v="Rajasthan"/>
    <s v="Jaisalmer"/>
    <x v="3"/>
    <n v="140"/>
    <n v="71.430000000000007"/>
    <m/>
    <s v="Low"/>
    <s v="Small"/>
    <x v="2"/>
    <s v="2010s"/>
    <s v="Fiber"/>
    <n v="0.51021428571428573"/>
  </r>
  <r>
    <n v="2013"/>
    <s v="Rajasthan"/>
    <s v="Jaisalmer"/>
    <x v="2"/>
    <n v="143650"/>
    <n v="884.44"/>
    <m/>
    <s v="Low"/>
    <s v="Large"/>
    <x v="2"/>
    <s v="2010s"/>
    <s v="Pulse"/>
    <n v="6.1569091541942228E-3"/>
  </r>
  <r>
    <n v="2013"/>
    <s v="Rajasthan"/>
    <s v="Jaisalmer"/>
    <x v="3"/>
    <n v="170"/>
    <n v="117.65"/>
    <m/>
    <s v="Low"/>
    <s v="Small"/>
    <x v="2"/>
    <s v="2010s"/>
    <s v="Fiber"/>
    <n v="0.69205882352941184"/>
  </r>
  <r>
    <n v="2014"/>
    <s v="Rajasthan"/>
    <s v="Jaisalmer"/>
    <x v="2"/>
    <n v="107830"/>
    <n v="450.25"/>
    <m/>
    <s v="Low"/>
    <s v="Large"/>
    <x v="2"/>
    <s v="2010s"/>
    <s v="Pulse"/>
    <n v="4.1755541129555786E-3"/>
  </r>
  <r>
    <n v="2014"/>
    <s v="Rajasthan"/>
    <s v="Jaisalmer"/>
    <x v="3"/>
    <n v="280"/>
    <n v="107.14"/>
    <m/>
    <s v="Low"/>
    <s v="Small"/>
    <x v="2"/>
    <s v="2010s"/>
    <s v="Fiber"/>
    <n v="0.38264285714285712"/>
  </r>
  <r>
    <n v="2015"/>
    <s v="Rajasthan"/>
    <s v="Jaisalmer"/>
    <x v="2"/>
    <n v="131690"/>
    <n v="1007.52"/>
    <m/>
    <s v="Medium"/>
    <s v="Large"/>
    <x v="2"/>
    <s v="2010s"/>
    <s v="Pulse"/>
    <n v="7.6506948135773405E-3"/>
  </r>
  <r>
    <n v="2015"/>
    <s v="Rajasthan"/>
    <s v="Jaisalmer"/>
    <x v="3"/>
    <n v="190"/>
    <n v="105.26"/>
    <m/>
    <s v="Low"/>
    <s v="Small"/>
    <x v="2"/>
    <s v="2010s"/>
    <s v="Fiber"/>
    <n v="0.55400000000000005"/>
  </r>
  <r>
    <n v="2016"/>
    <s v="Rajasthan"/>
    <s v="Jaisalmer"/>
    <x v="2"/>
    <n v="152930"/>
    <n v="895.07"/>
    <m/>
    <s v="Low"/>
    <s v="Large"/>
    <x v="2"/>
    <s v="2010s"/>
    <s v="Pulse"/>
    <n v="5.8528084744654419E-3"/>
  </r>
  <r>
    <n v="2016"/>
    <s v="Rajasthan"/>
    <s v="Jaisalmer"/>
    <x v="3"/>
    <n v="40"/>
    <n v="595.71"/>
    <m/>
    <s v="Low"/>
    <s v="Small"/>
    <x v="2"/>
    <s v="2010s"/>
    <s v="Fiber"/>
    <n v="14.892750000000001"/>
  </r>
  <r>
    <n v="2017"/>
    <s v="Rajasthan"/>
    <s v="Jaisalmer"/>
    <x v="2"/>
    <n v="159080"/>
    <n v="789.65"/>
    <m/>
    <s v="Low"/>
    <s v="Large"/>
    <x v="2"/>
    <s v="2010s"/>
    <s v="Pulse"/>
    <n v="4.9638546643198389E-3"/>
  </r>
  <r>
    <n v="2017"/>
    <s v="Rajasthan"/>
    <s v="Jaisalmer"/>
    <x v="3"/>
    <n v="170"/>
    <n v="98.74"/>
    <m/>
    <s v="Low"/>
    <s v="Small"/>
    <x v="2"/>
    <s v="2010s"/>
    <s v="Fiber"/>
    <n v="0.58082352941176463"/>
  </r>
  <r>
    <n v="2008"/>
    <s v="Rajasthan"/>
    <s v="Jalore"/>
    <x v="1"/>
    <n v="50"/>
    <n v="1800"/>
    <m/>
    <s v="Medium"/>
    <s v="Small"/>
    <x v="2"/>
    <s v="2000s"/>
    <s v="Cereal"/>
    <n v="36"/>
  </r>
  <r>
    <n v="2008"/>
    <s v="Rajasthan"/>
    <s v="Jalore"/>
    <x v="2"/>
    <n v="960"/>
    <n v="531.25"/>
    <m/>
    <s v="Low"/>
    <s v="Small"/>
    <x v="2"/>
    <s v="2000s"/>
    <s v="Pulse"/>
    <n v="0.55338541666666663"/>
  </r>
  <r>
    <n v="2008"/>
    <s v="Rajasthan"/>
    <s v="Jalore"/>
    <x v="3"/>
    <n v="720"/>
    <n v="402.78"/>
    <m/>
    <s v="Low"/>
    <s v="Small"/>
    <x v="2"/>
    <s v="2000s"/>
    <s v="Fiber"/>
    <n v="0.55941666666666667"/>
  </r>
  <r>
    <n v="2009"/>
    <s v="Rajasthan"/>
    <s v="Jalore"/>
    <x v="1"/>
    <n v="20"/>
    <n v="1500"/>
    <m/>
    <s v="Medium"/>
    <s v="Small"/>
    <x v="2"/>
    <s v="2000s"/>
    <s v="Cereal"/>
    <n v="75"/>
  </r>
  <r>
    <n v="2009"/>
    <s v="Rajasthan"/>
    <s v="Jalore"/>
    <x v="2"/>
    <n v="20"/>
    <n v="500"/>
    <m/>
    <s v="Low"/>
    <s v="Small"/>
    <x v="2"/>
    <s v="2000s"/>
    <s v="Pulse"/>
    <n v="25"/>
  </r>
  <r>
    <n v="2009"/>
    <s v="Rajasthan"/>
    <s v="Jalore"/>
    <x v="3"/>
    <n v="690"/>
    <n v="347.83"/>
    <m/>
    <s v="Low"/>
    <s v="Small"/>
    <x v="2"/>
    <s v="2000s"/>
    <s v="Fiber"/>
    <n v="0.50410144927536227"/>
  </r>
  <r>
    <n v="2010"/>
    <s v="Rajasthan"/>
    <s v="Jalore"/>
    <x v="1"/>
    <n v="30"/>
    <n v="2000"/>
    <m/>
    <s v="Medium"/>
    <s v="Small"/>
    <x v="2"/>
    <s v="2010s"/>
    <s v="Cereal"/>
    <n v="66.666666666666671"/>
  </r>
  <r>
    <n v="2010"/>
    <s v="Rajasthan"/>
    <s v="Jalore"/>
    <x v="2"/>
    <n v="7910"/>
    <n v="415.93"/>
    <m/>
    <s v="Low"/>
    <s v="Large"/>
    <x v="2"/>
    <s v="2010s"/>
    <s v="Pulse"/>
    <n v="5.2582806573957017E-2"/>
  </r>
  <r>
    <n v="2010"/>
    <s v="Rajasthan"/>
    <s v="Jalore"/>
    <x v="3"/>
    <n v="340"/>
    <n v="441.18"/>
    <m/>
    <s v="Low"/>
    <s v="Small"/>
    <x v="2"/>
    <s v="2010s"/>
    <s v="Fiber"/>
    <n v="1.2975882352941177"/>
  </r>
  <r>
    <n v="2011"/>
    <s v="Rajasthan"/>
    <s v="Jalore"/>
    <x v="1"/>
    <n v="40"/>
    <n v="1500"/>
    <m/>
    <s v="Medium"/>
    <s v="Small"/>
    <x v="2"/>
    <s v="2010s"/>
    <s v="Cereal"/>
    <n v="37.5"/>
  </r>
  <r>
    <n v="2011"/>
    <s v="Rajasthan"/>
    <s v="Jalore"/>
    <x v="2"/>
    <n v="4120"/>
    <n v="589.80999999999995"/>
    <m/>
    <s v="Low"/>
    <s v="Medium"/>
    <x v="2"/>
    <s v="2010s"/>
    <s v="Pulse"/>
    <n v="0.14315776699029126"/>
  </r>
  <r>
    <n v="2011"/>
    <s v="Rajasthan"/>
    <s v="Jalore"/>
    <x v="3"/>
    <n v="700"/>
    <n v="514.29"/>
    <m/>
    <s v="Low"/>
    <s v="Small"/>
    <x v="2"/>
    <s v="2010s"/>
    <s v="Fiber"/>
    <n v="0.73469999999999991"/>
  </r>
  <r>
    <n v="2012"/>
    <s v="Rajasthan"/>
    <s v="Jalore"/>
    <x v="1"/>
    <n v="50"/>
    <n v="2000"/>
    <m/>
    <s v="Medium"/>
    <s v="Small"/>
    <x v="2"/>
    <s v="2010s"/>
    <s v="Cereal"/>
    <n v="40"/>
  </r>
  <r>
    <n v="2012"/>
    <s v="Rajasthan"/>
    <s v="Jalore"/>
    <x v="2"/>
    <n v="1850"/>
    <n v="843.24"/>
    <m/>
    <s v="Low"/>
    <s v="Medium"/>
    <x v="2"/>
    <s v="2010s"/>
    <s v="Pulse"/>
    <n v="0.45580540540540543"/>
  </r>
  <r>
    <n v="2012"/>
    <s v="Rajasthan"/>
    <s v="Jalore"/>
    <x v="3"/>
    <n v="910"/>
    <n v="87.91"/>
    <m/>
    <s v="Low"/>
    <s v="Small"/>
    <x v="2"/>
    <s v="2010s"/>
    <s v="Fiber"/>
    <n v="9.6604395604395599E-2"/>
  </r>
  <r>
    <n v="2013"/>
    <s v="Rajasthan"/>
    <s v="Jalore"/>
    <x v="1"/>
    <n v="70"/>
    <n v="1714.29"/>
    <m/>
    <s v="Medium"/>
    <s v="Small"/>
    <x v="2"/>
    <s v="2010s"/>
    <s v="Cereal"/>
    <n v="24.489857142857144"/>
  </r>
  <r>
    <n v="2013"/>
    <s v="Rajasthan"/>
    <s v="Jalore"/>
    <x v="2"/>
    <n v="14020"/>
    <n v="767.48"/>
    <m/>
    <s v="Low"/>
    <s v="Large"/>
    <x v="2"/>
    <s v="2010s"/>
    <s v="Pulse"/>
    <n v="5.4741797432239656E-2"/>
  </r>
  <r>
    <n v="2013"/>
    <s v="Rajasthan"/>
    <s v="Jalore"/>
    <x v="3"/>
    <n v="480"/>
    <n v="104.17"/>
    <m/>
    <s v="Low"/>
    <s v="Small"/>
    <x v="2"/>
    <s v="2010s"/>
    <s v="Fiber"/>
    <n v="0.21702083333333333"/>
  </r>
  <r>
    <n v="2014"/>
    <s v="Rajasthan"/>
    <s v="Jalore"/>
    <x v="1"/>
    <n v="40"/>
    <n v="1500"/>
    <m/>
    <s v="Medium"/>
    <s v="Small"/>
    <x v="2"/>
    <s v="2010s"/>
    <s v="Cereal"/>
    <n v="37.5"/>
  </r>
  <r>
    <n v="2014"/>
    <s v="Rajasthan"/>
    <s v="Jalore"/>
    <x v="2"/>
    <n v="360"/>
    <n v="638.89"/>
    <m/>
    <s v="Low"/>
    <s v="Small"/>
    <x v="2"/>
    <s v="2010s"/>
    <s v="Pulse"/>
    <n v="1.7746944444444444"/>
  </r>
  <r>
    <n v="2014"/>
    <s v="Rajasthan"/>
    <s v="Jalore"/>
    <x v="3"/>
    <n v="650"/>
    <n v="92.31"/>
    <m/>
    <s v="Low"/>
    <s v="Small"/>
    <x v="2"/>
    <s v="2010s"/>
    <s v="Fiber"/>
    <n v="0.14201538461538463"/>
  </r>
  <r>
    <n v="2015"/>
    <s v="Rajasthan"/>
    <s v="Jalore"/>
    <x v="1"/>
    <n v="50"/>
    <n v="1200"/>
    <m/>
    <s v="Medium"/>
    <s v="Small"/>
    <x v="2"/>
    <s v="2010s"/>
    <s v="Cereal"/>
    <n v="24"/>
  </r>
  <r>
    <n v="2015"/>
    <s v="Rajasthan"/>
    <s v="Jalore"/>
    <x v="2"/>
    <n v="1590"/>
    <n v="742.14"/>
    <m/>
    <s v="Low"/>
    <s v="Medium"/>
    <x v="2"/>
    <s v="2010s"/>
    <s v="Pulse"/>
    <n v="0.46675471698113208"/>
  </r>
  <r>
    <n v="2015"/>
    <s v="Rajasthan"/>
    <s v="Jalore"/>
    <x v="3"/>
    <n v="350"/>
    <n v="85.71"/>
    <m/>
    <s v="Low"/>
    <s v="Small"/>
    <x v="2"/>
    <s v="2010s"/>
    <s v="Fiber"/>
    <n v="0.24488571428571426"/>
  </r>
  <r>
    <n v="2016"/>
    <s v="Rajasthan"/>
    <s v="Jalore"/>
    <x v="1"/>
    <n v="50"/>
    <n v="1489.8"/>
    <m/>
    <s v="Medium"/>
    <s v="Small"/>
    <x v="2"/>
    <s v="2010s"/>
    <s v="Cereal"/>
    <n v="29.795999999999999"/>
  </r>
  <r>
    <n v="2016"/>
    <s v="Rajasthan"/>
    <s v="Jalore"/>
    <x v="2"/>
    <n v="16870"/>
    <n v="1169.9100000000001"/>
    <m/>
    <s v="Medium"/>
    <s v="Large"/>
    <x v="2"/>
    <s v="2010s"/>
    <s v="Pulse"/>
    <n v="6.9348547717842324E-2"/>
  </r>
  <r>
    <n v="2016"/>
    <s v="Rajasthan"/>
    <s v="Jalore"/>
    <x v="3"/>
    <n v="260"/>
    <n v="596.12"/>
    <m/>
    <s v="Low"/>
    <s v="Small"/>
    <x v="2"/>
    <s v="2010s"/>
    <s v="Fiber"/>
    <n v="2.2927692307692307"/>
  </r>
  <r>
    <n v="2017"/>
    <s v="Rajasthan"/>
    <s v="Jalore"/>
    <x v="1"/>
    <n v="30"/>
    <n v="2029.41"/>
    <m/>
    <s v="Medium"/>
    <s v="Small"/>
    <x v="2"/>
    <s v="2010s"/>
    <s v="Cereal"/>
    <n v="67.647000000000006"/>
  </r>
  <r>
    <n v="2017"/>
    <s v="Rajasthan"/>
    <s v="Jalore"/>
    <x v="2"/>
    <n v="27230"/>
    <n v="1156.53"/>
    <m/>
    <s v="Medium"/>
    <s v="Large"/>
    <x v="2"/>
    <s v="2010s"/>
    <s v="Pulse"/>
    <n v="4.2472640470069774E-2"/>
  </r>
  <r>
    <n v="2017"/>
    <s v="Rajasthan"/>
    <s v="Jalore"/>
    <x v="3"/>
    <n v="560"/>
    <n v="99.06"/>
    <m/>
    <s v="Low"/>
    <s v="Small"/>
    <x v="2"/>
    <s v="2010s"/>
    <s v="Fiber"/>
    <n v="0.17689285714285716"/>
  </r>
  <r>
    <n v="2008"/>
    <s v="Rajasthan"/>
    <s v="Jhalawar"/>
    <x v="0"/>
    <n v="1680"/>
    <n v="1803.57"/>
    <m/>
    <s v="Medium"/>
    <s v="Medium"/>
    <x v="2"/>
    <s v="2000s"/>
    <s v="Cereal"/>
    <n v="1.0735535714285713"/>
  </r>
  <r>
    <n v="2008"/>
    <s v="Rajasthan"/>
    <s v="Jhalawar"/>
    <x v="1"/>
    <n v="37580"/>
    <n v="2138.9"/>
    <m/>
    <s v="Medium"/>
    <s v="Large"/>
    <x v="2"/>
    <s v="2000s"/>
    <s v="Cereal"/>
    <n v="5.6915912719531669E-2"/>
  </r>
  <r>
    <n v="2008"/>
    <s v="Rajasthan"/>
    <s v="Jhalawar"/>
    <x v="2"/>
    <n v="30040"/>
    <n v="1017.64"/>
    <m/>
    <s v="Medium"/>
    <s v="Large"/>
    <x v="2"/>
    <s v="2000s"/>
    <s v="Pulse"/>
    <n v="3.3876165113182422E-2"/>
  </r>
  <r>
    <n v="2008"/>
    <s v="Rajasthan"/>
    <s v="Jhalawar"/>
    <x v="3"/>
    <n v="10"/>
    <n v="1000"/>
    <m/>
    <s v="Medium"/>
    <s v="Small"/>
    <x v="2"/>
    <s v="2000s"/>
    <s v="Fiber"/>
    <n v="100"/>
  </r>
  <r>
    <n v="2009"/>
    <s v="Rajasthan"/>
    <s v="Jhalawar"/>
    <x v="0"/>
    <n v="2400"/>
    <n v="1512.5"/>
    <m/>
    <s v="Medium"/>
    <s v="Medium"/>
    <x v="2"/>
    <s v="2000s"/>
    <s v="Cereal"/>
    <n v="0.63020833333333337"/>
  </r>
  <r>
    <n v="2009"/>
    <s v="Rajasthan"/>
    <s v="Jhalawar"/>
    <x v="1"/>
    <n v="35710"/>
    <n v="1991.6"/>
    <m/>
    <s v="Medium"/>
    <s v="Large"/>
    <x v="2"/>
    <s v="2000s"/>
    <s v="Cereal"/>
    <n v="5.5771492579109488E-2"/>
  </r>
  <r>
    <n v="2009"/>
    <s v="Rajasthan"/>
    <s v="Jhalawar"/>
    <x v="2"/>
    <n v="46090"/>
    <n v="906.7"/>
    <m/>
    <s v="Low"/>
    <s v="Large"/>
    <x v="2"/>
    <s v="2000s"/>
    <s v="Pulse"/>
    <n v="1.9672380125840747E-2"/>
  </r>
  <r>
    <n v="2010"/>
    <s v="Rajasthan"/>
    <s v="Jhalawar"/>
    <x v="0"/>
    <n v="2290"/>
    <n v="2558.9499999999998"/>
    <m/>
    <s v="Medium"/>
    <s v="Medium"/>
    <x v="2"/>
    <s v="2010s"/>
    <s v="Cereal"/>
    <n v="1.1174454148471615"/>
  </r>
  <r>
    <n v="2010"/>
    <s v="Rajasthan"/>
    <s v="Jhalawar"/>
    <x v="1"/>
    <n v="40580"/>
    <n v="2089.6999999999998"/>
    <m/>
    <s v="Medium"/>
    <s v="Large"/>
    <x v="2"/>
    <s v="2010s"/>
    <s v="Cereal"/>
    <n v="5.1495810744208968E-2"/>
  </r>
  <r>
    <n v="2010"/>
    <s v="Rajasthan"/>
    <s v="Jhalawar"/>
    <x v="2"/>
    <n v="36470"/>
    <n v="776.53"/>
    <m/>
    <s v="Low"/>
    <s v="Large"/>
    <x v="2"/>
    <s v="2010s"/>
    <s v="Pulse"/>
    <n v="2.1292295037016726E-2"/>
  </r>
  <r>
    <n v="2011"/>
    <s v="Rajasthan"/>
    <s v="Jhalawar"/>
    <x v="0"/>
    <n v="1780"/>
    <n v="4101.12"/>
    <m/>
    <s v="High"/>
    <s v="Medium"/>
    <x v="2"/>
    <s v="2010s"/>
    <s v="Cereal"/>
    <n v="2.3039999999999998"/>
  </r>
  <r>
    <n v="2011"/>
    <s v="Rajasthan"/>
    <s v="Jhalawar"/>
    <x v="1"/>
    <n v="33150"/>
    <n v="1715.84"/>
    <m/>
    <s v="Medium"/>
    <s v="Large"/>
    <x v="2"/>
    <s v="2010s"/>
    <s v="Cereal"/>
    <n v="5.1759879336349922E-2"/>
  </r>
  <r>
    <n v="2011"/>
    <s v="Rajasthan"/>
    <s v="Jhalawar"/>
    <x v="2"/>
    <n v="14760"/>
    <n v="1026.42"/>
    <m/>
    <s v="Medium"/>
    <s v="Large"/>
    <x v="2"/>
    <s v="2010s"/>
    <s v="Pulse"/>
    <n v="6.9540650406504076E-2"/>
  </r>
  <r>
    <n v="2011"/>
    <s v="Rajasthan"/>
    <s v="Jhalawar"/>
    <x v="3"/>
    <n v="10"/>
    <n v="1000"/>
    <m/>
    <s v="Medium"/>
    <s v="Small"/>
    <x v="2"/>
    <s v="2010s"/>
    <s v="Fiber"/>
    <n v="100"/>
  </r>
  <r>
    <n v="2012"/>
    <s v="Rajasthan"/>
    <s v="Jhalawar"/>
    <x v="0"/>
    <n v="1620"/>
    <n v="1765.43"/>
    <m/>
    <s v="Medium"/>
    <s v="Medium"/>
    <x v="2"/>
    <s v="2010s"/>
    <s v="Cereal"/>
    <n v="1.0897716049382717"/>
  </r>
  <r>
    <n v="2012"/>
    <s v="Rajasthan"/>
    <s v="Jhalawar"/>
    <x v="1"/>
    <n v="28600"/>
    <n v="2164.69"/>
    <m/>
    <s v="Medium"/>
    <s v="Large"/>
    <x v="2"/>
    <s v="2010s"/>
    <s v="Cereal"/>
    <n v="7.5688461538461538E-2"/>
  </r>
  <r>
    <n v="2012"/>
    <s v="Rajasthan"/>
    <s v="Jhalawar"/>
    <x v="2"/>
    <n v="16990"/>
    <n v="1110.06"/>
    <m/>
    <s v="Medium"/>
    <s v="Large"/>
    <x v="2"/>
    <s v="2010s"/>
    <s v="Pulse"/>
    <n v="6.533608004708652E-2"/>
  </r>
  <r>
    <n v="2013"/>
    <s v="Rajasthan"/>
    <s v="Jhalawar"/>
    <x v="0"/>
    <n v="2060"/>
    <n v="2145.63"/>
    <m/>
    <s v="Medium"/>
    <s v="Medium"/>
    <x v="2"/>
    <s v="2010s"/>
    <s v="Cereal"/>
    <n v="1.0415679611650486"/>
  </r>
  <r>
    <n v="2013"/>
    <s v="Rajasthan"/>
    <s v="Jhalawar"/>
    <x v="1"/>
    <n v="21840"/>
    <n v="921.7"/>
    <m/>
    <s v="Low"/>
    <s v="Large"/>
    <x v="2"/>
    <s v="2010s"/>
    <s v="Cereal"/>
    <n v="4.2202380952380956E-2"/>
  </r>
  <r>
    <n v="2013"/>
    <s v="Rajasthan"/>
    <s v="Jhalawar"/>
    <x v="2"/>
    <n v="24370"/>
    <n v="878.13"/>
    <m/>
    <s v="Low"/>
    <s v="Large"/>
    <x v="2"/>
    <s v="2010s"/>
    <s v="Pulse"/>
    <n v="3.6033237587197377E-2"/>
  </r>
  <r>
    <n v="2014"/>
    <s v="Rajasthan"/>
    <s v="Jhalawar"/>
    <x v="0"/>
    <n v="3230"/>
    <n v="2185.7600000000002"/>
    <m/>
    <s v="Medium"/>
    <s v="Medium"/>
    <x v="2"/>
    <s v="2010s"/>
    <s v="Cereal"/>
    <n v="0.67670588235294127"/>
  </r>
  <r>
    <n v="2014"/>
    <s v="Rajasthan"/>
    <s v="Jhalawar"/>
    <x v="1"/>
    <n v="36670"/>
    <n v="2030.54"/>
    <m/>
    <s v="Medium"/>
    <s v="Large"/>
    <x v="2"/>
    <s v="2010s"/>
    <s v="Cereal"/>
    <n v="5.5373329697300244E-2"/>
  </r>
  <r>
    <n v="2014"/>
    <s v="Rajasthan"/>
    <s v="Jhalawar"/>
    <x v="2"/>
    <n v="10980"/>
    <n v="1048.27"/>
    <m/>
    <s v="Medium"/>
    <s v="Large"/>
    <x v="2"/>
    <s v="2010s"/>
    <s v="Pulse"/>
    <n v="9.5470856102003634E-2"/>
  </r>
  <r>
    <n v="2015"/>
    <s v="Rajasthan"/>
    <s v="Jhalawar"/>
    <x v="0"/>
    <n v="3260"/>
    <n v="2021.47"/>
    <m/>
    <s v="Medium"/>
    <s v="Medium"/>
    <x v="2"/>
    <s v="2010s"/>
    <s v="Cereal"/>
    <n v="0.62008282208588961"/>
  </r>
  <r>
    <n v="2015"/>
    <s v="Rajasthan"/>
    <s v="Jhalawar"/>
    <x v="1"/>
    <n v="31560"/>
    <n v="1803.55"/>
    <m/>
    <s v="Medium"/>
    <s v="Large"/>
    <x v="2"/>
    <s v="2010s"/>
    <s v="Cereal"/>
    <n v="5.7146704689480354E-2"/>
  </r>
  <r>
    <n v="2015"/>
    <s v="Rajasthan"/>
    <s v="Jhalawar"/>
    <x v="2"/>
    <n v="9510"/>
    <n v="1049.42"/>
    <m/>
    <s v="Medium"/>
    <s v="Large"/>
    <x v="2"/>
    <s v="2010s"/>
    <s v="Pulse"/>
    <n v="0.11034910620399579"/>
  </r>
  <r>
    <n v="2016"/>
    <s v="Rajasthan"/>
    <s v="Jhalawar"/>
    <x v="0"/>
    <n v="4420"/>
    <n v="1818.72"/>
    <m/>
    <s v="Medium"/>
    <s v="Medium"/>
    <x v="2"/>
    <s v="2010s"/>
    <s v="Cereal"/>
    <n v="0.41147511312217194"/>
  </r>
  <r>
    <n v="2016"/>
    <s v="Rajasthan"/>
    <s v="Jhalawar"/>
    <x v="1"/>
    <n v="50640"/>
    <n v="1868.67"/>
    <m/>
    <s v="Medium"/>
    <s v="Large"/>
    <x v="2"/>
    <s v="2010s"/>
    <s v="Cereal"/>
    <n v="3.6901066350710901E-2"/>
  </r>
  <r>
    <n v="2016"/>
    <s v="Rajasthan"/>
    <s v="Jhalawar"/>
    <x v="2"/>
    <n v="17320"/>
    <n v="1290.67"/>
    <m/>
    <s v="Medium"/>
    <s v="Large"/>
    <x v="2"/>
    <s v="2010s"/>
    <s v="Pulse"/>
    <n v="7.451905311778291E-2"/>
  </r>
  <r>
    <n v="2017"/>
    <s v="Rajasthan"/>
    <s v="Jhalawar"/>
    <x v="0"/>
    <n v="4450"/>
    <n v="2884.81"/>
    <m/>
    <s v="Medium"/>
    <s v="Medium"/>
    <x v="2"/>
    <s v="2010s"/>
    <s v="Cereal"/>
    <n v="0.64827191011235952"/>
  </r>
  <r>
    <n v="2017"/>
    <s v="Rajasthan"/>
    <s v="Jhalawar"/>
    <x v="1"/>
    <n v="45990"/>
    <n v="3064.08"/>
    <m/>
    <s v="High"/>
    <s v="Large"/>
    <x v="2"/>
    <s v="2010s"/>
    <s v="Cereal"/>
    <n v="6.6624918460534893E-2"/>
  </r>
  <r>
    <n v="2017"/>
    <s v="Rajasthan"/>
    <s v="Jhalawar"/>
    <x v="2"/>
    <n v="57910"/>
    <n v="1533.64"/>
    <m/>
    <s v="Medium"/>
    <s v="Large"/>
    <x v="2"/>
    <s v="2010s"/>
    <s v="Pulse"/>
    <n v="2.6483163529614922E-2"/>
  </r>
  <r>
    <n v="2008"/>
    <s v="Rajasthan"/>
    <s v="Jhunjhunu"/>
    <x v="2"/>
    <n v="76100"/>
    <n v="1122.3399999999999"/>
    <m/>
    <s v="Medium"/>
    <s v="Large"/>
    <x v="2"/>
    <s v="2000s"/>
    <s v="Pulse"/>
    <n v="1.4748226018396845E-2"/>
  </r>
  <r>
    <n v="2008"/>
    <s v="Rajasthan"/>
    <s v="Jhunjhunu"/>
    <x v="3"/>
    <n v="20"/>
    <n v="500"/>
    <m/>
    <s v="Low"/>
    <s v="Small"/>
    <x v="2"/>
    <s v="2000s"/>
    <s v="Fiber"/>
    <n v="25"/>
  </r>
  <r>
    <n v="2009"/>
    <s v="Rajasthan"/>
    <s v="Jhunjhunu"/>
    <x v="2"/>
    <n v="55500"/>
    <n v="884.68"/>
    <m/>
    <s v="Low"/>
    <s v="Large"/>
    <x v="2"/>
    <s v="2000s"/>
    <s v="Pulse"/>
    <n v="1.5940180180180178E-2"/>
  </r>
  <r>
    <n v="2009"/>
    <s v="Rajasthan"/>
    <s v="Jhunjhunu"/>
    <x v="3"/>
    <n v="30"/>
    <n v="333.33"/>
    <m/>
    <s v="Low"/>
    <s v="Small"/>
    <x v="2"/>
    <s v="2000s"/>
    <s v="Fiber"/>
    <n v="11.110999999999999"/>
  </r>
  <r>
    <n v="2010"/>
    <s v="Rajasthan"/>
    <s v="Jhunjhunu"/>
    <x v="2"/>
    <n v="129440"/>
    <n v="1095.57"/>
    <m/>
    <s v="Medium"/>
    <s v="Large"/>
    <x v="2"/>
    <s v="2010s"/>
    <s v="Pulse"/>
    <n v="8.4639215080346102E-3"/>
  </r>
  <r>
    <n v="2010"/>
    <s v="Rajasthan"/>
    <s v="Jhunjhunu"/>
    <x v="3"/>
    <n v="20"/>
    <n v="500"/>
    <m/>
    <s v="Low"/>
    <s v="Small"/>
    <x v="2"/>
    <s v="2010s"/>
    <s v="Fiber"/>
    <n v="25"/>
  </r>
  <r>
    <n v="2011"/>
    <s v="Rajasthan"/>
    <s v="Jhunjhunu"/>
    <x v="2"/>
    <n v="75070"/>
    <n v="1035.3"/>
    <m/>
    <s v="Medium"/>
    <s v="Large"/>
    <x v="2"/>
    <s v="2010s"/>
    <s v="Pulse"/>
    <n v="1.3791128280271747E-2"/>
  </r>
  <r>
    <n v="2011"/>
    <s v="Rajasthan"/>
    <s v="Jhunjhunu"/>
    <x v="3"/>
    <n v="270"/>
    <n v="518.52"/>
    <m/>
    <s v="Low"/>
    <s v="Small"/>
    <x v="2"/>
    <s v="2010s"/>
    <s v="Fiber"/>
    <n v="1.9204444444444444"/>
  </r>
  <r>
    <n v="2012"/>
    <s v="Rajasthan"/>
    <s v="Jhunjhunu"/>
    <x v="2"/>
    <n v="62750"/>
    <n v="1358.73"/>
    <m/>
    <s v="Medium"/>
    <s v="Large"/>
    <x v="2"/>
    <s v="2010s"/>
    <s v="Pulse"/>
    <n v="2.1653067729083667E-2"/>
  </r>
  <r>
    <n v="2012"/>
    <s v="Rajasthan"/>
    <s v="Jhunjhunu"/>
    <x v="3"/>
    <n v="440"/>
    <n v="90.91"/>
    <m/>
    <s v="Low"/>
    <s v="Small"/>
    <x v="2"/>
    <s v="2010s"/>
    <s v="Fiber"/>
    <n v="0.20661363636363636"/>
  </r>
  <r>
    <n v="2013"/>
    <s v="Rajasthan"/>
    <s v="Jhunjhunu"/>
    <x v="2"/>
    <n v="115050"/>
    <n v="1201.83"/>
    <m/>
    <s v="Medium"/>
    <s v="Large"/>
    <x v="2"/>
    <s v="2010s"/>
    <s v="Pulse"/>
    <n v="1.0446153846153846E-2"/>
  </r>
  <r>
    <n v="2013"/>
    <s v="Rajasthan"/>
    <s v="Jhunjhunu"/>
    <x v="3"/>
    <n v="260"/>
    <n v="115.38"/>
    <m/>
    <s v="Low"/>
    <s v="Small"/>
    <x v="2"/>
    <s v="2010s"/>
    <s v="Fiber"/>
    <n v="0.44376923076923075"/>
  </r>
  <r>
    <n v="2014"/>
    <s v="Rajasthan"/>
    <s v="Jhunjhunu"/>
    <x v="2"/>
    <n v="65280"/>
    <n v="1174.02"/>
    <m/>
    <s v="Medium"/>
    <s v="Large"/>
    <x v="2"/>
    <s v="2010s"/>
    <s v="Pulse"/>
    <n v="1.7984375E-2"/>
  </r>
  <r>
    <n v="2014"/>
    <s v="Rajasthan"/>
    <s v="Jhunjhunu"/>
    <x v="3"/>
    <n v="920"/>
    <n v="97.83"/>
    <m/>
    <s v="Low"/>
    <s v="Small"/>
    <x v="2"/>
    <s v="2010s"/>
    <s v="Fiber"/>
    <n v="0.10633695652173913"/>
  </r>
  <r>
    <n v="2015"/>
    <s v="Rajasthan"/>
    <s v="Jhunjhunu"/>
    <x v="2"/>
    <n v="50240"/>
    <n v="1000"/>
    <m/>
    <s v="Medium"/>
    <s v="Large"/>
    <x v="2"/>
    <s v="2010s"/>
    <s v="Pulse"/>
    <n v="1.9904458598726114E-2"/>
  </r>
  <r>
    <n v="2015"/>
    <s v="Rajasthan"/>
    <s v="Jhunjhunu"/>
    <x v="3"/>
    <n v="1780"/>
    <n v="84.27"/>
    <m/>
    <s v="Low"/>
    <s v="Medium"/>
    <x v="2"/>
    <s v="2010s"/>
    <s v="Fiber"/>
    <n v="4.7342696629213483E-2"/>
  </r>
  <r>
    <n v="2016"/>
    <s v="Rajasthan"/>
    <s v="Jhunjhunu"/>
    <x v="2"/>
    <n v="56900"/>
    <n v="1252.18"/>
    <m/>
    <s v="Medium"/>
    <s v="Large"/>
    <x v="2"/>
    <s v="2010s"/>
    <s v="Pulse"/>
    <n v="2.2006678383128295E-2"/>
  </r>
  <r>
    <n v="2016"/>
    <s v="Rajasthan"/>
    <s v="Jhunjhunu"/>
    <x v="3"/>
    <n v="3810"/>
    <n v="609.04999999999995"/>
    <m/>
    <s v="Low"/>
    <s v="Medium"/>
    <x v="2"/>
    <s v="2010s"/>
    <s v="Fiber"/>
    <n v="0.15985564304461941"/>
  </r>
  <r>
    <n v="2017"/>
    <s v="Rajasthan"/>
    <s v="Jhunjhunu"/>
    <x v="2"/>
    <n v="58080"/>
    <n v="1361.84"/>
    <m/>
    <s v="Medium"/>
    <s v="Large"/>
    <x v="2"/>
    <s v="2010s"/>
    <s v="Pulse"/>
    <n v="2.3447658402203857E-2"/>
  </r>
  <r>
    <n v="2017"/>
    <s v="Rajasthan"/>
    <s v="Jhunjhunu"/>
    <x v="3"/>
    <n v="8690"/>
    <n v="73.84"/>
    <m/>
    <s v="Low"/>
    <s v="Large"/>
    <x v="2"/>
    <s v="2010s"/>
    <s v="Fiber"/>
    <n v="8.4971231300345236E-3"/>
  </r>
  <r>
    <n v="2008"/>
    <s v="Rajasthan"/>
    <s v="Jodhpur"/>
    <x v="1"/>
    <n v="40"/>
    <n v="1750"/>
    <m/>
    <s v="Medium"/>
    <s v="Small"/>
    <x v="2"/>
    <s v="2000s"/>
    <s v="Cereal"/>
    <n v="43.75"/>
  </r>
  <r>
    <n v="2008"/>
    <s v="Rajasthan"/>
    <s v="Jodhpur"/>
    <x v="2"/>
    <n v="620"/>
    <n v="774.19"/>
    <m/>
    <s v="Low"/>
    <s v="Small"/>
    <x v="2"/>
    <s v="2000s"/>
    <s v="Pulse"/>
    <n v="1.2486935483870969"/>
  </r>
  <r>
    <n v="2008"/>
    <s v="Rajasthan"/>
    <s v="Jodhpur"/>
    <x v="3"/>
    <n v="9170"/>
    <n v="524.54"/>
    <m/>
    <s v="Low"/>
    <s v="Large"/>
    <x v="2"/>
    <s v="2000s"/>
    <s v="Fiber"/>
    <n v="5.7201744820065424E-2"/>
  </r>
  <r>
    <n v="2009"/>
    <s v="Rajasthan"/>
    <s v="Jodhpur"/>
    <x v="1"/>
    <n v="20"/>
    <n v="1000"/>
    <m/>
    <s v="Medium"/>
    <s v="Small"/>
    <x v="2"/>
    <s v="2000s"/>
    <s v="Cereal"/>
    <n v="50"/>
  </r>
  <r>
    <n v="2009"/>
    <s v="Rajasthan"/>
    <s v="Jodhpur"/>
    <x v="2"/>
    <n v="160"/>
    <n v="625"/>
    <m/>
    <s v="Low"/>
    <s v="Small"/>
    <x v="2"/>
    <s v="2000s"/>
    <s v="Pulse"/>
    <n v="3.90625"/>
  </r>
  <r>
    <n v="2009"/>
    <s v="Rajasthan"/>
    <s v="Jodhpur"/>
    <x v="3"/>
    <n v="11020"/>
    <n v="415.61"/>
    <m/>
    <s v="Low"/>
    <s v="Large"/>
    <x v="2"/>
    <s v="2000s"/>
    <s v="Fiber"/>
    <n v="3.7714156079854809E-2"/>
  </r>
  <r>
    <n v="2010"/>
    <s v="Rajasthan"/>
    <s v="Jodhpur"/>
    <x v="2"/>
    <n v="5800"/>
    <n v="898.28"/>
    <m/>
    <s v="Low"/>
    <s v="Large"/>
    <x v="2"/>
    <s v="2010s"/>
    <s v="Pulse"/>
    <n v="0.1548758620689655"/>
  </r>
  <r>
    <n v="2010"/>
    <s v="Rajasthan"/>
    <s v="Jodhpur"/>
    <x v="3"/>
    <n v="11610"/>
    <n v="577.09"/>
    <m/>
    <s v="Low"/>
    <s v="Large"/>
    <x v="2"/>
    <s v="2010s"/>
    <s v="Fiber"/>
    <n v="4.9706287683031869E-2"/>
  </r>
  <r>
    <n v="2011"/>
    <s v="Rajasthan"/>
    <s v="Jodhpur"/>
    <x v="1"/>
    <n v="10"/>
    <n v="1000"/>
    <m/>
    <s v="Medium"/>
    <s v="Small"/>
    <x v="2"/>
    <s v="2010s"/>
    <s v="Cereal"/>
    <n v="100"/>
  </r>
  <r>
    <n v="2011"/>
    <s v="Rajasthan"/>
    <s v="Jodhpur"/>
    <x v="2"/>
    <n v="2820"/>
    <n v="1088.6500000000001"/>
    <m/>
    <s v="Medium"/>
    <s v="Medium"/>
    <x v="2"/>
    <s v="2010s"/>
    <s v="Pulse"/>
    <n v="0.38604609929078015"/>
  </r>
  <r>
    <n v="2011"/>
    <s v="Rajasthan"/>
    <s v="Jodhpur"/>
    <x v="3"/>
    <n v="19100"/>
    <n v="600"/>
    <m/>
    <s v="Low"/>
    <s v="Large"/>
    <x v="2"/>
    <s v="2010s"/>
    <s v="Fiber"/>
    <n v="3.1413612565445025E-2"/>
  </r>
  <r>
    <n v="2012"/>
    <s v="Rajasthan"/>
    <s v="Jodhpur"/>
    <x v="1"/>
    <n v="10"/>
    <n v="1000"/>
    <m/>
    <s v="Medium"/>
    <s v="Small"/>
    <x v="2"/>
    <s v="2010s"/>
    <s v="Cereal"/>
    <n v="100"/>
  </r>
  <r>
    <n v="2012"/>
    <s v="Rajasthan"/>
    <s v="Jodhpur"/>
    <x v="2"/>
    <n v="1890"/>
    <n v="899.47"/>
    <m/>
    <s v="Low"/>
    <s v="Medium"/>
    <x v="2"/>
    <s v="2010s"/>
    <s v="Pulse"/>
    <n v="0.47591005291005295"/>
  </r>
  <r>
    <n v="2012"/>
    <s v="Rajasthan"/>
    <s v="Jodhpur"/>
    <x v="3"/>
    <n v="26250"/>
    <n v="90.67"/>
    <m/>
    <s v="Low"/>
    <s v="Large"/>
    <x v="2"/>
    <s v="2010s"/>
    <s v="Fiber"/>
    <n v="3.4540952380952383E-3"/>
  </r>
  <r>
    <n v="2013"/>
    <s v="Rajasthan"/>
    <s v="Jodhpur"/>
    <x v="2"/>
    <n v="10660"/>
    <n v="809.57"/>
    <m/>
    <s v="Low"/>
    <s v="Large"/>
    <x v="2"/>
    <s v="2010s"/>
    <s v="Pulse"/>
    <n v="7.5944652908067553E-2"/>
  </r>
  <r>
    <n v="2013"/>
    <s v="Rajasthan"/>
    <s v="Jodhpur"/>
    <x v="3"/>
    <n v="30320"/>
    <n v="137.86000000000001"/>
    <m/>
    <s v="Low"/>
    <s v="Large"/>
    <x v="2"/>
    <s v="2010s"/>
    <s v="Fiber"/>
    <n v="4.5468337730870719E-3"/>
  </r>
  <r>
    <n v="2014"/>
    <s v="Rajasthan"/>
    <s v="Jodhpur"/>
    <x v="2"/>
    <n v="1420"/>
    <n v="718.31"/>
    <m/>
    <s v="Low"/>
    <s v="Medium"/>
    <x v="2"/>
    <s v="2010s"/>
    <s v="Pulse"/>
    <n v="0.50585211267605634"/>
  </r>
  <r>
    <n v="2014"/>
    <s v="Rajasthan"/>
    <s v="Jodhpur"/>
    <x v="3"/>
    <n v="42390"/>
    <n v="78.319999999999993"/>
    <m/>
    <s v="Low"/>
    <s v="Large"/>
    <x v="2"/>
    <s v="2010s"/>
    <s v="Fiber"/>
    <n v="1.84760556735079E-3"/>
  </r>
  <r>
    <n v="2015"/>
    <s v="Rajasthan"/>
    <s v="Jodhpur"/>
    <x v="1"/>
    <n v="10"/>
    <n v="1000"/>
    <m/>
    <s v="Medium"/>
    <s v="Small"/>
    <x v="2"/>
    <s v="2010s"/>
    <s v="Cereal"/>
    <n v="100"/>
  </r>
  <r>
    <n v="2015"/>
    <s v="Rajasthan"/>
    <s v="Jodhpur"/>
    <x v="2"/>
    <n v="4380"/>
    <n v="1045.6600000000001"/>
    <m/>
    <s v="Medium"/>
    <s v="Medium"/>
    <x v="2"/>
    <s v="2010s"/>
    <s v="Pulse"/>
    <n v="0.23873515981735161"/>
  </r>
  <r>
    <n v="2015"/>
    <s v="Rajasthan"/>
    <s v="Jodhpur"/>
    <x v="3"/>
    <n v="43160"/>
    <n v="79.94"/>
    <m/>
    <s v="Low"/>
    <s v="Large"/>
    <x v="2"/>
    <s v="2010s"/>
    <s v="Fiber"/>
    <n v="1.8521779425393883E-3"/>
  </r>
  <r>
    <n v="2016"/>
    <s v="Rajasthan"/>
    <s v="Jodhpur"/>
    <x v="1"/>
    <n v="10"/>
    <n v="1500"/>
    <m/>
    <s v="Medium"/>
    <s v="Small"/>
    <x v="2"/>
    <s v="2010s"/>
    <s v="Cereal"/>
    <n v="150"/>
  </r>
  <r>
    <n v="2016"/>
    <s v="Rajasthan"/>
    <s v="Jodhpur"/>
    <x v="2"/>
    <n v="19070"/>
    <n v="941.63"/>
    <m/>
    <s v="Low"/>
    <s v="Large"/>
    <x v="2"/>
    <s v="2010s"/>
    <s v="Pulse"/>
    <n v="4.9377556371263766E-2"/>
  </r>
  <r>
    <n v="2016"/>
    <s v="Rajasthan"/>
    <s v="Jodhpur"/>
    <x v="3"/>
    <n v="40550"/>
    <n v="886.64"/>
    <m/>
    <s v="Low"/>
    <s v="Large"/>
    <x v="2"/>
    <s v="2010s"/>
    <s v="Fiber"/>
    <n v="2.1865351418002464E-2"/>
  </r>
  <r>
    <n v="2017"/>
    <s v="Rajasthan"/>
    <s v="Jodhpur"/>
    <x v="2"/>
    <n v="19370"/>
    <n v="1460.69"/>
    <m/>
    <s v="Medium"/>
    <s v="Large"/>
    <x v="2"/>
    <s v="2010s"/>
    <s v="Pulse"/>
    <n v="7.5409912235415599E-2"/>
  </r>
  <r>
    <n v="2017"/>
    <s v="Rajasthan"/>
    <s v="Jodhpur"/>
    <x v="3"/>
    <n v="46710"/>
    <n v="82.54"/>
    <m/>
    <s v="Low"/>
    <s v="Large"/>
    <x v="2"/>
    <s v="2010s"/>
    <s v="Fiber"/>
    <n v="1.7670734318133163E-3"/>
  </r>
  <r>
    <n v="2008"/>
    <s v="Rajasthan"/>
    <s v="Kota"/>
    <x v="0"/>
    <n v="18410"/>
    <n v="3088"/>
    <m/>
    <s v="High"/>
    <s v="Large"/>
    <x v="2"/>
    <s v="2000s"/>
    <s v="Cereal"/>
    <n v="0.16773492667028789"/>
  </r>
  <r>
    <n v="2008"/>
    <s v="Rajasthan"/>
    <s v="Kota"/>
    <x v="1"/>
    <n v="19530"/>
    <n v="1462.37"/>
    <m/>
    <s v="Medium"/>
    <s v="Large"/>
    <x v="2"/>
    <s v="2000s"/>
    <s v="Cereal"/>
    <n v="7.4878136200716844E-2"/>
  </r>
  <r>
    <n v="2008"/>
    <s v="Rajasthan"/>
    <s v="Kota"/>
    <x v="2"/>
    <n v="8710"/>
    <n v="1119.4000000000001"/>
    <m/>
    <s v="Medium"/>
    <s v="Large"/>
    <x v="2"/>
    <s v="2000s"/>
    <s v="Pulse"/>
    <n v="0.12851894374282435"/>
  </r>
  <r>
    <n v="2009"/>
    <s v="Rajasthan"/>
    <s v="Kota"/>
    <x v="0"/>
    <n v="25650"/>
    <n v="2191.81"/>
    <m/>
    <s v="Medium"/>
    <s v="Large"/>
    <x v="2"/>
    <s v="2000s"/>
    <s v="Cereal"/>
    <n v="8.5450682261208569E-2"/>
  </r>
  <r>
    <n v="2009"/>
    <s v="Rajasthan"/>
    <s v="Kota"/>
    <x v="1"/>
    <n v="25170"/>
    <n v="1509.73"/>
    <m/>
    <s v="Medium"/>
    <s v="Large"/>
    <x v="2"/>
    <s v="2000s"/>
    <s v="Cereal"/>
    <n v="5.9981326976559397E-2"/>
  </r>
  <r>
    <n v="2009"/>
    <s v="Rajasthan"/>
    <s v="Kota"/>
    <x v="2"/>
    <n v="10970"/>
    <n v="1055.6099999999999"/>
    <m/>
    <s v="Medium"/>
    <s v="Large"/>
    <x v="2"/>
    <s v="2000s"/>
    <s v="Pulse"/>
    <n v="9.622698268003646E-2"/>
  </r>
  <r>
    <n v="2009"/>
    <s v="Rajasthan"/>
    <s v="Kota"/>
    <x v="3"/>
    <n v="50"/>
    <n v="200"/>
    <m/>
    <s v="Low"/>
    <s v="Small"/>
    <x v="2"/>
    <s v="2000s"/>
    <s v="Fiber"/>
    <n v="4"/>
  </r>
  <r>
    <n v="2010"/>
    <s v="Rajasthan"/>
    <s v="Kota"/>
    <x v="0"/>
    <n v="22200"/>
    <n v="2795.5"/>
    <m/>
    <s v="Medium"/>
    <s v="Large"/>
    <x v="2"/>
    <s v="2010s"/>
    <s v="Cereal"/>
    <n v="0.12592342342342341"/>
  </r>
  <r>
    <n v="2010"/>
    <s v="Rajasthan"/>
    <s v="Kota"/>
    <x v="1"/>
    <n v="31010"/>
    <n v="2357.63"/>
    <m/>
    <s v="Medium"/>
    <s v="Large"/>
    <x v="2"/>
    <s v="2010s"/>
    <s v="Cereal"/>
    <n v="7.6028055465978725E-2"/>
  </r>
  <r>
    <n v="2010"/>
    <s v="Rajasthan"/>
    <s v="Kota"/>
    <x v="2"/>
    <n v="15570"/>
    <n v="1249.2"/>
    <m/>
    <s v="Medium"/>
    <s v="Large"/>
    <x v="2"/>
    <s v="2010s"/>
    <s v="Pulse"/>
    <n v="8.0231213872832371E-2"/>
  </r>
  <r>
    <n v="2011"/>
    <s v="Rajasthan"/>
    <s v="Kota"/>
    <x v="0"/>
    <n v="16720"/>
    <n v="2297.25"/>
    <m/>
    <s v="Medium"/>
    <s v="Large"/>
    <x v="2"/>
    <s v="2010s"/>
    <s v="Cereal"/>
    <n v="0.13739533492822967"/>
  </r>
  <r>
    <n v="2011"/>
    <s v="Rajasthan"/>
    <s v="Kota"/>
    <x v="1"/>
    <n v="20740"/>
    <n v="1654.29"/>
    <m/>
    <s v="Medium"/>
    <s v="Large"/>
    <x v="2"/>
    <s v="2010s"/>
    <s v="Cereal"/>
    <n v="7.9763259402121506E-2"/>
  </r>
  <r>
    <n v="2011"/>
    <s v="Rajasthan"/>
    <s v="Kota"/>
    <x v="2"/>
    <n v="9750"/>
    <n v="1391.79"/>
    <m/>
    <s v="Medium"/>
    <s v="Large"/>
    <x v="2"/>
    <s v="2010s"/>
    <s v="Pulse"/>
    <n v="0.1427476923076923"/>
  </r>
  <r>
    <n v="2011"/>
    <s v="Rajasthan"/>
    <s v="Kota"/>
    <x v="3"/>
    <n v="100"/>
    <n v="600"/>
    <m/>
    <s v="Low"/>
    <s v="Small"/>
    <x v="2"/>
    <s v="2010s"/>
    <s v="Fiber"/>
    <n v="6"/>
  </r>
  <r>
    <n v="2012"/>
    <s v="Rajasthan"/>
    <s v="Kota"/>
    <x v="0"/>
    <n v="12300"/>
    <n v="2691.06"/>
    <m/>
    <s v="Medium"/>
    <s v="Large"/>
    <x v="2"/>
    <s v="2010s"/>
    <s v="Cereal"/>
    <n v="0.21878536585365854"/>
  </r>
  <r>
    <n v="2012"/>
    <s v="Rajasthan"/>
    <s v="Kota"/>
    <x v="1"/>
    <n v="14490"/>
    <n v="2539.6799999999998"/>
    <m/>
    <s v="Medium"/>
    <s v="Large"/>
    <x v="2"/>
    <s v="2010s"/>
    <s v="Cereal"/>
    <n v="0.1752712215320911"/>
  </r>
  <r>
    <n v="2012"/>
    <s v="Rajasthan"/>
    <s v="Kota"/>
    <x v="2"/>
    <n v="13550"/>
    <n v="1432.47"/>
    <m/>
    <s v="Medium"/>
    <s v="Large"/>
    <x v="2"/>
    <s v="2010s"/>
    <s v="Pulse"/>
    <n v="0.10571734317343173"/>
  </r>
  <r>
    <n v="2013"/>
    <s v="Rajasthan"/>
    <s v="Kota"/>
    <x v="0"/>
    <n v="17180"/>
    <n v="2377.7600000000002"/>
    <m/>
    <s v="Medium"/>
    <s v="Large"/>
    <x v="2"/>
    <s v="2010s"/>
    <s v="Cereal"/>
    <n v="0.13840279394644936"/>
  </r>
  <r>
    <n v="2013"/>
    <s v="Rajasthan"/>
    <s v="Kota"/>
    <x v="1"/>
    <n v="8010"/>
    <n v="1028.71"/>
    <m/>
    <s v="Medium"/>
    <s v="Large"/>
    <x v="2"/>
    <s v="2010s"/>
    <s v="Cereal"/>
    <n v="0.12842821473158553"/>
  </r>
  <r>
    <n v="2013"/>
    <s v="Rajasthan"/>
    <s v="Kota"/>
    <x v="2"/>
    <n v="13940"/>
    <n v="1006.46"/>
    <m/>
    <s v="Medium"/>
    <s v="Large"/>
    <x v="2"/>
    <s v="2010s"/>
    <s v="Pulse"/>
    <n v="7.2199426111908174E-2"/>
  </r>
  <r>
    <n v="2014"/>
    <s v="Rajasthan"/>
    <s v="Kota"/>
    <x v="0"/>
    <n v="33610"/>
    <n v="2787.86"/>
    <m/>
    <s v="Medium"/>
    <s v="Large"/>
    <x v="2"/>
    <s v="2010s"/>
    <s v="Cereal"/>
    <n v="8.2947337102052959E-2"/>
  </r>
  <r>
    <n v="2014"/>
    <s v="Rajasthan"/>
    <s v="Kota"/>
    <x v="1"/>
    <n v="10680"/>
    <n v="1510.3"/>
    <m/>
    <s v="Medium"/>
    <s v="Large"/>
    <x v="2"/>
    <s v="2010s"/>
    <s v="Cereal"/>
    <n v="0.14141385767790263"/>
  </r>
  <r>
    <n v="2014"/>
    <s v="Rajasthan"/>
    <s v="Kota"/>
    <x v="2"/>
    <n v="9540"/>
    <n v="1117.4000000000001"/>
    <m/>
    <s v="Medium"/>
    <s v="Large"/>
    <x v="2"/>
    <s v="2010s"/>
    <s v="Pulse"/>
    <n v="0.11712788259958072"/>
  </r>
  <r>
    <n v="2015"/>
    <s v="Rajasthan"/>
    <s v="Kota"/>
    <x v="0"/>
    <n v="36140"/>
    <n v="2592.14"/>
    <m/>
    <s v="Medium"/>
    <s v="Large"/>
    <x v="2"/>
    <s v="2010s"/>
    <s v="Cereal"/>
    <n v="7.1724958494742669E-2"/>
  </r>
  <r>
    <n v="2015"/>
    <s v="Rajasthan"/>
    <s v="Kota"/>
    <x v="1"/>
    <n v="12260"/>
    <n v="2216.9699999999998"/>
    <m/>
    <s v="Medium"/>
    <s v="Large"/>
    <x v="2"/>
    <s v="2010s"/>
    <s v="Cereal"/>
    <n v="0.1808295269168026"/>
  </r>
  <r>
    <n v="2015"/>
    <s v="Rajasthan"/>
    <s v="Kota"/>
    <x v="2"/>
    <n v="10800"/>
    <n v="1409.26"/>
    <m/>
    <s v="Medium"/>
    <s v="Large"/>
    <x v="2"/>
    <s v="2010s"/>
    <s v="Pulse"/>
    <n v="0.13048703703703704"/>
  </r>
  <r>
    <n v="2016"/>
    <s v="Rajasthan"/>
    <s v="Kota"/>
    <x v="0"/>
    <n v="41190"/>
    <n v="2716.4"/>
    <m/>
    <s v="Medium"/>
    <s v="Large"/>
    <x v="2"/>
    <s v="2010s"/>
    <s v="Cereal"/>
    <n v="6.5948045642146153E-2"/>
  </r>
  <r>
    <n v="2016"/>
    <s v="Rajasthan"/>
    <s v="Kota"/>
    <x v="1"/>
    <n v="29430"/>
    <n v="2419.11"/>
    <m/>
    <s v="Medium"/>
    <s v="Large"/>
    <x v="2"/>
    <s v="2010s"/>
    <s v="Cereal"/>
    <n v="8.2198776758409794E-2"/>
  </r>
  <r>
    <n v="2016"/>
    <s v="Rajasthan"/>
    <s v="Kota"/>
    <x v="2"/>
    <n v="22120"/>
    <n v="1746.91"/>
    <m/>
    <s v="Medium"/>
    <s v="Large"/>
    <x v="2"/>
    <s v="2010s"/>
    <s v="Pulse"/>
    <n v="7.8974231464737796E-2"/>
  </r>
  <r>
    <n v="2017"/>
    <s v="Rajasthan"/>
    <s v="Kota"/>
    <x v="0"/>
    <n v="39050"/>
    <n v="2781.65"/>
    <m/>
    <s v="Medium"/>
    <s v="Large"/>
    <x v="2"/>
    <s v="2010s"/>
    <s v="Cereal"/>
    <n v="7.1233034571062739E-2"/>
  </r>
  <r>
    <n v="2017"/>
    <s v="Rajasthan"/>
    <s v="Kota"/>
    <x v="1"/>
    <n v="24290"/>
    <n v="2933.96"/>
    <m/>
    <s v="Medium"/>
    <s v="Large"/>
    <x v="2"/>
    <s v="2010s"/>
    <s v="Cereal"/>
    <n v="0.12078880197612187"/>
  </r>
  <r>
    <n v="2017"/>
    <s v="Rajasthan"/>
    <s v="Kota"/>
    <x v="2"/>
    <n v="122440"/>
    <n v="1702.24"/>
    <m/>
    <s v="Medium"/>
    <s v="Large"/>
    <x v="2"/>
    <s v="2010s"/>
    <s v="Pulse"/>
    <n v="1.390264619405423E-2"/>
  </r>
  <r>
    <n v="2008"/>
    <s v="Rajasthan"/>
    <s v="Nagaur"/>
    <x v="1"/>
    <n v="70"/>
    <n v="1714.29"/>
    <m/>
    <s v="Medium"/>
    <s v="Small"/>
    <x v="2"/>
    <s v="2000s"/>
    <s v="Cereal"/>
    <n v="24.489857142857144"/>
  </r>
  <r>
    <n v="2008"/>
    <s v="Rajasthan"/>
    <s v="Nagaur"/>
    <x v="2"/>
    <n v="24360"/>
    <n v="1701.15"/>
    <m/>
    <s v="Medium"/>
    <s v="Large"/>
    <x v="2"/>
    <s v="2000s"/>
    <s v="Pulse"/>
    <n v="6.9833743842364529E-2"/>
  </r>
  <r>
    <n v="2008"/>
    <s v="Rajasthan"/>
    <s v="Nagaur"/>
    <x v="3"/>
    <n v="11760"/>
    <n v="682.82"/>
    <m/>
    <s v="Low"/>
    <s v="Large"/>
    <x v="2"/>
    <s v="2000s"/>
    <s v="Fiber"/>
    <n v="5.806292517006803E-2"/>
  </r>
  <r>
    <n v="2009"/>
    <s v="Rajasthan"/>
    <s v="Nagaur"/>
    <x v="1"/>
    <n v="50"/>
    <n v="600"/>
    <m/>
    <s v="Low"/>
    <s v="Small"/>
    <x v="2"/>
    <s v="2000s"/>
    <s v="Cereal"/>
    <n v="12"/>
  </r>
  <r>
    <n v="2009"/>
    <s v="Rajasthan"/>
    <s v="Nagaur"/>
    <x v="2"/>
    <n v="15130"/>
    <n v="1288.17"/>
    <m/>
    <s v="Medium"/>
    <s v="Large"/>
    <x v="2"/>
    <s v="2000s"/>
    <s v="Pulse"/>
    <n v="8.5140118968935891E-2"/>
  </r>
  <r>
    <n v="2009"/>
    <s v="Rajasthan"/>
    <s v="Nagaur"/>
    <x v="3"/>
    <n v="18090"/>
    <n v="478.72"/>
    <m/>
    <s v="Low"/>
    <s v="Large"/>
    <x v="2"/>
    <s v="2000s"/>
    <s v="Fiber"/>
    <n v="2.6463239358761749E-2"/>
  </r>
  <r>
    <n v="2010"/>
    <s v="Rajasthan"/>
    <s v="Nagaur"/>
    <x v="1"/>
    <n v="50"/>
    <n v="1800"/>
    <m/>
    <s v="Medium"/>
    <s v="Small"/>
    <x v="2"/>
    <s v="2010s"/>
    <s v="Cereal"/>
    <n v="36"/>
  </r>
  <r>
    <n v="2010"/>
    <s v="Rajasthan"/>
    <s v="Nagaur"/>
    <x v="2"/>
    <n v="56970"/>
    <n v="1195.01"/>
    <m/>
    <s v="Medium"/>
    <s v="Large"/>
    <x v="2"/>
    <s v="2010s"/>
    <s v="Pulse"/>
    <n v="2.0976127786554326E-2"/>
  </r>
  <r>
    <n v="2010"/>
    <s v="Rajasthan"/>
    <s v="Nagaur"/>
    <x v="3"/>
    <n v="20480"/>
    <n v="551.27"/>
    <m/>
    <s v="Low"/>
    <s v="Large"/>
    <x v="2"/>
    <s v="2010s"/>
    <s v="Fiber"/>
    <n v="2.6917480468749998E-2"/>
  </r>
  <r>
    <n v="2011"/>
    <s v="Rajasthan"/>
    <s v="Nagaur"/>
    <x v="1"/>
    <n v="50"/>
    <n v="1600"/>
    <m/>
    <s v="Medium"/>
    <s v="Small"/>
    <x v="2"/>
    <s v="2010s"/>
    <s v="Cereal"/>
    <n v="32"/>
  </r>
  <r>
    <n v="2011"/>
    <s v="Rajasthan"/>
    <s v="Nagaur"/>
    <x v="2"/>
    <n v="11200"/>
    <n v="975.89"/>
    <m/>
    <s v="Low"/>
    <s v="Large"/>
    <x v="2"/>
    <s v="2010s"/>
    <s v="Pulse"/>
    <n v="8.7133035714285711E-2"/>
  </r>
  <r>
    <n v="2011"/>
    <s v="Rajasthan"/>
    <s v="Nagaur"/>
    <x v="3"/>
    <n v="36730"/>
    <n v="578"/>
    <m/>
    <s v="Low"/>
    <s v="Large"/>
    <x v="2"/>
    <s v="2010s"/>
    <s v="Fiber"/>
    <n v="1.5736455213721752E-2"/>
  </r>
  <r>
    <n v="2012"/>
    <s v="Rajasthan"/>
    <s v="Nagaur"/>
    <x v="1"/>
    <n v="30"/>
    <n v="1666.67"/>
    <m/>
    <s v="Medium"/>
    <s v="Small"/>
    <x v="2"/>
    <s v="2010s"/>
    <s v="Cereal"/>
    <n v="55.555666666666667"/>
  </r>
  <r>
    <n v="2012"/>
    <s v="Rajasthan"/>
    <s v="Nagaur"/>
    <x v="2"/>
    <n v="46520"/>
    <n v="985.38"/>
    <m/>
    <s v="Low"/>
    <s v="Large"/>
    <x v="2"/>
    <s v="2010s"/>
    <s v="Pulse"/>
    <n v="2.1181857265692175E-2"/>
  </r>
  <r>
    <n v="2012"/>
    <s v="Rajasthan"/>
    <s v="Nagaur"/>
    <x v="3"/>
    <n v="44750"/>
    <n v="80.89"/>
    <m/>
    <s v="Low"/>
    <s v="Large"/>
    <x v="2"/>
    <s v="2010s"/>
    <s v="Fiber"/>
    <n v="1.8075977653631285E-3"/>
  </r>
  <r>
    <n v="2013"/>
    <s v="Rajasthan"/>
    <s v="Nagaur"/>
    <x v="1"/>
    <n v="20"/>
    <n v="2000"/>
    <m/>
    <s v="Medium"/>
    <s v="Small"/>
    <x v="2"/>
    <s v="2010s"/>
    <s v="Cereal"/>
    <n v="100"/>
  </r>
  <r>
    <n v="2013"/>
    <s v="Rajasthan"/>
    <s v="Nagaur"/>
    <x v="2"/>
    <n v="107080"/>
    <n v="957.51"/>
    <m/>
    <s v="Low"/>
    <s v="Large"/>
    <x v="2"/>
    <s v="2010s"/>
    <s v="Pulse"/>
    <n v="8.9420059768397456E-3"/>
  </r>
  <r>
    <n v="2013"/>
    <s v="Rajasthan"/>
    <s v="Nagaur"/>
    <x v="3"/>
    <n v="49970"/>
    <n v="105.66"/>
    <m/>
    <s v="Low"/>
    <s v="Large"/>
    <x v="2"/>
    <s v="2010s"/>
    <s v="Fiber"/>
    <n v="2.1144686812087253E-3"/>
  </r>
  <r>
    <n v="2014"/>
    <s v="Rajasthan"/>
    <s v="Nagaur"/>
    <x v="1"/>
    <n v="30"/>
    <n v="1333.33"/>
    <m/>
    <s v="Medium"/>
    <s v="Small"/>
    <x v="2"/>
    <s v="2010s"/>
    <s v="Cereal"/>
    <n v="44.444333333333333"/>
  </r>
  <r>
    <n v="2014"/>
    <s v="Rajasthan"/>
    <s v="Nagaur"/>
    <x v="2"/>
    <n v="22990"/>
    <n v="652.89"/>
    <m/>
    <s v="Low"/>
    <s v="Large"/>
    <x v="2"/>
    <s v="2010s"/>
    <s v="Pulse"/>
    <n v="2.8398869073510222E-2"/>
  </r>
  <r>
    <n v="2014"/>
    <s v="Rajasthan"/>
    <s v="Nagaur"/>
    <x v="3"/>
    <n v="62190"/>
    <n v="101.62"/>
    <m/>
    <s v="Low"/>
    <s v="Large"/>
    <x v="2"/>
    <s v="2010s"/>
    <s v="Fiber"/>
    <n v="1.6340247628236053E-3"/>
  </r>
  <r>
    <n v="2015"/>
    <s v="Rajasthan"/>
    <s v="Nagaur"/>
    <x v="1"/>
    <n v="60"/>
    <n v="1333.33"/>
    <m/>
    <s v="Medium"/>
    <s v="Small"/>
    <x v="2"/>
    <s v="2010s"/>
    <s v="Cereal"/>
    <n v="22.222166666666666"/>
  </r>
  <r>
    <n v="2015"/>
    <s v="Rajasthan"/>
    <s v="Nagaur"/>
    <x v="2"/>
    <n v="8070"/>
    <n v="975.22"/>
    <m/>
    <s v="Low"/>
    <s v="Large"/>
    <x v="2"/>
    <s v="2010s"/>
    <s v="Pulse"/>
    <n v="0.12084510532837671"/>
  </r>
  <r>
    <n v="2015"/>
    <s v="Rajasthan"/>
    <s v="Nagaur"/>
    <x v="3"/>
    <n v="58440"/>
    <n v="81.96"/>
    <m/>
    <s v="Low"/>
    <s v="Large"/>
    <x v="2"/>
    <s v="2010s"/>
    <s v="Fiber"/>
    <n v="1.4024640657084187E-3"/>
  </r>
  <r>
    <n v="2016"/>
    <s v="Rajasthan"/>
    <s v="Nagaur"/>
    <x v="1"/>
    <n v="30"/>
    <n v="1480"/>
    <m/>
    <s v="Medium"/>
    <s v="Small"/>
    <x v="2"/>
    <s v="2010s"/>
    <s v="Cereal"/>
    <n v="49.333333333333336"/>
  </r>
  <r>
    <n v="2016"/>
    <s v="Rajasthan"/>
    <s v="Nagaur"/>
    <x v="2"/>
    <n v="46590"/>
    <n v="828.63"/>
    <m/>
    <s v="Low"/>
    <s v="Large"/>
    <x v="2"/>
    <s v="2010s"/>
    <s v="Pulse"/>
    <n v="1.778557630392788E-2"/>
  </r>
  <r>
    <n v="2016"/>
    <s v="Rajasthan"/>
    <s v="Nagaur"/>
    <x v="3"/>
    <n v="51390"/>
    <n v="461.11"/>
    <m/>
    <s v="Low"/>
    <s v="Large"/>
    <x v="2"/>
    <s v="2010s"/>
    <s v="Fiber"/>
    <n v="8.972757345787119E-3"/>
  </r>
  <r>
    <n v="2017"/>
    <s v="Rajasthan"/>
    <s v="Nagaur"/>
    <x v="1"/>
    <n v="20"/>
    <n v="2045.45"/>
    <m/>
    <s v="Medium"/>
    <s v="Small"/>
    <x v="2"/>
    <s v="2010s"/>
    <s v="Cereal"/>
    <n v="102.27250000000001"/>
  </r>
  <r>
    <n v="2017"/>
    <s v="Rajasthan"/>
    <s v="Nagaur"/>
    <x v="2"/>
    <n v="18940"/>
    <n v="1110.1400000000001"/>
    <m/>
    <s v="Medium"/>
    <s v="Large"/>
    <x v="2"/>
    <s v="2010s"/>
    <s v="Pulse"/>
    <n v="5.8613516367476248E-2"/>
  </r>
  <r>
    <n v="2017"/>
    <s v="Rajasthan"/>
    <s v="Nagaur"/>
    <x v="3"/>
    <n v="53730"/>
    <n v="77.61"/>
    <m/>
    <s v="Low"/>
    <s v="Large"/>
    <x v="2"/>
    <s v="2010s"/>
    <s v="Fiber"/>
    <n v="1.4444444444444444E-3"/>
  </r>
  <r>
    <n v="2008"/>
    <s v="Rajasthan"/>
    <s v="Pali"/>
    <x v="1"/>
    <n v="20120"/>
    <n v="550.20000000000005"/>
    <m/>
    <s v="Low"/>
    <s v="Large"/>
    <x v="2"/>
    <s v="2000s"/>
    <s v="Cereal"/>
    <n v="2.734592445328032E-2"/>
  </r>
  <r>
    <n v="2008"/>
    <s v="Rajasthan"/>
    <s v="Pali"/>
    <x v="2"/>
    <n v="6600"/>
    <n v="1024.24"/>
    <m/>
    <s v="Medium"/>
    <s v="Large"/>
    <x v="2"/>
    <s v="2000s"/>
    <s v="Pulse"/>
    <n v="0.15518787878787879"/>
  </r>
  <r>
    <n v="2008"/>
    <s v="Rajasthan"/>
    <s v="Pali"/>
    <x v="3"/>
    <n v="4860"/>
    <n v="436.21"/>
    <m/>
    <s v="Low"/>
    <s v="Medium"/>
    <x v="2"/>
    <s v="2000s"/>
    <s v="Fiber"/>
    <n v="8.9755144032921813E-2"/>
  </r>
  <r>
    <n v="2009"/>
    <s v="Rajasthan"/>
    <s v="Pali"/>
    <x v="1"/>
    <n v="20390"/>
    <n v="369.3"/>
    <m/>
    <s v="Low"/>
    <s v="Large"/>
    <x v="2"/>
    <s v="2000s"/>
    <s v="Cereal"/>
    <n v="1.8111819519372241E-2"/>
  </r>
  <r>
    <n v="2009"/>
    <s v="Rajasthan"/>
    <s v="Pali"/>
    <x v="2"/>
    <n v="110"/>
    <n v="1090.9100000000001"/>
    <m/>
    <s v="Medium"/>
    <s v="Small"/>
    <x v="2"/>
    <s v="2000s"/>
    <s v="Pulse"/>
    <n v="9.9173636363636373"/>
  </r>
  <r>
    <n v="2009"/>
    <s v="Rajasthan"/>
    <s v="Pali"/>
    <x v="3"/>
    <n v="4240"/>
    <n v="280.66000000000003"/>
    <m/>
    <s v="Low"/>
    <s v="Medium"/>
    <x v="2"/>
    <s v="2000s"/>
    <s v="Fiber"/>
    <n v="6.6193396226415097E-2"/>
  </r>
  <r>
    <n v="2010"/>
    <s v="Rajasthan"/>
    <s v="Pali"/>
    <x v="1"/>
    <n v="21310"/>
    <n v="1653.68"/>
    <m/>
    <s v="Medium"/>
    <s v="Large"/>
    <x v="2"/>
    <s v="2010s"/>
    <s v="Cereal"/>
    <n v="7.7601126231816045E-2"/>
  </r>
  <r>
    <n v="2010"/>
    <s v="Rajasthan"/>
    <s v="Pali"/>
    <x v="2"/>
    <n v="54510"/>
    <n v="735.46"/>
    <m/>
    <s v="Low"/>
    <s v="Large"/>
    <x v="2"/>
    <s v="2010s"/>
    <s v="Pulse"/>
    <n v="1.3492203265455881E-2"/>
  </r>
  <r>
    <n v="2010"/>
    <s v="Rajasthan"/>
    <s v="Pali"/>
    <x v="3"/>
    <n v="3300"/>
    <n v="536.36"/>
    <m/>
    <s v="Low"/>
    <s v="Medium"/>
    <x v="2"/>
    <s v="2010s"/>
    <s v="Fiber"/>
    <n v="0.16253333333333334"/>
  </r>
  <r>
    <n v="2011"/>
    <s v="Rajasthan"/>
    <s v="Pali"/>
    <x v="1"/>
    <n v="18080"/>
    <n v="1524.34"/>
    <m/>
    <s v="Medium"/>
    <s v="Large"/>
    <x v="2"/>
    <s v="2010s"/>
    <s v="Cereal"/>
    <n v="8.4310840707964602E-2"/>
  </r>
  <r>
    <n v="2011"/>
    <s v="Rajasthan"/>
    <s v="Pali"/>
    <x v="2"/>
    <n v="14980"/>
    <n v="918.56"/>
    <m/>
    <s v="Low"/>
    <s v="Large"/>
    <x v="2"/>
    <s v="2010s"/>
    <s v="Pulse"/>
    <n v="6.1319092122830439E-2"/>
  </r>
  <r>
    <n v="2011"/>
    <s v="Rajasthan"/>
    <s v="Pali"/>
    <x v="3"/>
    <n v="7250"/>
    <n v="568.28"/>
    <m/>
    <s v="Low"/>
    <s v="Large"/>
    <x v="2"/>
    <s v="2010s"/>
    <s v="Fiber"/>
    <n v="7.8383448275862064E-2"/>
  </r>
  <r>
    <n v="2012"/>
    <s v="Rajasthan"/>
    <s v="Pali"/>
    <x v="1"/>
    <n v="17080"/>
    <n v="1408.08"/>
    <m/>
    <s v="Medium"/>
    <s v="Large"/>
    <x v="2"/>
    <s v="2010s"/>
    <s v="Cereal"/>
    <n v="8.2440281030444956E-2"/>
  </r>
  <r>
    <n v="2012"/>
    <s v="Rajasthan"/>
    <s v="Pali"/>
    <x v="2"/>
    <n v="34270"/>
    <n v="1042.02"/>
    <m/>
    <s v="Medium"/>
    <s v="Large"/>
    <x v="2"/>
    <s v="2010s"/>
    <s v="Pulse"/>
    <n v="3.0406186168660636E-2"/>
  </r>
  <r>
    <n v="2012"/>
    <s v="Rajasthan"/>
    <s v="Pali"/>
    <x v="3"/>
    <n v="9940"/>
    <n v="91.55"/>
    <m/>
    <s v="Low"/>
    <s v="Large"/>
    <x v="2"/>
    <s v="2010s"/>
    <s v="Fiber"/>
    <n v="9.2102615694164992E-3"/>
  </r>
  <r>
    <n v="2013"/>
    <s v="Rajasthan"/>
    <s v="Pali"/>
    <x v="1"/>
    <n v="14950"/>
    <n v="938.46"/>
    <m/>
    <s v="Low"/>
    <s v="Large"/>
    <x v="2"/>
    <s v="2010s"/>
    <s v="Cereal"/>
    <n v="6.2773244147157195E-2"/>
  </r>
  <r>
    <n v="2013"/>
    <s v="Rajasthan"/>
    <s v="Pali"/>
    <x v="2"/>
    <n v="61470"/>
    <n v="906.13"/>
    <m/>
    <s v="Low"/>
    <s v="Large"/>
    <x v="2"/>
    <s v="2010s"/>
    <s v="Pulse"/>
    <n v="1.4741011875711729E-2"/>
  </r>
  <r>
    <n v="2013"/>
    <s v="Rajasthan"/>
    <s v="Pali"/>
    <x v="3"/>
    <n v="8970"/>
    <n v="123.75"/>
    <m/>
    <s v="Low"/>
    <s v="Large"/>
    <x v="2"/>
    <s v="2010s"/>
    <s v="Fiber"/>
    <n v="1.3795986622073578E-2"/>
  </r>
  <r>
    <n v="2014"/>
    <s v="Rajasthan"/>
    <s v="Pali"/>
    <x v="1"/>
    <n v="13950"/>
    <n v="1063.08"/>
    <m/>
    <s v="Medium"/>
    <s v="Large"/>
    <x v="2"/>
    <s v="2010s"/>
    <s v="Cereal"/>
    <n v="7.6206451612903223E-2"/>
  </r>
  <r>
    <n v="2014"/>
    <s v="Rajasthan"/>
    <s v="Pali"/>
    <x v="2"/>
    <n v="21430"/>
    <n v="990.2"/>
    <m/>
    <s v="Low"/>
    <s v="Large"/>
    <x v="2"/>
    <s v="2010s"/>
    <s v="Pulse"/>
    <n v="4.6206252916472235E-2"/>
  </r>
  <r>
    <n v="2014"/>
    <s v="Rajasthan"/>
    <s v="Pali"/>
    <x v="3"/>
    <n v="13590"/>
    <n v="83.89"/>
    <m/>
    <s v="Low"/>
    <s v="Large"/>
    <x v="2"/>
    <s v="2010s"/>
    <s v="Fiber"/>
    <n v="6.1729212656364977E-3"/>
  </r>
  <r>
    <n v="2015"/>
    <s v="Rajasthan"/>
    <s v="Pali"/>
    <x v="1"/>
    <n v="13540"/>
    <n v="1265.1400000000001"/>
    <m/>
    <s v="Medium"/>
    <s v="Large"/>
    <x v="2"/>
    <s v="2010s"/>
    <s v="Cereal"/>
    <n v="9.3437223042836054E-2"/>
  </r>
  <r>
    <n v="2015"/>
    <s v="Rajasthan"/>
    <s v="Pali"/>
    <x v="2"/>
    <n v="24370"/>
    <n v="1098.07"/>
    <m/>
    <s v="Medium"/>
    <s v="Large"/>
    <x v="2"/>
    <s v="2010s"/>
    <s v="Pulse"/>
    <n v="4.5058268362741072E-2"/>
  </r>
  <r>
    <n v="2015"/>
    <s v="Rajasthan"/>
    <s v="Pali"/>
    <x v="3"/>
    <n v="12020"/>
    <n v="89.02"/>
    <m/>
    <s v="Low"/>
    <s v="Large"/>
    <x v="2"/>
    <s v="2010s"/>
    <s v="Fiber"/>
    <n v="7.4059900166389345E-3"/>
  </r>
  <r>
    <n v="2016"/>
    <s v="Rajasthan"/>
    <s v="Pali"/>
    <x v="1"/>
    <n v="13600"/>
    <n v="1402.87"/>
    <m/>
    <s v="Medium"/>
    <s v="Large"/>
    <x v="2"/>
    <s v="2010s"/>
    <s v="Cereal"/>
    <n v="0.10315220588235294"/>
  </r>
  <r>
    <n v="2016"/>
    <s v="Rajasthan"/>
    <s v="Pali"/>
    <x v="2"/>
    <n v="75000"/>
    <n v="1339.7"/>
    <m/>
    <s v="Medium"/>
    <s v="Large"/>
    <x v="2"/>
    <s v="2010s"/>
    <s v="Pulse"/>
    <n v="1.7862666666666666E-2"/>
  </r>
  <r>
    <n v="2016"/>
    <s v="Rajasthan"/>
    <s v="Pali"/>
    <x v="3"/>
    <n v="10110"/>
    <n v="594.38"/>
    <m/>
    <s v="Low"/>
    <s v="Large"/>
    <x v="2"/>
    <s v="2010s"/>
    <s v="Fiber"/>
    <n v="5.8791295746785363E-2"/>
  </r>
  <r>
    <n v="2017"/>
    <s v="Rajasthan"/>
    <s v="Pali"/>
    <x v="1"/>
    <n v="12780"/>
    <n v="750.67"/>
    <m/>
    <s v="Low"/>
    <s v="Large"/>
    <x v="2"/>
    <s v="2010s"/>
    <s v="Cereal"/>
    <n v="5.873787167449139E-2"/>
  </r>
  <r>
    <n v="2017"/>
    <s v="Rajasthan"/>
    <s v="Pali"/>
    <x v="2"/>
    <n v="100020"/>
    <n v="1365.76"/>
    <m/>
    <s v="Medium"/>
    <s v="Large"/>
    <x v="2"/>
    <s v="2010s"/>
    <s v="Pulse"/>
    <n v="1.3654869026194762E-2"/>
  </r>
  <r>
    <n v="2017"/>
    <s v="Rajasthan"/>
    <s v="Pali"/>
    <x v="3"/>
    <n v="14380"/>
    <n v="100.09"/>
    <m/>
    <s v="Low"/>
    <s v="Large"/>
    <x v="2"/>
    <s v="2010s"/>
    <s v="Fiber"/>
    <n v="6.9603616133518779E-3"/>
  </r>
  <r>
    <n v="2008"/>
    <s v="Rajasthan"/>
    <s v="Swami Madhopur"/>
    <x v="0"/>
    <n v="2510"/>
    <n v="1916.33"/>
    <m/>
    <s v="Medium"/>
    <s v="Medium"/>
    <x v="2"/>
    <s v="2000s"/>
    <s v="Cereal"/>
    <n v="0.76347808764940239"/>
  </r>
  <r>
    <n v="2008"/>
    <s v="Rajasthan"/>
    <s v="Swami Madhopur"/>
    <x v="1"/>
    <n v="1060"/>
    <n v="1745.28"/>
    <m/>
    <s v="Medium"/>
    <s v="Medium"/>
    <x v="2"/>
    <s v="2000s"/>
    <s v="Cereal"/>
    <n v="1.6464905660377358"/>
  </r>
  <r>
    <n v="2008"/>
    <s v="Rajasthan"/>
    <s v="Swami Madhopur"/>
    <x v="2"/>
    <n v="23330"/>
    <n v="1203.17"/>
    <m/>
    <s v="Medium"/>
    <s v="Large"/>
    <x v="2"/>
    <s v="2000s"/>
    <s v="Pulse"/>
    <n v="5.1571795970852985E-2"/>
  </r>
  <r>
    <n v="2008"/>
    <s v="Rajasthan"/>
    <s v="Swami Madhopur"/>
    <x v="3"/>
    <n v="50"/>
    <n v="400"/>
    <m/>
    <s v="Low"/>
    <s v="Small"/>
    <x v="2"/>
    <s v="2000s"/>
    <s v="Fiber"/>
    <n v="8"/>
  </r>
  <r>
    <n v="2009"/>
    <s v="Rajasthan"/>
    <s v="Swami Madhopur"/>
    <x v="0"/>
    <n v="1150"/>
    <n v="1078.26"/>
    <m/>
    <s v="Medium"/>
    <s v="Medium"/>
    <x v="2"/>
    <s v="2000s"/>
    <s v="Cereal"/>
    <n v="0.93761739130434785"/>
  </r>
  <r>
    <n v="2009"/>
    <s v="Rajasthan"/>
    <s v="Swami Madhopur"/>
    <x v="1"/>
    <n v="910"/>
    <n v="1043.96"/>
    <m/>
    <s v="Medium"/>
    <s v="Small"/>
    <x v="2"/>
    <s v="2000s"/>
    <s v="Cereal"/>
    <n v="1.1472087912087912"/>
  </r>
  <r>
    <n v="2009"/>
    <s v="Rajasthan"/>
    <s v="Swami Madhopur"/>
    <x v="2"/>
    <n v="47950"/>
    <n v="1002.92"/>
    <m/>
    <s v="Medium"/>
    <s v="Large"/>
    <x v="2"/>
    <s v="2000s"/>
    <s v="Pulse"/>
    <n v="2.0915954118873824E-2"/>
  </r>
  <r>
    <n v="2009"/>
    <s v="Rajasthan"/>
    <s v="Swami Madhopur"/>
    <x v="3"/>
    <n v="150"/>
    <n v="333.33"/>
    <m/>
    <s v="Low"/>
    <s v="Small"/>
    <x v="2"/>
    <s v="2000s"/>
    <s v="Fiber"/>
    <n v="2.2222"/>
  </r>
  <r>
    <n v="2010"/>
    <s v="Rajasthan"/>
    <s v="Swami Madhopur"/>
    <x v="0"/>
    <n v="2480"/>
    <n v="1431.45"/>
    <m/>
    <s v="Medium"/>
    <s v="Medium"/>
    <x v="2"/>
    <s v="2010s"/>
    <s v="Cereal"/>
    <n v="0.57719758064516136"/>
  </r>
  <r>
    <n v="2010"/>
    <s v="Rajasthan"/>
    <s v="Swami Madhopur"/>
    <x v="1"/>
    <n v="620"/>
    <n v="1774.19"/>
    <m/>
    <s v="Medium"/>
    <s v="Small"/>
    <x v="2"/>
    <s v="2010s"/>
    <s v="Cereal"/>
    <n v="2.8615967741935484"/>
  </r>
  <r>
    <n v="2010"/>
    <s v="Rajasthan"/>
    <s v="Swami Madhopur"/>
    <x v="2"/>
    <n v="35860"/>
    <n v="1400.17"/>
    <m/>
    <s v="Medium"/>
    <s v="Large"/>
    <x v="2"/>
    <s v="2010s"/>
    <s v="Pulse"/>
    <n v="3.904545454545455E-2"/>
  </r>
  <r>
    <n v="2010"/>
    <s v="Rajasthan"/>
    <s v="Swami Madhopur"/>
    <x v="3"/>
    <n v="70"/>
    <n v="428.57"/>
    <m/>
    <s v="Low"/>
    <s v="Small"/>
    <x v="2"/>
    <s v="2010s"/>
    <s v="Fiber"/>
    <n v="6.1224285714285713"/>
  </r>
  <r>
    <n v="2011"/>
    <s v="Rajasthan"/>
    <s v="Swami Madhopur"/>
    <x v="0"/>
    <n v="2090"/>
    <n v="1411.48"/>
    <m/>
    <s v="Medium"/>
    <s v="Medium"/>
    <x v="2"/>
    <s v="2010s"/>
    <s v="Cereal"/>
    <n v="0.6753492822966507"/>
  </r>
  <r>
    <n v="2011"/>
    <s v="Rajasthan"/>
    <s v="Swami Madhopur"/>
    <x v="1"/>
    <n v="740"/>
    <n v="1581.08"/>
    <m/>
    <s v="Medium"/>
    <s v="Small"/>
    <x v="2"/>
    <s v="2010s"/>
    <s v="Cereal"/>
    <n v="2.1365945945945946"/>
  </r>
  <r>
    <n v="2011"/>
    <s v="Rajasthan"/>
    <s v="Swami Madhopur"/>
    <x v="2"/>
    <n v="33060"/>
    <n v="1147.31"/>
    <m/>
    <s v="Medium"/>
    <s v="Large"/>
    <x v="2"/>
    <s v="2010s"/>
    <s v="Pulse"/>
    <n v="3.4703871748336355E-2"/>
  </r>
  <r>
    <n v="2011"/>
    <s v="Rajasthan"/>
    <s v="Swami Madhopur"/>
    <x v="3"/>
    <n v="90"/>
    <n v="555.55999999999995"/>
    <m/>
    <s v="Low"/>
    <s v="Small"/>
    <x v="2"/>
    <s v="2010s"/>
    <s v="Fiber"/>
    <n v="6.1728888888888882"/>
  </r>
  <r>
    <n v="2012"/>
    <s v="Rajasthan"/>
    <s v="Swami Madhopur"/>
    <x v="0"/>
    <n v="2210"/>
    <n v="1497.74"/>
    <m/>
    <s v="Medium"/>
    <s v="Medium"/>
    <x v="2"/>
    <s v="2010s"/>
    <s v="Cereal"/>
    <n v="0.67771040723981901"/>
  </r>
  <r>
    <n v="2012"/>
    <s v="Rajasthan"/>
    <s v="Swami Madhopur"/>
    <x v="1"/>
    <n v="710"/>
    <n v="1887.32"/>
    <m/>
    <s v="Medium"/>
    <s v="Small"/>
    <x v="2"/>
    <s v="2010s"/>
    <s v="Cereal"/>
    <n v="2.6581971830985913"/>
  </r>
  <r>
    <n v="2012"/>
    <s v="Rajasthan"/>
    <s v="Swami Madhopur"/>
    <x v="2"/>
    <n v="33440"/>
    <n v="1269.74"/>
    <m/>
    <s v="Medium"/>
    <s v="Large"/>
    <x v="2"/>
    <s v="2010s"/>
    <s v="Pulse"/>
    <n v="3.7970693779904308E-2"/>
  </r>
  <r>
    <n v="2012"/>
    <s v="Rajasthan"/>
    <s v="Swami Madhopur"/>
    <x v="3"/>
    <n v="210"/>
    <n v="95.24"/>
    <m/>
    <s v="Low"/>
    <s v="Small"/>
    <x v="2"/>
    <s v="2010s"/>
    <s v="Fiber"/>
    <n v="0.4535238095238095"/>
  </r>
  <r>
    <n v="2013"/>
    <s v="Rajasthan"/>
    <s v="Swami Madhopur"/>
    <x v="0"/>
    <n v="2370"/>
    <n v="1518.99"/>
    <m/>
    <s v="Medium"/>
    <s v="Medium"/>
    <x v="2"/>
    <s v="2010s"/>
    <s v="Cereal"/>
    <n v="0.64092405063291136"/>
  </r>
  <r>
    <n v="2013"/>
    <s v="Rajasthan"/>
    <s v="Swami Madhopur"/>
    <x v="1"/>
    <n v="580"/>
    <n v="1586.21"/>
    <m/>
    <s v="Medium"/>
    <s v="Small"/>
    <x v="2"/>
    <s v="2010s"/>
    <s v="Cereal"/>
    <n v="2.734844827586207"/>
  </r>
  <r>
    <n v="2013"/>
    <s v="Rajasthan"/>
    <s v="Swami Madhopur"/>
    <x v="2"/>
    <n v="30380"/>
    <n v="1324.23"/>
    <m/>
    <s v="Medium"/>
    <s v="Large"/>
    <x v="2"/>
    <s v="2010s"/>
    <s v="Pulse"/>
    <n v="4.3588874259381169E-2"/>
  </r>
  <r>
    <n v="2014"/>
    <s v="Rajasthan"/>
    <s v="Swami Madhopur"/>
    <x v="0"/>
    <n v="2870"/>
    <n v="1554.01"/>
    <m/>
    <s v="Medium"/>
    <s v="Medium"/>
    <x v="2"/>
    <s v="2010s"/>
    <s v="Cereal"/>
    <n v="0.54146689895470379"/>
  </r>
  <r>
    <n v="2014"/>
    <s v="Rajasthan"/>
    <s v="Swami Madhopur"/>
    <x v="1"/>
    <n v="470"/>
    <n v="1723.4"/>
    <m/>
    <s v="Medium"/>
    <s v="Small"/>
    <x v="2"/>
    <s v="2010s"/>
    <s v="Cereal"/>
    <n v="3.6668085106382979"/>
  </r>
  <r>
    <n v="2014"/>
    <s v="Rajasthan"/>
    <s v="Swami Madhopur"/>
    <x v="2"/>
    <n v="19520"/>
    <n v="1257.68"/>
    <m/>
    <s v="Medium"/>
    <s v="Large"/>
    <x v="2"/>
    <s v="2010s"/>
    <s v="Pulse"/>
    <n v="6.4430327868852458E-2"/>
  </r>
  <r>
    <n v="2015"/>
    <s v="Rajasthan"/>
    <s v="Swami Madhopur"/>
    <x v="0"/>
    <n v="3910"/>
    <n v="1711"/>
    <m/>
    <s v="Medium"/>
    <s v="Medium"/>
    <x v="2"/>
    <s v="2010s"/>
    <s v="Cereal"/>
    <n v="0.43759590792838876"/>
  </r>
  <r>
    <n v="2015"/>
    <s v="Rajasthan"/>
    <s v="Swami Madhopur"/>
    <x v="1"/>
    <n v="500"/>
    <n v="1280"/>
    <m/>
    <s v="Medium"/>
    <s v="Small"/>
    <x v="2"/>
    <s v="2010s"/>
    <s v="Cereal"/>
    <n v="2.56"/>
  </r>
  <r>
    <n v="2015"/>
    <s v="Rajasthan"/>
    <s v="Swami Madhopur"/>
    <x v="2"/>
    <n v="15160"/>
    <n v="982.85"/>
    <m/>
    <s v="Low"/>
    <s v="Large"/>
    <x v="2"/>
    <s v="2010s"/>
    <s v="Pulse"/>
    <n v="6.4831794195250661E-2"/>
  </r>
  <r>
    <n v="2016"/>
    <s v="Rajasthan"/>
    <s v="Swami Madhopur"/>
    <x v="0"/>
    <n v="3500"/>
    <n v="1859.1"/>
    <m/>
    <s v="Medium"/>
    <s v="Medium"/>
    <x v="2"/>
    <s v="2010s"/>
    <s v="Cereal"/>
    <n v="0.53117142857142852"/>
  </r>
  <r>
    <n v="2016"/>
    <s v="Rajasthan"/>
    <s v="Swami Madhopur"/>
    <x v="1"/>
    <n v="470"/>
    <n v="1498.93"/>
    <m/>
    <s v="Medium"/>
    <s v="Small"/>
    <x v="2"/>
    <s v="2010s"/>
    <s v="Cereal"/>
    <n v="3.1892127659574467"/>
  </r>
  <r>
    <n v="2016"/>
    <s v="Rajasthan"/>
    <s v="Swami Madhopur"/>
    <x v="2"/>
    <n v="24620"/>
    <n v="1712.21"/>
    <m/>
    <s v="Medium"/>
    <s v="Large"/>
    <x v="2"/>
    <s v="2010s"/>
    <s v="Pulse"/>
    <n v="6.9545491470349316E-2"/>
  </r>
  <r>
    <n v="2017"/>
    <s v="Rajasthan"/>
    <s v="Swami Madhopur"/>
    <x v="0"/>
    <n v="2870"/>
    <n v="1773.14"/>
    <m/>
    <s v="Medium"/>
    <s v="Medium"/>
    <x v="2"/>
    <s v="2010s"/>
    <s v="Cereal"/>
    <n v="0.61781881533101046"/>
  </r>
  <r>
    <n v="2017"/>
    <s v="Rajasthan"/>
    <s v="Swami Madhopur"/>
    <x v="1"/>
    <n v="380"/>
    <n v="2028.65"/>
    <m/>
    <s v="Medium"/>
    <s v="Small"/>
    <x v="2"/>
    <s v="2010s"/>
    <s v="Cereal"/>
    <n v="5.3385526315789473"/>
  </r>
  <r>
    <n v="2017"/>
    <s v="Rajasthan"/>
    <s v="Swami Madhopur"/>
    <x v="2"/>
    <n v="39840"/>
    <n v="1560.47"/>
    <m/>
    <s v="Medium"/>
    <s v="Large"/>
    <x v="2"/>
    <s v="2010s"/>
    <s v="Pulse"/>
    <n v="3.9168423694779117E-2"/>
  </r>
  <r>
    <n v="2017"/>
    <s v="Rajasthan"/>
    <s v="Swami Madhopur"/>
    <x v="3"/>
    <n v="10"/>
    <n v="112.5"/>
    <m/>
    <s v="Low"/>
    <s v="Small"/>
    <x v="2"/>
    <s v="2010s"/>
    <s v="Fiber"/>
    <n v="11.25"/>
  </r>
  <r>
    <n v="2008"/>
    <s v="Rajasthan"/>
    <s v="Sikar"/>
    <x v="1"/>
    <n v="30"/>
    <n v="1333.33"/>
    <m/>
    <s v="Medium"/>
    <s v="Small"/>
    <x v="2"/>
    <s v="2000s"/>
    <s v="Cereal"/>
    <n v="44.444333333333333"/>
  </r>
  <r>
    <n v="2008"/>
    <s v="Rajasthan"/>
    <s v="Sikar"/>
    <x v="2"/>
    <n v="43460"/>
    <n v="1168.6600000000001"/>
    <m/>
    <s v="Medium"/>
    <s v="Large"/>
    <x v="2"/>
    <s v="2000s"/>
    <s v="Pulse"/>
    <n v="2.6890473999079616E-2"/>
  </r>
  <r>
    <n v="2008"/>
    <s v="Rajasthan"/>
    <s v="Sikar"/>
    <x v="3"/>
    <n v="120"/>
    <n v="416.67"/>
    <m/>
    <s v="Low"/>
    <s v="Small"/>
    <x v="2"/>
    <s v="2000s"/>
    <s v="Fiber"/>
    <n v="3.4722500000000003"/>
  </r>
  <r>
    <n v="2009"/>
    <s v="Rajasthan"/>
    <s v="Sikar"/>
    <x v="1"/>
    <n v="20"/>
    <n v="1000"/>
    <m/>
    <s v="Medium"/>
    <s v="Small"/>
    <x v="2"/>
    <s v="2000s"/>
    <s v="Cereal"/>
    <n v="50"/>
  </r>
  <r>
    <n v="2009"/>
    <s v="Rajasthan"/>
    <s v="Sikar"/>
    <x v="2"/>
    <n v="31360"/>
    <n v="960.46"/>
    <m/>
    <s v="Low"/>
    <s v="Large"/>
    <x v="2"/>
    <s v="2000s"/>
    <s v="Pulse"/>
    <n v="3.0626913265306123E-2"/>
  </r>
  <r>
    <n v="2009"/>
    <s v="Rajasthan"/>
    <s v="Sikar"/>
    <x v="3"/>
    <n v="160"/>
    <n v="375"/>
    <m/>
    <s v="Low"/>
    <s v="Small"/>
    <x v="2"/>
    <s v="2000s"/>
    <s v="Fiber"/>
    <n v="2.34375"/>
  </r>
  <r>
    <n v="2010"/>
    <s v="Rajasthan"/>
    <s v="Sikar"/>
    <x v="1"/>
    <n v="10"/>
    <n v="3000"/>
    <m/>
    <s v="High"/>
    <s v="Small"/>
    <x v="2"/>
    <s v="2010s"/>
    <s v="Cereal"/>
    <n v="300"/>
  </r>
  <r>
    <n v="2010"/>
    <s v="Rajasthan"/>
    <s v="Sikar"/>
    <x v="2"/>
    <n v="84840"/>
    <n v="1109.3800000000001"/>
    <m/>
    <s v="Medium"/>
    <s v="Large"/>
    <x v="2"/>
    <s v="2010s"/>
    <s v="Pulse"/>
    <n v="1.3076143328618577E-2"/>
  </r>
  <r>
    <n v="2010"/>
    <s v="Rajasthan"/>
    <s v="Sikar"/>
    <x v="3"/>
    <n v="100"/>
    <n v="400"/>
    <m/>
    <s v="Low"/>
    <s v="Small"/>
    <x v="2"/>
    <s v="2010s"/>
    <s v="Fiber"/>
    <n v="4"/>
  </r>
  <r>
    <n v="2011"/>
    <s v="Rajasthan"/>
    <s v="Sikar"/>
    <x v="1"/>
    <n v="20"/>
    <n v="1500"/>
    <m/>
    <s v="Medium"/>
    <s v="Small"/>
    <x v="2"/>
    <s v="2010s"/>
    <s v="Cereal"/>
    <n v="75"/>
  </r>
  <r>
    <n v="2011"/>
    <s v="Rajasthan"/>
    <s v="Sikar"/>
    <x v="2"/>
    <n v="50150"/>
    <n v="1206.98"/>
    <m/>
    <s v="Medium"/>
    <s v="Large"/>
    <x v="2"/>
    <s v="2010s"/>
    <s v="Pulse"/>
    <n v="2.4067397806580258E-2"/>
  </r>
  <r>
    <n v="2011"/>
    <s v="Rajasthan"/>
    <s v="Sikar"/>
    <x v="3"/>
    <n v="270"/>
    <n v="518.52"/>
    <m/>
    <s v="Low"/>
    <s v="Small"/>
    <x v="2"/>
    <s v="2010s"/>
    <s v="Fiber"/>
    <n v="1.9204444444444444"/>
  </r>
  <r>
    <n v="2012"/>
    <s v="Rajasthan"/>
    <s v="Sikar"/>
    <x v="2"/>
    <n v="42160"/>
    <n v="1288.6600000000001"/>
    <m/>
    <s v="Medium"/>
    <s v="Large"/>
    <x v="2"/>
    <s v="2010s"/>
    <s v="Pulse"/>
    <n v="3.0565939278937384E-2"/>
  </r>
  <r>
    <n v="2012"/>
    <s v="Rajasthan"/>
    <s v="Sikar"/>
    <x v="3"/>
    <n v="340"/>
    <n v="88.24"/>
    <m/>
    <s v="Low"/>
    <s v="Small"/>
    <x v="2"/>
    <s v="2010s"/>
    <s v="Fiber"/>
    <n v="0.25952941176470584"/>
  </r>
  <r>
    <n v="2013"/>
    <s v="Rajasthan"/>
    <s v="Sikar"/>
    <x v="1"/>
    <n v="10"/>
    <n v="1000"/>
    <m/>
    <s v="Medium"/>
    <s v="Small"/>
    <x v="2"/>
    <s v="2010s"/>
    <s v="Cereal"/>
    <n v="100"/>
  </r>
  <r>
    <n v="2013"/>
    <s v="Rajasthan"/>
    <s v="Sikar"/>
    <x v="2"/>
    <n v="66090"/>
    <n v="1123.32"/>
    <m/>
    <s v="Medium"/>
    <s v="Large"/>
    <x v="2"/>
    <s v="2010s"/>
    <s v="Pulse"/>
    <n v="1.699682251475261E-2"/>
  </r>
  <r>
    <n v="2013"/>
    <s v="Rajasthan"/>
    <s v="Sikar"/>
    <x v="3"/>
    <n v="240"/>
    <n v="83.33"/>
    <m/>
    <s v="Low"/>
    <s v="Small"/>
    <x v="2"/>
    <s v="2010s"/>
    <s v="Fiber"/>
    <n v="0.34720833333333334"/>
  </r>
  <r>
    <n v="2014"/>
    <s v="Rajasthan"/>
    <s v="Sikar"/>
    <x v="1"/>
    <n v="10"/>
    <n v="2000"/>
    <m/>
    <s v="Medium"/>
    <s v="Small"/>
    <x v="2"/>
    <s v="2010s"/>
    <s v="Cereal"/>
    <n v="200"/>
  </r>
  <r>
    <n v="2014"/>
    <s v="Rajasthan"/>
    <s v="Sikar"/>
    <x v="2"/>
    <n v="40700"/>
    <n v="1075.18"/>
    <m/>
    <s v="Medium"/>
    <s v="Large"/>
    <x v="2"/>
    <s v="2010s"/>
    <s v="Pulse"/>
    <n v="2.6417199017199019E-2"/>
  </r>
  <r>
    <n v="2014"/>
    <s v="Rajasthan"/>
    <s v="Sikar"/>
    <x v="3"/>
    <n v="200"/>
    <n v="100"/>
    <m/>
    <s v="Low"/>
    <s v="Small"/>
    <x v="2"/>
    <s v="2010s"/>
    <s v="Fiber"/>
    <n v="0.5"/>
  </r>
  <r>
    <n v="2015"/>
    <s v="Rajasthan"/>
    <s v="Sikar"/>
    <x v="1"/>
    <n v="10"/>
    <n v="1000"/>
    <m/>
    <s v="Medium"/>
    <s v="Small"/>
    <x v="2"/>
    <s v="2010s"/>
    <s v="Cereal"/>
    <n v="100"/>
  </r>
  <r>
    <n v="2015"/>
    <s v="Rajasthan"/>
    <s v="Sikar"/>
    <x v="2"/>
    <n v="31290"/>
    <n v="1253.44"/>
    <m/>
    <s v="Medium"/>
    <s v="Large"/>
    <x v="2"/>
    <s v="2010s"/>
    <s v="Pulse"/>
    <n v="4.005880472994567E-2"/>
  </r>
  <r>
    <n v="2015"/>
    <s v="Rajasthan"/>
    <s v="Sikar"/>
    <x v="3"/>
    <n v="120"/>
    <n v="83.33"/>
    <m/>
    <s v="Low"/>
    <s v="Small"/>
    <x v="2"/>
    <s v="2010s"/>
    <s v="Fiber"/>
    <n v="0.69441666666666668"/>
  </r>
  <r>
    <n v="2016"/>
    <s v="Rajasthan"/>
    <s v="Sikar"/>
    <x v="1"/>
    <n v="10"/>
    <n v="1500"/>
    <m/>
    <s v="Medium"/>
    <s v="Small"/>
    <x v="2"/>
    <s v="2010s"/>
    <s v="Cereal"/>
    <n v="150"/>
  </r>
  <r>
    <n v="2016"/>
    <s v="Rajasthan"/>
    <s v="Sikar"/>
    <x v="2"/>
    <n v="38460"/>
    <n v="1019.06"/>
    <m/>
    <s v="Medium"/>
    <s v="Large"/>
    <x v="2"/>
    <s v="2010s"/>
    <s v="Pulse"/>
    <n v="2.6496619864794589E-2"/>
  </r>
  <r>
    <n v="2016"/>
    <s v="Rajasthan"/>
    <s v="Sikar"/>
    <x v="3"/>
    <n v="30"/>
    <n v="598.24"/>
    <m/>
    <s v="Low"/>
    <s v="Small"/>
    <x v="2"/>
    <s v="2010s"/>
    <s v="Fiber"/>
    <n v="19.941333333333333"/>
  </r>
  <r>
    <n v="2017"/>
    <s v="Rajasthan"/>
    <s v="Sikar"/>
    <x v="2"/>
    <n v="35810"/>
    <n v="1198.26"/>
    <m/>
    <s v="Medium"/>
    <s v="Large"/>
    <x v="2"/>
    <s v="2010s"/>
    <s v="Pulse"/>
    <n v="3.3461602904216702E-2"/>
  </r>
  <r>
    <n v="2017"/>
    <s v="Rajasthan"/>
    <s v="Sikar"/>
    <x v="3"/>
    <n v="20"/>
    <n v="104.21"/>
    <m/>
    <s v="Low"/>
    <s v="Small"/>
    <x v="2"/>
    <s v="2010s"/>
    <s v="Fiber"/>
    <n v="5.2104999999999997"/>
  </r>
  <r>
    <n v="2008"/>
    <s v="Rajasthan"/>
    <s v="Sirohi"/>
    <x v="1"/>
    <n v="28260"/>
    <n v="1282.02"/>
    <m/>
    <s v="Medium"/>
    <s v="Large"/>
    <x v="2"/>
    <s v="2000s"/>
    <s v="Cereal"/>
    <n v="4.5365180467091294E-2"/>
  </r>
  <r>
    <n v="2008"/>
    <s v="Rajasthan"/>
    <s v="Sirohi"/>
    <x v="2"/>
    <n v="1670"/>
    <n v="491.02"/>
    <m/>
    <s v="Low"/>
    <s v="Medium"/>
    <x v="2"/>
    <s v="2000s"/>
    <s v="Pulse"/>
    <n v="0.29402395209580839"/>
  </r>
  <r>
    <n v="2008"/>
    <s v="Rajasthan"/>
    <s v="Sirohi"/>
    <x v="3"/>
    <n v="2450"/>
    <n v="400"/>
    <m/>
    <s v="Low"/>
    <s v="Medium"/>
    <x v="2"/>
    <s v="2000s"/>
    <s v="Fiber"/>
    <n v="0.16326530612244897"/>
  </r>
  <r>
    <n v="2009"/>
    <s v="Rajasthan"/>
    <s v="Sirohi"/>
    <x v="1"/>
    <n v="28000"/>
    <n v="368.93"/>
    <m/>
    <s v="Low"/>
    <s v="Large"/>
    <x v="2"/>
    <s v="2000s"/>
    <s v="Cereal"/>
    <n v="1.3176071428571429E-2"/>
  </r>
  <r>
    <n v="2009"/>
    <s v="Rajasthan"/>
    <s v="Sirohi"/>
    <x v="2"/>
    <n v="210"/>
    <n v="666.67"/>
    <m/>
    <s v="Low"/>
    <s v="Small"/>
    <x v="2"/>
    <s v="2000s"/>
    <s v="Pulse"/>
    <n v="3.1746190476190472"/>
  </r>
  <r>
    <n v="2009"/>
    <s v="Rajasthan"/>
    <s v="Sirohi"/>
    <x v="3"/>
    <n v="1790"/>
    <n v="234.64"/>
    <m/>
    <s v="Low"/>
    <s v="Medium"/>
    <x v="2"/>
    <s v="2000s"/>
    <s v="Fiber"/>
    <n v="0.13108379888268157"/>
  </r>
  <r>
    <n v="2010"/>
    <s v="Rajasthan"/>
    <s v="Sirohi"/>
    <x v="1"/>
    <n v="28950"/>
    <n v="1785.84"/>
    <m/>
    <s v="Medium"/>
    <s v="Large"/>
    <x v="2"/>
    <s v="2010s"/>
    <s v="Cereal"/>
    <n v="6.1687046632124348E-2"/>
  </r>
  <r>
    <n v="2010"/>
    <s v="Rajasthan"/>
    <s v="Sirohi"/>
    <x v="2"/>
    <n v="7520"/>
    <n v="897.61"/>
    <m/>
    <s v="Low"/>
    <s v="Large"/>
    <x v="2"/>
    <s v="2010s"/>
    <s v="Pulse"/>
    <n v="0.11936303191489361"/>
  </r>
  <r>
    <n v="2010"/>
    <s v="Rajasthan"/>
    <s v="Sirohi"/>
    <x v="3"/>
    <n v="840"/>
    <n v="428.57"/>
    <m/>
    <s v="Low"/>
    <s v="Small"/>
    <x v="2"/>
    <s v="2010s"/>
    <s v="Fiber"/>
    <n v="0.51020238095238091"/>
  </r>
  <r>
    <n v="2011"/>
    <s v="Rajasthan"/>
    <s v="Sirohi"/>
    <x v="1"/>
    <n v="27490"/>
    <n v="1307.3800000000001"/>
    <m/>
    <s v="Medium"/>
    <s v="Large"/>
    <x v="2"/>
    <s v="2010s"/>
    <s v="Cereal"/>
    <n v="4.7558384867224447E-2"/>
  </r>
  <r>
    <n v="2011"/>
    <s v="Rajasthan"/>
    <s v="Sirohi"/>
    <x v="2"/>
    <n v="5400"/>
    <n v="588.89"/>
    <m/>
    <s v="Low"/>
    <s v="Large"/>
    <x v="2"/>
    <s v="2010s"/>
    <s v="Pulse"/>
    <n v="0.10905370370370369"/>
  </r>
  <r>
    <n v="2011"/>
    <s v="Rajasthan"/>
    <s v="Sirohi"/>
    <x v="3"/>
    <n v="1920"/>
    <n v="473.96"/>
    <m/>
    <s v="Low"/>
    <s v="Medium"/>
    <x v="2"/>
    <s v="2010s"/>
    <s v="Fiber"/>
    <n v="0.24685416666666665"/>
  </r>
  <r>
    <n v="2012"/>
    <s v="Rajasthan"/>
    <s v="Sirohi"/>
    <x v="1"/>
    <n v="23990"/>
    <n v="1540.23"/>
    <m/>
    <s v="Medium"/>
    <s v="Large"/>
    <x v="2"/>
    <s v="2010s"/>
    <s v="Cereal"/>
    <n v="6.4203001250521058E-2"/>
  </r>
  <r>
    <n v="2012"/>
    <s v="Rajasthan"/>
    <s v="Sirohi"/>
    <x v="2"/>
    <n v="2580"/>
    <n v="844.96"/>
    <m/>
    <s v="Low"/>
    <s v="Medium"/>
    <x v="2"/>
    <s v="2010s"/>
    <s v="Pulse"/>
    <n v="0.32750387596899228"/>
  </r>
  <r>
    <n v="2012"/>
    <s v="Rajasthan"/>
    <s v="Sirohi"/>
    <x v="3"/>
    <n v="2940"/>
    <n v="54.42"/>
    <m/>
    <s v="Low"/>
    <s v="Medium"/>
    <x v="2"/>
    <s v="2010s"/>
    <s v="Fiber"/>
    <n v="1.8510204081632654E-2"/>
  </r>
  <r>
    <n v="2013"/>
    <s v="Rajasthan"/>
    <s v="Sirohi"/>
    <x v="1"/>
    <n v="23100"/>
    <n v="1027.71"/>
    <m/>
    <s v="Medium"/>
    <s v="Large"/>
    <x v="2"/>
    <s v="2010s"/>
    <s v="Cereal"/>
    <n v="4.4489610389610391E-2"/>
  </r>
  <r>
    <n v="2013"/>
    <s v="Rajasthan"/>
    <s v="Sirohi"/>
    <x v="2"/>
    <n v="5870"/>
    <n v="1057.92"/>
    <m/>
    <s v="Medium"/>
    <s v="Large"/>
    <x v="2"/>
    <s v="2010s"/>
    <s v="Pulse"/>
    <n v="0.18022487223168657"/>
  </r>
  <r>
    <n v="2013"/>
    <s v="Rajasthan"/>
    <s v="Sirohi"/>
    <x v="3"/>
    <n v="1690"/>
    <n v="47.34"/>
    <m/>
    <s v="Low"/>
    <s v="Medium"/>
    <x v="2"/>
    <s v="2010s"/>
    <s v="Fiber"/>
    <n v="2.801183431952663E-2"/>
  </r>
  <r>
    <n v="2014"/>
    <s v="Rajasthan"/>
    <s v="Sirohi"/>
    <x v="1"/>
    <n v="22730"/>
    <n v="1395.95"/>
    <m/>
    <s v="Medium"/>
    <s v="Large"/>
    <x v="2"/>
    <s v="2010s"/>
    <s v="Cereal"/>
    <n v="6.1414430268367799E-2"/>
  </r>
  <r>
    <n v="2014"/>
    <s v="Rajasthan"/>
    <s v="Sirohi"/>
    <x v="2"/>
    <n v="880"/>
    <n v="636.36"/>
    <m/>
    <s v="Low"/>
    <s v="Small"/>
    <x v="2"/>
    <s v="2010s"/>
    <s v="Pulse"/>
    <n v="0.72313636363636369"/>
  </r>
  <r>
    <n v="2014"/>
    <s v="Rajasthan"/>
    <s v="Sirohi"/>
    <x v="3"/>
    <n v="1870"/>
    <n v="96.26"/>
    <m/>
    <s v="Low"/>
    <s v="Medium"/>
    <x v="2"/>
    <s v="2010s"/>
    <s v="Fiber"/>
    <n v="5.1475935828877009E-2"/>
  </r>
  <r>
    <n v="2015"/>
    <s v="Rajasthan"/>
    <s v="Sirohi"/>
    <x v="0"/>
    <n v="10"/>
    <n v="1000"/>
    <m/>
    <s v="Medium"/>
    <s v="Small"/>
    <x v="2"/>
    <s v="2010s"/>
    <s v="Cereal"/>
    <n v="100"/>
  </r>
  <r>
    <n v="2015"/>
    <s v="Rajasthan"/>
    <s v="Sirohi"/>
    <x v="1"/>
    <n v="20110"/>
    <n v="1248.6300000000001"/>
    <m/>
    <s v="Medium"/>
    <s v="Large"/>
    <x v="2"/>
    <s v="2010s"/>
    <s v="Cereal"/>
    <n v="6.209000497265043E-2"/>
  </r>
  <r>
    <n v="2015"/>
    <s v="Rajasthan"/>
    <s v="Sirohi"/>
    <x v="2"/>
    <n v="2960"/>
    <n v="746.62"/>
    <m/>
    <s v="Low"/>
    <s v="Medium"/>
    <x v="2"/>
    <s v="2010s"/>
    <s v="Pulse"/>
    <n v="0.2522364864864865"/>
  </r>
  <r>
    <n v="2015"/>
    <s v="Rajasthan"/>
    <s v="Sirohi"/>
    <x v="3"/>
    <n v="1180"/>
    <n v="84.75"/>
    <m/>
    <s v="Low"/>
    <s v="Medium"/>
    <x v="2"/>
    <s v="2010s"/>
    <s v="Fiber"/>
    <n v="7.182203389830509E-2"/>
  </r>
  <r>
    <n v="2016"/>
    <s v="Rajasthan"/>
    <s v="Sirohi"/>
    <x v="1"/>
    <n v="20150"/>
    <n v="1309.4100000000001"/>
    <m/>
    <s v="Medium"/>
    <s v="Large"/>
    <x v="2"/>
    <s v="2010s"/>
    <s v="Cereal"/>
    <n v="6.4983126550868492E-2"/>
  </r>
  <r>
    <n v="2016"/>
    <s v="Rajasthan"/>
    <s v="Sirohi"/>
    <x v="2"/>
    <n v="4990"/>
    <n v="729.73"/>
    <m/>
    <s v="Low"/>
    <s v="Medium"/>
    <x v="2"/>
    <s v="2010s"/>
    <s v="Pulse"/>
    <n v="0.14623847695390782"/>
  </r>
  <r>
    <n v="2016"/>
    <s v="Rajasthan"/>
    <s v="Sirohi"/>
    <x v="3"/>
    <n v="1390"/>
    <n v="667.57"/>
    <m/>
    <s v="Low"/>
    <s v="Medium"/>
    <x v="2"/>
    <s v="2010s"/>
    <s v="Fiber"/>
    <n v="0.48026618705035973"/>
  </r>
  <r>
    <n v="2017"/>
    <s v="Rajasthan"/>
    <s v="Sirohi"/>
    <x v="1"/>
    <n v="20420"/>
    <n v="41.91"/>
    <m/>
    <s v="Low"/>
    <s v="Large"/>
    <x v="2"/>
    <s v="2010s"/>
    <s v="Cereal"/>
    <n v="2.052399608227228E-3"/>
  </r>
  <r>
    <n v="2017"/>
    <s v="Rajasthan"/>
    <s v="Sirohi"/>
    <x v="2"/>
    <n v="2730"/>
    <n v="973.64"/>
    <m/>
    <s v="Low"/>
    <s v="Medium"/>
    <x v="2"/>
    <s v="2010s"/>
    <s v="Pulse"/>
    <n v="0.35664468864468862"/>
  </r>
  <r>
    <n v="2017"/>
    <s v="Rajasthan"/>
    <s v="Sirohi"/>
    <x v="3"/>
    <n v="2900"/>
    <n v="99.14"/>
    <m/>
    <s v="Low"/>
    <s v="Medium"/>
    <x v="2"/>
    <s v="2010s"/>
    <s v="Fiber"/>
    <n v="3.4186206896551725E-2"/>
  </r>
  <r>
    <n v="2008"/>
    <s v="Rajasthan"/>
    <s v="Tonk"/>
    <x v="1"/>
    <n v="13360"/>
    <n v="1069.6099999999999"/>
    <m/>
    <s v="Medium"/>
    <s v="Large"/>
    <x v="2"/>
    <s v="2000s"/>
    <s v="Cereal"/>
    <n v="8.0060628742514961E-2"/>
  </r>
  <r>
    <n v="2008"/>
    <s v="Rajasthan"/>
    <s v="Tonk"/>
    <x v="2"/>
    <n v="23300"/>
    <n v="760.94"/>
    <m/>
    <s v="Low"/>
    <s v="Large"/>
    <x v="2"/>
    <s v="2000s"/>
    <s v="Pulse"/>
    <n v="3.2658369098712448E-2"/>
  </r>
  <r>
    <n v="2008"/>
    <s v="Rajasthan"/>
    <s v="Tonk"/>
    <x v="3"/>
    <n v="90"/>
    <n v="333.33"/>
    <m/>
    <s v="Low"/>
    <s v="Small"/>
    <x v="2"/>
    <s v="2000s"/>
    <s v="Fiber"/>
    <n v="3.7036666666666664"/>
  </r>
  <r>
    <n v="2009"/>
    <s v="Rajasthan"/>
    <s v="Tonk"/>
    <x v="0"/>
    <n v="10"/>
    <n v="1000"/>
    <m/>
    <s v="Medium"/>
    <s v="Small"/>
    <x v="2"/>
    <s v="2000s"/>
    <s v="Cereal"/>
    <n v="100"/>
  </r>
  <r>
    <n v="2009"/>
    <s v="Rajasthan"/>
    <s v="Tonk"/>
    <x v="1"/>
    <n v="13950"/>
    <n v="258.06"/>
    <m/>
    <s v="Low"/>
    <s v="Large"/>
    <x v="2"/>
    <s v="2000s"/>
    <s v="Cereal"/>
    <n v="1.8498924731182795E-2"/>
  </r>
  <r>
    <n v="2009"/>
    <s v="Rajasthan"/>
    <s v="Tonk"/>
    <x v="2"/>
    <n v="11060"/>
    <n v="501.81"/>
    <m/>
    <s v="Low"/>
    <s v="Large"/>
    <x v="2"/>
    <s v="2000s"/>
    <s v="Pulse"/>
    <n v="4.5371609403254971E-2"/>
  </r>
  <r>
    <n v="2009"/>
    <s v="Rajasthan"/>
    <s v="Tonk"/>
    <x v="3"/>
    <n v="440"/>
    <n v="340.91"/>
    <m/>
    <s v="Low"/>
    <s v="Small"/>
    <x v="2"/>
    <s v="2000s"/>
    <s v="Fiber"/>
    <n v="0.77479545454545462"/>
  </r>
  <r>
    <n v="2010"/>
    <s v="Rajasthan"/>
    <s v="Tonk"/>
    <x v="1"/>
    <n v="13050"/>
    <n v="1226.82"/>
    <m/>
    <s v="Medium"/>
    <s v="Large"/>
    <x v="2"/>
    <s v="2010s"/>
    <s v="Cereal"/>
    <n v="9.4009195402298851E-2"/>
  </r>
  <r>
    <n v="2010"/>
    <s v="Rajasthan"/>
    <s v="Tonk"/>
    <x v="2"/>
    <n v="70330"/>
    <n v="671.26"/>
    <m/>
    <s v="Low"/>
    <s v="Large"/>
    <x v="2"/>
    <s v="2010s"/>
    <s v="Pulse"/>
    <n v="9.5444333854685058E-3"/>
  </r>
  <r>
    <n v="2010"/>
    <s v="Rajasthan"/>
    <s v="Tonk"/>
    <x v="3"/>
    <n v="140"/>
    <n v="428.57"/>
    <m/>
    <s v="Low"/>
    <s v="Small"/>
    <x v="2"/>
    <s v="2010s"/>
    <s v="Fiber"/>
    <n v="3.0612142857142857"/>
  </r>
  <r>
    <n v="2011"/>
    <s v="Rajasthan"/>
    <s v="Tonk"/>
    <x v="1"/>
    <n v="12550"/>
    <n v="996.81"/>
    <m/>
    <s v="Low"/>
    <s v="Large"/>
    <x v="2"/>
    <s v="2010s"/>
    <s v="Cereal"/>
    <n v="7.9427091633466132E-2"/>
  </r>
  <r>
    <n v="2011"/>
    <s v="Rajasthan"/>
    <s v="Tonk"/>
    <x v="2"/>
    <n v="59850"/>
    <n v="1024.73"/>
    <m/>
    <s v="Medium"/>
    <s v="Large"/>
    <x v="2"/>
    <s v="2010s"/>
    <s v="Pulse"/>
    <n v="1.7121637426900586E-2"/>
  </r>
  <r>
    <n v="2011"/>
    <s v="Rajasthan"/>
    <s v="Tonk"/>
    <x v="3"/>
    <n v="870"/>
    <n v="517.24"/>
    <m/>
    <s v="Low"/>
    <s v="Small"/>
    <x v="2"/>
    <s v="2010s"/>
    <s v="Fiber"/>
    <n v="0.59452873563218389"/>
  </r>
  <r>
    <n v="2012"/>
    <s v="Rajasthan"/>
    <s v="Tonk"/>
    <x v="1"/>
    <n v="10690"/>
    <n v="1147.8"/>
    <m/>
    <s v="Medium"/>
    <s v="Large"/>
    <x v="2"/>
    <s v="2010s"/>
    <s v="Cereal"/>
    <n v="0.10737137511693171"/>
  </r>
  <r>
    <n v="2012"/>
    <s v="Rajasthan"/>
    <s v="Tonk"/>
    <x v="2"/>
    <n v="58580"/>
    <n v="1202.6300000000001"/>
    <m/>
    <s v="Medium"/>
    <s v="Large"/>
    <x v="2"/>
    <s v="2010s"/>
    <s v="Pulse"/>
    <n v="2.0529702970297031E-2"/>
  </r>
  <r>
    <n v="2012"/>
    <s v="Rajasthan"/>
    <s v="Tonk"/>
    <x v="3"/>
    <n v="1690"/>
    <n v="88.76"/>
    <m/>
    <s v="Low"/>
    <s v="Medium"/>
    <x v="2"/>
    <s v="2010s"/>
    <s v="Fiber"/>
    <n v="5.2520710059171603E-2"/>
  </r>
  <r>
    <n v="2013"/>
    <s v="Rajasthan"/>
    <s v="Tonk"/>
    <x v="1"/>
    <n v="10730"/>
    <n v="989.75"/>
    <m/>
    <s v="Low"/>
    <s v="Large"/>
    <x v="2"/>
    <s v="2010s"/>
    <s v="Cereal"/>
    <n v="9.2241379310344832E-2"/>
  </r>
  <r>
    <n v="2013"/>
    <s v="Rajasthan"/>
    <s v="Tonk"/>
    <x v="2"/>
    <n v="58930"/>
    <n v="1154.42"/>
    <m/>
    <s v="Medium"/>
    <s v="Large"/>
    <x v="2"/>
    <s v="2010s"/>
    <s v="Pulse"/>
    <n v="1.9589682674359409E-2"/>
  </r>
  <r>
    <n v="2013"/>
    <s v="Rajasthan"/>
    <s v="Tonk"/>
    <x v="3"/>
    <n v="1000"/>
    <n v="100"/>
    <m/>
    <s v="Low"/>
    <s v="Medium"/>
    <x v="2"/>
    <s v="2010s"/>
    <s v="Fiber"/>
    <n v="0.1"/>
  </r>
  <r>
    <n v="2014"/>
    <s v="Rajasthan"/>
    <s v="Tonk"/>
    <x v="0"/>
    <n v="10"/>
    <n v="1000"/>
    <m/>
    <s v="Medium"/>
    <s v="Small"/>
    <x v="2"/>
    <s v="2010s"/>
    <s v="Cereal"/>
    <n v="100"/>
  </r>
  <r>
    <n v="2014"/>
    <s v="Rajasthan"/>
    <s v="Tonk"/>
    <x v="1"/>
    <n v="9030"/>
    <n v="1096.3499999999999"/>
    <m/>
    <s v="Medium"/>
    <s v="Large"/>
    <x v="2"/>
    <s v="2010s"/>
    <s v="Cereal"/>
    <n v="0.12141196013289035"/>
  </r>
  <r>
    <n v="2014"/>
    <s v="Rajasthan"/>
    <s v="Tonk"/>
    <x v="2"/>
    <n v="49820"/>
    <n v="761.34"/>
    <m/>
    <s v="Low"/>
    <s v="Large"/>
    <x v="2"/>
    <s v="2010s"/>
    <s v="Pulse"/>
    <n v="1.528181453231634E-2"/>
  </r>
  <r>
    <n v="2014"/>
    <s v="Rajasthan"/>
    <s v="Tonk"/>
    <x v="3"/>
    <n v="1490"/>
    <n v="93.96"/>
    <m/>
    <s v="Low"/>
    <s v="Medium"/>
    <x v="2"/>
    <s v="2010s"/>
    <s v="Fiber"/>
    <n v="6.3060402684563754E-2"/>
  </r>
  <r>
    <n v="2015"/>
    <s v="Rajasthan"/>
    <s v="Tonk"/>
    <x v="0"/>
    <n v="10"/>
    <n v="1000"/>
    <m/>
    <s v="Medium"/>
    <s v="Small"/>
    <x v="2"/>
    <s v="2010s"/>
    <s v="Cereal"/>
    <n v="100"/>
  </r>
  <r>
    <n v="2015"/>
    <s v="Rajasthan"/>
    <s v="Tonk"/>
    <x v="1"/>
    <n v="8920"/>
    <n v="989.91"/>
    <m/>
    <s v="Low"/>
    <s v="Large"/>
    <x v="2"/>
    <s v="2010s"/>
    <s v="Cereal"/>
    <n v="0.11097645739910314"/>
  </r>
  <r>
    <n v="2015"/>
    <s v="Rajasthan"/>
    <s v="Tonk"/>
    <x v="2"/>
    <n v="15830"/>
    <n v="1243.21"/>
    <m/>
    <s v="Medium"/>
    <s v="Large"/>
    <x v="2"/>
    <s v="2010s"/>
    <s v="Pulse"/>
    <n v="7.8535060012634245E-2"/>
  </r>
  <r>
    <n v="2015"/>
    <s v="Rajasthan"/>
    <s v="Tonk"/>
    <x v="3"/>
    <n v="1170"/>
    <n v="85.47"/>
    <m/>
    <s v="Low"/>
    <s v="Medium"/>
    <x v="2"/>
    <s v="2010s"/>
    <s v="Fiber"/>
    <n v="7.3051282051282057E-2"/>
  </r>
  <r>
    <n v="2016"/>
    <s v="Rajasthan"/>
    <s v="Tonk"/>
    <x v="1"/>
    <n v="8710"/>
    <n v="1048"/>
    <m/>
    <s v="Medium"/>
    <s v="Large"/>
    <x v="2"/>
    <s v="2010s"/>
    <s v="Cereal"/>
    <n v="0.12032146957520092"/>
  </r>
  <r>
    <n v="2016"/>
    <s v="Rajasthan"/>
    <s v="Tonk"/>
    <x v="2"/>
    <n v="48890"/>
    <n v="984.02"/>
    <m/>
    <s v="Low"/>
    <s v="Large"/>
    <x v="2"/>
    <s v="2010s"/>
    <s v="Pulse"/>
    <n v="2.0127224381264061E-2"/>
  </r>
  <r>
    <n v="2016"/>
    <s v="Rajasthan"/>
    <s v="Tonk"/>
    <x v="3"/>
    <n v="780"/>
    <n v="712.84"/>
    <m/>
    <s v="Low"/>
    <s v="Small"/>
    <x v="2"/>
    <s v="2010s"/>
    <s v="Fiber"/>
    <n v="0.91389743589743588"/>
  </r>
  <r>
    <n v="2017"/>
    <s v="Rajasthan"/>
    <s v="Tonk"/>
    <x v="1"/>
    <n v="7320"/>
    <n v="4396.04"/>
    <m/>
    <s v="High"/>
    <s v="Large"/>
    <x v="2"/>
    <s v="2010s"/>
    <s v="Cereal"/>
    <n v="0.60055191256830598"/>
  </r>
  <r>
    <n v="2017"/>
    <s v="Rajasthan"/>
    <s v="Tonk"/>
    <x v="2"/>
    <n v="101370"/>
    <n v="1064.95"/>
    <m/>
    <s v="Medium"/>
    <s v="Large"/>
    <x v="2"/>
    <s v="2010s"/>
    <s v="Pulse"/>
    <n v="1.0505573641116702E-2"/>
  </r>
  <r>
    <n v="2017"/>
    <s v="Rajasthan"/>
    <s v="Tonk"/>
    <x v="3"/>
    <n v="970"/>
    <n v="137.13999999999999"/>
    <m/>
    <s v="Low"/>
    <s v="Small"/>
    <x v="2"/>
    <s v="2010s"/>
    <s v="Fiber"/>
    <n v="0.14138144329896907"/>
  </r>
  <r>
    <n v="2008"/>
    <s v="Rajasthan"/>
    <s v="Udaipur"/>
    <x v="0"/>
    <n v="4320"/>
    <n v="727.23"/>
    <m/>
    <s v="Low"/>
    <s v="Medium"/>
    <x v="2"/>
    <s v="2000s"/>
    <s v="Cereal"/>
    <n v="0.16834027777777777"/>
  </r>
  <r>
    <n v="2008"/>
    <s v="Rajasthan"/>
    <s v="Udaipur"/>
    <x v="1"/>
    <n v="248970"/>
    <n v="1412.62"/>
    <m/>
    <s v="Medium"/>
    <s v="Large"/>
    <x v="2"/>
    <s v="2000s"/>
    <s v="Cereal"/>
    <n v="5.6738562879061734E-3"/>
  </r>
  <r>
    <n v="2008"/>
    <s v="Rajasthan"/>
    <s v="Udaipur"/>
    <x v="2"/>
    <n v="20020"/>
    <n v="888.8"/>
    <m/>
    <s v="Low"/>
    <s v="Large"/>
    <x v="2"/>
    <s v="2000s"/>
    <s v="Pulse"/>
    <n v="4.4395604395604395E-2"/>
  </r>
  <r>
    <n v="2008"/>
    <s v="Rajasthan"/>
    <s v="Udaipur"/>
    <x v="3"/>
    <n v="8770"/>
    <n v="408.21"/>
    <m/>
    <s v="Low"/>
    <s v="Large"/>
    <x v="2"/>
    <s v="2000s"/>
    <s v="Fiber"/>
    <n v="4.6546180159635117E-2"/>
  </r>
  <r>
    <n v="2009"/>
    <s v="Rajasthan"/>
    <s v="Udaipur"/>
    <x v="0"/>
    <n v="4830"/>
    <n v="718.15"/>
    <m/>
    <s v="Low"/>
    <s v="Medium"/>
    <x v="2"/>
    <s v="2000s"/>
    <s v="Cereal"/>
    <n v="0.14868530020703932"/>
  </r>
  <r>
    <n v="2009"/>
    <s v="Rajasthan"/>
    <s v="Udaipur"/>
    <x v="1"/>
    <n v="257950"/>
    <n v="1010.27"/>
    <m/>
    <s v="Medium"/>
    <s v="Large"/>
    <x v="2"/>
    <s v="2000s"/>
    <s v="Cereal"/>
    <n v="3.9165342120565999E-3"/>
  </r>
  <r>
    <n v="2009"/>
    <s v="Rajasthan"/>
    <s v="Udaipur"/>
    <x v="2"/>
    <n v="13010"/>
    <n v="1050.5999999999999"/>
    <m/>
    <s v="Medium"/>
    <s v="Large"/>
    <x v="2"/>
    <s v="2000s"/>
    <s v="Pulse"/>
    <n v="8.0753266717909292E-2"/>
  </r>
  <r>
    <n v="2009"/>
    <s v="Rajasthan"/>
    <s v="Udaipur"/>
    <x v="3"/>
    <n v="8060"/>
    <n v="337.61"/>
    <m/>
    <s v="Low"/>
    <s v="Large"/>
    <x v="2"/>
    <s v="2000s"/>
    <s v="Fiber"/>
    <n v="4.1887096774193548E-2"/>
  </r>
  <r>
    <n v="2010"/>
    <s v="Rajasthan"/>
    <s v="Udaipur"/>
    <x v="0"/>
    <n v="5420"/>
    <n v="1172.07"/>
    <m/>
    <s v="Medium"/>
    <s v="Large"/>
    <x v="2"/>
    <s v="2010s"/>
    <s v="Cereal"/>
    <n v="0.2162490774907749"/>
  </r>
  <r>
    <n v="2010"/>
    <s v="Rajasthan"/>
    <s v="Udaipur"/>
    <x v="1"/>
    <n v="262420"/>
    <n v="1338.39"/>
    <m/>
    <s v="Medium"/>
    <s v="Large"/>
    <x v="2"/>
    <s v="2010s"/>
    <s v="Cereal"/>
    <n v="5.1001829128877376E-3"/>
  </r>
  <r>
    <n v="2010"/>
    <s v="Rajasthan"/>
    <s v="Udaipur"/>
    <x v="2"/>
    <n v="20180"/>
    <n v="1169.02"/>
    <m/>
    <s v="Medium"/>
    <s v="Large"/>
    <x v="2"/>
    <s v="2010s"/>
    <s v="Pulse"/>
    <n v="5.7929633300297323E-2"/>
  </r>
  <r>
    <n v="2010"/>
    <s v="Rajasthan"/>
    <s v="Udaipur"/>
    <x v="3"/>
    <n v="4570"/>
    <n v="527.5"/>
    <m/>
    <s v="Low"/>
    <s v="Medium"/>
    <x v="2"/>
    <s v="2010s"/>
    <s v="Fiber"/>
    <n v="0.11542669584245077"/>
  </r>
  <r>
    <n v="2011"/>
    <s v="Rajasthan"/>
    <s v="Udaipur"/>
    <x v="0"/>
    <n v="5900"/>
    <n v="1110.24"/>
    <m/>
    <s v="Medium"/>
    <s v="Large"/>
    <x v="2"/>
    <s v="2010s"/>
    <s v="Cereal"/>
    <n v="0.18817627118644067"/>
  </r>
  <r>
    <n v="2011"/>
    <s v="Rajasthan"/>
    <s v="Udaipur"/>
    <x v="1"/>
    <n v="259540"/>
    <n v="1566.35"/>
    <m/>
    <s v="Medium"/>
    <s v="Large"/>
    <x v="2"/>
    <s v="2010s"/>
    <s v="Cereal"/>
    <n v="6.035100562533713E-3"/>
  </r>
  <r>
    <n v="2011"/>
    <s v="Rajasthan"/>
    <s v="Udaipur"/>
    <x v="2"/>
    <n v="17080"/>
    <n v="1067.05"/>
    <m/>
    <s v="Medium"/>
    <s v="Large"/>
    <x v="2"/>
    <s v="2010s"/>
    <s v="Pulse"/>
    <n v="6.2473653395784541E-2"/>
  </r>
  <r>
    <n v="2011"/>
    <s v="Rajasthan"/>
    <s v="Udaipur"/>
    <x v="3"/>
    <n v="9950"/>
    <n v="718.61"/>
    <m/>
    <s v="Low"/>
    <s v="Large"/>
    <x v="2"/>
    <s v="2010s"/>
    <s v="Fiber"/>
    <n v="7.2222110552763827E-2"/>
  </r>
  <r>
    <n v="2012"/>
    <s v="Rajasthan"/>
    <s v="Udaipur"/>
    <x v="0"/>
    <n v="5140"/>
    <n v="1097.17"/>
    <m/>
    <s v="Medium"/>
    <s v="Large"/>
    <x v="2"/>
    <s v="2010s"/>
    <s v="Cereal"/>
    <n v="0.21345719844357977"/>
  </r>
  <r>
    <n v="2012"/>
    <s v="Rajasthan"/>
    <s v="Udaipur"/>
    <x v="1"/>
    <n v="252470"/>
    <n v="1980.54"/>
    <m/>
    <s v="Medium"/>
    <s v="Large"/>
    <x v="2"/>
    <s v="2010s"/>
    <s v="Cereal"/>
    <n v="7.8446548104725306E-3"/>
  </r>
  <r>
    <n v="2012"/>
    <s v="Rajasthan"/>
    <s v="Udaipur"/>
    <x v="2"/>
    <n v="15870"/>
    <n v="948.92"/>
    <m/>
    <s v="Low"/>
    <s v="Large"/>
    <x v="2"/>
    <s v="2010s"/>
    <s v="Pulse"/>
    <n v="5.9793320730938876E-2"/>
  </r>
  <r>
    <n v="2012"/>
    <s v="Rajasthan"/>
    <s v="Udaipur"/>
    <x v="3"/>
    <n v="10820"/>
    <n v="85.4"/>
    <m/>
    <s v="Low"/>
    <s v="Large"/>
    <x v="2"/>
    <s v="2010s"/>
    <s v="Fiber"/>
    <n v="7.8927911275415898E-3"/>
  </r>
  <r>
    <n v="2013"/>
    <s v="Rajasthan"/>
    <s v="Udaipur"/>
    <x v="0"/>
    <n v="5290"/>
    <n v="1226.4000000000001"/>
    <m/>
    <s v="Medium"/>
    <s v="Large"/>
    <x v="2"/>
    <s v="2010s"/>
    <s v="Cereal"/>
    <n v="0.23183364839319473"/>
  </r>
  <r>
    <n v="2013"/>
    <s v="Rajasthan"/>
    <s v="Udaipur"/>
    <x v="1"/>
    <n v="248850"/>
    <n v="1733.52"/>
    <m/>
    <s v="Medium"/>
    <s v="Large"/>
    <x v="2"/>
    <s v="2010s"/>
    <s v="Cereal"/>
    <n v="6.9661241711874624E-3"/>
  </r>
  <r>
    <n v="2013"/>
    <s v="Rajasthan"/>
    <s v="Udaipur"/>
    <x v="2"/>
    <n v="20390"/>
    <n v="1083.55"/>
    <m/>
    <s v="Medium"/>
    <s v="Large"/>
    <x v="2"/>
    <s v="2010s"/>
    <s v="Pulse"/>
    <n v="5.3141245708680722E-2"/>
  </r>
  <r>
    <n v="2013"/>
    <s v="Rajasthan"/>
    <s v="Udaipur"/>
    <x v="3"/>
    <n v="9470"/>
    <n v="95.09"/>
    <m/>
    <s v="Low"/>
    <s v="Large"/>
    <x v="2"/>
    <s v="2010s"/>
    <s v="Fiber"/>
    <n v="1.0041182682154171E-2"/>
  </r>
  <r>
    <n v="2014"/>
    <s v="Rajasthan"/>
    <s v="Udaipur"/>
    <x v="0"/>
    <n v="5270"/>
    <n v="1158.5999999999999"/>
    <m/>
    <s v="Medium"/>
    <s v="Large"/>
    <x v="2"/>
    <s v="2010s"/>
    <s v="Cereal"/>
    <n v="0.21984819734345348"/>
  </r>
  <r>
    <n v="2014"/>
    <s v="Rajasthan"/>
    <s v="Udaipur"/>
    <x v="1"/>
    <n v="244560"/>
    <n v="1669.34"/>
    <m/>
    <s v="Medium"/>
    <s v="Large"/>
    <x v="2"/>
    <s v="2010s"/>
    <s v="Cereal"/>
    <n v="6.8258913967942422E-3"/>
  </r>
  <r>
    <n v="2014"/>
    <s v="Rajasthan"/>
    <s v="Udaipur"/>
    <x v="2"/>
    <n v="16350"/>
    <n v="1030.01"/>
    <m/>
    <s v="Medium"/>
    <s v="Large"/>
    <x v="2"/>
    <s v="2010s"/>
    <s v="Pulse"/>
    <n v="6.2997553516819571E-2"/>
  </r>
  <r>
    <n v="2014"/>
    <s v="Rajasthan"/>
    <s v="Udaipur"/>
    <x v="3"/>
    <n v="8670"/>
    <n v="95.46"/>
    <m/>
    <s v="Low"/>
    <s v="Large"/>
    <x v="2"/>
    <s v="2010s"/>
    <s v="Fiber"/>
    <n v="1.101038062283737E-2"/>
  </r>
  <r>
    <n v="2015"/>
    <s v="Rajasthan"/>
    <s v="Udaipur"/>
    <x v="0"/>
    <n v="5180"/>
    <n v="1023.02"/>
    <m/>
    <s v="Medium"/>
    <s v="Large"/>
    <x v="2"/>
    <s v="2010s"/>
    <s v="Cereal"/>
    <n v="0.19749420849420848"/>
  </r>
  <r>
    <n v="2015"/>
    <s v="Rajasthan"/>
    <s v="Udaipur"/>
    <x v="1"/>
    <n v="251340"/>
    <n v="1111.19"/>
    <m/>
    <s v="Medium"/>
    <s v="Large"/>
    <x v="2"/>
    <s v="2010s"/>
    <s v="Cereal"/>
    <n v="4.4210631017744893E-3"/>
  </r>
  <r>
    <n v="2015"/>
    <s v="Rajasthan"/>
    <s v="Udaipur"/>
    <x v="2"/>
    <n v="14080"/>
    <n v="1137.57"/>
    <m/>
    <s v="Medium"/>
    <s v="Large"/>
    <x v="2"/>
    <s v="2010s"/>
    <s v="Pulse"/>
    <n v="8.0793323863636357E-2"/>
  </r>
  <r>
    <n v="2015"/>
    <s v="Rajasthan"/>
    <s v="Udaipur"/>
    <x v="3"/>
    <n v="5830"/>
    <n v="80.040000000000006"/>
    <m/>
    <s v="Low"/>
    <s v="Large"/>
    <x v="2"/>
    <s v="2010s"/>
    <s v="Fiber"/>
    <n v="1.3728987993138937E-2"/>
  </r>
  <r>
    <n v="2016"/>
    <s v="Rajasthan"/>
    <s v="Udaipur"/>
    <x v="0"/>
    <n v="5170"/>
    <n v="1197.52"/>
    <m/>
    <s v="Medium"/>
    <s v="Large"/>
    <x v="2"/>
    <s v="2010s"/>
    <s v="Cereal"/>
    <n v="0.23162862669245649"/>
  </r>
  <r>
    <n v="2016"/>
    <s v="Rajasthan"/>
    <s v="Udaipur"/>
    <x v="1"/>
    <n v="250960"/>
    <n v="1330.64"/>
    <m/>
    <s v="Medium"/>
    <s v="Large"/>
    <x v="2"/>
    <s v="2010s"/>
    <s v="Cereal"/>
    <n v="5.3021995537137394E-3"/>
  </r>
  <r>
    <n v="2016"/>
    <s v="Rajasthan"/>
    <s v="Udaipur"/>
    <x v="2"/>
    <n v="14870"/>
    <n v="1372.78"/>
    <m/>
    <s v="Medium"/>
    <s v="Large"/>
    <x v="2"/>
    <s v="2010s"/>
    <s v="Pulse"/>
    <n v="9.231876260928043E-2"/>
  </r>
  <r>
    <n v="2016"/>
    <s v="Rajasthan"/>
    <s v="Udaipur"/>
    <x v="3"/>
    <n v="4940"/>
    <n v="454.07"/>
    <m/>
    <s v="Low"/>
    <s v="Medium"/>
    <x v="2"/>
    <s v="2010s"/>
    <s v="Fiber"/>
    <n v="9.1917004048582995E-2"/>
  </r>
  <r>
    <n v="2017"/>
    <s v="Rajasthan"/>
    <s v="Udaipur"/>
    <x v="0"/>
    <n v="5510"/>
    <n v="1210.68"/>
    <m/>
    <s v="Medium"/>
    <s v="Large"/>
    <x v="2"/>
    <s v="2010s"/>
    <s v="Cereal"/>
    <n v="0.21972413793103449"/>
  </r>
  <r>
    <n v="2017"/>
    <s v="Rajasthan"/>
    <s v="Udaipur"/>
    <x v="1"/>
    <n v="240940"/>
    <n v="1633.17"/>
    <m/>
    <s v="Medium"/>
    <s v="Large"/>
    <x v="2"/>
    <s v="2010s"/>
    <s v="Cereal"/>
    <n v="6.7783265543288791E-3"/>
  </r>
  <r>
    <n v="2017"/>
    <s v="Rajasthan"/>
    <s v="Udaipur"/>
    <x v="2"/>
    <n v="16680"/>
    <n v="1212.74"/>
    <m/>
    <s v="Medium"/>
    <s v="Large"/>
    <x v="2"/>
    <s v="2010s"/>
    <s v="Pulse"/>
    <n v="7.2706235011990403E-2"/>
  </r>
  <r>
    <n v="2017"/>
    <s v="Rajasthan"/>
    <s v="Udaipur"/>
    <x v="3"/>
    <n v="5830"/>
    <n v="98.43"/>
    <m/>
    <s v="Low"/>
    <s v="Large"/>
    <x v="2"/>
    <s v="2010s"/>
    <s v="Fiber"/>
    <n v="1.688336192109777E-2"/>
  </r>
  <r>
    <n v="2008"/>
    <s v="Punjab"/>
    <s v="Gurdaspur"/>
    <x v="0"/>
    <n v="201000"/>
    <n v="3298.51"/>
    <m/>
    <s v="High"/>
    <s v="Large"/>
    <x v="3"/>
    <s v="2000s"/>
    <s v="Cereal"/>
    <n v="1.6410497512437811E-2"/>
  </r>
  <r>
    <n v="2008"/>
    <s v="Punjab"/>
    <s v="Gurdaspur"/>
    <x v="1"/>
    <n v="13000"/>
    <n v="2307.69"/>
    <m/>
    <s v="Medium"/>
    <s v="Large"/>
    <x v="3"/>
    <s v="2000s"/>
    <s v="Cereal"/>
    <n v="0.17751461538461538"/>
  </r>
  <r>
    <n v="2008"/>
    <s v="Punjab"/>
    <s v="Gurdaspur"/>
    <x v="2"/>
    <n v="100"/>
    <n v="1000"/>
    <m/>
    <s v="Medium"/>
    <s v="Small"/>
    <x v="3"/>
    <s v="2000s"/>
    <s v="Pulse"/>
    <n v="10"/>
  </r>
  <r>
    <n v="2009"/>
    <s v="Punjab"/>
    <s v="Gurdaspur"/>
    <x v="0"/>
    <n v="204000"/>
    <n v="3137.25"/>
    <m/>
    <s v="High"/>
    <s v="Large"/>
    <x v="3"/>
    <s v="2000s"/>
    <s v="Cereal"/>
    <n v="1.5378676470588236E-2"/>
  </r>
  <r>
    <n v="2009"/>
    <s v="Punjab"/>
    <s v="Gurdaspur"/>
    <x v="1"/>
    <n v="11000"/>
    <n v="2272.73"/>
    <m/>
    <s v="Medium"/>
    <s v="Large"/>
    <x v="3"/>
    <s v="2000s"/>
    <s v="Cereal"/>
    <n v="0.20661181818181817"/>
  </r>
  <r>
    <n v="2009"/>
    <s v="Punjab"/>
    <s v="Gurdaspur"/>
    <x v="2"/>
    <n v="1000"/>
    <n v="1000"/>
    <m/>
    <s v="Medium"/>
    <s v="Medium"/>
    <x v="3"/>
    <s v="2000s"/>
    <s v="Pulse"/>
    <n v="1"/>
  </r>
  <r>
    <n v="2010"/>
    <s v="Punjab"/>
    <s v="Gurdaspur"/>
    <x v="0"/>
    <n v="204000"/>
    <n v="3455.88"/>
    <m/>
    <s v="High"/>
    <s v="Large"/>
    <x v="3"/>
    <s v="2010s"/>
    <s v="Cereal"/>
    <n v="1.6940588235294117E-2"/>
  </r>
  <r>
    <n v="2010"/>
    <s v="Punjab"/>
    <s v="Gurdaspur"/>
    <x v="1"/>
    <n v="11000"/>
    <n v="2727.27"/>
    <m/>
    <s v="Medium"/>
    <s v="Large"/>
    <x v="3"/>
    <s v="2010s"/>
    <s v="Cereal"/>
    <n v="0.24793363636363636"/>
  </r>
  <r>
    <n v="2010"/>
    <s v="Punjab"/>
    <s v="Gurdaspur"/>
    <x v="2"/>
    <n v="100"/>
    <n v="1000"/>
    <m/>
    <s v="Medium"/>
    <s v="Small"/>
    <x v="3"/>
    <s v="2010s"/>
    <s v="Pulse"/>
    <n v="10"/>
  </r>
  <r>
    <n v="2011"/>
    <s v="Punjab"/>
    <s v="Gurdaspur"/>
    <x v="0"/>
    <n v="174390"/>
    <n v="3721.54"/>
    <m/>
    <s v="High"/>
    <s v="Large"/>
    <x v="3"/>
    <s v="2010s"/>
    <s v="Cereal"/>
    <n v="2.1340329147313493E-2"/>
  </r>
  <r>
    <n v="2011"/>
    <s v="Punjab"/>
    <s v="Gurdaspur"/>
    <x v="1"/>
    <n v="1720"/>
    <n v="2906.98"/>
    <m/>
    <s v="Medium"/>
    <s v="Medium"/>
    <x v="3"/>
    <s v="2010s"/>
    <s v="Cereal"/>
    <n v="1.6901046511627906"/>
  </r>
  <r>
    <n v="2012"/>
    <s v="Punjab"/>
    <s v="Gurdaspur"/>
    <x v="0"/>
    <n v="201000"/>
    <n v="3074.63"/>
    <m/>
    <s v="High"/>
    <s v="Large"/>
    <x v="3"/>
    <s v="2010s"/>
    <s v="Cereal"/>
    <n v="1.5296666666666667E-2"/>
  </r>
  <r>
    <n v="2012"/>
    <s v="Punjab"/>
    <s v="Gurdaspur"/>
    <x v="1"/>
    <n v="11000"/>
    <n v="2636.36"/>
    <m/>
    <s v="Medium"/>
    <s v="Large"/>
    <x v="3"/>
    <s v="2010s"/>
    <s v="Cereal"/>
    <n v="0.23966909090909091"/>
  </r>
  <r>
    <n v="2012"/>
    <s v="Punjab"/>
    <s v="Gurdaspur"/>
    <x v="2"/>
    <n v="100"/>
    <n v="1000"/>
    <m/>
    <s v="Medium"/>
    <s v="Small"/>
    <x v="3"/>
    <s v="2010s"/>
    <s v="Pulse"/>
    <n v="10"/>
  </r>
  <r>
    <n v="2013"/>
    <s v="Punjab"/>
    <s v="Gurdaspur"/>
    <x v="0"/>
    <n v="202000"/>
    <n v="2896.04"/>
    <m/>
    <s v="Medium"/>
    <s v="Large"/>
    <x v="3"/>
    <s v="2010s"/>
    <s v="Cereal"/>
    <n v="1.4336831683168317E-2"/>
  </r>
  <r>
    <n v="2013"/>
    <s v="Punjab"/>
    <s v="Gurdaspur"/>
    <x v="1"/>
    <n v="10000"/>
    <n v="3000"/>
    <m/>
    <s v="High"/>
    <s v="Large"/>
    <x v="3"/>
    <s v="2010s"/>
    <s v="Cereal"/>
    <n v="0.3"/>
  </r>
  <r>
    <n v="2014"/>
    <s v="Punjab"/>
    <s v="Gurdaspur"/>
    <x v="0"/>
    <n v="202000"/>
    <n v="2594.06"/>
    <m/>
    <s v="Medium"/>
    <s v="Large"/>
    <x v="3"/>
    <s v="2010s"/>
    <s v="Cereal"/>
    <n v="1.2841881188118812E-2"/>
  </r>
  <r>
    <n v="2014"/>
    <s v="Punjab"/>
    <s v="Gurdaspur"/>
    <x v="1"/>
    <n v="9000"/>
    <n v="2333.33"/>
    <m/>
    <s v="Medium"/>
    <s v="Large"/>
    <x v="3"/>
    <s v="2010s"/>
    <s v="Cereal"/>
    <n v="0.25925888888888887"/>
  </r>
  <r>
    <n v="2015"/>
    <s v="Punjab"/>
    <s v="Gurdaspur"/>
    <x v="0"/>
    <n v="203000"/>
    <n v="2896.55"/>
    <m/>
    <s v="Medium"/>
    <s v="Large"/>
    <x v="3"/>
    <s v="2010s"/>
    <s v="Cereal"/>
    <n v="1.4268719211822661E-2"/>
  </r>
  <r>
    <n v="2015"/>
    <s v="Punjab"/>
    <s v="Gurdaspur"/>
    <x v="1"/>
    <n v="8000"/>
    <n v="2500"/>
    <m/>
    <s v="Medium"/>
    <s v="Large"/>
    <x v="3"/>
    <s v="2010s"/>
    <s v="Cereal"/>
    <n v="0.3125"/>
  </r>
  <r>
    <n v="2015"/>
    <s v="Punjab"/>
    <s v="Gurdaspur"/>
    <x v="2"/>
    <n v="100"/>
    <n v="1300"/>
    <m/>
    <s v="Medium"/>
    <s v="Small"/>
    <x v="3"/>
    <s v="2010s"/>
    <s v="Pulse"/>
    <n v="13"/>
  </r>
  <r>
    <n v="2016"/>
    <s v="Punjab"/>
    <s v="Gurdaspur"/>
    <x v="0"/>
    <n v="203000"/>
    <n v="3123.15"/>
    <m/>
    <s v="High"/>
    <s v="Large"/>
    <x v="3"/>
    <s v="2010s"/>
    <s v="Cereal"/>
    <n v="1.5384975369458128E-2"/>
  </r>
  <r>
    <n v="2016"/>
    <s v="Punjab"/>
    <s v="Gurdaspur"/>
    <x v="1"/>
    <n v="9000"/>
    <n v="2666.67"/>
    <m/>
    <s v="Medium"/>
    <s v="Large"/>
    <x v="3"/>
    <s v="2010s"/>
    <s v="Cereal"/>
    <n v="0.29629666666666665"/>
  </r>
  <r>
    <n v="2016"/>
    <s v="Punjab"/>
    <s v="Gurdaspur"/>
    <x v="2"/>
    <n v="100"/>
    <n v="1000"/>
    <m/>
    <s v="Medium"/>
    <s v="Small"/>
    <x v="3"/>
    <s v="2010s"/>
    <s v="Pulse"/>
    <n v="10"/>
  </r>
  <r>
    <n v="2017"/>
    <s v="Punjab"/>
    <s v="Gurdaspur"/>
    <x v="0"/>
    <n v="204000"/>
    <n v="3573.53"/>
    <m/>
    <s v="High"/>
    <s v="Large"/>
    <x v="3"/>
    <s v="2010s"/>
    <s v="Cereal"/>
    <n v="1.7517303921568628E-2"/>
  </r>
  <r>
    <n v="2017"/>
    <s v="Punjab"/>
    <s v="Gurdaspur"/>
    <x v="1"/>
    <n v="9000"/>
    <n v="2333.33"/>
    <m/>
    <s v="Medium"/>
    <s v="Large"/>
    <x v="3"/>
    <s v="2010s"/>
    <s v="Cereal"/>
    <n v="0.25925888888888887"/>
  </r>
  <r>
    <n v="2017"/>
    <s v="Punjab"/>
    <s v="Gurdaspur"/>
    <x v="2"/>
    <n v="100"/>
    <n v="1000"/>
    <m/>
    <s v="Medium"/>
    <s v="Small"/>
    <x v="3"/>
    <s v="2010s"/>
    <s v="Pulse"/>
    <n v="10"/>
  </r>
  <r>
    <n v="2008"/>
    <s v="Punjab"/>
    <s v="Amritsar"/>
    <x v="0"/>
    <n v="352000"/>
    <n v="3002.84"/>
    <m/>
    <s v="High"/>
    <s v="Large"/>
    <x v="3"/>
    <s v="2000s"/>
    <s v="Cereal"/>
    <n v="8.5307954545454541E-3"/>
  </r>
  <r>
    <n v="2008"/>
    <s v="Punjab"/>
    <s v="Amritsar"/>
    <x v="1"/>
    <n v="2000"/>
    <n v="3500"/>
    <m/>
    <s v="High"/>
    <s v="Medium"/>
    <x v="3"/>
    <s v="2000s"/>
    <s v="Cereal"/>
    <n v="1.75"/>
  </r>
  <r>
    <n v="2008"/>
    <s v="Punjab"/>
    <s v="Amritsar"/>
    <x v="3"/>
    <n v="1000"/>
    <n v="740"/>
    <m/>
    <s v="Low"/>
    <s v="Medium"/>
    <x v="3"/>
    <s v="2000s"/>
    <s v="Fiber"/>
    <n v="0.74"/>
  </r>
  <r>
    <n v="2009"/>
    <s v="Punjab"/>
    <s v="Amritsar"/>
    <x v="0"/>
    <n v="357000"/>
    <n v="2887.96"/>
    <m/>
    <s v="Medium"/>
    <s v="Large"/>
    <x v="3"/>
    <s v="2000s"/>
    <s v="Cereal"/>
    <n v="8.0895238095238103E-3"/>
  </r>
  <r>
    <n v="2009"/>
    <s v="Punjab"/>
    <s v="Amritsar"/>
    <x v="1"/>
    <n v="2000"/>
    <n v="3500"/>
    <m/>
    <s v="High"/>
    <s v="Medium"/>
    <x v="3"/>
    <s v="2000s"/>
    <s v="Cereal"/>
    <n v="1.75"/>
  </r>
  <r>
    <n v="2009"/>
    <s v="Punjab"/>
    <s v="Amritsar"/>
    <x v="3"/>
    <n v="1000"/>
    <n v="680"/>
    <m/>
    <s v="Low"/>
    <s v="Medium"/>
    <x v="3"/>
    <s v="2000s"/>
    <s v="Fiber"/>
    <n v="0.68"/>
  </r>
  <r>
    <n v="2010"/>
    <s v="Punjab"/>
    <s v="Amritsar"/>
    <x v="0"/>
    <n v="358000"/>
    <n v="2801.68"/>
    <m/>
    <s v="Medium"/>
    <s v="Large"/>
    <x v="3"/>
    <s v="2010s"/>
    <s v="Cereal"/>
    <n v="7.8259217877094962E-3"/>
  </r>
  <r>
    <n v="2010"/>
    <s v="Punjab"/>
    <s v="Amritsar"/>
    <x v="1"/>
    <n v="2000"/>
    <n v="3500"/>
    <m/>
    <s v="High"/>
    <s v="Medium"/>
    <x v="3"/>
    <s v="2010s"/>
    <s v="Cereal"/>
    <n v="1.75"/>
  </r>
  <r>
    <n v="2010"/>
    <s v="Punjab"/>
    <s v="Amritsar"/>
    <x v="2"/>
    <n v="400"/>
    <n v="1250"/>
    <m/>
    <s v="Medium"/>
    <s v="Small"/>
    <x v="3"/>
    <s v="2010s"/>
    <s v="Pulse"/>
    <n v="3.125"/>
  </r>
  <r>
    <n v="2010"/>
    <s v="Punjab"/>
    <s v="Amritsar"/>
    <x v="3"/>
    <n v="1000"/>
    <n v="650"/>
    <m/>
    <s v="Low"/>
    <s v="Medium"/>
    <x v="3"/>
    <s v="2010s"/>
    <s v="Fiber"/>
    <n v="0.65"/>
  </r>
  <r>
    <n v="2011"/>
    <s v="Punjab"/>
    <s v="Amritsar"/>
    <x v="0"/>
    <n v="357000"/>
    <n v="2722.69"/>
    <m/>
    <s v="Medium"/>
    <s v="Large"/>
    <x v="3"/>
    <s v="2010s"/>
    <s v="Cereal"/>
    <n v="7.6265826330532216E-3"/>
  </r>
  <r>
    <n v="2011"/>
    <s v="Punjab"/>
    <s v="Amritsar"/>
    <x v="1"/>
    <n v="2000"/>
    <n v="5000"/>
    <m/>
    <s v="High"/>
    <s v="Medium"/>
    <x v="3"/>
    <s v="2010s"/>
    <s v="Cereal"/>
    <n v="2.5"/>
  </r>
  <r>
    <n v="2011"/>
    <s v="Punjab"/>
    <s v="Amritsar"/>
    <x v="3"/>
    <n v="1000"/>
    <n v="540"/>
    <m/>
    <s v="Low"/>
    <s v="Medium"/>
    <x v="3"/>
    <s v="2010s"/>
    <s v="Fiber"/>
    <n v="0.54"/>
  </r>
  <r>
    <n v="2012"/>
    <s v="Punjab"/>
    <s v="Amritsar"/>
    <x v="0"/>
    <n v="364000"/>
    <n v="3140.11"/>
    <m/>
    <s v="High"/>
    <s v="Large"/>
    <x v="3"/>
    <s v="2010s"/>
    <s v="Cereal"/>
    <n v="8.6266758241758251E-3"/>
  </r>
  <r>
    <n v="2012"/>
    <s v="Punjab"/>
    <s v="Amritsar"/>
    <x v="1"/>
    <n v="1000"/>
    <n v="4000"/>
    <m/>
    <s v="High"/>
    <s v="Medium"/>
    <x v="3"/>
    <s v="2010s"/>
    <s v="Cereal"/>
    <n v="4"/>
  </r>
  <r>
    <n v="2012"/>
    <s v="Punjab"/>
    <s v="Amritsar"/>
    <x v="2"/>
    <n v="200"/>
    <n v="1000"/>
    <m/>
    <s v="Medium"/>
    <s v="Small"/>
    <x v="3"/>
    <s v="2010s"/>
    <s v="Pulse"/>
    <n v="5"/>
  </r>
  <r>
    <n v="2013"/>
    <s v="Punjab"/>
    <s v="Amritsar"/>
    <x v="0"/>
    <n v="359000"/>
    <n v="3097.49"/>
    <m/>
    <s v="High"/>
    <s v="Large"/>
    <x v="3"/>
    <s v="2010s"/>
    <s v="Cereal"/>
    <n v="8.6281058495821725E-3"/>
  </r>
  <r>
    <n v="2013"/>
    <s v="Punjab"/>
    <s v="Amritsar"/>
    <x v="1"/>
    <n v="2000"/>
    <n v="4000"/>
    <m/>
    <s v="High"/>
    <s v="Medium"/>
    <x v="3"/>
    <s v="2010s"/>
    <s v="Cereal"/>
    <n v="2"/>
  </r>
  <r>
    <n v="2013"/>
    <s v="Punjab"/>
    <s v="Amritsar"/>
    <x v="2"/>
    <n v="100"/>
    <n v="1200"/>
    <m/>
    <s v="Medium"/>
    <s v="Small"/>
    <x v="3"/>
    <s v="2010s"/>
    <s v="Pulse"/>
    <n v="12"/>
  </r>
  <r>
    <n v="2013"/>
    <s v="Punjab"/>
    <s v="Amritsar"/>
    <x v="3"/>
    <n v="1000"/>
    <n v="540"/>
    <m/>
    <s v="Low"/>
    <s v="Medium"/>
    <x v="3"/>
    <s v="2010s"/>
    <s v="Fiber"/>
    <n v="0.54"/>
  </r>
  <r>
    <n v="2014"/>
    <s v="Punjab"/>
    <s v="Amritsar"/>
    <x v="0"/>
    <n v="358000"/>
    <n v="2918.99"/>
    <m/>
    <s v="Medium"/>
    <s v="Large"/>
    <x v="3"/>
    <s v="2010s"/>
    <s v="Cereal"/>
    <n v="8.1536033519553075E-3"/>
  </r>
  <r>
    <n v="2014"/>
    <s v="Punjab"/>
    <s v="Amritsar"/>
    <x v="1"/>
    <n v="1000"/>
    <n v="4000"/>
    <m/>
    <s v="High"/>
    <s v="Medium"/>
    <x v="3"/>
    <s v="2010s"/>
    <s v="Cereal"/>
    <n v="4"/>
  </r>
  <r>
    <n v="2015"/>
    <s v="Punjab"/>
    <s v="Amritsar"/>
    <x v="0"/>
    <n v="359000"/>
    <n v="2832.87"/>
    <m/>
    <s v="Medium"/>
    <s v="Large"/>
    <x v="3"/>
    <s v="2010s"/>
    <s v="Cereal"/>
    <n v="7.8910027855153206E-3"/>
  </r>
  <r>
    <n v="2015"/>
    <s v="Punjab"/>
    <s v="Amritsar"/>
    <x v="1"/>
    <n v="1000"/>
    <n v="4000"/>
    <m/>
    <s v="High"/>
    <s v="Medium"/>
    <x v="3"/>
    <s v="2010s"/>
    <s v="Cereal"/>
    <n v="4"/>
  </r>
  <r>
    <n v="2016"/>
    <s v="Punjab"/>
    <s v="Amritsar"/>
    <x v="0"/>
    <n v="366000"/>
    <n v="3245.9"/>
    <m/>
    <s v="High"/>
    <s v="Large"/>
    <x v="3"/>
    <s v="2010s"/>
    <s v="Cereal"/>
    <n v="8.8685792349726782E-3"/>
  </r>
  <r>
    <n v="2016"/>
    <s v="Punjab"/>
    <s v="Amritsar"/>
    <x v="1"/>
    <n v="1000"/>
    <n v="3000"/>
    <m/>
    <s v="High"/>
    <s v="Medium"/>
    <x v="3"/>
    <s v="2010s"/>
    <s v="Cereal"/>
    <n v="3"/>
  </r>
  <r>
    <n v="2017"/>
    <s v="Punjab"/>
    <s v="Amritsar"/>
    <x v="0"/>
    <n v="362000"/>
    <n v="3966.85"/>
    <m/>
    <s v="High"/>
    <s v="Large"/>
    <x v="3"/>
    <s v="2010s"/>
    <s v="Cereal"/>
    <n v="1.0958149171270718E-2"/>
  </r>
  <r>
    <n v="2017"/>
    <s v="Punjab"/>
    <s v="Amritsar"/>
    <x v="1"/>
    <n v="2000"/>
    <n v="2500"/>
    <m/>
    <s v="Medium"/>
    <s v="Medium"/>
    <x v="3"/>
    <s v="2010s"/>
    <s v="Cereal"/>
    <n v="1.25"/>
  </r>
  <r>
    <n v="2008"/>
    <s v="Punjab"/>
    <s v="Kapurthala"/>
    <x v="0"/>
    <n v="114000"/>
    <n v="3754.39"/>
    <m/>
    <s v="High"/>
    <s v="Large"/>
    <x v="3"/>
    <s v="2000s"/>
    <s v="Cereal"/>
    <n v="3.2933245614035087E-2"/>
  </r>
  <r>
    <n v="2008"/>
    <s v="Punjab"/>
    <s v="Kapurthala"/>
    <x v="1"/>
    <n v="3000"/>
    <n v="3666.67"/>
    <m/>
    <s v="High"/>
    <s v="Medium"/>
    <x v="3"/>
    <s v="2000s"/>
    <s v="Cereal"/>
    <n v="1.2222233333333334"/>
  </r>
  <r>
    <n v="2009"/>
    <s v="Punjab"/>
    <s v="Kapurthala"/>
    <x v="0"/>
    <n v="115000"/>
    <n v="3930.43"/>
    <m/>
    <s v="High"/>
    <s v="Large"/>
    <x v="3"/>
    <s v="2000s"/>
    <s v="Cereal"/>
    <n v="3.417765217391304E-2"/>
  </r>
  <r>
    <n v="2009"/>
    <s v="Punjab"/>
    <s v="Kapurthala"/>
    <x v="1"/>
    <n v="3000"/>
    <n v="4666.67"/>
    <m/>
    <s v="High"/>
    <s v="Medium"/>
    <x v="3"/>
    <s v="2000s"/>
    <s v="Cereal"/>
    <n v="1.5555566666666667"/>
  </r>
  <r>
    <n v="2010"/>
    <s v="Punjab"/>
    <s v="Kapurthala"/>
    <x v="0"/>
    <n v="118000"/>
    <n v="3889.83"/>
    <m/>
    <s v="High"/>
    <s v="Large"/>
    <x v="3"/>
    <s v="2010s"/>
    <s v="Cereal"/>
    <n v="3.296466101694915E-2"/>
  </r>
  <r>
    <n v="2010"/>
    <s v="Punjab"/>
    <s v="Kapurthala"/>
    <x v="1"/>
    <n v="2000"/>
    <n v="5500"/>
    <m/>
    <s v="High"/>
    <s v="Medium"/>
    <x v="3"/>
    <s v="2010s"/>
    <s v="Cereal"/>
    <n v="2.75"/>
  </r>
  <r>
    <n v="2011"/>
    <s v="Punjab"/>
    <s v="Kapurthala"/>
    <x v="0"/>
    <n v="118000"/>
    <n v="3669.49"/>
    <m/>
    <s v="High"/>
    <s v="Large"/>
    <x v="3"/>
    <s v="2010s"/>
    <s v="Cereal"/>
    <n v="3.1097372881355931E-2"/>
  </r>
  <r>
    <n v="2011"/>
    <s v="Punjab"/>
    <s v="Kapurthala"/>
    <x v="1"/>
    <n v="3000"/>
    <n v="6000"/>
    <m/>
    <s v="High"/>
    <s v="Medium"/>
    <x v="3"/>
    <s v="2010s"/>
    <s v="Cereal"/>
    <n v="2"/>
  </r>
  <r>
    <n v="2012"/>
    <s v="Punjab"/>
    <s v="Kapurthala"/>
    <x v="0"/>
    <n v="117000"/>
    <n v="3803.42"/>
    <m/>
    <s v="High"/>
    <s v="Large"/>
    <x v="3"/>
    <s v="2010s"/>
    <s v="Cereal"/>
    <n v="3.2507863247863249E-2"/>
  </r>
  <r>
    <n v="2012"/>
    <s v="Punjab"/>
    <s v="Kapurthala"/>
    <x v="1"/>
    <n v="2000"/>
    <n v="4500"/>
    <m/>
    <s v="High"/>
    <s v="Medium"/>
    <x v="3"/>
    <s v="2010s"/>
    <s v="Cereal"/>
    <n v="2.25"/>
  </r>
  <r>
    <n v="2013"/>
    <s v="Punjab"/>
    <s v="Kapurthala"/>
    <x v="0"/>
    <n v="117000"/>
    <n v="3854.7"/>
    <m/>
    <s v="High"/>
    <s v="Large"/>
    <x v="3"/>
    <s v="2010s"/>
    <s v="Cereal"/>
    <n v="3.2946153846153847E-2"/>
  </r>
  <r>
    <n v="2013"/>
    <s v="Punjab"/>
    <s v="Kapurthala"/>
    <x v="1"/>
    <n v="3000"/>
    <n v="6666.67"/>
    <m/>
    <s v="High"/>
    <s v="Medium"/>
    <x v="3"/>
    <s v="2010s"/>
    <s v="Cereal"/>
    <n v="2.2222233333333334"/>
  </r>
  <r>
    <n v="2014"/>
    <s v="Punjab"/>
    <s v="Kapurthala"/>
    <x v="0"/>
    <n v="117000"/>
    <n v="3752.14"/>
    <m/>
    <s v="High"/>
    <s v="Large"/>
    <x v="3"/>
    <s v="2010s"/>
    <s v="Cereal"/>
    <n v="3.206957264957265E-2"/>
  </r>
  <r>
    <n v="2014"/>
    <s v="Punjab"/>
    <s v="Kapurthala"/>
    <x v="1"/>
    <n v="3000"/>
    <n v="3666.67"/>
    <m/>
    <s v="High"/>
    <s v="Medium"/>
    <x v="3"/>
    <s v="2010s"/>
    <s v="Cereal"/>
    <n v="1.2222233333333334"/>
  </r>
  <r>
    <n v="2015"/>
    <s v="Punjab"/>
    <s v="Kapurthala"/>
    <x v="0"/>
    <n v="118000"/>
    <n v="4016.95"/>
    <m/>
    <s v="High"/>
    <s v="Large"/>
    <x v="3"/>
    <s v="2010s"/>
    <s v="Cereal"/>
    <n v="3.404194915254237E-2"/>
  </r>
  <r>
    <n v="2015"/>
    <s v="Punjab"/>
    <s v="Kapurthala"/>
    <x v="1"/>
    <n v="2000"/>
    <n v="2500"/>
    <m/>
    <s v="Medium"/>
    <s v="Medium"/>
    <x v="3"/>
    <s v="2010s"/>
    <s v="Cereal"/>
    <n v="1.25"/>
  </r>
  <r>
    <n v="2016"/>
    <s v="Punjab"/>
    <s v="Kapurthala"/>
    <x v="0"/>
    <n v="118000"/>
    <n v="4093.22"/>
    <m/>
    <s v="High"/>
    <s v="Large"/>
    <x v="3"/>
    <s v="2010s"/>
    <s v="Cereal"/>
    <n v="3.4688305084745762E-2"/>
  </r>
  <r>
    <n v="2016"/>
    <s v="Punjab"/>
    <s v="Kapurthala"/>
    <x v="1"/>
    <n v="2000"/>
    <n v="2500"/>
    <m/>
    <s v="Medium"/>
    <s v="Medium"/>
    <x v="3"/>
    <s v="2010s"/>
    <s v="Cereal"/>
    <n v="1.25"/>
  </r>
  <r>
    <n v="2017"/>
    <s v="Punjab"/>
    <s v="Kapurthala"/>
    <x v="0"/>
    <n v="118000"/>
    <n v="4347.46"/>
    <m/>
    <s v="High"/>
    <s v="Large"/>
    <x v="3"/>
    <s v="2010s"/>
    <s v="Cereal"/>
    <n v="3.6842881355932201E-2"/>
  </r>
  <r>
    <n v="2017"/>
    <s v="Punjab"/>
    <s v="Kapurthala"/>
    <x v="1"/>
    <n v="2000"/>
    <n v="5500"/>
    <m/>
    <s v="High"/>
    <s v="Medium"/>
    <x v="3"/>
    <s v="2010s"/>
    <s v="Cereal"/>
    <n v="2.75"/>
  </r>
  <r>
    <n v="2008"/>
    <s v="Punjab"/>
    <s v="Jalandhar"/>
    <x v="0"/>
    <n v="186720"/>
    <n v="3844.95"/>
    <m/>
    <s v="High"/>
    <s v="Large"/>
    <x v="3"/>
    <s v="2000s"/>
    <s v="Cereal"/>
    <n v="2.0592062982005142E-2"/>
  </r>
  <r>
    <n v="2008"/>
    <s v="Punjab"/>
    <s v="Jalandhar"/>
    <x v="1"/>
    <n v="22370"/>
    <n v="3659.81"/>
    <m/>
    <s v="High"/>
    <s v="Large"/>
    <x v="3"/>
    <s v="2000s"/>
    <s v="Cereal"/>
    <n v="0.16360348681269557"/>
  </r>
  <r>
    <n v="2009"/>
    <s v="Punjab"/>
    <s v="Jalandhar"/>
    <x v="0"/>
    <n v="195160"/>
    <n v="3984.01"/>
    <m/>
    <s v="High"/>
    <s v="Large"/>
    <x v="3"/>
    <s v="2000s"/>
    <s v="Cereal"/>
    <n v="2.0414070506251283E-2"/>
  </r>
  <r>
    <n v="2009"/>
    <s v="Punjab"/>
    <s v="Jalandhar"/>
    <x v="1"/>
    <n v="19760"/>
    <n v="3500"/>
    <m/>
    <s v="High"/>
    <s v="Large"/>
    <x v="3"/>
    <s v="2000s"/>
    <s v="Cereal"/>
    <n v="0.1771255060728745"/>
  </r>
  <r>
    <n v="2010"/>
    <s v="Punjab"/>
    <s v="Jalandhar"/>
    <x v="0"/>
    <n v="198380"/>
    <n v="3674.31"/>
    <m/>
    <s v="High"/>
    <s v="Large"/>
    <x v="3"/>
    <s v="2010s"/>
    <s v="Cereal"/>
    <n v="1.8521574755519708E-2"/>
  </r>
  <r>
    <n v="2010"/>
    <s v="Punjab"/>
    <s v="Jalandhar"/>
    <x v="1"/>
    <n v="17540"/>
    <n v="3977.77"/>
    <m/>
    <s v="High"/>
    <s v="Large"/>
    <x v="3"/>
    <s v="2010s"/>
    <s v="Cereal"/>
    <n v="0.22678278221208667"/>
  </r>
  <r>
    <n v="2011"/>
    <s v="Punjab"/>
    <s v="Jalandhar"/>
    <x v="0"/>
    <n v="199770"/>
    <n v="3608.45"/>
    <m/>
    <s v="High"/>
    <s v="Large"/>
    <x v="3"/>
    <s v="2010s"/>
    <s v="Cereal"/>
    <n v="1.8063022475847224E-2"/>
  </r>
  <r>
    <n v="2011"/>
    <s v="Punjab"/>
    <s v="Jalandhar"/>
    <x v="1"/>
    <n v="16540"/>
    <n v="4265.42"/>
    <m/>
    <s v="High"/>
    <s v="Large"/>
    <x v="3"/>
    <s v="2010s"/>
    <s v="Cereal"/>
    <n v="0.25788512696493349"/>
  </r>
  <r>
    <n v="2012"/>
    <s v="Punjab"/>
    <s v="Jalandhar"/>
    <x v="0"/>
    <n v="199770"/>
    <n v="3849.23"/>
    <m/>
    <s v="High"/>
    <s v="Large"/>
    <x v="3"/>
    <s v="2010s"/>
    <s v="Cereal"/>
    <n v="1.9268308554838062E-2"/>
  </r>
  <r>
    <n v="2012"/>
    <s v="Punjab"/>
    <s v="Jalandhar"/>
    <x v="1"/>
    <n v="16540"/>
    <n v="3771.46"/>
    <m/>
    <s v="High"/>
    <s v="Large"/>
    <x v="3"/>
    <s v="2010s"/>
    <s v="Cereal"/>
    <n v="0.2280205562273277"/>
  </r>
  <r>
    <n v="2013"/>
    <s v="Punjab"/>
    <s v="Jalandhar"/>
    <x v="0"/>
    <n v="201160"/>
    <n v="3575.36"/>
    <m/>
    <s v="High"/>
    <s v="Large"/>
    <x v="3"/>
    <s v="2010s"/>
    <s v="Cereal"/>
    <n v="1.7773712467687414E-2"/>
  </r>
  <r>
    <n v="2013"/>
    <s v="Punjab"/>
    <s v="Jalandhar"/>
    <x v="1"/>
    <n v="15320"/>
    <n v="3687.99"/>
    <m/>
    <s v="High"/>
    <s v="Large"/>
    <x v="3"/>
    <s v="2010s"/>
    <s v="Cereal"/>
    <n v="0.24073041775456919"/>
  </r>
  <r>
    <n v="2014"/>
    <s v="Punjab"/>
    <s v="Jalandhar"/>
    <x v="0"/>
    <n v="201770"/>
    <n v="3736.23"/>
    <m/>
    <s v="High"/>
    <s v="Large"/>
    <x v="3"/>
    <s v="2010s"/>
    <s v="Cereal"/>
    <n v="1.8517272141547306E-2"/>
  </r>
  <r>
    <n v="2014"/>
    <s v="Punjab"/>
    <s v="Jalandhar"/>
    <x v="1"/>
    <n v="14100"/>
    <n v="3960.28"/>
    <m/>
    <s v="High"/>
    <s v="Large"/>
    <x v="3"/>
    <s v="2010s"/>
    <s v="Cereal"/>
    <n v="0.28087092198581559"/>
  </r>
  <r>
    <n v="2015"/>
    <s v="Punjab"/>
    <s v="Jalandhar"/>
    <x v="0"/>
    <n v="203990"/>
    <n v="3954.7"/>
    <m/>
    <s v="High"/>
    <s v="Large"/>
    <x v="3"/>
    <s v="2010s"/>
    <s v="Cereal"/>
    <n v="1.938673464385509E-2"/>
  </r>
  <r>
    <n v="2015"/>
    <s v="Punjab"/>
    <s v="Jalandhar"/>
    <x v="1"/>
    <n v="12490"/>
    <n v="3884.71"/>
    <m/>
    <s v="High"/>
    <s v="Large"/>
    <x v="3"/>
    <s v="2010s"/>
    <s v="Cereal"/>
    <n v="0.31102562049639715"/>
  </r>
  <r>
    <n v="2016"/>
    <s v="Punjab"/>
    <s v="Jalandhar"/>
    <x v="0"/>
    <n v="206600"/>
    <n v="4151.0200000000004"/>
    <m/>
    <s v="High"/>
    <s v="Large"/>
    <x v="3"/>
    <s v="2010s"/>
    <s v="Cereal"/>
    <n v="2.0092061955469507E-2"/>
  </r>
  <r>
    <n v="2016"/>
    <s v="Punjab"/>
    <s v="Jalandhar"/>
    <x v="1"/>
    <n v="12490"/>
    <n v="5076.0600000000004"/>
    <m/>
    <s v="High"/>
    <s v="Large"/>
    <x v="3"/>
    <s v="2010s"/>
    <s v="Cereal"/>
    <n v="0.40640992794235392"/>
  </r>
  <r>
    <n v="2017"/>
    <s v="Punjab"/>
    <s v="Jalandhar"/>
    <x v="0"/>
    <n v="207600"/>
    <n v="4272.74"/>
    <m/>
    <s v="High"/>
    <s v="Large"/>
    <x v="3"/>
    <s v="2010s"/>
    <s v="Cereal"/>
    <n v="2.0581599229287088E-2"/>
  </r>
  <r>
    <n v="2017"/>
    <s v="Punjab"/>
    <s v="Jalandhar"/>
    <x v="1"/>
    <n v="10880"/>
    <n v="4423.71"/>
    <m/>
    <s v="High"/>
    <s v="Large"/>
    <x v="3"/>
    <s v="2010s"/>
    <s v="Cereal"/>
    <n v="0.40659099264705884"/>
  </r>
  <r>
    <n v="2008"/>
    <s v="Punjab"/>
    <s v="Hoshiarpur"/>
    <x v="0"/>
    <n v="80280"/>
    <n v="3638.14"/>
    <m/>
    <s v="High"/>
    <s v="Large"/>
    <x v="3"/>
    <s v="2000s"/>
    <s v="Cereal"/>
    <n v="4.5318136522172398E-2"/>
  </r>
  <r>
    <n v="2008"/>
    <s v="Punjab"/>
    <s v="Hoshiarpur"/>
    <x v="1"/>
    <n v="76630"/>
    <n v="3499.02"/>
    <m/>
    <s v="High"/>
    <s v="Large"/>
    <x v="3"/>
    <s v="2000s"/>
    <s v="Cereal"/>
    <n v="4.5661229283570401E-2"/>
  </r>
  <r>
    <n v="2008"/>
    <s v="Punjab"/>
    <s v="Hoshiarpur"/>
    <x v="2"/>
    <n v="200"/>
    <n v="1000"/>
    <m/>
    <s v="Medium"/>
    <s v="Small"/>
    <x v="3"/>
    <s v="2000s"/>
    <s v="Pulse"/>
    <n v="5"/>
  </r>
  <r>
    <n v="2009"/>
    <s v="Punjab"/>
    <s v="Hoshiarpur"/>
    <x v="0"/>
    <n v="91840"/>
    <n v="3685.54"/>
    <m/>
    <s v="High"/>
    <s v="Large"/>
    <x v="3"/>
    <s v="2000s"/>
    <s v="Cereal"/>
    <n v="4.0130008710801392E-2"/>
  </r>
  <r>
    <n v="2009"/>
    <s v="Punjab"/>
    <s v="Hoshiarpur"/>
    <x v="1"/>
    <n v="73240"/>
    <n v="3575.1"/>
    <m/>
    <s v="High"/>
    <s v="Large"/>
    <x v="3"/>
    <s v="2000s"/>
    <s v="Cereal"/>
    <n v="4.8813489896231563E-2"/>
  </r>
  <r>
    <n v="2009"/>
    <s v="Punjab"/>
    <s v="Hoshiarpur"/>
    <x v="2"/>
    <n v="4000"/>
    <n v="750"/>
    <m/>
    <s v="Low"/>
    <s v="Medium"/>
    <x v="3"/>
    <s v="2000s"/>
    <s v="Pulse"/>
    <n v="0.1875"/>
  </r>
  <r>
    <n v="2010"/>
    <s v="Punjab"/>
    <s v="Hoshiarpur"/>
    <x v="0"/>
    <n v="95620"/>
    <n v="3671.72"/>
    <m/>
    <s v="High"/>
    <s v="Large"/>
    <x v="3"/>
    <s v="2010s"/>
    <s v="Cereal"/>
    <n v="3.8399079690441325E-2"/>
  </r>
  <r>
    <n v="2010"/>
    <s v="Punjab"/>
    <s v="Hoshiarpur"/>
    <x v="1"/>
    <n v="68460"/>
    <n v="3845.02"/>
    <m/>
    <s v="High"/>
    <s v="Large"/>
    <x v="3"/>
    <s v="2010s"/>
    <s v="Cereal"/>
    <n v="5.6164475606193399E-2"/>
  </r>
  <r>
    <n v="2010"/>
    <s v="Punjab"/>
    <s v="Hoshiarpur"/>
    <x v="2"/>
    <n v="100"/>
    <n v="1000"/>
    <m/>
    <s v="Medium"/>
    <s v="Small"/>
    <x v="3"/>
    <s v="2010s"/>
    <s v="Pulse"/>
    <n v="10"/>
  </r>
  <r>
    <n v="2011"/>
    <s v="Punjab"/>
    <s v="Hoshiarpur"/>
    <x v="0"/>
    <n v="96230"/>
    <n v="3711.32"/>
    <m/>
    <s v="High"/>
    <s v="Large"/>
    <x v="3"/>
    <s v="2010s"/>
    <s v="Cereal"/>
    <n v="3.8567182791229351E-2"/>
  </r>
  <r>
    <n v="2011"/>
    <s v="Punjab"/>
    <s v="Hoshiarpur"/>
    <x v="1"/>
    <n v="64460"/>
    <n v="4071.52"/>
    <m/>
    <s v="High"/>
    <s v="Large"/>
    <x v="3"/>
    <s v="2010s"/>
    <s v="Cereal"/>
    <n v="6.3163512255662427E-2"/>
  </r>
  <r>
    <n v="2011"/>
    <s v="Punjab"/>
    <s v="Hoshiarpur"/>
    <x v="2"/>
    <n v="100"/>
    <n v="1000"/>
    <m/>
    <s v="Medium"/>
    <s v="Small"/>
    <x v="3"/>
    <s v="2010s"/>
    <s v="Pulse"/>
    <n v="10"/>
  </r>
  <r>
    <n v="2012"/>
    <s v="Punjab"/>
    <s v="Hoshiarpur"/>
    <x v="0"/>
    <n v="92230"/>
    <n v="3730.24"/>
    <m/>
    <s v="High"/>
    <s v="Large"/>
    <x v="3"/>
    <s v="2010s"/>
    <s v="Cereal"/>
    <n v="4.0444974520221187E-2"/>
  </r>
  <r>
    <n v="2012"/>
    <s v="Punjab"/>
    <s v="Hoshiarpur"/>
    <x v="1"/>
    <n v="66460"/>
    <n v="4071.92"/>
    <m/>
    <s v="High"/>
    <s v="Large"/>
    <x v="3"/>
    <s v="2010s"/>
    <s v="Cereal"/>
    <n v="6.1268733072524825E-2"/>
  </r>
  <r>
    <n v="2012"/>
    <s v="Punjab"/>
    <s v="Hoshiarpur"/>
    <x v="2"/>
    <n v="100"/>
    <n v="1000"/>
    <m/>
    <s v="Medium"/>
    <s v="Small"/>
    <x v="3"/>
    <s v="2010s"/>
    <s v="Pulse"/>
    <n v="10"/>
  </r>
  <r>
    <n v="2013"/>
    <s v="Punjab"/>
    <s v="Hoshiarpur"/>
    <x v="0"/>
    <n v="91840"/>
    <n v="3601.7"/>
    <m/>
    <s v="High"/>
    <s v="Large"/>
    <x v="3"/>
    <s v="2010s"/>
    <s v="Cereal"/>
    <n v="3.9217116724738675E-2"/>
  </r>
  <r>
    <n v="2013"/>
    <s v="Punjab"/>
    <s v="Hoshiarpur"/>
    <x v="1"/>
    <n v="62680"/>
    <n v="3948.63"/>
    <m/>
    <s v="High"/>
    <s v="Large"/>
    <x v="3"/>
    <s v="2010s"/>
    <s v="Cereal"/>
    <n v="6.2996649649010847E-2"/>
  </r>
  <r>
    <n v="2014"/>
    <s v="Punjab"/>
    <s v="Hoshiarpur"/>
    <x v="0"/>
    <n v="93230"/>
    <n v="3562.59"/>
    <m/>
    <s v="High"/>
    <s v="Large"/>
    <x v="3"/>
    <s v="2010s"/>
    <s v="Cereal"/>
    <n v="3.8212914297972758E-2"/>
  </r>
  <r>
    <n v="2014"/>
    <s v="Punjab"/>
    <s v="Hoshiarpur"/>
    <x v="1"/>
    <n v="62900"/>
    <n v="3802.23"/>
    <m/>
    <s v="High"/>
    <s v="Large"/>
    <x v="3"/>
    <s v="2010s"/>
    <s v="Cereal"/>
    <n v="6.0448807631160575E-2"/>
  </r>
  <r>
    <n v="2015"/>
    <s v="Punjab"/>
    <s v="Hoshiarpur"/>
    <x v="0"/>
    <n v="95010"/>
    <n v="3718.35"/>
    <m/>
    <s v="High"/>
    <s v="Large"/>
    <x v="3"/>
    <s v="2010s"/>
    <s v="Cereal"/>
    <n v="3.9136406694032205E-2"/>
  </r>
  <r>
    <n v="2015"/>
    <s v="Punjab"/>
    <s v="Hoshiarpur"/>
    <x v="1"/>
    <n v="59510"/>
    <n v="3671.32"/>
    <m/>
    <s v="High"/>
    <s v="Large"/>
    <x v="3"/>
    <s v="2010s"/>
    <s v="Cereal"/>
    <n v="6.1692488657368511E-2"/>
  </r>
  <r>
    <n v="2015"/>
    <s v="Punjab"/>
    <s v="Hoshiarpur"/>
    <x v="2"/>
    <n v="200"/>
    <n v="1250"/>
    <m/>
    <s v="Medium"/>
    <s v="Small"/>
    <x v="3"/>
    <s v="2010s"/>
    <s v="Pulse"/>
    <n v="6.25"/>
  </r>
  <r>
    <n v="2016"/>
    <s v="Punjab"/>
    <s v="Hoshiarpur"/>
    <x v="0"/>
    <n v="97400"/>
    <n v="3987.68"/>
    <m/>
    <s v="High"/>
    <s v="Large"/>
    <x v="3"/>
    <s v="2010s"/>
    <s v="Cereal"/>
    <n v="4.0941273100616016E-2"/>
  </r>
  <r>
    <n v="2016"/>
    <s v="Punjab"/>
    <s v="Hoshiarpur"/>
    <x v="1"/>
    <n v="59510"/>
    <n v="3824.57"/>
    <m/>
    <s v="High"/>
    <s v="Large"/>
    <x v="3"/>
    <s v="2010s"/>
    <s v="Cereal"/>
    <n v="6.4267686103175944E-2"/>
  </r>
  <r>
    <n v="2016"/>
    <s v="Punjab"/>
    <s v="Hoshiarpur"/>
    <x v="2"/>
    <n v="100"/>
    <n v="1000"/>
    <m/>
    <s v="Medium"/>
    <s v="Small"/>
    <x v="3"/>
    <s v="2010s"/>
    <s v="Pulse"/>
    <n v="10"/>
  </r>
  <r>
    <n v="2017"/>
    <s v="Punjab"/>
    <s v="Hoshiarpur"/>
    <x v="0"/>
    <n v="98400"/>
    <n v="4085.16"/>
    <m/>
    <s v="High"/>
    <s v="Large"/>
    <x v="3"/>
    <s v="2010s"/>
    <s v="Cereal"/>
    <n v="4.1515853658536585E-2"/>
  </r>
  <r>
    <n v="2017"/>
    <s v="Punjab"/>
    <s v="Hoshiarpur"/>
    <x v="1"/>
    <n v="59120"/>
    <n v="3549.9"/>
    <m/>
    <s v="High"/>
    <s v="Large"/>
    <x v="3"/>
    <s v="2010s"/>
    <s v="Cereal"/>
    <n v="6.0045669824086607E-2"/>
  </r>
  <r>
    <n v="2008"/>
    <s v="Punjab"/>
    <s v="Roopnagar / Ropar"/>
    <x v="0"/>
    <n v="49500"/>
    <n v="3696.97"/>
    <m/>
    <s v="High"/>
    <s v="Large"/>
    <x v="3"/>
    <s v="2000s"/>
    <s v="Cereal"/>
    <n v="7.4686262626262628E-2"/>
  </r>
  <r>
    <n v="2008"/>
    <s v="Punjab"/>
    <s v="Roopnagar / Ropar"/>
    <x v="1"/>
    <n v="25500"/>
    <n v="3392.16"/>
    <m/>
    <s v="High"/>
    <s v="Large"/>
    <x v="3"/>
    <s v="2000s"/>
    <s v="Cereal"/>
    <n v="0.13302588235294116"/>
  </r>
  <r>
    <n v="2008"/>
    <s v="Punjab"/>
    <s v="Roopnagar / Ropar"/>
    <x v="2"/>
    <n v="250"/>
    <n v="1000"/>
    <m/>
    <s v="Medium"/>
    <s v="Small"/>
    <x v="3"/>
    <s v="2000s"/>
    <s v="Pulse"/>
    <n v="4"/>
  </r>
  <r>
    <n v="2009"/>
    <s v="Punjab"/>
    <s v="Roopnagar / Ropar"/>
    <x v="0"/>
    <n v="53000"/>
    <n v="3471.7"/>
    <m/>
    <s v="High"/>
    <s v="Large"/>
    <x v="3"/>
    <s v="2000s"/>
    <s v="Cereal"/>
    <n v="6.5503773584905653E-2"/>
  </r>
  <r>
    <n v="2009"/>
    <s v="Punjab"/>
    <s v="Roopnagar / Ropar"/>
    <x v="1"/>
    <n v="23500"/>
    <n v="3127.66"/>
    <m/>
    <s v="High"/>
    <s v="Large"/>
    <x v="3"/>
    <s v="2000s"/>
    <s v="Cereal"/>
    <n v="0.13309191489361702"/>
  </r>
  <r>
    <n v="2009"/>
    <s v="Punjab"/>
    <s v="Roopnagar / Ropar"/>
    <x v="2"/>
    <n v="1500"/>
    <n v="1000"/>
    <m/>
    <s v="Medium"/>
    <s v="Medium"/>
    <x v="3"/>
    <s v="2000s"/>
    <s v="Pulse"/>
    <n v="0.66666666666666663"/>
  </r>
  <r>
    <n v="2010"/>
    <s v="Punjab"/>
    <s v="Roopnagar / Ropar"/>
    <x v="0"/>
    <n v="56500"/>
    <n v="3725.66"/>
    <m/>
    <s v="High"/>
    <s v="Large"/>
    <x v="3"/>
    <s v="2010s"/>
    <s v="Cereal"/>
    <n v="6.5940884955752205E-2"/>
  </r>
  <r>
    <n v="2010"/>
    <s v="Punjab"/>
    <s v="Roopnagar / Ropar"/>
    <x v="1"/>
    <n v="26000"/>
    <n v="3384.62"/>
    <m/>
    <s v="High"/>
    <s v="Large"/>
    <x v="3"/>
    <s v="2010s"/>
    <s v="Cereal"/>
    <n v="0.1301776923076923"/>
  </r>
  <r>
    <n v="2010"/>
    <s v="Punjab"/>
    <s v="Roopnagar / Ropar"/>
    <x v="2"/>
    <n v="250"/>
    <n v="1200"/>
    <m/>
    <s v="Medium"/>
    <s v="Small"/>
    <x v="3"/>
    <s v="2010s"/>
    <s v="Pulse"/>
    <n v="4.8"/>
  </r>
  <r>
    <n v="2011"/>
    <s v="Punjab"/>
    <s v="Roopnagar / Ropar"/>
    <x v="0"/>
    <n v="54000"/>
    <n v="3453.7"/>
    <m/>
    <s v="High"/>
    <s v="Large"/>
    <x v="3"/>
    <s v="2010s"/>
    <s v="Cereal"/>
    <n v="6.3957407407407407E-2"/>
  </r>
  <r>
    <n v="2011"/>
    <s v="Punjab"/>
    <s v="Roopnagar / Ropar"/>
    <x v="1"/>
    <n v="24000"/>
    <n v="3833.33"/>
    <m/>
    <s v="High"/>
    <s v="Large"/>
    <x v="3"/>
    <s v="2010s"/>
    <s v="Cereal"/>
    <n v="0.15972208333333332"/>
  </r>
  <r>
    <n v="2011"/>
    <s v="Punjab"/>
    <s v="Roopnagar / Ropar"/>
    <x v="2"/>
    <n v="50"/>
    <n v="1000"/>
    <m/>
    <s v="Medium"/>
    <s v="Small"/>
    <x v="3"/>
    <s v="2010s"/>
    <s v="Pulse"/>
    <n v="20"/>
  </r>
  <r>
    <n v="2012"/>
    <s v="Punjab"/>
    <s v="Roopnagar / Ropar"/>
    <x v="0"/>
    <n v="53500"/>
    <n v="3803.74"/>
    <m/>
    <s v="High"/>
    <s v="Large"/>
    <x v="3"/>
    <s v="2010s"/>
    <s v="Cereal"/>
    <n v="7.1097943925233636E-2"/>
  </r>
  <r>
    <n v="2012"/>
    <s v="Punjab"/>
    <s v="Roopnagar / Ropar"/>
    <x v="1"/>
    <n v="26000"/>
    <n v="3192.31"/>
    <m/>
    <s v="High"/>
    <s v="Large"/>
    <x v="3"/>
    <s v="2010s"/>
    <s v="Cereal"/>
    <n v="0.12278115384615385"/>
  </r>
  <r>
    <n v="2012"/>
    <s v="Punjab"/>
    <s v="Roopnagar / Ropar"/>
    <x v="2"/>
    <n v="100"/>
    <n v="2000"/>
    <m/>
    <s v="Medium"/>
    <s v="Small"/>
    <x v="3"/>
    <s v="2010s"/>
    <s v="Pulse"/>
    <n v="20"/>
  </r>
  <r>
    <n v="2013"/>
    <s v="Punjab"/>
    <s v="Roopnagar / Ropar"/>
    <x v="0"/>
    <n v="50500"/>
    <n v="3475.25"/>
    <m/>
    <s v="High"/>
    <s v="Large"/>
    <x v="3"/>
    <s v="2010s"/>
    <s v="Cereal"/>
    <n v="6.8816831683168322E-2"/>
  </r>
  <r>
    <n v="2013"/>
    <s v="Punjab"/>
    <s v="Roopnagar / Ropar"/>
    <x v="1"/>
    <n v="27500"/>
    <n v="3490.91"/>
    <m/>
    <s v="High"/>
    <s v="Large"/>
    <x v="3"/>
    <s v="2010s"/>
    <s v="Cereal"/>
    <n v="0.12694218181818182"/>
  </r>
  <r>
    <n v="2014"/>
    <s v="Punjab"/>
    <s v="Roopnagar / Ropar"/>
    <x v="0"/>
    <n v="50500"/>
    <n v="3485.15"/>
    <m/>
    <s v="High"/>
    <s v="Large"/>
    <x v="3"/>
    <s v="2010s"/>
    <s v="Cereal"/>
    <n v="6.9012871287128713E-2"/>
  </r>
  <r>
    <n v="2014"/>
    <s v="Punjab"/>
    <s v="Roopnagar / Ropar"/>
    <x v="1"/>
    <n v="24000"/>
    <n v="3041.67"/>
    <m/>
    <s v="High"/>
    <s v="Large"/>
    <x v="3"/>
    <s v="2010s"/>
    <s v="Cereal"/>
    <n v="0.12673624999999999"/>
  </r>
  <r>
    <n v="2014"/>
    <s v="Punjab"/>
    <s v="Roopnagar / Ropar"/>
    <x v="2"/>
    <n v="150"/>
    <n v="1200"/>
    <m/>
    <s v="Medium"/>
    <s v="Small"/>
    <x v="3"/>
    <s v="2010s"/>
    <s v="Pulse"/>
    <n v="8"/>
  </r>
  <r>
    <n v="2015"/>
    <s v="Punjab"/>
    <s v="Roopnagar / Ropar"/>
    <x v="0"/>
    <n v="51500"/>
    <n v="4252.43"/>
    <m/>
    <s v="High"/>
    <s v="Large"/>
    <x v="3"/>
    <s v="2010s"/>
    <s v="Cereal"/>
    <n v="8.2571456310679622E-2"/>
  </r>
  <r>
    <n v="2015"/>
    <s v="Punjab"/>
    <s v="Roopnagar / Ropar"/>
    <x v="1"/>
    <n v="23000"/>
    <n v="3782.61"/>
    <m/>
    <s v="High"/>
    <s v="Large"/>
    <x v="3"/>
    <s v="2010s"/>
    <s v="Cereal"/>
    <n v="0.1644613043478261"/>
  </r>
  <r>
    <n v="2015"/>
    <s v="Punjab"/>
    <s v="Roopnagar / Ropar"/>
    <x v="2"/>
    <n v="150"/>
    <n v="1300"/>
    <m/>
    <s v="Medium"/>
    <s v="Small"/>
    <x v="3"/>
    <s v="2010s"/>
    <s v="Pulse"/>
    <n v="8.6666666666666661"/>
  </r>
  <r>
    <n v="2016"/>
    <s v="Punjab"/>
    <s v="Roopnagar / Ropar"/>
    <x v="0"/>
    <n v="53500"/>
    <n v="4261.68"/>
    <m/>
    <s v="High"/>
    <s v="Large"/>
    <x v="3"/>
    <s v="2010s"/>
    <s v="Cereal"/>
    <n v="7.9657570093457947E-2"/>
  </r>
  <r>
    <n v="2016"/>
    <s v="Punjab"/>
    <s v="Roopnagar / Ropar"/>
    <x v="1"/>
    <n v="24000"/>
    <n v="3791.67"/>
    <m/>
    <s v="High"/>
    <s v="Large"/>
    <x v="3"/>
    <s v="2010s"/>
    <s v="Cereal"/>
    <n v="0.15798624999999999"/>
  </r>
  <r>
    <n v="2017"/>
    <s v="Punjab"/>
    <s v="Roopnagar / Ropar"/>
    <x v="0"/>
    <n v="55500"/>
    <n v="4036.04"/>
    <m/>
    <s v="High"/>
    <s v="Large"/>
    <x v="3"/>
    <s v="2010s"/>
    <s v="Cereal"/>
    <n v="7.2721441441441437E-2"/>
  </r>
  <r>
    <n v="2017"/>
    <s v="Punjab"/>
    <s v="Roopnagar / Ropar"/>
    <x v="1"/>
    <n v="25000"/>
    <n v="4140"/>
    <m/>
    <s v="High"/>
    <s v="Large"/>
    <x v="3"/>
    <s v="2010s"/>
    <s v="Cereal"/>
    <n v="0.1656"/>
  </r>
  <r>
    <n v="2017"/>
    <s v="Punjab"/>
    <s v="Roopnagar / Ropar"/>
    <x v="2"/>
    <n v="50"/>
    <n v="1000"/>
    <m/>
    <s v="Medium"/>
    <s v="Small"/>
    <x v="3"/>
    <s v="2010s"/>
    <s v="Pulse"/>
    <n v="20"/>
  </r>
  <r>
    <n v="2008"/>
    <s v="Punjab"/>
    <s v="Ludhiana"/>
    <x v="0"/>
    <n v="266750"/>
    <n v="4459.04"/>
    <m/>
    <s v="High"/>
    <s v="Large"/>
    <x v="3"/>
    <s v="2000s"/>
    <s v="Cereal"/>
    <n v="1.6716176194939081E-2"/>
  </r>
  <r>
    <n v="2008"/>
    <s v="Punjab"/>
    <s v="Ludhiana"/>
    <x v="1"/>
    <n v="2150"/>
    <n v="3534.88"/>
    <m/>
    <s v="High"/>
    <s v="Medium"/>
    <x v="3"/>
    <s v="2000s"/>
    <s v="Cereal"/>
    <n v="1.6441302325581395"/>
  </r>
  <r>
    <n v="2008"/>
    <s v="Punjab"/>
    <s v="Ludhiana"/>
    <x v="3"/>
    <n v="2000"/>
    <n v="745"/>
    <m/>
    <s v="Low"/>
    <s v="Medium"/>
    <x v="3"/>
    <s v="2000s"/>
    <s v="Fiber"/>
    <n v="0.3725"/>
  </r>
  <r>
    <n v="2009"/>
    <s v="Punjab"/>
    <s v="Ludhiana"/>
    <x v="0"/>
    <n v="269900"/>
    <n v="4685.62"/>
    <m/>
    <s v="High"/>
    <s v="Large"/>
    <x v="3"/>
    <s v="2000s"/>
    <s v="Cereal"/>
    <n v="1.7360577991848831E-2"/>
  </r>
  <r>
    <n v="2009"/>
    <s v="Punjab"/>
    <s v="Ludhiana"/>
    <x v="1"/>
    <n v="2150"/>
    <n v="4395.3500000000004"/>
    <m/>
    <s v="High"/>
    <s v="Medium"/>
    <x v="3"/>
    <s v="2000s"/>
    <s v="Cereal"/>
    <n v="2.0443488372093026"/>
  </r>
  <r>
    <n v="2009"/>
    <s v="Punjab"/>
    <s v="Ludhiana"/>
    <x v="3"/>
    <n v="2000"/>
    <n v="680"/>
    <m/>
    <s v="Low"/>
    <s v="Medium"/>
    <x v="3"/>
    <s v="2000s"/>
    <s v="Fiber"/>
    <n v="0.34"/>
  </r>
  <r>
    <n v="2010"/>
    <s v="Punjab"/>
    <s v="Ludhiana"/>
    <x v="0"/>
    <n v="269300"/>
    <n v="4401.6000000000004"/>
    <m/>
    <s v="High"/>
    <s v="Large"/>
    <x v="3"/>
    <s v="2010s"/>
    <s v="Cereal"/>
    <n v="1.6344597103601931E-2"/>
  </r>
  <r>
    <n v="2010"/>
    <s v="Punjab"/>
    <s v="Ludhiana"/>
    <x v="1"/>
    <n v="2000"/>
    <n v="3500"/>
    <m/>
    <s v="High"/>
    <s v="Medium"/>
    <x v="3"/>
    <s v="2010s"/>
    <s v="Cereal"/>
    <n v="1.75"/>
  </r>
  <r>
    <n v="2010"/>
    <s v="Punjab"/>
    <s v="Ludhiana"/>
    <x v="3"/>
    <n v="1000"/>
    <n v="650"/>
    <m/>
    <s v="Low"/>
    <s v="Medium"/>
    <x v="3"/>
    <s v="2010s"/>
    <s v="Fiber"/>
    <n v="0.65"/>
  </r>
  <r>
    <n v="2011"/>
    <s v="Punjab"/>
    <s v="Ludhiana"/>
    <x v="0"/>
    <n v="269900"/>
    <n v="4255.6499999999996"/>
    <m/>
    <s v="High"/>
    <s v="Large"/>
    <x v="3"/>
    <s v="2010s"/>
    <s v="Cereal"/>
    <n v="1.5767506483882917E-2"/>
  </r>
  <r>
    <n v="2011"/>
    <s v="Punjab"/>
    <s v="Ludhiana"/>
    <x v="1"/>
    <n v="2000"/>
    <n v="3000"/>
    <m/>
    <s v="High"/>
    <s v="Medium"/>
    <x v="3"/>
    <s v="2010s"/>
    <s v="Cereal"/>
    <n v="1.5"/>
  </r>
  <r>
    <n v="2011"/>
    <s v="Punjab"/>
    <s v="Ludhiana"/>
    <x v="3"/>
    <n v="1000"/>
    <n v="540"/>
    <m/>
    <s v="Low"/>
    <s v="Medium"/>
    <x v="3"/>
    <s v="2010s"/>
    <s v="Fiber"/>
    <n v="0.54"/>
  </r>
  <r>
    <n v="2012"/>
    <s v="Punjab"/>
    <s v="Ludhiana"/>
    <x v="0"/>
    <n v="269900"/>
    <n v="4544.6499999999996"/>
    <m/>
    <s v="High"/>
    <s v="Large"/>
    <x v="3"/>
    <s v="2010s"/>
    <s v="Cereal"/>
    <n v="1.6838273434605408E-2"/>
  </r>
  <r>
    <n v="2012"/>
    <s v="Punjab"/>
    <s v="Ludhiana"/>
    <x v="1"/>
    <n v="3150"/>
    <n v="2730.16"/>
    <m/>
    <s v="Medium"/>
    <s v="Medium"/>
    <x v="3"/>
    <s v="2010s"/>
    <s v="Cereal"/>
    <n v="0.86671746031746022"/>
  </r>
  <r>
    <n v="2012"/>
    <s v="Punjab"/>
    <s v="Ludhiana"/>
    <x v="3"/>
    <n v="1000"/>
    <n v="360"/>
    <m/>
    <s v="Low"/>
    <s v="Medium"/>
    <x v="3"/>
    <s v="2010s"/>
    <s v="Fiber"/>
    <n v="0.36"/>
  </r>
  <r>
    <n v="2013"/>
    <s v="Punjab"/>
    <s v="Ludhiana"/>
    <x v="0"/>
    <n v="269900"/>
    <n v="4407.74"/>
    <m/>
    <s v="High"/>
    <s v="Large"/>
    <x v="3"/>
    <s v="2010s"/>
    <s v="Cereal"/>
    <n v="1.6331011485735458E-2"/>
  </r>
  <r>
    <n v="2013"/>
    <s v="Punjab"/>
    <s v="Ludhiana"/>
    <x v="1"/>
    <n v="2150"/>
    <n v="6790.7"/>
    <m/>
    <s v="High"/>
    <s v="Medium"/>
    <x v="3"/>
    <s v="2010s"/>
    <s v="Cereal"/>
    <n v="3.1584651162790696"/>
  </r>
  <r>
    <n v="2013"/>
    <s v="Punjab"/>
    <s v="Ludhiana"/>
    <x v="3"/>
    <n v="1000"/>
    <n v="540"/>
    <m/>
    <s v="Low"/>
    <s v="Medium"/>
    <x v="3"/>
    <s v="2010s"/>
    <s v="Fiber"/>
    <n v="0.54"/>
  </r>
  <r>
    <n v="2014"/>
    <s v="Punjab"/>
    <s v="Ludhiana"/>
    <x v="0"/>
    <n v="269900"/>
    <n v="4353.83"/>
    <m/>
    <s v="High"/>
    <s v="Large"/>
    <x v="3"/>
    <s v="2010s"/>
    <s v="Cereal"/>
    <n v="1.6131270841052241E-2"/>
  </r>
  <r>
    <n v="2014"/>
    <s v="Punjab"/>
    <s v="Ludhiana"/>
    <x v="1"/>
    <n v="3150"/>
    <n v="6857.14"/>
    <m/>
    <s v="High"/>
    <s v="Medium"/>
    <x v="3"/>
    <s v="2010s"/>
    <s v="Cereal"/>
    <n v="2.1768698412698413"/>
  </r>
  <r>
    <n v="2015"/>
    <s v="Punjab"/>
    <s v="Ludhiana"/>
    <x v="0"/>
    <n v="269900"/>
    <n v="4589.1099999999997"/>
    <m/>
    <s v="High"/>
    <s v="Large"/>
    <x v="3"/>
    <s v="2010s"/>
    <s v="Cereal"/>
    <n v="1.7003001111522784E-2"/>
  </r>
  <r>
    <n v="2015"/>
    <s v="Punjab"/>
    <s v="Ludhiana"/>
    <x v="1"/>
    <n v="3150"/>
    <n v="5587.3"/>
    <m/>
    <s v="High"/>
    <s v="Medium"/>
    <x v="3"/>
    <s v="2010s"/>
    <s v="Cereal"/>
    <n v="1.7737460317460318"/>
  </r>
  <r>
    <n v="2016"/>
    <s v="Punjab"/>
    <s v="Ludhiana"/>
    <x v="0"/>
    <n v="271900"/>
    <n v="4809.67"/>
    <m/>
    <s v="High"/>
    <s v="Large"/>
    <x v="3"/>
    <s v="2010s"/>
    <s v="Cereal"/>
    <n v="1.7689113644722324E-2"/>
  </r>
  <r>
    <n v="2016"/>
    <s v="Punjab"/>
    <s v="Ludhiana"/>
    <x v="1"/>
    <n v="1000"/>
    <n v="3000"/>
    <m/>
    <s v="High"/>
    <s v="Medium"/>
    <x v="3"/>
    <s v="2010s"/>
    <s v="Cereal"/>
    <n v="3"/>
  </r>
  <r>
    <n v="2017"/>
    <s v="Punjab"/>
    <s v="Ludhiana"/>
    <x v="0"/>
    <n v="270900"/>
    <n v="4736.99"/>
    <m/>
    <s v="High"/>
    <s v="Large"/>
    <x v="3"/>
    <s v="2010s"/>
    <s v="Cereal"/>
    <n v="1.748612033960871E-2"/>
  </r>
  <r>
    <n v="2017"/>
    <s v="Punjab"/>
    <s v="Ludhiana"/>
    <x v="1"/>
    <n v="1000"/>
    <n v="4000"/>
    <m/>
    <s v="High"/>
    <s v="Medium"/>
    <x v="3"/>
    <s v="2010s"/>
    <s v="Cereal"/>
    <n v="4"/>
  </r>
  <r>
    <n v="2008"/>
    <s v="Punjab"/>
    <s v="Ferozpur"/>
    <x v="0"/>
    <n v="529360"/>
    <n v="4244.45"/>
    <m/>
    <s v="High"/>
    <s v="Large"/>
    <x v="3"/>
    <s v="2000s"/>
    <s v="Cereal"/>
    <n v="8.0180784343358014E-3"/>
  </r>
  <r>
    <n v="2008"/>
    <s v="Punjab"/>
    <s v="Ferozpur"/>
    <x v="2"/>
    <n v="1600"/>
    <n v="1218.05"/>
    <m/>
    <s v="Medium"/>
    <s v="Medium"/>
    <x v="3"/>
    <s v="2000s"/>
    <s v="Pulse"/>
    <n v="0.76128125000000002"/>
  </r>
  <r>
    <n v="2008"/>
    <s v="Punjab"/>
    <s v="Ferozpur"/>
    <x v="3"/>
    <n v="226560"/>
    <n v="694.01"/>
    <m/>
    <s v="Low"/>
    <s v="Large"/>
    <x v="3"/>
    <s v="2000s"/>
    <s v="Fiber"/>
    <n v="3.0632503531073446E-3"/>
  </r>
  <r>
    <n v="2009"/>
    <s v="Punjab"/>
    <s v="Ferozpur"/>
    <x v="0"/>
    <n v="535800"/>
    <n v="4026.91"/>
    <m/>
    <s v="High"/>
    <s v="Large"/>
    <x v="3"/>
    <s v="2000s"/>
    <s v="Cereal"/>
    <n v="7.5156961552818209E-3"/>
  </r>
  <r>
    <n v="2009"/>
    <s v="Punjab"/>
    <s v="Ferozpur"/>
    <x v="2"/>
    <n v="14480"/>
    <n v="1240.33"/>
    <m/>
    <s v="Medium"/>
    <s v="Large"/>
    <x v="3"/>
    <s v="2000s"/>
    <s v="Pulse"/>
    <n v="8.5658149171270709E-2"/>
  </r>
  <r>
    <n v="2009"/>
    <s v="Punjab"/>
    <s v="Ferozpur"/>
    <x v="3"/>
    <n v="213320"/>
    <n v="614.79999999999995"/>
    <m/>
    <s v="Low"/>
    <s v="Large"/>
    <x v="3"/>
    <s v="2000s"/>
    <s v="Fiber"/>
    <n v="2.8820551284455278E-3"/>
  </r>
  <r>
    <n v="2010"/>
    <s v="Punjab"/>
    <s v="Ferozpur"/>
    <x v="0"/>
    <n v="542160"/>
    <n v="3924.38"/>
    <m/>
    <s v="High"/>
    <s v="Large"/>
    <x v="3"/>
    <s v="2010s"/>
    <s v="Cereal"/>
    <n v="7.2384167035561458E-3"/>
  </r>
  <r>
    <n v="2010"/>
    <s v="Punjab"/>
    <s v="Ferozpur"/>
    <x v="2"/>
    <n v="1250"/>
    <n v="1379.81"/>
    <m/>
    <s v="Medium"/>
    <s v="Medium"/>
    <x v="3"/>
    <s v="2010s"/>
    <s v="Pulse"/>
    <n v="1.1038479999999999"/>
  </r>
  <r>
    <n v="2010"/>
    <s v="Punjab"/>
    <s v="Ferozpur"/>
    <x v="3"/>
    <n v="195920"/>
    <n v="585.16"/>
    <m/>
    <s v="Low"/>
    <s v="Large"/>
    <x v="3"/>
    <s v="2010s"/>
    <s v="Fiber"/>
    <n v="2.9867292772560229E-3"/>
  </r>
  <r>
    <n v="2011"/>
    <s v="Punjab"/>
    <s v="Ferozpur"/>
    <x v="0"/>
    <n v="544120"/>
    <n v="3763.58"/>
    <m/>
    <s v="High"/>
    <s v="Large"/>
    <x v="3"/>
    <s v="2010s"/>
    <s v="Cereal"/>
    <n v="6.9168198191575389E-3"/>
  </r>
  <r>
    <n v="2011"/>
    <s v="Punjab"/>
    <s v="Ferozpur"/>
    <x v="2"/>
    <n v="1070"/>
    <n v="1279.33"/>
    <m/>
    <s v="Medium"/>
    <s v="Medium"/>
    <x v="3"/>
    <s v="2010s"/>
    <s v="Pulse"/>
    <n v="1.1956355140186916"/>
  </r>
  <r>
    <n v="2011"/>
    <s v="Punjab"/>
    <s v="Ferozpur"/>
    <x v="3"/>
    <n v="211320"/>
    <n v="441.89"/>
    <m/>
    <s v="Low"/>
    <s v="Large"/>
    <x v="3"/>
    <s v="2010s"/>
    <s v="Fiber"/>
    <n v="2.0910940753359835E-3"/>
  </r>
  <r>
    <n v="2012"/>
    <s v="Punjab"/>
    <s v="Ferozpur"/>
    <x v="0"/>
    <n v="560040"/>
    <n v="4145.53"/>
    <m/>
    <s v="High"/>
    <s v="Large"/>
    <x v="3"/>
    <s v="2010s"/>
    <s v="Cereal"/>
    <n v="7.4022034140418533E-3"/>
  </r>
  <r>
    <n v="2012"/>
    <s v="Punjab"/>
    <s v="Ferozpur"/>
    <x v="2"/>
    <n v="1450"/>
    <n v="1414.36"/>
    <m/>
    <s v="Medium"/>
    <s v="Medium"/>
    <x v="3"/>
    <s v="2010s"/>
    <s v="Pulse"/>
    <n v="0.97542068965517237"/>
  </r>
  <r>
    <n v="2012"/>
    <s v="Punjab"/>
    <s v="Ferozpur"/>
    <x v="3"/>
    <n v="190700"/>
    <n v="525.01"/>
    <m/>
    <s v="Low"/>
    <s v="Large"/>
    <x v="3"/>
    <s v="2010s"/>
    <s v="Fiber"/>
    <n v="2.7530676455165179E-3"/>
  </r>
  <r>
    <n v="2013"/>
    <s v="Punjab"/>
    <s v="Ferozpur"/>
    <x v="0"/>
    <n v="567300"/>
    <n v="4103.83"/>
    <m/>
    <s v="High"/>
    <s v="Large"/>
    <x v="3"/>
    <s v="2010s"/>
    <s v="Cereal"/>
    <n v="7.23396791820906E-3"/>
  </r>
  <r>
    <n v="2013"/>
    <s v="Punjab"/>
    <s v="Ferozpur"/>
    <x v="2"/>
    <n v="1250"/>
    <n v="1270.03"/>
    <m/>
    <s v="Medium"/>
    <s v="Medium"/>
    <x v="3"/>
    <s v="2010s"/>
    <s v="Pulse"/>
    <n v="1.016024"/>
  </r>
  <r>
    <n v="2013"/>
    <s v="Punjab"/>
    <s v="Ferozpur"/>
    <x v="3"/>
    <n v="170040"/>
    <n v="573.39"/>
    <m/>
    <s v="Low"/>
    <s v="Large"/>
    <x v="3"/>
    <s v="2010s"/>
    <s v="Fiber"/>
    <n v="3.3720889202540579E-3"/>
  </r>
  <r>
    <n v="2014"/>
    <s v="Punjab"/>
    <s v="Ferozpur"/>
    <x v="0"/>
    <n v="595320"/>
    <n v="3905.46"/>
    <m/>
    <s v="High"/>
    <s v="Large"/>
    <x v="3"/>
    <s v="2010s"/>
    <s v="Cereal"/>
    <n v="6.5602701068333E-3"/>
  </r>
  <r>
    <n v="2014"/>
    <s v="Punjab"/>
    <s v="Ferozpur"/>
    <x v="2"/>
    <n v="1050"/>
    <n v="1071.3699999999999"/>
    <m/>
    <s v="Medium"/>
    <s v="Medium"/>
    <x v="3"/>
    <s v="2010s"/>
    <s v="Pulse"/>
    <n v="1.0203523809523809"/>
  </r>
  <r>
    <n v="2014"/>
    <s v="Punjab"/>
    <s v="Ferozpur"/>
    <x v="3"/>
    <n v="155980"/>
    <n v="512.58000000000004"/>
    <m/>
    <s v="Low"/>
    <s v="Large"/>
    <x v="3"/>
    <s v="2010s"/>
    <s v="Fiber"/>
    <n v="3.2861905372483656E-3"/>
  </r>
  <r>
    <n v="2015"/>
    <s v="Punjab"/>
    <s v="Ferozpur"/>
    <x v="0"/>
    <n v="624740"/>
    <n v="3985.63"/>
    <m/>
    <s v="High"/>
    <s v="Large"/>
    <x v="3"/>
    <s v="2010s"/>
    <s v="Cereal"/>
    <n v="6.3796619393667771E-3"/>
  </r>
  <r>
    <n v="2015"/>
    <s v="Punjab"/>
    <s v="Ferozpur"/>
    <x v="2"/>
    <n v="870"/>
    <n v="1357.21"/>
    <m/>
    <s v="Medium"/>
    <s v="Small"/>
    <x v="3"/>
    <s v="2010s"/>
    <s v="Pulse"/>
    <n v="1.5600114942528736"/>
  </r>
  <r>
    <n v="2015"/>
    <s v="Punjab"/>
    <s v="Ferozpur"/>
    <x v="3"/>
    <n v="125220"/>
    <n v="240.12"/>
    <m/>
    <s v="Low"/>
    <s v="Large"/>
    <x v="3"/>
    <s v="2010s"/>
    <s v="Fiber"/>
    <n v="1.9175850503114519E-3"/>
  </r>
  <r>
    <n v="2016"/>
    <s v="Punjab"/>
    <s v="Ferozpur"/>
    <x v="0"/>
    <n v="642840"/>
    <n v="4121.43"/>
    <m/>
    <s v="High"/>
    <s v="Large"/>
    <x v="3"/>
    <s v="2010s"/>
    <s v="Cereal"/>
    <n v="6.4112843009146913E-3"/>
  </r>
  <r>
    <n v="2016"/>
    <s v="Punjab"/>
    <s v="Ferozpur"/>
    <x v="1"/>
    <n v="2000"/>
    <n v="4000"/>
    <m/>
    <s v="High"/>
    <s v="Medium"/>
    <x v="3"/>
    <s v="2010s"/>
    <s v="Cereal"/>
    <n v="2"/>
  </r>
  <r>
    <n v="2016"/>
    <s v="Punjab"/>
    <s v="Ferozpur"/>
    <x v="2"/>
    <n v="970"/>
    <n v="1383.98"/>
    <m/>
    <s v="Medium"/>
    <s v="Small"/>
    <x v="3"/>
    <s v="2010s"/>
    <s v="Pulse"/>
    <n v="1.4267835051546391"/>
  </r>
  <r>
    <n v="2016"/>
    <s v="Punjab"/>
    <s v="Ferozpur"/>
    <x v="3"/>
    <n v="105160"/>
    <n v="757.97"/>
    <m/>
    <s v="Low"/>
    <s v="Large"/>
    <x v="3"/>
    <s v="2010s"/>
    <s v="Fiber"/>
    <n v="7.20777862305059E-3"/>
  </r>
  <r>
    <n v="2017"/>
    <s v="Punjab"/>
    <s v="Ferozpur"/>
    <x v="0"/>
    <n v="641060"/>
    <n v="4253.24"/>
    <m/>
    <s v="High"/>
    <s v="Large"/>
    <x v="3"/>
    <s v="2010s"/>
    <s v="Cereal"/>
    <n v="6.6346987801453837E-3"/>
  </r>
  <r>
    <n v="2017"/>
    <s v="Punjab"/>
    <s v="Ferozpur"/>
    <x v="1"/>
    <n v="1000"/>
    <n v="4000"/>
    <m/>
    <s v="High"/>
    <s v="Medium"/>
    <x v="3"/>
    <s v="2010s"/>
    <s v="Cereal"/>
    <n v="4"/>
  </r>
  <r>
    <n v="2017"/>
    <s v="Punjab"/>
    <s v="Ferozpur"/>
    <x v="2"/>
    <n v="1170"/>
    <n v="1085.18"/>
    <m/>
    <s v="Medium"/>
    <s v="Medium"/>
    <x v="3"/>
    <s v="2010s"/>
    <s v="Pulse"/>
    <n v="0.92750427350427356"/>
  </r>
  <r>
    <n v="2017"/>
    <s v="Punjab"/>
    <s v="Ferozpur"/>
    <x v="3"/>
    <n v="112120"/>
    <n v="771.05"/>
    <m/>
    <s v="Low"/>
    <s v="Large"/>
    <x v="3"/>
    <s v="2010s"/>
    <s v="Fiber"/>
    <n v="6.8770067784516588E-3"/>
  </r>
  <r>
    <n v="2008"/>
    <s v="Punjab"/>
    <s v="Bhatinda"/>
    <x v="0"/>
    <n v="262640"/>
    <n v="4352.57"/>
    <m/>
    <s v="High"/>
    <s v="Large"/>
    <x v="3"/>
    <s v="2000s"/>
    <s v="Cereal"/>
    <n v="1.65723804447152E-2"/>
  </r>
  <r>
    <n v="2008"/>
    <s v="Punjab"/>
    <s v="Bhatinda"/>
    <x v="2"/>
    <n v="500"/>
    <n v="1103.17"/>
    <m/>
    <s v="Medium"/>
    <s v="Small"/>
    <x v="3"/>
    <s v="2000s"/>
    <s v="Pulse"/>
    <n v="2.20634"/>
  </r>
  <r>
    <n v="2008"/>
    <s v="Punjab"/>
    <s v="Bhatinda"/>
    <x v="3"/>
    <n v="292440"/>
    <n v="717.91"/>
    <m/>
    <s v="Low"/>
    <s v="Large"/>
    <x v="3"/>
    <s v="2000s"/>
    <s v="Fiber"/>
    <n v="2.454896730953358E-3"/>
  </r>
  <r>
    <n v="2009"/>
    <s v="Punjab"/>
    <s v="Bhatinda"/>
    <x v="0"/>
    <n v="277200"/>
    <n v="4398.92"/>
    <m/>
    <s v="High"/>
    <s v="Large"/>
    <x v="3"/>
    <s v="2000s"/>
    <s v="Cereal"/>
    <n v="1.5869119769119769E-2"/>
  </r>
  <r>
    <n v="2009"/>
    <s v="Punjab"/>
    <s v="Bhatinda"/>
    <x v="2"/>
    <n v="5520"/>
    <n v="1275.3599999999999"/>
    <m/>
    <s v="Medium"/>
    <s v="Large"/>
    <x v="3"/>
    <s v="2000s"/>
    <s v="Pulse"/>
    <n v="0.23104347826086954"/>
  </r>
  <r>
    <n v="2009"/>
    <s v="Punjab"/>
    <s v="Bhatinda"/>
    <x v="3"/>
    <n v="269680"/>
    <n v="700.69"/>
    <m/>
    <s v="Low"/>
    <s v="Large"/>
    <x v="3"/>
    <s v="2000s"/>
    <s v="Fiber"/>
    <n v="2.5982275289231685E-3"/>
  </r>
  <r>
    <n v="2010"/>
    <s v="Punjab"/>
    <s v="Bhatinda"/>
    <x v="0"/>
    <n v="284840"/>
    <n v="4091.28"/>
    <m/>
    <s v="High"/>
    <s v="Large"/>
    <x v="3"/>
    <s v="2010s"/>
    <s v="Cereal"/>
    <n v="1.4363432102232834E-2"/>
  </r>
  <r>
    <n v="2010"/>
    <s v="Punjab"/>
    <s v="Bhatinda"/>
    <x v="2"/>
    <n v="350"/>
    <n v="1357.95"/>
    <m/>
    <s v="Medium"/>
    <s v="Small"/>
    <x v="3"/>
    <s v="2010s"/>
    <s v="Pulse"/>
    <n v="3.8798571428571429"/>
  </r>
  <r>
    <n v="2010"/>
    <s v="Punjab"/>
    <s v="Bhatinda"/>
    <x v="3"/>
    <n v="263080"/>
    <n v="685.25"/>
    <m/>
    <s v="Low"/>
    <s v="Large"/>
    <x v="3"/>
    <s v="2010s"/>
    <s v="Fiber"/>
    <n v="2.6047209974152351E-3"/>
  </r>
  <r>
    <n v="2011"/>
    <s v="Punjab"/>
    <s v="Bhatinda"/>
    <x v="0"/>
    <n v="275880"/>
    <n v="4016.82"/>
    <m/>
    <s v="High"/>
    <s v="Large"/>
    <x v="3"/>
    <s v="2010s"/>
    <s v="Cereal"/>
    <n v="1.456002609830361E-2"/>
  </r>
  <r>
    <n v="2011"/>
    <s v="Punjab"/>
    <s v="Bhatinda"/>
    <x v="2"/>
    <n v="330"/>
    <n v="1306.75"/>
    <m/>
    <s v="Medium"/>
    <s v="Small"/>
    <x v="3"/>
    <s v="2010s"/>
    <s v="Pulse"/>
    <n v="3.959848484848485"/>
  </r>
  <r>
    <n v="2011"/>
    <s v="Punjab"/>
    <s v="Bhatinda"/>
    <x v="3"/>
    <n v="278680"/>
    <n v="600.51"/>
    <m/>
    <s v="Low"/>
    <s v="Large"/>
    <x v="3"/>
    <s v="2010s"/>
    <s v="Fiber"/>
    <n v="2.1548370891344912E-3"/>
  </r>
  <r>
    <n v="2012"/>
    <s v="Punjab"/>
    <s v="Bhatinda"/>
    <x v="0"/>
    <n v="287960"/>
    <n v="4248.3"/>
    <m/>
    <s v="High"/>
    <s v="Large"/>
    <x v="3"/>
    <s v="2010s"/>
    <s v="Cereal"/>
    <n v="1.4753090707042645E-2"/>
  </r>
  <r>
    <n v="2012"/>
    <s v="Punjab"/>
    <s v="Bhatinda"/>
    <x v="2"/>
    <n v="350"/>
    <n v="1000"/>
    <m/>
    <s v="Medium"/>
    <s v="Small"/>
    <x v="3"/>
    <s v="2010s"/>
    <s v="Pulse"/>
    <n v="2.8571428571428572"/>
  </r>
  <r>
    <n v="2012"/>
    <s v="Punjab"/>
    <s v="Bhatinda"/>
    <x v="3"/>
    <n v="268300"/>
    <n v="664.03"/>
    <m/>
    <s v="Low"/>
    <s v="Large"/>
    <x v="3"/>
    <s v="2010s"/>
    <s v="Fiber"/>
    <n v="2.4749534103615353E-3"/>
  </r>
  <r>
    <n v="2013"/>
    <s v="Punjab"/>
    <s v="Bhatinda"/>
    <x v="0"/>
    <n v="294700"/>
    <n v="4346.45"/>
    <m/>
    <s v="High"/>
    <s v="Large"/>
    <x v="3"/>
    <s v="2010s"/>
    <s v="Cereal"/>
    <n v="1.4748727519511368E-2"/>
  </r>
  <r>
    <n v="2013"/>
    <s v="Punjab"/>
    <s v="Bhatinda"/>
    <x v="2"/>
    <n v="250"/>
    <n v="1170.6300000000001"/>
    <m/>
    <s v="Medium"/>
    <s v="Small"/>
    <x v="3"/>
    <s v="2010s"/>
    <s v="Pulse"/>
    <n v="4.6825200000000002"/>
  </r>
  <r>
    <n v="2013"/>
    <s v="Punjab"/>
    <s v="Bhatinda"/>
    <x v="3"/>
    <n v="252960"/>
    <n v="612.20000000000005"/>
    <m/>
    <s v="Low"/>
    <s v="Large"/>
    <x v="3"/>
    <s v="2010s"/>
    <s v="Fiber"/>
    <n v="2.4201454775458573E-3"/>
  </r>
  <r>
    <n v="2014"/>
    <s v="Punjab"/>
    <s v="Bhatinda"/>
    <x v="0"/>
    <n v="309680"/>
    <n v="4133.3"/>
    <m/>
    <s v="High"/>
    <s v="Large"/>
    <x v="3"/>
    <s v="2010s"/>
    <s v="Cereal"/>
    <n v="1.3347003358305349E-2"/>
  </r>
  <r>
    <n v="2014"/>
    <s v="Punjab"/>
    <s v="Bhatinda"/>
    <x v="1"/>
    <n v="1000"/>
    <n v="4000"/>
    <m/>
    <s v="High"/>
    <s v="Medium"/>
    <x v="3"/>
    <s v="2010s"/>
    <s v="Cereal"/>
    <n v="4"/>
  </r>
  <r>
    <n v="2014"/>
    <s v="Punjab"/>
    <s v="Bhatinda"/>
    <x v="2"/>
    <n v="350"/>
    <n v="1128.4100000000001"/>
    <m/>
    <s v="Medium"/>
    <s v="Small"/>
    <x v="3"/>
    <s v="2010s"/>
    <s v="Pulse"/>
    <n v="3.2240285714285717"/>
  </r>
  <r>
    <n v="2014"/>
    <s v="Punjab"/>
    <s v="Bhatinda"/>
    <x v="3"/>
    <n v="243020"/>
    <n v="604.26"/>
    <m/>
    <s v="Low"/>
    <s v="Large"/>
    <x v="3"/>
    <s v="2010s"/>
    <s v="Fiber"/>
    <n v="2.4864620195868652E-3"/>
  </r>
  <r>
    <n v="2015"/>
    <s v="Punjab"/>
    <s v="Bhatinda"/>
    <x v="0"/>
    <n v="347260"/>
    <n v="4310.95"/>
    <m/>
    <s v="High"/>
    <s v="Large"/>
    <x v="3"/>
    <s v="2010s"/>
    <s v="Cereal"/>
    <n v="1.2414185336635374E-2"/>
  </r>
  <r>
    <n v="2015"/>
    <s v="Punjab"/>
    <s v="Bhatinda"/>
    <x v="2"/>
    <n v="330"/>
    <n v="1085.28"/>
    <m/>
    <s v="Medium"/>
    <s v="Small"/>
    <x v="3"/>
    <s v="2010s"/>
    <s v="Pulse"/>
    <n v="3.2887272727272725"/>
  </r>
  <r>
    <n v="2015"/>
    <s v="Punjab"/>
    <s v="Bhatinda"/>
    <x v="3"/>
    <n v="197780"/>
    <n v="188.35"/>
    <m/>
    <s v="Low"/>
    <s v="Large"/>
    <x v="3"/>
    <s v="2010s"/>
    <s v="Fiber"/>
    <n v="9.5232076044089395E-4"/>
  </r>
  <r>
    <n v="2016"/>
    <s v="Punjab"/>
    <s v="Bhatinda"/>
    <x v="0"/>
    <n v="376160"/>
    <n v="4377.34"/>
    <m/>
    <s v="High"/>
    <s v="Large"/>
    <x v="3"/>
    <s v="2010s"/>
    <s v="Cereal"/>
    <n v="1.1636909825606126E-2"/>
  </r>
  <r>
    <n v="2016"/>
    <s v="Punjab"/>
    <s v="Bhatinda"/>
    <x v="2"/>
    <n v="330"/>
    <n v="1693.25"/>
    <m/>
    <s v="Medium"/>
    <s v="Small"/>
    <x v="3"/>
    <s v="2010s"/>
    <s v="Pulse"/>
    <n v="5.1310606060606059"/>
  </r>
  <r>
    <n v="2016"/>
    <s v="Punjab"/>
    <s v="Bhatinda"/>
    <x v="3"/>
    <n v="168840"/>
    <n v="828.55"/>
    <m/>
    <s v="Low"/>
    <s v="Large"/>
    <x v="3"/>
    <s v="2010s"/>
    <s v="Fiber"/>
    <n v="4.9073086946221272E-3"/>
  </r>
  <r>
    <n v="2017"/>
    <s v="Punjab"/>
    <s v="Bhatinda"/>
    <x v="0"/>
    <n v="388940"/>
    <n v="4585.33"/>
    <m/>
    <s v="High"/>
    <s v="Large"/>
    <x v="3"/>
    <s v="2010s"/>
    <s v="Cereal"/>
    <n v="1.1789299120686995E-2"/>
  </r>
  <r>
    <n v="2017"/>
    <s v="Punjab"/>
    <s v="Bhatinda"/>
    <x v="2"/>
    <n v="230"/>
    <n v="1442.48"/>
    <m/>
    <s v="Medium"/>
    <s v="Small"/>
    <x v="3"/>
    <s v="2010s"/>
    <s v="Pulse"/>
    <n v="6.2716521739130435"/>
  </r>
  <r>
    <n v="2017"/>
    <s v="Punjab"/>
    <s v="Bhatinda"/>
    <x v="3"/>
    <n v="168880"/>
    <n v="812.94"/>
    <m/>
    <s v="Low"/>
    <s v="Large"/>
    <x v="3"/>
    <s v="2010s"/>
    <s v="Fiber"/>
    <n v="4.8137138796778781E-3"/>
  </r>
  <r>
    <n v="2008"/>
    <s v="Punjab"/>
    <s v="Sangrur"/>
    <x v="0"/>
    <n v="375800"/>
    <n v="4648.8599999999997"/>
    <m/>
    <s v="High"/>
    <s v="Large"/>
    <x v="3"/>
    <s v="2000s"/>
    <s v="Cereal"/>
    <n v="1.2370569451836082E-2"/>
  </r>
  <r>
    <n v="2008"/>
    <s v="Punjab"/>
    <s v="Sangrur"/>
    <x v="1"/>
    <n v="1080"/>
    <n v="3074.07"/>
    <m/>
    <s v="High"/>
    <s v="Medium"/>
    <x v="3"/>
    <s v="2000s"/>
    <s v="Cereal"/>
    <n v="2.8463611111111113"/>
  </r>
  <r>
    <n v="2008"/>
    <s v="Punjab"/>
    <s v="Sangrur"/>
    <x v="2"/>
    <n v="300"/>
    <n v="1333.33"/>
    <m/>
    <s v="Medium"/>
    <s v="Small"/>
    <x v="3"/>
    <s v="2000s"/>
    <s v="Pulse"/>
    <n v="4.4444333333333335"/>
  </r>
  <r>
    <n v="2008"/>
    <s v="Punjab"/>
    <s v="Sangrur"/>
    <x v="3"/>
    <n v="31000"/>
    <n v="583.87"/>
    <m/>
    <s v="Low"/>
    <s v="Large"/>
    <x v="3"/>
    <s v="2000s"/>
    <s v="Fiber"/>
    <n v="1.883451612903226E-2"/>
  </r>
  <r>
    <n v="2009"/>
    <s v="Punjab"/>
    <s v="Sangrur"/>
    <x v="0"/>
    <n v="381880"/>
    <n v="4714.26"/>
    <m/>
    <s v="High"/>
    <s v="Large"/>
    <x v="3"/>
    <s v="2000s"/>
    <s v="Cereal"/>
    <n v="1.2344872734890542E-2"/>
  </r>
  <r>
    <n v="2009"/>
    <s v="Punjab"/>
    <s v="Sangrur"/>
    <x v="1"/>
    <n v="80"/>
    <n v="3000"/>
    <m/>
    <s v="High"/>
    <s v="Small"/>
    <x v="3"/>
    <s v="2000s"/>
    <s v="Cereal"/>
    <n v="37.5"/>
  </r>
  <r>
    <n v="2009"/>
    <s v="Punjab"/>
    <s v="Sangrur"/>
    <x v="2"/>
    <n v="3000"/>
    <n v="1000"/>
    <m/>
    <s v="Medium"/>
    <s v="Medium"/>
    <x v="3"/>
    <s v="2000s"/>
    <s v="Pulse"/>
    <n v="0.33333333333333331"/>
  </r>
  <r>
    <n v="2009"/>
    <s v="Punjab"/>
    <s v="Sangrur"/>
    <x v="3"/>
    <n v="24000"/>
    <n v="757.92"/>
    <m/>
    <s v="Low"/>
    <s v="Large"/>
    <x v="3"/>
    <s v="2000s"/>
    <s v="Fiber"/>
    <n v="3.1579999999999997E-2"/>
  </r>
  <r>
    <n v="2010"/>
    <s v="Punjab"/>
    <s v="Sangrur"/>
    <x v="0"/>
    <n v="383560"/>
    <n v="4374.6000000000004"/>
    <m/>
    <s v="High"/>
    <s v="Large"/>
    <x v="3"/>
    <s v="2010s"/>
    <s v="Cereal"/>
    <n v="1.1405256022525812E-2"/>
  </r>
  <r>
    <n v="2010"/>
    <s v="Punjab"/>
    <s v="Sangrur"/>
    <x v="2"/>
    <n v="200"/>
    <n v="1000"/>
    <m/>
    <s v="Medium"/>
    <s v="Small"/>
    <x v="3"/>
    <s v="2010s"/>
    <s v="Pulse"/>
    <n v="5"/>
  </r>
  <r>
    <n v="2010"/>
    <s v="Punjab"/>
    <s v="Sangrur"/>
    <x v="3"/>
    <n v="21000"/>
    <n v="616.66999999999996"/>
    <m/>
    <s v="Low"/>
    <s v="Large"/>
    <x v="3"/>
    <s v="2010s"/>
    <s v="Fiber"/>
    <n v="2.9365238095238094E-2"/>
  </r>
  <r>
    <n v="2011"/>
    <s v="Punjab"/>
    <s v="Sangrur"/>
    <x v="0"/>
    <n v="385880"/>
    <n v="4343.63"/>
    <m/>
    <s v="High"/>
    <s v="Large"/>
    <x v="3"/>
    <s v="2010s"/>
    <s v="Cereal"/>
    <n v="1.1256426868456515E-2"/>
  </r>
  <r>
    <n v="2011"/>
    <s v="Punjab"/>
    <s v="Sangrur"/>
    <x v="2"/>
    <n v="200"/>
    <n v="1000"/>
    <m/>
    <s v="Medium"/>
    <s v="Small"/>
    <x v="3"/>
    <s v="2010s"/>
    <s v="Pulse"/>
    <n v="5"/>
  </r>
  <r>
    <n v="2011"/>
    <s v="Punjab"/>
    <s v="Sangrur"/>
    <x v="3"/>
    <n v="22000"/>
    <n v="591.36"/>
    <m/>
    <s v="Low"/>
    <s v="Large"/>
    <x v="3"/>
    <s v="2010s"/>
    <s v="Fiber"/>
    <n v="2.6880000000000001E-2"/>
  </r>
  <r>
    <n v="2012"/>
    <s v="Punjab"/>
    <s v="Sangrur"/>
    <x v="0"/>
    <n v="388880"/>
    <n v="4679.3900000000003"/>
    <m/>
    <s v="High"/>
    <s v="Large"/>
    <x v="3"/>
    <s v="2010s"/>
    <s v="Cereal"/>
    <n v="1.2032992182678462E-2"/>
  </r>
  <r>
    <n v="2012"/>
    <s v="Punjab"/>
    <s v="Sangrur"/>
    <x v="1"/>
    <n v="80"/>
    <n v="4000"/>
    <m/>
    <s v="High"/>
    <s v="Small"/>
    <x v="3"/>
    <s v="2010s"/>
    <s v="Cereal"/>
    <n v="50"/>
  </r>
  <r>
    <n v="2012"/>
    <s v="Punjab"/>
    <s v="Sangrur"/>
    <x v="2"/>
    <n v="100"/>
    <n v="1000"/>
    <m/>
    <s v="Medium"/>
    <s v="Small"/>
    <x v="3"/>
    <s v="2010s"/>
    <s v="Pulse"/>
    <n v="10"/>
  </r>
  <r>
    <n v="2012"/>
    <s v="Punjab"/>
    <s v="Sangrur"/>
    <x v="3"/>
    <n v="20000"/>
    <n v="684"/>
    <m/>
    <s v="Low"/>
    <s v="Large"/>
    <x v="3"/>
    <s v="2010s"/>
    <s v="Fiber"/>
    <n v="3.4200000000000001E-2"/>
  </r>
  <r>
    <n v="2013"/>
    <s v="Punjab"/>
    <s v="Sangrur"/>
    <x v="0"/>
    <n v="386880"/>
    <n v="4699.34"/>
    <m/>
    <s v="High"/>
    <s v="Large"/>
    <x v="3"/>
    <s v="2010s"/>
    <s v="Cereal"/>
    <n v="1.2146763854425145E-2"/>
  </r>
  <r>
    <n v="2013"/>
    <s v="Punjab"/>
    <s v="Sangrur"/>
    <x v="1"/>
    <n v="1080"/>
    <n v="4000"/>
    <m/>
    <s v="High"/>
    <s v="Medium"/>
    <x v="3"/>
    <s v="2010s"/>
    <s v="Cereal"/>
    <n v="3.7037037037037037"/>
  </r>
  <r>
    <n v="2013"/>
    <s v="Punjab"/>
    <s v="Sangrur"/>
    <x v="2"/>
    <n v="300"/>
    <n v="1233.33"/>
    <m/>
    <s v="Medium"/>
    <s v="Small"/>
    <x v="3"/>
    <s v="2010s"/>
    <s v="Pulse"/>
    <n v="4.1110999999999995"/>
  </r>
  <r>
    <n v="2013"/>
    <s v="Punjab"/>
    <s v="Sangrur"/>
    <x v="3"/>
    <n v="21000"/>
    <n v="745.71"/>
    <m/>
    <s v="Low"/>
    <s v="Large"/>
    <x v="3"/>
    <s v="2010s"/>
    <s v="Fiber"/>
    <n v="3.551E-2"/>
  </r>
  <r>
    <n v="2014"/>
    <s v="Punjab"/>
    <s v="Sangrur"/>
    <x v="0"/>
    <n v="385880"/>
    <n v="4711.1000000000004"/>
    <m/>
    <s v="High"/>
    <s v="Large"/>
    <x v="3"/>
    <s v="2010s"/>
    <s v="Cereal"/>
    <n v="1.2208717736083757E-2"/>
  </r>
  <r>
    <n v="2014"/>
    <s v="Punjab"/>
    <s v="Sangrur"/>
    <x v="1"/>
    <n v="2080"/>
    <n v="3519.23"/>
    <m/>
    <s v="High"/>
    <s v="Medium"/>
    <x v="3"/>
    <s v="2010s"/>
    <s v="Cereal"/>
    <n v="1.6919375000000001"/>
  </r>
  <r>
    <n v="2014"/>
    <s v="Punjab"/>
    <s v="Sangrur"/>
    <x v="2"/>
    <n v="100"/>
    <n v="1000"/>
    <m/>
    <s v="Medium"/>
    <s v="Small"/>
    <x v="3"/>
    <s v="2010s"/>
    <s v="Pulse"/>
    <n v="10"/>
  </r>
  <r>
    <n v="2014"/>
    <s v="Punjab"/>
    <s v="Sangrur"/>
    <x v="3"/>
    <n v="21000"/>
    <n v="702.86"/>
    <m/>
    <s v="Low"/>
    <s v="Large"/>
    <x v="3"/>
    <s v="2010s"/>
    <s v="Fiber"/>
    <n v="3.346952380952381E-2"/>
  </r>
  <r>
    <n v="2015"/>
    <s v="Punjab"/>
    <s v="Sangrur"/>
    <x v="0"/>
    <n v="390880"/>
    <n v="4798.71"/>
    <m/>
    <s v="High"/>
    <s v="Large"/>
    <x v="3"/>
    <s v="2010s"/>
    <s v="Cereal"/>
    <n v="1.2276683381088825E-2"/>
  </r>
  <r>
    <n v="2015"/>
    <s v="Punjab"/>
    <s v="Sangrur"/>
    <x v="1"/>
    <n v="1080"/>
    <n v="4000"/>
    <m/>
    <s v="High"/>
    <s v="Medium"/>
    <x v="3"/>
    <s v="2010s"/>
    <s v="Cereal"/>
    <n v="3.7037037037037037"/>
  </r>
  <r>
    <n v="2015"/>
    <s v="Punjab"/>
    <s v="Sangrur"/>
    <x v="3"/>
    <n v="15000"/>
    <n v="216"/>
    <m/>
    <s v="Low"/>
    <s v="Large"/>
    <x v="3"/>
    <s v="2010s"/>
    <s v="Fiber"/>
    <n v="1.44E-2"/>
  </r>
  <r>
    <n v="2016"/>
    <s v="Punjab"/>
    <s v="Sangrur"/>
    <x v="0"/>
    <n v="396880"/>
    <n v="4795.91"/>
    <m/>
    <s v="High"/>
    <s v="Large"/>
    <x v="3"/>
    <s v="2010s"/>
    <s v="Cereal"/>
    <n v="1.2084030437411812E-2"/>
  </r>
  <r>
    <n v="2016"/>
    <s v="Punjab"/>
    <s v="Sangrur"/>
    <x v="1"/>
    <n v="1000"/>
    <n v="3000"/>
    <m/>
    <s v="High"/>
    <s v="Medium"/>
    <x v="3"/>
    <s v="2010s"/>
    <s v="Cereal"/>
    <n v="3"/>
  </r>
  <r>
    <n v="2016"/>
    <s v="Punjab"/>
    <s v="Sangrur"/>
    <x v="2"/>
    <n v="100"/>
    <n v="1000"/>
    <m/>
    <s v="Medium"/>
    <s v="Small"/>
    <x v="3"/>
    <s v="2010s"/>
    <s v="Pulse"/>
    <n v="10"/>
  </r>
  <r>
    <n v="2016"/>
    <s v="Punjab"/>
    <s v="Sangrur"/>
    <x v="3"/>
    <n v="10000"/>
    <n v="774"/>
    <m/>
    <s v="Low"/>
    <s v="Large"/>
    <x v="3"/>
    <s v="2010s"/>
    <s v="Fiber"/>
    <n v="7.7399999999999997E-2"/>
  </r>
  <r>
    <n v="2017"/>
    <s v="Punjab"/>
    <s v="Sangrur"/>
    <x v="0"/>
    <n v="403880"/>
    <n v="5047.54"/>
    <m/>
    <s v="High"/>
    <s v="Large"/>
    <x v="3"/>
    <s v="2010s"/>
    <s v="Cereal"/>
    <n v="1.2497623056353373E-2"/>
  </r>
  <r>
    <n v="2017"/>
    <s v="Punjab"/>
    <s v="Sangrur"/>
    <x v="2"/>
    <n v="100"/>
    <n v="2000"/>
    <m/>
    <s v="Medium"/>
    <s v="Small"/>
    <x v="3"/>
    <s v="2010s"/>
    <s v="Pulse"/>
    <n v="20"/>
  </r>
  <r>
    <n v="2017"/>
    <s v="Punjab"/>
    <s v="Sangrur"/>
    <x v="3"/>
    <n v="9000"/>
    <n v="720"/>
    <m/>
    <s v="Low"/>
    <s v="Large"/>
    <x v="3"/>
    <s v="2010s"/>
    <s v="Fiber"/>
    <n v="0.08"/>
  </r>
  <r>
    <n v="2008"/>
    <s v="Punjab"/>
    <s v="Patiala"/>
    <x v="0"/>
    <n v="316950"/>
    <n v="4204.16"/>
    <m/>
    <s v="High"/>
    <s v="Large"/>
    <x v="3"/>
    <s v="2000s"/>
    <s v="Cereal"/>
    <n v="1.326442656570437E-2"/>
  </r>
  <r>
    <n v="2008"/>
    <s v="Punjab"/>
    <s v="Patiala"/>
    <x v="1"/>
    <n v="5270"/>
    <n v="3525.62"/>
    <m/>
    <s v="High"/>
    <s v="Large"/>
    <x v="3"/>
    <s v="2000s"/>
    <s v="Cereal"/>
    <n v="0.66899810246679314"/>
  </r>
  <r>
    <n v="2008"/>
    <s v="Punjab"/>
    <s v="Patiala"/>
    <x v="2"/>
    <n v="50"/>
    <n v="1000"/>
    <m/>
    <s v="Medium"/>
    <s v="Small"/>
    <x v="3"/>
    <s v="2000s"/>
    <s v="Pulse"/>
    <n v="20"/>
  </r>
  <r>
    <n v="2008"/>
    <s v="Punjab"/>
    <s v="Patiala"/>
    <x v="3"/>
    <n v="1000"/>
    <n v="740"/>
    <m/>
    <s v="Low"/>
    <s v="Medium"/>
    <x v="3"/>
    <s v="2000s"/>
    <s v="Fiber"/>
    <n v="0.74"/>
  </r>
  <r>
    <n v="2009"/>
    <s v="Punjab"/>
    <s v="Patiala"/>
    <x v="0"/>
    <n v="321220"/>
    <n v="4268.32"/>
    <m/>
    <s v="High"/>
    <s v="Large"/>
    <x v="3"/>
    <s v="2000s"/>
    <s v="Cereal"/>
    <n v="1.3287840109582217E-2"/>
  </r>
  <r>
    <n v="2009"/>
    <s v="Punjab"/>
    <s v="Patiala"/>
    <x v="1"/>
    <n v="4270"/>
    <n v="3468.38"/>
    <m/>
    <s v="High"/>
    <s v="Medium"/>
    <x v="3"/>
    <s v="2000s"/>
    <s v="Cereal"/>
    <n v="0.8122669789227166"/>
  </r>
  <r>
    <n v="2009"/>
    <s v="Punjab"/>
    <s v="Patiala"/>
    <x v="2"/>
    <n v="500"/>
    <n v="1000"/>
    <m/>
    <s v="Medium"/>
    <s v="Small"/>
    <x v="3"/>
    <s v="2000s"/>
    <s v="Pulse"/>
    <n v="2"/>
  </r>
  <r>
    <n v="2009"/>
    <s v="Punjab"/>
    <s v="Patiala"/>
    <x v="3"/>
    <n v="1000"/>
    <n v="680"/>
    <m/>
    <s v="Low"/>
    <s v="Medium"/>
    <x v="3"/>
    <s v="2000s"/>
    <s v="Fiber"/>
    <n v="0.68"/>
  </r>
  <r>
    <n v="2010"/>
    <s v="Punjab"/>
    <s v="Patiala"/>
    <x v="0"/>
    <n v="315640"/>
    <n v="3818.37"/>
    <m/>
    <s v="High"/>
    <s v="Large"/>
    <x v="3"/>
    <s v="2010s"/>
    <s v="Cereal"/>
    <n v="1.209723102268407E-2"/>
  </r>
  <r>
    <n v="2010"/>
    <s v="Punjab"/>
    <s v="Patiala"/>
    <x v="1"/>
    <n v="4000"/>
    <n v="3750"/>
    <m/>
    <s v="High"/>
    <s v="Medium"/>
    <x v="3"/>
    <s v="2010s"/>
    <s v="Cereal"/>
    <n v="0.9375"/>
  </r>
  <r>
    <n v="2010"/>
    <s v="Punjab"/>
    <s v="Patiala"/>
    <x v="2"/>
    <n v="50"/>
    <n v="2000"/>
    <m/>
    <s v="Medium"/>
    <s v="Small"/>
    <x v="3"/>
    <s v="2010s"/>
    <s v="Pulse"/>
    <n v="40"/>
  </r>
  <r>
    <n v="2010"/>
    <s v="Punjab"/>
    <s v="Patiala"/>
    <x v="3"/>
    <n v="1000"/>
    <n v="470"/>
    <m/>
    <s v="Low"/>
    <s v="Medium"/>
    <x v="3"/>
    <s v="2010s"/>
    <s v="Fiber"/>
    <n v="0.47"/>
  </r>
  <r>
    <n v="2011"/>
    <s v="Punjab"/>
    <s v="Patiala"/>
    <x v="0"/>
    <n v="316220"/>
    <n v="3930.11"/>
    <m/>
    <s v="High"/>
    <s v="Large"/>
    <x v="3"/>
    <s v="2010s"/>
    <s v="Cereal"/>
    <n v="1.2428404275504396E-2"/>
  </r>
  <r>
    <n v="2011"/>
    <s v="Punjab"/>
    <s v="Patiala"/>
    <x v="1"/>
    <n v="4000"/>
    <n v="4500"/>
    <m/>
    <s v="High"/>
    <s v="Medium"/>
    <x v="3"/>
    <s v="2010s"/>
    <s v="Cereal"/>
    <n v="1.125"/>
  </r>
  <r>
    <n v="2011"/>
    <s v="Punjab"/>
    <s v="Patiala"/>
    <x v="2"/>
    <n v="50"/>
    <n v="1000"/>
    <m/>
    <s v="Medium"/>
    <s v="Small"/>
    <x v="3"/>
    <s v="2010s"/>
    <s v="Pulse"/>
    <n v="20"/>
  </r>
  <r>
    <n v="2011"/>
    <s v="Punjab"/>
    <s v="Patiala"/>
    <x v="3"/>
    <n v="1000"/>
    <n v="540"/>
    <m/>
    <s v="Low"/>
    <s v="Medium"/>
    <x v="3"/>
    <s v="2010s"/>
    <s v="Fiber"/>
    <n v="0.54"/>
  </r>
  <r>
    <n v="2012"/>
    <s v="Punjab"/>
    <s v="Patiala"/>
    <x v="0"/>
    <n v="314720"/>
    <n v="4054.97"/>
    <m/>
    <s v="High"/>
    <s v="Large"/>
    <x v="3"/>
    <s v="2010s"/>
    <s v="Cereal"/>
    <n v="1.2884373411286221E-2"/>
  </r>
  <r>
    <n v="2012"/>
    <s v="Punjab"/>
    <s v="Patiala"/>
    <x v="1"/>
    <n v="4770"/>
    <n v="3371.07"/>
    <m/>
    <s v="High"/>
    <s v="Medium"/>
    <x v="3"/>
    <s v="2010s"/>
    <s v="Cereal"/>
    <n v="0.70672327044025163"/>
  </r>
  <r>
    <n v="2012"/>
    <s v="Punjab"/>
    <s v="Patiala"/>
    <x v="3"/>
    <n v="1000"/>
    <n v="540"/>
    <m/>
    <s v="Low"/>
    <s v="Medium"/>
    <x v="3"/>
    <s v="2010s"/>
    <s v="Fiber"/>
    <n v="0.54"/>
  </r>
  <r>
    <n v="2013"/>
    <s v="Punjab"/>
    <s v="Patiala"/>
    <x v="0"/>
    <n v="310720"/>
    <n v="4109.07"/>
    <m/>
    <s v="High"/>
    <s v="Large"/>
    <x v="3"/>
    <s v="2010s"/>
    <s v="Cereal"/>
    <n v="1.3224349897013387E-2"/>
  </r>
  <r>
    <n v="2013"/>
    <s v="Punjab"/>
    <s v="Patiala"/>
    <x v="1"/>
    <n v="6270"/>
    <n v="4797.45"/>
    <m/>
    <s v="High"/>
    <s v="Large"/>
    <x v="3"/>
    <s v="2010s"/>
    <s v="Cereal"/>
    <n v="0.76514354066985646"/>
  </r>
  <r>
    <n v="2014"/>
    <s v="Punjab"/>
    <s v="Patiala"/>
    <x v="0"/>
    <n v="310720"/>
    <n v="3987.45"/>
    <m/>
    <s v="High"/>
    <s v="Large"/>
    <x v="3"/>
    <s v="2010s"/>
    <s v="Cereal"/>
    <n v="1.2832936405767249E-2"/>
  </r>
  <r>
    <n v="2014"/>
    <s v="Punjab"/>
    <s v="Patiala"/>
    <x v="1"/>
    <n v="5770"/>
    <n v="4000"/>
    <m/>
    <s v="High"/>
    <s v="Large"/>
    <x v="3"/>
    <s v="2010s"/>
    <s v="Cereal"/>
    <n v="0.69324090121317161"/>
  </r>
  <r>
    <n v="2014"/>
    <s v="Punjab"/>
    <s v="Patiala"/>
    <x v="2"/>
    <n v="150"/>
    <n v="1000"/>
    <m/>
    <s v="Medium"/>
    <s v="Small"/>
    <x v="3"/>
    <s v="2010s"/>
    <s v="Pulse"/>
    <n v="6.666666666666667"/>
  </r>
  <r>
    <n v="2015"/>
    <s v="Punjab"/>
    <s v="Patiala"/>
    <x v="0"/>
    <n v="311720"/>
    <n v="4053.89"/>
    <m/>
    <s v="High"/>
    <s v="Large"/>
    <x v="3"/>
    <s v="2010s"/>
    <s v="Cereal"/>
    <n v="1.3004908250994481E-2"/>
  </r>
  <r>
    <n v="2015"/>
    <s v="Punjab"/>
    <s v="Patiala"/>
    <x v="1"/>
    <n v="4770"/>
    <n v="4000"/>
    <m/>
    <s v="High"/>
    <s v="Medium"/>
    <x v="3"/>
    <s v="2010s"/>
    <s v="Cereal"/>
    <n v="0.83857442348008382"/>
  </r>
  <r>
    <n v="2015"/>
    <s v="Punjab"/>
    <s v="Patiala"/>
    <x v="2"/>
    <n v="50"/>
    <n v="1300"/>
    <m/>
    <s v="Medium"/>
    <s v="Small"/>
    <x v="3"/>
    <s v="2010s"/>
    <s v="Pulse"/>
    <n v="26"/>
  </r>
  <r>
    <n v="2015"/>
    <s v="Punjab"/>
    <s v="Patiala"/>
    <x v="3"/>
    <n v="1000"/>
    <n v="180"/>
    <m/>
    <s v="Low"/>
    <s v="Medium"/>
    <x v="3"/>
    <s v="2010s"/>
    <s v="Fiber"/>
    <n v="0.18"/>
  </r>
  <r>
    <n v="2016"/>
    <s v="Punjab"/>
    <s v="Patiala"/>
    <x v="0"/>
    <n v="313720"/>
    <n v="4309.1000000000004"/>
    <m/>
    <s v="High"/>
    <s v="Large"/>
    <x v="3"/>
    <s v="2010s"/>
    <s v="Cereal"/>
    <n v="1.3735496621190873E-2"/>
  </r>
  <r>
    <n v="2016"/>
    <s v="Punjab"/>
    <s v="Patiala"/>
    <x v="1"/>
    <n v="4000"/>
    <n v="4250"/>
    <m/>
    <s v="High"/>
    <s v="Medium"/>
    <x v="3"/>
    <s v="2010s"/>
    <s v="Cereal"/>
    <n v="1.0625"/>
  </r>
  <r>
    <n v="2016"/>
    <s v="Punjab"/>
    <s v="Patiala"/>
    <x v="3"/>
    <n v="1000"/>
    <n v="720"/>
    <m/>
    <s v="Low"/>
    <s v="Medium"/>
    <x v="3"/>
    <s v="2010s"/>
    <s v="Fiber"/>
    <n v="0.72"/>
  </r>
  <r>
    <n v="2017"/>
    <s v="Punjab"/>
    <s v="Patiala"/>
    <x v="0"/>
    <n v="314720"/>
    <n v="4318.6000000000004"/>
    <m/>
    <s v="High"/>
    <s v="Large"/>
    <x v="3"/>
    <s v="2010s"/>
    <s v="Cereal"/>
    <n v="1.3722038637519066E-2"/>
  </r>
  <r>
    <n v="2017"/>
    <s v="Punjab"/>
    <s v="Patiala"/>
    <x v="1"/>
    <n v="4000"/>
    <n v="4125"/>
    <m/>
    <s v="High"/>
    <s v="Medium"/>
    <x v="3"/>
    <s v="2010s"/>
    <s v="Cereal"/>
    <n v="1.03125"/>
  </r>
  <r>
    <n v="2017"/>
    <s v="Punjab"/>
    <s v="Patiala"/>
    <x v="2"/>
    <n v="50"/>
    <n v="1000"/>
    <m/>
    <s v="Medium"/>
    <s v="Small"/>
    <x v="3"/>
    <s v="2010s"/>
    <s v="Pulse"/>
    <n v="20"/>
  </r>
  <r>
    <n v="2017"/>
    <s v="Punjab"/>
    <s v="Patiala"/>
    <x v="3"/>
    <n v="1000"/>
    <n v="720"/>
    <m/>
    <s v="Low"/>
    <s v="Medium"/>
    <x v="3"/>
    <s v="2010s"/>
    <s v="Fiber"/>
    <n v="0.72"/>
  </r>
  <r>
    <n v="2008"/>
    <s v="Haryana"/>
    <s v="Hissar"/>
    <x v="0"/>
    <n v="198850"/>
    <n v="3514.93"/>
    <m/>
    <s v="High"/>
    <s v="Large"/>
    <x v="3"/>
    <s v="2000s"/>
    <s v="Cereal"/>
    <n v="1.7676288659793815E-2"/>
  </r>
  <r>
    <n v="2008"/>
    <s v="Haryana"/>
    <s v="Hissar"/>
    <x v="2"/>
    <n v="85730"/>
    <n v="1022.3"/>
    <m/>
    <s v="Medium"/>
    <s v="Large"/>
    <x v="3"/>
    <s v="2000s"/>
    <s v="Pulse"/>
    <n v="1.1924647148022861E-2"/>
  </r>
  <r>
    <n v="2008"/>
    <s v="Haryana"/>
    <s v="Hissar"/>
    <x v="3"/>
    <n v="389960"/>
    <n v="720.42"/>
    <m/>
    <s v="Low"/>
    <s v="Large"/>
    <x v="3"/>
    <s v="2000s"/>
    <s v="Fiber"/>
    <n v="1.8474202482305876E-3"/>
  </r>
  <r>
    <n v="2009"/>
    <s v="Haryana"/>
    <s v="Hissar"/>
    <x v="0"/>
    <n v="199490"/>
    <n v="3109.13"/>
    <m/>
    <s v="High"/>
    <s v="Large"/>
    <x v="3"/>
    <s v="2000s"/>
    <s v="Cereal"/>
    <n v="1.5585392751516366E-2"/>
  </r>
  <r>
    <n v="2009"/>
    <s v="Haryana"/>
    <s v="Hissar"/>
    <x v="2"/>
    <n v="60550"/>
    <n v="740.2"/>
    <m/>
    <s v="Low"/>
    <s v="Large"/>
    <x v="3"/>
    <s v="2000s"/>
    <s v="Pulse"/>
    <n v="1.2224607762180017E-2"/>
  </r>
  <r>
    <n v="2009"/>
    <s v="Haryana"/>
    <s v="Hissar"/>
    <x v="3"/>
    <n v="434990"/>
    <n v="670.05"/>
    <m/>
    <s v="Low"/>
    <s v="Large"/>
    <x v="3"/>
    <s v="2000s"/>
    <s v="Fiber"/>
    <n v="1.5403802386261753E-3"/>
  </r>
  <r>
    <n v="2010"/>
    <s v="Haryana"/>
    <s v="Hissar"/>
    <x v="0"/>
    <n v="208820"/>
    <n v="3291.02"/>
    <m/>
    <s v="High"/>
    <s v="Large"/>
    <x v="3"/>
    <s v="2010s"/>
    <s v="Cereal"/>
    <n v="1.5760080452063979E-2"/>
  </r>
  <r>
    <n v="2010"/>
    <s v="Haryana"/>
    <s v="Hissar"/>
    <x v="2"/>
    <n v="77710"/>
    <n v="976.21"/>
    <m/>
    <s v="Low"/>
    <s v="Large"/>
    <x v="3"/>
    <s v="2010s"/>
    <s v="Pulse"/>
    <n v="1.2562218504696951E-2"/>
  </r>
  <r>
    <n v="2010"/>
    <s v="Haryana"/>
    <s v="Hissar"/>
    <x v="3"/>
    <n v="422080"/>
    <n v="611.46"/>
    <m/>
    <s v="Low"/>
    <s v="Large"/>
    <x v="3"/>
    <s v="2010s"/>
    <s v="Fiber"/>
    <n v="1.4486827141774073E-3"/>
  </r>
  <r>
    <n v="2011"/>
    <s v="Haryana"/>
    <s v="Hissar"/>
    <x v="0"/>
    <n v="205520"/>
    <n v="3268.02"/>
    <m/>
    <s v="High"/>
    <s v="Large"/>
    <x v="3"/>
    <s v="2010s"/>
    <s v="Cereal"/>
    <n v="1.5901226158038146E-2"/>
  </r>
  <r>
    <n v="2011"/>
    <s v="Haryana"/>
    <s v="Hissar"/>
    <x v="2"/>
    <n v="55300"/>
    <n v="919"/>
    <m/>
    <s v="Low"/>
    <s v="Large"/>
    <x v="3"/>
    <s v="2010s"/>
    <s v="Pulse"/>
    <n v="1.6618444846292948E-2"/>
  </r>
  <r>
    <n v="2011"/>
    <s v="Haryana"/>
    <s v="Hissar"/>
    <x v="3"/>
    <n v="497920"/>
    <n v="756.37"/>
    <m/>
    <s v="Low"/>
    <s v="Large"/>
    <x v="3"/>
    <s v="2010s"/>
    <s v="Fiber"/>
    <n v="1.5190592866323907E-3"/>
  </r>
  <r>
    <n v="2012"/>
    <s v="Haryana"/>
    <s v="Hissar"/>
    <x v="0"/>
    <n v="207570"/>
    <n v="3518.88"/>
    <m/>
    <s v="High"/>
    <s v="Large"/>
    <x v="3"/>
    <s v="2010s"/>
    <s v="Cereal"/>
    <n v="1.6952738835091775E-2"/>
  </r>
  <r>
    <n v="2012"/>
    <s v="Haryana"/>
    <s v="Hissar"/>
    <x v="2"/>
    <n v="29860"/>
    <n v="1091.3599999999999"/>
    <m/>
    <s v="Medium"/>
    <s v="Large"/>
    <x v="3"/>
    <s v="2010s"/>
    <s v="Pulse"/>
    <n v="3.6549229738780976E-2"/>
  </r>
  <r>
    <n v="2012"/>
    <s v="Haryana"/>
    <s v="Hissar"/>
    <x v="3"/>
    <n v="474340"/>
    <n v="698.51"/>
    <m/>
    <s v="Low"/>
    <s v="Large"/>
    <x v="3"/>
    <s v="2010s"/>
    <s v="Fiber"/>
    <n v="1.4725934983345281E-3"/>
  </r>
  <r>
    <n v="2013"/>
    <s v="Haryana"/>
    <s v="Hissar"/>
    <x v="0"/>
    <n v="217360"/>
    <n v="3560.22"/>
    <m/>
    <s v="High"/>
    <s v="Large"/>
    <x v="3"/>
    <s v="2010s"/>
    <s v="Cereal"/>
    <n v="1.6379370629370629E-2"/>
  </r>
  <r>
    <n v="2013"/>
    <s v="Haryana"/>
    <s v="Hissar"/>
    <x v="2"/>
    <n v="53240"/>
    <n v="844.85"/>
    <m/>
    <s v="Low"/>
    <s v="Large"/>
    <x v="3"/>
    <s v="2010s"/>
    <s v="Pulse"/>
    <n v="1.5868707738542449E-2"/>
  </r>
  <r>
    <n v="2013"/>
    <s v="Haryana"/>
    <s v="Hissar"/>
    <x v="3"/>
    <n v="440600"/>
    <n v="629.82000000000005"/>
    <m/>
    <s v="Low"/>
    <s v="Large"/>
    <x v="3"/>
    <s v="2010s"/>
    <s v="Fiber"/>
    <n v="1.4294598275079438E-3"/>
  </r>
  <r>
    <n v="2014"/>
    <s v="Haryana"/>
    <s v="Hissar"/>
    <x v="0"/>
    <n v="243910"/>
    <n v="3371.33"/>
    <m/>
    <s v="High"/>
    <s v="Large"/>
    <x v="3"/>
    <s v="2010s"/>
    <s v="Cereal"/>
    <n v="1.3822024517239965E-2"/>
  </r>
  <r>
    <n v="2014"/>
    <s v="Haryana"/>
    <s v="Hissar"/>
    <x v="2"/>
    <n v="45400"/>
    <n v="655.29"/>
    <m/>
    <s v="Low"/>
    <s v="Large"/>
    <x v="3"/>
    <s v="2010s"/>
    <s v="Pulse"/>
    <n v="1.4433700440528633E-2"/>
  </r>
  <r>
    <n v="2014"/>
    <s v="Haryana"/>
    <s v="Hissar"/>
    <x v="3"/>
    <n v="492870"/>
    <n v="523.21"/>
    <m/>
    <s v="Low"/>
    <s v="Large"/>
    <x v="3"/>
    <s v="2010s"/>
    <s v="Fiber"/>
    <n v="1.0615578144338265E-3"/>
  </r>
  <r>
    <n v="2015"/>
    <s v="Haryana"/>
    <s v="Hissar"/>
    <x v="0"/>
    <n v="282250"/>
    <n v="3297.18"/>
    <m/>
    <s v="High"/>
    <s v="Large"/>
    <x v="3"/>
    <s v="2010s"/>
    <s v="Cereal"/>
    <n v="1.1681771479185119E-2"/>
  </r>
  <r>
    <n v="2015"/>
    <s v="Haryana"/>
    <s v="Hissar"/>
    <x v="2"/>
    <n v="32610"/>
    <n v="638.15"/>
    <m/>
    <s v="Low"/>
    <s v="Large"/>
    <x v="3"/>
    <s v="2010s"/>
    <s v="Pulse"/>
    <n v="1.956915056731064E-2"/>
  </r>
  <r>
    <n v="2015"/>
    <s v="Haryana"/>
    <s v="Hissar"/>
    <x v="3"/>
    <n v="443930"/>
    <n v="297.58999999999997"/>
    <m/>
    <s v="Low"/>
    <s v="Large"/>
    <x v="3"/>
    <s v="2010s"/>
    <s v="Fiber"/>
    <n v="6.7035343409997065E-4"/>
  </r>
  <r>
    <n v="2016"/>
    <s v="Haryana"/>
    <s v="Hissar"/>
    <x v="0"/>
    <n v="289750"/>
    <n v="3560.75"/>
    <m/>
    <s v="High"/>
    <s v="Large"/>
    <x v="3"/>
    <s v="2010s"/>
    <s v="Cereal"/>
    <n v="1.2289042277825712E-2"/>
  </r>
  <r>
    <n v="2016"/>
    <s v="Haryana"/>
    <s v="Hissar"/>
    <x v="2"/>
    <n v="19970"/>
    <n v="1209.6300000000001"/>
    <m/>
    <s v="Medium"/>
    <s v="Large"/>
    <x v="3"/>
    <s v="2010s"/>
    <s v="Pulse"/>
    <n v="6.0572358537806716E-2"/>
  </r>
  <r>
    <n v="2016"/>
    <s v="Haryana"/>
    <s v="Hissar"/>
    <x v="3"/>
    <n v="422200"/>
    <n v="684.77"/>
    <m/>
    <s v="Low"/>
    <s v="Large"/>
    <x v="3"/>
    <s v="2010s"/>
    <s v="Fiber"/>
    <n v="1.6219090478446234E-3"/>
  </r>
  <r>
    <n v="2017"/>
    <s v="Haryana"/>
    <s v="Hissar"/>
    <x v="0"/>
    <n v="305380"/>
    <n v="3529.46"/>
    <m/>
    <s v="High"/>
    <s v="Large"/>
    <x v="3"/>
    <s v="2010s"/>
    <s v="Cereal"/>
    <n v="1.1557600366756174E-2"/>
  </r>
  <r>
    <n v="2017"/>
    <s v="Haryana"/>
    <s v="Hissar"/>
    <x v="2"/>
    <n v="21500"/>
    <n v="1167.22"/>
    <m/>
    <s v="Medium"/>
    <s v="Large"/>
    <x v="3"/>
    <s v="2010s"/>
    <s v="Pulse"/>
    <n v="5.42893023255814E-2"/>
  </r>
  <r>
    <n v="2017"/>
    <s v="Haryana"/>
    <s v="Hissar"/>
    <x v="3"/>
    <n v="482570"/>
    <n v="418.8"/>
    <m/>
    <s v="Low"/>
    <s v="Large"/>
    <x v="3"/>
    <s v="2010s"/>
    <s v="Fiber"/>
    <n v="8.6785336842323401E-4"/>
  </r>
  <r>
    <n v="2008"/>
    <s v="Haryana"/>
    <s v="Gurgaon"/>
    <x v="0"/>
    <n v="46100"/>
    <n v="2603.04"/>
    <m/>
    <s v="Medium"/>
    <s v="Large"/>
    <x v="3"/>
    <s v="2000s"/>
    <s v="Cereal"/>
    <n v="5.6465075921908893E-2"/>
  </r>
  <r>
    <n v="2008"/>
    <s v="Haryana"/>
    <s v="Gurgaon"/>
    <x v="1"/>
    <n v="100"/>
    <n v="2000"/>
    <m/>
    <s v="Medium"/>
    <s v="Small"/>
    <x v="3"/>
    <s v="2000s"/>
    <s v="Cereal"/>
    <n v="20"/>
  </r>
  <r>
    <n v="2008"/>
    <s v="Haryana"/>
    <s v="Gurgaon"/>
    <x v="2"/>
    <n v="800"/>
    <n v="1250"/>
    <m/>
    <s v="Medium"/>
    <s v="Small"/>
    <x v="3"/>
    <s v="2000s"/>
    <s v="Pulse"/>
    <n v="1.5625"/>
  </r>
  <r>
    <n v="2009"/>
    <s v="Haryana"/>
    <s v="Gurgaon"/>
    <x v="0"/>
    <n v="50700"/>
    <n v="2781.07"/>
    <m/>
    <s v="Medium"/>
    <s v="Large"/>
    <x v="3"/>
    <s v="2000s"/>
    <s v="Cereal"/>
    <n v="5.4853451676528601E-2"/>
  </r>
  <r>
    <n v="2009"/>
    <s v="Haryana"/>
    <s v="Gurgaon"/>
    <x v="2"/>
    <n v="700"/>
    <n v="1428.57"/>
    <m/>
    <s v="Medium"/>
    <s v="Small"/>
    <x v="3"/>
    <s v="2000s"/>
    <s v="Pulse"/>
    <n v="2.0408142857142857"/>
  </r>
  <r>
    <n v="2010"/>
    <s v="Haryana"/>
    <s v="Gurgaon"/>
    <x v="0"/>
    <n v="54000"/>
    <n v="2592.59"/>
    <m/>
    <s v="Medium"/>
    <s v="Large"/>
    <x v="3"/>
    <s v="2010s"/>
    <s v="Cereal"/>
    <n v="4.8010925925925929E-2"/>
  </r>
  <r>
    <n v="2010"/>
    <s v="Haryana"/>
    <s v="Gurgaon"/>
    <x v="2"/>
    <n v="400"/>
    <n v="2500"/>
    <m/>
    <s v="Medium"/>
    <s v="Small"/>
    <x v="3"/>
    <s v="2010s"/>
    <s v="Pulse"/>
    <n v="6.25"/>
  </r>
  <r>
    <n v="2011"/>
    <s v="Haryana"/>
    <s v="Gurgaon"/>
    <x v="0"/>
    <n v="54800"/>
    <n v="2718.98"/>
    <m/>
    <s v="Medium"/>
    <s v="Large"/>
    <x v="3"/>
    <s v="2010s"/>
    <s v="Cereal"/>
    <n v="4.9616423357664231E-2"/>
  </r>
  <r>
    <n v="2011"/>
    <s v="Haryana"/>
    <s v="Gurgaon"/>
    <x v="2"/>
    <n v="400"/>
    <n v="2500"/>
    <m/>
    <s v="Medium"/>
    <s v="Small"/>
    <x v="3"/>
    <s v="2010s"/>
    <s v="Pulse"/>
    <n v="6.25"/>
  </r>
  <r>
    <n v="2012"/>
    <s v="Haryana"/>
    <s v="Gurgaon"/>
    <x v="0"/>
    <n v="49230"/>
    <n v="2721.92"/>
    <m/>
    <s v="Medium"/>
    <s v="Large"/>
    <x v="3"/>
    <s v="2010s"/>
    <s v="Cereal"/>
    <n v="5.5289863904123507E-2"/>
  </r>
  <r>
    <n v="2012"/>
    <s v="Haryana"/>
    <s v="Gurgaon"/>
    <x v="3"/>
    <n v="1260"/>
    <n v="539.67999999999995"/>
    <m/>
    <s v="Low"/>
    <s v="Medium"/>
    <x v="3"/>
    <s v="2010s"/>
    <s v="Fiber"/>
    <n v="0.42831746031746026"/>
  </r>
  <r>
    <n v="2013"/>
    <s v="Haryana"/>
    <s v="Gurgaon"/>
    <x v="0"/>
    <n v="55000"/>
    <n v="2709.09"/>
    <m/>
    <s v="Medium"/>
    <s v="Large"/>
    <x v="3"/>
    <s v="2010s"/>
    <s v="Cereal"/>
    <n v="4.9256181818181824E-2"/>
  </r>
  <r>
    <n v="2013"/>
    <s v="Haryana"/>
    <s v="Gurgaon"/>
    <x v="2"/>
    <n v="1000"/>
    <n v="1000"/>
    <m/>
    <s v="Medium"/>
    <s v="Medium"/>
    <x v="3"/>
    <s v="2010s"/>
    <s v="Pulse"/>
    <n v="1"/>
  </r>
  <r>
    <n v="2013"/>
    <s v="Haryana"/>
    <s v="Gurgaon"/>
    <x v="3"/>
    <n v="1000"/>
    <n v="680"/>
    <m/>
    <s v="Low"/>
    <s v="Medium"/>
    <x v="3"/>
    <s v="2010s"/>
    <s v="Fiber"/>
    <n v="0.68"/>
  </r>
  <r>
    <n v="2014"/>
    <s v="Haryana"/>
    <s v="Gurgaon"/>
    <x v="0"/>
    <n v="57000"/>
    <n v="2789.47"/>
    <m/>
    <s v="Medium"/>
    <s v="Large"/>
    <x v="3"/>
    <s v="2010s"/>
    <s v="Cereal"/>
    <n v="4.8938070175438594E-2"/>
  </r>
  <r>
    <n v="2014"/>
    <s v="Haryana"/>
    <s v="Gurgaon"/>
    <x v="3"/>
    <n v="5000"/>
    <n v="510"/>
    <m/>
    <s v="Low"/>
    <s v="Large"/>
    <x v="3"/>
    <s v="2010s"/>
    <s v="Fiber"/>
    <n v="0.10199999999999999"/>
  </r>
  <r>
    <n v="2015"/>
    <s v="Haryana"/>
    <s v="Gurgaon"/>
    <x v="0"/>
    <n v="59000"/>
    <n v="2338.98"/>
    <m/>
    <s v="Medium"/>
    <s v="Large"/>
    <x v="3"/>
    <s v="2010s"/>
    <s v="Cereal"/>
    <n v="3.964372881355932E-2"/>
  </r>
  <r>
    <n v="2015"/>
    <s v="Haryana"/>
    <s v="Gurgaon"/>
    <x v="2"/>
    <n v="400"/>
    <n v="2500"/>
    <m/>
    <s v="Medium"/>
    <s v="Small"/>
    <x v="3"/>
    <s v="2010s"/>
    <s v="Pulse"/>
    <n v="6.25"/>
  </r>
  <r>
    <n v="2015"/>
    <s v="Haryana"/>
    <s v="Gurgaon"/>
    <x v="3"/>
    <n v="10400"/>
    <n v="294.23"/>
    <m/>
    <s v="Low"/>
    <s v="Large"/>
    <x v="3"/>
    <s v="2010s"/>
    <s v="Fiber"/>
    <n v="2.8291346153846157E-2"/>
  </r>
  <r>
    <n v="2016"/>
    <s v="Haryana"/>
    <s v="Gurgaon"/>
    <x v="0"/>
    <n v="62100"/>
    <n v="2673.11"/>
    <m/>
    <s v="Medium"/>
    <s v="Large"/>
    <x v="3"/>
    <s v="2010s"/>
    <s v="Cereal"/>
    <n v="4.3045249597423514E-2"/>
  </r>
  <r>
    <n v="2016"/>
    <s v="Haryana"/>
    <s v="Gurgaon"/>
    <x v="2"/>
    <n v="400"/>
    <n v="750"/>
    <m/>
    <s v="Low"/>
    <s v="Small"/>
    <x v="3"/>
    <s v="2010s"/>
    <s v="Pulse"/>
    <n v="1.875"/>
  </r>
  <r>
    <n v="2016"/>
    <s v="Haryana"/>
    <s v="Gurgaon"/>
    <x v="3"/>
    <n v="13300"/>
    <n v="541.35"/>
    <m/>
    <s v="Low"/>
    <s v="Large"/>
    <x v="3"/>
    <s v="2010s"/>
    <s v="Fiber"/>
    <n v="4.0703007518796991E-2"/>
  </r>
  <r>
    <n v="2017"/>
    <s v="Haryana"/>
    <s v="Gurgaon"/>
    <x v="0"/>
    <n v="64200"/>
    <n v="2710.28"/>
    <m/>
    <s v="Medium"/>
    <s v="Large"/>
    <x v="3"/>
    <s v="2010s"/>
    <s v="Cereal"/>
    <n v="4.2216199376947046E-2"/>
  </r>
  <r>
    <n v="2017"/>
    <s v="Haryana"/>
    <s v="Gurgaon"/>
    <x v="2"/>
    <n v="400"/>
    <n v="2500"/>
    <m/>
    <s v="Medium"/>
    <s v="Small"/>
    <x v="3"/>
    <s v="2010s"/>
    <s v="Pulse"/>
    <n v="6.25"/>
  </r>
  <r>
    <n v="2017"/>
    <s v="Haryana"/>
    <s v="Gurgaon"/>
    <x v="3"/>
    <n v="23700"/>
    <n v="425.32"/>
    <m/>
    <s v="Low"/>
    <s v="Large"/>
    <x v="3"/>
    <s v="2010s"/>
    <s v="Fiber"/>
    <n v="1.7945991561181433E-2"/>
  </r>
  <r>
    <n v="2008"/>
    <s v="Haryana"/>
    <s v="Jind"/>
    <x v="0"/>
    <n v="135030"/>
    <n v="2372.59"/>
    <m/>
    <s v="Medium"/>
    <s v="Large"/>
    <x v="3"/>
    <s v="2000s"/>
    <s v="Cereal"/>
    <n v="1.7570836110493964E-2"/>
  </r>
  <r>
    <n v="2008"/>
    <s v="Haryana"/>
    <s v="Jind"/>
    <x v="3"/>
    <n v="45550"/>
    <n v="579.08000000000004"/>
    <m/>
    <s v="Low"/>
    <s v="Large"/>
    <x v="3"/>
    <s v="2000s"/>
    <s v="Fiber"/>
    <n v="1.2713062568605929E-2"/>
  </r>
  <r>
    <n v="2009"/>
    <s v="Haryana"/>
    <s v="Jind"/>
    <x v="0"/>
    <n v="136790"/>
    <n v="2771.76"/>
    <m/>
    <s v="Medium"/>
    <s v="Large"/>
    <x v="3"/>
    <s v="2000s"/>
    <s v="Cereal"/>
    <n v="2.0262884713794869E-2"/>
  </r>
  <r>
    <n v="2009"/>
    <s v="Haryana"/>
    <s v="Jind"/>
    <x v="3"/>
    <n v="46630"/>
    <n v="521.91999999999996"/>
    <m/>
    <s v="Low"/>
    <s v="Large"/>
    <x v="3"/>
    <s v="2000s"/>
    <s v="Fiber"/>
    <n v="1.119279433840875E-2"/>
  </r>
  <r>
    <n v="2010"/>
    <s v="Haryana"/>
    <s v="Jind"/>
    <x v="0"/>
    <n v="142470"/>
    <n v="2544.33"/>
    <m/>
    <s v="Medium"/>
    <s v="Large"/>
    <x v="3"/>
    <s v="2010s"/>
    <s v="Cereal"/>
    <n v="1.7858707096230785E-2"/>
  </r>
  <r>
    <n v="2010"/>
    <s v="Haryana"/>
    <s v="Jind"/>
    <x v="3"/>
    <n v="48070"/>
    <n v="569.12"/>
    <m/>
    <s v="Low"/>
    <s v="Large"/>
    <x v="3"/>
    <s v="2010s"/>
    <s v="Fiber"/>
    <n v="1.1839400873725817E-2"/>
  </r>
  <r>
    <n v="2011"/>
    <s v="Haryana"/>
    <s v="Jind"/>
    <x v="0"/>
    <n v="143400"/>
    <n v="2649.75"/>
    <m/>
    <s v="Medium"/>
    <s v="Large"/>
    <x v="3"/>
    <s v="2010s"/>
    <s v="Cereal"/>
    <n v="1.8478033472803346E-2"/>
  </r>
  <r>
    <n v="2011"/>
    <s v="Haryana"/>
    <s v="Jind"/>
    <x v="3"/>
    <n v="64530"/>
    <n v="689.33"/>
    <m/>
    <s v="Low"/>
    <s v="Large"/>
    <x v="3"/>
    <s v="2010s"/>
    <s v="Fiber"/>
    <n v="1.0682318301565165E-2"/>
  </r>
  <r>
    <n v="2012"/>
    <s v="Haryana"/>
    <s v="Jind"/>
    <x v="0"/>
    <n v="143250"/>
    <n v="2863.19"/>
    <m/>
    <s v="Medium"/>
    <s v="Large"/>
    <x v="3"/>
    <s v="2010s"/>
    <s v="Cereal"/>
    <n v="1.9987364746945898E-2"/>
  </r>
  <r>
    <n v="2012"/>
    <s v="Haryana"/>
    <s v="Jind"/>
    <x v="3"/>
    <n v="68610"/>
    <n v="625.57000000000005"/>
    <m/>
    <s v="Low"/>
    <s v="Large"/>
    <x v="3"/>
    <s v="2010s"/>
    <s v="Fiber"/>
    <n v="9.1177670893455767E-3"/>
  </r>
  <r>
    <n v="2013"/>
    <s v="Haryana"/>
    <s v="Jind"/>
    <x v="0"/>
    <n v="148440"/>
    <n v="2813.26"/>
    <m/>
    <s v="Medium"/>
    <s v="Large"/>
    <x v="3"/>
    <s v="2010s"/>
    <s v="Cereal"/>
    <n v="1.8952169226623555E-2"/>
  </r>
  <r>
    <n v="2013"/>
    <s v="Haryana"/>
    <s v="Jind"/>
    <x v="3"/>
    <n v="74980"/>
    <n v="542.91999999999996"/>
    <m/>
    <s v="Low"/>
    <s v="Large"/>
    <x v="3"/>
    <s v="2010s"/>
    <s v="Fiber"/>
    <n v="7.240864230461456E-3"/>
  </r>
  <r>
    <n v="2014"/>
    <s v="Haryana"/>
    <s v="Jind"/>
    <x v="0"/>
    <n v="151980"/>
    <n v="2787.21"/>
    <m/>
    <s v="Medium"/>
    <s v="Large"/>
    <x v="3"/>
    <s v="2010s"/>
    <s v="Cereal"/>
    <n v="1.8339320963284642E-2"/>
  </r>
  <r>
    <n v="2014"/>
    <s v="Haryana"/>
    <s v="Jind"/>
    <x v="3"/>
    <n v="77800"/>
    <n v="480.59"/>
    <m/>
    <s v="Low"/>
    <s v="Large"/>
    <x v="3"/>
    <s v="2010s"/>
    <s v="Fiber"/>
    <n v="6.1772493573264775E-3"/>
  </r>
  <r>
    <n v="2015"/>
    <s v="Haryana"/>
    <s v="Jind"/>
    <x v="0"/>
    <n v="158140"/>
    <n v="2536.96"/>
    <m/>
    <s v="Medium"/>
    <s v="Large"/>
    <x v="3"/>
    <s v="2010s"/>
    <s v="Cereal"/>
    <n v="1.6042493992664726E-2"/>
  </r>
  <r>
    <n v="2015"/>
    <s v="Haryana"/>
    <s v="Jind"/>
    <x v="3"/>
    <n v="73910"/>
    <n v="188.8"/>
    <m/>
    <s v="Low"/>
    <s v="Large"/>
    <x v="3"/>
    <s v="2010s"/>
    <s v="Fiber"/>
    <n v="2.5544581247463134E-3"/>
  </r>
  <r>
    <n v="2016"/>
    <s v="Haryana"/>
    <s v="Jind"/>
    <x v="0"/>
    <n v="164160"/>
    <n v="2731.24"/>
    <m/>
    <s v="Medium"/>
    <s v="Large"/>
    <x v="3"/>
    <s v="2010s"/>
    <s v="Cereal"/>
    <n v="1.6637670565302142E-2"/>
  </r>
  <r>
    <n v="2016"/>
    <s v="Haryana"/>
    <s v="Jind"/>
    <x v="3"/>
    <n v="60440"/>
    <n v="530.83000000000004"/>
    <m/>
    <s v="Low"/>
    <s v="Large"/>
    <x v="3"/>
    <s v="2010s"/>
    <s v="Fiber"/>
    <n v="8.7827597617471873E-3"/>
  </r>
  <r>
    <n v="2017"/>
    <s v="Haryana"/>
    <s v="Jind"/>
    <x v="0"/>
    <n v="165650"/>
    <n v="2966.34"/>
    <m/>
    <s v="Medium"/>
    <s v="Large"/>
    <x v="3"/>
    <s v="2010s"/>
    <s v="Cereal"/>
    <n v="1.7907274373679446E-2"/>
  </r>
  <r>
    <n v="2017"/>
    <s v="Haryana"/>
    <s v="Jind"/>
    <x v="3"/>
    <n v="63900"/>
    <n v="498.51"/>
    <m/>
    <s v="Low"/>
    <s v="Large"/>
    <x v="3"/>
    <s v="2010s"/>
    <s v="Fiber"/>
    <n v="7.8014084507042249E-3"/>
  </r>
  <r>
    <n v="2008"/>
    <s v="Haryana"/>
    <s v="Mahendragarh / Narnaul"/>
    <x v="0"/>
    <n v="7890"/>
    <n v="2205.88"/>
    <m/>
    <s v="Medium"/>
    <s v="Large"/>
    <x v="3"/>
    <s v="2000s"/>
    <s v="Cereal"/>
    <n v="0.27957921419518378"/>
  </r>
  <r>
    <n v="2008"/>
    <s v="Haryana"/>
    <s v="Mahendragarh / Narnaul"/>
    <x v="2"/>
    <n v="33260"/>
    <n v="1093.24"/>
    <m/>
    <s v="Medium"/>
    <s v="Large"/>
    <x v="3"/>
    <s v="2000s"/>
    <s v="Pulse"/>
    <n v="3.2869512928442576E-2"/>
  </r>
  <r>
    <n v="2008"/>
    <s v="Haryana"/>
    <s v="Mahendragarh / Narnaul"/>
    <x v="3"/>
    <n v="10410"/>
    <n v="411.45"/>
    <m/>
    <s v="Low"/>
    <s v="Large"/>
    <x v="3"/>
    <s v="2000s"/>
    <s v="Fiber"/>
    <n v="3.9524495677233429E-2"/>
  </r>
  <r>
    <n v="2009"/>
    <s v="Haryana"/>
    <s v="Mahendragarh / Narnaul"/>
    <x v="0"/>
    <n v="7340"/>
    <n v="2332.02"/>
    <m/>
    <s v="Medium"/>
    <s v="Large"/>
    <x v="3"/>
    <s v="2000s"/>
    <s v="Cereal"/>
    <n v="0.31771389645776565"/>
  </r>
  <r>
    <n v="2009"/>
    <s v="Haryana"/>
    <s v="Mahendragarh / Narnaul"/>
    <x v="2"/>
    <n v="20240"/>
    <n v="700.73"/>
    <m/>
    <s v="Low"/>
    <s v="Large"/>
    <x v="3"/>
    <s v="2000s"/>
    <s v="Pulse"/>
    <n v="3.462104743083004E-2"/>
  </r>
  <r>
    <n v="2009"/>
    <s v="Haryana"/>
    <s v="Mahendragarh / Narnaul"/>
    <x v="3"/>
    <n v="10930"/>
    <n v="441.4"/>
    <m/>
    <s v="Low"/>
    <s v="Large"/>
    <x v="3"/>
    <s v="2000s"/>
    <s v="Fiber"/>
    <n v="4.0384263494967973E-2"/>
  </r>
  <r>
    <n v="2010"/>
    <s v="Haryana"/>
    <s v="Mahendragarh / Narnaul"/>
    <x v="0"/>
    <n v="8530"/>
    <n v="2312.9299999999998"/>
    <m/>
    <s v="Medium"/>
    <s v="Large"/>
    <x v="3"/>
    <s v="2010s"/>
    <s v="Cereal"/>
    <n v="0.27115240328253221"/>
  </r>
  <r>
    <n v="2010"/>
    <s v="Haryana"/>
    <s v="Mahendragarh / Narnaul"/>
    <x v="2"/>
    <n v="30880"/>
    <n v="1008.48"/>
    <m/>
    <s v="Medium"/>
    <s v="Large"/>
    <x v="3"/>
    <s v="2010s"/>
    <s v="Pulse"/>
    <n v="3.2658031088082899E-2"/>
  </r>
  <r>
    <n v="2010"/>
    <s v="Haryana"/>
    <s v="Mahendragarh / Narnaul"/>
    <x v="3"/>
    <n v="11060"/>
    <n v="574.29999999999995"/>
    <m/>
    <s v="Low"/>
    <s v="Large"/>
    <x v="3"/>
    <s v="2010s"/>
    <s v="Fiber"/>
    <n v="5.1925858951175401E-2"/>
  </r>
  <r>
    <n v="2011"/>
    <s v="Haryana"/>
    <s v="Mahendragarh / Narnaul"/>
    <x v="0"/>
    <n v="7950"/>
    <n v="2664.23"/>
    <m/>
    <s v="Medium"/>
    <s v="Large"/>
    <x v="3"/>
    <s v="2010s"/>
    <s v="Cereal"/>
    <n v="0.33512327044025159"/>
  </r>
  <r>
    <n v="2011"/>
    <s v="Haryana"/>
    <s v="Mahendragarh / Narnaul"/>
    <x v="2"/>
    <n v="21100"/>
    <n v="956.35"/>
    <m/>
    <s v="Low"/>
    <s v="Large"/>
    <x v="3"/>
    <s v="2010s"/>
    <s v="Pulse"/>
    <n v="4.5324644549763031E-2"/>
  </r>
  <r>
    <n v="2011"/>
    <s v="Haryana"/>
    <s v="Mahendragarh / Narnaul"/>
    <x v="3"/>
    <n v="20140"/>
    <n v="585.6"/>
    <m/>
    <s v="Low"/>
    <s v="Large"/>
    <x v="3"/>
    <s v="2010s"/>
    <s v="Fiber"/>
    <n v="2.9076464746772591E-2"/>
  </r>
  <r>
    <n v="2012"/>
    <s v="Haryana"/>
    <s v="Mahendragarh / Narnaul"/>
    <x v="0"/>
    <n v="6090"/>
    <n v="2903.38"/>
    <m/>
    <s v="Medium"/>
    <s v="Large"/>
    <x v="3"/>
    <s v="2010s"/>
    <s v="Cereal"/>
    <n v="0.47674548440065684"/>
  </r>
  <r>
    <n v="2012"/>
    <s v="Haryana"/>
    <s v="Mahendragarh / Narnaul"/>
    <x v="2"/>
    <n v="15010"/>
    <n v="1226.1600000000001"/>
    <m/>
    <s v="Medium"/>
    <s v="Large"/>
    <x v="3"/>
    <s v="2010s"/>
    <s v="Pulse"/>
    <n v="8.168954030646236E-2"/>
  </r>
  <r>
    <n v="2012"/>
    <s v="Haryana"/>
    <s v="Mahendragarh / Narnaul"/>
    <x v="3"/>
    <n v="24170"/>
    <n v="578.12"/>
    <m/>
    <s v="Low"/>
    <s v="Large"/>
    <x v="3"/>
    <s v="2010s"/>
    <s v="Fiber"/>
    <n v="2.3918907736863882E-2"/>
  </r>
  <r>
    <n v="2013"/>
    <s v="Haryana"/>
    <s v="Mahendragarh / Narnaul"/>
    <x v="0"/>
    <n v="6380"/>
    <n v="2545.4499999999998"/>
    <m/>
    <s v="Medium"/>
    <s v="Large"/>
    <x v="3"/>
    <s v="2010s"/>
    <s v="Cereal"/>
    <n v="0.39897335423197489"/>
  </r>
  <r>
    <n v="2013"/>
    <s v="Haryana"/>
    <s v="Mahendragarh / Narnaul"/>
    <x v="2"/>
    <n v="26760"/>
    <n v="897.61"/>
    <m/>
    <s v="Low"/>
    <s v="Large"/>
    <x v="3"/>
    <s v="2010s"/>
    <s v="Pulse"/>
    <n v="3.3542974588938713E-2"/>
  </r>
  <r>
    <n v="2013"/>
    <s v="Haryana"/>
    <s v="Mahendragarh / Narnaul"/>
    <x v="3"/>
    <n v="22270"/>
    <n v="521.07000000000005"/>
    <m/>
    <s v="Low"/>
    <s v="Large"/>
    <x v="3"/>
    <s v="2010s"/>
    <s v="Fiber"/>
    <n v="2.3397844634036824E-2"/>
  </r>
  <r>
    <n v="2014"/>
    <s v="Haryana"/>
    <s v="Mahendragarh / Narnaul"/>
    <x v="0"/>
    <n v="7830"/>
    <n v="1777.78"/>
    <m/>
    <s v="Medium"/>
    <s v="Large"/>
    <x v="3"/>
    <s v="2010s"/>
    <s v="Cereal"/>
    <n v="0.22704725415070243"/>
  </r>
  <r>
    <n v="2014"/>
    <s v="Haryana"/>
    <s v="Mahendragarh / Narnaul"/>
    <x v="2"/>
    <n v="18600"/>
    <n v="604.84"/>
    <m/>
    <s v="Low"/>
    <s v="Large"/>
    <x v="3"/>
    <s v="2010s"/>
    <s v="Pulse"/>
    <n v="3.2518279569892478E-2"/>
  </r>
  <r>
    <n v="2014"/>
    <s v="Haryana"/>
    <s v="Mahendragarh / Narnaul"/>
    <x v="3"/>
    <n v="36870"/>
    <n v="458.45"/>
    <m/>
    <s v="Low"/>
    <s v="Large"/>
    <x v="3"/>
    <s v="2010s"/>
    <s v="Fiber"/>
    <n v="1.2434228369948468E-2"/>
  </r>
  <r>
    <n v="2015"/>
    <s v="Haryana"/>
    <s v="Mahendragarh / Narnaul"/>
    <x v="0"/>
    <n v="8990"/>
    <n v="2290.3200000000002"/>
    <m/>
    <s v="Medium"/>
    <s v="Large"/>
    <x v="3"/>
    <s v="2010s"/>
    <s v="Cereal"/>
    <n v="0.25476307007786431"/>
  </r>
  <r>
    <n v="2015"/>
    <s v="Haryana"/>
    <s v="Mahendragarh / Narnaul"/>
    <x v="2"/>
    <n v="9090"/>
    <n v="570.96"/>
    <m/>
    <s v="Low"/>
    <s v="Large"/>
    <x v="3"/>
    <s v="2010s"/>
    <s v="Pulse"/>
    <n v="6.2811881188118812E-2"/>
  </r>
  <r>
    <n v="2015"/>
    <s v="Haryana"/>
    <s v="Mahendragarh / Narnaul"/>
    <x v="3"/>
    <n v="50060"/>
    <n v="341.7"/>
    <m/>
    <s v="Low"/>
    <s v="Large"/>
    <x v="3"/>
    <s v="2010s"/>
    <s v="Fiber"/>
    <n v="6.8258090291650015E-3"/>
  </r>
  <r>
    <n v="2016"/>
    <s v="Haryana"/>
    <s v="Mahendragarh / Narnaul"/>
    <x v="0"/>
    <n v="10240"/>
    <n v="2124.65"/>
    <m/>
    <s v="Medium"/>
    <s v="Large"/>
    <x v="3"/>
    <s v="2010s"/>
    <s v="Cereal"/>
    <n v="0.2074853515625"/>
  </r>
  <r>
    <n v="2016"/>
    <s v="Haryana"/>
    <s v="Mahendragarh / Narnaul"/>
    <x v="2"/>
    <n v="16030"/>
    <n v="1244.1500000000001"/>
    <m/>
    <s v="Medium"/>
    <s v="Large"/>
    <x v="3"/>
    <s v="2010s"/>
    <s v="Pulse"/>
    <n v="7.7613849033063009E-2"/>
  </r>
  <r>
    <n v="2016"/>
    <s v="Haryana"/>
    <s v="Mahendragarh / Narnaul"/>
    <x v="3"/>
    <n v="44080"/>
    <n v="559.55999999999995"/>
    <m/>
    <s v="Low"/>
    <s v="Large"/>
    <x v="3"/>
    <s v="2010s"/>
    <s v="Fiber"/>
    <n v="1.2694192377495462E-2"/>
  </r>
  <r>
    <n v="2017"/>
    <s v="Haryana"/>
    <s v="Mahendragarh / Narnaul"/>
    <x v="0"/>
    <n v="10590"/>
    <n v="2410.96"/>
    <m/>
    <s v="Medium"/>
    <s v="Large"/>
    <x v="3"/>
    <s v="2010s"/>
    <s v="Cereal"/>
    <n v="0.22766383380547686"/>
  </r>
  <r>
    <n v="2017"/>
    <s v="Haryana"/>
    <s v="Mahendragarh / Narnaul"/>
    <x v="2"/>
    <n v="9100"/>
    <n v="978.45"/>
    <m/>
    <s v="Low"/>
    <s v="Large"/>
    <x v="3"/>
    <s v="2010s"/>
    <s v="Pulse"/>
    <n v="0.10752197802197802"/>
  </r>
  <r>
    <n v="2017"/>
    <s v="Haryana"/>
    <s v="Mahendragarh / Narnaul"/>
    <x v="3"/>
    <n v="65720"/>
    <n v="468.97"/>
    <m/>
    <s v="Low"/>
    <s v="Large"/>
    <x v="3"/>
    <s v="2010s"/>
    <s v="Fiber"/>
    <n v="7.1358794887401104E-3"/>
  </r>
  <r>
    <n v="2008"/>
    <s v="Haryana"/>
    <s v="Ambala"/>
    <x v="0"/>
    <n v="161500"/>
    <n v="3170.28"/>
    <m/>
    <s v="High"/>
    <s v="Large"/>
    <x v="3"/>
    <s v="2000s"/>
    <s v="Cereal"/>
    <n v="1.9630216718266254E-2"/>
  </r>
  <r>
    <n v="2008"/>
    <s v="Haryana"/>
    <s v="Ambala"/>
    <x v="1"/>
    <n v="10500"/>
    <n v="2171.4299999999998"/>
    <m/>
    <s v="Medium"/>
    <s v="Large"/>
    <x v="3"/>
    <s v="2000s"/>
    <s v="Cereal"/>
    <n v="0.20680285714285712"/>
  </r>
  <r>
    <n v="2008"/>
    <s v="Haryana"/>
    <s v="Ambala"/>
    <x v="2"/>
    <n v="900"/>
    <n v="1111.1099999999999"/>
    <m/>
    <s v="Medium"/>
    <s v="Small"/>
    <x v="3"/>
    <s v="2000s"/>
    <s v="Pulse"/>
    <n v="1.2345666666666666"/>
  </r>
  <r>
    <n v="2009"/>
    <s v="Haryana"/>
    <s v="Ambala"/>
    <x v="0"/>
    <n v="164200"/>
    <n v="3629.72"/>
    <m/>
    <s v="High"/>
    <s v="Large"/>
    <x v="3"/>
    <s v="2000s"/>
    <s v="Cereal"/>
    <n v="2.2105481120584653E-2"/>
  </r>
  <r>
    <n v="2009"/>
    <s v="Haryana"/>
    <s v="Ambala"/>
    <x v="1"/>
    <n v="9400"/>
    <n v="2127.66"/>
    <m/>
    <s v="Medium"/>
    <s v="Large"/>
    <x v="3"/>
    <s v="2000s"/>
    <s v="Cereal"/>
    <n v="0.22634680851063829"/>
  </r>
  <r>
    <n v="2010"/>
    <s v="Haryana"/>
    <s v="Ambala"/>
    <x v="0"/>
    <n v="165600"/>
    <n v="3357.49"/>
    <m/>
    <s v="High"/>
    <s v="Large"/>
    <x v="3"/>
    <s v="2010s"/>
    <s v="Cereal"/>
    <n v="2.0274698067632848E-2"/>
  </r>
  <r>
    <n v="2010"/>
    <s v="Haryana"/>
    <s v="Ambala"/>
    <x v="1"/>
    <n v="7900"/>
    <n v="1898.73"/>
    <m/>
    <s v="Medium"/>
    <s v="Large"/>
    <x v="3"/>
    <s v="2010s"/>
    <s v="Cereal"/>
    <n v="0.24034556962025316"/>
  </r>
  <r>
    <n v="2011"/>
    <s v="Haryana"/>
    <s v="Ambala"/>
    <x v="0"/>
    <n v="164500"/>
    <n v="3738.6"/>
    <m/>
    <s v="High"/>
    <s v="Large"/>
    <x v="3"/>
    <s v="2010s"/>
    <s v="Cereal"/>
    <n v="2.2727051671732522E-2"/>
  </r>
  <r>
    <n v="2011"/>
    <s v="Haryana"/>
    <s v="Ambala"/>
    <x v="1"/>
    <n v="8500"/>
    <n v="2470.59"/>
    <m/>
    <s v="Medium"/>
    <s v="Large"/>
    <x v="3"/>
    <s v="2010s"/>
    <s v="Cereal"/>
    <n v="0.29065764705882352"/>
  </r>
  <r>
    <n v="2012"/>
    <s v="Haryana"/>
    <s v="Ambala"/>
    <x v="0"/>
    <n v="162130"/>
    <n v="3978.29"/>
    <m/>
    <s v="High"/>
    <s v="Large"/>
    <x v="3"/>
    <s v="2010s"/>
    <s v="Cereal"/>
    <n v="2.4537654968235366E-2"/>
  </r>
  <r>
    <n v="2012"/>
    <s v="Haryana"/>
    <s v="Ambala"/>
    <x v="1"/>
    <n v="7640"/>
    <n v="2617.8000000000002"/>
    <m/>
    <s v="Medium"/>
    <s v="Large"/>
    <x v="3"/>
    <s v="2010s"/>
    <s v="Cereal"/>
    <n v="0.34264397905759164"/>
  </r>
  <r>
    <n v="2013"/>
    <s v="Haryana"/>
    <s v="Ambala"/>
    <x v="0"/>
    <n v="158000"/>
    <n v="3797.47"/>
    <m/>
    <s v="High"/>
    <s v="Large"/>
    <x v="3"/>
    <s v="2010s"/>
    <s v="Cereal"/>
    <n v="2.4034620253164555E-2"/>
  </r>
  <r>
    <n v="2013"/>
    <s v="Haryana"/>
    <s v="Ambala"/>
    <x v="1"/>
    <n v="7000"/>
    <n v="3000"/>
    <m/>
    <s v="High"/>
    <s v="Large"/>
    <x v="3"/>
    <s v="2010s"/>
    <s v="Cereal"/>
    <n v="0.42857142857142855"/>
  </r>
  <r>
    <n v="2014"/>
    <s v="Haryana"/>
    <s v="Ambala"/>
    <x v="0"/>
    <n v="163000"/>
    <n v="3656.44"/>
    <m/>
    <s v="High"/>
    <s v="Large"/>
    <x v="3"/>
    <s v="2010s"/>
    <s v="Cereal"/>
    <n v="2.2432147239263803E-2"/>
  </r>
  <r>
    <n v="2014"/>
    <s v="Haryana"/>
    <s v="Ambala"/>
    <x v="1"/>
    <n v="6000"/>
    <n v="2000"/>
    <m/>
    <s v="Medium"/>
    <s v="Large"/>
    <x v="3"/>
    <s v="2010s"/>
    <s v="Cereal"/>
    <n v="0.33333333333333331"/>
  </r>
  <r>
    <n v="2015"/>
    <s v="Haryana"/>
    <s v="Ambala"/>
    <x v="0"/>
    <n v="167800"/>
    <n v="3802.15"/>
    <m/>
    <s v="High"/>
    <s v="Large"/>
    <x v="3"/>
    <s v="2010s"/>
    <s v="Cereal"/>
    <n v="2.2658820023837904E-2"/>
  </r>
  <r>
    <n v="2015"/>
    <s v="Haryana"/>
    <s v="Ambala"/>
    <x v="1"/>
    <n v="4300"/>
    <n v="3255.81"/>
    <m/>
    <s v="High"/>
    <s v="Medium"/>
    <x v="3"/>
    <s v="2010s"/>
    <s v="Cereal"/>
    <n v="0.75716511627906979"/>
  </r>
  <r>
    <n v="2016"/>
    <s v="Haryana"/>
    <s v="Ambala"/>
    <x v="0"/>
    <n v="167300"/>
    <n v="3855.35"/>
    <m/>
    <s v="High"/>
    <s v="Large"/>
    <x v="3"/>
    <s v="2010s"/>
    <s v="Cereal"/>
    <n v="2.3044530783024507E-2"/>
  </r>
  <r>
    <n v="2016"/>
    <s v="Haryana"/>
    <s v="Ambala"/>
    <x v="1"/>
    <n v="3700"/>
    <n v="2702.7"/>
    <m/>
    <s v="Medium"/>
    <s v="Medium"/>
    <x v="3"/>
    <s v="2010s"/>
    <s v="Cereal"/>
    <n v="0.73045945945945945"/>
  </r>
  <r>
    <n v="2017"/>
    <s v="Haryana"/>
    <s v="Ambala"/>
    <x v="0"/>
    <n v="170600"/>
    <n v="3991.79"/>
    <m/>
    <s v="High"/>
    <s v="Large"/>
    <x v="3"/>
    <s v="2010s"/>
    <s v="Cereal"/>
    <n v="2.3398534583821805E-2"/>
  </r>
  <r>
    <n v="2017"/>
    <s v="Haryana"/>
    <s v="Ambala"/>
    <x v="1"/>
    <n v="5200"/>
    <n v="2884.62"/>
    <m/>
    <s v="Medium"/>
    <s v="Large"/>
    <x v="3"/>
    <s v="2010s"/>
    <s v="Cereal"/>
    <n v="0.55473461538461533"/>
  </r>
  <r>
    <n v="2017"/>
    <s v="Haryana"/>
    <s v="Ambala"/>
    <x v="2"/>
    <n v="100"/>
    <n v="5000"/>
    <m/>
    <s v="High"/>
    <s v="Small"/>
    <x v="3"/>
    <s v="2010s"/>
    <s v="Pulse"/>
    <n v="50"/>
  </r>
  <r>
    <n v="2008"/>
    <s v="Haryana"/>
    <s v="Karnal"/>
    <x v="0"/>
    <n v="496470"/>
    <n v="2744.64"/>
    <m/>
    <s v="Medium"/>
    <s v="Large"/>
    <x v="3"/>
    <s v="2000s"/>
    <s v="Cereal"/>
    <n v="5.52830986766572E-3"/>
  </r>
  <r>
    <n v="2008"/>
    <s v="Haryana"/>
    <s v="Karnal"/>
    <x v="1"/>
    <n v="780"/>
    <n v="1790.28"/>
    <m/>
    <s v="Medium"/>
    <s v="Small"/>
    <x v="3"/>
    <s v="2000s"/>
    <s v="Cereal"/>
    <n v="2.2952307692307694"/>
  </r>
  <r>
    <n v="2008"/>
    <s v="Haryana"/>
    <s v="Karnal"/>
    <x v="3"/>
    <n v="2150"/>
    <n v="778.05"/>
    <m/>
    <s v="Low"/>
    <s v="Medium"/>
    <x v="3"/>
    <s v="2000s"/>
    <s v="Fiber"/>
    <n v="0.36188372093023252"/>
  </r>
  <r>
    <n v="2009"/>
    <s v="Haryana"/>
    <s v="Karnal"/>
    <x v="0"/>
    <n v="496310"/>
    <n v="3138.87"/>
    <m/>
    <s v="High"/>
    <s v="Large"/>
    <x v="3"/>
    <s v="2000s"/>
    <s v="Cereal"/>
    <n v="6.324414176623481E-3"/>
  </r>
  <r>
    <n v="2009"/>
    <s v="Haryana"/>
    <s v="Karnal"/>
    <x v="1"/>
    <n v="400"/>
    <n v="5000"/>
    <m/>
    <s v="High"/>
    <s v="Small"/>
    <x v="3"/>
    <s v="2000s"/>
    <s v="Cereal"/>
    <n v="12.5"/>
  </r>
  <r>
    <n v="2009"/>
    <s v="Haryana"/>
    <s v="Karnal"/>
    <x v="3"/>
    <n v="2870"/>
    <n v="582.86"/>
    <m/>
    <s v="Low"/>
    <s v="Medium"/>
    <x v="3"/>
    <s v="2000s"/>
    <s v="Fiber"/>
    <n v="0.20308710801393728"/>
  </r>
  <r>
    <n v="2010"/>
    <s v="Haryana"/>
    <s v="Karnal"/>
    <x v="0"/>
    <n v="499530"/>
    <n v="2753.61"/>
    <m/>
    <s v="Medium"/>
    <s v="Large"/>
    <x v="3"/>
    <s v="2010s"/>
    <s v="Cereal"/>
    <n v="5.5124016575581053E-3"/>
  </r>
  <r>
    <n v="2010"/>
    <s v="Haryana"/>
    <s v="Karnal"/>
    <x v="3"/>
    <n v="3530"/>
    <n v="465.12"/>
    <m/>
    <s v="Low"/>
    <s v="Medium"/>
    <x v="3"/>
    <s v="2010s"/>
    <s v="Fiber"/>
    <n v="0.13176203966005665"/>
  </r>
  <r>
    <n v="2011"/>
    <s v="Haryana"/>
    <s v="Karnal"/>
    <x v="0"/>
    <n v="492500"/>
    <n v="3124.93"/>
    <m/>
    <s v="High"/>
    <s v="Large"/>
    <x v="3"/>
    <s v="2010s"/>
    <s v="Cereal"/>
    <n v="6.3450355329949231E-3"/>
  </r>
  <r>
    <n v="2011"/>
    <s v="Haryana"/>
    <s v="Karnal"/>
    <x v="1"/>
    <n v="1000"/>
    <n v="3000"/>
    <m/>
    <s v="High"/>
    <s v="Medium"/>
    <x v="3"/>
    <s v="2010s"/>
    <s v="Cereal"/>
    <n v="3"/>
  </r>
  <r>
    <n v="2011"/>
    <s v="Haryana"/>
    <s v="Karnal"/>
    <x v="3"/>
    <n v="6970"/>
    <n v="740"/>
    <m/>
    <s v="Low"/>
    <s v="Large"/>
    <x v="3"/>
    <s v="2010s"/>
    <s v="Fiber"/>
    <n v="0.10616929698708752"/>
  </r>
  <r>
    <n v="2012"/>
    <s v="Haryana"/>
    <s v="Karnal"/>
    <x v="0"/>
    <n v="489800"/>
    <n v="3427.62"/>
    <m/>
    <s v="High"/>
    <s v="Large"/>
    <x v="3"/>
    <s v="2010s"/>
    <s v="Cereal"/>
    <n v="6.9979991833401386E-3"/>
  </r>
  <r>
    <n v="2012"/>
    <s v="Haryana"/>
    <s v="Karnal"/>
    <x v="3"/>
    <n v="8400"/>
    <n v="779.7"/>
    <m/>
    <s v="Low"/>
    <s v="Large"/>
    <x v="3"/>
    <s v="2010s"/>
    <s v="Fiber"/>
    <n v="9.2821428571428582E-2"/>
  </r>
  <r>
    <n v="2013"/>
    <s v="Haryana"/>
    <s v="Karnal"/>
    <x v="0"/>
    <n v="484560"/>
    <n v="3461.7"/>
    <m/>
    <s v="High"/>
    <s v="Large"/>
    <x v="3"/>
    <s v="2010s"/>
    <s v="Cereal"/>
    <n v="7.1440069341258041E-3"/>
  </r>
  <r>
    <n v="2013"/>
    <s v="Haryana"/>
    <s v="Karnal"/>
    <x v="3"/>
    <n v="9020"/>
    <n v="726.36"/>
    <m/>
    <s v="Low"/>
    <s v="Large"/>
    <x v="3"/>
    <s v="2010s"/>
    <s v="Fiber"/>
    <n v="8.0527716186252776E-2"/>
  </r>
  <r>
    <n v="2014"/>
    <s v="Haryana"/>
    <s v="Karnal"/>
    <x v="0"/>
    <n v="489020"/>
    <n v="3221.55"/>
    <m/>
    <s v="High"/>
    <s v="Large"/>
    <x v="3"/>
    <s v="2010s"/>
    <s v="Cereal"/>
    <n v="6.5877673714776494E-3"/>
  </r>
  <r>
    <n v="2014"/>
    <s v="Haryana"/>
    <s v="Karnal"/>
    <x v="1"/>
    <n v="1000"/>
    <n v="2000"/>
    <m/>
    <s v="Medium"/>
    <s v="Medium"/>
    <x v="3"/>
    <s v="2010s"/>
    <s v="Cereal"/>
    <n v="2"/>
  </r>
  <r>
    <n v="2014"/>
    <s v="Haryana"/>
    <s v="Karnal"/>
    <x v="3"/>
    <n v="8200"/>
    <n v="561"/>
    <m/>
    <s v="Low"/>
    <s v="Large"/>
    <x v="3"/>
    <s v="2010s"/>
    <s v="Fiber"/>
    <n v="6.8414634146341469E-2"/>
  </r>
  <r>
    <n v="2015"/>
    <s v="Haryana"/>
    <s v="Karnal"/>
    <x v="0"/>
    <n v="488460"/>
    <n v="3160.56"/>
    <m/>
    <s v="High"/>
    <s v="Large"/>
    <x v="3"/>
    <s v="2010s"/>
    <s v="Cereal"/>
    <n v="6.4704581746714163E-3"/>
  </r>
  <r>
    <n v="2015"/>
    <s v="Haryana"/>
    <s v="Karnal"/>
    <x v="1"/>
    <n v="1300"/>
    <n v="2307.69"/>
    <m/>
    <s v="Medium"/>
    <s v="Medium"/>
    <x v="3"/>
    <s v="2010s"/>
    <s v="Cereal"/>
    <n v="1.7751461538461539"/>
  </r>
  <r>
    <n v="2015"/>
    <s v="Haryana"/>
    <s v="Karnal"/>
    <x v="3"/>
    <n v="8790"/>
    <n v="235.03"/>
    <m/>
    <s v="Low"/>
    <s v="Large"/>
    <x v="3"/>
    <s v="2010s"/>
    <s v="Fiber"/>
    <n v="2.6738339021615473E-2"/>
  </r>
  <r>
    <n v="2016"/>
    <s v="Haryana"/>
    <s v="Karnal"/>
    <x v="0"/>
    <n v="498940"/>
    <n v="3408.51"/>
    <m/>
    <s v="High"/>
    <s v="Large"/>
    <x v="3"/>
    <s v="2010s"/>
    <s v="Cereal"/>
    <n v="6.8315027859061211E-3"/>
  </r>
  <r>
    <n v="2016"/>
    <s v="Haryana"/>
    <s v="Karnal"/>
    <x v="1"/>
    <n v="1500"/>
    <n v="666.67"/>
    <m/>
    <s v="Low"/>
    <s v="Medium"/>
    <x v="3"/>
    <s v="2010s"/>
    <s v="Cereal"/>
    <n v="0.44444666666666666"/>
  </r>
  <r>
    <n v="2016"/>
    <s v="Haryana"/>
    <s v="Karnal"/>
    <x v="3"/>
    <n v="6560"/>
    <n v="405"/>
    <m/>
    <s v="Low"/>
    <s v="Large"/>
    <x v="3"/>
    <s v="2010s"/>
    <s v="Fiber"/>
    <n v="6.173780487804878E-2"/>
  </r>
  <r>
    <n v="2017"/>
    <s v="Haryana"/>
    <s v="Karnal"/>
    <x v="0"/>
    <n v="508450"/>
    <n v="3791.18"/>
    <m/>
    <s v="High"/>
    <s v="Large"/>
    <x v="3"/>
    <s v="2010s"/>
    <s v="Cereal"/>
    <n v="7.4563477234733007E-3"/>
  </r>
  <r>
    <n v="2017"/>
    <s v="Haryana"/>
    <s v="Karnal"/>
    <x v="2"/>
    <n v="200"/>
    <n v="500"/>
    <m/>
    <s v="Low"/>
    <s v="Small"/>
    <x v="3"/>
    <s v="2010s"/>
    <s v="Pulse"/>
    <n v="2.5"/>
  </r>
  <r>
    <n v="2017"/>
    <s v="Haryana"/>
    <s v="Karnal"/>
    <x v="3"/>
    <n v="5900"/>
    <n v="550"/>
    <m/>
    <s v="Low"/>
    <s v="Large"/>
    <x v="3"/>
    <s v="2010s"/>
    <s v="Fiber"/>
    <n v="9.3220338983050849E-2"/>
  </r>
  <r>
    <n v="2008"/>
    <s v="Haryana"/>
    <s v="Rohtak"/>
    <x v="0"/>
    <n v="165360"/>
    <n v="1618.59"/>
    <m/>
    <s v="Medium"/>
    <s v="Large"/>
    <x v="3"/>
    <s v="2000s"/>
    <s v="Cereal"/>
    <n v="9.7882801161103036E-3"/>
  </r>
  <r>
    <n v="2008"/>
    <s v="Haryana"/>
    <s v="Rohtak"/>
    <x v="1"/>
    <n v="400"/>
    <n v="2000"/>
    <m/>
    <s v="Medium"/>
    <s v="Small"/>
    <x v="3"/>
    <s v="2000s"/>
    <s v="Cereal"/>
    <n v="5"/>
  </r>
  <r>
    <n v="2008"/>
    <s v="Haryana"/>
    <s v="Rohtak"/>
    <x v="2"/>
    <n v="1710"/>
    <n v="1167.54"/>
    <m/>
    <s v="Medium"/>
    <s v="Medium"/>
    <x v="3"/>
    <s v="2000s"/>
    <s v="Pulse"/>
    <n v="0.68277192982456136"/>
  </r>
  <r>
    <n v="2008"/>
    <s v="Haryana"/>
    <s v="Rohtak"/>
    <x v="3"/>
    <n v="7830"/>
    <n v="531.83000000000004"/>
    <m/>
    <s v="Low"/>
    <s v="Large"/>
    <x v="3"/>
    <s v="2000s"/>
    <s v="Fiber"/>
    <n v="6.7922094508301403E-2"/>
  </r>
  <r>
    <n v="2009"/>
    <s v="Haryana"/>
    <s v="Rohtak"/>
    <x v="0"/>
    <n v="151570"/>
    <n v="2089.09"/>
    <m/>
    <s v="Medium"/>
    <s v="Large"/>
    <x v="3"/>
    <s v="2000s"/>
    <s v="Cereal"/>
    <n v="1.3783004552352049E-2"/>
  </r>
  <r>
    <n v="2009"/>
    <s v="Haryana"/>
    <s v="Rohtak"/>
    <x v="1"/>
    <n v="2300"/>
    <n v="1739.13"/>
    <m/>
    <s v="Medium"/>
    <s v="Medium"/>
    <x v="3"/>
    <s v="2000s"/>
    <s v="Cereal"/>
    <n v="0.75614347826086958"/>
  </r>
  <r>
    <n v="2009"/>
    <s v="Haryana"/>
    <s v="Rohtak"/>
    <x v="2"/>
    <n v="1610"/>
    <n v="1239.93"/>
    <m/>
    <s v="Medium"/>
    <s v="Medium"/>
    <x v="3"/>
    <s v="2000s"/>
    <s v="Pulse"/>
    <n v="0.77014285714285713"/>
  </r>
  <r>
    <n v="2009"/>
    <s v="Haryana"/>
    <s v="Rohtak"/>
    <x v="3"/>
    <n v="9380"/>
    <n v="401.16"/>
    <m/>
    <s v="Low"/>
    <s v="Large"/>
    <x v="3"/>
    <s v="2000s"/>
    <s v="Fiber"/>
    <n v="4.276759061833689E-2"/>
  </r>
  <r>
    <n v="2010"/>
    <s v="Haryana"/>
    <s v="Rohtak"/>
    <x v="0"/>
    <n v="164350"/>
    <n v="1971.63"/>
    <m/>
    <s v="Medium"/>
    <s v="Large"/>
    <x v="3"/>
    <s v="2010s"/>
    <s v="Cereal"/>
    <n v="1.1996531791907515E-2"/>
  </r>
  <r>
    <n v="2010"/>
    <s v="Haryana"/>
    <s v="Rohtak"/>
    <x v="1"/>
    <n v="1200"/>
    <n v="3333.33"/>
    <m/>
    <s v="High"/>
    <s v="Medium"/>
    <x v="3"/>
    <s v="2010s"/>
    <s v="Cereal"/>
    <n v="2.7777750000000001"/>
  </r>
  <r>
    <n v="2010"/>
    <s v="Haryana"/>
    <s v="Rohtak"/>
    <x v="2"/>
    <n v="1510"/>
    <n v="1321.88"/>
    <m/>
    <s v="Medium"/>
    <s v="Medium"/>
    <x v="3"/>
    <s v="2010s"/>
    <s v="Pulse"/>
    <n v="0.87541721854304644"/>
  </r>
  <r>
    <n v="2010"/>
    <s v="Haryana"/>
    <s v="Rohtak"/>
    <x v="3"/>
    <n v="8160"/>
    <n v="273.89"/>
    <m/>
    <s v="Low"/>
    <s v="Large"/>
    <x v="3"/>
    <s v="2010s"/>
    <s v="Fiber"/>
    <n v="3.3564950980392153E-2"/>
  </r>
  <r>
    <n v="2011"/>
    <s v="Haryana"/>
    <s v="Rohtak"/>
    <x v="0"/>
    <n v="165430"/>
    <n v="2304.13"/>
    <m/>
    <s v="Medium"/>
    <s v="Large"/>
    <x v="3"/>
    <s v="2010s"/>
    <s v="Cereal"/>
    <n v="1.3928126700114852E-2"/>
  </r>
  <r>
    <n v="2011"/>
    <s v="Haryana"/>
    <s v="Rohtak"/>
    <x v="1"/>
    <n v="1400"/>
    <n v="4285.71"/>
    <m/>
    <s v="High"/>
    <s v="Medium"/>
    <x v="3"/>
    <s v="2010s"/>
    <s v="Cereal"/>
    <n v="3.0612214285714288"/>
  </r>
  <r>
    <n v="2011"/>
    <s v="Haryana"/>
    <s v="Rohtak"/>
    <x v="2"/>
    <n v="1300"/>
    <n v="769.23"/>
    <m/>
    <s v="Low"/>
    <s v="Medium"/>
    <x v="3"/>
    <s v="2010s"/>
    <s v="Pulse"/>
    <n v="0.59171538461538464"/>
  </r>
  <r>
    <n v="2011"/>
    <s v="Haryana"/>
    <s v="Rohtak"/>
    <x v="3"/>
    <n v="11840"/>
    <n v="635.33000000000004"/>
    <m/>
    <s v="Low"/>
    <s v="Large"/>
    <x v="3"/>
    <s v="2010s"/>
    <s v="Fiber"/>
    <n v="5.3659628378378385E-2"/>
  </r>
  <r>
    <n v="2012"/>
    <s v="Haryana"/>
    <s v="Rohtak"/>
    <x v="0"/>
    <n v="148180"/>
    <n v="2192.65"/>
    <m/>
    <s v="Medium"/>
    <s v="Large"/>
    <x v="3"/>
    <s v="2010s"/>
    <s v="Cereal"/>
    <n v="1.4797206100688352E-2"/>
  </r>
  <r>
    <n v="2012"/>
    <s v="Haryana"/>
    <s v="Rohtak"/>
    <x v="1"/>
    <n v="1530"/>
    <n v="3921.57"/>
    <m/>
    <s v="High"/>
    <s v="Medium"/>
    <x v="3"/>
    <s v="2010s"/>
    <s v="Cereal"/>
    <n v="2.5631176470588235"/>
  </r>
  <r>
    <n v="2012"/>
    <s v="Haryana"/>
    <s v="Rohtak"/>
    <x v="2"/>
    <n v="1200"/>
    <n v="1661.27"/>
    <m/>
    <s v="Medium"/>
    <s v="Medium"/>
    <x v="3"/>
    <s v="2010s"/>
    <s v="Pulse"/>
    <n v="1.3843916666666667"/>
  </r>
  <r>
    <n v="2012"/>
    <s v="Haryana"/>
    <s v="Rohtak"/>
    <x v="3"/>
    <n v="15850"/>
    <n v="555.27"/>
    <m/>
    <s v="Low"/>
    <s v="Large"/>
    <x v="3"/>
    <s v="2010s"/>
    <s v="Fiber"/>
    <n v="3.5032807570977917E-2"/>
  </r>
  <r>
    <n v="2013"/>
    <s v="Haryana"/>
    <s v="Rohtak"/>
    <x v="0"/>
    <n v="174260"/>
    <n v="2335.0700000000002"/>
    <m/>
    <s v="Medium"/>
    <s v="Large"/>
    <x v="3"/>
    <s v="2010s"/>
    <s v="Cereal"/>
    <n v="1.3399919660277747E-2"/>
  </r>
  <r>
    <n v="2013"/>
    <s v="Haryana"/>
    <s v="Rohtak"/>
    <x v="1"/>
    <n v="1000"/>
    <n v="3000"/>
    <m/>
    <s v="High"/>
    <s v="Medium"/>
    <x v="3"/>
    <s v="2010s"/>
    <s v="Cereal"/>
    <n v="3"/>
  </r>
  <r>
    <n v="2013"/>
    <s v="Haryana"/>
    <s v="Rohtak"/>
    <x v="2"/>
    <n v="2000"/>
    <n v="1000"/>
    <m/>
    <s v="Medium"/>
    <s v="Medium"/>
    <x v="3"/>
    <s v="2010s"/>
    <s v="Pulse"/>
    <n v="0.5"/>
  </r>
  <r>
    <n v="2013"/>
    <s v="Haryana"/>
    <s v="Rohtak"/>
    <x v="3"/>
    <n v="19130"/>
    <n v="394.47"/>
    <m/>
    <s v="Low"/>
    <s v="Large"/>
    <x v="3"/>
    <s v="2010s"/>
    <s v="Fiber"/>
    <n v="2.0620491374803974E-2"/>
  </r>
  <r>
    <n v="2014"/>
    <s v="Haryana"/>
    <s v="Rohtak"/>
    <x v="0"/>
    <n v="164260"/>
    <n v="2427.7399999999998"/>
    <m/>
    <s v="Medium"/>
    <s v="Large"/>
    <x v="3"/>
    <s v="2010s"/>
    <s v="Cereal"/>
    <n v="1.4779861195665408E-2"/>
  </r>
  <r>
    <n v="2014"/>
    <s v="Haryana"/>
    <s v="Rohtak"/>
    <x v="1"/>
    <n v="2000"/>
    <n v="2000"/>
    <m/>
    <s v="Medium"/>
    <s v="Medium"/>
    <x v="3"/>
    <s v="2010s"/>
    <s v="Cereal"/>
    <n v="1"/>
  </r>
  <r>
    <n v="2014"/>
    <s v="Haryana"/>
    <s v="Rohtak"/>
    <x v="3"/>
    <n v="26260"/>
    <n v="392.63"/>
    <m/>
    <s v="Low"/>
    <s v="Large"/>
    <x v="3"/>
    <s v="2010s"/>
    <s v="Fiber"/>
    <n v="1.4951637471439452E-2"/>
  </r>
  <r>
    <n v="2015"/>
    <s v="Haryana"/>
    <s v="Rohtak"/>
    <x v="0"/>
    <n v="188460"/>
    <n v="2503.34"/>
    <m/>
    <s v="Medium"/>
    <s v="Large"/>
    <x v="3"/>
    <s v="2010s"/>
    <s v="Cereal"/>
    <n v="1.3283137005200044E-2"/>
  </r>
  <r>
    <n v="2015"/>
    <s v="Haryana"/>
    <s v="Rohtak"/>
    <x v="1"/>
    <n v="400"/>
    <n v="2500"/>
    <m/>
    <s v="Medium"/>
    <s v="Small"/>
    <x v="3"/>
    <s v="2010s"/>
    <s v="Cereal"/>
    <n v="6.25"/>
  </r>
  <r>
    <n v="2015"/>
    <s v="Haryana"/>
    <s v="Rohtak"/>
    <x v="3"/>
    <n v="28110"/>
    <n v="384.46"/>
    <m/>
    <s v="Low"/>
    <s v="Large"/>
    <x v="3"/>
    <s v="2010s"/>
    <s v="Fiber"/>
    <n v="1.3676983279971539E-2"/>
  </r>
  <r>
    <n v="2016"/>
    <s v="Haryana"/>
    <s v="Rohtak"/>
    <x v="0"/>
    <n v="192710"/>
    <n v="2280.71"/>
    <m/>
    <s v="Medium"/>
    <s v="Large"/>
    <x v="3"/>
    <s v="2010s"/>
    <s v="Cereal"/>
    <n v="1.1834933319495615E-2"/>
  </r>
  <r>
    <n v="2016"/>
    <s v="Haryana"/>
    <s v="Rohtak"/>
    <x v="1"/>
    <n v="700"/>
    <n v="2034"/>
    <m/>
    <s v="Medium"/>
    <s v="Small"/>
    <x v="3"/>
    <s v="2010s"/>
    <s v="Cereal"/>
    <n v="2.9057142857142857"/>
  </r>
  <r>
    <n v="2016"/>
    <s v="Haryana"/>
    <s v="Rohtak"/>
    <x v="2"/>
    <n v="500"/>
    <n v="4000"/>
    <m/>
    <s v="High"/>
    <s v="Small"/>
    <x v="3"/>
    <s v="2010s"/>
    <s v="Pulse"/>
    <n v="8"/>
  </r>
  <r>
    <n v="2016"/>
    <s v="Haryana"/>
    <s v="Rohtak"/>
    <x v="3"/>
    <n v="24620"/>
    <n v="473.83"/>
    <m/>
    <s v="Low"/>
    <s v="Large"/>
    <x v="3"/>
    <s v="2010s"/>
    <s v="Fiber"/>
    <n v="1.9245735174654752E-2"/>
  </r>
  <r>
    <n v="2017"/>
    <s v="Haryana"/>
    <s v="Rohtak"/>
    <x v="0"/>
    <n v="197130"/>
    <n v="2549.79"/>
    <m/>
    <s v="Medium"/>
    <s v="Large"/>
    <x v="3"/>
    <s v="2010s"/>
    <s v="Cereal"/>
    <n v="1.2934560949627149E-2"/>
  </r>
  <r>
    <n v="2017"/>
    <s v="Haryana"/>
    <s v="Rohtak"/>
    <x v="1"/>
    <n v="800"/>
    <n v="5000"/>
    <m/>
    <s v="High"/>
    <s v="Small"/>
    <x v="3"/>
    <s v="2010s"/>
    <s v="Cereal"/>
    <n v="6.25"/>
  </r>
  <r>
    <n v="2017"/>
    <s v="Haryana"/>
    <s v="Rohtak"/>
    <x v="2"/>
    <n v="600"/>
    <n v="1333.33"/>
    <m/>
    <s v="Medium"/>
    <s v="Small"/>
    <x v="3"/>
    <s v="2010s"/>
    <s v="Pulse"/>
    <n v="2.2222166666666667"/>
  </r>
  <r>
    <n v="2017"/>
    <s v="Haryana"/>
    <s v="Rohtak"/>
    <x v="3"/>
    <n v="26710"/>
    <n v="545.71"/>
    <m/>
    <s v="Low"/>
    <s v="Large"/>
    <x v="3"/>
    <s v="2010s"/>
    <s v="Fiber"/>
    <n v="2.0430924747285664E-2"/>
  </r>
  <r>
    <n v="2008"/>
    <s v="Uttar Pradesh"/>
    <s v="Saharanpur"/>
    <x v="0"/>
    <n v="66740"/>
    <n v="2221.16"/>
    <m/>
    <s v="Medium"/>
    <s v="Large"/>
    <x v="0"/>
    <s v="2000s"/>
    <s v="Cereal"/>
    <n v="3.3280791129757265E-2"/>
  </r>
  <r>
    <n v="2008"/>
    <s v="Uttar Pradesh"/>
    <s v="Saharanpur"/>
    <x v="1"/>
    <n v="9620"/>
    <n v="1441.79"/>
    <m/>
    <s v="Medium"/>
    <s v="Large"/>
    <x v="0"/>
    <s v="2000s"/>
    <s v="Cereal"/>
    <n v="0.14987422037422038"/>
  </r>
  <r>
    <n v="2008"/>
    <s v="Uttar Pradesh"/>
    <s v="Saharanpur"/>
    <x v="2"/>
    <n v="30"/>
    <n v="666.67"/>
    <m/>
    <s v="Low"/>
    <s v="Small"/>
    <x v="0"/>
    <s v="2000s"/>
    <s v="Pulse"/>
    <n v="22.222333333333331"/>
  </r>
  <r>
    <n v="2009"/>
    <s v="Uttar Pradesh"/>
    <s v="Saharanpur"/>
    <x v="0"/>
    <n v="77860"/>
    <n v="2252.5"/>
    <m/>
    <s v="Medium"/>
    <s v="Large"/>
    <x v="0"/>
    <s v="2000s"/>
    <s v="Cereal"/>
    <n v="2.8930131004366814E-2"/>
  </r>
  <r>
    <n v="2009"/>
    <s v="Uttar Pradesh"/>
    <s v="Saharanpur"/>
    <x v="1"/>
    <n v="8760"/>
    <n v="1089.04"/>
    <m/>
    <s v="Medium"/>
    <s v="Large"/>
    <x v="0"/>
    <s v="2000s"/>
    <s v="Cereal"/>
    <n v="0.12431963470319635"/>
  </r>
  <r>
    <n v="2009"/>
    <s v="Uttar Pradesh"/>
    <s v="Saharanpur"/>
    <x v="2"/>
    <n v="40"/>
    <n v="500"/>
    <m/>
    <s v="Low"/>
    <s v="Small"/>
    <x v="0"/>
    <s v="2000s"/>
    <s v="Pulse"/>
    <n v="12.5"/>
  </r>
  <r>
    <n v="2010"/>
    <s v="Uttar Pradesh"/>
    <s v="Saharanpur"/>
    <x v="0"/>
    <n v="73610"/>
    <n v="2041.16"/>
    <m/>
    <s v="Medium"/>
    <s v="Large"/>
    <x v="0"/>
    <s v="2010s"/>
    <s v="Cereal"/>
    <n v="2.7729384594484447E-2"/>
  </r>
  <r>
    <n v="2010"/>
    <s v="Uttar Pradesh"/>
    <s v="Saharanpur"/>
    <x v="1"/>
    <n v="8720"/>
    <n v="1375"/>
    <m/>
    <s v="Medium"/>
    <s v="Large"/>
    <x v="0"/>
    <s v="2010s"/>
    <s v="Cereal"/>
    <n v="0.15768348623853212"/>
  </r>
  <r>
    <n v="2010"/>
    <s v="Uttar Pradesh"/>
    <s v="Saharanpur"/>
    <x v="2"/>
    <n v="10"/>
    <n v="1000"/>
    <m/>
    <s v="Medium"/>
    <s v="Small"/>
    <x v="0"/>
    <s v="2010s"/>
    <s v="Pulse"/>
    <n v="100"/>
  </r>
  <r>
    <n v="2011"/>
    <s v="Uttar Pradesh"/>
    <s v="Saharanpur"/>
    <x v="0"/>
    <n v="73320"/>
    <n v="2222.86"/>
    <m/>
    <s v="Medium"/>
    <s v="Large"/>
    <x v="0"/>
    <s v="2010s"/>
    <s v="Cereal"/>
    <n v="3.0317239498090565E-2"/>
  </r>
  <r>
    <n v="2011"/>
    <s v="Uttar Pradesh"/>
    <s v="Saharanpur"/>
    <x v="1"/>
    <n v="8570"/>
    <n v="1420.07"/>
    <m/>
    <s v="Medium"/>
    <s v="Large"/>
    <x v="0"/>
    <s v="2010s"/>
    <s v="Cereal"/>
    <n v="0.1657024504084014"/>
  </r>
  <r>
    <n v="2011"/>
    <s v="Uttar Pradesh"/>
    <s v="Saharanpur"/>
    <x v="2"/>
    <n v="10"/>
    <n v="1000"/>
    <m/>
    <s v="Medium"/>
    <s v="Small"/>
    <x v="0"/>
    <s v="2010s"/>
    <s v="Pulse"/>
    <n v="100"/>
  </r>
  <r>
    <n v="2012"/>
    <s v="Uttar Pradesh"/>
    <s v="Saharanpur"/>
    <x v="0"/>
    <n v="67620"/>
    <n v="2545.1"/>
    <m/>
    <s v="Medium"/>
    <s v="Large"/>
    <x v="0"/>
    <s v="2010s"/>
    <s v="Cereal"/>
    <n v="3.7638272700384501E-2"/>
  </r>
  <r>
    <n v="2012"/>
    <s v="Uttar Pradesh"/>
    <s v="Saharanpur"/>
    <x v="1"/>
    <n v="8560"/>
    <n v="1356.31"/>
    <m/>
    <s v="Medium"/>
    <s v="Large"/>
    <x v="0"/>
    <s v="2010s"/>
    <s v="Cereal"/>
    <n v="0.15844742990654204"/>
  </r>
  <r>
    <n v="2012"/>
    <s v="Uttar Pradesh"/>
    <s v="Saharanpur"/>
    <x v="2"/>
    <n v="30"/>
    <n v="666.67"/>
    <m/>
    <s v="Low"/>
    <s v="Small"/>
    <x v="0"/>
    <s v="2010s"/>
    <s v="Pulse"/>
    <n v="22.222333333333331"/>
  </r>
  <r>
    <n v="2013"/>
    <s v="Uttar Pradesh"/>
    <s v="Saharanpur"/>
    <x v="0"/>
    <n v="69580"/>
    <n v="2365.62"/>
    <m/>
    <s v="Medium"/>
    <s v="Large"/>
    <x v="0"/>
    <s v="2010s"/>
    <s v="Cereal"/>
    <n v="3.3998562805403851E-2"/>
  </r>
  <r>
    <n v="2013"/>
    <s v="Uttar Pradesh"/>
    <s v="Saharanpur"/>
    <x v="1"/>
    <n v="7780"/>
    <n v="1239.07"/>
    <m/>
    <s v="Medium"/>
    <s v="Large"/>
    <x v="0"/>
    <s v="2010s"/>
    <s v="Cereal"/>
    <n v="0.15926349614395885"/>
  </r>
  <r>
    <n v="2014"/>
    <s v="Uttar Pradesh"/>
    <s v="Saharanpur"/>
    <x v="0"/>
    <n v="75580"/>
    <n v="2442.9699999999998"/>
    <m/>
    <s v="Medium"/>
    <s v="Large"/>
    <x v="0"/>
    <s v="2010s"/>
    <s v="Cereal"/>
    <n v="3.2322969039428419E-2"/>
  </r>
  <r>
    <n v="2014"/>
    <s v="Uttar Pradesh"/>
    <s v="Saharanpur"/>
    <x v="1"/>
    <n v="7990"/>
    <n v="1414.27"/>
    <m/>
    <s v="Medium"/>
    <s v="Large"/>
    <x v="0"/>
    <s v="2010s"/>
    <s v="Cereal"/>
    <n v="0.17700500625782228"/>
  </r>
  <r>
    <n v="2015"/>
    <s v="Uttar Pradesh"/>
    <s v="Saharanpur"/>
    <x v="0"/>
    <n v="86820"/>
    <n v="2259.73"/>
    <m/>
    <s v="Medium"/>
    <s v="Large"/>
    <x v="0"/>
    <s v="2010s"/>
    <s v="Cereal"/>
    <n v="2.6027758580972126E-2"/>
  </r>
  <r>
    <n v="2015"/>
    <s v="Uttar Pradesh"/>
    <s v="Saharanpur"/>
    <x v="1"/>
    <n v="7780"/>
    <n v="1629.82"/>
    <m/>
    <s v="Medium"/>
    <s v="Large"/>
    <x v="0"/>
    <s v="2010s"/>
    <s v="Cereal"/>
    <n v="0.20948843187660668"/>
  </r>
  <r>
    <n v="2016"/>
    <s v="Uttar Pradesh"/>
    <s v="Saharanpur"/>
    <x v="0"/>
    <n v="72430"/>
    <n v="2383.63"/>
    <m/>
    <s v="Medium"/>
    <s v="Large"/>
    <x v="0"/>
    <s v="2010s"/>
    <s v="Cereal"/>
    <n v="3.2909429794284135E-2"/>
  </r>
  <r>
    <n v="2016"/>
    <s v="Uttar Pradesh"/>
    <s v="Saharanpur"/>
    <x v="1"/>
    <n v="8120"/>
    <n v="1628.99"/>
    <m/>
    <s v="Medium"/>
    <s v="Large"/>
    <x v="0"/>
    <s v="2010s"/>
    <s v="Cereal"/>
    <n v="0.20061453201970444"/>
  </r>
  <r>
    <n v="2016"/>
    <s v="Uttar Pradesh"/>
    <s v="Saharanpur"/>
    <x v="2"/>
    <n v="30"/>
    <n v="1033.33"/>
    <m/>
    <s v="Medium"/>
    <s v="Small"/>
    <x v="0"/>
    <s v="2010s"/>
    <s v="Pulse"/>
    <n v="34.444333333333333"/>
  </r>
  <r>
    <n v="2016"/>
    <s v="Uttar Pradesh"/>
    <s v="Saharanpur"/>
    <x v="3"/>
    <n v="10"/>
    <n v="60"/>
    <m/>
    <s v="Low"/>
    <s v="Small"/>
    <x v="0"/>
    <s v="2010s"/>
    <s v="Fiber"/>
    <n v="6"/>
  </r>
  <r>
    <n v="2017"/>
    <s v="Uttar Pradesh"/>
    <s v="Saharanpur"/>
    <x v="0"/>
    <n v="70550"/>
    <n v="2628.49"/>
    <m/>
    <s v="Medium"/>
    <s v="Large"/>
    <x v="0"/>
    <s v="2010s"/>
    <s v="Cereal"/>
    <n v="3.7257122608079375E-2"/>
  </r>
  <r>
    <n v="2017"/>
    <s v="Uttar Pradesh"/>
    <s v="Saharanpur"/>
    <x v="1"/>
    <n v="8170"/>
    <n v="1637.14"/>
    <m/>
    <s v="Medium"/>
    <s v="Large"/>
    <x v="0"/>
    <s v="2010s"/>
    <s v="Cereal"/>
    <n v="0.20038433292533661"/>
  </r>
  <r>
    <n v="2017"/>
    <s v="Uttar Pradesh"/>
    <s v="Saharanpur"/>
    <x v="2"/>
    <n v="20"/>
    <n v="937.5"/>
    <m/>
    <s v="Low"/>
    <s v="Small"/>
    <x v="0"/>
    <s v="2010s"/>
    <s v="Pulse"/>
    <n v="46.875"/>
  </r>
  <r>
    <n v="2008"/>
    <s v="Uttar Pradesh"/>
    <s v="Muzaffarnagar"/>
    <x v="0"/>
    <n v="29660"/>
    <n v="2368.85"/>
    <m/>
    <s v="Medium"/>
    <s v="Large"/>
    <x v="0"/>
    <s v="2000s"/>
    <s v="Cereal"/>
    <n v="7.9866824005394466E-2"/>
  </r>
  <r>
    <n v="2008"/>
    <s v="Uttar Pradesh"/>
    <s v="Muzaffarnagar"/>
    <x v="1"/>
    <n v="130"/>
    <n v="1384.62"/>
    <m/>
    <s v="Medium"/>
    <s v="Small"/>
    <x v="0"/>
    <s v="2000s"/>
    <s v="Cereal"/>
    <n v="10.650923076923076"/>
  </r>
  <r>
    <n v="2008"/>
    <s v="Uttar Pradesh"/>
    <s v="Muzaffarnagar"/>
    <x v="2"/>
    <n v="40"/>
    <n v="1000"/>
    <m/>
    <s v="Medium"/>
    <s v="Small"/>
    <x v="0"/>
    <s v="2000s"/>
    <s v="Pulse"/>
    <n v="25"/>
  </r>
  <r>
    <n v="2008"/>
    <s v="Uttar Pradesh"/>
    <s v="Muzaffarnagar"/>
    <x v="3"/>
    <n v="50"/>
    <n v="200"/>
    <m/>
    <s v="Low"/>
    <s v="Small"/>
    <x v="0"/>
    <s v="2000s"/>
    <s v="Fiber"/>
    <n v="4"/>
  </r>
  <r>
    <n v="2009"/>
    <s v="Uttar Pradesh"/>
    <s v="Muzaffarnagar"/>
    <x v="0"/>
    <n v="37160"/>
    <n v="2603.88"/>
    <m/>
    <s v="Medium"/>
    <s v="Large"/>
    <x v="0"/>
    <s v="2000s"/>
    <s v="Cereal"/>
    <n v="7.0072120559741657E-2"/>
  </r>
  <r>
    <n v="2009"/>
    <s v="Uttar Pradesh"/>
    <s v="Muzaffarnagar"/>
    <x v="1"/>
    <n v="160"/>
    <n v="1062.5"/>
    <m/>
    <s v="Medium"/>
    <s v="Small"/>
    <x v="0"/>
    <s v="2000s"/>
    <s v="Cereal"/>
    <n v="6.640625"/>
  </r>
  <r>
    <n v="2009"/>
    <s v="Uttar Pradesh"/>
    <s v="Muzaffarnagar"/>
    <x v="2"/>
    <n v="40"/>
    <n v="750"/>
    <m/>
    <s v="Low"/>
    <s v="Small"/>
    <x v="0"/>
    <s v="2000s"/>
    <s v="Pulse"/>
    <n v="18.75"/>
  </r>
  <r>
    <n v="2009"/>
    <s v="Uttar Pradesh"/>
    <s v="Muzaffarnagar"/>
    <x v="3"/>
    <n v="230"/>
    <n v="173.91"/>
    <m/>
    <s v="Low"/>
    <s v="Small"/>
    <x v="0"/>
    <s v="2000s"/>
    <s v="Fiber"/>
    <n v="0.75613043478260866"/>
  </r>
  <r>
    <n v="2010"/>
    <s v="Uttar Pradesh"/>
    <s v="Muzaffarnagar"/>
    <x v="0"/>
    <n v="36000"/>
    <n v="2236.67"/>
    <m/>
    <s v="Medium"/>
    <s v="Large"/>
    <x v="0"/>
    <s v="2010s"/>
    <s v="Cereal"/>
    <n v="6.2129722222222225E-2"/>
  </r>
  <r>
    <n v="2010"/>
    <s v="Uttar Pradesh"/>
    <s v="Muzaffarnagar"/>
    <x v="1"/>
    <n v="130"/>
    <n v="1384.62"/>
    <m/>
    <s v="Medium"/>
    <s v="Small"/>
    <x v="0"/>
    <s v="2010s"/>
    <s v="Cereal"/>
    <n v="10.650923076923076"/>
  </r>
  <r>
    <n v="2010"/>
    <s v="Uttar Pradesh"/>
    <s v="Muzaffarnagar"/>
    <x v="2"/>
    <n v="30"/>
    <n v="666.67"/>
    <m/>
    <s v="Low"/>
    <s v="Small"/>
    <x v="0"/>
    <s v="2010s"/>
    <s v="Pulse"/>
    <n v="22.222333333333331"/>
  </r>
  <r>
    <n v="2010"/>
    <s v="Uttar Pradesh"/>
    <s v="Muzaffarnagar"/>
    <x v="3"/>
    <n v="70"/>
    <n v="285.70999999999998"/>
    <m/>
    <s v="Low"/>
    <s v="Small"/>
    <x v="0"/>
    <s v="2010s"/>
    <s v="Fiber"/>
    <n v="4.0815714285714284"/>
  </r>
  <r>
    <n v="2011"/>
    <s v="Uttar Pradesh"/>
    <s v="Muzaffarnagar"/>
    <x v="0"/>
    <n v="35440"/>
    <n v="2347.63"/>
    <m/>
    <s v="Medium"/>
    <s v="Large"/>
    <x v="0"/>
    <s v="2010s"/>
    <s v="Cereal"/>
    <n v="6.6242381489841989E-2"/>
  </r>
  <r>
    <n v="2011"/>
    <s v="Uttar Pradesh"/>
    <s v="Muzaffarnagar"/>
    <x v="1"/>
    <n v="160"/>
    <n v="1375"/>
    <m/>
    <s v="Medium"/>
    <s v="Small"/>
    <x v="0"/>
    <s v="2010s"/>
    <s v="Cereal"/>
    <n v="8.59375"/>
  </r>
  <r>
    <n v="2011"/>
    <s v="Uttar Pradesh"/>
    <s v="Muzaffarnagar"/>
    <x v="2"/>
    <n v="30"/>
    <n v="1000"/>
    <m/>
    <s v="Medium"/>
    <s v="Small"/>
    <x v="0"/>
    <s v="2010s"/>
    <s v="Pulse"/>
    <n v="33.333333333333336"/>
  </r>
  <r>
    <n v="2011"/>
    <s v="Uttar Pradesh"/>
    <s v="Muzaffarnagar"/>
    <x v="3"/>
    <n v="60"/>
    <n v="333.33"/>
    <m/>
    <s v="Low"/>
    <s v="Small"/>
    <x v="0"/>
    <s v="2010s"/>
    <s v="Fiber"/>
    <n v="5.5554999999999994"/>
  </r>
  <r>
    <n v="2012"/>
    <s v="Uttar Pradesh"/>
    <s v="Muzaffarnagar"/>
    <x v="0"/>
    <n v="35440"/>
    <n v="2549.38"/>
    <m/>
    <s v="Medium"/>
    <s v="Large"/>
    <x v="0"/>
    <s v="2010s"/>
    <s v="Cereal"/>
    <n v="7.1935101580135441E-2"/>
  </r>
  <r>
    <n v="2012"/>
    <s v="Uttar Pradesh"/>
    <s v="Muzaffarnagar"/>
    <x v="1"/>
    <n v="90"/>
    <n v="1555.56"/>
    <m/>
    <s v="Medium"/>
    <s v="Small"/>
    <x v="0"/>
    <s v="2010s"/>
    <s v="Cereal"/>
    <n v="17.283999999999999"/>
  </r>
  <r>
    <n v="2012"/>
    <s v="Uttar Pradesh"/>
    <s v="Muzaffarnagar"/>
    <x v="2"/>
    <n v="10"/>
    <n v="2000"/>
    <m/>
    <s v="Medium"/>
    <s v="Small"/>
    <x v="0"/>
    <s v="2010s"/>
    <s v="Pulse"/>
    <n v="200"/>
  </r>
  <r>
    <n v="2012"/>
    <s v="Uttar Pradesh"/>
    <s v="Muzaffarnagar"/>
    <x v="3"/>
    <n v="80"/>
    <n v="250"/>
    <m/>
    <s v="Low"/>
    <s v="Small"/>
    <x v="0"/>
    <s v="2010s"/>
    <s v="Fiber"/>
    <n v="3.125"/>
  </r>
  <r>
    <n v="2013"/>
    <s v="Uttar Pradesh"/>
    <s v="Muzaffarnagar"/>
    <x v="0"/>
    <n v="30840"/>
    <n v="2532.1"/>
    <m/>
    <s v="Medium"/>
    <s v="Large"/>
    <x v="0"/>
    <s v="2010s"/>
    <s v="Cereal"/>
    <n v="8.2104409857328142E-2"/>
  </r>
  <r>
    <n v="2013"/>
    <s v="Uttar Pradesh"/>
    <s v="Muzaffarnagar"/>
    <x v="1"/>
    <n v="100"/>
    <n v="1200"/>
    <m/>
    <s v="Medium"/>
    <s v="Small"/>
    <x v="0"/>
    <s v="2010s"/>
    <s v="Cereal"/>
    <n v="12"/>
  </r>
  <r>
    <n v="2013"/>
    <s v="Uttar Pradesh"/>
    <s v="Muzaffarnagar"/>
    <x v="2"/>
    <n v="20"/>
    <n v="500"/>
    <m/>
    <s v="Low"/>
    <s v="Small"/>
    <x v="0"/>
    <s v="2010s"/>
    <s v="Pulse"/>
    <n v="25"/>
  </r>
  <r>
    <n v="2013"/>
    <s v="Uttar Pradesh"/>
    <s v="Muzaffarnagar"/>
    <x v="3"/>
    <n v="40"/>
    <n v="250"/>
    <m/>
    <s v="Low"/>
    <s v="Small"/>
    <x v="0"/>
    <s v="2010s"/>
    <s v="Fiber"/>
    <n v="6.25"/>
  </r>
  <r>
    <n v="2014"/>
    <s v="Uttar Pradesh"/>
    <s v="Muzaffarnagar"/>
    <x v="0"/>
    <n v="33700"/>
    <n v="2570.33"/>
    <m/>
    <s v="Medium"/>
    <s v="Large"/>
    <x v="0"/>
    <s v="2010s"/>
    <s v="Cereal"/>
    <n v="7.6270919881305632E-2"/>
  </r>
  <r>
    <n v="2014"/>
    <s v="Uttar Pradesh"/>
    <s v="Muzaffarnagar"/>
    <x v="1"/>
    <n v="110"/>
    <n v="1363.64"/>
    <m/>
    <s v="Medium"/>
    <s v="Small"/>
    <x v="0"/>
    <s v="2010s"/>
    <s v="Cereal"/>
    <n v="12.396727272727274"/>
  </r>
  <r>
    <n v="2015"/>
    <s v="Uttar Pradesh"/>
    <s v="Muzaffarnagar"/>
    <x v="0"/>
    <n v="34150"/>
    <n v="2539.09"/>
    <m/>
    <s v="Medium"/>
    <s v="Large"/>
    <x v="0"/>
    <s v="2010s"/>
    <s v="Cereal"/>
    <n v="7.4351098096632512E-2"/>
  </r>
  <r>
    <n v="2015"/>
    <s v="Uttar Pradesh"/>
    <s v="Muzaffarnagar"/>
    <x v="1"/>
    <n v="160"/>
    <n v="1687.5"/>
    <m/>
    <s v="Medium"/>
    <s v="Small"/>
    <x v="0"/>
    <s v="2010s"/>
    <s v="Cereal"/>
    <n v="10.546875"/>
  </r>
  <r>
    <n v="2015"/>
    <s v="Uttar Pradesh"/>
    <s v="Muzaffarnagar"/>
    <x v="2"/>
    <n v="10"/>
    <n v="1000"/>
    <m/>
    <s v="Medium"/>
    <s v="Small"/>
    <x v="0"/>
    <s v="2010s"/>
    <s v="Pulse"/>
    <n v="100"/>
  </r>
  <r>
    <n v="2016"/>
    <s v="Uttar Pradesh"/>
    <s v="Muzaffarnagar"/>
    <x v="0"/>
    <n v="32180"/>
    <n v="2605.58"/>
    <m/>
    <s v="Medium"/>
    <s v="Large"/>
    <x v="0"/>
    <s v="2010s"/>
    <s v="Cereal"/>
    <n v="8.0968924798011183E-2"/>
  </r>
  <r>
    <n v="2016"/>
    <s v="Uttar Pradesh"/>
    <s v="Muzaffarnagar"/>
    <x v="1"/>
    <n v="120"/>
    <n v="1586.21"/>
    <m/>
    <s v="Medium"/>
    <s v="Small"/>
    <x v="0"/>
    <s v="2010s"/>
    <s v="Cereal"/>
    <n v="13.218416666666666"/>
  </r>
  <r>
    <n v="2016"/>
    <s v="Uttar Pradesh"/>
    <s v="Muzaffarnagar"/>
    <x v="2"/>
    <n v="30"/>
    <n v="1090.9100000000001"/>
    <m/>
    <s v="Medium"/>
    <s v="Small"/>
    <x v="0"/>
    <s v="2010s"/>
    <s v="Pulse"/>
    <n v="36.363666666666667"/>
  </r>
  <r>
    <n v="2016"/>
    <s v="Uttar Pradesh"/>
    <s v="Muzaffarnagar"/>
    <x v="3"/>
    <n v="30"/>
    <n v="64.290000000000006"/>
    <m/>
    <s v="Low"/>
    <s v="Small"/>
    <x v="0"/>
    <s v="2010s"/>
    <s v="Fiber"/>
    <n v="2.1430000000000002"/>
  </r>
  <r>
    <n v="2017"/>
    <s v="Uttar Pradesh"/>
    <s v="Muzaffarnagar"/>
    <x v="0"/>
    <n v="32930"/>
    <n v="2833.89"/>
    <m/>
    <s v="Medium"/>
    <s v="Large"/>
    <x v="0"/>
    <s v="2010s"/>
    <s v="Cereal"/>
    <n v="8.6058001822046759E-2"/>
  </r>
  <r>
    <n v="2017"/>
    <s v="Uttar Pradesh"/>
    <s v="Muzaffarnagar"/>
    <x v="1"/>
    <n v="120"/>
    <n v="1647.54"/>
    <m/>
    <s v="Medium"/>
    <s v="Small"/>
    <x v="0"/>
    <s v="2010s"/>
    <s v="Cereal"/>
    <n v="13.7295"/>
  </r>
  <r>
    <n v="2017"/>
    <s v="Uttar Pradesh"/>
    <s v="Muzaffarnagar"/>
    <x v="2"/>
    <n v="140"/>
    <n v="1050.72"/>
    <m/>
    <s v="Medium"/>
    <s v="Small"/>
    <x v="0"/>
    <s v="2010s"/>
    <s v="Pulse"/>
    <n v="7.5051428571428573"/>
  </r>
  <r>
    <n v="2017"/>
    <s v="Uttar Pradesh"/>
    <s v="Muzaffarnagar"/>
    <x v="3"/>
    <n v="50"/>
    <n v="66.67"/>
    <m/>
    <s v="Low"/>
    <s v="Small"/>
    <x v="0"/>
    <s v="2010s"/>
    <s v="Fiber"/>
    <n v="1.3334000000000001"/>
  </r>
  <r>
    <n v="2008"/>
    <s v="Uttar Pradesh"/>
    <s v="Meerut"/>
    <x v="0"/>
    <n v="59470"/>
    <n v="2256.98"/>
    <m/>
    <s v="Medium"/>
    <s v="Large"/>
    <x v="0"/>
    <s v="2000s"/>
    <s v="Cereal"/>
    <n v="3.7951572221288046E-2"/>
  </r>
  <r>
    <n v="2008"/>
    <s v="Uttar Pradesh"/>
    <s v="Meerut"/>
    <x v="1"/>
    <n v="2900"/>
    <n v="2391.89"/>
    <m/>
    <s v="Medium"/>
    <s v="Medium"/>
    <x v="0"/>
    <s v="2000s"/>
    <s v="Cereal"/>
    <n v="0.82478965517241376"/>
  </r>
  <r>
    <n v="2008"/>
    <s v="Uttar Pradesh"/>
    <s v="Meerut"/>
    <x v="2"/>
    <n v="30"/>
    <n v="1000"/>
    <m/>
    <s v="Medium"/>
    <s v="Small"/>
    <x v="0"/>
    <s v="2000s"/>
    <s v="Pulse"/>
    <n v="33.333333333333336"/>
  </r>
  <r>
    <n v="2008"/>
    <s v="Uttar Pradesh"/>
    <s v="Meerut"/>
    <x v="3"/>
    <n v="40"/>
    <n v="250"/>
    <m/>
    <s v="Low"/>
    <s v="Small"/>
    <x v="0"/>
    <s v="2000s"/>
    <s v="Fiber"/>
    <n v="6.25"/>
  </r>
  <r>
    <n v="2009"/>
    <s v="Uttar Pradesh"/>
    <s v="Meerut"/>
    <x v="0"/>
    <n v="63750"/>
    <n v="2584.2600000000002"/>
    <m/>
    <s v="Medium"/>
    <s v="Large"/>
    <x v="0"/>
    <s v="2000s"/>
    <s v="Cereal"/>
    <n v="4.0537411764705884E-2"/>
  </r>
  <r>
    <n v="2009"/>
    <s v="Uttar Pradesh"/>
    <s v="Meerut"/>
    <x v="1"/>
    <n v="2900"/>
    <n v="1873.17"/>
    <m/>
    <s v="Medium"/>
    <s v="Medium"/>
    <x v="0"/>
    <s v="2000s"/>
    <s v="Cereal"/>
    <n v="0.64592068965517246"/>
  </r>
  <r>
    <n v="2009"/>
    <s v="Uttar Pradesh"/>
    <s v="Meerut"/>
    <x v="2"/>
    <n v="30"/>
    <n v="1000"/>
    <m/>
    <s v="Medium"/>
    <s v="Small"/>
    <x v="0"/>
    <s v="2000s"/>
    <s v="Pulse"/>
    <n v="33.333333333333336"/>
  </r>
  <r>
    <n v="2010"/>
    <s v="Uttar Pradesh"/>
    <s v="Meerut"/>
    <x v="0"/>
    <n v="65390"/>
    <n v="2295.87"/>
    <m/>
    <s v="Medium"/>
    <s v="Large"/>
    <x v="0"/>
    <s v="2010s"/>
    <s v="Cereal"/>
    <n v="3.5110414436458175E-2"/>
  </r>
  <r>
    <n v="2010"/>
    <s v="Uttar Pradesh"/>
    <s v="Meerut"/>
    <x v="1"/>
    <n v="2560"/>
    <n v="2217.77"/>
    <m/>
    <s v="Medium"/>
    <s v="Medium"/>
    <x v="0"/>
    <s v="2010s"/>
    <s v="Cereal"/>
    <n v="0.86631640624999995"/>
  </r>
  <r>
    <n v="2010"/>
    <s v="Uttar Pradesh"/>
    <s v="Meerut"/>
    <x v="2"/>
    <n v="40"/>
    <n v="793.65"/>
    <m/>
    <s v="Low"/>
    <s v="Small"/>
    <x v="0"/>
    <s v="2010s"/>
    <s v="Pulse"/>
    <n v="19.841249999999999"/>
  </r>
  <r>
    <n v="2010"/>
    <s v="Uttar Pradesh"/>
    <s v="Meerut"/>
    <x v="3"/>
    <n v="50"/>
    <n v="200"/>
    <m/>
    <s v="Low"/>
    <s v="Small"/>
    <x v="0"/>
    <s v="2010s"/>
    <s v="Fiber"/>
    <n v="4"/>
  </r>
  <r>
    <n v="2011"/>
    <s v="Uttar Pradesh"/>
    <s v="Meerut"/>
    <x v="0"/>
    <n v="65750"/>
    <n v="2547.9699999999998"/>
    <m/>
    <s v="Medium"/>
    <s v="Large"/>
    <x v="0"/>
    <s v="2010s"/>
    <s v="Cereal"/>
    <n v="3.8752395437262353E-2"/>
  </r>
  <r>
    <n v="2011"/>
    <s v="Uttar Pradesh"/>
    <s v="Meerut"/>
    <x v="1"/>
    <n v="2270"/>
    <n v="2111.04"/>
    <m/>
    <s v="Medium"/>
    <s v="Medium"/>
    <x v="0"/>
    <s v="2010s"/>
    <s v="Cereal"/>
    <n v="0.92997356828193833"/>
  </r>
  <r>
    <n v="2011"/>
    <s v="Uttar Pradesh"/>
    <s v="Meerut"/>
    <x v="2"/>
    <n v="30"/>
    <n v="1000"/>
    <m/>
    <s v="Medium"/>
    <s v="Small"/>
    <x v="0"/>
    <s v="2010s"/>
    <s v="Pulse"/>
    <n v="33.333333333333336"/>
  </r>
  <r>
    <n v="2011"/>
    <s v="Uttar Pradesh"/>
    <s v="Meerut"/>
    <x v="3"/>
    <n v="80"/>
    <n v="250"/>
    <m/>
    <s v="Low"/>
    <s v="Small"/>
    <x v="0"/>
    <s v="2010s"/>
    <s v="Fiber"/>
    <n v="3.125"/>
  </r>
  <r>
    <n v="2012"/>
    <s v="Uttar Pradesh"/>
    <s v="Meerut"/>
    <x v="0"/>
    <n v="49510"/>
    <n v="2913.95"/>
    <m/>
    <s v="Medium"/>
    <s v="Large"/>
    <x v="0"/>
    <s v="2010s"/>
    <s v="Cereal"/>
    <n v="5.8855786709755602E-2"/>
  </r>
  <r>
    <n v="2012"/>
    <s v="Uttar Pradesh"/>
    <s v="Meerut"/>
    <x v="1"/>
    <n v="2180"/>
    <n v="2301.83"/>
    <m/>
    <s v="Medium"/>
    <s v="Medium"/>
    <x v="0"/>
    <s v="2010s"/>
    <s v="Cereal"/>
    <n v="1.0558853211009174"/>
  </r>
  <r>
    <n v="2012"/>
    <s v="Uttar Pradesh"/>
    <s v="Meerut"/>
    <x v="2"/>
    <n v="30"/>
    <n v="1000"/>
    <m/>
    <s v="Medium"/>
    <s v="Small"/>
    <x v="0"/>
    <s v="2010s"/>
    <s v="Pulse"/>
    <n v="33.333333333333336"/>
  </r>
  <r>
    <n v="2012"/>
    <s v="Uttar Pradesh"/>
    <s v="Meerut"/>
    <x v="3"/>
    <n v="50"/>
    <n v="200"/>
    <m/>
    <s v="Low"/>
    <s v="Small"/>
    <x v="0"/>
    <s v="2010s"/>
    <s v="Fiber"/>
    <n v="4"/>
  </r>
  <r>
    <n v="2013"/>
    <s v="Uttar Pradesh"/>
    <s v="Meerut"/>
    <x v="0"/>
    <n v="56250"/>
    <n v="2769.01"/>
    <m/>
    <s v="Medium"/>
    <s v="Large"/>
    <x v="0"/>
    <s v="2010s"/>
    <s v="Cereal"/>
    <n v="4.9226844444444445E-2"/>
  </r>
  <r>
    <n v="2013"/>
    <s v="Uttar Pradesh"/>
    <s v="Meerut"/>
    <x v="1"/>
    <n v="2240"/>
    <n v="2394.85"/>
    <m/>
    <s v="Medium"/>
    <s v="Medium"/>
    <x v="0"/>
    <s v="2010s"/>
    <s v="Cereal"/>
    <n v="1.0691294642857143"/>
  </r>
  <r>
    <n v="2013"/>
    <s v="Uttar Pradesh"/>
    <s v="Meerut"/>
    <x v="2"/>
    <n v="20"/>
    <n v="1000"/>
    <m/>
    <s v="Medium"/>
    <s v="Small"/>
    <x v="0"/>
    <s v="2010s"/>
    <s v="Pulse"/>
    <n v="50"/>
  </r>
  <r>
    <n v="2013"/>
    <s v="Uttar Pradesh"/>
    <s v="Meerut"/>
    <x v="3"/>
    <n v="50"/>
    <n v="200"/>
    <m/>
    <s v="Low"/>
    <s v="Small"/>
    <x v="0"/>
    <s v="2010s"/>
    <s v="Fiber"/>
    <n v="4"/>
  </r>
  <r>
    <n v="2014"/>
    <s v="Uttar Pradesh"/>
    <s v="Meerut"/>
    <x v="0"/>
    <n v="60990"/>
    <n v="2841.15"/>
    <m/>
    <s v="Medium"/>
    <s v="Large"/>
    <x v="0"/>
    <s v="2010s"/>
    <s v="Cereal"/>
    <n v="4.6583866207575014E-2"/>
  </r>
  <r>
    <n v="2014"/>
    <s v="Uttar Pradesh"/>
    <s v="Meerut"/>
    <x v="1"/>
    <n v="1180"/>
    <n v="2172.13"/>
    <m/>
    <s v="Medium"/>
    <s v="Medium"/>
    <x v="0"/>
    <s v="2010s"/>
    <s v="Cereal"/>
    <n v="1.8407881355932205"/>
  </r>
  <r>
    <n v="2015"/>
    <s v="Uttar Pradesh"/>
    <s v="Meerut"/>
    <x v="0"/>
    <n v="68400"/>
    <n v="2750.77"/>
    <m/>
    <s v="Medium"/>
    <s v="Large"/>
    <x v="0"/>
    <s v="2010s"/>
    <s v="Cereal"/>
    <n v="4.0215935672514622E-2"/>
  </r>
  <r>
    <n v="2015"/>
    <s v="Uttar Pradesh"/>
    <s v="Meerut"/>
    <x v="1"/>
    <n v="1800"/>
    <n v="1757.74"/>
    <m/>
    <s v="Medium"/>
    <s v="Medium"/>
    <x v="0"/>
    <s v="2010s"/>
    <s v="Cereal"/>
    <n v="0.97652222222222218"/>
  </r>
  <r>
    <n v="2015"/>
    <s v="Uttar Pradesh"/>
    <s v="Meerut"/>
    <x v="2"/>
    <n v="20"/>
    <n v="500"/>
    <m/>
    <s v="Low"/>
    <s v="Small"/>
    <x v="0"/>
    <s v="2010s"/>
    <s v="Pulse"/>
    <n v="25"/>
  </r>
  <r>
    <n v="2016"/>
    <s v="Uttar Pradesh"/>
    <s v="Meerut"/>
    <x v="0"/>
    <n v="55670"/>
    <n v="2559.65"/>
    <m/>
    <s v="Medium"/>
    <s v="Large"/>
    <x v="0"/>
    <s v="2010s"/>
    <s v="Cereal"/>
    <n v="4.5978983294413509E-2"/>
  </r>
  <r>
    <n v="2016"/>
    <s v="Uttar Pradesh"/>
    <s v="Meerut"/>
    <x v="1"/>
    <n v="1880"/>
    <n v="1941.37"/>
    <m/>
    <s v="Medium"/>
    <s v="Medium"/>
    <x v="0"/>
    <s v="2010s"/>
    <s v="Cereal"/>
    <n v="1.0326436170212765"/>
  </r>
  <r>
    <n v="2016"/>
    <s v="Uttar Pradesh"/>
    <s v="Meerut"/>
    <x v="3"/>
    <n v="30"/>
    <n v="61.88"/>
    <m/>
    <s v="Low"/>
    <s v="Small"/>
    <x v="0"/>
    <s v="2010s"/>
    <s v="Fiber"/>
    <n v="2.0626666666666669"/>
  </r>
  <r>
    <n v="2017"/>
    <s v="Uttar Pradesh"/>
    <s v="Meerut"/>
    <x v="0"/>
    <n v="52410"/>
    <n v="2772.12"/>
    <m/>
    <s v="Medium"/>
    <s v="Large"/>
    <x v="0"/>
    <s v="2010s"/>
    <s v="Cereal"/>
    <n v="5.2892959358900968E-2"/>
  </r>
  <r>
    <n v="2017"/>
    <s v="Uttar Pradesh"/>
    <s v="Meerut"/>
    <x v="1"/>
    <n v="1760"/>
    <n v="2321.1799999999998"/>
    <m/>
    <s v="Medium"/>
    <s v="Medium"/>
    <x v="0"/>
    <s v="2010s"/>
    <s v="Cereal"/>
    <n v="1.3188522727272727"/>
  </r>
  <r>
    <n v="2017"/>
    <s v="Uttar Pradesh"/>
    <s v="Meerut"/>
    <x v="2"/>
    <n v="10"/>
    <n v="1000"/>
    <m/>
    <s v="Medium"/>
    <s v="Small"/>
    <x v="0"/>
    <s v="2010s"/>
    <s v="Pulse"/>
    <n v="100"/>
  </r>
  <r>
    <n v="2017"/>
    <s v="Uttar Pradesh"/>
    <s v="Meerut"/>
    <x v="3"/>
    <n v="20"/>
    <n v="67.5"/>
    <m/>
    <s v="Low"/>
    <s v="Small"/>
    <x v="0"/>
    <s v="2010s"/>
    <s v="Fiber"/>
    <n v="3.375"/>
  </r>
  <r>
    <n v="2008"/>
    <s v="Uttar Pradesh"/>
    <s v="Buland Shahar"/>
    <x v="0"/>
    <n v="74830"/>
    <n v="2323.77"/>
    <m/>
    <s v="Medium"/>
    <s v="Large"/>
    <x v="0"/>
    <s v="2000s"/>
    <s v="Cereal"/>
    <n v="3.1053989041828142E-2"/>
  </r>
  <r>
    <n v="2008"/>
    <s v="Uttar Pradesh"/>
    <s v="Buland Shahar"/>
    <x v="1"/>
    <n v="55280"/>
    <n v="2162.86"/>
    <m/>
    <s v="Medium"/>
    <s v="Large"/>
    <x v="0"/>
    <s v="2000s"/>
    <s v="Cereal"/>
    <n v="3.9125542691751086E-2"/>
  </r>
  <r>
    <n v="2008"/>
    <s v="Uttar Pradesh"/>
    <s v="Buland Shahar"/>
    <x v="2"/>
    <n v="60"/>
    <n v="1000"/>
    <m/>
    <s v="Medium"/>
    <s v="Small"/>
    <x v="0"/>
    <s v="2000s"/>
    <s v="Pulse"/>
    <n v="16.666666666666668"/>
  </r>
  <r>
    <n v="2008"/>
    <s v="Uttar Pradesh"/>
    <s v="Buland Shahar"/>
    <x v="3"/>
    <n v="230"/>
    <n v="217.39"/>
    <m/>
    <s v="Low"/>
    <s v="Small"/>
    <x v="0"/>
    <s v="2000s"/>
    <s v="Fiber"/>
    <n v="0.9451739130434782"/>
  </r>
  <r>
    <n v="2009"/>
    <s v="Uttar Pradesh"/>
    <s v="Buland Shahar"/>
    <x v="0"/>
    <n v="90600"/>
    <n v="2310.29"/>
    <m/>
    <s v="Medium"/>
    <s v="Large"/>
    <x v="0"/>
    <s v="2000s"/>
    <s v="Cereal"/>
    <n v="2.5499889624724062E-2"/>
  </r>
  <r>
    <n v="2009"/>
    <s v="Uttar Pradesh"/>
    <s v="Buland Shahar"/>
    <x v="1"/>
    <n v="54420"/>
    <n v="1894.11"/>
    <m/>
    <s v="Medium"/>
    <s v="Large"/>
    <x v="0"/>
    <s v="2000s"/>
    <s v="Cereal"/>
    <n v="3.4805402425578828E-2"/>
  </r>
  <r>
    <n v="2009"/>
    <s v="Uttar Pradesh"/>
    <s v="Buland Shahar"/>
    <x v="2"/>
    <n v="50"/>
    <n v="808.43"/>
    <m/>
    <s v="Low"/>
    <s v="Small"/>
    <x v="0"/>
    <s v="2000s"/>
    <s v="Pulse"/>
    <n v="16.168599999999998"/>
  </r>
  <r>
    <n v="2009"/>
    <s v="Uttar Pradesh"/>
    <s v="Buland Shahar"/>
    <x v="3"/>
    <n v="170"/>
    <n v="176.47"/>
    <m/>
    <s v="Low"/>
    <s v="Small"/>
    <x v="0"/>
    <s v="2000s"/>
    <s v="Fiber"/>
    <n v="1.0380588235294117"/>
  </r>
  <r>
    <n v="2010"/>
    <s v="Uttar Pradesh"/>
    <s v="Buland Shahar"/>
    <x v="0"/>
    <n v="86590"/>
    <n v="2269.81"/>
    <m/>
    <s v="Medium"/>
    <s v="Large"/>
    <x v="0"/>
    <s v="2010s"/>
    <s v="Cereal"/>
    <n v="2.6213304076683219E-2"/>
  </r>
  <r>
    <n v="2010"/>
    <s v="Uttar Pradesh"/>
    <s v="Buland Shahar"/>
    <x v="1"/>
    <n v="54400"/>
    <n v="2076.89"/>
    <m/>
    <s v="Medium"/>
    <s v="Large"/>
    <x v="0"/>
    <s v="2010s"/>
    <s v="Cereal"/>
    <n v="3.8178125E-2"/>
  </r>
  <r>
    <n v="2010"/>
    <s v="Uttar Pradesh"/>
    <s v="Buland Shahar"/>
    <x v="2"/>
    <n v="20"/>
    <n v="900.9"/>
    <m/>
    <s v="Low"/>
    <s v="Small"/>
    <x v="0"/>
    <s v="2010s"/>
    <s v="Pulse"/>
    <n v="45.045000000000002"/>
  </r>
  <r>
    <n v="2010"/>
    <s v="Uttar Pradesh"/>
    <s v="Buland Shahar"/>
    <x v="3"/>
    <n v="170"/>
    <n v="235.29"/>
    <m/>
    <s v="Low"/>
    <s v="Small"/>
    <x v="0"/>
    <s v="2010s"/>
    <s v="Fiber"/>
    <n v="1.3840588235294118"/>
  </r>
  <r>
    <n v="2011"/>
    <s v="Uttar Pradesh"/>
    <s v="Buland Shahar"/>
    <x v="0"/>
    <n v="99690"/>
    <n v="2403.27"/>
    <m/>
    <s v="Medium"/>
    <s v="Large"/>
    <x v="0"/>
    <s v="2010s"/>
    <s v="Cereal"/>
    <n v="2.4107433042431538E-2"/>
  </r>
  <r>
    <n v="2011"/>
    <s v="Uttar Pradesh"/>
    <s v="Buland Shahar"/>
    <x v="1"/>
    <n v="51040"/>
    <n v="2204.5"/>
    <m/>
    <s v="Medium"/>
    <s v="Large"/>
    <x v="0"/>
    <s v="2010s"/>
    <s v="Cereal"/>
    <n v="4.3191614420062696E-2"/>
  </r>
  <r>
    <n v="2011"/>
    <s v="Uttar Pradesh"/>
    <s v="Buland Shahar"/>
    <x v="2"/>
    <n v="30"/>
    <n v="1333.33"/>
    <m/>
    <s v="Medium"/>
    <s v="Small"/>
    <x v="0"/>
    <s v="2010s"/>
    <s v="Pulse"/>
    <n v="44.444333333333333"/>
  </r>
  <r>
    <n v="2012"/>
    <s v="Uttar Pradesh"/>
    <s v="Buland Shahar"/>
    <x v="0"/>
    <n v="21190"/>
    <n v="2738.59"/>
    <m/>
    <s v="Medium"/>
    <s v="Large"/>
    <x v="0"/>
    <s v="2010s"/>
    <s v="Cereal"/>
    <n v="0.12923973572439831"/>
  </r>
  <r>
    <n v="2012"/>
    <s v="Uttar Pradesh"/>
    <s v="Buland Shahar"/>
    <x v="1"/>
    <n v="45660"/>
    <n v="2358.34"/>
    <m/>
    <s v="Medium"/>
    <s v="Large"/>
    <x v="0"/>
    <s v="2010s"/>
    <s v="Cereal"/>
    <n v="5.1650021901007447E-2"/>
  </r>
  <r>
    <n v="2012"/>
    <s v="Uttar Pradesh"/>
    <s v="Buland Shahar"/>
    <x v="2"/>
    <n v="30"/>
    <n v="1333.33"/>
    <m/>
    <s v="Medium"/>
    <s v="Small"/>
    <x v="0"/>
    <s v="2010s"/>
    <s v="Pulse"/>
    <n v="44.444333333333333"/>
  </r>
  <r>
    <n v="2012"/>
    <s v="Uttar Pradesh"/>
    <s v="Buland Shahar"/>
    <x v="3"/>
    <n v="70"/>
    <n v="285.70999999999998"/>
    <m/>
    <s v="Low"/>
    <s v="Small"/>
    <x v="0"/>
    <s v="2010s"/>
    <s v="Fiber"/>
    <n v="4.0815714285714284"/>
  </r>
  <r>
    <n v="2013"/>
    <s v="Uttar Pradesh"/>
    <s v="Buland Shahar"/>
    <x v="0"/>
    <n v="105210"/>
    <n v="2640.75"/>
    <m/>
    <s v="Medium"/>
    <s v="Large"/>
    <x v="0"/>
    <s v="2010s"/>
    <s v="Cereal"/>
    <n v="2.5099800399201597E-2"/>
  </r>
  <r>
    <n v="2013"/>
    <s v="Uttar Pradesh"/>
    <s v="Buland Shahar"/>
    <x v="1"/>
    <n v="41990"/>
    <n v="2391.89"/>
    <m/>
    <s v="Medium"/>
    <s v="Large"/>
    <x v="0"/>
    <s v="2010s"/>
    <s v="Cereal"/>
    <n v="5.6963324601095496E-2"/>
  </r>
  <r>
    <n v="2013"/>
    <s v="Uttar Pradesh"/>
    <s v="Buland Shahar"/>
    <x v="2"/>
    <n v="90"/>
    <n v="777.78"/>
    <m/>
    <s v="Low"/>
    <s v="Small"/>
    <x v="0"/>
    <s v="2010s"/>
    <s v="Pulse"/>
    <n v="8.6419999999999995"/>
  </r>
  <r>
    <n v="2013"/>
    <s v="Uttar Pradesh"/>
    <s v="Buland Shahar"/>
    <x v="3"/>
    <n v="240"/>
    <n v="250"/>
    <m/>
    <s v="Low"/>
    <s v="Small"/>
    <x v="0"/>
    <s v="2010s"/>
    <s v="Fiber"/>
    <n v="1.0416666666666667"/>
  </r>
  <r>
    <n v="2014"/>
    <s v="Uttar Pradesh"/>
    <s v="Buland Shahar"/>
    <x v="0"/>
    <n v="119040"/>
    <n v="2588.11"/>
    <m/>
    <s v="Medium"/>
    <s v="Large"/>
    <x v="0"/>
    <s v="2010s"/>
    <s v="Cereal"/>
    <n v="2.1741515456989248E-2"/>
  </r>
  <r>
    <n v="2014"/>
    <s v="Uttar Pradesh"/>
    <s v="Buland Shahar"/>
    <x v="1"/>
    <n v="40650"/>
    <n v="2320.6999999999998"/>
    <m/>
    <s v="Medium"/>
    <s v="Large"/>
    <x v="0"/>
    <s v="2010s"/>
    <s v="Cereal"/>
    <n v="5.7089790897908978E-2"/>
  </r>
  <r>
    <n v="2014"/>
    <s v="Uttar Pradesh"/>
    <s v="Buland Shahar"/>
    <x v="3"/>
    <n v="220"/>
    <n v="45.45"/>
    <m/>
    <s v="Low"/>
    <s v="Small"/>
    <x v="0"/>
    <s v="2010s"/>
    <s v="Fiber"/>
    <n v="0.2065909090909091"/>
  </r>
  <r>
    <n v="2015"/>
    <s v="Uttar Pradesh"/>
    <s v="Buland Shahar"/>
    <x v="0"/>
    <n v="116050"/>
    <n v="2688.13"/>
    <m/>
    <s v="Medium"/>
    <s v="Large"/>
    <x v="0"/>
    <s v="2010s"/>
    <s v="Cereal"/>
    <n v="2.3163550193881947E-2"/>
  </r>
  <r>
    <n v="2015"/>
    <s v="Uttar Pradesh"/>
    <s v="Buland Shahar"/>
    <x v="1"/>
    <n v="36940"/>
    <n v="2397.77"/>
    <m/>
    <s v="Medium"/>
    <s v="Large"/>
    <x v="0"/>
    <s v="2010s"/>
    <s v="Cereal"/>
    <n v="6.490985381700054E-2"/>
  </r>
  <r>
    <n v="2015"/>
    <s v="Uttar Pradesh"/>
    <s v="Buland Shahar"/>
    <x v="2"/>
    <n v="20"/>
    <n v="500"/>
    <m/>
    <s v="Low"/>
    <s v="Small"/>
    <x v="0"/>
    <s v="2010s"/>
    <s v="Pulse"/>
    <n v="25"/>
  </r>
  <r>
    <n v="2015"/>
    <s v="Uttar Pradesh"/>
    <s v="Buland Shahar"/>
    <x v="3"/>
    <n v="430"/>
    <n v="69.77"/>
    <m/>
    <s v="Low"/>
    <s v="Small"/>
    <x v="0"/>
    <s v="2010s"/>
    <s v="Fiber"/>
    <n v="0.16225581395348837"/>
  </r>
  <r>
    <n v="2016"/>
    <s v="Uttar Pradesh"/>
    <s v="Buland Shahar"/>
    <x v="0"/>
    <n v="93810"/>
    <n v="2525.21"/>
    <m/>
    <s v="Medium"/>
    <s v="Large"/>
    <x v="0"/>
    <s v="2010s"/>
    <s v="Cereal"/>
    <n v="2.6918345592154357E-2"/>
  </r>
  <r>
    <n v="2016"/>
    <s v="Uttar Pradesh"/>
    <s v="Buland Shahar"/>
    <x v="1"/>
    <n v="48650"/>
    <n v="2317.71"/>
    <m/>
    <s v="Medium"/>
    <s v="Large"/>
    <x v="0"/>
    <s v="2010s"/>
    <s v="Cereal"/>
    <n v="4.7640493319630009E-2"/>
  </r>
  <r>
    <n v="2016"/>
    <s v="Uttar Pradesh"/>
    <s v="Buland Shahar"/>
    <x v="2"/>
    <n v="70"/>
    <n v="1085.71"/>
    <m/>
    <s v="Medium"/>
    <s v="Small"/>
    <x v="0"/>
    <s v="2010s"/>
    <s v="Pulse"/>
    <n v="15.510142857142858"/>
  </r>
  <r>
    <n v="2016"/>
    <s v="Uttar Pradesh"/>
    <s v="Buland Shahar"/>
    <x v="3"/>
    <n v="200"/>
    <n v="64.16"/>
    <m/>
    <s v="Low"/>
    <s v="Small"/>
    <x v="0"/>
    <s v="2010s"/>
    <s v="Fiber"/>
    <n v="0.32079999999999997"/>
  </r>
  <r>
    <n v="2017"/>
    <s v="Uttar Pradesh"/>
    <s v="Buland Shahar"/>
    <x v="0"/>
    <n v="102100"/>
    <n v="2983.12"/>
    <m/>
    <s v="Medium"/>
    <s v="Large"/>
    <x v="0"/>
    <s v="2010s"/>
    <s v="Cereal"/>
    <n v="2.9217629774730657E-2"/>
  </r>
  <r>
    <n v="2017"/>
    <s v="Uttar Pradesh"/>
    <s v="Buland Shahar"/>
    <x v="1"/>
    <n v="44280"/>
    <n v="2494.89"/>
    <m/>
    <s v="Medium"/>
    <s v="Large"/>
    <x v="0"/>
    <s v="2010s"/>
    <s v="Cereal"/>
    <n v="5.6343495934959346E-2"/>
  </r>
  <r>
    <n v="2017"/>
    <s v="Uttar Pradesh"/>
    <s v="Buland Shahar"/>
    <x v="2"/>
    <n v="20"/>
    <n v="1042.6600000000001"/>
    <m/>
    <s v="Medium"/>
    <s v="Small"/>
    <x v="0"/>
    <s v="2010s"/>
    <s v="Pulse"/>
    <n v="52.133000000000003"/>
  </r>
  <r>
    <n v="2017"/>
    <s v="Uttar Pradesh"/>
    <s v="Buland Shahar"/>
    <x v="3"/>
    <n v="130"/>
    <n v="66.61"/>
    <m/>
    <s v="Low"/>
    <s v="Small"/>
    <x v="0"/>
    <s v="2010s"/>
    <s v="Fiber"/>
    <n v="0.51238461538461533"/>
  </r>
  <r>
    <n v="2008"/>
    <s v="Uttar Pradesh"/>
    <s v="Aligarh"/>
    <x v="0"/>
    <n v="72730"/>
    <n v="2122.65"/>
    <m/>
    <s v="Medium"/>
    <s v="Large"/>
    <x v="0"/>
    <s v="2000s"/>
    <s v="Cereal"/>
    <n v="2.9185343049635638E-2"/>
  </r>
  <r>
    <n v="2008"/>
    <s v="Uttar Pradesh"/>
    <s v="Aligarh"/>
    <x v="1"/>
    <n v="30370"/>
    <n v="2446.16"/>
    <m/>
    <s v="Medium"/>
    <s v="Large"/>
    <x v="0"/>
    <s v="2000s"/>
    <s v="Cereal"/>
    <n v="8.0545274942377343E-2"/>
  </r>
  <r>
    <n v="2008"/>
    <s v="Uttar Pradesh"/>
    <s v="Aligarh"/>
    <x v="2"/>
    <n v="110"/>
    <n v="1000"/>
    <m/>
    <s v="Medium"/>
    <s v="Small"/>
    <x v="0"/>
    <s v="2000s"/>
    <s v="Pulse"/>
    <n v="9.0909090909090917"/>
  </r>
  <r>
    <n v="2008"/>
    <s v="Uttar Pradesh"/>
    <s v="Aligarh"/>
    <x v="3"/>
    <n v="1950"/>
    <n v="215.38"/>
    <m/>
    <s v="Low"/>
    <s v="Medium"/>
    <x v="0"/>
    <s v="2000s"/>
    <s v="Fiber"/>
    <n v="0.11045128205128205"/>
  </r>
  <r>
    <n v="2009"/>
    <s v="Uttar Pradesh"/>
    <s v="Aligarh"/>
    <x v="0"/>
    <n v="84210"/>
    <n v="1725.69"/>
    <m/>
    <s v="Medium"/>
    <s v="Large"/>
    <x v="0"/>
    <s v="2000s"/>
    <s v="Cereal"/>
    <n v="2.0492696829355183E-2"/>
  </r>
  <r>
    <n v="2009"/>
    <s v="Uttar Pradesh"/>
    <s v="Aligarh"/>
    <x v="1"/>
    <n v="26930"/>
    <n v="1847.75"/>
    <m/>
    <s v="Medium"/>
    <s v="Large"/>
    <x v="0"/>
    <s v="2000s"/>
    <s v="Cereal"/>
    <n v="6.8613070924619379E-2"/>
  </r>
  <r>
    <n v="2009"/>
    <s v="Uttar Pradesh"/>
    <s v="Aligarh"/>
    <x v="2"/>
    <n v="70"/>
    <n v="857.14"/>
    <m/>
    <s v="Low"/>
    <s v="Small"/>
    <x v="0"/>
    <s v="2000s"/>
    <s v="Pulse"/>
    <n v="12.244857142857143"/>
  </r>
  <r>
    <n v="2009"/>
    <s v="Uttar Pradesh"/>
    <s v="Aligarh"/>
    <x v="3"/>
    <n v="3040"/>
    <n v="167.76"/>
    <m/>
    <s v="Low"/>
    <s v="Medium"/>
    <x v="0"/>
    <s v="2000s"/>
    <s v="Fiber"/>
    <n v="5.5184210526315787E-2"/>
  </r>
  <r>
    <n v="2010"/>
    <s v="Uttar Pradesh"/>
    <s v="Aligarh"/>
    <x v="0"/>
    <n v="81900"/>
    <n v="1982.05"/>
    <m/>
    <s v="Medium"/>
    <s v="Large"/>
    <x v="0"/>
    <s v="2010s"/>
    <s v="Cereal"/>
    <n v="2.4200854700854701E-2"/>
  </r>
  <r>
    <n v="2010"/>
    <s v="Uttar Pradesh"/>
    <s v="Aligarh"/>
    <x v="1"/>
    <n v="25540"/>
    <n v="1993.34"/>
    <m/>
    <s v="Medium"/>
    <s v="Large"/>
    <x v="0"/>
    <s v="2010s"/>
    <s v="Cereal"/>
    <n v="7.8047768206734536E-2"/>
  </r>
  <r>
    <n v="2010"/>
    <s v="Uttar Pradesh"/>
    <s v="Aligarh"/>
    <x v="2"/>
    <n v="60"/>
    <n v="833.33"/>
    <m/>
    <s v="Low"/>
    <s v="Small"/>
    <x v="0"/>
    <s v="2010s"/>
    <s v="Pulse"/>
    <n v="13.888833333333334"/>
  </r>
  <r>
    <n v="2010"/>
    <s v="Uttar Pradesh"/>
    <s v="Aligarh"/>
    <x v="3"/>
    <n v="1530"/>
    <n v="156.86000000000001"/>
    <m/>
    <s v="Low"/>
    <s v="Medium"/>
    <x v="0"/>
    <s v="2010s"/>
    <s v="Fiber"/>
    <n v="0.10252287581699347"/>
  </r>
  <r>
    <n v="2011"/>
    <s v="Uttar Pradesh"/>
    <s v="Aligarh"/>
    <x v="0"/>
    <n v="106140"/>
    <n v="2165.8200000000002"/>
    <m/>
    <s v="Medium"/>
    <s v="Large"/>
    <x v="0"/>
    <s v="2010s"/>
    <s v="Cereal"/>
    <n v="2.0405313736574338E-2"/>
  </r>
  <r>
    <n v="2011"/>
    <s v="Uttar Pradesh"/>
    <s v="Aligarh"/>
    <x v="1"/>
    <n v="21020"/>
    <n v="2031.4"/>
    <m/>
    <s v="Medium"/>
    <s v="Large"/>
    <x v="0"/>
    <s v="2010s"/>
    <s v="Cereal"/>
    <n v="9.6641294005708853E-2"/>
  </r>
  <r>
    <n v="2011"/>
    <s v="Uttar Pradesh"/>
    <s v="Aligarh"/>
    <x v="2"/>
    <n v="40"/>
    <n v="1000"/>
    <m/>
    <s v="Medium"/>
    <s v="Small"/>
    <x v="0"/>
    <s v="2010s"/>
    <s v="Pulse"/>
    <n v="25"/>
  </r>
  <r>
    <n v="2011"/>
    <s v="Uttar Pradesh"/>
    <s v="Aligarh"/>
    <x v="3"/>
    <n v="1160"/>
    <n v="172.41"/>
    <m/>
    <s v="Low"/>
    <s v="Medium"/>
    <x v="0"/>
    <s v="2010s"/>
    <s v="Fiber"/>
    <n v="0.14862931034482757"/>
  </r>
  <r>
    <n v="2012"/>
    <s v="Uttar Pradesh"/>
    <s v="Aligarh"/>
    <x v="0"/>
    <n v="39590"/>
    <n v="2443.8000000000002"/>
    <m/>
    <s v="Medium"/>
    <s v="Large"/>
    <x v="0"/>
    <s v="2010s"/>
    <s v="Cereal"/>
    <n v="6.1727709017428647E-2"/>
  </r>
  <r>
    <n v="2012"/>
    <s v="Uttar Pradesh"/>
    <s v="Aligarh"/>
    <x v="1"/>
    <n v="19880"/>
    <n v="2572.4299999999998"/>
    <m/>
    <s v="Medium"/>
    <s v="Large"/>
    <x v="0"/>
    <s v="2010s"/>
    <s v="Cereal"/>
    <n v="0.12939788732394367"/>
  </r>
  <r>
    <n v="2012"/>
    <s v="Uttar Pradesh"/>
    <s v="Aligarh"/>
    <x v="2"/>
    <n v="30"/>
    <n v="1333.33"/>
    <m/>
    <s v="Medium"/>
    <s v="Small"/>
    <x v="0"/>
    <s v="2010s"/>
    <s v="Pulse"/>
    <n v="44.444333333333333"/>
  </r>
  <r>
    <n v="2012"/>
    <s v="Uttar Pradesh"/>
    <s v="Aligarh"/>
    <x v="3"/>
    <n v="2380"/>
    <n v="197.48"/>
    <m/>
    <s v="Low"/>
    <s v="Medium"/>
    <x v="0"/>
    <s v="2010s"/>
    <s v="Fiber"/>
    <n v="8.2974789915966379E-2"/>
  </r>
  <r>
    <n v="2013"/>
    <s v="Uttar Pradesh"/>
    <s v="Aligarh"/>
    <x v="0"/>
    <n v="110750"/>
    <n v="2264.83"/>
    <m/>
    <s v="Medium"/>
    <s v="Large"/>
    <x v="0"/>
    <s v="2010s"/>
    <s v="Cereal"/>
    <n v="2.0449932279909707E-2"/>
  </r>
  <r>
    <n v="2013"/>
    <s v="Uttar Pradesh"/>
    <s v="Aligarh"/>
    <x v="1"/>
    <n v="14660"/>
    <n v="2899.73"/>
    <m/>
    <s v="Medium"/>
    <s v="Large"/>
    <x v="0"/>
    <s v="2010s"/>
    <s v="Cereal"/>
    <n v="0.1977987721691678"/>
  </r>
  <r>
    <n v="2013"/>
    <s v="Uttar Pradesh"/>
    <s v="Aligarh"/>
    <x v="2"/>
    <n v="40"/>
    <n v="500"/>
    <m/>
    <s v="Low"/>
    <s v="Small"/>
    <x v="0"/>
    <s v="2010s"/>
    <s v="Pulse"/>
    <n v="12.5"/>
  </r>
  <r>
    <n v="2013"/>
    <s v="Uttar Pradesh"/>
    <s v="Aligarh"/>
    <x v="3"/>
    <n v="1580"/>
    <n v="170.89"/>
    <m/>
    <s v="Low"/>
    <s v="Medium"/>
    <x v="0"/>
    <s v="2010s"/>
    <s v="Fiber"/>
    <n v="0.10815822784810125"/>
  </r>
  <r>
    <n v="2014"/>
    <s v="Uttar Pradesh"/>
    <s v="Aligarh"/>
    <x v="0"/>
    <n v="119890"/>
    <n v="2159.98"/>
    <m/>
    <s v="Medium"/>
    <s v="Large"/>
    <x v="0"/>
    <s v="2010s"/>
    <s v="Cereal"/>
    <n v="1.8016348319292684E-2"/>
  </r>
  <r>
    <n v="2014"/>
    <s v="Uttar Pradesh"/>
    <s v="Aligarh"/>
    <x v="1"/>
    <n v="18460"/>
    <n v="2122.9699999999998"/>
    <m/>
    <s v="Medium"/>
    <s v="Large"/>
    <x v="0"/>
    <s v="2010s"/>
    <s v="Cereal"/>
    <n v="0.11500379198266521"/>
  </r>
  <r>
    <n v="2014"/>
    <s v="Uttar Pradesh"/>
    <s v="Aligarh"/>
    <x v="3"/>
    <n v="2890"/>
    <n v="55.36"/>
    <m/>
    <s v="Low"/>
    <s v="Medium"/>
    <x v="0"/>
    <s v="2010s"/>
    <s v="Fiber"/>
    <n v="1.9155709342560553E-2"/>
  </r>
  <r>
    <n v="2015"/>
    <s v="Uttar Pradesh"/>
    <s v="Aligarh"/>
    <x v="0"/>
    <n v="113810"/>
    <n v="2258.94"/>
    <m/>
    <s v="Medium"/>
    <s v="Large"/>
    <x v="0"/>
    <s v="2010s"/>
    <s v="Cereal"/>
    <n v="1.9848343730779369E-2"/>
  </r>
  <r>
    <n v="2015"/>
    <s v="Uttar Pradesh"/>
    <s v="Aligarh"/>
    <x v="1"/>
    <n v="19420"/>
    <n v="2311.02"/>
    <m/>
    <s v="Medium"/>
    <s v="Large"/>
    <x v="0"/>
    <s v="2010s"/>
    <s v="Cereal"/>
    <n v="0.11900205973223481"/>
  </r>
  <r>
    <n v="2015"/>
    <s v="Uttar Pradesh"/>
    <s v="Aligarh"/>
    <x v="2"/>
    <n v="30"/>
    <n v="666.67"/>
    <m/>
    <s v="Low"/>
    <s v="Small"/>
    <x v="0"/>
    <s v="2010s"/>
    <s v="Pulse"/>
    <n v="22.222333333333331"/>
  </r>
  <r>
    <n v="2015"/>
    <s v="Uttar Pradesh"/>
    <s v="Aligarh"/>
    <x v="3"/>
    <n v="2850"/>
    <n v="56.14"/>
    <m/>
    <s v="Low"/>
    <s v="Medium"/>
    <x v="0"/>
    <s v="2010s"/>
    <s v="Fiber"/>
    <n v="1.9698245614035086E-2"/>
  </r>
  <r>
    <n v="2016"/>
    <s v="Uttar Pradesh"/>
    <s v="Aligarh"/>
    <x v="0"/>
    <n v="101270"/>
    <n v="2458.2199999999998"/>
    <m/>
    <s v="Medium"/>
    <s v="Large"/>
    <x v="0"/>
    <s v="2010s"/>
    <s v="Cereal"/>
    <n v="2.4273921200750469E-2"/>
  </r>
  <r>
    <n v="2016"/>
    <s v="Uttar Pradesh"/>
    <s v="Aligarh"/>
    <x v="1"/>
    <n v="23830"/>
    <n v="2262.15"/>
    <m/>
    <s v="Medium"/>
    <s v="Large"/>
    <x v="0"/>
    <s v="2010s"/>
    <s v="Cereal"/>
    <n v="9.4928661351237939E-2"/>
  </r>
  <r>
    <n v="2016"/>
    <s v="Uttar Pradesh"/>
    <s v="Aligarh"/>
    <x v="2"/>
    <n v="50"/>
    <n v="1090.9100000000001"/>
    <m/>
    <s v="Medium"/>
    <s v="Small"/>
    <x v="0"/>
    <s v="2010s"/>
    <s v="Pulse"/>
    <n v="21.818200000000001"/>
  </r>
  <r>
    <n v="2016"/>
    <s v="Uttar Pradesh"/>
    <s v="Aligarh"/>
    <x v="3"/>
    <n v="2390"/>
    <n v="66.459999999999994"/>
    <m/>
    <s v="Low"/>
    <s v="Medium"/>
    <x v="0"/>
    <s v="2010s"/>
    <s v="Fiber"/>
    <n v="2.7807531380753134E-2"/>
  </r>
  <r>
    <n v="2017"/>
    <s v="Uttar Pradesh"/>
    <s v="Aligarh"/>
    <x v="0"/>
    <n v="107560"/>
    <n v="2585.37"/>
    <m/>
    <s v="Medium"/>
    <s v="Large"/>
    <x v="0"/>
    <s v="2010s"/>
    <s v="Cereal"/>
    <n v="2.4036537746374115E-2"/>
  </r>
  <r>
    <n v="2017"/>
    <s v="Uttar Pradesh"/>
    <s v="Aligarh"/>
    <x v="1"/>
    <n v="21940"/>
    <n v="2590.54"/>
    <m/>
    <s v="Medium"/>
    <s v="Large"/>
    <x v="0"/>
    <s v="2010s"/>
    <s v="Cereal"/>
    <n v="0.11807383773928896"/>
  </r>
  <r>
    <n v="2017"/>
    <s v="Uttar Pradesh"/>
    <s v="Aligarh"/>
    <x v="2"/>
    <n v="60"/>
    <n v="1046.8800000000001"/>
    <m/>
    <s v="Medium"/>
    <s v="Small"/>
    <x v="0"/>
    <s v="2010s"/>
    <s v="Pulse"/>
    <n v="17.448"/>
  </r>
  <r>
    <n v="2017"/>
    <s v="Uttar Pradesh"/>
    <s v="Aligarh"/>
    <x v="3"/>
    <n v="1980"/>
    <n v="88"/>
    <m/>
    <s v="Low"/>
    <s v="Medium"/>
    <x v="0"/>
    <s v="2010s"/>
    <s v="Fiber"/>
    <n v="4.4444444444444446E-2"/>
  </r>
  <r>
    <n v="2008"/>
    <s v="Uttar Pradesh"/>
    <s v="Mathura"/>
    <x v="0"/>
    <n v="42810"/>
    <n v="2643.77"/>
    <m/>
    <s v="Medium"/>
    <s v="Large"/>
    <x v="0"/>
    <s v="2000s"/>
    <s v="Cereal"/>
    <n v="6.1755898154636765E-2"/>
  </r>
  <r>
    <n v="2008"/>
    <s v="Uttar Pradesh"/>
    <s v="Mathura"/>
    <x v="1"/>
    <n v="160"/>
    <n v="2312.5"/>
    <m/>
    <s v="Medium"/>
    <s v="Small"/>
    <x v="0"/>
    <s v="2000s"/>
    <s v="Cereal"/>
    <n v="14.453125"/>
  </r>
  <r>
    <n v="2008"/>
    <s v="Uttar Pradesh"/>
    <s v="Mathura"/>
    <x v="2"/>
    <n v="30"/>
    <n v="1000"/>
    <m/>
    <s v="Medium"/>
    <s v="Small"/>
    <x v="0"/>
    <s v="2000s"/>
    <s v="Pulse"/>
    <n v="33.333333333333336"/>
  </r>
  <r>
    <n v="2008"/>
    <s v="Uttar Pradesh"/>
    <s v="Mathura"/>
    <x v="3"/>
    <n v="1180"/>
    <n v="220.34"/>
    <m/>
    <s v="Low"/>
    <s v="Medium"/>
    <x v="0"/>
    <s v="2000s"/>
    <s v="Fiber"/>
    <n v="0.18672881355932203"/>
  </r>
  <r>
    <n v="2009"/>
    <s v="Uttar Pradesh"/>
    <s v="Mathura"/>
    <x v="0"/>
    <n v="45460"/>
    <n v="2143.1999999999998"/>
    <m/>
    <s v="Medium"/>
    <s v="Large"/>
    <x v="0"/>
    <s v="2000s"/>
    <s v="Cereal"/>
    <n v="4.7144742630884293E-2"/>
  </r>
  <r>
    <n v="2009"/>
    <s v="Uttar Pradesh"/>
    <s v="Mathura"/>
    <x v="1"/>
    <n v="90"/>
    <n v="1666.67"/>
    <m/>
    <s v="Medium"/>
    <s v="Small"/>
    <x v="0"/>
    <s v="2000s"/>
    <s v="Cereal"/>
    <n v="18.518555555555558"/>
  </r>
  <r>
    <n v="2009"/>
    <s v="Uttar Pradesh"/>
    <s v="Mathura"/>
    <x v="2"/>
    <n v="30"/>
    <n v="1000"/>
    <m/>
    <s v="Medium"/>
    <s v="Small"/>
    <x v="0"/>
    <s v="2000s"/>
    <s v="Pulse"/>
    <n v="33.333333333333336"/>
  </r>
  <r>
    <n v="2009"/>
    <s v="Uttar Pradesh"/>
    <s v="Mathura"/>
    <x v="3"/>
    <n v="1120"/>
    <n v="169.64"/>
    <m/>
    <s v="Low"/>
    <s v="Medium"/>
    <x v="0"/>
    <s v="2000s"/>
    <s v="Fiber"/>
    <n v="0.15146428571428569"/>
  </r>
  <r>
    <n v="2010"/>
    <s v="Uttar Pradesh"/>
    <s v="Mathura"/>
    <x v="0"/>
    <n v="42270"/>
    <n v="2130.83"/>
    <m/>
    <s v="Medium"/>
    <s v="Large"/>
    <x v="0"/>
    <s v="2010s"/>
    <s v="Cereal"/>
    <n v="5.0409983439791813E-2"/>
  </r>
  <r>
    <n v="2010"/>
    <s v="Uttar Pradesh"/>
    <s v="Mathura"/>
    <x v="1"/>
    <n v="220"/>
    <n v="2227.27"/>
    <m/>
    <s v="Medium"/>
    <s v="Small"/>
    <x v="0"/>
    <s v="2010s"/>
    <s v="Cereal"/>
    <n v="10.123954545454545"/>
  </r>
  <r>
    <n v="2010"/>
    <s v="Uttar Pradesh"/>
    <s v="Mathura"/>
    <x v="2"/>
    <n v="20"/>
    <n v="2000"/>
    <m/>
    <s v="Medium"/>
    <s v="Small"/>
    <x v="0"/>
    <s v="2010s"/>
    <s v="Pulse"/>
    <n v="100"/>
  </r>
  <r>
    <n v="2010"/>
    <s v="Uttar Pradesh"/>
    <s v="Mathura"/>
    <x v="3"/>
    <n v="1170"/>
    <n v="264.95999999999998"/>
    <m/>
    <s v="Low"/>
    <s v="Medium"/>
    <x v="0"/>
    <s v="2010s"/>
    <s v="Fiber"/>
    <n v="0.22646153846153844"/>
  </r>
  <r>
    <n v="2011"/>
    <s v="Uttar Pradesh"/>
    <s v="Mathura"/>
    <x v="0"/>
    <n v="48020"/>
    <n v="2262.1799999999998"/>
    <m/>
    <s v="Medium"/>
    <s v="Large"/>
    <x v="0"/>
    <s v="2010s"/>
    <s v="Cereal"/>
    <n v="4.7109121199500205E-2"/>
  </r>
  <r>
    <n v="2011"/>
    <s v="Uttar Pradesh"/>
    <s v="Mathura"/>
    <x v="1"/>
    <n v="190"/>
    <n v="2473.6799999999998"/>
    <m/>
    <s v="Medium"/>
    <s v="Small"/>
    <x v="0"/>
    <s v="2010s"/>
    <s v="Cereal"/>
    <n v="13.019368421052631"/>
  </r>
  <r>
    <n v="2011"/>
    <s v="Uttar Pradesh"/>
    <s v="Mathura"/>
    <x v="2"/>
    <n v="20"/>
    <n v="2000"/>
    <m/>
    <s v="Medium"/>
    <s v="Small"/>
    <x v="0"/>
    <s v="2010s"/>
    <s v="Pulse"/>
    <n v="100"/>
  </r>
  <r>
    <n v="2011"/>
    <s v="Uttar Pradesh"/>
    <s v="Mathura"/>
    <x v="3"/>
    <n v="1230"/>
    <n v="276.42"/>
    <m/>
    <s v="Low"/>
    <s v="Medium"/>
    <x v="0"/>
    <s v="2010s"/>
    <s v="Fiber"/>
    <n v="0.22473170731707318"/>
  </r>
  <r>
    <n v="2012"/>
    <s v="Uttar Pradesh"/>
    <s v="Mathura"/>
    <x v="0"/>
    <n v="19300"/>
    <n v="2835.75"/>
    <m/>
    <s v="Medium"/>
    <s v="Large"/>
    <x v="0"/>
    <s v="2010s"/>
    <s v="Cereal"/>
    <n v="0.14693005181347149"/>
  </r>
  <r>
    <n v="2012"/>
    <s v="Uttar Pradesh"/>
    <s v="Mathura"/>
    <x v="1"/>
    <n v="170"/>
    <n v="2647.06"/>
    <m/>
    <s v="Medium"/>
    <s v="Small"/>
    <x v="0"/>
    <s v="2010s"/>
    <s v="Cereal"/>
    <n v="15.570941176470589"/>
  </r>
  <r>
    <n v="2012"/>
    <s v="Uttar Pradesh"/>
    <s v="Mathura"/>
    <x v="2"/>
    <n v="20"/>
    <n v="1500"/>
    <m/>
    <s v="Medium"/>
    <s v="Small"/>
    <x v="0"/>
    <s v="2010s"/>
    <s v="Pulse"/>
    <n v="75"/>
  </r>
  <r>
    <n v="2012"/>
    <s v="Uttar Pradesh"/>
    <s v="Mathura"/>
    <x v="3"/>
    <n v="1410"/>
    <n v="269.5"/>
    <m/>
    <s v="Low"/>
    <s v="Medium"/>
    <x v="0"/>
    <s v="2010s"/>
    <s v="Fiber"/>
    <n v="0.19113475177304964"/>
  </r>
  <r>
    <n v="2013"/>
    <s v="Uttar Pradesh"/>
    <s v="Mathura"/>
    <x v="0"/>
    <n v="52650"/>
    <n v="2404.1799999999998"/>
    <m/>
    <s v="Medium"/>
    <s v="Large"/>
    <x v="0"/>
    <s v="2010s"/>
    <s v="Cereal"/>
    <n v="4.5663437796771129E-2"/>
  </r>
  <r>
    <n v="2013"/>
    <s v="Uttar Pradesh"/>
    <s v="Mathura"/>
    <x v="1"/>
    <n v="150"/>
    <n v="2600"/>
    <m/>
    <s v="Medium"/>
    <s v="Small"/>
    <x v="0"/>
    <s v="2010s"/>
    <s v="Cereal"/>
    <n v="17.333333333333332"/>
  </r>
  <r>
    <n v="2013"/>
    <s v="Uttar Pradesh"/>
    <s v="Mathura"/>
    <x v="2"/>
    <n v="20"/>
    <n v="1500"/>
    <m/>
    <s v="Medium"/>
    <s v="Small"/>
    <x v="0"/>
    <s v="2010s"/>
    <s v="Pulse"/>
    <n v="75"/>
  </r>
  <r>
    <n v="2013"/>
    <s v="Uttar Pradesh"/>
    <s v="Mathura"/>
    <x v="3"/>
    <n v="1220"/>
    <n v="270.49"/>
    <m/>
    <s v="Low"/>
    <s v="Medium"/>
    <x v="0"/>
    <s v="2010s"/>
    <s v="Fiber"/>
    <n v="0.22171311475409836"/>
  </r>
  <r>
    <n v="2014"/>
    <s v="Uttar Pradesh"/>
    <s v="Mathura"/>
    <x v="0"/>
    <n v="49400"/>
    <n v="2323.08"/>
    <m/>
    <s v="Medium"/>
    <s v="Large"/>
    <x v="0"/>
    <s v="2010s"/>
    <s v="Cereal"/>
    <n v="4.7025910931174086E-2"/>
  </r>
  <r>
    <n v="2014"/>
    <s v="Uttar Pradesh"/>
    <s v="Mathura"/>
    <x v="1"/>
    <n v="250"/>
    <n v="2440"/>
    <m/>
    <s v="Medium"/>
    <s v="Small"/>
    <x v="0"/>
    <s v="2010s"/>
    <s v="Cereal"/>
    <n v="9.76"/>
  </r>
  <r>
    <n v="2014"/>
    <s v="Uttar Pradesh"/>
    <s v="Mathura"/>
    <x v="2"/>
    <n v="20"/>
    <n v="1000"/>
    <m/>
    <s v="Medium"/>
    <s v="Small"/>
    <x v="0"/>
    <s v="2010s"/>
    <s v="Pulse"/>
    <n v="50"/>
  </r>
  <r>
    <n v="2014"/>
    <s v="Uttar Pradesh"/>
    <s v="Mathura"/>
    <x v="3"/>
    <n v="1510"/>
    <n v="52.98"/>
    <m/>
    <s v="Low"/>
    <s v="Medium"/>
    <x v="0"/>
    <s v="2010s"/>
    <s v="Fiber"/>
    <n v="3.5086092715231783E-2"/>
  </r>
  <r>
    <n v="2015"/>
    <s v="Uttar Pradesh"/>
    <s v="Mathura"/>
    <x v="0"/>
    <n v="48720"/>
    <n v="2224.14"/>
    <m/>
    <s v="Medium"/>
    <s v="Large"/>
    <x v="0"/>
    <s v="2010s"/>
    <s v="Cereal"/>
    <n v="4.5651477832512312E-2"/>
  </r>
  <r>
    <n v="2015"/>
    <s v="Uttar Pradesh"/>
    <s v="Mathura"/>
    <x v="1"/>
    <n v="200"/>
    <n v="2650"/>
    <m/>
    <s v="Medium"/>
    <s v="Small"/>
    <x v="0"/>
    <s v="2010s"/>
    <s v="Cereal"/>
    <n v="13.25"/>
  </r>
  <r>
    <n v="2015"/>
    <s v="Uttar Pradesh"/>
    <s v="Mathura"/>
    <x v="2"/>
    <n v="20"/>
    <n v="500"/>
    <m/>
    <s v="Low"/>
    <s v="Small"/>
    <x v="0"/>
    <s v="2010s"/>
    <s v="Pulse"/>
    <n v="25"/>
  </r>
  <r>
    <n v="2015"/>
    <s v="Uttar Pradesh"/>
    <s v="Mathura"/>
    <x v="3"/>
    <n v="1420"/>
    <n v="63.38"/>
    <m/>
    <s v="Low"/>
    <s v="Medium"/>
    <x v="0"/>
    <s v="2010s"/>
    <s v="Fiber"/>
    <n v="4.4633802816901408E-2"/>
  </r>
  <r>
    <n v="2016"/>
    <s v="Uttar Pradesh"/>
    <s v="Mathura"/>
    <x v="0"/>
    <n v="47920"/>
    <n v="2313.9899999999998"/>
    <m/>
    <s v="Medium"/>
    <s v="Large"/>
    <x v="0"/>
    <s v="2010s"/>
    <s v="Cereal"/>
    <n v="4.8288606010016687E-2"/>
  </r>
  <r>
    <n v="2016"/>
    <s v="Uttar Pradesh"/>
    <s v="Mathura"/>
    <x v="1"/>
    <n v="160"/>
    <n v="2751.59"/>
    <m/>
    <s v="Medium"/>
    <s v="Small"/>
    <x v="0"/>
    <s v="2010s"/>
    <s v="Cereal"/>
    <n v="17.197437499999999"/>
  </r>
  <r>
    <n v="2016"/>
    <s v="Uttar Pradesh"/>
    <s v="Mathura"/>
    <x v="3"/>
    <n v="2610"/>
    <n v="62.9"/>
    <m/>
    <s v="Low"/>
    <s v="Medium"/>
    <x v="0"/>
    <s v="2010s"/>
    <s v="Fiber"/>
    <n v="2.4099616858237548E-2"/>
  </r>
  <r>
    <n v="2017"/>
    <s v="Uttar Pradesh"/>
    <s v="Mathura"/>
    <x v="0"/>
    <n v="46130"/>
    <n v="1811"/>
    <m/>
    <s v="Medium"/>
    <s v="Large"/>
    <x v="0"/>
    <s v="2010s"/>
    <s v="Cereal"/>
    <n v="3.9258616952091915E-2"/>
  </r>
  <r>
    <n v="2017"/>
    <s v="Uttar Pradesh"/>
    <s v="Mathura"/>
    <x v="1"/>
    <n v="150"/>
    <n v="2856.16"/>
    <m/>
    <s v="Medium"/>
    <s v="Small"/>
    <x v="0"/>
    <s v="2010s"/>
    <s v="Cereal"/>
    <n v="19.041066666666666"/>
  </r>
  <r>
    <n v="2017"/>
    <s v="Uttar Pradesh"/>
    <s v="Mathura"/>
    <x v="2"/>
    <n v="30"/>
    <n v="1896.55"/>
    <m/>
    <s v="Medium"/>
    <s v="Small"/>
    <x v="0"/>
    <s v="2010s"/>
    <s v="Pulse"/>
    <n v="63.218333333333334"/>
  </r>
  <r>
    <n v="2017"/>
    <s v="Uttar Pradesh"/>
    <s v="Mathura"/>
    <x v="3"/>
    <n v="1620"/>
    <n v="44.86"/>
    <m/>
    <s v="Low"/>
    <s v="Medium"/>
    <x v="0"/>
    <s v="2010s"/>
    <s v="Fiber"/>
    <n v="2.7691358024691359E-2"/>
  </r>
  <r>
    <n v="2008"/>
    <s v="Uttar Pradesh"/>
    <s v="Agra"/>
    <x v="0"/>
    <n v="10720"/>
    <n v="2673.14"/>
    <m/>
    <s v="Medium"/>
    <s v="Large"/>
    <x v="0"/>
    <s v="2000s"/>
    <s v="Cereal"/>
    <n v="0.24936007462686566"/>
  </r>
  <r>
    <n v="2008"/>
    <s v="Uttar Pradesh"/>
    <s v="Agra"/>
    <x v="1"/>
    <n v="3200"/>
    <n v="2637.16"/>
    <m/>
    <s v="Medium"/>
    <s v="Medium"/>
    <x v="0"/>
    <s v="2000s"/>
    <s v="Cereal"/>
    <n v="0.82411249999999991"/>
  </r>
  <r>
    <n v="2008"/>
    <s v="Uttar Pradesh"/>
    <s v="Agra"/>
    <x v="2"/>
    <n v="1850"/>
    <n v="998.17"/>
    <m/>
    <s v="Low"/>
    <s v="Medium"/>
    <x v="0"/>
    <s v="2000s"/>
    <s v="Pulse"/>
    <n v="0.53955135135135135"/>
  </r>
  <r>
    <n v="2008"/>
    <s v="Uttar Pradesh"/>
    <s v="Agra"/>
    <x v="3"/>
    <n v="250"/>
    <n v="200"/>
    <m/>
    <s v="Low"/>
    <s v="Small"/>
    <x v="0"/>
    <s v="2000s"/>
    <s v="Fiber"/>
    <n v="0.8"/>
  </r>
  <r>
    <n v="2009"/>
    <s v="Uttar Pradesh"/>
    <s v="Agra"/>
    <x v="0"/>
    <n v="11260"/>
    <n v="2401.56"/>
    <m/>
    <s v="Medium"/>
    <s v="Large"/>
    <x v="0"/>
    <s v="2000s"/>
    <s v="Cereal"/>
    <n v="0.21328241563055061"/>
  </r>
  <r>
    <n v="2009"/>
    <s v="Uttar Pradesh"/>
    <s v="Agra"/>
    <x v="1"/>
    <n v="2930"/>
    <n v="2412.0300000000002"/>
    <m/>
    <s v="Medium"/>
    <s v="Medium"/>
    <x v="0"/>
    <s v="2000s"/>
    <s v="Cereal"/>
    <n v="0.82321843003412976"/>
  </r>
  <r>
    <n v="2009"/>
    <s v="Uttar Pradesh"/>
    <s v="Agra"/>
    <x v="2"/>
    <n v="1740"/>
    <n v="825.67"/>
    <m/>
    <s v="Low"/>
    <s v="Medium"/>
    <x v="0"/>
    <s v="2000s"/>
    <s v="Pulse"/>
    <n v="0.47452298850574709"/>
  </r>
  <r>
    <n v="2009"/>
    <s v="Uttar Pradesh"/>
    <s v="Agra"/>
    <x v="3"/>
    <n v="330"/>
    <n v="181.82"/>
    <m/>
    <s v="Low"/>
    <s v="Small"/>
    <x v="0"/>
    <s v="2000s"/>
    <s v="Fiber"/>
    <n v="0.550969696969697"/>
  </r>
  <r>
    <n v="2010"/>
    <s v="Uttar Pradesh"/>
    <s v="Agra"/>
    <x v="0"/>
    <n v="11410"/>
    <n v="2453.39"/>
    <m/>
    <s v="Medium"/>
    <s v="Large"/>
    <x v="0"/>
    <s v="2010s"/>
    <s v="Cereal"/>
    <n v="0.21502103418054339"/>
  </r>
  <r>
    <n v="2010"/>
    <s v="Uttar Pradesh"/>
    <s v="Agra"/>
    <x v="1"/>
    <n v="2910"/>
    <n v="2383.35"/>
    <m/>
    <s v="Medium"/>
    <s v="Medium"/>
    <x v="0"/>
    <s v="2010s"/>
    <s v="Cereal"/>
    <n v="0.81902061855670105"/>
  </r>
  <r>
    <n v="2010"/>
    <s v="Uttar Pradesh"/>
    <s v="Agra"/>
    <x v="2"/>
    <n v="1430"/>
    <n v="1854.72"/>
    <m/>
    <s v="Medium"/>
    <s v="Medium"/>
    <x v="0"/>
    <s v="2010s"/>
    <s v="Pulse"/>
    <n v="1.297006993006993"/>
  </r>
  <r>
    <n v="2010"/>
    <s v="Uttar Pradesh"/>
    <s v="Agra"/>
    <x v="3"/>
    <n v="380"/>
    <n v="265.39"/>
    <m/>
    <s v="Low"/>
    <s v="Small"/>
    <x v="0"/>
    <s v="2010s"/>
    <s v="Fiber"/>
    <n v="0.69839473684210518"/>
  </r>
  <r>
    <n v="2011"/>
    <s v="Uttar Pradesh"/>
    <s v="Agra"/>
    <x v="0"/>
    <n v="12250"/>
    <n v="2695.22"/>
    <m/>
    <s v="Medium"/>
    <s v="Large"/>
    <x v="0"/>
    <s v="2010s"/>
    <s v="Cereal"/>
    <n v="0.22001795918367345"/>
  </r>
  <r>
    <n v="2011"/>
    <s v="Uttar Pradesh"/>
    <s v="Agra"/>
    <x v="1"/>
    <n v="3100"/>
    <n v="2738.97"/>
    <m/>
    <s v="Medium"/>
    <s v="Medium"/>
    <x v="0"/>
    <s v="2010s"/>
    <s v="Cereal"/>
    <n v="0.88353870967741932"/>
  </r>
  <r>
    <n v="2011"/>
    <s v="Uttar Pradesh"/>
    <s v="Agra"/>
    <x v="2"/>
    <n v="1130"/>
    <n v="1522.15"/>
    <m/>
    <s v="Medium"/>
    <s v="Medium"/>
    <x v="0"/>
    <s v="2010s"/>
    <s v="Pulse"/>
    <n v="1.3470353982300887"/>
  </r>
  <r>
    <n v="2011"/>
    <s v="Uttar Pradesh"/>
    <s v="Agra"/>
    <x v="3"/>
    <n v="350"/>
    <n v="282.97000000000003"/>
    <m/>
    <s v="Low"/>
    <s v="Small"/>
    <x v="0"/>
    <s v="2010s"/>
    <s v="Fiber"/>
    <n v="0.80848571428571436"/>
  </r>
  <r>
    <n v="2012"/>
    <s v="Uttar Pradesh"/>
    <s v="Agra"/>
    <x v="0"/>
    <n v="10150"/>
    <n v="2726.38"/>
    <m/>
    <s v="Medium"/>
    <s v="Large"/>
    <x v="0"/>
    <s v="2010s"/>
    <s v="Cereal"/>
    <n v="0.26860886699507391"/>
  </r>
  <r>
    <n v="2012"/>
    <s v="Uttar Pradesh"/>
    <s v="Agra"/>
    <x v="1"/>
    <n v="3160"/>
    <n v="2562.6799999999998"/>
    <m/>
    <s v="Medium"/>
    <s v="Medium"/>
    <x v="0"/>
    <s v="2010s"/>
    <s v="Cereal"/>
    <n v="0.8109746835443038"/>
  </r>
  <r>
    <n v="2012"/>
    <s v="Uttar Pradesh"/>
    <s v="Agra"/>
    <x v="2"/>
    <n v="1740"/>
    <n v="1800.39"/>
    <m/>
    <s v="Medium"/>
    <s v="Medium"/>
    <x v="0"/>
    <s v="2010s"/>
    <s v="Pulse"/>
    <n v="1.0347068965517241"/>
  </r>
  <r>
    <n v="2012"/>
    <s v="Uttar Pradesh"/>
    <s v="Agra"/>
    <x v="3"/>
    <n v="1070"/>
    <n v="270.17"/>
    <m/>
    <s v="Low"/>
    <s v="Medium"/>
    <x v="0"/>
    <s v="2010s"/>
    <s v="Fiber"/>
    <n v="0.25249532710280376"/>
  </r>
  <r>
    <n v="2013"/>
    <s v="Uttar Pradesh"/>
    <s v="Agra"/>
    <x v="0"/>
    <n v="16030"/>
    <n v="2660.53"/>
    <m/>
    <s v="Medium"/>
    <s v="Large"/>
    <x v="0"/>
    <s v="2010s"/>
    <s v="Cereal"/>
    <n v="0.16597192763568311"/>
  </r>
  <r>
    <n v="2013"/>
    <s v="Uttar Pradesh"/>
    <s v="Agra"/>
    <x v="1"/>
    <n v="2470"/>
    <n v="3144.66"/>
    <m/>
    <s v="High"/>
    <s v="Medium"/>
    <x v="0"/>
    <s v="2010s"/>
    <s v="Cereal"/>
    <n v="1.2731417004048582"/>
  </r>
  <r>
    <n v="2013"/>
    <s v="Uttar Pradesh"/>
    <s v="Agra"/>
    <x v="2"/>
    <n v="1650"/>
    <n v="1888.23"/>
    <m/>
    <s v="Medium"/>
    <s v="Medium"/>
    <x v="0"/>
    <s v="2010s"/>
    <s v="Pulse"/>
    <n v="1.1443818181818182"/>
  </r>
  <r>
    <n v="2013"/>
    <s v="Uttar Pradesh"/>
    <s v="Agra"/>
    <x v="3"/>
    <n v="720"/>
    <n v="262.64999999999998"/>
    <m/>
    <s v="Low"/>
    <s v="Small"/>
    <x v="0"/>
    <s v="2010s"/>
    <s v="Fiber"/>
    <n v="0.36479166666666663"/>
  </r>
  <r>
    <n v="2014"/>
    <s v="Uttar Pradesh"/>
    <s v="Agra"/>
    <x v="0"/>
    <n v="18090"/>
    <n v="2403.7399999999998"/>
    <m/>
    <s v="Medium"/>
    <s v="Large"/>
    <x v="0"/>
    <s v="2010s"/>
    <s v="Cereal"/>
    <n v="0.13287672747374238"/>
  </r>
  <r>
    <n v="2014"/>
    <s v="Uttar Pradesh"/>
    <s v="Agra"/>
    <x v="1"/>
    <n v="4040"/>
    <n v="2535.9499999999998"/>
    <m/>
    <s v="Medium"/>
    <s v="Medium"/>
    <x v="0"/>
    <s v="2010s"/>
    <s v="Cereal"/>
    <n v="0.62771039603960388"/>
  </r>
  <r>
    <n v="2014"/>
    <s v="Uttar Pradesh"/>
    <s v="Agra"/>
    <x v="2"/>
    <n v="690"/>
    <n v="1131.05"/>
    <m/>
    <s v="Medium"/>
    <s v="Small"/>
    <x v="0"/>
    <s v="2010s"/>
    <s v="Pulse"/>
    <n v="1.6392028985507245"/>
  </r>
  <r>
    <n v="2014"/>
    <s v="Uttar Pradesh"/>
    <s v="Agra"/>
    <x v="3"/>
    <n v="1580"/>
    <n v="50.74"/>
    <m/>
    <s v="Low"/>
    <s v="Medium"/>
    <x v="0"/>
    <s v="2010s"/>
    <s v="Fiber"/>
    <n v="3.211392405063291E-2"/>
  </r>
  <r>
    <n v="2015"/>
    <s v="Uttar Pradesh"/>
    <s v="Agra"/>
    <x v="0"/>
    <n v="17400"/>
    <n v="2397.9"/>
    <m/>
    <s v="Medium"/>
    <s v="Large"/>
    <x v="0"/>
    <s v="2010s"/>
    <s v="Cereal"/>
    <n v="0.13781034482758622"/>
  </r>
  <r>
    <n v="2015"/>
    <s v="Uttar Pradesh"/>
    <s v="Agra"/>
    <x v="1"/>
    <n v="3270"/>
    <n v="2512.5100000000002"/>
    <m/>
    <s v="Medium"/>
    <s v="Medium"/>
    <x v="0"/>
    <s v="2010s"/>
    <s v="Cereal"/>
    <n v="0.76835168195718662"/>
  </r>
  <r>
    <n v="2015"/>
    <s v="Uttar Pradesh"/>
    <s v="Agra"/>
    <x v="2"/>
    <n v="620"/>
    <n v="713.46"/>
    <m/>
    <s v="Low"/>
    <s v="Small"/>
    <x v="0"/>
    <s v="2010s"/>
    <s v="Pulse"/>
    <n v="1.150741935483871"/>
  </r>
  <r>
    <n v="2015"/>
    <s v="Uttar Pradesh"/>
    <s v="Agra"/>
    <x v="3"/>
    <n v="2880"/>
    <n v="65.97"/>
    <m/>
    <s v="Low"/>
    <s v="Medium"/>
    <x v="0"/>
    <s v="2010s"/>
    <s v="Fiber"/>
    <n v="2.290625E-2"/>
  </r>
  <r>
    <n v="2016"/>
    <s v="Uttar Pradesh"/>
    <s v="Agra"/>
    <x v="0"/>
    <n v="13080"/>
    <n v="2611.16"/>
    <m/>
    <s v="Medium"/>
    <s v="Large"/>
    <x v="0"/>
    <s v="2010s"/>
    <s v="Cereal"/>
    <n v="0.19962996941896025"/>
  </r>
  <r>
    <n v="2016"/>
    <s v="Uttar Pradesh"/>
    <s v="Agra"/>
    <x v="1"/>
    <n v="3940"/>
    <n v="2614.79"/>
    <m/>
    <s v="Medium"/>
    <s v="Medium"/>
    <x v="0"/>
    <s v="2010s"/>
    <s v="Cereal"/>
    <n v="0.66365228426395939"/>
  </r>
  <r>
    <n v="2016"/>
    <s v="Uttar Pradesh"/>
    <s v="Agra"/>
    <x v="2"/>
    <n v="2690"/>
    <n v="1869.59"/>
    <m/>
    <s v="Medium"/>
    <s v="Medium"/>
    <x v="0"/>
    <s v="2010s"/>
    <s v="Pulse"/>
    <n v="0.69501486988847583"/>
  </r>
  <r>
    <n v="2016"/>
    <s v="Uttar Pradesh"/>
    <s v="Agra"/>
    <x v="3"/>
    <n v="340"/>
    <n v="62.86"/>
    <m/>
    <s v="Low"/>
    <s v="Small"/>
    <x v="0"/>
    <s v="2010s"/>
    <s v="Fiber"/>
    <n v="0.18488235294117647"/>
  </r>
  <r>
    <n v="2017"/>
    <s v="Uttar Pradesh"/>
    <s v="Agra"/>
    <x v="0"/>
    <n v="12910"/>
    <n v="2638.98"/>
    <m/>
    <s v="Medium"/>
    <s v="Large"/>
    <x v="0"/>
    <s v="2010s"/>
    <s v="Cereal"/>
    <n v="0.20441363284275754"/>
  </r>
  <r>
    <n v="2017"/>
    <s v="Uttar Pradesh"/>
    <s v="Agra"/>
    <x v="1"/>
    <n v="2640"/>
    <n v="2800.44"/>
    <m/>
    <s v="Medium"/>
    <s v="Medium"/>
    <x v="0"/>
    <s v="2010s"/>
    <s v="Cereal"/>
    <n v="1.0607727272727272"/>
  </r>
  <r>
    <n v="2017"/>
    <s v="Uttar Pradesh"/>
    <s v="Agra"/>
    <x v="2"/>
    <n v="1130"/>
    <n v="1900.56"/>
    <m/>
    <s v="Medium"/>
    <s v="Medium"/>
    <x v="0"/>
    <s v="2010s"/>
    <s v="Pulse"/>
    <n v="1.6819115044247788"/>
  </r>
  <r>
    <n v="2017"/>
    <s v="Uttar Pradesh"/>
    <s v="Agra"/>
    <x v="3"/>
    <n v="330"/>
    <n v="44.73"/>
    <m/>
    <s v="Low"/>
    <s v="Small"/>
    <x v="0"/>
    <s v="2010s"/>
    <s v="Fiber"/>
    <n v="0.13554545454545452"/>
  </r>
  <r>
    <n v="2008"/>
    <s v="Uttar Pradesh"/>
    <s v="Mainpuri"/>
    <x v="0"/>
    <n v="101040"/>
    <n v="2564.0700000000002"/>
    <m/>
    <s v="Medium"/>
    <s v="Large"/>
    <x v="0"/>
    <s v="2000s"/>
    <s v="Cereal"/>
    <n v="2.5376781472684087E-2"/>
  </r>
  <r>
    <n v="2008"/>
    <s v="Uttar Pradesh"/>
    <s v="Mainpuri"/>
    <x v="1"/>
    <n v="62300"/>
    <n v="2402.92"/>
    <m/>
    <s v="Medium"/>
    <s v="Large"/>
    <x v="0"/>
    <s v="2000s"/>
    <s v="Cereal"/>
    <n v="3.8570144462279292E-2"/>
  </r>
  <r>
    <n v="2008"/>
    <s v="Uttar Pradesh"/>
    <s v="Mainpuri"/>
    <x v="2"/>
    <n v="1390"/>
    <n v="995.24"/>
    <m/>
    <s v="Low"/>
    <s v="Medium"/>
    <x v="0"/>
    <s v="2000s"/>
    <s v="Pulse"/>
    <n v="0.71599999999999997"/>
  </r>
  <r>
    <n v="2009"/>
    <s v="Uttar Pradesh"/>
    <s v="Mainpuri"/>
    <x v="0"/>
    <n v="61420"/>
    <n v="2453.09"/>
    <m/>
    <s v="Medium"/>
    <s v="Large"/>
    <x v="0"/>
    <s v="2000s"/>
    <s v="Cereal"/>
    <n v="3.9939596222728753E-2"/>
  </r>
  <r>
    <n v="2009"/>
    <s v="Uttar Pradesh"/>
    <s v="Mainpuri"/>
    <x v="1"/>
    <n v="38010"/>
    <n v="1871.4"/>
    <m/>
    <s v="Medium"/>
    <s v="Large"/>
    <x v="0"/>
    <s v="2000s"/>
    <s v="Cereal"/>
    <n v="4.923441199684294E-2"/>
  </r>
  <r>
    <n v="2009"/>
    <s v="Uttar Pradesh"/>
    <s v="Mainpuri"/>
    <x v="2"/>
    <n v="1260"/>
    <n v="828.05"/>
    <m/>
    <s v="Low"/>
    <s v="Medium"/>
    <x v="0"/>
    <s v="2000s"/>
    <s v="Pulse"/>
    <n v="0.6571825396825397"/>
  </r>
  <r>
    <n v="2010"/>
    <s v="Uttar Pradesh"/>
    <s v="Mainpuri"/>
    <x v="0"/>
    <n v="77410"/>
    <n v="2450.29"/>
    <m/>
    <s v="Medium"/>
    <s v="Large"/>
    <x v="0"/>
    <s v="2010s"/>
    <s v="Cereal"/>
    <n v="3.1653403952977652E-2"/>
  </r>
  <r>
    <n v="2010"/>
    <s v="Uttar Pradesh"/>
    <s v="Mainpuri"/>
    <x v="1"/>
    <n v="50180"/>
    <n v="2197.9699999999998"/>
    <m/>
    <s v="Medium"/>
    <s v="Large"/>
    <x v="0"/>
    <s v="2010s"/>
    <s v="Cereal"/>
    <n v="4.3801713830211232E-2"/>
  </r>
  <r>
    <n v="2010"/>
    <s v="Uttar Pradesh"/>
    <s v="Mainpuri"/>
    <x v="2"/>
    <n v="1100"/>
    <n v="1816.27"/>
    <m/>
    <s v="Medium"/>
    <s v="Medium"/>
    <x v="0"/>
    <s v="2010s"/>
    <s v="Pulse"/>
    <n v="1.6511545454545455"/>
  </r>
  <r>
    <n v="2011"/>
    <s v="Uttar Pradesh"/>
    <s v="Mainpuri"/>
    <x v="0"/>
    <n v="76910"/>
    <n v="2582.8000000000002"/>
    <m/>
    <s v="Medium"/>
    <s v="Large"/>
    <x v="0"/>
    <s v="2010s"/>
    <s v="Cereal"/>
    <n v="3.3582108958522948E-2"/>
  </r>
  <r>
    <n v="2011"/>
    <s v="Uttar Pradesh"/>
    <s v="Mainpuri"/>
    <x v="1"/>
    <n v="48210"/>
    <n v="2566.89"/>
    <m/>
    <s v="Medium"/>
    <s v="Large"/>
    <x v="0"/>
    <s v="2010s"/>
    <s v="Cereal"/>
    <n v="5.324393279402613E-2"/>
  </r>
  <r>
    <n v="2011"/>
    <s v="Uttar Pradesh"/>
    <s v="Mainpuri"/>
    <x v="2"/>
    <n v="1220"/>
    <n v="1516.35"/>
    <m/>
    <s v="Medium"/>
    <s v="Medium"/>
    <x v="0"/>
    <s v="2010s"/>
    <s v="Pulse"/>
    <n v="1.2429098360655737"/>
  </r>
  <r>
    <n v="2012"/>
    <s v="Uttar Pradesh"/>
    <s v="Mainpuri"/>
    <x v="0"/>
    <n v="72720"/>
    <n v="2669.52"/>
    <m/>
    <s v="Medium"/>
    <s v="Large"/>
    <x v="0"/>
    <s v="2010s"/>
    <s v="Cereal"/>
    <n v="3.6709570957095712E-2"/>
  </r>
  <r>
    <n v="2012"/>
    <s v="Uttar Pradesh"/>
    <s v="Mainpuri"/>
    <x v="1"/>
    <n v="47500"/>
    <n v="2672.67"/>
    <m/>
    <s v="Medium"/>
    <s v="Large"/>
    <x v="0"/>
    <s v="2010s"/>
    <s v="Cereal"/>
    <n v="5.6266736842105265E-2"/>
  </r>
  <r>
    <n v="2012"/>
    <s v="Uttar Pradesh"/>
    <s v="Mainpuri"/>
    <x v="2"/>
    <n v="1190"/>
    <n v="1804.47"/>
    <m/>
    <s v="Medium"/>
    <s v="Medium"/>
    <x v="0"/>
    <s v="2010s"/>
    <s v="Pulse"/>
    <n v="1.5163613445378152"/>
  </r>
  <r>
    <n v="2013"/>
    <s v="Uttar Pradesh"/>
    <s v="Mainpuri"/>
    <x v="0"/>
    <n v="79430"/>
    <n v="2659.47"/>
    <m/>
    <s v="Medium"/>
    <s v="Large"/>
    <x v="0"/>
    <s v="2010s"/>
    <s v="Cereal"/>
    <n v="3.3481933778169458E-2"/>
  </r>
  <r>
    <n v="2013"/>
    <s v="Uttar Pradesh"/>
    <s v="Mainpuri"/>
    <x v="1"/>
    <n v="45750"/>
    <n v="2685.3"/>
    <m/>
    <s v="Medium"/>
    <s v="Large"/>
    <x v="0"/>
    <s v="2010s"/>
    <s v="Cereal"/>
    <n v="5.8695081967213118E-2"/>
  </r>
  <r>
    <n v="2013"/>
    <s v="Uttar Pradesh"/>
    <s v="Mainpuri"/>
    <x v="2"/>
    <n v="1600"/>
    <n v="1884.03"/>
    <m/>
    <s v="Medium"/>
    <s v="Medium"/>
    <x v="0"/>
    <s v="2010s"/>
    <s v="Pulse"/>
    <n v="1.1775187499999999"/>
  </r>
  <r>
    <n v="2014"/>
    <s v="Uttar Pradesh"/>
    <s v="Mainpuri"/>
    <x v="0"/>
    <n v="88630"/>
    <n v="2576.7399999999998"/>
    <m/>
    <s v="Medium"/>
    <s v="Large"/>
    <x v="0"/>
    <s v="2010s"/>
    <s v="Cereal"/>
    <n v="2.9073000112828609E-2"/>
  </r>
  <r>
    <n v="2014"/>
    <s v="Uttar Pradesh"/>
    <s v="Mainpuri"/>
    <x v="1"/>
    <n v="57900"/>
    <n v="2565.71"/>
    <m/>
    <s v="Medium"/>
    <s v="Large"/>
    <x v="0"/>
    <s v="2010s"/>
    <s v="Cereal"/>
    <n v="4.4312780656303973E-2"/>
  </r>
  <r>
    <n v="2014"/>
    <s v="Uttar Pradesh"/>
    <s v="Mainpuri"/>
    <x v="2"/>
    <n v="1120"/>
    <n v="1124.6199999999999"/>
    <m/>
    <s v="Medium"/>
    <s v="Medium"/>
    <x v="0"/>
    <s v="2010s"/>
    <s v="Pulse"/>
    <n v="1.0041249999999999"/>
  </r>
  <r>
    <n v="2015"/>
    <s v="Uttar Pradesh"/>
    <s v="Mainpuri"/>
    <x v="0"/>
    <n v="88430"/>
    <n v="2594.1"/>
    <m/>
    <s v="Medium"/>
    <s v="Large"/>
    <x v="0"/>
    <s v="2010s"/>
    <s v="Cereal"/>
    <n v="2.9335067284858077E-2"/>
  </r>
  <r>
    <n v="2015"/>
    <s v="Uttar Pradesh"/>
    <s v="Mainpuri"/>
    <x v="1"/>
    <n v="54550"/>
    <n v="2825.56"/>
    <m/>
    <s v="Medium"/>
    <s v="Large"/>
    <x v="0"/>
    <s v="2010s"/>
    <s v="Cereal"/>
    <n v="5.1797616865261228E-2"/>
  </r>
  <r>
    <n v="2015"/>
    <s v="Uttar Pradesh"/>
    <s v="Mainpuri"/>
    <x v="2"/>
    <n v="1250"/>
    <n v="710.13"/>
    <m/>
    <s v="Low"/>
    <s v="Medium"/>
    <x v="0"/>
    <s v="2010s"/>
    <s v="Pulse"/>
    <n v="0.56810399999999994"/>
  </r>
  <r>
    <n v="2016"/>
    <s v="Uttar Pradesh"/>
    <s v="Mainpuri"/>
    <x v="0"/>
    <n v="78270"/>
    <n v="2528.67"/>
    <m/>
    <s v="Medium"/>
    <s v="Large"/>
    <x v="0"/>
    <s v="2010s"/>
    <s v="Cereal"/>
    <n v="3.2307014181678806E-2"/>
  </r>
  <r>
    <n v="2016"/>
    <s v="Uttar Pradesh"/>
    <s v="Mainpuri"/>
    <x v="1"/>
    <n v="47930"/>
    <n v="2964.07"/>
    <m/>
    <s v="Medium"/>
    <s v="Large"/>
    <x v="0"/>
    <s v="2010s"/>
    <s v="Cereal"/>
    <n v="6.1841644064260383E-2"/>
  </r>
  <r>
    <n v="2016"/>
    <s v="Uttar Pradesh"/>
    <s v="Mainpuri"/>
    <x v="2"/>
    <n v="1240"/>
    <n v="1869.62"/>
    <m/>
    <s v="Medium"/>
    <s v="Medium"/>
    <x v="0"/>
    <s v="2010s"/>
    <s v="Pulse"/>
    <n v="1.507758064516129"/>
  </r>
  <r>
    <n v="2016"/>
    <s v="Uttar Pradesh"/>
    <s v="Mainpuri"/>
    <x v="3"/>
    <n v="10"/>
    <n v="64.290000000000006"/>
    <m/>
    <s v="Low"/>
    <s v="Small"/>
    <x v="0"/>
    <s v="2010s"/>
    <s v="Fiber"/>
    <n v="6.4290000000000003"/>
  </r>
  <r>
    <n v="2017"/>
    <s v="Uttar Pradesh"/>
    <s v="Mainpuri"/>
    <x v="0"/>
    <n v="76610"/>
    <n v="2957.82"/>
    <m/>
    <s v="Medium"/>
    <s v="Large"/>
    <x v="0"/>
    <s v="2010s"/>
    <s v="Cereal"/>
    <n v="3.8608797807074796E-2"/>
  </r>
  <r>
    <n v="2017"/>
    <s v="Uttar Pradesh"/>
    <s v="Mainpuri"/>
    <x v="1"/>
    <n v="45710"/>
    <n v="3073.28"/>
    <m/>
    <s v="High"/>
    <s v="Large"/>
    <x v="0"/>
    <s v="2010s"/>
    <s v="Cereal"/>
    <n v="6.7234303215926494E-2"/>
  </r>
  <r>
    <n v="2017"/>
    <s v="Uttar Pradesh"/>
    <s v="Mainpuri"/>
    <x v="2"/>
    <n v="860"/>
    <n v="1900.19"/>
    <m/>
    <s v="Medium"/>
    <s v="Small"/>
    <x v="0"/>
    <s v="2010s"/>
    <s v="Pulse"/>
    <n v="2.2095232558139535"/>
  </r>
  <r>
    <n v="2017"/>
    <s v="Uttar Pradesh"/>
    <s v="Mainpuri"/>
    <x v="3"/>
    <n v="10"/>
    <n v="36"/>
    <m/>
    <s v="Low"/>
    <s v="Small"/>
    <x v="0"/>
    <s v="2010s"/>
    <s v="Fiber"/>
    <n v="3.6"/>
  </r>
  <r>
    <n v="2008"/>
    <s v="Uttar Pradesh"/>
    <s v="Etah"/>
    <x v="0"/>
    <n v="38180"/>
    <n v="2217.92"/>
    <m/>
    <s v="Medium"/>
    <s v="Large"/>
    <x v="0"/>
    <s v="2000s"/>
    <s v="Cereal"/>
    <n v="5.8091147197485593E-2"/>
  </r>
  <r>
    <n v="2008"/>
    <s v="Uttar Pradesh"/>
    <s v="Etah"/>
    <x v="1"/>
    <n v="63130"/>
    <n v="2063.6799999999998"/>
    <m/>
    <s v="Medium"/>
    <s v="Large"/>
    <x v="0"/>
    <s v="2000s"/>
    <s v="Cereal"/>
    <n v="3.268937113891969E-2"/>
  </r>
  <r>
    <n v="2008"/>
    <s v="Uttar Pradesh"/>
    <s v="Etah"/>
    <x v="2"/>
    <n v="910"/>
    <n v="989.01"/>
    <m/>
    <s v="Low"/>
    <s v="Small"/>
    <x v="0"/>
    <s v="2000s"/>
    <s v="Pulse"/>
    <n v="1.0868241758241759"/>
  </r>
  <r>
    <n v="2009"/>
    <s v="Uttar Pradesh"/>
    <s v="Etah"/>
    <x v="0"/>
    <n v="34480"/>
    <n v="2150.52"/>
    <m/>
    <s v="Medium"/>
    <s v="Large"/>
    <x v="0"/>
    <s v="2000s"/>
    <s v="Cereal"/>
    <n v="6.2370069605568443E-2"/>
  </r>
  <r>
    <n v="2009"/>
    <s v="Uttar Pradesh"/>
    <s v="Etah"/>
    <x v="1"/>
    <n v="55120"/>
    <n v="2026.12"/>
    <m/>
    <s v="Medium"/>
    <s v="Large"/>
    <x v="0"/>
    <s v="2000s"/>
    <s v="Cereal"/>
    <n v="3.6758345428156744E-2"/>
  </r>
  <r>
    <n v="2009"/>
    <s v="Uttar Pradesh"/>
    <s v="Etah"/>
    <x v="2"/>
    <n v="770"/>
    <n v="818.18"/>
    <m/>
    <s v="Low"/>
    <s v="Small"/>
    <x v="0"/>
    <s v="2000s"/>
    <s v="Pulse"/>
    <n v="1.0625714285714285"/>
  </r>
  <r>
    <n v="2010"/>
    <s v="Uttar Pradesh"/>
    <s v="Etah"/>
    <x v="0"/>
    <n v="35850"/>
    <n v="2124.9699999999998"/>
    <m/>
    <s v="Medium"/>
    <s v="Large"/>
    <x v="0"/>
    <s v="2010s"/>
    <s v="Cereal"/>
    <n v="5.9273919107391902E-2"/>
  </r>
  <r>
    <n v="2010"/>
    <s v="Uttar Pradesh"/>
    <s v="Etah"/>
    <x v="1"/>
    <n v="59530"/>
    <n v="1875.02"/>
    <m/>
    <s v="Medium"/>
    <s v="Large"/>
    <x v="0"/>
    <s v="2010s"/>
    <s v="Cereal"/>
    <n v="3.1497060305728207E-2"/>
  </r>
  <r>
    <n v="2010"/>
    <s v="Uttar Pradesh"/>
    <s v="Etah"/>
    <x v="2"/>
    <n v="540"/>
    <n v="870.37"/>
    <m/>
    <s v="Low"/>
    <s v="Small"/>
    <x v="0"/>
    <s v="2010s"/>
    <s v="Pulse"/>
    <n v="1.6117962962962964"/>
  </r>
  <r>
    <n v="2011"/>
    <s v="Uttar Pradesh"/>
    <s v="Etah"/>
    <x v="0"/>
    <n v="34460"/>
    <n v="2553.4"/>
    <m/>
    <s v="Medium"/>
    <s v="Large"/>
    <x v="0"/>
    <s v="2010s"/>
    <s v="Cereal"/>
    <n v="7.4097504352872892E-2"/>
  </r>
  <r>
    <n v="2011"/>
    <s v="Uttar Pradesh"/>
    <s v="Etah"/>
    <x v="1"/>
    <n v="59270"/>
    <n v="2510.71"/>
    <m/>
    <s v="Medium"/>
    <s v="Large"/>
    <x v="0"/>
    <s v="2010s"/>
    <s v="Cereal"/>
    <n v="4.2360553399696306E-2"/>
  </r>
  <r>
    <n v="2011"/>
    <s v="Uttar Pradesh"/>
    <s v="Etah"/>
    <x v="2"/>
    <n v="650"/>
    <n v="1184.6199999999999"/>
    <m/>
    <s v="Medium"/>
    <s v="Small"/>
    <x v="0"/>
    <s v="2010s"/>
    <s v="Pulse"/>
    <n v="1.8224923076923076"/>
  </r>
  <r>
    <n v="2012"/>
    <s v="Uttar Pradesh"/>
    <s v="Etah"/>
    <x v="0"/>
    <n v="20830"/>
    <n v="2690.35"/>
    <m/>
    <s v="Medium"/>
    <s v="Large"/>
    <x v="0"/>
    <s v="2010s"/>
    <s v="Cereal"/>
    <n v="0.12915746519443111"/>
  </r>
  <r>
    <n v="2012"/>
    <s v="Uttar Pradesh"/>
    <s v="Etah"/>
    <x v="1"/>
    <n v="59590"/>
    <n v="2764.89"/>
    <m/>
    <s v="Medium"/>
    <s v="Large"/>
    <x v="0"/>
    <s v="2010s"/>
    <s v="Cereal"/>
    <n v="4.639855680483302E-2"/>
  </r>
  <r>
    <n v="2012"/>
    <s v="Uttar Pradesh"/>
    <s v="Etah"/>
    <x v="2"/>
    <n v="750"/>
    <n v="1106.67"/>
    <m/>
    <s v="Medium"/>
    <s v="Small"/>
    <x v="0"/>
    <s v="2010s"/>
    <s v="Pulse"/>
    <n v="1.4755600000000002"/>
  </r>
  <r>
    <n v="2013"/>
    <s v="Uttar Pradesh"/>
    <s v="Etah"/>
    <x v="0"/>
    <n v="36320"/>
    <n v="2284.69"/>
    <m/>
    <s v="Medium"/>
    <s v="Large"/>
    <x v="0"/>
    <s v="2010s"/>
    <s v="Cereal"/>
    <n v="6.2904460352422906E-2"/>
  </r>
  <r>
    <n v="2013"/>
    <s v="Uttar Pradesh"/>
    <s v="Etah"/>
    <x v="1"/>
    <n v="57200"/>
    <n v="2923.25"/>
    <m/>
    <s v="Medium"/>
    <s v="Large"/>
    <x v="0"/>
    <s v="2010s"/>
    <s v="Cereal"/>
    <n v="5.1105769230769232E-2"/>
  </r>
  <r>
    <n v="2013"/>
    <s v="Uttar Pradesh"/>
    <s v="Etah"/>
    <x v="2"/>
    <n v="310"/>
    <n v="419.35"/>
    <m/>
    <s v="Low"/>
    <s v="Small"/>
    <x v="0"/>
    <s v="2010s"/>
    <s v="Pulse"/>
    <n v="1.352741935483871"/>
  </r>
  <r>
    <n v="2014"/>
    <s v="Uttar Pradesh"/>
    <s v="Etah"/>
    <x v="0"/>
    <n v="37390"/>
    <n v="2300.62"/>
    <m/>
    <s v="Medium"/>
    <s v="Large"/>
    <x v="0"/>
    <s v="2010s"/>
    <s v="Cereal"/>
    <n v="6.1530355710082904E-2"/>
  </r>
  <r>
    <n v="2014"/>
    <s v="Uttar Pradesh"/>
    <s v="Etah"/>
    <x v="1"/>
    <n v="60000"/>
    <n v="3045.17"/>
    <m/>
    <s v="High"/>
    <s v="Large"/>
    <x v="0"/>
    <s v="2010s"/>
    <s v="Cereal"/>
    <n v="5.0752833333333337E-2"/>
  </r>
  <r>
    <n v="2014"/>
    <s v="Uttar Pradesh"/>
    <s v="Etah"/>
    <x v="2"/>
    <n v="100"/>
    <n v="300"/>
    <m/>
    <s v="Low"/>
    <s v="Small"/>
    <x v="0"/>
    <s v="2010s"/>
    <s v="Pulse"/>
    <n v="3"/>
  </r>
  <r>
    <n v="2015"/>
    <s v="Uttar Pradesh"/>
    <s v="Etah"/>
    <x v="0"/>
    <n v="47210"/>
    <n v="1685.45"/>
    <m/>
    <s v="Medium"/>
    <s v="Large"/>
    <x v="0"/>
    <s v="2010s"/>
    <s v="Cereal"/>
    <n v="3.5701122643507735E-2"/>
  </r>
  <r>
    <n v="2015"/>
    <s v="Uttar Pradesh"/>
    <s v="Etah"/>
    <x v="1"/>
    <n v="71170"/>
    <n v="2494.4499999999998"/>
    <m/>
    <s v="Medium"/>
    <s v="Large"/>
    <x v="0"/>
    <s v="2010s"/>
    <s v="Cereal"/>
    <n v="3.5049178024448499E-2"/>
  </r>
  <r>
    <n v="2015"/>
    <s v="Uttar Pradesh"/>
    <s v="Etah"/>
    <x v="2"/>
    <n v="40"/>
    <n v="500"/>
    <m/>
    <s v="Low"/>
    <s v="Small"/>
    <x v="0"/>
    <s v="2010s"/>
    <s v="Pulse"/>
    <n v="12.5"/>
  </r>
  <r>
    <n v="2016"/>
    <s v="Uttar Pradesh"/>
    <s v="Etah"/>
    <x v="0"/>
    <n v="32500"/>
    <n v="2356.9499999999998"/>
    <m/>
    <s v="Medium"/>
    <s v="Large"/>
    <x v="0"/>
    <s v="2010s"/>
    <s v="Cereal"/>
    <n v="7.2521538461538457E-2"/>
  </r>
  <r>
    <n v="2016"/>
    <s v="Uttar Pradesh"/>
    <s v="Etah"/>
    <x v="1"/>
    <n v="67650"/>
    <n v="2478.33"/>
    <m/>
    <s v="Medium"/>
    <s v="Large"/>
    <x v="0"/>
    <s v="2010s"/>
    <s v="Cereal"/>
    <n v="3.6634589800443457E-2"/>
  </r>
  <r>
    <n v="2016"/>
    <s v="Uttar Pradesh"/>
    <s v="Etah"/>
    <x v="2"/>
    <n v="280"/>
    <n v="1084.51"/>
    <m/>
    <s v="Medium"/>
    <s v="Small"/>
    <x v="0"/>
    <s v="2010s"/>
    <s v="Pulse"/>
    <n v="3.8732500000000001"/>
  </r>
  <r>
    <n v="2016"/>
    <s v="Uttar Pradesh"/>
    <s v="Etah"/>
    <x v="3"/>
    <n v="10"/>
    <n v="72"/>
    <m/>
    <s v="Low"/>
    <s v="Small"/>
    <x v="0"/>
    <s v="2010s"/>
    <s v="Fiber"/>
    <n v="7.2"/>
  </r>
  <r>
    <n v="2017"/>
    <s v="Uttar Pradesh"/>
    <s v="Etah"/>
    <x v="0"/>
    <n v="28790"/>
    <n v="2476.44"/>
    <m/>
    <s v="Medium"/>
    <s v="Large"/>
    <x v="0"/>
    <s v="2010s"/>
    <s v="Cereal"/>
    <n v="8.6017367141368539E-2"/>
  </r>
  <r>
    <n v="2017"/>
    <s v="Uttar Pradesh"/>
    <s v="Etah"/>
    <x v="1"/>
    <n v="56520"/>
    <n v="2566.42"/>
    <m/>
    <s v="Medium"/>
    <s v="Large"/>
    <x v="0"/>
    <s v="2010s"/>
    <s v="Cereal"/>
    <n v="4.540728945506016E-2"/>
  </r>
  <r>
    <n v="2017"/>
    <s v="Uttar Pradesh"/>
    <s v="Etah"/>
    <x v="2"/>
    <n v="260"/>
    <n v="1046.8800000000001"/>
    <m/>
    <s v="Medium"/>
    <s v="Small"/>
    <x v="0"/>
    <s v="2010s"/>
    <s v="Pulse"/>
    <n v="4.0264615384615388"/>
  </r>
  <r>
    <n v="2008"/>
    <s v="Uttar Pradesh"/>
    <s v="Bareilly"/>
    <x v="0"/>
    <n v="176560"/>
    <n v="1755.95"/>
    <m/>
    <s v="Medium"/>
    <s v="Large"/>
    <x v="0"/>
    <s v="2000s"/>
    <s v="Cereal"/>
    <n v="9.9453443588581793E-3"/>
  </r>
  <r>
    <n v="2008"/>
    <s v="Uttar Pradesh"/>
    <s v="Bareilly"/>
    <x v="1"/>
    <n v="230"/>
    <n v="1826.09"/>
    <m/>
    <s v="Medium"/>
    <s v="Small"/>
    <x v="0"/>
    <s v="2000s"/>
    <s v="Cereal"/>
    <n v="7.9395217391304342"/>
  </r>
  <r>
    <n v="2008"/>
    <s v="Uttar Pradesh"/>
    <s v="Bareilly"/>
    <x v="2"/>
    <n v="10"/>
    <n v="1000"/>
    <m/>
    <s v="Medium"/>
    <s v="Small"/>
    <x v="0"/>
    <s v="2000s"/>
    <s v="Pulse"/>
    <n v="100"/>
  </r>
  <r>
    <n v="2009"/>
    <s v="Uttar Pradesh"/>
    <s v="Bareilly"/>
    <x v="0"/>
    <n v="163080"/>
    <n v="1779.07"/>
    <m/>
    <s v="Medium"/>
    <s v="Large"/>
    <x v="0"/>
    <s v="2000s"/>
    <s v="Cereal"/>
    <n v="1.0909185675741966E-2"/>
  </r>
  <r>
    <n v="2009"/>
    <s v="Uttar Pradesh"/>
    <s v="Bareilly"/>
    <x v="1"/>
    <n v="260"/>
    <n v="1692.31"/>
    <m/>
    <s v="Medium"/>
    <s v="Small"/>
    <x v="0"/>
    <s v="2000s"/>
    <s v="Cereal"/>
    <n v="6.5088846153846154"/>
  </r>
  <r>
    <n v="2009"/>
    <s v="Uttar Pradesh"/>
    <s v="Bareilly"/>
    <x v="2"/>
    <n v="10"/>
    <n v="1000"/>
    <m/>
    <s v="Medium"/>
    <s v="Small"/>
    <x v="0"/>
    <s v="2000s"/>
    <s v="Pulse"/>
    <n v="100"/>
  </r>
  <r>
    <n v="2010"/>
    <s v="Uttar Pradesh"/>
    <s v="Bareilly"/>
    <x v="0"/>
    <n v="165690"/>
    <n v="1650.37"/>
    <m/>
    <s v="Medium"/>
    <s v="Large"/>
    <x v="0"/>
    <s v="2010s"/>
    <s v="Cereal"/>
    <n v="9.9605890518438042E-3"/>
  </r>
  <r>
    <n v="2010"/>
    <s v="Uttar Pradesh"/>
    <s v="Bareilly"/>
    <x v="1"/>
    <n v="280"/>
    <n v="1678.57"/>
    <m/>
    <s v="Medium"/>
    <s v="Small"/>
    <x v="0"/>
    <s v="2010s"/>
    <s v="Cereal"/>
    <n v="5.9948928571428572"/>
  </r>
  <r>
    <n v="2010"/>
    <s v="Uttar Pradesh"/>
    <s v="Bareilly"/>
    <x v="2"/>
    <n v="20"/>
    <n v="1000"/>
    <m/>
    <s v="Medium"/>
    <s v="Small"/>
    <x v="0"/>
    <s v="2010s"/>
    <s v="Pulse"/>
    <n v="50"/>
  </r>
  <r>
    <n v="2011"/>
    <s v="Uttar Pradesh"/>
    <s v="Bareilly"/>
    <x v="0"/>
    <n v="162320"/>
    <n v="2509.67"/>
    <m/>
    <s v="Medium"/>
    <s v="Large"/>
    <x v="0"/>
    <s v="2010s"/>
    <s v="Cereal"/>
    <n v="1.5461249383932972E-2"/>
  </r>
  <r>
    <n v="2011"/>
    <s v="Uttar Pradesh"/>
    <s v="Bareilly"/>
    <x v="1"/>
    <n v="230"/>
    <n v="1826.09"/>
    <m/>
    <s v="Medium"/>
    <s v="Small"/>
    <x v="0"/>
    <s v="2010s"/>
    <s v="Cereal"/>
    <n v="7.9395217391304342"/>
  </r>
  <r>
    <n v="2011"/>
    <s v="Uttar Pradesh"/>
    <s v="Bareilly"/>
    <x v="2"/>
    <n v="20"/>
    <n v="1000"/>
    <m/>
    <s v="Medium"/>
    <s v="Small"/>
    <x v="0"/>
    <s v="2010s"/>
    <s v="Pulse"/>
    <n v="50"/>
  </r>
  <r>
    <n v="2012"/>
    <s v="Uttar Pradesh"/>
    <s v="Bareilly"/>
    <x v="0"/>
    <n v="83830"/>
    <n v="2282.9499999999998"/>
    <m/>
    <s v="Medium"/>
    <s v="Large"/>
    <x v="0"/>
    <s v="2010s"/>
    <s v="Cereal"/>
    <n v="2.723309077895741E-2"/>
  </r>
  <r>
    <n v="2012"/>
    <s v="Uttar Pradesh"/>
    <s v="Bareilly"/>
    <x v="1"/>
    <n v="330"/>
    <n v="2060.61"/>
    <m/>
    <s v="Medium"/>
    <s v="Small"/>
    <x v="0"/>
    <s v="2010s"/>
    <s v="Cereal"/>
    <n v="6.2442727272727279"/>
  </r>
  <r>
    <n v="2012"/>
    <s v="Uttar Pradesh"/>
    <s v="Bareilly"/>
    <x v="2"/>
    <n v="20"/>
    <n v="1000"/>
    <m/>
    <s v="Medium"/>
    <s v="Small"/>
    <x v="0"/>
    <s v="2010s"/>
    <s v="Pulse"/>
    <n v="50"/>
  </r>
  <r>
    <n v="2013"/>
    <s v="Uttar Pradesh"/>
    <s v="Bareilly"/>
    <x v="0"/>
    <n v="162920"/>
    <n v="2249.94"/>
    <m/>
    <s v="Medium"/>
    <s v="Large"/>
    <x v="0"/>
    <s v="2010s"/>
    <s v="Cereal"/>
    <n v="1.3810090842131108E-2"/>
  </r>
  <r>
    <n v="2013"/>
    <s v="Uttar Pradesh"/>
    <s v="Bareilly"/>
    <x v="1"/>
    <n v="460"/>
    <n v="2043.48"/>
    <m/>
    <s v="Medium"/>
    <s v="Small"/>
    <x v="0"/>
    <s v="2010s"/>
    <s v="Cereal"/>
    <n v="4.4423478260869569"/>
  </r>
  <r>
    <n v="2013"/>
    <s v="Uttar Pradesh"/>
    <s v="Bareilly"/>
    <x v="2"/>
    <n v="20"/>
    <n v="500"/>
    <m/>
    <s v="Low"/>
    <s v="Small"/>
    <x v="0"/>
    <s v="2010s"/>
    <s v="Pulse"/>
    <n v="25"/>
  </r>
  <r>
    <n v="2014"/>
    <s v="Uttar Pradesh"/>
    <s v="Bareilly"/>
    <x v="0"/>
    <n v="163950"/>
    <n v="2058.98"/>
    <m/>
    <s v="Medium"/>
    <s v="Large"/>
    <x v="0"/>
    <s v="2010s"/>
    <s v="Cereal"/>
    <n v="1.255858493443123E-2"/>
  </r>
  <r>
    <n v="2014"/>
    <s v="Uttar Pradesh"/>
    <s v="Bareilly"/>
    <x v="1"/>
    <n v="470"/>
    <n v="1787.23"/>
    <m/>
    <s v="Medium"/>
    <s v="Small"/>
    <x v="0"/>
    <s v="2010s"/>
    <s v="Cereal"/>
    <n v="3.8026170212765957"/>
  </r>
  <r>
    <n v="2015"/>
    <s v="Uttar Pradesh"/>
    <s v="Bareilly"/>
    <x v="0"/>
    <n v="158630"/>
    <n v="2063.9899999999998"/>
    <m/>
    <s v="Medium"/>
    <s v="Large"/>
    <x v="0"/>
    <s v="2010s"/>
    <s v="Cereal"/>
    <n v="1.3011347160057996E-2"/>
  </r>
  <r>
    <n v="2015"/>
    <s v="Uttar Pradesh"/>
    <s v="Bareilly"/>
    <x v="1"/>
    <n v="690"/>
    <n v="1811.59"/>
    <m/>
    <s v="Medium"/>
    <s v="Small"/>
    <x v="0"/>
    <s v="2010s"/>
    <s v="Cereal"/>
    <n v="2.6254927536231882"/>
  </r>
  <r>
    <n v="2016"/>
    <s v="Uttar Pradesh"/>
    <s v="Bareilly"/>
    <x v="0"/>
    <n v="160280"/>
    <n v="2236"/>
    <m/>
    <s v="Medium"/>
    <s v="Large"/>
    <x v="0"/>
    <s v="2010s"/>
    <s v="Cereal"/>
    <n v="1.3950586473671076E-2"/>
  </r>
  <r>
    <n v="2016"/>
    <s v="Uttar Pradesh"/>
    <s v="Bareilly"/>
    <x v="1"/>
    <n v="950"/>
    <n v="1971.52"/>
    <m/>
    <s v="Medium"/>
    <s v="Small"/>
    <x v="0"/>
    <s v="2010s"/>
    <s v="Cereal"/>
    <n v="2.0752842105263158"/>
  </r>
  <r>
    <n v="2016"/>
    <s v="Uttar Pradesh"/>
    <s v="Bareilly"/>
    <x v="2"/>
    <n v="10"/>
    <n v="1166.67"/>
    <m/>
    <s v="Medium"/>
    <s v="Small"/>
    <x v="0"/>
    <s v="2010s"/>
    <s v="Pulse"/>
    <n v="116.667"/>
  </r>
  <r>
    <n v="2017"/>
    <s v="Uttar Pradesh"/>
    <s v="Bareilly"/>
    <x v="0"/>
    <n v="145230"/>
    <n v="2460.9899999999998"/>
    <m/>
    <s v="Medium"/>
    <s v="Large"/>
    <x v="0"/>
    <s v="2010s"/>
    <s v="Cereal"/>
    <n v="1.6945465812848583E-2"/>
  </r>
  <r>
    <n v="2017"/>
    <s v="Uttar Pradesh"/>
    <s v="Bareilly"/>
    <x v="1"/>
    <n v="260"/>
    <n v="2243.2399999999998"/>
    <m/>
    <s v="Medium"/>
    <s v="Small"/>
    <x v="0"/>
    <s v="2010s"/>
    <s v="Cereal"/>
    <n v="8.6278461538461535"/>
  </r>
  <r>
    <n v="2017"/>
    <s v="Uttar Pradesh"/>
    <s v="Bareilly"/>
    <x v="2"/>
    <n v="20"/>
    <n v="1052.6300000000001"/>
    <m/>
    <s v="Medium"/>
    <s v="Small"/>
    <x v="0"/>
    <s v="2010s"/>
    <s v="Pulse"/>
    <n v="52.631500000000003"/>
  </r>
  <r>
    <n v="2008"/>
    <s v="Uttar Pradesh"/>
    <s v="Budaun"/>
    <x v="0"/>
    <n v="87280"/>
    <n v="1762.95"/>
    <m/>
    <s v="Medium"/>
    <s v="Large"/>
    <x v="0"/>
    <s v="2000s"/>
    <s v="Cereal"/>
    <n v="2.0198785517873512E-2"/>
  </r>
  <r>
    <n v="2008"/>
    <s v="Uttar Pradesh"/>
    <s v="Budaun"/>
    <x v="1"/>
    <n v="12720"/>
    <n v="1890.72"/>
    <m/>
    <s v="Medium"/>
    <s v="Large"/>
    <x v="0"/>
    <s v="2000s"/>
    <s v="Cereal"/>
    <n v="0.14864150943396226"/>
  </r>
  <r>
    <n v="2008"/>
    <s v="Uttar Pradesh"/>
    <s v="Budaun"/>
    <x v="2"/>
    <n v="100"/>
    <n v="1000"/>
    <m/>
    <s v="Medium"/>
    <s v="Small"/>
    <x v="0"/>
    <s v="2000s"/>
    <s v="Pulse"/>
    <n v="10"/>
  </r>
  <r>
    <n v="2009"/>
    <s v="Uttar Pradesh"/>
    <s v="Budaun"/>
    <x v="0"/>
    <n v="68670"/>
    <n v="2010.05"/>
    <m/>
    <s v="Medium"/>
    <s v="Large"/>
    <x v="0"/>
    <s v="2000s"/>
    <s v="Cereal"/>
    <n v="2.9271151885830786E-2"/>
  </r>
  <r>
    <n v="2009"/>
    <s v="Uttar Pradesh"/>
    <s v="Budaun"/>
    <x v="1"/>
    <n v="13800"/>
    <n v="1833.33"/>
    <m/>
    <s v="Medium"/>
    <s v="Large"/>
    <x v="0"/>
    <s v="2000s"/>
    <s v="Cereal"/>
    <n v="0.13285"/>
  </r>
  <r>
    <n v="2009"/>
    <s v="Uttar Pradesh"/>
    <s v="Budaun"/>
    <x v="2"/>
    <n v="120"/>
    <n v="833.33"/>
    <m/>
    <s v="Low"/>
    <s v="Small"/>
    <x v="0"/>
    <s v="2000s"/>
    <s v="Pulse"/>
    <n v="6.9444166666666671"/>
  </r>
  <r>
    <n v="2010"/>
    <s v="Uttar Pradesh"/>
    <s v="Budaun"/>
    <x v="0"/>
    <n v="76870"/>
    <n v="1885.13"/>
    <m/>
    <s v="Medium"/>
    <s v="Large"/>
    <x v="0"/>
    <s v="2010s"/>
    <s v="Cereal"/>
    <n v="2.4523611291791338E-2"/>
  </r>
  <r>
    <n v="2010"/>
    <s v="Uttar Pradesh"/>
    <s v="Budaun"/>
    <x v="1"/>
    <n v="13370"/>
    <n v="1938.67"/>
    <m/>
    <s v="Medium"/>
    <s v="Large"/>
    <x v="0"/>
    <s v="2010s"/>
    <s v="Cereal"/>
    <n v="0.14500149588631264"/>
  </r>
  <r>
    <n v="2010"/>
    <s v="Uttar Pradesh"/>
    <s v="Budaun"/>
    <x v="2"/>
    <n v="120"/>
    <n v="833.33"/>
    <m/>
    <s v="Low"/>
    <s v="Small"/>
    <x v="0"/>
    <s v="2010s"/>
    <s v="Pulse"/>
    <n v="6.9444166666666671"/>
  </r>
  <r>
    <n v="2011"/>
    <s v="Uttar Pradesh"/>
    <s v="Budaun"/>
    <x v="0"/>
    <n v="94400"/>
    <n v="2153.34"/>
    <m/>
    <s v="Medium"/>
    <s v="Large"/>
    <x v="0"/>
    <s v="2010s"/>
    <s v="Cereal"/>
    <n v="2.2810805084745766E-2"/>
  </r>
  <r>
    <n v="2011"/>
    <s v="Uttar Pradesh"/>
    <s v="Budaun"/>
    <x v="1"/>
    <n v="12360"/>
    <n v="1934.97"/>
    <m/>
    <s v="Medium"/>
    <s v="Large"/>
    <x v="0"/>
    <s v="2010s"/>
    <s v="Cereal"/>
    <n v="0.15655097087378642"/>
  </r>
  <r>
    <n v="2011"/>
    <s v="Uttar Pradesh"/>
    <s v="Budaun"/>
    <x v="2"/>
    <n v="70"/>
    <n v="1135.5"/>
    <m/>
    <s v="Medium"/>
    <s v="Small"/>
    <x v="0"/>
    <s v="2010s"/>
    <s v="Pulse"/>
    <n v="16.221428571428572"/>
  </r>
  <r>
    <n v="2012"/>
    <s v="Uttar Pradesh"/>
    <s v="Budaun"/>
    <x v="0"/>
    <n v="63440"/>
    <n v="1889.91"/>
    <m/>
    <s v="Medium"/>
    <s v="Large"/>
    <x v="0"/>
    <s v="2010s"/>
    <s v="Cereal"/>
    <n v="2.9790510718789409E-2"/>
  </r>
  <r>
    <n v="2012"/>
    <s v="Uttar Pradesh"/>
    <s v="Budaun"/>
    <x v="1"/>
    <n v="12230"/>
    <n v="1914.79"/>
    <m/>
    <s v="Medium"/>
    <s v="Large"/>
    <x v="0"/>
    <s v="2010s"/>
    <s v="Cereal"/>
    <n v="0.15656500408830742"/>
  </r>
  <r>
    <n v="2012"/>
    <s v="Uttar Pradesh"/>
    <s v="Budaun"/>
    <x v="2"/>
    <n v="10"/>
    <n v="1000"/>
    <m/>
    <s v="Medium"/>
    <s v="Small"/>
    <x v="0"/>
    <s v="2010s"/>
    <s v="Pulse"/>
    <n v="100"/>
  </r>
  <r>
    <n v="2013"/>
    <s v="Uttar Pradesh"/>
    <s v="Budaun"/>
    <x v="0"/>
    <n v="95230"/>
    <n v="2218.83"/>
    <m/>
    <s v="Medium"/>
    <s v="Large"/>
    <x v="0"/>
    <s v="2010s"/>
    <s v="Cereal"/>
    <n v="2.3299695474115298E-2"/>
  </r>
  <r>
    <n v="2013"/>
    <s v="Uttar Pradesh"/>
    <s v="Budaun"/>
    <x v="1"/>
    <n v="10750"/>
    <n v="2124.4299999999998"/>
    <m/>
    <s v="Medium"/>
    <s v="Large"/>
    <x v="0"/>
    <s v="2010s"/>
    <s v="Cereal"/>
    <n v="0.19762139534883719"/>
  </r>
  <r>
    <n v="2013"/>
    <s v="Uttar Pradesh"/>
    <s v="Budaun"/>
    <x v="2"/>
    <n v="70"/>
    <n v="428.57"/>
    <m/>
    <s v="Low"/>
    <s v="Small"/>
    <x v="0"/>
    <s v="2010s"/>
    <s v="Pulse"/>
    <n v="6.1224285714285713"/>
  </r>
  <r>
    <n v="2014"/>
    <s v="Uttar Pradesh"/>
    <s v="Budaun"/>
    <x v="0"/>
    <n v="94600"/>
    <n v="2072.08"/>
    <m/>
    <s v="Medium"/>
    <s v="Large"/>
    <x v="0"/>
    <s v="2010s"/>
    <s v="Cereal"/>
    <n v="2.1903594080338266E-2"/>
  </r>
  <r>
    <n v="2014"/>
    <s v="Uttar Pradesh"/>
    <s v="Budaun"/>
    <x v="1"/>
    <n v="14380"/>
    <n v="2035.02"/>
    <m/>
    <s v="Medium"/>
    <s v="Large"/>
    <x v="0"/>
    <s v="2010s"/>
    <s v="Cereal"/>
    <n v="0.14151738525730181"/>
  </r>
  <r>
    <n v="2014"/>
    <s v="Uttar Pradesh"/>
    <s v="Budaun"/>
    <x v="2"/>
    <n v="30"/>
    <n v="295.86"/>
    <m/>
    <s v="Low"/>
    <s v="Small"/>
    <x v="0"/>
    <s v="2010s"/>
    <s v="Pulse"/>
    <n v="9.8620000000000001"/>
  </r>
  <r>
    <n v="2015"/>
    <s v="Uttar Pradesh"/>
    <s v="Budaun"/>
    <x v="0"/>
    <n v="79570"/>
    <n v="1920.98"/>
    <m/>
    <s v="Medium"/>
    <s v="Large"/>
    <x v="0"/>
    <s v="2010s"/>
    <s v="Cereal"/>
    <n v="2.4142013321603619E-2"/>
  </r>
  <r>
    <n v="2015"/>
    <s v="Uttar Pradesh"/>
    <s v="Budaun"/>
    <x v="1"/>
    <n v="20530"/>
    <n v="1859.63"/>
    <m/>
    <s v="Medium"/>
    <s v="Large"/>
    <x v="0"/>
    <s v="2010s"/>
    <s v="Cereal"/>
    <n v="9.058110082805651E-2"/>
  </r>
  <r>
    <n v="2016"/>
    <s v="Uttar Pradesh"/>
    <s v="Budaun"/>
    <x v="0"/>
    <n v="84130"/>
    <n v="2138.13"/>
    <m/>
    <s v="Medium"/>
    <s v="Large"/>
    <x v="0"/>
    <s v="2010s"/>
    <s v="Cereal"/>
    <n v="2.5414596457862832E-2"/>
  </r>
  <r>
    <n v="2016"/>
    <s v="Uttar Pradesh"/>
    <s v="Budaun"/>
    <x v="1"/>
    <n v="19610"/>
    <n v="2021.79"/>
    <m/>
    <s v="Medium"/>
    <s v="Large"/>
    <x v="0"/>
    <s v="2010s"/>
    <s v="Cereal"/>
    <n v="0.10309994900560938"/>
  </r>
  <r>
    <n v="2016"/>
    <s v="Uttar Pradesh"/>
    <s v="Budaun"/>
    <x v="2"/>
    <n v="190"/>
    <n v="1088.08"/>
    <m/>
    <s v="Medium"/>
    <s v="Small"/>
    <x v="0"/>
    <s v="2010s"/>
    <s v="Pulse"/>
    <n v="5.7267368421052627"/>
  </r>
  <r>
    <n v="2017"/>
    <s v="Uttar Pradesh"/>
    <s v="Budaun"/>
    <x v="0"/>
    <n v="88350"/>
    <n v="2133.41"/>
    <m/>
    <s v="Medium"/>
    <s v="Large"/>
    <x v="0"/>
    <s v="2010s"/>
    <s v="Cereal"/>
    <n v="2.4147255234861345E-2"/>
  </r>
  <r>
    <n v="2017"/>
    <s v="Uttar Pradesh"/>
    <s v="Budaun"/>
    <x v="1"/>
    <n v="10440"/>
    <n v="2245.27"/>
    <m/>
    <s v="Medium"/>
    <s v="Large"/>
    <x v="0"/>
    <s v="2010s"/>
    <s v="Cereal"/>
    <n v="0.21506417624521074"/>
  </r>
  <r>
    <n v="2017"/>
    <s v="Uttar Pradesh"/>
    <s v="Budaun"/>
    <x v="2"/>
    <n v="30"/>
    <n v="1060.6099999999999"/>
    <m/>
    <s v="Medium"/>
    <s v="Small"/>
    <x v="0"/>
    <s v="2010s"/>
    <s v="Pulse"/>
    <n v="35.353666666666662"/>
  </r>
  <r>
    <n v="2008"/>
    <s v="Uttar Pradesh"/>
    <s v="Moradabad"/>
    <x v="0"/>
    <n v="162960"/>
    <n v="2166.9699999999998"/>
    <m/>
    <s v="Medium"/>
    <s v="Large"/>
    <x v="0"/>
    <s v="2000s"/>
    <s v="Cereal"/>
    <n v="1.3297557682866961E-2"/>
  </r>
  <r>
    <n v="2008"/>
    <s v="Uttar Pradesh"/>
    <s v="Moradabad"/>
    <x v="1"/>
    <n v="5320"/>
    <n v="1374.06"/>
    <m/>
    <s v="Medium"/>
    <s v="Large"/>
    <x v="0"/>
    <s v="2000s"/>
    <s v="Cereal"/>
    <n v="0.25828195488721806"/>
  </r>
  <r>
    <n v="2008"/>
    <s v="Uttar Pradesh"/>
    <s v="Moradabad"/>
    <x v="2"/>
    <n v="90"/>
    <n v="1111.1099999999999"/>
    <m/>
    <s v="Medium"/>
    <s v="Small"/>
    <x v="0"/>
    <s v="2000s"/>
    <s v="Pulse"/>
    <n v="12.345666666666666"/>
  </r>
  <r>
    <n v="2009"/>
    <s v="Uttar Pradesh"/>
    <s v="Moradabad"/>
    <x v="0"/>
    <n v="156940"/>
    <n v="2277.62"/>
    <m/>
    <s v="Medium"/>
    <s v="Large"/>
    <x v="0"/>
    <s v="2000s"/>
    <s v="Cereal"/>
    <n v="1.4512680005097488E-2"/>
  </r>
  <r>
    <n v="2009"/>
    <s v="Uttar Pradesh"/>
    <s v="Moradabad"/>
    <x v="1"/>
    <n v="5470"/>
    <n v="1504.57"/>
    <m/>
    <s v="Medium"/>
    <s v="Large"/>
    <x v="0"/>
    <s v="2000s"/>
    <s v="Cereal"/>
    <n v="0.2750585009140768"/>
  </r>
  <r>
    <n v="2009"/>
    <s v="Uttar Pradesh"/>
    <s v="Moradabad"/>
    <x v="2"/>
    <n v="20"/>
    <n v="500"/>
    <m/>
    <s v="Low"/>
    <s v="Small"/>
    <x v="0"/>
    <s v="2000s"/>
    <s v="Pulse"/>
    <n v="25"/>
  </r>
  <r>
    <n v="2010"/>
    <s v="Uttar Pradesh"/>
    <s v="Moradabad"/>
    <x v="0"/>
    <n v="158550"/>
    <n v="1817.16"/>
    <m/>
    <s v="Medium"/>
    <s v="Large"/>
    <x v="0"/>
    <s v="2010s"/>
    <s v="Cereal"/>
    <n v="1.1461116367076633E-2"/>
  </r>
  <r>
    <n v="2010"/>
    <s v="Uttar Pradesh"/>
    <s v="Moradabad"/>
    <x v="1"/>
    <n v="4820"/>
    <n v="1190.8699999999999"/>
    <m/>
    <s v="Medium"/>
    <s v="Medium"/>
    <x v="0"/>
    <s v="2010s"/>
    <s v="Cereal"/>
    <n v="0.24706846473029043"/>
  </r>
  <r>
    <n v="2010"/>
    <s v="Uttar Pradesh"/>
    <s v="Moradabad"/>
    <x v="2"/>
    <n v="20"/>
    <n v="1000"/>
    <m/>
    <s v="Medium"/>
    <s v="Small"/>
    <x v="0"/>
    <s v="2010s"/>
    <s v="Pulse"/>
    <n v="50"/>
  </r>
  <r>
    <n v="2011"/>
    <s v="Uttar Pradesh"/>
    <s v="Moradabad"/>
    <x v="0"/>
    <n v="141480"/>
    <n v="2074.9499999999998"/>
    <m/>
    <s v="Medium"/>
    <s v="Large"/>
    <x v="0"/>
    <s v="2010s"/>
    <s v="Cereal"/>
    <n v="1.4666030534351143E-2"/>
  </r>
  <r>
    <n v="2011"/>
    <s v="Uttar Pradesh"/>
    <s v="Moradabad"/>
    <x v="1"/>
    <n v="5030"/>
    <n v="1678.83"/>
    <m/>
    <s v="Medium"/>
    <s v="Large"/>
    <x v="0"/>
    <s v="2010s"/>
    <s v="Cereal"/>
    <n v="0.3337634194831014"/>
  </r>
  <r>
    <n v="2011"/>
    <s v="Uttar Pradesh"/>
    <s v="Moradabad"/>
    <x v="2"/>
    <n v="30"/>
    <n v="1000"/>
    <m/>
    <s v="Medium"/>
    <s v="Small"/>
    <x v="0"/>
    <s v="2010s"/>
    <s v="Pulse"/>
    <n v="33.333333333333336"/>
  </r>
  <r>
    <n v="2012"/>
    <s v="Uttar Pradesh"/>
    <s v="Moradabad"/>
    <x v="0"/>
    <n v="135890"/>
    <n v="2291.0100000000002"/>
    <m/>
    <s v="Medium"/>
    <s v="Large"/>
    <x v="0"/>
    <s v="2010s"/>
    <s v="Cereal"/>
    <n v="1.685929796158658E-2"/>
  </r>
  <r>
    <n v="2012"/>
    <s v="Uttar Pradesh"/>
    <s v="Moradabad"/>
    <x v="1"/>
    <n v="5710"/>
    <n v="1115.82"/>
    <m/>
    <s v="Medium"/>
    <s v="Large"/>
    <x v="0"/>
    <s v="2010s"/>
    <s v="Cereal"/>
    <n v="0.19541506129597197"/>
  </r>
  <r>
    <n v="2012"/>
    <s v="Uttar Pradesh"/>
    <s v="Moradabad"/>
    <x v="2"/>
    <n v="50"/>
    <n v="1216.45"/>
    <m/>
    <s v="Medium"/>
    <s v="Small"/>
    <x v="0"/>
    <s v="2010s"/>
    <s v="Pulse"/>
    <n v="24.329000000000001"/>
  </r>
  <r>
    <n v="2013"/>
    <s v="Uttar Pradesh"/>
    <s v="Moradabad"/>
    <x v="0"/>
    <n v="148260"/>
    <n v="2187.98"/>
    <m/>
    <s v="Medium"/>
    <s v="Large"/>
    <x v="0"/>
    <s v="2010s"/>
    <s v="Cereal"/>
    <n v="1.4757722919196007E-2"/>
  </r>
  <r>
    <n v="2013"/>
    <s v="Uttar Pradesh"/>
    <s v="Moradabad"/>
    <x v="1"/>
    <n v="4170"/>
    <n v="1501.8"/>
    <m/>
    <s v="Medium"/>
    <s v="Medium"/>
    <x v="0"/>
    <s v="2010s"/>
    <s v="Cereal"/>
    <n v="0.36014388489208632"/>
  </r>
  <r>
    <n v="2013"/>
    <s v="Uttar Pradesh"/>
    <s v="Moradabad"/>
    <x v="2"/>
    <n v="30"/>
    <n v="333.33"/>
    <m/>
    <s v="Low"/>
    <s v="Small"/>
    <x v="0"/>
    <s v="2010s"/>
    <s v="Pulse"/>
    <n v="11.110999999999999"/>
  </r>
  <r>
    <n v="2014"/>
    <s v="Uttar Pradesh"/>
    <s v="Moradabad"/>
    <x v="0"/>
    <n v="133380"/>
    <n v="2372.63"/>
    <m/>
    <s v="Medium"/>
    <s v="Large"/>
    <x v="0"/>
    <s v="2010s"/>
    <s v="Cereal"/>
    <n v="1.7788499025341131E-2"/>
  </r>
  <r>
    <n v="2014"/>
    <s v="Uttar Pradesh"/>
    <s v="Moradabad"/>
    <x v="1"/>
    <n v="6160"/>
    <n v="1817.54"/>
    <m/>
    <s v="Medium"/>
    <s v="Large"/>
    <x v="0"/>
    <s v="2010s"/>
    <s v="Cereal"/>
    <n v="0.29505519480519482"/>
  </r>
  <r>
    <n v="2014"/>
    <s v="Uttar Pradesh"/>
    <s v="Moradabad"/>
    <x v="2"/>
    <n v="170"/>
    <n v="300.83999999999997"/>
    <m/>
    <s v="Low"/>
    <s v="Small"/>
    <x v="0"/>
    <s v="2010s"/>
    <s v="Pulse"/>
    <n v="1.7696470588235294"/>
  </r>
  <r>
    <n v="2015"/>
    <s v="Uttar Pradesh"/>
    <s v="Moradabad"/>
    <x v="0"/>
    <n v="139570"/>
    <n v="2317.3200000000002"/>
    <m/>
    <s v="Medium"/>
    <s v="Large"/>
    <x v="0"/>
    <s v="2010s"/>
    <s v="Cereal"/>
    <n v="1.6603281507487282E-2"/>
  </r>
  <r>
    <n v="2015"/>
    <s v="Uttar Pradesh"/>
    <s v="Moradabad"/>
    <x v="1"/>
    <n v="13920"/>
    <n v="1921.81"/>
    <m/>
    <s v="Medium"/>
    <s v="Large"/>
    <x v="0"/>
    <s v="2010s"/>
    <s v="Cereal"/>
    <n v="0.13806106321839079"/>
  </r>
  <r>
    <n v="2015"/>
    <s v="Uttar Pradesh"/>
    <s v="Moradabad"/>
    <x v="2"/>
    <n v="50"/>
    <n v="400"/>
    <m/>
    <s v="Low"/>
    <s v="Small"/>
    <x v="0"/>
    <s v="2010s"/>
    <s v="Pulse"/>
    <n v="8"/>
  </r>
  <r>
    <n v="2016"/>
    <s v="Uttar Pradesh"/>
    <s v="Moradabad"/>
    <x v="0"/>
    <n v="143020"/>
    <n v="2242.87"/>
    <m/>
    <s v="Medium"/>
    <s v="Large"/>
    <x v="0"/>
    <s v="2010s"/>
    <s v="Cereal"/>
    <n v="1.5682212278003076E-2"/>
  </r>
  <r>
    <n v="2016"/>
    <s v="Uttar Pradesh"/>
    <s v="Moradabad"/>
    <x v="1"/>
    <n v="6330"/>
    <n v="2033.47"/>
    <m/>
    <s v="Medium"/>
    <s v="Large"/>
    <x v="0"/>
    <s v="2010s"/>
    <s v="Cereal"/>
    <n v="0.32124328593996843"/>
  </r>
  <r>
    <n v="2016"/>
    <s v="Uttar Pradesh"/>
    <s v="Moradabad"/>
    <x v="2"/>
    <n v="20"/>
    <n v="1105.26"/>
    <m/>
    <s v="Medium"/>
    <s v="Small"/>
    <x v="0"/>
    <s v="2010s"/>
    <s v="Pulse"/>
    <n v="55.262999999999998"/>
  </r>
  <r>
    <n v="2017"/>
    <s v="Uttar Pradesh"/>
    <s v="Moradabad"/>
    <x v="0"/>
    <n v="140630"/>
    <n v="2326.88"/>
    <m/>
    <s v="Medium"/>
    <s v="Large"/>
    <x v="0"/>
    <s v="2010s"/>
    <s v="Cereal"/>
    <n v="1.6546113915949658E-2"/>
  </r>
  <r>
    <n v="2017"/>
    <s v="Uttar Pradesh"/>
    <s v="Moradabad"/>
    <x v="1"/>
    <n v="5640"/>
    <n v="2143.4299999999998"/>
    <m/>
    <s v="Medium"/>
    <s v="Large"/>
    <x v="0"/>
    <s v="2010s"/>
    <s v="Cereal"/>
    <n v="0.38004078014184395"/>
  </r>
  <r>
    <n v="2008"/>
    <s v="Uttar Pradesh"/>
    <s v="Shahjahanpur"/>
    <x v="0"/>
    <n v="213170"/>
    <n v="2262"/>
    <m/>
    <s v="Medium"/>
    <s v="Large"/>
    <x v="0"/>
    <s v="2000s"/>
    <s v="Cereal"/>
    <n v="1.0611249237697613E-2"/>
  </r>
  <r>
    <n v="2008"/>
    <s v="Uttar Pradesh"/>
    <s v="Shahjahanpur"/>
    <x v="1"/>
    <n v="2280"/>
    <n v="1921.05"/>
    <m/>
    <s v="Medium"/>
    <s v="Medium"/>
    <x v="0"/>
    <s v="2000s"/>
    <s v="Cereal"/>
    <n v="0.84256578947368421"/>
  </r>
  <r>
    <n v="2008"/>
    <s v="Uttar Pradesh"/>
    <s v="Shahjahanpur"/>
    <x v="2"/>
    <n v="150"/>
    <n v="1000"/>
    <m/>
    <s v="Medium"/>
    <s v="Small"/>
    <x v="0"/>
    <s v="2000s"/>
    <s v="Pulse"/>
    <n v="6.666666666666667"/>
  </r>
  <r>
    <n v="2009"/>
    <s v="Uttar Pradesh"/>
    <s v="Shahjahanpur"/>
    <x v="0"/>
    <n v="201510"/>
    <n v="2647.36"/>
    <m/>
    <s v="Medium"/>
    <s v="Large"/>
    <x v="0"/>
    <s v="2000s"/>
    <s v="Cereal"/>
    <n v="1.3137611036673118E-2"/>
  </r>
  <r>
    <n v="2009"/>
    <s v="Uttar Pradesh"/>
    <s v="Shahjahanpur"/>
    <x v="1"/>
    <n v="1950"/>
    <n v="1907.69"/>
    <m/>
    <s v="Medium"/>
    <s v="Medium"/>
    <x v="0"/>
    <s v="2000s"/>
    <s v="Cereal"/>
    <n v="0.97830256410256411"/>
  </r>
  <r>
    <n v="2009"/>
    <s v="Uttar Pradesh"/>
    <s v="Shahjahanpur"/>
    <x v="2"/>
    <n v="80"/>
    <n v="875"/>
    <m/>
    <s v="Low"/>
    <s v="Small"/>
    <x v="0"/>
    <s v="2000s"/>
    <s v="Pulse"/>
    <n v="10.9375"/>
  </r>
  <r>
    <n v="2010"/>
    <s v="Uttar Pradesh"/>
    <s v="Shahjahanpur"/>
    <x v="0"/>
    <n v="201470"/>
    <n v="2138.04"/>
    <m/>
    <s v="Medium"/>
    <s v="Large"/>
    <x v="0"/>
    <s v="2010s"/>
    <s v="Cereal"/>
    <n v="1.0612200327592197E-2"/>
  </r>
  <r>
    <n v="2010"/>
    <s v="Uttar Pradesh"/>
    <s v="Shahjahanpur"/>
    <x v="1"/>
    <n v="1840"/>
    <n v="1722.83"/>
    <m/>
    <s v="Medium"/>
    <s v="Medium"/>
    <x v="0"/>
    <s v="2010s"/>
    <s v="Cereal"/>
    <n v="0.93632065217391303"/>
  </r>
  <r>
    <n v="2010"/>
    <s v="Uttar Pradesh"/>
    <s v="Shahjahanpur"/>
    <x v="2"/>
    <n v="60"/>
    <n v="833.33"/>
    <m/>
    <s v="Low"/>
    <s v="Small"/>
    <x v="0"/>
    <s v="2010s"/>
    <s v="Pulse"/>
    <n v="13.888833333333334"/>
  </r>
  <r>
    <n v="2011"/>
    <s v="Uttar Pradesh"/>
    <s v="Shahjahanpur"/>
    <x v="0"/>
    <n v="213180"/>
    <n v="2604"/>
    <m/>
    <s v="Medium"/>
    <s v="Large"/>
    <x v="0"/>
    <s v="2010s"/>
    <s v="Cereal"/>
    <n v="1.2215029552490852E-2"/>
  </r>
  <r>
    <n v="2011"/>
    <s v="Uttar Pradesh"/>
    <s v="Shahjahanpur"/>
    <x v="1"/>
    <n v="2340"/>
    <n v="1388.89"/>
    <m/>
    <s v="Medium"/>
    <s v="Medium"/>
    <x v="0"/>
    <s v="2010s"/>
    <s v="Cereal"/>
    <n v="0.59354273504273514"/>
  </r>
  <r>
    <n v="2011"/>
    <s v="Uttar Pradesh"/>
    <s v="Shahjahanpur"/>
    <x v="2"/>
    <n v="70"/>
    <n v="1142.8599999999999"/>
    <m/>
    <s v="Medium"/>
    <s v="Small"/>
    <x v="0"/>
    <s v="2010s"/>
    <s v="Pulse"/>
    <n v="16.326571428571427"/>
  </r>
  <r>
    <n v="2012"/>
    <s v="Uttar Pradesh"/>
    <s v="Shahjahanpur"/>
    <x v="0"/>
    <n v="161540"/>
    <n v="2771.02"/>
    <m/>
    <s v="Medium"/>
    <s v="Large"/>
    <x v="0"/>
    <s v="2010s"/>
    <s v="Cereal"/>
    <n v="1.715376996409558E-2"/>
  </r>
  <r>
    <n v="2012"/>
    <s v="Uttar Pradesh"/>
    <s v="Shahjahanpur"/>
    <x v="1"/>
    <n v="1780"/>
    <n v="1893.26"/>
    <m/>
    <s v="Medium"/>
    <s v="Medium"/>
    <x v="0"/>
    <s v="2010s"/>
    <s v="Cereal"/>
    <n v="1.063629213483146"/>
  </r>
  <r>
    <n v="2012"/>
    <s v="Uttar Pradesh"/>
    <s v="Shahjahanpur"/>
    <x v="2"/>
    <n v="80"/>
    <n v="1125"/>
    <m/>
    <s v="Medium"/>
    <s v="Small"/>
    <x v="0"/>
    <s v="2010s"/>
    <s v="Pulse"/>
    <n v="14.0625"/>
  </r>
  <r>
    <n v="2013"/>
    <s v="Uttar Pradesh"/>
    <s v="Shahjahanpur"/>
    <x v="0"/>
    <n v="198110"/>
    <n v="2683.91"/>
    <m/>
    <s v="Medium"/>
    <s v="Large"/>
    <x v="0"/>
    <s v="2010s"/>
    <s v="Cereal"/>
    <n v="1.354757457977891E-2"/>
  </r>
  <r>
    <n v="2013"/>
    <s v="Uttar Pradesh"/>
    <s v="Shahjahanpur"/>
    <x v="1"/>
    <n v="1590"/>
    <n v="1106.92"/>
    <m/>
    <s v="Medium"/>
    <s v="Medium"/>
    <x v="0"/>
    <s v="2010s"/>
    <s v="Cereal"/>
    <n v="0.69617610062893087"/>
  </r>
  <r>
    <n v="2013"/>
    <s v="Uttar Pradesh"/>
    <s v="Shahjahanpur"/>
    <x v="2"/>
    <n v="100"/>
    <n v="400"/>
    <m/>
    <s v="Low"/>
    <s v="Small"/>
    <x v="0"/>
    <s v="2010s"/>
    <s v="Pulse"/>
    <n v="4"/>
  </r>
  <r>
    <n v="2014"/>
    <s v="Uttar Pradesh"/>
    <s v="Shahjahanpur"/>
    <x v="0"/>
    <n v="209330"/>
    <n v="2804.95"/>
    <m/>
    <s v="Medium"/>
    <s v="Large"/>
    <x v="0"/>
    <s v="2010s"/>
    <s v="Cereal"/>
    <n v="1.3399656045478431E-2"/>
  </r>
  <r>
    <n v="2014"/>
    <s v="Uttar Pradesh"/>
    <s v="Shahjahanpur"/>
    <x v="1"/>
    <n v="1980"/>
    <n v="1136.3599999999999"/>
    <m/>
    <s v="Medium"/>
    <s v="Medium"/>
    <x v="0"/>
    <s v="2010s"/>
    <s v="Cereal"/>
    <n v="0.57391919191919183"/>
  </r>
  <r>
    <n v="2014"/>
    <s v="Uttar Pradesh"/>
    <s v="Shahjahanpur"/>
    <x v="2"/>
    <n v="70"/>
    <n v="285.70999999999998"/>
    <m/>
    <s v="Low"/>
    <s v="Small"/>
    <x v="0"/>
    <s v="2010s"/>
    <s v="Pulse"/>
    <n v="4.0815714285714284"/>
  </r>
  <r>
    <n v="2015"/>
    <s v="Uttar Pradesh"/>
    <s v="Shahjahanpur"/>
    <x v="0"/>
    <n v="155990"/>
    <n v="3149.05"/>
    <m/>
    <s v="High"/>
    <s v="Large"/>
    <x v="0"/>
    <s v="2010s"/>
    <s v="Cereal"/>
    <n v="2.0187512020001283E-2"/>
  </r>
  <r>
    <n v="2015"/>
    <s v="Uttar Pradesh"/>
    <s v="Shahjahanpur"/>
    <x v="1"/>
    <n v="1480"/>
    <n v="1358.11"/>
    <m/>
    <s v="Medium"/>
    <s v="Medium"/>
    <x v="0"/>
    <s v="2010s"/>
    <s v="Cereal"/>
    <n v="0.91764189189189183"/>
  </r>
  <r>
    <n v="2015"/>
    <s v="Uttar Pradesh"/>
    <s v="Shahjahanpur"/>
    <x v="2"/>
    <n v="130"/>
    <n v="615.38"/>
    <m/>
    <s v="Low"/>
    <s v="Small"/>
    <x v="0"/>
    <s v="2010s"/>
    <s v="Pulse"/>
    <n v="4.7336923076923076"/>
  </r>
  <r>
    <n v="2016"/>
    <s v="Uttar Pradesh"/>
    <s v="Shahjahanpur"/>
    <x v="0"/>
    <n v="210850"/>
    <n v="2974"/>
    <m/>
    <s v="Medium"/>
    <s v="Large"/>
    <x v="0"/>
    <s v="2010s"/>
    <s v="Cereal"/>
    <n v="1.4104813848707612E-2"/>
  </r>
  <r>
    <n v="2016"/>
    <s v="Uttar Pradesh"/>
    <s v="Shahjahanpur"/>
    <x v="1"/>
    <n v="2250"/>
    <n v="1908.77"/>
    <m/>
    <s v="Medium"/>
    <s v="Medium"/>
    <x v="0"/>
    <s v="2010s"/>
    <s v="Cereal"/>
    <n v="0.84834222222222222"/>
  </r>
  <r>
    <n v="2016"/>
    <s v="Uttar Pradesh"/>
    <s v="Shahjahanpur"/>
    <x v="2"/>
    <n v="60"/>
    <n v="1080.6500000000001"/>
    <m/>
    <s v="Medium"/>
    <s v="Small"/>
    <x v="0"/>
    <s v="2010s"/>
    <s v="Pulse"/>
    <n v="18.010833333333334"/>
  </r>
  <r>
    <n v="2017"/>
    <s v="Uttar Pradesh"/>
    <s v="Shahjahanpur"/>
    <x v="0"/>
    <n v="210760"/>
    <n v="3259"/>
    <m/>
    <s v="High"/>
    <s v="Large"/>
    <x v="0"/>
    <s v="2010s"/>
    <s v="Cereal"/>
    <n v="1.546308597456823E-2"/>
  </r>
  <r>
    <n v="2017"/>
    <s v="Uttar Pradesh"/>
    <s v="Shahjahanpur"/>
    <x v="1"/>
    <n v="2300"/>
    <n v="2131.13"/>
    <m/>
    <s v="Medium"/>
    <s v="Medium"/>
    <x v="0"/>
    <s v="2010s"/>
    <s v="Cereal"/>
    <n v="0.9265782608695653"/>
  </r>
  <r>
    <n v="2017"/>
    <s v="Uttar Pradesh"/>
    <s v="Shahjahanpur"/>
    <x v="2"/>
    <n v="190"/>
    <n v="1047.6199999999999"/>
    <m/>
    <s v="Medium"/>
    <s v="Small"/>
    <x v="0"/>
    <s v="2010s"/>
    <s v="Pulse"/>
    <n v="5.5137894736842101"/>
  </r>
  <r>
    <n v="2008"/>
    <s v="Uttar Pradesh"/>
    <s v="Pilibhit"/>
    <x v="0"/>
    <n v="162540"/>
    <n v="2413.9899999999998"/>
    <m/>
    <s v="Medium"/>
    <s v="Large"/>
    <x v="0"/>
    <s v="2000s"/>
    <s v="Cereal"/>
    <n v="1.4851667281899839E-2"/>
  </r>
  <r>
    <n v="2008"/>
    <s v="Uttar Pradesh"/>
    <s v="Pilibhit"/>
    <x v="1"/>
    <n v="360"/>
    <n v="1833.33"/>
    <m/>
    <s v="Medium"/>
    <s v="Small"/>
    <x v="0"/>
    <s v="2000s"/>
    <s v="Cereal"/>
    <n v="5.0925833333333328"/>
  </r>
  <r>
    <n v="2009"/>
    <s v="Uttar Pradesh"/>
    <s v="Pilibhit"/>
    <x v="0"/>
    <n v="163420"/>
    <n v="2598.09"/>
    <m/>
    <s v="Medium"/>
    <s v="Large"/>
    <x v="0"/>
    <s v="2000s"/>
    <s v="Cereal"/>
    <n v="1.5898237669807858E-2"/>
  </r>
  <r>
    <n v="2009"/>
    <s v="Uttar Pradesh"/>
    <s v="Pilibhit"/>
    <x v="1"/>
    <n v="200"/>
    <n v="1700"/>
    <m/>
    <s v="Medium"/>
    <s v="Small"/>
    <x v="0"/>
    <s v="2000s"/>
    <s v="Cereal"/>
    <n v="8.5"/>
  </r>
  <r>
    <n v="2010"/>
    <s v="Uttar Pradesh"/>
    <s v="Pilibhit"/>
    <x v="0"/>
    <n v="162790"/>
    <n v="2485.7199999999998"/>
    <m/>
    <s v="Medium"/>
    <s v="Large"/>
    <x v="0"/>
    <s v="2010s"/>
    <s v="Cereal"/>
    <n v="1.5269488297806989E-2"/>
  </r>
  <r>
    <n v="2010"/>
    <s v="Uttar Pradesh"/>
    <s v="Pilibhit"/>
    <x v="1"/>
    <n v="170"/>
    <n v="1647.06"/>
    <m/>
    <s v="Medium"/>
    <s v="Small"/>
    <x v="0"/>
    <s v="2010s"/>
    <s v="Cereal"/>
    <n v="9.6885882352941177"/>
  </r>
  <r>
    <n v="2011"/>
    <s v="Uttar Pradesh"/>
    <s v="Pilibhit"/>
    <x v="0"/>
    <n v="155150"/>
    <n v="2807.03"/>
    <m/>
    <s v="Medium"/>
    <s v="Large"/>
    <x v="0"/>
    <s v="2010s"/>
    <s v="Cereal"/>
    <n v="1.8092362230099905E-2"/>
  </r>
  <r>
    <n v="2011"/>
    <s v="Uttar Pradesh"/>
    <s v="Pilibhit"/>
    <x v="1"/>
    <n v="310"/>
    <n v="1838.71"/>
    <m/>
    <s v="Medium"/>
    <s v="Small"/>
    <x v="0"/>
    <s v="2010s"/>
    <s v="Cereal"/>
    <n v="5.931322580645161"/>
  </r>
  <r>
    <n v="2012"/>
    <s v="Uttar Pradesh"/>
    <s v="Pilibhit"/>
    <x v="0"/>
    <n v="51510"/>
    <n v="2524.17"/>
    <m/>
    <s v="Medium"/>
    <s v="Large"/>
    <x v="0"/>
    <s v="2010s"/>
    <s v="Cereal"/>
    <n v="4.9003494467093768E-2"/>
  </r>
  <r>
    <n v="2012"/>
    <s v="Uttar Pradesh"/>
    <s v="Pilibhit"/>
    <x v="1"/>
    <n v="200"/>
    <n v="1950"/>
    <m/>
    <s v="Medium"/>
    <s v="Small"/>
    <x v="0"/>
    <s v="2010s"/>
    <s v="Cereal"/>
    <n v="9.75"/>
  </r>
  <r>
    <n v="2013"/>
    <s v="Uttar Pradesh"/>
    <s v="Pilibhit"/>
    <x v="0"/>
    <n v="135910"/>
    <n v="2797"/>
    <m/>
    <s v="Medium"/>
    <s v="Large"/>
    <x v="0"/>
    <s v="2010s"/>
    <s v="Cereal"/>
    <n v="2.0579795452873226E-2"/>
  </r>
  <r>
    <n v="2013"/>
    <s v="Uttar Pradesh"/>
    <s v="Pilibhit"/>
    <x v="1"/>
    <n v="280"/>
    <n v="2035.71"/>
    <m/>
    <s v="Medium"/>
    <s v="Small"/>
    <x v="0"/>
    <s v="2010s"/>
    <s v="Cereal"/>
    <n v="7.2703928571428573"/>
  </r>
  <r>
    <n v="2014"/>
    <s v="Uttar Pradesh"/>
    <s v="Pilibhit"/>
    <x v="0"/>
    <n v="128990"/>
    <n v="2626.02"/>
    <m/>
    <s v="Medium"/>
    <s v="Large"/>
    <x v="0"/>
    <s v="2010s"/>
    <s v="Cereal"/>
    <n v="2.0358322350569811E-2"/>
  </r>
  <r>
    <n v="2014"/>
    <s v="Uttar Pradesh"/>
    <s v="Pilibhit"/>
    <x v="1"/>
    <n v="580"/>
    <n v="1948.28"/>
    <m/>
    <s v="Medium"/>
    <s v="Small"/>
    <x v="0"/>
    <s v="2010s"/>
    <s v="Cereal"/>
    <n v="3.3591034482758619"/>
  </r>
  <r>
    <n v="2015"/>
    <s v="Uttar Pradesh"/>
    <s v="Pilibhit"/>
    <x v="0"/>
    <n v="145070"/>
    <n v="3010"/>
    <m/>
    <s v="High"/>
    <s v="Large"/>
    <x v="0"/>
    <s v="2010s"/>
    <s v="Cereal"/>
    <n v="2.0748604122147928E-2"/>
  </r>
  <r>
    <n v="2015"/>
    <s v="Uttar Pradesh"/>
    <s v="Pilibhit"/>
    <x v="1"/>
    <n v="1660"/>
    <n v="1765.06"/>
    <m/>
    <s v="Medium"/>
    <s v="Medium"/>
    <x v="0"/>
    <s v="2010s"/>
    <s v="Cereal"/>
    <n v="1.0632891566265059"/>
  </r>
  <r>
    <n v="2016"/>
    <s v="Uttar Pradesh"/>
    <s v="Pilibhit"/>
    <x v="0"/>
    <n v="153580"/>
    <n v="3132"/>
    <m/>
    <s v="High"/>
    <s v="Large"/>
    <x v="0"/>
    <s v="2010s"/>
    <s v="Cereal"/>
    <n v="2.0393280375048835E-2"/>
  </r>
  <r>
    <n v="2016"/>
    <s v="Uttar Pradesh"/>
    <s v="Pilibhit"/>
    <x v="1"/>
    <n v="350"/>
    <n v="2057.31"/>
    <m/>
    <s v="Medium"/>
    <s v="Small"/>
    <x v="0"/>
    <s v="2010s"/>
    <s v="Cereal"/>
    <n v="5.8780285714285716"/>
  </r>
  <r>
    <n v="2017"/>
    <s v="Uttar Pradesh"/>
    <s v="Pilibhit"/>
    <x v="0"/>
    <n v="140740"/>
    <n v="3276"/>
    <m/>
    <s v="High"/>
    <s v="Large"/>
    <x v="0"/>
    <s v="2010s"/>
    <s v="Cereal"/>
    <n v="2.3276964615603239E-2"/>
  </r>
  <r>
    <n v="2017"/>
    <s v="Uttar Pradesh"/>
    <s v="Pilibhit"/>
    <x v="1"/>
    <n v="180"/>
    <n v="2211.96"/>
    <m/>
    <s v="Medium"/>
    <s v="Small"/>
    <x v="0"/>
    <s v="2010s"/>
    <s v="Cereal"/>
    <n v="12.288666666666668"/>
  </r>
  <r>
    <n v="2017"/>
    <s v="Uttar Pradesh"/>
    <s v="Pilibhit"/>
    <x v="2"/>
    <n v="100"/>
    <n v="1048.54"/>
    <m/>
    <s v="Medium"/>
    <s v="Small"/>
    <x v="0"/>
    <s v="2010s"/>
    <s v="Pulse"/>
    <n v="10.4854"/>
  </r>
  <r>
    <n v="2008"/>
    <s v="Uttar Pradesh"/>
    <s v="Rampur"/>
    <x v="0"/>
    <n v="144200"/>
    <n v="1973.99"/>
    <m/>
    <s v="Medium"/>
    <s v="Large"/>
    <x v="0"/>
    <s v="2000s"/>
    <s v="Cereal"/>
    <n v="1.3689251040221914E-2"/>
  </r>
  <r>
    <n v="2008"/>
    <s v="Uttar Pradesh"/>
    <s v="Rampur"/>
    <x v="1"/>
    <n v="210"/>
    <n v="1380.95"/>
    <m/>
    <s v="Medium"/>
    <s v="Small"/>
    <x v="0"/>
    <s v="2000s"/>
    <s v="Cereal"/>
    <n v="6.5759523809523808"/>
  </r>
  <r>
    <n v="2009"/>
    <s v="Uttar Pradesh"/>
    <s v="Rampur"/>
    <x v="0"/>
    <n v="139880"/>
    <n v="2239.06"/>
    <m/>
    <s v="Medium"/>
    <s v="Large"/>
    <x v="0"/>
    <s v="2000s"/>
    <s v="Cereal"/>
    <n v="1.6007006005147269E-2"/>
  </r>
  <r>
    <n v="2009"/>
    <s v="Uttar Pradesh"/>
    <s v="Rampur"/>
    <x v="1"/>
    <n v="110"/>
    <n v="1545.45"/>
    <m/>
    <s v="Medium"/>
    <s v="Small"/>
    <x v="0"/>
    <s v="2000s"/>
    <s v="Cereal"/>
    <n v="14.049545454545456"/>
  </r>
  <r>
    <n v="2009"/>
    <s v="Uttar Pradesh"/>
    <s v="Rampur"/>
    <x v="2"/>
    <n v="20"/>
    <n v="500"/>
    <m/>
    <s v="Low"/>
    <s v="Small"/>
    <x v="0"/>
    <s v="2000s"/>
    <s v="Pulse"/>
    <n v="25"/>
  </r>
  <r>
    <n v="2010"/>
    <s v="Uttar Pradesh"/>
    <s v="Rampur"/>
    <x v="0"/>
    <n v="144800"/>
    <n v="1921.82"/>
    <m/>
    <s v="Medium"/>
    <s v="Large"/>
    <x v="0"/>
    <s v="2010s"/>
    <s v="Cereal"/>
    <n v="1.3272237569060773E-2"/>
  </r>
  <r>
    <n v="2010"/>
    <s v="Uttar Pradesh"/>
    <s v="Rampur"/>
    <x v="1"/>
    <n v="100"/>
    <n v="1100"/>
    <m/>
    <s v="Medium"/>
    <s v="Small"/>
    <x v="0"/>
    <s v="2010s"/>
    <s v="Cereal"/>
    <n v="11"/>
  </r>
  <r>
    <n v="2010"/>
    <s v="Uttar Pradesh"/>
    <s v="Rampur"/>
    <x v="2"/>
    <n v="40"/>
    <n v="1000"/>
    <m/>
    <s v="Medium"/>
    <s v="Small"/>
    <x v="0"/>
    <s v="2010s"/>
    <s v="Pulse"/>
    <n v="25"/>
  </r>
  <r>
    <n v="2011"/>
    <s v="Uttar Pradesh"/>
    <s v="Rampur"/>
    <x v="0"/>
    <n v="144990"/>
    <n v="2185.25"/>
    <m/>
    <s v="Medium"/>
    <s v="Large"/>
    <x v="0"/>
    <s v="2010s"/>
    <s v="Cereal"/>
    <n v="1.5071729084764467E-2"/>
  </r>
  <r>
    <n v="2011"/>
    <s v="Uttar Pradesh"/>
    <s v="Rampur"/>
    <x v="1"/>
    <n v="70"/>
    <n v="1857.14"/>
    <m/>
    <s v="Medium"/>
    <s v="Small"/>
    <x v="0"/>
    <s v="2010s"/>
    <s v="Cereal"/>
    <n v="26.530571428571431"/>
  </r>
  <r>
    <n v="2011"/>
    <s v="Uttar Pradesh"/>
    <s v="Rampur"/>
    <x v="2"/>
    <n v="10"/>
    <n v="2000"/>
    <m/>
    <s v="Medium"/>
    <s v="Small"/>
    <x v="0"/>
    <s v="2010s"/>
    <s v="Pulse"/>
    <n v="200"/>
  </r>
  <r>
    <n v="2012"/>
    <s v="Uttar Pradesh"/>
    <s v="Rampur"/>
    <x v="0"/>
    <n v="137540"/>
    <n v="2273.0100000000002"/>
    <m/>
    <s v="Medium"/>
    <s v="Large"/>
    <x v="0"/>
    <s v="2010s"/>
    <s v="Cereal"/>
    <n v="1.6526174203867969E-2"/>
  </r>
  <r>
    <n v="2012"/>
    <s v="Uttar Pradesh"/>
    <s v="Rampur"/>
    <x v="1"/>
    <n v="170"/>
    <n v="1411.76"/>
    <m/>
    <s v="Medium"/>
    <s v="Small"/>
    <x v="0"/>
    <s v="2010s"/>
    <s v="Cereal"/>
    <n v="8.3044705882352936"/>
  </r>
  <r>
    <n v="2013"/>
    <s v="Uttar Pradesh"/>
    <s v="Rampur"/>
    <x v="0"/>
    <n v="136970"/>
    <n v="2241"/>
    <m/>
    <s v="Medium"/>
    <s v="Large"/>
    <x v="0"/>
    <s v="2010s"/>
    <s v="Cereal"/>
    <n v="1.6361246988391618E-2"/>
  </r>
  <r>
    <n v="2013"/>
    <s v="Uttar Pradesh"/>
    <s v="Rampur"/>
    <x v="1"/>
    <n v="400"/>
    <n v="3050"/>
    <m/>
    <s v="High"/>
    <s v="Small"/>
    <x v="0"/>
    <s v="2010s"/>
    <s v="Cereal"/>
    <n v="7.625"/>
  </r>
  <r>
    <n v="2014"/>
    <s v="Uttar Pradesh"/>
    <s v="Rampur"/>
    <x v="0"/>
    <n v="132690"/>
    <n v="2260"/>
    <m/>
    <s v="Medium"/>
    <s v="Large"/>
    <x v="0"/>
    <s v="2010s"/>
    <s v="Cereal"/>
    <n v="1.7032180269801793E-2"/>
  </r>
  <r>
    <n v="2014"/>
    <s v="Uttar Pradesh"/>
    <s v="Rampur"/>
    <x v="1"/>
    <n v="90"/>
    <n v="1888.89"/>
    <m/>
    <s v="Medium"/>
    <s v="Small"/>
    <x v="0"/>
    <s v="2010s"/>
    <s v="Cereal"/>
    <n v="20.987666666666669"/>
  </r>
  <r>
    <n v="2015"/>
    <s v="Uttar Pradesh"/>
    <s v="Rampur"/>
    <x v="0"/>
    <n v="129980"/>
    <n v="2259.89"/>
    <m/>
    <s v="Medium"/>
    <s v="Large"/>
    <x v="0"/>
    <s v="2010s"/>
    <s v="Cereal"/>
    <n v="1.7386444068318203E-2"/>
  </r>
  <r>
    <n v="2015"/>
    <s v="Uttar Pradesh"/>
    <s v="Rampur"/>
    <x v="1"/>
    <n v="50"/>
    <n v="2200"/>
    <m/>
    <s v="Medium"/>
    <s v="Small"/>
    <x v="0"/>
    <s v="2010s"/>
    <s v="Cereal"/>
    <n v="44"/>
  </r>
  <r>
    <n v="2016"/>
    <s v="Uttar Pradesh"/>
    <s v="Rampur"/>
    <x v="0"/>
    <n v="148540"/>
    <n v="2440"/>
    <m/>
    <s v="Medium"/>
    <s v="Large"/>
    <x v="0"/>
    <s v="2010s"/>
    <s v="Cereal"/>
    <n v="1.6426551770566851E-2"/>
  </r>
  <r>
    <n v="2016"/>
    <s v="Uttar Pradesh"/>
    <s v="Rampur"/>
    <x v="1"/>
    <n v="220"/>
    <n v="2083.33"/>
    <m/>
    <s v="Medium"/>
    <s v="Small"/>
    <x v="0"/>
    <s v="2010s"/>
    <s v="Cereal"/>
    <n v="9.469681818181817"/>
  </r>
  <r>
    <n v="2017"/>
    <s v="Uttar Pradesh"/>
    <s v="Rampur"/>
    <x v="0"/>
    <n v="138670"/>
    <n v="2369"/>
    <m/>
    <s v="Medium"/>
    <s v="Large"/>
    <x v="0"/>
    <s v="2010s"/>
    <s v="Cereal"/>
    <n v="1.7083723948943533E-2"/>
  </r>
  <r>
    <n v="2017"/>
    <s v="Uttar Pradesh"/>
    <s v="Rampur"/>
    <x v="1"/>
    <n v="280"/>
    <n v="2728.26"/>
    <m/>
    <s v="Medium"/>
    <s v="Small"/>
    <x v="0"/>
    <s v="2010s"/>
    <s v="Cereal"/>
    <n v="9.7437857142857158"/>
  </r>
  <r>
    <n v="2017"/>
    <s v="Uttar Pradesh"/>
    <s v="Rampur"/>
    <x v="2"/>
    <n v="20"/>
    <n v="1210.53"/>
    <m/>
    <s v="Medium"/>
    <s v="Small"/>
    <x v="0"/>
    <s v="2010s"/>
    <s v="Pulse"/>
    <n v="60.526499999999999"/>
  </r>
  <r>
    <n v="2008"/>
    <s v="Uttar Pradesh"/>
    <s v="Bijnor"/>
    <x v="0"/>
    <n v="56940"/>
    <n v="2523.0100000000002"/>
    <m/>
    <s v="Medium"/>
    <s v="Large"/>
    <x v="0"/>
    <s v="2000s"/>
    <s v="Cereal"/>
    <n v="4.4309975412715141E-2"/>
  </r>
  <r>
    <n v="2008"/>
    <s v="Uttar Pradesh"/>
    <s v="Bijnor"/>
    <x v="1"/>
    <n v="20"/>
    <n v="1500"/>
    <m/>
    <s v="Medium"/>
    <s v="Small"/>
    <x v="0"/>
    <s v="2000s"/>
    <s v="Cereal"/>
    <n v="75"/>
  </r>
  <r>
    <n v="2008"/>
    <s v="Uttar Pradesh"/>
    <s v="Bijnor"/>
    <x v="2"/>
    <n v="100"/>
    <n v="1100"/>
    <m/>
    <s v="Medium"/>
    <s v="Small"/>
    <x v="0"/>
    <s v="2000s"/>
    <s v="Pulse"/>
    <n v="11"/>
  </r>
  <r>
    <n v="2009"/>
    <s v="Uttar Pradesh"/>
    <s v="Bijnor"/>
    <x v="0"/>
    <n v="60570"/>
    <n v="2402.1799999999998"/>
    <m/>
    <s v="Medium"/>
    <s v="Large"/>
    <x v="0"/>
    <s v="2000s"/>
    <s v="Cereal"/>
    <n v="3.9659567442628364E-2"/>
  </r>
  <r>
    <n v="2009"/>
    <s v="Uttar Pradesh"/>
    <s v="Bijnor"/>
    <x v="1"/>
    <n v="10"/>
    <n v="1000"/>
    <m/>
    <s v="Medium"/>
    <s v="Small"/>
    <x v="0"/>
    <s v="2000s"/>
    <s v="Cereal"/>
    <n v="100"/>
  </r>
  <r>
    <n v="2009"/>
    <s v="Uttar Pradesh"/>
    <s v="Bijnor"/>
    <x v="2"/>
    <n v="60"/>
    <n v="833.33"/>
    <m/>
    <s v="Low"/>
    <s v="Small"/>
    <x v="0"/>
    <s v="2000s"/>
    <s v="Pulse"/>
    <n v="13.888833333333334"/>
  </r>
  <r>
    <n v="2010"/>
    <s v="Uttar Pradesh"/>
    <s v="Bijnor"/>
    <x v="0"/>
    <n v="59180"/>
    <n v="2242.65"/>
    <m/>
    <s v="Medium"/>
    <s v="Large"/>
    <x v="0"/>
    <s v="2010s"/>
    <s v="Cereal"/>
    <n v="3.7895403852652922E-2"/>
  </r>
  <r>
    <n v="2010"/>
    <s v="Uttar Pradesh"/>
    <s v="Bijnor"/>
    <x v="2"/>
    <n v="50"/>
    <n v="1000"/>
    <m/>
    <s v="Medium"/>
    <s v="Small"/>
    <x v="0"/>
    <s v="2010s"/>
    <s v="Pulse"/>
    <n v="20"/>
  </r>
  <r>
    <n v="2011"/>
    <s v="Uttar Pradesh"/>
    <s v="Bijnor"/>
    <x v="0"/>
    <n v="57900"/>
    <n v="2394.8200000000002"/>
    <m/>
    <s v="Medium"/>
    <s v="Large"/>
    <x v="0"/>
    <s v="2010s"/>
    <s v="Cereal"/>
    <n v="4.1361312607944734E-2"/>
  </r>
  <r>
    <n v="2011"/>
    <s v="Uttar Pradesh"/>
    <s v="Bijnor"/>
    <x v="2"/>
    <n v="10"/>
    <n v="2000"/>
    <m/>
    <s v="Medium"/>
    <s v="Small"/>
    <x v="0"/>
    <s v="2010s"/>
    <s v="Pulse"/>
    <n v="200"/>
  </r>
  <r>
    <n v="2012"/>
    <s v="Uttar Pradesh"/>
    <s v="Bijnor"/>
    <x v="0"/>
    <n v="16120"/>
    <n v="2746.28"/>
    <m/>
    <s v="Medium"/>
    <s v="Large"/>
    <x v="0"/>
    <s v="2010s"/>
    <s v="Cereal"/>
    <n v="0.17036476426799008"/>
  </r>
  <r>
    <n v="2012"/>
    <s v="Uttar Pradesh"/>
    <s v="Bijnor"/>
    <x v="1"/>
    <n v="10"/>
    <n v="2000"/>
    <m/>
    <s v="Medium"/>
    <s v="Small"/>
    <x v="0"/>
    <s v="2010s"/>
    <s v="Cereal"/>
    <n v="200"/>
  </r>
  <r>
    <n v="2012"/>
    <s v="Uttar Pradesh"/>
    <s v="Bijnor"/>
    <x v="2"/>
    <n v="20"/>
    <n v="1000"/>
    <m/>
    <s v="Medium"/>
    <s v="Small"/>
    <x v="0"/>
    <s v="2010s"/>
    <s v="Pulse"/>
    <n v="50"/>
  </r>
  <r>
    <n v="2013"/>
    <s v="Uttar Pradesh"/>
    <s v="Bijnor"/>
    <x v="0"/>
    <n v="52940"/>
    <n v="2329.0500000000002"/>
    <m/>
    <s v="Medium"/>
    <s v="Large"/>
    <x v="0"/>
    <s v="2010s"/>
    <s v="Cereal"/>
    <n v="4.3994144314318098E-2"/>
  </r>
  <r>
    <n v="2013"/>
    <s v="Uttar Pradesh"/>
    <s v="Bijnor"/>
    <x v="1"/>
    <n v="40"/>
    <n v="2250"/>
    <m/>
    <s v="Medium"/>
    <s v="Small"/>
    <x v="0"/>
    <s v="2010s"/>
    <s v="Cereal"/>
    <n v="56.25"/>
  </r>
  <r>
    <n v="2014"/>
    <s v="Uttar Pradesh"/>
    <s v="Bijnor"/>
    <x v="0"/>
    <n v="54810"/>
    <n v="2615.9499999999998"/>
    <m/>
    <s v="Medium"/>
    <s v="Large"/>
    <x v="0"/>
    <s v="2010s"/>
    <s v="Cereal"/>
    <n v="4.7727604451742379E-2"/>
  </r>
  <r>
    <n v="2014"/>
    <s v="Uttar Pradesh"/>
    <s v="Bijnor"/>
    <x v="1"/>
    <n v="10"/>
    <n v="1000"/>
    <m/>
    <s v="Medium"/>
    <s v="Small"/>
    <x v="0"/>
    <s v="2010s"/>
    <s v="Cereal"/>
    <n v="100"/>
  </r>
  <r>
    <n v="2014"/>
    <s v="Uttar Pradesh"/>
    <s v="Bijnor"/>
    <x v="2"/>
    <n v="20"/>
    <n v="500"/>
    <m/>
    <s v="Low"/>
    <s v="Small"/>
    <x v="0"/>
    <s v="2010s"/>
    <s v="Pulse"/>
    <n v="25"/>
  </r>
  <r>
    <n v="2015"/>
    <s v="Uttar Pradesh"/>
    <s v="Bijnor"/>
    <x v="0"/>
    <n v="51350"/>
    <n v="2590.0700000000002"/>
    <m/>
    <s v="Medium"/>
    <s v="Large"/>
    <x v="0"/>
    <s v="2010s"/>
    <s v="Cereal"/>
    <n v="5.0439532619279456E-2"/>
  </r>
  <r>
    <n v="2015"/>
    <s v="Uttar Pradesh"/>
    <s v="Bijnor"/>
    <x v="2"/>
    <n v="20"/>
    <n v="500"/>
    <m/>
    <s v="Low"/>
    <s v="Small"/>
    <x v="0"/>
    <s v="2010s"/>
    <s v="Pulse"/>
    <n v="25"/>
  </r>
  <r>
    <n v="2016"/>
    <s v="Uttar Pradesh"/>
    <s v="Bijnor"/>
    <x v="0"/>
    <n v="53390"/>
    <n v="2527"/>
    <m/>
    <s v="Medium"/>
    <s v="Large"/>
    <x v="0"/>
    <s v="2010s"/>
    <s v="Cereal"/>
    <n v="4.7330960854092524E-2"/>
  </r>
  <r>
    <n v="2016"/>
    <s v="Uttar Pradesh"/>
    <s v="Bijnor"/>
    <x v="1"/>
    <n v="20"/>
    <n v="2125"/>
    <m/>
    <s v="Medium"/>
    <s v="Small"/>
    <x v="0"/>
    <s v="2010s"/>
    <s v="Cereal"/>
    <n v="106.25"/>
  </r>
  <r>
    <n v="2016"/>
    <s v="Uttar Pradesh"/>
    <s v="Bijnor"/>
    <x v="2"/>
    <n v="30"/>
    <n v="1074.07"/>
    <m/>
    <s v="Medium"/>
    <s v="Small"/>
    <x v="0"/>
    <s v="2010s"/>
    <s v="Pulse"/>
    <n v="35.80233333333333"/>
  </r>
  <r>
    <n v="2017"/>
    <s v="Uttar Pradesh"/>
    <s v="Bijnor"/>
    <x v="0"/>
    <n v="50880"/>
    <n v="2511.02"/>
    <m/>
    <s v="Medium"/>
    <s v="Large"/>
    <x v="0"/>
    <s v="2010s"/>
    <s v="Cereal"/>
    <n v="4.9351808176100631E-2"/>
  </r>
  <r>
    <n v="2017"/>
    <s v="Uttar Pradesh"/>
    <s v="Bijnor"/>
    <x v="1"/>
    <n v="30"/>
    <n v="3000"/>
    <m/>
    <s v="High"/>
    <s v="Small"/>
    <x v="0"/>
    <s v="2010s"/>
    <s v="Cereal"/>
    <n v="100"/>
  </r>
  <r>
    <n v="2017"/>
    <s v="Uttar Pradesh"/>
    <s v="Bijnor"/>
    <x v="2"/>
    <n v="10"/>
    <n v="1230.77"/>
    <m/>
    <s v="Medium"/>
    <s v="Small"/>
    <x v="0"/>
    <s v="2010s"/>
    <s v="Pulse"/>
    <n v="123.077"/>
  </r>
  <r>
    <n v="2008"/>
    <s v="Uttar Pradesh"/>
    <s v="Farrukhabad"/>
    <x v="0"/>
    <n v="35770"/>
    <n v="2620.0700000000002"/>
    <m/>
    <s v="Medium"/>
    <s v="Large"/>
    <x v="0"/>
    <s v="2000s"/>
    <s v="Cereal"/>
    <n v="7.3247693597987149E-2"/>
  </r>
  <r>
    <n v="2008"/>
    <s v="Uttar Pradesh"/>
    <s v="Farrukhabad"/>
    <x v="1"/>
    <n v="90190"/>
    <n v="2155.23"/>
    <m/>
    <s v="Medium"/>
    <s v="Large"/>
    <x v="0"/>
    <s v="2000s"/>
    <s v="Cereal"/>
    <n v="2.3896551724137932E-2"/>
  </r>
  <r>
    <n v="2008"/>
    <s v="Uttar Pradesh"/>
    <s v="Farrukhabad"/>
    <x v="2"/>
    <n v="1720"/>
    <n v="1488.37"/>
    <m/>
    <s v="Medium"/>
    <s v="Medium"/>
    <x v="0"/>
    <s v="2000s"/>
    <s v="Pulse"/>
    <n v="0.86533139534883718"/>
  </r>
  <r>
    <n v="2009"/>
    <s v="Uttar Pradesh"/>
    <s v="Farrukhabad"/>
    <x v="0"/>
    <n v="26060"/>
    <n v="2439.75"/>
    <m/>
    <s v="Medium"/>
    <s v="Large"/>
    <x v="0"/>
    <s v="2000s"/>
    <s v="Cereal"/>
    <n v="9.3620491174213352E-2"/>
  </r>
  <r>
    <n v="2009"/>
    <s v="Uttar Pradesh"/>
    <s v="Farrukhabad"/>
    <x v="1"/>
    <n v="72040"/>
    <n v="1600.36"/>
    <m/>
    <s v="Medium"/>
    <s v="Large"/>
    <x v="0"/>
    <s v="2000s"/>
    <s v="Cereal"/>
    <n v="2.2214880621876733E-2"/>
  </r>
  <r>
    <n v="2009"/>
    <s v="Uttar Pradesh"/>
    <s v="Farrukhabad"/>
    <x v="2"/>
    <n v="1540"/>
    <n v="1220.78"/>
    <m/>
    <s v="Medium"/>
    <s v="Medium"/>
    <x v="0"/>
    <s v="2000s"/>
    <s v="Pulse"/>
    <n v="0.7927142857142857"/>
  </r>
  <r>
    <n v="2010"/>
    <s v="Uttar Pradesh"/>
    <s v="Farrukhabad"/>
    <x v="0"/>
    <n v="30140"/>
    <n v="2215.9899999999998"/>
    <m/>
    <s v="Medium"/>
    <s v="Large"/>
    <x v="0"/>
    <s v="2010s"/>
    <s v="Cereal"/>
    <n v="7.3523224950232238E-2"/>
  </r>
  <r>
    <n v="2010"/>
    <s v="Uttar Pradesh"/>
    <s v="Farrukhabad"/>
    <x v="1"/>
    <n v="76720"/>
    <n v="1952.03"/>
    <m/>
    <s v="Medium"/>
    <s v="Large"/>
    <x v="0"/>
    <s v="2010s"/>
    <s v="Cereal"/>
    <n v="2.5443561001042753E-2"/>
  </r>
  <r>
    <n v="2010"/>
    <s v="Uttar Pradesh"/>
    <s v="Farrukhabad"/>
    <x v="2"/>
    <n v="1830"/>
    <n v="1519.13"/>
    <m/>
    <s v="Medium"/>
    <s v="Medium"/>
    <x v="0"/>
    <s v="2010s"/>
    <s v="Pulse"/>
    <n v="0.83012568306010937"/>
  </r>
  <r>
    <n v="2011"/>
    <s v="Uttar Pradesh"/>
    <s v="Farrukhabad"/>
    <x v="0"/>
    <n v="31110"/>
    <n v="2627.45"/>
    <m/>
    <s v="Medium"/>
    <s v="Large"/>
    <x v="0"/>
    <s v="2010s"/>
    <s v="Cereal"/>
    <n v="8.4456766313082604E-2"/>
  </r>
  <r>
    <n v="2011"/>
    <s v="Uttar Pradesh"/>
    <s v="Farrukhabad"/>
    <x v="1"/>
    <n v="79630"/>
    <n v="2376.4899999999998"/>
    <m/>
    <s v="Medium"/>
    <s v="Large"/>
    <x v="0"/>
    <s v="2010s"/>
    <s v="Cereal"/>
    <n v="2.9844154213236215E-2"/>
  </r>
  <r>
    <n v="2011"/>
    <s v="Uttar Pradesh"/>
    <s v="Farrukhabad"/>
    <x v="2"/>
    <n v="1780"/>
    <n v="1539.33"/>
    <m/>
    <s v="Medium"/>
    <s v="Medium"/>
    <x v="0"/>
    <s v="2010s"/>
    <s v="Pulse"/>
    <n v="0.86479213483146067"/>
  </r>
  <r>
    <n v="2012"/>
    <s v="Uttar Pradesh"/>
    <s v="Farrukhabad"/>
    <x v="0"/>
    <n v="32560"/>
    <n v="2909.4"/>
    <m/>
    <s v="Medium"/>
    <s v="Large"/>
    <x v="0"/>
    <s v="2010s"/>
    <s v="Cereal"/>
    <n v="8.935503685503686E-2"/>
  </r>
  <r>
    <n v="2012"/>
    <s v="Uttar Pradesh"/>
    <s v="Farrukhabad"/>
    <x v="1"/>
    <n v="75780"/>
    <n v="2390.6"/>
    <m/>
    <s v="Medium"/>
    <s v="Large"/>
    <x v="0"/>
    <s v="2010s"/>
    <s v="Cereal"/>
    <n v="3.1546582211665349E-2"/>
  </r>
  <r>
    <n v="2012"/>
    <s v="Uttar Pradesh"/>
    <s v="Farrukhabad"/>
    <x v="2"/>
    <n v="1700"/>
    <n v="1364.71"/>
    <m/>
    <s v="Medium"/>
    <s v="Medium"/>
    <x v="0"/>
    <s v="2010s"/>
    <s v="Pulse"/>
    <n v="0.80277058823529412"/>
  </r>
  <r>
    <n v="2013"/>
    <s v="Uttar Pradesh"/>
    <s v="Farrukhabad"/>
    <x v="0"/>
    <n v="37910"/>
    <n v="2832.23"/>
    <m/>
    <s v="Medium"/>
    <s v="Large"/>
    <x v="0"/>
    <s v="2010s"/>
    <s v="Cereal"/>
    <n v="7.4709311527301508E-2"/>
  </r>
  <r>
    <n v="2013"/>
    <s v="Uttar Pradesh"/>
    <s v="Farrukhabad"/>
    <x v="1"/>
    <n v="76460"/>
    <n v="2271.12"/>
    <m/>
    <s v="Medium"/>
    <s v="Large"/>
    <x v="0"/>
    <s v="2010s"/>
    <s v="Cereal"/>
    <n v="2.9703374313366466E-2"/>
  </r>
  <r>
    <n v="2013"/>
    <s v="Uttar Pradesh"/>
    <s v="Farrukhabad"/>
    <x v="2"/>
    <n v="1740"/>
    <n v="609.20000000000005"/>
    <m/>
    <s v="Low"/>
    <s v="Medium"/>
    <x v="0"/>
    <s v="2010s"/>
    <s v="Pulse"/>
    <n v="0.35011494252873565"/>
  </r>
  <r>
    <n v="2014"/>
    <s v="Uttar Pradesh"/>
    <s v="Farrukhabad"/>
    <x v="0"/>
    <n v="33910"/>
    <n v="2523.44"/>
    <m/>
    <s v="Medium"/>
    <s v="Large"/>
    <x v="0"/>
    <s v="2010s"/>
    <s v="Cereal"/>
    <n v="7.4415806546741375E-2"/>
  </r>
  <r>
    <n v="2014"/>
    <s v="Uttar Pradesh"/>
    <s v="Farrukhabad"/>
    <x v="1"/>
    <n v="79770"/>
    <n v="1829.13"/>
    <m/>
    <s v="Medium"/>
    <s v="Large"/>
    <x v="0"/>
    <s v="2010s"/>
    <s v="Cereal"/>
    <n v="2.2930048890560363E-2"/>
  </r>
  <r>
    <n v="2014"/>
    <s v="Uttar Pradesh"/>
    <s v="Farrukhabad"/>
    <x v="2"/>
    <n v="1480"/>
    <n v="412.16"/>
    <m/>
    <s v="Low"/>
    <s v="Medium"/>
    <x v="0"/>
    <s v="2010s"/>
    <s v="Pulse"/>
    <n v="0.2784864864864865"/>
  </r>
  <r>
    <n v="2015"/>
    <s v="Uttar Pradesh"/>
    <s v="Farrukhabad"/>
    <x v="0"/>
    <n v="41550"/>
    <n v="2322.98"/>
    <m/>
    <s v="Medium"/>
    <s v="Large"/>
    <x v="0"/>
    <s v="2010s"/>
    <s v="Cereal"/>
    <n v="5.5908062575210589E-2"/>
  </r>
  <r>
    <n v="2015"/>
    <s v="Uttar Pradesh"/>
    <s v="Farrukhabad"/>
    <x v="1"/>
    <n v="90780"/>
    <n v="1934.02"/>
    <m/>
    <s v="Medium"/>
    <s v="Large"/>
    <x v="0"/>
    <s v="2010s"/>
    <s v="Cereal"/>
    <n v="2.1304472350738048E-2"/>
  </r>
  <r>
    <n v="2015"/>
    <s v="Uttar Pradesh"/>
    <s v="Farrukhabad"/>
    <x v="2"/>
    <n v="1340"/>
    <n v="925.37"/>
    <m/>
    <s v="Low"/>
    <s v="Medium"/>
    <x v="0"/>
    <s v="2010s"/>
    <s v="Pulse"/>
    <n v="0.69057462686567161"/>
  </r>
  <r>
    <n v="2016"/>
    <s v="Uttar Pradesh"/>
    <s v="Farrukhabad"/>
    <x v="0"/>
    <n v="37590"/>
    <n v="2657.33"/>
    <m/>
    <s v="Medium"/>
    <s v="Large"/>
    <x v="0"/>
    <s v="2010s"/>
    <s v="Cereal"/>
    <n v="7.0692471401968604E-2"/>
  </r>
  <r>
    <n v="2016"/>
    <s v="Uttar Pradesh"/>
    <s v="Farrukhabad"/>
    <x v="1"/>
    <n v="90630"/>
    <n v="2048.3200000000002"/>
    <m/>
    <s v="Medium"/>
    <s v="Large"/>
    <x v="0"/>
    <s v="2010s"/>
    <s v="Cereal"/>
    <n v="2.2600904777667442E-2"/>
  </r>
  <r>
    <n v="2016"/>
    <s v="Uttar Pradesh"/>
    <s v="Farrukhabad"/>
    <x v="2"/>
    <n v="1730"/>
    <n v="1303.07"/>
    <m/>
    <s v="Medium"/>
    <s v="Medium"/>
    <x v="0"/>
    <s v="2010s"/>
    <s v="Pulse"/>
    <n v="0.75321965317919071"/>
  </r>
  <r>
    <n v="2017"/>
    <s v="Uttar Pradesh"/>
    <s v="Farrukhabad"/>
    <x v="0"/>
    <n v="34620"/>
    <n v="3122.12"/>
    <m/>
    <s v="High"/>
    <s v="Large"/>
    <x v="0"/>
    <s v="2010s"/>
    <s v="Cereal"/>
    <n v="9.0182553437319471E-2"/>
  </r>
  <r>
    <n v="2017"/>
    <s v="Uttar Pradesh"/>
    <s v="Farrukhabad"/>
    <x v="1"/>
    <n v="85470"/>
    <n v="3140.12"/>
    <m/>
    <s v="High"/>
    <s v="Large"/>
    <x v="0"/>
    <s v="2010s"/>
    <s v="Cereal"/>
    <n v="3.6739440739440736E-2"/>
  </r>
  <r>
    <n v="2017"/>
    <s v="Uttar Pradesh"/>
    <s v="Farrukhabad"/>
    <x v="2"/>
    <n v="1500"/>
    <n v="1679.6"/>
    <m/>
    <s v="Medium"/>
    <s v="Medium"/>
    <x v="0"/>
    <s v="2010s"/>
    <s v="Pulse"/>
    <n v="1.1197333333333332"/>
  </r>
  <r>
    <n v="2008"/>
    <s v="Uttar Pradesh"/>
    <s v="Etawah"/>
    <x v="0"/>
    <n v="98800"/>
    <n v="2929.45"/>
    <m/>
    <s v="Medium"/>
    <s v="Large"/>
    <x v="0"/>
    <s v="2000s"/>
    <s v="Cereal"/>
    <n v="2.9650303643724694E-2"/>
  </r>
  <r>
    <n v="2008"/>
    <s v="Uttar Pradesh"/>
    <s v="Etawah"/>
    <x v="1"/>
    <n v="14160"/>
    <n v="2192.09"/>
    <m/>
    <s v="Medium"/>
    <s v="Large"/>
    <x v="0"/>
    <s v="2000s"/>
    <s v="Cereal"/>
    <n v="0.15480861581920904"/>
  </r>
  <r>
    <n v="2008"/>
    <s v="Uttar Pradesh"/>
    <s v="Etawah"/>
    <x v="2"/>
    <n v="8010"/>
    <n v="1599.25"/>
    <m/>
    <s v="Medium"/>
    <s v="Large"/>
    <x v="0"/>
    <s v="2000s"/>
    <s v="Pulse"/>
    <n v="0.19965667915106117"/>
  </r>
  <r>
    <n v="2009"/>
    <s v="Uttar Pradesh"/>
    <s v="Etawah"/>
    <x v="0"/>
    <n v="80100"/>
    <n v="2704.37"/>
    <m/>
    <s v="Medium"/>
    <s v="Large"/>
    <x v="0"/>
    <s v="2000s"/>
    <s v="Cereal"/>
    <n v="3.3762421972534332E-2"/>
  </r>
  <r>
    <n v="2009"/>
    <s v="Uttar Pradesh"/>
    <s v="Etawah"/>
    <x v="1"/>
    <n v="13290"/>
    <n v="1972.16"/>
    <m/>
    <s v="Medium"/>
    <s v="Large"/>
    <x v="0"/>
    <s v="2000s"/>
    <s v="Cereal"/>
    <n v="0.14839428141459746"/>
  </r>
  <r>
    <n v="2009"/>
    <s v="Uttar Pradesh"/>
    <s v="Etawah"/>
    <x v="2"/>
    <n v="8280"/>
    <n v="1272.95"/>
    <m/>
    <s v="Medium"/>
    <s v="Large"/>
    <x v="0"/>
    <s v="2000s"/>
    <s v="Pulse"/>
    <n v="0.15373792270531403"/>
  </r>
  <r>
    <n v="2010"/>
    <s v="Uttar Pradesh"/>
    <s v="Etawah"/>
    <x v="0"/>
    <n v="92750"/>
    <n v="2614.02"/>
    <m/>
    <s v="Medium"/>
    <s v="Large"/>
    <x v="0"/>
    <s v="2010s"/>
    <s v="Cereal"/>
    <n v="2.8183504043126684E-2"/>
  </r>
  <r>
    <n v="2010"/>
    <s v="Uttar Pradesh"/>
    <s v="Etawah"/>
    <x v="1"/>
    <n v="13870"/>
    <n v="1970.44"/>
    <m/>
    <s v="Medium"/>
    <s v="Large"/>
    <x v="0"/>
    <s v="2010s"/>
    <s v="Cereal"/>
    <n v="0.1420648882480173"/>
  </r>
  <r>
    <n v="2010"/>
    <s v="Uttar Pradesh"/>
    <s v="Etawah"/>
    <x v="2"/>
    <n v="7770"/>
    <n v="1482.63"/>
    <m/>
    <s v="Medium"/>
    <s v="Large"/>
    <x v="0"/>
    <s v="2010s"/>
    <s v="Pulse"/>
    <n v="0.19081467181467182"/>
  </r>
  <r>
    <n v="2011"/>
    <s v="Uttar Pradesh"/>
    <s v="Etawah"/>
    <x v="0"/>
    <n v="97450"/>
    <n v="2800.41"/>
    <m/>
    <s v="Medium"/>
    <s v="Large"/>
    <x v="0"/>
    <s v="2010s"/>
    <s v="Cereal"/>
    <n v="2.8736890713186247E-2"/>
  </r>
  <r>
    <n v="2011"/>
    <s v="Uttar Pradesh"/>
    <s v="Etawah"/>
    <x v="1"/>
    <n v="14170"/>
    <n v="1976.01"/>
    <m/>
    <s v="Medium"/>
    <s v="Large"/>
    <x v="0"/>
    <s v="2010s"/>
    <s v="Cereal"/>
    <n v="0.13945024700070571"/>
  </r>
  <r>
    <n v="2011"/>
    <s v="Uttar Pradesh"/>
    <s v="Etawah"/>
    <x v="2"/>
    <n v="7040"/>
    <n v="1637.78"/>
    <m/>
    <s v="Medium"/>
    <s v="Large"/>
    <x v="0"/>
    <s v="2010s"/>
    <s v="Pulse"/>
    <n v="0.23263920454545453"/>
  </r>
  <r>
    <n v="2012"/>
    <s v="Uttar Pradesh"/>
    <s v="Etawah"/>
    <x v="0"/>
    <n v="101820"/>
    <n v="3045.08"/>
    <m/>
    <s v="High"/>
    <s v="Large"/>
    <x v="0"/>
    <s v="2010s"/>
    <s v="Cereal"/>
    <n v="2.9906501669613041E-2"/>
  </r>
  <r>
    <n v="2012"/>
    <s v="Uttar Pradesh"/>
    <s v="Etawah"/>
    <x v="1"/>
    <n v="15160"/>
    <n v="2529.6799999999998"/>
    <m/>
    <s v="Medium"/>
    <s v="Large"/>
    <x v="0"/>
    <s v="2010s"/>
    <s v="Cereal"/>
    <n v="0.16686543535620052"/>
  </r>
  <r>
    <n v="2012"/>
    <s v="Uttar Pradesh"/>
    <s v="Etawah"/>
    <x v="2"/>
    <n v="7270"/>
    <n v="1397.52"/>
    <m/>
    <s v="Medium"/>
    <s v="Large"/>
    <x v="0"/>
    <s v="2010s"/>
    <s v="Pulse"/>
    <n v="0.19223108665749655"/>
  </r>
  <r>
    <n v="2013"/>
    <s v="Uttar Pradesh"/>
    <s v="Etawah"/>
    <x v="0"/>
    <n v="111840"/>
    <n v="3090.75"/>
    <m/>
    <s v="High"/>
    <s v="Large"/>
    <x v="0"/>
    <s v="2010s"/>
    <s v="Cereal"/>
    <n v="2.7635461373390558E-2"/>
  </r>
  <r>
    <n v="2013"/>
    <s v="Uttar Pradesh"/>
    <s v="Etawah"/>
    <x v="1"/>
    <n v="11870"/>
    <n v="2645.32"/>
    <m/>
    <s v="Medium"/>
    <s v="Large"/>
    <x v="0"/>
    <s v="2010s"/>
    <s v="Cereal"/>
    <n v="0.22285762426284753"/>
  </r>
  <r>
    <n v="2013"/>
    <s v="Uttar Pradesh"/>
    <s v="Etawah"/>
    <x v="2"/>
    <n v="6530"/>
    <n v="730.47"/>
    <m/>
    <s v="Low"/>
    <s v="Large"/>
    <x v="0"/>
    <s v="2010s"/>
    <s v="Pulse"/>
    <n v="0.11186370597243492"/>
  </r>
  <r>
    <n v="2014"/>
    <s v="Uttar Pradesh"/>
    <s v="Etawah"/>
    <x v="0"/>
    <n v="108550"/>
    <n v="2878.21"/>
    <m/>
    <s v="Medium"/>
    <s v="Large"/>
    <x v="0"/>
    <s v="2010s"/>
    <s v="Cereal"/>
    <n v="2.6515062183325656E-2"/>
  </r>
  <r>
    <n v="2014"/>
    <s v="Uttar Pradesh"/>
    <s v="Etawah"/>
    <x v="1"/>
    <n v="14570"/>
    <n v="2430.34"/>
    <m/>
    <s v="Medium"/>
    <s v="Large"/>
    <x v="0"/>
    <s v="2010s"/>
    <s v="Cereal"/>
    <n v="0.16680439258750859"/>
  </r>
  <r>
    <n v="2014"/>
    <s v="Uttar Pradesh"/>
    <s v="Etawah"/>
    <x v="2"/>
    <n v="5600"/>
    <n v="492.86"/>
    <m/>
    <s v="Low"/>
    <s v="Large"/>
    <x v="0"/>
    <s v="2010s"/>
    <s v="Pulse"/>
    <n v="8.8010714285714289E-2"/>
  </r>
  <r>
    <n v="2015"/>
    <s v="Uttar Pradesh"/>
    <s v="Etawah"/>
    <x v="0"/>
    <n v="107190"/>
    <n v="2642.5"/>
    <m/>
    <s v="Medium"/>
    <s v="Large"/>
    <x v="0"/>
    <s v="2010s"/>
    <s v="Cereal"/>
    <n v="2.4652486239388004E-2"/>
  </r>
  <r>
    <n v="2015"/>
    <s v="Uttar Pradesh"/>
    <s v="Etawah"/>
    <x v="1"/>
    <n v="12690"/>
    <n v="2524.8200000000002"/>
    <m/>
    <s v="Medium"/>
    <s v="Large"/>
    <x v="0"/>
    <s v="2010s"/>
    <s v="Cereal"/>
    <n v="0.19896138691883375"/>
  </r>
  <r>
    <n v="2015"/>
    <s v="Uttar Pradesh"/>
    <s v="Etawah"/>
    <x v="2"/>
    <n v="4850"/>
    <n v="1142.27"/>
    <m/>
    <s v="Medium"/>
    <s v="Medium"/>
    <x v="0"/>
    <s v="2010s"/>
    <s v="Pulse"/>
    <n v="0.23551958762886596"/>
  </r>
  <r>
    <n v="2016"/>
    <s v="Uttar Pradesh"/>
    <s v="Etawah"/>
    <x v="0"/>
    <n v="102760"/>
    <n v="2895.75"/>
    <m/>
    <s v="Medium"/>
    <s v="Large"/>
    <x v="0"/>
    <s v="2010s"/>
    <s v="Cereal"/>
    <n v="2.8179739198131569E-2"/>
  </r>
  <r>
    <n v="2016"/>
    <s v="Uttar Pradesh"/>
    <s v="Etawah"/>
    <x v="1"/>
    <n v="14550"/>
    <n v="2624.18"/>
    <m/>
    <s v="Medium"/>
    <s v="Large"/>
    <x v="0"/>
    <s v="2010s"/>
    <s v="Cereal"/>
    <n v="0.18035601374570445"/>
  </r>
  <r>
    <n v="2016"/>
    <s v="Uttar Pradesh"/>
    <s v="Etawah"/>
    <x v="2"/>
    <n v="6440"/>
    <n v="1391.89"/>
    <m/>
    <s v="Medium"/>
    <s v="Large"/>
    <x v="0"/>
    <s v="2010s"/>
    <s v="Pulse"/>
    <n v="0.21613198757763977"/>
  </r>
  <r>
    <n v="2017"/>
    <s v="Uttar Pradesh"/>
    <s v="Etawah"/>
    <x v="0"/>
    <n v="101350"/>
    <n v="2913.67"/>
    <m/>
    <s v="Medium"/>
    <s v="Large"/>
    <x v="0"/>
    <s v="2010s"/>
    <s v="Cereal"/>
    <n v="2.8748593981253085E-2"/>
  </r>
  <r>
    <n v="2017"/>
    <s v="Uttar Pradesh"/>
    <s v="Etawah"/>
    <x v="1"/>
    <n v="14620"/>
    <n v="2954.05"/>
    <m/>
    <s v="Medium"/>
    <s v="Large"/>
    <x v="0"/>
    <s v="2010s"/>
    <s v="Cereal"/>
    <n v="0.20205540355677157"/>
  </r>
  <r>
    <n v="2017"/>
    <s v="Uttar Pradesh"/>
    <s v="Etawah"/>
    <x v="2"/>
    <n v="7100"/>
    <n v="1683.48"/>
    <m/>
    <s v="Medium"/>
    <s v="Large"/>
    <x v="0"/>
    <s v="2010s"/>
    <s v="Pulse"/>
    <n v="0.23710985915492958"/>
  </r>
  <r>
    <n v="2008"/>
    <s v="Uttar Pradesh"/>
    <s v="Kanpur"/>
    <x v="0"/>
    <n v="88560"/>
    <n v="2320.69"/>
    <m/>
    <s v="Medium"/>
    <s v="Large"/>
    <x v="0"/>
    <s v="2000s"/>
    <s v="Cereal"/>
    <n v="2.6204719963866308E-2"/>
  </r>
  <r>
    <n v="2008"/>
    <s v="Uttar Pradesh"/>
    <s v="Kanpur"/>
    <x v="1"/>
    <n v="37300"/>
    <n v="1442.9"/>
    <m/>
    <s v="Medium"/>
    <s v="Large"/>
    <x v="0"/>
    <s v="2000s"/>
    <s v="Cereal"/>
    <n v="3.8683646112600542E-2"/>
  </r>
  <r>
    <n v="2008"/>
    <s v="Uttar Pradesh"/>
    <s v="Kanpur"/>
    <x v="2"/>
    <n v="42010"/>
    <n v="1452.04"/>
    <m/>
    <s v="Medium"/>
    <s v="Large"/>
    <x v="0"/>
    <s v="2000s"/>
    <s v="Pulse"/>
    <n v="3.456415139252559E-2"/>
  </r>
  <r>
    <n v="2009"/>
    <s v="Uttar Pradesh"/>
    <s v="Kanpur"/>
    <x v="0"/>
    <n v="68450"/>
    <n v="2297.88"/>
    <m/>
    <s v="Medium"/>
    <s v="Large"/>
    <x v="0"/>
    <s v="2000s"/>
    <s v="Cereal"/>
    <n v="3.357019722425128E-2"/>
  </r>
  <r>
    <n v="2009"/>
    <s v="Uttar Pradesh"/>
    <s v="Kanpur"/>
    <x v="1"/>
    <n v="33240"/>
    <n v="1243.3800000000001"/>
    <m/>
    <s v="Medium"/>
    <s v="Large"/>
    <x v="0"/>
    <s v="2000s"/>
    <s v="Cereal"/>
    <n v="3.7406137184115527E-2"/>
  </r>
  <r>
    <n v="2009"/>
    <s v="Uttar Pradesh"/>
    <s v="Kanpur"/>
    <x v="2"/>
    <n v="41840"/>
    <n v="1200.76"/>
    <m/>
    <s v="Medium"/>
    <s v="Large"/>
    <x v="0"/>
    <s v="2000s"/>
    <s v="Pulse"/>
    <n v="2.8698852772466539E-2"/>
  </r>
  <r>
    <n v="2010"/>
    <s v="Uttar Pradesh"/>
    <s v="Kanpur"/>
    <x v="0"/>
    <n v="73480"/>
    <n v="2307.98"/>
    <m/>
    <s v="Medium"/>
    <s v="Large"/>
    <x v="0"/>
    <s v="2010s"/>
    <s v="Cereal"/>
    <n v="3.1409635274904736E-2"/>
  </r>
  <r>
    <n v="2010"/>
    <s v="Uttar Pradesh"/>
    <s v="Kanpur"/>
    <x v="1"/>
    <n v="34720"/>
    <n v="1257.78"/>
    <m/>
    <s v="Medium"/>
    <s v="Large"/>
    <x v="0"/>
    <s v="2010s"/>
    <s v="Cereal"/>
    <n v="3.6226382488479258E-2"/>
  </r>
  <r>
    <n v="2010"/>
    <s v="Uttar Pradesh"/>
    <s v="Kanpur"/>
    <x v="2"/>
    <n v="40610"/>
    <n v="1531.89"/>
    <m/>
    <s v="Medium"/>
    <s v="Large"/>
    <x v="0"/>
    <s v="2010s"/>
    <s v="Pulse"/>
    <n v="3.7721989657719779E-2"/>
  </r>
  <r>
    <n v="2011"/>
    <s v="Uttar Pradesh"/>
    <s v="Kanpur"/>
    <x v="0"/>
    <n v="74540"/>
    <n v="2692.25"/>
    <m/>
    <s v="Medium"/>
    <s v="Large"/>
    <x v="0"/>
    <s v="2010s"/>
    <s v="Cereal"/>
    <n v="3.611819157499329E-2"/>
  </r>
  <r>
    <n v="2011"/>
    <s v="Uttar Pradesh"/>
    <s v="Kanpur"/>
    <x v="1"/>
    <n v="36050"/>
    <n v="1428.29"/>
    <m/>
    <s v="Medium"/>
    <s v="Large"/>
    <x v="0"/>
    <s v="2010s"/>
    <s v="Cereal"/>
    <n v="3.9619694868238554E-2"/>
  </r>
  <r>
    <n v="2011"/>
    <s v="Uttar Pradesh"/>
    <s v="Kanpur"/>
    <x v="2"/>
    <n v="40060"/>
    <n v="1506.24"/>
    <m/>
    <s v="Medium"/>
    <s v="Large"/>
    <x v="0"/>
    <s v="2010s"/>
    <s v="Pulse"/>
    <n v="3.7599600599101349E-2"/>
  </r>
  <r>
    <n v="2012"/>
    <s v="Uttar Pradesh"/>
    <s v="Kanpur"/>
    <x v="0"/>
    <n v="71560"/>
    <n v="2711.85"/>
    <m/>
    <s v="Medium"/>
    <s v="Large"/>
    <x v="0"/>
    <s v="2010s"/>
    <s v="Cereal"/>
    <n v="3.7896171045276691E-2"/>
  </r>
  <r>
    <n v="2012"/>
    <s v="Uttar Pradesh"/>
    <s v="Kanpur"/>
    <x v="1"/>
    <n v="33120"/>
    <n v="1669.38"/>
    <m/>
    <s v="Medium"/>
    <s v="Large"/>
    <x v="0"/>
    <s v="2010s"/>
    <s v="Cereal"/>
    <n v="5.0403985507246382E-2"/>
  </r>
  <r>
    <n v="2012"/>
    <s v="Uttar Pradesh"/>
    <s v="Kanpur"/>
    <x v="2"/>
    <n v="38660"/>
    <n v="1328.76"/>
    <m/>
    <s v="Medium"/>
    <s v="Large"/>
    <x v="0"/>
    <s v="2010s"/>
    <s v="Pulse"/>
    <n v="3.4370408691153646E-2"/>
  </r>
  <r>
    <n v="2013"/>
    <s v="Uttar Pradesh"/>
    <s v="Kanpur"/>
    <x v="0"/>
    <n v="75030"/>
    <n v="2642.14"/>
    <m/>
    <s v="Medium"/>
    <s v="Large"/>
    <x v="0"/>
    <s v="2010s"/>
    <s v="Cereal"/>
    <n v="3.5214447554311606E-2"/>
  </r>
  <r>
    <n v="2013"/>
    <s v="Uttar Pradesh"/>
    <s v="Kanpur"/>
    <x v="1"/>
    <n v="33630"/>
    <n v="1901.87"/>
    <m/>
    <s v="Medium"/>
    <s v="Large"/>
    <x v="0"/>
    <s v="2010s"/>
    <s v="Cereal"/>
    <n v="5.655278025572405E-2"/>
  </r>
  <r>
    <n v="2013"/>
    <s v="Uttar Pradesh"/>
    <s v="Kanpur"/>
    <x v="2"/>
    <n v="31970"/>
    <n v="628.4"/>
    <m/>
    <s v="Low"/>
    <s v="Large"/>
    <x v="0"/>
    <s v="2010s"/>
    <s v="Pulse"/>
    <n v="1.9655927431967469E-2"/>
  </r>
  <r>
    <n v="2014"/>
    <s v="Uttar Pradesh"/>
    <s v="Kanpur"/>
    <x v="0"/>
    <n v="67390"/>
    <n v="2403.4699999999998"/>
    <m/>
    <s v="Medium"/>
    <s v="Large"/>
    <x v="0"/>
    <s v="2010s"/>
    <s v="Cereal"/>
    <n v="3.5665083840332387E-2"/>
  </r>
  <r>
    <n v="2014"/>
    <s v="Uttar Pradesh"/>
    <s v="Kanpur"/>
    <x v="1"/>
    <n v="32380"/>
    <n v="1394.07"/>
    <m/>
    <s v="Medium"/>
    <s v="Large"/>
    <x v="0"/>
    <s v="2010s"/>
    <s v="Cereal"/>
    <n v="4.3053428042001234E-2"/>
  </r>
  <r>
    <n v="2014"/>
    <s v="Uttar Pradesh"/>
    <s v="Kanpur"/>
    <x v="2"/>
    <n v="37990"/>
    <n v="471.44"/>
    <m/>
    <s v="Low"/>
    <s v="Large"/>
    <x v="0"/>
    <s v="2010s"/>
    <s v="Pulse"/>
    <n v="1.2409581468807581E-2"/>
  </r>
  <r>
    <n v="2015"/>
    <s v="Uttar Pradesh"/>
    <s v="Kanpur"/>
    <x v="0"/>
    <n v="69580"/>
    <n v="2473.27"/>
    <m/>
    <s v="Medium"/>
    <s v="Large"/>
    <x v="0"/>
    <s v="2010s"/>
    <s v="Cereal"/>
    <n v="3.5545702788157517E-2"/>
  </r>
  <r>
    <n v="2015"/>
    <s v="Uttar Pradesh"/>
    <s v="Kanpur"/>
    <x v="1"/>
    <n v="35410"/>
    <n v="2443.38"/>
    <m/>
    <s v="Medium"/>
    <s v="Large"/>
    <x v="0"/>
    <s v="2010s"/>
    <s v="Cereal"/>
    <n v="6.9002541654899746E-2"/>
  </r>
  <r>
    <n v="2015"/>
    <s v="Uttar Pradesh"/>
    <s v="Kanpur"/>
    <x v="2"/>
    <n v="32900"/>
    <n v="913.37"/>
    <m/>
    <s v="Low"/>
    <s v="Large"/>
    <x v="0"/>
    <s v="2010s"/>
    <s v="Pulse"/>
    <n v="2.7762006079027356E-2"/>
  </r>
  <r>
    <n v="2016"/>
    <s v="Uttar Pradesh"/>
    <s v="Kanpur"/>
    <x v="0"/>
    <n v="77920"/>
    <n v="3064.24"/>
    <m/>
    <s v="High"/>
    <s v="Large"/>
    <x v="0"/>
    <s v="2010s"/>
    <s v="Cereal"/>
    <n v="3.9325462012320324E-2"/>
  </r>
  <r>
    <n v="2016"/>
    <s v="Uttar Pradesh"/>
    <s v="Kanpur"/>
    <x v="1"/>
    <n v="41850"/>
    <n v="2563.33"/>
    <m/>
    <s v="Medium"/>
    <s v="Large"/>
    <x v="0"/>
    <s v="2010s"/>
    <s v="Cereal"/>
    <n v="6.1250418160095577E-2"/>
  </r>
  <r>
    <n v="2016"/>
    <s v="Uttar Pradesh"/>
    <s v="Kanpur"/>
    <x v="2"/>
    <n v="38250"/>
    <n v="1301.8900000000001"/>
    <m/>
    <s v="Medium"/>
    <s v="Large"/>
    <x v="0"/>
    <s v="2010s"/>
    <s v="Pulse"/>
    <n v="3.4036339869281049E-2"/>
  </r>
  <r>
    <n v="2017"/>
    <s v="Uttar Pradesh"/>
    <s v="Kanpur"/>
    <x v="0"/>
    <n v="73990"/>
    <n v="2990"/>
    <m/>
    <s v="Medium"/>
    <s v="Large"/>
    <x v="0"/>
    <s v="2010s"/>
    <s v="Cereal"/>
    <n v="4.0410866333288283E-2"/>
  </r>
  <r>
    <n v="2017"/>
    <s v="Uttar Pradesh"/>
    <s v="Kanpur"/>
    <x v="1"/>
    <n v="34240"/>
    <n v="3226.65"/>
    <m/>
    <s v="High"/>
    <s v="Large"/>
    <x v="0"/>
    <s v="2010s"/>
    <s v="Cereal"/>
    <n v="9.4236273364485978E-2"/>
  </r>
  <r>
    <n v="2017"/>
    <s v="Uttar Pradesh"/>
    <s v="Kanpur"/>
    <x v="2"/>
    <n v="38390"/>
    <n v="1756.69"/>
    <m/>
    <s v="Medium"/>
    <s v="Large"/>
    <x v="0"/>
    <s v="2010s"/>
    <s v="Pulse"/>
    <n v="4.5759051836415737E-2"/>
  </r>
  <r>
    <n v="2008"/>
    <s v="Uttar Pradesh"/>
    <s v="Fatehpur"/>
    <x v="0"/>
    <n v="87040"/>
    <n v="2307.9"/>
    <m/>
    <s v="Medium"/>
    <s v="Large"/>
    <x v="0"/>
    <s v="2000s"/>
    <s v="Cereal"/>
    <n v="2.6515395220588236E-2"/>
  </r>
  <r>
    <n v="2008"/>
    <s v="Uttar Pradesh"/>
    <s v="Fatehpur"/>
    <x v="1"/>
    <n v="370"/>
    <n v="1540.54"/>
    <m/>
    <s v="Medium"/>
    <s v="Small"/>
    <x v="0"/>
    <s v="2000s"/>
    <s v="Cereal"/>
    <n v="4.1636216216216217"/>
  </r>
  <r>
    <n v="2008"/>
    <s v="Uttar Pradesh"/>
    <s v="Fatehpur"/>
    <x v="2"/>
    <n v="46710"/>
    <n v="1192.04"/>
    <m/>
    <s v="Medium"/>
    <s v="Large"/>
    <x v="0"/>
    <s v="2000s"/>
    <s v="Pulse"/>
    <n v="2.5520017126953544E-2"/>
  </r>
  <r>
    <n v="2009"/>
    <s v="Uttar Pradesh"/>
    <s v="Fatehpur"/>
    <x v="0"/>
    <n v="62420"/>
    <n v="2182.9499999999998"/>
    <m/>
    <s v="Medium"/>
    <s v="Large"/>
    <x v="0"/>
    <s v="2000s"/>
    <s v="Cereal"/>
    <n v="3.4971964114066001E-2"/>
  </r>
  <r>
    <n v="2009"/>
    <s v="Uttar Pradesh"/>
    <s v="Fatehpur"/>
    <x v="1"/>
    <n v="300"/>
    <n v="1433.33"/>
    <m/>
    <s v="Medium"/>
    <s v="Small"/>
    <x v="0"/>
    <s v="2000s"/>
    <s v="Cereal"/>
    <n v="4.7777666666666665"/>
  </r>
  <r>
    <n v="2009"/>
    <s v="Uttar Pradesh"/>
    <s v="Fatehpur"/>
    <x v="2"/>
    <n v="45600"/>
    <n v="975"/>
    <m/>
    <s v="Low"/>
    <s v="Large"/>
    <x v="0"/>
    <s v="2000s"/>
    <s v="Pulse"/>
    <n v="2.1381578947368422E-2"/>
  </r>
  <r>
    <n v="2010"/>
    <s v="Uttar Pradesh"/>
    <s v="Fatehpur"/>
    <x v="0"/>
    <n v="71470"/>
    <n v="2107.3200000000002"/>
    <m/>
    <s v="Medium"/>
    <s v="Large"/>
    <x v="0"/>
    <s v="2010s"/>
    <s v="Cereal"/>
    <n v="2.9485378480481324E-2"/>
  </r>
  <r>
    <n v="2010"/>
    <s v="Uttar Pradesh"/>
    <s v="Fatehpur"/>
    <x v="1"/>
    <n v="350"/>
    <n v="885.71"/>
    <m/>
    <s v="Low"/>
    <s v="Small"/>
    <x v="0"/>
    <s v="2010s"/>
    <s v="Cereal"/>
    <n v="2.5306000000000002"/>
  </r>
  <r>
    <n v="2010"/>
    <s v="Uttar Pradesh"/>
    <s v="Fatehpur"/>
    <x v="2"/>
    <n v="44730"/>
    <n v="1154.26"/>
    <m/>
    <s v="Medium"/>
    <s v="Large"/>
    <x v="0"/>
    <s v="2010s"/>
    <s v="Pulse"/>
    <n v="2.5805052537446905E-2"/>
  </r>
  <r>
    <n v="2011"/>
    <s v="Uttar Pradesh"/>
    <s v="Fatehpur"/>
    <x v="0"/>
    <n v="79780"/>
    <n v="2338.1799999999998"/>
    <m/>
    <s v="Medium"/>
    <s v="Large"/>
    <x v="0"/>
    <s v="2010s"/>
    <s v="Cereal"/>
    <n v="2.9307846578089745E-2"/>
  </r>
  <r>
    <n v="2011"/>
    <s v="Uttar Pradesh"/>
    <s v="Fatehpur"/>
    <x v="1"/>
    <n v="310"/>
    <n v="1000"/>
    <m/>
    <s v="Medium"/>
    <s v="Small"/>
    <x v="0"/>
    <s v="2010s"/>
    <s v="Cereal"/>
    <n v="3.225806451612903"/>
  </r>
  <r>
    <n v="2011"/>
    <s v="Uttar Pradesh"/>
    <s v="Fatehpur"/>
    <x v="2"/>
    <n v="42900"/>
    <n v="1312.59"/>
    <m/>
    <s v="Medium"/>
    <s v="Large"/>
    <x v="0"/>
    <s v="2010s"/>
    <s v="Pulse"/>
    <n v="3.0596503496503495E-2"/>
  </r>
  <r>
    <n v="2012"/>
    <s v="Uttar Pradesh"/>
    <s v="Fatehpur"/>
    <x v="0"/>
    <n v="77160"/>
    <n v="2456.19"/>
    <m/>
    <s v="Medium"/>
    <s v="Large"/>
    <x v="0"/>
    <s v="2010s"/>
    <s v="Cereal"/>
    <n v="3.1832426127527215E-2"/>
  </r>
  <r>
    <n v="2012"/>
    <s v="Uttar Pradesh"/>
    <s v="Fatehpur"/>
    <x v="1"/>
    <n v="380"/>
    <n v="1289.47"/>
    <m/>
    <s v="Medium"/>
    <s v="Small"/>
    <x v="0"/>
    <s v="2010s"/>
    <s v="Cereal"/>
    <n v="3.3933421052631578"/>
  </r>
  <r>
    <n v="2012"/>
    <s v="Uttar Pradesh"/>
    <s v="Fatehpur"/>
    <x v="2"/>
    <n v="43380"/>
    <n v="1248.5"/>
    <m/>
    <s v="Medium"/>
    <s v="Large"/>
    <x v="0"/>
    <s v="2010s"/>
    <s v="Pulse"/>
    <n v="2.8780544029506683E-2"/>
  </r>
  <r>
    <n v="2013"/>
    <s v="Uttar Pradesh"/>
    <s v="Fatehpur"/>
    <x v="0"/>
    <n v="86460"/>
    <n v="2605.02"/>
    <m/>
    <s v="Medium"/>
    <s v="Large"/>
    <x v="0"/>
    <s v="2010s"/>
    <s v="Cereal"/>
    <n v="3.0129770992366411E-2"/>
  </r>
  <r>
    <n v="2013"/>
    <s v="Uttar Pradesh"/>
    <s v="Fatehpur"/>
    <x v="1"/>
    <n v="250"/>
    <n v="1200"/>
    <m/>
    <s v="Medium"/>
    <s v="Small"/>
    <x v="0"/>
    <s v="2010s"/>
    <s v="Cereal"/>
    <n v="4.8"/>
  </r>
  <r>
    <n v="2013"/>
    <s v="Uttar Pradesh"/>
    <s v="Fatehpur"/>
    <x v="2"/>
    <n v="41690"/>
    <n v="434.88"/>
    <m/>
    <s v="Low"/>
    <s v="Large"/>
    <x v="0"/>
    <s v="2010s"/>
    <s v="Pulse"/>
    <n v="1.0431278484048933E-2"/>
  </r>
  <r>
    <n v="2014"/>
    <s v="Uttar Pradesh"/>
    <s v="Fatehpur"/>
    <x v="0"/>
    <n v="80700"/>
    <n v="1946.1"/>
    <m/>
    <s v="Medium"/>
    <s v="Large"/>
    <x v="0"/>
    <s v="2010s"/>
    <s v="Cereal"/>
    <n v="2.4115241635687731E-2"/>
  </r>
  <r>
    <n v="2014"/>
    <s v="Uttar Pradesh"/>
    <s v="Fatehpur"/>
    <x v="1"/>
    <n v="280"/>
    <n v="1892.86"/>
    <m/>
    <s v="Medium"/>
    <s v="Small"/>
    <x v="0"/>
    <s v="2010s"/>
    <s v="Cereal"/>
    <n v="6.7602142857142855"/>
  </r>
  <r>
    <n v="2014"/>
    <s v="Uttar Pradesh"/>
    <s v="Fatehpur"/>
    <x v="2"/>
    <n v="41940"/>
    <n v="182.64"/>
    <m/>
    <s v="Low"/>
    <s v="Large"/>
    <x v="0"/>
    <s v="2010s"/>
    <s v="Pulse"/>
    <n v="4.3547925608011439E-3"/>
  </r>
  <r>
    <n v="2015"/>
    <s v="Uttar Pradesh"/>
    <s v="Fatehpur"/>
    <x v="0"/>
    <n v="81950"/>
    <n v="2046.98"/>
    <m/>
    <s v="Medium"/>
    <s v="Large"/>
    <x v="0"/>
    <s v="2010s"/>
    <s v="Cereal"/>
    <n v="2.4978401464307506E-2"/>
  </r>
  <r>
    <n v="2015"/>
    <s v="Uttar Pradesh"/>
    <s v="Fatehpur"/>
    <x v="1"/>
    <n v="530"/>
    <n v="754.72"/>
    <m/>
    <s v="Low"/>
    <s v="Small"/>
    <x v="0"/>
    <s v="2010s"/>
    <s v="Cereal"/>
    <n v="1.4240000000000002"/>
  </r>
  <r>
    <n v="2015"/>
    <s v="Uttar Pradesh"/>
    <s v="Fatehpur"/>
    <x v="2"/>
    <n v="33910"/>
    <n v="572.99"/>
    <m/>
    <s v="Low"/>
    <s v="Large"/>
    <x v="0"/>
    <s v="2010s"/>
    <s v="Pulse"/>
    <n v="1.6897375405485106E-2"/>
  </r>
  <r>
    <n v="2016"/>
    <s v="Uttar Pradesh"/>
    <s v="Fatehpur"/>
    <x v="0"/>
    <n v="86790"/>
    <n v="2485"/>
    <m/>
    <s v="Medium"/>
    <s v="Large"/>
    <x v="0"/>
    <s v="2010s"/>
    <s v="Cereal"/>
    <n v="2.8632330913699735E-2"/>
  </r>
  <r>
    <n v="2016"/>
    <s v="Uttar Pradesh"/>
    <s v="Fatehpur"/>
    <x v="1"/>
    <n v="500"/>
    <n v="1954.27"/>
    <m/>
    <s v="Medium"/>
    <s v="Small"/>
    <x v="0"/>
    <s v="2010s"/>
    <s v="Cereal"/>
    <n v="3.9085399999999999"/>
  </r>
  <r>
    <n v="2016"/>
    <s v="Uttar Pradesh"/>
    <s v="Fatehpur"/>
    <x v="2"/>
    <n v="44680"/>
    <n v="1279.6099999999999"/>
    <m/>
    <s v="Medium"/>
    <s v="Large"/>
    <x v="0"/>
    <s v="2010s"/>
    <s v="Pulse"/>
    <n v="2.8639435989256935E-2"/>
  </r>
  <r>
    <n v="2017"/>
    <s v="Uttar Pradesh"/>
    <s v="Fatehpur"/>
    <x v="0"/>
    <n v="82060"/>
    <n v="2640"/>
    <m/>
    <s v="Medium"/>
    <s v="Large"/>
    <x v="0"/>
    <s v="2010s"/>
    <s v="Cereal"/>
    <n v="3.2171581769436998E-2"/>
  </r>
  <r>
    <n v="2017"/>
    <s v="Uttar Pradesh"/>
    <s v="Fatehpur"/>
    <x v="1"/>
    <n v="310"/>
    <n v="2200"/>
    <m/>
    <s v="Medium"/>
    <s v="Small"/>
    <x v="0"/>
    <s v="2010s"/>
    <s v="Cereal"/>
    <n v="7.096774193548387"/>
  </r>
  <r>
    <n v="2017"/>
    <s v="Uttar Pradesh"/>
    <s v="Fatehpur"/>
    <x v="2"/>
    <n v="42140"/>
    <n v="1611.75"/>
    <m/>
    <s v="Medium"/>
    <s v="Large"/>
    <x v="0"/>
    <s v="2010s"/>
    <s v="Pulse"/>
    <n v="3.824750830564784E-2"/>
  </r>
  <r>
    <n v="2008"/>
    <s v="Uttar Pradesh"/>
    <s v="Allahabad"/>
    <x v="0"/>
    <n v="217820"/>
    <n v="2390.5100000000002"/>
    <m/>
    <s v="Medium"/>
    <s v="Large"/>
    <x v="0"/>
    <s v="2000s"/>
    <s v="Cereal"/>
    <n v="1.0974703883940869E-2"/>
  </r>
  <r>
    <n v="2008"/>
    <s v="Uttar Pradesh"/>
    <s v="Allahabad"/>
    <x v="1"/>
    <n v="320"/>
    <n v="1562.5"/>
    <m/>
    <s v="Medium"/>
    <s v="Small"/>
    <x v="0"/>
    <s v="2000s"/>
    <s v="Cereal"/>
    <n v="4.8828125"/>
  </r>
  <r>
    <n v="2008"/>
    <s v="Uttar Pradesh"/>
    <s v="Allahabad"/>
    <x v="2"/>
    <n v="28450"/>
    <n v="1097.72"/>
    <m/>
    <s v="Medium"/>
    <s v="Large"/>
    <x v="0"/>
    <s v="2000s"/>
    <s v="Pulse"/>
    <n v="3.858418277680141E-2"/>
  </r>
  <r>
    <n v="2009"/>
    <s v="Uttar Pradesh"/>
    <s v="Allahabad"/>
    <x v="0"/>
    <n v="166340"/>
    <n v="2163.94"/>
    <m/>
    <s v="Medium"/>
    <s v="Large"/>
    <x v="0"/>
    <s v="2000s"/>
    <s v="Cereal"/>
    <n v="1.3009137910304197E-2"/>
  </r>
  <r>
    <n v="2009"/>
    <s v="Uttar Pradesh"/>
    <s v="Allahabad"/>
    <x v="1"/>
    <n v="350"/>
    <n v="1600"/>
    <m/>
    <s v="Medium"/>
    <s v="Small"/>
    <x v="0"/>
    <s v="2000s"/>
    <s v="Cereal"/>
    <n v="4.5714285714285712"/>
  </r>
  <r>
    <n v="2009"/>
    <s v="Uttar Pradesh"/>
    <s v="Allahabad"/>
    <x v="2"/>
    <n v="28590"/>
    <n v="765.65"/>
    <m/>
    <s v="Low"/>
    <s v="Large"/>
    <x v="0"/>
    <s v="2000s"/>
    <s v="Pulse"/>
    <n v="2.6780342777194821E-2"/>
  </r>
  <r>
    <n v="2010"/>
    <s v="Uttar Pradesh"/>
    <s v="Allahabad"/>
    <x v="0"/>
    <n v="189330"/>
    <n v="2256.17"/>
    <m/>
    <s v="Medium"/>
    <s v="Large"/>
    <x v="0"/>
    <s v="2010s"/>
    <s v="Cereal"/>
    <n v="1.1916600644377542E-2"/>
  </r>
  <r>
    <n v="2010"/>
    <s v="Uttar Pradesh"/>
    <s v="Allahabad"/>
    <x v="1"/>
    <n v="400"/>
    <n v="1200"/>
    <m/>
    <s v="Medium"/>
    <s v="Small"/>
    <x v="0"/>
    <s v="2010s"/>
    <s v="Cereal"/>
    <n v="3"/>
  </r>
  <r>
    <n v="2010"/>
    <s v="Uttar Pradesh"/>
    <s v="Allahabad"/>
    <x v="2"/>
    <n v="27950"/>
    <n v="1045.8"/>
    <m/>
    <s v="Medium"/>
    <s v="Large"/>
    <x v="0"/>
    <s v="2010s"/>
    <s v="Pulse"/>
    <n v="3.7416815742397136E-2"/>
  </r>
  <r>
    <n v="2011"/>
    <s v="Uttar Pradesh"/>
    <s v="Allahabad"/>
    <x v="0"/>
    <n v="191540"/>
    <n v="2525.7399999999998"/>
    <m/>
    <s v="Medium"/>
    <s v="Large"/>
    <x v="0"/>
    <s v="2010s"/>
    <s v="Cereal"/>
    <n v="1.3186488461940064E-2"/>
  </r>
  <r>
    <n v="2011"/>
    <s v="Uttar Pradesh"/>
    <s v="Allahabad"/>
    <x v="1"/>
    <n v="390"/>
    <n v="1333.33"/>
    <m/>
    <s v="Medium"/>
    <s v="Small"/>
    <x v="0"/>
    <s v="2010s"/>
    <s v="Cereal"/>
    <n v="3.4187948717948715"/>
  </r>
  <r>
    <n v="2011"/>
    <s v="Uttar Pradesh"/>
    <s v="Allahabad"/>
    <x v="2"/>
    <n v="28010"/>
    <n v="1173.8699999999999"/>
    <m/>
    <s v="Medium"/>
    <s v="Large"/>
    <x v="0"/>
    <s v="2010s"/>
    <s v="Pulse"/>
    <n v="4.1908961085326664E-2"/>
  </r>
  <r>
    <n v="2012"/>
    <s v="Uttar Pradesh"/>
    <s v="Allahabad"/>
    <x v="0"/>
    <n v="195080"/>
    <n v="2704.84"/>
    <m/>
    <s v="Medium"/>
    <s v="Large"/>
    <x v="0"/>
    <s v="2010s"/>
    <s v="Cereal"/>
    <n v="1.3865286036497847E-2"/>
  </r>
  <r>
    <n v="2012"/>
    <s v="Uttar Pradesh"/>
    <s v="Allahabad"/>
    <x v="1"/>
    <n v="400"/>
    <n v="1375"/>
    <m/>
    <s v="Medium"/>
    <s v="Small"/>
    <x v="0"/>
    <s v="2010s"/>
    <s v="Cereal"/>
    <n v="3.4375"/>
  </r>
  <r>
    <n v="2012"/>
    <s v="Uttar Pradesh"/>
    <s v="Allahabad"/>
    <x v="2"/>
    <n v="28550"/>
    <n v="1059.19"/>
    <m/>
    <s v="Medium"/>
    <s v="Large"/>
    <x v="0"/>
    <s v="2010s"/>
    <s v="Pulse"/>
    <n v="3.7099474605954467E-2"/>
  </r>
  <r>
    <n v="2013"/>
    <s v="Uttar Pradesh"/>
    <s v="Allahabad"/>
    <x v="0"/>
    <n v="210420"/>
    <n v="2535.0300000000002"/>
    <m/>
    <s v="Medium"/>
    <s v="Large"/>
    <x v="0"/>
    <s v="2010s"/>
    <s v="Cereal"/>
    <n v="1.2047476475620189E-2"/>
  </r>
  <r>
    <n v="2013"/>
    <s v="Uttar Pradesh"/>
    <s v="Allahabad"/>
    <x v="1"/>
    <n v="830"/>
    <n v="1674.7"/>
    <m/>
    <s v="Medium"/>
    <s v="Small"/>
    <x v="0"/>
    <s v="2010s"/>
    <s v="Cereal"/>
    <n v="2.0177108433734938"/>
  </r>
  <r>
    <n v="2013"/>
    <s v="Uttar Pradesh"/>
    <s v="Allahabad"/>
    <x v="2"/>
    <n v="23490"/>
    <n v="591.32000000000005"/>
    <m/>
    <s v="Low"/>
    <s v="Large"/>
    <x v="0"/>
    <s v="2010s"/>
    <s v="Pulse"/>
    <n v="2.5173265219242232E-2"/>
  </r>
  <r>
    <n v="2014"/>
    <s v="Uttar Pradesh"/>
    <s v="Allahabad"/>
    <x v="0"/>
    <n v="192640"/>
    <n v="2114.15"/>
    <m/>
    <s v="Medium"/>
    <s v="Large"/>
    <x v="0"/>
    <s v="2010s"/>
    <s v="Cereal"/>
    <n v="1.0974615863787375E-2"/>
  </r>
  <r>
    <n v="2014"/>
    <s v="Uttar Pradesh"/>
    <s v="Allahabad"/>
    <x v="1"/>
    <n v="850"/>
    <n v="2141.1799999999998"/>
    <m/>
    <s v="Medium"/>
    <s v="Small"/>
    <x v="0"/>
    <s v="2010s"/>
    <s v="Cereal"/>
    <n v="2.5190352941176468"/>
  </r>
  <r>
    <n v="2014"/>
    <s v="Uttar Pradesh"/>
    <s v="Allahabad"/>
    <x v="2"/>
    <n v="30230"/>
    <n v="280.85000000000002"/>
    <m/>
    <s v="Low"/>
    <s v="Large"/>
    <x v="0"/>
    <s v="2010s"/>
    <s v="Pulse"/>
    <n v="9.2904399603043336E-3"/>
  </r>
  <r>
    <n v="2015"/>
    <s v="Uttar Pradesh"/>
    <s v="Allahabad"/>
    <x v="0"/>
    <n v="192540"/>
    <n v="1901.47"/>
    <m/>
    <s v="Medium"/>
    <s v="Large"/>
    <x v="0"/>
    <s v="2010s"/>
    <s v="Cereal"/>
    <n v="9.8757141373221145E-3"/>
  </r>
  <r>
    <n v="2015"/>
    <s v="Uttar Pradesh"/>
    <s v="Allahabad"/>
    <x v="1"/>
    <n v="570"/>
    <n v="1315.79"/>
    <m/>
    <s v="Medium"/>
    <s v="Small"/>
    <x v="0"/>
    <s v="2010s"/>
    <s v="Cereal"/>
    <n v="2.3084035087719297"/>
  </r>
  <r>
    <n v="2015"/>
    <s v="Uttar Pradesh"/>
    <s v="Allahabad"/>
    <x v="2"/>
    <n v="19260"/>
    <n v="592.94000000000005"/>
    <m/>
    <s v="Low"/>
    <s v="Large"/>
    <x v="0"/>
    <s v="2010s"/>
    <s v="Pulse"/>
    <n v="3.0786085150571133E-2"/>
  </r>
  <r>
    <n v="2016"/>
    <s v="Uttar Pradesh"/>
    <s v="Allahabad"/>
    <x v="0"/>
    <n v="211760"/>
    <n v="2670.84"/>
    <m/>
    <s v="Medium"/>
    <s v="Large"/>
    <x v="0"/>
    <s v="2010s"/>
    <s v="Cereal"/>
    <n v="1.261258027956177E-2"/>
  </r>
  <r>
    <n v="2016"/>
    <s v="Uttar Pradesh"/>
    <s v="Allahabad"/>
    <x v="1"/>
    <n v="320"/>
    <n v="1915.09"/>
    <m/>
    <s v="Medium"/>
    <s v="Small"/>
    <x v="0"/>
    <s v="2010s"/>
    <s v="Cereal"/>
    <n v="5.9846562499999996"/>
  </r>
  <r>
    <n v="2016"/>
    <s v="Uttar Pradesh"/>
    <s v="Allahabad"/>
    <x v="2"/>
    <n v="27980"/>
    <n v="1019.34"/>
    <m/>
    <s v="Medium"/>
    <s v="Large"/>
    <x v="0"/>
    <s v="2010s"/>
    <s v="Pulse"/>
    <n v="3.6431022158684774E-2"/>
  </r>
  <r>
    <n v="2017"/>
    <s v="Uttar Pradesh"/>
    <s v="Allahabad"/>
    <x v="0"/>
    <n v="215880"/>
    <n v="2667.89"/>
    <m/>
    <s v="Medium"/>
    <s v="Large"/>
    <x v="0"/>
    <s v="2010s"/>
    <s v="Cereal"/>
    <n v="1.2358208263850286E-2"/>
  </r>
  <r>
    <n v="2017"/>
    <s v="Uttar Pradesh"/>
    <s v="Allahabad"/>
    <x v="1"/>
    <n v="560"/>
    <n v="2431.13"/>
    <m/>
    <s v="Medium"/>
    <s v="Small"/>
    <x v="0"/>
    <s v="2010s"/>
    <s v="Cereal"/>
    <n v="4.3413035714285719"/>
  </r>
  <r>
    <n v="2017"/>
    <s v="Uttar Pradesh"/>
    <s v="Allahabad"/>
    <x v="2"/>
    <n v="17560"/>
    <n v="1384.22"/>
    <m/>
    <s v="Medium"/>
    <s v="Large"/>
    <x v="0"/>
    <s v="2010s"/>
    <s v="Pulse"/>
    <n v="7.8828018223234625E-2"/>
  </r>
  <r>
    <n v="2008"/>
    <s v="Uttar Pradesh"/>
    <s v="Jhansi"/>
    <x v="0"/>
    <n v="5730"/>
    <n v="1193.72"/>
    <m/>
    <s v="Medium"/>
    <s v="Large"/>
    <x v="0"/>
    <s v="2000s"/>
    <s v="Cereal"/>
    <n v="0.20832809773123909"/>
  </r>
  <r>
    <n v="2008"/>
    <s v="Uttar Pradesh"/>
    <s v="Jhansi"/>
    <x v="1"/>
    <n v="42270"/>
    <n v="1012.3"/>
    <m/>
    <s v="Medium"/>
    <s v="Large"/>
    <x v="0"/>
    <s v="2000s"/>
    <s v="Cereal"/>
    <n v="2.3948426780222378E-2"/>
  </r>
  <r>
    <n v="2008"/>
    <s v="Uttar Pradesh"/>
    <s v="Jhansi"/>
    <x v="2"/>
    <n v="68770"/>
    <n v="1077.6500000000001"/>
    <m/>
    <s v="Medium"/>
    <s v="Large"/>
    <x v="0"/>
    <s v="2000s"/>
    <s v="Pulse"/>
    <n v="1.5670350443507345E-2"/>
  </r>
  <r>
    <n v="2009"/>
    <s v="Uttar Pradesh"/>
    <s v="Jhansi"/>
    <x v="0"/>
    <n v="4540"/>
    <n v="1136.56"/>
    <m/>
    <s v="Medium"/>
    <s v="Medium"/>
    <x v="0"/>
    <s v="2000s"/>
    <s v="Cereal"/>
    <n v="0.25034361233480174"/>
  </r>
  <r>
    <n v="2009"/>
    <s v="Uttar Pradesh"/>
    <s v="Jhansi"/>
    <x v="1"/>
    <n v="38810"/>
    <n v="1651.38"/>
    <m/>
    <s v="Medium"/>
    <s v="Large"/>
    <x v="0"/>
    <s v="2000s"/>
    <s v="Cereal"/>
    <n v="4.2550373615047668E-2"/>
  </r>
  <r>
    <n v="2009"/>
    <s v="Uttar Pradesh"/>
    <s v="Jhansi"/>
    <x v="2"/>
    <n v="67370"/>
    <n v="1089.8"/>
    <m/>
    <s v="Medium"/>
    <s v="Large"/>
    <x v="0"/>
    <s v="2000s"/>
    <s v="Pulse"/>
    <n v="1.6176339617040226E-2"/>
  </r>
  <r>
    <n v="2010"/>
    <s v="Uttar Pradesh"/>
    <s v="Jhansi"/>
    <x v="0"/>
    <n v="8130"/>
    <n v="1942.19"/>
    <m/>
    <s v="Medium"/>
    <s v="Large"/>
    <x v="0"/>
    <s v="2010s"/>
    <s v="Cereal"/>
    <n v="0.23889175891758918"/>
  </r>
  <r>
    <n v="2010"/>
    <s v="Uttar Pradesh"/>
    <s v="Jhansi"/>
    <x v="1"/>
    <n v="38420"/>
    <n v="1560.39"/>
    <m/>
    <s v="Medium"/>
    <s v="Large"/>
    <x v="0"/>
    <s v="2010s"/>
    <s v="Cereal"/>
    <n v="4.0614003123373245E-2"/>
  </r>
  <r>
    <n v="2010"/>
    <s v="Uttar Pradesh"/>
    <s v="Jhansi"/>
    <x v="2"/>
    <n v="64960"/>
    <n v="1006.93"/>
    <m/>
    <s v="Medium"/>
    <s v="Large"/>
    <x v="0"/>
    <s v="2010s"/>
    <s v="Pulse"/>
    <n v="1.5500769704433497E-2"/>
  </r>
  <r>
    <n v="2011"/>
    <s v="Uttar Pradesh"/>
    <s v="Jhansi"/>
    <x v="0"/>
    <n v="14280"/>
    <n v="1838.94"/>
    <m/>
    <s v="Medium"/>
    <s v="Large"/>
    <x v="0"/>
    <s v="2010s"/>
    <s v="Cereal"/>
    <n v="0.12877731092436975"/>
  </r>
  <r>
    <n v="2011"/>
    <s v="Uttar Pradesh"/>
    <s v="Jhansi"/>
    <x v="1"/>
    <n v="30140"/>
    <n v="1132.71"/>
    <m/>
    <s v="Medium"/>
    <s v="Large"/>
    <x v="0"/>
    <s v="2010s"/>
    <s v="Cereal"/>
    <n v="3.7581619110816193E-2"/>
  </r>
  <r>
    <n v="2011"/>
    <s v="Uttar Pradesh"/>
    <s v="Jhansi"/>
    <x v="2"/>
    <n v="73250"/>
    <n v="1260.8900000000001"/>
    <m/>
    <s v="Medium"/>
    <s v="Large"/>
    <x v="0"/>
    <s v="2010s"/>
    <s v="Pulse"/>
    <n v="1.7213515358361776E-2"/>
  </r>
  <r>
    <n v="2012"/>
    <s v="Uttar Pradesh"/>
    <s v="Jhansi"/>
    <x v="0"/>
    <n v="11360"/>
    <n v="1876.76"/>
    <m/>
    <s v="Medium"/>
    <s v="Large"/>
    <x v="0"/>
    <s v="2010s"/>
    <s v="Cereal"/>
    <n v="0.16520774647887324"/>
  </r>
  <r>
    <n v="2012"/>
    <s v="Uttar Pradesh"/>
    <s v="Jhansi"/>
    <x v="1"/>
    <n v="26500"/>
    <n v="1296.23"/>
    <m/>
    <s v="Medium"/>
    <s v="Large"/>
    <x v="0"/>
    <s v="2010s"/>
    <s v="Cereal"/>
    <n v="4.8914339622641509E-2"/>
  </r>
  <r>
    <n v="2012"/>
    <s v="Uttar Pradesh"/>
    <s v="Jhansi"/>
    <x v="2"/>
    <n v="83140"/>
    <n v="1218.9100000000001"/>
    <m/>
    <s v="Medium"/>
    <s v="Large"/>
    <x v="0"/>
    <s v="2010s"/>
    <s v="Pulse"/>
    <n v="1.4660933365407747E-2"/>
  </r>
  <r>
    <n v="2013"/>
    <s v="Uttar Pradesh"/>
    <s v="Jhansi"/>
    <x v="0"/>
    <n v="12100"/>
    <n v="1807.44"/>
    <m/>
    <s v="Medium"/>
    <s v="Large"/>
    <x v="0"/>
    <s v="2010s"/>
    <s v="Cereal"/>
    <n v="0.14937520661157025"/>
  </r>
  <r>
    <n v="2013"/>
    <s v="Uttar Pradesh"/>
    <s v="Jhansi"/>
    <x v="1"/>
    <n v="27450"/>
    <n v="619.66999999999996"/>
    <m/>
    <s v="Low"/>
    <s v="Large"/>
    <x v="0"/>
    <s v="2010s"/>
    <s v="Cereal"/>
    <n v="2.2574499089253186E-2"/>
  </r>
  <r>
    <n v="2013"/>
    <s v="Uttar Pradesh"/>
    <s v="Jhansi"/>
    <x v="2"/>
    <n v="74070"/>
    <n v="329.82"/>
    <m/>
    <s v="Low"/>
    <s v="Large"/>
    <x v="0"/>
    <s v="2010s"/>
    <s v="Pulse"/>
    <n v="4.4528149048197654E-3"/>
  </r>
  <r>
    <n v="2014"/>
    <s v="Uttar Pradesh"/>
    <s v="Jhansi"/>
    <x v="0"/>
    <n v="10550"/>
    <n v="1748.82"/>
    <m/>
    <s v="Medium"/>
    <s v="Large"/>
    <x v="0"/>
    <s v="2010s"/>
    <s v="Cereal"/>
    <n v="0.16576492890995259"/>
  </r>
  <r>
    <n v="2014"/>
    <s v="Uttar Pradesh"/>
    <s v="Jhansi"/>
    <x v="1"/>
    <n v="22140"/>
    <n v="979.22"/>
    <m/>
    <s v="Low"/>
    <s v="Large"/>
    <x v="0"/>
    <s v="2010s"/>
    <s v="Cereal"/>
    <n v="4.4228545618789521E-2"/>
  </r>
  <r>
    <n v="2014"/>
    <s v="Uttar Pradesh"/>
    <s v="Jhansi"/>
    <x v="2"/>
    <n v="64110"/>
    <n v="411.32"/>
    <m/>
    <s v="Low"/>
    <s v="Large"/>
    <x v="0"/>
    <s v="2010s"/>
    <s v="Pulse"/>
    <n v="6.4158477616596474E-3"/>
  </r>
  <r>
    <n v="2015"/>
    <s v="Uttar Pradesh"/>
    <s v="Jhansi"/>
    <x v="0"/>
    <n v="10290"/>
    <n v="1665.69"/>
    <m/>
    <s v="Medium"/>
    <s v="Large"/>
    <x v="0"/>
    <s v="2010s"/>
    <s v="Cereal"/>
    <n v="0.16187463556851311"/>
  </r>
  <r>
    <n v="2015"/>
    <s v="Uttar Pradesh"/>
    <s v="Jhansi"/>
    <x v="1"/>
    <n v="17200"/>
    <n v="700.58"/>
    <m/>
    <s v="Low"/>
    <s v="Large"/>
    <x v="0"/>
    <s v="2010s"/>
    <s v="Cereal"/>
    <n v="4.0731395348837213E-2"/>
  </r>
  <r>
    <n v="2015"/>
    <s v="Uttar Pradesh"/>
    <s v="Jhansi"/>
    <x v="2"/>
    <n v="23500"/>
    <n v="637.45000000000005"/>
    <m/>
    <s v="Low"/>
    <s v="Large"/>
    <x v="0"/>
    <s v="2010s"/>
    <s v="Pulse"/>
    <n v="2.7125531914893621E-2"/>
  </r>
  <r>
    <n v="2016"/>
    <s v="Uttar Pradesh"/>
    <s v="Jhansi"/>
    <x v="0"/>
    <n v="11660"/>
    <n v="1291.3"/>
    <m/>
    <s v="Medium"/>
    <s v="Large"/>
    <x v="0"/>
    <s v="2010s"/>
    <s v="Cereal"/>
    <n v="0.11074614065180102"/>
  </r>
  <r>
    <n v="2016"/>
    <s v="Uttar Pradesh"/>
    <s v="Jhansi"/>
    <x v="1"/>
    <n v="29230"/>
    <n v="1150.72"/>
    <m/>
    <s v="Medium"/>
    <s v="Large"/>
    <x v="0"/>
    <s v="2010s"/>
    <s v="Cereal"/>
    <n v="3.9367772836127267E-2"/>
  </r>
  <r>
    <n v="2016"/>
    <s v="Uttar Pradesh"/>
    <s v="Jhansi"/>
    <x v="2"/>
    <n v="96230"/>
    <n v="1291.79"/>
    <m/>
    <s v="Medium"/>
    <s v="Large"/>
    <x v="0"/>
    <s v="2010s"/>
    <s v="Pulse"/>
    <n v="1.3423984204510027E-2"/>
  </r>
  <r>
    <n v="2017"/>
    <s v="Uttar Pradesh"/>
    <s v="Jhansi"/>
    <x v="0"/>
    <n v="10210"/>
    <n v="1589.75"/>
    <m/>
    <s v="Medium"/>
    <s v="Large"/>
    <x v="0"/>
    <s v="2010s"/>
    <s v="Cereal"/>
    <n v="0.15570519098922625"/>
  </r>
  <r>
    <n v="2017"/>
    <s v="Uttar Pradesh"/>
    <s v="Jhansi"/>
    <x v="1"/>
    <n v="20740"/>
    <n v="888.9"/>
    <m/>
    <s v="Low"/>
    <s v="Large"/>
    <x v="0"/>
    <s v="2010s"/>
    <s v="Cereal"/>
    <n v="4.2859209257473482E-2"/>
  </r>
  <r>
    <n v="2017"/>
    <s v="Uttar Pradesh"/>
    <s v="Jhansi"/>
    <x v="2"/>
    <n v="42860"/>
    <n v="1100.6300000000001"/>
    <m/>
    <s v="Medium"/>
    <s v="Large"/>
    <x v="0"/>
    <s v="2010s"/>
    <s v="Pulse"/>
    <n v="2.5679654689687356E-2"/>
  </r>
  <r>
    <n v="2008"/>
    <s v="Uttar Pradesh"/>
    <s v="Jalaun"/>
    <x v="0"/>
    <n v="450"/>
    <n v="1200"/>
    <m/>
    <s v="Medium"/>
    <s v="Small"/>
    <x v="0"/>
    <s v="2000s"/>
    <s v="Cereal"/>
    <n v="2.6666666666666665"/>
  </r>
  <r>
    <n v="2008"/>
    <s v="Uttar Pradesh"/>
    <s v="Jalaun"/>
    <x v="1"/>
    <n v="20"/>
    <n v="500"/>
    <m/>
    <s v="Low"/>
    <s v="Small"/>
    <x v="0"/>
    <s v="2000s"/>
    <s v="Cereal"/>
    <n v="25"/>
  </r>
  <r>
    <n v="2008"/>
    <s v="Uttar Pradesh"/>
    <s v="Jalaun"/>
    <x v="2"/>
    <n v="45110"/>
    <n v="1138.1099999999999"/>
    <m/>
    <s v="Medium"/>
    <s v="Large"/>
    <x v="0"/>
    <s v="2000s"/>
    <s v="Pulse"/>
    <n v="2.5229660829084458E-2"/>
  </r>
  <r>
    <n v="2009"/>
    <s v="Uttar Pradesh"/>
    <s v="Jalaun"/>
    <x v="0"/>
    <n v="340"/>
    <n v="1147.06"/>
    <m/>
    <s v="Medium"/>
    <s v="Small"/>
    <x v="0"/>
    <s v="2000s"/>
    <s v="Cereal"/>
    <n v="3.3737058823529411"/>
  </r>
  <r>
    <n v="2009"/>
    <s v="Uttar Pradesh"/>
    <s v="Jalaun"/>
    <x v="1"/>
    <n v="30"/>
    <n v="1666.67"/>
    <m/>
    <s v="Medium"/>
    <s v="Small"/>
    <x v="0"/>
    <s v="2000s"/>
    <s v="Cereal"/>
    <n v="55.555666666666667"/>
  </r>
  <r>
    <n v="2009"/>
    <s v="Uttar Pradesh"/>
    <s v="Jalaun"/>
    <x v="2"/>
    <n v="42590"/>
    <n v="963.37"/>
    <m/>
    <s v="Low"/>
    <s v="Large"/>
    <x v="0"/>
    <s v="2000s"/>
    <s v="Pulse"/>
    <n v="2.2619629020896925E-2"/>
  </r>
  <r>
    <n v="2010"/>
    <s v="Uttar Pradesh"/>
    <s v="Jalaun"/>
    <x v="0"/>
    <n v="570"/>
    <n v="1947.37"/>
    <m/>
    <s v="Medium"/>
    <s v="Small"/>
    <x v="0"/>
    <s v="2010s"/>
    <s v="Cereal"/>
    <n v="3.4164385964912278"/>
  </r>
  <r>
    <n v="2010"/>
    <s v="Uttar Pradesh"/>
    <s v="Jalaun"/>
    <x v="1"/>
    <n v="20"/>
    <n v="1000"/>
    <m/>
    <s v="Medium"/>
    <s v="Small"/>
    <x v="0"/>
    <s v="2010s"/>
    <s v="Cereal"/>
    <n v="50"/>
  </r>
  <r>
    <n v="2010"/>
    <s v="Uttar Pradesh"/>
    <s v="Jalaun"/>
    <x v="2"/>
    <n v="39230"/>
    <n v="1146.32"/>
    <m/>
    <s v="Medium"/>
    <s v="Large"/>
    <x v="0"/>
    <s v="2010s"/>
    <s v="Pulse"/>
    <n v="2.922049451950038E-2"/>
  </r>
  <r>
    <n v="2011"/>
    <s v="Uttar Pradesh"/>
    <s v="Jalaun"/>
    <x v="0"/>
    <n v="530"/>
    <n v="1849.06"/>
    <m/>
    <s v="Medium"/>
    <s v="Small"/>
    <x v="0"/>
    <s v="2010s"/>
    <s v="Cereal"/>
    <n v="3.4887924528301886"/>
  </r>
  <r>
    <n v="2011"/>
    <s v="Uttar Pradesh"/>
    <s v="Jalaun"/>
    <x v="1"/>
    <n v="10"/>
    <n v="1000"/>
    <m/>
    <s v="Medium"/>
    <s v="Small"/>
    <x v="0"/>
    <s v="2010s"/>
    <s v="Cereal"/>
    <n v="100"/>
  </r>
  <r>
    <n v="2011"/>
    <s v="Uttar Pradesh"/>
    <s v="Jalaun"/>
    <x v="2"/>
    <n v="42010"/>
    <n v="1324.68"/>
    <m/>
    <s v="Medium"/>
    <s v="Large"/>
    <x v="0"/>
    <s v="2010s"/>
    <s v="Pulse"/>
    <n v="3.1532492263746728E-2"/>
  </r>
  <r>
    <n v="2012"/>
    <s v="Uttar Pradesh"/>
    <s v="Jalaun"/>
    <x v="0"/>
    <n v="510"/>
    <n v="1098.04"/>
    <m/>
    <s v="Medium"/>
    <s v="Small"/>
    <x v="0"/>
    <s v="2010s"/>
    <s v="Cereal"/>
    <n v="2.1530196078431372"/>
  </r>
  <r>
    <n v="2012"/>
    <s v="Uttar Pradesh"/>
    <s v="Jalaun"/>
    <x v="1"/>
    <n v="20"/>
    <n v="1500"/>
    <m/>
    <s v="Medium"/>
    <s v="Small"/>
    <x v="0"/>
    <s v="2010s"/>
    <s v="Cereal"/>
    <n v="75"/>
  </r>
  <r>
    <n v="2012"/>
    <s v="Uttar Pradesh"/>
    <s v="Jalaun"/>
    <x v="2"/>
    <n v="37730"/>
    <n v="1375.83"/>
    <m/>
    <s v="Medium"/>
    <s v="Large"/>
    <x v="0"/>
    <s v="2010s"/>
    <s v="Pulse"/>
    <n v="3.646514709780016E-2"/>
  </r>
  <r>
    <n v="2013"/>
    <s v="Uttar Pradesh"/>
    <s v="Jalaun"/>
    <x v="0"/>
    <n v="520"/>
    <n v="1788.46"/>
    <m/>
    <s v="Medium"/>
    <s v="Small"/>
    <x v="0"/>
    <s v="2010s"/>
    <s v="Cereal"/>
    <n v="3.4393461538461541"/>
  </r>
  <r>
    <n v="2013"/>
    <s v="Uttar Pradesh"/>
    <s v="Jalaun"/>
    <x v="1"/>
    <n v="230"/>
    <n v="3347.83"/>
    <m/>
    <s v="High"/>
    <s v="Small"/>
    <x v="0"/>
    <s v="2010s"/>
    <s v="Cereal"/>
    <n v="14.555782608695651"/>
  </r>
  <r>
    <n v="2013"/>
    <s v="Uttar Pradesh"/>
    <s v="Jalaun"/>
    <x v="2"/>
    <n v="39650"/>
    <n v="744.51"/>
    <m/>
    <s v="Low"/>
    <s v="Large"/>
    <x v="0"/>
    <s v="2010s"/>
    <s v="Pulse"/>
    <n v="1.8777049180327868E-2"/>
  </r>
  <r>
    <n v="2014"/>
    <s v="Uttar Pradesh"/>
    <s v="Jalaun"/>
    <x v="0"/>
    <n v="510"/>
    <n v="1745.1"/>
    <m/>
    <s v="Medium"/>
    <s v="Small"/>
    <x v="0"/>
    <s v="2010s"/>
    <s v="Cereal"/>
    <n v="3.4217647058823526"/>
  </r>
  <r>
    <n v="2014"/>
    <s v="Uttar Pradesh"/>
    <s v="Jalaun"/>
    <x v="2"/>
    <n v="36150"/>
    <n v="324.76"/>
    <m/>
    <s v="Low"/>
    <s v="Large"/>
    <x v="0"/>
    <s v="2010s"/>
    <s v="Pulse"/>
    <n v="8.9836791147994473E-3"/>
  </r>
  <r>
    <n v="2015"/>
    <s v="Uttar Pradesh"/>
    <s v="Jalaun"/>
    <x v="0"/>
    <n v="1560"/>
    <n v="1794.87"/>
    <m/>
    <s v="Medium"/>
    <s v="Medium"/>
    <x v="0"/>
    <s v="2010s"/>
    <s v="Cereal"/>
    <n v="1.1505576923076923"/>
  </r>
  <r>
    <n v="2015"/>
    <s v="Uttar Pradesh"/>
    <s v="Jalaun"/>
    <x v="2"/>
    <n v="37080"/>
    <n v="419.63"/>
    <m/>
    <s v="Low"/>
    <s v="Large"/>
    <x v="0"/>
    <s v="2010s"/>
    <s v="Pulse"/>
    <n v="1.131688241639698E-2"/>
  </r>
  <r>
    <n v="2016"/>
    <s v="Uttar Pradesh"/>
    <s v="Jalaun"/>
    <x v="0"/>
    <n v="420"/>
    <n v="1552.13"/>
    <m/>
    <s v="Medium"/>
    <s v="Small"/>
    <x v="0"/>
    <s v="2010s"/>
    <s v="Cereal"/>
    <n v="3.6955476190476193"/>
  </r>
  <r>
    <n v="2016"/>
    <s v="Uttar Pradesh"/>
    <s v="Jalaun"/>
    <x v="2"/>
    <n v="43380"/>
    <n v="1204.8599999999999"/>
    <m/>
    <s v="Medium"/>
    <s v="Large"/>
    <x v="0"/>
    <s v="2010s"/>
    <s v="Pulse"/>
    <n v="2.7774550484094052E-2"/>
  </r>
  <r>
    <n v="2017"/>
    <s v="Uttar Pradesh"/>
    <s v="Jalaun"/>
    <x v="0"/>
    <n v="270"/>
    <n v="1264.93"/>
    <m/>
    <s v="Medium"/>
    <s v="Small"/>
    <x v="0"/>
    <s v="2010s"/>
    <s v="Cereal"/>
    <n v="4.6849259259259259"/>
  </r>
  <r>
    <n v="2017"/>
    <s v="Uttar Pradesh"/>
    <s v="Jalaun"/>
    <x v="1"/>
    <n v="20"/>
    <n v="2521.7399999999998"/>
    <m/>
    <s v="Medium"/>
    <s v="Small"/>
    <x v="0"/>
    <s v="2010s"/>
    <s v="Cereal"/>
    <n v="126.08699999999999"/>
  </r>
  <r>
    <n v="2017"/>
    <s v="Uttar Pradesh"/>
    <s v="Jalaun"/>
    <x v="2"/>
    <n v="13720"/>
    <n v="1412.4"/>
    <m/>
    <s v="Medium"/>
    <s v="Large"/>
    <x v="0"/>
    <s v="2010s"/>
    <s v="Pulse"/>
    <n v="0.10294460641399418"/>
  </r>
  <r>
    <n v="2008"/>
    <s v="Uttar Pradesh"/>
    <s v="Hamirpur"/>
    <x v="0"/>
    <n v="330"/>
    <n v="1212.1199999999999"/>
    <m/>
    <s v="Medium"/>
    <s v="Small"/>
    <x v="0"/>
    <s v="2000s"/>
    <s v="Cereal"/>
    <n v="3.673090909090909"/>
  </r>
  <r>
    <n v="2008"/>
    <s v="Uttar Pradesh"/>
    <s v="Hamirpur"/>
    <x v="1"/>
    <n v="10"/>
    <n v="2000"/>
    <m/>
    <s v="Medium"/>
    <s v="Small"/>
    <x v="0"/>
    <s v="2000s"/>
    <s v="Cereal"/>
    <n v="200"/>
  </r>
  <r>
    <n v="2008"/>
    <s v="Uttar Pradesh"/>
    <s v="Hamirpur"/>
    <x v="2"/>
    <n v="151690"/>
    <n v="928.93"/>
    <m/>
    <s v="Low"/>
    <s v="Large"/>
    <x v="0"/>
    <s v="2000s"/>
    <s v="Pulse"/>
    <n v="6.1238710528050628E-3"/>
  </r>
  <r>
    <n v="2009"/>
    <s v="Uttar Pradesh"/>
    <s v="Hamirpur"/>
    <x v="0"/>
    <n v="300"/>
    <n v="933.33"/>
    <m/>
    <s v="Low"/>
    <s v="Small"/>
    <x v="0"/>
    <s v="2000s"/>
    <s v="Cereal"/>
    <n v="3.1111"/>
  </r>
  <r>
    <n v="2009"/>
    <s v="Uttar Pradesh"/>
    <s v="Hamirpur"/>
    <x v="1"/>
    <n v="20"/>
    <n v="1000"/>
    <m/>
    <s v="Medium"/>
    <s v="Small"/>
    <x v="0"/>
    <s v="2000s"/>
    <s v="Cereal"/>
    <n v="50"/>
  </r>
  <r>
    <n v="2009"/>
    <s v="Uttar Pradesh"/>
    <s v="Hamirpur"/>
    <x v="2"/>
    <n v="144580"/>
    <n v="683.29"/>
    <m/>
    <s v="Low"/>
    <s v="Large"/>
    <x v="0"/>
    <s v="2000s"/>
    <s v="Pulse"/>
    <n v="4.7260340296029881E-3"/>
  </r>
  <r>
    <n v="2010"/>
    <s v="Uttar Pradesh"/>
    <s v="Hamirpur"/>
    <x v="0"/>
    <n v="220"/>
    <n v="1136.3599999999999"/>
    <m/>
    <s v="Medium"/>
    <s v="Small"/>
    <x v="0"/>
    <s v="2010s"/>
    <s v="Cereal"/>
    <n v="5.1652727272727272"/>
  </r>
  <r>
    <n v="2010"/>
    <s v="Uttar Pradesh"/>
    <s v="Hamirpur"/>
    <x v="1"/>
    <n v="10"/>
    <n v="1000"/>
    <m/>
    <s v="Medium"/>
    <s v="Small"/>
    <x v="0"/>
    <s v="2010s"/>
    <s v="Cereal"/>
    <n v="100"/>
  </r>
  <r>
    <n v="2010"/>
    <s v="Uttar Pradesh"/>
    <s v="Hamirpur"/>
    <x v="2"/>
    <n v="140390"/>
    <n v="751.05"/>
    <m/>
    <s v="Low"/>
    <s v="Large"/>
    <x v="0"/>
    <s v="2010s"/>
    <s v="Pulse"/>
    <n v="5.3497400099722196E-3"/>
  </r>
  <r>
    <n v="2011"/>
    <s v="Uttar Pradesh"/>
    <s v="Hamirpur"/>
    <x v="0"/>
    <n v="140"/>
    <n v="1357.14"/>
    <m/>
    <s v="Medium"/>
    <s v="Small"/>
    <x v="0"/>
    <s v="2010s"/>
    <s v="Cereal"/>
    <n v="9.6938571428571443"/>
  </r>
  <r>
    <n v="2011"/>
    <s v="Uttar Pradesh"/>
    <s v="Hamirpur"/>
    <x v="1"/>
    <n v="10"/>
    <n v="1000"/>
    <m/>
    <s v="Medium"/>
    <s v="Small"/>
    <x v="0"/>
    <s v="2010s"/>
    <s v="Cereal"/>
    <n v="100"/>
  </r>
  <r>
    <n v="2011"/>
    <s v="Uttar Pradesh"/>
    <s v="Hamirpur"/>
    <x v="2"/>
    <n v="143890"/>
    <n v="1009.31"/>
    <m/>
    <s v="Medium"/>
    <s v="Large"/>
    <x v="0"/>
    <s v="2010s"/>
    <s v="Pulse"/>
    <n v="7.0144554868302169E-3"/>
  </r>
  <r>
    <n v="2012"/>
    <s v="Uttar Pradesh"/>
    <s v="Hamirpur"/>
    <x v="0"/>
    <n v="160"/>
    <n v="1812.5"/>
    <m/>
    <s v="Medium"/>
    <s v="Small"/>
    <x v="0"/>
    <s v="2010s"/>
    <s v="Cereal"/>
    <n v="11.328125"/>
  </r>
  <r>
    <n v="2012"/>
    <s v="Uttar Pradesh"/>
    <s v="Hamirpur"/>
    <x v="1"/>
    <n v="10"/>
    <n v="2000"/>
    <m/>
    <s v="Medium"/>
    <s v="Small"/>
    <x v="0"/>
    <s v="2010s"/>
    <s v="Cereal"/>
    <n v="200"/>
  </r>
  <r>
    <n v="2012"/>
    <s v="Uttar Pradesh"/>
    <s v="Hamirpur"/>
    <x v="2"/>
    <n v="141530"/>
    <n v="918.75"/>
    <m/>
    <s v="Low"/>
    <s v="Large"/>
    <x v="0"/>
    <s v="2010s"/>
    <s v="Pulse"/>
    <n v="6.4915565604465484E-3"/>
  </r>
  <r>
    <n v="2013"/>
    <s v="Uttar Pradesh"/>
    <s v="Hamirpur"/>
    <x v="0"/>
    <n v="130"/>
    <n v="1846.15"/>
    <m/>
    <s v="Medium"/>
    <s v="Small"/>
    <x v="0"/>
    <s v="2010s"/>
    <s v="Cereal"/>
    <n v="14.201153846153847"/>
  </r>
  <r>
    <n v="2013"/>
    <s v="Uttar Pradesh"/>
    <s v="Hamirpur"/>
    <x v="1"/>
    <n v="1560"/>
    <n v="3532.05"/>
    <m/>
    <s v="High"/>
    <s v="Medium"/>
    <x v="0"/>
    <s v="2010s"/>
    <s v="Cereal"/>
    <n v="2.2641346153846156"/>
  </r>
  <r>
    <n v="2013"/>
    <s v="Uttar Pradesh"/>
    <s v="Hamirpur"/>
    <x v="2"/>
    <n v="142210"/>
    <n v="403.77"/>
    <m/>
    <s v="Low"/>
    <s v="Large"/>
    <x v="0"/>
    <s v="2010s"/>
    <s v="Pulse"/>
    <n v="2.8392518107024822E-3"/>
  </r>
  <r>
    <n v="2014"/>
    <s v="Uttar Pradesh"/>
    <s v="Hamirpur"/>
    <x v="0"/>
    <n v="50"/>
    <n v="1800"/>
    <m/>
    <s v="Medium"/>
    <s v="Small"/>
    <x v="0"/>
    <s v="2010s"/>
    <s v="Cereal"/>
    <n v="36"/>
  </r>
  <r>
    <n v="2014"/>
    <s v="Uttar Pradesh"/>
    <s v="Hamirpur"/>
    <x v="1"/>
    <n v="20"/>
    <n v="1500"/>
    <m/>
    <s v="Medium"/>
    <s v="Small"/>
    <x v="0"/>
    <s v="2010s"/>
    <s v="Cereal"/>
    <n v="75"/>
  </r>
  <r>
    <n v="2014"/>
    <s v="Uttar Pradesh"/>
    <s v="Hamirpur"/>
    <x v="2"/>
    <n v="123930"/>
    <n v="184.86"/>
    <m/>
    <s v="Low"/>
    <s v="Large"/>
    <x v="0"/>
    <s v="2010s"/>
    <s v="Pulse"/>
    <n v="1.4916485112563545E-3"/>
  </r>
  <r>
    <n v="2015"/>
    <s v="Uttar Pradesh"/>
    <s v="Hamirpur"/>
    <x v="0"/>
    <n v="90"/>
    <n v="1111.1099999999999"/>
    <m/>
    <s v="Medium"/>
    <s v="Small"/>
    <x v="0"/>
    <s v="2010s"/>
    <s v="Cereal"/>
    <n v="12.345666666666666"/>
  </r>
  <r>
    <n v="2015"/>
    <s v="Uttar Pradesh"/>
    <s v="Hamirpur"/>
    <x v="1"/>
    <n v="60"/>
    <n v="2166.67"/>
    <m/>
    <s v="Medium"/>
    <s v="Small"/>
    <x v="0"/>
    <s v="2010s"/>
    <s v="Cereal"/>
    <n v="36.111166666666669"/>
  </r>
  <r>
    <n v="2015"/>
    <s v="Uttar Pradesh"/>
    <s v="Hamirpur"/>
    <x v="2"/>
    <n v="38880"/>
    <n v="376.8"/>
    <m/>
    <s v="Low"/>
    <s v="Large"/>
    <x v="0"/>
    <s v="2010s"/>
    <s v="Pulse"/>
    <n v="9.6913580246913589E-3"/>
  </r>
  <r>
    <n v="2016"/>
    <s v="Uttar Pradesh"/>
    <s v="Hamirpur"/>
    <x v="0"/>
    <n v="200"/>
    <n v="1778.89"/>
    <m/>
    <s v="Medium"/>
    <s v="Small"/>
    <x v="0"/>
    <s v="2010s"/>
    <s v="Cereal"/>
    <n v="8.8944500000000009"/>
  </r>
  <r>
    <n v="2016"/>
    <s v="Uttar Pradesh"/>
    <s v="Hamirpur"/>
    <x v="1"/>
    <n v="1550"/>
    <n v="2794.08"/>
    <m/>
    <s v="Medium"/>
    <s v="Medium"/>
    <x v="0"/>
    <s v="2010s"/>
    <s v="Cereal"/>
    <n v="1.802632258064516"/>
  </r>
  <r>
    <n v="2016"/>
    <s v="Uttar Pradesh"/>
    <s v="Hamirpur"/>
    <x v="2"/>
    <n v="117660"/>
    <n v="816.69"/>
    <m/>
    <s v="Low"/>
    <s v="Large"/>
    <x v="0"/>
    <s v="2010s"/>
    <s v="Pulse"/>
    <n v="6.9411014788373282E-3"/>
  </r>
  <r>
    <n v="2017"/>
    <s v="Uttar Pradesh"/>
    <s v="Hamirpur"/>
    <x v="0"/>
    <n v="80"/>
    <n v="1948.05"/>
    <m/>
    <s v="Medium"/>
    <s v="Small"/>
    <x v="0"/>
    <s v="2010s"/>
    <s v="Cereal"/>
    <n v="24.350625000000001"/>
  </r>
  <r>
    <n v="2017"/>
    <s v="Uttar Pradesh"/>
    <s v="Hamirpur"/>
    <x v="1"/>
    <n v="430"/>
    <n v="2953.05"/>
    <m/>
    <s v="Medium"/>
    <s v="Small"/>
    <x v="0"/>
    <s v="2010s"/>
    <s v="Cereal"/>
    <n v="6.8675581395348839"/>
  </r>
  <r>
    <n v="2017"/>
    <s v="Uttar Pradesh"/>
    <s v="Hamirpur"/>
    <x v="2"/>
    <n v="119830"/>
    <n v="879.15"/>
    <m/>
    <s v="Low"/>
    <s v="Large"/>
    <x v="0"/>
    <s v="2010s"/>
    <s v="Pulse"/>
    <n v="7.3366435784027366E-3"/>
  </r>
  <r>
    <n v="2008"/>
    <s v="Uttar Pradesh"/>
    <s v="Banda"/>
    <x v="0"/>
    <n v="73680"/>
    <n v="1329.8"/>
    <m/>
    <s v="Medium"/>
    <s v="Large"/>
    <x v="0"/>
    <s v="2000s"/>
    <s v="Cereal"/>
    <n v="1.804831704668838E-2"/>
  </r>
  <r>
    <n v="2008"/>
    <s v="Uttar Pradesh"/>
    <s v="Banda"/>
    <x v="1"/>
    <n v="10"/>
    <n v="3000"/>
    <m/>
    <s v="High"/>
    <s v="Small"/>
    <x v="0"/>
    <s v="2000s"/>
    <s v="Cereal"/>
    <n v="300"/>
  </r>
  <r>
    <n v="2008"/>
    <s v="Uttar Pradesh"/>
    <s v="Banda"/>
    <x v="2"/>
    <n v="153110"/>
    <n v="804.06"/>
    <m/>
    <s v="Low"/>
    <s v="Large"/>
    <x v="0"/>
    <s v="2000s"/>
    <s v="Pulse"/>
    <n v="5.2515185160995357E-3"/>
  </r>
  <r>
    <n v="2009"/>
    <s v="Uttar Pradesh"/>
    <s v="Banda"/>
    <x v="0"/>
    <n v="54510"/>
    <n v="1008.26"/>
    <m/>
    <s v="Medium"/>
    <s v="Large"/>
    <x v="0"/>
    <s v="2000s"/>
    <s v="Cereal"/>
    <n v="1.8496789579893598E-2"/>
  </r>
  <r>
    <n v="2009"/>
    <s v="Uttar Pradesh"/>
    <s v="Banda"/>
    <x v="1"/>
    <n v="20"/>
    <n v="1000"/>
    <m/>
    <s v="Medium"/>
    <s v="Small"/>
    <x v="0"/>
    <s v="2000s"/>
    <s v="Cereal"/>
    <n v="50"/>
  </r>
  <r>
    <n v="2009"/>
    <s v="Uttar Pradesh"/>
    <s v="Banda"/>
    <x v="2"/>
    <n v="145510"/>
    <n v="590.54"/>
    <m/>
    <s v="Low"/>
    <s v="Large"/>
    <x v="0"/>
    <s v="2000s"/>
    <s v="Pulse"/>
    <n v="4.0584152291938697E-3"/>
  </r>
  <r>
    <n v="2010"/>
    <s v="Uttar Pradesh"/>
    <s v="Banda"/>
    <x v="0"/>
    <n v="53920"/>
    <n v="1122.96"/>
    <m/>
    <s v="Medium"/>
    <s v="Large"/>
    <x v="0"/>
    <s v="2010s"/>
    <s v="Cereal"/>
    <n v="2.0826409495548964E-2"/>
  </r>
  <r>
    <n v="2010"/>
    <s v="Uttar Pradesh"/>
    <s v="Banda"/>
    <x v="1"/>
    <n v="20"/>
    <n v="1000"/>
    <m/>
    <s v="Medium"/>
    <s v="Small"/>
    <x v="0"/>
    <s v="2010s"/>
    <s v="Cereal"/>
    <n v="50"/>
  </r>
  <r>
    <n v="2010"/>
    <s v="Uttar Pradesh"/>
    <s v="Banda"/>
    <x v="2"/>
    <n v="140900"/>
    <n v="631.58000000000004"/>
    <m/>
    <s v="Low"/>
    <s v="Large"/>
    <x v="0"/>
    <s v="2010s"/>
    <s v="Pulse"/>
    <n v="4.482469836763662E-3"/>
  </r>
  <r>
    <n v="2011"/>
    <s v="Uttar Pradesh"/>
    <s v="Banda"/>
    <x v="0"/>
    <n v="64300"/>
    <n v="1407.15"/>
    <m/>
    <s v="Medium"/>
    <s v="Large"/>
    <x v="0"/>
    <s v="2010s"/>
    <s v="Cereal"/>
    <n v="2.1884136858475896E-2"/>
  </r>
  <r>
    <n v="2011"/>
    <s v="Uttar Pradesh"/>
    <s v="Banda"/>
    <x v="1"/>
    <n v="20"/>
    <n v="1000"/>
    <m/>
    <s v="Medium"/>
    <s v="Small"/>
    <x v="0"/>
    <s v="2010s"/>
    <s v="Cereal"/>
    <n v="50"/>
  </r>
  <r>
    <n v="2011"/>
    <s v="Uttar Pradesh"/>
    <s v="Banda"/>
    <x v="2"/>
    <n v="142850"/>
    <n v="1099.83"/>
    <m/>
    <s v="Medium"/>
    <s v="Large"/>
    <x v="0"/>
    <s v="2010s"/>
    <s v="Pulse"/>
    <n v="7.6991949597479872E-3"/>
  </r>
  <r>
    <n v="2012"/>
    <s v="Uttar Pradesh"/>
    <s v="Banda"/>
    <x v="0"/>
    <n v="58320"/>
    <n v="1713.82"/>
    <m/>
    <s v="Medium"/>
    <s v="Large"/>
    <x v="0"/>
    <s v="2010s"/>
    <s v="Cereal"/>
    <n v="2.9386488340192043E-2"/>
  </r>
  <r>
    <n v="2012"/>
    <s v="Uttar Pradesh"/>
    <s v="Banda"/>
    <x v="1"/>
    <n v="80"/>
    <n v="2000"/>
    <m/>
    <s v="Medium"/>
    <s v="Small"/>
    <x v="0"/>
    <s v="2010s"/>
    <s v="Cereal"/>
    <n v="25"/>
  </r>
  <r>
    <n v="2012"/>
    <s v="Uttar Pradesh"/>
    <s v="Banda"/>
    <x v="2"/>
    <n v="144560"/>
    <n v="1063.3"/>
    <m/>
    <s v="Medium"/>
    <s v="Large"/>
    <x v="0"/>
    <s v="2010s"/>
    <s v="Pulse"/>
    <n v="7.3554233536247925E-3"/>
  </r>
  <r>
    <n v="2013"/>
    <s v="Uttar Pradesh"/>
    <s v="Banda"/>
    <x v="0"/>
    <n v="66510"/>
    <n v="1805.59"/>
    <m/>
    <s v="Medium"/>
    <s v="Large"/>
    <x v="0"/>
    <s v="2010s"/>
    <s v="Cereal"/>
    <n v="2.7147646970380392E-2"/>
  </r>
  <r>
    <n v="2013"/>
    <s v="Uttar Pradesh"/>
    <s v="Banda"/>
    <x v="1"/>
    <n v="130"/>
    <n v="3230.77"/>
    <m/>
    <s v="High"/>
    <s v="Small"/>
    <x v="0"/>
    <s v="2010s"/>
    <s v="Cereal"/>
    <n v="24.852076923076922"/>
  </r>
  <r>
    <n v="2013"/>
    <s v="Uttar Pradesh"/>
    <s v="Banda"/>
    <x v="2"/>
    <n v="140460"/>
    <n v="245.19"/>
    <m/>
    <s v="Low"/>
    <s v="Large"/>
    <x v="0"/>
    <s v="2010s"/>
    <s v="Pulse"/>
    <n v="1.7456215292609995E-3"/>
  </r>
  <r>
    <n v="2014"/>
    <s v="Uttar Pradesh"/>
    <s v="Banda"/>
    <x v="0"/>
    <n v="58560"/>
    <n v="1616.8"/>
    <m/>
    <s v="Medium"/>
    <s v="Large"/>
    <x v="0"/>
    <s v="2010s"/>
    <s v="Cereal"/>
    <n v="2.7609289617486339E-2"/>
  </r>
  <r>
    <n v="2014"/>
    <s v="Uttar Pradesh"/>
    <s v="Banda"/>
    <x v="1"/>
    <n v="10"/>
    <n v="4000"/>
    <m/>
    <s v="High"/>
    <s v="Small"/>
    <x v="0"/>
    <s v="2010s"/>
    <s v="Cereal"/>
    <n v="400"/>
  </r>
  <r>
    <n v="2014"/>
    <s v="Uttar Pradesh"/>
    <s v="Banda"/>
    <x v="2"/>
    <n v="145920"/>
    <n v="167.56"/>
    <m/>
    <s v="Low"/>
    <s v="Large"/>
    <x v="0"/>
    <s v="2010s"/>
    <s v="Pulse"/>
    <n v="1.1483004385964913E-3"/>
  </r>
  <r>
    <n v="2015"/>
    <s v="Uttar Pradesh"/>
    <s v="Banda"/>
    <x v="0"/>
    <n v="57820"/>
    <n v="1155.6600000000001"/>
    <m/>
    <s v="Medium"/>
    <s v="Large"/>
    <x v="0"/>
    <s v="2010s"/>
    <s v="Cereal"/>
    <n v="1.9987201660325148E-2"/>
  </r>
  <r>
    <n v="2015"/>
    <s v="Uttar Pradesh"/>
    <s v="Banda"/>
    <x v="1"/>
    <n v="130"/>
    <n v="1846.15"/>
    <m/>
    <s v="Medium"/>
    <s v="Small"/>
    <x v="0"/>
    <s v="2010s"/>
    <s v="Cereal"/>
    <n v="14.201153846153847"/>
  </r>
  <r>
    <n v="2015"/>
    <s v="Uttar Pradesh"/>
    <s v="Banda"/>
    <x v="2"/>
    <n v="19190"/>
    <n v="331.42"/>
    <m/>
    <s v="Low"/>
    <s v="Large"/>
    <x v="0"/>
    <s v="2010s"/>
    <s v="Pulse"/>
    <n v="1.7270453361125586E-2"/>
  </r>
  <r>
    <n v="2016"/>
    <s v="Uttar Pradesh"/>
    <s v="Banda"/>
    <x v="0"/>
    <n v="73750"/>
    <n v="1776.22"/>
    <m/>
    <s v="Medium"/>
    <s v="Large"/>
    <x v="0"/>
    <s v="2010s"/>
    <s v="Cereal"/>
    <n v="2.4084338983050849E-2"/>
  </r>
  <r>
    <n v="2016"/>
    <s v="Uttar Pradesh"/>
    <s v="Banda"/>
    <x v="2"/>
    <n v="103770"/>
    <n v="873.59"/>
    <m/>
    <s v="Low"/>
    <s v="Large"/>
    <x v="0"/>
    <s v="2010s"/>
    <s v="Pulse"/>
    <n v="8.4185217307506995E-3"/>
  </r>
  <r>
    <n v="2017"/>
    <s v="Uttar Pradesh"/>
    <s v="Banda"/>
    <x v="0"/>
    <n v="60720"/>
    <n v="1957.57"/>
    <m/>
    <s v="Medium"/>
    <s v="Large"/>
    <x v="0"/>
    <s v="2010s"/>
    <s v="Cereal"/>
    <n v="3.2239295125164692E-2"/>
  </r>
  <r>
    <n v="2017"/>
    <s v="Uttar Pradesh"/>
    <s v="Banda"/>
    <x v="1"/>
    <n v="20"/>
    <n v="2222.2199999999998"/>
    <m/>
    <s v="Medium"/>
    <s v="Small"/>
    <x v="0"/>
    <s v="2010s"/>
    <s v="Cereal"/>
    <n v="111.11099999999999"/>
  </r>
  <r>
    <n v="2017"/>
    <s v="Uttar Pradesh"/>
    <s v="Banda"/>
    <x v="2"/>
    <n v="142530"/>
    <n v="961.36"/>
    <m/>
    <s v="Low"/>
    <s v="Large"/>
    <x v="0"/>
    <s v="2010s"/>
    <s v="Pulse"/>
    <n v="6.7449659720760545E-3"/>
  </r>
  <r>
    <n v="2008"/>
    <s v="Uttar Pradesh"/>
    <s v="Varanasi"/>
    <x v="0"/>
    <n v="196630"/>
    <n v="2423.4899999999998"/>
    <m/>
    <s v="Medium"/>
    <s v="Large"/>
    <x v="0"/>
    <s v="2000s"/>
    <s v="Cereal"/>
    <n v="1.2325128413772058E-2"/>
  </r>
  <r>
    <n v="2008"/>
    <s v="Uttar Pradesh"/>
    <s v="Varanasi"/>
    <x v="1"/>
    <n v="3690"/>
    <n v="1214.0899999999999"/>
    <m/>
    <s v="Medium"/>
    <s v="Medium"/>
    <x v="0"/>
    <s v="2000s"/>
    <s v="Cereal"/>
    <n v="0.32902168021680217"/>
  </r>
  <r>
    <n v="2008"/>
    <s v="Uttar Pradesh"/>
    <s v="Varanasi"/>
    <x v="2"/>
    <n v="4710"/>
    <n v="1027.5999999999999"/>
    <m/>
    <s v="Medium"/>
    <s v="Medium"/>
    <x v="0"/>
    <s v="2000s"/>
    <s v="Pulse"/>
    <n v="0.21817409766454351"/>
  </r>
  <r>
    <n v="2009"/>
    <s v="Uttar Pradesh"/>
    <s v="Varanasi"/>
    <x v="0"/>
    <n v="164270"/>
    <n v="1875.27"/>
    <m/>
    <s v="Medium"/>
    <s v="Large"/>
    <x v="0"/>
    <s v="2000s"/>
    <s v="Cereal"/>
    <n v="1.1415778900590491E-2"/>
  </r>
  <r>
    <n v="2009"/>
    <s v="Uttar Pradesh"/>
    <s v="Varanasi"/>
    <x v="1"/>
    <n v="3730"/>
    <n v="1340.48"/>
    <m/>
    <s v="Medium"/>
    <s v="Medium"/>
    <x v="0"/>
    <s v="2000s"/>
    <s v="Cereal"/>
    <n v="0.3593780160857909"/>
  </r>
  <r>
    <n v="2009"/>
    <s v="Uttar Pradesh"/>
    <s v="Varanasi"/>
    <x v="2"/>
    <n v="4910"/>
    <n v="904.28"/>
    <m/>
    <s v="Low"/>
    <s v="Medium"/>
    <x v="0"/>
    <s v="2000s"/>
    <s v="Pulse"/>
    <n v="0.18417107942973523"/>
  </r>
  <r>
    <n v="2010"/>
    <s v="Uttar Pradesh"/>
    <s v="Varanasi"/>
    <x v="0"/>
    <n v="184990"/>
    <n v="2456.84"/>
    <m/>
    <s v="Medium"/>
    <s v="Large"/>
    <x v="0"/>
    <s v="2010s"/>
    <s v="Cereal"/>
    <n v="1.3280934104546192E-2"/>
  </r>
  <r>
    <n v="2010"/>
    <s v="Uttar Pradesh"/>
    <s v="Varanasi"/>
    <x v="1"/>
    <n v="3720"/>
    <n v="1368.28"/>
    <m/>
    <s v="Medium"/>
    <s v="Medium"/>
    <x v="0"/>
    <s v="2010s"/>
    <s v="Cereal"/>
    <n v="0.36781720430107528"/>
  </r>
  <r>
    <n v="2010"/>
    <s v="Uttar Pradesh"/>
    <s v="Varanasi"/>
    <x v="2"/>
    <n v="4820"/>
    <n v="958.51"/>
    <m/>
    <s v="Low"/>
    <s v="Medium"/>
    <x v="0"/>
    <s v="2010s"/>
    <s v="Pulse"/>
    <n v="0.19886099585062242"/>
  </r>
  <r>
    <n v="2011"/>
    <s v="Uttar Pradesh"/>
    <s v="Varanasi"/>
    <x v="0"/>
    <n v="179820"/>
    <n v="2549.7199999999998"/>
    <m/>
    <s v="Medium"/>
    <s v="Large"/>
    <x v="0"/>
    <s v="2010s"/>
    <s v="Cereal"/>
    <n v="1.4179290401512622E-2"/>
  </r>
  <r>
    <n v="2011"/>
    <s v="Uttar Pradesh"/>
    <s v="Varanasi"/>
    <x v="1"/>
    <n v="3670"/>
    <n v="1356.95"/>
    <m/>
    <s v="Medium"/>
    <s v="Medium"/>
    <x v="0"/>
    <s v="2010s"/>
    <s v="Cereal"/>
    <n v="0.36974114441416894"/>
  </r>
  <r>
    <n v="2011"/>
    <s v="Uttar Pradesh"/>
    <s v="Varanasi"/>
    <x v="2"/>
    <n v="4760"/>
    <n v="1210.08"/>
    <m/>
    <s v="Medium"/>
    <s v="Medium"/>
    <x v="0"/>
    <s v="2010s"/>
    <s v="Pulse"/>
    <n v="0.25421848739495795"/>
  </r>
  <r>
    <n v="2012"/>
    <s v="Uttar Pradesh"/>
    <s v="Varanasi"/>
    <x v="0"/>
    <n v="174380"/>
    <n v="2670.95"/>
    <m/>
    <s v="Medium"/>
    <s v="Large"/>
    <x v="0"/>
    <s v="2010s"/>
    <s v="Cereal"/>
    <n v="1.5316836793210229E-2"/>
  </r>
  <r>
    <n v="2012"/>
    <s v="Uttar Pradesh"/>
    <s v="Varanasi"/>
    <x v="1"/>
    <n v="3740"/>
    <n v="1625.67"/>
    <m/>
    <s v="Medium"/>
    <s v="Medium"/>
    <x v="0"/>
    <s v="2010s"/>
    <s v="Cereal"/>
    <n v="0.43467112299465244"/>
  </r>
  <r>
    <n v="2012"/>
    <s v="Uttar Pradesh"/>
    <s v="Varanasi"/>
    <x v="2"/>
    <n v="4650"/>
    <n v="1139.78"/>
    <m/>
    <s v="Medium"/>
    <s v="Medium"/>
    <x v="0"/>
    <s v="2010s"/>
    <s v="Pulse"/>
    <n v="0.24511397849462366"/>
  </r>
  <r>
    <n v="2013"/>
    <s v="Uttar Pradesh"/>
    <s v="Varanasi"/>
    <x v="0"/>
    <n v="187120"/>
    <n v="2526.29"/>
    <m/>
    <s v="Medium"/>
    <s v="Large"/>
    <x v="0"/>
    <s v="2010s"/>
    <s v="Cereal"/>
    <n v="1.3500908507909363E-2"/>
  </r>
  <r>
    <n v="2013"/>
    <s v="Uttar Pradesh"/>
    <s v="Varanasi"/>
    <x v="1"/>
    <n v="3660"/>
    <n v="1609.29"/>
    <m/>
    <s v="Medium"/>
    <s v="Medium"/>
    <x v="0"/>
    <s v="2010s"/>
    <s v="Cereal"/>
    <n v="0.43969672131147541"/>
  </r>
  <r>
    <n v="2013"/>
    <s v="Uttar Pradesh"/>
    <s v="Varanasi"/>
    <x v="2"/>
    <n v="3810"/>
    <n v="939.63"/>
    <m/>
    <s v="Low"/>
    <s v="Medium"/>
    <x v="0"/>
    <s v="2010s"/>
    <s v="Pulse"/>
    <n v="0.24662204724409448"/>
  </r>
  <r>
    <n v="2014"/>
    <s v="Uttar Pradesh"/>
    <s v="Varanasi"/>
    <x v="0"/>
    <n v="174440"/>
    <n v="2680.52"/>
    <m/>
    <s v="Medium"/>
    <s v="Large"/>
    <x v="0"/>
    <s v="2010s"/>
    <s v="Cereal"/>
    <n v="1.5366429717954598E-2"/>
  </r>
  <r>
    <n v="2014"/>
    <s v="Uttar Pradesh"/>
    <s v="Varanasi"/>
    <x v="1"/>
    <n v="3430"/>
    <n v="1533.53"/>
    <m/>
    <s v="Medium"/>
    <s v="Medium"/>
    <x v="0"/>
    <s v="2010s"/>
    <s v="Cereal"/>
    <n v="0.44709329446064139"/>
  </r>
  <r>
    <n v="2014"/>
    <s v="Uttar Pradesh"/>
    <s v="Varanasi"/>
    <x v="2"/>
    <n v="4180"/>
    <n v="665.07"/>
    <m/>
    <s v="Low"/>
    <s v="Medium"/>
    <x v="0"/>
    <s v="2010s"/>
    <s v="Pulse"/>
    <n v="0.15910765550239236"/>
  </r>
  <r>
    <n v="2015"/>
    <s v="Uttar Pradesh"/>
    <s v="Varanasi"/>
    <x v="0"/>
    <n v="187870"/>
    <n v="2683.72"/>
    <m/>
    <s v="Medium"/>
    <s v="Large"/>
    <x v="0"/>
    <s v="2010s"/>
    <s v="Cereal"/>
    <n v="1.4284984297652631E-2"/>
  </r>
  <r>
    <n v="2015"/>
    <s v="Uttar Pradesh"/>
    <s v="Varanasi"/>
    <x v="1"/>
    <n v="3530"/>
    <n v="1450.42"/>
    <m/>
    <s v="Medium"/>
    <s v="Medium"/>
    <x v="0"/>
    <s v="2010s"/>
    <s v="Cereal"/>
    <n v="0.41088385269121813"/>
  </r>
  <r>
    <n v="2015"/>
    <s v="Uttar Pradesh"/>
    <s v="Varanasi"/>
    <x v="2"/>
    <n v="4420"/>
    <n v="1000"/>
    <m/>
    <s v="Medium"/>
    <s v="Medium"/>
    <x v="0"/>
    <s v="2010s"/>
    <s v="Pulse"/>
    <n v="0.22624434389140272"/>
  </r>
  <r>
    <n v="2016"/>
    <s v="Uttar Pradesh"/>
    <s v="Varanasi"/>
    <x v="0"/>
    <n v="196400"/>
    <n v="2681.03"/>
    <m/>
    <s v="Medium"/>
    <s v="Large"/>
    <x v="0"/>
    <s v="2010s"/>
    <s v="Cereal"/>
    <n v="1.3650865580448066E-2"/>
  </r>
  <r>
    <n v="2016"/>
    <s v="Uttar Pradesh"/>
    <s v="Varanasi"/>
    <x v="1"/>
    <n v="3700"/>
    <n v="1602.22"/>
    <m/>
    <s v="Medium"/>
    <s v="Medium"/>
    <x v="0"/>
    <s v="2010s"/>
    <s v="Cereal"/>
    <n v="0.43303243243243245"/>
  </r>
  <r>
    <n v="2016"/>
    <s v="Uttar Pradesh"/>
    <s v="Varanasi"/>
    <x v="2"/>
    <n v="4860"/>
    <n v="1392.39"/>
    <m/>
    <s v="Medium"/>
    <s v="Medium"/>
    <x v="0"/>
    <s v="2010s"/>
    <s v="Pulse"/>
    <n v="0.28650000000000003"/>
  </r>
  <r>
    <n v="2017"/>
    <s v="Uttar Pradesh"/>
    <s v="Varanasi"/>
    <x v="0"/>
    <n v="194460"/>
    <n v="2948.8"/>
    <m/>
    <s v="Medium"/>
    <s v="Large"/>
    <x v="0"/>
    <s v="2010s"/>
    <s v="Cereal"/>
    <n v="1.5164044019335597E-2"/>
  </r>
  <r>
    <n v="2017"/>
    <s v="Uttar Pradesh"/>
    <s v="Varanasi"/>
    <x v="1"/>
    <n v="3400"/>
    <n v="1721.42"/>
    <m/>
    <s v="Medium"/>
    <s v="Medium"/>
    <x v="0"/>
    <s v="2010s"/>
    <s v="Cereal"/>
    <n v="0.50629999999999997"/>
  </r>
  <r>
    <n v="2017"/>
    <s v="Uttar Pradesh"/>
    <s v="Varanasi"/>
    <x v="2"/>
    <n v="3590"/>
    <n v="1372.56"/>
    <m/>
    <s v="Medium"/>
    <s v="Medium"/>
    <x v="0"/>
    <s v="2010s"/>
    <s v="Pulse"/>
    <n v="0.38232869080779941"/>
  </r>
  <r>
    <n v="2008"/>
    <s v="Uttar Pradesh"/>
    <s v="Mirzpur"/>
    <x v="0"/>
    <n v="147900"/>
    <n v="1847.33"/>
    <m/>
    <s v="Medium"/>
    <s v="Large"/>
    <x v="0"/>
    <s v="2000s"/>
    <s v="Cereal"/>
    <n v="1.2490398918187965E-2"/>
  </r>
  <r>
    <n v="2008"/>
    <s v="Uttar Pradesh"/>
    <s v="Mirzpur"/>
    <x v="1"/>
    <n v="15040"/>
    <n v="594.41"/>
    <m/>
    <s v="Low"/>
    <s v="Large"/>
    <x v="0"/>
    <s v="2000s"/>
    <s v="Cereal"/>
    <n v="3.9521941489361702E-2"/>
  </r>
  <r>
    <n v="2008"/>
    <s v="Uttar Pradesh"/>
    <s v="Mirzpur"/>
    <x v="2"/>
    <n v="24770"/>
    <n v="925.72"/>
    <m/>
    <s v="Low"/>
    <s v="Large"/>
    <x v="0"/>
    <s v="2000s"/>
    <s v="Pulse"/>
    <n v="3.7372628179249093E-2"/>
  </r>
  <r>
    <n v="2009"/>
    <s v="Uttar Pradesh"/>
    <s v="Mirzpur"/>
    <x v="0"/>
    <n v="100120"/>
    <n v="1441.07"/>
    <m/>
    <s v="Medium"/>
    <s v="Large"/>
    <x v="0"/>
    <s v="2000s"/>
    <s v="Cereal"/>
    <n v="1.4393427886536156E-2"/>
  </r>
  <r>
    <n v="2009"/>
    <s v="Uttar Pradesh"/>
    <s v="Mirzpur"/>
    <x v="1"/>
    <n v="15080"/>
    <n v="685.01"/>
    <m/>
    <s v="Low"/>
    <s v="Large"/>
    <x v="0"/>
    <s v="2000s"/>
    <s v="Cereal"/>
    <n v="4.542506631299735E-2"/>
  </r>
  <r>
    <n v="2009"/>
    <s v="Uttar Pradesh"/>
    <s v="Mirzpur"/>
    <x v="2"/>
    <n v="25090"/>
    <n v="940.22"/>
    <m/>
    <s v="Low"/>
    <s v="Large"/>
    <x v="0"/>
    <s v="2000s"/>
    <s v="Pulse"/>
    <n v="3.7473893981666007E-2"/>
  </r>
  <r>
    <n v="2010"/>
    <s v="Uttar Pradesh"/>
    <s v="Mirzpur"/>
    <x v="0"/>
    <n v="116450"/>
    <n v="1859.51"/>
    <m/>
    <s v="Medium"/>
    <s v="Large"/>
    <x v="0"/>
    <s v="2010s"/>
    <s v="Cereal"/>
    <n v="1.5968312580506655E-2"/>
  </r>
  <r>
    <n v="2010"/>
    <s v="Uttar Pradesh"/>
    <s v="Mirzpur"/>
    <x v="1"/>
    <n v="14900"/>
    <n v="885.23"/>
    <m/>
    <s v="Low"/>
    <s v="Large"/>
    <x v="0"/>
    <s v="2010s"/>
    <s v="Cereal"/>
    <n v="5.9411409395973155E-2"/>
  </r>
  <r>
    <n v="2010"/>
    <s v="Uttar Pradesh"/>
    <s v="Mirzpur"/>
    <x v="2"/>
    <n v="24720"/>
    <n v="1029.53"/>
    <m/>
    <s v="Medium"/>
    <s v="Large"/>
    <x v="0"/>
    <s v="2010s"/>
    <s v="Pulse"/>
    <n v="4.1647653721682845E-2"/>
  </r>
  <r>
    <n v="2011"/>
    <s v="Uttar Pradesh"/>
    <s v="Mirzpur"/>
    <x v="0"/>
    <n v="125910"/>
    <n v="2115.88"/>
    <m/>
    <s v="Medium"/>
    <s v="Large"/>
    <x v="0"/>
    <s v="2010s"/>
    <s v="Cereal"/>
    <n v="1.6804701771106347E-2"/>
  </r>
  <r>
    <n v="2011"/>
    <s v="Uttar Pradesh"/>
    <s v="Mirzpur"/>
    <x v="1"/>
    <n v="16740"/>
    <n v="856.03"/>
    <m/>
    <s v="Low"/>
    <s v="Large"/>
    <x v="0"/>
    <s v="2010s"/>
    <s v="Cereal"/>
    <n v="5.1136798088410991E-2"/>
  </r>
  <r>
    <n v="2011"/>
    <s v="Uttar Pradesh"/>
    <s v="Mirzpur"/>
    <x v="2"/>
    <n v="24600"/>
    <n v="1064.6300000000001"/>
    <m/>
    <s v="Medium"/>
    <s v="Large"/>
    <x v="0"/>
    <s v="2010s"/>
    <s v="Pulse"/>
    <n v="4.3277642276422772E-2"/>
  </r>
  <r>
    <n v="2012"/>
    <s v="Uttar Pradesh"/>
    <s v="Mirzpur"/>
    <x v="0"/>
    <n v="124500"/>
    <n v="2266.83"/>
    <m/>
    <s v="Medium"/>
    <s v="Large"/>
    <x v="0"/>
    <s v="2010s"/>
    <s v="Cereal"/>
    <n v="1.8207469879518073E-2"/>
  </r>
  <r>
    <n v="2012"/>
    <s v="Uttar Pradesh"/>
    <s v="Mirzpur"/>
    <x v="1"/>
    <n v="16580"/>
    <n v="1003.02"/>
    <m/>
    <s v="Medium"/>
    <s v="Large"/>
    <x v="0"/>
    <s v="2010s"/>
    <s v="Cereal"/>
    <n v="6.0495778045838361E-2"/>
  </r>
  <r>
    <n v="2012"/>
    <s v="Uttar Pradesh"/>
    <s v="Mirzpur"/>
    <x v="2"/>
    <n v="24660"/>
    <n v="1176.8"/>
    <m/>
    <s v="Medium"/>
    <s v="Large"/>
    <x v="0"/>
    <s v="2010s"/>
    <s v="Pulse"/>
    <n v="4.7721005677210056E-2"/>
  </r>
  <r>
    <n v="2013"/>
    <s v="Uttar Pradesh"/>
    <s v="Mirzpur"/>
    <x v="0"/>
    <n v="111940"/>
    <n v="2264.16"/>
    <m/>
    <s v="Medium"/>
    <s v="Large"/>
    <x v="0"/>
    <s v="2010s"/>
    <s v="Cereal"/>
    <n v="2.02265499374665E-2"/>
  </r>
  <r>
    <n v="2013"/>
    <s v="Uttar Pradesh"/>
    <s v="Mirzpur"/>
    <x v="1"/>
    <n v="14670"/>
    <n v="1160.19"/>
    <m/>
    <s v="Medium"/>
    <s v="Large"/>
    <x v="0"/>
    <s v="2010s"/>
    <s v="Cereal"/>
    <n v="7.9085889570552154E-2"/>
  </r>
  <r>
    <n v="2013"/>
    <s v="Uttar Pradesh"/>
    <s v="Mirzpur"/>
    <x v="2"/>
    <n v="20590"/>
    <n v="1077.22"/>
    <m/>
    <s v="Medium"/>
    <s v="Large"/>
    <x v="0"/>
    <s v="2010s"/>
    <s v="Pulse"/>
    <n v="5.2317629917435653E-2"/>
  </r>
  <r>
    <n v="2014"/>
    <s v="Uttar Pradesh"/>
    <s v="Mirzpur"/>
    <x v="0"/>
    <n v="110560"/>
    <n v="2171.7600000000002"/>
    <m/>
    <s v="Medium"/>
    <s v="Large"/>
    <x v="0"/>
    <s v="2010s"/>
    <s v="Cereal"/>
    <n v="1.9643270622286543E-2"/>
  </r>
  <r>
    <n v="2014"/>
    <s v="Uttar Pradesh"/>
    <s v="Mirzpur"/>
    <x v="1"/>
    <n v="17150"/>
    <n v="1061.81"/>
    <m/>
    <s v="Medium"/>
    <s v="Large"/>
    <x v="0"/>
    <s v="2010s"/>
    <s v="Cereal"/>
    <n v="6.1913119533527697E-2"/>
  </r>
  <r>
    <n v="2014"/>
    <s v="Uttar Pradesh"/>
    <s v="Mirzpur"/>
    <x v="2"/>
    <n v="23890"/>
    <n v="979.91"/>
    <m/>
    <s v="Low"/>
    <s v="Large"/>
    <x v="0"/>
    <s v="2010s"/>
    <s v="Pulse"/>
    <n v="4.1017580577647553E-2"/>
  </r>
  <r>
    <n v="2015"/>
    <s v="Uttar Pradesh"/>
    <s v="Mirzpur"/>
    <x v="0"/>
    <n v="126610"/>
    <n v="1652.79"/>
    <m/>
    <s v="Medium"/>
    <s v="Large"/>
    <x v="0"/>
    <s v="2010s"/>
    <s v="Cereal"/>
    <n v="1.3054182134112628E-2"/>
  </r>
  <r>
    <n v="2015"/>
    <s v="Uttar Pradesh"/>
    <s v="Mirzpur"/>
    <x v="1"/>
    <n v="16100"/>
    <n v="893.79"/>
    <m/>
    <s v="Low"/>
    <s v="Large"/>
    <x v="0"/>
    <s v="2010s"/>
    <s v="Cereal"/>
    <n v="5.5514906832298136E-2"/>
  </r>
  <r>
    <n v="2015"/>
    <s v="Uttar Pradesh"/>
    <s v="Mirzpur"/>
    <x v="2"/>
    <n v="22140"/>
    <n v="781.84"/>
    <m/>
    <s v="Low"/>
    <s v="Large"/>
    <x v="0"/>
    <s v="2010s"/>
    <s v="Pulse"/>
    <n v="3.5313459801264678E-2"/>
  </r>
  <r>
    <n v="2016"/>
    <s v="Uttar Pradesh"/>
    <s v="Mirzpur"/>
    <x v="0"/>
    <n v="123770"/>
    <n v="2628.42"/>
    <m/>
    <s v="Medium"/>
    <s v="Large"/>
    <x v="0"/>
    <s v="2010s"/>
    <s v="Cereal"/>
    <n v="2.1236325442352752E-2"/>
  </r>
  <r>
    <n v="2016"/>
    <s v="Uttar Pradesh"/>
    <s v="Mirzpur"/>
    <x v="1"/>
    <n v="17000"/>
    <n v="846.68"/>
    <m/>
    <s v="Low"/>
    <s v="Large"/>
    <x v="0"/>
    <s v="2010s"/>
    <s v="Cereal"/>
    <n v="4.9804705882352938E-2"/>
  </r>
  <r>
    <n v="2016"/>
    <s v="Uttar Pradesh"/>
    <s v="Mirzpur"/>
    <x v="2"/>
    <n v="25150"/>
    <n v="1179.57"/>
    <m/>
    <s v="Medium"/>
    <s v="Large"/>
    <x v="0"/>
    <s v="2010s"/>
    <s v="Pulse"/>
    <n v="4.6901391650099399E-2"/>
  </r>
  <r>
    <n v="2017"/>
    <s v="Uttar Pradesh"/>
    <s v="Mirzpur"/>
    <x v="0"/>
    <n v="123580"/>
    <n v="2601.1"/>
    <m/>
    <s v="Medium"/>
    <s v="Large"/>
    <x v="0"/>
    <s v="2010s"/>
    <s v="Cereal"/>
    <n v="2.1047904191616767E-2"/>
  </r>
  <r>
    <n v="2017"/>
    <s v="Uttar Pradesh"/>
    <s v="Mirzpur"/>
    <x v="1"/>
    <n v="15280"/>
    <n v="1009.75"/>
    <m/>
    <s v="Medium"/>
    <s v="Large"/>
    <x v="0"/>
    <s v="2010s"/>
    <s v="Cereal"/>
    <n v="6.6083115183246069E-2"/>
  </r>
  <r>
    <n v="2017"/>
    <s v="Uttar Pradesh"/>
    <s v="Mirzpur"/>
    <x v="2"/>
    <n v="25100"/>
    <n v="1399.79"/>
    <m/>
    <s v="Medium"/>
    <s v="Large"/>
    <x v="0"/>
    <s v="2010s"/>
    <s v="Pulse"/>
    <n v="5.5768525896414338E-2"/>
  </r>
  <r>
    <n v="2008"/>
    <s v="Uttar Pradesh"/>
    <s v="Jaunpur"/>
    <x v="0"/>
    <n v="147010"/>
    <n v="2154"/>
    <m/>
    <s v="Medium"/>
    <s v="Large"/>
    <x v="0"/>
    <s v="2000s"/>
    <s v="Cereal"/>
    <n v="1.4652064485409157E-2"/>
  </r>
  <r>
    <n v="2008"/>
    <s v="Uttar Pradesh"/>
    <s v="Jaunpur"/>
    <x v="1"/>
    <n v="45010"/>
    <n v="1308.3800000000001"/>
    <m/>
    <s v="Medium"/>
    <s v="Large"/>
    <x v="0"/>
    <s v="2000s"/>
    <s v="Cereal"/>
    <n v="2.9068651410797602E-2"/>
  </r>
  <r>
    <n v="2008"/>
    <s v="Uttar Pradesh"/>
    <s v="Jaunpur"/>
    <x v="2"/>
    <n v="5110"/>
    <n v="1060.67"/>
    <m/>
    <s v="Medium"/>
    <s v="Large"/>
    <x v="0"/>
    <s v="2000s"/>
    <s v="Pulse"/>
    <n v="0.20756751467710374"/>
  </r>
  <r>
    <n v="2009"/>
    <s v="Uttar Pradesh"/>
    <s v="Jaunpur"/>
    <x v="0"/>
    <n v="140840"/>
    <n v="1976"/>
    <m/>
    <s v="Medium"/>
    <s v="Large"/>
    <x v="0"/>
    <s v="2000s"/>
    <s v="Cereal"/>
    <n v="1.4030105083783016E-2"/>
  </r>
  <r>
    <n v="2009"/>
    <s v="Uttar Pradesh"/>
    <s v="Jaunpur"/>
    <x v="1"/>
    <n v="43250"/>
    <n v="1429.13"/>
    <m/>
    <s v="Medium"/>
    <s v="Large"/>
    <x v="0"/>
    <s v="2000s"/>
    <s v="Cereal"/>
    <n v="3.3043468208092487E-2"/>
  </r>
  <r>
    <n v="2009"/>
    <s v="Uttar Pradesh"/>
    <s v="Jaunpur"/>
    <x v="2"/>
    <n v="5090"/>
    <n v="897.84"/>
    <m/>
    <s v="Low"/>
    <s v="Large"/>
    <x v="0"/>
    <s v="2000s"/>
    <s v="Pulse"/>
    <n v="0.17639292730844794"/>
  </r>
  <r>
    <n v="2010"/>
    <s v="Uttar Pradesh"/>
    <s v="Jaunpur"/>
    <x v="0"/>
    <n v="144030"/>
    <n v="2087.13"/>
    <m/>
    <s v="Medium"/>
    <s v="Large"/>
    <x v="0"/>
    <s v="2010s"/>
    <s v="Cereal"/>
    <n v="1.4490939387627579E-2"/>
  </r>
  <r>
    <n v="2010"/>
    <s v="Uttar Pradesh"/>
    <s v="Jaunpur"/>
    <x v="1"/>
    <n v="45350"/>
    <n v="1461.3"/>
    <m/>
    <s v="Medium"/>
    <s v="Large"/>
    <x v="0"/>
    <s v="2010s"/>
    <s v="Cereal"/>
    <n v="3.2222712238147738E-2"/>
  </r>
  <r>
    <n v="2010"/>
    <s v="Uttar Pradesh"/>
    <s v="Jaunpur"/>
    <x v="2"/>
    <n v="5060"/>
    <n v="958.5"/>
    <m/>
    <s v="Low"/>
    <s v="Large"/>
    <x v="0"/>
    <s v="2010s"/>
    <s v="Pulse"/>
    <n v="0.18942687747035572"/>
  </r>
  <r>
    <n v="2011"/>
    <s v="Uttar Pradesh"/>
    <s v="Jaunpur"/>
    <x v="0"/>
    <n v="145190"/>
    <n v="2238.86"/>
    <m/>
    <s v="Medium"/>
    <s v="Large"/>
    <x v="0"/>
    <s v="2010s"/>
    <s v="Cereal"/>
    <n v="1.5420208003306013E-2"/>
  </r>
  <r>
    <n v="2011"/>
    <s v="Uttar Pradesh"/>
    <s v="Jaunpur"/>
    <x v="1"/>
    <n v="45510"/>
    <n v="1455.72"/>
    <m/>
    <s v="Medium"/>
    <s v="Large"/>
    <x v="0"/>
    <s v="2010s"/>
    <s v="Cereal"/>
    <n v="3.1986816084377062E-2"/>
  </r>
  <r>
    <n v="2011"/>
    <s v="Uttar Pradesh"/>
    <s v="Jaunpur"/>
    <x v="2"/>
    <n v="4940"/>
    <n v="1242.9100000000001"/>
    <m/>
    <s v="Medium"/>
    <s v="Medium"/>
    <x v="0"/>
    <s v="2010s"/>
    <s v="Pulse"/>
    <n v="0.25160121457489881"/>
  </r>
  <r>
    <n v="2012"/>
    <s v="Uttar Pradesh"/>
    <s v="Jaunpur"/>
    <x v="0"/>
    <n v="147190"/>
    <n v="2336.91"/>
    <m/>
    <s v="Medium"/>
    <s v="Large"/>
    <x v="0"/>
    <s v="2010s"/>
    <s v="Cereal"/>
    <n v="1.5876825871322778E-2"/>
  </r>
  <r>
    <n v="2012"/>
    <s v="Uttar Pradesh"/>
    <s v="Jaunpur"/>
    <x v="1"/>
    <n v="44810"/>
    <n v="1767.91"/>
    <m/>
    <s v="Medium"/>
    <s v="Large"/>
    <x v="0"/>
    <s v="2010s"/>
    <s v="Cereal"/>
    <n v="3.9453470207542959E-2"/>
  </r>
  <r>
    <n v="2012"/>
    <s v="Uttar Pradesh"/>
    <s v="Jaunpur"/>
    <x v="2"/>
    <n v="4930"/>
    <n v="1150.0999999999999"/>
    <m/>
    <s v="Medium"/>
    <s v="Medium"/>
    <x v="0"/>
    <s v="2010s"/>
    <s v="Pulse"/>
    <n v="0.23328600405679512"/>
  </r>
  <r>
    <n v="2013"/>
    <s v="Uttar Pradesh"/>
    <s v="Jaunpur"/>
    <x v="0"/>
    <n v="149520"/>
    <n v="2289.9299999999998"/>
    <m/>
    <s v="Medium"/>
    <s v="Large"/>
    <x v="0"/>
    <s v="2010s"/>
    <s v="Cereal"/>
    <n v="1.5315208667736757E-2"/>
  </r>
  <r>
    <n v="2013"/>
    <s v="Uttar Pradesh"/>
    <s v="Jaunpur"/>
    <x v="1"/>
    <n v="43920"/>
    <n v="1579.01"/>
    <m/>
    <s v="Medium"/>
    <s v="Large"/>
    <x v="0"/>
    <s v="2010s"/>
    <s v="Cereal"/>
    <n v="3.5951958105646629E-2"/>
  </r>
  <r>
    <n v="2013"/>
    <s v="Uttar Pradesh"/>
    <s v="Jaunpur"/>
    <x v="2"/>
    <n v="5130"/>
    <n v="937.62"/>
    <m/>
    <s v="Low"/>
    <s v="Large"/>
    <x v="0"/>
    <s v="2010s"/>
    <s v="Pulse"/>
    <n v="0.18277192982456139"/>
  </r>
  <r>
    <n v="2013"/>
    <s v="Uttar Pradesh"/>
    <s v="Jaunpur"/>
    <x v="3"/>
    <n v="20"/>
    <n v="500"/>
    <m/>
    <s v="Low"/>
    <s v="Small"/>
    <x v="0"/>
    <s v="2010s"/>
    <s v="Fiber"/>
    <n v="25"/>
  </r>
  <r>
    <n v="2014"/>
    <s v="Uttar Pradesh"/>
    <s v="Jaunpur"/>
    <x v="0"/>
    <n v="140430"/>
    <n v="2413.94"/>
    <m/>
    <s v="Medium"/>
    <s v="Large"/>
    <x v="0"/>
    <s v="2010s"/>
    <s v="Cereal"/>
    <n v="1.7189631845047355E-2"/>
  </r>
  <r>
    <n v="2014"/>
    <s v="Uttar Pradesh"/>
    <s v="Jaunpur"/>
    <x v="1"/>
    <n v="45500"/>
    <n v="1590.55"/>
    <m/>
    <s v="Medium"/>
    <s v="Large"/>
    <x v="0"/>
    <s v="2010s"/>
    <s v="Cereal"/>
    <n v="3.4957142857142853E-2"/>
  </r>
  <r>
    <n v="2014"/>
    <s v="Uttar Pradesh"/>
    <s v="Jaunpur"/>
    <x v="2"/>
    <n v="4660"/>
    <n v="650.21"/>
    <m/>
    <s v="Low"/>
    <s v="Medium"/>
    <x v="0"/>
    <s v="2010s"/>
    <s v="Pulse"/>
    <n v="0.13953004291845494"/>
  </r>
  <r>
    <n v="2015"/>
    <s v="Uttar Pradesh"/>
    <s v="Jaunpur"/>
    <x v="0"/>
    <n v="143900"/>
    <n v="1759.97"/>
    <m/>
    <s v="Medium"/>
    <s v="Large"/>
    <x v="0"/>
    <s v="2010s"/>
    <s v="Cereal"/>
    <n v="1.2230507296733844E-2"/>
  </r>
  <r>
    <n v="2015"/>
    <s v="Uttar Pradesh"/>
    <s v="Jaunpur"/>
    <x v="1"/>
    <n v="44100"/>
    <n v="1444.22"/>
    <m/>
    <s v="Medium"/>
    <s v="Large"/>
    <x v="0"/>
    <s v="2010s"/>
    <s v="Cereal"/>
    <n v="3.2748752834467119E-2"/>
  </r>
  <r>
    <n v="2015"/>
    <s v="Uttar Pradesh"/>
    <s v="Jaunpur"/>
    <x v="2"/>
    <n v="1790"/>
    <n v="1776.54"/>
    <m/>
    <s v="Medium"/>
    <s v="Medium"/>
    <x v="0"/>
    <s v="2010s"/>
    <s v="Pulse"/>
    <n v="0.99248044692737425"/>
  </r>
  <r>
    <n v="2016"/>
    <s v="Uttar Pradesh"/>
    <s v="Jaunpur"/>
    <x v="0"/>
    <n v="153460"/>
    <n v="2342"/>
    <m/>
    <s v="Medium"/>
    <s v="Large"/>
    <x v="0"/>
    <s v="2010s"/>
    <s v="Cereal"/>
    <n v="1.5261305877753161E-2"/>
  </r>
  <r>
    <n v="2016"/>
    <s v="Uttar Pradesh"/>
    <s v="Jaunpur"/>
    <x v="1"/>
    <n v="46400"/>
    <n v="1544.97"/>
    <m/>
    <s v="Medium"/>
    <s v="Large"/>
    <x v="0"/>
    <s v="2010s"/>
    <s v="Cereal"/>
    <n v="3.329676724137931E-2"/>
  </r>
  <r>
    <n v="2016"/>
    <s v="Uttar Pradesh"/>
    <s v="Jaunpur"/>
    <x v="2"/>
    <n v="5050"/>
    <n v="2271.67"/>
    <m/>
    <s v="Medium"/>
    <s v="Large"/>
    <x v="0"/>
    <s v="2010s"/>
    <s v="Pulse"/>
    <n v="0.44983564356435646"/>
  </r>
  <r>
    <n v="2017"/>
    <s v="Uttar Pradesh"/>
    <s v="Jaunpur"/>
    <x v="0"/>
    <n v="157280"/>
    <n v="2306"/>
    <m/>
    <s v="Medium"/>
    <s v="Large"/>
    <x v="0"/>
    <s v="2010s"/>
    <s v="Cereal"/>
    <n v="1.46617497456765E-2"/>
  </r>
  <r>
    <n v="2017"/>
    <s v="Uttar Pradesh"/>
    <s v="Jaunpur"/>
    <x v="1"/>
    <n v="43350"/>
    <n v="1550.96"/>
    <m/>
    <s v="Medium"/>
    <s v="Large"/>
    <x v="0"/>
    <s v="2010s"/>
    <s v="Cereal"/>
    <n v="3.5777623990772778E-2"/>
  </r>
  <r>
    <n v="2017"/>
    <s v="Uttar Pradesh"/>
    <s v="Jaunpur"/>
    <x v="2"/>
    <n v="5050"/>
    <n v="1481"/>
    <m/>
    <s v="Medium"/>
    <s v="Large"/>
    <x v="0"/>
    <s v="2010s"/>
    <s v="Pulse"/>
    <n v="0.29326732673267325"/>
  </r>
  <r>
    <n v="2008"/>
    <s v="Uttar Pradesh"/>
    <s v="Ghazipur"/>
    <x v="0"/>
    <n v="151780"/>
    <n v="2235.08"/>
    <m/>
    <s v="Medium"/>
    <s v="Large"/>
    <x v="0"/>
    <s v="2000s"/>
    <s v="Cereal"/>
    <n v="1.472578732375807E-2"/>
  </r>
  <r>
    <n v="2008"/>
    <s v="Uttar Pradesh"/>
    <s v="Ghazipur"/>
    <x v="1"/>
    <n v="640"/>
    <n v="1328.13"/>
    <m/>
    <s v="Medium"/>
    <s v="Small"/>
    <x v="0"/>
    <s v="2000s"/>
    <s v="Cereal"/>
    <n v="2.0752031250000003"/>
  </r>
  <r>
    <n v="2008"/>
    <s v="Uttar Pradesh"/>
    <s v="Ghazipur"/>
    <x v="2"/>
    <n v="4200"/>
    <n v="1061.9000000000001"/>
    <m/>
    <s v="Medium"/>
    <s v="Medium"/>
    <x v="0"/>
    <s v="2000s"/>
    <s v="Pulse"/>
    <n v="0.25283333333333335"/>
  </r>
  <r>
    <n v="2009"/>
    <s v="Uttar Pradesh"/>
    <s v="Ghazipur"/>
    <x v="0"/>
    <n v="145700"/>
    <n v="1855.25"/>
    <m/>
    <s v="Medium"/>
    <s v="Large"/>
    <x v="0"/>
    <s v="2000s"/>
    <s v="Cereal"/>
    <n v="1.2733356211393274E-2"/>
  </r>
  <r>
    <n v="2009"/>
    <s v="Uttar Pradesh"/>
    <s v="Ghazipur"/>
    <x v="1"/>
    <n v="640"/>
    <n v="1421.88"/>
    <m/>
    <s v="Medium"/>
    <s v="Small"/>
    <x v="0"/>
    <s v="2000s"/>
    <s v="Cereal"/>
    <n v="2.2216875000000003"/>
  </r>
  <r>
    <n v="2009"/>
    <s v="Uttar Pradesh"/>
    <s v="Ghazipur"/>
    <x v="2"/>
    <n v="4220"/>
    <n v="898.1"/>
    <m/>
    <s v="Low"/>
    <s v="Medium"/>
    <x v="0"/>
    <s v="2000s"/>
    <s v="Pulse"/>
    <n v="0.21281990521327016"/>
  </r>
  <r>
    <n v="2010"/>
    <s v="Uttar Pradesh"/>
    <s v="Ghazipur"/>
    <x v="0"/>
    <n v="149900"/>
    <n v="2102"/>
    <m/>
    <s v="Medium"/>
    <s v="Large"/>
    <x v="0"/>
    <s v="2010s"/>
    <s v="Cereal"/>
    <n v="1.4022681787858572E-2"/>
  </r>
  <r>
    <n v="2010"/>
    <s v="Uttar Pradesh"/>
    <s v="Ghazipur"/>
    <x v="1"/>
    <n v="660"/>
    <n v="1469.7"/>
    <m/>
    <s v="Medium"/>
    <s v="Small"/>
    <x v="0"/>
    <s v="2010s"/>
    <s v="Cereal"/>
    <n v="2.226818181818182"/>
  </r>
  <r>
    <n v="2010"/>
    <s v="Uttar Pradesh"/>
    <s v="Ghazipur"/>
    <x v="2"/>
    <n v="4200"/>
    <n v="957.14"/>
    <m/>
    <s v="Low"/>
    <s v="Medium"/>
    <x v="0"/>
    <s v="2010s"/>
    <s v="Pulse"/>
    <n v="0.2278904761904762"/>
  </r>
  <r>
    <n v="2011"/>
    <s v="Uttar Pradesh"/>
    <s v="Ghazipur"/>
    <x v="0"/>
    <n v="148840"/>
    <n v="2286.0100000000002"/>
    <m/>
    <s v="Medium"/>
    <s v="Large"/>
    <x v="0"/>
    <s v="2010s"/>
    <s v="Cereal"/>
    <n v="1.5358841709217953E-2"/>
  </r>
  <r>
    <n v="2011"/>
    <s v="Uttar Pradesh"/>
    <s v="Ghazipur"/>
    <x v="1"/>
    <n v="660"/>
    <n v="1484.85"/>
    <m/>
    <s v="Medium"/>
    <s v="Small"/>
    <x v="0"/>
    <s v="2010s"/>
    <s v="Cereal"/>
    <n v="2.249772727272727"/>
  </r>
  <r>
    <n v="2011"/>
    <s v="Uttar Pradesh"/>
    <s v="Ghazipur"/>
    <x v="2"/>
    <n v="4180"/>
    <n v="1244.02"/>
    <m/>
    <s v="Medium"/>
    <s v="Medium"/>
    <x v="0"/>
    <s v="2010s"/>
    <s v="Pulse"/>
    <n v="0.29761244019138755"/>
  </r>
  <r>
    <n v="2012"/>
    <s v="Uttar Pradesh"/>
    <s v="Ghazipur"/>
    <x v="0"/>
    <n v="149180"/>
    <n v="2336.91"/>
    <m/>
    <s v="Medium"/>
    <s v="Large"/>
    <x v="0"/>
    <s v="2010s"/>
    <s v="Cereal"/>
    <n v="1.5665035527550608E-2"/>
  </r>
  <r>
    <n v="2012"/>
    <s v="Uttar Pradesh"/>
    <s v="Ghazipur"/>
    <x v="1"/>
    <n v="650"/>
    <n v="1769.23"/>
    <m/>
    <s v="Medium"/>
    <s v="Small"/>
    <x v="0"/>
    <s v="2010s"/>
    <s v="Cereal"/>
    <n v="2.7218923076923076"/>
  </r>
  <r>
    <n v="2012"/>
    <s v="Uttar Pradesh"/>
    <s v="Ghazipur"/>
    <x v="2"/>
    <n v="4300"/>
    <n v="1148.8399999999999"/>
    <m/>
    <s v="Medium"/>
    <s v="Medium"/>
    <x v="0"/>
    <s v="2010s"/>
    <s v="Pulse"/>
    <n v="0.26717209302325579"/>
  </r>
  <r>
    <n v="2013"/>
    <s v="Uttar Pradesh"/>
    <s v="Ghazipur"/>
    <x v="0"/>
    <n v="148900"/>
    <n v="2135.9299999999998"/>
    <m/>
    <s v="Medium"/>
    <s v="Large"/>
    <x v="0"/>
    <s v="2010s"/>
    <s v="Cereal"/>
    <n v="1.4344728005372733E-2"/>
  </r>
  <r>
    <n v="2013"/>
    <s v="Uttar Pradesh"/>
    <s v="Ghazipur"/>
    <x v="1"/>
    <n v="760"/>
    <n v="2026.32"/>
    <m/>
    <s v="Medium"/>
    <s v="Small"/>
    <x v="0"/>
    <s v="2010s"/>
    <s v="Cereal"/>
    <n v="2.6662105263157896"/>
  </r>
  <r>
    <n v="2013"/>
    <s v="Uttar Pradesh"/>
    <s v="Ghazipur"/>
    <x v="2"/>
    <n v="4300"/>
    <n v="939.53"/>
    <m/>
    <s v="Low"/>
    <s v="Medium"/>
    <x v="0"/>
    <s v="2010s"/>
    <s v="Pulse"/>
    <n v="0.21849534883720931"/>
  </r>
  <r>
    <n v="2014"/>
    <s v="Uttar Pradesh"/>
    <s v="Ghazipur"/>
    <x v="0"/>
    <n v="136670"/>
    <n v="2153.0700000000002"/>
    <m/>
    <s v="Medium"/>
    <s v="Large"/>
    <x v="0"/>
    <s v="2010s"/>
    <s v="Cereal"/>
    <n v="1.5753786493012366E-2"/>
  </r>
  <r>
    <n v="2014"/>
    <s v="Uttar Pradesh"/>
    <s v="Ghazipur"/>
    <x v="1"/>
    <n v="800"/>
    <n v="1687.5"/>
    <m/>
    <s v="Medium"/>
    <s v="Small"/>
    <x v="0"/>
    <s v="2010s"/>
    <s v="Cereal"/>
    <n v="2.109375"/>
  </r>
  <r>
    <n v="2014"/>
    <s v="Uttar Pradesh"/>
    <s v="Ghazipur"/>
    <x v="2"/>
    <n v="3960"/>
    <n v="1292.93"/>
    <m/>
    <s v="Medium"/>
    <s v="Medium"/>
    <x v="0"/>
    <s v="2010s"/>
    <s v="Pulse"/>
    <n v="0.32649747474747476"/>
  </r>
  <r>
    <n v="2015"/>
    <s v="Uttar Pradesh"/>
    <s v="Ghazipur"/>
    <x v="0"/>
    <n v="154410"/>
    <n v="2165.02"/>
    <m/>
    <s v="Medium"/>
    <s v="Large"/>
    <x v="0"/>
    <s v="2010s"/>
    <s v="Cereal"/>
    <n v="1.4021242147529304E-2"/>
  </r>
  <r>
    <n v="2015"/>
    <s v="Uttar Pradesh"/>
    <s v="Ghazipur"/>
    <x v="1"/>
    <n v="1140"/>
    <n v="1210.53"/>
    <m/>
    <s v="Medium"/>
    <s v="Medium"/>
    <x v="0"/>
    <s v="2010s"/>
    <s v="Cereal"/>
    <n v="1.0618684210526315"/>
  </r>
  <r>
    <n v="2015"/>
    <s v="Uttar Pradesh"/>
    <s v="Ghazipur"/>
    <x v="2"/>
    <n v="2480"/>
    <n v="1560.48"/>
    <m/>
    <s v="Medium"/>
    <s v="Medium"/>
    <x v="0"/>
    <s v="2010s"/>
    <s v="Pulse"/>
    <n v="0.62922580645161286"/>
  </r>
  <r>
    <n v="2016"/>
    <s v="Uttar Pradesh"/>
    <s v="Ghazipur"/>
    <x v="0"/>
    <n v="147670"/>
    <n v="2147"/>
    <m/>
    <s v="Medium"/>
    <s v="Large"/>
    <x v="0"/>
    <s v="2010s"/>
    <s v="Cereal"/>
    <n v="1.4539175187919008E-2"/>
  </r>
  <r>
    <n v="2016"/>
    <s v="Uttar Pradesh"/>
    <s v="Ghazipur"/>
    <x v="1"/>
    <n v="860"/>
    <n v="1095.02"/>
    <m/>
    <s v="Medium"/>
    <s v="Small"/>
    <x v="0"/>
    <s v="2010s"/>
    <s v="Cereal"/>
    <n v="1.2732790697674419"/>
  </r>
  <r>
    <n v="2016"/>
    <s v="Uttar Pradesh"/>
    <s v="Ghazipur"/>
    <x v="2"/>
    <n v="5400"/>
    <n v="2442.3000000000002"/>
    <m/>
    <s v="Medium"/>
    <s v="Large"/>
    <x v="0"/>
    <s v="2010s"/>
    <s v="Pulse"/>
    <n v="0.45227777777777783"/>
  </r>
  <r>
    <n v="2017"/>
    <s v="Uttar Pradesh"/>
    <s v="Ghazipur"/>
    <x v="0"/>
    <n v="154820"/>
    <n v="2482"/>
    <m/>
    <s v="Medium"/>
    <s v="Large"/>
    <x v="0"/>
    <s v="2010s"/>
    <s v="Cereal"/>
    <n v="1.6031520475390776E-2"/>
  </r>
  <r>
    <n v="2017"/>
    <s v="Uttar Pradesh"/>
    <s v="Ghazipur"/>
    <x v="1"/>
    <n v="810"/>
    <n v="1267.24"/>
    <m/>
    <s v="Medium"/>
    <s v="Small"/>
    <x v="0"/>
    <s v="2010s"/>
    <s v="Cereal"/>
    <n v="1.5644938271604938"/>
  </r>
  <r>
    <n v="2017"/>
    <s v="Uttar Pradesh"/>
    <s v="Ghazipur"/>
    <x v="2"/>
    <n v="4260"/>
    <n v="1732.82"/>
    <m/>
    <s v="Medium"/>
    <s v="Medium"/>
    <x v="0"/>
    <s v="2010s"/>
    <s v="Pulse"/>
    <n v="0.40676525821596243"/>
  </r>
  <r>
    <n v="2008"/>
    <s v="Uttar Pradesh"/>
    <s v="Ballia"/>
    <x v="0"/>
    <n v="115770"/>
    <n v="1993"/>
    <m/>
    <s v="Medium"/>
    <s v="Large"/>
    <x v="0"/>
    <s v="2000s"/>
    <s v="Cereal"/>
    <n v="1.7215168005528202E-2"/>
  </r>
  <r>
    <n v="2008"/>
    <s v="Uttar Pradesh"/>
    <s v="Ballia"/>
    <x v="1"/>
    <n v="7910"/>
    <n v="620.73"/>
    <m/>
    <s v="Low"/>
    <s v="Large"/>
    <x v="0"/>
    <s v="2000s"/>
    <s v="Cereal"/>
    <n v="7.8474083438685213E-2"/>
  </r>
  <r>
    <n v="2008"/>
    <s v="Uttar Pradesh"/>
    <s v="Ballia"/>
    <x v="2"/>
    <n v="3260"/>
    <n v="1003.07"/>
    <m/>
    <s v="Medium"/>
    <s v="Medium"/>
    <x v="0"/>
    <s v="2000s"/>
    <s v="Pulse"/>
    <n v="0.30769018404907977"/>
  </r>
  <r>
    <n v="2009"/>
    <s v="Uttar Pradesh"/>
    <s v="Ballia"/>
    <x v="0"/>
    <n v="111060"/>
    <n v="1981.99"/>
    <m/>
    <s v="Medium"/>
    <s v="Large"/>
    <x v="0"/>
    <s v="2000s"/>
    <s v="Cereal"/>
    <n v="1.7846119214838824E-2"/>
  </r>
  <r>
    <n v="2009"/>
    <s v="Uttar Pradesh"/>
    <s v="Ballia"/>
    <x v="1"/>
    <n v="29890"/>
    <n v="1388.76"/>
    <m/>
    <s v="Medium"/>
    <s v="Large"/>
    <x v="0"/>
    <s v="2000s"/>
    <s v="Cereal"/>
    <n v="4.6462361993977921E-2"/>
  </r>
  <r>
    <n v="2009"/>
    <s v="Uttar Pradesh"/>
    <s v="Ballia"/>
    <x v="2"/>
    <n v="3430"/>
    <n v="927.11"/>
    <m/>
    <s v="Low"/>
    <s v="Medium"/>
    <x v="0"/>
    <s v="2000s"/>
    <s v="Pulse"/>
    <n v="0.27029446064139945"/>
  </r>
  <r>
    <n v="2010"/>
    <s v="Uttar Pradesh"/>
    <s v="Ballia"/>
    <x v="0"/>
    <n v="115980"/>
    <n v="1913.52"/>
    <m/>
    <s v="Medium"/>
    <s v="Large"/>
    <x v="0"/>
    <s v="2010s"/>
    <s v="Cereal"/>
    <n v="1.6498706673564408E-2"/>
  </r>
  <r>
    <n v="2010"/>
    <s v="Uttar Pradesh"/>
    <s v="Ballia"/>
    <x v="1"/>
    <n v="29910"/>
    <n v="1573.05"/>
    <m/>
    <s v="Medium"/>
    <s v="Large"/>
    <x v="0"/>
    <s v="2010s"/>
    <s v="Cereal"/>
    <n v="5.2592778335005017E-2"/>
  </r>
  <r>
    <n v="2010"/>
    <s v="Uttar Pradesh"/>
    <s v="Ballia"/>
    <x v="2"/>
    <n v="3240"/>
    <n v="1219.1400000000001"/>
    <m/>
    <s v="Medium"/>
    <s v="Medium"/>
    <x v="0"/>
    <s v="2010s"/>
    <s v="Pulse"/>
    <n v="0.37627777777777782"/>
  </r>
  <r>
    <n v="2011"/>
    <s v="Uttar Pradesh"/>
    <s v="Ballia"/>
    <x v="0"/>
    <n v="116370"/>
    <n v="2540.4299999999998"/>
    <m/>
    <s v="Medium"/>
    <s v="Large"/>
    <x v="0"/>
    <s v="2010s"/>
    <s v="Cereal"/>
    <n v="2.1830626450116009E-2"/>
  </r>
  <r>
    <n v="2011"/>
    <s v="Uttar Pradesh"/>
    <s v="Ballia"/>
    <x v="1"/>
    <n v="32720"/>
    <n v="1769.87"/>
    <m/>
    <s v="Medium"/>
    <s v="Large"/>
    <x v="0"/>
    <s v="2010s"/>
    <s v="Cereal"/>
    <n v="5.4091381418092908E-2"/>
  </r>
  <r>
    <n v="2011"/>
    <s v="Uttar Pradesh"/>
    <s v="Ballia"/>
    <x v="2"/>
    <n v="3200"/>
    <n v="1312.5"/>
    <m/>
    <s v="Medium"/>
    <s v="Medium"/>
    <x v="0"/>
    <s v="2010s"/>
    <s v="Pulse"/>
    <n v="0.41015625"/>
  </r>
  <r>
    <n v="2012"/>
    <s v="Uttar Pradesh"/>
    <s v="Ballia"/>
    <x v="0"/>
    <n v="112170"/>
    <n v="2177.94"/>
    <m/>
    <s v="Medium"/>
    <s v="Large"/>
    <x v="0"/>
    <s v="2010s"/>
    <s v="Cereal"/>
    <n v="1.9416421503075688E-2"/>
  </r>
  <r>
    <n v="2012"/>
    <s v="Uttar Pradesh"/>
    <s v="Ballia"/>
    <x v="1"/>
    <n v="33500"/>
    <n v="1958.21"/>
    <m/>
    <s v="Medium"/>
    <s v="Large"/>
    <x v="0"/>
    <s v="2010s"/>
    <s v="Cereal"/>
    <n v="5.845402985074627E-2"/>
  </r>
  <r>
    <n v="2012"/>
    <s v="Uttar Pradesh"/>
    <s v="Ballia"/>
    <x v="2"/>
    <n v="2990"/>
    <n v="1662.21"/>
    <m/>
    <s v="Medium"/>
    <s v="Medium"/>
    <x v="0"/>
    <s v="2010s"/>
    <s v="Pulse"/>
    <n v="0.55592307692307696"/>
  </r>
  <r>
    <n v="2013"/>
    <s v="Uttar Pradesh"/>
    <s v="Ballia"/>
    <x v="0"/>
    <n v="118000"/>
    <n v="2220"/>
    <m/>
    <s v="Medium"/>
    <s v="Large"/>
    <x v="0"/>
    <s v="2010s"/>
    <s v="Cereal"/>
    <n v="1.8813559322033897E-2"/>
  </r>
  <r>
    <n v="2013"/>
    <s v="Uttar Pradesh"/>
    <s v="Ballia"/>
    <x v="1"/>
    <n v="31300"/>
    <n v="1513.1"/>
    <m/>
    <s v="Medium"/>
    <s v="Large"/>
    <x v="0"/>
    <s v="2010s"/>
    <s v="Cereal"/>
    <n v="4.8341853035143767E-2"/>
  </r>
  <r>
    <n v="2013"/>
    <s v="Uttar Pradesh"/>
    <s v="Ballia"/>
    <x v="2"/>
    <n v="3280"/>
    <n v="795.73"/>
    <m/>
    <s v="Low"/>
    <s v="Medium"/>
    <x v="0"/>
    <s v="2010s"/>
    <s v="Pulse"/>
    <n v="0.24260060975609757"/>
  </r>
  <r>
    <n v="2014"/>
    <s v="Uttar Pradesh"/>
    <s v="Ballia"/>
    <x v="0"/>
    <n v="122460"/>
    <n v="2057.08"/>
    <m/>
    <s v="Medium"/>
    <s v="Large"/>
    <x v="0"/>
    <s v="2010s"/>
    <s v="Cereal"/>
    <n v="1.6797974848930263E-2"/>
  </r>
  <r>
    <n v="2014"/>
    <s v="Uttar Pradesh"/>
    <s v="Ballia"/>
    <x v="1"/>
    <n v="32060"/>
    <n v="1487.21"/>
    <m/>
    <s v="Medium"/>
    <s v="Large"/>
    <x v="0"/>
    <s v="2010s"/>
    <s v="Cereal"/>
    <n v="4.6388334373050531E-2"/>
  </r>
  <r>
    <n v="2014"/>
    <s v="Uttar Pradesh"/>
    <s v="Ballia"/>
    <x v="2"/>
    <n v="1550"/>
    <n v="1419.35"/>
    <m/>
    <s v="Medium"/>
    <s v="Medium"/>
    <x v="0"/>
    <s v="2010s"/>
    <s v="Pulse"/>
    <n v="0.91570967741935483"/>
  </r>
  <r>
    <n v="2015"/>
    <s v="Uttar Pradesh"/>
    <s v="Ballia"/>
    <x v="0"/>
    <n v="115760"/>
    <n v="1694.02"/>
    <m/>
    <s v="Medium"/>
    <s v="Large"/>
    <x v="0"/>
    <s v="2010s"/>
    <s v="Cereal"/>
    <n v="1.4633897719419489E-2"/>
  </r>
  <r>
    <n v="2015"/>
    <s v="Uttar Pradesh"/>
    <s v="Ballia"/>
    <x v="1"/>
    <n v="32730"/>
    <n v="1176.9000000000001"/>
    <m/>
    <s v="Medium"/>
    <s v="Large"/>
    <x v="0"/>
    <s v="2010s"/>
    <s v="Cereal"/>
    <n v="3.5957836846929422E-2"/>
  </r>
  <r>
    <n v="2015"/>
    <s v="Uttar Pradesh"/>
    <s v="Ballia"/>
    <x v="2"/>
    <n v="1190"/>
    <n v="924.37"/>
    <m/>
    <s v="Low"/>
    <s v="Medium"/>
    <x v="0"/>
    <s v="2010s"/>
    <s v="Pulse"/>
    <n v="0.77678151260504202"/>
  </r>
  <r>
    <n v="2016"/>
    <s v="Uttar Pradesh"/>
    <s v="Ballia"/>
    <x v="0"/>
    <n v="115910"/>
    <n v="2386"/>
    <m/>
    <s v="Medium"/>
    <s v="Large"/>
    <x v="0"/>
    <s v="2010s"/>
    <s v="Cereal"/>
    <n v="2.0584936588732637E-2"/>
  </r>
  <r>
    <n v="2016"/>
    <s v="Uttar Pradesh"/>
    <s v="Ballia"/>
    <x v="1"/>
    <n v="31710"/>
    <n v="997.19"/>
    <m/>
    <s v="Low"/>
    <s v="Large"/>
    <x v="0"/>
    <s v="2010s"/>
    <s v="Cereal"/>
    <n v="3.1447177546515298E-2"/>
  </r>
  <r>
    <n v="2016"/>
    <s v="Uttar Pradesh"/>
    <s v="Ballia"/>
    <x v="2"/>
    <n v="3210"/>
    <n v="1762.01"/>
    <m/>
    <s v="Medium"/>
    <s v="Medium"/>
    <x v="0"/>
    <s v="2010s"/>
    <s v="Pulse"/>
    <n v="0.54891277258566973"/>
  </r>
  <r>
    <n v="2017"/>
    <s v="Uttar Pradesh"/>
    <s v="Ballia"/>
    <x v="0"/>
    <n v="115870"/>
    <n v="2503"/>
    <m/>
    <s v="Medium"/>
    <s v="Large"/>
    <x v="0"/>
    <s v="2010s"/>
    <s v="Cereal"/>
    <n v="2.1601795115215327E-2"/>
  </r>
  <r>
    <n v="2017"/>
    <s v="Uttar Pradesh"/>
    <s v="Ballia"/>
    <x v="1"/>
    <n v="31760"/>
    <n v="1918.55"/>
    <m/>
    <s v="Medium"/>
    <s v="Large"/>
    <x v="0"/>
    <s v="2010s"/>
    <s v="Cereal"/>
    <n v="6.0407745591939545E-2"/>
  </r>
  <r>
    <n v="2017"/>
    <s v="Uttar Pradesh"/>
    <s v="Ballia"/>
    <x v="2"/>
    <n v="3340"/>
    <n v="1677.45"/>
    <m/>
    <s v="Medium"/>
    <s v="Medium"/>
    <x v="0"/>
    <s v="2010s"/>
    <s v="Pulse"/>
    <n v="0.50223053892215574"/>
  </r>
  <r>
    <n v="2008"/>
    <s v="Uttar Pradesh"/>
    <s v="Gorakhpur"/>
    <x v="0"/>
    <n v="318670"/>
    <n v="2144.98"/>
    <m/>
    <s v="Medium"/>
    <s v="Large"/>
    <x v="0"/>
    <s v="2000s"/>
    <s v="Cereal"/>
    <n v="6.7310383782596414E-3"/>
  </r>
  <r>
    <n v="2008"/>
    <s v="Uttar Pradesh"/>
    <s v="Gorakhpur"/>
    <x v="1"/>
    <n v="2460"/>
    <n v="422.76"/>
    <m/>
    <s v="Low"/>
    <s v="Medium"/>
    <x v="0"/>
    <s v="2000s"/>
    <s v="Cereal"/>
    <n v="0.17185365853658535"/>
  </r>
  <r>
    <n v="2008"/>
    <s v="Uttar Pradesh"/>
    <s v="Gorakhpur"/>
    <x v="2"/>
    <n v="480"/>
    <n v="916.67"/>
    <m/>
    <s v="Low"/>
    <s v="Small"/>
    <x v="0"/>
    <s v="2000s"/>
    <s v="Pulse"/>
    <n v="1.9097291666666665"/>
  </r>
  <r>
    <n v="2009"/>
    <s v="Uttar Pradesh"/>
    <s v="Gorakhpur"/>
    <x v="0"/>
    <n v="321570"/>
    <n v="2145.44"/>
    <m/>
    <s v="Medium"/>
    <s v="Large"/>
    <x v="0"/>
    <s v="2000s"/>
    <s v="Cereal"/>
    <n v="6.6717666448984671E-3"/>
  </r>
  <r>
    <n v="2009"/>
    <s v="Uttar Pradesh"/>
    <s v="Gorakhpur"/>
    <x v="1"/>
    <n v="3380"/>
    <n v="1068.05"/>
    <m/>
    <s v="Medium"/>
    <s v="Medium"/>
    <x v="0"/>
    <s v="2000s"/>
    <s v="Cereal"/>
    <n v="0.31599112426035503"/>
  </r>
  <r>
    <n v="2009"/>
    <s v="Uttar Pradesh"/>
    <s v="Gorakhpur"/>
    <x v="2"/>
    <n v="580"/>
    <n v="758.62"/>
    <m/>
    <s v="Low"/>
    <s v="Small"/>
    <x v="0"/>
    <s v="2000s"/>
    <s v="Pulse"/>
    <n v="1.3079655172413793"/>
  </r>
  <r>
    <n v="2010"/>
    <s v="Uttar Pradesh"/>
    <s v="Gorakhpur"/>
    <x v="0"/>
    <n v="319900"/>
    <n v="2102.31"/>
    <m/>
    <s v="Medium"/>
    <s v="Large"/>
    <x v="0"/>
    <s v="2010s"/>
    <s v="Cereal"/>
    <n v="6.5717724288840264E-3"/>
  </r>
  <r>
    <n v="2010"/>
    <s v="Uttar Pradesh"/>
    <s v="Gorakhpur"/>
    <x v="1"/>
    <n v="3190"/>
    <n v="617.54999999999995"/>
    <m/>
    <s v="Low"/>
    <s v="Medium"/>
    <x v="0"/>
    <s v="2010s"/>
    <s v="Cereal"/>
    <n v="0.19358934169278996"/>
  </r>
  <r>
    <n v="2010"/>
    <s v="Uttar Pradesh"/>
    <s v="Gorakhpur"/>
    <x v="2"/>
    <n v="580"/>
    <n v="948.28"/>
    <m/>
    <s v="Low"/>
    <s v="Small"/>
    <x v="0"/>
    <s v="2010s"/>
    <s v="Pulse"/>
    <n v="1.6349655172413793"/>
  </r>
  <r>
    <n v="2011"/>
    <s v="Uttar Pradesh"/>
    <s v="Gorakhpur"/>
    <x v="0"/>
    <n v="320330"/>
    <n v="2276"/>
    <m/>
    <s v="Medium"/>
    <s v="Large"/>
    <x v="0"/>
    <s v="2010s"/>
    <s v="Cereal"/>
    <n v="7.1051727905597356E-3"/>
  </r>
  <r>
    <n v="2011"/>
    <s v="Uttar Pradesh"/>
    <s v="Gorakhpur"/>
    <x v="1"/>
    <n v="3080"/>
    <n v="1227.27"/>
    <m/>
    <s v="Medium"/>
    <s v="Medium"/>
    <x v="0"/>
    <s v="2010s"/>
    <s v="Cereal"/>
    <n v="0.39846428571428572"/>
  </r>
  <r>
    <n v="2011"/>
    <s v="Uttar Pradesh"/>
    <s v="Gorakhpur"/>
    <x v="2"/>
    <n v="570"/>
    <n v="1070.18"/>
    <m/>
    <s v="Medium"/>
    <s v="Small"/>
    <x v="0"/>
    <s v="2010s"/>
    <s v="Pulse"/>
    <n v="1.8775087719298247"/>
  </r>
  <r>
    <n v="2012"/>
    <s v="Uttar Pradesh"/>
    <s v="Gorakhpur"/>
    <x v="0"/>
    <n v="316050"/>
    <n v="2372.38"/>
    <m/>
    <s v="Medium"/>
    <s v="Large"/>
    <x v="0"/>
    <s v="2010s"/>
    <s v="Cereal"/>
    <n v="7.5063439329220065E-3"/>
  </r>
  <r>
    <n v="2012"/>
    <s v="Uttar Pradesh"/>
    <s v="Gorakhpur"/>
    <x v="1"/>
    <n v="3110"/>
    <n v="1434.08"/>
    <m/>
    <s v="Medium"/>
    <s v="Medium"/>
    <x v="0"/>
    <s v="2010s"/>
    <s v="Cereal"/>
    <n v="0.46111897106109323"/>
  </r>
  <r>
    <n v="2012"/>
    <s v="Uttar Pradesh"/>
    <s v="Gorakhpur"/>
    <x v="2"/>
    <n v="510"/>
    <n v="941.18"/>
    <m/>
    <s v="Low"/>
    <s v="Small"/>
    <x v="0"/>
    <s v="2010s"/>
    <s v="Pulse"/>
    <n v="1.8454509803921568"/>
  </r>
  <r>
    <n v="2013"/>
    <s v="Uttar Pradesh"/>
    <s v="Gorakhpur"/>
    <x v="0"/>
    <n v="311900"/>
    <n v="2438.6999999999998"/>
    <m/>
    <s v="Medium"/>
    <s v="Large"/>
    <x v="0"/>
    <s v="2010s"/>
    <s v="Cereal"/>
    <n v="7.818852196216735E-3"/>
  </r>
  <r>
    <n v="2013"/>
    <s v="Uttar Pradesh"/>
    <s v="Gorakhpur"/>
    <x v="1"/>
    <n v="2690"/>
    <n v="1022.3"/>
    <m/>
    <s v="Medium"/>
    <s v="Medium"/>
    <x v="0"/>
    <s v="2010s"/>
    <s v="Cereal"/>
    <n v="0.38003717472118959"/>
  </r>
  <r>
    <n v="2013"/>
    <s v="Uttar Pradesh"/>
    <s v="Gorakhpur"/>
    <x v="2"/>
    <n v="1100"/>
    <n v="654.54999999999995"/>
    <m/>
    <s v="Low"/>
    <s v="Medium"/>
    <x v="0"/>
    <s v="2010s"/>
    <s v="Pulse"/>
    <n v="0.59504545454545454"/>
  </r>
  <r>
    <n v="2014"/>
    <s v="Uttar Pradesh"/>
    <s v="Gorakhpur"/>
    <x v="0"/>
    <n v="318400"/>
    <n v="2336.6799999999998"/>
    <m/>
    <s v="Medium"/>
    <s v="Large"/>
    <x v="0"/>
    <s v="2010s"/>
    <s v="Cereal"/>
    <n v="7.3388190954773863E-3"/>
  </r>
  <r>
    <n v="2014"/>
    <s v="Uttar Pradesh"/>
    <s v="Gorakhpur"/>
    <x v="1"/>
    <n v="3340"/>
    <n v="1625.75"/>
    <m/>
    <s v="Medium"/>
    <s v="Medium"/>
    <x v="0"/>
    <s v="2010s"/>
    <s v="Cereal"/>
    <n v="0.48675149700598802"/>
  </r>
  <r>
    <n v="2014"/>
    <s v="Uttar Pradesh"/>
    <s v="Gorakhpur"/>
    <x v="2"/>
    <n v="880"/>
    <n v="363.64"/>
    <m/>
    <s v="Low"/>
    <s v="Small"/>
    <x v="0"/>
    <s v="2010s"/>
    <s v="Pulse"/>
    <n v="0.41322727272727272"/>
  </r>
  <r>
    <n v="2015"/>
    <s v="Uttar Pradesh"/>
    <s v="Gorakhpur"/>
    <x v="0"/>
    <n v="320340"/>
    <n v="1961.67"/>
    <m/>
    <s v="Medium"/>
    <s v="Large"/>
    <x v="0"/>
    <s v="2010s"/>
    <s v="Cereal"/>
    <n v="6.1237123056752203E-3"/>
  </r>
  <r>
    <n v="2015"/>
    <s v="Uttar Pradesh"/>
    <s v="Gorakhpur"/>
    <x v="1"/>
    <n v="3480"/>
    <n v="1433.91"/>
    <m/>
    <s v="Medium"/>
    <s v="Medium"/>
    <x v="0"/>
    <s v="2010s"/>
    <s v="Cereal"/>
    <n v="0.41204310344827588"/>
  </r>
  <r>
    <n v="2015"/>
    <s v="Uttar Pradesh"/>
    <s v="Gorakhpur"/>
    <x v="2"/>
    <n v="370"/>
    <n v="594.59"/>
    <m/>
    <s v="Low"/>
    <s v="Small"/>
    <x v="0"/>
    <s v="2010s"/>
    <s v="Pulse"/>
    <n v="1.607"/>
  </r>
  <r>
    <n v="2016"/>
    <s v="Uttar Pradesh"/>
    <s v="Gorakhpur"/>
    <x v="0"/>
    <n v="318290"/>
    <n v="2207.85"/>
    <m/>
    <s v="Medium"/>
    <s v="Large"/>
    <x v="0"/>
    <s v="2010s"/>
    <s v="Cereal"/>
    <n v="6.936598699299381E-3"/>
  </r>
  <r>
    <n v="2016"/>
    <s v="Uttar Pradesh"/>
    <s v="Gorakhpur"/>
    <x v="1"/>
    <n v="3830"/>
    <n v="1360.41"/>
    <m/>
    <s v="Medium"/>
    <s v="Medium"/>
    <x v="0"/>
    <s v="2010s"/>
    <s v="Cereal"/>
    <n v="0.35519843342036556"/>
  </r>
  <r>
    <n v="2016"/>
    <s v="Uttar Pradesh"/>
    <s v="Gorakhpur"/>
    <x v="2"/>
    <n v="550"/>
    <n v="1023.51"/>
    <m/>
    <s v="Medium"/>
    <s v="Small"/>
    <x v="0"/>
    <s v="2010s"/>
    <s v="Pulse"/>
    <n v="1.8609272727272728"/>
  </r>
  <r>
    <n v="2017"/>
    <s v="Uttar Pradesh"/>
    <s v="Gorakhpur"/>
    <x v="0"/>
    <n v="319730"/>
    <n v="2518.15"/>
    <m/>
    <s v="Medium"/>
    <s v="Large"/>
    <x v="0"/>
    <s v="2010s"/>
    <s v="Cereal"/>
    <n v="7.8758640102586566E-3"/>
  </r>
  <r>
    <n v="2017"/>
    <s v="Uttar Pradesh"/>
    <s v="Gorakhpur"/>
    <x v="1"/>
    <n v="3060"/>
    <n v="802.68"/>
    <m/>
    <s v="Low"/>
    <s v="Medium"/>
    <x v="0"/>
    <s v="2010s"/>
    <s v="Cereal"/>
    <n v="0.26231372549019605"/>
  </r>
  <r>
    <n v="2017"/>
    <s v="Uttar Pradesh"/>
    <s v="Gorakhpur"/>
    <x v="2"/>
    <n v="350"/>
    <n v="1064.97"/>
    <m/>
    <s v="Medium"/>
    <s v="Small"/>
    <x v="0"/>
    <s v="2010s"/>
    <s v="Pulse"/>
    <n v="3.0427714285714287"/>
  </r>
  <r>
    <n v="2008"/>
    <s v="Uttar Pradesh"/>
    <s v="Deoria"/>
    <x v="0"/>
    <n v="252170"/>
    <n v="2364.2399999999998"/>
    <m/>
    <s v="Medium"/>
    <s v="Large"/>
    <x v="0"/>
    <s v="2000s"/>
    <s v="Cereal"/>
    <n v="9.3755799658960214E-3"/>
  </r>
  <r>
    <n v="2008"/>
    <s v="Uttar Pradesh"/>
    <s v="Deoria"/>
    <x v="1"/>
    <n v="12400"/>
    <n v="1283.8699999999999"/>
    <m/>
    <s v="Medium"/>
    <s v="Large"/>
    <x v="0"/>
    <s v="2000s"/>
    <s v="Cereal"/>
    <n v="0.10353790322580644"/>
  </r>
  <r>
    <n v="2008"/>
    <s v="Uttar Pradesh"/>
    <s v="Deoria"/>
    <x v="2"/>
    <n v="120"/>
    <n v="916.67"/>
    <m/>
    <s v="Low"/>
    <s v="Small"/>
    <x v="0"/>
    <s v="2000s"/>
    <s v="Pulse"/>
    <n v="7.6389166666666659"/>
  </r>
  <r>
    <n v="2009"/>
    <s v="Uttar Pradesh"/>
    <s v="Deoria"/>
    <x v="0"/>
    <n v="255300"/>
    <n v="1789.54"/>
    <m/>
    <s v="Medium"/>
    <s v="Large"/>
    <x v="0"/>
    <s v="2000s"/>
    <s v="Cereal"/>
    <n v="7.0095573834704269E-3"/>
  </r>
  <r>
    <n v="2009"/>
    <s v="Uttar Pradesh"/>
    <s v="Deoria"/>
    <x v="1"/>
    <n v="11950"/>
    <n v="1410.04"/>
    <m/>
    <s v="Medium"/>
    <s v="Large"/>
    <x v="0"/>
    <s v="2000s"/>
    <s v="Cereal"/>
    <n v="0.11799497907949791"/>
  </r>
  <r>
    <n v="2009"/>
    <s v="Uttar Pradesh"/>
    <s v="Deoria"/>
    <x v="2"/>
    <n v="120"/>
    <n v="750"/>
    <m/>
    <s v="Low"/>
    <s v="Small"/>
    <x v="0"/>
    <s v="2000s"/>
    <s v="Pulse"/>
    <n v="6.25"/>
  </r>
  <r>
    <n v="2010"/>
    <s v="Uttar Pradesh"/>
    <s v="Deoria"/>
    <x v="0"/>
    <n v="255540"/>
    <n v="2152.5"/>
    <m/>
    <s v="Medium"/>
    <s v="Large"/>
    <x v="0"/>
    <s v="2010s"/>
    <s v="Cereal"/>
    <n v="8.423338811927682E-3"/>
  </r>
  <r>
    <n v="2010"/>
    <s v="Uttar Pradesh"/>
    <s v="Deoria"/>
    <x v="1"/>
    <n v="11600"/>
    <n v="1739.66"/>
    <m/>
    <s v="Medium"/>
    <s v="Large"/>
    <x v="0"/>
    <s v="2010s"/>
    <s v="Cereal"/>
    <n v="0.14997068965517243"/>
  </r>
  <r>
    <n v="2010"/>
    <s v="Uttar Pradesh"/>
    <s v="Deoria"/>
    <x v="2"/>
    <n v="90"/>
    <n v="1000"/>
    <m/>
    <s v="Medium"/>
    <s v="Small"/>
    <x v="0"/>
    <s v="2010s"/>
    <s v="Pulse"/>
    <n v="11.111111111111111"/>
  </r>
  <r>
    <n v="2011"/>
    <s v="Uttar Pradesh"/>
    <s v="Deoria"/>
    <x v="0"/>
    <n v="254830"/>
    <n v="2290.23"/>
    <m/>
    <s v="Medium"/>
    <s v="Large"/>
    <x v="0"/>
    <s v="2010s"/>
    <s v="Cereal"/>
    <n v="8.9872856414079973E-3"/>
  </r>
  <r>
    <n v="2011"/>
    <s v="Uttar Pradesh"/>
    <s v="Deoria"/>
    <x v="1"/>
    <n v="11850"/>
    <n v="2018.57"/>
    <m/>
    <s v="Medium"/>
    <s v="Large"/>
    <x v="0"/>
    <s v="2010s"/>
    <s v="Cereal"/>
    <n v="0.17034345991561181"/>
  </r>
  <r>
    <n v="2011"/>
    <s v="Uttar Pradesh"/>
    <s v="Deoria"/>
    <x v="2"/>
    <n v="100"/>
    <n v="1100"/>
    <m/>
    <s v="Medium"/>
    <s v="Small"/>
    <x v="0"/>
    <s v="2010s"/>
    <s v="Pulse"/>
    <n v="11"/>
  </r>
  <r>
    <n v="2012"/>
    <s v="Uttar Pradesh"/>
    <s v="Deoria"/>
    <x v="0"/>
    <n v="264660"/>
    <n v="2353.06"/>
    <m/>
    <s v="Medium"/>
    <s v="Large"/>
    <x v="0"/>
    <s v="2010s"/>
    <s v="Cereal"/>
    <n v="8.8908788634474416E-3"/>
  </r>
  <r>
    <n v="2012"/>
    <s v="Uttar Pradesh"/>
    <s v="Deoria"/>
    <x v="1"/>
    <n v="12450"/>
    <n v="2325.3000000000002"/>
    <m/>
    <s v="Medium"/>
    <s v="Large"/>
    <x v="0"/>
    <s v="2010s"/>
    <s v="Cereal"/>
    <n v="0.1867710843373494"/>
  </r>
  <r>
    <n v="2012"/>
    <s v="Uttar Pradesh"/>
    <s v="Deoria"/>
    <x v="2"/>
    <n v="100"/>
    <n v="900"/>
    <m/>
    <s v="Low"/>
    <s v="Small"/>
    <x v="0"/>
    <s v="2010s"/>
    <s v="Pulse"/>
    <n v="9"/>
  </r>
  <r>
    <n v="2013"/>
    <s v="Uttar Pradesh"/>
    <s v="Deoria"/>
    <x v="0"/>
    <n v="258230"/>
    <n v="2533.94"/>
    <m/>
    <s v="Medium"/>
    <s v="Large"/>
    <x v="0"/>
    <s v="2010s"/>
    <s v="Cereal"/>
    <n v="9.8127250900360147E-3"/>
  </r>
  <r>
    <n v="2013"/>
    <s v="Uttar Pradesh"/>
    <s v="Deoria"/>
    <x v="1"/>
    <n v="12640"/>
    <n v="2789.56"/>
    <m/>
    <s v="Medium"/>
    <s v="Large"/>
    <x v="0"/>
    <s v="2010s"/>
    <s v="Cereal"/>
    <n v="0.22069303797468354"/>
  </r>
  <r>
    <n v="2013"/>
    <s v="Uttar Pradesh"/>
    <s v="Deoria"/>
    <x v="2"/>
    <n v="430"/>
    <n v="651.16"/>
    <m/>
    <s v="Low"/>
    <s v="Small"/>
    <x v="0"/>
    <s v="2010s"/>
    <s v="Pulse"/>
    <n v="1.5143255813953487"/>
  </r>
  <r>
    <n v="2014"/>
    <s v="Uttar Pradesh"/>
    <s v="Deoria"/>
    <x v="0"/>
    <n v="251340"/>
    <n v="2071.62"/>
    <m/>
    <s v="Medium"/>
    <s v="Large"/>
    <x v="0"/>
    <s v="2010s"/>
    <s v="Cereal"/>
    <n v="8.2423012652184293E-3"/>
  </r>
  <r>
    <n v="2014"/>
    <s v="Uttar Pradesh"/>
    <s v="Deoria"/>
    <x v="1"/>
    <n v="12640"/>
    <n v="2458.86"/>
    <m/>
    <s v="Medium"/>
    <s v="Large"/>
    <x v="0"/>
    <s v="2010s"/>
    <s v="Cereal"/>
    <n v="0.19453006329113925"/>
  </r>
  <r>
    <n v="2014"/>
    <s v="Uttar Pradesh"/>
    <s v="Deoria"/>
    <x v="2"/>
    <n v="140"/>
    <n v="357.14"/>
    <m/>
    <s v="Low"/>
    <s v="Small"/>
    <x v="0"/>
    <s v="2010s"/>
    <s v="Pulse"/>
    <n v="2.5509999999999997"/>
  </r>
  <r>
    <n v="2015"/>
    <s v="Uttar Pradesh"/>
    <s v="Deoria"/>
    <x v="0"/>
    <n v="236490"/>
    <n v="1158.9100000000001"/>
    <m/>
    <s v="Medium"/>
    <s v="Large"/>
    <x v="0"/>
    <s v="2010s"/>
    <s v="Cereal"/>
    <n v="4.9004609074379474E-3"/>
  </r>
  <r>
    <n v="2015"/>
    <s v="Uttar Pradesh"/>
    <s v="Deoria"/>
    <x v="1"/>
    <n v="12610"/>
    <n v="2394.13"/>
    <m/>
    <s v="Medium"/>
    <s v="Large"/>
    <x v="0"/>
    <s v="2010s"/>
    <s v="Cereal"/>
    <n v="0.18985963521015067"/>
  </r>
  <r>
    <n v="2015"/>
    <s v="Uttar Pradesh"/>
    <s v="Deoria"/>
    <x v="2"/>
    <n v="110"/>
    <n v="636.36"/>
    <m/>
    <s v="Low"/>
    <s v="Small"/>
    <x v="0"/>
    <s v="2010s"/>
    <s v="Pulse"/>
    <n v="5.7850909090909095"/>
  </r>
  <r>
    <n v="2016"/>
    <s v="Uttar Pradesh"/>
    <s v="Deoria"/>
    <x v="0"/>
    <n v="260110"/>
    <n v="2052.11"/>
    <m/>
    <s v="Medium"/>
    <s v="Large"/>
    <x v="0"/>
    <s v="2010s"/>
    <s v="Cereal"/>
    <n v="7.8893929491369048E-3"/>
  </r>
  <r>
    <n v="2016"/>
    <s v="Uttar Pradesh"/>
    <s v="Deoria"/>
    <x v="1"/>
    <n v="15210"/>
    <n v="2665.83"/>
    <m/>
    <s v="Medium"/>
    <s v="Large"/>
    <x v="0"/>
    <s v="2010s"/>
    <s v="Cereal"/>
    <n v="0.17526824457593687"/>
  </r>
  <r>
    <n v="2016"/>
    <s v="Uttar Pradesh"/>
    <s v="Deoria"/>
    <x v="2"/>
    <n v="120"/>
    <n v="1024.5899999999999"/>
    <m/>
    <s v="Medium"/>
    <s v="Small"/>
    <x v="0"/>
    <s v="2010s"/>
    <s v="Pulse"/>
    <n v="8.5382499999999997"/>
  </r>
  <r>
    <n v="2017"/>
    <s v="Uttar Pradesh"/>
    <s v="Deoria"/>
    <x v="0"/>
    <n v="255140"/>
    <n v="2509.8000000000002"/>
    <m/>
    <s v="Medium"/>
    <s v="Large"/>
    <x v="0"/>
    <s v="2010s"/>
    <s v="Cereal"/>
    <n v="9.8369522615034885E-3"/>
  </r>
  <r>
    <n v="2017"/>
    <s v="Uttar Pradesh"/>
    <s v="Deoria"/>
    <x v="1"/>
    <n v="15860"/>
    <n v="2744.37"/>
    <m/>
    <s v="Medium"/>
    <s v="Large"/>
    <x v="0"/>
    <s v="2010s"/>
    <s v="Cereal"/>
    <n v="0.17303720050441362"/>
  </r>
  <r>
    <n v="2017"/>
    <s v="Uttar Pradesh"/>
    <s v="Deoria"/>
    <x v="2"/>
    <n v="110"/>
    <n v="1063.6400000000001"/>
    <m/>
    <s v="Medium"/>
    <s v="Small"/>
    <x v="0"/>
    <s v="2010s"/>
    <s v="Pulse"/>
    <n v="9.6694545454545455"/>
  </r>
  <r>
    <n v="2008"/>
    <s v="Uttar Pradesh"/>
    <s v="Basti"/>
    <x v="0"/>
    <n v="375060"/>
    <n v="2162.5100000000002"/>
    <m/>
    <s v="Medium"/>
    <s v="Large"/>
    <x v="0"/>
    <s v="2000s"/>
    <s v="Cereal"/>
    <n v="5.7657708100037333E-3"/>
  </r>
  <r>
    <n v="2008"/>
    <s v="Uttar Pradesh"/>
    <s v="Basti"/>
    <x v="1"/>
    <n v="6150"/>
    <n v="1531.71"/>
    <m/>
    <s v="Medium"/>
    <s v="Large"/>
    <x v="0"/>
    <s v="2000s"/>
    <s v="Cereal"/>
    <n v="0.24905853658536586"/>
  </r>
  <r>
    <n v="2008"/>
    <s v="Uttar Pradesh"/>
    <s v="Basti"/>
    <x v="2"/>
    <n v="2280"/>
    <n v="995.61"/>
    <m/>
    <s v="Low"/>
    <s v="Medium"/>
    <x v="0"/>
    <s v="2000s"/>
    <s v="Pulse"/>
    <n v="0.43667105263157896"/>
  </r>
  <r>
    <n v="2009"/>
    <s v="Uttar Pradesh"/>
    <s v="Basti"/>
    <x v="0"/>
    <n v="374350"/>
    <n v="2071.83"/>
    <m/>
    <s v="Medium"/>
    <s v="Large"/>
    <x v="0"/>
    <s v="2000s"/>
    <s v="Cereal"/>
    <n v="5.5344730866835846E-3"/>
  </r>
  <r>
    <n v="2009"/>
    <s v="Uttar Pradesh"/>
    <s v="Basti"/>
    <x v="1"/>
    <n v="5930"/>
    <n v="1446.88"/>
    <m/>
    <s v="Medium"/>
    <s v="Large"/>
    <x v="0"/>
    <s v="2000s"/>
    <s v="Cereal"/>
    <n v="0.24399325463743679"/>
  </r>
  <r>
    <n v="2009"/>
    <s v="Uttar Pradesh"/>
    <s v="Basti"/>
    <x v="2"/>
    <n v="2150"/>
    <n v="818.6"/>
    <m/>
    <s v="Low"/>
    <s v="Medium"/>
    <x v="0"/>
    <s v="2000s"/>
    <s v="Pulse"/>
    <n v="0.38074418604651161"/>
  </r>
  <r>
    <n v="2010"/>
    <s v="Uttar Pradesh"/>
    <s v="Basti"/>
    <x v="0"/>
    <n v="368260"/>
    <n v="2186.66"/>
    <m/>
    <s v="Medium"/>
    <s v="Large"/>
    <x v="0"/>
    <s v="2010s"/>
    <s v="Cereal"/>
    <n v="5.9378156737087927E-3"/>
  </r>
  <r>
    <n v="2010"/>
    <s v="Uttar Pradesh"/>
    <s v="Basti"/>
    <x v="1"/>
    <n v="5040"/>
    <n v="1210.32"/>
    <m/>
    <s v="Medium"/>
    <s v="Large"/>
    <x v="0"/>
    <s v="2010s"/>
    <s v="Cereal"/>
    <n v="0.24014285714285713"/>
  </r>
  <r>
    <n v="2010"/>
    <s v="Uttar Pradesh"/>
    <s v="Basti"/>
    <x v="2"/>
    <n v="1520"/>
    <n v="888.16"/>
    <m/>
    <s v="Low"/>
    <s v="Medium"/>
    <x v="0"/>
    <s v="2010s"/>
    <s v="Pulse"/>
    <n v="0.58431578947368423"/>
  </r>
  <r>
    <n v="2011"/>
    <s v="Uttar Pradesh"/>
    <s v="Basti"/>
    <x v="0"/>
    <n v="355310"/>
    <n v="2465.79"/>
    <m/>
    <s v="Medium"/>
    <s v="Large"/>
    <x v="0"/>
    <s v="2010s"/>
    <s v="Cereal"/>
    <n v="6.939827193155273E-3"/>
  </r>
  <r>
    <n v="2011"/>
    <s v="Uttar Pradesh"/>
    <s v="Basti"/>
    <x v="1"/>
    <n v="4710"/>
    <n v="1774.95"/>
    <m/>
    <s v="Medium"/>
    <s v="Medium"/>
    <x v="0"/>
    <s v="2010s"/>
    <s v="Cereal"/>
    <n v="0.37684713375796181"/>
  </r>
  <r>
    <n v="2011"/>
    <s v="Uttar Pradesh"/>
    <s v="Basti"/>
    <x v="2"/>
    <n v="1370"/>
    <n v="1175.18"/>
    <m/>
    <s v="Medium"/>
    <s v="Medium"/>
    <x v="0"/>
    <s v="2010s"/>
    <s v="Pulse"/>
    <n v="0.85779562043795621"/>
  </r>
  <r>
    <n v="2012"/>
    <s v="Uttar Pradesh"/>
    <s v="Basti"/>
    <x v="0"/>
    <n v="356770"/>
    <n v="2457.4899999999998"/>
    <m/>
    <s v="Medium"/>
    <s v="Large"/>
    <x v="0"/>
    <s v="2010s"/>
    <s v="Cereal"/>
    <n v="6.8881632424250914E-3"/>
  </r>
  <r>
    <n v="2012"/>
    <s v="Uttar Pradesh"/>
    <s v="Basti"/>
    <x v="1"/>
    <n v="4860"/>
    <n v="1853.91"/>
    <m/>
    <s v="Medium"/>
    <s v="Medium"/>
    <x v="0"/>
    <s v="2010s"/>
    <s v="Cereal"/>
    <n v="0.381462962962963"/>
  </r>
  <r>
    <n v="2012"/>
    <s v="Uttar Pradesh"/>
    <s v="Basti"/>
    <x v="2"/>
    <n v="1230"/>
    <n v="1105.69"/>
    <m/>
    <s v="Medium"/>
    <s v="Medium"/>
    <x v="0"/>
    <s v="2010s"/>
    <s v="Pulse"/>
    <n v="0.89893495934959355"/>
  </r>
  <r>
    <n v="2013"/>
    <s v="Uttar Pradesh"/>
    <s v="Basti"/>
    <x v="0"/>
    <n v="368750"/>
    <n v="2574.0500000000002"/>
    <m/>
    <s v="Medium"/>
    <s v="Large"/>
    <x v="0"/>
    <s v="2010s"/>
    <s v="Cereal"/>
    <n v="6.9804745762711866E-3"/>
  </r>
  <r>
    <n v="2013"/>
    <s v="Uttar Pradesh"/>
    <s v="Basti"/>
    <x v="1"/>
    <n v="5130"/>
    <n v="1908.38"/>
    <m/>
    <s v="Medium"/>
    <s v="Large"/>
    <x v="0"/>
    <s v="2010s"/>
    <s v="Cereal"/>
    <n v="0.37200389863547761"/>
  </r>
  <r>
    <n v="2013"/>
    <s v="Uttar Pradesh"/>
    <s v="Basti"/>
    <x v="2"/>
    <n v="1190"/>
    <n v="428.57"/>
    <m/>
    <s v="Low"/>
    <s v="Medium"/>
    <x v="0"/>
    <s v="2010s"/>
    <s v="Pulse"/>
    <n v="0.36014285714285715"/>
  </r>
  <r>
    <n v="2014"/>
    <s v="Uttar Pradesh"/>
    <s v="Basti"/>
    <x v="0"/>
    <n v="365710"/>
    <n v="2131.63"/>
    <m/>
    <s v="Medium"/>
    <s v="Large"/>
    <x v="0"/>
    <s v="2010s"/>
    <s v="Cereal"/>
    <n v="5.8287440868447678E-3"/>
  </r>
  <r>
    <n v="2014"/>
    <s v="Uttar Pradesh"/>
    <s v="Basti"/>
    <x v="1"/>
    <n v="4580"/>
    <n v="1781.66"/>
    <m/>
    <s v="Medium"/>
    <s v="Medium"/>
    <x v="0"/>
    <s v="2010s"/>
    <s v="Cereal"/>
    <n v="0.38900873362445415"/>
  </r>
  <r>
    <n v="2014"/>
    <s v="Uttar Pradesh"/>
    <s v="Basti"/>
    <x v="2"/>
    <n v="1660"/>
    <n v="301.2"/>
    <m/>
    <s v="Low"/>
    <s v="Medium"/>
    <x v="0"/>
    <s v="2010s"/>
    <s v="Pulse"/>
    <n v="0.18144578313253013"/>
  </r>
  <r>
    <n v="2015"/>
    <s v="Uttar Pradesh"/>
    <s v="Basti"/>
    <x v="0"/>
    <n v="362070"/>
    <n v="2046.95"/>
    <m/>
    <s v="Medium"/>
    <s v="Large"/>
    <x v="0"/>
    <s v="2010s"/>
    <s v="Cereal"/>
    <n v="5.6534647996243819E-3"/>
  </r>
  <r>
    <n v="2015"/>
    <s v="Uttar Pradesh"/>
    <s v="Basti"/>
    <x v="1"/>
    <n v="4660"/>
    <n v="1856.22"/>
    <m/>
    <s v="Medium"/>
    <s v="Medium"/>
    <x v="0"/>
    <s v="2010s"/>
    <s v="Cereal"/>
    <n v="0.39833047210300432"/>
  </r>
  <r>
    <n v="2015"/>
    <s v="Uttar Pradesh"/>
    <s v="Basti"/>
    <x v="2"/>
    <n v="900"/>
    <n v="611.11"/>
    <m/>
    <s v="Low"/>
    <s v="Small"/>
    <x v="0"/>
    <s v="2010s"/>
    <s v="Pulse"/>
    <n v="0.67901111111111112"/>
  </r>
  <r>
    <n v="2016"/>
    <s v="Uttar Pradesh"/>
    <s v="Basti"/>
    <x v="0"/>
    <n v="373910"/>
    <n v="2187.61"/>
    <m/>
    <s v="Medium"/>
    <s v="Large"/>
    <x v="0"/>
    <s v="2010s"/>
    <s v="Cereal"/>
    <n v="5.8506325051482979E-3"/>
  </r>
  <r>
    <n v="2016"/>
    <s v="Uttar Pradesh"/>
    <s v="Basti"/>
    <x v="1"/>
    <n v="4610"/>
    <n v="951.64"/>
    <m/>
    <s v="Low"/>
    <s v="Medium"/>
    <x v="0"/>
    <s v="2010s"/>
    <s v="Cereal"/>
    <n v="0.2064295010845987"/>
  </r>
  <r>
    <n v="2016"/>
    <s v="Uttar Pradesh"/>
    <s v="Basti"/>
    <x v="2"/>
    <n v="1290"/>
    <n v="1103.72"/>
    <m/>
    <s v="Medium"/>
    <s v="Medium"/>
    <x v="0"/>
    <s v="2010s"/>
    <s v="Pulse"/>
    <n v="0.8555968992248062"/>
  </r>
  <r>
    <n v="2017"/>
    <s v="Uttar Pradesh"/>
    <s v="Basti"/>
    <x v="0"/>
    <n v="370850"/>
    <n v="2576.61"/>
    <m/>
    <s v="Medium"/>
    <s v="Large"/>
    <x v="0"/>
    <s v="2010s"/>
    <s v="Cereal"/>
    <n v="6.9478495348523663E-3"/>
  </r>
  <r>
    <n v="2017"/>
    <s v="Uttar Pradesh"/>
    <s v="Basti"/>
    <x v="1"/>
    <n v="4890"/>
    <n v="965.62"/>
    <m/>
    <s v="Low"/>
    <s v="Medium"/>
    <x v="0"/>
    <s v="2010s"/>
    <s v="Cereal"/>
    <n v="0.19746830265848672"/>
  </r>
  <r>
    <n v="2017"/>
    <s v="Uttar Pradesh"/>
    <s v="Basti"/>
    <x v="2"/>
    <n v="1340"/>
    <n v="1071.43"/>
    <m/>
    <s v="Medium"/>
    <s v="Medium"/>
    <x v="0"/>
    <s v="2010s"/>
    <s v="Pulse"/>
    <n v="0.79957462686567171"/>
  </r>
  <r>
    <n v="2008"/>
    <s v="Uttar Pradesh"/>
    <s v="Azamgarh"/>
    <x v="0"/>
    <n v="313680"/>
    <n v="1985.72"/>
    <m/>
    <s v="Medium"/>
    <s v="Large"/>
    <x v="0"/>
    <s v="2000s"/>
    <s v="Cereal"/>
    <n v="6.3304004080591688E-3"/>
  </r>
  <r>
    <n v="2008"/>
    <s v="Uttar Pradesh"/>
    <s v="Azamgarh"/>
    <x v="1"/>
    <n v="6710"/>
    <n v="992.55"/>
    <m/>
    <s v="Low"/>
    <s v="Large"/>
    <x v="0"/>
    <s v="2000s"/>
    <s v="Cereal"/>
    <n v="0.14792101341281669"/>
  </r>
  <r>
    <n v="2008"/>
    <s v="Uttar Pradesh"/>
    <s v="Azamgarh"/>
    <x v="2"/>
    <n v="4820"/>
    <n v="1236.51"/>
    <m/>
    <s v="Medium"/>
    <s v="Medium"/>
    <x v="0"/>
    <s v="2000s"/>
    <s v="Pulse"/>
    <n v="0.25653734439834025"/>
  </r>
  <r>
    <n v="2009"/>
    <s v="Uttar Pradesh"/>
    <s v="Azamgarh"/>
    <x v="0"/>
    <n v="286760"/>
    <n v="1666.27"/>
    <m/>
    <s v="Medium"/>
    <s v="Large"/>
    <x v="0"/>
    <s v="2000s"/>
    <s v="Cereal"/>
    <n v="5.8106779188171294E-3"/>
  </r>
  <r>
    <n v="2009"/>
    <s v="Uttar Pradesh"/>
    <s v="Azamgarh"/>
    <x v="1"/>
    <n v="7300"/>
    <n v="1771.23"/>
    <m/>
    <s v="Medium"/>
    <s v="Large"/>
    <x v="0"/>
    <s v="2000s"/>
    <s v="Cereal"/>
    <n v="0.24263424657534247"/>
  </r>
  <r>
    <n v="2009"/>
    <s v="Uttar Pradesh"/>
    <s v="Azamgarh"/>
    <x v="2"/>
    <n v="4760"/>
    <n v="1033.6099999999999"/>
    <m/>
    <s v="Medium"/>
    <s v="Medium"/>
    <x v="0"/>
    <s v="2000s"/>
    <s v="Pulse"/>
    <n v="0.21714495798319325"/>
  </r>
  <r>
    <n v="2010"/>
    <s v="Uttar Pradesh"/>
    <s v="Azamgarh"/>
    <x v="0"/>
    <n v="299360"/>
    <n v="1990.91"/>
    <m/>
    <s v="Medium"/>
    <s v="Large"/>
    <x v="0"/>
    <s v="2010s"/>
    <s v="Cereal"/>
    <n v="6.6505545163014429E-3"/>
  </r>
  <r>
    <n v="2010"/>
    <s v="Uttar Pradesh"/>
    <s v="Azamgarh"/>
    <x v="1"/>
    <n v="7190"/>
    <n v="1557.72"/>
    <m/>
    <s v="Medium"/>
    <s v="Large"/>
    <x v="0"/>
    <s v="2010s"/>
    <s v="Cereal"/>
    <n v="0.21665090403337969"/>
  </r>
  <r>
    <n v="2010"/>
    <s v="Uttar Pradesh"/>
    <s v="Azamgarh"/>
    <x v="2"/>
    <n v="4480"/>
    <n v="1216.52"/>
    <m/>
    <s v="Medium"/>
    <s v="Medium"/>
    <x v="0"/>
    <s v="2010s"/>
    <s v="Pulse"/>
    <n v="0.27154464285714286"/>
  </r>
  <r>
    <n v="2011"/>
    <s v="Uttar Pradesh"/>
    <s v="Azamgarh"/>
    <x v="0"/>
    <n v="298230"/>
    <n v="2275.12"/>
    <m/>
    <s v="Medium"/>
    <s v="Large"/>
    <x v="0"/>
    <s v="2010s"/>
    <s v="Cereal"/>
    <n v="7.6287429165409247E-3"/>
  </r>
  <r>
    <n v="2011"/>
    <s v="Uttar Pradesh"/>
    <s v="Azamgarh"/>
    <x v="1"/>
    <n v="7020"/>
    <n v="1524.22"/>
    <m/>
    <s v="Medium"/>
    <s v="Large"/>
    <x v="0"/>
    <s v="2010s"/>
    <s v="Cereal"/>
    <n v="0.21712535612535613"/>
  </r>
  <r>
    <n v="2011"/>
    <s v="Uttar Pradesh"/>
    <s v="Azamgarh"/>
    <x v="2"/>
    <n v="4600"/>
    <n v="1313.04"/>
    <m/>
    <s v="Medium"/>
    <s v="Medium"/>
    <x v="0"/>
    <s v="2010s"/>
    <s v="Pulse"/>
    <n v="0.28544347826086958"/>
  </r>
  <r>
    <n v="2012"/>
    <s v="Uttar Pradesh"/>
    <s v="Azamgarh"/>
    <x v="0"/>
    <n v="295370"/>
    <n v="2147.61"/>
    <m/>
    <s v="Medium"/>
    <s v="Large"/>
    <x v="0"/>
    <s v="2010s"/>
    <s v="Cereal"/>
    <n v="7.2709144462877072E-3"/>
  </r>
  <r>
    <n v="2012"/>
    <s v="Uttar Pradesh"/>
    <s v="Azamgarh"/>
    <x v="1"/>
    <n v="7310"/>
    <n v="1792.07"/>
    <m/>
    <s v="Medium"/>
    <s v="Large"/>
    <x v="0"/>
    <s v="2010s"/>
    <s v="Cereal"/>
    <n v="0.24515321477428179"/>
  </r>
  <r>
    <n v="2012"/>
    <s v="Uttar Pradesh"/>
    <s v="Azamgarh"/>
    <x v="2"/>
    <n v="4840"/>
    <n v="1663.22"/>
    <m/>
    <s v="Medium"/>
    <s v="Medium"/>
    <x v="0"/>
    <s v="2010s"/>
    <s v="Pulse"/>
    <n v="0.34364049586776862"/>
  </r>
  <r>
    <n v="2013"/>
    <s v="Uttar Pradesh"/>
    <s v="Azamgarh"/>
    <x v="0"/>
    <n v="305060"/>
    <n v="2172.0300000000002"/>
    <m/>
    <s v="Medium"/>
    <s v="Large"/>
    <x v="0"/>
    <s v="2010s"/>
    <s v="Cereal"/>
    <n v="7.1200091785222587E-3"/>
  </r>
  <r>
    <n v="2013"/>
    <s v="Uttar Pradesh"/>
    <s v="Azamgarh"/>
    <x v="1"/>
    <n v="6810"/>
    <n v="1958.88"/>
    <m/>
    <s v="Medium"/>
    <s v="Large"/>
    <x v="0"/>
    <s v="2010s"/>
    <s v="Cereal"/>
    <n v="0.28764757709251104"/>
  </r>
  <r>
    <n v="2013"/>
    <s v="Uttar Pradesh"/>
    <s v="Azamgarh"/>
    <x v="2"/>
    <n v="4960"/>
    <n v="798.39"/>
    <m/>
    <s v="Low"/>
    <s v="Medium"/>
    <x v="0"/>
    <s v="2010s"/>
    <s v="Pulse"/>
    <n v="0.1609657258064516"/>
  </r>
  <r>
    <n v="2014"/>
    <s v="Uttar Pradesh"/>
    <s v="Azamgarh"/>
    <x v="0"/>
    <n v="293740"/>
    <n v="1908.52"/>
    <m/>
    <s v="Medium"/>
    <s v="Large"/>
    <x v="0"/>
    <s v="2010s"/>
    <s v="Cereal"/>
    <n v="6.4973105467420163E-3"/>
  </r>
  <r>
    <n v="2014"/>
    <s v="Uttar Pradesh"/>
    <s v="Azamgarh"/>
    <x v="1"/>
    <n v="7510"/>
    <n v="1873.5"/>
    <m/>
    <s v="Medium"/>
    <s v="Large"/>
    <x v="0"/>
    <s v="2010s"/>
    <s v="Cereal"/>
    <n v="0.24946737683089215"/>
  </r>
  <r>
    <n v="2014"/>
    <s v="Uttar Pradesh"/>
    <s v="Azamgarh"/>
    <x v="2"/>
    <n v="4240"/>
    <n v="1417.45"/>
    <m/>
    <s v="Medium"/>
    <s v="Medium"/>
    <x v="0"/>
    <s v="2010s"/>
    <s v="Pulse"/>
    <n v="0.33430424528301889"/>
  </r>
  <r>
    <n v="2015"/>
    <s v="Uttar Pradesh"/>
    <s v="Azamgarh"/>
    <x v="0"/>
    <n v="292990"/>
    <n v="1819.72"/>
    <m/>
    <s v="Medium"/>
    <s v="Large"/>
    <x v="0"/>
    <s v="2010s"/>
    <s v="Cereal"/>
    <n v="6.2108604389228298E-3"/>
  </r>
  <r>
    <n v="2015"/>
    <s v="Uttar Pradesh"/>
    <s v="Azamgarh"/>
    <x v="1"/>
    <n v="6270"/>
    <n v="1676.24"/>
    <m/>
    <s v="Medium"/>
    <s v="Large"/>
    <x v="0"/>
    <s v="2010s"/>
    <s v="Cereal"/>
    <n v="0.26734290271132377"/>
  </r>
  <r>
    <n v="2015"/>
    <s v="Uttar Pradesh"/>
    <s v="Azamgarh"/>
    <x v="2"/>
    <n v="1480"/>
    <n v="932.43"/>
    <m/>
    <s v="Low"/>
    <s v="Medium"/>
    <x v="0"/>
    <s v="2010s"/>
    <s v="Pulse"/>
    <n v="0.63002027027027019"/>
  </r>
  <r>
    <n v="2016"/>
    <s v="Uttar Pradesh"/>
    <s v="Azamgarh"/>
    <x v="0"/>
    <n v="299170"/>
    <n v="2260.81"/>
    <m/>
    <s v="Medium"/>
    <s v="Large"/>
    <x v="0"/>
    <s v="2010s"/>
    <s v="Cereal"/>
    <n v="7.5569408697396126E-3"/>
  </r>
  <r>
    <n v="2016"/>
    <s v="Uttar Pradesh"/>
    <s v="Azamgarh"/>
    <x v="1"/>
    <n v="7240"/>
    <n v="1619.72"/>
    <m/>
    <s v="Medium"/>
    <s v="Large"/>
    <x v="0"/>
    <s v="2010s"/>
    <s v="Cereal"/>
    <n v="0.22371823204419891"/>
  </r>
  <r>
    <n v="2016"/>
    <s v="Uttar Pradesh"/>
    <s v="Azamgarh"/>
    <x v="2"/>
    <n v="4730"/>
    <n v="1637.48"/>
    <m/>
    <s v="Medium"/>
    <s v="Medium"/>
    <x v="0"/>
    <s v="2010s"/>
    <s v="Pulse"/>
    <n v="0.34619027484143766"/>
  </r>
  <r>
    <n v="2017"/>
    <s v="Uttar Pradesh"/>
    <s v="Azamgarh"/>
    <x v="0"/>
    <n v="307360"/>
    <n v="2375.4499999999998"/>
    <m/>
    <s v="Medium"/>
    <s v="Large"/>
    <x v="0"/>
    <s v="2010s"/>
    <s v="Cereal"/>
    <n v="7.7285593440916183E-3"/>
  </r>
  <r>
    <n v="2017"/>
    <s v="Uttar Pradesh"/>
    <s v="Azamgarh"/>
    <x v="1"/>
    <n v="6440"/>
    <n v="1679.25"/>
    <m/>
    <s v="Medium"/>
    <s v="Large"/>
    <x v="0"/>
    <s v="2010s"/>
    <s v="Cereal"/>
    <n v="0.2607531055900621"/>
  </r>
  <r>
    <n v="2017"/>
    <s v="Uttar Pradesh"/>
    <s v="Azamgarh"/>
    <x v="2"/>
    <n v="4650"/>
    <n v="1052.05"/>
    <m/>
    <s v="Medium"/>
    <s v="Medium"/>
    <x v="0"/>
    <s v="2010s"/>
    <s v="Pulse"/>
    <n v="0.22624731182795699"/>
  </r>
  <r>
    <n v="2008"/>
    <s v="Uttar Pradesh"/>
    <s v="Lucknow"/>
    <x v="0"/>
    <n v="52480"/>
    <n v="2128.0500000000002"/>
    <m/>
    <s v="Medium"/>
    <s v="Large"/>
    <x v="0"/>
    <s v="2000s"/>
    <s v="Cereal"/>
    <n v="4.0549733231707318E-2"/>
  </r>
  <r>
    <n v="2008"/>
    <s v="Uttar Pradesh"/>
    <s v="Lucknow"/>
    <x v="1"/>
    <n v="1580"/>
    <n v="1208.8599999999999"/>
    <m/>
    <s v="Medium"/>
    <s v="Medium"/>
    <x v="0"/>
    <s v="2000s"/>
    <s v="Cereal"/>
    <n v="0.7651012658227847"/>
  </r>
  <r>
    <n v="2008"/>
    <s v="Uttar Pradesh"/>
    <s v="Lucknow"/>
    <x v="2"/>
    <n v="1360"/>
    <n v="1132.3499999999999"/>
    <m/>
    <s v="Medium"/>
    <s v="Medium"/>
    <x v="0"/>
    <s v="2000s"/>
    <s v="Pulse"/>
    <n v="0.83261029411764698"/>
  </r>
  <r>
    <n v="2008"/>
    <s v="Uttar Pradesh"/>
    <s v="Lucknow"/>
    <x v="3"/>
    <n v="80"/>
    <n v="250"/>
    <m/>
    <s v="Low"/>
    <s v="Small"/>
    <x v="0"/>
    <s v="2000s"/>
    <s v="Fiber"/>
    <n v="3.125"/>
  </r>
  <r>
    <n v="2009"/>
    <s v="Uttar Pradesh"/>
    <s v="Lucknow"/>
    <x v="0"/>
    <n v="48190"/>
    <n v="2205.85"/>
    <m/>
    <s v="Medium"/>
    <s v="Large"/>
    <x v="0"/>
    <s v="2000s"/>
    <s v="Cereal"/>
    <n v="4.5774019506121602E-2"/>
  </r>
  <r>
    <n v="2009"/>
    <s v="Uttar Pradesh"/>
    <s v="Lucknow"/>
    <x v="1"/>
    <n v="1540"/>
    <n v="1259.74"/>
    <m/>
    <s v="Medium"/>
    <s v="Medium"/>
    <x v="0"/>
    <s v="2000s"/>
    <s v="Cereal"/>
    <n v="0.81801298701298697"/>
  </r>
  <r>
    <n v="2009"/>
    <s v="Uttar Pradesh"/>
    <s v="Lucknow"/>
    <x v="2"/>
    <n v="1310"/>
    <n v="854.96"/>
    <m/>
    <s v="Low"/>
    <s v="Medium"/>
    <x v="0"/>
    <s v="2000s"/>
    <s v="Pulse"/>
    <n v="0.65264122137404579"/>
  </r>
  <r>
    <n v="2010"/>
    <s v="Uttar Pradesh"/>
    <s v="Lucknow"/>
    <x v="0"/>
    <n v="51540"/>
    <n v="1912.88"/>
    <m/>
    <s v="Medium"/>
    <s v="Large"/>
    <x v="0"/>
    <s v="2010s"/>
    <s v="Cereal"/>
    <n v="3.7114474194800157E-2"/>
  </r>
  <r>
    <n v="2010"/>
    <s v="Uttar Pradesh"/>
    <s v="Lucknow"/>
    <x v="1"/>
    <n v="1470"/>
    <n v="979.59"/>
    <m/>
    <s v="Low"/>
    <s v="Medium"/>
    <x v="0"/>
    <s v="2010s"/>
    <s v="Cereal"/>
    <n v="0.66638775510204085"/>
  </r>
  <r>
    <n v="2010"/>
    <s v="Uttar Pradesh"/>
    <s v="Lucknow"/>
    <x v="2"/>
    <n v="1190"/>
    <n v="613.45000000000005"/>
    <m/>
    <s v="Low"/>
    <s v="Medium"/>
    <x v="0"/>
    <s v="2010s"/>
    <s v="Pulse"/>
    <n v="0.51550420168067235"/>
  </r>
  <r>
    <n v="2010"/>
    <s v="Uttar Pradesh"/>
    <s v="Lucknow"/>
    <x v="3"/>
    <n v="120"/>
    <n v="250"/>
    <m/>
    <s v="Low"/>
    <s v="Small"/>
    <x v="0"/>
    <s v="2010s"/>
    <s v="Fiber"/>
    <n v="2.0833333333333335"/>
  </r>
  <r>
    <n v="2011"/>
    <s v="Uttar Pradesh"/>
    <s v="Lucknow"/>
    <x v="0"/>
    <n v="51580"/>
    <n v="2008.53"/>
    <m/>
    <s v="Medium"/>
    <s v="Large"/>
    <x v="0"/>
    <s v="2010s"/>
    <s v="Cereal"/>
    <n v="3.8940093059325318E-2"/>
  </r>
  <r>
    <n v="2011"/>
    <s v="Uttar Pradesh"/>
    <s v="Lucknow"/>
    <x v="1"/>
    <n v="1540"/>
    <n v="1136.3599999999999"/>
    <m/>
    <s v="Medium"/>
    <s v="Medium"/>
    <x v="0"/>
    <s v="2010s"/>
    <s v="Cereal"/>
    <n v="0.73789610389610383"/>
  </r>
  <r>
    <n v="2011"/>
    <s v="Uttar Pradesh"/>
    <s v="Lucknow"/>
    <x v="2"/>
    <n v="1000"/>
    <n v="1080"/>
    <m/>
    <s v="Medium"/>
    <s v="Medium"/>
    <x v="0"/>
    <s v="2010s"/>
    <s v="Pulse"/>
    <n v="1.08"/>
  </r>
  <r>
    <n v="2012"/>
    <s v="Uttar Pradesh"/>
    <s v="Lucknow"/>
    <x v="0"/>
    <n v="51140"/>
    <n v="2049.86"/>
    <m/>
    <s v="Medium"/>
    <s v="Large"/>
    <x v="0"/>
    <s v="2010s"/>
    <s v="Cereal"/>
    <n v="4.0083300743058277E-2"/>
  </r>
  <r>
    <n v="2012"/>
    <s v="Uttar Pradesh"/>
    <s v="Lucknow"/>
    <x v="1"/>
    <n v="1440"/>
    <n v="1493.06"/>
    <m/>
    <s v="Medium"/>
    <s v="Medium"/>
    <x v="0"/>
    <s v="2010s"/>
    <s v="Cereal"/>
    <n v="1.0368472222222223"/>
  </r>
  <r>
    <n v="2012"/>
    <s v="Uttar Pradesh"/>
    <s v="Lucknow"/>
    <x v="2"/>
    <n v="940"/>
    <n v="1180.8499999999999"/>
    <m/>
    <s v="Medium"/>
    <s v="Small"/>
    <x v="0"/>
    <s v="2010s"/>
    <s v="Pulse"/>
    <n v="1.2562234042553191"/>
  </r>
  <r>
    <n v="2013"/>
    <s v="Uttar Pradesh"/>
    <s v="Lucknow"/>
    <x v="0"/>
    <n v="52160"/>
    <n v="2025.88"/>
    <m/>
    <s v="Medium"/>
    <s v="Large"/>
    <x v="0"/>
    <s v="2010s"/>
    <s v="Cereal"/>
    <n v="3.8839723926380368E-2"/>
  </r>
  <r>
    <n v="2013"/>
    <s v="Uttar Pradesh"/>
    <s v="Lucknow"/>
    <x v="1"/>
    <n v="1260"/>
    <n v="1698.41"/>
    <m/>
    <s v="Medium"/>
    <s v="Medium"/>
    <x v="0"/>
    <s v="2010s"/>
    <s v="Cereal"/>
    <n v="1.3479444444444446"/>
  </r>
  <r>
    <n v="2013"/>
    <s v="Uttar Pradesh"/>
    <s v="Lucknow"/>
    <x v="2"/>
    <n v="1170"/>
    <n v="478.63"/>
    <m/>
    <s v="Low"/>
    <s v="Medium"/>
    <x v="0"/>
    <s v="2010s"/>
    <s v="Pulse"/>
    <n v="0.40908547008547008"/>
  </r>
  <r>
    <n v="2014"/>
    <s v="Uttar Pradesh"/>
    <s v="Lucknow"/>
    <x v="0"/>
    <n v="54130"/>
    <n v="2324.77"/>
    <m/>
    <s v="Medium"/>
    <s v="Large"/>
    <x v="0"/>
    <s v="2010s"/>
    <s v="Cereal"/>
    <n v="4.2947903196009607E-2"/>
  </r>
  <r>
    <n v="2014"/>
    <s v="Uttar Pradesh"/>
    <s v="Lucknow"/>
    <x v="1"/>
    <n v="1580"/>
    <n v="854.43"/>
    <m/>
    <s v="Low"/>
    <s v="Medium"/>
    <x v="0"/>
    <s v="2010s"/>
    <s v="Cereal"/>
    <n v="0.54077848101265824"/>
  </r>
  <r>
    <n v="2014"/>
    <s v="Uttar Pradesh"/>
    <s v="Lucknow"/>
    <x v="2"/>
    <n v="650"/>
    <n v="538.46"/>
    <m/>
    <s v="Low"/>
    <s v="Small"/>
    <x v="0"/>
    <s v="2010s"/>
    <s v="Pulse"/>
    <n v="0.82840000000000003"/>
  </r>
  <r>
    <n v="2015"/>
    <s v="Uttar Pradesh"/>
    <s v="Lucknow"/>
    <x v="0"/>
    <n v="52940"/>
    <n v="2026.26"/>
    <m/>
    <s v="Medium"/>
    <s v="Large"/>
    <x v="0"/>
    <s v="2010s"/>
    <s v="Cereal"/>
    <n v="3.8274650547789953E-2"/>
  </r>
  <r>
    <n v="2015"/>
    <s v="Uttar Pradesh"/>
    <s v="Lucknow"/>
    <x v="1"/>
    <n v="1110"/>
    <n v="1243.24"/>
    <m/>
    <s v="Medium"/>
    <s v="Medium"/>
    <x v="0"/>
    <s v="2010s"/>
    <s v="Cereal"/>
    <n v="1.120036036036036"/>
  </r>
  <r>
    <n v="2015"/>
    <s v="Uttar Pradesh"/>
    <s v="Lucknow"/>
    <x v="2"/>
    <n v="620"/>
    <n v="500"/>
    <m/>
    <s v="Low"/>
    <s v="Small"/>
    <x v="0"/>
    <s v="2010s"/>
    <s v="Pulse"/>
    <n v="0.80645161290322576"/>
  </r>
  <r>
    <n v="2016"/>
    <s v="Uttar Pradesh"/>
    <s v="Lucknow"/>
    <x v="0"/>
    <n v="63800"/>
    <n v="1948"/>
    <m/>
    <s v="Medium"/>
    <s v="Large"/>
    <x v="0"/>
    <s v="2010s"/>
    <s v="Cereal"/>
    <n v="3.0532915360501567E-2"/>
  </r>
  <r>
    <n v="2016"/>
    <s v="Uttar Pradesh"/>
    <s v="Lucknow"/>
    <x v="1"/>
    <n v="2900"/>
    <n v="1606.83"/>
    <m/>
    <s v="Medium"/>
    <s v="Medium"/>
    <x v="0"/>
    <s v="2010s"/>
    <s v="Cereal"/>
    <n v="0.5540793103448276"/>
  </r>
  <r>
    <n v="2016"/>
    <s v="Uttar Pradesh"/>
    <s v="Lucknow"/>
    <x v="2"/>
    <n v="880"/>
    <n v="750.85"/>
    <m/>
    <s v="Low"/>
    <s v="Small"/>
    <x v="0"/>
    <s v="2010s"/>
    <s v="Pulse"/>
    <n v="0.85323863636363639"/>
  </r>
  <r>
    <n v="2017"/>
    <s v="Uttar Pradesh"/>
    <s v="Lucknow"/>
    <x v="0"/>
    <n v="51620"/>
    <n v="2707"/>
    <m/>
    <s v="Medium"/>
    <s v="Large"/>
    <x v="0"/>
    <s v="2010s"/>
    <s v="Cereal"/>
    <n v="5.2440914374273534E-2"/>
  </r>
  <r>
    <n v="2017"/>
    <s v="Uttar Pradesh"/>
    <s v="Lucknow"/>
    <x v="1"/>
    <n v="1620"/>
    <n v="1166.56"/>
    <m/>
    <s v="Medium"/>
    <s v="Medium"/>
    <x v="0"/>
    <s v="2010s"/>
    <s v="Cereal"/>
    <n v="0.72009876543209872"/>
  </r>
  <r>
    <n v="2017"/>
    <s v="Uttar Pradesh"/>
    <s v="Lucknow"/>
    <x v="2"/>
    <n v="930"/>
    <n v="942.18"/>
    <m/>
    <s v="Low"/>
    <s v="Small"/>
    <x v="0"/>
    <s v="2010s"/>
    <s v="Pulse"/>
    <n v="1.0130967741935484"/>
  </r>
  <r>
    <n v="2008"/>
    <s v="Uttar Pradesh"/>
    <s v="Unnao"/>
    <x v="0"/>
    <n v="95990"/>
    <n v="2106.89"/>
    <m/>
    <s v="Medium"/>
    <s v="Large"/>
    <x v="0"/>
    <s v="2000s"/>
    <s v="Cereal"/>
    <n v="2.194905719345765E-2"/>
  </r>
  <r>
    <n v="2008"/>
    <s v="Uttar Pradesh"/>
    <s v="Unnao"/>
    <x v="1"/>
    <n v="35290"/>
    <n v="1243.1300000000001"/>
    <m/>
    <s v="Medium"/>
    <s v="Large"/>
    <x v="0"/>
    <s v="2000s"/>
    <s v="Cereal"/>
    <n v="3.522612638141117E-2"/>
  </r>
  <r>
    <n v="2008"/>
    <s v="Uttar Pradesh"/>
    <s v="Unnao"/>
    <x v="2"/>
    <n v="3990"/>
    <n v="1130.33"/>
    <m/>
    <s v="Medium"/>
    <s v="Medium"/>
    <x v="0"/>
    <s v="2000s"/>
    <s v="Pulse"/>
    <n v="0.28329072681704259"/>
  </r>
  <r>
    <n v="2009"/>
    <s v="Uttar Pradesh"/>
    <s v="Unnao"/>
    <x v="0"/>
    <n v="70560"/>
    <n v="1773.53"/>
    <m/>
    <s v="Medium"/>
    <s v="Large"/>
    <x v="0"/>
    <s v="2000s"/>
    <s v="Cereal"/>
    <n v="2.5135062358276644E-2"/>
  </r>
  <r>
    <n v="2009"/>
    <s v="Uttar Pradesh"/>
    <s v="Unnao"/>
    <x v="1"/>
    <n v="25290"/>
    <n v="1325.43"/>
    <m/>
    <s v="Medium"/>
    <s v="Large"/>
    <x v="0"/>
    <s v="2000s"/>
    <s v="Cereal"/>
    <n v="5.2409252669039147E-2"/>
  </r>
  <r>
    <n v="2009"/>
    <s v="Uttar Pradesh"/>
    <s v="Unnao"/>
    <x v="2"/>
    <n v="4040"/>
    <n v="851.49"/>
    <m/>
    <s v="Low"/>
    <s v="Medium"/>
    <x v="0"/>
    <s v="2000s"/>
    <s v="Pulse"/>
    <n v="0.21076485148514851"/>
  </r>
  <r>
    <n v="2010"/>
    <s v="Uttar Pradesh"/>
    <s v="Unnao"/>
    <x v="0"/>
    <n v="88190"/>
    <n v="1661.64"/>
    <m/>
    <s v="Medium"/>
    <s v="Large"/>
    <x v="0"/>
    <s v="2010s"/>
    <s v="Cereal"/>
    <n v="1.8841592017235516E-2"/>
  </r>
  <r>
    <n v="2010"/>
    <s v="Uttar Pradesh"/>
    <s v="Unnao"/>
    <x v="1"/>
    <n v="30060"/>
    <n v="779.44"/>
    <m/>
    <s v="Low"/>
    <s v="Large"/>
    <x v="0"/>
    <s v="2010s"/>
    <s v="Cereal"/>
    <n v="2.5929474384564208E-2"/>
  </r>
  <r>
    <n v="2010"/>
    <s v="Uttar Pradesh"/>
    <s v="Unnao"/>
    <x v="2"/>
    <n v="3400"/>
    <n v="614.71"/>
    <m/>
    <s v="Low"/>
    <s v="Medium"/>
    <x v="0"/>
    <s v="2010s"/>
    <s v="Pulse"/>
    <n v="0.18079705882352942"/>
  </r>
  <r>
    <n v="2011"/>
    <s v="Uttar Pradesh"/>
    <s v="Unnao"/>
    <x v="0"/>
    <n v="96840"/>
    <n v="1777.26"/>
    <m/>
    <s v="Medium"/>
    <s v="Large"/>
    <x v="0"/>
    <s v="2010s"/>
    <s v="Cereal"/>
    <n v="1.8352540272614622E-2"/>
  </r>
  <r>
    <n v="2011"/>
    <s v="Uttar Pradesh"/>
    <s v="Unnao"/>
    <x v="1"/>
    <n v="31530"/>
    <n v="1042.5"/>
    <m/>
    <s v="Medium"/>
    <s v="Large"/>
    <x v="0"/>
    <s v="2010s"/>
    <s v="Cereal"/>
    <n v="3.3063748810656518E-2"/>
  </r>
  <r>
    <n v="2011"/>
    <s v="Uttar Pradesh"/>
    <s v="Unnao"/>
    <x v="2"/>
    <n v="3220"/>
    <n v="1586.96"/>
    <m/>
    <s v="Medium"/>
    <s v="Medium"/>
    <x v="0"/>
    <s v="2010s"/>
    <s v="Pulse"/>
    <n v="0.49284472049689443"/>
  </r>
  <r>
    <n v="2012"/>
    <s v="Uttar Pradesh"/>
    <s v="Unnao"/>
    <x v="0"/>
    <n v="98280"/>
    <n v="1962.05"/>
    <m/>
    <s v="Medium"/>
    <s v="Large"/>
    <x v="0"/>
    <s v="2010s"/>
    <s v="Cereal"/>
    <n v="1.9963878713878714E-2"/>
  </r>
  <r>
    <n v="2012"/>
    <s v="Uttar Pradesh"/>
    <s v="Unnao"/>
    <x v="1"/>
    <n v="28520"/>
    <n v="1186.19"/>
    <m/>
    <s v="Medium"/>
    <s v="Large"/>
    <x v="0"/>
    <s v="2010s"/>
    <s v="Cereal"/>
    <n v="4.1591514726507718E-2"/>
  </r>
  <r>
    <n v="2012"/>
    <s v="Uttar Pradesh"/>
    <s v="Unnao"/>
    <x v="2"/>
    <n v="3070"/>
    <n v="1185.67"/>
    <m/>
    <s v="Medium"/>
    <s v="Medium"/>
    <x v="0"/>
    <s v="2010s"/>
    <s v="Pulse"/>
    <n v="0.38621172638436485"/>
  </r>
  <r>
    <n v="2013"/>
    <s v="Uttar Pradesh"/>
    <s v="Unnao"/>
    <x v="0"/>
    <n v="102460"/>
    <n v="2129.9"/>
    <m/>
    <s v="Medium"/>
    <s v="Large"/>
    <x v="0"/>
    <s v="2010s"/>
    <s v="Cereal"/>
    <n v="2.0787624438805389E-2"/>
  </r>
  <r>
    <n v="2013"/>
    <s v="Uttar Pradesh"/>
    <s v="Unnao"/>
    <x v="1"/>
    <n v="27930"/>
    <n v="1577.52"/>
    <m/>
    <s v="Medium"/>
    <s v="Large"/>
    <x v="0"/>
    <s v="2010s"/>
    <s v="Cereal"/>
    <n v="5.6481203007518799E-2"/>
  </r>
  <r>
    <n v="2013"/>
    <s v="Uttar Pradesh"/>
    <s v="Unnao"/>
    <x v="2"/>
    <n v="3040"/>
    <n v="473.68"/>
    <m/>
    <s v="Low"/>
    <s v="Medium"/>
    <x v="0"/>
    <s v="2010s"/>
    <s v="Pulse"/>
    <n v="0.15581578947368421"/>
  </r>
  <r>
    <n v="2014"/>
    <s v="Uttar Pradesh"/>
    <s v="Unnao"/>
    <x v="0"/>
    <n v="96440"/>
    <n v="1677.93"/>
    <m/>
    <s v="Medium"/>
    <s v="Large"/>
    <x v="0"/>
    <s v="2010s"/>
    <s v="Cereal"/>
    <n v="1.7398693488179181E-2"/>
  </r>
  <r>
    <n v="2014"/>
    <s v="Uttar Pradesh"/>
    <s v="Unnao"/>
    <x v="1"/>
    <n v="24570"/>
    <n v="1424.09"/>
    <m/>
    <s v="Medium"/>
    <s v="Large"/>
    <x v="0"/>
    <s v="2010s"/>
    <s v="Cereal"/>
    <n v="5.7960520960520956E-2"/>
  </r>
  <r>
    <n v="2014"/>
    <s v="Uttar Pradesh"/>
    <s v="Unnao"/>
    <x v="2"/>
    <n v="3040"/>
    <n v="506.58"/>
    <m/>
    <s v="Low"/>
    <s v="Medium"/>
    <x v="0"/>
    <s v="2010s"/>
    <s v="Pulse"/>
    <n v="0.16663815789473685"/>
  </r>
  <r>
    <n v="2015"/>
    <s v="Uttar Pradesh"/>
    <s v="Unnao"/>
    <x v="0"/>
    <n v="87260"/>
    <n v="1584"/>
    <m/>
    <s v="Medium"/>
    <s v="Large"/>
    <x v="0"/>
    <s v="2010s"/>
    <s v="Cereal"/>
    <n v="1.8152647261058905E-2"/>
  </r>
  <r>
    <n v="2015"/>
    <s v="Uttar Pradesh"/>
    <s v="Unnao"/>
    <x v="1"/>
    <n v="26070"/>
    <n v="1528.96"/>
    <m/>
    <s v="Medium"/>
    <s v="Large"/>
    <x v="0"/>
    <s v="2010s"/>
    <s v="Cereal"/>
    <n v="5.8648254698887611E-2"/>
  </r>
  <r>
    <n v="2015"/>
    <s v="Uttar Pradesh"/>
    <s v="Unnao"/>
    <x v="2"/>
    <n v="1850"/>
    <n v="778.38"/>
    <m/>
    <s v="Low"/>
    <s v="Medium"/>
    <x v="0"/>
    <s v="2010s"/>
    <s v="Pulse"/>
    <n v="0.42074594594594594"/>
  </r>
  <r>
    <n v="2016"/>
    <s v="Uttar Pradesh"/>
    <s v="Unnao"/>
    <x v="0"/>
    <n v="99890"/>
    <n v="1942"/>
    <m/>
    <s v="Medium"/>
    <s v="Large"/>
    <x v="0"/>
    <s v="2010s"/>
    <s v="Cereal"/>
    <n v="1.9441385524076486E-2"/>
  </r>
  <r>
    <n v="2016"/>
    <s v="Uttar Pradesh"/>
    <s v="Unnao"/>
    <x v="1"/>
    <n v="30980"/>
    <n v="1631.69"/>
    <m/>
    <s v="Medium"/>
    <s v="Large"/>
    <x v="0"/>
    <s v="2010s"/>
    <s v="Cereal"/>
    <n v="5.2669141381536479E-2"/>
  </r>
  <r>
    <n v="2016"/>
    <s v="Uttar Pradesh"/>
    <s v="Unnao"/>
    <x v="2"/>
    <n v="2590"/>
    <n v="892.28"/>
    <m/>
    <s v="Low"/>
    <s v="Medium"/>
    <x v="0"/>
    <s v="2010s"/>
    <s v="Pulse"/>
    <n v="0.34450965250965249"/>
  </r>
  <r>
    <n v="2017"/>
    <s v="Uttar Pradesh"/>
    <s v="Unnao"/>
    <x v="0"/>
    <n v="94990"/>
    <n v="2097"/>
    <m/>
    <s v="Medium"/>
    <s v="Large"/>
    <x v="0"/>
    <s v="2010s"/>
    <s v="Cereal"/>
    <n v="2.2076008000842196E-2"/>
  </r>
  <r>
    <n v="2017"/>
    <s v="Uttar Pradesh"/>
    <s v="Unnao"/>
    <x v="1"/>
    <n v="29230"/>
    <n v="2245.41"/>
    <m/>
    <s v="Medium"/>
    <s v="Large"/>
    <x v="0"/>
    <s v="2010s"/>
    <s v="Cereal"/>
    <n v="7.6818679438932599E-2"/>
  </r>
  <r>
    <n v="2017"/>
    <s v="Uttar Pradesh"/>
    <s v="Unnao"/>
    <x v="2"/>
    <n v="2970"/>
    <n v="1294.99"/>
    <m/>
    <s v="Medium"/>
    <s v="Medium"/>
    <x v="0"/>
    <s v="2010s"/>
    <s v="Pulse"/>
    <n v="0.43602356902356904"/>
  </r>
  <r>
    <n v="2008"/>
    <s v="Uttar Pradesh"/>
    <s v="Rae-Bareily"/>
    <x v="0"/>
    <n v="140690"/>
    <n v="2262.9899999999998"/>
    <m/>
    <s v="Medium"/>
    <s v="Large"/>
    <x v="0"/>
    <s v="2000s"/>
    <s v="Cereal"/>
    <n v="1.6084938517307554E-2"/>
  </r>
  <r>
    <n v="2008"/>
    <s v="Uttar Pradesh"/>
    <s v="Rae-Bareily"/>
    <x v="1"/>
    <n v="130"/>
    <n v="1153.8499999999999"/>
    <m/>
    <s v="Medium"/>
    <s v="Small"/>
    <x v="0"/>
    <s v="2000s"/>
    <s v="Cereal"/>
    <n v="8.8757692307692295"/>
  </r>
  <r>
    <n v="2008"/>
    <s v="Uttar Pradesh"/>
    <s v="Rae-Bareily"/>
    <x v="2"/>
    <n v="6430"/>
    <n v="1161.74"/>
    <m/>
    <s v="Medium"/>
    <s v="Large"/>
    <x v="0"/>
    <s v="2000s"/>
    <s v="Pulse"/>
    <n v="0.18067496111975118"/>
  </r>
  <r>
    <n v="2009"/>
    <s v="Uttar Pradesh"/>
    <s v="Rae-Bareily"/>
    <x v="0"/>
    <n v="135090"/>
    <n v="2194.17"/>
    <m/>
    <s v="Medium"/>
    <s v="Large"/>
    <x v="0"/>
    <s v="2000s"/>
    <s v="Cereal"/>
    <n v="1.6242282922496114E-2"/>
  </r>
  <r>
    <n v="2009"/>
    <s v="Uttar Pradesh"/>
    <s v="Rae-Bareily"/>
    <x v="1"/>
    <n v="70"/>
    <n v="1285.71"/>
    <m/>
    <s v="Medium"/>
    <s v="Small"/>
    <x v="0"/>
    <s v="2000s"/>
    <s v="Cereal"/>
    <n v="18.367285714285714"/>
  </r>
  <r>
    <n v="2009"/>
    <s v="Uttar Pradesh"/>
    <s v="Rae-Bareily"/>
    <x v="2"/>
    <n v="6030"/>
    <n v="928.69"/>
    <m/>
    <s v="Low"/>
    <s v="Large"/>
    <x v="0"/>
    <s v="2000s"/>
    <s v="Pulse"/>
    <n v="0.15401160862354893"/>
  </r>
  <r>
    <n v="2010"/>
    <s v="Uttar Pradesh"/>
    <s v="Rae-Bareily"/>
    <x v="0"/>
    <n v="134940"/>
    <n v="2118.4"/>
    <m/>
    <s v="Medium"/>
    <s v="Large"/>
    <x v="0"/>
    <s v="2010s"/>
    <s v="Cereal"/>
    <n v="1.5698829109233734E-2"/>
  </r>
  <r>
    <n v="2010"/>
    <s v="Uttar Pradesh"/>
    <s v="Rae-Bareily"/>
    <x v="1"/>
    <n v="290"/>
    <n v="950.56"/>
    <m/>
    <s v="Low"/>
    <s v="Small"/>
    <x v="0"/>
    <s v="2010s"/>
    <s v="Cereal"/>
    <n v="3.2777931034482757"/>
  </r>
  <r>
    <n v="2010"/>
    <s v="Uttar Pradesh"/>
    <s v="Rae-Bareily"/>
    <x v="2"/>
    <n v="7130"/>
    <n v="728.78"/>
    <m/>
    <s v="Low"/>
    <s v="Large"/>
    <x v="0"/>
    <s v="2010s"/>
    <s v="Pulse"/>
    <n v="0.10221318373071528"/>
  </r>
  <r>
    <n v="2011"/>
    <s v="Uttar Pradesh"/>
    <s v="Rae-Bareily"/>
    <x v="0"/>
    <n v="136950"/>
    <n v="2272.94"/>
    <m/>
    <s v="Medium"/>
    <s v="Large"/>
    <x v="0"/>
    <s v="2010s"/>
    <s v="Cereal"/>
    <n v="1.6596860167944507E-2"/>
  </r>
  <r>
    <n v="2011"/>
    <s v="Uttar Pradesh"/>
    <s v="Rae-Bareily"/>
    <x v="1"/>
    <n v="280"/>
    <n v="1076.31"/>
    <m/>
    <s v="Medium"/>
    <s v="Small"/>
    <x v="0"/>
    <s v="2010s"/>
    <s v="Cereal"/>
    <n v="3.8439642857142857"/>
  </r>
  <r>
    <n v="2011"/>
    <s v="Uttar Pradesh"/>
    <s v="Rae-Bareily"/>
    <x v="2"/>
    <n v="6660"/>
    <n v="1313.31"/>
    <m/>
    <s v="Medium"/>
    <s v="Large"/>
    <x v="0"/>
    <s v="2010s"/>
    <s v="Pulse"/>
    <n v="0.19719369369369369"/>
  </r>
  <r>
    <n v="2012"/>
    <s v="Uttar Pradesh"/>
    <s v="Rae-Bareily"/>
    <x v="0"/>
    <n v="135760"/>
    <n v="2493.2399999999998"/>
    <m/>
    <s v="Medium"/>
    <s v="Large"/>
    <x v="0"/>
    <s v="2010s"/>
    <s v="Cereal"/>
    <n v="1.8365055981143193E-2"/>
  </r>
  <r>
    <n v="2012"/>
    <s v="Uttar Pradesh"/>
    <s v="Rae-Bareily"/>
    <x v="1"/>
    <n v="240"/>
    <n v="1200.1500000000001"/>
    <m/>
    <s v="Medium"/>
    <s v="Small"/>
    <x v="0"/>
    <s v="2010s"/>
    <s v="Cereal"/>
    <n v="5.0006250000000003"/>
  </r>
  <r>
    <n v="2012"/>
    <s v="Uttar Pradesh"/>
    <s v="Rae-Bareily"/>
    <x v="2"/>
    <n v="5900"/>
    <n v="1133.48"/>
    <m/>
    <s v="Medium"/>
    <s v="Large"/>
    <x v="0"/>
    <s v="2010s"/>
    <s v="Pulse"/>
    <n v="0.19211525423728815"/>
  </r>
  <r>
    <n v="2013"/>
    <s v="Uttar Pradesh"/>
    <s v="Rae-Bareily"/>
    <x v="0"/>
    <n v="143000"/>
    <n v="2387.15"/>
    <m/>
    <s v="Medium"/>
    <s v="Large"/>
    <x v="0"/>
    <s v="2010s"/>
    <s v="Cereal"/>
    <n v="1.6693356643356645E-2"/>
  </r>
  <r>
    <n v="2013"/>
    <s v="Uttar Pradesh"/>
    <s v="Rae-Bareily"/>
    <x v="1"/>
    <n v="310"/>
    <n v="943.4"/>
    <m/>
    <s v="Low"/>
    <s v="Small"/>
    <x v="0"/>
    <s v="2010s"/>
    <s v="Cereal"/>
    <n v="3.0432258064516127"/>
  </r>
  <r>
    <n v="2013"/>
    <s v="Uttar Pradesh"/>
    <s v="Rae-Bareily"/>
    <x v="2"/>
    <n v="7220"/>
    <n v="471.42"/>
    <m/>
    <s v="Low"/>
    <s v="Large"/>
    <x v="0"/>
    <s v="2010s"/>
    <s v="Pulse"/>
    <n v="6.5293628808864274E-2"/>
  </r>
  <r>
    <n v="2014"/>
    <s v="Uttar Pradesh"/>
    <s v="Rae-Bareily"/>
    <x v="0"/>
    <n v="146520"/>
    <n v="2119.94"/>
    <m/>
    <s v="Medium"/>
    <s v="Large"/>
    <x v="0"/>
    <s v="2010s"/>
    <s v="Cereal"/>
    <n v="1.4468604968604968E-2"/>
  </r>
  <r>
    <n v="2014"/>
    <s v="Uttar Pradesh"/>
    <s v="Rae-Bareily"/>
    <x v="1"/>
    <n v="440"/>
    <n v="1387.47"/>
    <m/>
    <s v="Medium"/>
    <s v="Small"/>
    <x v="0"/>
    <s v="2010s"/>
    <s v="Cereal"/>
    <n v="3.1533409090909092"/>
  </r>
  <r>
    <n v="2014"/>
    <s v="Uttar Pradesh"/>
    <s v="Rae-Bareily"/>
    <x v="2"/>
    <n v="5750"/>
    <n v="226.17"/>
    <m/>
    <s v="Low"/>
    <s v="Large"/>
    <x v="0"/>
    <s v="2010s"/>
    <s v="Pulse"/>
    <n v="3.9333913043478261E-2"/>
  </r>
  <r>
    <n v="2015"/>
    <s v="Uttar Pradesh"/>
    <s v="Rae-Bareily"/>
    <x v="0"/>
    <n v="156590"/>
    <n v="2085.17"/>
    <m/>
    <s v="Medium"/>
    <s v="Large"/>
    <x v="0"/>
    <s v="2010s"/>
    <s v="Cereal"/>
    <n v="1.3316112139983396E-2"/>
  </r>
  <r>
    <n v="2015"/>
    <s v="Uttar Pradesh"/>
    <s v="Rae-Bareily"/>
    <x v="1"/>
    <n v="300"/>
    <n v="980.18"/>
    <m/>
    <s v="Low"/>
    <s v="Small"/>
    <x v="0"/>
    <s v="2010s"/>
    <s v="Cereal"/>
    <n v="3.2672666666666665"/>
  </r>
  <r>
    <n v="2015"/>
    <s v="Uttar Pradesh"/>
    <s v="Rae-Bareily"/>
    <x v="2"/>
    <n v="5910"/>
    <n v="136.59"/>
    <m/>
    <s v="Low"/>
    <s v="Large"/>
    <x v="0"/>
    <s v="2010s"/>
    <s v="Pulse"/>
    <n v="2.3111675126903555E-2"/>
  </r>
  <r>
    <n v="2016"/>
    <s v="Uttar Pradesh"/>
    <s v="Rae-Bareily"/>
    <x v="0"/>
    <n v="141090"/>
    <n v="2378.6999999999998"/>
    <m/>
    <s v="Medium"/>
    <s v="Large"/>
    <x v="0"/>
    <s v="2010s"/>
    <s v="Cereal"/>
    <n v="1.6859451413991068E-2"/>
  </r>
  <r>
    <n v="2016"/>
    <s v="Uttar Pradesh"/>
    <s v="Rae-Bareily"/>
    <x v="1"/>
    <n v="430"/>
    <n v="1464.65"/>
    <m/>
    <s v="Medium"/>
    <s v="Small"/>
    <x v="0"/>
    <s v="2010s"/>
    <s v="Cereal"/>
    <n v="3.4061627906976746"/>
  </r>
  <r>
    <n v="2016"/>
    <s v="Uttar Pradesh"/>
    <s v="Rae-Bareily"/>
    <x v="2"/>
    <n v="9120"/>
    <n v="1010.51"/>
    <m/>
    <s v="Medium"/>
    <s v="Large"/>
    <x v="0"/>
    <s v="2010s"/>
    <s v="Pulse"/>
    <n v="0.1108015350877193"/>
  </r>
  <r>
    <n v="2017"/>
    <s v="Uttar Pradesh"/>
    <s v="Rae-Bareily"/>
    <x v="0"/>
    <n v="140340"/>
    <n v="2442.0100000000002"/>
    <m/>
    <s v="Medium"/>
    <s v="Large"/>
    <x v="0"/>
    <s v="2010s"/>
    <s v="Cereal"/>
    <n v="1.740066980190965E-2"/>
  </r>
  <r>
    <n v="2017"/>
    <s v="Uttar Pradesh"/>
    <s v="Rae-Bareily"/>
    <x v="1"/>
    <n v="550"/>
    <n v="1856.48"/>
    <m/>
    <s v="Medium"/>
    <s v="Small"/>
    <x v="0"/>
    <s v="2010s"/>
    <s v="Cereal"/>
    <n v="3.3754181818181817"/>
  </r>
  <r>
    <n v="2017"/>
    <s v="Uttar Pradesh"/>
    <s v="Rae-Bareily"/>
    <x v="2"/>
    <n v="6460"/>
    <n v="895.51"/>
    <m/>
    <s v="Low"/>
    <s v="Large"/>
    <x v="0"/>
    <s v="2010s"/>
    <s v="Pulse"/>
    <n v="0.13862383900928793"/>
  </r>
  <r>
    <n v="2008"/>
    <s v="Uttar Pradesh"/>
    <s v="Sitapur"/>
    <x v="0"/>
    <n v="147150"/>
    <n v="1735.98"/>
    <m/>
    <s v="Medium"/>
    <s v="Large"/>
    <x v="0"/>
    <s v="2000s"/>
    <s v="Cereal"/>
    <n v="1.1797349643221202E-2"/>
  </r>
  <r>
    <n v="2008"/>
    <s v="Uttar Pradesh"/>
    <s v="Sitapur"/>
    <x v="1"/>
    <n v="16990"/>
    <n v="449.68"/>
    <m/>
    <s v="Low"/>
    <s v="Large"/>
    <x v="0"/>
    <s v="2000s"/>
    <s v="Cereal"/>
    <n v="2.6467333725721014E-2"/>
  </r>
  <r>
    <n v="2008"/>
    <s v="Uttar Pradesh"/>
    <s v="Sitapur"/>
    <x v="2"/>
    <n v="610"/>
    <n v="1131.1500000000001"/>
    <m/>
    <s v="Medium"/>
    <s v="Small"/>
    <x v="0"/>
    <s v="2000s"/>
    <s v="Pulse"/>
    <n v="1.8543442622950821"/>
  </r>
  <r>
    <n v="2009"/>
    <s v="Uttar Pradesh"/>
    <s v="Sitapur"/>
    <x v="0"/>
    <n v="157480"/>
    <n v="1839.41"/>
    <m/>
    <s v="Medium"/>
    <s v="Large"/>
    <x v="0"/>
    <s v="2000s"/>
    <s v="Cereal"/>
    <n v="1.1680276860553722E-2"/>
  </r>
  <r>
    <n v="2009"/>
    <s v="Uttar Pradesh"/>
    <s v="Sitapur"/>
    <x v="1"/>
    <n v="17470"/>
    <n v="813.39"/>
    <m/>
    <s v="Low"/>
    <s v="Large"/>
    <x v="0"/>
    <s v="2000s"/>
    <s v="Cereal"/>
    <n v="4.6559244419004005E-2"/>
  </r>
  <r>
    <n v="2009"/>
    <s v="Uttar Pradesh"/>
    <s v="Sitapur"/>
    <x v="2"/>
    <n v="850"/>
    <n v="847.06"/>
    <m/>
    <s v="Low"/>
    <s v="Small"/>
    <x v="0"/>
    <s v="2000s"/>
    <s v="Pulse"/>
    <n v="0.99654117647058815"/>
  </r>
  <r>
    <n v="2010"/>
    <s v="Uttar Pradesh"/>
    <s v="Sitapur"/>
    <x v="0"/>
    <n v="159030"/>
    <n v="1976.23"/>
    <m/>
    <s v="Medium"/>
    <s v="Large"/>
    <x v="0"/>
    <s v="2010s"/>
    <s v="Cereal"/>
    <n v="1.2426774822360561E-2"/>
  </r>
  <r>
    <n v="2010"/>
    <s v="Uttar Pradesh"/>
    <s v="Sitapur"/>
    <x v="1"/>
    <n v="15930"/>
    <n v="765.22"/>
    <m/>
    <s v="Low"/>
    <s v="Large"/>
    <x v="0"/>
    <s v="2010s"/>
    <s v="Cereal"/>
    <n v="4.8036409290646578E-2"/>
  </r>
  <r>
    <n v="2010"/>
    <s v="Uttar Pradesh"/>
    <s v="Sitapur"/>
    <x v="2"/>
    <n v="560"/>
    <n v="625"/>
    <m/>
    <s v="Low"/>
    <s v="Small"/>
    <x v="0"/>
    <s v="2010s"/>
    <s v="Pulse"/>
    <n v="1.1160714285714286"/>
  </r>
  <r>
    <n v="2011"/>
    <s v="Uttar Pradesh"/>
    <s v="Sitapur"/>
    <x v="0"/>
    <n v="162230"/>
    <n v="2221.17"/>
    <m/>
    <s v="Medium"/>
    <s v="Large"/>
    <x v="0"/>
    <s v="2010s"/>
    <s v="Cereal"/>
    <n v="1.3691487394439993E-2"/>
  </r>
  <r>
    <n v="2011"/>
    <s v="Uttar Pradesh"/>
    <s v="Sitapur"/>
    <x v="1"/>
    <n v="12940"/>
    <n v="731.84"/>
    <m/>
    <s v="Low"/>
    <s v="Large"/>
    <x v="0"/>
    <s v="2010s"/>
    <s v="Cereal"/>
    <n v="5.65564142194745E-2"/>
  </r>
  <r>
    <n v="2011"/>
    <s v="Uttar Pradesh"/>
    <s v="Sitapur"/>
    <x v="2"/>
    <n v="920"/>
    <n v="1076.0899999999999"/>
    <m/>
    <s v="Medium"/>
    <s v="Small"/>
    <x v="0"/>
    <s v="2010s"/>
    <s v="Pulse"/>
    <n v="1.1696630434782609"/>
  </r>
  <r>
    <n v="2012"/>
    <s v="Uttar Pradesh"/>
    <s v="Sitapur"/>
    <x v="0"/>
    <n v="162230"/>
    <n v="2394.9899999999998"/>
    <m/>
    <s v="Medium"/>
    <s v="Large"/>
    <x v="0"/>
    <s v="2010s"/>
    <s v="Cereal"/>
    <n v="1.4762929174628613E-2"/>
  </r>
  <r>
    <n v="2012"/>
    <s v="Uttar Pradesh"/>
    <s v="Sitapur"/>
    <x v="1"/>
    <n v="13230"/>
    <n v="962.21"/>
    <m/>
    <s v="Low"/>
    <s v="Large"/>
    <x v="0"/>
    <s v="2010s"/>
    <s v="Cereal"/>
    <n v="7.2729402872260013E-2"/>
  </r>
  <r>
    <n v="2012"/>
    <s v="Uttar Pradesh"/>
    <s v="Sitapur"/>
    <x v="2"/>
    <n v="250"/>
    <n v="1160"/>
    <m/>
    <s v="Medium"/>
    <s v="Small"/>
    <x v="0"/>
    <s v="2010s"/>
    <s v="Pulse"/>
    <n v="4.6399999999999997"/>
  </r>
  <r>
    <n v="2013"/>
    <s v="Uttar Pradesh"/>
    <s v="Sitapur"/>
    <x v="0"/>
    <n v="169740"/>
    <n v="2439.02"/>
    <m/>
    <s v="Medium"/>
    <s v="Large"/>
    <x v="0"/>
    <s v="2010s"/>
    <s v="Cereal"/>
    <n v="1.4369152821963002E-2"/>
  </r>
  <r>
    <n v="2013"/>
    <s v="Uttar Pradesh"/>
    <s v="Sitapur"/>
    <x v="1"/>
    <n v="11190"/>
    <n v="965.15"/>
    <m/>
    <s v="Low"/>
    <s v="Large"/>
    <x v="0"/>
    <s v="2010s"/>
    <s v="Cereal"/>
    <n v="8.6251117068811431E-2"/>
  </r>
  <r>
    <n v="2013"/>
    <s v="Uttar Pradesh"/>
    <s v="Sitapur"/>
    <x v="2"/>
    <n v="590"/>
    <n v="474.58"/>
    <m/>
    <s v="Low"/>
    <s v="Small"/>
    <x v="0"/>
    <s v="2010s"/>
    <s v="Pulse"/>
    <n v="0.80437288135593221"/>
  </r>
  <r>
    <n v="2014"/>
    <s v="Uttar Pradesh"/>
    <s v="Sitapur"/>
    <x v="0"/>
    <n v="164200"/>
    <n v="2333.0700000000002"/>
    <m/>
    <s v="Medium"/>
    <s v="Large"/>
    <x v="0"/>
    <s v="2010s"/>
    <s v="Cereal"/>
    <n v="1.4208708891595615E-2"/>
  </r>
  <r>
    <n v="2014"/>
    <s v="Uttar Pradesh"/>
    <s v="Sitapur"/>
    <x v="1"/>
    <n v="8980"/>
    <n v="895.32"/>
    <m/>
    <s v="Low"/>
    <s v="Large"/>
    <x v="0"/>
    <s v="2010s"/>
    <s v="Cereal"/>
    <n v="9.9701559020044545E-2"/>
  </r>
  <r>
    <n v="2014"/>
    <s v="Uttar Pradesh"/>
    <s v="Sitapur"/>
    <x v="2"/>
    <n v="480"/>
    <n v="541.66999999999996"/>
    <m/>
    <s v="Low"/>
    <s v="Small"/>
    <x v="0"/>
    <s v="2010s"/>
    <s v="Pulse"/>
    <n v="1.1284791666666665"/>
  </r>
  <r>
    <n v="2015"/>
    <s v="Uttar Pradesh"/>
    <s v="Sitapur"/>
    <x v="0"/>
    <n v="160520"/>
    <n v="2158.0500000000002"/>
    <m/>
    <s v="Medium"/>
    <s v="Large"/>
    <x v="0"/>
    <s v="2010s"/>
    <s v="Cereal"/>
    <n v="1.3444119112883131E-2"/>
  </r>
  <r>
    <n v="2015"/>
    <s v="Uttar Pradesh"/>
    <s v="Sitapur"/>
    <x v="1"/>
    <n v="8720"/>
    <n v="1027.52"/>
    <m/>
    <s v="Medium"/>
    <s v="Large"/>
    <x v="0"/>
    <s v="2010s"/>
    <s v="Cereal"/>
    <n v="0.11783486238532109"/>
  </r>
  <r>
    <n v="2015"/>
    <s v="Uttar Pradesh"/>
    <s v="Sitapur"/>
    <x v="2"/>
    <n v="340"/>
    <n v="500"/>
    <m/>
    <s v="Low"/>
    <s v="Small"/>
    <x v="0"/>
    <s v="2010s"/>
    <s v="Pulse"/>
    <n v="1.4705882352941178"/>
  </r>
  <r>
    <n v="2016"/>
    <s v="Uttar Pradesh"/>
    <s v="Sitapur"/>
    <x v="0"/>
    <n v="167970"/>
    <n v="2330"/>
    <m/>
    <s v="Medium"/>
    <s v="Large"/>
    <x v="0"/>
    <s v="2010s"/>
    <s v="Cereal"/>
    <n v="1.3871524677025659E-2"/>
  </r>
  <r>
    <n v="2016"/>
    <s v="Uttar Pradesh"/>
    <s v="Sitapur"/>
    <x v="1"/>
    <n v="15370"/>
    <n v="1254.08"/>
    <m/>
    <s v="Medium"/>
    <s v="Large"/>
    <x v="0"/>
    <s v="2010s"/>
    <s v="Cereal"/>
    <n v="8.1592713077423551E-2"/>
  </r>
  <r>
    <n v="2016"/>
    <s v="Uttar Pradesh"/>
    <s v="Sitapur"/>
    <x v="2"/>
    <n v="570"/>
    <n v="749.57"/>
    <m/>
    <s v="Low"/>
    <s v="Small"/>
    <x v="0"/>
    <s v="2010s"/>
    <s v="Pulse"/>
    <n v="1.3150350877192982"/>
  </r>
  <r>
    <n v="2017"/>
    <s v="Uttar Pradesh"/>
    <s v="Sitapur"/>
    <x v="0"/>
    <n v="163870"/>
    <n v="2344"/>
    <m/>
    <s v="Medium"/>
    <s v="Large"/>
    <x v="0"/>
    <s v="2010s"/>
    <s v="Cereal"/>
    <n v="1.4304021480441813E-2"/>
  </r>
  <r>
    <n v="2017"/>
    <s v="Uttar Pradesh"/>
    <s v="Sitapur"/>
    <x v="1"/>
    <n v="9970"/>
    <n v="915.23"/>
    <m/>
    <s v="Low"/>
    <s v="Large"/>
    <x v="0"/>
    <s v="2010s"/>
    <s v="Cereal"/>
    <n v="9.1798395185556672E-2"/>
  </r>
  <r>
    <n v="2017"/>
    <s v="Uttar Pradesh"/>
    <s v="Sitapur"/>
    <x v="2"/>
    <n v="500"/>
    <n v="942.46"/>
    <m/>
    <s v="Low"/>
    <s v="Small"/>
    <x v="0"/>
    <s v="2010s"/>
    <s v="Pulse"/>
    <n v="1.8849200000000002"/>
  </r>
  <r>
    <n v="2008"/>
    <s v="Uttar Pradesh"/>
    <s v="Hardoi"/>
    <x v="0"/>
    <n v="166730"/>
    <n v="2092.96"/>
    <m/>
    <s v="Medium"/>
    <s v="Large"/>
    <x v="0"/>
    <s v="2000s"/>
    <s v="Cereal"/>
    <n v="1.2552989863851737E-2"/>
  </r>
  <r>
    <n v="2008"/>
    <s v="Uttar Pradesh"/>
    <s v="Hardoi"/>
    <x v="1"/>
    <n v="49990"/>
    <n v="1479.3"/>
    <m/>
    <s v="Medium"/>
    <s v="Large"/>
    <x v="0"/>
    <s v="2000s"/>
    <s v="Cereal"/>
    <n v="2.9591918383676735E-2"/>
  </r>
  <r>
    <n v="2008"/>
    <s v="Uttar Pradesh"/>
    <s v="Hardoi"/>
    <x v="2"/>
    <n v="690"/>
    <n v="1130.43"/>
    <m/>
    <s v="Medium"/>
    <s v="Small"/>
    <x v="0"/>
    <s v="2000s"/>
    <s v="Pulse"/>
    <n v="1.638304347826087"/>
  </r>
  <r>
    <n v="2009"/>
    <s v="Uttar Pradesh"/>
    <s v="Hardoi"/>
    <x v="0"/>
    <n v="130230"/>
    <n v="2256.6999999999998"/>
    <m/>
    <s v="Medium"/>
    <s v="Large"/>
    <x v="0"/>
    <s v="2000s"/>
    <s v="Cereal"/>
    <n v="1.732857252553175E-2"/>
  </r>
  <r>
    <n v="2009"/>
    <s v="Uttar Pradesh"/>
    <s v="Hardoi"/>
    <x v="1"/>
    <n v="39180"/>
    <n v="1415.26"/>
    <m/>
    <s v="Medium"/>
    <s v="Large"/>
    <x v="0"/>
    <s v="2000s"/>
    <s v="Cereal"/>
    <n v="3.6122001020929044E-2"/>
  </r>
  <r>
    <n v="2009"/>
    <s v="Uttar Pradesh"/>
    <s v="Hardoi"/>
    <x v="2"/>
    <n v="750"/>
    <n v="853.33"/>
    <m/>
    <s v="Low"/>
    <s v="Small"/>
    <x v="0"/>
    <s v="2000s"/>
    <s v="Pulse"/>
    <n v="1.1377733333333333"/>
  </r>
  <r>
    <n v="2010"/>
    <s v="Uttar Pradesh"/>
    <s v="Hardoi"/>
    <x v="0"/>
    <n v="141170"/>
    <n v="2045.05"/>
    <m/>
    <s v="Medium"/>
    <s v="Large"/>
    <x v="0"/>
    <s v="2010s"/>
    <s v="Cereal"/>
    <n v="1.44864347949281E-2"/>
  </r>
  <r>
    <n v="2010"/>
    <s v="Uttar Pradesh"/>
    <s v="Hardoi"/>
    <x v="1"/>
    <n v="39700"/>
    <n v="1175.82"/>
    <m/>
    <s v="Medium"/>
    <s v="Large"/>
    <x v="0"/>
    <s v="2010s"/>
    <s v="Cereal"/>
    <n v="2.9617632241813602E-2"/>
  </r>
  <r>
    <n v="2010"/>
    <s v="Uttar Pradesh"/>
    <s v="Hardoi"/>
    <x v="2"/>
    <n v="710"/>
    <n v="605.63"/>
    <m/>
    <s v="Low"/>
    <s v="Small"/>
    <x v="0"/>
    <s v="2010s"/>
    <s v="Pulse"/>
    <n v="0.85299999999999998"/>
  </r>
  <r>
    <n v="2011"/>
    <s v="Uttar Pradesh"/>
    <s v="Hardoi"/>
    <x v="0"/>
    <n v="145250"/>
    <n v="2250.6"/>
    <m/>
    <s v="Medium"/>
    <s v="Large"/>
    <x v="0"/>
    <s v="2010s"/>
    <s v="Cereal"/>
    <n v="1.5494664371772805E-2"/>
  </r>
  <r>
    <n v="2011"/>
    <s v="Uttar Pradesh"/>
    <s v="Hardoi"/>
    <x v="1"/>
    <n v="37660"/>
    <n v="1321.83"/>
    <m/>
    <s v="Medium"/>
    <s v="Large"/>
    <x v="0"/>
    <s v="2010s"/>
    <s v="Cereal"/>
    <n v="3.5099044078597978E-2"/>
  </r>
  <r>
    <n v="2011"/>
    <s v="Uttar Pradesh"/>
    <s v="Hardoi"/>
    <x v="2"/>
    <n v="720"/>
    <n v="1083.33"/>
    <m/>
    <s v="Medium"/>
    <s v="Small"/>
    <x v="0"/>
    <s v="2010s"/>
    <s v="Pulse"/>
    <n v="1.5046249999999999"/>
  </r>
  <r>
    <n v="2012"/>
    <s v="Uttar Pradesh"/>
    <s v="Hardoi"/>
    <x v="0"/>
    <n v="144520"/>
    <n v="2453.92"/>
    <m/>
    <s v="Medium"/>
    <s v="Large"/>
    <x v="0"/>
    <s v="2010s"/>
    <s v="Cereal"/>
    <n v="1.697979518405757E-2"/>
  </r>
  <r>
    <n v="2012"/>
    <s v="Uttar Pradesh"/>
    <s v="Hardoi"/>
    <x v="1"/>
    <n v="36860"/>
    <n v="1915.36"/>
    <m/>
    <s v="Medium"/>
    <s v="Large"/>
    <x v="0"/>
    <s v="2010s"/>
    <s v="Cereal"/>
    <n v="5.1963103635377102E-2"/>
  </r>
  <r>
    <n v="2012"/>
    <s v="Uttar Pradesh"/>
    <s v="Hardoi"/>
    <x v="2"/>
    <n v="740"/>
    <n v="1175.68"/>
    <m/>
    <s v="Medium"/>
    <s v="Small"/>
    <x v="0"/>
    <s v="2010s"/>
    <s v="Pulse"/>
    <n v="1.5887567567567569"/>
  </r>
  <r>
    <n v="2013"/>
    <s v="Uttar Pradesh"/>
    <s v="Hardoi"/>
    <x v="0"/>
    <n v="149080"/>
    <n v="2516.1"/>
    <m/>
    <s v="Medium"/>
    <s v="Large"/>
    <x v="0"/>
    <s v="2010s"/>
    <s v="Cereal"/>
    <n v="1.6877515427958144E-2"/>
  </r>
  <r>
    <n v="2013"/>
    <s v="Uttar Pradesh"/>
    <s v="Hardoi"/>
    <x v="1"/>
    <n v="42790"/>
    <n v="1921.48"/>
    <m/>
    <s v="Medium"/>
    <s v="Large"/>
    <x v="0"/>
    <s v="2010s"/>
    <s v="Cereal"/>
    <n v="4.4904884318766068E-2"/>
  </r>
  <r>
    <n v="2013"/>
    <s v="Uttar Pradesh"/>
    <s v="Hardoi"/>
    <x v="2"/>
    <n v="890"/>
    <n v="471.91"/>
    <m/>
    <s v="Low"/>
    <s v="Small"/>
    <x v="0"/>
    <s v="2010s"/>
    <s v="Pulse"/>
    <n v="0.53023595505617982"/>
  </r>
  <r>
    <n v="2014"/>
    <s v="Uttar Pradesh"/>
    <s v="Hardoi"/>
    <x v="0"/>
    <n v="142230"/>
    <n v="1965.06"/>
    <m/>
    <s v="Medium"/>
    <s v="Large"/>
    <x v="0"/>
    <s v="2010s"/>
    <s v="Cereal"/>
    <n v="1.3816072558531955E-2"/>
  </r>
  <r>
    <n v="2014"/>
    <s v="Uttar Pradesh"/>
    <s v="Hardoi"/>
    <x v="1"/>
    <n v="33570"/>
    <n v="1694.67"/>
    <m/>
    <s v="Medium"/>
    <s v="Large"/>
    <x v="0"/>
    <s v="2010s"/>
    <s v="Cereal"/>
    <n v="5.0481680071492403E-2"/>
  </r>
  <r>
    <n v="2014"/>
    <s v="Uttar Pradesh"/>
    <s v="Hardoi"/>
    <x v="2"/>
    <n v="480"/>
    <n v="541.66999999999996"/>
    <m/>
    <s v="Low"/>
    <s v="Small"/>
    <x v="0"/>
    <s v="2010s"/>
    <s v="Pulse"/>
    <n v="1.1284791666666665"/>
  </r>
  <r>
    <n v="2015"/>
    <s v="Uttar Pradesh"/>
    <s v="Hardoi"/>
    <x v="0"/>
    <n v="133840"/>
    <n v="2256.0500000000002"/>
    <m/>
    <s v="Medium"/>
    <s v="Large"/>
    <x v="0"/>
    <s v="2010s"/>
    <s v="Cereal"/>
    <n v="1.6856320980274956E-2"/>
  </r>
  <r>
    <n v="2015"/>
    <s v="Uttar Pradesh"/>
    <s v="Hardoi"/>
    <x v="1"/>
    <n v="42950"/>
    <n v="2016.53"/>
    <m/>
    <s v="Medium"/>
    <s v="Large"/>
    <x v="0"/>
    <s v="2010s"/>
    <s v="Cereal"/>
    <n v="4.6950640279394641E-2"/>
  </r>
  <r>
    <n v="2015"/>
    <s v="Uttar Pradesh"/>
    <s v="Hardoi"/>
    <x v="2"/>
    <n v="500"/>
    <n v="500"/>
    <m/>
    <s v="Low"/>
    <s v="Small"/>
    <x v="0"/>
    <s v="2010s"/>
    <s v="Pulse"/>
    <n v="1"/>
  </r>
  <r>
    <n v="2016"/>
    <s v="Uttar Pradesh"/>
    <s v="Hardoi"/>
    <x v="0"/>
    <n v="141440"/>
    <n v="2395"/>
    <m/>
    <s v="Medium"/>
    <s v="Large"/>
    <x v="0"/>
    <s v="2010s"/>
    <s v="Cereal"/>
    <n v="1.6932975113122171E-2"/>
  </r>
  <r>
    <n v="2016"/>
    <s v="Uttar Pradesh"/>
    <s v="Hardoi"/>
    <x v="1"/>
    <n v="37340"/>
    <n v="2429"/>
    <m/>
    <s v="Medium"/>
    <s v="Large"/>
    <x v="0"/>
    <s v="2010s"/>
    <s v="Cereal"/>
    <n v="6.5050883770755227E-2"/>
  </r>
  <r>
    <n v="2016"/>
    <s v="Uttar Pradesh"/>
    <s v="Hardoi"/>
    <x v="2"/>
    <n v="590"/>
    <n v="750"/>
    <m/>
    <s v="Low"/>
    <s v="Small"/>
    <x v="0"/>
    <s v="2010s"/>
    <s v="Pulse"/>
    <n v="1.271186440677966"/>
  </r>
  <r>
    <n v="2017"/>
    <s v="Uttar Pradesh"/>
    <s v="Hardoi"/>
    <x v="0"/>
    <n v="149800"/>
    <n v="2518"/>
    <m/>
    <s v="Medium"/>
    <s v="Large"/>
    <x v="0"/>
    <s v="2010s"/>
    <s v="Cereal"/>
    <n v="1.6809078771695594E-2"/>
  </r>
  <r>
    <n v="2017"/>
    <s v="Uttar Pradesh"/>
    <s v="Hardoi"/>
    <x v="1"/>
    <n v="36160"/>
    <n v="2425.7399999999998"/>
    <m/>
    <s v="Medium"/>
    <s v="Large"/>
    <x v="0"/>
    <s v="2010s"/>
    <s v="Cereal"/>
    <n v="6.7083517699115039E-2"/>
  </r>
  <r>
    <n v="2017"/>
    <s v="Uttar Pradesh"/>
    <s v="Hardoi"/>
    <x v="2"/>
    <n v="1330"/>
    <n v="942.06"/>
    <m/>
    <s v="Low"/>
    <s v="Medium"/>
    <x v="0"/>
    <s v="2010s"/>
    <s v="Pulse"/>
    <n v="0.70831578947368412"/>
  </r>
  <r>
    <n v="2008"/>
    <s v="Uttar Pradesh"/>
    <s v="Kheri"/>
    <x v="0"/>
    <n v="182550"/>
    <n v="1796"/>
    <m/>
    <s v="Medium"/>
    <s v="Large"/>
    <x v="0"/>
    <s v="2000s"/>
    <s v="Cereal"/>
    <n v="9.8384004382360991E-3"/>
  </r>
  <r>
    <n v="2008"/>
    <s v="Uttar Pradesh"/>
    <s v="Kheri"/>
    <x v="1"/>
    <n v="9880"/>
    <n v="824.9"/>
    <m/>
    <s v="Low"/>
    <s v="Large"/>
    <x v="0"/>
    <s v="2000s"/>
    <s v="Cereal"/>
    <n v="8.3491902834008092E-2"/>
  </r>
  <r>
    <n v="2008"/>
    <s v="Uttar Pradesh"/>
    <s v="Kheri"/>
    <x v="2"/>
    <n v="90"/>
    <n v="1111.1099999999999"/>
    <m/>
    <s v="Medium"/>
    <s v="Small"/>
    <x v="0"/>
    <s v="2000s"/>
    <s v="Pulse"/>
    <n v="12.345666666666666"/>
  </r>
  <r>
    <n v="2009"/>
    <s v="Uttar Pradesh"/>
    <s v="Kheri"/>
    <x v="0"/>
    <n v="185140"/>
    <n v="1980.02"/>
    <m/>
    <s v="Medium"/>
    <s v="Large"/>
    <x v="0"/>
    <s v="2000s"/>
    <s v="Cereal"/>
    <n v="1.0694717511072701E-2"/>
  </r>
  <r>
    <n v="2009"/>
    <s v="Uttar Pradesh"/>
    <s v="Kheri"/>
    <x v="1"/>
    <n v="9690"/>
    <n v="887.51"/>
    <m/>
    <s v="Low"/>
    <s v="Large"/>
    <x v="0"/>
    <s v="2000s"/>
    <s v="Cereal"/>
    <n v="9.1590299277605772E-2"/>
  </r>
  <r>
    <n v="2009"/>
    <s v="Uttar Pradesh"/>
    <s v="Kheri"/>
    <x v="2"/>
    <n v="90"/>
    <n v="888.89"/>
    <m/>
    <s v="Low"/>
    <s v="Small"/>
    <x v="0"/>
    <s v="2000s"/>
    <s v="Pulse"/>
    <n v="9.8765555555555551"/>
  </r>
  <r>
    <n v="2010"/>
    <s v="Uttar Pradesh"/>
    <s v="Kheri"/>
    <x v="0"/>
    <n v="188220"/>
    <n v="2129.42"/>
    <m/>
    <s v="Medium"/>
    <s v="Large"/>
    <x v="0"/>
    <s v="2010s"/>
    <s v="Cereal"/>
    <n v="1.1313462968866221E-2"/>
  </r>
  <r>
    <n v="2010"/>
    <s v="Uttar Pradesh"/>
    <s v="Kheri"/>
    <x v="1"/>
    <n v="9810"/>
    <n v="833.84"/>
    <m/>
    <s v="Low"/>
    <s v="Large"/>
    <x v="0"/>
    <s v="2010s"/>
    <s v="Cereal"/>
    <n v="8.4998980632008156E-2"/>
  </r>
  <r>
    <n v="2010"/>
    <s v="Uttar Pradesh"/>
    <s v="Kheri"/>
    <x v="2"/>
    <n v="120"/>
    <n v="666.67"/>
    <m/>
    <s v="Low"/>
    <s v="Small"/>
    <x v="0"/>
    <s v="2010s"/>
    <s v="Pulse"/>
    <n v="5.5555833333333329"/>
  </r>
  <r>
    <n v="2011"/>
    <s v="Uttar Pradesh"/>
    <s v="Kheri"/>
    <x v="0"/>
    <n v="185390"/>
    <n v="2441.23"/>
    <m/>
    <s v="Medium"/>
    <s v="Large"/>
    <x v="0"/>
    <s v="2010s"/>
    <s v="Cereal"/>
    <n v="1.316807810561519E-2"/>
  </r>
  <r>
    <n v="2011"/>
    <s v="Uttar Pradesh"/>
    <s v="Kheri"/>
    <x v="1"/>
    <n v="9100"/>
    <n v="981.32"/>
    <m/>
    <s v="Low"/>
    <s v="Large"/>
    <x v="0"/>
    <s v="2010s"/>
    <s v="Cereal"/>
    <n v="0.10783736263736264"/>
  </r>
  <r>
    <n v="2011"/>
    <s v="Uttar Pradesh"/>
    <s v="Kheri"/>
    <x v="2"/>
    <n v="130"/>
    <n v="1076.92"/>
    <m/>
    <s v="Medium"/>
    <s v="Small"/>
    <x v="0"/>
    <s v="2010s"/>
    <s v="Pulse"/>
    <n v="8.2840000000000007"/>
  </r>
  <r>
    <n v="2012"/>
    <s v="Uttar Pradesh"/>
    <s v="Kheri"/>
    <x v="0"/>
    <n v="186680"/>
    <n v="2563"/>
    <m/>
    <s v="Medium"/>
    <s v="Large"/>
    <x v="0"/>
    <s v="2010s"/>
    <s v="Cereal"/>
    <n v="1.3729376473109064E-2"/>
  </r>
  <r>
    <n v="2012"/>
    <s v="Uttar Pradesh"/>
    <s v="Kheri"/>
    <x v="1"/>
    <n v="10220"/>
    <n v="1118.4000000000001"/>
    <m/>
    <s v="Medium"/>
    <s v="Large"/>
    <x v="0"/>
    <s v="2010s"/>
    <s v="Cereal"/>
    <n v="0.10943248532289629"/>
  </r>
  <r>
    <n v="2012"/>
    <s v="Uttar Pradesh"/>
    <s v="Kheri"/>
    <x v="2"/>
    <n v="150"/>
    <n v="1200"/>
    <m/>
    <s v="Medium"/>
    <s v="Small"/>
    <x v="0"/>
    <s v="2010s"/>
    <s v="Pulse"/>
    <n v="8"/>
  </r>
  <r>
    <n v="2013"/>
    <s v="Uttar Pradesh"/>
    <s v="Kheri"/>
    <x v="0"/>
    <n v="173560"/>
    <n v="2695.96"/>
    <m/>
    <s v="Medium"/>
    <s v="Large"/>
    <x v="0"/>
    <s v="2010s"/>
    <s v="Cereal"/>
    <n v="1.5533302604286703E-2"/>
  </r>
  <r>
    <n v="2013"/>
    <s v="Uttar Pradesh"/>
    <s v="Kheri"/>
    <x v="1"/>
    <n v="8280"/>
    <n v="1853.86"/>
    <m/>
    <s v="Medium"/>
    <s v="Large"/>
    <x v="0"/>
    <s v="2010s"/>
    <s v="Cereal"/>
    <n v="0.22389613526570046"/>
  </r>
  <r>
    <n v="2013"/>
    <s v="Uttar Pradesh"/>
    <s v="Kheri"/>
    <x v="2"/>
    <n v="230"/>
    <n v="478.26"/>
    <m/>
    <s v="Low"/>
    <s v="Small"/>
    <x v="0"/>
    <s v="2010s"/>
    <s v="Pulse"/>
    <n v="2.0793913043478263"/>
  </r>
  <r>
    <n v="2014"/>
    <s v="Uttar Pradesh"/>
    <s v="Kheri"/>
    <x v="0"/>
    <n v="157230"/>
    <n v="2723.91"/>
    <m/>
    <s v="Medium"/>
    <s v="Large"/>
    <x v="0"/>
    <s v="2010s"/>
    <s v="Cereal"/>
    <n v="1.7324365579087959E-2"/>
  </r>
  <r>
    <n v="2014"/>
    <s v="Uttar Pradesh"/>
    <s v="Kheri"/>
    <x v="1"/>
    <n v="7960"/>
    <n v="1399.5"/>
    <m/>
    <s v="Medium"/>
    <s v="Large"/>
    <x v="0"/>
    <s v="2010s"/>
    <s v="Cereal"/>
    <n v="0.17581658291457286"/>
  </r>
  <r>
    <n v="2014"/>
    <s v="Uttar Pradesh"/>
    <s v="Kheri"/>
    <x v="2"/>
    <n v="120"/>
    <n v="583.33000000000004"/>
    <m/>
    <s v="Low"/>
    <s v="Small"/>
    <x v="0"/>
    <s v="2010s"/>
    <s v="Pulse"/>
    <n v="4.8610833333333341"/>
  </r>
  <r>
    <n v="2015"/>
    <s v="Uttar Pradesh"/>
    <s v="Kheri"/>
    <x v="0"/>
    <n v="158810"/>
    <n v="2629.05"/>
    <m/>
    <s v="Medium"/>
    <s v="Large"/>
    <x v="0"/>
    <s v="2010s"/>
    <s v="Cereal"/>
    <n v="1.6554687991940056E-2"/>
  </r>
  <r>
    <n v="2015"/>
    <s v="Uttar Pradesh"/>
    <s v="Kheri"/>
    <x v="1"/>
    <n v="6500"/>
    <n v="1481.54"/>
    <m/>
    <s v="Medium"/>
    <s v="Large"/>
    <x v="0"/>
    <s v="2010s"/>
    <s v="Cereal"/>
    <n v="0.22792923076923077"/>
  </r>
  <r>
    <n v="2015"/>
    <s v="Uttar Pradesh"/>
    <s v="Kheri"/>
    <x v="2"/>
    <n v="70"/>
    <n v="428.57"/>
    <m/>
    <s v="Low"/>
    <s v="Small"/>
    <x v="0"/>
    <s v="2010s"/>
    <s v="Pulse"/>
    <n v="6.1224285714285713"/>
  </r>
  <r>
    <n v="2016"/>
    <s v="Uttar Pradesh"/>
    <s v="Kheri"/>
    <x v="0"/>
    <n v="182520"/>
    <n v="2774"/>
    <m/>
    <s v="Medium"/>
    <s v="Large"/>
    <x v="0"/>
    <s v="2010s"/>
    <s v="Cereal"/>
    <n v="1.519833442910366E-2"/>
  </r>
  <r>
    <n v="2016"/>
    <s v="Uttar Pradesh"/>
    <s v="Kheri"/>
    <x v="1"/>
    <n v="9820"/>
    <n v="1857.36"/>
    <m/>
    <s v="Medium"/>
    <s v="Large"/>
    <x v="0"/>
    <s v="2010s"/>
    <s v="Cereal"/>
    <n v="0.18914052953156821"/>
  </r>
  <r>
    <n v="2016"/>
    <s v="Uttar Pradesh"/>
    <s v="Kheri"/>
    <x v="2"/>
    <n v="330"/>
    <n v="751.53"/>
    <m/>
    <s v="Low"/>
    <s v="Small"/>
    <x v="0"/>
    <s v="2010s"/>
    <s v="Pulse"/>
    <n v="2.2773636363636363"/>
  </r>
  <r>
    <n v="2017"/>
    <s v="Uttar Pradesh"/>
    <s v="Kheri"/>
    <x v="0"/>
    <n v="181780"/>
    <n v="3126"/>
    <m/>
    <s v="High"/>
    <s v="Large"/>
    <x v="0"/>
    <s v="2010s"/>
    <s v="Cereal"/>
    <n v="1.7196611288370557E-2"/>
  </r>
  <r>
    <n v="2017"/>
    <s v="Uttar Pradesh"/>
    <s v="Kheri"/>
    <x v="1"/>
    <n v="8410"/>
    <n v="1541.1"/>
    <m/>
    <s v="Medium"/>
    <s v="Large"/>
    <x v="0"/>
    <s v="2010s"/>
    <s v="Cereal"/>
    <n v="0.18324613555291319"/>
  </r>
  <r>
    <n v="2017"/>
    <s v="Uttar Pradesh"/>
    <s v="Kheri"/>
    <x v="2"/>
    <n v="400"/>
    <n v="940.15"/>
    <m/>
    <s v="Low"/>
    <s v="Small"/>
    <x v="0"/>
    <s v="2010s"/>
    <s v="Pulse"/>
    <n v="2.3503750000000001"/>
  </r>
  <r>
    <n v="2008"/>
    <s v="Uttar Pradesh"/>
    <s v="Faizabad"/>
    <x v="0"/>
    <n v="210100"/>
    <n v="2556.02"/>
    <m/>
    <s v="Medium"/>
    <s v="Large"/>
    <x v="0"/>
    <s v="2000s"/>
    <s v="Cereal"/>
    <n v="1.2165730604474061E-2"/>
  </r>
  <r>
    <n v="2008"/>
    <s v="Uttar Pradesh"/>
    <s v="Faizabad"/>
    <x v="1"/>
    <n v="3490"/>
    <n v="974.21"/>
    <m/>
    <s v="Low"/>
    <s v="Medium"/>
    <x v="0"/>
    <s v="2000s"/>
    <s v="Cereal"/>
    <n v="0.27914326647564469"/>
  </r>
  <r>
    <n v="2008"/>
    <s v="Uttar Pradesh"/>
    <s v="Faizabad"/>
    <x v="2"/>
    <n v="2850"/>
    <n v="1028.07"/>
    <m/>
    <s v="Medium"/>
    <s v="Medium"/>
    <x v="0"/>
    <s v="2000s"/>
    <s v="Pulse"/>
    <n v="0.36072631578947367"/>
  </r>
  <r>
    <n v="2009"/>
    <s v="Uttar Pradesh"/>
    <s v="Faizabad"/>
    <x v="0"/>
    <n v="210460"/>
    <n v="2458.71"/>
    <m/>
    <s v="Medium"/>
    <s v="Large"/>
    <x v="0"/>
    <s v="2000s"/>
    <s v="Cereal"/>
    <n v="1.1682552504038773E-2"/>
  </r>
  <r>
    <n v="2009"/>
    <s v="Uttar Pradesh"/>
    <s v="Faizabad"/>
    <x v="1"/>
    <n v="3580"/>
    <n v="1243.02"/>
    <m/>
    <s v="Medium"/>
    <s v="Medium"/>
    <x v="0"/>
    <s v="2000s"/>
    <s v="Cereal"/>
    <n v="0.34721229050279329"/>
  </r>
  <r>
    <n v="2009"/>
    <s v="Uttar Pradesh"/>
    <s v="Faizabad"/>
    <x v="2"/>
    <n v="2740"/>
    <n v="1000"/>
    <m/>
    <s v="Medium"/>
    <s v="Medium"/>
    <x v="0"/>
    <s v="2000s"/>
    <s v="Pulse"/>
    <n v="0.36496350364963503"/>
  </r>
  <r>
    <n v="2010"/>
    <s v="Uttar Pradesh"/>
    <s v="Faizabad"/>
    <x v="0"/>
    <n v="213550"/>
    <n v="2430.25"/>
    <m/>
    <s v="Medium"/>
    <s v="Large"/>
    <x v="0"/>
    <s v="2010s"/>
    <s v="Cereal"/>
    <n v="1.138023881994849E-2"/>
  </r>
  <r>
    <n v="2010"/>
    <s v="Uttar Pradesh"/>
    <s v="Faizabad"/>
    <x v="1"/>
    <n v="3200"/>
    <n v="1171.8800000000001"/>
    <m/>
    <s v="Medium"/>
    <s v="Medium"/>
    <x v="0"/>
    <s v="2010s"/>
    <s v="Cereal"/>
    <n v="0.36621250000000005"/>
  </r>
  <r>
    <n v="2010"/>
    <s v="Uttar Pradesh"/>
    <s v="Faizabad"/>
    <x v="2"/>
    <n v="2810"/>
    <n v="1156.58"/>
    <m/>
    <s v="Medium"/>
    <s v="Medium"/>
    <x v="0"/>
    <s v="2010s"/>
    <s v="Pulse"/>
    <n v="0.41159430604982206"/>
  </r>
  <r>
    <n v="2011"/>
    <s v="Uttar Pradesh"/>
    <s v="Faizabad"/>
    <x v="0"/>
    <n v="214450"/>
    <n v="2552.81"/>
    <m/>
    <s v="Medium"/>
    <s v="Large"/>
    <x v="0"/>
    <s v="2010s"/>
    <s v="Cereal"/>
    <n v="1.1903986943343436E-2"/>
  </r>
  <r>
    <n v="2011"/>
    <s v="Uttar Pradesh"/>
    <s v="Faizabad"/>
    <x v="1"/>
    <n v="3330"/>
    <n v="1276.28"/>
    <m/>
    <s v="Medium"/>
    <s v="Medium"/>
    <x v="0"/>
    <s v="2010s"/>
    <s v="Cereal"/>
    <n v="0.38326726726726729"/>
  </r>
  <r>
    <n v="2011"/>
    <s v="Uttar Pradesh"/>
    <s v="Faizabad"/>
    <x v="2"/>
    <n v="2860"/>
    <n v="1405.59"/>
    <m/>
    <s v="Medium"/>
    <s v="Medium"/>
    <x v="0"/>
    <s v="2010s"/>
    <s v="Pulse"/>
    <n v="0.49146503496503496"/>
  </r>
  <r>
    <n v="2012"/>
    <s v="Uttar Pradesh"/>
    <s v="Faizabad"/>
    <x v="0"/>
    <n v="215590"/>
    <n v="2658.1"/>
    <m/>
    <s v="Medium"/>
    <s v="Large"/>
    <x v="0"/>
    <s v="2010s"/>
    <s v="Cereal"/>
    <n v="1.2329421587272137E-2"/>
  </r>
  <r>
    <n v="2012"/>
    <s v="Uttar Pradesh"/>
    <s v="Faizabad"/>
    <x v="1"/>
    <n v="3740"/>
    <n v="1395.72"/>
    <m/>
    <s v="Medium"/>
    <s v="Medium"/>
    <x v="0"/>
    <s v="2010s"/>
    <s v="Cereal"/>
    <n v="0.37318716577540106"/>
  </r>
  <r>
    <n v="2012"/>
    <s v="Uttar Pradesh"/>
    <s v="Faizabad"/>
    <x v="2"/>
    <n v="2970"/>
    <n v="909.09"/>
    <m/>
    <s v="Low"/>
    <s v="Medium"/>
    <x v="0"/>
    <s v="2010s"/>
    <s v="Pulse"/>
    <n v="0.30609090909090908"/>
  </r>
  <r>
    <n v="2013"/>
    <s v="Uttar Pradesh"/>
    <s v="Faizabad"/>
    <x v="0"/>
    <n v="219180"/>
    <n v="2677.11"/>
    <m/>
    <s v="Medium"/>
    <s v="Large"/>
    <x v="0"/>
    <s v="2010s"/>
    <s v="Cereal"/>
    <n v="1.221420750068437E-2"/>
  </r>
  <r>
    <n v="2013"/>
    <s v="Uttar Pradesh"/>
    <s v="Faizabad"/>
    <x v="1"/>
    <n v="2000"/>
    <n v="775"/>
    <m/>
    <s v="Low"/>
    <s v="Medium"/>
    <x v="0"/>
    <s v="2010s"/>
    <s v="Cereal"/>
    <n v="0.38750000000000001"/>
  </r>
  <r>
    <n v="2013"/>
    <s v="Uttar Pradesh"/>
    <s v="Faizabad"/>
    <x v="2"/>
    <n v="3000"/>
    <n v="370"/>
    <m/>
    <s v="Low"/>
    <s v="Medium"/>
    <x v="0"/>
    <s v="2010s"/>
    <s v="Pulse"/>
    <n v="0.12333333333333334"/>
  </r>
  <r>
    <n v="2014"/>
    <s v="Uttar Pradesh"/>
    <s v="Faizabad"/>
    <x v="0"/>
    <n v="213200"/>
    <n v="2338.27"/>
    <m/>
    <s v="Medium"/>
    <s v="Large"/>
    <x v="0"/>
    <s v="2010s"/>
    <s v="Cereal"/>
    <n v="1.0967495309568481E-2"/>
  </r>
  <r>
    <n v="2014"/>
    <s v="Uttar Pradesh"/>
    <s v="Faizabad"/>
    <x v="1"/>
    <n v="3610"/>
    <n v="1265.93"/>
    <m/>
    <s v="Medium"/>
    <s v="Medium"/>
    <x v="0"/>
    <s v="2010s"/>
    <s v="Cereal"/>
    <n v="0.35067313019390584"/>
  </r>
  <r>
    <n v="2014"/>
    <s v="Uttar Pradesh"/>
    <s v="Faizabad"/>
    <x v="2"/>
    <n v="3800"/>
    <n v="315.79000000000002"/>
    <m/>
    <s v="Low"/>
    <s v="Medium"/>
    <x v="0"/>
    <s v="2010s"/>
    <s v="Pulse"/>
    <n v="8.3102631578947372E-2"/>
  </r>
  <r>
    <n v="2015"/>
    <s v="Uttar Pradesh"/>
    <s v="Faizabad"/>
    <x v="0"/>
    <n v="205400"/>
    <n v="2100.54"/>
    <m/>
    <s v="Medium"/>
    <s v="Large"/>
    <x v="0"/>
    <s v="2010s"/>
    <s v="Cereal"/>
    <n v="1.0226582278481012E-2"/>
  </r>
  <r>
    <n v="2015"/>
    <s v="Uttar Pradesh"/>
    <s v="Faizabad"/>
    <x v="1"/>
    <n v="4170"/>
    <n v="1093.53"/>
    <m/>
    <s v="Medium"/>
    <s v="Medium"/>
    <x v="0"/>
    <s v="2010s"/>
    <s v="Cereal"/>
    <n v="0.26223741007194246"/>
  </r>
  <r>
    <n v="2015"/>
    <s v="Uttar Pradesh"/>
    <s v="Faizabad"/>
    <x v="2"/>
    <n v="2800"/>
    <n v="603.57000000000005"/>
    <m/>
    <s v="Low"/>
    <s v="Medium"/>
    <x v="0"/>
    <s v="2010s"/>
    <s v="Pulse"/>
    <n v="0.2155607142857143"/>
  </r>
  <r>
    <n v="2016"/>
    <s v="Uttar Pradesh"/>
    <s v="Faizabad"/>
    <x v="0"/>
    <n v="213980"/>
    <n v="2548.56"/>
    <m/>
    <s v="Medium"/>
    <s v="Large"/>
    <x v="0"/>
    <s v="2010s"/>
    <s v="Cereal"/>
    <n v="1.1910271988036264E-2"/>
  </r>
  <r>
    <n v="2016"/>
    <s v="Uttar Pradesh"/>
    <s v="Faizabad"/>
    <x v="1"/>
    <n v="3190"/>
    <n v="1338.24"/>
    <m/>
    <s v="Medium"/>
    <s v="Medium"/>
    <x v="0"/>
    <s v="2010s"/>
    <s v="Cereal"/>
    <n v="0.41951097178683389"/>
  </r>
  <r>
    <n v="2016"/>
    <s v="Uttar Pradesh"/>
    <s v="Faizabad"/>
    <x v="2"/>
    <n v="2980"/>
    <n v="1791.55"/>
    <m/>
    <s v="Medium"/>
    <s v="Medium"/>
    <x v="0"/>
    <s v="2010s"/>
    <s v="Pulse"/>
    <n v="0.60119127516778526"/>
  </r>
  <r>
    <n v="2017"/>
    <s v="Uttar Pradesh"/>
    <s v="Faizabad"/>
    <x v="0"/>
    <n v="220250"/>
    <n v="2921.54"/>
    <m/>
    <s v="Medium"/>
    <s v="Large"/>
    <x v="0"/>
    <s v="2010s"/>
    <s v="Cereal"/>
    <n v="1.3264653802497162E-2"/>
  </r>
  <r>
    <n v="2017"/>
    <s v="Uttar Pradesh"/>
    <s v="Faizabad"/>
    <x v="1"/>
    <n v="3590"/>
    <n v="1938.7"/>
    <m/>
    <s v="Medium"/>
    <s v="Medium"/>
    <x v="0"/>
    <s v="2010s"/>
    <s v="Cereal"/>
    <n v="0.5400278551532034"/>
  </r>
  <r>
    <n v="2017"/>
    <s v="Uttar Pradesh"/>
    <s v="Faizabad"/>
    <x v="2"/>
    <n v="2910"/>
    <n v="753.61"/>
    <m/>
    <s v="Low"/>
    <s v="Medium"/>
    <x v="0"/>
    <s v="2010s"/>
    <s v="Pulse"/>
    <n v="0.2589725085910653"/>
  </r>
  <r>
    <n v="2008"/>
    <s v="Uttar Pradesh"/>
    <s v="Gonda"/>
    <x v="0"/>
    <n v="227800"/>
    <n v="2352.85"/>
    <m/>
    <s v="Medium"/>
    <s v="Large"/>
    <x v="0"/>
    <s v="2000s"/>
    <s v="Cereal"/>
    <n v="1.0328577699736611E-2"/>
  </r>
  <r>
    <n v="2008"/>
    <s v="Uttar Pradesh"/>
    <s v="Gonda"/>
    <x v="1"/>
    <n v="59350"/>
    <n v="646.16999999999996"/>
    <m/>
    <s v="Low"/>
    <s v="Large"/>
    <x v="0"/>
    <s v="2000s"/>
    <s v="Cereal"/>
    <n v="1.0887447346251052E-2"/>
  </r>
  <r>
    <n v="2008"/>
    <s v="Uttar Pradesh"/>
    <s v="Gonda"/>
    <x v="2"/>
    <n v="1200"/>
    <n v="1000"/>
    <m/>
    <s v="Medium"/>
    <s v="Medium"/>
    <x v="0"/>
    <s v="2000s"/>
    <s v="Pulse"/>
    <n v="0.83333333333333337"/>
  </r>
  <r>
    <n v="2009"/>
    <s v="Uttar Pradesh"/>
    <s v="Gonda"/>
    <x v="0"/>
    <n v="224630"/>
    <n v="1963.63"/>
    <m/>
    <s v="Medium"/>
    <s v="Large"/>
    <x v="0"/>
    <s v="2000s"/>
    <s v="Cereal"/>
    <n v="8.7416195521524288E-3"/>
  </r>
  <r>
    <n v="2009"/>
    <s v="Uttar Pradesh"/>
    <s v="Gonda"/>
    <x v="1"/>
    <n v="62460"/>
    <n v="1066.1199999999999"/>
    <m/>
    <s v="Medium"/>
    <s v="Large"/>
    <x v="0"/>
    <s v="2000s"/>
    <s v="Cereal"/>
    <n v="1.7068844060198526E-2"/>
  </r>
  <r>
    <n v="2009"/>
    <s v="Uttar Pradesh"/>
    <s v="Gonda"/>
    <x v="2"/>
    <n v="1150"/>
    <n v="834.78"/>
    <m/>
    <s v="Low"/>
    <s v="Medium"/>
    <x v="0"/>
    <s v="2000s"/>
    <s v="Pulse"/>
    <n v="0.72589565217391305"/>
  </r>
  <r>
    <n v="2010"/>
    <s v="Uttar Pradesh"/>
    <s v="Gonda"/>
    <x v="0"/>
    <n v="229060"/>
    <n v="2223.17"/>
    <m/>
    <s v="Medium"/>
    <s v="Large"/>
    <x v="0"/>
    <s v="2010s"/>
    <s v="Cereal"/>
    <n v="9.7056229808783721E-3"/>
  </r>
  <r>
    <n v="2010"/>
    <s v="Uttar Pradesh"/>
    <s v="Gonda"/>
    <x v="1"/>
    <n v="62130"/>
    <n v="1033.48"/>
    <m/>
    <s v="Medium"/>
    <s v="Large"/>
    <x v="0"/>
    <s v="2010s"/>
    <s v="Cereal"/>
    <n v="1.6634154192821504E-2"/>
  </r>
  <r>
    <n v="2010"/>
    <s v="Uttar Pradesh"/>
    <s v="Gonda"/>
    <x v="2"/>
    <n v="1150"/>
    <n v="886.96"/>
    <m/>
    <s v="Low"/>
    <s v="Medium"/>
    <x v="0"/>
    <s v="2010s"/>
    <s v="Pulse"/>
    <n v="0.77126956521739132"/>
  </r>
  <r>
    <n v="2011"/>
    <s v="Uttar Pradesh"/>
    <s v="Gonda"/>
    <x v="0"/>
    <n v="234180"/>
    <n v="2248.19"/>
    <m/>
    <s v="Medium"/>
    <s v="Large"/>
    <x v="0"/>
    <s v="2010s"/>
    <s v="Cereal"/>
    <n v="9.6002647536083362E-3"/>
  </r>
  <r>
    <n v="2011"/>
    <s v="Uttar Pradesh"/>
    <s v="Gonda"/>
    <x v="1"/>
    <n v="58990"/>
    <n v="1094.08"/>
    <m/>
    <s v="Medium"/>
    <s v="Large"/>
    <x v="0"/>
    <s v="2010s"/>
    <s v="Cereal"/>
    <n v="1.8546872351245972E-2"/>
  </r>
  <r>
    <n v="2011"/>
    <s v="Uttar Pradesh"/>
    <s v="Gonda"/>
    <x v="2"/>
    <n v="1160"/>
    <n v="1172.4100000000001"/>
    <m/>
    <s v="Medium"/>
    <s v="Medium"/>
    <x v="0"/>
    <s v="2010s"/>
    <s v="Pulse"/>
    <n v="1.0106982758620691"/>
  </r>
  <r>
    <n v="2012"/>
    <s v="Uttar Pradesh"/>
    <s v="Gonda"/>
    <x v="0"/>
    <n v="228790"/>
    <n v="2339.6999999999998"/>
    <m/>
    <s v="Medium"/>
    <s v="Large"/>
    <x v="0"/>
    <s v="2010s"/>
    <s v="Cereal"/>
    <n v="1.0226408496874862E-2"/>
  </r>
  <r>
    <n v="2012"/>
    <s v="Uttar Pradesh"/>
    <s v="Gonda"/>
    <x v="1"/>
    <n v="57120"/>
    <n v="1173.67"/>
    <m/>
    <s v="Medium"/>
    <s v="Large"/>
    <x v="0"/>
    <s v="2010s"/>
    <s v="Cereal"/>
    <n v="2.0547443977591038E-2"/>
  </r>
  <r>
    <n v="2012"/>
    <s v="Uttar Pradesh"/>
    <s v="Gonda"/>
    <x v="2"/>
    <n v="1180"/>
    <n v="1110.17"/>
    <m/>
    <s v="Medium"/>
    <s v="Medium"/>
    <x v="0"/>
    <s v="2010s"/>
    <s v="Pulse"/>
    <n v="0.9408220338983051"/>
  </r>
  <r>
    <n v="2013"/>
    <s v="Uttar Pradesh"/>
    <s v="Gonda"/>
    <x v="0"/>
    <n v="232160"/>
    <n v="2340.54"/>
    <m/>
    <s v="Medium"/>
    <s v="Large"/>
    <x v="0"/>
    <s v="2010s"/>
    <s v="Cereal"/>
    <n v="1.0081581667815299E-2"/>
  </r>
  <r>
    <n v="2013"/>
    <s v="Uttar Pradesh"/>
    <s v="Gonda"/>
    <x v="1"/>
    <n v="48400"/>
    <n v="1148.97"/>
    <m/>
    <s v="Medium"/>
    <s v="Large"/>
    <x v="0"/>
    <s v="2010s"/>
    <s v="Cereal"/>
    <n v="2.3739049586776861E-2"/>
  </r>
  <r>
    <n v="2013"/>
    <s v="Uttar Pradesh"/>
    <s v="Gonda"/>
    <x v="2"/>
    <n v="980"/>
    <n v="428.57"/>
    <m/>
    <s v="Low"/>
    <s v="Small"/>
    <x v="0"/>
    <s v="2010s"/>
    <s v="Pulse"/>
    <n v="0.43731632653061225"/>
  </r>
  <r>
    <n v="2014"/>
    <s v="Uttar Pradesh"/>
    <s v="Gonda"/>
    <x v="0"/>
    <n v="242560"/>
    <n v="1965.41"/>
    <m/>
    <s v="Medium"/>
    <s v="Large"/>
    <x v="0"/>
    <s v="2010s"/>
    <s v="Cereal"/>
    <n v="8.1027786939313982E-3"/>
  </r>
  <r>
    <n v="2014"/>
    <s v="Uttar Pradesh"/>
    <s v="Gonda"/>
    <x v="1"/>
    <n v="54770"/>
    <n v="1212.71"/>
    <m/>
    <s v="Medium"/>
    <s v="Large"/>
    <x v="0"/>
    <s v="2010s"/>
    <s v="Cereal"/>
    <n v="2.2141865985028302E-2"/>
  </r>
  <r>
    <n v="2014"/>
    <s v="Uttar Pradesh"/>
    <s v="Gonda"/>
    <x v="2"/>
    <n v="1070"/>
    <n v="299.07"/>
    <m/>
    <s v="Low"/>
    <s v="Medium"/>
    <x v="0"/>
    <s v="2010s"/>
    <s v="Pulse"/>
    <n v="0.27950467289719627"/>
  </r>
  <r>
    <n v="2015"/>
    <s v="Uttar Pradesh"/>
    <s v="Gonda"/>
    <x v="0"/>
    <n v="232820"/>
    <n v="1941.63"/>
    <m/>
    <s v="Medium"/>
    <s v="Large"/>
    <x v="0"/>
    <s v="2010s"/>
    <s v="Cereal"/>
    <n v="8.339618589468259E-3"/>
  </r>
  <r>
    <n v="2015"/>
    <s v="Uttar Pradesh"/>
    <s v="Gonda"/>
    <x v="1"/>
    <n v="27290"/>
    <n v="1086.48"/>
    <m/>
    <s v="Medium"/>
    <s v="Large"/>
    <x v="0"/>
    <s v="2010s"/>
    <s v="Cereal"/>
    <n v="3.981238548919018E-2"/>
  </r>
  <r>
    <n v="2015"/>
    <s v="Uttar Pradesh"/>
    <s v="Gonda"/>
    <x v="2"/>
    <n v="1590"/>
    <n v="974.84"/>
    <m/>
    <s v="Low"/>
    <s v="Medium"/>
    <x v="0"/>
    <s v="2010s"/>
    <s v="Pulse"/>
    <n v="0.61310691823899377"/>
  </r>
  <r>
    <n v="2016"/>
    <s v="Uttar Pradesh"/>
    <s v="Gonda"/>
    <x v="0"/>
    <n v="247760"/>
    <n v="2237.0500000000002"/>
    <m/>
    <s v="Medium"/>
    <s v="Large"/>
    <x v="0"/>
    <s v="2010s"/>
    <s v="Cereal"/>
    <n v="9.0291007426541829E-3"/>
  </r>
  <r>
    <n v="2016"/>
    <s v="Uttar Pradesh"/>
    <s v="Gonda"/>
    <x v="1"/>
    <n v="55670"/>
    <n v="1244.32"/>
    <m/>
    <s v="Medium"/>
    <s v="Large"/>
    <x v="0"/>
    <s v="2010s"/>
    <s v="Cereal"/>
    <n v="2.2351715466139749E-2"/>
  </r>
  <r>
    <n v="2016"/>
    <s v="Uttar Pradesh"/>
    <s v="Gonda"/>
    <x v="2"/>
    <n v="1340"/>
    <n v="1085.57"/>
    <m/>
    <s v="Medium"/>
    <s v="Medium"/>
    <x v="0"/>
    <s v="2010s"/>
    <s v="Pulse"/>
    <n v="0.81012686567164172"/>
  </r>
  <r>
    <n v="2017"/>
    <s v="Uttar Pradesh"/>
    <s v="Gonda"/>
    <x v="0"/>
    <n v="232550"/>
    <n v="2394.98"/>
    <m/>
    <s v="Medium"/>
    <s v="Large"/>
    <x v="0"/>
    <s v="2010s"/>
    <s v="Cereal"/>
    <n v="1.0298774457105999E-2"/>
  </r>
  <r>
    <n v="2017"/>
    <s v="Uttar Pradesh"/>
    <s v="Gonda"/>
    <x v="1"/>
    <n v="51000"/>
    <n v="1278.78"/>
    <m/>
    <s v="Medium"/>
    <s v="Large"/>
    <x v="0"/>
    <s v="2010s"/>
    <s v="Cereal"/>
    <n v="2.5074117647058823E-2"/>
  </r>
  <r>
    <n v="2017"/>
    <s v="Uttar Pradesh"/>
    <s v="Gonda"/>
    <x v="2"/>
    <n v="1120"/>
    <n v="1047.24"/>
    <m/>
    <s v="Medium"/>
    <s v="Medium"/>
    <x v="0"/>
    <s v="2010s"/>
    <s v="Pulse"/>
    <n v="0.9350357142857143"/>
  </r>
  <r>
    <n v="2008"/>
    <s v="Uttar Pradesh"/>
    <s v="Bahraich"/>
    <x v="0"/>
    <n v="229590"/>
    <n v="2071.9499999999998"/>
    <m/>
    <s v="Medium"/>
    <s v="Large"/>
    <x v="0"/>
    <s v="2000s"/>
    <s v="Cereal"/>
    <n v="9.024565529857571E-3"/>
  </r>
  <r>
    <n v="2008"/>
    <s v="Uttar Pradesh"/>
    <s v="Bahraich"/>
    <x v="1"/>
    <n v="89710"/>
    <n v="975.37"/>
    <m/>
    <s v="Low"/>
    <s v="Large"/>
    <x v="0"/>
    <s v="2000s"/>
    <s v="Cereal"/>
    <n v="1.08724779846171E-2"/>
  </r>
  <r>
    <n v="2008"/>
    <s v="Uttar Pradesh"/>
    <s v="Bahraich"/>
    <x v="2"/>
    <n v="660"/>
    <n v="1015.15"/>
    <m/>
    <s v="Medium"/>
    <s v="Small"/>
    <x v="0"/>
    <s v="2000s"/>
    <s v="Pulse"/>
    <n v="1.5381060606060606"/>
  </r>
  <r>
    <n v="2009"/>
    <s v="Uttar Pradesh"/>
    <s v="Bahraich"/>
    <x v="0"/>
    <n v="230870"/>
    <n v="2055.0500000000002"/>
    <m/>
    <s v="Medium"/>
    <s v="Large"/>
    <x v="0"/>
    <s v="2000s"/>
    <s v="Cereal"/>
    <n v="8.9013297526746669E-3"/>
  </r>
  <r>
    <n v="2009"/>
    <s v="Uttar Pradesh"/>
    <s v="Bahraich"/>
    <x v="1"/>
    <n v="96340"/>
    <n v="1042.25"/>
    <m/>
    <s v="Medium"/>
    <s v="Large"/>
    <x v="0"/>
    <s v="2000s"/>
    <s v="Cereal"/>
    <n v="1.0818455470209674E-2"/>
  </r>
  <r>
    <n v="2009"/>
    <s v="Uttar Pradesh"/>
    <s v="Bahraich"/>
    <x v="2"/>
    <n v="420"/>
    <n v="833.33"/>
    <m/>
    <s v="Low"/>
    <s v="Small"/>
    <x v="0"/>
    <s v="2000s"/>
    <s v="Pulse"/>
    <n v="1.9841190476190478"/>
  </r>
  <r>
    <n v="2010"/>
    <s v="Uttar Pradesh"/>
    <s v="Bahraich"/>
    <x v="0"/>
    <n v="235850"/>
    <n v="2017.47"/>
    <m/>
    <s v="Medium"/>
    <s v="Large"/>
    <x v="0"/>
    <s v="2010s"/>
    <s v="Cereal"/>
    <n v="8.5540385838456644E-3"/>
  </r>
  <r>
    <n v="2010"/>
    <s v="Uttar Pradesh"/>
    <s v="Bahraich"/>
    <x v="1"/>
    <n v="93820"/>
    <n v="1094.97"/>
    <m/>
    <s v="Medium"/>
    <s v="Large"/>
    <x v="0"/>
    <s v="2010s"/>
    <s v="Cereal"/>
    <n v="1.167096567895971E-2"/>
  </r>
  <r>
    <n v="2010"/>
    <s v="Uttar Pradesh"/>
    <s v="Bahraich"/>
    <x v="2"/>
    <n v="340"/>
    <n v="882.35"/>
    <m/>
    <s v="Low"/>
    <s v="Small"/>
    <x v="0"/>
    <s v="2010s"/>
    <s v="Pulse"/>
    <n v="2.5951470588235295"/>
  </r>
  <r>
    <n v="2011"/>
    <s v="Uttar Pradesh"/>
    <s v="Bahraich"/>
    <x v="0"/>
    <n v="235190"/>
    <n v="2088.44"/>
    <m/>
    <s v="Medium"/>
    <s v="Large"/>
    <x v="0"/>
    <s v="2010s"/>
    <s v="Cereal"/>
    <n v="8.879799311195204E-3"/>
  </r>
  <r>
    <n v="2011"/>
    <s v="Uttar Pradesh"/>
    <s v="Bahraich"/>
    <x v="1"/>
    <n v="90590"/>
    <n v="1165.58"/>
    <m/>
    <s v="Medium"/>
    <s v="Large"/>
    <x v="0"/>
    <s v="2010s"/>
    <s v="Cereal"/>
    <n v="1.2866541560878684E-2"/>
  </r>
  <r>
    <n v="2011"/>
    <s v="Uttar Pradesh"/>
    <s v="Bahraich"/>
    <x v="2"/>
    <n v="330"/>
    <n v="1212.1199999999999"/>
    <m/>
    <s v="Medium"/>
    <s v="Small"/>
    <x v="0"/>
    <s v="2010s"/>
    <s v="Pulse"/>
    <n v="3.673090909090909"/>
  </r>
  <r>
    <n v="2011"/>
    <s v="Uttar Pradesh"/>
    <s v="Bahraich"/>
    <x v="3"/>
    <n v="30"/>
    <n v="333.33"/>
    <m/>
    <s v="Low"/>
    <s v="Small"/>
    <x v="0"/>
    <s v="2010s"/>
    <s v="Fiber"/>
    <n v="11.110999999999999"/>
  </r>
  <r>
    <n v="2012"/>
    <s v="Uttar Pradesh"/>
    <s v="Bahraich"/>
    <x v="0"/>
    <n v="232680"/>
    <n v="2339.1799999999998"/>
    <m/>
    <s v="Medium"/>
    <s v="Large"/>
    <x v="0"/>
    <s v="2010s"/>
    <s v="Cereal"/>
    <n v="1.0053206119993123E-2"/>
  </r>
  <r>
    <n v="2012"/>
    <s v="Uttar Pradesh"/>
    <s v="Bahraich"/>
    <x v="1"/>
    <n v="90120"/>
    <n v="1231.3599999999999"/>
    <m/>
    <s v="Medium"/>
    <s v="Large"/>
    <x v="0"/>
    <s v="2010s"/>
    <s v="Cereal"/>
    <n v="1.3663559698180203E-2"/>
  </r>
  <r>
    <n v="2012"/>
    <s v="Uttar Pradesh"/>
    <s v="Bahraich"/>
    <x v="2"/>
    <n v="360"/>
    <n v="1111.1099999999999"/>
    <m/>
    <s v="Medium"/>
    <s v="Small"/>
    <x v="0"/>
    <s v="2010s"/>
    <s v="Pulse"/>
    <n v="3.0864166666666666"/>
  </r>
  <r>
    <n v="2013"/>
    <s v="Uttar Pradesh"/>
    <s v="Bahraich"/>
    <x v="0"/>
    <n v="234370"/>
    <n v="2265.9"/>
    <m/>
    <s v="Medium"/>
    <s v="Large"/>
    <x v="0"/>
    <s v="2010s"/>
    <s v="Cereal"/>
    <n v="9.6680462516533696E-3"/>
  </r>
  <r>
    <n v="2013"/>
    <s v="Uttar Pradesh"/>
    <s v="Bahraich"/>
    <x v="1"/>
    <n v="94450"/>
    <n v="1285.97"/>
    <m/>
    <s v="Medium"/>
    <s v="Large"/>
    <x v="0"/>
    <s v="2010s"/>
    <s v="Cereal"/>
    <n v="1.3615352038115406E-2"/>
  </r>
  <r>
    <n v="2013"/>
    <s v="Uttar Pradesh"/>
    <s v="Bahraich"/>
    <x v="2"/>
    <n v="120"/>
    <n v="500"/>
    <m/>
    <s v="Low"/>
    <s v="Small"/>
    <x v="0"/>
    <s v="2010s"/>
    <s v="Pulse"/>
    <n v="4.166666666666667"/>
  </r>
  <r>
    <n v="2014"/>
    <s v="Uttar Pradesh"/>
    <s v="Bahraich"/>
    <x v="0"/>
    <n v="245200"/>
    <n v="2208.69"/>
    <m/>
    <s v="Medium"/>
    <s v="Large"/>
    <x v="0"/>
    <s v="2010s"/>
    <s v="Cereal"/>
    <n v="9.0077079934747142E-3"/>
  </r>
  <r>
    <n v="2014"/>
    <s v="Uttar Pradesh"/>
    <s v="Bahraich"/>
    <x v="1"/>
    <n v="80620"/>
    <n v="1232.94"/>
    <m/>
    <s v="Medium"/>
    <s v="Large"/>
    <x v="0"/>
    <s v="2010s"/>
    <s v="Cereal"/>
    <n v="1.5293227486975937E-2"/>
  </r>
  <r>
    <n v="2014"/>
    <s v="Uttar Pradesh"/>
    <s v="Bahraich"/>
    <x v="2"/>
    <n v="340"/>
    <n v="323.52999999999997"/>
    <m/>
    <s v="Low"/>
    <s v="Small"/>
    <x v="0"/>
    <s v="2010s"/>
    <s v="Pulse"/>
    <n v="0.95155882352941168"/>
  </r>
  <r>
    <n v="2015"/>
    <s v="Uttar Pradesh"/>
    <s v="Bahraich"/>
    <x v="0"/>
    <n v="240680"/>
    <n v="1906.72"/>
    <m/>
    <s v="Medium"/>
    <s v="Large"/>
    <x v="0"/>
    <s v="2010s"/>
    <s v="Cereal"/>
    <n v="7.9222203756024595E-3"/>
  </r>
  <r>
    <n v="2015"/>
    <s v="Uttar Pradesh"/>
    <s v="Bahraich"/>
    <x v="1"/>
    <n v="62530"/>
    <n v="1149.53"/>
    <m/>
    <s v="Medium"/>
    <s v="Large"/>
    <x v="0"/>
    <s v="2010s"/>
    <s v="Cereal"/>
    <n v="1.8383655845194306E-2"/>
  </r>
  <r>
    <n v="2015"/>
    <s v="Uttar Pradesh"/>
    <s v="Bahraich"/>
    <x v="2"/>
    <n v="190"/>
    <n v="1000"/>
    <m/>
    <s v="Medium"/>
    <s v="Small"/>
    <x v="0"/>
    <s v="2010s"/>
    <s v="Pulse"/>
    <n v="5.2631578947368425"/>
  </r>
  <r>
    <n v="2016"/>
    <s v="Uttar Pradesh"/>
    <s v="Bahraich"/>
    <x v="0"/>
    <n v="231430"/>
    <n v="2371.89"/>
    <m/>
    <s v="Medium"/>
    <s v="Large"/>
    <x v="0"/>
    <s v="2010s"/>
    <s v="Cereal"/>
    <n v="1.0248844142937389E-2"/>
  </r>
  <r>
    <n v="2016"/>
    <s v="Uttar Pradesh"/>
    <s v="Bahraich"/>
    <x v="1"/>
    <n v="100500"/>
    <n v="1382.05"/>
    <m/>
    <s v="Medium"/>
    <s v="Large"/>
    <x v="0"/>
    <s v="2010s"/>
    <s v="Cereal"/>
    <n v="1.3751741293532339E-2"/>
  </r>
  <r>
    <n v="2016"/>
    <s v="Uttar Pradesh"/>
    <s v="Bahraich"/>
    <x v="2"/>
    <n v="100"/>
    <n v="1084.21"/>
    <m/>
    <s v="Medium"/>
    <s v="Small"/>
    <x v="0"/>
    <s v="2010s"/>
    <s v="Pulse"/>
    <n v="10.8421"/>
  </r>
  <r>
    <n v="2017"/>
    <s v="Uttar Pradesh"/>
    <s v="Bahraich"/>
    <x v="0"/>
    <n v="239920"/>
    <n v="2553.0300000000002"/>
    <m/>
    <s v="Medium"/>
    <s v="Large"/>
    <x v="0"/>
    <s v="2010s"/>
    <s v="Cereal"/>
    <n v="1.0641172057352452E-2"/>
  </r>
  <r>
    <n v="2017"/>
    <s v="Uttar Pradesh"/>
    <s v="Bahraich"/>
    <x v="1"/>
    <n v="92370"/>
    <n v="1671.19"/>
    <m/>
    <s v="Medium"/>
    <s v="Large"/>
    <x v="0"/>
    <s v="2010s"/>
    <s v="Cereal"/>
    <n v="1.8092345999783481E-2"/>
  </r>
  <r>
    <n v="2017"/>
    <s v="Uttar Pradesh"/>
    <s v="Bahraich"/>
    <x v="2"/>
    <n v="340"/>
    <n v="1049.71"/>
    <m/>
    <s v="Medium"/>
    <s v="Small"/>
    <x v="0"/>
    <s v="2010s"/>
    <s v="Pulse"/>
    <n v="3.0873823529411766"/>
  </r>
  <r>
    <n v="2008"/>
    <s v="Uttar Pradesh"/>
    <s v="Sultanpur"/>
    <x v="0"/>
    <n v="159670"/>
    <n v="2197.9699999999998"/>
    <m/>
    <s v="Medium"/>
    <s v="Large"/>
    <x v="0"/>
    <s v="2000s"/>
    <s v="Cereal"/>
    <n v="1.3765704265046657E-2"/>
  </r>
  <r>
    <n v="2008"/>
    <s v="Uttar Pradesh"/>
    <s v="Sultanpur"/>
    <x v="1"/>
    <n v="4950"/>
    <n v="917.17"/>
    <m/>
    <s v="Low"/>
    <s v="Medium"/>
    <x v="0"/>
    <s v="2000s"/>
    <s v="Cereal"/>
    <n v="0.18528686868686867"/>
  </r>
  <r>
    <n v="2008"/>
    <s v="Uttar Pradesh"/>
    <s v="Sultanpur"/>
    <x v="2"/>
    <n v="6740"/>
    <n v="1032.6400000000001"/>
    <m/>
    <s v="Medium"/>
    <s v="Large"/>
    <x v="0"/>
    <s v="2000s"/>
    <s v="Pulse"/>
    <n v="0.15321068249258163"/>
  </r>
  <r>
    <n v="2009"/>
    <s v="Uttar Pradesh"/>
    <s v="Sultanpur"/>
    <x v="0"/>
    <n v="157320"/>
    <n v="2272.5"/>
    <m/>
    <s v="Medium"/>
    <s v="Large"/>
    <x v="0"/>
    <s v="2000s"/>
    <s v="Cereal"/>
    <n v="1.4445080091533181E-2"/>
  </r>
  <r>
    <n v="2009"/>
    <s v="Uttar Pradesh"/>
    <s v="Sultanpur"/>
    <x v="1"/>
    <n v="5340"/>
    <n v="1434.46"/>
    <m/>
    <s v="Medium"/>
    <s v="Large"/>
    <x v="0"/>
    <s v="2000s"/>
    <s v="Cereal"/>
    <n v="0.26862546816479399"/>
  </r>
  <r>
    <n v="2009"/>
    <s v="Uttar Pradesh"/>
    <s v="Sultanpur"/>
    <x v="2"/>
    <n v="6770"/>
    <n v="1002.95"/>
    <m/>
    <s v="Medium"/>
    <s v="Large"/>
    <x v="0"/>
    <s v="2000s"/>
    <s v="Pulse"/>
    <n v="0.14814623338257016"/>
  </r>
  <r>
    <n v="2010"/>
    <s v="Uttar Pradesh"/>
    <s v="Sultanpur"/>
    <x v="0"/>
    <n v="159850"/>
    <n v="2272.2800000000002"/>
    <m/>
    <s v="Medium"/>
    <s v="Large"/>
    <x v="0"/>
    <s v="2010s"/>
    <s v="Cereal"/>
    <n v="1.42150766343447E-2"/>
  </r>
  <r>
    <n v="2010"/>
    <s v="Uttar Pradesh"/>
    <s v="Sultanpur"/>
    <x v="1"/>
    <n v="5230"/>
    <n v="1042.9000000000001"/>
    <m/>
    <s v="Medium"/>
    <s v="Large"/>
    <x v="0"/>
    <s v="2010s"/>
    <s v="Cereal"/>
    <n v="0.19940726577437859"/>
  </r>
  <r>
    <n v="2010"/>
    <s v="Uttar Pradesh"/>
    <s v="Sultanpur"/>
    <x v="2"/>
    <n v="5750"/>
    <n v="1144.8"/>
    <m/>
    <s v="Medium"/>
    <s v="Large"/>
    <x v="0"/>
    <s v="2010s"/>
    <s v="Pulse"/>
    <n v="0.19909565217391303"/>
  </r>
  <r>
    <n v="2011"/>
    <s v="Uttar Pradesh"/>
    <s v="Sultanpur"/>
    <x v="0"/>
    <n v="160340"/>
    <n v="2376.39"/>
    <m/>
    <s v="Medium"/>
    <s v="Large"/>
    <x v="0"/>
    <s v="2010s"/>
    <s v="Cereal"/>
    <n v="1.4820942996133216E-2"/>
  </r>
  <r>
    <n v="2011"/>
    <s v="Uttar Pradesh"/>
    <s v="Sultanpur"/>
    <x v="1"/>
    <n v="5150"/>
    <n v="1164.8599999999999"/>
    <m/>
    <s v="Medium"/>
    <s v="Large"/>
    <x v="0"/>
    <s v="2010s"/>
    <s v="Cereal"/>
    <n v="0.22618640776699028"/>
  </r>
  <r>
    <n v="2011"/>
    <s v="Uttar Pradesh"/>
    <s v="Sultanpur"/>
    <x v="2"/>
    <n v="5690"/>
    <n v="1362.64"/>
    <m/>
    <s v="Medium"/>
    <s v="Large"/>
    <x v="0"/>
    <s v="2010s"/>
    <s v="Pulse"/>
    <n v="0.23947978910369069"/>
  </r>
  <r>
    <n v="2012"/>
    <s v="Uttar Pradesh"/>
    <s v="Sultanpur"/>
    <x v="0"/>
    <n v="160780"/>
    <n v="2554.09"/>
    <m/>
    <s v="Medium"/>
    <s v="Large"/>
    <x v="0"/>
    <s v="2010s"/>
    <s v="Cereal"/>
    <n v="1.5885620102002739E-2"/>
  </r>
  <r>
    <n v="2012"/>
    <s v="Uttar Pradesh"/>
    <s v="Sultanpur"/>
    <x v="1"/>
    <n v="4940"/>
    <n v="1413.21"/>
    <m/>
    <s v="Medium"/>
    <s v="Medium"/>
    <x v="0"/>
    <s v="2010s"/>
    <s v="Cereal"/>
    <n v="0.28607489878542514"/>
  </r>
  <r>
    <n v="2012"/>
    <s v="Uttar Pradesh"/>
    <s v="Sultanpur"/>
    <x v="2"/>
    <n v="5130"/>
    <n v="712.21"/>
    <m/>
    <s v="Low"/>
    <s v="Large"/>
    <x v="0"/>
    <s v="2010s"/>
    <s v="Pulse"/>
    <n v="0.13883235867446395"/>
  </r>
  <r>
    <n v="2013"/>
    <s v="Uttar Pradesh"/>
    <s v="Sultanpur"/>
    <x v="0"/>
    <n v="163210"/>
    <n v="2367.79"/>
    <m/>
    <s v="Medium"/>
    <s v="Large"/>
    <x v="0"/>
    <s v="2010s"/>
    <s v="Cereal"/>
    <n v="1.4507628209055818E-2"/>
  </r>
  <r>
    <n v="2013"/>
    <s v="Uttar Pradesh"/>
    <s v="Sultanpur"/>
    <x v="1"/>
    <n v="4890"/>
    <n v="496.12"/>
    <m/>
    <s v="Low"/>
    <s v="Medium"/>
    <x v="0"/>
    <s v="2010s"/>
    <s v="Cereal"/>
    <n v="0.1014560327198364"/>
  </r>
  <r>
    <n v="2013"/>
    <s v="Uttar Pradesh"/>
    <s v="Sultanpur"/>
    <x v="2"/>
    <n v="5480"/>
    <n v="375.34"/>
    <m/>
    <s v="Low"/>
    <s v="Large"/>
    <x v="0"/>
    <s v="2010s"/>
    <s v="Pulse"/>
    <n v="6.8492700729926997E-2"/>
  </r>
  <r>
    <n v="2014"/>
    <s v="Uttar Pradesh"/>
    <s v="Sultanpur"/>
    <x v="0"/>
    <n v="140230"/>
    <n v="1677.64"/>
    <m/>
    <s v="Medium"/>
    <s v="Large"/>
    <x v="0"/>
    <s v="2010s"/>
    <s v="Cereal"/>
    <n v="1.1963488554517579E-2"/>
  </r>
  <r>
    <n v="2014"/>
    <s v="Uttar Pradesh"/>
    <s v="Sultanpur"/>
    <x v="1"/>
    <n v="4890"/>
    <n v="799.76"/>
    <m/>
    <s v="Low"/>
    <s v="Medium"/>
    <x v="0"/>
    <s v="2010s"/>
    <s v="Cereal"/>
    <n v="0.16355010224948874"/>
  </r>
  <r>
    <n v="2014"/>
    <s v="Uttar Pradesh"/>
    <s v="Sultanpur"/>
    <x v="2"/>
    <n v="4050"/>
    <n v="315.88"/>
    <m/>
    <s v="Low"/>
    <s v="Medium"/>
    <x v="0"/>
    <s v="2010s"/>
    <s v="Pulse"/>
    <n v="7.7995061728395057E-2"/>
  </r>
  <r>
    <n v="2015"/>
    <s v="Uttar Pradesh"/>
    <s v="Sultanpur"/>
    <x v="0"/>
    <n v="151910"/>
    <n v="2039.13"/>
    <m/>
    <s v="Medium"/>
    <s v="Large"/>
    <x v="0"/>
    <s v="2010s"/>
    <s v="Cereal"/>
    <n v="1.3423276940293596E-2"/>
  </r>
  <r>
    <n v="2015"/>
    <s v="Uttar Pradesh"/>
    <s v="Sultanpur"/>
    <x v="1"/>
    <n v="4920"/>
    <n v="614.67999999999995"/>
    <m/>
    <s v="Low"/>
    <s v="Medium"/>
    <x v="0"/>
    <s v="2010s"/>
    <s v="Cereal"/>
    <n v="0.12493495934959349"/>
  </r>
  <r>
    <n v="2015"/>
    <s v="Uttar Pradesh"/>
    <s v="Sultanpur"/>
    <x v="2"/>
    <n v="2490"/>
    <n v="602.97"/>
    <m/>
    <s v="Low"/>
    <s v="Medium"/>
    <x v="0"/>
    <s v="2010s"/>
    <s v="Pulse"/>
    <n v="0.2421566265060241"/>
  </r>
  <r>
    <n v="2016"/>
    <s v="Uttar Pradesh"/>
    <s v="Sultanpur"/>
    <x v="0"/>
    <n v="161920"/>
    <n v="2322.67"/>
    <m/>
    <s v="Medium"/>
    <s v="Large"/>
    <x v="0"/>
    <s v="2010s"/>
    <s v="Cereal"/>
    <n v="1.4344552865612649E-2"/>
  </r>
  <r>
    <n v="2016"/>
    <s v="Uttar Pradesh"/>
    <s v="Sultanpur"/>
    <x v="1"/>
    <n v="4910"/>
    <n v="749.45"/>
    <m/>
    <s v="Low"/>
    <s v="Medium"/>
    <x v="0"/>
    <s v="2010s"/>
    <s v="Cereal"/>
    <n v="0.15263747454175153"/>
  </r>
  <r>
    <n v="2016"/>
    <s v="Uttar Pradesh"/>
    <s v="Sultanpur"/>
    <x v="2"/>
    <n v="3840"/>
    <n v="1791.71"/>
    <m/>
    <s v="Medium"/>
    <s v="Medium"/>
    <x v="0"/>
    <s v="2010s"/>
    <s v="Pulse"/>
    <n v="0.46659114583333333"/>
  </r>
  <r>
    <n v="2017"/>
    <s v="Uttar Pradesh"/>
    <s v="Sultanpur"/>
    <x v="0"/>
    <n v="160480"/>
    <n v="2887.88"/>
    <m/>
    <s v="Medium"/>
    <s v="Large"/>
    <x v="0"/>
    <s v="2010s"/>
    <s v="Cereal"/>
    <n v="1.7995264207377869E-2"/>
  </r>
  <r>
    <n v="2017"/>
    <s v="Uttar Pradesh"/>
    <s v="Sultanpur"/>
    <x v="1"/>
    <n v="5350"/>
    <n v="1735.2"/>
    <m/>
    <s v="Medium"/>
    <s v="Large"/>
    <x v="0"/>
    <s v="2010s"/>
    <s v="Cereal"/>
    <n v="0.32433644859813082"/>
  </r>
  <r>
    <n v="2017"/>
    <s v="Uttar Pradesh"/>
    <s v="Sultanpur"/>
    <x v="2"/>
    <n v="3330"/>
    <n v="753.98"/>
    <m/>
    <s v="Low"/>
    <s v="Medium"/>
    <x v="0"/>
    <s v="2010s"/>
    <s v="Pulse"/>
    <n v="0.22642042042042043"/>
  </r>
  <r>
    <n v="2008"/>
    <s v="Uttar Pradesh"/>
    <s v="Pratapgarh"/>
    <x v="0"/>
    <n v="97970"/>
    <n v="2190.87"/>
    <m/>
    <s v="Medium"/>
    <s v="Large"/>
    <x v="0"/>
    <s v="2000s"/>
    <s v="Cereal"/>
    <n v="2.2362662039399815E-2"/>
  </r>
  <r>
    <n v="2008"/>
    <s v="Uttar Pradesh"/>
    <s v="Pratapgarh"/>
    <x v="1"/>
    <n v="680"/>
    <n v="1529.41"/>
    <m/>
    <s v="Medium"/>
    <s v="Small"/>
    <x v="0"/>
    <s v="2000s"/>
    <s v="Cereal"/>
    <n v="2.2491323529411766"/>
  </r>
  <r>
    <n v="2008"/>
    <s v="Uttar Pradesh"/>
    <s v="Pratapgarh"/>
    <x v="2"/>
    <n v="3350"/>
    <n v="838.81"/>
    <m/>
    <s v="Low"/>
    <s v="Medium"/>
    <x v="0"/>
    <s v="2000s"/>
    <s v="Pulse"/>
    <n v="0.2503910447761194"/>
  </r>
  <r>
    <n v="2009"/>
    <s v="Uttar Pradesh"/>
    <s v="Pratapgarh"/>
    <x v="0"/>
    <n v="96660"/>
    <n v="2125.4899999999998"/>
    <m/>
    <s v="Medium"/>
    <s v="Large"/>
    <x v="0"/>
    <s v="2000s"/>
    <s v="Cereal"/>
    <n v="2.1989344092696046E-2"/>
  </r>
  <r>
    <n v="2009"/>
    <s v="Uttar Pradesh"/>
    <s v="Pratapgarh"/>
    <x v="1"/>
    <n v="600"/>
    <n v="1450"/>
    <m/>
    <s v="Medium"/>
    <s v="Small"/>
    <x v="0"/>
    <s v="2000s"/>
    <s v="Cereal"/>
    <n v="2.4166666666666665"/>
  </r>
  <r>
    <n v="2009"/>
    <s v="Uttar Pradesh"/>
    <s v="Pratapgarh"/>
    <x v="2"/>
    <n v="3720"/>
    <n v="626.34"/>
    <m/>
    <s v="Low"/>
    <s v="Medium"/>
    <x v="0"/>
    <s v="2000s"/>
    <s v="Pulse"/>
    <n v="0.1683709677419355"/>
  </r>
  <r>
    <n v="2010"/>
    <s v="Uttar Pradesh"/>
    <s v="Pratapgarh"/>
    <x v="0"/>
    <n v="97440"/>
    <n v="2009.65"/>
    <m/>
    <s v="Medium"/>
    <s v="Large"/>
    <x v="0"/>
    <s v="2010s"/>
    <s v="Cereal"/>
    <n v="2.0624486863711003E-2"/>
  </r>
  <r>
    <n v="2010"/>
    <s v="Uttar Pradesh"/>
    <s v="Pratapgarh"/>
    <x v="1"/>
    <n v="870"/>
    <n v="896.55"/>
    <m/>
    <s v="Low"/>
    <s v="Small"/>
    <x v="0"/>
    <s v="2010s"/>
    <s v="Cereal"/>
    <n v="1.0305172413793102"/>
  </r>
  <r>
    <n v="2010"/>
    <s v="Uttar Pradesh"/>
    <s v="Pratapgarh"/>
    <x v="2"/>
    <n v="3710"/>
    <n v="892.18"/>
    <m/>
    <s v="Low"/>
    <s v="Medium"/>
    <x v="0"/>
    <s v="2010s"/>
    <s v="Pulse"/>
    <n v="0.2404797843665768"/>
  </r>
  <r>
    <n v="2011"/>
    <s v="Uttar Pradesh"/>
    <s v="Pratapgarh"/>
    <x v="0"/>
    <n v="97810"/>
    <n v="2316.94"/>
    <m/>
    <s v="Medium"/>
    <s v="Large"/>
    <x v="0"/>
    <s v="2010s"/>
    <s v="Cereal"/>
    <n v="2.3688170943666292E-2"/>
  </r>
  <r>
    <n v="2011"/>
    <s v="Uttar Pradesh"/>
    <s v="Pratapgarh"/>
    <x v="1"/>
    <n v="850"/>
    <n v="1011.76"/>
    <m/>
    <s v="Medium"/>
    <s v="Small"/>
    <x v="0"/>
    <s v="2010s"/>
    <s v="Cereal"/>
    <n v="1.1903058823529411"/>
  </r>
  <r>
    <n v="2011"/>
    <s v="Uttar Pradesh"/>
    <s v="Pratapgarh"/>
    <x v="2"/>
    <n v="3690"/>
    <n v="1113.82"/>
    <m/>
    <s v="Medium"/>
    <s v="Medium"/>
    <x v="0"/>
    <s v="2010s"/>
    <s v="Pulse"/>
    <n v="0.30184823848238479"/>
  </r>
  <r>
    <n v="2012"/>
    <s v="Uttar Pradesh"/>
    <s v="Pratapgarh"/>
    <x v="0"/>
    <n v="99170"/>
    <n v="2430.0700000000002"/>
    <m/>
    <s v="Medium"/>
    <s v="Large"/>
    <x v="0"/>
    <s v="2010s"/>
    <s v="Cereal"/>
    <n v="2.450408389633962E-2"/>
  </r>
  <r>
    <n v="2012"/>
    <s v="Uttar Pradesh"/>
    <s v="Pratapgarh"/>
    <x v="1"/>
    <n v="790"/>
    <n v="1151.9000000000001"/>
    <m/>
    <s v="Medium"/>
    <s v="Small"/>
    <x v="0"/>
    <s v="2010s"/>
    <s v="Cereal"/>
    <n v="1.458101265822785"/>
  </r>
  <r>
    <n v="2012"/>
    <s v="Uttar Pradesh"/>
    <s v="Pratapgarh"/>
    <x v="2"/>
    <n v="3770"/>
    <n v="899.2"/>
    <m/>
    <s v="Low"/>
    <s v="Medium"/>
    <x v="0"/>
    <s v="2010s"/>
    <s v="Pulse"/>
    <n v="0.23851458885941645"/>
  </r>
  <r>
    <n v="2013"/>
    <s v="Uttar Pradesh"/>
    <s v="Pratapgarh"/>
    <x v="0"/>
    <n v="99250"/>
    <n v="2395.87"/>
    <m/>
    <s v="Medium"/>
    <s v="Large"/>
    <x v="0"/>
    <s v="2010s"/>
    <s v="Cereal"/>
    <n v="2.4139748110831232E-2"/>
  </r>
  <r>
    <n v="2013"/>
    <s v="Uttar Pradesh"/>
    <s v="Pratapgarh"/>
    <x v="1"/>
    <n v="540"/>
    <n v="1092.5899999999999"/>
    <m/>
    <s v="Medium"/>
    <s v="Small"/>
    <x v="0"/>
    <s v="2010s"/>
    <s v="Cereal"/>
    <n v="2.0233148148148148"/>
  </r>
  <r>
    <n v="2013"/>
    <s v="Uttar Pradesh"/>
    <s v="Pratapgarh"/>
    <x v="2"/>
    <n v="3320"/>
    <n v="795.18"/>
    <m/>
    <s v="Low"/>
    <s v="Medium"/>
    <x v="0"/>
    <s v="2010s"/>
    <s v="Pulse"/>
    <n v="0.23951204819277108"/>
  </r>
  <r>
    <n v="2014"/>
    <s v="Uttar Pradesh"/>
    <s v="Pratapgarh"/>
    <x v="0"/>
    <n v="104140"/>
    <n v="2263.11"/>
    <m/>
    <s v="Medium"/>
    <s v="Large"/>
    <x v="0"/>
    <s v="2010s"/>
    <s v="Cereal"/>
    <n v="2.1731419243326291E-2"/>
  </r>
  <r>
    <n v="2014"/>
    <s v="Uttar Pradesh"/>
    <s v="Pratapgarh"/>
    <x v="1"/>
    <n v="610"/>
    <n v="1770.49"/>
    <m/>
    <s v="Medium"/>
    <s v="Small"/>
    <x v="0"/>
    <s v="2010s"/>
    <s v="Cereal"/>
    <n v="2.9024426229508196"/>
  </r>
  <r>
    <n v="2014"/>
    <s v="Uttar Pradesh"/>
    <s v="Pratapgarh"/>
    <x v="2"/>
    <n v="2950"/>
    <n v="569.49"/>
    <m/>
    <s v="Low"/>
    <s v="Medium"/>
    <x v="0"/>
    <s v="2010s"/>
    <s v="Pulse"/>
    <n v="0.19304745762711864"/>
  </r>
  <r>
    <n v="2015"/>
    <s v="Uttar Pradesh"/>
    <s v="Pratapgarh"/>
    <x v="0"/>
    <n v="124700"/>
    <n v="1799.04"/>
    <m/>
    <s v="Medium"/>
    <s v="Large"/>
    <x v="0"/>
    <s v="2010s"/>
    <s v="Cereal"/>
    <n v="1.4426944667201283E-2"/>
  </r>
  <r>
    <n v="2015"/>
    <s v="Uttar Pradesh"/>
    <s v="Pratapgarh"/>
    <x v="1"/>
    <n v="550"/>
    <n v="890.91"/>
    <m/>
    <s v="Low"/>
    <s v="Small"/>
    <x v="0"/>
    <s v="2010s"/>
    <s v="Cereal"/>
    <n v="1.6198363636363635"/>
  </r>
  <r>
    <n v="2015"/>
    <s v="Uttar Pradesh"/>
    <s v="Pratapgarh"/>
    <x v="2"/>
    <n v="2860"/>
    <n v="821.68"/>
    <m/>
    <s v="Low"/>
    <s v="Medium"/>
    <x v="0"/>
    <s v="2010s"/>
    <s v="Pulse"/>
    <n v="0.28730069930069929"/>
  </r>
  <r>
    <n v="2016"/>
    <s v="Uttar Pradesh"/>
    <s v="Pratapgarh"/>
    <x v="0"/>
    <n v="99010"/>
    <n v="2192"/>
    <m/>
    <s v="Medium"/>
    <s v="Large"/>
    <x v="0"/>
    <s v="2010s"/>
    <s v="Cereal"/>
    <n v="2.2139177860822139E-2"/>
  </r>
  <r>
    <n v="2016"/>
    <s v="Uttar Pradesh"/>
    <s v="Pratapgarh"/>
    <x v="1"/>
    <n v="630"/>
    <n v="1928.91"/>
    <m/>
    <s v="Medium"/>
    <s v="Small"/>
    <x v="0"/>
    <s v="2010s"/>
    <s v="Cereal"/>
    <n v="3.0617619047619047"/>
  </r>
  <r>
    <n v="2016"/>
    <s v="Uttar Pradesh"/>
    <s v="Pratapgarh"/>
    <x v="2"/>
    <n v="3450"/>
    <n v="904.69"/>
    <m/>
    <s v="Low"/>
    <s v="Medium"/>
    <x v="0"/>
    <s v="2010s"/>
    <s v="Pulse"/>
    <n v="0.26222898550724638"/>
  </r>
  <r>
    <n v="2017"/>
    <s v="Uttar Pradesh"/>
    <s v="Pratapgarh"/>
    <x v="0"/>
    <n v="96360"/>
    <n v="2364"/>
    <m/>
    <s v="Medium"/>
    <s v="Large"/>
    <x v="0"/>
    <s v="2010s"/>
    <s v="Cereal"/>
    <n v="2.4533001245330012E-2"/>
  </r>
  <r>
    <n v="2017"/>
    <s v="Uttar Pradesh"/>
    <s v="Pratapgarh"/>
    <x v="1"/>
    <n v="600"/>
    <n v="2251.25"/>
    <m/>
    <s v="Medium"/>
    <s v="Small"/>
    <x v="0"/>
    <s v="2010s"/>
    <s v="Cereal"/>
    <n v="3.7520833333333332"/>
  </r>
  <r>
    <n v="2017"/>
    <s v="Uttar Pradesh"/>
    <s v="Pratapgarh"/>
    <x v="2"/>
    <n v="3350"/>
    <n v="1172.49"/>
    <m/>
    <s v="Medium"/>
    <s v="Medium"/>
    <x v="0"/>
    <s v="2010s"/>
    <s v="Pulse"/>
    <n v="0.34999701492537316"/>
  </r>
  <r>
    <n v="2008"/>
    <s v="Uttar Pradesh"/>
    <s v="Barabanki"/>
    <x v="0"/>
    <n v="170330"/>
    <n v="2052.02"/>
    <m/>
    <s v="Medium"/>
    <s v="Large"/>
    <x v="0"/>
    <s v="2000s"/>
    <s v="Cereal"/>
    <n v="1.204731990841308E-2"/>
  </r>
  <r>
    <n v="2008"/>
    <s v="Uttar Pradesh"/>
    <s v="Barabanki"/>
    <x v="1"/>
    <n v="5260"/>
    <n v="152.09"/>
    <m/>
    <s v="Low"/>
    <s v="Large"/>
    <x v="0"/>
    <s v="2000s"/>
    <s v="Cereal"/>
    <n v="2.8914448669201523E-2"/>
  </r>
  <r>
    <n v="2008"/>
    <s v="Uttar Pradesh"/>
    <s v="Barabanki"/>
    <x v="2"/>
    <n v="780"/>
    <n v="1025.6400000000001"/>
    <m/>
    <s v="Medium"/>
    <s v="Small"/>
    <x v="0"/>
    <s v="2000s"/>
    <s v="Pulse"/>
    <n v="1.3149230769230771"/>
  </r>
  <r>
    <n v="2009"/>
    <s v="Uttar Pradesh"/>
    <s v="Barabanki"/>
    <x v="0"/>
    <n v="176860"/>
    <n v="2302.89"/>
    <m/>
    <s v="Medium"/>
    <s v="Large"/>
    <x v="0"/>
    <s v="2000s"/>
    <s v="Cereal"/>
    <n v="1.3020977043989596E-2"/>
  </r>
  <r>
    <n v="2009"/>
    <s v="Uttar Pradesh"/>
    <s v="Barabanki"/>
    <x v="1"/>
    <n v="5070"/>
    <n v="595.66"/>
    <m/>
    <s v="Low"/>
    <s v="Large"/>
    <x v="0"/>
    <s v="2000s"/>
    <s v="Cereal"/>
    <n v="0.11748717948717947"/>
  </r>
  <r>
    <n v="2009"/>
    <s v="Uttar Pradesh"/>
    <s v="Barabanki"/>
    <x v="2"/>
    <n v="1040"/>
    <n v="990.38"/>
    <m/>
    <s v="Low"/>
    <s v="Medium"/>
    <x v="0"/>
    <s v="2000s"/>
    <s v="Pulse"/>
    <n v="0.95228846153846158"/>
  </r>
  <r>
    <n v="2010"/>
    <s v="Uttar Pradesh"/>
    <s v="Barabanki"/>
    <x v="0"/>
    <n v="178440"/>
    <n v="2366.73"/>
    <m/>
    <s v="Medium"/>
    <s v="Large"/>
    <x v="0"/>
    <s v="2010s"/>
    <s v="Cereal"/>
    <n v="1.3263449899125757E-2"/>
  </r>
  <r>
    <n v="2010"/>
    <s v="Uttar Pradesh"/>
    <s v="Barabanki"/>
    <x v="1"/>
    <n v="4750"/>
    <n v="888.42"/>
    <m/>
    <s v="Low"/>
    <s v="Medium"/>
    <x v="0"/>
    <s v="2010s"/>
    <s v="Cereal"/>
    <n v="0.18703578947368421"/>
  </r>
  <r>
    <n v="2010"/>
    <s v="Uttar Pradesh"/>
    <s v="Barabanki"/>
    <x v="2"/>
    <n v="880"/>
    <n v="1159.0899999999999"/>
    <m/>
    <s v="Medium"/>
    <s v="Small"/>
    <x v="0"/>
    <s v="2010s"/>
    <s v="Pulse"/>
    <n v="1.3171477272727272"/>
  </r>
  <r>
    <n v="2011"/>
    <s v="Uttar Pradesh"/>
    <s v="Barabanki"/>
    <x v="0"/>
    <n v="177970"/>
    <n v="2762.04"/>
    <m/>
    <s v="Medium"/>
    <s v="Large"/>
    <x v="0"/>
    <s v="2010s"/>
    <s v="Cereal"/>
    <n v="1.5519694330505141E-2"/>
  </r>
  <r>
    <n v="2011"/>
    <s v="Uttar Pradesh"/>
    <s v="Barabanki"/>
    <x v="1"/>
    <n v="4620"/>
    <n v="932.9"/>
    <m/>
    <s v="Low"/>
    <s v="Medium"/>
    <x v="0"/>
    <s v="2010s"/>
    <s v="Cereal"/>
    <n v="0.20192640692640693"/>
  </r>
  <r>
    <n v="2011"/>
    <s v="Uttar Pradesh"/>
    <s v="Barabanki"/>
    <x v="2"/>
    <n v="710"/>
    <n v="1408.45"/>
    <m/>
    <s v="Medium"/>
    <s v="Small"/>
    <x v="0"/>
    <s v="2010s"/>
    <s v="Pulse"/>
    <n v="1.9837323943661973"/>
  </r>
  <r>
    <n v="2012"/>
    <s v="Uttar Pradesh"/>
    <s v="Barabanki"/>
    <x v="0"/>
    <n v="183960"/>
    <n v="3057.02"/>
    <m/>
    <s v="High"/>
    <s v="Large"/>
    <x v="0"/>
    <s v="2010s"/>
    <s v="Cereal"/>
    <n v="1.6617851706892804E-2"/>
  </r>
  <r>
    <n v="2012"/>
    <s v="Uttar Pradesh"/>
    <s v="Barabanki"/>
    <x v="1"/>
    <n v="3940"/>
    <n v="776.65"/>
    <m/>
    <s v="Low"/>
    <s v="Medium"/>
    <x v="0"/>
    <s v="2010s"/>
    <s v="Cereal"/>
    <n v="0.19711928934010151"/>
  </r>
  <r>
    <n v="2012"/>
    <s v="Uttar Pradesh"/>
    <s v="Barabanki"/>
    <x v="2"/>
    <n v="800"/>
    <n v="912.5"/>
    <m/>
    <s v="Low"/>
    <s v="Small"/>
    <x v="0"/>
    <s v="2010s"/>
    <s v="Pulse"/>
    <n v="1.140625"/>
  </r>
  <r>
    <n v="2013"/>
    <s v="Uttar Pradesh"/>
    <s v="Barabanki"/>
    <x v="0"/>
    <n v="181240"/>
    <n v="2857.92"/>
    <m/>
    <s v="Medium"/>
    <s v="Large"/>
    <x v="0"/>
    <s v="2010s"/>
    <s v="Cereal"/>
    <n v="1.5768704480247187E-2"/>
  </r>
  <r>
    <n v="2013"/>
    <s v="Uttar Pradesh"/>
    <s v="Barabanki"/>
    <x v="1"/>
    <n v="3460"/>
    <n v="988.44"/>
    <m/>
    <s v="Low"/>
    <s v="Medium"/>
    <x v="0"/>
    <s v="2010s"/>
    <s v="Cereal"/>
    <n v="0.28567630057803473"/>
  </r>
  <r>
    <n v="2013"/>
    <s v="Uttar Pradesh"/>
    <s v="Barabanki"/>
    <x v="2"/>
    <n v="620"/>
    <n v="370.97"/>
    <m/>
    <s v="Low"/>
    <s v="Small"/>
    <x v="0"/>
    <s v="2010s"/>
    <s v="Pulse"/>
    <n v="0.59833870967741942"/>
  </r>
  <r>
    <n v="2014"/>
    <s v="Uttar Pradesh"/>
    <s v="Barabanki"/>
    <x v="0"/>
    <n v="191880"/>
    <n v="2760.06"/>
    <m/>
    <s v="Medium"/>
    <s v="Large"/>
    <x v="0"/>
    <s v="2010s"/>
    <s v="Cereal"/>
    <n v="1.4384302689180738E-2"/>
  </r>
  <r>
    <n v="2014"/>
    <s v="Uttar Pradesh"/>
    <s v="Barabanki"/>
    <x v="1"/>
    <n v="3360"/>
    <n v="863.1"/>
    <m/>
    <s v="Low"/>
    <s v="Medium"/>
    <x v="0"/>
    <s v="2010s"/>
    <s v="Cereal"/>
    <n v="0.25687500000000002"/>
  </r>
  <r>
    <n v="2014"/>
    <s v="Uttar Pradesh"/>
    <s v="Barabanki"/>
    <x v="2"/>
    <n v="700"/>
    <n v="314.29000000000002"/>
    <m/>
    <s v="Low"/>
    <s v="Small"/>
    <x v="0"/>
    <s v="2010s"/>
    <s v="Pulse"/>
    <n v="0.44898571428571432"/>
  </r>
  <r>
    <n v="2015"/>
    <s v="Uttar Pradesh"/>
    <s v="Barabanki"/>
    <x v="0"/>
    <n v="186630"/>
    <n v="2750.95"/>
    <m/>
    <s v="Medium"/>
    <s v="Large"/>
    <x v="0"/>
    <s v="2010s"/>
    <s v="Cereal"/>
    <n v="1.4740127525049562E-2"/>
  </r>
  <r>
    <n v="2015"/>
    <s v="Uttar Pradesh"/>
    <s v="Barabanki"/>
    <x v="1"/>
    <n v="3070"/>
    <n v="638.44000000000005"/>
    <m/>
    <s v="Low"/>
    <s v="Medium"/>
    <x v="0"/>
    <s v="2010s"/>
    <s v="Cereal"/>
    <n v="0.20796091205211728"/>
  </r>
  <r>
    <n v="2015"/>
    <s v="Uttar Pradesh"/>
    <s v="Barabanki"/>
    <x v="2"/>
    <n v="450"/>
    <n v="600"/>
    <m/>
    <s v="Low"/>
    <s v="Small"/>
    <x v="0"/>
    <s v="2010s"/>
    <s v="Pulse"/>
    <n v="1.3333333333333333"/>
  </r>
  <r>
    <n v="2016"/>
    <s v="Uttar Pradesh"/>
    <s v="Barabanki"/>
    <x v="0"/>
    <n v="183330"/>
    <n v="2726"/>
    <m/>
    <s v="Medium"/>
    <s v="Large"/>
    <x v="0"/>
    <s v="2010s"/>
    <s v="Cereal"/>
    <n v="1.4869361261113838E-2"/>
  </r>
  <r>
    <n v="2016"/>
    <s v="Uttar Pradesh"/>
    <s v="Barabanki"/>
    <x v="1"/>
    <n v="4070"/>
    <n v="799.26"/>
    <m/>
    <s v="Low"/>
    <s v="Medium"/>
    <x v="0"/>
    <s v="2010s"/>
    <s v="Cereal"/>
    <n v="0.19637837837837838"/>
  </r>
  <r>
    <n v="2016"/>
    <s v="Uttar Pradesh"/>
    <s v="Barabanki"/>
    <x v="2"/>
    <n v="690"/>
    <n v="1791"/>
    <m/>
    <s v="Medium"/>
    <s v="Small"/>
    <x v="0"/>
    <s v="2010s"/>
    <s v="Pulse"/>
    <n v="2.5956521739130434"/>
  </r>
  <r>
    <n v="2017"/>
    <s v="Uttar Pradesh"/>
    <s v="Barabanki"/>
    <x v="0"/>
    <n v="181600"/>
    <n v="2867"/>
    <m/>
    <s v="Medium"/>
    <s v="Large"/>
    <x v="0"/>
    <s v="2010s"/>
    <s v="Cereal"/>
    <n v="1.5787444933920706E-2"/>
  </r>
  <r>
    <n v="2017"/>
    <s v="Uttar Pradesh"/>
    <s v="Barabanki"/>
    <x v="1"/>
    <n v="4450"/>
    <n v="1869.38"/>
    <m/>
    <s v="Medium"/>
    <s v="Medium"/>
    <x v="0"/>
    <s v="2010s"/>
    <s v="Cereal"/>
    <n v="0.42008539325842698"/>
  </r>
  <r>
    <n v="2017"/>
    <s v="Uttar Pradesh"/>
    <s v="Barabanki"/>
    <x v="2"/>
    <n v="780"/>
    <n v="753.53"/>
    <m/>
    <s v="Low"/>
    <s v="Small"/>
    <x v="0"/>
    <s v="2010s"/>
    <s v="Pulse"/>
    <n v="0.96606410256410258"/>
  </r>
  <r>
    <n v="2008"/>
    <s v="Uttarakhand"/>
    <s v="Nainital"/>
    <x v="0"/>
    <n v="130890"/>
    <n v="2608.83"/>
    <m/>
    <s v="Medium"/>
    <s v="Large"/>
    <x v="3"/>
    <s v="2000s"/>
    <s v="Cereal"/>
    <n v="1.993146917258767E-2"/>
  </r>
  <r>
    <n v="2008"/>
    <s v="Uttarakhand"/>
    <s v="Nainital"/>
    <x v="1"/>
    <n v="6790"/>
    <n v="1301.9100000000001"/>
    <m/>
    <s v="Medium"/>
    <s v="Large"/>
    <x v="3"/>
    <s v="2000s"/>
    <s v="Cereal"/>
    <n v="0.19173932253313697"/>
  </r>
  <r>
    <n v="2008"/>
    <s v="Uttarakhand"/>
    <s v="Nainital"/>
    <x v="2"/>
    <n v="350"/>
    <n v="428.57"/>
    <m/>
    <s v="Low"/>
    <s v="Small"/>
    <x v="3"/>
    <s v="2000s"/>
    <s v="Pulse"/>
    <n v="1.2244857142857142"/>
  </r>
  <r>
    <n v="2009"/>
    <s v="Uttarakhand"/>
    <s v="Nainital"/>
    <x v="0"/>
    <n v="133210"/>
    <n v="2919.68"/>
    <m/>
    <s v="Medium"/>
    <s v="Large"/>
    <x v="3"/>
    <s v="2000s"/>
    <s v="Cereal"/>
    <n v="2.1917874033480968E-2"/>
  </r>
  <r>
    <n v="2009"/>
    <s v="Uttarakhand"/>
    <s v="Nainital"/>
    <x v="1"/>
    <n v="4410"/>
    <n v="1698.41"/>
    <m/>
    <s v="Medium"/>
    <s v="Medium"/>
    <x v="3"/>
    <s v="2000s"/>
    <s v="Cereal"/>
    <n v="0.38512698412698415"/>
  </r>
  <r>
    <n v="2009"/>
    <s v="Uttarakhand"/>
    <s v="Nainital"/>
    <x v="2"/>
    <n v="430"/>
    <n v="790.7"/>
    <m/>
    <s v="Low"/>
    <s v="Small"/>
    <x v="3"/>
    <s v="2000s"/>
    <s v="Pulse"/>
    <n v="1.8388372093023257"/>
  </r>
  <r>
    <n v="2010"/>
    <s v="Uttarakhand"/>
    <s v="Nainital"/>
    <x v="0"/>
    <n v="132400"/>
    <n v="2547.2800000000002"/>
    <m/>
    <s v="Medium"/>
    <s v="Large"/>
    <x v="3"/>
    <s v="2010s"/>
    <s v="Cereal"/>
    <n v="1.9239274924471302E-2"/>
  </r>
  <r>
    <n v="2010"/>
    <s v="Uttarakhand"/>
    <s v="Nainital"/>
    <x v="1"/>
    <n v="5500"/>
    <n v="1700"/>
    <m/>
    <s v="Medium"/>
    <s v="Large"/>
    <x v="3"/>
    <s v="2010s"/>
    <s v="Cereal"/>
    <n v="0.30909090909090908"/>
  </r>
  <r>
    <n v="2010"/>
    <s v="Uttarakhand"/>
    <s v="Nainital"/>
    <x v="2"/>
    <n v="440"/>
    <n v="863.64"/>
    <m/>
    <s v="Low"/>
    <s v="Small"/>
    <x v="3"/>
    <s v="2010s"/>
    <s v="Pulse"/>
    <n v="1.9628181818181818"/>
  </r>
  <r>
    <n v="2011"/>
    <s v="Uttarakhand"/>
    <s v="Nainital"/>
    <x v="0"/>
    <n v="128230"/>
    <n v="2940.97"/>
    <m/>
    <s v="Medium"/>
    <s v="Large"/>
    <x v="3"/>
    <s v="2010s"/>
    <s v="Cereal"/>
    <n v="2.2935116587382048E-2"/>
  </r>
  <r>
    <n v="2011"/>
    <s v="Uttarakhand"/>
    <s v="Nainital"/>
    <x v="1"/>
    <n v="4750"/>
    <n v="1837.89"/>
    <m/>
    <s v="Medium"/>
    <s v="Medium"/>
    <x v="3"/>
    <s v="2010s"/>
    <s v="Cereal"/>
    <n v="0.38692421052631581"/>
  </r>
  <r>
    <n v="2011"/>
    <s v="Uttarakhand"/>
    <s v="Nainital"/>
    <x v="2"/>
    <n v="450"/>
    <n v="888.89"/>
    <m/>
    <s v="Low"/>
    <s v="Small"/>
    <x v="3"/>
    <s v="2010s"/>
    <s v="Pulse"/>
    <n v="1.975311111111111"/>
  </r>
  <r>
    <n v="2012"/>
    <s v="Uttarakhand"/>
    <s v="Nainital"/>
    <x v="0"/>
    <n v="129040"/>
    <n v="3086.33"/>
    <m/>
    <s v="High"/>
    <s v="Large"/>
    <x v="3"/>
    <s v="2010s"/>
    <s v="Cereal"/>
    <n v="2.3917622442653441E-2"/>
  </r>
  <r>
    <n v="2012"/>
    <s v="Uttarakhand"/>
    <s v="Nainital"/>
    <x v="1"/>
    <n v="4510"/>
    <n v="2150.7800000000002"/>
    <m/>
    <s v="Medium"/>
    <s v="Medium"/>
    <x v="3"/>
    <s v="2010s"/>
    <s v="Cereal"/>
    <n v="0.47689135254988918"/>
  </r>
  <r>
    <n v="2012"/>
    <s v="Uttarakhand"/>
    <s v="Nainital"/>
    <x v="2"/>
    <n v="510"/>
    <n v="862.75"/>
    <m/>
    <s v="Low"/>
    <s v="Small"/>
    <x v="3"/>
    <s v="2010s"/>
    <s v="Pulse"/>
    <n v="1.6916666666666667"/>
  </r>
  <r>
    <n v="2013"/>
    <s v="Uttarakhand"/>
    <s v="Nainital"/>
    <x v="0"/>
    <n v="126750"/>
    <n v="3111.79"/>
    <m/>
    <s v="High"/>
    <s v="Large"/>
    <x v="3"/>
    <s v="2010s"/>
    <s v="Cereal"/>
    <n v="2.4550611439842208E-2"/>
  </r>
  <r>
    <n v="2013"/>
    <s v="Uttarakhand"/>
    <s v="Nainital"/>
    <x v="1"/>
    <n v="3950"/>
    <n v="2131.65"/>
    <m/>
    <s v="Medium"/>
    <s v="Medium"/>
    <x v="3"/>
    <s v="2010s"/>
    <s v="Cereal"/>
    <n v="0.53965822784810125"/>
  </r>
  <r>
    <n v="2013"/>
    <s v="Uttarakhand"/>
    <s v="Nainital"/>
    <x v="2"/>
    <n v="470"/>
    <n v="893.62"/>
    <m/>
    <s v="Low"/>
    <s v="Small"/>
    <x v="3"/>
    <s v="2010s"/>
    <s v="Pulse"/>
    <n v="1.9013191489361703"/>
  </r>
  <r>
    <n v="2014"/>
    <s v="Uttarakhand"/>
    <s v="Nainital"/>
    <x v="0"/>
    <n v="125420"/>
    <n v="3203.8"/>
    <m/>
    <s v="High"/>
    <s v="Large"/>
    <x v="3"/>
    <s v="2010s"/>
    <s v="Cereal"/>
    <n v="2.5544570243980227E-2"/>
  </r>
  <r>
    <n v="2014"/>
    <s v="Uttarakhand"/>
    <s v="Nainital"/>
    <x v="1"/>
    <n v="3820"/>
    <n v="2034.03"/>
    <m/>
    <s v="Medium"/>
    <s v="Medium"/>
    <x v="3"/>
    <s v="2010s"/>
    <s v="Cereal"/>
    <n v="0.53246858638743455"/>
  </r>
  <r>
    <n v="2014"/>
    <s v="Uttarakhand"/>
    <s v="Nainital"/>
    <x v="2"/>
    <n v="510"/>
    <n v="882.35"/>
    <m/>
    <s v="Low"/>
    <s v="Small"/>
    <x v="3"/>
    <s v="2010s"/>
    <s v="Pulse"/>
    <n v="1.7300980392156864"/>
  </r>
  <r>
    <n v="2015"/>
    <s v="Uttarakhand"/>
    <s v="Nainital"/>
    <x v="0"/>
    <n v="127040"/>
    <n v="3394.36"/>
    <m/>
    <s v="High"/>
    <s v="Large"/>
    <x v="3"/>
    <s v="2010s"/>
    <s v="Cereal"/>
    <n v="2.6718828715365239E-2"/>
  </r>
  <r>
    <n v="2015"/>
    <s v="Uttarakhand"/>
    <s v="Nainital"/>
    <x v="1"/>
    <n v="3360"/>
    <n v="1898.81"/>
    <m/>
    <s v="Medium"/>
    <s v="Medium"/>
    <x v="3"/>
    <s v="2010s"/>
    <s v="Cereal"/>
    <n v="0.56512202380952381"/>
  </r>
  <r>
    <n v="2015"/>
    <s v="Uttarakhand"/>
    <s v="Nainital"/>
    <x v="2"/>
    <n v="490"/>
    <n v="897.96"/>
    <m/>
    <s v="Low"/>
    <s v="Small"/>
    <x v="3"/>
    <s v="2010s"/>
    <s v="Pulse"/>
    <n v="1.8325714285714287"/>
  </r>
  <r>
    <n v="2016"/>
    <s v="Uttarakhand"/>
    <s v="Nainital"/>
    <x v="0"/>
    <n v="130440"/>
    <n v="3295.98"/>
    <m/>
    <s v="High"/>
    <s v="Large"/>
    <x v="3"/>
    <s v="2010s"/>
    <s v="Cereal"/>
    <n v="2.5268169273229071E-2"/>
  </r>
  <r>
    <n v="2016"/>
    <s v="Uttarakhand"/>
    <s v="Nainital"/>
    <x v="1"/>
    <n v="3690"/>
    <n v="1334.06"/>
    <m/>
    <s v="Medium"/>
    <s v="Medium"/>
    <x v="3"/>
    <s v="2010s"/>
    <s v="Cereal"/>
    <n v="0.36153387533875336"/>
  </r>
  <r>
    <n v="2016"/>
    <s v="Uttarakhand"/>
    <s v="Nainital"/>
    <x v="2"/>
    <n v="500"/>
    <n v="887.1"/>
    <m/>
    <s v="Low"/>
    <s v="Small"/>
    <x v="3"/>
    <s v="2010s"/>
    <s v="Pulse"/>
    <n v="1.7742"/>
  </r>
  <r>
    <n v="2017"/>
    <s v="Uttarakhand"/>
    <s v="Nainital"/>
    <x v="0"/>
    <n v="132390"/>
    <n v="3496.51"/>
    <m/>
    <s v="High"/>
    <s v="Large"/>
    <x v="3"/>
    <s v="2010s"/>
    <s v="Cereal"/>
    <n v="2.6410680564997357E-2"/>
  </r>
  <r>
    <n v="2017"/>
    <s v="Uttarakhand"/>
    <s v="Nainital"/>
    <x v="1"/>
    <n v="3460"/>
    <n v="1325.25"/>
    <m/>
    <s v="Medium"/>
    <s v="Medium"/>
    <x v="3"/>
    <s v="2010s"/>
    <s v="Cereal"/>
    <n v="0.38302023121387285"/>
  </r>
  <r>
    <n v="2017"/>
    <s v="Uttarakhand"/>
    <s v="Nainital"/>
    <x v="2"/>
    <n v="390"/>
    <n v="890.03"/>
    <m/>
    <s v="Low"/>
    <s v="Small"/>
    <x v="3"/>
    <s v="2010s"/>
    <s v="Pulse"/>
    <n v="2.2821282051282052"/>
  </r>
  <r>
    <n v="2008"/>
    <s v="Uttarakhand"/>
    <s v="Almorah"/>
    <x v="0"/>
    <n v="36660"/>
    <n v="1171.58"/>
    <m/>
    <s v="Medium"/>
    <s v="Large"/>
    <x v="3"/>
    <s v="2000s"/>
    <s v="Cereal"/>
    <n v="3.1957992362247681E-2"/>
  </r>
  <r>
    <n v="2008"/>
    <s v="Uttarakhand"/>
    <s v="Almorah"/>
    <x v="1"/>
    <n v="2770"/>
    <n v="1083.03"/>
    <m/>
    <s v="Medium"/>
    <s v="Medium"/>
    <x v="3"/>
    <s v="2000s"/>
    <s v="Cereal"/>
    <n v="0.39098555956678699"/>
  </r>
  <r>
    <n v="2009"/>
    <s v="Uttarakhand"/>
    <s v="Almorah"/>
    <x v="0"/>
    <n v="33290"/>
    <n v="1137.58"/>
    <m/>
    <s v="Medium"/>
    <s v="Large"/>
    <x v="3"/>
    <s v="2000s"/>
    <s v="Cereal"/>
    <n v="3.4171823370381493E-2"/>
  </r>
  <r>
    <n v="2009"/>
    <s v="Uttarakhand"/>
    <s v="Almorah"/>
    <x v="1"/>
    <n v="2430"/>
    <n v="1065.8399999999999"/>
    <m/>
    <s v="Medium"/>
    <s v="Medium"/>
    <x v="3"/>
    <s v="2000s"/>
    <s v="Cereal"/>
    <n v="0.43861728395061728"/>
  </r>
  <r>
    <n v="2010"/>
    <s v="Uttarakhand"/>
    <s v="Almorah"/>
    <x v="0"/>
    <n v="32990"/>
    <n v="1103.67"/>
    <m/>
    <s v="Medium"/>
    <s v="Large"/>
    <x v="3"/>
    <s v="2010s"/>
    <s v="Cereal"/>
    <n v="3.345468323734465E-2"/>
  </r>
  <r>
    <n v="2010"/>
    <s v="Uttarakhand"/>
    <s v="Almorah"/>
    <x v="1"/>
    <n v="1960"/>
    <n v="1678.57"/>
    <m/>
    <s v="Medium"/>
    <s v="Medium"/>
    <x v="3"/>
    <s v="2010s"/>
    <s v="Cereal"/>
    <n v="0.85641326530612238"/>
  </r>
  <r>
    <n v="2010"/>
    <s v="Uttarakhand"/>
    <s v="Almorah"/>
    <x v="2"/>
    <n v="110"/>
    <n v="545.45000000000005"/>
    <m/>
    <s v="Low"/>
    <s v="Small"/>
    <x v="3"/>
    <s v="2010s"/>
    <s v="Pulse"/>
    <n v="4.958636363636364"/>
  </r>
  <r>
    <n v="2011"/>
    <s v="Uttarakhand"/>
    <s v="Almorah"/>
    <x v="0"/>
    <n v="32470"/>
    <n v="1253.77"/>
    <m/>
    <s v="Medium"/>
    <s v="Large"/>
    <x v="3"/>
    <s v="2010s"/>
    <s v="Cereal"/>
    <n v="3.8613181398213736E-2"/>
  </r>
  <r>
    <n v="2011"/>
    <s v="Uttarakhand"/>
    <s v="Almorah"/>
    <x v="1"/>
    <n v="1900"/>
    <n v="1700"/>
    <m/>
    <s v="Medium"/>
    <s v="Medium"/>
    <x v="3"/>
    <s v="2010s"/>
    <s v="Cereal"/>
    <n v="0.89473684210526316"/>
  </r>
  <r>
    <n v="2011"/>
    <s v="Uttarakhand"/>
    <s v="Almorah"/>
    <x v="2"/>
    <n v="110"/>
    <n v="545.45000000000005"/>
    <m/>
    <s v="Low"/>
    <s v="Small"/>
    <x v="3"/>
    <s v="2010s"/>
    <s v="Pulse"/>
    <n v="4.958636363636364"/>
  </r>
  <r>
    <n v="2012"/>
    <s v="Uttarakhand"/>
    <s v="Almorah"/>
    <x v="0"/>
    <n v="31560"/>
    <n v="1248.42"/>
    <m/>
    <s v="Medium"/>
    <s v="Large"/>
    <x v="3"/>
    <s v="2010s"/>
    <s v="Cereal"/>
    <n v="3.9557034220532319E-2"/>
  </r>
  <r>
    <n v="2012"/>
    <s v="Uttarakhand"/>
    <s v="Almorah"/>
    <x v="1"/>
    <n v="2460"/>
    <n v="1504.07"/>
    <m/>
    <s v="Medium"/>
    <s v="Medium"/>
    <x v="3"/>
    <s v="2010s"/>
    <s v="Cereal"/>
    <n v="0.61141056910569103"/>
  </r>
  <r>
    <n v="2013"/>
    <s v="Uttarakhand"/>
    <s v="Almorah"/>
    <x v="0"/>
    <n v="29180"/>
    <n v="1303.6300000000001"/>
    <m/>
    <s v="Medium"/>
    <s v="Large"/>
    <x v="3"/>
    <s v="2010s"/>
    <s v="Cereal"/>
    <n v="4.4675462645647708E-2"/>
  </r>
  <r>
    <n v="2013"/>
    <s v="Uttarakhand"/>
    <s v="Almorah"/>
    <x v="1"/>
    <n v="1960"/>
    <n v="1239.8"/>
    <m/>
    <s v="Medium"/>
    <s v="Medium"/>
    <x v="3"/>
    <s v="2010s"/>
    <s v="Cereal"/>
    <n v="0.63255102040816324"/>
  </r>
  <r>
    <n v="2013"/>
    <s v="Uttarakhand"/>
    <s v="Almorah"/>
    <x v="2"/>
    <n v="30"/>
    <n v="666.67"/>
    <m/>
    <s v="Low"/>
    <s v="Small"/>
    <x v="3"/>
    <s v="2010s"/>
    <s v="Pulse"/>
    <n v="22.222333333333331"/>
  </r>
  <r>
    <n v="2014"/>
    <s v="Uttarakhand"/>
    <s v="Almorah"/>
    <x v="0"/>
    <n v="30030"/>
    <n v="1322.01"/>
    <m/>
    <s v="Medium"/>
    <s v="Large"/>
    <x v="3"/>
    <s v="2010s"/>
    <s v="Cereal"/>
    <n v="4.4022977022977021E-2"/>
  </r>
  <r>
    <n v="2014"/>
    <s v="Uttarakhand"/>
    <s v="Almorah"/>
    <x v="1"/>
    <n v="2280"/>
    <n v="1131.58"/>
    <m/>
    <s v="Medium"/>
    <s v="Medium"/>
    <x v="3"/>
    <s v="2010s"/>
    <s v="Cereal"/>
    <n v="0.49630701754385964"/>
  </r>
  <r>
    <n v="2015"/>
    <s v="Uttarakhand"/>
    <s v="Almorah"/>
    <x v="0"/>
    <n v="31900"/>
    <n v="1228.21"/>
    <m/>
    <s v="Medium"/>
    <s v="Large"/>
    <x v="3"/>
    <s v="2010s"/>
    <s v="Cereal"/>
    <n v="3.850188087774295E-2"/>
  </r>
  <r>
    <n v="2015"/>
    <s v="Uttarakhand"/>
    <s v="Almorah"/>
    <x v="1"/>
    <n v="2150"/>
    <n v="660.47"/>
    <m/>
    <s v="Low"/>
    <s v="Medium"/>
    <x v="3"/>
    <s v="2010s"/>
    <s v="Cereal"/>
    <n v="0.30719534883720934"/>
  </r>
  <r>
    <n v="2015"/>
    <s v="Uttarakhand"/>
    <s v="Almorah"/>
    <x v="2"/>
    <n v="40"/>
    <n v="500"/>
    <m/>
    <s v="Low"/>
    <s v="Small"/>
    <x v="3"/>
    <s v="2010s"/>
    <s v="Pulse"/>
    <n v="12.5"/>
  </r>
  <r>
    <n v="2016"/>
    <s v="Uttarakhand"/>
    <s v="Almorah"/>
    <x v="0"/>
    <n v="29640"/>
    <n v="1374.8"/>
    <m/>
    <s v="Medium"/>
    <s v="Large"/>
    <x v="3"/>
    <s v="2010s"/>
    <s v="Cereal"/>
    <n v="4.6383265856950066E-2"/>
  </r>
  <r>
    <n v="2016"/>
    <s v="Uttarakhand"/>
    <s v="Almorah"/>
    <x v="1"/>
    <n v="2320"/>
    <n v="922.28"/>
    <m/>
    <s v="Low"/>
    <s v="Medium"/>
    <x v="3"/>
    <s v="2010s"/>
    <s v="Cereal"/>
    <n v="0.39753448275862069"/>
  </r>
  <r>
    <n v="2016"/>
    <s v="Uttarakhand"/>
    <s v="Almorah"/>
    <x v="2"/>
    <n v="90"/>
    <n v="551.72"/>
    <m/>
    <s v="Low"/>
    <s v="Small"/>
    <x v="3"/>
    <s v="2010s"/>
    <s v="Pulse"/>
    <n v="6.1302222222222227"/>
  </r>
  <r>
    <n v="2017"/>
    <s v="Uttarakhand"/>
    <s v="Almorah"/>
    <x v="0"/>
    <n v="28790"/>
    <n v="1273.68"/>
    <m/>
    <s v="Medium"/>
    <s v="Large"/>
    <x v="3"/>
    <s v="2010s"/>
    <s v="Cereal"/>
    <n v="4.4240361236540467E-2"/>
  </r>
  <r>
    <n v="2017"/>
    <s v="Uttarakhand"/>
    <s v="Almorah"/>
    <x v="1"/>
    <n v="2160"/>
    <n v="1307.1199999999999"/>
    <m/>
    <s v="Medium"/>
    <s v="Medium"/>
    <x v="3"/>
    <s v="2010s"/>
    <s v="Cereal"/>
    <n v="0.6051481481481481"/>
  </r>
  <r>
    <n v="2017"/>
    <s v="Uttarakhand"/>
    <s v="Almorah"/>
    <x v="2"/>
    <n v="60"/>
    <n v="609.37"/>
    <m/>
    <s v="Low"/>
    <s v="Small"/>
    <x v="3"/>
    <s v="2010s"/>
    <s v="Pulse"/>
    <n v="10.156166666666667"/>
  </r>
  <r>
    <n v="2008"/>
    <s v="Uttarakhand"/>
    <s v="Pithorgarh"/>
    <x v="0"/>
    <n v="32740"/>
    <n v="1286.81"/>
    <m/>
    <s v="Medium"/>
    <s v="Large"/>
    <x v="3"/>
    <s v="2000s"/>
    <s v="Cereal"/>
    <n v="3.9303909590714718E-2"/>
  </r>
  <r>
    <n v="2008"/>
    <s v="Uttarakhand"/>
    <s v="Pithorgarh"/>
    <x v="1"/>
    <n v="5360"/>
    <n v="1037.31"/>
    <m/>
    <s v="Medium"/>
    <s v="Large"/>
    <x v="3"/>
    <s v="2000s"/>
    <s v="Cereal"/>
    <n v="0.19352798507462685"/>
  </r>
  <r>
    <n v="2009"/>
    <s v="Uttarakhand"/>
    <s v="Pithorgarh"/>
    <x v="0"/>
    <n v="28770"/>
    <n v="1302.4000000000001"/>
    <m/>
    <s v="Medium"/>
    <s v="Large"/>
    <x v="3"/>
    <s v="2000s"/>
    <s v="Cereal"/>
    <n v="4.5269377824122353E-2"/>
  </r>
  <r>
    <n v="2009"/>
    <s v="Uttarakhand"/>
    <s v="Pithorgarh"/>
    <x v="1"/>
    <n v="4640"/>
    <n v="1036.6400000000001"/>
    <m/>
    <s v="Medium"/>
    <s v="Medium"/>
    <x v="3"/>
    <s v="2000s"/>
    <s v="Cereal"/>
    <n v="0.2234137931034483"/>
  </r>
  <r>
    <n v="2009"/>
    <s v="Uttarakhand"/>
    <s v="Pithorgarh"/>
    <x v="2"/>
    <n v="20"/>
    <n v="500"/>
    <m/>
    <s v="Low"/>
    <s v="Small"/>
    <x v="3"/>
    <s v="2000s"/>
    <s v="Pulse"/>
    <n v="25"/>
  </r>
  <r>
    <n v="2010"/>
    <s v="Uttarakhand"/>
    <s v="Pithorgarh"/>
    <x v="0"/>
    <n v="29760"/>
    <n v="1206.6500000000001"/>
    <m/>
    <s v="Medium"/>
    <s v="Large"/>
    <x v="3"/>
    <s v="2010s"/>
    <s v="Cereal"/>
    <n v="4.0546034946236563E-2"/>
  </r>
  <r>
    <n v="2010"/>
    <s v="Uttarakhand"/>
    <s v="Pithorgarh"/>
    <x v="1"/>
    <n v="3640"/>
    <n v="1115.3800000000001"/>
    <m/>
    <s v="Medium"/>
    <s v="Medium"/>
    <x v="3"/>
    <s v="2010s"/>
    <s v="Cereal"/>
    <n v="0.30642307692307696"/>
  </r>
  <r>
    <n v="2010"/>
    <s v="Uttarakhand"/>
    <s v="Pithorgarh"/>
    <x v="2"/>
    <n v="50"/>
    <n v="400"/>
    <m/>
    <s v="Low"/>
    <s v="Small"/>
    <x v="3"/>
    <s v="2010s"/>
    <s v="Pulse"/>
    <n v="8"/>
  </r>
  <r>
    <n v="2011"/>
    <s v="Uttarakhand"/>
    <s v="Pithorgarh"/>
    <x v="0"/>
    <n v="28970"/>
    <n v="1276.1500000000001"/>
    <m/>
    <s v="Medium"/>
    <s v="Large"/>
    <x v="3"/>
    <s v="2010s"/>
    <s v="Cereal"/>
    <n v="4.4050742147048676E-2"/>
  </r>
  <r>
    <n v="2011"/>
    <s v="Uttarakhand"/>
    <s v="Pithorgarh"/>
    <x v="1"/>
    <n v="3800"/>
    <n v="1118.42"/>
    <m/>
    <s v="Medium"/>
    <s v="Medium"/>
    <x v="3"/>
    <s v="2010s"/>
    <s v="Cereal"/>
    <n v="0.29432105263157898"/>
  </r>
  <r>
    <n v="2011"/>
    <s v="Uttarakhand"/>
    <s v="Pithorgarh"/>
    <x v="2"/>
    <n v="40"/>
    <n v="500"/>
    <m/>
    <s v="Low"/>
    <s v="Small"/>
    <x v="3"/>
    <s v="2010s"/>
    <s v="Pulse"/>
    <n v="12.5"/>
  </r>
  <r>
    <n v="2012"/>
    <s v="Uttarakhand"/>
    <s v="Pithorgarh"/>
    <x v="0"/>
    <n v="26210"/>
    <n v="1304.08"/>
    <m/>
    <s v="Medium"/>
    <s v="Large"/>
    <x v="3"/>
    <s v="2010s"/>
    <s v="Cereal"/>
    <n v="4.9755055322396026E-2"/>
  </r>
  <r>
    <n v="2012"/>
    <s v="Uttarakhand"/>
    <s v="Pithorgarh"/>
    <x v="1"/>
    <n v="4380"/>
    <n v="1223.74"/>
    <m/>
    <s v="Medium"/>
    <s v="Medium"/>
    <x v="3"/>
    <s v="2010s"/>
    <s v="Cereal"/>
    <n v="0.27939269406392692"/>
  </r>
  <r>
    <n v="2012"/>
    <s v="Uttarakhand"/>
    <s v="Pithorgarh"/>
    <x v="2"/>
    <n v="30"/>
    <n v="666.67"/>
    <m/>
    <s v="Low"/>
    <s v="Small"/>
    <x v="3"/>
    <s v="2010s"/>
    <s v="Pulse"/>
    <n v="22.222333333333331"/>
  </r>
  <r>
    <n v="2013"/>
    <s v="Uttarakhand"/>
    <s v="Pithorgarh"/>
    <x v="0"/>
    <n v="27010"/>
    <n v="1395.78"/>
    <m/>
    <s v="Medium"/>
    <s v="Large"/>
    <x v="3"/>
    <s v="2010s"/>
    <s v="Cereal"/>
    <n v="5.1676416142169564E-2"/>
  </r>
  <r>
    <n v="2013"/>
    <s v="Uttarakhand"/>
    <s v="Pithorgarh"/>
    <x v="1"/>
    <n v="3200"/>
    <n v="1865.63"/>
    <m/>
    <s v="Medium"/>
    <s v="Medium"/>
    <x v="3"/>
    <s v="2010s"/>
    <s v="Cereal"/>
    <n v="0.58300937500000005"/>
  </r>
  <r>
    <n v="2014"/>
    <s v="Uttarakhand"/>
    <s v="Pithorgarh"/>
    <x v="0"/>
    <n v="26440"/>
    <n v="1276.0999999999999"/>
    <m/>
    <s v="Medium"/>
    <s v="Large"/>
    <x v="3"/>
    <s v="2010s"/>
    <s v="Cereal"/>
    <n v="4.8263993948562782E-2"/>
  </r>
  <r>
    <n v="2014"/>
    <s v="Uttarakhand"/>
    <s v="Pithorgarh"/>
    <x v="1"/>
    <n v="3650"/>
    <n v="1901.37"/>
    <m/>
    <s v="Medium"/>
    <s v="Medium"/>
    <x v="3"/>
    <s v="2010s"/>
    <s v="Cereal"/>
    <n v="0.52092328767123286"/>
  </r>
  <r>
    <n v="2014"/>
    <s v="Uttarakhand"/>
    <s v="Pithorgarh"/>
    <x v="2"/>
    <n v="30"/>
    <n v="666.67"/>
    <m/>
    <s v="Low"/>
    <s v="Small"/>
    <x v="3"/>
    <s v="2010s"/>
    <s v="Pulse"/>
    <n v="22.222333333333331"/>
  </r>
  <r>
    <n v="2015"/>
    <s v="Uttarakhand"/>
    <s v="Pithorgarh"/>
    <x v="0"/>
    <n v="26490"/>
    <n v="1323.9"/>
    <m/>
    <s v="Medium"/>
    <s v="Large"/>
    <x v="3"/>
    <s v="2010s"/>
    <s v="Cereal"/>
    <n v="4.9977349943374862E-2"/>
  </r>
  <r>
    <n v="2015"/>
    <s v="Uttarakhand"/>
    <s v="Pithorgarh"/>
    <x v="1"/>
    <n v="4020"/>
    <n v="1273.6300000000001"/>
    <m/>
    <s v="Medium"/>
    <s v="Medium"/>
    <x v="3"/>
    <s v="2010s"/>
    <s v="Cereal"/>
    <n v="0.31682338308457714"/>
  </r>
  <r>
    <n v="2015"/>
    <s v="Uttarakhand"/>
    <s v="Pithorgarh"/>
    <x v="2"/>
    <n v="50"/>
    <n v="600"/>
    <m/>
    <s v="Low"/>
    <s v="Small"/>
    <x v="3"/>
    <s v="2010s"/>
    <s v="Pulse"/>
    <n v="12"/>
  </r>
  <r>
    <n v="2016"/>
    <s v="Uttarakhand"/>
    <s v="Pithorgarh"/>
    <x v="0"/>
    <n v="27510"/>
    <n v="1347.27"/>
    <m/>
    <s v="Medium"/>
    <s v="Large"/>
    <x v="3"/>
    <s v="2010s"/>
    <s v="Cereal"/>
    <n v="4.8973827699018535E-2"/>
  </r>
  <r>
    <n v="2016"/>
    <s v="Uttarakhand"/>
    <s v="Pithorgarh"/>
    <x v="1"/>
    <n v="3150"/>
    <n v="1308.1600000000001"/>
    <m/>
    <s v="Medium"/>
    <s v="Medium"/>
    <x v="3"/>
    <s v="2010s"/>
    <s v="Cereal"/>
    <n v="0.41528888888888893"/>
  </r>
  <r>
    <n v="2016"/>
    <s v="Uttarakhand"/>
    <s v="Pithorgarh"/>
    <x v="2"/>
    <n v="50"/>
    <n v="703.7"/>
    <m/>
    <s v="Low"/>
    <s v="Small"/>
    <x v="3"/>
    <s v="2010s"/>
    <s v="Pulse"/>
    <n v="14.074000000000002"/>
  </r>
  <r>
    <n v="2017"/>
    <s v="Uttarakhand"/>
    <s v="Pithorgarh"/>
    <x v="0"/>
    <n v="26300"/>
    <n v="1286.44"/>
    <m/>
    <s v="Medium"/>
    <s v="Large"/>
    <x v="3"/>
    <s v="2010s"/>
    <s v="Cereal"/>
    <n v="4.8914068441064641E-2"/>
  </r>
  <r>
    <n v="2017"/>
    <s v="Uttarakhand"/>
    <s v="Pithorgarh"/>
    <x v="1"/>
    <n v="2750"/>
    <n v="1506.9"/>
    <m/>
    <s v="Medium"/>
    <s v="Medium"/>
    <x v="3"/>
    <s v="2010s"/>
    <s v="Cereal"/>
    <n v="0.54796363636363643"/>
  </r>
  <r>
    <n v="2017"/>
    <s v="Uttarakhand"/>
    <s v="Pithorgarh"/>
    <x v="2"/>
    <n v="10"/>
    <n v="666.67"/>
    <m/>
    <s v="Low"/>
    <s v="Small"/>
    <x v="3"/>
    <s v="2010s"/>
    <s v="Pulse"/>
    <n v="66.667000000000002"/>
  </r>
  <r>
    <n v="2008"/>
    <s v="Uttarakhand"/>
    <s v="Chamoli"/>
    <x v="0"/>
    <n v="20920"/>
    <n v="1470.36"/>
    <m/>
    <s v="Medium"/>
    <s v="Large"/>
    <x v="3"/>
    <s v="2000s"/>
    <s v="Cereal"/>
    <n v="7.0284894837476089E-2"/>
  </r>
  <r>
    <n v="2008"/>
    <s v="Uttarakhand"/>
    <s v="Chamoli"/>
    <x v="1"/>
    <n v="1510"/>
    <n v="1092.72"/>
    <m/>
    <s v="Medium"/>
    <s v="Medium"/>
    <x v="3"/>
    <s v="2000s"/>
    <s v="Cereal"/>
    <n v="0.72365562913907289"/>
  </r>
  <r>
    <n v="2009"/>
    <s v="Uttarakhand"/>
    <s v="Chamoli"/>
    <x v="0"/>
    <n v="22280"/>
    <n v="1287.7"/>
    <m/>
    <s v="Medium"/>
    <s v="Large"/>
    <x v="3"/>
    <s v="2000s"/>
    <s v="Cereal"/>
    <n v="5.779622980251347E-2"/>
  </r>
  <r>
    <n v="2009"/>
    <s v="Uttarakhand"/>
    <s v="Chamoli"/>
    <x v="1"/>
    <n v="720"/>
    <n v="1041.67"/>
    <m/>
    <s v="Medium"/>
    <s v="Small"/>
    <x v="3"/>
    <s v="2000s"/>
    <s v="Cereal"/>
    <n v="1.446763888888889"/>
  </r>
  <r>
    <n v="2010"/>
    <s v="Uttarakhand"/>
    <s v="Chamoli"/>
    <x v="0"/>
    <n v="22140"/>
    <n v="1464.77"/>
    <m/>
    <s v="Medium"/>
    <s v="Large"/>
    <x v="3"/>
    <s v="2010s"/>
    <s v="Cereal"/>
    <n v="6.6159439927732613E-2"/>
  </r>
  <r>
    <n v="2010"/>
    <s v="Uttarakhand"/>
    <s v="Chamoli"/>
    <x v="1"/>
    <n v="390"/>
    <n v="1051.28"/>
    <m/>
    <s v="Medium"/>
    <s v="Small"/>
    <x v="3"/>
    <s v="2010s"/>
    <s v="Cereal"/>
    <n v="2.6955897435897436"/>
  </r>
  <r>
    <n v="2011"/>
    <s v="Uttarakhand"/>
    <s v="Chamoli"/>
    <x v="0"/>
    <n v="20020"/>
    <n v="1359.64"/>
    <m/>
    <s v="Medium"/>
    <s v="Large"/>
    <x v="3"/>
    <s v="2010s"/>
    <s v="Cereal"/>
    <n v="6.7914085914085917E-2"/>
  </r>
  <r>
    <n v="2011"/>
    <s v="Uttarakhand"/>
    <s v="Chamoli"/>
    <x v="1"/>
    <n v="380"/>
    <n v="973.68"/>
    <m/>
    <s v="Low"/>
    <s v="Small"/>
    <x v="3"/>
    <s v="2010s"/>
    <s v="Cereal"/>
    <n v="2.5623157894736841"/>
  </r>
  <r>
    <n v="2012"/>
    <s v="Uttarakhand"/>
    <s v="Chamoli"/>
    <x v="0"/>
    <n v="21250"/>
    <n v="1357.65"/>
    <m/>
    <s v="Medium"/>
    <s v="Large"/>
    <x v="3"/>
    <s v="2010s"/>
    <s v="Cereal"/>
    <n v="6.3889411764705889E-2"/>
  </r>
  <r>
    <n v="2012"/>
    <s v="Uttarakhand"/>
    <s v="Chamoli"/>
    <x v="1"/>
    <n v="390"/>
    <n v="923.08"/>
    <m/>
    <s v="Low"/>
    <s v="Small"/>
    <x v="3"/>
    <s v="2010s"/>
    <s v="Cereal"/>
    <n v="2.3668717948717948"/>
  </r>
  <r>
    <n v="2013"/>
    <s v="Uttarakhand"/>
    <s v="Chamoli"/>
    <x v="0"/>
    <n v="20280"/>
    <n v="1313.61"/>
    <m/>
    <s v="Medium"/>
    <s v="Large"/>
    <x v="3"/>
    <s v="2010s"/>
    <s v="Cereal"/>
    <n v="6.4773668639053247E-2"/>
  </r>
  <r>
    <n v="2013"/>
    <s v="Uttarakhand"/>
    <s v="Chamoli"/>
    <x v="1"/>
    <n v="350"/>
    <n v="914.29"/>
    <m/>
    <s v="Low"/>
    <s v="Small"/>
    <x v="3"/>
    <s v="2010s"/>
    <s v="Cereal"/>
    <n v="2.6122571428571426"/>
  </r>
  <r>
    <n v="2014"/>
    <s v="Uttarakhand"/>
    <s v="Chamoli"/>
    <x v="0"/>
    <n v="20210"/>
    <n v="1290.95"/>
    <m/>
    <s v="Medium"/>
    <s v="Large"/>
    <x v="3"/>
    <s v="2010s"/>
    <s v="Cereal"/>
    <n v="6.387679366650173E-2"/>
  </r>
  <r>
    <n v="2014"/>
    <s v="Uttarakhand"/>
    <s v="Chamoli"/>
    <x v="1"/>
    <n v="390"/>
    <n v="1743.59"/>
    <m/>
    <s v="Medium"/>
    <s v="Small"/>
    <x v="3"/>
    <s v="2010s"/>
    <s v="Cereal"/>
    <n v="4.4707435897435897"/>
  </r>
  <r>
    <n v="2015"/>
    <s v="Uttarakhand"/>
    <s v="Chamoli"/>
    <x v="0"/>
    <n v="20390"/>
    <n v="1379.11"/>
    <m/>
    <s v="Medium"/>
    <s v="Large"/>
    <x v="3"/>
    <s v="2010s"/>
    <s v="Cereal"/>
    <n v="6.7636586562040205E-2"/>
  </r>
  <r>
    <n v="2015"/>
    <s v="Uttarakhand"/>
    <s v="Chamoli"/>
    <x v="1"/>
    <n v="440"/>
    <n v="1704.55"/>
    <m/>
    <s v="Medium"/>
    <s v="Small"/>
    <x v="3"/>
    <s v="2010s"/>
    <s v="Cereal"/>
    <n v="3.8739772727272728"/>
  </r>
  <r>
    <n v="2016"/>
    <s v="Uttarakhand"/>
    <s v="Chamoli"/>
    <x v="0"/>
    <n v="20700"/>
    <n v="1334.57"/>
    <m/>
    <s v="Medium"/>
    <s v="Large"/>
    <x v="3"/>
    <s v="2010s"/>
    <s v="Cereal"/>
    <n v="6.4471980676328505E-2"/>
  </r>
  <r>
    <n v="2016"/>
    <s v="Uttarakhand"/>
    <s v="Chamoli"/>
    <x v="1"/>
    <n v="390"/>
    <n v="1737.91"/>
    <m/>
    <s v="Medium"/>
    <s v="Small"/>
    <x v="3"/>
    <s v="2010s"/>
    <s v="Cereal"/>
    <n v="4.4561794871794875"/>
  </r>
  <r>
    <n v="2017"/>
    <s v="Uttarakhand"/>
    <s v="Chamoli"/>
    <x v="0"/>
    <n v="19590"/>
    <n v="1389.64"/>
    <m/>
    <s v="Medium"/>
    <s v="Large"/>
    <x v="3"/>
    <s v="2010s"/>
    <s v="Cereal"/>
    <n v="7.0936191934660553E-2"/>
  </r>
  <r>
    <n v="2017"/>
    <s v="Uttarakhand"/>
    <s v="Chamoli"/>
    <x v="1"/>
    <n v="350"/>
    <n v="1750"/>
    <m/>
    <s v="Medium"/>
    <s v="Small"/>
    <x v="3"/>
    <s v="2010s"/>
    <s v="Cereal"/>
    <n v="5"/>
  </r>
  <r>
    <n v="2008"/>
    <s v="Uttarakhand"/>
    <s v="Uttar Kashi"/>
    <x v="0"/>
    <n v="11600"/>
    <n v="1668.97"/>
    <m/>
    <s v="Medium"/>
    <s v="Large"/>
    <x v="3"/>
    <s v="2000s"/>
    <s v="Cereal"/>
    <n v="0.14387672413793104"/>
  </r>
  <r>
    <n v="2008"/>
    <s v="Uttarakhand"/>
    <s v="Uttar Kashi"/>
    <x v="1"/>
    <n v="390"/>
    <n v="1256.4100000000001"/>
    <m/>
    <s v="Medium"/>
    <s v="Small"/>
    <x v="3"/>
    <s v="2000s"/>
    <s v="Cereal"/>
    <n v="3.2215641025641029"/>
  </r>
  <r>
    <n v="2009"/>
    <s v="Uttarakhand"/>
    <s v="Uttar Kashi"/>
    <x v="0"/>
    <n v="10800"/>
    <n v="1379.63"/>
    <m/>
    <s v="Medium"/>
    <s v="Large"/>
    <x v="3"/>
    <s v="2000s"/>
    <s v="Cereal"/>
    <n v="0.12774351851851853"/>
  </r>
  <r>
    <n v="2009"/>
    <s v="Uttarakhand"/>
    <s v="Uttar Kashi"/>
    <x v="1"/>
    <n v="280"/>
    <n v="1250"/>
    <m/>
    <s v="Medium"/>
    <s v="Small"/>
    <x v="3"/>
    <s v="2000s"/>
    <s v="Cereal"/>
    <n v="4.4642857142857144"/>
  </r>
  <r>
    <n v="2010"/>
    <s v="Uttarakhand"/>
    <s v="Uttar Kashi"/>
    <x v="0"/>
    <n v="10400"/>
    <n v="1647.12"/>
    <m/>
    <s v="Medium"/>
    <s v="Large"/>
    <x v="3"/>
    <s v="2010s"/>
    <s v="Cereal"/>
    <n v="0.15837692307692305"/>
  </r>
  <r>
    <n v="2010"/>
    <s v="Uttarakhand"/>
    <s v="Uttar Kashi"/>
    <x v="1"/>
    <n v="480"/>
    <n v="1250"/>
    <m/>
    <s v="Medium"/>
    <s v="Small"/>
    <x v="3"/>
    <s v="2010s"/>
    <s v="Cereal"/>
    <n v="2.6041666666666665"/>
  </r>
  <r>
    <n v="2011"/>
    <s v="Uttarakhand"/>
    <s v="Uttar Kashi"/>
    <x v="0"/>
    <n v="10620"/>
    <n v="1616.76"/>
    <m/>
    <s v="Medium"/>
    <s v="Large"/>
    <x v="3"/>
    <s v="2010s"/>
    <s v="Cereal"/>
    <n v="0.15223728813559323"/>
  </r>
  <r>
    <n v="2011"/>
    <s v="Uttarakhand"/>
    <s v="Uttar Kashi"/>
    <x v="1"/>
    <n v="460"/>
    <n v="1260.8699999999999"/>
    <m/>
    <s v="Medium"/>
    <s v="Small"/>
    <x v="3"/>
    <s v="2010s"/>
    <s v="Cereal"/>
    <n v="2.7410217391304346"/>
  </r>
  <r>
    <n v="2012"/>
    <s v="Uttarakhand"/>
    <s v="Uttar Kashi"/>
    <x v="0"/>
    <n v="9920"/>
    <n v="1875"/>
    <m/>
    <s v="Medium"/>
    <s v="Large"/>
    <x v="3"/>
    <s v="2010s"/>
    <s v="Cereal"/>
    <n v="0.18901209677419356"/>
  </r>
  <r>
    <n v="2012"/>
    <s v="Uttarakhand"/>
    <s v="Uttar Kashi"/>
    <x v="1"/>
    <n v="590"/>
    <n v="1033.9000000000001"/>
    <m/>
    <s v="Medium"/>
    <s v="Small"/>
    <x v="3"/>
    <s v="2010s"/>
    <s v="Cereal"/>
    <n v="1.7523728813559323"/>
  </r>
  <r>
    <n v="2013"/>
    <s v="Uttarakhand"/>
    <s v="Uttar Kashi"/>
    <x v="0"/>
    <n v="9010"/>
    <n v="1773.58"/>
    <m/>
    <s v="Medium"/>
    <s v="Large"/>
    <x v="3"/>
    <s v="2010s"/>
    <s v="Cereal"/>
    <n v="0.19684572697003327"/>
  </r>
  <r>
    <n v="2013"/>
    <s v="Uttarakhand"/>
    <s v="Uttar Kashi"/>
    <x v="1"/>
    <n v="1040"/>
    <n v="1038.46"/>
    <m/>
    <s v="Medium"/>
    <s v="Medium"/>
    <x v="3"/>
    <s v="2010s"/>
    <s v="Cereal"/>
    <n v="0.99851923076923077"/>
  </r>
  <r>
    <n v="2013"/>
    <s v="Uttarakhand"/>
    <s v="Uttar Kashi"/>
    <x v="2"/>
    <n v="10"/>
    <n v="1000"/>
    <m/>
    <s v="Medium"/>
    <s v="Small"/>
    <x v="3"/>
    <s v="2010s"/>
    <s v="Pulse"/>
    <n v="100"/>
  </r>
  <r>
    <n v="2014"/>
    <s v="Uttarakhand"/>
    <s v="Uttar Kashi"/>
    <x v="0"/>
    <n v="9920"/>
    <n v="1663.31"/>
    <m/>
    <s v="Medium"/>
    <s v="Large"/>
    <x v="3"/>
    <s v="2010s"/>
    <s v="Cereal"/>
    <n v="0.16767237903225807"/>
  </r>
  <r>
    <n v="2014"/>
    <s v="Uttarakhand"/>
    <s v="Uttar Kashi"/>
    <x v="1"/>
    <n v="410"/>
    <n v="2585.37"/>
    <m/>
    <s v="Medium"/>
    <s v="Small"/>
    <x v="3"/>
    <s v="2010s"/>
    <s v="Cereal"/>
    <n v="6.3057804878048778"/>
  </r>
  <r>
    <n v="2015"/>
    <s v="Uttarakhand"/>
    <s v="Uttar Kashi"/>
    <x v="0"/>
    <n v="10740"/>
    <n v="1767.23"/>
    <m/>
    <s v="Medium"/>
    <s v="Large"/>
    <x v="3"/>
    <s v="2010s"/>
    <s v="Cereal"/>
    <n v="0.16454655493482309"/>
  </r>
  <r>
    <n v="2015"/>
    <s v="Uttarakhand"/>
    <s v="Uttar Kashi"/>
    <x v="1"/>
    <n v="410"/>
    <n v="2560.98"/>
    <m/>
    <s v="Medium"/>
    <s v="Small"/>
    <x v="3"/>
    <s v="2010s"/>
    <s v="Cereal"/>
    <n v="6.2462926829268293"/>
  </r>
  <r>
    <n v="2016"/>
    <s v="Uttarakhand"/>
    <s v="Uttar Kashi"/>
    <x v="0"/>
    <n v="10110"/>
    <n v="1769.86"/>
    <m/>
    <s v="Medium"/>
    <s v="Large"/>
    <x v="3"/>
    <s v="2010s"/>
    <s v="Cereal"/>
    <n v="0.17506033630069237"/>
  </r>
  <r>
    <n v="2016"/>
    <s v="Uttarakhand"/>
    <s v="Uttar Kashi"/>
    <x v="1"/>
    <n v="430"/>
    <n v="1615.21"/>
    <m/>
    <s v="Medium"/>
    <s v="Small"/>
    <x v="3"/>
    <s v="2010s"/>
    <s v="Cereal"/>
    <n v="3.7563023255813954"/>
  </r>
  <r>
    <n v="2017"/>
    <s v="Uttarakhand"/>
    <s v="Uttar Kashi"/>
    <x v="0"/>
    <n v="10250"/>
    <n v="1714.51"/>
    <m/>
    <s v="Medium"/>
    <s v="Large"/>
    <x v="3"/>
    <s v="2010s"/>
    <s v="Cereal"/>
    <n v="0.16726926829268293"/>
  </r>
  <r>
    <n v="2017"/>
    <s v="Uttarakhand"/>
    <s v="Uttar Kashi"/>
    <x v="1"/>
    <n v="470"/>
    <n v="2665.25"/>
    <m/>
    <s v="Medium"/>
    <s v="Small"/>
    <x v="3"/>
    <s v="2010s"/>
    <s v="Cereal"/>
    <n v="5.6707446808510635"/>
  </r>
  <r>
    <n v="2008"/>
    <s v="Uttarakhand"/>
    <s v="Tehri Garhwal"/>
    <x v="0"/>
    <n v="15390"/>
    <n v="1636.78"/>
    <m/>
    <s v="Medium"/>
    <s v="Large"/>
    <x v="3"/>
    <s v="2000s"/>
    <s v="Cereal"/>
    <n v="0.10635347628330084"/>
  </r>
  <r>
    <n v="2008"/>
    <s v="Uttarakhand"/>
    <s v="Tehri Garhwal"/>
    <x v="1"/>
    <n v="2040"/>
    <n v="1024.51"/>
    <m/>
    <s v="Medium"/>
    <s v="Medium"/>
    <x v="3"/>
    <s v="2000s"/>
    <s v="Cereal"/>
    <n v="0.50221078431372546"/>
  </r>
  <r>
    <n v="2009"/>
    <s v="Uttarakhand"/>
    <s v="Tehri Garhwal"/>
    <x v="0"/>
    <n v="13640"/>
    <n v="1229.47"/>
    <m/>
    <s v="Medium"/>
    <s v="Large"/>
    <x v="3"/>
    <s v="2000s"/>
    <s v="Cereal"/>
    <n v="9.0137096774193556E-2"/>
  </r>
  <r>
    <n v="2009"/>
    <s v="Uttarakhand"/>
    <s v="Tehri Garhwal"/>
    <x v="1"/>
    <n v="890"/>
    <n v="2168.54"/>
    <m/>
    <s v="Medium"/>
    <s v="Small"/>
    <x v="3"/>
    <s v="2000s"/>
    <s v="Cereal"/>
    <n v="2.4365617977528089"/>
  </r>
  <r>
    <n v="2009"/>
    <s v="Uttarakhand"/>
    <s v="Tehri Garhwal"/>
    <x v="2"/>
    <n v="10"/>
    <n v="1000"/>
    <m/>
    <s v="Medium"/>
    <s v="Small"/>
    <x v="3"/>
    <s v="2000s"/>
    <s v="Pulse"/>
    <n v="100"/>
  </r>
  <r>
    <n v="2010"/>
    <s v="Uttarakhand"/>
    <s v="Tehri Garhwal"/>
    <x v="0"/>
    <n v="11400"/>
    <n v="1461.4"/>
    <m/>
    <s v="Medium"/>
    <s v="Large"/>
    <x v="3"/>
    <s v="2010s"/>
    <s v="Cereal"/>
    <n v="0.12819298245614036"/>
  </r>
  <r>
    <n v="2010"/>
    <s v="Uttarakhand"/>
    <s v="Tehri Garhwal"/>
    <x v="1"/>
    <n v="1940"/>
    <n v="1092.78"/>
    <m/>
    <s v="Medium"/>
    <s v="Medium"/>
    <x v="3"/>
    <s v="2010s"/>
    <s v="Cereal"/>
    <n v="0.56328865979381437"/>
  </r>
  <r>
    <n v="2010"/>
    <s v="Uttarakhand"/>
    <s v="Tehri Garhwal"/>
    <x v="2"/>
    <n v="20"/>
    <n v="500"/>
    <m/>
    <s v="Low"/>
    <s v="Small"/>
    <x v="3"/>
    <s v="2010s"/>
    <s v="Pulse"/>
    <n v="25"/>
  </r>
  <r>
    <n v="2011"/>
    <s v="Uttarakhand"/>
    <s v="Tehri Garhwal"/>
    <x v="0"/>
    <n v="12380"/>
    <n v="1487.08"/>
    <m/>
    <s v="Medium"/>
    <s v="Large"/>
    <x v="3"/>
    <s v="2010s"/>
    <s v="Cereal"/>
    <n v="0.12011954765751211"/>
  </r>
  <r>
    <n v="2011"/>
    <s v="Uttarakhand"/>
    <s v="Tehri Garhwal"/>
    <x v="1"/>
    <n v="1780"/>
    <n v="1101.1199999999999"/>
    <m/>
    <s v="Medium"/>
    <s v="Medium"/>
    <x v="3"/>
    <s v="2010s"/>
    <s v="Cereal"/>
    <n v="0.61860674157303364"/>
  </r>
  <r>
    <n v="2011"/>
    <s v="Uttarakhand"/>
    <s v="Tehri Garhwal"/>
    <x v="2"/>
    <n v="20"/>
    <n v="500"/>
    <m/>
    <s v="Low"/>
    <s v="Small"/>
    <x v="3"/>
    <s v="2010s"/>
    <s v="Pulse"/>
    <n v="25"/>
  </r>
  <r>
    <n v="2012"/>
    <s v="Uttarakhand"/>
    <s v="Tehri Garhwal"/>
    <x v="0"/>
    <n v="11110"/>
    <n v="1441.04"/>
    <m/>
    <s v="Medium"/>
    <s v="Large"/>
    <x v="3"/>
    <s v="2010s"/>
    <s v="Cereal"/>
    <n v="0.1297065706570657"/>
  </r>
  <r>
    <n v="2012"/>
    <s v="Uttarakhand"/>
    <s v="Tehri Garhwal"/>
    <x v="1"/>
    <n v="2110"/>
    <n v="1156.4000000000001"/>
    <m/>
    <s v="Medium"/>
    <s v="Medium"/>
    <x v="3"/>
    <s v="2010s"/>
    <s v="Cereal"/>
    <n v="0.54805687203791476"/>
  </r>
  <r>
    <n v="2012"/>
    <s v="Uttarakhand"/>
    <s v="Tehri Garhwal"/>
    <x v="2"/>
    <n v="10"/>
    <n v="1000"/>
    <m/>
    <s v="Medium"/>
    <s v="Small"/>
    <x v="3"/>
    <s v="2010s"/>
    <s v="Pulse"/>
    <n v="100"/>
  </r>
  <r>
    <n v="2013"/>
    <s v="Uttarakhand"/>
    <s v="Tehri Garhwal"/>
    <x v="0"/>
    <n v="11350"/>
    <n v="1550.66"/>
    <m/>
    <s v="Medium"/>
    <s v="Large"/>
    <x v="3"/>
    <s v="2010s"/>
    <s v="Cereal"/>
    <n v="0.13662202643171806"/>
  </r>
  <r>
    <n v="2013"/>
    <s v="Uttarakhand"/>
    <s v="Tehri Garhwal"/>
    <x v="1"/>
    <n v="1790"/>
    <n v="1156.42"/>
    <m/>
    <s v="Medium"/>
    <s v="Medium"/>
    <x v="3"/>
    <s v="2010s"/>
    <s v="Cereal"/>
    <n v="0.64604469273743026"/>
  </r>
  <r>
    <n v="2013"/>
    <s v="Uttarakhand"/>
    <s v="Tehri Garhwal"/>
    <x v="2"/>
    <n v="20"/>
    <n v="500"/>
    <m/>
    <s v="Low"/>
    <s v="Small"/>
    <x v="3"/>
    <s v="2010s"/>
    <s v="Pulse"/>
    <n v="25"/>
  </r>
  <r>
    <n v="2014"/>
    <s v="Uttarakhand"/>
    <s v="Tehri Garhwal"/>
    <x v="0"/>
    <n v="11290"/>
    <n v="1682.02"/>
    <m/>
    <s v="Medium"/>
    <s v="Large"/>
    <x v="3"/>
    <s v="2010s"/>
    <s v="Cereal"/>
    <n v="0.14898317094774136"/>
  </r>
  <r>
    <n v="2014"/>
    <s v="Uttarakhand"/>
    <s v="Tehri Garhwal"/>
    <x v="1"/>
    <n v="2050"/>
    <n v="2521.9499999999998"/>
    <m/>
    <s v="Medium"/>
    <s v="Medium"/>
    <x v="3"/>
    <s v="2010s"/>
    <s v="Cereal"/>
    <n v="1.2302195121951218"/>
  </r>
  <r>
    <n v="2015"/>
    <s v="Uttarakhand"/>
    <s v="Tehri Garhwal"/>
    <x v="0"/>
    <n v="11630"/>
    <n v="1709.37"/>
    <m/>
    <s v="Medium"/>
    <s v="Large"/>
    <x v="3"/>
    <s v="2010s"/>
    <s v="Cereal"/>
    <n v="0.14697936371453138"/>
  </r>
  <r>
    <n v="2015"/>
    <s v="Uttarakhand"/>
    <s v="Tehri Garhwal"/>
    <x v="1"/>
    <n v="1790"/>
    <n v="1681.56"/>
    <m/>
    <s v="Medium"/>
    <s v="Medium"/>
    <x v="3"/>
    <s v="2010s"/>
    <s v="Cereal"/>
    <n v="0.93941899441340782"/>
  </r>
  <r>
    <n v="2016"/>
    <s v="Uttarakhand"/>
    <s v="Tehri Garhwal"/>
    <x v="0"/>
    <n v="11870"/>
    <n v="1571.21"/>
    <m/>
    <s v="Medium"/>
    <s v="Large"/>
    <x v="3"/>
    <s v="2010s"/>
    <s v="Cereal"/>
    <n v="0.13236815501263691"/>
  </r>
  <r>
    <n v="2016"/>
    <s v="Uttarakhand"/>
    <s v="Tehri Garhwal"/>
    <x v="1"/>
    <n v="1770"/>
    <n v="1687.96"/>
    <m/>
    <s v="Medium"/>
    <s v="Medium"/>
    <x v="3"/>
    <s v="2010s"/>
    <s v="Cereal"/>
    <n v="0.95364971751412431"/>
  </r>
  <r>
    <n v="2016"/>
    <s v="Uttarakhand"/>
    <s v="Tehri Garhwal"/>
    <x v="2"/>
    <n v="10"/>
    <n v="642.86"/>
    <m/>
    <s v="Low"/>
    <s v="Small"/>
    <x v="3"/>
    <s v="2010s"/>
    <s v="Pulse"/>
    <n v="64.286000000000001"/>
  </r>
  <r>
    <n v="2017"/>
    <s v="Uttarakhand"/>
    <s v="Tehri Garhwal"/>
    <x v="0"/>
    <n v="10410"/>
    <n v="1966.97"/>
    <m/>
    <s v="Medium"/>
    <s v="Large"/>
    <x v="3"/>
    <s v="2010s"/>
    <s v="Cereal"/>
    <n v="0.18895004803073967"/>
  </r>
  <r>
    <n v="2017"/>
    <s v="Uttarakhand"/>
    <s v="Tehri Garhwal"/>
    <x v="1"/>
    <n v="2110"/>
    <n v="2252.9699999999998"/>
    <m/>
    <s v="Medium"/>
    <s v="Medium"/>
    <x v="3"/>
    <s v="2010s"/>
    <s v="Cereal"/>
    <n v="1.0677582938388626"/>
  </r>
  <r>
    <n v="2008"/>
    <s v="Uttarakhand"/>
    <s v="Garhwal"/>
    <x v="0"/>
    <n v="20000"/>
    <n v="1074.5"/>
    <m/>
    <s v="Medium"/>
    <s v="Large"/>
    <x v="3"/>
    <s v="2000s"/>
    <s v="Cereal"/>
    <n v="5.3725000000000002E-2"/>
  </r>
  <r>
    <n v="2008"/>
    <s v="Uttarakhand"/>
    <s v="Garhwal"/>
    <x v="1"/>
    <n v="1900"/>
    <n v="852.63"/>
    <m/>
    <s v="Low"/>
    <s v="Medium"/>
    <x v="3"/>
    <s v="2000s"/>
    <s v="Cereal"/>
    <n v="0.44875263157894735"/>
  </r>
  <r>
    <n v="2008"/>
    <s v="Uttarakhand"/>
    <s v="Garhwal"/>
    <x v="2"/>
    <n v="200"/>
    <n v="200"/>
    <m/>
    <s v="Low"/>
    <s v="Small"/>
    <x v="3"/>
    <s v="2000s"/>
    <s v="Pulse"/>
    <n v="1"/>
  </r>
  <r>
    <n v="2009"/>
    <s v="Uttarakhand"/>
    <s v="Garhwal"/>
    <x v="0"/>
    <n v="20660"/>
    <n v="1074.54"/>
    <m/>
    <s v="Medium"/>
    <s v="Large"/>
    <x v="3"/>
    <s v="2000s"/>
    <s v="Cereal"/>
    <n v="5.2010648596321395E-2"/>
  </r>
  <r>
    <n v="2009"/>
    <s v="Uttarakhand"/>
    <s v="Garhwal"/>
    <x v="1"/>
    <n v="2380"/>
    <n v="852.94"/>
    <m/>
    <s v="Low"/>
    <s v="Medium"/>
    <x v="3"/>
    <s v="2000s"/>
    <s v="Cereal"/>
    <n v="0.35837815126050421"/>
  </r>
  <r>
    <n v="2009"/>
    <s v="Uttarakhand"/>
    <s v="Garhwal"/>
    <x v="2"/>
    <n v="150"/>
    <n v="333.33"/>
    <m/>
    <s v="Low"/>
    <s v="Small"/>
    <x v="3"/>
    <s v="2000s"/>
    <s v="Pulse"/>
    <n v="2.2222"/>
  </r>
  <r>
    <n v="2010"/>
    <s v="Uttarakhand"/>
    <s v="Garhwal"/>
    <x v="0"/>
    <n v="17180"/>
    <n v="1085.56"/>
    <m/>
    <s v="Medium"/>
    <s v="Large"/>
    <x v="3"/>
    <s v="2010s"/>
    <s v="Cereal"/>
    <n v="6.3187427240977881E-2"/>
  </r>
  <r>
    <n v="2010"/>
    <s v="Uttarakhand"/>
    <s v="Garhwal"/>
    <x v="1"/>
    <n v="1950"/>
    <n v="876.92"/>
    <m/>
    <s v="Low"/>
    <s v="Medium"/>
    <x v="3"/>
    <s v="2010s"/>
    <s v="Cereal"/>
    <n v="0.4497025641025641"/>
  </r>
  <r>
    <n v="2010"/>
    <s v="Uttarakhand"/>
    <s v="Garhwal"/>
    <x v="2"/>
    <n v="90"/>
    <n v="777.78"/>
    <m/>
    <s v="Low"/>
    <s v="Small"/>
    <x v="3"/>
    <s v="2010s"/>
    <s v="Pulse"/>
    <n v="8.6419999999999995"/>
  </r>
  <r>
    <n v="2011"/>
    <s v="Uttarakhand"/>
    <s v="Garhwal"/>
    <x v="0"/>
    <n v="15980"/>
    <n v="1153.94"/>
    <m/>
    <s v="Medium"/>
    <s v="Large"/>
    <x v="3"/>
    <s v="2010s"/>
    <s v="Cereal"/>
    <n v="7.2211514392991241E-2"/>
  </r>
  <r>
    <n v="2011"/>
    <s v="Uttarakhand"/>
    <s v="Garhwal"/>
    <x v="1"/>
    <n v="2440"/>
    <n v="901.64"/>
    <m/>
    <s v="Low"/>
    <s v="Medium"/>
    <x v="3"/>
    <s v="2010s"/>
    <s v="Cereal"/>
    <n v="0.36952459016393441"/>
  </r>
  <r>
    <n v="2011"/>
    <s v="Uttarakhand"/>
    <s v="Garhwal"/>
    <x v="2"/>
    <n v="90"/>
    <n v="777.78"/>
    <m/>
    <s v="Low"/>
    <s v="Small"/>
    <x v="3"/>
    <s v="2010s"/>
    <s v="Pulse"/>
    <n v="8.6419999999999995"/>
  </r>
  <r>
    <n v="2012"/>
    <s v="Uttarakhand"/>
    <s v="Garhwal"/>
    <x v="0"/>
    <n v="15530"/>
    <n v="1172.57"/>
    <m/>
    <s v="Medium"/>
    <s v="Large"/>
    <x v="3"/>
    <s v="2010s"/>
    <s v="Cereal"/>
    <n v="7.5503541532517704E-2"/>
  </r>
  <r>
    <n v="2012"/>
    <s v="Uttarakhand"/>
    <s v="Garhwal"/>
    <x v="1"/>
    <n v="2120"/>
    <n v="1023.58"/>
    <m/>
    <s v="Medium"/>
    <s v="Medium"/>
    <x v="3"/>
    <s v="2010s"/>
    <s v="Cereal"/>
    <n v="0.48282075471698116"/>
  </r>
  <r>
    <n v="2012"/>
    <s v="Uttarakhand"/>
    <s v="Garhwal"/>
    <x v="2"/>
    <n v="20"/>
    <n v="1000"/>
    <m/>
    <s v="Medium"/>
    <s v="Small"/>
    <x v="3"/>
    <s v="2010s"/>
    <s v="Pulse"/>
    <n v="50"/>
  </r>
  <r>
    <n v="2013"/>
    <s v="Uttarakhand"/>
    <s v="Garhwal"/>
    <x v="0"/>
    <n v="13920"/>
    <n v="1286.6400000000001"/>
    <m/>
    <s v="Medium"/>
    <s v="Large"/>
    <x v="3"/>
    <s v="2010s"/>
    <s v="Cereal"/>
    <n v="9.2431034482758634E-2"/>
  </r>
  <r>
    <n v="2013"/>
    <s v="Uttarakhand"/>
    <s v="Garhwal"/>
    <x v="1"/>
    <n v="2100"/>
    <n v="1019.05"/>
    <m/>
    <s v="Medium"/>
    <s v="Medium"/>
    <x v="3"/>
    <s v="2010s"/>
    <s v="Cereal"/>
    <n v="0.48526190476190473"/>
  </r>
  <r>
    <n v="2013"/>
    <s v="Uttarakhand"/>
    <s v="Garhwal"/>
    <x v="2"/>
    <n v="20"/>
    <n v="1000"/>
    <m/>
    <s v="Medium"/>
    <s v="Small"/>
    <x v="3"/>
    <s v="2010s"/>
    <s v="Pulse"/>
    <n v="50"/>
  </r>
  <r>
    <n v="2014"/>
    <s v="Uttarakhand"/>
    <s v="Garhwal"/>
    <x v="0"/>
    <n v="14570"/>
    <n v="1191.49"/>
    <m/>
    <s v="Medium"/>
    <s v="Large"/>
    <x v="3"/>
    <s v="2010s"/>
    <s v="Cereal"/>
    <n v="8.1776938915579953E-2"/>
  </r>
  <r>
    <n v="2014"/>
    <s v="Uttarakhand"/>
    <s v="Garhwal"/>
    <x v="1"/>
    <n v="2350"/>
    <n v="1753.19"/>
    <m/>
    <s v="Medium"/>
    <s v="Medium"/>
    <x v="3"/>
    <s v="2010s"/>
    <s v="Cereal"/>
    <n v="0.74603829787234044"/>
  </r>
  <r>
    <n v="2014"/>
    <s v="Uttarakhand"/>
    <s v="Garhwal"/>
    <x v="2"/>
    <n v="20"/>
    <n v="500"/>
    <m/>
    <s v="Low"/>
    <s v="Small"/>
    <x v="3"/>
    <s v="2010s"/>
    <s v="Pulse"/>
    <n v="25"/>
  </r>
  <r>
    <n v="2015"/>
    <s v="Uttarakhand"/>
    <s v="Garhwal"/>
    <x v="0"/>
    <n v="12520"/>
    <n v="1338.66"/>
    <m/>
    <s v="Medium"/>
    <s v="Large"/>
    <x v="3"/>
    <s v="2010s"/>
    <s v="Cereal"/>
    <n v="0.10692172523961661"/>
  </r>
  <r>
    <n v="2015"/>
    <s v="Uttarakhand"/>
    <s v="Garhwal"/>
    <x v="1"/>
    <n v="2320"/>
    <n v="1801.72"/>
    <m/>
    <s v="Medium"/>
    <s v="Medium"/>
    <x v="3"/>
    <s v="2010s"/>
    <s v="Cereal"/>
    <n v="0.77660344827586203"/>
  </r>
  <r>
    <n v="2015"/>
    <s v="Uttarakhand"/>
    <s v="Garhwal"/>
    <x v="2"/>
    <n v="40"/>
    <n v="750"/>
    <m/>
    <s v="Low"/>
    <s v="Small"/>
    <x v="3"/>
    <s v="2010s"/>
    <s v="Pulse"/>
    <n v="18.75"/>
  </r>
  <r>
    <n v="2016"/>
    <s v="Uttarakhand"/>
    <s v="Garhwal"/>
    <x v="0"/>
    <n v="10850"/>
    <n v="1398.36"/>
    <m/>
    <s v="Medium"/>
    <s v="Large"/>
    <x v="3"/>
    <s v="2010s"/>
    <s v="Cereal"/>
    <n v="0.1288811059907834"/>
  </r>
  <r>
    <n v="2016"/>
    <s v="Uttarakhand"/>
    <s v="Garhwal"/>
    <x v="1"/>
    <n v="2210"/>
    <n v="1799.91"/>
    <m/>
    <s v="Medium"/>
    <s v="Medium"/>
    <x v="3"/>
    <s v="2010s"/>
    <s v="Cereal"/>
    <n v="0.81443891402714941"/>
  </r>
  <r>
    <n v="2016"/>
    <s v="Uttarakhand"/>
    <s v="Garhwal"/>
    <x v="2"/>
    <n v="70"/>
    <n v="651.52"/>
    <m/>
    <s v="Low"/>
    <s v="Small"/>
    <x v="3"/>
    <s v="2010s"/>
    <s v="Pulse"/>
    <n v="9.3074285714285718"/>
  </r>
  <r>
    <n v="2017"/>
    <s v="Uttarakhand"/>
    <s v="Garhwal"/>
    <x v="0"/>
    <n v="10020"/>
    <n v="1384.61"/>
    <m/>
    <s v="Medium"/>
    <s v="Large"/>
    <x v="3"/>
    <s v="2010s"/>
    <s v="Cereal"/>
    <n v="0.13818463073852294"/>
  </r>
  <r>
    <n v="2017"/>
    <s v="Uttarakhand"/>
    <s v="Garhwal"/>
    <x v="1"/>
    <n v="2220"/>
    <n v="2064.84"/>
    <m/>
    <s v="Medium"/>
    <s v="Medium"/>
    <x v="3"/>
    <s v="2010s"/>
    <s v="Cereal"/>
    <n v="0.93010810810810818"/>
  </r>
  <r>
    <n v="2017"/>
    <s v="Uttarakhand"/>
    <s v="Garhwal"/>
    <x v="2"/>
    <n v="30"/>
    <n v="655.16999999999996"/>
    <m/>
    <s v="Low"/>
    <s v="Small"/>
    <x v="3"/>
    <s v="2010s"/>
    <s v="Pulse"/>
    <n v="21.838999999999999"/>
  </r>
  <r>
    <n v="2008"/>
    <s v="Uttarakhand"/>
    <s v="Dehradun"/>
    <x v="0"/>
    <n v="11620"/>
    <n v="2066.27"/>
    <m/>
    <s v="Medium"/>
    <s v="Large"/>
    <x v="3"/>
    <s v="2000s"/>
    <s v="Cereal"/>
    <n v="0.17782013769363167"/>
  </r>
  <r>
    <n v="2008"/>
    <s v="Uttarakhand"/>
    <s v="Dehradun"/>
    <x v="1"/>
    <n v="10510"/>
    <n v="1584.21"/>
    <m/>
    <s v="Medium"/>
    <s v="Large"/>
    <x v="3"/>
    <s v="2000s"/>
    <s v="Cereal"/>
    <n v="0.15073358705994291"/>
  </r>
  <r>
    <n v="2008"/>
    <s v="Uttarakhand"/>
    <s v="Dehradun"/>
    <x v="2"/>
    <n v="20"/>
    <n v="500"/>
    <m/>
    <s v="Low"/>
    <s v="Small"/>
    <x v="3"/>
    <s v="2000s"/>
    <s v="Pulse"/>
    <n v="25"/>
  </r>
  <r>
    <n v="2009"/>
    <s v="Uttarakhand"/>
    <s v="Dehradun"/>
    <x v="0"/>
    <n v="10740"/>
    <n v="1910.61"/>
    <m/>
    <s v="Medium"/>
    <s v="Large"/>
    <x v="3"/>
    <s v="2000s"/>
    <s v="Cereal"/>
    <n v="0.17789664804469274"/>
  </r>
  <r>
    <n v="2009"/>
    <s v="Uttarakhand"/>
    <s v="Dehradun"/>
    <x v="1"/>
    <n v="10490"/>
    <n v="1590.09"/>
    <m/>
    <s v="Medium"/>
    <s v="Large"/>
    <x v="3"/>
    <s v="2000s"/>
    <s v="Cereal"/>
    <n v="0.1515815061963775"/>
  </r>
  <r>
    <n v="2009"/>
    <s v="Uttarakhand"/>
    <s v="Dehradun"/>
    <x v="2"/>
    <n v="30"/>
    <n v="1000"/>
    <m/>
    <s v="Medium"/>
    <s v="Small"/>
    <x v="3"/>
    <s v="2000s"/>
    <s v="Pulse"/>
    <n v="33.333333333333336"/>
  </r>
  <r>
    <n v="2010"/>
    <s v="Uttarakhand"/>
    <s v="Dehradun"/>
    <x v="0"/>
    <n v="11190"/>
    <n v="1950.85"/>
    <m/>
    <s v="Medium"/>
    <s v="Large"/>
    <x v="3"/>
    <s v="2010s"/>
    <s v="Cereal"/>
    <n v="0.17433869526362822"/>
  </r>
  <r>
    <n v="2010"/>
    <s v="Uttarakhand"/>
    <s v="Dehradun"/>
    <x v="1"/>
    <n v="9540"/>
    <n v="1836.48"/>
    <m/>
    <s v="Medium"/>
    <s v="Large"/>
    <x v="3"/>
    <s v="2010s"/>
    <s v="Cereal"/>
    <n v="0.19250314465408805"/>
  </r>
  <r>
    <n v="2010"/>
    <s v="Uttarakhand"/>
    <s v="Dehradun"/>
    <x v="2"/>
    <n v="30"/>
    <n v="666.67"/>
    <m/>
    <s v="Low"/>
    <s v="Small"/>
    <x v="3"/>
    <s v="2010s"/>
    <s v="Pulse"/>
    <n v="22.222333333333331"/>
  </r>
  <r>
    <n v="2011"/>
    <s v="Uttarakhand"/>
    <s v="Dehradun"/>
    <x v="0"/>
    <n v="10910"/>
    <n v="2115.4899999999998"/>
    <m/>
    <s v="Medium"/>
    <s v="Large"/>
    <x v="3"/>
    <s v="2010s"/>
    <s v="Cereal"/>
    <n v="0.19390375802016496"/>
  </r>
  <r>
    <n v="2011"/>
    <s v="Uttarakhand"/>
    <s v="Dehradun"/>
    <x v="1"/>
    <n v="9240"/>
    <n v="1722.94"/>
    <m/>
    <s v="Medium"/>
    <s v="Large"/>
    <x v="3"/>
    <s v="2010s"/>
    <s v="Cereal"/>
    <n v="0.18646536796536797"/>
  </r>
  <r>
    <n v="2011"/>
    <s v="Uttarakhand"/>
    <s v="Dehradun"/>
    <x v="2"/>
    <n v="20"/>
    <n v="1000"/>
    <m/>
    <s v="Medium"/>
    <s v="Small"/>
    <x v="3"/>
    <s v="2010s"/>
    <s v="Pulse"/>
    <n v="50"/>
  </r>
  <r>
    <n v="2012"/>
    <s v="Uttarakhand"/>
    <s v="Dehradun"/>
    <x v="0"/>
    <n v="11050"/>
    <n v="2054.3000000000002"/>
    <m/>
    <s v="Medium"/>
    <s v="Large"/>
    <x v="3"/>
    <s v="2010s"/>
    <s v="Cereal"/>
    <n v="0.18590950226244346"/>
  </r>
  <r>
    <n v="2012"/>
    <s v="Uttarakhand"/>
    <s v="Dehradun"/>
    <x v="1"/>
    <n v="8810"/>
    <n v="1490.35"/>
    <m/>
    <s v="Medium"/>
    <s v="Large"/>
    <x v="3"/>
    <s v="2010s"/>
    <s v="Cereal"/>
    <n v="0.16916572077185016"/>
  </r>
  <r>
    <n v="2012"/>
    <s v="Uttarakhand"/>
    <s v="Dehradun"/>
    <x v="2"/>
    <n v="20"/>
    <n v="1000"/>
    <m/>
    <s v="Medium"/>
    <s v="Small"/>
    <x v="3"/>
    <s v="2010s"/>
    <s v="Pulse"/>
    <n v="50"/>
  </r>
  <r>
    <n v="2013"/>
    <s v="Uttarakhand"/>
    <s v="Dehradun"/>
    <x v="0"/>
    <n v="10110"/>
    <n v="2130.56"/>
    <m/>
    <s v="Medium"/>
    <s v="Large"/>
    <x v="3"/>
    <s v="2010s"/>
    <s v="Cereal"/>
    <n v="0.21073788328387735"/>
  </r>
  <r>
    <n v="2013"/>
    <s v="Uttarakhand"/>
    <s v="Dehradun"/>
    <x v="1"/>
    <n v="8650"/>
    <n v="1195.3800000000001"/>
    <m/>
    <s v="Medium"/>
    <s v="Large"/>
    <x v="3"/>
    <s v="2010s"/>
    <s v="Cereal"/>
    <n v="0.13819421965317921"/>
  </r>
  <r>
    <n v="2013"/>
    <s v="Uttarakhand"/>
    <s v="Dehradun"/>
    <x v="2"/>
    <n v="10"/>
    <n v="1000"/>
    <m/>
    <s v="Medium"/>
    <s v="Small"/>
    <x v="3"/>
    <s v="2010s"/>
    <s v="Pulse"/>
    <n v="100"/>
  </r>
  <r>
    <n v="2014"/>
    <s v="Uttarakhand"/>
    <s v="Dehradun"/>
    <x v="0"/>
    <n v="9180"/>
    <n v="1924.84"/>
    <m/>
    <s v="Medium"/>
    <s v="Large"/>
    <x v="3"/>
    <s v="2010s"/>
    <s v="Cereal"/>
    <n v="0.20967755991285403"/>
  </r>
  <r>
    <n v="2014"/>
    <s v="Uttarakhand"/>
    <s v="Dehradun"/>
    <x v="1"/>
    <n v="8370"/>
    <n v="2413.38"/>
    <m/>
    <s v="Medium"/>
    <s v="Large"/>
    <x v="3"/>
    <s v="2010s"/>
    <s v="Cereal"/>
    <n v="0.288336917562724"/>
  </r>
  <r>
    <n v="2014"/>
    <s v="Uttarakhand"/>
    <s v="Dehradun"/>
    <x v="2"/>
    <n v="20"/>
    <n v="1000"/>
    <m/>
    <s v="Medium"/>
    <s v="Small"/>
    <x v="3"/>
    <s v="2010s"/>
    <s v="Pulse"/>
    <n v="50"/>
  </r>
  <r>
    <n v="2015"/>
    <s v="Uttarakhand"/>
    <s v="Dehradun"/>
    <x v="0"/>
    <n v="10250"/>
    <n v="2159.02"/>
    <m/>
    <s v="Medium"/>
    <s v="Large"/>
    <x v="3"/>
    <s v="2010s"/>
    <s v="Cereal"/>
    <n v="0.21063609756097562"/>
  </r>
  <r>
    <n v="2015"/>
    <s v="Uttarakhand"/>
    <s v="Dehradun"/>
    <x v="1"/>
    <n v="7170"/>
    <n v="2171.5500000000002"/>
    <m/>
    <s v="Medium"/>
    <s v="Large"/>
    <x v="3"/>
    <s v="2010s"/>
    <s v="Cereal"/>
    <n v="0.30286610878661091"/>
  </r>
  <r>
    <n v="2015"/>
    <s v="Uttarakhand"/>
    <s v="Dehradun"/>
    <x v="2"/>
    <n v="20"/>
    <n v="500"/>
    <m/>
    <s v="Low"/>
    <s v="Small"/>
    <x v="3"/>
    <s v="2010s"/>
    <s v="Pulse"/>
    <n v="25"/>
  </r>
  <r>
    <n v="2016"/>
    <s v="Uttarakhand"/>
    <s v="Dehradun"/>
    <x v="0"/>
    <n v="10190"/>
    <n v="2036.13"/>
    <m/>
    <s v="Medium"/>
    <s v="Large"/>
    <x v="3"/>
    <s v="2010s"/>
    <s v="Cereal"/>
    <n v="0.19981648675171737"/>
  </r>
  <r>
    <n v="2016"/>
    <s v="Uttarakhand"/>
    <s v="Dehradun"/>
    <x v="1"/>
    <n v="7300"/>
    <n v="2206.9899999999998"/>
    <m/>
    <s v="Medium"/>
    <s v="Large"/>
    <x v="3"/>
    <s v="2010s"/>
    <s v="Cereal"/>
    <n v="0.30232739726027397"/>
  </r>
  <r>
    <n v="2016"/>
    <s v="Uttarakhand"/>
    <s v="Dehradun"/>
    <x v="2"/>
    <n v="20"/>
    <n v="809.52"/>
    <m/>
    <s v="Low"/>
    <s v="Small"/>
    <x v="3"/>
    <s v="2010s"/>
    <s v="Pulse"/>
    <n v="40.475999999999999"/>
  </r>
  <r>
    <n v="2017"/>
    <s v="Uttarakhand"/>
    <s v="Dehradun"/>
    <x v="0"/>
    <n v="9290"/>
    <n v="2105.25"/>
    <m/>
    <s v="Medium"/>
    <s v="Large"/>
    <x v="3"/>
    <s v="2010s"/>
    <s v="Cereal"/>
    <n v="0.22661463939720128"/>
  </r>
  <r>
    <n v="2017"/>
    <s v="Uttarakhand"/>
    <s v="Dehradun"/>
    <x v="1"/>
    <n v="6750"/>
    <n v="2746.74"/>
    <m/>
    <s v="Medium"/>
    <s v="Large"/>
    <x v="3"/>
    <s v="2010s"/>
    <s v="Cereal"/>
    <n v="0.40692444444444442"/>
  </r>
  <r>
    <n v="2017"/>
    <s v="Uttarakhand"/>
    <s v="Dehradun"/>
    <x v="2"/>
    <n v="20"/>
    <n v="833.33"/>
    <m/>
    <s v="Low"/>
    <s v="Small"/>
    <x v="3"/>
    <s v="2010s"/>
    <s v="Pulse"/>
    <n v="41.666499999999999"/>
  </r>
  <r>
    <n v="2008"/>
    <s v="Assam"/>
    <s v="Cachar"/>
    <x v="0"/>
    <n v="237690"/>
    <n v="2273.38"/>
    <m/>
    <s v="Medium"/>
    <s v="Large"/>
    <x v="4"/>
    <s v="2000s"/>
    <s v="Cereal"/>
    <n v="9.5644747360006735E-3"/>
  </r>
  <r>
    <n v="2008"/>
    <s v="Assam"/>
    <s v="Cachar"/>
    <x v="1"/>
    <n v="130"/>
    <n v="538.46"/>
    <m/>
    <s v="Low"/>
    <s v="Small"/>
    <x v="4"/>
    <s v="2000s"/>
    <s v="Cereal"/>
    <n v="4.1420000000000003"/>
  </r>
  <r>
    <n v="2008"/>
    <s v="Assam"/>
    <s v="Cachar"/>
    <x v="2"/>
    <n v="60"/>
    <n v="500"/>
    <m/>
    <s v="Low"/>
    <s v="Small"/>
    <x v="4"/>
    <s v="2000s"/>
    <s v="Pulse"/>
    <n v="8.3333333333333339"/>
  </r>
  <r>
    <n v="2008"/>
    <s v="Assam"/>
    <s v="Cachar"/>
    <x v="3"/>
    <n v="200"/>
    <n v="50"/>
    <m/>
    <s v="Low"/>
    <s v="Small"/>
    <x v="4"/>
    <s v="2000s"/>
    <s v="Fiber"/>
    <n v="0.25"/>
  </r>
  <r>
    <n v="2009"/>
    <s v="Assam"/>
    <s v="Cachar"/>
    <x v="0"/>
    <n v="234490"/>
    <n v="2219.16"/>
    <m/>
    <s v="Medium"/>
    <s v="Large"/>
    <x v="4"/>
    <s v="2000s"/>
    <s v="Cereal"/>
    <n v="9.4637724423216329E-3"/>
  </r>
  <r>
    <n v="2009"/>
    <s v="Assam"/>
    <s v="Cachar"/>
    <x v="1"/>
    <n v="60"/>
    <n v="500"/>
    <m/>
    <s v="Low"/>
    <s v="Small"/>
    <x v="4"/>
    <s v="2000s"/>
    <s v="Cereal"/>
    <n v="8.3333333333333339"/>
  </r>
  <r>
    <n v="2009"/>
    <s v="Assam"/>
    <s v="Cachar"/>
    <x v="2"/>
    <n v="70"/>
    <n v="428.57"/>
    <m/>
    <s v="Low"/>
    <s v="Small"/>
    <x v="4"/>
    <s v="2000s"/>
    <s v="Pulse"/>
    <n v="6.1224285714285713"/>
  </r>
  <r>
    <n v="2009"/>
    <s v="Assam"/>
    <s v="Cachar"/>
    <x v="3"/>
    <n v="180"/>
    <n v="55.56"/>
    <m/>
    <s v="Low"/>
    <s v="Small"/>
    <x v="4"/>
    <s v="2000s"/>
    <s v="Fiber"/>
    <n v="0.3086666666666667"/>
  </r>
  <r>
    <n v="2010"/>
    <s v="Assam"/>
    <s v="Cachar"/>
    <x v="0"/>
    <n v="226240"/>
    <n v="2140.96"/>
    <m/>
    <s v="Medium"/>
    <s v="Large"/>
    <x v="4"/>
    <s v="2010s"/>
    <s v="Cereal"/>
    <n v="9.4632248939179632E-3"/>
  </r>
  <r>
    <n v="2010"/>
    <s v="Assam"/>
    <s v="Cachar"/>
    <x v="1"/>
    <n v="170"/>
    <n v="470.59"/>
    <m/>
    <s v="Low"/>
    <s v="Small"/>
    <x v="4"/>
    <s v="2010s"/>
    <s v="Cereal"/>
    <n v="2.768176470588235"/>
  </r>
  <r>
    <n v="2010"/>
    <s v="Assam"/>
    <s v="Cachar"/>
    <x v="2"/>
    <n v="80"/>
    <n v="375"/>
    <m/>
    <s v="Low"/>
    <s v="Small"/>
    <x v="4"/>
    <s v="2010s"/>
    <s v="Pulse"/>
    <n v="4.6875"/>
  </r>
  <r>
    <n v="2010"/>
    <s v="Assam"/>
    <s v="Cachar"/>
    <x v="3"/>
    <n v="180"/>
    <n v="55.56"/>
    <m/>
    <s v="Low"/>
    <s v="Small"/>
    <x v="4"/>
    <s v="2010s"/>
    <s v="Fiber"/>
    <n v="0.3086666666666667"/>
  </r>
  <r>
    <n v="2011"/>
    <s v="Assam"/>
    <s v="Cachar"/>
    <x v="0"/>
    <n v="231410"/>
    <n v="2238.54"/>
    <m/>
    <s v="Medium"/>
    <s v="Large"/>
    <x v="4"/>
    <s v="2010s"/>
    <s v="Cereal"/>
    <n v="9.6734799706149257E-3"/>
  </r>
  <r>
    <n v="2011"/>
    <s v="Assam"/>
    <s v="Cachar"/>
    <x v="1"/>
    <n v="130"/>
    <n v="538.46"/>
    <m/>
    <s v="Low"/>
    <s v="Small"/>
    <x v="4"/>
    <s v="2010s"/>
    <s v="Cereal"/>
    <n v="4.1420000000000003"/>
  </r>
  <r>
    <n v="2011"/>
    <s v="Assam"/>
    <s v="Cachar"/>
    <x v="2"/>
    <n v="70"/>
    <n v="428.57"/>
    <m/>
    <s v="Low"/>
    <s v="Small"/>
    <x v="4"/>
    <s v="2010s"/>
    <s v="Pulse"/>
    <n v="6.1224285714285713"/>
  </r>
  <r>
    <n v="2011"/>
    <s v="Assam"/>
    <s v="Cachar"/>
    <x v="3"/>
    <n v="170"/>
    <n v="58.82"/>
    <m/>
    <s v="Low"/>
    <s v="Small"/>
    <x v="4"/>
    <s v="2010s"/>
    <s v="Fiber"/>
    <n v="0.34599999999999997"/>
  </r>
  <r>
    <n v="2012"/>
    <s v="Assam"/>
    <s v="Cachar"/>
    <x v="0"/>
    <n v="231390"/>
    <n v="2151.91"/>
    <m/>
    <s v="Medium"/>
    <s v="Large"/>
    <x v="4"/>
    <s v="2010s"/>
    <s v="Cereal"/>
    <n v="9.2999265309650376E-3"/>
  </r>
  <r>
    <n v="2012"/>
    <s v="Assam"/>
    <s v="Cachar"/>
    <x v="1"/>
    <n v="140"/>
    <n v="571.42999999999995"/>
    <m/>
    <s v="Low"/>
    <s v="Small"/>
    <x v="4"/>
    <s v="2010s"/>
    <s v="Cereal"/>
    <n v="4.0816428571428567"/>
  </r>
  <r>
    <n v="2012"/>
    <s v="Assam"/>
    <s v="Cachar"/>
    <x v="2"/>
    <n v="70"/>
    <n v="571.42999999999995"/>
    <m/>
    <s v="Low"/>
    <s v="Small"/>
    <x v="4"/>
    <s v="2010s"/>
    <s v="Pulse"/>
    <n v="8.1632857142857134"/>
  </r>
  <r>
    <n v="2012"/>
    <s v="Assam"/>
    <s v="Cachar"/>
    <x v="3"/>
    <n v="160"/>
    <n v="62.5"/>
    <m/>
    <s v="Low"/>
    <s v="Small"/>
    <x v="4"/>
    <s v="2010s"/>
    <s v="Fiber"/>
    <n v="0.390625"/>
  </r>
  <r>
    <n v="2013"/>
    <s v="Assam"/>
    <s v="Cachar"/>
    <x v="0"/>
    <n v="220660"/>
    <n v="2012.73"/>
    <m/>
    <s v="Medium"/>
    <s v="Large"/>
    <x v="4"/>
    <s v="2010s"/>
    <s v="Cereal"/>
    <n v="9.1214085017674255E-3"/>
  </r>
  <r>
    <n v="2013"/>
    <s v="Assam"/>
    <s v="Cachar"/>
    <x v="1"/>
    <n v="170"/>
    <n v="2411.7600000000002"/>
    <m/>
    <s v="Medium"/>
    <s v="Small"/>
    <x v="4"/>
    <s v="2010s"/>
    <s v="Cereal"/>
    <n v="14.186823529411766"/>
  </r>
  <r>
    <n v="2013"/>
    <s v="Assam"/>
    <s v="Cachar"/>
    <x v="2"/>
    <n v="70"/>
    <n v="571.42999999999995"/>
    <m/>
    <s v="Low"/>
    <s v="Small"/>
    <x v="4"/>
    <s v="2010s"/>
    <s v="Pulse"/>
    <n v="8.1632857142857134"/>
  </r>
  <r>
    <n v="2013"/>
    <s v="Assam"/>
    <s v="Cachar"/>
    <x v="3"/>
    <n v="140"/>
    <n v="71.430000000000007"/>
    <m/>
    <s v="Low"/>
    <s v="Small"/>
    <x v="4"/>
    <s v="2010s"/>
    <s v="Fiber"/>
    <n v="0.51021428571428573"/>
  </r>
  <r>
    <n v="2014"/>
    <s v="Assam"/>
    <s v="Cachar"/>
    <x v="0"/>
    <n v="230620"/>
    <n v="2234.9299999999998"/>
    <m/>
    <s v="Medium"/>
    <s v="Large"/>
    <x v="4"/>
    <s v="2010s"/>
    <s v="Cereal"/>
    <n v="9.6909634897233542E-3"/>
  </r>
  <r>
    <n v="2014"/>
    <s v="Assam"/>
    <s v="Cachar"/>
    <x v="1"/>
    <n v="160"/>
    <n v="2125"/>
    <m/>
    <s v="Medium"/>
    <s v="Small"/>
    <x v="4"/>
    <s v="2010s"/>
    <s v="Cereal"/>
    <n v="13.28125"/>
  </r>
  <r>
    <n v="2014"/>
    <s v="Assam"/>
    <s v="Cachar"/>
    <x v="2"/>
    <n v="70"/>
    <n v="857.14"/>
    <m/>
    <s v="Low"/>
    <s v="Small"/>
    <x v="4"/>
    <s v="2010s"/>
    <s v="Pulse"/>
    <n v="12.244857142857143"/>
  </r>
  <r>
    <n v="2014"/>
    <s v="Assam"/>
    <s v="Cachar"/>
    <x v="3"/>
    <n v="140"/>
    <n v="71.430000000000007"/>
    <m/>
    <s v="Low"/>
    <s v="Small"/>
    <x v="4"/>
    <s v="2010s"/>
    <s v="Fiber"/>
    <n v="0.51021428571428573"/>
  </r>
  <r>
    <n v="2015"/>
    <s v="Assam"/>
    <s v="Cachar"/>
    <x v="0"/>
    <n v="229660"/>
    <n v="1971.57"/>
    <m/>
    <s v="Medium"/>
    <s v="Large"/>
    <x v="4"/>
    <s v="2010s"/>
    <s v="Cereal"/>
    <n v="8.5847339545414951E-3"/>
  </r>
  <r>
    <n v="2015"/>
    <s v="Assam"/>
    <s v="Cachar"/>
    <x v="1"/>
    <n v="150"/>
    <n v="1400"/>
    <m/>
    <s v="Medium"/>
    <s v="Small"/>
    <x v="4"/>
    <s v="2010s"/>
    <s v="Cereal"/>
    <n v="9.3333333333333339"/>
  </r>
  <r>
    <n v="2015"/>
    <s v="Assam"/>
    <s v="Cachar"/>
    <x v="2"/>
    <n v="70"/>
    <n v="428.57"/>
    <m/>
    <s v="Low"/>
    <s v="Small"/>
    <x v="4"/>
    <s v="2010s"/>
    <s v="Pulse"/>
    <n v="6.1224285714285713"/>
  </r>
  <r>
    <n v="2015"/>
    <s v="Assam"/>
    <s v="Cachar"/>
    <x v="3"/>
    <n v="140"/>
    <n v="71.430000000000007"/>
    <m/>
    <s v="Low"/>
    <s v="Small"/>
    <x v="4"/>
    <s v="2010s"/>
    <s v="Fiber"/>
    <n v="0.51021428571428573"/>
  </r>
  <r>
    <n v="2016"/>
    <s v="Assam"/>
    <s v="Cachar"/>
    <x v="0"/>
    <n v="232730"/>
    <n v="2004.13"/>
    <m/>
    <s v="Medium"/>
    <s v="Large"/>
    <x v="4"/>
    <s v="2010s"/>
    <s v="Cereal"/>
    <n v="8.6113951789627465E-3"/>
  </r>
  <r>
    <n v="2016"/>
    <s v="Assam"/>
    <s v="Cachar"/>
    <x v="1"/>
    <n v="150"/>
    <n v="1268.46"/>
    <m/>
    <s v="Medium"/>
    <s v="Small"/>
    <x v="4"/>
    <s v="2010s"/>
    <s v="Cereal"/>
    <n v="8.4564000000000004"/>
  </r>
  <r>
    <n v="2016"/>
    <s v="Assam"/>
    <s v="Cachar"/>
    <x v="2"/>
    <n v="60"/>
    <n v="562.5"/>
    <m/>
    <s v="Low"/>
    <s v="Small"/>
    <x v="4"/>
    <s v="2010s"/>
    <s v="Pulse"/>
    <n v="9.375"/>
  </r>
  <r>
    <n v="2016"/>
    <s v="Assam"/>
    <s v="Cachar"/>
    <x v="3"/>
    <n v="120"/>
    <n v="68.78"/>
    <m/>
    <s v="Low"/>
    <s v="Small"/>
    <x v="4"/>
    <s v="2010s"/>
    <s v="Fiber"/>
    <n v="0.57316666666666671"/>
  </r>
  <r>
    <n v="2017"/>
    <s v="Assam"/>
    <s v="Cachar"/>
    <x v="0"/>
    <n v="220460"/>
    <n v="1860.41"/>
    <m/>
    <s v="Medium"/>
    <s v="Large"/>
    <x v="4"/>
    <s v="2010s"/>
    <s v="Cereal"/>
    <n v="8.4387644017055244E-3"/>
  </r>
  <r>
    <n v="2017"/>
    <s v="Assam"/>
    <s v="Cachar"/>
    <x v="1"/>
    <n v="150"/>
    <n v="1675.68"/>
    <m/>
    <s v="Medium"/>
    <s v="Small"/>
    <x v="4"/>
    <s v="2010s"/>
    <s v="Cereal"/>
    <n v="11.171200000000001"/>
  </r>
  <r>
    <n v="2017"/>
    <s v="Assam"/>
    <s v="Cachar"/>
    <x v="2"/>
    <n v="60"/>
    <n v="525.41999999999996"/>
    <m/>
    <s v="Low"/>
    <s v="Small"/>
    <x v="4"/>
    <s v="2010s"/>
    <s v="Pulse"/>
    <n v="8.7569999999999997"/>
  </r>
  <r>
    <n v="2017"/>
    <s v="Assam"/>
    <s v="Cachar"/>
    <x v="3"/>
    <n v="110"/>
    <n v="66.67"/>
    <m/>
    <s v="Low"/>
    <s v="Small"/>
    <x v="4"/>
    <s v="2010s"/>
    <s v="Fiber"/>
    <n v="0.60609090909090912"/>
  </r>
  <r>
    <n v="2008"/>
    <s v="Assam"/>
    <s v="Darrang"/>
    <x v="0"/>
    <n v="335290"/>
    <n v="1440.22"/>
    <m/>
    <s v="Medium"/>
    <s v="Large"/>
    <x v="4"/>
    <s v="2000s"/>
    <s v="Cereal"/>
    <n v="4.2954457335440963E-3"/>
  </r>
  <r>
    <n v="2008"/>
    <s v="Assam"/>
    <s v="Darrang"/>
    <x v="1"/>
    <n v="1370"/>
    <n v="598.54"/>
    <m/>
    <s v="Low"/>
    <s v="Medium"/>
    <x v="4"/>
    <s v="2000s"/>
    <s v="Cereal"/>
    <n v="0.43689051094890508"/>
  </r>
  <r>
    <n v="2008"/>
    <s v="Assam"/>
    <s v="Darrang"/>
    <x v="2"/>
    <n v="190"/>
    <n v="736.84"/>
    <m/>
    <s v="Low"/>
    <s v="Small"/>
    <x v="4"/>
    <s v="2000s"/>
    <s v="Pulse"/>
    <n v="3.8781052631578947"/>
  </r>
  <r>
    <n v="2009"/>
    <s v="Assam"/>
    <s v="Darrang"/>
    <x v="0"/>
    <n v="325440"/>
    <n v="1440.27"/>
    <m/>
    <s v="Medium"/>
    <s v="Large"/>
    <x v="4"/>
    <s v="2000s"/>
    <s v="Cereal"/>
    <n v="4.4256084070796462E-3"/>
  </r>
  <r>
    <n v="2009"/>
    <s v="Assam"/>
    <s v="Darrang"/>
    <x v="1"/>
    <n v="2250"/>
    <n v="600"/>
    <m/>
    <s v="Low"/>
    <s v="Medium"/>
    <x v="4"/>
    <s v="2000s"/>
    <s v="Cereal"/>
    <n v="0.26666666666666666"/>
  </r>
  <r>
    <n v="2009"/>
    <s v="Assam"/>
    <s v="Darrang"/>
    <x v="2"/>
    <n v="200"/>
    <n v="700"/>
    <m/>
    <s v="Low"/>
    <s v="Small"/>
    <x v="4"/>
    <s v="2000s"/>
    <s v="Pulse"/>
    <n v="3.5"/>
  </r>
  <r>
    <n v="2010"/>
    <s v="Assam"/>
    <s v="Darrang"/>
    <x v="0"/>
    <n v="348390"/>
    <n v="1923.39"/>
    <m/>
    <s v="Medium"/>
    <s v="Large"/>
    <x v="4"/>
    <s v="2010s"/>
    <s v="Cereal"/>
    <n v="5.5207956600361666E-3"/>
  </r>
  <r>
    <n v="2010"/>
    <s v="Assam"/>
    <s v="Darrang"/>
    <x v="1"/>
    <n v="2780"/>
    <n v="600.72"/>
    <m/>
    <s v="Low"/>
    <s v="Medium"/>
    <x v="4"/>
    <s v="2010s"/>
    <s v="Cereal"/>
    <n v="0.21608633093525181"/>
  </r>
  <r>
    <n v="2010"/>
    <s v="Assam"/>
    <s v="Darrang"/>
    <x v="2"/>
    <n v="210"/>
    <n v="666.67"/>
    <m/>
    <s v="Low"/>
    <s v="Small"/>
    <x v="4"/>
    <s v="2010s"/>
    <s v="Pulse"/>
    <n v="3.1746190476190472"/>
  </r>
  <r>
    <n v="2011"/>
    <s v="Assam"/>
    <s v="Darrang"/>
    <x v="0"/>
    <n v="348280"/>
    <n v="1795.42"/>
    <m/>
    <s v="Medium"/>
    <s v="Large"/>
    <x v="4"/>
    <s v="2010s"/>
    <s v="Cereal"/>
    <n v="5.1551050878603424E-3"/>
  </r>
  <r>
    <n v="2011"/>
    <s v="Assam"/>
    <s v="Darrang"/>
    <x v="1"/>
    <n v="3290"/>
    <n v="683.89"/>
    <m/>
    <s v="Low"/>
    <s v="Medium"/>
    <x v="4"/>
    <s v="2010s"/>
    <s v="Cereal"/>
    <n v="0.2078693009118541"/>
  </r>
  <r>
    <n v="2011"/>
    <s v="Assam"/>
    <s v="Darrang"/>
    <x v="2"/>
    <n v="180"/>
    <n v="722.22"/>
    <m/>
    <s v="Low"/>
    <s v="Small"/>
    <x v="4"/>
    <s v="2010s"/>
    <s v="Pulse"/>
    <n v="4.0123333333333333"/>
  </r>
  <r>
    <n v="2012"/>
    <s v="Assam"/>
    <s v="Darrang"/>
    <x v="0"/>
    <n v="332250"/>
    <n v="2077.35"/>
    <m/>
    <s v="Medium"/>
    <s v="Large"/>
    <x v="4"/>
    <s v="2010s"/>
    <s v="Cereal"/>
    <n v="6.2523702031602709E-3"/>
  </r>
  <r>
    <n v="2012"/>
    <s v="Assam"/>
    <s v="Darrang"/>
    <x v="1"/>
    <n v="4160"/>
    <n v="757.21"/>
    <m/>
    <s v="Low"/>
    <s v="Medium"/>
    <x v="4"/>
    <s v="2010s"/>
    <s v="Cereal"/>
    <n v="0.18202163461538462"/>
  </r>
  <r>
    <n v="2012"/>
    <s v="Assam"/>
    <s v="Darrang"/>
    <x v="2"/>
    <n v="120"/>
    <n v="833.33"/>
    <m/>
    <s v="Low"/>
    <s v="Small"/>
    <x v="4"/>
    <s v="2010s"/>
    <s v="Pulse"/>
    <n v="6.9444166666666671"/>
  </r>
  <r>
    <n v="2012"/>
    <s v="Assam"/>
    <s v="Darrang"/>
    <x v="3"/>
    <n v="90"/>
    <n v="111.11"/>
    <m/>
    <s v="Low"/>
    <s v="Small"/>
    <x v="4"/>
    <s v="2010s"/>
    <s v="Fiber"/>
    <n v="1.2345555555555556"/>
  </r>
  <r>
    <n v="2013"/>
    <s v="Assam"/>
    <s v="Darrang"/>
    <x v="0"/>
    <n v="326360"/>
    <n v="1939.3"/>
    <m/>
    <s v="Medium"/>
    <s v="Large"/>
    <x v="4"/>
    <s v="2010s"/>
    <s v="Cereal"/>
    <n v="5.9422110552763818E-3"/>
  </r>
  <r>
    <n v="2013"/>
    <s v="Assam"/>
    <s v="Darrang"/>
    <x v="1"/>
    <n v="3130"/>
    <n v="5217.25"/>
    <m/>
    <s v="High"/>
    <s v="Medium"/>
    <x v="4"/>
    <s v="2010s"/>
    <s v="Cereal"/>
    <n v="1.66685303514377"/>
  </r>
  <r>
    <n v="2013"/>
    <s v="Assam"/>
    <s v="Darrang"/>
    <x v="2"/>
    <n v="320"/>
    <n v="781.25"/>
    <m/>
    <s v="Low"/>
    <s v="Small"/>
    <x v="4"/>
    <s v="2010s"/>
    <s v="Pulse"/>
    <n v="2.44140625"/>
  </r>
  <r>
    <n v="2014"/>
    <s v="Assam"/>
    <s v="Darrang"/>
    <x v="0"/>
    <n v="336820"/>
    <n v="2135.44"/>
    <m/>
    <s v="Medium"/>
    <s v="Large"/>
    <x v="4"/>
    <s v="2010s"/>
    <s v="Cereal"/>
    <n v="6.3400035627338043E-3"/>
  </r>
  <r>
    <n v="2014"/>
    <s v="Assam"/>
    <s v="Darrang"/>
    <x v="1"/>
    <n v="7110"/>
    <n v="3270.04"/>
    <m/>
    <s v="High"/>
    <s v="Large"/>
    <x v="4"/>
    <s v="2010s"/>
    <s v="Cereal"/>
    <n v="0.45992123769338961"/>
  </r>
  <r>
    <n v="2014"/>
    <s v="Assam"/>
    <s v="Darrang"/>
    <x v="2"/>
    <n v="350"/>
    <n v="971.43"/>
    <m/>
    <s v="Low"/>
    <s v="Small"/>
    <x v="4"/>
    <s v="2010s"/>
    <s v="Pulse"/>
    <n v="2.7755142857142854"/>
  </r>
  <r>
    <n v="2015"/>
    <s v="Assam"/>
    <s v="Darrang"/>
    <x v="0"/>
    <n v="335640"/>
    <n v="2167.41"/>
    <m/>
    <s v="Medium"/>
    <s v="Large"/>
    <x v="4"/>
    <s v="2010s"/>
    <s v="Cereal"/>
    <n v="6.4575437969252763E-3"/>
  </r>
  <r>
    <n v="2015"/>
    <s v="Assam"/>
    <s v="Darrang"/>
    <x v="1"/>
    <n v="7290"/>
    <n v="5231.82"/>
    <m/>
    <s v="High"/>
    <s v="Large"/>
    <x v="4"/>
    <s v="2010s"/>
    <s v="Cereal"/>
    <n v="0.71767078189300404"/>
  </r>
  <r>
    <n v="2015"/>
    <s v="Assam"/>
    <s v="Darrang"/>
    <x v="2"/>
    <n v="330"/>
    <n v="696.97"/>
    <m/>
    <s v="Low"/>
    <s v="Small"/>
    <x v="4"/>
    <s v="2010s"/>
    <s v="Pulse"/>
    <n v="2.1120303030303029"/>
  </r>
  <r>
    <n v="2016"/>
    <s v="Assam"/>
    <s v="Darrang"/>
    <x v="0"/>
    <n v="328990"/>
    <n v="2073.87"/>
    <m/>
    <s v="Medium"/>
    <s v="Large"/>
    <x v="4"/>
    <s v="2010s"/>
    <s v="Cereal"/>
    <n v="6.3037478342806768E-3"/>
  </r>
  <r>
    <n v="2016"/>
    <s v="Assam"/>
    <s v="Darrang"/>
    <x v="1"/>
    <n v="7370"/>
    <n v="5241.49"/>
    <m/>
    <s v="High"/>
    <s v="Large"/>
    <x v="4"/>
    <s v="2010s"/>
    <s v="Cereal"/>
    <n v="0.71119267299864308"/>
  </r>
  <r>
    <n v="2016"/>
    <s v="Assam"/>
    <s v="Darrang"/>
    <x v="2"/>
    <n v="300"/>
    <n v="715.23"/>
    <m/>
    <s v="Low"/>
    <s v="Small"/>
    <x v="4"/>
    <s v="2010s"/>
    <s v="Pulse"/>
    <n v="2.3841000000000001"/>
  </r>
  <r>
    <n v="2016"/>
    <s v="Assam"/>
    <s v="Darrang"/>
    <x v="3"/>
    <n v="10"/>
    <n v="69.23"/>
    <m/>
    <s v="Low"/>
    <s v="Small"/>
    <x v="4"/>
    <s v="2010s"/>
    <s v="Fiber"/>
    <n v="6.923"/>
  </r>
  <r>
    <n v="2017"/>
    <s v="Assam"/>
    <s v="Darrang"/>
    <x v="0"/>
    <n v="325730"/>
    <n v="2165.54"/>
    <m/>
    <s v="Medium"/>
    <s v="Large"/>
    <x v="4"/>
    <s v="2010s"/>
    <s v="Cereal"/>
    <n v="6.6482669695760287E-3"/>
  </r>
  <r>
    <n v="2017"/>
    <s v="Assam"/>
    <s v="Darrang"/>
    <x v="1"/>
    <n v="7410"/>
    <n v="5899.14"/>
    <m/>
    <s v="High"/>
    <s v="Large"/>
    <x v="4"/>
    <s v="2010s"/>
    <s v="Cereal"/>
    <n v="0.79610526315789476"/>
  </r>
  <r>
    <n v="2017"/>
    <s v="Assam"/>
    <s v="Darrang"/>
    <x v="2"/>
    <n v="350"/>
    <n v="633.52"/>
    <m/>
    <s v="Low"/>
    <s v="Small"/>
    <x v="4"/>
    <s v="2010s"/>
    <s v="Pulse"/>
    <n v="1.8100571428571428"/>
  </r>
  <r>
    <n v="2017"/>
    <s v="Assam"/>
    <s v="Darrang"/>
    <x v="3"/>
    <n v="10"/>
    <n v="124.62"/>
    <m/>
    <s v="Low"/>
    <s v="Small"/>
    <x v="4"/>
    <s v="2010s"/>
    <s v="Fiber"/>
    <n v="12.462"/>
  </r>
  <r>
    <n v="2008"/>
    <s v="Assam"/>
    <s v="Dibrugarh"/>
    <x v="0"/>
    <n v="136270"/>
    <n v="1706.76"/>
    <m/>
    <s v="Medium"/>
    <s v="Large"/>
    <x v="4"/>
    <s v="2000s"/>
    <s v="Cereal"/>
    <n v="1.252484039040141E-2"/>
  </r>
  <r>
    <n v="2008"/>
    <s v="Assam"/>
    <s v="Dibrugarh"/>
    <x v="1"/>
    <n v="1020"/>
    <n v="578.42999999999995"/>
    <m/>
    <s v="Low"/>
    <s v="Medium"/>
    <x v="4"/>
    <s v="2000s"/>
    <s v="Cereal"/>
    <n v="0.56708823529411756"/>
  </r>
  <r>
    <n v="2009"/>
    <s v="Assam"/>
    <s v="Dibrugarh"/>
    <x v="0"/>
    <n v="141480"/>
    <n v="1766.89"/>
    <m/>
    <s v="Medium"/>
    <s v="Large"/>
    <x v="4"/>
    <s v="2000s"/>
    <s v="Cereal"/>
    <n v="1.2488620299689003E-2"/>
  </r>
  <r>
    <n v="2009"/>
    <s v="Assam"/>
    <s v="Dibrugarh"/>
    <x v="1"/>
    <n v="880"/>
    <n v="625"/>
    <m/>
    <s v="Low"/>
    <s v="Small"/>
    <x v="4"/>
    <s v="2000s"/>
    <s v="Cereal"/>
    <n v="0.71022727272727271"/>
  </r>
  <r>
    <n v="2010"/>
    <s v="Assam"/>
    <s v="Dibrugarh"/>
    <x v="0"/>
    <n v="140730"/>
    <n v="2071.63"/>
    <m/>
    <s v="Medium"/>
    <s v="Large"/>
    <x v="4"/>
    <s v="2010s"/>
    <s v="Cereal"/>
    <n v="1.4720599729979394E-2"/>
  </r>
  <r>
    <n v="2010"/>
    <s v="Assam"/>
    <s v="Dibrugarh"/>
    <x v="1"/>
    <n v="990"/>
    <n v="595.96"/>
    <m/>
    <s v="Low"/>
    <s v="Small"/>
    <x v="4"/>
    <s v="2010s"/>
    <s v="Cereal"/>
    <n v="0.60197979797979806"/>
  </r>
  <r>
    <n v="2011"/>
    <s v="Assam"/>
    <s v="Dibrugarh"/>
    <x v="0"/>
    <n v="142050"/>
    <n v="1571.84"/>
    <m/>
    <s v="Medium"/>
    <s v="Large"/>
    <x v="4"/>
    <s v="2010s"/>
    <s v="Cereal"/>
    <n v="1.1065399507215768E-2"/>
  </r>
  <r>
    <n v="2011"/>
    <s v="Assam"/>
    <s v="Dibrugarh"/>
    <x v="1"/>
    <n v="900"/>
    <n v="700"/>
    <m/>
    <s v="Low"/>
    <s v="Small"/>
    <x v="4"/>
    <s v="2010s"/>
    <s v="Cereal"/>
    <n v="0.77777777777777779"/>
  </r>
  <r>
    <n v="2011"/>
    <s v="Assam"/>
    <s v="Dibrugarh"/>
    <x v="2"/>
    <n v="10"/>
    <n v="1000"/>
    <m/>
    <s v="Medium"/>
    <s v="Small"/>
    <x v="4"/>
    <s v="2010s"/>
    <s v="Pulse"/>
    <n v="100"/>
  </r>
  <r>
    <n v="2012"/>
    <s v="Assam"/>
    <s v="Dibrugarh"/>
    <x v="0"/>
    <n v="136650"/>
    <n v="1880.57"/>
    <m/>
    <s v="Medium"/>
    <s v="Large"/>
    <x v="4"/>
    <s v="2010s"/>
    <s v="Cereal"/>
    <n v="1.3761946578851079E-2"/>
  </r>
  <r>
    <n v="2012"/>
    <s v="Assam"/>
    <s v="Dibrugarh"/>
    <x v="1"/>
    <n v="900"/>
    <n v="766.67"/>
    <m/>
    <s v="Low"/>
    <s v="Small"/>
    <x v="4"/>
    <s v="2010s"/>
    <s v="Cereal"/>
    <n v="0.85185555555555548"/>
  </r>
  <r>
    <n v="2013"/>
    <s v="Assam"/>
    <s v="Dibrugarh"/>
    <x v="0"/>
    <n v="140390"/>
    <n v="1808.46"/>
    <m/>
    <s v="Medium"/>
    <s v="Large"/>
    <x v="4"/>
    <s v="2010s"/>
    <s v="Cereal"/>
    <n v="1.2881686729824062E-2"/>
  </r>
  <r>
    <n v="2013"/>
    <s v="Assam"/>
    <s v="Dibrugarh"/>
    <x v="1"/>
    <n v="1040"/>
    <n v="3740.38"/>
    <m/>
    <s v="High"/>
    <s v="Medium"/>
    <x v="4"/>
    <s v="2010s"/>
    <s v="Cereal"/>
    <n v="3.5965192307692311"/>
  </r>
  <r>
    <n v="2014"/>
    <s v="Assam"/>
    <s v="Dibrugarh"/>
    <x v="0"/>
    <n v="138240"/>
    <n v="1697.27"/>
    <m/>
    <s v="Medium"/>
    <s v="Large"/>
    <x v="4"/>
    <s v="2010s"/>
    <s v="Cereal"/>
    <n v="1.2277705439814815E-2"/>
  </r>
  <r>
    <n v="2014"/>
    <s v="Assam"/>
    <s v="Dibrugarh"/>
    <x v="1"/>
    <n v="1070"/>
    <n v="2785.05"/>
    <m/>
    <s v="Medium"/>
    <s v="Medium"/>
    <x v="4"/>
    <s v="2010s"/>
    <s v="Cereal"/>
    <n v="2.6028504672897199"/>
  </r>
  <r>
    <n v="2014"/>
    <s v="Assam"/>
    <s v="Dibrugarh"/>
    <x v="2"/>
    <n v="10"/>
    <n v="1000"/>
    <m/>
    <s v="Medium"/>
    <s v="Small"/>
    <x v="4"/>
    <s v="2010s"/>
    <s v="Pulse"/>
    <n v="100"/>
  </r>
  <r>
    <n v="2015"/>
    <s v="Assam"/>
    <s v="Dibrugarh"/>
    <x v="0"/>
    <n v="142050"/>
    <n v="1887.22"/>
    <m/>
    <s v="Medium"/>
    <s v="Large"/>
    <x v="4"/>
    <s v="2010s"/>
    <s v="Cereal"/>
    <n v="1.3285603660682859E-2"/>
  </r>
  <r>
    <n v="2015"/>
    <s v="Assam"/>
    <s v="Dibrugarh"/>
    <x v="1"/>
    <n v="1100"/>
    <n v="900"/>
    <m/>
    <s v="Low"/>
    <s v="Medium"/>
    <x v="4"/>
    <s v="2010s"/>
    <s v="Cereal"/>
    <n v="0.81818181818181823"/>
  </r>
  <r>
    <n v="2015"/>
    <s v="Assam"/>
    <s v="Dibrugarh"/>
    <x v="2"/>
    <n v="10"/>
    <n v="1000"/>
    <m/>
    <s v="Medium"/>
    <s v="Small"/>
    <x v="4"/>
    <s v="2010s"/>
    <s v="Pulse"/>
    <n v="100"/>
  </r>
  <r>
    <n v="2016"/>
    <s v="Assam"/>
    <s v="Dibrugarh"/>
    <x v="0"/>
    <n v="136610"/>
    <n v="1790.58"/>
    <m/>
    <s v="Medium"/>
    <s v="Large"/>
    <x v="4"/>
    <s v="2010s"/>
    <s v="Cereal"/>
    <n v="1.3107239587145889E-2"/>
  </r>
  <r>
    <n v="2016"/>
    <s v="Assam"/>
    <s v="Dibrugarh"/>
    <x v="1"/>
    <n v="1320"/>
    <n v="649.28"/>
    <m/>
    <s v="Low"/>
    <s v="Medium"/>
    <x v="4"/>
    <s v="2010s"/>
    <s v="Cereal"/>
    <n v="0.49187878787878786"/>
  </r>
  <r>
    <n v="2016"/>
    <s v="Assam"/>
    <s v="Dibrugarh"/>
    <x v="2"/>
    <n v="10"/>
    <n v="500"/>
    <m/>
    <s v="Low"/>
    <s v="Small"/>
    <x v="4"/>
    <s v="2010s"/>
    <s v="Pulse"/>
    <n v="50"/>
  </r>
  <r>
    <n v="2017"/>
    <s v="Assam"/>
    <s v="Dibrugarh"/>
    <x v="0"/>
    <n v="141460"/>
    <n v="1882.21"/>
    <m/>
    <s v="Medium"/>
    <s v="Large"/>
    <x v="4"/>
    <s v="2010s"/>
    <s v="Cereal"/>
    <n v="1.3305598755832038E-2"/>
  </r>
  <r>
    <n v="2017"/>
    <s v="Assam"/>
    <s v="Dibrugarh"/>
    <x v="1"/>
    <n v="1320"/>
    <n v="654.83000000000004"/>
    <m/>
    <s v="Low"/>
    <s v="Medium"/>
    <x v="4"/>
    <s v="2010s"/>
    <s v="Cereal"/>
    <n v="0.49608333333333338"/>
  </r>
  <r>
    <n v="2017"/>
    <s v="Assam"/>
    <s v="Dibrugarh"/>
    <x v="2"/>
    <n v="10"/>
    <n v="500"/>
    <m/>
    <s v="Low"/>
    <s v="Small"/>
    <x v="4"/>
    <s v="2010s"/>
    <s v="Pulse"/>
    <n v="50"/>
  </r>
  <r>
    <n v="2008"/>
    <s v="Assam"/>
    <s v="Goalpara"/>
    <x v="0"/>
    <n v="375690"/>
    <n v="1475.46"/>
    <m/>
    <s v="Medium"/>
    <s v="Large"/>
    <x v="4"/>
    <s v="2000s"/>
    <s v="Cereal"/>
    <n v="3.9273337059809949E-3"/>
  </r>
  <r>
    <n v="2008"/>
    <s v="Assam"/>
    <s v="Goalpara"/>
    <x v="1"/>
    <n v="1360"/>
    <n v="565.35"/>
    <m/>
    <s v="Low"/>
    <s v="Medium"/>
    <x v="4"/>
    <s v="2000s"/>
    <s v="Cereal"/>
    <n v="0.41569852941176472"/>
  </r>
  <r>
    <n v="2008"/>
    <s v="Assam"/>
    <s v="Goalpara"/>
    <x v="2"/>
    <n v="490"/>
    <n v="534.98"/>
    <m/>
    <s v="Low"/>
    <s v="Small"/>
    <x v="4"/>
    <s v="2000s"/>
    <s v="Pulse"/>
    <n v="1.0917959183673469"/>
  </r>
  <r>
    <n v="2009"/>
    <s v="Assam"/>
    <s v="Goalpara"/>
    <x v="0"/>
    <n v="377620"/>
    <n v="1534.5"/>
    <m/>
    <s v="Medium"/>
    <s v="Large"/>
    <x v="4"/>
    <s v="2000s"/>
    <s v="Cereal"/>
    <n v="4.0636089190191202E-3"/>
  </r>
  <r>
    <n v="2009"/>
    <s v="Assam"/>
    <s v="Goalpara"/>
    <x v="1"/>
    <n v="1780"/>
    <n v="551.79999999999995"/>
    <m/>
    <s v="Low"/>
    <s v="Medium"/>
    <x v="4"/>
    <s v="2000s"/>
    <s v="Cereal"/>
    <n v="0.31"/>
  </r>
  <r>
    <n v="2009"/>
    <s v="Assam"/>
    <s v="Goalpara"/>
    <x v="2"/>
    <n v="450"/>
    <n v="566.37"/>
    <m/>
    <s v="Low"/>
    <s v="Small"/>
    <x v="4"/>
    <s v="2000s"/>
    <s v="Pulse"/>
    <n v="1.2585999999999999"/>
  </r>
  <r>
    <n v="2010"/>
    <s v="Assam"/>
    <s v="Goalpara"/>
    <x v="0"/>
    <n v="380680"/>
    <n v="2006.35"/>
    <m/>
    <s v="Medium"/>
    <s v="Large"/>
    <x v="4"/>
    <s v="2010s"/>
    <s v="Cereal"/>
    <n v="5.2704371125354629E-3"/>
  </r>
  <r>
    <n v="2010"/>
    <s v="Assam"/>
    <s v="Goalpara"/>
    <x v="1"/>
    <n v="1810"/>
    <n v="566.37"/>
    <m/>
    <s v="Low"/>
    <s v="Medium"/>
    <x v="4"/>
    <s v="2010s"/>
    <s v="Cereal"/>
    <n v="0.31291160220994474"/>
  </r>
  <r>
    <n v="2010"/>
    <s v="Assam"/>
    <s v="Goalpara"/>
    <x v="2"/>
    <n v="540"/>
    <n v="503.73"/>
    <m/>
    <s v="Low"/>
    <s v="Small"/>
    <x v="4"/>
    <s v="2010s"/>
    <s v="Pulse"/>
    <n v="0.9328333333333334"/>
  </r>
  <r>
    <n v="2011"/>
    <s v="Assam"/>
    <s v="Goalpara"/>
    <x v="0"/>
    <n v="368670"/>
    <n v="1869.4"/>
    <m/>
    <s v="Medium"/>
    <s v="Large"/>
    <x v="4"/>
    <s v="2010s"/>
    <s v="Cereal"/>
    <n v="5.0706593972929719E-3"/>
  </r>
  <r>
    <n v="2011"/>
    <s v="Assam"/>
    <s v="Goalpara"/>
    <x v="1"/>
    <n v="2600"/>
    <n v="624.04"/>
    <m/>
    <s v="Low"/>
    <s v="Medium"/>
    <x v="4"/>
    <s v="2010s"/>
    <s v="Cereal"/>
    <n v="0.2400153846153846"/>
  </r>
  <r>
    <n v="2011"/>
    <s v="Assam"/>
    <s v="Goalpara"/>
    <x v="2"/>
    <n v="450"/>
    <n v="544.64"/>
    <m/>
    <s v="Low"/>
    <s v="Small"/>
    <x v="4"/>
    <s v="2010s"/>
    <s v="Pulse"/>
    <n v="1.2103111111111111"/>
  </r>
  <r>
    <n v="2012"/>
    <s v="Assam"/>
    <s v="Goalpara"/>
    <x v="0"/>
    <n v="378900"/>
    <n v="2035.09"/>
    <m/>
    <s v="Medium"/>
    <s v="Large"/>
    <x v="4"/>
    <s v="2010s"/>
    <s v="Cereal"/>
    <n v="5.3710477698601213E-3"/>
  </r>
  <r>
    <n v="2012"/>
    <s v="Assam"/>
    <s v="Goalpara"/>
    <x v="1"/>
    <n v="2660"/>
    <n v="712.25"/>
    <m/>
    <s v="Low"/>
    <s v="Medium"/>
    <x v="4"/>
    <s v="2010s"/>
    <s v="Cereal"/>
    <n v="0.26776315789473687"/>
  </r>
  <r>
    <n v="2012"/>
    <s v="Assam"/>
    <s v="Goalpara"/>
    <x v="2"/>
    <n v="500"/>
    <n v="566.27"/>
    <m/>
    <s v="Low"/>
    <s v="Small"/>
    <x v="4"/>
    <s v="2010s"/>
    <s v="Pulse"/>
    <n v="1.1325399999999999"/>
  </r>
  <r>
    <n v="2013"/>
    <s v="Assam"/>
    <s v="Goalpara"/>
    <x v="0"/>
    <n v="364150"/>
    <n v="2295.02"/>
    <m/>
    <s v="Medium"/>
    <s v="Large"/>
    <x v="4"/>
    <s v="2010s"/>
    <s v="Cereal"/>
    <n v="6.3024028559659478E-3"/>
  </r>
  <r>
    <n v="2013"/>
    <s v="Assam"/>
    <s v="Goalpara"/>
    <x v="1"/>
    <n v="2970"/>
    <n v="3556.23"/>
    <m/>
    <s v="High"/>
    <s v="Medium"/>
    <x v="4"/>
    <s v="2010s"/>
    <s v="Cereal"/>
    <n v="1.1973838383838384"/>
  </r>
  <r>
    <n v="2013"/>
    <s v="Assam"/>
    <s v="Goalpara"/>
    <x v="2"/>
    <n v="730"/>
    <n v="910.08"/>
    <m/>
    <s v="Low"/>
    <s v="Small"/>
    <x v="4"/>
    <s v="2010s"/>
    <s v="Pulse"/>
    <n v="1.2466849315068493"/>
  </r>
  <r>
    <n v="2014"/>
    <s v="Assam"/>
    <s v="Goalpara"/>
    <x v="0"/>
    <n v="358880"/>
    <n v="2237.35"/>
    <m/>
    <s v="Medium"/>
    <s v="Large"/>
    <x v="4"/>
    <s v="2010s"/>
    <s v="Cereal"/>
    <n v="6.2342565760142663E-3"/>
  </r>
  <r>
    <n v="2014"/>
    <s v="Assam"/>
    <s v="Goalpara"/>
    <x v="1"/>
    <n v="3460"/>
    <n v="2640.46"/>
    <m/>
    <s v="Medium"/>
    <s v="Medium"/>
    <x v="4"/>
    <s v="2010s"/>
    <s v="Cereal"/>
    <n v="0.76313872832369944"/>
  </r>
  <r>
    <n v="2014"/>
    <s v="Assam"/>
    <s v="Goalpara"/>
    <x v="2"/>
    <n v="710"/>
    <n v="1289.33"/>
    <m/>
    <s v="Medium"/>
    <s v="Small"/>
    <x v="4"/>
    <s v="2010s"/>
    <s v="Pulse"/>
    <n v="1.8159577464788732"/>
  </r>
  <r>
    <n v="2015"/>
    <s v="Assam"/>
    <s v="Goalpara"/>
    <x v="0"/>
    <n v="356180"/>
    <n v="2071.04"/>
    <m/>
    <s v="Medium"/>
    <s v="Large"/>
    <x v="4"/>
    <s v="2010s"/>
    <s v="Cereal"/>
    <n v="5.8145881295973943E-3"/>
  </r>
  <r>
    <n v="2015"/>
    <s v="Assam"/>
    <s v="Goalpara"/>
    <x v="1"/>
    <n v="3040"/>
    <n v="2407.2399999999998"/>
    <m/>
    <s v="Medium"/>
    <s v="Medium"/>
    <x v="4"/>
    <s v="2010s"/>
    <s v="Cereal"/>
    <n v="0.79185526315789467"/>
  </r>
  <r>
    <n v="2015"/>
    <s v="Assam"/>
    <s v="Goalpara"/>
    <x v="2"/>
    <n v="720"/>
    <n v="774.37"/>
    <m/>
    <s v="Low"/>
    <s v="Small"/>
    <x v="4"/>
    <s v="2010s"/>
    <s v="Pulse"/>
    <n v="1.0755138888888889"/>
  </r>
  <r>
    <n v="2016"/>
    <s v="Assam"/>
    <s v="Goalpara"/>
    <x v="0"/>
    <n v="359260"/>
    <n v="2262.0300000000002"/>
    <m/>
    <s v="Medium"/>
    <s v="Large"/>
    <x v="4"/>
    <s v="2010s"/>
    <s v="Cereal"/>
    <n v="6.2963591827645722E-3"/>
  </r>
  <r>
    <n v="2016"/>
    <s v="Assam"/>
    <s v="Goalpara"/>
    <x v="1"/>
    <n v="5330"/>
    <n v="2682.43"/>
    <m/>
    <s v="Medium"/>
    <s v="Large"/>
    <x v="4"/>
    <s v="2010s"/>
    <s v="Cereal"/>
    <n v="0.50327016885553466"/>
  </r>
  <r>
    <n v="2016"/>
    <s v="Assam"/>
    <s v="Goalpara"/>
    <x v="2"/>
    <n v="730"/>
    <n v="633.70000000000005"/>
    <m/>
    <s v="Low"/>
    <s v="Small"/>
    <x v="4"/>
    <s v="2010s"/>
    <s v="Pulse"/>
    <n v="0.86808219178082202"/>
  </r>
  <r>
    <n v="2016"/>
    <s v="Assam"/>
    <s v="Goalpara"/>
    <x v="3"/>
    <n v="20"/>
    <n v="83.86"/>
    <m/>
    <s v="Low"/>
    <s v="Small"/>
    <x v="4"/>
    <s v="2010s"/>
    <s v="Fiber"/>
    <n v="4.1929999999999996"/>
  </r>
  <r>
    <n v="2017"/>
    <s v="Assam"/>
    <s v="Goalpara"/>
    <x v="0"/>
    <n v="348150"/>
    <n v="2193.13"/>
    <m/>
    <s v="Medium"/>
    <s v="Large"/>
    <x v="4"/>
    <s v="2010s"/>
    <s v="Cereal"/>
    <n v="6.2993824500933507E-3"/>
  </r>
  <r>
    <n v="2017"/>
    <s v="Assam"/>
    <s v="Goalpara"/>
    <x v="1"/>
    <n v="5210"/>
    <n v="3244.51"/>
    <m/>
    <s v="High"/>
    <s v="Large"/>
    <x v="4"/>
    <s v="2010s"/>
    <s v="Cereal"/>
    <n v="0.62274664107485611"/>
  </r>
  <r>
    <n v="2017"/>
    <s v="Assam"/>
    <s v="Goalpara"/>
    <x v="2"/>
    <n v="590"/>
    <n v="670.7"/>
    <m/>
    <s v="Low"/>
    <s v="Small"/>
    <x v="4"/>
    <s v="2010s"/>
    <s v="Pulse"/>
    <n v="1.1367796610169492"/>
  </r>
  <r>
    <n v="2017"/>
    <s v="Assam"/>
    <s v="Goalpara"/>
    <x v="3"/>
    <n v="10"/>
    <n v="76.8"/>
    <m/>
    <s v="Low"/>
    <s v="Small"/>
    <x v="4"/>
    <s v="2010s"/>
    <s v="Fiber"/>
    <n v="7.68"/>
  </r>
  <r>
    <n v="2008"/>
    <s v="Assam"/>
    <s v="Kamrup"/>
    <x v="0"/>
    <n v="491180"/>
    <n v="1656.58"/>
    <m/>
    <s v="Medium"/>
    <s v="Large"/>
    <x v="4"/>
    <s v="2000s"/>
    <s v="Cereal"/>
    <n v="3.3726536096746608E-3"/>
  </r>
  <r>
    <n v="2008"/>
    <s v="Assam"/>
    <s v="Kamrup"/>
    <x v="1"/>
    <n v="340"/>
    <n v="705.88"/>
    <m/>
    <s v="Low"/>
    <s v="Small"/>
    <x v="4"/>
    <s v="2000s"/>
    <s v="Cereal"/>
    <n v="2.0761176470588234"/>
  </r>
  <r>
    <n v="2008"/>
    <s v="Assam"/>
    <s v="Kamrup"/>
    <x v="2"/>
    <n v="290"/>
    <n v="413.79"/>
    <m/>
    <s v="Low"/>
    <s v="Small"/>
    <x v="4"/>
    <s v="2000s"/>
    <s v="Pulse"/>
    <n v="1.4268620689655174"/>
  </r>
  <r>
    <n v="2009"/>
    <s v="Assam"/>
    <s v="Kamrup"/>
    <x v="0"/>
    <n v="516540"/>
    <n v="1715.61"/>
    <m/>
    <s v="Medium"/>
    <s v="Large"/>
    <x v="4"/>
    <s v="2000s"/>
    <s v="Cereal"/>
    <n v="3.3213497502613543E-3"/>
  </r>
  <r>
    <n v="2009"/>
    <s v="Assam"/>
    <s v="Kamrup"/>
    <x v="1"/>
    <n v="820"/>
    <n v="682.93"/>
    <m/>
    <s v="Low"/>
    <s v="Small"/>
    <x v="4"/>
    <s v="2000s"/>
    <s v="Cereal"/>
    <n v="0.83284146341463405"/>
  </r>
  <r>
    <n v="2009"/>
    <s v="Assam"/>
    <s v="Kamrup"/>
    <x v="2"/>
    <n v="290"/>
    <n v="413.79"/>
    <m/>
    <s v="Low"/>
    <s v="Small"/>
    <x v="4"/>
    <s v="2000s"/>
    <s v="Pulse"/>
    <n v="1.4268620689655174"/>
  </r>
  <r>
    <n v="2009"/>
    <s v="Assam"/>
    <s v="Kamrup"/>
    <x v="3"/>
    <n v="70"/>
    <n v="142.86000000000001"/>
    <m/>
    <s v="Low"/>
    <s v="Small"/>
    <x v="4"/>
    <s v="2000s"/>
    <s v="Fiber"/>
    <n v="2.0408571428571429"/>
  </r>
  <r>
    <n v="2010"/>
    <s v="Assam"/>
    <s v="Kamrup"/>
    <x v="0"/>
    <n v="491760"/>
    <n v="2019.52"/>
    <m/>
    <s v="Medium"/>
    <s v="Large"/>
    <x v="4"/>
    <s v="2010s"/>
    <s v="Cereal"/>
    <n v="4.1067187245810962E-3"/>
  </r>
  <r>
    <n v="2010"/>
    <s v="Assam"/>
    <s v="Kamrup"/>
    <x v="1"/>
    <n v="630"/>
    <n v="666.67"/>
    <m/>
    <s v="Low"/>
    <s v="Small"/>
    <x v="4"/>
    <s v="2010s"/>
    <s v="Cereal"/>
    <n v="1.0582063492063492"/>
  </r>
  <r>
    <n v="2010"/>
    <s v="Assam"/>
    <s v="Kamrup"/>
    <x v="2"/>
    <n v="240"/>
    <n v="416.67"/>
    <m/>
    <s v="Low"/>
    <s v="Small"/>
    <x v="4"/>
    <s v="2010s"/>
    <s v="Pulse"/>
    <n v="1.7361250000000001"/>
  </r>
  <r>
    <n v="2011"/>
    <s v="Assam"/>
    <s v="Kamrup"/>
    <x v="0"/>
    <n v="488480"/>
    <n v="1869.98"/>
    <m/>
    <s v="Medium"/>
    <s v="Large"/>
    <x v="4"/>
    <s v="2010s"/>
    <s v="Cereal"/>
    <n v="3.828160825417622E-3"/>
  </r>
  <r>
    <n v="2011"/>
    <s v="Assam"/>
    <s v="Kamrup"/>
    <x v="1"/>
    <n v="970"/>
    <n v="783.51"/>
    <m/>
    <s v="Low"/>
    <s v="Small"/>
    <x v="4"/>
    <s v="2010s"/>
    <s v="Cereal"/>
    <n v="0.80774226804123705"/>
  </r>
  <r>
    <n v="2011"/>
    <s v="Assam"/>
    <s v="Kamrup"/>
    <x v="2"/>
    <n v="270"/>
    <n v="407.41"/>
    <m/>
    <s v="Low"/>
    <s v="Small"/>
    <x v="4"/>
    <s v="2010s"/>
    <s v="Pulse"/>
    <n v="1.508925925925926"/>
  </r>
  <r>
    <n v="2012"/>
    <s v="Assam"/>
    <s v="Kamrup"/>
    <x v="0"/>
    <n v="453140"/>
    <n v="2045.86"/>
    <m/>
    <s v="Medium"/>
    <s v="Large"/>
    <x v="4"/>
    <s v="2010s"/>
    <s v="Cereal"/>
    <n v="4.5148519221432665E-3"/>
  </r>
  <r>
    <n v="2012"/>
    <s v="Assam"/>
    <s v="Kamrup"/>
    <x v="1"/>
    <n v="770"/>
    <n v="857.14"/>
    <m/>
    <s v="Low"/>
    <s v="Small"/>
    <x v="4"/>
    <s v="2010s"/>
    <s v="Cereal"/>
    <n v="1.1131688311688313"/>
  </r>
  <r>
    <n v="2012"/>
    <s v="Assam"/>
    <s v="Kamrup"/>
    <x v="2"/>
    <n v="270"/>
    <n v="518.52"/>
    <m/>
    <s v="Low"/>
    <s v="Small"/>
    <x v="4"/>
    <s v="2010s"/>
    <s v="Pulse"/>
    <n v="1.9204444444444444"/>
  </r>
  <r>
    <n v="2013"/>
    <s v="Assam"/>
    <s v="Kamrup"/>
    <x v="0"/>
    <n v="461880"/>
    <n v="2120.1"/>
    <m/>
    <s v="Medium"/>
    <s v="Large"/>
    <x v="4"/>
    <s v="2010s"/>
    <s v="Cereal"/>
    <n v="4.5901532865679391E-3"/>
  </r>
  <r>
    <n v="2013"/>
    <s v="Assam"/>
    <s v="Kamrup"/>
    <x v="1"/>
    <n v="1010"/>
    <n v="4049.5"/>
    <m/>
    <s v="High"/>
    <s v="Medium"/>
    <x v="4"/>
    <s v="2010s"/>
    <s v="Cereal"/>
    <n v="4.0094059405940596"/>
  </r>
  <r>
    <n v="2013"/>
    <s v="Assam"/>
    <s v="Kamrup"/>
    <x v="2"/>
    <n v="250"/>
    <n v="520"/>
    <m/>
    <s v="Low"/>
    <s v="Small"/>
    <x v="4"/>
    <s v="2010s"/>
    <s v="Pulse"/>
    <n v="2.08"/>
  </r>
  <r>
    <n v="2014"/>
    <s v="Assam"/>
    <s v="Kamrup"/>
    <x v="0"/>
    <n v="455110"/>
    <n v="2180.66"/>
    <m/>
    <s v="Medium"/>
    <s v="Large"/>
    <x v="4"/>
    <s v="2010s"/>
    <s v="Cereal"/>
    <n v="4.79150095581288E-3"/>
  </r>
  <r>
    <n v="2014"/>
    <s v="Assam"/>
    <s v="Kamrup"/>
    <x v="1"/>
    <n v="800"/>
    <n v="3125"/>
    <m/>
    <s v="High"/>
    <s v="Small"/>
    <x v="4"/>
    <s v="2010s"/>
    <s v="Cereal"/>
    <n v="3.90625"/>
  </r>
  <r>
    <n v="2014"/>
    <s v="Assam"/>
    <s v="Kamrup"/>
    <x v="2"/>
    <n v="270"/>
    <n v="629.63"/>
    <m/>
    <s v="Low"/>
    <s v="Small"/>
    <x v="4"/>
    <s v="2010s"/>
    <s v="Pulse"/>
    <n v="2.331962962962963"/>
  </r>
  <r>
    <n v="2015"/>
    <s v="Assam"/>
    <s v="Kamrup"/>
    <x v="0"/>
    <n v="445000"/>
    <n v="2124.85"/>
    <m/>
    <s v="Medium"/>
    <s v="Large"/>
    <x v="4"/>
    <s v="2010s"/>
    <s v="Cereal"/>
    <n v="4.7749438202247191E-3"/>
  </r>
  <r>
    <n v="2015"/>
    <s v="Assam"/>
    <s v="Kamrup"/>
    <x v="1"/>
    <n v="870"/>
    <n v="3459.77"/>
    <m/>
    <s v="High"/>
    <s v="Small"/>
    <x v="4"/>
    <s v="2010s"/>
    <s v="Cereal"/>
    <n v="3.9767471264367815"/>
  </r>
  <r>
    <n v="2015"/>
    <s v="Assam"/>
    <s v="Kamrup"/>
    <x v="2"/>
    <n v="240"/>
    <n v="541.66999999999996"/>
    <m/>
    <s v="Low"/>
    <s v="Small"/>
    <x v="4"/>
    <s v="2010s"/>
    <s v="Pulse"/>
    <n v="2.256958333333333"/>
  </r>
  <r>
    <n v="2016"/>
    <s v="Assam"/>
    <s v="Kamrup"/>
    <x v="0"/>
    <n v="442400"/>
    <n v="2147.15"/>
    <m/>
    <s v="Medium"/>
    <s v="Large"/>
    <x v="4"/>
    <s v="2010s"/>
    <s v="Cereal"/>
    <n v="4.8534132007233277E-3"/>
  </r>
  <r>
    <n v="2016"/>
    <s v="Assam"/>
    <s v="Kamrup"/>
    <x v="1"/>
    <n v="930"/>
    <n v="3502.7"/>
    <m/>
    <s v="High"/>
    <s v="Small"/>
    <x v="4"/>
    <s v="2010s"/>
    <s v="Cereal"/>
    <n v="3.7663440860215052"/>
  </r>
  <r>
    <n v="2016"/>
    <s v="Assam"/>
    <s v="Kamrup"/>
    <x v="2"/>
    <n v="480"/>
    <n v="557.85"/>
    <m/>
    <s v="Low"/>
    <s v="Small"/>
    <x v="4"/>
    <s v="2010s"/>
    <s v="Pulse"/>
    <n v="1.1621875000000002"/>
  </r>
  <r>
    <n v="2016"/>
    <s v="Assam"/>
    <s v="Kamrup"/>
    <x v="3"/>
    <n v="20"/>
    <n v="100"/>
    <m/>
    <s v="Low"/>
    <s v="Small"/>
    <x v="4"/>
    <s v="2010s"/>
    <s v="Fiber"/>
    <n v="5"/>
  </r>
  <r>
    <n v="2017"/>
    <s v="Assam"/>
    <s v="Kamrup"/>
    <x v="0"/>
    <n v="427410"/>
    <n v="2459.38"/>
    <m/>
    <s v="Medium"/>
    <s v="Large"/>
    <x v="4"/>
    <s v="2010s"/>
    <s v="Cereal"/>
    <n v="5.7541470718981778E-3"/>
  </r>
  <r>
    <n v="2017"/>
    <s v="Assam"/>
    <s v="Kamrup"/>
    <x v="1"/>
    <n v="1430"/>
    <n v="3732.87"/>
    <m/>
    <s v="High"/>
    <s v="Medium"/>
    <x v="4"/>
    <s v="2010s"/>
    <s v="Cereal"/>
    <n v="2.6103986013986011"/>
  </r>
  <r>
    <n v="2017"/>
    <s v="Assam"/>
    <s v="Kamrup"/>
    <x v="2"/>
    <n v="480"/>
    <n v="688.02"/>
    <m/>
    <s v="Low"/>
    <s v="Small"/>
    <x v="4"/>
    <s v="2010s"/>
    <s v="Pulse"/>
    <n v="1.4333750000000001"/>
  </r>
  <r>
    <n v="2017"/>
    <s v="Assam"/>
    <s v="Kamrup"/>
    <x v="3"/>
    <n v="10"/>
    <n v="96.92"/>
    <m/>
    <s v="Low"/>
    <s v="Small"/>
    <x v="4"/>
    <s v="2010s"/>
    <s v="Fiber"/>
    <n v="9.6920000000000002"/>
  </r>
  <r>
    <n v="2008"/>
    <s v="Assam"/>
    <s v="Karbi Anglong"/>
    <x v="0"/>
    <n v="125900"/>
    <n v="1533.2"/>
    <m/>
    <s v="Medium"/>
    <s v="Large"/>
    <x v="4"/>
    <s v="2000s"/>
    <s v="Cereal"/>
    <n v="1.2177918983320095E-2"/>
  </r>
  <r>
    <n v="2008"/>
    <s v="Assam"/>
    <s v="Karbi Anglong"/>
    <x v="1"/>
    <n v="10580"/>
    <n v="787.33"/>
    <m/>
    <s v="Low"/>
    <s v="Large"/>
    <x v="4"/>
    <s v="2000s"/>
    <s v="Cereal"/>
    <n v="7.4416824196597356E-2"/>
  </r>
  <r>
    <n v="2008"/>
    <s v="Assam"/>
    <s v="Karbi Anglong"/>
    <x v="2"/>
    <n v="470"/>
    <n v="531.91"/>
    <m/>
    <s v="Low"/>
    <s v="Small"/>
    <x v="4"/>
    <s v="2000s"/>
    <s v="Pulse"/>
    <n v="1.131723404255319"/>
  </r>
  <r>
    <n v="2008"/>
    <s v="Assam"/>
    <s v="Karbi Anglong"/>
    <x v="3"/>
    <n v="790"/>
    <n v="88.61"/>
    <m/>
    <s v="Low"/>
    <s v="Small"/>
    <x v="4"/>
    <s v="2000s"/>
    <s v="Fiber"/>
    <n v="0.11216455696202532"/>
  </r>
  <r>
    <n v="2009"/>
    <s v="Assam"/>
    <s v="Karbi Anglong"/>
    <x v="0"/>
    <n v="126390"/>
    <n v="1978.16"/>
    <m/>
    <s v="Medium"/>
    <s v="Large"/>
    <x v="4"/>
    <s v="2000s"/>
    <s v="Cereal"/>
    <n v="1.5651238230872697E-2"/>
  </r>
  <r>
    <n v="2009"/>
    <s v="Assam"/>
    <s v="Karbi Anglong"/>
    <x v="1"/>
    <n v="10610"/>
    <n v="786.99"/>
    <m/>
    <s v="Low"/>
    <s v="Large"/>
    <x v="4"/>
    <s v="2000s"/>
    <s v="Cereal"/>
    <n v="7.4174363807728558E-2"/>
  </r>
  <r>
    <n v="2009"/>
    <s v="Assam"/>
    <s v="Karbi Anglong"/>
    <x v="2"/>
    <n v="480"/>
    <n v="520.83000000000004"/>
    <m/>
    <s v="Low"/>
    <s v="Small"/>
    <x v="4"/>
    <s v="2000s"/>
    <s v="Pulse"/>
    <n v="1.0850625"/>
  </r>
  <r>
    <n v="2009"/>
    <s v="Assam"/>
    <s v="Karbi Anglong"/>
    <x v="3"/>
    <n v="1000"/>
    <n v="90"/>
    <m/>
    <s v="Low"/>
    <s v="Medium"/>
    <x v="4"/>
    <s v="2000s"/>
    <s v="Fiber"/>
    <n v="0.09"/>
  </r>
  <r>
    <n v="2010"/>
    <s v="Assam"/>
    <s v="Karbi Anglong"/>
    <x v="0"/>
    <n v="126100"/>
    <n v="1882.24"/>
    <m/>
    <s v="Medium"/>
    <s v="Large"/>
    <x v="4"/>
    <s v="2010s"/>
    <s v="Cereal"/>
    <n v="1.4926566217287867E-2"/>
  </r>
  <r>
    <n v="2010"/>
    <s v="Assam"/>
    <s v="Karbi Anglong"/>
    <x v="1"/>
    <n v="10230"/>
    <n v="789.83"/>
    <m/>
    <s v="Low"/>
    <s v="Large"/>
    <x v="4"/>
    <s v="2010s"/>
    <s v="Cereal"/>
    <n v="7.7207233626588476E-2"/>
  </r>
  <r>
    <n v="2010"/>
    <s v="Assam"/>
    <s v="Karbi Anglong"/>
    <x v="2"/>
    <n v="470"/>
    <n v="531.91"/>
    <m/>
    <s v="Low"/>
    <s v="Small"/>
    <x v="4"/>
    <s v="2010s"/>
    <s v="Pulse"/>
    <n v="1.131723404255319"/>
  </r>
  <r>
    <n v="2010"/>
    <s v="Assam"/>
    <s v="Karbi Anglong"/>
    <x v="3"/>
    <n v="820"/>
    <n v="85.37"/>
    <m/>
    <s v="Low"/>
    <s v="Small"/>
    <x v="4"/>
    <s v="2010s"/>
    <s v="Fiber"/>
    <n v="0.10410975609756098"/>
  </r>
  <r>
    <n v="2011"/>
    <s v="Assam"/>
    <s v="Karbi Anglong"/>
    <x v="0"/>
    <n v="121570"/>
    <n v="1434.56"/>
    <m/>
    <s v="Medium"/>
    <s v="Large"/>
    <x v="4"/>
    <s v="2010s"/>
    <s v="Cereal"/>
    <n v="1.1800279674261742E-2"/>
  </r>
  <r>
    <n v="2011"/>
    <s v="Assam"/>
    <s v="Karbi Anglong"/>
    <x v="1"/>
    <n v="10270"/>
    <n v="894.84"/>
    <m/>
    <s v="Low"/>
    <s v="Large"/>
    <x v="4"/>
    <s v="2010s"/>
    <s v="Cereal"/>
    <n v="8.7131450827653362E-2"/>
  </r>
  <r>
    <n v="2011"/>
    <s v="Assam"/>
    <s v="Karbi Anglong"/>
    <x v="2"/>
    <n v="470"/>
    <n v="531.91"/>
    <m/>
    <s v="Low"/>
    <s v="Small"/>
    <x v="4"/>
    <s v="2010s"/>
    <s v="Pulse"/>
    <n v="1.131723404255319"/>
  </r>
  <r>
    <n v="2011"/>
    <s v="Assam"/>
    <s v="Karbi Anglong"/>
    <x v="3"/>
    <n v="720"/>
    <n v="83.33"/>
    <m/>
    <s v="Low"/>
    <s v="Small"/>
    <x v="4"/>
    <s v="2010s"/>
    <s v="Fiber"/>
    <n v="0.11573611111111111"/>
  </r>
  <r>
    <n v="2012"/>
    <s v="Assam"/>
    <s v="Karbi Anglong"/>
    <x v="0"/>
    <n v="128420"/>
    <n v="1550.93"/>
    <m/>
    <s v="Medium"/>
    <s v="Large"/>
    <x v="4"/>
    <s v="2010s"/>
    <s v="Cereal"/>
    <n v="1.2077012926335463E-2"/>
  </r>
  <r>
    <n v="2012"/>
    <s v="Assam"/>
    <s v="Karbi Anglong"/>
    <x v="1"/>
    <n v="10290"/>
    <n v="1005.83"/>
    <m/>
    <s v="Medium"/>
    <s v="Large"/>
    <x v="4"/>
    <s v="2010s"/>
    <s v="Cereal"/>
    <n v="9.7748299319727894E-2"/>
  </r>
  <r>
    <n v="2012"/>
    <s v="Assam"/>
    <s v="Karbi Anglong"/>
    <x v="2"/>
    <n v="490"/>
    <n v="551.02"/>
    <m/>
    <s v="Low"/>
    <s v="Small"/>
    <x v="4"/>
    <s v="2010s"/>
    <s v="Pulse"/>
    <n v="1.1245306122448979"/>
  </r>
  <r>
    <n v="2012"/>
    <s v="Assam"/>
    <s v="Karbi Anglong"/>
    <x v="3"/>
    <n v="1160"/>
    <n v="86.21"/>
    <m/>
    <s v="Low"/>
    <s v="Medium"/>
    <x v="4"/>
    <s v="2010s"/>
    <s v="Fiber"/>
    <n v="7.4318965517241375E-2"/>
  </r>
  <r>
    <n v="2013"/>
    <s v="Assam"/>
    <s v="Karbi Anglong"/>
    <x v="0"/>
    <n v="130200"/>
    <n v="1689.09"/>
    <m/>
    <s v="Medium"/>
    <s v="Large"/>
    <x v="4"/>
    <s v="2010s"/>
    <s v="Cereal"/>
    <n v="1.2973041474654378E-2"/>
  </r>
  <r>
    <n v="2013"/>
    <s v="Assam"/>
    <s v="Karbi Anglong"/>
    <x v="1"/>
    <n v="10600"/>
    <n v="2212.2600000000002"/>
    <m/>
    <s v="Medium"/>
    <s v="Large"/>
    <x v="4"/>
    <s v="2010s"/>
    <s v="Cereal"/>
    <n v="0.20870377358490569"/>
  </r>
  <r>
    <n v="2013"/>
    <s v="Assam"/>
    <s v="Karbi Anglong"/>
    <x v="2"/>
    <n v="450"/>
    <n v="533.33000000000004"/>
    <m/>
    <s v="Low"/>
    <s v="Small"/>
    <x v="4"/>
    <s v="2010s"/>
    <s v="Pulse"/>
    <n v="1.1851777777777779"/>
  </r>
  <r>
    <n v="2013"/>
    <s v="Assam"/>
    <s v="Karbi Anglong"/>
    <x v="3"/>
    <n v="820"/>
    <n v="85.37"/>
    <m/>
    <s v="Low"/>
    <s v="Small"/>
    <x v="4"/>
    <s v="2010s"/>
    <s v="Fiber"/>
    <n v="0.10410975609756098"/>
  </r>
  <r>
    <n v="2014"/>
    <s v="Assam"/>
    <s v="Karbi Anglong"/>
    <x v="0"/>
    <n v="128000"/>
    <n v="1704.61"/>
    <m/>
    <s v="Medium"/>
    <s v="Large"/>
    <x v="4"/>
    <s v="2010s"/>
    <s v="Cereal"/>
    <n v="1.3317265625E-2"/>
  </r>
  <r>
    <n v="2014"/>
    <s v="Assam"/>
    <s v="Karbi Anglong"/>
    <x v="1"/>
    <n v="10380"/>
    <n v="3658"/>
    <m/>
    <s v="High"/>
    <s v="Large"/>
    <x v="4"/>
    <s v="2010s"/>
    <s v="Cereal"/>
    <n v="0.35240847784200385"/>
  </r>
  <r>
    <n v="2014"/>
    <s v="Assam"/>
    <s v="Karbi Anglong"/>
    <x v="2"/>
    <n v="470"/>
    <n v="723.4"/>
    <m/>
    <s v="Low"/>
    <s v="Small"/>
    <x v="4"/>
    <s v="2010s"/>
    <s v="Pulse"/>
    <n v="1.5391489361702126"/>
  </r>
  <r>
    <n v="2014"/>
    <s v="Assam"/>
    <s v="Karbi Anglong"/>
    <x v="3"/>
    <n v="570"/>
    <n v="87.72"/>
    <m/>
    <s v="Low"/>
    <s v="Small"/>
    <x v="4"/>
    <s v="2010s"/>
    <s v="Fiber"/>
    <n v="0.15389473684210525"/>
  </r>
  <r>
    <n v="2015"/>
    <s v="Assam"/>
    <s v="Karbi Anglong"/>
    <x v="0"/>
    <n v="129580"/>
    <n v="1645.08"/>
    <m/>
    <s v="Medium"/>
    <s v="Large"/>
    <x v="4"/>
    <s v="2010s"/>
    <s v="Cereal"/>
    <n v="1.2695477697175489E-2"/>
  </r>
  <r>
    <n v="2015"/>
    <s v="Assam"/>
    <s v="Karbi Anglong"/>
    <x v="1"/>
    <n v="10530"/>
    <n v="2606.84"/>
    <m/>
    <s v="Medium"/>
    <s v="Large"/>
    <x v="4"/>
    <s v="2010s"/>
    <s v="Cereal"/>
    <n v="0.24756315289648625"/>
  </r>
  <r>
    <n v="2015"/>
    <s v="Assam"/>
    <s v="Karbi Anglong"/>
    <x v="2"/>
    <n v="470"/>
    <n v="765.96"/>
    <m/>
    <s v="Low"/>
    <s v="Small"/>
    <x v="4"/>
    <s v="2010s"/>
    <s v="Pulse"/>
    <n v="1.6297021276595745"/>
  </r>
  <r>
    <n v="2015"/>
    <s v="Assam"/>
    <s v="Karbi Anglong"/>
    <x v="3"/>
    <n v="580"/>
    <n v="86.21"/>
    <m/>
    <s v="Low"/>
    <s v="Small"/>
    <x v="4"/>
    <s v="2010s"/>
    <s v="Fiber"/>
    <n v="0.14863793103448275"/>
  </r>
  <r>
    <n v="2016"/>
    <s v="Assam"/>
    <s v="Karbi Anglong"/>
    <x v="0"/>
    <n v="133530"/>
    <n v="1852.07"/>
    <m/>
    <s v="Medium"/>
    <s v="Large"/>
    <x v="4"/>
    <s v="2010s"/>
    <s v="Cereal"/>
    <n v="1.3870066651688759E-2"/>
  </r>
  <r>
    <n v="2016"/>
    <s v="Assam"/>
    <s v="Karbi Anglong"/>
    <x v="1"/>
    <n v="10620"/>
    <n v="2213.9"/>
    <m/>
    <s v="Medium"/>
    <s v="Large"/>
    <x v="4"/>
    <s v="2010s"/>
    <s v="Cereal"/>
    <n v="0.20846516007532959"/>
  </r>
  <r>
    <n v="2016"/>
    <s v="Assam"/>
    <s v="Karbi Anglong"/>
    <x v="2"/>
    <n v="430"/>
    <n v="767.28"/>
    <m/>
    <s v="Low"/>
    <s v="Small"/>
    <x v="4"/>
    <s v="2010s"/>
    <s v="Pulse"/>
    <n v="1.7843720930232558"/>
  </r>
  <r>
    <n v="2016"/>
    <s v="Assam"/>
    <s v="Karbi Anglong"/>
    <x v="3"/>
    <n v="610"/>
    <n v="91.34"/>
    <m/>
    <s v="Low"/>
    <s v="Small"/>
    <x v="4"/>
    <s v="2010s"/>
    <s v="Fiber"/>
    <n v="0.14973770491803279"/>
  </r>
  <r>
    <n v="2017"/>
    <s v="Assam"/>
    <s v="Karbi Anglong"/>
    <x v="0"/>
    <n v="132870"/>
    <n v="1919.27"/>
    <m/>
    <s v="Medium"/>
    <s v="Large"/>
    <x v="4"/>
    <s v="2010s"/>
    <s v="Cereal"/>
    <n v="1.4444720403401822E-2"/>
  </r>
  <r>
    <n v="2017"/>
    <s v="Assam"/>
    <s v="Karbi Anglong"/>
    <x v="1"/>
    <n v="10480"/>
    <n v="2214.2199999999998"/>
    <m/>
    <s v="Medium"/>
    <s v="Large"/>
    <x v="4"/>
    <s v="2010s"/>
    <s v="Cereal"/>
    <n v="0.21128053435114502"/>
  </r>
  <r>
    <n v="2017"/>
    <s v="Assam"/>
    <s v="Karbi Anglong"/>
    <x v="2"/>
    <n v="460"/>
    <n v="766.88"/>
    <m/>
    <s v="Low"/>
    <s v="Small"/>
    <x v="4"/>
    <s v="2010s"/>
    <s v="Pulse"/>
    <n v="1.6671304347826086"/>
  </r>
  <r>
    <n v="2017"/>
    <s v="Assam"/>
    <s v="Karbi Anglong"/>
    <x v="3"/>
    <n v="520"/>
    <n v="92.25"/>
    <m/>
    <s v="Low"/>
    <s v="Small"/>
    <x v="4"/>
    <s v="2010s"/>
    <s v="Fiber"/>
    <n v="0.17740384615384616"/>
  </r>
  <r>
    <n v="2008"/>
    <s v="Assam"/>
    <s v="Lakhimpur"/>
    <x v="0"/>
    <n v="195780"/>
    <n v="780.83"/>
    <m/>
    <s v="Low"/>
    <s v="Large"/>
    <x v="4"/>
    <s v="2000s"/>
    <s v="Cereal"/>
    <n v="3.9883031974665443E-3"/>
  </r>
  <r>
    <n v="2008"/>
    <s v="Assam"/>
    <s v="Lakhimpur"/>
    <x v="1"/>
    <n v="360"/>
    <n v="694.44"/>
    <m/>
    <s v="Low"/>
    <s v="Small"/>
    <x v="4"/>
    <s v="2000s"/>
    <s v="Cereal"/>
    <n v="1.929"/>
  </r>
  <r>
    <n v="2009"/>
    <s v="Assam"/>
    <s v="Lakhimpur"/>
    <x v="0"/>
    <n v="209550"/>
    <n v="1289.6199999999999"/>
    <m/>
    <s v="Medium"/>
    <s v="Large"/>
    <x v="4"/>
    <s v="2000s"/>
    <s v="Cereal"/>
    <n v="6.1542352660462893E-3"/>
  </r>
  <r>
    <n v="2009"/>
    <s v="Assam"/>
    <s v="Lakhimpur"/>
    <x v="1"/>
    <n v="380"/>
    <n v="736.84"/>
    <m/>
    <s v="Low"/>
    <s v="Small"/>
    <x v="4"/>
    <s v="2000s"/>
    <s v="Cereal"/>
    <n v="1.9390526315789474"/>
  </r>
  <r>
    <n v="2009"/>
    <s v="Assam"/>
    <s v="Lakhimpur"/>
    <x v="2"/>
    <n v="40"/>
    <n v="250"/>
    <m/>
    <s v="Low"/>
    <s v="Small"/>
    <x v="4"/>
    <s v="2000s"/>
    <s v="Pulse"/>
    <n v="6.25"/>
  </r>
  <r>
    <n v="2010"/>
    <s v="Assam"/>
    <s v="Lakhimpur"/>
    <x v="0"/>
    <n v="217520"/>
    <n v="1586.61"/>
    <m/>
    <s v="Medium"/>
    <s v="Large"/>
    <x v="4"/>
    <s v="2010s"/>
    <s v="Cereal"/>
    <n v="7.2940878999632214E-3"/>
  </r>
  <r>
    <n v="2010"/>
    <s v="Assam"/>
    <s v="Lakhimpur"/>
    <x v="1"/>
    <n v="380"/>
    <n v="710.53"/>
    <m/>
    <s v="Low"/>
    <s v="Small"/>
    <x v="4"/>
    <s v="2010s"/>
    <s v="Cereal"/>
    <n v="1.8698157894736842"/>
  </r>
  <r>
    <n v="2010"/>
    <s v="Assam"/>
    <s v="Lakhimpur"/>
    <x v="2"/>
    <n v="30"/>
    <n v="333.33"/>
    <m/>
    <s v="Low"/>
    <s v="Small"/>
    <x v="4"/>
    <s v="2010s"/>
    <s v="Pulse"/>
    <n v="11.110999999999999"/>
  </r>
  <r>
    <n v="2011"/>
    <s v="Assam"/>
    <s v="Lakhimpur"/>
    <x v="0"/>
    <n v="229300"/>
    <n v="1605.41"/>
    <m/>
    <s v="Medium"/>
    <s v="Large"/>
    <x v="4"/>
    <s v="2010s"/>
    <s v="Cereal"/>
    <n v="7.0013519406890538E-3"/>
  </r>
  <r>
    <n v="2011"/>
    <s v="Assam"/>
    <s v="Lakhimpur"/>
    <x v="1"/>
    <n v="390"/>
    <n v="820.51"/>
    <m/>
    <s v="Low"/>
    <s v="Small"/>
    <x v="4"/>
    <s v="2010s"/>
    <s v="Cereal"/>
    <n v="2.1038717948717949"/>
  </r>
  <r>
    <n v="2011"/>
    <s v="Assam"/>
    <s v="Lakhimpur"/>
    <x v="2"/>
    <n v="30"/>
    <n v="333.33"/>
    <m/>
    <s v="Low"/>
    <s v="Small"/>
    <x v="4"/>
    <s v="2010s"/>
    <s v="Pulse"/>
    <n v="11.110999999999999"/>
  </r>
  <r>
    <n v="2012"/>
    <s v="Assam"/>
    <s v="Lakhimpur"/>
    <x v="0"/>
    <n v="225300"/>
    <n v="1948.6"/>
    <m/>
    <s v="Medium"/>
    <s v="Large"/>
    <x v="4"/>
    <s v="2010s"/>
    <s v="Cereal"/>
    <n v="8.6489125610297382E-3"/>
  </r>
  <r>
    <n v="2012"/>
    <s v="Assam"/>
    <s v="Lakhimpur"/>
    <x v="1"/>
    <n v="440"/>
    <n v="1045.45"/>
    <m/>
    <s v="Medium"/>
    <s v="Small"/>
    <x v="4"/>
    <s v="2010s"/>
    <s v="Cereal"/>
    <n v="2.3760227272727272"/>
  </r>
  <r>
    <n v="2012"/>
    <s v="Assam"/>
    <s v="Lakhimpur"/>
    <x v="2"/>
    <n v="50"/>
    <n v="600"/>
    <m/>
    <s v="Low"/>
    <s v="Small"/>
    <x v="4"/>
    <s v="2010s"/>
    <s v="Pulse"/>
    <n v="12"/>
  </r>
  <r>
    <n v="2013"/>
    <s v="Assam"/>
    <s v="Lakhimpur"/>
    <x v="0"/>
    <n v="223450"/>
    <n v="1744.1"/>
    <m/>
    <s v="Medium"/>
    <s v="Large"/>
    <x v="4"/>
    <s v="2010s"/>
    <s v="Cereal"/>
    <n v="7.8053255761915416E-3"/>
  </r>
  <r>
    <n v="2013"/>
    <s v="Assam"/>
    <s v="Lakhimpur"/>
    <x v="1"/>
    <n v="480"/>
    <n v="4812.5"/>
    <m/>
    <s v="High"/>
    <s v="Small"/>
    <x v="4"/>
    <s v="2010s"/>
    <s v="Cereal"/>
    <n v="10.026041666666666"/>
  </r>
  <r>
    <n v="2014"/>
    <s v="Assam"/>
    <s v="Lakhimpur"/>
    <x v="0"/>
    <n v="209710"/>
    <n v="1871.3"/>
    <m/>
    <s v="Medium"/>
    <s v="Large"/>
    <x v="4"/>
    <s v="2010s"/>
    <s v="Cereal"/>
    <n v="8.9232749988078768E-3"/>
  </r>
  <r>
    <n v="2014"/>
    <s v="Assam"/>
    <s v="Lakhimpur"/>
    <x v="1"/>
    <n v="400"/>
    <n v="4575"/>
    <m/>
    <s v="High"/>
    <s v="Small"/>
    <x v="4"/>
    <s v="2010s"/>
    <s v="Cereal"/>
    <n v="11.4375"/>
  </r>
  <r>
    <n v="2015"/>
    <s v="Assam"/>
    <s v="Lakhimpur"/>
    <x v="0"/>
    <n v="211610"/>
    <n v="1813.29"/>
    <m/>
    <s v="Medium"/>
    <s v="Large"/>
    <x v="4"/>
    <s v="2010s"/>
    <s v="Cereal"/>
    <n v="8.5690184773876462E-3"/>
  </r>
  <r>
    <n v="2015"/>
    <s v="Assam"/>
    <s v="Lakhimpur"/>
    <x v="1"/>
    <n v="620"/>
    <n v="2258.06"/>
    <m/>
    <s v="Medium"/>
    <s v="Small"/>
    <x v="4"/>
    <s v="2010s"/>
    <s v="Cereal"/>
    <n v="3.6420322580645159"/>
  </r>
  <r>
    <n v="2015"/>
    <s v="Assam"/>
    <s v="Lakhimpur"/>
    <x v="2"/>
    <n v="30"/>
    <n v="333.33"/>
    <m/>
    <s v="Low"/>
    <s v="Small"/>
    <x v="4"/>
    <s v="2010s"/>
    <s v="Pulse"/>
    <n v="11.110999999999999"/>
  </r>
  <r>
    <n v="2016"/>
    <s v="Assam"/>
    <s v="Lakhimpur"/>
    <x v="0"/>
    <n v="193620"/>
    <n v="1721.92"/>
    <m/>
    <s v="Medium"/>
    <s v="Large"/>
    <x v="4"/>
    <s v="2010s"/>
    <s v="Cereal"/>
    <n v="8.8932961470922431E-3"/>
  </r>
  <r>
    <n v="2016"/>
    <s v="Assam"/>
    <s v="Lakhimpur"/>
    <x v="1"/>
    <n v="570"/>
    <n v="2699.13"/>
    <m/>
    <s v="Medium"/>
    <s v="Small"/>
    <x v="4"/>
    <s v="2010s"/>
    <s v="Cereal"/>
    <n v="4.7353157894736846"/>
  </r>
  <r>
    <n v="2016"/>
    <s v="Assam"/>
    <s v="Lakhimpur"/>
    <x v="2"/>
    <n v="10"/>
    <n v="733.33"/>
    <m/>
    <s v="Low"/>
    <s v="Small"/>
    <x v="4"/>
    <s v="2010s"/>
    <s v="Pulse"/>
    <n v="73.332999999999998"/>
  </r>
  <r>
    <n v="2016"/>
    <s v="Assam"/>
    <s v="Lakhimpur"/>
    <x v="3"/>
    <n v="10"/>
    <n v="72"/>
    <m/>
    <s v="Low"/>
    <s v="Small"/>
    <x v="4"/>
    <s v="2010s"/>
    <s v="Fiber"/>
    <n v="7.2"/>
  </r>
  <r>
    <n v="2017"/>
    <s v="Assam"/>
    <s v="Lakhimpur"/>
    <x v="0"/>
    <n v="190660"/>
    <n v="1810.82"/>
    <m/>
    <s v="Medium"/>
    <s v="Large"/>
    <x v="4"/>
    <s v="2010s"/>
    <s v="Cereal"/>
    <n v="9.4976397776146016E-3"/>
  </r>
  <r>
    <n v="2017"/>
    <s v="Assam"/>
    <s v="Lakhimpur"/>
    <x v="1"/>
    <n v="460"/>
    <n v="4034.63"/>
    <m/>
    <s v="High"/>
    <s v="Small"/>
    <x v="4"/>
    <s v="2010s"/>
    <s v="Cereal"/>
    <n v="8.7709347826086965"/>
  </r>
  <r>
    <n v="2017"/>
    <s v="Assam"/>
    <s v="Lakhimpur"/>
    <x v="2"/>
    <n v="10"/>
    <n v="615.38"/>
    <m/>
    <s v="Low"/>
    <s v="Small"/>
    <x v="4"/>
    <s v="2010s"/>
    <s v="Pulse"/>
    <n v="61.537999999999997"/>
  </r>
  <r>
    <n v="2017"/>
    <s v="Assam"/>
    <s v="Lakhimpur"/>
    <x v="3"/>
    <n v="10"/>
    <n v="75"/>
    <m/>
    <s v="Low"/>
    <s v="Small"/>
    <x v="4"/>
    <s v="2010s"/>
    <s v="Fiber"/>
    <n v="7.5"/>
  </r>
  <r>
    <n v="2008"/>
    <s v="Assam"/>
    <s v="North Cachar Hil / Dima hasao"/>
    <x v="0"/>
    <n v="14540"/>
    <n v="1784.73"/>
    <m/>
    <s v="Medium"/>
    <s v="Large"/>
    <x v="4"/>
    <s v="2000s"/>
    <s v="Cereal"/>
    <n v="0.12274621733149932"/>
  </r>
  <r>
    <n v="2008"/>
    <s v="Assam"/>
    <s v="North Cachar Hil / Dima hasao"/>
    <x v="1"/>
    <n v="1560"/>
    <n v="750"/>
    <m/>
    <s v="Low"/>
    <s v="Medium"/>
    <x v="4"/>
    <s v="2000s"/>
    <s v="Cereal"/>
    <n v="0.48076923076923078"/>
  </r>
  <r>
    <n v="2008"/>
    <s v="Assam"/>
    <s v="North Cachar Hil / Dima hasao"/>
    <x v="3"/>
    <n v="230"/>
    <n v="86.96"/>
    <m/>
    <s v="Low"/>
    <s v="Small"/>
    <x v="4"/>
    <s v="2000s"/>
    <s v="Fiber"/>
    <n v="0.37808695652173913"/>
  </r>
  <r>
    <n v="2009"/>
    <s v="Assam"/>
    <s v="North Cachar Hil / Dima hasao"/>
    <x v="0"/>
    <n v="15980"/>
    <n v="1806.63"/>
    <m/>
    <s v="Medium"/>
    <s v="Large"/>
    <x v="4"/>
    <s v="2000s"/>
    <s v="Cereal"/>
    <n v="0.11305569461827285"/>
  </r>
  <r>
    <n v="2009"/>
    <s v="Assam"/>
    <s v="North Cachar Hil / Dima hasao"/>
    <x v="1"/>
    <n v="1710"/>
    <n v="748.54"/>
    <m/>
    <s v="Low"/>
    <s v="Medium"/>
    <x v="4"/>
    <s v="2000s"/>
    <s v="Cereal"/>
    <n v="0.43774269005847949"/>
  </r>
  <r>
    <n v="2009"/>
    <s v="Assam"/>
    <s v="North Cachar Hil / Dima hasao"/>
    <x v="3"/>
    <n v="230"/>
    <n v="86.96"/>
    <m/>
    <s v="Low"/>
    <s v="Small"/>
    <x v="4"/>
    <s v="2000s"/>
    <s v="Fiber"/>
    <n v="0.37808695652173913"/>
  </r>
  <r>
    <n v="2010"/>
    <s v="Assam"/>
    <s v="North Cachar Hil / Dima hasao"/>
    <x v="0"/>
    <n v="15250"/>
    <n v="1420.33"/>
    <m/>
    <s v="Medium"/>
    <s v="Large"/>
    <x v="4"/>
    <s v="2010s"/>
    <s v="Cereal"/>
    <n v="9.313639344262295E-2"/>
  </r>
  <r>
    <n v="2010"/>
    <s v="Assam"/>
    <s v="North Cachar Hil / Dima hasao"/>
    <x v="1"/>
    <n v="1840"/>
    <n v="750"/>
    <m/>
    <s v="Low"/>
    <s v="Medium"/>
    <x v="4"/>
    <s v="2010s"/>
    <s v="Cereal"/>
    <n v="0.40760869565217389"/>
  </r>
  <r>
    <n v="2010"/>
    <s v="Assam"/>
    <s v="North Cachar Hil / Dima hasao"/>
    <x v="3"/>
    <n v="220"/>
    <n v="90.91"/>
    <m/>
    <s v="Low"/>
    <s v="Small"/>
    <x v="4"/>
    <s v="2010s"/>
    <s v="Fiber"/>
    <n v="0.41322727272727272"/>
  </r>
  <r>
    <n v="2011"/>
    <s v="Assam"/>
    <s v="North Cachar Hil / Dima hasao"/>
    <x v="0"/>
    <n v="15570"/>
    <n v="2317.92"/>
    <m/>
    <s v="Medium"/>
    <s v="Large"/>
    <x v="4"/>
    <s v="2010s"/>
    <s v="Cereal"/>
    <n v="0.14887090558766861"/>
  </r>
  <r>
    <n v="2011"/>
    <s v="Assam"/>
    <s v="North Cachar Hil / Dima hasao"/>
    <x v="1"/>
    <n v="1970"/>
    <n v="852.79"/>
    <m/>
    <s v="Low"/>
    <s v="Medium"/>
    <x v="4"/>
    <s v="2010s"/>
    <s v="Cereal"/>
    <n v="0.43288832487309642"/>
  </r>
  <r>
    <n v="2011"/>
    <s v="Assam"/>
    <s v="North Cachar Hil / Dima hasao"/>
    <x v="3"/>
    <n v="220"/>
    <n v="90.91"/>
    <m/>
    <s v="Low"/>
    <s v="Small"/>
    <x v="4"/>
    <s v="2010s"/>
    <s v="Fiber"/>
    <n v="0.41322727272727272"/>
  </r>
  <r>
    <n v="2012"/>
    <s v="Assam"/>
    <s v="North Cachar Hil / Dima hasao"/>
    <x v="0"/>
    <n v="16190"/>
    <n v="2282.89"/>
    <m/>
    <s v="Medium"/>
    <s v="Large"/>
    <x v="4"/>
    <s v="2010s"/>
    <s v="Cereal"/>
    <n v="0.14100617665225448"/>
  </r>
  <r>
    <n v="2012"/>
    <s v="Assam"/>
    <s v="North Cachar Hil / Dima hasao"/>
    <x v="1"/>
    <n v="3390"/>
    <n v="955.75"/>
    <m/>
    <s v="Low"/>
    <s v="Medium"/>
    <x v="4"/>
    <s v="2010s"/>
    <s v="Cereal"/>
    <n v="0.28193215339233041"/>
  </r>
  <r>
    <n v="2012"/>
    <s v="Assam"/>
    <s v="North Cachar Hil / Dima hasao"/>
    <x v="3"/>
    <n v="220"/>
    <n v="90.91"/>
    <m/>
    <s v="Low"/>
    <s v="Small"/>
    <x v="4"/>
    <s v="2010s"/>
    <s v="Fiber"/>
    <n v="0.41322727272727272"/>
  </r>
  <r>
    <n v="2013"/>
    <s v="Assam"/>
    <s v="North Cachar Hil / Dima hasao"/>
    <x v="0"/>
    <n v="15820"/>
    <n v="2012.64"/>
    <m/>
    <s v="Medium"/>
    <s v="Large"/>
    <x v="4"/>
    <s v="2010s"/>
    <s v="Cereal"/>
    <n v="0.12722123893805309"/>
  </r>
  <r>
    <n v="2013"/>
    <s v="Assam"/>
    <s v="North Cachar Hil / Dima hasao"/>
    <x v="1"/>
    <n v="3440"/>
    <n v="3273.26"/>
    <m/>
    <s v="High"/>
    <s v="Medium"/>
    <x v="4"/>
    <s v="2010s"/>
    <s v="Cereal"/>
    <n v="0.95152906976744189"/>
  </r>
  <r>
    <n v="2014"/>
    <s v="Assam"/>
    <s v="North Cachar Hil / Dima hasao"/>
    <x v="0"/>
    <n v="14700"/>
    <n v="2347.62"/>
    <m/>
    <s v="Medium"/>
    <s v="Large"/>
    <x v="4"/>
    <s v="2010s"/>
    <s v="Cereal"/>
    <n v="0.15970204081632652"/>
  </r>
  <r>
    <n v="2014"/>
    <s v="Assam"/>
    <s v="North Cachar Hil / Dima hasao"/>
    <x v="1"/>
    <n v="3410"/>
    <n v="3472.14"/>
    <m/>
    <s v="High"/>
    <s v="Medium"/>
    <x v="4"/>
    <s v="2010s"/>
    <s v="Cereal"/>
    <n v="1.0182228739002932"/>
  </r>
  <r>
    <n v="2015"/>
    <s v="Assam"/>
    <s v="North Cachar Hil / Dima hasao"/>
    <x v="0"/>
    <n v="14610"/>
    <n v="2178.64"/>
    <m/>
    <s v="Medium"/>
    <s v="Large"/>
    <x v="4"/>
    <s v="2010s"/>
    <s v="Cereal"/>
    <n v="0.14911978097193701"/>
  </r>
  <r>
    <n v="2015"/>
    <s v="Assam"/>
    <s v="North Cachar Hil / Dima hasao"/>
    <x v="1"/>
    <n v="3450"/>
    <n v="1542.03"/>
    <m/>
    <s v="Medium"/>
    <s v="Medium"/>
    <x v="4"/>
    <s v="2010s"/>
    <s v="Cereal"/>
    <n v="0.44696521739130435"/>
  </r>
  <r>
    <n v="2015"/>
    <s v="Assam"/>
    <s v="North Cachar Hil / Dima hasao"/>
    <x v="3"/>
    <n v="60"/>
    <n v="166.67"/>
    <m/>
    <s v="Low"/>
    <s v="Small"/>
    <x v="4"/>
    <s v="2010s"/>
    <s v="Fiber"/>
    <n v="2.7778333333333332"/>
  </r>
  <r>
    <n v="2016"/>
    <s v="Assam"/>
    <s v="North Cachar Hil / Dima hasao"/>
    <x v="0"/>
    <n v="15030"/>
    <n v="2108.61"/>
    <m/>
    <s v="Medium"/>
    <s v="Large"/>
    <x v="4"/>
    <s v="2010s"/>
    <s v="Cereal"/>
    <n v="0.14029341317365271"/>
  </r>
  <r>
    <n v="2016"/>
    <s v="Assam"/>
    <s v="North Cachar Hil / Dima hasao"/>
    <x v="1"/>
    <n v="3450"/>
    <n v="1539.95"/>
    <m/>
    <s v="Medium"/>
    <s v="Medium"/>
    <x v="4"/>
    <s v="2010s"/>
    <s v="Cereal"/>
    <n v="0.4463623188405797"/>
  </r>
  <r>
    <n v="2016"/>
    <s v="Assam"/>
    <s v="North Cachar Hil / Dima hasao"/>
    <x v="3"/>
    <n v="60"/>
    <n v="90"/>
    <m/>
    <s v="Low"/>
    <s v="Small"/>
    <x v="4"/>
    <s v="2010s"/>
    <s v="Fiber"/>
    <n v="1.5"/>
  </r>
  <r>
    <n v="2017"/>
    <s v="Assam"/>
    <s v="North Cachar Hil / Dima hasao"/>
    <x v="0"/>
    <n v="13790"/>
    <n v="2254.3000000000002"/>
    <m/>
    <s v="Medium"/>
    <s v="Large"/>
    <x v="4"/>
    <s v="2010s"/>
    <s v="Cereal"/>
    <n v="0.16347353154459754"/>
  </r>
  <r>
    <n v="2017"/>
    <s v="Assam"/>
    <s v="North Cachar Hil / Dima hasao"/>
    <x v="1"/>
    <n v="3450"/>
    <n v="750.14"/>
    <m/>
    <s v="Low"/>
    <s v="Medium"/>
    <x v="4"/>
    <s v="2010s"/>
    <s v="Cereal"/>
    <n v="0.21743188405797101"/>
  </r>
  <r>
    <n v="2017"/>
    <s v="Assam"/>
    <s v="North Cachar Hil / Dima hasao"/>
    <x v="3"/>
    <n v="60"/>
    <n v="94.43"/>
    <m/>
    <s v="Low"/>
    <s v="Small"/>
    <x v="4"/>
    <s v="2010s"/>
    <s v="Fiber"/>
    <n v="1.5738333333333334"/>
  </r>
  <r>
    <n v="2008"/>
    <s v="Assam"/>
    <s v="Nagaon"/>
    <x v="0"/>
    <n v="271930"/>
    <n v="1689.18"/>
    <m/>
    <s v="Medium"/>
    <s v="Large"/>
    <x v="4"/>
    <s v="2000s"/>
    <s v="Cereal"/>
    <n v="6.2118192181811497E-3"/>
  </r>
  <r>
    <n v="2008"/>
    <s v="Assam"/>
    <s v="Nagaon"/>
    <x v="1"/>
    <n v="110"/>
    <n v="545.45000000000005"/>
    <m/>
    <s v="Low"/>
    <s v="Small"/>
    <x v="4"/>
    <s v="2000s"/>
    <s v="Cereal"/>
    <n v="4.958636363636364"/>
  </r>
  <r>
    <n v="2008"/>
    <s v="Assam"/>
    <s v="Nagaon"/>
    <x v="2"/>
    <n v="90"/>
    <n v="444.44"/>
    <m/>
    <s v="Low"/>
    <s v="Small"/>
    <x v="4"/>
    <s v="2000s"/>
    <s v="Pulse"/>
    <n v="4.9382222222222225"/>
  </r>
  <r>
    <n v="2009"/>
    <s v="Assam"/>
    <s v="Nagaon"/>
    <x v="0"/>
    <n v="260810"/>
    <n v="2048"/>
    <m/>
    <s v="Medium"/>
    <s v="Large"/>
    <x v="4"/>
    <s v="2000s"/>
    <s v="Cereal"/>
    <n v="7.8524596449522643E-3"/>
  </r>
  <r>
    <n v="2009"/>
    <s v="Assam"/>
    <s v="Nagaon"/>
    <x v="1"/>
    <n v="450"/>
    <n v="644.44000000000005"/>
    <m/>
    <s v="Low"/>
    <s v="Small"/>
    <x v="4"/>
    <s v="2000s"/>
    <s v="Cereal"/>
    <n v="1.432088888888889"/>
  </r>
  <r>
    <n v="2009"/>
    <s v="Assam"/>
    <s v="Nagaon"/>
    <x v="2"/>
    <n v="170"/>
    <n v="352.94"/>
    <m/>
    <s v="Low"/>
    <s v="Small"/>
    <x v="4"/>
    <s v="2000s"/>
    <s v="Pulse"/>
    <n v="2.0761176470588234"/>
  </r>
  <r>
    <n v="2010"/>
    <s v="Assam"/>
    <s v="Nagaon"/>
    <x v="0"/>
    <n v="274150"/>
    <n v="1983.8"/>
    <m/>
    <s v="Medium"/>
    <s v="Large"/>
    <x v="4"/>
    <s v="2010s"/>
    <s v="Cereal"/>
    <n v="7.2361845704906076E-3"/>
  </r>
  <r>
    <n v="2010"/>
    <s v="Assam"/>
    <s v="Nagaon"/>
    <x v="1"/>
    <n v="490"/>
    <n v="632.65"/>
    <m/>
    <s v="Low"/>
    <s v="Small"/>
    <x v="4"/>
    <s v="2010s"/>
    <s v="Cereal"/>
    <n v="1.2911224489795918"/>
  </r>
  <r>
    <n v="2010"/>
    <s v="Assam"/>
    <s v="Nagaon"/>
    <x v="2"/>
    <n v="170"/>
    <n v="352.94"/>
    <m/>
    <s v="Low"/>
    <s v="Small"/>
    <x v="4"/>
    <s v="2010s"/>
    <s v="Pulse"/>
    <n v="2.0761176470588234"/>
  </r>
  <r>
    <n v="2011"/>
    <s v="Assam"/>
    <s v="Nagaon"/>
    <x v="0"/>
    <n v="282090"/>
    <n v="1879.54"/>
    <m/>
    <s v="Medium"/>
    <s v="Large"/>
    <x v="4"/>
    <s v="2010s"/>
    <s v="Cereal"/>
    <n v="6.6629090006735435E-3"/>
  </r>
  <r>
    <n v="2011"/>
    <s v="Assam"/>
    <s v="Nagaon"/>
    <x v="1"/>
    <n v="500"/>
    <n v="720"/>
    <m/>
    <s v="Low"/>
    <s v="Small"/>
    <x v="4"/>
    <s v="2010s"/>
    <s v="Cereal"/>
    <n v="1.44"/>
  </r>
  <r>
    <n v="2011"/>
    <s v="Assam"/>
    <s v="Nagaon"/>
    <x v="2"/>
    <n v="180"/>
    <n v="388.89"/>
    <m/>
    <s v="Low"/>
    <s v="Small"/>
    <x v="4"/>
    <s v="2010s"/>
    <s v="Pulse"/>
    <n v="2.1604999999999999"/>
  </r>
  <r>
    <n v="2012"/>
    <s v="Assam"/>
    <s v="Nagaon"/>
    <x v="0"/>
    <n v="259560"/>
    <n v="2175.3000000000002"/>
    <m/>
    <s v="Medium"/>
    <s v="Large"/>
    <x v="4"/>
    <s v="2010s"/>
    <s v="Cereal"/>
    <n v="8.380721220527047E-3"/>
  </r>
  <r>
    <n v="2012"/>
    <s v="Assam"/>
    <s v="Nagaon"/>
    <x v="1"/>
    <n v="700"/>
    <n v="714.29"/>
    <m/>
    <s v="Low"/>
    <s v="Small"/>
    <x v="4"/>
    <s v="2010s"/>
    <s v="Cereal"/>
    <n v="1.0204142857142857"/>
  </r>
  <r>
    <n v="2012"/>
    <s v="Assam"/>
    <s v="Nagaon"/>
    <x v="2"/>
    <n v="180"/>
    <n v="500"/>
    <m/>
    <s v="Low"/>
    <s v="Small"/>
    <x v="4"/>
    <s v="2010s"/>
    <s v="Pulse"/>
    <n v="2.7777777777777777"/>
  </r>
  <r>
    <n v="2013"/>
    <s v="Assam"/>
    <s v="Nagaon"/>
    <x v="0"/>
    <n v="286770"/>
    <n v="2387.35"/>
    <m/>
    <s v="Medium"/>
    <s v="Large"/>
    <x v="4"/>
    <s v="2010s"/>
    <s v="Cereal"/>
    <n v="8.3249642570701263E-3"/>
  </r>
  <r>
    <n v="2013"/>
    <s v="Assam"/>
    <s v="Nagaon"/>
    <x v="1"/>
    <n v="720"/>
    <n v="3986.11"/>
    <m/>
    <s v="High"/>
    <s v="Small"/>
    <x v="4"/>
    <s v="2010s"/>
    <s v="Cereal"/>
    <n v="5.5362638888888887"/>
  </r>
  <r>
    <n v="2013"/>
    <s v="Assam"/>
    <s v="Nagaon"/>
    <x v="2"/>
    <n v="140"/>
    <n v="500"/>
    <m/>
    <s v="Low"/>
    <s v="Small"/>
    <x v="4"/>
    <s v="2010s"/>
    <s v="Pulse"/>
    <n v="3.5714285714285716"/>
  </r>
  <r>
    <n v="2014"/>
    <s v="Assam"/>
    <s v="Nagaon"/>
    <x v="0"/>
    <n v="291650"/>
    <n v="2142.29"/>
    <m/>
    <s v="Medium"/>
    <s v="Large"/>
    <x v="4"/>
    <s v="2010s"/>
    <s v="Cereal"/>
    <n v="7.3454140236584951E-3"/>
  </r>
  <r>
    <n v="2014"/>
    <s v="Assam"/>
    <s v="Nagaon"/>
    <x v="1"/>
    <n v="790"/>
    <n v="2734.18"/>
    <m/>
    <s v="Medium"/>
    <s v="Small"/>
    <x v="4"/>
    <s v="2010s"/>
    <s v="Cereal"/>
    <n v="3.4609873417721517"/>
  </r>
  <r>
    <n v="2014"/>
    <s v="Assam"/>
    <s v="Nagaon"/>
    <x v="2"/>
    <n v="140"/>
    <n v="571.42999999999995"/>
    <m/>
    <s v="Low"/>
    <s v="Small"/>
    <x v="4"/>
    <s v="2010s"/>
    <s v="Pulse"/>
    <n v="4.0816428571428567"/>
  </r>
  <r>
    <n v="2015"/>
    <s v="Assam"/>
    <s v="Nagaon"/>
    <x v="0"/>
    <n v="287800"/>
    <n v="2324.5"/>
    <m/>
    <s v="Medium"/>
    <s v="Large"/>
    <x v="4"/>
    <s v="2010s"/>
    <s v="Cereal"/>
    <n v="8.0767894371091033E-3"/>
  </r>
  <r>
    <n v="2015"/>
    <s v="Assam"/>
    <s v="Nagaon"/>
    <x v="1"/>
    <n v="950"/>
    <n v="2810.53"/>
    <m/>
    <s v="Medium"/>
    <s v="Small"/>
    <x v="4"/>
    <s v="2010s"/>
    <s v="Cereal"/>
    <n v="2.9584526315789477"/>
  </r>
  <r>
    <n v="2015"/>
    <s v="Assam"/>
    <s v="Nagaon"/>
    <x v="2"/>
    <n v="290"/>
    <n v="620.69000000000005"/>
    <m/>
    <s v="Low"/>
    <s v="Small"/>
    <x v="4"/>
    <s v="2010s"/>
    <s v="Pulse"/>
    <n v="2.1403103448275864"/>
  </r>
  <r>
    <n v="2016"/>
    <s v="Assam"/>
    <s v="Nagaon"/>
    <x v="0"/>
    <n v="287340"/>
    <n v="2347.39"/>
    <m/>
    <s v="Medium"/>
    <s v="Large"/>
    <x v="4"/>
    <s v="2010s"/>
    <s v="Cereal"/>
    <n v="8.1693812208533442E-3"/>
  </r>
  <r>
    <n v="2016"/>
    <s v="Assam"/>
    <s v="Nagaon"/>
    <x v="1"/>
    <n v="1100"/>
    <n v="2462.17"/>
    <m/>
    <s v="Medium"/>
    <s v="Medium"/>
    <x v="4"/>
    <s v="2010s"/>
    <s v="Cereal"/>
    <n v="2.2383363636363636"/>
  </r>
  <r>
    <n v="2016"/>
    <s v="Assam"/>
    <s v="Nagaon"/>
    <x v="2"/>
    <n v="220"/>
    <n v="659.09"/>
    <m/>
    <s v="Low"/>
    <s v="Small"/>
    <x v="4"/>
    <s v="2010s"/>
    <s v="Pulse"/>
    <n v="2.9958636363636364"/>
  </r>
  <r>
    <n v="2016"/>
    <s v="Assam"/>
    <s v="Nagaon"/>
    <x v="3"/>
    <n v="10"/>
    <n v="90"/>
    <m/>
    <s v="Low"/>
    <s v="Small"/>
    <x v="4"/>
    <s v="2010s"/>
    <s v="Fiber"/>
    <n v="9"/>
  </r>
  <r>
    <n v="2017"/>
    <s v="Assam"/>
    <s v="Nagaon"/>
    <x v="0"/>
    <n v="286160"/>
    <n v="2478.9699999999998"/>
    <m/>
    <s v="Medium"/>
    <s v="Large"/>
    <x v="4"/>
    <s v="2010s"/>
    <s v="Cereal"/>
    <n v="8.662880905786971E-3"/>
  </r>
  <r>
    <n v="2017"/>
    <s v="Assam"/>
    <s v="Nagaon"/>
    <x v="1"/>
    <n v="1110"/>
    <n v="2635.71"/>
    <m/>
    <s v="Medium"/>
    <s v="Medium"/>
    <x v="4"/>
    <s v="2010s"/>
    <s v="Cereal"/>
    <n v="2.3745135135135134"/>
  </r>
  <r>
    <n v="2017"/>
    <s v="Assam"/>
    <s v="Nagaon"/>
    <x v="2"/>
    <n v="220"/>
    <n v="709.09"/>
    <m/>
    <s v="Low"/>
    <s v="Small"/>
    <x v="4"/>
    <s v="2010s"/>
    <s v="Pulse"/>
    <n v="3.2231363636363639"/>
  </r>
  <r>
    <n v="2017"/>
    <s v="Assam"/>
    <s v="Nagaon"/>
    <x v="3"/>
    <n v="10"/>
    <n v="90"/>
    <m/>
    <s v="Low"/>
    <s v="Small"/>
    <x v="4"/>
    <s v="2010s"/>
    <s v="Fiber"/>
    <n v="9"/>
  </r>
  <r>
    <n v="2008"/>
    <s v="Assam"/>
    <s v="Sibsagar"/>
    <x v="0"/>
    <n v="273300"/>
    <n v="2069.48"/>
    <m/>
    <s v="Medium"/>
    <s v="Large"/>
    <x v="4"/>
    <s v="2000s"/>
    <s v="Cereal"/>
    <n v="7.5721917306988658E-3"/>
  </r>
  <r>
    <n v="2008"/>
    <s v="Assam"/>
    <s v="Sibsagar"/>
    <x v="1"/>
    <n v="210"/>
    <n v="571.42999999999995"/>
    <m/>
    <s v="Low"/>
    <s v="Small"/>
    <x v="4"/>
    <s v="2000s"/>
    <s v="Cereal"/>
    <n v="2.7210952380952378"/>
  </r>
  <r>
    <n v="2008"/>
    <s v="Assam"/>
    <s v="Sibsagar"/>
    <x v="2"/>
    <n v="10"/>
    <n v="1000"/>
    <m/>
    <s v="Medium"/>
    <s v="Small"/>
    <x v="4"/>
    <s v="2000s"/>
    <s v="Pulse"/>
    <n v="100"/>
  </r>
  <r>
    <n v="2009"/>
    <s v="Assam"/>
    <s v="Sibsagar"/>
    <x v="0"/>
    <n v="305400"/>
    <n v="2124.46"/>
    <m/>
    <s v="Medium"/>
    <s v="Large"/>
    <x v="4"/>
    <s v="2000s"/>
    <s v="Cereal"/>
    <n v="6.9563195808775378E-3"/>
  </r>
  <r>
    <n v="2009"/>
    <s v="Assam"/>
    <s v="Sibsagar"/>
    <x v="1"/>
    <n v="270"/>
    <n v="592.59"/>
    <m/>
    <s v="Low"/>
    <s v="Small"/>
    <x v="4"/>
    <s v="2000s"/>
    <s v="Cereal"/>
    <n v="2.1947777777777779"/>
  </r>
  <r>
    <n v="2010"/>
    <s v="Assam"/>
    <s v="Sibsagar"/>
    <x v="0"/>
    <n v="295510"/>
    <n v="2201.85"/>
    <m/>
    <s v="Medium"/>
    <s v="Large"/>
    <x v="4"/>
    <s v="2010s"/>
    <s v="Cereal"/>
    <n v="7.4510168860613853E-3"/>
  </r>
  <r>
    <n v="2010"/>
    <s v="Assam"/>
    <s v="Sibsagar"/>
    <x v="1"/>
    <n v="310"/>
    <n v="580.65"/>
    <m/>
    <s v="Low"/>
    <s v="Small"/>
    <x v="4"/>
    <s v="2010s"/>
    <s v="Cereal"/>
    <n v="1.8730645161290322"/>
  </r>
  <r>
    <n v="2011"/>
    <s v="Assam"/>
    <s v="Sibsagar"/>
    <x v="0"/>
    <n v="297880"/>
    <n v="2059.08"/>
    <m/>
    <s v="Medium"/>
    <s v="Large"/>
    <x v="4"/>
    <s v="2010s"/>
    <s v="Cereal"/>
    <n v="6.9124479656237411E-3"/>
  </r>
  <r>
    <n v="2011"/>
    <s v="Assam"/>
    <s v="Sibsagar"/>
    <x v="1"/>
    <n v="160"/>
    <n v="687.5"/>
    <m/>
    <s v="Low"/>
    <s v="Small"/>
    <x v="4"/>
    <s v="2010s"/>
    <s v="Cereal"/>
    <n v="4.296875"/>
  </r>
  <r>
    <n v="2011"/>
    <s v="Assam"/>
    <s v="Sibsagar"/>
    <x v="2"/>
    <n v="140"/>
    <n v="500"/>
    <m/>
    <s v="Low"/>
    <s v="Small"/>
    <x v="4"/>
    <s v="2010s"/>
    <s v="Pulse"/>
    <n v="3.5714285714285716"/>
  </r>
  <r>
    <n v="2012"/>
    <s v="Assam"/>
    <s v="Sibsagar"/>
    <x v="0"/>
    <n v="300090"/>
    <n v="2344.73"/>
    <m/>
    <s v="Medium"/>
    <s v="Large"/>
    <x v="4"/>
    <s v="2010s"/>
    <s v="Cereal"/>
    <n v="7.813422639874704E-3"/>
  </r>
  <r>
    <n v="2012"/>
    <s v="Assam"/>
    <s v="Sibsagar"/>
    <x v="1"/>
    <n v="80"/>
    <n v="750"/>
    <m/>
    <s v="Low"/>
    <s v="Small"/>
    <x v="4"/>
    <s v="2010s"/>
    <s v="Cereal"/>
    <n v="9.375"/>
  </r>
  <r>
    <n v="2012"/>
    <s v="Assam"/>
    <s v="Sibsagar"/>
    <x v="2"/>
    <n v="10"/>
    <n v="1000"/>
    <m/>
    <s v="Medium"/>
    <s v="Small"/>
    <x v="4"/>
    <s v="2010s"/>
    <s v="Pulse"/>
    <n v="100"/>
  </r>
  <r>
    <n v="2013"/>
    <s v="Assam"/>
    <s v="Sibsagar"/>
    <x v="0"/>
    <n v="314790"/>
    <n v="2195.27"/>
    <m/>
    <s v="Medium"/>
    <s v="Large"/>
    <x v="4"/>
    <s v="2010s"/>
    <s v="Cereal"/>
    <n v="6.9737602846342006E-3"/>
  </r>
  <r>
    <n v="2013"/>
    <s v="Assam"/>
    <s v="Sibsagar"/>
    <x v="1"/>
    <n v="400"/>
    <n v="3850"/>
    <m/>
    <s v="High"/>
    <s v="Small"/>
    <x v="4"/>
    <s v="2010s"/>
    <s v="Cereal"/>
    <n v="9.625"/>
  </r>
  <r>
    <n v="2013"/>
    <s v="Assam"/>
    <s v="Sibsagar"/>
    <x v="2"/>
    <n v="20"/>
    <n v="500"/>
    <m/>
    <s v="Low"/>
    <s v="Small"/>
    <x v="4"/>
    <s v="2010s"/>
    <s v="Pulse"/>
    <n v="25"/>
  </r>
  <r>
    <n v="2014"/>
    <s v="Assam"/>
    <s v="Sibsagar"/>
    <x v="0"/>
    <n v="313370"/>
    <n v="2102.63"/>
    <m/>
    <s v="Medium"/>
    <s v="Large"/>
    <x v="4"/>
    <s v="2010s"/>
    <s v="Cereal"/>
    <n v="6.7097360947123213E-3"/>
  </r>
  <r>
    <n v="2014"/>
    <s v="Assam"/>
    <s v="Sibsagar"/>
    <x v="1"/>
    <n v="300"/>
    <n v="2733.33"/>
    <m/>
    <s v="Medium"/>
    <s v="Small"/>
    <x v="4"/>
    <s v="2010s"/>
    <s v="Cereal"/>
    <n v="9.1111000000000004"/>
  </r>
  <r>
    <n v="2014"/>
    <s v="Assam"/>
    <s v="Sibsagar"/>
    <x v="2"/>
    <n v="30"/>
    <n v="1000"/>
    <m/>
    <s v="Medium"/>
    <s v="Small"/>
    <x v="4"/>
    <s v="2010s"/>
    <s v="Pulse"/>
    <n v="33.333333333333336"/>
  </r>
  <r>
    <n v="2015"/>
    <s v="Assam"/>
    <s v="Sibsagar"/>
    <x v="0"/>
    <n v="315030"/>
    <n v="2111.77"/>
    <m/>
    <s v="Medium"/>
    <s v="Large"/>
    <x v="4"/>
    <s v="2010s"/>
    <s v="Cereal"/>
    <n v="6.7033933276195914E-3"/>
  </r>
  <r>
    <n v="2015"/>
    <s v="Assam"/>
    <s v="Sibsagar"/>
    <x v="1"/>
    <n v="260"/>
    <n v="1384.62"/>
    <m/>
    <s v="Medium"/>
    <s v="Small"/>
    <x v="4"/>
    <s v="2010s"/>
    <s v="Cereal"/>
    <n v="5.3254615384615382"/>
  </r>
  <r>
    <n v="2015"/>
    <s v="Assam"/>
    <s v="Sibsagar"/>
    <x v="2"/>
    <n v="20"/>
    <n v="500"/>
    <m/>
    <s v="Low"/>
    <s v="Small"/>
    <x v="4"/>
    <s v="2010s"/>
    <s v="Pulse"/>
    <n v="25"/>
  </r>
  <r>
    <n v="2016"/>
    <s v="Assam"/>
    <s v="Sibsagar"/>
    <x v="0"/>
    <n v="320470"/>
    <n v="2047.11"/>
    <m/>
    <s v="Medium"/>
    <s v="Large"/>
    <x v="4"/>
    <s v="2010s"/>
    <s v="Cereal"/>
    <n v="6.3878366149717602E-3"/>
  </r>
  <r>
    <n v="2016"/>
    <s v="Assam"/>
    <s v="Sibsagar"/>
    <x v="1"/>
    <n v="260"/>
    <n v="1476.56"/>
    <m/>
    <s v="Medium"/>
    <s v="Small"/>
    <x v="4"/>
    <s v="2010s"/>
    <s v="Cereal"/>
    <n v="5.6790769230769227"/>
  </r>
  <r>
    <n v="2016"/>
    <s v="Assam"/>
    <s v="Sibsagar"/>
    <x v="2"/>
    <n v="120"/>
    <n v="663.93"/>
    <m/>
    <s v="Low"/>
    <s v="Small"/>
    <x v="4"/>
    <s v="2010s"/>
    <s v="Pulse"/>
    <n v="5.5327499999999992"/>
  </r>
  <r>
    <n v="2016"/>
    <s v="Assam"/>
    <s v="Sibsagar"/>
    <x v="3"/>
    <n v="20"/>
    <n v="72"/>
    <m/>
    <s v="Low"/>
    <s v="Small"/>
    <x v="4"/>
    <s v="2010s"/>
    <s v="Fiber"/>
    <n v="3.6"/>
  </r>
  <r>
    <n v="2017"/>
    <s v="Assam"/>
    <s v="Sibsagar"/>
    <x v="0"/>
    <n v="330490"/>
    <n v="2172.9699999999998"/>
    <m/>
    <s v="Medium"/>
    <s v="Large"/>
    <x v="4"/>
    <s v="2010s"/>
    <s v="Cereal"/>
    <n v="6.5749947048322184E-3"/>
  </r>
  <r>
    <n v="2017"/>
    <s v="Assam"/>
    <s v="Sibsagar"/>
    <x v="1"/>
    <n v="370"/>
    <n v="1816.94"/>
    <m/>
    <s v="Medium"/>
    <s v="Small"/>
    <x v="4"/>
    <s v="2010s"/>
    <s v="Cereal"/>
    <n v="4.9106486486486487"/>
  </r>
  <r>
    <n v="2017"/>
    <s v="Assam"/>
    <s v="Sibsagar"/>
    <x v="2"/>
    <n v="40"/>
    <n v="571.42999999999995"/>
    <m/>
    <s v="Low"/>
    <s v="Small"/>
    <x v="4"/>
    <s v="2010s"/>
    <s v="Pulse"/>
    <n v="14.285749999999998"/>
  </r>
  <r>
    <n v="2017"/>
    <s v="Assam"/>
    <s v="Sibsagar"/>
    <x v="3"/>
    <n v="10"/>
    <n v="64.290000000000006"/>
    <m/>
    <s v="Low"/>
    <s v="Small"/>
    <x v="4"/>
    <s v="2010s"/>
    <s v="Fiber"/>
    <n v="6.4290000000000003"/>
  </r>
  <r>
    <n v="2008"/>
    <s v="Himachal Pradesh"/>
    <s v="Bilashpur"/>
    <x v="0"/>
    <n v="1560"/>
    <n v="2089.7399999999998"/>
    <m/>
    <s v="Medium"/>
    <s v="Medium"/>
    <x v="3"/>
    <s v="2000s"/>
    <s v="Cereal"/>
    <n v="1.339576923076923"/>
  </r>
  <r>
    <n v="2008"/>
    <s v="Himachal Pradesh"/>
    <s v="Bilashpur"/>
    <x v="1"/>
    <n v="26320"/>
    <n v="1933.13"/>
    <m/>
    <s v="Medium"/>
    <s v="Large"/>
    <x v="3"/>
    <s v="2000s"/>
    <s v="Cereal"/>
    <n v="7.344718844984803E-2"/>
  </r>
  <r>
    <n v="2008"/>
    <s v="Himachal Pradesh"/>
    <s v="Bilashpur"/>
    <x v="2"/>
    <n v="160"/>
    <n v="125"/>
    <m/>
    <s v="Low"/>
    <s v="Small"/>
    <x v="3"/>
    <s v="2000s"/>
    <s v="Pulse"/>
    <n v="0.78125"/>
  </r>
  <r>
    <n v="2009"/>
    <s v="Himachal Pradesh"/>
    <s v="Bilashpur"/>
    <x v="0"/>
    <n v="1520"/>
    <n v="1973.68"/>
    <m/>
    <s v="Medium"/>
    <s v="Medium"/>
    <x v="3"/>
    <s v="2000s"/>
    <s v="Cereal"/>
    <n v="1.2984736842105264"/>
  </r>
  <r>
    <n v="2009"/>
    <s v="Himachal Pradesh"/>
    <s v="Bilashpur"/>
    <x v="1"/>
    <n v="25330"/>
    <n v="1981.44"/>
    <m/>
    <s v="Medium"/>
    <s v="Large"/>
    <x v="3"/>
    <s v="2000s"/>
    <s v="Cereal"/>
    <n v="7.82250296091591E-2"/>
  </r>
  <r>
    <n v="2009"/>
    <s v="Himachal Pradesh"/>
    <s v="Bilashpur"/>
    <x v="2"/>
    <n v="130"/>
    <n v="76.92"/>
    <m/>
    <s v="Low"/>
    <s v="Small"/>
    <x v="3"/>
    <s v="2000s"/>
    <s v="Pulse"/>
    <n v="0.59169230769230774"/>
  </r>
  <r>
    <n v="2010"/>
    <s v="Himachal Pradesh"/>
    <s v="Bilashpur"/>
    <x v="0"/>
    <n v="1510"/>
    <n v="2072.85"/>
    <m/>
    <s v="Medium"/>
    <s v="Medium"/>
    <x v="3"/>
    <s v="2010s"/>
    <s v="Cereal"/>
    <n v="1.3727483443708608"/>
  </r>
  <r>
    <n v="2010"/>
    <s v="Himachal Pradesh"/>
    <s v="Bilashpur"/>
    <x v="1"/>
    <n v="24580"/>
    <n v="2675.75"/>
    <m/>
    <s v="Medium"/>
    <s v="Large"/>
    <x v="3"/>
    <s v="2010s"/>
    <s v="Cereal"/>
    <n v="0.10885882831570383"/>
  </r>
  <r>
    <n v="2010"/>
    <s v="Himachal Pradesh"/>
    <s v="Bilashpur"/>
    <x v="2"/>
    <n v="140"/>
    <n v="642.86"/>
    <m/>
    <s v="Low"/>
    <s v="Small"/>
    <x v="3"/>
    <s v="2010s"/>
    <s v="Pulse"/>
    <n v="4.5918571428571431"/>
  </r>
  <r>
    <n v="2011"/>
    <s v="Himachal Pradesh"/>
    <s v="Bilashpur"/>
    <x v="0"/>
    <n v="1500"/>
    <n v="2073.33"/>
    <m/>
    <s v="Medium"/>
    <s v="Medium"/>
    <x v="3"/>
    <s v="2010s"/>
    <s v="Cereal"/>
    <n v="1.38222"/>
  </r>
  <r>
    <n v="2011"/>
    <s v="Himachal Pradesh"/>
    <s v="Bilashpur"/>
    <x v="1"/>
    <n v="24460"/>
    <n v="2576.04"/>
    <m/>
    <s v="Medium"/>
    <s v="Large"/>
    <x v="3"/>
    <s v="2010s"/>
    <s v="Cereal"/>
    <n v="0.10531643499591169"/>
  </r>
  <r>
    <n v="2011"/>
    <s v="Himachal Pradesh"/>
    <s v="Bilashpur"/>
    <x v="2"/>
    <n v="130"/>
    <n v="1307.69"/>
    <m/>
    <s v="Medium"/>
    <s v="Small"/>
    <x v="3"/>
    <s v="2010s"/>
    <s v="Pulse"/>
    <n v="10.059153846153846"/>
  </r>
  <r>
    <n v="2012"/>
    <s v="Himachal Pradesh"/>
    <s v="Bilashpur"/>
    <x v="0"/>
    <n v="1500"/>
    <n v="2106.67"/>
    <m/>
    <s v="Medium"/>
    <s v="Medium"/>
    <x v="3"/>
    <s v="2010s"/>
    <s v="Cereal"/>
    <n v="1.4044466666666666"/>
  </r>
  <r>
    <n v="2012"/>
    <s v="Himachal Pradesh"/>
    <s v="Bilashpur"/>
    <x v="1"/>
    <n v="24090"/>
    <n v="2377.75"/>
    <m/>
    <s v="Medium"/>
    <s v="Large"/>
    <x v="3"/>
    <s v="2010s"/>
    <s v="Cereal"/>
    <n v="9.8702781237027817E-2"/>
  </r>
  <r>
    <n v="2012"/>
    <s v="Himachal Pradesh"/>
    <s v="Bilashpur"/>
    <x v="2"/>
    <n v="110"/>
    <n v="909.09"/>
    <m/>
    <s v="Low"/>
    <s v="Small"/>
    <x v="3"/>
    <s v="2010s"/>
    <s v="Pulse"/>
    <n v="8.2644545454545462"/>
  </r>
  <r>
    <n v="2013"/>
    <s v="Himachal Pradesh"/>
    <s v="Bilashpur"/>
    <x v="0"/>
    <n v="1460"/>
    <n v="2075.34"/>
    <m/>
    <s v="Medium"/>
    <s v="Medium"/>
    <x v="3"/>
    <s v="2010s"/>
    <s v="Cereal"/>
    <n v="1.4214657534246575"/>
  </r>
  <r>
    <n v="2013"/>
    <s v="Himachal Pradesh"/>
    <s v="Bilashpur"/>
    <x v="1"/>
    <n v="25510"/>
    <n v="2203.84"/>
    <m/>
    <s v="Medium"/>
    <s v="Large"/>
    <x v="3"/>
    <s v="2010s"/>
    <s v="Cereal"/>
    <n v="8.6391219129753047E-2"/>
  </r>
  <r>
    <n v="2013"/>
    <s v="Himachal Pradesh"/>
    <s v="Bilashpur"/>
    <x v="2"/>
    <n v="110"/>
    <n v="909.09"/>
    <m/>
    <s v="Low"/>
    <s v="Small"/>
    <x v="3"/>
    <s v="2010s"/>
    <s v="Pulse"/>
    <n v="8.2644545454545462"/>
  </r>
  <r>
    <n v="2014"/>
    <s v="Himachal Pradesh"/>
    <s v="Bilashpur"/>
    <x v="0"/>
    <n v="1440"/>
    <n v="2291.67"/>
    <m/>
    <s v="Medium"/>
    <s v="Medium"/>
    <x v="3"/>
    <s v="2010s"/>
    <s v="Cereal"/>
    <n v="1.5914375000000001"/>
  </r>
  <r>
    <n v="2014"/>
    <s v="Himachal Pradesh"/>
    <s v="Bilashpur"/>
    <x v="1"/>
    <n v="25240"/>
    <n v="1889.07"/>
    <m/>
    <s v="Medium"/>
    <s v="Large"/>
    <x v="3"/>
    <s v="2010s"/>
    <s v="Cereal"/>
    <n v="7.4844294770206016E-2"/>
  </r>
  <r>
    <n v="2014"/>
    <s v="Himachal Pradesh"/>
    <s v="Bilashpur"/>
    <x v="2"/>
    <n v="110"/>
    <n v="818.18"/>
    <m/>
    <s v="Low"/>
    <s v="Small"/>
    <x v="3"/>
    <s v="2010s"/>
    <s v="Pulse"/>
    <n v="7.4379999999999997"/>
  </r>
  <r>
    <n v="2015"/>
    <s v="Himachal Pradesh"/>
    <s v="Bilashpur"/>
    <x v="0"/>
    <n v="1430"/>
    <n v="2076.92"/>
    <m/>
    <s v="Medium"/>
    <s v="Medium"/>
    <x v="3"/>
    <s v="2010s"/>
    <s v="Cereal"/>
    <n v="1.4523916083916084"/>
  </r>
  <r>
    <n v="2015"/>
    <s v="Himachal Pradesh"/>
    <s v="Bilashpur"/>
    <x v="1"/>
    <n v="24510"/>
    <n v="2736.43"/>
    <m/>
    <s v="Medium"/>
    <s v="Large"/>
    <x v="3"/>
    <s v="2010s"/>
    <s v="Cereal"/>
    <n v="0.11164545083639331"/>
  </r>
  <r>
    <n v="2015"/>
    <s v="Himachal Pradesh"/>
    <s v="Bilashpur"/>
    <x v="2"/>
    <n v="80"/>
    <n v="1000"/>
    <m/>
    <s v="Medium"/>
    <s v="Small"/>
    <x v="3"/>
    <s v="2010s"/>
    <s v="Pulse"/>
    <n v="12.5"/>
  </r>
  <r>
    <n v="2016"/>
    <s v="Himachal Pradesh"/>
    <s v="Bilashpur"/>
    <x v="0"/>
    <n v="1410"/>
    <n v="2078.5"/>
    <m/>
    <s v="Medium"/>
    <s v="Medium"/>
    <x v="3"/>
    <s v="2010s"/>
    <s v="Cereal"/>
    <n v="1.4741134751773051"/>
  </r>
  <r>
    <n v="2016"/>
    <s v="Himachal Pradesh"/>
    <s v="Bilashpur"/>
    <x v="1"/>
    <n v="23090"/>
    <n v="1981.64"/>
    <m/>
    <s v="Medium"/>
    <s v="Large"/>
    <x v="3"/>
    <s v="2010s"/>
    <s v="Cereal"/>
    <n v="8.5822433954092683E-2"/>
  </r>
  <r>
    <n v="2016"/>
    <s v="Himachal Pradesh"/>
    <s v="Bilashpur"/>
    <x v="2"/>
    <n v="100"/>
    <n v="78.430000000000007"/>
    <m/>
    <s v="Low"/>
    <s v="Small"/>
    <x v="3"/>
    <s v="2010s"/>
    <s v="Pulse"/>
    <n v="0.78430000000000011"/>
  </r>
  <r>
    <n v="2017"/>
    <s v="Himachal Pradesh"/>
    <s v="Bilashpur"/>
    <x v="0"/>
    <n v="1430"/>
    <n v="2090.34"/>
    <m/>
    <s v="Medium"/>
    <s v="Medium"/>
    <x v="3"/>
    <s v="2010s"/>
    <s v="Cereal"/>
    <n v="1.461776223776224"/>
  </r>
  <r>
    <n v="2017"/>
    <s v="Himachal Pradesh"/>
    <s v="Bilashpur"/>
    <x v="1"/>
    <n v="24510"/>
    <n v="2818.19"/>
    <m/>
    <s v="Medium"/>
    <s v="Large"/>
    <x v="3"/>
    <s v="2010s"/>
    <s v="Cereal"/>
    <n v="0.1149812321501428"/>
  </r>
  <r>
    <n v="2017"/>
    <s v="Himachal Pradesh"/>
    <s v="Bilashpur"/>
    <x v="2"/>
    <n v="80"/>
    <n v="1025.6400000000001"/>
    <m/>
    <s v="Medium"/>
    <s v="Small"/>
    <x v="3"/>
    <s v="2010s"/>
    <s v="Pulse"/>
    <n v="12.820500000000001"/>
  </r>
  <r>
    <n v="2008"/>
    <s v="Himachal Pradesh"/>
    <s v="Chamba"/>
    <x v="0"/>
    <n v="2670"/>
    <n v="1232.21"/>
    <m/>
    <s v="Medium"/>
    <s v="Medium"/>
    <x v="3"/>
    <s v="2000s"/>
    <s v="Cereal"/>
    <n v="0.46150187265917603"/>
  </r>
  <r>
    <n v="2008"/>
    <s v="Himachal Pradesh"/>
    <s v="Chamba"/>
    <x v="1"/>
    <n v="28390"/>
    <n v="2606.1999999999998"/>
    <m/>
    <s v="Medium"/>
    <s v="Large"/>
    <x v="3"/>
    <s v="2000s"/>
    <s v="Cereal"/>
    <n v="9.1799929552659379E-2"/>
  </r>
  <r>
    <n v="2009"/>
    <s v="Himachal Pradesh"/>
    <s v="Chamba"/>
    <x v="0"/>
    <n v="2650"/>
    <n v="1143.4000000000001"/>
    <m/>
    <s v="Medium"/>
    <s v="Medium"/>
    <x v="3"/>
    <s v="2000s"/>
    <s v="Cereal"/>
    <n v="0.43147169811320757"/>
  </r>
  <r>
    <n v="2009"/>
    <s v="Himachal Pradesh"/>
    <s v="Chamba"/>
    <x v="1"/>
    <n v="27640"/>
    <n v="2671.85"/>
    <m/>
    <s v="Medium"/>
    <s v="Large"/>
    <x v="3"/>
    <s v="2000s"/>
    <s v="Cereal"/>
    <n v="9.6666063675832123E-2"/>
  </r>
  <r>
    <n v="2010"/>
    <s v="Himachal Pradesh"/>
    <s v="Chamba"/>
    <x v="0"/>
    <n v="2620"/>
    <n v="1206.1099999999999"/>
    <m/>
    <s v="Medium"/>
    <s v="Medium"/>
    <x v="3"/>
    <s v="2010s"/>
    <s v="Cereal"/>
    <n v="0.46034732824427477"/>
  </r>
  <r>
    <n v="2010"/>
    <s v="Himachal Pradesh"/>
    <s v="Chamba"/>
    <x v="1"/>
    <n v="26830"/>
    <n v="3606.78"/>
    <m/>
    <s v="High"/>
    <s v="Large"/>
    <x v="3"/>
    <s v="2010s"/>
    <s v="Cereal"/>
    <n v="0.13443086097651882"/>
  </r>
  <r>
    <n v="2011"/>
    <s v="Himachal Pradesh"/>
    <s v="Chamba"/>
    <x v="0"/>
    <n v="2610"/>
    <n v="1203.07"/>
    <m/>
    <s v="Medium"/>
    <s v="Medium"/>
    <x v="3"/>
    <s v="2010s"/>
    <s v="Cereal"/>
    <n v="0.46094636015325668"/>
  </r>
  <r>
    <n v="2011"/>
    <s v="Himachal Pradesh"/>
    <s v="Chamba"/>
    <x v="1"/>
    <n v="26700"/>
    <n v="3472.66"/>
    <m/>
    <s v="High"/>
    <s v="Large"/>
    <x v="3"/>
    <s v="2010s"/>
    <s v="Cereal"/>
    <n v="0.1300621722846442"/>
  </r>
  <r>
    <n v="2012"/>
    <s v="Himachal Pradesh"/>
    <s v="Chamba"/>
    <x v="0"/>
    <n v="2620"/>
    <n v="1217.56"/>
    <m/>
    <s v="Medium"/>
    <s v="Medium"/>
    <x v="3"/>
    <s v="2010s"/>
    <s v="Cereal"/>
    <n v="0.46471755725190839"/>
  </r>
  <r>
    <n v="2012"/>
    <s v="Himachal Pradesh"/>
    <s v="Chamba"/>
    <x v="1"/>
    <n v="26290"/>
    <n v="3205.78"/>
    <m/>
    <s v="High"/>
    <s v="Large"/>
    <x v="3"/>
    <s v="2010s"/>
    <s v="Cereal"/>
    <n v="0.12193914035755041"/>
  </r>
  <r>
    <n v="2013"/>
    <s v="Himachal Pradesh"/>
    <s v="Chamba"/>
    <x v="0"/>
    <n v="2540"/>
    <n v="1204.72"/>
    <m/>
    <s v="Medium"/>
    <s v="Medium"/>
    <x v="3"/>
    <s v="2010s"/>
    <s v="Cereal"/>
    <n v="0.47429921259842522"/>
  </r>
  <r>
    <n v="2013"/>
    <s v="Himachal Pradesh"/>
    <s v="Chamba"/>
    <x v="1"/>
    <n v="27840"/>
    <n v="2970.91"/>
    <m/>
    <s v="Medium"/>
    <s v="Large"/>
    <x v="3"/>
    <s v="2010s"/>
    <s v="Cereal"/>
    <n v="0.10671372126436782"/>
  </r>
  <r>
    <n v="2014"/>
    <s v="Himachal Pradesh"/>
    <s v="Chamba"/>
    <x v="0"/>
    <n v="2520"/>
    <n v="1321.43"/>
    <m/>
    <s v="Medium"/>
    <s v="Medium"/>
    <x v="3"/>
    <s v="2010s"/>
    <s v="Cereal"/>
    <n v="0.52437698412698419"/>
  </r>
  <r>
    <n v="2014"/>
    <s v="Himachal Pradesh"/>
    <s v="Chamba"/>
    <x v="1"/>
    <n v="27550"/>
    <n v="2546.64"/>
    <m/>
    <s v="Medium"/>
    <s v="Large"/>
    <x v="3"/>
    <s v="2010s"/>
    <s v="Cereal"/>
    <n v="9.2437023593466422E-2"/>
  </r>
  <r>
    <n v="2015"/>
    <s v="Himachal Pradesh"/>
    <s v="Chamba"/>
    <x v="0"/>
    <n v="2490"/>
    <n v="1204.82"/>
    <m/>
    <s v="Medium"/>
    <s v="Medium"/>
    <x v="3"/>
    <s v="2010s"/>
    <s v="Cereal"/>
    <n v="0.48386345381526102"/>
  </r>
  <r>
    <n v="2015"/>
    <s v="Himachal Pradesh"/>
    <s v="Chamba"/>
    <x v="1"/>
    <n v="26750"/>
    <n v="3689.35"/>
    <m/>
    <s v="High"/>
    <s v="Large"/>
    <x v="3"/>
    <s v="2010s"/>
    <s v="Cereal"/>
    <n v="0.13791962616822429"/>
  </r>
  <r>
    <n v="2016"/>
    <s v="Himachal Pradesh"/>
    <s v="Chamba"/>
    <x v="0"/>
    <n v="2460"/>
    <n v="1203.6500000000001"/>
    <m/>
    <s v="Medium"/>
    <s v="Medium"/>
    <x v="3"/>
    <s v="2010s"/>
    <s v="Cereal"/>
    <n v="0.48928861788617889"/>
  </r>
  <r>
    <n v="2016"/>
    <s v="Himachal Pradesh"/>
    <s v="Chamba"/>
    <x v="1"/>
    <n v="25200"/>
    <n v="2671.57"/>
    <m/>
    <s v="Medium"/>
    <s v="Large"/>
    <x v="3"/>
    <s v="2010s"/>
    <s v="Cereal"/>
    <n v="0.10601468253968255"/>
  </r>
  <r>
    <n v="2017"/>
    <s v="Himachal Pradesh"/>
    <s v="Chamba"/>
    <x v="0"/>
    <n v="2490"/>
    <n v="1203.93"/>
    <m/>
    <s v="Medium"/>
    <s v="Medium"/>
    <x v="3"/>
    <s v="2010s"/>
    <s v="Cereal"/>
    <n v="0.48350602409638554"/>
  </r>
  <r>
    <n v="2017"/>
    <s v="Himachal Pradesh"/>
    <s v="Chamba"/>
    <x v="1"/>
    <n v="26750"/>
    <n v="3693.05"/>
    <m/>
    <s v="High"/>
    <s v="Large"/>
    <x v="3"/>
    <s v="2010s"/>
    <s v="Cereal"/>
    <n v="0.13805794392523366"/>
  </r>
  <r>
    <n v="2008"/>
    <s v="Himachal Pradesh"/>
    <s v="Kangra"/>
    <x v="0"/>
    <n v="40660"/>
    <n v="1544.02"/>
    <m/>
    <s v="Medium"/>
    <s v="Large"/>
    <x v="3"/>
    <s v="2000s"/>
    <s v="Cereal"/>
    <n v="3.7973930152484014E-2"/>
  </r>
  <r>
    <n v="2008"/>
    <s v="Himachal Pradesh"/>
    <s v="Kangra"/>
    <x v="1"/>
    <n v="121330"/>
    <n v="1911.23"/>
    <m/>
    <s v="Medium"/>
    <s v="Large"/>
    <x v="3"/>
    <s v="2000s"/>
    <s v="Cereal"/>
    <n v="1.5752328360669251E-2"/>
  </r>
  <r>
    <n v="2008"/>
    <s v="Himachal Pradesh"/>
    <s v="Kangra"/>
    <x v="2"/>
    <n v="320"/>
    <n v="625"/>
    <m/>
    <s v="Low"/>
    <s v="Small"/>
    <x v="3"/>
    <s v="2000s"/>
    <s v="Pulse"/>
    <n v="1.953125"/>
  </r>
  <r>
    <n v="2009"/>
    <s v="Himachal Pradesh"/>
    <s v="Kangra"/>
    <x v="0"/>
    <n v="39340"/>
    <n v="1460.35"/>
    <m/>
    <s v="Medium"/>
    <s v="Large"/>
    <x v="3"/>
    <s v="2000s"/>
    <s v="Cereal"/>
    <n v="3.7121250635485506E-2"/>
  </r>
  <r>
    <n v="2009"/>
    <s v="Himachal Pradesh"/>
    <s v="Kangra"/>
    <x v="1"/>
    <n v="119620"/>
    <n v="1828.46"/>
    <m/>
    <s v="Medium"/>
    <s v="Large"/>
    <x v="3"/>
    <s v="2000s"/>
    <s v="Cereal"/>
    <n v="1.5285570974753386E-2"/>
  </r>
  <r>
    <n v="2009"/>
    <s v="Himachal Pradesh"/>
    <s v="Kangra"/>
    <x v="2"/>
    <n v="250"/>
    <n v="880"/>
    <m/>
    <s v="Low"/>
    <s v="Small"/>
    <x v="3"/>
    <s v="2000s"/>
    <s v="Pulse"/>
    <n v="3.52"/>
  </r>
  <r>
    <n v="2010"/>
    <s v="Himachal Pradesh"/>
    <s v="Kangra"/>
    <x v="0"/>
    <n v="38950"/>
    <n v="1537.1"/>
    <m/>
    <s v="Medium"/>
    <s v="Large"/>
    <x v="3"/>
    <s v="2010s"/>
    <s v="Cereal"/>
    <n v="3.9463414634146342E-2"/>
  </r>
  <r>
    <n v="2010"/>
    <s v="Himachal Pradesh"/>
    <s v="Kangra"/>
    <x v="1"/>
    <n v="116100"/>
    <n v="2468.39"/>
    <m/>
    <s v="Medium"/>
    <s v="Large"/>
    <x v="3"/>
    <s v="2010s"/>
    <s v="Cereal"/>
    <n v="2.1260895779500428E-2"/>
  </r>
  <r>
    <n v="2010"/>
    <s v="Himachal Pradesh"/>
    <s v="Kangra"/>
    <x v="2"/>
    <n v="230"/>
    <n v="1260.8699999999999"/>
    <m/>
    <s v="Medium"/>
    <s v="Small"/>
    <x v="3"/>
    <s v="2010s"/>
    <s v="Pulse"/>
    <n v="5.4820434782608691"/>
  </r>
  <r>
    <n v="2011"/>
    <s v="Himachal Pradesh"/>
    <s v="Kangra"/>
    <x v="0"/>
    <n v="38760"/>
    <n v="1536.89"/>
    <m/>
    <s v="Medium"/>
    <s v="Large"/>
    <x v="3"/>
    <s v="2010s"/>
    <s v="Cereal"/>
    <n v="3.9651444788441695E-2"/>
  </r>
  <r>
    <n v="2011"/>
    <s v="Himachal Pradesh"/>
    <s v="Kangra"/>
    <x v="1"/>
    <n v="125520"/>
    <n v="2187.54"/>
    <m/>
    <s v="Medium"/>
    <s v="Large"/>
    <x v="3"/>
    <s v="2010s"/>
    <s v="Cereal"/>
    <n v="1.7427820267686425E-2"/>
  </r>
  <r>
    <n v="2011"/>
    <s v="Himachal Pradesh"/>
    <s v="Kangra"/>
    <x v="2"/>
    <n v="290"/>
    <n v="1103.45"/>
    <m/>
    <s v="Medium"/>
    <s v="Small"/>
    <x v="3"/>
    <s v="2010s"/>
    <s v="Pulse"/>
    <n v="3.8050000000000002"/>
  </r>
  <r>
    <n v="2012"/>
    <s v="Himachal Pradesh"/>
    <s v="Kangra"/>
    <x v="0"/>
    <n v="38920"/>
    <n v="1552.67"/>
    <m/>
    <s v="Medium"/>
    <s v="Large"/>
    <x v="3"/>
    <s v="2010s"/>
    <s v="Cereal"/>
    <n v="3.9893884892086333E-2"/>
  </r>
  <r>
    <n v="2012"/>
    <s v="Himachal Pradesh"/>
    <s v="Kangra"/>
    <x v="1"/>
    <n v="113750"/>
    <n v="2194.1999999999998"/>
    <m/>
    <s v="Medium"/>
    <s v="Large"/>
    <x v="3"/>
    <s v="2010s"/>
    <s v="Cereal"/>
    <n v="1.9289670329670328E-2"/>
  </r>
  <r>
    <n v="2012"/>
    <s v="Himachal Pradesh"/>
    <s v="Kangra"/>
    <x v="2"/>
    <n v="170"/>
    <n v="1000"/>
    <m/>
    <s v="Medium"/>
    <s v="Small"/>
    <x v="3"/>
    <s v="2010s"/>
    <s v="Pulse"/>
    <n v="5.882352941176471"/>
  </r>
  <r>
    <n v="2013"/>
    <s v="Himachal Pradesh"/>
    <s v="Kangra"/>
    <x v="0"/>
    <n v="37760"/>
    <n v="1537.61"/>
    <m/>
    <s v="Medium"/>
    <s v="Large"/>
    <x v="3"/>
    <s v="2010s"/>
    <s v="Cereal"/>
    <n v="4.0720603813559318E-2"/>
  </r>
  <r>
    <n v="2013"/>
    <s v="Himachal Pradesh"/>
    <s v="Kangra"/>
    <x v="1"/>
    <n v="120450"/>
    <n v="2033.71"/>
    <m/>
    <s v="Medium"/>
    <s v="Large"/>
    <x v="3"/>
    <s v="2010s"/>
    <s v="Cereal"/>
    <n v="1.6884267330842674E-2"/>
  </r>
  <r>
    <n v="2013"/>
    <s v="Himachal Pradesh"/>
    <s v="Kangra"/>
    <x v="2"/>
    <n v="200"/>
    <n v="900"/>
    <m/>
    <s v="Low"/>
    <s v="Small"/>
    <x v="3"/>
    <s v="2010s"/>
    <s v="Pulse"/>
    <n v="4.5"/>
  </r>
  <r>
    <n v="2014"/>
    <s v="Himachal Pradesh"/>
    <s v="Kangra"/>
    <x v="0"/>
    <n v="37380"/>
    <n v="1690.74"/>
    <m/>
    <s v="Medium"/>
    <s v="Large"/>
    <x v="3"/>
    <s v="2010s"/>
    <s v="Cereal"/>
    <n v="4.5231139646869985E-2"/>
  </r>
  <r>
    <n v="2014"/>
    <s v="Himachal Pradesh"/>
    <s v="Kangra"/>
    <x v="1"/>
    <n v="119200"/>
    <n v="1743.12"/>
    <m/>
    <s v="Medium"/>
    <s v="Large"/>
    <x v="3"/>
    <s v="2010s"/>
    <s v="Cereal"/>
    <n v="1.4623489932885906E-2"/>
  </r>
  <r>
    <n v="2014"/>
    <s v="Himachal Pradesh"/>
    <s v="Kangra"/>
    <x v="2"/>
    <n v="130"/>
    <n v="923.08"/>
    <m/>
    <s v="Low"/>
    <s v="Small"/>
    <x v="3"/>
    <s v="2010s"/>
    <s v="Pulse"/>
    <n v="7.1006153846153852"/>
  </r>
  <r>
    <n v="2015"/>
    <s v="Himachal Pradesh"/>
    <s v="Kangra"/>
    <x v="0"/>
    <n v="36980"/>
    <n v="1537.05"/>
    <m/>
    <s v="Medium"/>
    <s v="Large"/>
    <x v="3"/>
    <s v="2010s"/>
    <s v="Cereal"/>
    <n v="4.156435911303407E-2"/>
  </r>
  <r>
    <n v="2015"/>
    <s v="Himachal Pradesh"/>
    <s v="Kangra"/>
    <x v="1"/>
    <n v="115750"/>
    <n v="2524.92"/>
    <m/>
    <s v="Medium"/>
    <s v="Large"/>
    <x v="3"/>
    <s v="2010s"/>
    <s v="Cereal"/>
    <n v="2.1813563714902808E-2"/>
  </r>
  <r>
    <n v="2015"/>
    <s v="Himachal Pradesh"/>
    <s v="Kangra"/>
    <x v="2"/>
    <n v="130"/>
    <n v="1000"/>
    <m/>
    <s v="Medium"/>
    <s v="Small"/>
    <x v="3"/>
    <s v="2010s"/>
    <s v="Pulse"/>
    <n v="7.6923076923076925"/>
  </r>
  <r>
    <n v="2016"/>
    <s v="Himachal Pradesh"/>
    <s v="Kangra"/>
    <x v="0"/>
    <n v="36590"/>
    <n v="1537.13"/>
    <m/>
    <s v="Medium"/>
    <s v="Large"/>
    <x v="3"/>
    <s v="2010s"/>
    <s v="Cereal"/>
    <n v="4.2009565455042364E-2"/>
  </r>
  <r>
    <n v="2016"/>
    <s v="Himachal Pradesh"/>
    <s v="Kangra"/>
    <x v="1"/>
    <n v="109060"/>
    <n v="1828.45"/>
    <m/>
    <s v="Medium"/>
    <s v="Large"/>
    <x v="3"/>
    <s v="2010s"/>
    <s v="Cereal"/>
    <n v="1.6765541903539335E-2"/>
  </r>
  <r>
    <n v="2016"/>
    <s v="Himachal Pradesh"/>
    <s v="Kangra"/>
    <x v="2"/>
    <n v="190"/>
    <n v="737.11"/>
    <m/>
    <s v="Low"/>
    <s v="Small"/>
    <x v="3"/>
    <s v="2010s"/>
    <s v="Pulse"/>
    <n v="3.8795263157894739"/>
  </r>
  <r>
    <n v="2017"/>
    <s v="Himachal Pradesh"/>
    <s v="Kangra"/>
    <x v="0"/>
    <n v="36980"/>
    <n v="1539.86"/>
    <m/>
    <s v="Medium"/>
    <s v="Large"/>
    <x v="3"/>
    <s v="2010s"/>
    <s v="Cereal"/>
    <n v="4.1640346133044889E-2"/>
  </r>
  <r>
    <n v="2017"/>
    <s v="Himachal Pradesh"/>
    <s v="Kangra"/>
    <x v="1"/>
    <n v="115750"/>
    <n v="2529.11"/>
    <m/>
    <s v="Medium"/>
    <s v="Large"/>
    <x v="3"/>
    <s v="2010s"/>
    <s v="Cereal"/>
    <n v="2.1849762419006481E-2"/>
  </r>
  <r>
    <n v="2017"/>
    <s v="Himachal Pradesh"/>
    <s v="Kangra"/>
    <x v="2"/>
    <n v="120"/>
    <n v="1072"/>
    <m/>
    <s v="Medium"/>
    <s v="Small"/>
    <x v="3"/>
    <s v="2010s"/>
    <s v="Pulse"/>
    <n v="8.9333333333333336"/>
  </r>
  <r>
    <n v="2008"/>
    <s v="Himachal Pradesh"/>
    <s v="Kinnaur"/>
    <x v="0"/>
    <n v="20"/>
    <n v="1000"/>
    <m/>
    <s v="Medium"/>
    <s v="Small"/>
    <x v="3"/>
    <s v="2000s"/>
    <s v="Cereal"/>
    <n v="50"/>
  </r>
  <r>
    <n v="2008"/>
    <s v="Himachal Pradesh"/>
    <s v="Kinnaur"/>
    <x v="1"/>
    <n v="250"/>
    <n v="2240"/>
    <m/>
    <s v="Medium"/>
    <s v="Small"/>
    <x v="3"/>
    <s v="2000s"/>
    <s v="Cereal"/>
    <n v="8.9600000000000009"/>
  </r>
  <r>
    <n v="2009"/>
    <s v="Himachal Pradesh"/>
    <s v="Kinnaur"/>
    <x v="0"/>
    <n v="20"/>
    <n v="1000"/>
    <m/>
    <s v="Medium"/>
    <s v="Small"/>
    <x v="3"/>
    <s v="2000s"/>
    <s v="Cereal"/>
    <n v="50"/>
  </r>
  <r>
    <n v="2009"/>
    <s v="Himachal Pradesh"/>
    <s v="Kinnaur"/>
    <x v="1"/>
    <n v="200"/>
    <n v="2400"/>
    <m/>
    <s v="Medium"/>
    <s v="Small"/>
    <x v="3"/>
    <s v="2000s"/>
    <s v="Cereal"/>
    <n v="12"/>
  </r>
  <r>
    <n v="2010"/>
    <s v="Himachal Pradesh"/>
    <s v="Kinnaur"/>
    <x v="0"/>
    <n v="20"/>
    <n v="1000"/>
    <m/>
    <s v="Medium"/>
    <s v="Small"/>
    <x v="3"/>
    <s v="2010s"/>
    <s v="Cereal"/>
    <n v="50"/>
  </r>
  <r>
    <n v="2010"/>
    <s v="Himachal Pradesh"/>
    <s v="Kinnaur"/>
    <x v="1"/>
    <n v="200"/>
    <n v="3100"/>
    <m/>
    <s v="High"/>
    <s v="Small"/>
    <x v="3"/>
    <s v="2010s"/>
    <s v="Cereal"/>
    <n v="15.5"/>
  </r>
  <r>
    <n v="2011"/>
    <s v="Himachal Pradesh"/>
    <s v="Kinnaur"/>
    <x v="0"/>
    <n v="20"/>
    <n v="1000"/>
    <m/>
    <s v="Medium"/>
    <s v="Small"/>
    <x v="3"/>
    <s v="2010s"/>
    <s v="Cereal"/>
    <n v="50"/>
  </r>
  <r>
    <n v="2011"/>
    <s v="Himachal Pradesh"/>
    <s v="Kinnaur"/>
    <x v="1"/>
    <n v="190"/>
    <n v="3157.89"/>
    <m/>
    <s v="High"/>
    <s v="Small"/>
    <x v="3"/>
    <s v="2010s"/>
    <s v="Cereal"/>
    <n v="16.620473684210527"/>
  </r>
  <r>
    <n v="2012"/>
    <s v="Himachal Pradesh"/>
    <s v="Kinnaur"/>
    <x v="0"/>
    <n v="20"/>
    <n v="1000"/>
    <m/>
    <s v="Medium"/>
    <s v="Small"/>
    <x v="3"/>
    <s v="2010s"/>
    <s v="Cereal"/>
    <n v="50"/>
  </r>
  <r>
    <n v="2012"/>
    <s v="Himachal Pradesh"/>
    <s v="Kinnaur"/>
    <x v="1"/>
    <n v="190"/>
    <n v="2842.11"/>
    <m/>
    <s v="Medium"/>
    <s v="Small"/>
    <x v="3"/>
    <s v="2010s"/>
    <s v="Cereal"/>
    <n v="14.958473684210526"/>
  </r>
  <r>
    <n v="2013"/>
    <s v="Himachal Pradesh"/>
    <s v="Kinnaur"/>
    <x v="0"/>
    <n v="10"/>
    <n v="2000"/>
    <m/>
    <s v="Medium"/>
    <s v="Small"/>
    <x v="3"/>
    <s v="2010s"/>
    <s v="Cereal"/>
    <n v="200"/>
  </r>
  <r>
    <n v="2013"/>
    <s v="Himachal Pradesh"/>
    <s v="Kinnaur"/>
    <x v="1"/>
    <n v="200"/>
    <n v="2650"/>
    <m/>
    <s v="Medium"/>
    <s v="Small"/>
    <x v="3"/>
    <s v="2010s"/>
    <s v="Cereal"/>
    <n v="13.25"/>
  </r>
  <r>
    <n v="2014"/>
    <s v="Himachal Pradesh"/>
    <s v="Kinnaur"/>
    <x v="0"/>
    <n v="10"/>
    <n v="2000"/>
    <m/>
    <s v="Medium"/>
    <s v="Small"/>
    <x v="3"/>
    <s v="2010s"/>
    <s v="Cereal"/>
    <n v="200"/>
  </r>
  <r>
    <n v="2014"/>
    <s v="Himachal Pradesh"/>
    <s v="Kinnaur"/>
    <x v="1"/>
    <n v="200"/>
    <n v="2250"/>
    <m/>
    <s v="Medium"/>
    <s v="Small"/>
    <x v="3"/>
    <s v="2010s"/>
    <s v="Cereal"/>
    <n v="11.25"/>
  </r>
  <r>
    <n v="2015"/>
    <s v="Himachal Pradesh"/>
    <s v="Kinnaur"/>
    <x v="0"/>
    <n v="10"/>
    <n v="2000"/>
    <m/>
    <s v="Medium"/>
    <s v="Small"/>
    <x v="3"/>
    <s v="2010s"/>
    <s v="Cereal"/>
    <n v="200"/>
  </r>
  <r>
    <n v="2015"/>
    <s v="Himachal Pradesh"/>
    <s v="Kinnaur"/>
    <x v="1"/>
    <n v="190"/>
    <n v="3368.42"/>
    <m/>
    <s v="High"/>
    <s v="Small"/>
    <x v="3"/>
    <s v="2010s"/>
    <s v="Cereal"/>
    <n v="17.728526315789473"/>
  </r>
  <r>
    <n v="2016"/>
    <s v="Himachal Pradesh"/>
    <s v="Kinnaur"/>
    <x v="0"/>
    <n v="10"/>
    <n v="1500"/>
    <m/>
    <s v="Medium"/>
    <s v="Small"/>
    <x v="3"/>
    <s v="2010s"/>
    <s v="Cereal"/>
    <n v="150"/>
  </r>
  <r>
    <n v="2016"/>
    <s v="Himachal Pradesh"/>
    <s v="Kinnaur"/>
    <x v="1"/>
    <n v="180"/>
    <n v="2371.58"/>
    <m/>
    <s v="Medium"/>
    <s v="Small"/>
    <x v="3"/>
    <s v="2010s"/>
    <s v="Cereal"/>
    <n v="13.175444444444445"/>
  </r>
  <r>
    <n v="2017"/>
    <s v="Himachal Pradesh"/>
    <s v="Kinnaur"/>
    <x v="0"/>
    <n v="10"/>
    <n v="1571.43"/>
    <m/>
    <s v="Medium"/>
    <s v="Small"/>
    <x v="3"/>
    <s v="2010s"/>
    <s v="Cereal"/>
    <n v="157.143"/>
  </r>
  <r>
    <n v="2017"/>
    <s v="Himachal Pradesh"/>
    <s v="Kinnaur"/>
    <x v="1"/>
    <n v="190"/>
    <n v="3283.51"/>
    <m/>
    <s v="High"/>
    <s v="Small"/>
    <x v="3"/>
    <s v="2010s"/>
    <s v="Cereal"/>
    <n v="17.281631578947369"/>
  </r>
  <r>
    <n v="2008"/>
    <s v="Himachal Pradesh"/>
    <s v="Kullu"/>
    <x v="0"/>
    <n v="1440"/>
    <n v="1368.06"/>
    <m/>
    <s v="Medium"/>
    <s v="Medium"/>
    <x v="3"/>
    <s v="2000s"/>
    <s v="Cereal"/>
    <n v="0.95004166666666667"/>
  </r>
  <r>
    <n v="2008"/>
    <s v="Himachal Pradesh"/>
    <s v="Kullu"/>
    <x v="1"/>
    <n v="16680"/>
    <n v="2696.04"/>
    <m/>
    <s v="Medium"/>
    <s v="Large"/>
    <x v="3"/>
    <s v="2000s"/>
    <s v="Cereal"/>
    <n v="0.16163309352517985"/>
  </r>
  <r>
    <n v="2008"/>
    <s v="Himachal Pradesh"/>
    <s v="Kullu"/>
    <x v="2"/>
    <n v="70"/>
    <n v="428.57"/>
    <m/>
    <s v="Low"/>
    <s v="Small"/>
    <x v="3"/>
    <s v="2000s"/>
    <s v="Pulse"/>
    <n v="6.1224285714285713"/>
  </r>
  <r>
    <n v="2009"/>
    <s v="Himachal Pradesh"/>
    <s v="Kullu"/>
    <x v="0"/>
    <n v="1430"/>
    <n v="1244.76"/>
    <m/>
    <s v="Medium"/>
    <s v="Medium"/>
    <x v="3"/>
    <s v="2000s"/>
    <s v="Cereal"/>
    <n v="0.87046153846153851"/>
  </r>
  <r>
    <n v="2009"/>
    <s v="Himachal Pradesh"/>
    <s v="Kullu"/>
    <x v="1"/>
    <n v="15570"/>
    <n v="2841.36"/>
    <m/>
    <s v="Medium"/>
    <s v="Large"/>
    <x v="3"/>
    <s v="2000s"/>
    <s v="Cereal"/>
    <n v="0.1824894026974952"/>
  </r>
  <r>
    <n v="2009"/>
    <s v="Himachal Pradesh"/>
    <s v="Kullu"/>
    <x v="2"/>
    <n v="50"/>
    <n v="600"/>
    <m/>
    <s v="Low"/>
    <s v="Small"/>
    <x v="3"/>
    <s v="2000s"/>
    <s v="Pulse"/>
    <n v="12"/>
  </r>
  <r>
    <n v="2010"/>
    <s v="Himachal Pradesh"/>
    <s v="Kullu"/>
    <x v="0"/>
    <n v="1420"/>
    <n v="1302.82"/>
    <m/>
    <s v="Medium"/>
    <s v="Medium"/>
    <x v="3"/>
    <s v="2010s"/>
    <s v="Cereal"/>
    <n v="0.91747887323943655"/>
  </r>
  <r>
    <n v="2010"/>
    <s v="Himachal Pradesh"/>
    <s v="Kullu"/>
    <x v="1"/>
    <n v="15110"/>
    <n v="3836.53"/>
    <m/>
    <s v="High"/>
    <s v="Large"/>
    <x v="3"/>
    <s v="2010s"/>
    <s v="Cereal"/>
    <n v="0.25390668431502317"/>
  </r>
  <r>
    <n v="2010"/>
    <s v="Himachal Pradesh"/>
    <s v="Kullu"/>
    <x v="2"/>
    <n v="50"/>
    <n v="800"/>
    <m/>
    <s v="Low"/>
    <s v="Small"/>
    <x v="3"/>
    <s v="2010s"/>
    <s v="Pulse"/>
    <n v="16"/>
  </r>
  <r>
    <n v="2011"/>
    <s v="Himachal Pradesh"/>
    <s v="Kullu"/>
    <x v="0"/>
    <n v="1410"/>
    <n v="1304.96"/>
    <m/>
    <s v="Medium"/>
    <s v="Medium"/>
    <x v="3"/>
    <s v="2010s"/>
    <s v="Cereal"/>
    <n v="0.92550354609929075"/>
  </r>
  <r>
    <n v="2011"/>
    <s v="Himachal Pradesh"/>
    <s v="Kullu"/>
    <x v="1"/>
    <n v="15030"/>
    <n v="3695.28"/>
    <m/>
    <s v="High"/>
    <s v="Large"/>
    <x v="3"/>
    <s v="2010s"/>
    <s v="Cereal"/>
    <n v="0.24586027944111777"/>
  </r>
  <r>
    <n v="2011"/>
    <s v="Himachal Pradesh"/>
    <s v="Kullu"/>
    <x v="2"/>
    <n v="40"/>
    <n v="750"/>
    <m/>
    <s v="Low"/>
    <s v="Small"/>
    <x v="3"/>
    <s v="2010s"/>
    <s v="Pulse"/>
    <n v="18.75"/>
  </r>
  <r>
    <n v="2012"/>
    <s v="Himachal Pradesh"/>
    <s v="Kullu"/>
    <x v="0"/>
    <n v="1420"/>
    <n v="1316.9"/>
    <m/>
    <s v="Medium"/>
    <s v="Medium"/>
    <x v="3"/>
    <s v="2010s"/>
    <s v="Cereal"/>
    <n v="0.92739436619718318"/>
  </r>
  <r>
    <n v="2012"/>
    <s v="Himachal Pradesh"/>
    <s v="Kullu"/>
    <x v="1"/>
    <n v="14800"/>
    <n v="3410.81"/>
    <m/>
    <s v="High"/>
    <s v="Large"/>
    <x v="3"/>
    <s v="2010s"/>
    <s v="Cereal"/>
    <n v="0.23046013513513514"/>
  </r>
  <r>
    <n v="2012"/>
    <s v="Himachal Pradesh"/>
    <s v="Kullu"/>
    <x v="2"/>
    <n v="40"/>
    <n v="750"/>
    <m/>
    <s v="Low"/>
    <s v="Small"/>
    <x v="3"/>
    <s v="2010s"/>
    <s v="Pulse"/>
    <n v="18.75"/>
  </r>
  <r>
    <n v="2013"/>
    <s v="Himachal Pradesh"/>
    <s v="Kullu"/>
    <x v="0"/>
    <n v="1370"/>
    <n v="1313.87"/>
    <m/>
    <s v="Medium"/>
    <s v="Medium"/>
    <x v="3"/>
    <s v="2010s"/>
    <s v="Cereal"/>
    <n v="0.95902919708029188"/>
  </r>
  <r>
    <n v="2013"/>
    <s v="Himachal Pradesh"/>
    <s v="Kullu"/>
    <x v="1"/>
    <n v="15600"/>
    <n v="3173.72"/>
    <m/>
    <s v="High"/>
    <s v="Large"/>
    <x v="3"/>
    <s v="2010s"/>
    <s v="Cereal"/>
    <n v="0.20344358974358973"/>
  </r>
  <r>
    <n v="2013"/>
    <s v="Himachal Pradesh"/>
    <s v="Kullu"/>
    <x v="2"/>
    <n v="40"/>
    <n v="1000"/>
    <m/>
    <s v="Medium"/>
    <s v="Small"/>
    <x v="3"/>
    <s v="2010s"/>
    <s v="Pulse"/>
    <n v="25"/>
  </r>
  <r>
    <n v="2014"/>
    <s v="Himachal Pradesh"/>
    <s v="Kullu"/>
    <x v="0"/>
    <n v="1360"/>
    <n v="1441.18"/>
    <m/>
    <s v="Medium"/>
    <s v="Medium"/>
    <x v="3"/>
    <s v="2010s"/>
    <s v="Cereal"/>
    <n v="1.0596911764705883"/>
  </r>
  <r>
    <n v="2014"/>
    <s v="Himachal Pradesh"/>
    <s v="Kullu"/>
    <x v="1"/>
    <n v="15510"/>
    <n v="2709.86"/>
    <m/>
    <s v="Medium"/>
    <s v="Large"/>
    <x v="3"/>
    <s v="2010s"/>
    <s v="Cereal"/>
    <n v="0.1747169568020632"/>
  </r>
  <r>
    <n v="2014"/>
    <s v="Himachal Pradesh"/>
    <s v="Kullu"/>
    <x v="2"/>
    <n v="40"/>
    <n v="750"/>
    <m/>
    <s v="Low"/>
    <s v="Small"/>
    <x v="3"/>
    <s v="2010s"/>
    <s v="Pulse"/>
    <n v="18.75"/>
  </r>
  <r>
    <n v="2015"/>
    <s v="Himachal Pradesh"/>
    <s v="Kullu"/>
    <x v="0"/>
    <n v="1340"/>
    <n v="1313.43"/>
    <m/>
    <s v="Medium"/>
    <s v="Medium"/>
    <x v="3"/>
    <s v="2010s"/>
    <s v="Cereal"/>
    <n v="0.98017164179104488"/>
  </r>
  <r>
    <n v="2015"/>
    <s v="Himachal Pradesh"/>
    <s v="Kullu"/>
    <x v="1"/>
    <n v="15060"/>
    <n v="3925.63"/>
    <m/>
    <s v="High"/>
    <s v="Large"/>
    <x v="3"/>
    <s v="2010s"/>
    <s v="Cereal"/>
    <n v="0.26066600265604251"/>
  </r>
  <r>
    <n v="2015"/>
    <s v="Himachal Pradesh"/>
    <s v="Kullu"/>
    <x v="2"/>
    <n v="40"/>
    <n v="1000"/>
    <m/>
    <s v="Medium"/>
    <s v="Small"/>
    <x v="3"/>
    <s v="2010s"/>
    <s v="Pulse"/>
    <n v="25"/>
  </r>
  <r>
    <n v="2016"/>
    <s v="Himachal Pradesh"/>
    <s v="Kullu"/>
    <x v="0"/>
    <n v="1330"/>
    <n v="1307.52"/>
    <m/>
    <s v="Medium"/>
    <s v="Medium"/>
    <x v="3"/>
    <s v="2010s"/>
    <s v="Cereal"/>
    <n v="0.98309774436090225"/>
  </r>
  <r>
    <n v="2016"/>
    <s v="Himachal Pradesh"/>
    <s v="Kullu"/>
    <x v="1"/>
    <n v="14190"/>
    <n v="2842.09"/>
    <m/>
    <s v="Medium"/>
    <s v="Large"/>
    <x v="3"/>
    <s v="2010s"/>
    <s v="Cereal"/>
    <n v="0.20028823114869629"/>
  </r>
  <r>
    <n v="2016"/>
    <s v="Himachal Pradesh"/>
    <s v="Kullu"/>
    <x v="2"/>
    <n v="40"/>
    <n v="513.51"/>
    <m/>
    <s v="Low"/>
    <s v="Small"/>
    <x v="3"/>
    <s v="2010s"/>
    <s v="Pulse"/>
    <n v="12.83775"/>
  </r>
  <r>
    <n v="2017"/>
    <s v="Himachal Pradesh"/>
    <s v="Kullu"/>
    <x v="0"/>
    <n v="1340"/>
    <n v="1308.04"/>
    <m/>
    <s v="Medium"/>
    <s v="Medium"/>
    <x v="3"/>
    <s v="2010s"/>
    <s v="Cereal"/>
    <n v="0.9761492537313432"/>
  </r>
  <r>
    <n v="2017"/>
    <s v="Himachal Pradesh"/>
    <s v="Kullu"/>
    <x v="1"/>
    <n v="15060"/>
    <n v="3925.04"/>
    <m/>
    <s v="High"/>
    <s v="Large"/>
    <x v="3"/>
    <s v="2010s"/>
    <s v="Cereal"/>
    <n v="0.26062682602921644"/>
  </r>
  <r>
    <n v="2017"/>
    <s v="Himachal Pradesh"/>
    <s v="Kullu"/>
    <x v="2"/>
    <n v="40"/>
    <n v="973.68"/>
    <m/>
    <s v="Low"/>
    <s v="Small"/>
    <x v="3"/>
    <s v="2010s"/>
    <s v="Pulse"/>
    <n v="24.341999999999999"/>
  </r>
  <r>
    <n v="2008"/>
    <s v="Himachal Pradesh"/>
    <s v="Lahul &amp; Spiti"/>
    <x v="1"/>
    <n v="20"/>
    <n v="2500"/>
    <m/>
    <s v="Medium"/>
    <s v="Small"/>
    <x v="3"/>
    <s v="2000s"/>
    <s v="Cereal"/>
    <n v="125"/>
  </r>
  <r>
    <n v="2009"/>
    <s v="Himachal Pradesh"/>
    <s v="Lahul &amp; Spiti"/>
    <x v="1"/>
    <n v="20"/>
    <n v="2000"/>
    <m/>
    <s v="Medium"/>
    <s v="Small"/>
    <x v="3"/>
    <s v="2000s"/>
    <s v="Cereal"/>
    <n v="100"/>
  </r>
  <r>
    <n v="2010"/>
    <s v="Himachal Pradesh"/>
    <s v="Lahul &amp; Spiti"/>
    <x v="1"/>
    <n v="20"/>
    <n v="2500"/>
    <m/>
    <s v="Medium"/>
    <s v="Small"/>
    <x v="3"/>
    <s v="2010s"/>
    <s v="Cereal"/>
    <n v="125"/>
  </r>
  <r>
    <n v="2011"/>
    <s v="Himachal Pradesh"/>
    <s v="Lahul &amp; Spiti"/>
    <x v="1"/>
    <n v="20"/>
    <n v="2500"/>
    <m/>
    <s v="Medium"/>
    <s v="Small"/>
    <x v="3"/>
    <s v="2010s"/>
    <s v="Cereal"/>
    <n v="125"/>
  </r>
  <r>
    <n v="2012"/>
    <s v="Himachal Pradesh"/>
    <s v="Lahul &amp; Spiti"/>
    <x v="1"/>
    <n v="20"/>
    <n v="2500"/>
    <m/>
    <s v="Medium"/>
    <s v="Small"/>
    <x v="3"/>
    <s v="2010s"/>
    <s v="Cereal"/>
    <n v="125"/>
  </r>
  <r>
    <n v="2013"/>
    <s v="Himachal Pradesh"/>
    <s v="Lahul &amp; Spiti"/>
    <x v="1"/>
    <n v="20"/>
    <n v="2500"/>
    <m/>
    <s v="Medium"/>
    <s v="Small"/>
    <x v="3"/>
    <s v="2010s"/>
    <s v="Cereal"/>
    <n v="125"/>
  </r>
  <r>
    <n v="2014"/>
    <s v="Himachal Pradesh"/>
    <s v="Lahul &amp; Spiti"/>
    <x v="1"/>
    <n v="20"/>
    <n v="2000"/>
    <m/>
    <s v="Medium"/>
    <s v="Small"/>
    <x v="3"/>
    <s v="2010s"/>
    <s v="Cereal"/>
    <n v="100"/>
  </r>
  <r>
    <n v="2015"/>
    <s v="Himachal Pradesh"/>
    <s v="Lahul &amp; Spiti"/>
    <x v="1"/>
    <n v="20"/>
    <n v="3000"/>
    <m/>
    <s v="High"/>
    <s v="Small"/>
    <x v="3"/>
    <s v="2010s"/>
    <s v="Cereal"/>
    <n v="150"/>
  </r>
  <r>
    <n v="2016"/>
    <s v="Himachal Pradesh"/>
    <s v="Lahul &amp; Spiti"/>
    <x v="1"/>
    <n v="20"/>
    <n v="1850"/>
    <m/>
    <s v="Medium"/>
    <s v="Small"/>
    <x v="3"/>
    <s v="2010s"/>
    <s v="Cereal"/>
    <n v="92.5"/>
  </r>
  <r>
    <n v="2017"/>
    <s v="Himachal Pradesh"/>
    <s v="Lahul &amp; Spiti"/>
    <x v="1"/>
    <n v="20"/>
    <n v="2761.9"/>
    <m/>
    <s v="Medium"/>
    <s v="Small"/>
    <x v="3"/>
    <s v="2010s"/>
    <s v="Cereal"/>
    <n v="138.095"/>
  </r>
  <r>
    <n v="2008"/>
    <s v="Himachal Pradesh"/>
    <s v="Solan"/>
    <x v="0"/>
    <n v="4260"/>
    <n v="2481.2199999999998"/>
    <m/>
    <s v="Medium"/>
    <s v="Medium"/>
    <x v="3"/>
    <s v="2000s"/>
    <s v="Cereal"/>
    <n v="0.58244600938967128"/>
  </r>
  <r>
    <n v="2008"/>
    <s v="Himachal Pradesh"/>
    <s v="Solan"/>
    <x v="1"/>
    <n v="22730"/>
    <n v="2409.15"/>
    <m/>
    <s v="Medium"/>
    <s v="Large"/>
    <x v="3"/>
    <s v="2000s"/>
    <s v="Cereal"/>
    <n v="0.10598988121425429"/>
  </r>
  <r>
    <n v="2008"/>
    <s v="Himachal Pradesh"/>
    <s v="Solan"/>
    <x v="3"/>
    <n v="40"/>
    <n v="500"/>
    <m/>
    <s v="Low"/>
    <s v="Small"/>
    <x v="3"/>
    <s v="2000s"/>
    <s v="Fiber"/>
    <n v="12.5"/>
  </r>
  <r>
    <n v="2009"/>
    <s v="Himachal Pradesh"/>
    <s v="Solan"/>
    <x v="0"/>
    <n v="4150"/>
    <n v="2395.1799999999998"/>
    <m/>
    <s v="Medium"/>
    <s v="Medium"/>
    <x v="3"/>
    <s v="2000s"/>
    <s v="Cereal"/>
    <n v="0.57715180722891557"/>
  </r>
  <r>
    <n v="2009"/>
    <s v="Himachal Pradesh"/>
    <s v="Solan"/>
    <x v="1"/>
    <n v="21630"/>
    <n v="2535.37"/>
    <m/>
    <s v="Medium"/>
    <s v="Large"/>
    <x v="3"/>
    <s v="2000s"/>
    <s v="Cereal"/>
    <n v="0.11721544151641239"/>
  </r>
  <r>
    <n v="2010"/>
    <s v="Himachal Pradesh"/>
    <s v="Solan"/>
    <x v="0"/>
    <n v="4110"/>
    <n v="2520.6799999999998"/>
    <m/>
    <s v="Medium"/>
    <s v="Medium"/>
    <x v="3"/>
    <s v="2010s"/>
    <s v="Cereal"/>
    <n v="0.61330413625304137"/>
  </r>
  <r>
    <n v="2010"/>
    <s v="Himachal Pradesh"/>
    <s v="Solan"/>
    <x v="1"/>
    <n v="20990"/>
    <n v="887.57"/>
    <m/>
    <s v="Low"/>
    <s v="Large"/>
    <x v="3"/>
    <s v="2010s"/>
    <s v="Cereal"/>
    <n v="4.2285373987613152E-2"/>
  </r>
  <r>
    <n v="2010"/>
    <s v="Himachal Pradesh"/>
    <s v="Solan"/>
    <x v="2"/>
    <n v="30"/>
    <n v="666.67"/>
    <m/>
    <s v="Low"/>
    <s v="Small"/>
    <x v="3"/>
    <s v="2010s"/>
    <s v="Pulse"/>
    <n v="22.222333333333331"/>
  </r>
  <r>
    <n v="2010"/>
    <s v="Himachal Pradesh"/>
    <s v="Solan"/>
    <x v="3"/>
    <n v="10"/>
    <n v="1000"/>
    <m/>
    <s v="Medium"/>
    <s v="Small"/>
    <x v="3"/>
    <s v="2010s"/>
    <s v="Fiber"/>
    <n v="100"/>
  </r>
  <r>
    <n v="2011"/>
    <s v="Himachal Pradesh"/>
    <s v="Solan"/>
    <x v="0"/>
    <n v="4090"/>
    <n v="2520.7800000000002"/>
    <m/>
    <s v="Medium"/>
    <s v="Medium"/>
    <x v="3"/>
    <s v="2010s"/>
    <s v="Cereal"/>
    <n v="0.61632762836185828"/>
  </r>
  <r>
    <n v="2011"/>
    <s v="Himachal Pradesh"/>
    <s v="Solan"/>
    <x v="1"/>
    <n v="20890"/>
    <n v="760.65"/>
    <m/>
    <s v="Low"/>
    <s v="Large"/>
    <x v="3"/>
    <s v="2010s"/>
    <s v="Cereal"/>
    <n v="3.6412158927716612E-2"/>
  </r>
  <r>
    <n v="2011"/>
    <s v="Himachal Pradesh"/>
    <s v="Solan"/>
    <x v="3"/>
    <n v="10"/>
    <n v="1000"/>
    <m/>
    <s v="Medium"/>
    <s v="Small"/>
    <x v="3"/>
    <s v="2010s"/>
    <s v="Fiber"/>
    <n v="100"/>
  </r>
  <r>
    <n v="2012"/>
    <s v="Himachal Pradesh"/>
    <s v="Solan"/>
    <x v="0"/>
    <n v="4110"/>
    <n v="2545.0100000000002"/>
    <m/>
    <s v="Medium"/>
    <s v="Medium"/>
    <x v="3"/>
    <s v="2010s"/>
    <s v="Cereal"/>
    <n v="0.61922384428223853"/>
  </r>
  <r>
    <n v="2012"/>
    <s v="Himachal Pradesh"/>
    <s v="Solan"/>
    <x v="1"/>
    <n v="20570"/>
    <n v="3042.29"/>
    <m/>
    <s v="High"/>
    <s v="Large"/>
    <x v="3"/>
    <s v="2010s"/>
    <s v="Cereal"/>
    <n v="0.14789936801166748"/>
  </r>
  <r>
    <n v="2012"/>
    <s v="Himachal Pradesh"/>
    <s v="Solan"/>
    <x v="2"/>
    <n v="20"/>
    <n v="1000"/>
    <m/>
    <s v="Medium"/>
    <s v="Small"/>
    <x v="3"/>
    <s v="2010s"/>
    <s v="Pulse"/>
    <n v="50"/>
  </r>
  <r>
    <n v="2013"/>
    <s v="Himachal Pradesh"/>
    <s v="Solan"/>
    <x v="0"/>
    <n v="3980"/>
    <n v="2525.13"/>
    <m/>
    <s v="Medium"/>
    <s v="Medium"/>
    <x v="3"/>
    <s v="2010s"/>
    <s v="Cereal"/>
    <n v="0.63445477386934679"/>
  </r>
  <r>
    <n v="2013"/>
    <s v="Himachal Pradesh"/>
    <s v="Solan"/>
    <x v="1"/>
    <n v="21700"/>
    <n v="2840.55"/>
    <m/>
    <s v="Medium"/>
    <s v="Large"/>
    <x v="3"/>
    <s v="2010s"/>
    <s v="Cereal"/>
    <n v="0.13090092165898617"/>
  </r>
  <r>
    <n v="2013"/>
    <s v="Himachal Pradesh"/>
    <s v="Solan"/>
    <x v="2"/>
    <n v="20"/>
    <n v="1000"/>
    <m/>
    <s v="Medium"/>
    <s v="Small"/>
    <x v="3"/>
    <s v="2010s"/>
    <s v="Pulse"/>
    <n v="50"/>
  </r>
  <r>
    <n v="2014"/>
    <s v="Himachal Pradesh"/>
    <s v="Solan"/>
    <x v="0"/>
    <n v="3940"/>
    <n v="2776.65"/>
    <m/>
    <s v="Medium"/>
    <s v="Medium"/>
    <x v="3"/>
    <s v="2010s"/>
    <s v="Cereal"/>
    <n v="0.7047335025380711"/>
  </r>
  <r>
    <n v="2014"/>
    <s v="Himachal Pradesh"/>
    <s v="Solan"/>
    <x v="1"/>
    <n v="21550"/>
    <n v="2417.17"/>
    <m/>
    <s v="Medium"/>
    <s v="Large"/>
    <x v="3"/>
    <s v="2010s"/>
    <s v="Cereal"/>
    <n v="0.11216566125290024"/>
  </r>
  <r>
    <n v="2014"/>
    <s v="Himachal Pradesh"/>
    <s v="Solan"/>
    <x v="2"/>
    <n v="20"/>
    <n v="1000"/>
    <m/>
    <s v="Medium"/>
    <s v="Small"/>
    <x v="3"/>
    <s v="2010s"/>
    <s v="Pulse"/>
    <n v="50"/>
  </r>
  <r>
    <n v="2015"/>
    <s v="Himachal Pradesh"/>
    <s v="Solan"/>
    <x v="0"/>
    <n v="3900"/>
    <n v="2523.08"/>
    <m/>
    <s v="Medium"/>
    <s v="Medium"/>
    <x v="3"/>
    <s v="2010s"/>
    <s v="Cereal"/>
    <n v="0.64694358974358968"/>
  </r>
  <r>
    <n v="2015"/>
    <s v="Himachal Pradesh"/>
    <s v="Solan"/>
    <x v="1"/>
    <n v="20930"/>
    <n v="3500.72"/>
    <m/>
    <s v="High"/>
    <s v="Large"/>
    <x v="3"/>
    <s v="2010s"/>
    <s v="Cereal"/>
    <n v="0.16725848064978499"/>
  </r>
  <r>
    <n v="2015"/>
    <s v="Himachal Pradesh"/>
    <s v="Solan"/>
    <x v="2"/>
    <n v="20"/>
    <n v="1000"/>
    <m/>
    <s v="Medium"/>
    <s v="Small"/>
    <x v="3"/>
    <s v="2010s"/>
    <s v="Pulse"/>
    <n v="50"/>
  </r>
  <r>
    <n v="2016"/>
    <s v="Himachal Pradesh"/>
    <s v="Solan"/>
    <x v="0"/>
    <n v="3860"/>
    <n v="2521.2399999999998"/>
    <m/>
    <s v="Medium"/>
    <s v="Medium"/>
    <x v="3"/>
    <s v="2010s"/>
    <s v="Cereal"/>
    <n v="0.65317098445595845"/>
  </r>
  <r>
    <n v="2016"/>
    <s v="Himachal Pradesh"/>
    <s v="Solan"/>
    <x v="1"/>
    <n v="19720"/>
    <n v="2535.34"/>
    <m/>
    <s v="Medium"/>
    <s v="Large"/>
    <x v="3"/>
    <s v="2010s"/>
    <s v="Cereal"/>
    <n v="0.12856693711967546"/>
  </r>
  <r>
    <n v="2016"/>
    <s v="Himachal Pradesh"/>
    <s v="Solan"/>
    <x v="2"/>
    <n v="20"/>
    <n v="86.96"/>
    <m/>
    <s v="Low"/>
    <s v="Small"/>
    <x v="3"/>
    <s v="2010s"/>
    <s v="Pulse"/>
    <n v="4.3479999999999999"/>
  </r>
  <r>
    <n v="2016"/>
    <s v="Himachal Pradesh"/>
    <s v="Solan"/>
    <x v="3"/>
    <n v="30"/>
    <n v="73.33"/>
    <m/>
    <s v="Low"/>
    <s v="Small"/>
    <x v="3"/>
    <s v="2010s"/>
    <s v="Fiber"/>
    <n v="2.4443333333333332"/>
  </r>
  <r>
    <n v="2017"/>
    <s v="Himachal Pradesh"/>
    <s v="Solan"/>
    <x v="0"/>
    <n v="3900"/>
    <n v="2521.4"/>
    <m/>
    <s v="Medium"/>
    <s v="Medium"/>
    <x v="3"/>
    <s v="2010s"/>
    <s v="Cereal"/>
    <n v="0.64651282051282055"/>
  </r>
  <r>
    <n v="2017"/>
    <s v="Himachal Pradesh"/>
    <s v="Solan"/>
    <x v="1"/>
    <n v="20930"/>
    <n v="3501.31"/>
    <m/>
    <s v="High"/>
    <s v="Large"/>
    <x v="3"/>
    <s v="2010s"/>
    <s v="Cereal"/>
    <n v="0.16728666985188725"/>
  </r>
  <r>
    <n v="2017"/>
    <s v="Himachal Pradesh"/>
    <s v="Solan"/>
    <x v="2"/>
    <n v="20"/>
    <n v="1041.67"/>
    <m/>
    <s v="Medium"/>
    <s v="Small"/>
    <x v="3"/>
    <s v="2010s"/>
    <s v="Pulse"/>
    <n v="52.083500000000001"/>
  </r>
  <r>
    <n v="2008"/>
    <s v="Himachal Pradesh"/>
    <s v="Mandi"/>
    <x v="0"/>
    <n v="20170"/>
    <n v="1358.95"/>
    <m/>
    <s v="Medium"/>
    <s v="Large"/>
    <x v="3"/>
    <s v="2000s"/>
    <s v="Cereal"/>
    <n v="6.73748140803173E-2"/>
  </r>
  <r>
    <n v="2008"/>
    <s v="Himachal Pradesh"/>
    <s v="Mandi"/>
    <x v="1"/>
    <n v="48350"/>
    <n v="2772.49"/>
    <m/>
    <s v="Medium"/>
    <s v="Large"/>
    <x v="3"/>
    <s v="2000s"/>
    <s v="Cereal"/>
    <n v="5.7342088934850044E-2"/>
  </r>
  <r>
    <n v="2008"/>
    <s v="Himachal Pradesh"/>
    <s v="Mandi"/>
    <x v="2"/>
    <n v="40"/>
    <n v="250"/>
    <m/>
    <s v="Low"/>
    <s v="Small"/>
    <x v="3"/>
    <s v="2000s"/>
    <s v="Pulse"/>
    <n v="6.25"/>
  </r>
  <r>
    <n v="2009"/>
    <s v="Himachal Pradesh"/>
    <s v="Mandi"/>
    <x v="0"/>
    <n v="20160"/>
    <n v="1145.3399999999999"/>
    <m/>
    <s v="Medium"/>
    <s v="Large"/>
    <x v="3"/>
    <s v="2000s"/>
    <s v="Cereal"/>
    <n v="5.6812499999999995E-2"/>
  </r>
  <r>
    <n v="2009"/>
    <s v="Himachal Pradesh"/>
    <s v="Mandi"/>
    <x v="1"/>
    <n v="48150"/>
    <n v="259.61"/>
    <m/>
    <s v="Low"/>
    <s v="Large"/>
    <x v="3"/>
    <s v="2000s"/>
    <s v="Cereal"/>
    <n v="5.391692627206646E-3"/>
  </r>
  <r>
    <n v="2009"/>
    <s v="Himachal Pradesh"/>
    <s v="Mandi"/>
    <x v="2"/>
    <n v="30"/>
    <n v="333.33"/>
    <m/>
    <s v="Low"/>
    <s v="Small"/>
    <x v="3"/>
    <s v="2000s"/>
    <s v="Pulse"/>
    <n v="11.110999999999999"/>
  </r>
  <r>
    <n v="2010"/>
    <s v="Himachal Pradesh"/>
    <s v="Mandi"/>
    <x v="0"/>
    <n v="19960"/>
    <n v="1205.4100000000001"/>
    <m/>
    <s v="Medium"/>
    <s v="Large"/>
    <x v="3"/>
    <s v="2010s"/>
    <s v="Cereal"/>
    <n v="6.0391282565130266E-2"/>
  </r>
  <r>
    <n v="2010"/>
    <s v="Himachal Pradesh"/>
    <s v="Mandi"/>
    <x v="1"/>
    <n v="46730"/>
    <n v="350.52"/>
    <m/>
    <s v="Low"/>
    <s v="Large"/>
    <x v="3"/>
    <s v="2010s"/>
    <s v="Cereal"/>
    <n v="7.500962978814466E-3"/>
  </r>
  <r>
    <n v="2010"/>
    <s v="Himachal Pradesh"/>
    <s v="Mandi"/>
    <x v="2"/>
    <n v="40"/>
    <n v="500"/>
    <m/>
    <s v="Low"/>
    <s v="Small"/>
    <x v="3"/>
    <s v="2010s"/>
    <s v="Pulse"/>
    <n v="12.5"/>
  </r>
  <r>
    <n v="2011"/>
    <s v="Himachal Pradesh"/>
    <s v="Mandi"/>
    <x v="0"/>
    <n v="19860"/>
    <n v="1205.44"/>
    <m/>
    <s v="Medium"/>
    <s v="Large"/>
    <x v="3"/>
    <s v="2010s"/>
    <s v="Cereal"/>
    <n v="6.0696878147029204E-2"/>
  </r>
  <r>
    <n v="2011"/>
    <s v="Himachal Pradesh"/>
    <s v="Mandi"/>
    <x v="1"/>
    <n v="46490"/>
    <n v="337.49"/>
    <m/>
    <s v="Low"/>
    <s v="Large"/>
    <x v="3"/>
    <s v="2010s"/>
    <s v="Cereal"/>
    <n v="7.2594106259410629E-3"/>
  </r>
  <r>
    <n v="2011"/>
    <s v="Himachal Pradesh"/>
    <s v="Mandi"/>
    <x v="2"/>
    <n v="30"/>
    <n v="666.67"/>
    <m/>
    <s v="Low"/>
    <s v="Small"/>
    <x v="3"/>
    <s v="2010s"/>
    <s v="Pulse"/>
    <n v="22.222333333333331"/>
  </r>
  <r>
    <n v="2012"/>
    <s v="Himachal Pradesh"/>
    <s v="Mandi"/>
    <x v="0"/>
    <n v="19950"/>
    <n v="1217.04"/>
    <m/>
    <s v="Medium"/>
    <s v="Large"/>
    <x v="3"/>
    <s v="2010s"/>
    <s v="Cereal"/>
    <n v="6.1004511278195485E-2"/>
  </r>
  <r>
    <n v="2012"/>
    <s v="Himachal Pradesh"/>
    <s v="Mandi"/>
    <x v="1"/>
    <n v="45790"/>
    <n v="311.42"/>
    <m/>
    <s v="Low"/>
    <s v="Large"/>
    <x v="3"/>
    <s v="2010s"/>
    <s v="Cereal"/>
    <n v="6.8010482638130596E-3"/>
  </r>
  <r>
    <n v="2012"/>
    <s v="Himachal Pradesh"/>
    <s v="Mandi"/>
    <x v="2"/>
    <n v="20"/>
    <n v="1000"/>
    <m/>
    <s v="Medium"/>
    <s v="Small"/>
    <x v="3"/>
    <s v="2010s"/>
    <s v="Pulse"/>
    <n v="50"/>
  </r>
  <r>
    <n v="2013"/>
    <s v="Himachal Pradesh"/>
    <s v="Mandi"/>
    <x v="0"/>
    <n v="19350"/>
    <n v="1205.68"/>
    <m/>
    <s v="Medium"/>
    <s v="Large"/>
    <x v="3"/>
    <s v="2010s"/>
    <s v="Cereal"/>
    <n v="6.2309043927648584E-2"/>
  </r>
  <r>
    <n v="2013"/>
    <s v="Himachal Pradesh"/>
    <s v="Mandi"/>
    <x v="1"/>
    <n v="48420"/>
    <n v="289.14"/>
    <m/>
    <s v="Low"/>
    <s v="Large"/>
    <x v="3"/>
    <s v="2010s"/>
    <s v="Cereal"/>
    <n v="5.9714993804213133E-3"/>
  </r>
  <r>
    <n v="2013"/>
    <s v="Himachal Pradesh"/>
    <s v="Mandi"/>
    <x v="2"/>
    <n v="20"/>
    <n v="1000"/>
    <m/>
    <s v="Medium"/>
    <s v="Small"/>
    <x v="3"/>
    <s v="2010s"/>
    <s v="Pulse"/>
    <n v="50"/>
  </r>
  <r>
    <n v="2014"/>
    <s v="Himachal Pradesh"/>
    <s v="Mandi"/>
    <x v="0"/>
    <n v="19150"/>
    <n v="1325.85"/>
    <m/>
    <s v="Medium"/>
    <s v="Large"/>
    <x v="3"/>
    <s v="2010s"/>
    <s v="Cereal"/>
    <n v="6.9234986945169705E-2"/>
  </r>
  <r>
    <n v="2014"/>
    <s v="Himachal Pradesh"/>
    <s v="Mandi"/>
    <x v="1"/>
    <n v="47980"/>
    <n v="247.39"/>
    <m/>
    <s v="Low"/>
    <s v="Large"/>
    <x v="3"/>
    <s v="2010s"/>
    <s v="Cereal"/>
    <n v="5.1561067111296367E-3"/>
  </r>
  <r>
    <n v="2014"/>
    <s v="Himachal Pradesh"/>
    <s v="Mandi"/>
    <x v="2"/>
    <n v="20"/>
    <n v="1000"/>
    <m/>
    <s v="Medium"/>
    <s v="Small"/>
    <x v="3"/>
    <s v="2010s"/>
    <s v="Pulse"/>
    <n v="50"/>
  </r>
  <r>
    <n v="2015"/>
    <s v="Himachal Pradesh"/>
    <s v="Mandi"/>
    <x v="0"/>
    <n v="18950"/>
    <n v="1732.98"/>
    <m/>
    <s v="Medium"/>
    <s v="Large"/>
    <x v="3"/>
    <s v="2010s"/>
    <s v="Cereal"/>
    <n v="9.1450131926121378E-2"/>
  </r>
  <r>
    <n v="2015"/>
    <s v="Himachal Pradesh"/>
    <s v="Mandi"/>
    <x v="1"/>
    <n v="46590"/>
    <n v="358.45"/>
    <m/>
    <s v="Low"/>
    <s v="Large"/>
    <x v="3"/>
    <s v="2010s"/>
    <s v="Cereal"/>
    <n v="7.6937110968018883E-3"/>
  </r>
  <r>
    <n v="2015"/>
    <s v="Himachal Pradesh"/>
    <s v="Mandi"/>
    <x v="2"/>
    <n v="20"/>
    <n v="1000"/>
    <m/>
    <s v="Medium"/>
    <s v="Small"/>
    <x v="3"/>
    <s v="2010s"/>
    <s v="Pulse"/>
    <n v="50"/>
  </r>
  <r>
    <n v="2016"/>
    <s v="Himachal Pradesh"/>
    <s v="Mandi"/>
    <x v="0"/>
    <n v="18750"/>
    <n v="1205.3399999999999"/>
    <m/>
    <s v="Medium"/>
    <s v="Large"/>
    <x v="3"/>
    <s v="2010s"/>
    <s v="Cereal"/>
    <n v="6.4284799999999989E-2"/>
  </r>
  <r>
    <n v="2016"/>
    <s v="Himachal Pradesh"/>
    <s v="Mandi"/>
    <x v="1"/>
    <n v="43900"/>
    <n v="259.58"/>
    <m/>
    <s v="Low"/>
    <s v="Large"/>
    <x v="3"/>
    <s v="2010s"/>
    <s v="Cereal"/>
    <n v="5.9129840546697033E-3"/>
  </r>
  <r>
    <n v="2016"/>
    <s v="Himachal Pradesh"/>
    <s v="Mandi"/>
    <x v="2"/>
    <n v="20"/>
    <n v="173.91"/>
    <m/>
    <s v="Low"/>
    <s v="Small"/>
    <x v="3"/>
    <s v="2010s"/>
    <s v="Pulse"/>
    <n v="8.6954999999999991"/>
  </r>
  <r>
    <n v="2017"/>
    <s v="Himachal Pradesh"/>
    <s v="Mandi"/>
    <x v="0"/>
    <n v="18950"/>
    <n v="1733.09"/>
    <m/>
    <s v="Medium"/>
    <s v="Large"/>
    <x v="3"/>
    <s v="2010s"/>
    <s v="Cereal"/>
    <n v="9.1455936675461744E-2"/>
  </r>
  <r>
    <n v="2017"/>
    <s v="Himachal Pradesh"/>
    <s v="Mandi"/>
    <x v="1"/>
    <n v="46590"/>
    <n v="358.49"/>
    <m/>
    <s v="Low"/>
    <s v="Large"/>
    <x v="3"/>
    <s v="2010s"/>
    <s v="Cereal"/>
    <n v="7.6945696501395152E-3"/>
  </r>
  <r>
    <n v="2017"/>
    <s v="Himachal Pradesh"/>
    <s v="Mandi"/>
    <x v="2"/>
    <n v="20"/>
    <n v="1041.67"/>
    <m/>
    <s v="Medium"/>
    <s v="Small"/>
    <x v="3"/>
    <s v="2010s"/>
    <s v="Pulse"/>
    <n v="52.083500000000001"/>
  </r>
  <r>
    <n v="2008"/>
    <s v="Himachal Pradesh"/>
    <s v="Shimla"/>
    <x v="0"/>
    <n v="1210"/>
    <n v="1000"/>
    <m/>
    <s v="Medium"/>
    <s v="Medium"/>
    <x v="3"/>
    <s v="2000s"/>
    <s v="Cereal"/>
    <n v="0.82644628099173556"/>
  </r>
  <r>
    <n v="2008"/>
    <s v="Himachal Pradesh"/>
    <s v="Shimla"/>
    <x v="1"/>
    <n v="11470"/>
    <n v="2163.91"/>
    <m/>
    <s v="Medium"/>
    <s v="Large"/>
    <x v="3"/>
    <s v="2000s"/>
    <s v="Cereal"/>
    <n v="0.18865823888404532"/>
  </r>
  <r>
    <n v="2009"/>
    <s v="Himachal Pradesh"/>
    <s v="Shimla"/>
    <x v="0"/>
    <n v="1210"/>
    <n v="867.77"/>
    <m/>
    <s v="Low"/>
    <s v="Medium"/>
    <x v="3"/>
    <s v="2000s"/>
    <s v="Cereal"/>
    <n v="0.71716528925619838"/>
  </r>
  <r>
    <n v="2009"/>
    <s v="Himachal Pradesh"/>
    <s v="Shimla"/>
    <x v="1"/>
    <n v="10540"/>
    <n v="2267.5500000000002"/>
    <m/>
    <s v="Medium"/>
    <s v="Large"/>
    <x v="3"/>
    <s v="2000s"/>
    <s v="Cereal"/>
    <n v="0.21513757115749527"/>
  </r>
  <r>
    <n v="2010"/>
    <s v="Himachal Pradesh"/>
    <s v="Shimla"/>
    <x v="0"/>
    <n v="1200"/>
    <n v="916.67"/>
    <m/>
    <s v="Low"/>
    <s v="Medium"/>
    <x v="3"/>
    <s v="2010s"/>
    <s v="Cereal"/>
    <n v="0.76389166666666664"/>
  </r>
  <r>
    <n v="2010"/>
    <s v="Himachal Pradesh"/>
    <s v="Shimla"/>
    <x v="1"/>
    <n v="10230"/>
    <n v="3060.61"/>
    <m/>
    <s v="High"/>
    <s v="Large"/>
    <x v="3"/>
    <s v="2010s"/>
    <s v="Cereal"/>
    <n v="0.29917986314760509"/>
  </r>
  <r>
    <n v="2011"/>
    <s v="Himachal Pradesh"/>
    <s v="Shimla"/>
    <x v="0"/>
    <n v="1190"/>
    <n v="915.97"/>
    <m/>
    <s v="Low"/>
    <s v="Medium"/>
    <x v="3"/>
    <s v="2010s"/>
    <s v="Cereal"/>
    <n v="0.76972268907563024"/>
  </r>
  <r>
    <n v="2011"/>
    <s v="Himachal Pradesh"/>
    <s v="Shimla"/>
    <x v="1"/>
    <n v="10180"/>
    <n v="2946.95"/>
    <m/>
    <s v="Medium"/>
    <s v="Large"/>
    <x v="3"/>
    <s v="2010s"/>
    <s v="Cereal"/>
    <n v="0.28948428290766204"/>
  </r>
  <r>
    <n v="2012"/>
    <s v="Himachal Pradesh"/>
    <s v="Shimla"/>
    <x v="0"/>
    <n v="1200"/>
    <n v="925"/>
    <m/>
    <s v="Low"/>
    <s v="Medium"/>
    <x v="3"/>
    <s v="2010s"/>
    <s v="Cereal"/>
    <n v="0.77083333333333337"/>
  </r>
  <r>
    <n v="2012"/>
    <s v="Himachal Pradesh"/>
    <s v="Shimla"/>
    <x v="1"/>
    <n v="10020"/>
    <n v="2721.56"/>
    <m/>
    <s v="Medium"/>
    <s v="Large"/>
    <x v="3"/>
    <s v="2010s"/>
    <s v="Cereal"/>
    <n v="0.27161277445109777"/>
  </r>
  <r>
    <n v="2013"/>
    <s v="Himachal Pradesh"/>
    <s v="Shimla"/>
    <x v="0"/>
    <n v="1160"/>
    <n v="922.41"/>
    <m/>
    <s v="Low"/>
    <s v="Medium"/>
    <x v="3"/>
    <s v="2010s"/>
    <s v="Cereal"/>
    <n v="0.79518103448275856"/>
  </r>
  <r>
    <n v="2013"/>
    <s v="Himachal Pradesh"/>
    <s v="Shimla"/>
    <x v="1"/>
    <n v="10610"/>
    <n v="2534.4"/>
    <m/>
    <s v="Medium"/>
    <s v="Large"/>
    <x v="3"/>
    <s v="2010s"/>
    <s v="Cereal"/>
    <n v="0.2388689915174364"/>
  </r>
  <r>
    <n v="2014"/>
    <s v="Himachal Pradesh"/>
    <s v="Shimla"/>
    <x v="0"/>
    <n v="1150"/>
    <n v="1008.7"/>
    <m/>
    <s v="Medium"/>
    <s v="Medium"/>
    <x v="3"/>
    <s v="2010s"/>
    <s v="Cereal"/>
    <n v="0.87713043478260877"/>
  </r>
  <r>
    <n v="2014"/>
    <s v="Himachal Pradesh"/>
    <s v="Shimla"/>
    <x v="1"/>
    <n v="10500"/>
    <n v="2161.9"/>
    <m/>
    <s v="Medium"/>
    <s v="Large"/>
    <x v="3"/>
    <s v="2010s"/>
    <s v="Cereal"/>
    <n v="0.2058952380952381"/>
  </r>
  <r>
    <n v="2015"/>
    <s v="Himachal Pradesh"/>
    <s v="Shimla"/>
    <x v="0"/>
    <n v="1140"/>
    <n v="912.28"/>
    <m/>
    <s v="Low"/>
    <s v="Medium"/>
    <x v="3"/>
    <s v="2010s"/>
    <s v="Cereal"/>
    <n v="0.80024561403508765"/>
  </r>
  <r>
    <n v="2015"/>
    <s v="Himachal Pradesh"/>
    <s v="Shimla"/>
    <x v="1"/>
    <n v="10200"/>
    <n v="3130.39"/>
    <m/>
    <s v="High"/>
    <s v="Large"/>
    <x v="3"/>
    <s v="2010s"/>
    <s v="Cereal"/>
    <n v="0.30690098039215685"/>
  </r>
  <r>
    <n v="2016"/>
    <s v="Himachal Pradesh"/>
    <s v="Shimla"/>
    <x v="0"/>
    <n v="1120"/>
    <n v="917.26"/>
    <m/>
    <s v="Low"/>
    <s v="Medium"/>
    <x v="3"/>
    <s v="2010s"/>
    <s v="Cereal"/>
    <n v="0.81898214285714288"/>
  </r>
  <r>
    <n v="2016"/>
    <s v="Himachal Pradesh"/>
    <s v="Shimla"/>
    <x v="1"/>
    <n v="9610"/>
    <n v="2267.83"/>
    <m/>
    <s v="Medium"/>
    <s v="Large"/>
    <x v="3"/>
    <s v="2010s"/>
    <s v="Cereal"/>
    <n v="0.23598647242455775"/>
  </r>
  <r>
    <n v="2017"/>
    <s v="Himachal Pradesh"/>
    <s v="Shimla"/>
    <x v="0"/>
    <n v="1140"/>
    <n v="917.25"/>
    <m/>
    <s v="Low"/>
    <s v="Medium"/>
    <x v="3"/>
    <s v="2010s"/>
    <s v="Cereal"/>
    <n v="0.80460526315789471"/>
  </r>
  <r>
    <n v="2017"/>
    <s v="Himachal Pradesh"/>
    <s v="Shimla"/>
    <x v="1"/>
    <n v="10200"/>
    <n v="3131.62"/>
    <m/>
    <s v="High"/>
    <s v="Large"/>
    <x v="3"/>
    <s v="2010s"/>
    <s v="Cereal"/>
    <n v="0.30702156862745095"/>
  </r>
  <r>
    <n v="2008"/>
    <s v="Himachal Pradesh"/>
    <s v="Sirmaur"/>
    <x v="0"/>
    <n v="5730"/>
    <n v="1357.77"/>
    <m/>
    <s v="Medium"/>
    <s v="Large"/>
    <x v="3"/>
    <s v="2000s"/>
    <s v="Cereal"/>
    <n v="0.23695811518324608"/>
  </r>
  <r>
    <n v="2008"/>
    <s v="Himachal Pradesh"/>
    <s v="Sirmaur"/>
    <x v="1"/>
    <n v="22190"/>
    <n v="2734.57"/>
    <m/>
    <s v="Medium"/>
    <s v="Large"/>
    <x v="3"/>
    <s v="2000s"/>
    <s v="Cereal"/>
    <n v="0.12323433979269942"/>
  </r>
  <r>
    <n v="2008"/>
    <s v="Himachal Pradesh"/>
    <s v="Sirmaur"/>
    <x v="2"/>
    <n v="100"/>
    <n v="400"/>
    <m/>
    <s v="Low"/>
    <s v="Small"/>
    <x v="3"/>
    <s v="2000s"/>
    <s v="Pulse"/>
    <n v="4"/>
  </r>
  <r>
    <n v="2009"/>
    <s v="Himachal Pradesh"/>
    <s v="Sirmaur"/>
    <x v="0"/>
    <n v="5710"/>
    <n v="1124.3399999999999"/>
    <m/>
    <s v="Medium"/>
    <s v="Large"/>
    <x v="3"/>
    <s v="2000s"/>
    <s v="Cereal"/>
    <n v="0.19690718038528895"/>
  </r>
  <r>
    <n v="2009"/>
    <s v="Himachal Pradesh"/>
    <s v="Sirmaur"/>
    <x v="1"/>
    <n v="21510"/>
    <n v="2393.31"/>
    <m/>
    <s v="Medium"/>
    <s v="Large"/>
    <x v="3"/>
    <s v="2000s"/>
    <s v="Cereal"/>
    <n v="0.1112649930264993"/>
  </r>
  <r>
    <n v="2009"/>
    <s v="Himachal Pradesh"/>
    <s v="Sirmaur"/>
    <x v="2"/>
    <n v="110"/>
    <n v="363.64"/>
    <m/>
    <s v="Low"/>
    <s v="Small"/>
    <x v="3"/>
    <s v="2000s"/>
    <s v="Pulse"/>
    <n v="3.3058181818181818"/>
  </r>
  <r>
    <n v="2010"/>
    <s v="Himachal Pradesh"/>
    <s v="Sirmaur"/>
    <x v="0"/>
    <n v="5650"/>
    <n v="1184.07"/>
    <m/>
    <s v="Medium"/>
    <s v="Large"/>
    <x v="3"/>
    <s v="2010s"/>
    <s v="Cereal"/>
    <n v="0.20956991150442478"/>
  </r>
  <r>
    <n v="2010"/>
    <s v="Himachal Pradesh"/>
    <s v="Sirmaur"/>
    <x v="1"/>
    <n v="20880"/>
    <n v="3230.84"/>
    <m/>
    <s v="High"/>
    <s v="Large"/>
    <x v="3"/>
    <s v="2010s"/>
    <s v="Cereal"/>
    <n v="0.15473371647509579"/>
  </r>
  <r>
    <n v="2010"/>
    <s v="Himachal Pradesh"/>
    <s v="Sirmaur"/>
    <x v="2"/>
    <n v="130"/>
    <n v="846.15"/>
    <m/>
    <s v="Low"/>
    <s v="Small"/>
    <x v="3"/>
    <s v="2010s"/>
    <s v="Pulse"/>
    <n v="6.5088461538461537"/>
  </r>
  <r>
    <n v="2011"/>
    <s v="Himachal Pradesh"/>
    <s v="Sirmaur"/>
    <x v="0"/>
    <n v="5620"/>
    <n v="1000"/>
    <m/>
    <s v="Medium"/>
    <s v="Large"/>
    <x v="3"/>
    <s v="2010s"/>
    <s v="Cereal"/>
    <n v="0.17793594306049823"/>
  </r>
  <r>
    <n v="2011"/>
    <s v="Himachal Pradesh"/>
    <s v="Sirmaur"/>
    <x v="1"/>
    <n v="20770"/>
    <n v="3111.7"/>
    <m/>
    <s v="High"/>
    <s v="Large"/>
    <x v="3"/>
    <s v="2010s"/>
    <s v="Cereal"/>
    <n v="0.14981704381319211"/>
  </r>
  <r>
    <n v="2011"/>
    <s v="Himachal Pradesh"/>
    <s v="Sirmaur"/>
    <x v="2"/>
    <n v="100"/>
    <n v="700"/>
    <m/>
    <s v="Low"/>
    <s v="Small"/>
    <x v="3"/>
    <s v="2010s"/>
    <s v="Pulse"/>
    <n v="7"/>
  </r>
  <r>
    <n v="2012"/>
    <s v="Himachal Pradesh"/>
    <s v="Sirmaur"/>
    <x v="0"/>
    <n v="5650"/>
    <n v="1194.69"/>
    <m/>
    <s v="Medium"/>
    <s v="Large"/>
    <x v="3"/>
    <s v="2010s"/>
    <s v="Cereal"/>
    <n v="0.21144955752212391"/>
  </r>
  <r>
    <n v="2012"/>
    <s v="Himachal Pradesh"/>
    <s v="Sirmaur"/>
    <x v="1"/>
    <n v="20460"/>
    <n v="2871.46"/>
    <m/>
    <s v="Medium"/>
    <s v="Large"/>
    <x v="3"/>
    <s v="2010s"/>
    <s v="Cereal"/>
    <n v="0.14034506353861192"/>
  </r>
  <r>
    <n v="2012"/>
    <s v="Himachal Pradesh"/>
    <s v="Sirmaur"/>
    <x v="2"/>
    <n v="90"/>
    <n v="777.78"/>
    <m/>
    <s v="Low"/>
    <s v="Small"/>
    <x v="3"/>
    <s v="2010s"/>
    <s v="Pulse"/>
    <n v="8.6419999999999995"/>
  </r>
  <r>
    <n v="2013"/>
    <s v="Himachal Pradesh"/>
    <s v="Sirmaur"/>
    <x v="0"/>
    <n v="5480"/>
    <n v="1184.31"/>
    <m/>
    <s v="Medium"/>
    <s v="Large"/>
    <x v="3"/>
    <s v="2010s"/>
    <s v="Cereal"/>
    <n v="0.21611496350364962"/>
  </r>
  <r>
    <n v="2013"/>
    <s v="Himachal Pradesh"/>
    <s v="Sirmaur"/>
    <x v="1"/>
    <n v="21620"/>
    <n v="2672.06"/>
    <m/>
    <s v="Medium"/>
    <s v="Large"/>
    <x v="3"/>
    <s v="2010s"/>
    <s v="Cereal"/>
    <n v="0.12359204440333024"/>
  </r>
  <r>
    <n v="2013"/>
    <s v="Himachal Pradesh"/>
    <s v="Sirmaur"/>
    <x v="2"/>
    <n v="90"/>
    <n v="888.89"/>
    <m/>
    <s v="Low"/>
    <s v="Small"/>
    <x v="3"/>
    <s v="2010s"/>
    <s v="Pulse"/>
    <n v="9.8765555555555551"/>
  </r>
  <r>
    <n v="2014"/>
    <s v="Himachal Pradesh"/>
    <s v="Sirmaur"/>
    <x v="0"/>
    <n v="5430"/>
    <n v="1300.18"/>
    <m/>
    <s v="Medium"/>
    <s v="Large"/>
    <x v="3"/>
    <s v="2010s"/>
    <s v="Cereal"/>
    <n v="0.23944383057090241"/>
  </r>
  <r>
    <n v="2014"/>
    <s v="Himachal Pradesh"/>
    <s v="Sirmaur"/>
    <x v="1"/>
    <n v="21440"/>
    <n v="2281.25"/>
    <m/>
    <s v="Medium"/>
    <s v="Large"/>
    <x v="3"/>
    <s v="2010s"/>
    <s v="Cereal"/>
    <n v="0.10640158582089553"/>
  </r>
  <r>
    <n v="2014"/>
    <s v="Himachal Pradesh"/>
    <s v="Sirmaur"/>
    <x v="2"/>
    <n v="70"/>
    <n v="1000"/>
    <m/>
    <s v="Medium"/>
    <s v="Small"/>
    <x v="3"/>
    <s v="2010s"/>
    <s v="Pulse"/>
    <n v="14.285714285714286"/>
  </r>
  <r>
    <n v="2015"/>
    <s v="Himachal Pradesh"/>
    <s v="Sirmaur"/>
    <x v="0"/>
    <n v="5370"/>
    <n v="1182.5"/>
    <m/>
    <s v="Medium"/>
    <s v="Large"/>
    <x v="3"/>
    <s v="2010s"/>
    <s v="Cereal"/>
    <n v="0.22020484171322161"/>
  </r>
  <r>
    <n v="2015"/>
    <s v="Himachal Pradesh"/>
    <s v="Sirmaur"/>
    <x v="1"/>
    <n v="20820"/>
    <n v="3304.03"/>
    <m/>
    <s v="High"/>
    <s v="Large"/>
    <x v="3"/>
    <s v="2010s"/>
    <s v="Cereal"/>
    <n v="0.15869500480307397"/>
  </r>
  <r>
    <n v="2015"/>
    <s v="Himachal Pradesh"/>
    <s v="Sirmaur"/>
    <x v="2"/>
    <n v="70"/>
    <n v="1000"/>
    <m/>
    <s v="Medium"/>
    <s v="Small"/>
    <x v="3"/>
    <s v="2010s"/>
    <s v="Pulse"/>
    <n v="14.285714285714286"/>
  </r>
  <r>
    <n v="2016"/>
    <s v="Himachal Pradesh"/>
    <s v="Sirmaur"/>
    <x v="0"/>
    <n v="5310"/>
    <n v="1183.99"/>
    <m/>
    <s v="Medium"/>
    <s v="Large"/>
    <x v="3"/>
    <s v="2010s"/>
    <s v="Cereal"/>
    <n v="0.22297363465160075"/>
  </r>
  <r>
    <n v="2016"/>
    <s v="Himachal Pradesh"/>
    <s v="Sirmaur"/>
    <x v="1"/>
    <n v="17610"/>
    <n v="2664.87"/>
    <m/>
    <s v="Medium"/>
    <s v="Large"/>
    <x v="3"/>
    <s v="2010s"/>
    <s v="Cereal"/>
    <n v="0.15132708688245314"/>
  </r>
  <r>
    <n v="2016"/>
    <s v="Himachal Pradesh"/>
    <s v="Sirmaur"/>
    <x v="2"/>
    <n v="80"/>
    <n v="321.43"/>
    <m/>
    <s v="Low"/>
    <s v="Small"/>
    <x v="3"/>
    <s v="2010s"/>
    <s v="Pulse"/>
    <n v="4.0178750000000001"/>
  </r>
  <r>
    <n v="2017"/>
    <s v="Himachal Pradesh"/>
    <s v="Sirmaur"/>
    <x v="0"/>
    <n v="5370"/>
    <n v="1183.9000000000001"/>
    <m/>
    <s v="Medium"/>
    <s v="Large"/>
    <x v="3"/>
    <s v="2010s"/>
    <s v="Cereal"/>
    <n v="0.22046554934823093"/>
  </r>
  <r>
    <n v="2017"/>
    <s v="Himachal Pradesh"/>
    <s v="Sirmaur"/>
    <x v="1"/>
    <n v="20820"/>
    <n v="3304.86"/>
    <m/>
    <s v="High"/>
    <s v="Large"/>
    <x v="3"/>
    <s v="2010s"/>
    <s v="Cereal"/>
    <n v="0.1587348703170029"/>
  </r>
  <r>
    <n v="2017"/>
    <s v="Himachal Pradesh"/>
    <s v="Sirmaur"/>
    <x v="2"/>
    <n v="60"/>
    <n v="1046.1500000000001"/>
    <m/>
    <s v="Medium"/>
    <s v="Small"/>
    <x v="3"/>
    <s v="2010s"/>
    <s v="Pulse"/>
    <n v="17.435833333333335"/>
  </r>
  <r>
    <n v="2008"/>
    <s v="Kerala"/>
    <s v="Alappuzha"/>
    <x v="0"/>
    <n v="34140"/>
    <n v="3053.6"/>
    <m/>
    <s v="High"/>
    <s v="Large"/>
    <x v="1"/>
    <s v="2000s"/>
    <s v="Cereal"/>
    <n v="8.9443468072642057E-2"/>
  </r>
  <r>
    <n v="2009"/>
    <s v="Kerala"/>
    <s v="Alappuzha"/>
    <x v="0"/>
    <n v="33440"/>
    <n v="2930.02"/>
    <m/>
    <s v="Medium"/>
    <s v="Large"/>
    <x v="1"/>
    <s v="2000s"/>
    <s v="Cereal"/>
    <n v="8.7620215311004779E-2"/>
  </r>
  <r>
    <n v="2010"/>
    <s v="Kerala"/>
    <s v="Alappuzha"/>
    <x v="0"/>
    <n v="37060"/>
    <n v="2464.38"/>
    <m/>
    <s v="Medium"/>
    <s v="Large"/>
    <x v="1"/>
    <s v="2010s"/>
    <s v="Cereal"/>
    <n v="6.6497031840259041E-2"/>
  </r>
  <r>
    <n v="2011"/>
    <s v="Kerala"/>
    <s v="Alappuzha"/>
    <x v="0"/>
    <n v="36250"/>
    <n v="3089.1"/>
    <m/>
    <s v="High"/>
    <s v="Large"/>
    <x v="1"/>
    <s v="2010s"/>
    <s v="Cereal"/>
    <n v="8.5216551724137932E-2"/>
  </r>
  <r>
    <n v="2012"/>
    <s v="Kerala"/>
    <s v="Alappuzha"/>
    <x v="0"/>
    <n v="36200"/>
    <n v="2889.23"/>
    <m/>
    <s v="Medium"/>
    <s v="Large"/>
    <x v="1"/>
    <s v="2010s"/>
    <s v="Cereal"/>
    <n v="7.9812983425414361E-2"/>
  </r>
  <r>
    <n v="2013"/>
    <s v="Kerala"/>
    <s v="Alappuzha"/>
    <x v="0"/>
    <n v="37400"/>
    <n v="2857.49"/>
    <m/>
    <s v="Medium"/>
    <s v="Large"/>
    <x v="1"/>
    <s v="2010s"/>
    <s v="Cereal"/>
    <n v="7.6403475935828871E-2"/>
  </r>
  <r>
    <n v="2014"/>
    <s v="Kerala"/>
    <s v="Alappuzha"/>
    <x v="0"/>
    <n v="34420"/>
    <n v="2995.35"/>
    <m/>
    <s v="Medium"/>
    <s v="Large"/>
    <x v="1"/>
    <s v="2010s"/>
    <s v="Cereal"/>
    <n v="8.7023532829750144E-2"/>
  </r>
  <r>
    <n v="2015"/>
    <s v="Kerala"/>
    <s v="Alappuzha"/>
    <x v="0"/>
    <n v="31720"/>
    <n v="2816.52"/>
    <m/>
    <s v="Medium"/>
    <s v="Large"/>
    <x v="1"/>
    <s v="2010s"/>
    <s v="Cereal"/>
    <n v="8.8793190416141241E-2"/>
  </r>
  <r>
    <n v="2016"/>
    <s v="Kerala"/>
    <s v="Alappuzha"/>
    <x v="0"/>
    <n v="32450"/>
    <n v="3156.53"/>
    <m/>
    <s v="High"/>
    <s v="Large"/>
    <x v="1"/>
    <s v="2010s"/>
    <s v="Cereal"/>
    <n v="9.7273651771956862E-2"/>
  </r>
  <r>
    <n v="2017"/>
    <s v="Kerala"/>
    <s v="Alappuzha"/>
    <x v="0"/>
    <n v="36330"/>
    <n v="2909.18"/>
    <m/>
    <s v="Medium"/>
    <s v="Large"/>
    <x v="1"/>
    <s v="2010s"/>
    <s v="Cereal"/>
    <n v="8.0076520781723087E-2"/>
  </r>
  <r>
    <n v="2008"/>
    <s v="Kerala"/>
    <s v="Kannur"/>
    <x v="0"/>
    <n v="17120"/>
    <n v="2136.62"/>
    <m/>
    <s v="Medium"/>
    <s v="Large"/>
    <x v="1"/>
    <s v="2000s"/>
    <s v="Cereal"/>
    <n v="0.12480257009345794"/>
  </r>
  <r>
    <n v="2009"/>
    <s v="Kerala"/>
    <s v="Kannur"/>
    <x v="0"/>
    <n v="16090"/>
    <n v="2160.1799999999998"/>
    <m/>
    <s v="Medium"/>
    <s v="Large"/>
    <x v="1"/>
    <s v="2000s"/>
    <s v="Cereal"/>
    <n v="0.13425605966438781"/>
  </r>
  <r>
    <n v="2010"/>
    <s v="Kerala"/>
    <s v="Kannur"/>
    <x v="0"/>
    <n v="14390"/>
    <n v="2290.77"/>
    <m/>
    <s v="Medium"/>
    <s v="Large"/>
    <x v="1"/>
    <s v="2010s"/>
    <s v="Cereal"/>
    <n v="0.15919179986101459"/>
  </r>
  <r>
    <n v="2011"/>
    <s v="Kerala"/>
    <s v="Kannur"/>
    <x v="0"/>
    <n v="12760"/>
    <n v="2272.19"/>
    <m/>
    <s v="Medium"/>
    <s v="Large"/>
    <x v="1"/>
    <s v="2010s"/>
    <s v="Cereal"/>
    <n v="0.17807131661442008"/>
  </r>
  <r>
    <n v="2012"/>
    <s v="Kerala"/>
    <s v="Kannur"/>
    <x v="0"/>
    <n v="13790"/>
    <n v="2337.1799999999998"/>
    <m/>
    <s v="Medium"/>
    <s v="Large"/>
    <x v="1"/>
    <s v="2010s"/>
    <s v="Cereal"/>
    <n v="0.16948368382886148"/>
  </r>
  <r>
    <n v="2013"/>
    <s v="Kerala"/>
    <s v="Kannur"/>
    <x v="0"/>
    <n v="13330"/>
    <n v="2367.13"/>
    <m/>
    <s v="Medium"/>
    <s v="Large"/>
    <x v="1"/>
    <s v="2010s"/>
    <s v="Cereal"/>
    <n v="0.17757914478619655"/>
  </r>
  <r>
    <n v="2014"/>
    <s v="Kerala"/>
    <s v="Kannur"/>
    <x v="0"/>
    <n v="11040"/>
    <n v="2397.5100000000002"/>
    <m/>
    <s v="Medium"/>
    <s v="Large"/>
    <x v="1"/>
    <s v="2010s"/>
    <s v="Cereal"/>
    <n v="0.21716576086956524"/>
  </r>
  <r>
    <n v="2015"/>
    <s v="Kerala"/>
    <s v="Kannur"/>
    <x v="0"/>
    <n v="12550"/>
    <n v="2263.13"/>
    <m/>
    <s v="Medium"/>
    <s v="Large"/>
    <x v="1"/>
    <s v="2010s"/>
    <s v="Cereal"/>
    <n v="0.18032908366533865"/>
  </r>
  <r>
    <n v="2016"/>
    <s v="Kerala"/>
    <s v="Kannur"/>
    <x v="0"/>
    <n v="10160"/>
    <n v="2372.41"/>
    <m/>
    <s v="Medium"/>
    <s v="Large"/>
    <x v="1"/>
    <s v="2010s"/>
    <s v="Cereal"/>
    <n v="0.23350492125984251"/>
  </r>
  <r>
    <n v="2017"/>
    <s v="Kerala"/>
    <s v="Kannur"/>
    <x v="0"/>
    <n v="10070"/>
    <n v="2367.44"/>
    <m/>
    <s v="Medium"/>
    <s v="Large"/>
    <x v="1"/>
    <s v="2010s"/>
    <s v="Cereal"/>
    <n v="0.23509831181727905"/>
  </r>
  <r>
    <n v="2008"/>
    <s v="Kerala"/>
    <s v="Eranakulam"/>
    <x v="0"/>
    <n v="13390"/>
    <n v="2016.43"/>
    <m/>
    <s v="Medium"/>
    <s v="Large"/>
    <x v="1"/>
    <s v="2000s"/>
    <s v="Cereal"/>
    <n v="0.15059223300970875"/>
  </r>
  <r>
    <n v="2009"/>
    <s v="Kerala"/>
    <s v="Eranakulam"/>
    <x v="0"/>
    <n v="11260"/>
    <n v="1976.55"/>
    <m/>
    <s v="Medium"/>
    <s v="Large"/>
    <x v="1"/>
    <s v="2000s"/>
    <s v="Cereal"/>
    <n v="0.1755373001776199"/>
  </r>
  <r>
    <n v="2010"/>
    <s v="Kerala"/>
    <s v="Eranakulam"/>
    <x v="0"/>
    <n v="9380"/>
    <n v="2000"/>
    <m/>
    <s v="Medium"/>
    <s v="Large"/>
    <x v="1"/>
    <s v="2010s"/>
    <s v="Cereal"/>
    <n v="0.21321961620469082"/>
  </r>
  <r>
    <n v="2011"/>
    <s v="Kerala"/>
    <s v="Eranakulam"/>
    <x v="0"/>
    <n v="7980"/>
    <n v="2154.6"/>
    <m/>
    <s v="Medium"/>
    <s v="Large"/>
    <x v="1"/>
    <s v="2010s"/>
    <s v="Cereal"/>
    <n v="0.26999999999999996"/>
  </r>
  <r>
    <n v="2012"/>
    <s v="Kerala"/>
    <s v="Eranakulam"/>
    <x v="0"/>
    <n v="4180"/>
    <n v="2194.92"/>
    <m/>
    <s v="Medium"/>
    <s v="Medium"/>
    <x v="1"/>
    <s v="2010s"/>
    <s v="Cereal"/>
    <n v="0.52510047846889951"/>
  </r>
  <r>
    <n v="2013"/>
    <s v="Kerala"/>
    <s v="Eranakulam"/>
    <x v="0"/>
    <n v="4180"/>
    <n v="2252.5100000000002"/>
    <m/>
    <s v="Medium"/>
    <s v="Medium"/>
    <x v="1"/>
    <s v="2010s"/>
    <s v="Cereal"/>
    <n v="0.53887799043062201"/>
  </r>
  <r>
    <n v="2014"/>
    <s v="Kerala"/>
    <s v="Eranakulam"/>
    <x v="0"/>
    <n v="4780"/>
    <n v="2161.09"/>
    <m/>
    <s v="Medium"/>
    <s v="Medium"/>
    <x v="1"/>
    <s v="2010s"/>
    <s v="Cereal"/>
    <n v="0.4521108786610879"/>
  </r>
  <r>
    <n v="2015"/>
    <s v="Kerala"/>
    <s v="Eranakulam"/>
    <x v="0"/>
    <n v="6130"/>
    <n v="2136.1"/>
    <m/>
    <s v="Medium"/>
    <s v="Large"/>
    <x v="1"/>
    <s v="2010s"/>
    <s v="Cereal"/>
    <n v="0.34846655791190861"/>
  </r>
  <r>
    <n v="2016"/>
    <s v="Kerala"/>
    <s v="Eranakulam"/>
    <x v="0"/>
    <n v="4870"/>
    <n v="2263.54"/>
    <m/>
    <s v="Medium"/>
    <s v="Medium"/>
    <x v="1"/>
    <s v="2010s"/>
    <s v="Cereal"/>
    <n v="0.46479260780287474"/>
  </r>
  <r>
    <n v="2017"/>
    <s v="Kerala"/>
    <s v="Eranakulam"/>
    <x v="0"/>
    <n v="5580"/>
    <n v="2392.29"/>
    <m/>
    <s v="Medium"/>
    <s v="Large"/>
    <x v="1"/>
    <s v="2010s"/>
    <s v="Cereal"/>
    <n v="0.4287258064516129"/>
  </r>
  <r>
    <n v="2008"/>
    <s v="Kerala"/>
    <s v="Kottayam"/>
    <x v="0"/>
    <n v="12650"/>
    <n v="2889.61"/>
    <m/>
    <s v="Medium"/>
    <s v="Large"/>
    <x v="1"/>
    <s v="2000s"/>
    <s v="Cereal"/>
    <n v="0.22842766798418973"/>
  </r>
  <r>
    <n v="2009"/>
    <s v="Kerala"/>
    <s v="Kottayam"/>
    <x v="0"/>
    <n v="17330"/>
    <n v="2556.94"/>
    <m/>
    <s v="Medium"/>
    <s v="Large"/>
    <x v="1"/>
    <s v="2000s"/>
    <s v="Cereal"/>
    <n v="0.14754414310444317"/>
  </r>
  <r>
    <n v="2010"/>
    <s v="Kerala"/>
    <s v="Kottayam"/>
    <x v="0"/>
    <n v="16240"/>
    <n v="2756.96"/>
    <m/>
    <s v="Medium"/>
    <s v="Large"/>
    <x v="1"/>
    <s v="2010s"/>
    <s v="Cereal"/>
    <n v="0.16976354679802955"/>
  </r>
  <r>
    <n v="2011"/>
    <s v="Kerala"/>
    <s v="Kottayam"/>
    <x v="0"/>
    <n v="22420"/>
    <n v="2948.17"/>
    <m/>
    <s v="Medium"/>
    <s v="Large"/>
    <x v="1"/>
    <s v="2010s"/>
    <s v="Cereal"/>
    <n v="0.13149732381801962"/>
  </r>
  <r>
    <n v="2012"/>
    <s v="Kerala"/>
    <s v="Kottayam"/>
    <x v="0"/>
    <n v="18510"/>
    <n v="2893.16"/>
    <m/>
    <s v="Medium"/>
    <s v="Large"/>
    <x v="1"/>
    <s v="2010s"/>
    <s v="Cereal"/>
    <n v="0.15630253916801728"/>
  </r>
  <r>
    <n v="2013"/>
    <s v="Kerala"/>
    <s v="Kottayam"/>
    <x v="0"/>
    <n v="16280"/>
    <n v="3204.94"/>
    <m/>
    <s v="High"/>
    <s v="Large"/>
    <x v="1"/>
    <s v="2010s"/>
    <s v="Cereal"/>
    <n v="0.19686363636363638"/>
  </r>
  <r>
    <n v="2014"/>
    <s v="Kerala"/>
    <s v="Kottayam"/>
    <x v="0"/>
    <n v="17860"/>
    <n v="2846.02"/>
    <m/>
    <s v="Medium"/>
    <s v="Large"/>
    <x v="1"/>
    <s v="2010s"/>
    <s v="Cereal"/>
    <n v="0.15935162374020156"/>
  </r>
  <r>
    <n v="2015"/>
    <s v="Kerala"/>
    <s v="Kottayam"/>
    <x v="0"/>
    <n v="16980"/>
    <n v="3019.08"/>
    <m/>
    <s v="High"/>
    <s v="Large"/>
    <x v="1"/>
    <s v="2010s"/>
    <s v="Cereal"/>
    <n v="0.17780212014134275"/>
  </r>
  <r>
    <n v="2015"/>
    <s v="Kerala"/>
    <s v="Kottayam"/>
    <x v="1"/>
    <n v="10"/>
    <n v="1000"/>
    <m/>
    <s v="Medium"/>
    <s v="Small"/>
    <x v="1"/>
    <s v="2010s"/>
    <s v="Cereal"/>
    <n v="100"/>
  </r>
  <r>
    <n v="2016"/>
    <s v="Kerala"/>
    <s v="Kottayam"/>
    <x v="0"/>
    <n v="17770"/>
    <n v="2775.98"/>
    <m/>
    <s v="Medium"/>
    <s v="Large"/>
    <x v="1"/>
    <s v="2010s"/>
    <s v="Cereal"/>
    <n v="0.15621722003376479"/>
  </r>
  <r>
    <n v="2017"/>
    <s v="Kerala"/>
    <s v="Kottayam"/>
    <x v="0"/>
    <n v="18090"/>
    <n v="2838.85"/>
    <m/>
    <s v="Medium"/>
    <s v="Large"/>
    <x v="1"/>
    <s v="2010s"/>
    <s v="Cereal"/>
    <n v="0.15692924267551134"/>
  </r>
  <r>
    <n v="2017"/>
    <s v="Kerala"/>
    <s v="Kottayam"/>
    <x v="1"/>
    <n v="10"/>
    <n v="2479.13"/>
    <m/>
    <s v="Medium"/>
    <s v="Small"/>
    <x v="1"/>
    <s v="2010s"/>
    <s v="Cereal"/>
    <n v="247.91300000000001"/>
  </r>
  <r>
    <n v="2008"/>
    <s v="Kerala"/>
    <s v="Kozhikode"/>
    <x v="0"/>
    <n v="12310"/>
    <n v="2239.75"/>
    <m/>
    <s v="Medium"/>
    <s v="Large"/>
    <x v="1"/>
    <s v="2000s"/>
    <s v="Cereal"/>
    <n v="0.1819455727051178"/>
  </r>
  <r>
    <n v="2009"/>
    <s v="Kerala"/>
    <s v="Kozhikode"/>
    <x v="0"/>
    <n v="11710"/>
    <n v="2203.48"/>
    <m/>
    <s v="Medium"/>
    <s v="Large"/>
    <x v="1"/>
    <s v="2000s"/>
    <s v="Cereal"/>
    <n v="0.18817079419299743"/>
  </r>
  <r>
    <n v="2010"/>
    <s v="Kerala"/>
    <s v="Kozhikode"/>
    <x v="0"/>
    <n v="10160"/>
    <n v="2155.16"/>
    <m/>
    <s v="Medium"/>
    <s v="Large"/>
    <x v="1"/>
    <s v="2010s"/>
    <s v="Cereal"/>
    <n v="0.21212204724409447"/>
  </r>
  <r>
    <n v="2011"/>
    <s v="Kerala"/>
    <s v="Kozhikode"/>
    <x v="0"/>
    <n v="8760"/>
    <n v="2230.21"/>
    <m/>
    <s v="Medium"/>
    <s v="Large"/>
    <x v="1"/>
    <s v="2010s"/>
    <s v="Cereal"/>
    <n v="0.25459018264840183"/>
  </r>
  <r>
    <n v="2012"/>
    <s v="Kerala"/>
    <s v="Kozhikode"/>
    <x v="0"/>
    <n v="10140"/>
    <n v="2318.58"/>
    <m/>
    <s v="Medium"/>
    <s v="Large"/>
    <x v="1"/>
    <s v="2010s"/>
    <s v="Cereal"/>
    <n v="0.22865680473372779"/>
  </r>
  <r>
    <n v="2013"/>
    <s v="Kerala"/>
    <s v="Kozhikode"/>
    <x v="0"/>
    <n v="9870"/>
    <n v="2409.9299999999998"/>
    <m/>
    <s v="Medium"/>
    <s v="Large"/>
    <x v="1"/>
    <s v="2010s"/>
    <s v="Cereal"/>
    <n v="0.24416717325227963"/>
  </r>
  <r>
    <n v="2014"/>
    <s v="Kerala"/>
    <s v="Kozhikode"/>
    <x v="0"/>
    <n v="8600"/>
    <n v="2369.9499999999998"/>
    <m/>
    <s v="Medium"/>
    <s v="Large"/>
    <x v="1"/>
    <s v="2010s"/>
    <s v="Cereal"/>
    <n v="0.27557558139534882"/>
  </r>
  <r>
    <n v="2015"/>
    <s v="Kerala"/>
    <s v="Kozhikode"/>
    <x v="0"/>
    <n v="8840"/>
    <n v="2147.88"/>
    <m/>
    <s v="Medium"/>
    <s v="Large"/>
    <x v="1"/>
    <s v="2010s"/>
    <s v="Cereal"/>
    <n v="0.24297285067873303"/>
  </r>
  <r>
    <n v="2016"/>
    <s v="Kerala"/>
    <s v="Kozhikode"/>
    <x v="0"/>
    <n v="7060"/>
    <n v="2312.37"/>
    <m/>
    <s v="Medium"/>
    <s v="Large"/>
    <x v="1"/>
    <s v="2010s"/>
    <s v="Cereal"/>
    <n v="0.32753116147308781"/>
  </r>
  <r>
    <n v="2017"/>
    <s v="Kerala"/>
    <s v="Kozhikode"/>
    <x v="0"/>
    <n v="7730"/>
    <n v="2339.6"/>
    <m/>
    <s v="Medium"/>
    <s v="Large"/>
    <x v="1"/>
    <s v="2010s"/>
    <s v="Cereal"/>
    <n v="0.30266494178525227"/>
  </r>
  <r>
    <n v="2008"/>
    <s v="Kerala"/>
    <s v="Malappuram"/>
    <x v="0"/>
    <n v="11010"/>
    <n v="2113.5300000000002"/>
    <m/>
    <s v="Medium"/>
    <s v="Large"/>
    <x v="1"/>
    <s v="2000s"/>
    <s v="Cereal"/>
    <n v="0.19196457765667577"/>
  </r>
  <r>
    <n v="2009"/>
    <s v="Kerala"/>
    <s v="Malappuram"/>
    <x v="0"/>
    <n v="8840"/>
    <n v="2250"/>
    <m/>
    <s v="Medium"/>
    <s v="Large"/>
    <x v="1"/>
    <s v="2000s"/>
    <s v="Cereal"/>
    <n v="0.25452488687782804"/>
  </r>
  <r>
    <n v="2010"/>
    <s v="Kerala"/>
    <s v="Malappuram"/>
    <x v="0"/>
    <n v="8950"/>
    <n v="2354.19"/>
    <m/>
    <s v="Medium"/>
    <s v="Large"/>
    <x v="1"/>
    <s v="2010s"/>
    <s v="Cereal"/>
    <n v="0.26303798882681567"/>
  </r>
  <r>
    <n v="2011"/>
    <s v="Kerala"/>
    <s v="Malappuram"/>
    <x v="0"/>
    <n v="7530"/>
    <n v="2467.46"/>
    <m/>
    <s v="Medium"/>
    <s v="Large"/>
    <x v="1"/>
    <s v="2010s"/>
    <s v="Cereal"/>
    <n v="0.32768393094289511"/>
  </r>
  <r>
    <n v="2012"/>
    <s v="Kerala"/>
    <s v="Malappuram"/>
    <x v="0"/>
    <n v="6670"/>
    <n v="2305.85"/>
    <m/>
    <s v="Medium"/>
    <s v="Large"/>
    <x v="1"/>
    <s v="2010s"/>
    <s v="Cereal"/>
    <n v="0.34570464767616188"/>
  </r>
  <r>
    <n v="2013"/>
    <s v="Kerala"/>
    <s v="Malappuram"/>
    <x v="0"/>
    <n v="7550"/>
    <n v="2610.6"/>
    <m/>
    <s v="Medium"/>
    <s v="Large"/>
    <x v="1"/>
    <s v="2010s"/>
    <s v="Cereal"/>
    <n v="0.34577483443708606"/>
  </r>
  <r>
    <n v="2014"/>
    <s v="Kerala"/>
    <s v="Malappuram"/>
    <x v="0"/>
    <n v="8400"/>
    <n v="2652.38"/>
    <m/>
    <s v="Medium"/>
    <s v="Large"/>
    <x v="1"/>
    <s v="2010s"/>
    <s v="Cereal"/>
    <n v="0.31575952380952382"/>
  </r>
  <r>
    <n v="2015"/>
    <s v="Kerala"/>
    <s v="Malappuram"/>
    <x v="0"/>
    <n v="8690"/>
    <n v="2721.52"/>
    <m/>
    <s v="Medium"/>
    <s v="Large"/>
    <x v="1"/>
    <s v="2010s"/>
    <s v="Cereal"/>
    <n v="0.31317836593785958"/>
  </r>
  <r>
    <n v="2016"/>
    <s v="Kerala"/>
    <s v="Malappuram"/>
    <x v="0"/>
    <n v="7140"/>
    <n v="2410.5"/>
    <m/>
    <s v="Medium"/>
    <s v="Large"/>
    <x v="1"/>
    <s v="2010s"/>
    <s v="Cereal"/>
    <n v="0.33760504201680674"/>
  </r>
  <r>
    <n v="2017"/>
    <s v="Kerala"/>
    <s v="Malappuram"/>
    <x v="0"/>
    <n v="7790"/>
    <n v="3025.8"/>
    <m/>
    <s v="High"/>
    <s v="Large"/>
    <x v="1"/>
    <s v="2010s"/>
    <s v="Cereal"/>
    <n v="0.38842105263157894"/>
  </r>
  <r>
    <n v="2008"/>
    <s v="Kerala"/>
    <s v="Palakkad"/>
    <x v="0"/>
    <n v="96190"/>
    <n v="2496.52"/>
    <m/>
    <s v="Medium"/>
    <s v="Large"/>
    <x v="1"/>
    <s v="2000s"/>
    <s v="Cereal"/>
    <n v="2.5954049277471671E-2"/>
  </r>
  <r>
    <n v="2008"/>
    <s v="Kerala"/>
    <s v="Palakkad"/>
    <x v="3"/>
    <n v="1150"/>
    <n v="217.39"/>
    <m/>
    <s v="Low"/>
    <s v="Medium"/>
    <x v="1"/>
    <s v="2000s"/>
    <s v="Fiber"/>
    <n v="0.18903478260869563"/>
  </r>
  <r>
    <n v="2009"/>
    <s v="Kerala"/>
    <s v="Palakkad"/>
    <x v="0"/>
    <n v="100520"/>
    <n v="2648.53"/>
    <m/>
    <s v="Medium"/>
    <s v="Large"/>
    <x v="1"/>
    <s v="2000s"/>
    <s v="Cereal"/>
    <n v="2.6348288897731796E-2"/>
  </r>
  <r>
    <n v="2009"/>
    <s v="Kerala"/>
    <s v="Palakkad"/>
    <x v="3"/>
    <n v="1020"/>
    <n v="225.49"/>
    <m/>
    <s v="Low"/>
    <s v="Medium"/>
    <x v="1"/>
    <s v="2000s"/>
    <s v="Fiber"/>
    <n v="0.22106862745098041"/>
  </r>
  <r>
    <n v="2010"/>
    <s v="Kerala"/>
    <s v="Palakkad"/>
    <x v="0"/>
    <n v="87510"/>
    <n v="2492.9699999999998"/>
    <m/>
    <s v="Medium"/>
    <s v="Large"/>
    <x v="1"/>
    <s v="2010s"/>
    <s v="Cereal"/>
    <n v="2.8487829962290021E-2"/>
  </r>
  <r>
    <n v="2010"/>
    <s v="Kerala"/>
    <s v="Palakkad"/>
    <x v="3"/>
    <n v="500"/>
    <n v="240"/>
    <m/>
    <s v="Low"/>
    <s v="Small"/>
    <x v="1"/>
    <s v="2010s"/>
    <s v="Fiber"/>
    <n v="0.48"/>
  </r>
  <r>
    <n v="2011"/>
    <s v="Kerala"/>
    <s v="Palakkad"/>
    <x v="0"/>
    <n v="84000"/>
    <n v="2671.55"/>
    <m/>
    <s v="Medium"/>
    <s v="Large"/>
    <x v="1"/>
    <s v="2010s"/>
    <s v="Cereal"/>
    <n v="3.1804166666666668E-2"/>
  </r>
  <r>
    <n v="2011"/>
    <s v="Kerala"/>
    <s v="Palakkad"/>
    <x v="1"/>
    <n v="70"/>
    <n v="3857.14"/>
    <m/>
    <s v="High"/>
    <s v="Small"/>
    <x v="1"/>
    <s v="2010s"/>
    <s v="Cereal"/>
    <n v="55.101999999999997"/>
  </r>
  <r>
    <n v="2011"/>
    <s v="Kerala"/>
    <s v="Palakkad"/>
    <x v="3"/>
    <n v="400"/>
    <n v="275"/>
    <m/>
    <s v="Low"/>
    <s v="Small"/>
    <x v="1"/>
    <s v="2010s"/>
    <s v="Fiber"/>
    <n v="0.6875"/>
  </r>
  <r>
    <n v="2012"/>
    <s v="Kerala"/>
    <s v="Palakkad"/>
    <x v="0"/>
    <n v="79200"/>
    <n v="2389.27"/>
    <m/>
    <s v="Medium"/>
    <s v="Large"/>
    <x v="1"/>
    <s v="2010s"/>
    <s v="Cereal"/>
    <n v="3.0167550505050506E-2"/>
  </r>
  <r>
    <n v="2012"/>
    <s v="Kerala"/>
    <s v="Palakkad"/>
    <x v="3"/>
    <n v="340"/>
    <n v="294.12"/>
    <m/>
    <s v="Low"/>
    <s v="Small"/>
    <x v="1"/>
    <s v="2010s"/>
    <s v="Fiber"/>
    <n v="0.86505882352941177"/>
  </r>
  <r>
    <n v="2013"/>
    <s v="Kerala"/>
    <s v="Palakkad"/>
    <x v="0"/>
    <n v="82900"/>
    <n v="2871.77"/>
    <m/>
    <s v="Medium"/>
    <s v="Large"/>
    <x v="1"/>
    <s v="2010s"/>
    <s v="Cereal"/>
    <n v="3.4641375150784075E-2"/>
  </r>
  <r>
    <n v="2013"/>
    <s v="Kerala"/>
    <s v="Palakkad"/>
    <x v="1"/>
    <n v="50"/>
    <n v="1400"/>
    <m/>
    <s v="Medium"/>
    <s v="Small"/>
    <x v="1"/>
    <s v="2010s"/>
    <s v="Cereal"/>
    <n v="28"/>
  </r>
  <r>
    <n v="2014"/>
    <s v="Kerala"/>
    <s v="Palakkad"/>
    <x v="0"/>
    <n v="82910"/>
    <n v="2851.28"/>
    <m/>
    <s v="Medium"/>
    <s v="Large"/>
    <x v="1"/>
    <s v="2010s"/>
    <s v="Cereal"/>
    <n v="3.4390061512483416E-2"/>
  </r>
  <r>
    <n v="2014"/>
    <s v="Kerala"/>
    <s v="Palakkad"/>
    <x v="1"/>
    <n v="60"/>
    <n v="1000"/>
    <m/>
    <s v="Medium"/>
    <s v="Small"/>
    <x v="1"/>
    <s v="2010s"/>
    <s v="Cereal"/>
    <n v="16.666666666666668"/>
  </r>
  <r>
    <n v="2015"/>
    <s v="Kerala"/>
    <s v="Palakkad"/>
    <x v="0"/>
    <n v="81120"/>
    <n v="2816.32"/>
    <m/>
    <s v="Medium"/>
    <s v="Large"/>
    <x v="1"/>
    <s v="2010s"/>
    <s v="Cereal"/>
    <n v="3.471794871794872E-2"/>
  </r>
  <r>
    <n v="2015"/>
    <s v="Kerala"/>
    <s v="Palakkad"/>
    <x v="1"/>
    <n v="50"/>
    <n v="1200"/>
    <m/>
    <s v="Medium"/>
    <s v="Small"/>
    <x v="1"/>
    <s v="2010s"/>
    <s v="Cereal"/>
    <n v="24"/>
  </r>
  <r>
    <n v="2015"/>
    <s v="Kerala"/>
    <s v="Palakkad"/>
    <x v="3"/>
    <n v="110"/>
    <n v="1818.18"/>
    <m/>
    <s v="Medium"/>
    <s v="Small"/>
    <x v="1"/>
    <s v="2010s"/>
    <s v="Fiber"/>
    <n v="16.528909090909092"/>
  </r>
  <r>
    <n v="2016"/>
    <s v="Kerala"/>
    <s v="Palakkad"/>
    <x v="0"/>
    <n v="65510"/>
    <n v="2202.23"/>
    <m/>
    <s v="Medium"/>
    <s v="Large"/>
    <x v="1"/>
    <s v="2010s"/>
    <s v="Cereal"/>
    <n v="3.3616699740497635E-2"/>
  </r>
  <r>
    <n v="2016"/>
    <s v="Kerala"/>
    <s v="Palakkad"/>
    <x v="1"/>
    <n v="60"/>
    <n v="881.36"/>
    <m/>
    <s v="Low"/>
    <s v="Small"/>
    <x v="1"/>
    <s v="2010s"/>
    <s v="Cereal"/>
    <n v="14.689333333333334"/>
  </r>
  <r>
    <n v="2016"/>
    <s v="Kerala"/>
    <s v="Palakkad"/>
    <x v="3"/>
    <n v="80"/>
    <n v="270"/>
    <m/>
    <s v="Low"/>
    <s v="Small"/>
    <x v="1"/>
    <s v="2010s"/>
    <s v="Fiber"/>
    <n v="3.375"/>
  </r>
  <r>
    <n v="2017"/>
    <s v="Kerala"/>
    <s v="Palakkad"/>
    <x v="0"/>
    <n v="75280"/>
    <n v="2638.64"/>
    <m/>
    <s v="Medium"/>
    <s v="Large"/>
    <x v="1"/>
    <s v="2010s"/>
    <s v="Cereal"/>
    <n v="3.5051009564293301E-2"/>
  </r>
  <r>
    <n v="2017"/>
    <s v="Kerala"/>
    <s v="Palakkad"/>
    <x v="1"/>
    <n v="60"/>
    <n v="2233.79"/>
    <m/>
    <s v="Medium"/>
    <s v="Small"/>
    <x v="1"/>
    <s v="2010s"/>
    <s v="Cereal"/>
    <n v="37.229833333333332"/>
  </r>
  <r>
    <n v="2017"/>
    <s v="Kerala"/>
    <s v="Palakkad"/>
    <x v="3"/>
    <n v="80"/>
    <n v="282.86"/>
    <m/>
    <s v="Low"/>
    <s v="Small"/>
    <x v="1"/>
    <s v="2010s"/>
    <s v="Fiber"/>
    <n v="3.5357500000000002"/>
  </r>
  <r>
    <n v="2008"/>
    <s v="Kerala"/>
    <s v="Kollam"/>
    <x v="0"/>
    <n v="6540"/>
    <n v="2399.08"/>
    <m/>
    <s v="Medium"/>
    <s v="Large"/>
    <x v="1"/>
    <s v="2000s"/>
    <s v="Cereal"/>
    <n v="0.36683180428134554"/>
  </r>
  <r>
    <n v="2009"/>
    <s v="Kerala"/>
    <s v="Kollam"/>
    <x v="0"/>
    <n v="6450"/>
    <n v="2432.56"/>
    <m/>
    <s v="Medium"/>
    <s v="Large"/>
    <x v="1"/>
    <s v="2000s"/>
    <s v="Cereal"/>
    <n v="0.37714108527131784"/>
  </r>
  <r>
    <n v="2010"/>
    <s v="Kerala"/>
    <s v="Kollam"/>
    <x v="0"/>
    <n v="6330"/>
    <n v="2178.52"/>
    <m/>
    <s v="Medium"/>
    <s v="Large"/>
    <x v="1"/>
    <s v="2010s"/>
    <s v="Cereal"/>
    <n v="0.34415797788309638"/>
  </r>
  <r>
    <n v="2011"/>
    <s v="Kerala"/>
    <s v="Kollam"/>
    <x v="0"/>
    <n v="4900"/>
    <n v="2808.16"/>
    <m/>
    <s v="Medium"/>
    <s v="Medium"/>
    <x v="1"/>
    <s v="2010s"/>
    <s v="Cereal"/>
    <n v="0.57309387755102037"/>
  </r>
  <r>
    <n v="2012"/>
    <s v="Kerala"/>
    <s v="Kollam"/>
    <x v="0"/>
    <n v="3670"/>
    <n v="2444.14"/>
    <m/>
    <s v="Medium"/>
    <s v="Medium"/>
    <x v="1"/>
    <s v="2010s"/>
    <s v="Cereal"/>
    <n v="0.66597820163487731"/>
  </r>
  <r>
    <n v="2013"/>
    <s v="Kerala"/>
    <s v="Kollam"/>
    <x v="0"/>
    <n v="3830"/>
    <n v="2814.62"/>
    <m/>
    <s v="Medium"/>
    <s v="Medium"/>
    <x v="1"/>
    <s v="2010s"/>
    <s v="Cereal"/>
    <n v="0.73488772845952999"/>
  </r>
  <r>
    <n v="2014"/>
    <s v="Kerala"/>
    <s v="Kollam"/>
    <x v="0"/>
    <n v="3920"/>
    <n v="2734.69"/>
    <m/>
    <s v="Medium"/>
    <s v="Medium"/>
    <x v="1"/>
    <s v="2010s"/>
    <s v="Cereal"/>
    <n v="0.69762500000000005"/>
  </r>
  <r>
    <n v="2015"/>
    <s v="Kerala"/>
    <s v="Kollam"/>
    <x v="0"/>
    <n v="4090"/>
    <n v="2872.86"/>
    <m/>
    <s v="Medium"/>
    <s v="Medium"/>
    <x v="1"/>
    <s v="2010s"/>
    <s v="Cereal"/>
    <n v="0.70241075794621033"/>
  </r>
  <r>
    <n v="2016"/>
    <s v="Kerala"/>
    <s v="Kollam"/>
    <x v="0"/>
    <n v="3940"/>
    <n v="2849.57"/>
    <m/>
    <s v="Medium"/>
    <s v="Medium"/>
    <x v="1"/>
    <s v="2010s"/>
    <s v="Cereal"/>
    <n v="0.72324111675126912"/>
  </r>
  <r>
    <n v="2017"/>
    <s v="Kerala"/>
    <s v="Kollam"/>
    <x v="0"/>
    <n v="5010"/>
    <n v="2623.75"/>
    <m/>
    <s v="Medium"/>
    <s v="Large"/>
    <x v="1"/>
    <s v="2010s"/>
    <s v="Cereal"/>
    <n v="0.52370259481037928"/>
  </r>
  <r>
    <n v="2008"/>
    <s v="Kerala"/>
    <s v="Thrissur"/>
    <x v="0"/>
    <n v="27930"/>
    <n v="2574.65"/>
    <m/>
    <s v="Medium"/>
    <s v="Large"/>
    <x v="1"/>
    <s v="2000s"/>
    <s v="Cereal"/>
    <n v="9.2182241317579669E-2"/>
  </r>
  <r>
    <n v="2009"/>
    <s v="Kerala"/>
    <s v="Thrissur"/>
    <x v="0"/>
    <n v="25440"/>
    <n v="2509.83"/>
    <m/>
    <s v="Medium"/>
    <s v="Large"/>
    <x v="1"/>
    <s v="2000s"/>
    <s v="Cereal"/>
    <n v="9.8656839622641504E-2"/>
  </r>
  <r>
    <n v="2010"/>
    <s v="Kerala"/>
    <s v="Thrissur"/>
    <x v="0"/>
    <n v="20260"/>
    <n v="2619.94"/>
    <m/>
    <s v="Medium"/>
    <s v="Large"/>
    <x v="1"/>
    <s v="2010s"/>
    <s v="Cereal"/>
    <n v="0.12931589338598223"/>
  </r>
  <r>
    <n v="2011"/>
    <s v="Kerala"/>
    <s v="Thrissur"/>
    <x v="0"/>
    <n v="21170"/>
    <n v="2943.79"/>
    <m/>
    <s v="Medium"/>
    <s v="Large"/>
    <x v="1"/>
    <s v="2010s"/>
    <s v="Cereal"/>
    <n v="0.13905479452054795"/>
  </r>
  <r>
    <n v="2012"/>
    <s v="Kerala"/>
    <s v="Thrissur"/>
    <x v="0"/>
    <n v="23100"/>
    <n v="2925.11"/>
    <m/>
    <s v="Medium"/>
    <s v="Large"/>
    <x v="1"/>
    <s v="2010s"/>
    <s v="Cereal"/>
    <n v="0.12662813852813853"/>
  </r>
  <r>
    <n v="2013"/>
    <s v="Kerala"/>
    <s v="Thrissur"/>
    <x v="0"/>
    <n v="22270"/>
    <n v="2992.82"/>
    <m/>
    <s v="Medium"/>
    <s v="Large"/>
    <x v="1"/>
    <s v="2010s"/>
    <s v="Cereal"/>
    <n v="0.13438796587337226"/>
  </r>
  <r>
    <n v="2014"/>
    <s v="Kerala"/>
    <s v="Thrissur"/>
    <x v="0"/>
    <n v="24150"/>
    <n v="3147.83"/>
    <m/>
    <s v="High"/>
    <s v="Large"/>
    <x v="1"/>
    <s v="2010s"/>
    <s v="Cereal"/>
    <n v="0.13034492753623189"/>
  </r>
  <r>
    <n v="2015"/>
    <s v="Kerala"/>
    <s v="Thrissur"/>
    <x v="0"/>
    <n v="24630"/>
    <n v="3203"/>
    <m/>
    <s v="High"/>
    <s v="Large"/>
    <x v="1"/>
    <s v="2010s"/>
    <s v="Cereal"/>
    <n v="0.13004466098254161"/>
  </r>
  <r>
    <n v="2016"/>
    <s v="Kerala"/>
    <s v="Thrissur"/>
    <x v="0"/>
    <n v="21100"/>
    <n v="2724.08"/>
    <m/>
    <s v="Medium"/>
    <s v="Large"/>
    <x v="1"/>
    <s v="2010s"/>
    <s v="Cereal"/>
    <n v="0.12910331753554502"/>
  </r>
  <r>
    <n v="2017"/>
    <s v="Kerala"/>
    <s v="Thrissur"/>
    <x v="0"/>
    <n v="21480"/>
    <n v="3217.9"/>
    <m/>
    <s v="High"/>
    <s v="Large"/>
    <x v="1"/>
    <s v="2010s"/>
    <s v="Cereal"/>
    <n v="0.14980912476722533"/>
  </r>
  <r>
    <n v="2008"/>
    <s v="Kerala"/>
    <s v="Thiruvananthapuram"/>
    <x v="0"/>
    <n v="3000"/>
    <n v="2423.33"/>
    <m/>
    <s v="Medium"/>
    <s v="Medium"/>
    <x v="1"/>
    <s v="2000s"/>
    <s v="Cereal"/>
    <n v="0.80777666666666659"/>
  </r>
  <r>
    <n v="2009"/>
    <s v="Kerala"/>
    <s v="Thiruvananthapuram"/>
    <x v="0"/>
    <n v="2940"/>
    <n v="2571.4299999999998"/>
    <m/>
    <s v="Medium"/>
    <s v="Medium"/>
    <x v="1"/>
    <s v="2000s"/>
    <s v="Cereal"/>
    <n v="0.87463605442176862"/>
  </r>
  <r>
    <n v="2010"/>
    <s v="Kerala"/>
    <s v="Thiruvananthapuram"/>
    <x v="0"/>
    <n v="2920"/>
    <n v="2369.86"/>
    <m/>
    <s v="Medium"/>
    <s v="Medium"/>
    <x v="1"/>
    <s v="2010s"/>
    <s v="Cereal"/>
    <n v="0.81159589041095892"/>
  </r>
  <r>
    <n v="2011"/>
    <s v="Kerala"/>
    <s v="Thiruvananthapuram"/>
    <x v="0"/>
    <n v="2400"/>
    <n v="2558.33"/>
    <m/>
    <s v="Medium"/>
    <s v="Medium"/>
    <x v="1"/>
    <s v="2010s"/>
    <s v="Cereal"/>
    <n v="1.0659708333333333"/>
  </r>
  <r>
    <n v="2012"/>
    <s v="Kerala"/>
    <s v="Thiruvananthapuram"/>
    <x v="0"/>
    <n v="1820"/>
    <n v="2252.75"/>
    <m/>
    <s v="Medium"/>
    <s v="Medium"/>
    <x v="1"/>
    <s v="2010s"/>
    <s v="Cereal"/>
    <n v="1.2377747252747253"/>
  </r>
  <r>
    <n v="2013"/>
    <s v="Kerala"/>
    <s v="Thiruvananthapuram"/>
    <x v="0"/>
    <n v="2000"/>
    <n v="2665"/>
    <m/>
    <s v="Medium"/>
    <s v="Medium"/>
    <x v="1"/>
    <s v="2010s"/>
    <s v="Cereal"/>
    <n v="1.3325"/>
  </r>
  <r>
    <n v="2014"/>
    <s v="Kerala"/>
    <s v="Thiruvananthapuram"/>
    <x v="0"/>
    <n v="2090"/>
    <n v="2660.29"/>
    <m/>
    <s v="Medium"/>
    <s v="Medium"/>
    <x v="1"/>
    <s v="2010s"/>
    <s v="Cereal"/>
    <n v="1.2728660287081339"/>
  </r>
  <r>
    <n v="2015"/>
    <s v="Kerala"/>
    <s v="Thiruvananthapuram"/>
    <x v="0"/>
    <n v="2120"/>
    <n v="2570.75"/>
    <m/>
    <s v="Medium"/>
    <s v="Medium"/>
    <x v="1"/>
    <s v="2010s"/>
    <s v="Cereal"/>
    <n v="1.212617924528302"/>
  </r>
  <r>
    <n v="2016"/>
    <s v="Kerala"/>
    <s v="Thiruvananthapuram"/>
    <x v="0"/>
    <n v="1390"/>
    <n v="2204.7399999999998"/>
    <m/>
    <s v="Medium"/>
    <s v="Medium"/>
    <x v="1"/>
    <s v="2010s"/>
    <s v="Cereal"/>
    <n v="1.5861438848920861"/>
  </r>
  <r>
    <n v="2017"/>
    <s v="Kerala"/>
    <s v="Thiruvananthapuram"/>
    <x v="0"/>
    <n v="1740"/>
    <n v="2620.0300000000002"/>
    <m/>
    <s v="Medium"/>
    <s v="Medium"/>
    <x v="1"/>
    <s v="2010s"/>
    <s v="Cereal"/>
    <n v="1.5057643678160921"/>
  </r>
  <r>
    <n v="2008"/>
    <s v="Orissa"/>
    <s v="Balasore"/>
    <x v="0"/>
    <n v="424950"/>
    <n v="1637.91"/>
    <m/>
    <s v="Medium"/>
    <s v="Large"/>
    <x v="0"/>
    <s v="2000s"/>
    <s v="Cereal"/>
    <n v="3.8543593363925171E-3"/>
  </r>
  <r>
    <n v="2008"/>
    <s v="Orissa"/>
    <s v="Balasore"/>
    <x v="1"/>
    <n v="530"/>
    <n v="1245.28"/>
    <m/>
    <s v="Medium"/>
    <s v="Small"/>
    <x v="0"/>
    <s v="2000s"/>
    <s v="Cereal"/>
    <n v="2.3495849056603775"/>
  </r>
  <r>
    <n v="2008"/>
    <s v="Orissa"/>
    <s v="Balasore"/>
    <x v="2"/>
    <n v="140"/>
    <n v="642.86"/>
    <m/>
    <s v="Low"/>
    <s v="Small"/>
    <x v="0"/>
    <s v="2000s"/>
    <s v="Pulse"/>
    <n v="4.5918571428571431"/>
  </r>
  <r>
    <n v="2009"/>
    <s v="Orissa"/>
    <s v="Balasore"/>
    <x v="0"/>
    <n v="413340"/>
    <n v="1730.42"/>
    <m/>
    <s v="Medium"/>
    <s v="Large"/>
    <x v="0"/>
    <s v="2000s"/>
    <s v="Cereal"/>
    <n v="4.1864324768955338E-3"/>
  </r>
  <r>
    <n v="2009"/>
    <s v="Orissa"/>
    <s v="Balasore"/>
    <x v="1"/>
    <n v="540"/>
    <n v="1296.3"/>
    <m/>
    <s v="Medium"/>
    <s v="Small"/>
    <x v="0"/>
    <s v="2000s"/>
    <s v="Cereal"/>
    <n v="2.4005555555555556"/>
  </r>
  <r>
    <n v="2009"/>
    <s v="Orissa"/>
    <s v="Balasore"/>
    <x v="2"/>
    <n v="190"/>
    <n v="736.84"/>
    <m/>
    <s v="Low"/>
    <s v="Small"/>
    <x v="0"/>
    <s v="2000s"/>
    <s v="Pulse"/>
    <n v="3.8781052631578947"/>
  </r>
  <r>
    <n v="2010"/>
    <s v="Orissa"/>
    <s v="Balasore"/>
    <x v="0"/>
    <n v="397780"/>
    <n v="1852.93"/>
    <m/>
    <s v="Medium"/>
    <s v="Large"/>
    <x v="0"/>
    <s v="2010s"/>
    <s v="Cereal"/>
    <n v="4.6581778872743732E-3"/>
  </r>
  <r>
    <n v="2010"/>
    <s v="Orissa"/>
    <s v="Balasore"/>
    <x v="1"/>
    <n v="1160"/>
    <n v="1362.07"/>
    <m/>
    <s v="Medium"/>
    <s v="Medium"/>
    <x v="0"/>
    <s v="2010s"/>
    <s v="Cereal"/>
    <n v="1.1741982758620688"/>
  </r>
  <r>
    <n v="2010"/>
    <s v="Orissa"/>
    <s v="Balasore"/>
    <x v="2"/>
    <n v="130"/>
    <n v="615.38"/>
    <m/>
    <s v="Low"/>
    <s v="Small"/>
    <x v="0"/>
    <s v="2010s"/>
    <s v="Pulse"/>
    <n v="4.7336923076923076"/>
  </r>
  <r>
    <n v="2011"/>
    <s v="Orissa"/>
    <s v="Balasore"/>
    <x v="0"/>
    <n v="409650"/>
    <n v="1943.34"/>
    <m/>
    <s v="Medium"/>
    <s v="Large"/>
    <x v="0"/>
    <s v="2010s"/>
    <s v="Cereal"/>
    <n v="4.743903332112779E-3"/>
  </r>
  <r>
    <n v="2011"/>
    <s v="Orissa"/>
    <s v="Balasore"/>
    <x v="1"/>
    <n v="1460"/>
    <n v="2171.23"/>
    <m/>
    <s v="Medium"/>
    <s v="Medium"/>
    <x v="0"/>
    <s v="2010s"/>
    <s v="Cereal"/>
    <n v="1.4871438356164384"/>
  </r>
  <r>
    <n v="2011"/>
    <s v="Orissa"/>
    <s v="Balasore"/>
    <x v="2"/>
    <n v="120"/>
    <n v="666.67"/>
    <m/>
    <s v="Low"/>
    <s v="Small"/>
    <x v="0"/>
    <s v="2010s"/>
    <s v="Pulse"/>
    <n v="5.5555833333333329"/>
  </r>
  <r>
    <n v="2012"/>
    <s v="Orissa"/>
    <s v="Balasore"/>
    <x v="0"/>
    <n v="374120"/>
    <n v="1924.04"/>
    <m/>
    <s v="Medium"/>
    <s v="Large"/>
    <x v="0"/>
    <s v="2010s"/>
    <s v="Cereal"/>
    <n v="5.142841868919063E-3"/>
  </r>
  <r>
    <n v="2012"/>
    <s v="Orissa"/>
    <s v="Balasore"/>
    <x v="1"/>
    <n v="570"/>
    <n v="2122.81"/>
    <m/>
    <s v="Medium"/>
    <s v="Small"/>
    <x v="0"/>
    <s v="2010s"/>
    <s v="Cereal"/>
    <n v="3.7242280701754384"/>
  </r>
  <r>
    <n v="2012"/>
    <s v="Orissa"/>
    <s v="Balasore"/>
    <x v="2"/>
    <n v="80"/>
    <n v="875"/>
    <m/>
    <s v="Low"/>
    <s v="Small"/>
    <x v="0"/>
    <s v="2010s"/>
    <s v="Pulse"/>
    <n v="10.9375"/>
  </r>
  <r>
    <n v="2013"/>
    <s v="Orissa"/>
    <s v="Balasore"/>
    <x v="0"/>
    <n v="394700"/>
    <n v="1340.97"/>
    <m/>
    <s v="Medium"/>
    <s v="Large"/>
    <x v="0"/>
    <s v="2010s"/>
    <s v="Cereal"/>
    <n v="3.3974410945021537E-3"/>
  </r>
  <r>
    <n v="2013"/>
    <s v="Orissa"/>
    <s v="Balasore"/>
    <x v="1"/>
    <n v="570"/>
    <n v="2210.5300000000002"/>
    <m/>
    <s v="Medium"/>
    <s v="Small"/>
    <x v="0"/>
    <s v="2010s"/>
    <s v="Cereal"/>
    <n v="3.8781228070175442"/>
  </r>
  <r>
    <n v="2013"/>
    <s v="Orissa"/>
    <s v="Balasore"/>
    <x v="2"/>
    <n v="80"/>
    <n v="750"/>
    <m/>
    <s v="Low"/>
    <s v="Small"/>
    <x v="0"/>
    <s v="2010s"/>
    <s v="Pulse"/>
    <n v="9.375"/>
  </r>
  <r>
    <n v="2014"/>
    <s v="Orissa"/>
    <s v="Balasore"/>
    <x v="0"/>
    <n v="382850"/>
    <n v="1918.27"/>
    <m/>
    <s v="Medium"/>
    <s v="Large"/>
    <x v="0"/>
    <s v="2010s"/>
    <s v="Cereal"/>
    <n v="5.0105001958991773E-3"/>
  </r>
  <r>
    <n v="2014"/>
    <s v="Orissa"/>
    <s v="Balasore"/>
    <x v="1"/>
    <n v="560"/>
    <n v="2196.4299999999998"/>
    <m/>
    <s v="Medium"/>
    <s v="Small"/>
    <x v="0"/>
    <s v="2010s"/>
    <s v="Cereal"/>
    <n v="3.9221964285714281"/>
  </r>
  <r>
    <n v="2014"/>
    <s v="Orissa"/>
    <s v="Balasore"/>
    <x v="2"/>
    <n v="70"/>
    <n v="714.29"/>
    <m/>
    <s v="Low"/>
    <s v="Small"/>
    <x v="0"/>
    <s v="2010s"/>
    <s v="Pulse"/>
    <n v="10.204142857142857"/>
  </r>
  <r>
    <n v="2015"/>
    <s v="Orissa"/>
    <s v="Balasore"/>
    <x v="0"/>
    <n v="383520"/>
    <n v="2042.92"/>
    <m/>
    <s v="Medium"/>
    <s v="Large"/>
    <x v="0"/>
    <s v="2010s"/>
    <s v="Cereal"/>
    <n v="5.3267626199415942E-3"/>
  </r>
  <r>
    <n v="2015"/>
    <s v="Orissa"/>
    <s v="Balasore"/>
    <x v="1"/>
    <n v="470"/>
    <n v="2170.21"/>
    <m/>
    <s v="Medium"/>
    <s v="Small"/>
    <x v="0"/>
    <s v="2010s"/>
    <s v="Cereal"/>
    <n v="4.617468085106383"/>
  </r>
  <r>
    <n v="2015"/>
    <s v="Orissa"/>
    <s v="Balasore"/>
    <x v="2"/>
    <n v="90"/>
    <n v="777.78"/>
    <m/>
    <s v="Low"/>
    <s v="Small"/>
    <x v="0"/>
    <s v="2010s"/>
    <s v="Pulse"/>
    <n v="8.6419999999999995"/>
  </r>
  <r>
    <n v="2016"/>
    <s v="Orissa"/>
    <s v="Balasore"/>
    <x v="0"/>
    <n v="377780"/>
    <n v="2916.14"/>
    <m/>
    <s v="Medium"/>
    <s v="Large"/>
    <x v="0"/>
    <s v="2010s"/>
    <s v="Cereal"/>
    <n v="7.7191487108899358E-3"/>
  </r>
  <r>
    <n v="2016"/>
    <s v="Orissa"/>
    <s v="Balasore"/>
    <x v="1"/>
    <n v="550"/>
    <n v="2236.36"/>
    <m/>
    <s v="Medium"/>
    <s v="Small"/>
    <x v="0"/>
    <s v="2010s"/>
    <s v="Cereal"/>
    <n v="4.0661090909090909"/>
  </r>
  <r>
    <n v="2016"/>
    <s v="Orissa"/>
    <s v="Balasore"/>
    <x v="2"/>
    <n v="70"/>
    <n v="857.14"/>
    <m/>
    <s v="Low"/>
    <s v="Small"/>
    <x v="0"/>
    <s v="2010s"/>
    <s v="Pulse"/>
    <n v="12.244857142857143"/>
  </r>
  <r>
    <n v="2017"/>
    <s v="Orissa"/>
    <s v="Balasore"/>
    <x v="0"/>
    <n v="370150"/>
    <n v="2163.91"/>
    <m/>
    <s v="Medium"/>
    <s v="Large"/>
    <x v="0"/>
    <s v="2010s"/>
    <s v="Cereal"/>
    <n v="5.8460353910576787E-3"/>
  </r>
  <r>
    <n v="2017"/>
    <s v="Orissa"/>
    <s v="Balasore"/>
    <x v="1"/>
    <n v="320"/>
    <n v="2281.25"/>
    <m/>
    <s v="Medium"/>
    <s v="Small"/>
    <x v="0"/>
    <s v="2010s"/>
    <s v="Cereal"/>
    <n v="7.12890625"/>
  </r>
  <r>
    <n v="2017"/>
    <s v="Orissa"/>
    <s v="Balasore"/>
    <x v="2"/>
    <n v="200"/>
    <n v="950"/>
    <m/>
    <s v="Low"/>
    <s v="Small"/>
    <x v="0"/>
    <s v="2010s"/>
    <s v="Pulse"/>
    <n v="4.75"/>
  </r>
  <r>
    <n v="2008"/>
    <s v="Orissa"/>
    <s v="Bolangir"/>
    <x v="0"/>
    <n v="340480"/>
    <n v="1640.07"/>
    <m/>
    <s v="Medium"/>
    <s v="Large"/>
    <x v="0"/>
    <s v="2000s"/>
    <s v="Cereal"/>
    <n v="4.8169349154135333E-3"/>
  </r>
  <r>
    <n v="2008"/>
    <s v="Orissa"/>
    <s v="Bolangir"/>
    <x v="1"/>
    <n v="4080"/>
    <n v="1276.96"/>
    <m/>
    <s v="Medium"/>
    <s v="Medium"/>
    <x v="0"/>
    <s v="2000s"/>
    <s v="Cereal"/>
    <n v="0.31298039215686274"/>
  </r>
  <r>
    <n v="2008"/>
    <s v="Orissa"/>
    <s v="Bolangir"/>
    <x v="2"/>
    <n v="1800"/>
    <n v="755.56"/>
    <m/>
    <s v="Low"/>
    <s v="Medium"/>
    <x v="0"/>
    <s v="2000s"/>
    <s v="Pulse"/>
    <n v="0.41975555555555555"/>
  </r>
  <r>
    <n v="2008"/>
    <s v="Orissa"/>
    <s v="Bolangir"/>
    <x v="3"/>
    <n v="21940"/>
    <n v="339.11"/>
    <m/>
    <s v="Low"/>
    <s v="Large"/>
    <x v="0"/>
    <s v="2000s"/>
    <s v="Fiber"/>
    <n v="1.5456244302643574E-2"/>
  </r>
  <r>
    <n v="2009"/>
    <s v="Orissa"/>
    <s v="Bolangir"/>
    <x v="0"/>
    <n v="348350"/>
    <n v="1845.64"/>
    <m/>
    <s v="Medium"/>
    <s v="Large"/>
    <x v="0"/>
    <s v="2000s"/>
    <s v="Cereal"/>
    <n v="5.2982345342328123E-3"/>
  </r>
  <r>
    <n v="2009"/>
    <s v="Orissa"/>
    <s v="Bolangir"/>
    <x v="1"/>
    <n v="4160"/>
    <n v="1300.48"/>
    <m/>
    <s v="Medium"/>
    <s v="Medium"/>
    <x v="0"/>
    <s v="2000s"/>
    <s v="Cereal"/>
    <n v="0.31261538461538463"/>
  </r>
  <r>
    <n v="2009"/>
    <s v="Orissa"/>
    <s v="Bolangir"/>
    <x v="2"/>
    <n v="1890"/>
    <n v="783.07"/>
    <m/>
    <s v="Low"/>
    <s v="Medium"/>
    <x v="0"/>
    <s v="2000s"/>
    <s v="Pulse"/>
    <n v="0.41432275132275137"/>
  </r>
  <r>
    <n v="2009"/>
    <s v="Orissa"/>
    <s v="Bolangir"/>
    <x v="3"/>
    <n v="19150"/>
    <n v="427.68"/>
    <m/>
    <s v="Low"/>
    <s v="Large"/>
    <x v="0"/>
    <s v="2000s"/>
    <s v="Fiber"/>
    <n v="2.2333159268929505E-2"/>
  </r>
  <r>
    <n v="2010"/>
    <s v="Orissa"/>
    <s v="Bolangir"/>
    <x v="0"/>
    <n v="340570"/>
    <n v="2105.38"/>
    <m/>
    <s v="Medium"/>
    <s v="Large"/>
    <x v="0"/>
    <s v="2010s"/>
    <s v="Cereal"/>
    <n v="6.1819302933317673E-3"/>
  </r>
  <r>
    <n v="2010"/>
    <s v="Orissa"/>
    <s v="Bolangir"/>
    <x v="1"/>
    <n v="6380"/>
    <n v="2070.5300000000002"/>
    <m/>
    <s v="Medium"/>
    <s v="Large"/>
    <x v="0"/>
    <s v="2010s"/>
    <s v="Cereal"/>
    <n v="0.32453448275862073"/>
  </r>
  <r>
    <n v="2010"/>
    <s v="Orissa"/>
    <s v="Bolangir"/>
    <x v="2"/>
    <n v="2560"/>
    <n v="656.25"/>
    <m/>
    <s v="Low"/>
    <s v="Medium"/>
    <x v="0"/>
    <s v="2010s"/>
    <s v="Pulse"/>
    <n v="0.25634765625"/>
  </r>
  <r>
    <n v="2010"/>
    <s v="Orissa"/>
    <s v="Bolangir"/>
    <x v="3"/>
    <n v="30040"/>
    <n v="618.51"/>
    <m/>
    <s v="Low"/>
    <s v="Large"/>
    <x v="0"/>
    <s v="2010s"/>
    <s v="Fiber"/>
    <n v="2.058954727030626E-2"/>
  </r>
  <r>
    <n v="2011"/>
    <s v="Orissa"/>
    <s v="Bolangir"/>
    <x v="0"/>
    <n v="306310"/>
    <n v="1191.28"/>
    <m/>
    <s v="Medium"/>
    <s v="Large"/>
    <x v="0"/>
    <s v="2010s"/>
    <s v="Cereal"/>
    <n v="3.8891319251738435E-3"/>
  </r>
  <r>
    <n v="2011"/>
    <s v="Orissa"/>
    <s v="Bolangir"/>
    <x v="1"/>
    <n v="7190"/>
    <n v="2112.66"/>
    <m/>
    <s v="Medium"/>
    <s v="Large"/>
    <x v="0"/>
    <s v="2010s"/>
    <s v="Cereal"/>
    <n v="0.29383310152990261"/>
  </r>
  <r>
    <n v="2011"/>
    <s v="Orissa"/>
    <s v="Bolangir"/>
    <x v="2"/>
    <n v="1870"/>
    <n v="732.62"/>
    <m/>
    <s v="Low"/>
    <s v="Medium"/>
    <x v="0"/>
    <s v="2010s"/>
    <s v="Pulse"/>
    <n v="0.39177540106951869"/>
  </r>
  <r>
    <n v="2011"/>
    <s v="Orissa"/>
    <s v="Bolangir"/>
    <x v="3"/>
    <n v="37190"/>
    <n v="300.89"/>
    <m/>
    <s v="Low"/>
    <s v="Large"/>
    <x v="0"/>
    <s v="2010s"/>
    <s v="Fiber"/>
    <n v="8.0906157569239044E-3"/>
  </r>
  <r>
    <n v="2012"/>
    <s v="Orissa"/>
    <s v="Bolangir"/>
    <x v="0"/>
    <n v="330840"/>
    <n v="3606.49"/>
    <m/>
    <s v="High"/>
    <s v="Large"/>
    <x v="0"/>
    <s v="2010s"/>
    <s v="Cereal"/>
    <n v="1.0901009551444806E-2"/>
  </r>
  <r>
    <n v="2012"/>
    <s v="Orissa"/>
    <s v="Bolangir"/>
    <x v="1"/>
    <n v="7120"/>
    <n v="2188.1999999999998"/>
    <m/>
    <s v="Medium"/>
    <s v="Large"/>
    <x v="0"/>
    <s v="2010s"/>
    <s v="Cereal"/>
    <n v="0.30733146067415729"/>
  </r>
  <r>
    <n v="2012"/>
    <s v="Orissa"/>
    <s v="Bolangir"/>
    <x v="2"/>
    <n v="1650"/>
    <n v="921.21"/>
    <m/>
    <s v="Low"/>
    <s v="Medium"/>
    <x v="0"/>
    <s v="2010s"/>
    <s v="Pulse"/>
    <n v="0.55830909090909098"/>
  </r>
  <r>
    <n v="2012"/>
    <s v="Orissa"/>
    <s v="Bolangir"/>
    <x v="3"/>
    <n v="40850"/>
    <n v="468.54"/>
    <m/>
    <s v="Low"/>
    <s v="Large"/>
    <x v="0"/>
    <s v="2010s"/>
    <s v="Fiber"/>
    <n v="1.1469767441860465E-2"/>
  </r>
  <r>
    <n v="2013"/>
    <s v="Orissa"/>
    <s v="Bolangir"/>
    <x v="0"/>
    <n v="340900"/>
    <n v="3142.45"/>
    <m/>
    <s v="High"/>
    <s v="Large"/>
    <x v="0"/>
    <s v="2010s"/>
    <s v="Cereal"/>
    <n v="9.2180991493106476E-3"/>
  </r>
  <r>
    <n v="2013"/>
    <s v="Orissa"/>
    <s v="Bolangir"/>
    <x v="1"/>
    <n v="8030"/>
    <n v="2399.75"/>
    <m/>
    <s v="Medium"/>
    <s v="Large"/>
    <x v="0"/>
    <s v="2010s"/>
    <s v="Cereal"/>
    <n v="0.29884806973848071"/>
  </r>
  <r>
    <n v="2013"/>
    <s v="Orissa"/>
    <s v="Bolangir"/>
    <x v="2"/>
    <n v="1520"/>
    <n v="815.79"/>
    <m/>
    <s v="Low"/>
    <s v="Medium"/>
    <x v="0"/>
    <s v="2010s"/>
    <s v="Pulse"/>
    <n v="0.53670394736842097"/>
  </r>
  <r>
    <n v="2013"/>
    <s v="Orissa"/>
    <s v="Bolangir"/>
    <x v="3"/>
    <n v="43270"/>
    <n v="440.26"/>
    <m/>
    <s v="Low"/>
    <s v="Large"/>
    <x v="0"/>
    <s v="2010s"/>
    <s v="Fiber"/>
    <n v="1.0174716893921886E-2"/>
  </r>
  <r>
    <n v="2014"/>
    <s v="Orissa"/>
    <s v="Bolangir"/>
    <x v="0"/>
    <n v="334450"/>
    <n v="3208.79"/>
    <m/>
    <s v="High"/>
    <s v="Large"/>
    <x v="0"/>
    <s v="2010s"/>
    <s v="Cereal"/>
    <n v="9.5942293317386757E-3"/>
  </r>
  <r>
    <n v="2014"/>
    <s v="Orissa"/>
    <s v="Bolangir"/>
    <x v="1"/>
    <n v="6030"/>
    <n v="2436.15"/>
    <m/>
    <s v="Medium"/>
    <s v="Large"/>
    <x v="0"/>
    <s v="2010s"/>
    <s v="Cereal"/>
    <n v="0.40400497512437811"/>
  </r>
  <r>
    <n v="2014"/>
    <s v="Orissa"/>
    <s v="Bolangir"/>
    <x v="2"/>
    <n v="1440"/>
    <n v="805.56"/>
    <m/>
    <s v="Low"/>
    <s v="Medium"/>
    <x v="0"/>
    <s v="2010s"/>
    <s v="Pulse"/>
    <n v="0.55941666666666667"/>
  </r>
  <r>
    <n v="2014"/>
    <s v="Orissa"/>
    <s v="Bolangir"/>
    <x v="3"/>
    <n v="39890"/>
    <n v="435.7"/>
    <m/>
    <s v="Low"/>
    <s v="Large"/>
    <x v="0"/>
    <s v="2010s"/>
    <s v="Fiber"/>
    <n v="1.0922536976685887E-2"/>
  </r>
  <r>
    <n v="2015"/>
    <s v="Orissa"/>
    <s v="Bolangir"/>
    <x v="0"/>
    <n v="323730"/>
    <n v="1579.68"/>
    <m/>
    <s v="Medium"/>
    <s v="Large"/>
    <x v="0"/>
    <s v="2010s"/>
    <s v="Cereal"/>
    <n v="4.8796219071448434E-3"/>
  </r>
  <r>
    <n v="2015"/>
    <s v="Orissa"/>
    <s v="Bolangir"/>
    <x v="1"/>
    <n v="5590"/>
    <n v="2484.79"/>
    <m/>
    <s v="Medium"/>
    <s v="Large"/>
    <x v="0"/>
    <s v="2010s"/>
    <s v="Cereal"/>
    <n v="0.44450626118067976"/>
  </r>
  <r>
    <n v="2015"/>
    <s v="Orissa"/>
    <s v="Bolangir"/>
    <x v="2"/>
    <n v="1170"/>
    <n v="871.79"/>
    <m/>
    <s v="Low"/>
    <s v="Medium"/>
    <x v="0"/>
    <s v="2010s"/>
    <s v="Pulse"/>
    <n v="0.74511965811965808"/>
  </r>
  <r>
    <n v="2015"/>
    <s v="Orissa"/>
    <s v="Bolangir"/>
    <x v="3"/>
    <n v="33220"/>
    <n v="376.28"/>
    <m/>
    <s v="Low"/>
    <s v="Large"/>
    <x v="0"/>
    <s v="2010s"/>
    <s v="Fiber"/>
    <n v="1.1326911499096929E-2"/>
  </r>
  <r>
    <n v="2016"/>
    <s v="Orissa"/>
    <s v="Bolangir"/>
    <x v="0"/>
    <n v="332240"/>
    <n v="2658.38"/>
    <m/>
    <s v="Medium"/>
    <s v="Large"/>
    <x v="0"/>
    <s v="2010s"/>
    <s v="Cereal"/>
    <n v="8.0013845412954497E-3"/>
  </r>
  <r>
    <n v="2016"/>
    <s v="Orissa"/>
    <s v="Bolangir"/>
    <x v="1"/>
    <n v="7000"/>
    <n v="2680"/>
    <m/>
    <s v="Medium"/>
    <s v="Large"/>
    <x v="0"/>
    <s v="2010s"/>
    <s v="Cereal"/>
    <n v="0.38285714285714284"/>
  </r>
  <r>
    <n v="2016"/>
    <s v="Orissa"/>
    <s v="Bolangir"/>
    <x v="2"/>
    <n v="1320"/>
    <n v="825.76"/>
    <m/>
    <s v="Low"/>
    <s v="Medium"/>
    <x v="0"/>
    <s v="2010s"/>
    <s v="Pulse"/>
    <n v="0.62557575757575756"/>
  </r>
  <r>
    <n v="2016"/>
    <s v="Orissa"/>
    <s v="Bolangir"/>
    <x v="3"/>
    <n v="38090"/>
    <n v="2841.43"/>
    <m/>
    <s v="Medium"/>
    <s v="Large"/>
    <x v="0"/>
    <s v="2010s"/>
    <s v="Fiber"/>
    <n v="7.4597794696770803E-2"/>
  </r>
  <r>
    <n v="2017"/>
    <s v="Orissa"/>
    <s v="Bolangir"/>
    <x v="0"/>
    <n v="284700"/>
    <n v="1490.83"/>
    <m/>
    <s v="Medium"/>
    <s v="Large"/>
    <x v="0"/>
    <s v="2010s"/>
    <s v="Cereal"/>
    <n v="5.2364945556726376E-3"/>
  </r>
  <r>
    <n v="2017"/>
    <s v="Orissa"/>
    <s v="Bolangir"/>
    <x v="1"/>
    <n v="7460"/>
    <n v="2859.25"/>
    <m/>
    <s v="Medium"/>
    <s v="Large"/>
    <x v="0"/>
    <s v="2010s"/>
    <s v="Cereal"/>
    <n v="0.3832774798927614"/>
  </r>
  <r>
    <n v="2017"/>
    <s v="Orissa"/>
    <s v="Bolangir"/>
    <x v="2"/>
    <n v="1340"/>
    <n v="791.04"/>
    <m/>
    <s v="Low"/>
    <s v="Medium"/>
    <x v="0"/>
    <s v="2010s"/>
    <s v="Pulse"/>
    <n v="0.59032835820895524"/>
  </r>
  <r>
    <n v="2017"/>
    <s v="Orissa"/>
    <s v="Bolangir"/>
    <x v="3"/>
    <n v="43560"/>
    <n v="2820.48"/>
    <m/>
    <s v="Medium"/>
    <s v="Large"/>
    <x v="0"/>
    <s v="2010s"/>
    <s v="Fiber"/>
    <n v="6.4749311294765841E-2"/>
  </r>
  <r>
    <n v="2008"/>
    <s v="Orissa"/>
    <s v="Cuttack"/>
    <x v="0"/>
    <n v="506070"/>
    <n v="1544.19"/>
    <m/>
    <s v="Medium"/>
    <s v="Large"/>
    <x v="0"/>
    <s v="2000s"/>
    <s v="Cereal"/>
    <n v="3.0513367715928629E-3"/>
  </r>
  <r>
    <n v="2008"/>
    <s v="Orissa"/>
    <s v="Cuttack"/>
    <x v="1"/>
    <n v="5770"/>
    <n v="1336.22"/>
    <m/>
    <s v="Medium"/>
    <s v="Large"/>
    <x v="0"/>
    <s v="2000s"/>
    <s v="Cereal"/>
    <n v="0.23158058925476604"/>
  </r>
  <r>
    <n v="2008"/>
    <s v="Orissa"/>
    <s v="Cuttack"/>
    <x v="2"/>
    <n v="710"/>
    <n v="647.89"/>
    <m/>
    <s v="Low"/>
    <s v="Small"/>
    <x v="0"/>
    <s v="2000s"/>
    <s v="Pulse"/>
    <n v="0.91252112676056341"/>
  </r>
  <r>
    <n v="2009"/>
    <s v="Orissa"/>
    <s v="Cuttack"/>
    <x v="0"/>
    <n v="510240"/>
    <n v="1889.68"/>
    <m/>
    <s v="Medium"/>
    <s v="Large"/>
    <x v="0"/>
    <s v="2000s"/>
    <s v="Cereal"/>
    <n v="3.7035120727500785E-3"/>
  </r>
  <r>
    <n v="2009"/>
    <s v="Orissa"/>
    <s v="Cuttack"/>
    <x v="1"/>
    <n v="5380"/>
    <n v="1204.46"/>
    <m/>
    <s v="Medium"/>
    <s v="Large"/>
    <x v="0"/>
    <s v="2000s"/>
    <s v="Cereal"/>
    <n v="0.22387732342007435"/>
  </r>
  <r>
    <n v="2009"/>
    <s v="Orissa"/>
    <s v="Cuttack"/>
    <x v="2"/>
    <n v="880"/>
    <n v="647.73"/>
    <m/>
    <s v="Low"/>
    <s v="Small"/>
    <x v="0"/>
    <s v="2000s"/>
    <s v="Pulse"/>
    <n v="0.73605681818181823"/>
  </r>
  <r>
    <n v="2010"/>
    <s v="Orissa"/>
    <s v="Cuttack"/>
    <x v="0"/>
    <n v="484390"/>
    <n v="1514.3"/>
    <m/>
    <s v="Medium"/>
    <s v="Large"/>
    <x v="0"/>
    <s v="2010s"/>
    <s v="Cereal"/>
    <n v="3.1261999628398604E-3"/>
  </r>
  <r>
    <n v="2010"/>
    <s v="Orissa"/>
    <s v="Cuttack"/>
    <x v="1"/>
    <n v="5440"/>
    <n v="1226.0999999999999"/>
    <m/>
    <s v="Medium"/>
    <s v="Large"/>
    <x v="0"/>
    <s v="2010s"/>
    <s v="Cereal"/>
    <n v="0.22538602941176469"/>
  </r>
  <r>
    <n v="2010"/>
    <s v="Orissa"/>
    <s v="Cuttack"/>
    <x v="2"/>
    <n v="730"/>
    <n v="616.44000000000005"/>
    <m/>
    <s v="Low"/>
    <s v="Small"/>
    <x v="0"/>
    <s v="2010s"/>
    <s v="Pulse"/>
    <n v="0.84443835616438367"/>
  </r>
  <r>
    <n v="2011"/>
    <s v="Orissa"/>
    <s v="Cuttack"/>
    <x v="0"/>
    <n v="476080"/>
    <n v="1691.63"/>
    <m/>
    <s v="Medium"/>
    <s v="Large"/>
    <x v="0"/>
    <s v="2010s"/>
    <s v="Cereal"/>
    <n v="3.5532473533859857E-3"/>
  </r>
  <r>
    <n v="2011"/>
    <s v="Orissa"/>
    <s v="Cuttack"/>
    <x v="1"/>
    <n v="5210"/>
    <n v="1714.01"/>
    <m/>
    <s v="Medium"/>
    <s v="Large"/>
    <x v="0"/>
    <s v="2010s"/>
    <s v="Cereal"/>
    <n v="0.32898464491362761"/>
  </r>
  <r>
    <n v="2011"/>
    <s v="Orissa"/>
    <s v="Cuttack"/>
    <x v="2"/>
    <n v="750"/>
    <n v="506.67"/>
    <m/>
    <s v="Low"/>
    <s v="Small"/>
    <x v="0"/>
    <s v="2010s"/>
    <s v="Pulse"/>
    <n v="0.67556000000000005"/>
  </r>
  <r>
    <n v="2012"/>
    <s v="Orissa"/>
    <s v="Cuttack"/>
    <x v="0"/>
    <n v="468800"/>
    <n v="2296.67"/>
    <m/>
    <s v="Medium"/>
    <s v="Large"/>
    <x v="0"/>
    <s v="2010s"/>
    <s v="Cereal"/>
    <n v="4.8990401023890785E-3"/>
  </r>
  <r>
    <n v="2012"/>
    <s v="Orissa"/>
    <s v="Cuttack"/>
    <x v="1"/>
    <n v="5800"/>
    <n v="1872.41"/>
    <m/>
    <s v="Medium"/>
    <s v="Large"/>
    <x v="0"/>
    <s v="2010s"/>
    <s v="Cereal"/>
    <n v="0.32282931034482759"/>
  </r>
  <r>
    <n v="2012"/>
    <s v="Orissa"/>
    <s v="Cuttack"/>
    <x v="2"/>
    <n v="750"/>
    <n v="693.33"/>
    <m/>
    <s v="Low"/>
    <s v="Small"/>
    <x v="0"/>
    <s v="2010s"/>
    <s v="Pulse"/>
    <n v="0.92444000000000004"/>
  </r>
  <r>
    <n v="2013"/>
    <s v="Orissa"/>
    <s v="Cuttack"/>
    <x v="0"/>
    <n v="462490"/>
    <n v="1362.88"/>
    <m/>
    <s v="Medium"/>
    <s v="Large"/>
    <x v="0"/>
    <s v="2010s"/>
    <s v="Cereal"/>
    <n v="2.9468312828385482E-3"/>
  </r>
  <r>
    <n v="2013"/>
    <s v="Orissa"/>
    <s v="Cuttack"/>
    <x v="1"/>
    <n v="5100"/>
    <n v="2117.65"/>
    <m/>
    <s v="Medium"/>
    <s v="Large"/>
    <x v="0"/>
    <s v="2010s"/>
    <s v="Cereal"/>
    <n v="0.41522549019607846"/>
  </r>
  <r>
    <n v="2013"/>
    <s v="Orissa"/>
    <s v="Cuttack"/>
    <x v="2"/>
    <n v="740"/>
    <n v="702.7"/>
    <m/>
    <s v="Low"/>
    <s v="Small"/>
    <x v="0"/>
    <s v="2010s"/>
    <s v="Pulse"/>
    <n v="0.94959459459459461"/>
  </r>
  <r>
    <n v="2014"/>
    <s v="Orissa"/>
    <s v="Cuttack"/>
    <x v="0"/>
    <n v="461620"/>
    <n v="1971.56"/>
    <m/>
    <s v="Medium"/>
    <s v="Large"/>
    <x v="0"/>
    <s v="2010s"/>
    <s v="Cereal"/>
    <n v="4.2709587972791473E-3"/>
  </r>
  <r>
    <n v="2014"/>
    <s v="Orissa"/>
    <s v="Cuttack"/>
    <x v="1"/>
    <n v="4170"/>
    <n v="2040.77"/>
    <m/>
    <s v="Medium"/>
    <s v="Medium"/>
    <x v="0"/>
    <s v="2010s"/>
    <s v="Cereal"/>
    <n v="0.48939328537170262"/>
  </r>
  <r>
    <n v="2014"/>
    <s v="Orissa"/>
    <s v="Cuttack"/>
    <x v="2"/>
    <n v="660"/>
    <n v="712.12"/>
    <m/>
    <s v="Low"/>
    <s v="Small"/>
    <x v="0"/>
    <s v="2010s"/>
    <s v="Pulse"/>
    <n v="1.0789696969696969"/>
  </r>
  <r>
    <n v="2015"/>
    <s v="Orissa"/>
    <s v="Cuttack"/>
    <x v="0"/>
    <n v="431390"/>
    <n v="1870"/>
    <m/>
    <s v="Medium"/>
    <s v="Large"/>
    <x v="0"/>
    <s v="2010s"/>
    <s v="Cereal"/>
    <n v="4.3348246366396994E-3"/>
  </r>
  <r>
    <n v="2015"/>
    <s v="Orissa"/>
    <s v="Cuttack"/>
    <x v="1"/>
    <n v="2920"/>
    <n v="2147.2600000000002"/>
    <m/>
    <s v="Medium"/>
    <s v="Medium"/>
    <x v="0"/>
    <s v="2010s"/>
    <s v="Cereal"/>
    <n v="0.73536301369863022"/>
  </r>
  <r>
    <n v="2015"/>
    <s v="Orissa"/>
    <s v="Cuttack"/>
    <x v="2"/>
    <n v="650"/>
    <n v="692.31"/>
    <m/>
    <s v="Low"/>
    <s v="Small"/>
    <x v="0"/>
    <s v="2010s"/>
    <s v="Pulse"/>
    <n v="1.0650923076923076"/>
  </r>
  <r>
    <n v="2016"/>
    <s v="Orissa"/>
    <s v="Cuttack"/>
    <x v="0"/>
    <n v="437400"/>
    <n v="2867.56"/>
    <m/>
    <s v="Medium"/>
    <s v="Large"/>
    <x v="0"/>
    <s v="2010s"/>
    <s v="Cereal"/>
    <n v="6.5559213534522173E-3"/>
  </r>
  <r>
    <n v="2016"/>
    <s v="Orissa"/>
    <s v="Cuttack"/>
    <x v="1"/>
    <n v="3390"/>
    <n v="2330.38"/>
    <m/>
    <s v="Medium"/>
    <s v="Medium"/>
    <x v="0"/>
    <s v="2010s"/>
    <s v="Cereal"/>
    <n v="0.68742772861356938"/>
  </r>
  <r>
    <n v="2016"/>
    <s v="Orissa"/>
    <s v="Cuttack"/>
    <x v="2"/>
    <n v="600"/>
    <n v="700"/>
    <m/>
    <s v="Low"/>
    <s v="Small"/>
    <x v="0"/>
    <s v="2010s"/>
    <s v="Pulse"/>
    <n v="1.1666666666666667"/>
  </r>
  <r>
    <n v="2017"/>
    <s v="Orissa"/>
    <s v="Cuttack"/>
    <x v="0"/>
    <n v="417200"/>
    <n v="1698.59"/>
    <m/>
    <s v="Medium"/>
    <s v="Large"/>
    <x v="0"/>
    <s v="2010s"/>
    <s v="Cereal"/>
    <n v="4.0714046021092997E-3"/>
  </r>
  <r>
    <n v="2017"/>
    <s v="Orissa"/>
    <s v="Cuttack"/>
    <x v="1"/>
    <n v="3440"/>
    <n v="2412.79"/>
    <m/>
    <s v="Medium"/>
    <s v="Medium"/>
    <x v="0"/>
    <s v="2010s"/>
    <s v="Cereal"/>
    <n v="0.70139244186046512"/>
  </r>
  <r>
    <n v="2017"/>
    <s v="Orissa"/>
    <s v="Cuttack"/>
    <x v="2"/>
    <n v="900"/>
    <n v="822.22"/>
    <m/>
    <s v="Low"/>
    <s v="Small"/>
    <x v="0"/>
    <s v="2010s"/>
    <s v="Pulse"/>
    <n v="0.91357777777777782"/>
  </r>
  <r>
    <n v="2008"/>
    <s v="Orissa"/>
    <s v="Dhenkanal"/>
    <x v="0"/>
    <n v="210970"/>
    <n v="1514.1"/>
    <m/>
    <s v="Medium"/>
    <s v="Large"/>
    <x v="0"/>
    <s v="2000s"/>
    <s v="Cereal"/>
    <n v="7.1768497890695353E-3"/>
  </r>
  <r>
    <n v="2008"/>
    <s v="Orissa"/>
    <s v="Dhenkanal"/>
    <x v="1"/>
    <n v="6990"/>
    <n v="1008.58"/>
    <m/>
    <s v="Medium"/>
    <s v="Large"/>
    <x v="0"/>
    <s v="2000s"/>
    <s v="Cereal"/>
    <n v="0.14428898426323319"/>
  </r>
  <r>
    <n v="2008"/>
    <s v="Orissa"/>
    <s v="Dhenkanal"/>
    <x v="2"/>
    <n v="2170"/>
    <n v="529.95000000000005"/>
    <m/>
    <s v="Low"/>
    <s v="Medium"/>
    <x v="0"/>
    <s v="2000s"/>
    <s v="Pulse"/>
    <n v="0.24421658986175118"/>
  </r>
  <r>
    <n v="2009"/>
    <s v="Orissa"/>
    <s v="Dhenkanal"/>
    <x v="0"/>
    <n v="214470"/>
    <n v="1288.67"/>
    <m/>
    <s v="Medium"/>
    <s v="Large"/>
    <x v="0"/>
    <s v="2000s"/>
    <s v="Cereal"/>
    <n v="6.0086259150463938E-3"/>
  </r>
  <r>
    <n v="2009"/>
    <s v="Orissa"/>
    <s v="Dhenkanal"/>
    <x v="1"/>
    <n v="6940"/>
    <n v="1164.27"/>
    <m/>
    <s v="Medium"/>
    <s v="Large"/>
    <x v="0"/>
    <s v="2000s"/>
    <s v="Cereal"/>
    <n v="0.16776224783861671"/>
  </r>
  <r>
    <n v="2009"/>
    <s v="Orissa"/>
    <s v="Dhenkanal"/>
    <x v="2"/>
    <n v="2400"/>
    <n v="700"/>
    <m/>
    <s v="Low"/>
    <s v="Medium"/>
    <x v="0"/>
    <s v="2000s"/>
    <s v="Pulse"/>
    <n v="0.29166666666666669"/>
  </r>
  <r>
    <n v="2010"/>
    <s v="Orissa"/>
    <s v="Dhenkanal"/>
    <x v="0"/>
    <n v="176240"/>
    <n v="1009.99"/>
    <m/>
    <s v="Medium"/>
    <s v="Large"/>
    <x v="0"/>
    <s v="2010s"/>
    <s v="Cereal"/>
    <n v="5.7307648660916933E-3"/>
  </r>
  <r>
    <n v="2010"/>
    <s v="Orissa"/>
    <s v="Dhenkanal"/>
    <x v="1"/>
    <n v="7200"/>
    <n v="2398.61"/>
    <m/>
    <s v="Medium"/>
    <s v="Large"/>
    <x v="0"/>
    <s v="2010s"/>
    <s v="Cereal"/>
    <n v="0.33314027777777777"/>
  </r>
  <r>
    <n v="2010"/>
    <s v="Orissa"/>
    <s v="Dhenkanal"/>
    <x v="2"/>
    <n v="2340"/>
    <n v="709.4"/>
    <m/>
    <s v="Low"/>
    <s v="Medium"/>
    <x v="0"/>
    <s v="2010s"/>
    <s v="Pulse"/>
    <n v="0.30316239316239313"/>
  </r>
  <r>
    <n v="2011"/>
    <s v="Orissa"/>
    <s v="Dhenkanal"/>
    <x v="0"/>
    <n v="172260"/>
    <n v="1591.78"/>
    <m/>
    <s v="Medium"/>
    <s v="Large"/>
    <x v="0"/>
    <s v="2010s"/>
    <s v="Cereal"/>
    <n v="9.240566585394171E-3"/>
  </r>
  <r>
    <n v="2011"/>
    <s v="Orissa"/>
    <s v="Dhenkanal"/>
    <x v="1"/>
    <n v="7530"/>
    <n v="1463.48"/>
    <m/>
    <s v="Medium"/>
    <s v="Large"/>
    <x v="0"/>
    <s v="2010s"/>
    <s v="Cereal"/>
    <n v="0.19435325365205844"/>
  </r>
  <r>
    <n v="2011"/>
    <s v="Orissa"/>
    <s v="Dhenkanal"/>
    <x v="2"/>
    <n v="2390"/>
    <n v="715.48"/>
    <m/>
    <s v="Low"/>
    <s v="Medium"/>
    <x v="0"/>
    <s v="2010s"/>
    <s v="Pulse"/>
    <n v="0.29936401673640167"/>
  </r>
  <r>
    <n v="2012"/>
    <s v="Orissa"/>
    <s v="Dhenkanal"/>
    <x v="0"/>
    <n v="167900"/>
    <n v="2395.65"/>
    <m/>
    <s v="Medium"/>
    <s v="Large"/>
    <x v="0"/>
    <s v="2010s"/>
    <s v="Cereal"/>
    <n v="1.4268314472900537E-2"/>
  </r>
  <r>
    <n v="2012"/>
    <s v="Orissa"/>
    <s v="Dhenkanal"/>
    <x v="1"/>
    <n v="7610"/>
    <n v="1542.71"/>
    <m/>
    <s v="Medium"/>
    <s v="Large"/>
    <x v="0"/>
    <s v="2010s"/>
    <s v="Cereal"/>
    <n v="0.20272141918528253"/>
  </r>
  <r>
    <n v="2012"/>
    <s v="Orissa"/>
    <s v="Dhenkanal"/>
    <x v="2"/>
    <n v="2510"/>
    <n v="701.2"/>
    <m/>
    <s v="Low"/>
    <s v="Medium"/>
    <x v="0"/>
    <s v="2010s"/>
    <s v="Pulse"/>
    <n v="0.27936254980079683"/>
  </r>
  <r>
    <n v="2013"/>
    <s v="Orissa"/>
    <s v="Dhenkanal"/>
    <x v="0"/>
    <n v="171290"/>
    <n v="2327.2800000000002"/>
    <m/>
    <s v="Medium"/>
    <s v="Large"/>
    <x v="0"/>
    <s v="2010s"/>
    <s v="Cereal"/>
    <n v="1.3586782649308193E-2"/>
  </r>
  <r>
    <n v="2013"/>
    <s v="Orissa"/>
    <s v="Dhenkanal"/>
    <x v="1"/>
    <n v="8480"/>
    <n v="1875"/>
    <m/>
    <s v="Medium"/>
    <s v="Large"/>
    <x v="0"/>
    <s v="2010s"/>
    <s v="Cereal"/>
    <n v="0.22110849056603774"/>
  </r>
  <r>
    <n v="2013"/>
    <s v="Orissa"/>
    <s v="Dhenkanal"/>
    <x v="2"/>
    <n v="2660"/>
    <n v="736.84"/>
    <m/>
    <s v="Low"/>
    <s v="Medium"/>
    <x v="0"/>
    <s v="2010s"/>
    <s v="Pulse"/>
    <n v="0.27700751879699248"/>
  </r>
  <r>
    <n v="2014"/>
    <s v="Orissa"/>
    <s v="Dhenkanal"/>
    <x v="0"/>
    <n v="188900"/>
    <n v="2916.2"/>
    <m/>
    <s v="Medium"/>
    <s v="Large"/>
    <x v="0"/>
    <s v="2010s"/>
    <s v="Cereal"/>
    <n v="1.5437797776601375E-2"/>
  </r>
  <r>
    <n v="2014"/>
    <s v="Orissa"/>
    <s v="Dhenkanal"/>
    <x v="1"/>
    <n v="8210"/>
    <n v="1876.98"/>
    <m/>
    <s v="Medium"/>
    <s v="Large"/>
    <x v="0"/>
    <s v="2010s"/>
    <s v="Cereal"/>
    <n v="0.22862119366626066"/>
  </r>
  <r>
    <n v="2014"/>
    <s v="Orissa"/>
    <s v="Dhenkanal"/>
    <x v="2"/>
    <n v="2610"/>
    <n v="743.3"/>
    <m/>
    <s v="Low"/>
    <s v="Medium"/>
    <x v="0"/>
    <s v="2010s"/>
    <s v="Pulse"/>
    <n v="0.2847892720306513"/>
  </r>
  <r>
    <n v="2015"/>
    <s v="Orissa"/>
    <s v="Dhenkanal"/>
    <x v="0"/>
    <n v="165510"/>
    <n v="1208.02"/>
    <m/>
    <s v="Medium"/>
    <s v="Large"/>
    <x v="0"/>
    <s v="2010s"/>
    <s v="Cereal"/>
    <n v="7.2987734880067667E-3"/>
  </r>
  <r>
    <n v="2015"/>
    <s v="Orissa"/>
    <s v="Dhenkanal"/>
    <x v="1"/>
    <n v="9620"/>
    <n v="1891.89"/>
    <m/>
    <s v="Medium"/>
    <s v="Large"/>
    <x v="0"/>
    <s v="2010s"/>
    <s v="Cereal"/>
    <n v="0.19666216216216217"/>
  </r>
  <r>
    <n v="2015"/>
    <s v="Orissa"/>
    <s v="Dhenkanal"/>
    <x v="2"/>
    <n v="2050"/>
    <n v="751.22"/>
    <m/>
    <s v="Low"/>
    <s v="Medium"/>
    <x v="0"/>
    <s v="2010s"/>
    <s v="Pulse"/>
    <n v="0.36644878048780488"/>
  </r>
  <r>
    <n v="2016"/>
    <s v="Orissa"/>
    <s v="Dhenkanal"/>
    <x v="0"/>
    <n v="154210"/>
    <n v="2592.2399999999998"/>
    <m/>
    <s v="Medium"/>
    <s v="Large"/>
    <x v="0"/>
    <s v="2010s"/>
    <s v="Cereal"/>
    <n v="1.6809804811620515E-2"/>
  </r>
  <r>
    <n v="2016"/>
    <s v="Orissa"/>
    <s v="Dhenkanal"/>
    <x v="1"/>
    <n v="8940"/>
    <n v="2244.9699999999998"/>
    <m/>
    <s v="Medium"/>
    <s v="Large"/>
    <x v="0"/>
    <s v="2010s"/>
    <s v="Cereal"/>
    <n v="0.2511152125279642"/>
  </r>
  <r>
    <n v="2016"/>
    <s v="Orissa"/>
    <s v="Dhenkanal"/>
    <x v="2"/>
    <n v="2250"/>
    <n v="706.67"/>
    <m/>
    <s v="Low"/>
    <s v="Medium"/>
    <x v="0"/>
    <s v="2010s"/>
    <s v="Pulse"/>
    <n v="0.31407555555555555"/>
  </r>
  <r>
    <n v="2017"/>
    <s v="Orissa"/>
    <s v="Dhenkanal"/>
    <x v="0"/>
    <n v="154310"/>
    <n v="1369.39"/>
    <m/>
    <s v="Medium"/>
    <s v="Large"/>
    <x v="0"/>
    <s v="2010s"/>
    <s v="Cereal"/>
    <n v="8.8742790486682661E-3"/>
  </r>
  <r>
    <n v="2017"/>
    <s v="Orissa"/>
    <s v="Dhenkanal"/>
    <x v="1"/>
    <n v="8220"/>
    <n v="2456.1999999999998"/>
    <m/>
    <s v="Medium"/>
    <s v="Large"/>
    <x v="0"/>
    <s v="2010s"/>
    <s v="Cereal"/>
    <n v="0.29880778588807783"/>
  </r>
  <r>
    <n v="2017"/>
    <s v="Orissa"/>
    <s v="Dhenkanal"/>
    <x v="2"/>
    <n v="1900"/>
    <n v="768.42"/>
    <m/>
    <s v="Low"/>
    <s v="Medium"/>
    <x v="0"/>
    <s v="2010s"/>
    <s v="Pulse"/>
    <n v="0.40443157894736842"/>
  </r>
  <r>
    <n v="2008"/>
    <s v="Orissa"/>
    <s v="Ganjam"/>
    <x v="0"/>
    <n v="311940"/>
    <n v="1661.09"/>
    <m/>
    <s v="Medium"/>
    <s v="Large"/>
    <x v="0"/>
    <s v="2000s"/>
    <s v="Cereal"/>
    <n v="5.3250304545745973E-3"/>
  </r>
  <r>
    <n v="2008"/>
    <s v="Orissa"/>
    <s v="Ganjam"/>
    <x v="1"/>
    <n v="18570"/>
    <n v="1449.11"/>
    <m/>
    <s v="Medium"/>
    <s v="Large"/>
    <x v="0"/>
    <s v="2000s"/>
    <s v="Cereal"/>
    <n v="7.8035002692514802E-2"/>
  </r>
  <r>
    <n v="2008"/>
    <s v="Orissa"/>
    <s v="Ganjam"/>
    <x v="2"/>
    <n v="380"/>
    <n v="684.21"/>
    <m/>
    <s v="Low"/>
    <s v="Small"/>
    <x v="0"/>
    <s v="2000s"/>
    <s v="Pulse"/>
    <n v="1.8005526315789475"/>
  </r>
  <r>
    <n v="2008"/>
    <s v="Orissa"/>
    <s v="Ganjam"/>
    <x v="3"/>
    <n v="1770"/>
    <n v="355.93"/>
    <m/>
    <s v="Low"/>
    <s v="Medium"/>
    <x v="0"/>
    <s v="2000s"/>
    <s v="Fiber"/>
    <n v="0.201090395480226"/>
  </r>
  <r>
    <n v="2009"/>
    <s v="Orissa"/>
    <s v="Ganjam"/>
    <x v="0"/>
    <n v="311550"/>
    <n v="1991.33"/>
    <m/>
    <s v="Medium"/>
    <s v="Large"/>
    <x v="0"/>
    <s v="2000s"/>
    <s v="Cereal"/>
    <n v="6.3916867276520625E-3"/>
  </r>
  <r>
    <n v="2009"/>
    <s v="Orissa"/>
    <s v="Ganjam"/>
    <x v="1"/>
    <n v="18510"/>
    <n v="1407.35"/>
    <m/>
    <s v="Medium"/>
    <s v="Large"/>
    <x v="0"/>
    <s v="2000s"/>
    <s v="Cereal"/>
    <n v="7.6031874662344678E-2"/>
  </r>
  <r>
    <n v="2009"/>
    <s v="Orissa"/>
    <s v="Ganjam"/>
    <x v="2"/>
    <n v="520"/>
    <n v="826.92"/>
    <m/>
    <s v="Low"/>
    <s v="Small"/>
    <x v="0"/>
    <s v="2000s"/>
    <s v="Pulse"/>
    <n v="1.5902307692307691"/>
  </r>
  <r>
    <n v="2009"/>
    <s v="Orissa"/>
    <s v="Ganjam"/>
    <x v="3"/>
    <n v="1740"/>
    <n v="333.33"/>
    <m/>
    <s v="Low"/>
    <s v="Medium"/>
    <x v="0"/>
    <s v="2000s"/>
    <s v="Fiber"/>
    <n v="0.19156896551724137"/>
  </r>
  <r>
    <n v="2010"/>
    <s v="Orissa"/>
    <s v="Ganjam"/>
    <x v="0"/>
    <n v="312260"/>
    <n v="1648.88"/>
    <m/>
    <s v="Medium"/>
    <s v="Large"/>
    <x v="0"/>
    <s v="2010s"/>
    <s v="Cereal"/>
    <n v="5.2804714020367642E-3"/>
  </r>
  <r>
    <n v="2010"/>
    <s v="Orissa"/>
    <s v="Ganjam"/>
    <x v="1"/>
    <n v="20950"/>
    <n v="1557.04"/>
    <m/>
    <s v="Medium"/>
    <s v="Large"/>
    <x v="0"/>
    <s v="2010s"/>
    <s v="Cereal"/>
    <n v="7.43217183770883E-2"/>
  </r>
  <r>
    <n v="2010"/>
    <s v="Orissa"/>
    <s v="Ganjam"/>
    <x v="2"/>
    <n v="490"/>
    <n v="816.33"/>
    <m/>
    <s v="Low"/>
    <s v="Small"/>
    <x v="0"/>
    <s v="2010s"/>
    <s v="Pulse"/>
    <n v="1.6659795918367348"/>
  </r>
  <r>
    <n v="2010"/>
    <s v="Orissa"/>
    <s v="Ganjam"/>
    <x v="3"/>
    <n v="1940"/>
    <n v="283.51"/>
    <m/>
    <s v="Low"/>
    <s v="Medium"/>
    <x v="0"/>
    <s v="2010s"/>
    <s v="Fiber"/>
    <n v="0.14613917525773196"/>
  </r>
  <r>
    <n v="2011"/>
    <s v="Orissa"/>
    <s v="Ganjam"/>
    <x v="0"/>
    <n v="298380"/>
    <n v="647.79999999999995"/>
    <m/>
    <s v="Low"/>
    <s v="Large"/>
    <x v="0"/>
    <s v="2010s"/>
    <s v="Cereal"/>
    <n v="2.1710570413566591E-3"/>
  </r>
  <r>
    <n v="2011"/>
    <s v="Orissa"/>
    <s v="Ganjam"/>
    <x v="1"/>
    <n v="22470"/>
    <n v="1921.67"/>
    <m/>
    <s v="Medium"/>
    <s v="Large"/>
    <x v="0"/>
    <s v="2010s"/>
    <s v="Cereal"/>
    <n v="8.5521584334668443E-2"/>
  </r>
  <r>
    <n v="2011"/>
    <s v="Orissa"/>
    <s v="Ganjam"/>
    <x v="2"/>
    <n v="240"/>
    <n v="750"/>
    <m/>
    <s v="Low"/>
    <s v="Small"/>
    <x v="0"/>
    <s v="2010s"/>
    <s v="Pulse"/>
    <n v="3.125"/>
  </r>
  <r>
    <n v="2011"/>
    <s v="Orissa"/>
    <s v="Ganjam"/>
    <x v="3"/>
    <n v="2330"/>
    <n v="274.68"/>
    <m/>
    <s v="Low"/>
    <s v="Medium"/>
    <x v="0"/>
    <s v="2010s"/>
    <s v="Fiber"/>
    <n v="0.11788841201716739"/>
  </r>
  <r>
    <n v="2012"/>
    <s v="Orissa"/>
    <s v="Ganjam"/>
    <x v="0"/>
    <n v="289290"/>
    <n v="1817.69"/>
    <m/>
    <s v="Medium"/>
    <s v="Large"/>
    <x v="0"/>
    <s v="2010s"/>
    <s v="Cereal"/>
    <n v="6.2832797538801893E-3"/>
  </r>
  <r>
    <n v="2012"/>
    <s v="Orissa"/>
    <s v="Ganjam"/>
    <x v="1"/>
    <n v="23820"/>
    <n v="1992.02"/>
    <m/>
    <s v="Medium"/>
    <s v="Large"/>
    <x v="0"/>
    <s v="2010s"/>
    <s v="Cereal"/>
    <n v="8.3628043660789256E-2"/>
  </r>
  <r>
    <n v="2012"/>
    <s v="Orissa"/>
    <s v="Ganjam"/>
    <x v="2"/>
    <n v="300"/>
    <n v="866.67"/>
    <m/>
    <s v="Low"/>
    <s v="Small"/>
    <x v="0"/>
    <s v="2010s"/>
    <s v="Pulse"/>
    <n v="2.8889"/>
  </r>
  <r>
    <n v="2012"/>
    <s v="Orissa"/>
    <s v="Ganjam"/>
    <x v="3"/>
    <n v="2680"/>
    <n v="414.18"/>
    <m/>
    <s v="Low"/>
    <s v="Medium"/>
    <x v="0"/>
    <s v="2010s"/>
    <s v="Fiber"/>
    <n v="0.15454477611940298"/>
  </r>
  <r>
    <n v="2013"/>
    <s v="Orissa"/>
    <s v="Ganjam"/>
    <x v="0"/>
    <n v="289880"/>
    <n v="435.28"/>
    <m/>
    <s v="Low"/>
    <s v="Large"/>
    <x v="0"/>
    <s v="2010s"/>
    <s v="Cereal"/>
    <n v="1.5015868635297363E-3"/>
  </r>
  <r>
    <n v="2013"/>
    <s v="Orissa"/>
    <s v="Ganjam"/>
    <x v="1"/>
    <n v="25260"/>
    <n v="2389.5500000000002"/>
    <m/>
    <s v="Medium"/>
    <s v="Large"/>
    <x v="0"/>
    <s v="2010s"/>
    <s v="Cereal"/>
    <n v="9.459817893903405E-2"/>
  </r>
  <r>
    <n v="2013"/>
    <s v="Orissa"/>
    <s v="Ganjam"/>
    <x v="2"/>
    <n v="420"/>
    <n v="809.52"/>
    <m/>
    <s v="Low"/>
    <s v="Small"/>
    <x v="0"/>
    <s v="2010s"/>
    <s v="Pulse"/>
    <n v="1.9274285714285715"/>
  </r>
  <r>
    <n v="2013"/>
    <s v="Orissa"/>
    <s v="Ganjam"/>
    <x v="3"/>
    <n v="2140"/>
    <n v="341.12"/>
    <m/>
    <s v="Low"/>
    <s v="Medium"/>
    <x v="0"/>
    <s v="2010s"/>
    <s v="Fiber"/>
    <n v="0.1594018691588785"/>
  </r>
  <r>
    <n v="2014"/>
    <s v="Orissa"/>
    <s v="Ganjam"/>
    <x v="0"/>
    <n v="301930"/>
    <n v="2558.54"/>
    <m/>
    <s v="Medium"/>
    <s v="Large"/>
    <x v="0"/>
    <s v="2010s"/>
    <s v="Cereal"/>
    <n v="8.4739509157751788E-3"/>
  </r>
  <r>
    <n v="2014"/>
    <s v="Orissa"/>
    <s v="Ganjam"/>
    <x v="1"/>
    <n v="25860"/>
    <n v="2389.4"/>
    <m/>
    <s v="Medium"/>
    <s v="Large"/>
    <x v="0"/>
    <s v="2010s"/>
    <s v="Cereal"/>
    <n v="9.2397525135344161E-2"/>
  </r>
  <r>
    <n v="2014"/>
    <s v="Orissa"/>
    <s v="Ganjam"/>
    <x v="2"/>
    <n v="400"/>
    <n v="825"/>
    <m/>
    <s v="Low"/>
    <s v="Small"/>
    <x v="0"/>
    <s v="2010s"/>
    <s v="Pulse"/>
    <n v="2.0625"/>
  </r>
  <r>
    <n v="2014"/>
    <s v="Orissa"/>
    <s v="Ganjam"/>
    <x v="3"/>
    <n v="2340"/>
    <n v="418.8"/>
    <m/>
    <s v="Low"/>
    <s v="Medium"/>
    <x v="0"/>
    <s v="2010s"/>
    <s v="Fiber"/>
    <n v="0.17897435897435898"/>
  </r>
  <r>
    <n v="2015"/>
    <s v="Orissa"/>
    <s v="Ganjam"/>
    <x v="0"/>
    <n v="279060"/>
    <n v="1797.21"/>
    <m/>
    <s v="Medium"/>
    <s v="Large"/>
    <x v="0"/>
    <s v="2010s"/>
    <s v="Cereal"/>
    <n v="6.4402279079767795E-3"/>
  </r>
  <r>
    <n v="2015"/>
    <s v="Orissa"/>
    <s v="Ganjam"/>
    <x v="1"/>
    <n v="23000"/>
    <n v="2405.2199999999998"/>
    <m/>
    <s v="Medium"/>
    <s v="Large"/>
    <x v="0"/>
    <s v="2010s"/>
    <s v="Cereal"/>
    <n v="0.10457478260869564"/>
  </r>
  <r>
    <n v="2015"/>
    <s v="Orissa"/>
    <s v="Ganjam"/>
    <x v="2"/>
    <n v="460"/>
    <n v="804.35"/>
    <m/>
    <s v="Low"/>
    <s v="Small"/>
    <x v="0"/>
    <s v="2010s"/>
    <s v="Pulse"/>
    <n v="1.7485869565217391"/>
  </r>
  <r>
    <n v="2015"/>
    <s v="Orissa"/>
    <s v="Ganjam"/>
    <x v="3"/>
    <n v="2420"/>
    <n v="384.3"/>
    <m/>
    <s v="Low"/>
    <s v="Medium"/>
    <x v="0"/>
    <s v="2010s"/>
    <s v="Fiber"/>
    <n v="0.15880165289256198"/>
  </r>
  <r>
    <n v="2016"/>
    <s v="Orissa"/>
    <s v="Ganjam"/>
    <x v="0"/>
    <n v="285920"/>
    <n v="2797.11"/>
    <m/>
    <s v="Medium"/>
    <s v="Large"/>
    <x v="0"/>
    <s v="2010s"/>
    <s v="Cereal"/>
    <n v="9.7828413542249588E-3"/>
  </r>
  <r>
    <n v="2016"/>
    <s v="Orissa"/>
    <s v="Ganjam"/>
    <x v="1"/>
    <n v="28770"/>
    <n v="2938.83"/>
    <m/>
    <s v="Medium"/>
    <s v="Large"/>
    <x v="0"/>
    <s v="2010s"/>
    <s v="Cereal"/>
    <n v="0.10214911366006256"/>
  </r>
  <r>
    <n v="2016"/>
    <s v="Orissa"/>
    <s v="Ganjam"/>
    <x v="2"/>
    <n v="420"/>
    <n v="809.52"/>
    <m/>
    <s v="Low"/>
    <s v="Small"/>
    <x v="0"/>
    <s v="2010s"/>
    <s v="Pulse"/>
    <n v="1.9274285714285715"/>
  </r>
  <r>
    <n v="2016"/>
    <s v="Orissa"/>
    <s v="Ganjam"/>
    <x v="3"/>
    <n v="2250"/>
    <n v="2382.2199999999998"/>
    <m/>
    <s v="Medium"/>
    <s v="Medium"/>
    <x v="0"/>
    <s v="2010s"/>
    <s v="Fiber"/>
    <n v="1.0587644444444444"/>
  </r>
  <r>
    <n v="2017"/>
    <s v="Orissa"/>
    <s v="Ganjam"/>
    <x v="0"/>
    <n v="243240"/>
    <n v="1656.14"/>
    <m/>
    <s v="Medium"/>
    <s v="Large"/>
    <x v="0"/>
    <s v="2010s"/>
    <s v="Cereal"/>
    <n v="6.8086663377733931E-3"/>
  </r>
  <r>
    <n v="2017"/>
    <s v="Orissa"/>
    <s v="Ganjam"/>
    <x v="1"/>
    <n v="30910"/>
    <n v="2915.24"/>
    <m/>
    <s v="Medium"/>
    <s v="Large"/>
    <x v="0"/>
    <s v="2010s"/>
    <s v="Cereal"/>
    <n v="9.4313814299579413E-2"/>
  </r>
  <r>
    <n v="2017"/>
    <s v="Orissa"/>
    <s v="Ganjam"/>
    <x v="2"/>
    <n v="500"/>
    <n v="960"/>
    <m/>
    <s v="Low"/>
    <s v="Small"/>
    <x v="0"/>
    <s v="2010s"/>
    <s v="Pulse"/>
    <n v="1.92"/>
  </r>
  <r>
    <n v="2017"/>
    <s v="Orissa"/>
    <s v="Ganjam"/>
    <x v="3"/>
    <n v="2390"/>
    <n v="2857.74"/>
    <m/>
    <s v="Medium"/>
    <s v="Medium"/>
    <x v="0"/>
    <s v="2010s"/>
    <s v="Fiber"/>
    <n v="1.1957071129707113"/>
  </r>
  <r>
    <n v="2008"/>
    <s v="Orissa"/>
    <s v="Kalahandi"/>
    <x v="0"/>
    <n v="373800"/>
    <n v="1339.57"/>
    <m/>
    <s v="Medium"/>
    <s v="Large"/>
    <x v="0"/>
    <s v="2000s"/>
    <s v="Cereal"/>
    <n v="3.5836543606206526E-3"/>
  </r>
  <r>
    <n v="2008"/>
    <s v="Orissa"/>
    <s v="Kalahandi"/>
    <x v="1"/>
    <n v="21850"/>
    <n v="1538.22"/>
    <m/>
    <s v="Medium"/>
    <s v="Large"/>
    <x v="0"/>
    <s v="2000s"/>
    <s v="Cereal"/>
    <n v="7.0399084668192224E-2"/>
  </r>
  <r>
    <n v="2008"/>
    <s v="Orissa"/>
    <s v="Kalahandi"/>
    <x v="2"/>
    <n v="13400"/>
    <n v="651.49"/>
    <m/>
    <s v="Low"/>
    <s v="Large"/>
    <x v="0"/>
    <s v="2000s"/>
    <s v="Pulse"/>
    <n v="4.8618656716417914E-2"/>
  </r>
  <r>
    <n v="2008"/>
    <s v="Orissa"/>
    <s v="Kalahandi"/>
    <x v="3"/>
    <n v="21140"/>
    <n v="361.4"/>
    <m/>
    <s v="Low"/>
    <s v="Large"/>
    <x v="0"/>
    <s v="2000s"/>
    <s v="Fiber"/>
    <n v="1.7095553453169345E-2"/>
  </r>
  <r>
    <n v="2009"/>
    <s v="Orissa"/>
    <s v="Kalahandi"/>
    <x v="0"/>
    <n v="380230"/>
    <n v="1451.25"/>
    <m/>
    <s v="Medium"/>
    <s v="Large"/>
    <x v="0"/>
    <s v="2000s"/>
    <s v="Cereal"/>
    <n v="3.8167687978328908E-3"/>
  </r>
  <r>
    <n v="2009"/>
    <s v="Orissa"/>
    <s v="Kalahandi"/>
    <x v="1"/>
    <n v="22620"/>
    <n v="2230.33"/>
    <m/>
    <s v="Medium"/>
    <s v="Large"/>
    <x v="0"/>
    <s v="2000s"/>
    <s v="Cereal"/>
    <n v="9.8599911582670202E-2"/>
  </r>
  <r>
    <n v="2009"/>
    <s v="Orissa"/>
    <s v="Kalahandi"/>
    <x v="2"/>
    <n v="17530"/>
    <n v="784.37"/>
    <m/>
    <s v="Low"/>
    <s v="Large"/>
    <x v="0"/>
    <s v="2000s"/>
    <s v="Pulse"/>
    <n v="4.4744438106103825E-2"/>
  </r>
  <r>
    <n v="2009"/>
    <s v="Orissa"/>
    <s v="Kalahandi"/>
    <x v="3"/>
    <n v="20340"/>
    <n v="334.81"/>
    <m/>
    <s v="Low"/>
    <s v="Large"/>
    <x v="0"/>
    <s v="2000s"/>
    <s v="Fiber"/>
    <n v="1.6460668633235004E-2"/>
  </r>
  <r>
    <n v="2010"/>
    <s v="Orissa"/>
    <s v="Kalahandi"/>
    <x v="0"/>
    <n v="380470"/>
    <n v="2206.8000000000002"/>
    <m/>
    <s v="Medium"/>
    <s v="Large"/>
    <x v="0"/>
    <s v="2010s"/>
    <s v="Cereal"/>
    <n v="5.8001944962809164E-3"/>
  </r>
  <r>
    <n v="2010"/>
    <s v="Orissa"/>
    <s v="Kalahandi"/>
    <x v="1"/>
    <n v="24300"/>
    <n v="2535.8000000000002"/>
    <m/>
    <s v="Medium"/>
    <s v="Large"/>
    <x v="0"/>
    <s v="2010s"/>
    <s v="Cereal"/>
    <n v="0.10435390946502059"/>
  </r>
  <r>
    <n v="2010"/>
    <s v="Orissa"/>
    <s v="Kalahandi"/>
    <x v="2"/>
    <n v="15190"/>
    <n v="855.17"/>
    <m/>
    <s v="Low"/>
    <s v="Large"/>
    <x v="0"/>
    <s v="2010s"/>
    <s v="Pulse"/>
    <n v="5.6298222514812375E-2"/>
  </r>
  <r>
    <n v="2010"/>
    <s v="Orissa"/>
    <s v="Kalahandi"/>
    <x v="3"/>
    <n v="28740"/>
    <n v="552.54"/>
    <m/>
    <s v="Low"/>
    <s v="Large"/>
    <x v="0"/>
    <s v="2010s"/>
    <s v="Fiber"/>
    <n v="1.9225469728601251E-2"/>
  </r>
  <r>
    <n v="2011"/>
    <s v="Orissa"/>
    <s v="Kalahandi"/>
    <x v="0"/>
    <n v="313100"/>
    <n v="911.05"/>
    <m/>
    <s v="Low"/>
    <s v="Large"/>
    <x v="0"/>
    <s v="2010s"/>
    <s v="Cereal"/>
    <n v="2.9097732353880546E-3"/>
  </r>
  <r>
    <n v="2011"/>
    <s v="Orissa"/>
    <s v="Kalahandi"/>
    <x v="1"/>
    <n v="22760"/>
    <n v="3396.75"/>
    <m/>
    <s v="High"/>
    <s v="Large"/>
    <x v="0"/>
    <s v="2010s"/>
    <s v="Cereal"/>
    <n v="0.14924209138840069"/>
  </r>
  <r>
    <n v="2011"/>
    <s v="Orissa"/>
    <s v="Kalahandi"/>
    <x v="2"/>
    <n v="14430"/>
    <n v="787.94"/>
    <m/>
    <s v="Low"/>
    <s v="Large"/>
    <x v="0"/>
    <s v="2010s"/>
    <s v="Pulse"/>
    <n v="5.4604296604296609E-2"/>
  </r>
  <r>
    <n v="2011"/>
    <s v="Orissa"/>
    <s v="Kalahandi"/>
    <x v="3"/>
    <n v="39780"/>
    <n v="470.34"/>
    <m/>
    <s v="Low"/>
    <s v="Large"/>
    <x v="0"/>
    <s v="2010s"/>
    <s v="Fiber"/>
    <n v="1.1823529411764705E-2"/>
  </r>
  <r>
    <n v="2012"/>
    <s v="Orissa"/>
    <s v="Kalahandi"/>
    <x v="0"/>
    <n v="355500"/>
    <n v="2422.08"/>
    <m/>
    <s v="Medium"/>
    <s v="Large"/>
    <x v="0"/>
    <s v="2010s"/>
    <s v="Cereal"/>
    <n v="6.8131645569620251E-3"/>
  </r>
  <r>
    <n v="2012"/>
    <s v="Orissa"/>
    <s v="Kalahandi"/>
    <x v="1"/>
    <n v="25730"/>
    <n v="3382.04"/>
    <m/>
    <s v="High"/>
    <s v="Large"/>
    <x v="0"/>
    <s v="2010s"/>
    <s v="Cereal"/>
    <n v="0.13144345122425186"/>
  </r>
  <r>
    <n v="2012"/>
    <s v="Orissa"/>
    <s v="Kalahandi"/>
    <x v="2"/>
    <n v="15770"/>
    <n v="881.42"/>
    <m/>
    <s v="Low"/>
    <s v="Large"/>
    <x v="0"/>
    <s v="2010s"/>
    <s v="Pulse"/>
    <n v="5.5892200380469242E-2"/>
  </r>
  <r>
    <n v="2012"/>
    <s v="Orissa"/>
    <s v="Kalahandi"/>
    <x v="3"/>
    <n v="47460"/>
    <n v="484.83"/>
    <m/>
    <s v="Low"/>
    <s v="Large"/>
    <x v="0"/>
    <s v="2010s"/>
    <s v="Fiber"/>
    <n v="1.0215549936788875E-2"/>
  </r>
  <r>
    <n v="2013"/>
    <s v="Orissa"/>
    <s v="Kalahandi"/>
    <x v="0"/>
    <n v="353280"/>
    <n v="2351.9299999999998"/>
    <m/>
    <s v="Medium"/>
    <s v="Large"/>
    <x v="0"/>
    <s v="2010s"/>
    <s v="Cereal"/>
    <n v="6.6574105525362311E-3"/>
  </r>
  <r>
    <n v="2013"/>
    <s v="Orissa"/>
    <s v="Kalahandi"/>
    <x v="1"/>
    <n v="29100"/>
    <n v="3371.13"/>
    <m/>
    <s v="High"/>
    <s v="Large"/>
    <x v="0"/>
    <s v="2010s"/>
    <s v="Cereal"/>
    <n v="0.11584639175257733"/>
  </r>
  <r>
    <n v="2013"/>
    <s v="Orissa"/>
    <s v="Kalahandi"/>
    <x v="2"/>
    <n v="17780"/>
    <n v="838.58"/>
    <m/>
    <s v="Low"/>
    <s v="Large"/>
    <x v="0"/>
    <s v="2010s"/>
    <s v="Pulse"/>
    <n v="4.7164229471316085E-2"/>
  </r>
  <r>
    <n v="2013"/>
    <s v="Orissa"/>
    <s v="Kalahandi"/>
    <x v="3"/>
    <n v="48220"/>
    <n v="333.89"/>
    <m/>
    <s v="Low"/>
    <s v="Large"/>
    <x v="0"/>
    <s v="2010s"/>
    <s v="Fiber"/>
    <n v="6.924305267523849E-3"/>
  </r>
  <r>
    <n v="2014"/>
    <s v="Orissa"/>
    <s v="Kalahandi"/>
    <x v="0"/>
    <n v="328610"/>
    <n v="2270.75"/>
    <m/>
    <s v="Medium"/>
    <s v="Large"/>
    <x v="0"/>
    <s v="2010s"/>
    <s v="Cereal"/>
    <n v="6.9101670673442682E-3"/>
  </r>
  <r>
    <n v="2014"/>
    <s v="Orissa"/>
    <s v="Kalahandi"/>
    <x v="1"/>
    <n v="28900"/>
    <n v="3372.66"/>
    <m/>
    <s v="High"/>
    <s v="Large"/>
    <x v="0"/>
    <s v="2010s"/>
    <s v="Cereal"/>
    <n v="0.11670103806228373"/>
  </r>
  <r>
    <n v="2014"/>
    <s v="Orissa"/>
    <s v="Kalahandi"/>
    <x v="2"/>
    <n v="17310"/>
    <n v="841.71"/>
    <m/>
    <s v="Low"/>
    <s v="Large"/>
    <x v="0"/>
    <s v="2010s"/>
    <s v="Pulse"/>
    <n v="4.8625649913344893E-2"/>
  </r>
  <r>
    <n v="2014"/>
    <s v="Orissa"/>
    <s v="Kalahandi"/>
    <x v="3"/>
    <n v="50240"/>
    <n v="374.8"/>
    <m/>
    <s v="Low"/>
    <s v="Large"/>
    <x v="0"/>
    <s v="2010s"/>
    <s v="Fiber"/>
    <n v="7.4601910828025484E-3"/>
  </r>
  <r>
    <n v="2015"/>
    <s v="Orissa"/>
    <s v="Kalahandi"/>
    <x v="0"/>
    <n v="291630"/>
    <n v="1032.03"/>
    <m/>
    <s v="Medium"/>
    <s v="Large"/>
    <x v="0"/>
    <s v="2010s"/>
    <s v="Cereal"/>
    <n v="3.5388334533484208E-3"/>
  </r>
  <r>
    <n v="2015"/>
    <s v="Orissa"/>
    <s v="Kalahandi"/>
    <x v="1"/>
    <n v="24860"/>
    <n v="3542.24"/>
    <m/>
    <s v="High"/>
    <s v="Large"/>
    <x v="0"/>
    <s v="2010s"/>
    <s v="Cereal"/>
    <n v="0.14248753016894608"/>
  </r>
  <r>
    <n v="2015"/>
    <s v="Orissa"/>
    <s v="Kalahandi"/>
    <x v="2"/>
    <n v="13850"/>
    <n v="870.76"/>
    <m/>
    <s v="Low"/>
    <s v="Large"/>
    <x v="0"/>
    <s v="2010s"/>
    <s v="Pulse"/>
    <n v="6.2870758122743675E-2"/>
  </r>
  <r>
    <n v="2015"/>
    <s v="Orissa"/>
    <s v="Kalahandi"/>
    <x v="3"/>
    <n v="51540"/>
    <n v="369.03"/>
    <m/>
    <s v="Low"/>
    <s v="Large"/>
    <x v="0"/>
    <s v="2010s"/>
    <s v="Fiber"/>
    <n v="7.1600698486612331E-3"/>
  </r>
  <r>
    <n v="2016"/>
    <s v="Orissa"/>
    <s v="Kalahandi"/>
    <x v="0"/>
    <n v="318390"/>
    <n v="2097.46"/>
    <m/>
    <s v="Medium"/>
    <s v="Large"/>
    <x v="0"/>
    <s v="2010s"/>
    <s v="Cereal"/>
    <n v="6.5877069003423471E-3"/>
  </r>
  <r>
    <n v="2016"/>
    <s v="Orissa"/>
    <s v="Kalahandi"/>
    <x v="1"/>
    <n v="19580"/>
    <n v="3221.65"/>
    <m/>
    <s v="High"/>
    <s v="Large"/>
    <x v="0"/>
    <s v="2010s"/>
    <s v="Cereal"/>
    <n v="0.16453779366700716"/>
  </r>
  <r>
    <n v="2016"/>
    <s v="Orissa"/>
    <s v="Kalahandi"/>
    <x v="2"/>
    <n v="16410"/>
    <n v="818.4"/>
    <m/>
    <s v="Low"/>
    <s v="Large"/>
    <x v="0"/>
    <s v="2010s"/>
    <s v="Pulse"/>
    <n v="4.9872029250457035E-2"/>
  </r>
  <r>
    <n v="2016"/>
    <s v="Orissa"/>
    <s v="Kalahandi"/>
    <x v="3"/>
    <n v="60080"/>
    <n v="2832.89"/>
    <m/>
    <s v="Medium"/>
    <s v="Large"/>
    <x v="0"/>
    <s v="2010s"/>
    <s v="Fiber"/>
    <n v="4.7151964047936083E-2"/>
  </r>
  <r>
    <n v="2017"/>
    <s v="Orissa"/>
    <s v="Kalahandi"/>
    <x v="0"/>
    <n v="288760"/>
    <n v="1695.35"/>
    <m/>
    <s v="Medium"/>
    <s v="Large"/>
    <x v="0"/>
    <s v="2010s"/>
    <s v="Cereal"/>
    <n v="5.8711386618645238E-3"/>
  </r>
  <r>
    <n v="2017"/>
    <s v="Orissa"/>
    <s v="Kalahandi"/>
    <x v="1"/>
    <n v="15900"/>
    <n v="2935.85"/>
    <m/>
    <s v="Medium"/>
    <s v="Large"/>
    <x v="0"/>
    <s v="2010s"/>
    <s v="Cereal"/>
    <n v="0.18464465408805031"/>
  </r>
  <r>
    <n v="2017"/>
    <s v="Orissa"/>
    <s v="Kalahandi"/>
    <x v="2"/>
    <n v="12100"/>
    <n v="808.26"/>
    <m/>
    <s v="Low"/>
    <s v="Large"/>
    <x v="0"/>
    <s v="2010s"/>
    <s v="Pulse"/>
    <n v="6.6798347107438011E-2"/>
  </r>
  <r>
    <n v="2017"/>
    <s v="Orissa"/>
    <s v="Kalahandi"/>
    <x v="3"/>
    <n v="62530"/>
    <n v="2829.52"/>
    <m/>
    <s v="Medium"/>
    <s v="Large"/>
    <x v="0"/>
    <s v="2010s"/>
    <s v="Fiber"/>
    <n v="4.525059971213817E-2"/>
  </r>
  <r>
    <n v="2008"/>
    <s v="Orissa"/>
    <s v="Keonjhar"/>
    <x v="0"/>
    <n v="207160"/>
    <n v="1341.96"/>
    <m/>
    <s v="Medium"/>
    <s v="Large"/>
    <x v="0"/>
    <s v="2000s"/>
    <s v="Cereal"/>
    <n v="6.4778914848426343E-3"/>
  </r>
  <r>
    <n v="2008"/>
    <s v="Orissa"/>
    <s v="Keonjhar"/>
    <x v="1"/>
    <n v="27430"/>
    <n v="1035.73"/>
    <m/>
    <s v="Medium"/>
    <s v="Large"/>
    <x v="0"/>
    <s v="2000s"/>
    <s v="Cereal"/>
    <n v="3.7759022967553776E-2"/>
  </r>
  <r>
    <n v="2008"/>
    <s v="Orissa"/>
    <s v="Keonjhar"/>
    <x v="2"/>
    <n v="3470"/>
    <n v="968.3"/>
    <m/>
    <s v="Low"/>
    <s v="Medium"/>
    <x v="0"/>
    <s v="2000s"/>
    <s v="Pulse"/>
    <n v="0.27904899135446687"/>
  </r>
  <r>
    <n v="2009"/>
    <s v="Orissa"/>
    <s v="Keonjhar"/>
    <x v="0"/>
    <n v="195510"/>
    <n v="1443.25"/>
    <m/>
    <s v="Medium"/>
    <s v="Large"/>
    <x v="0"/>
    <s v="2000s"/>
    <s v="Cereal"/>
    <n v="7.3819753465295896E-3"/>
  </r>
  <r>
    <n v="2009"/>
    <s v="Orissa"/>
    <s v="Keonjhar"/>
    <x v="1"/>
    <n v="27250"/>
    <n v="1446.61"/>
    <m/>
    <s v="Medium"/>
    <s v="Large"/>
    <x v="0"/>
    <s v="2000s"/>
    <s v="Cereal"/>
    <n v="5.3086605504587152E-2"/>
  </r>
  <r>
    <n v="2009"/>
    <s v="Orissa"/>
    <s v="Keonjhar"/>
    <x v="2"/>
    <n v="4220"/>
    <n v="1092.42"/>
    <m/>
    <s v="Medium"/>
    <s v="Medium"/>
    <x v="0"/>
    <s v="2000s"/>
    <s v="Pulse"/>
    <n v="0.25886729857819907"/>
  </r>
  <r>
    <n v="2010"/>
    <s v="Orissa"/>
    <s v="Keonjhar"/>
    <x v="0"/>
    <n v="181570"/>
    <n v="1073.8"/>
    <m/>
    <s v="Medium"/>
    <s v="Large"/>
    <x v="0"/>
    <s v="2010s"/>
    <s v="Cereal"/>
    <n v="5.9139725725615459E-3"/>
  </r>
  <r>
    <n v="2010"/>
    <s v="Orissa"/>
    <s v="Keonjhar"/>
    <x v="1"/>
    <n v="27800"/>
    <n v="1719.06"/>
    <m/>
    <s v="Medium"/>
    <s v="Large"/>
    <x v="0"/>
    <s v="2010s"/>
    <s v="Cereal"/>
    <n v="6.1836690647482012E-2"/>
  </r>
  <r>
    <n v="2010"/>
    <s v="Orissa"/>
    <s v="Keonjhar"/>
    <x v="2"/>
    <n v="4290"/>
    <n v="1118.8800000000001"/>
    <m/>
    <s v="Medium"/>
    <s v="Medium"/>
    <x v="0"/>
    <s v="2010s"/>
    <s v="Pulse"/>
    <n v="0.26081118881118881"/>
  </r>
  <r>
    <n v="2011"/>
    <s v="Orissa"/>
    <s v="Keonjhar"/>
    <x v="0"/>
    <n v="171460"/>
    <n v="1713.11"/>
    <m/>
    <s v="Medium"/>
    <s v="Large"/>
    <x v="0"/>
    <s v="2010s"/>
    <s v="Cereal"/>
    <n v="9.9913099265134721E-3"/>
  </r>
  <r>
    <n v="2011"/>
    <s v="Orissa"/>
    <s v="Keonjhar"/>
    <x v="1"/>
    <n v="24570"/>
    <n v="1431.83"/>
    <m/>
    <s v="Medium"/>
    <s v="Large"/>
    <x v="0"/>
    <s v="2010s"/>
    <s v="Cereal"/>
    <n v="5.8275539275539273E-2"/>
  </r>
  <r>
    <n v="2011"/>
    <s v="Orissa"/>
    <s v="Keonjhar"/>
    <x v="2"/>
    <n v="4240"/>
    <n v="1139.1500000000001"/>
    <m/>
    <s v="Medium"/>
    <s v="Medium"/>
    <x v="0"/>
    <s v="2010s"/>
    <s v="Pulse"/>
    <n v="0.26866745283018872"/>
  </r>
  <r>
    <n v="2012"/>
    <s v="Orissa"/>
    <s v="Keonjhar"/>
    <x v="0"/>
    <n v="170650"/>
    <n v="1664.17"/>
    <m/>
    <s v="Medium"/>
    <s v="Large"/>
    <x v="0"/>
    <s v="2010s"/>
    <s v="Cereal"/>
    <n v="9.7519484324641078E-3"/>
  </r>
  <r>
    <n v="2012"/>
    <s v="Orissa"/>
    <s v="Keonjhar"/>
    <x v="1"/>
    <n v="26650"/>
    <n v="1759.1"/>
    <m/>
    <s v="Medium"/>
    <s v="Large"/>
    <x v="0"/>
    <s v="2010s"/>
    <s v="Cereal"/>
    <n v="6.6007504690431512E-2"/>
  </r>
  <r>
    <n v="2012"/>
    <s v="Orissa"/>
    <s v="Keonjhar"/>
    <x v="2"/>
    <n v="3770"/>
    <n v="954.91"/>
    <m/>
    <s v="Low"/>
    <s v="Medium"/>
    <x v="0"/>
    <s v="2010s"/>
    <s v="Pulse"/>
    <n v="0.2532917771883289"/>
  </r>
  <r>
    <n v="2013"/>
    <s v="Orissa"/>
    <s v="Keonjhar"/>
    <x v="0"/>
    <n v="175370"/>
    <n v="1554.71"/>
    <m/>
    <s v="Medium"/>
    <s v="Large"/>
    <x v="0"/>
    <s v="2010s"/>
    <s v="Cereal"/>
    <n v="8.8653133375149688E-3"/>
  </r>
  <r>
    <n v="2013"/>
    <s v="Orissa"/>
    <s v="Keonjhar"/>
    <x v="1"/>
    <n v="24770"/>
    <n v="2418.65"/>
    <m/>
    <s v="Medium"/>
    <s v="Large"/>
    <x v="0"/>
    <s v="2010s"/>
    <s v="Cereal"/>
    <n v="9.7644327815906345E-2"/>
  </r>
  <r>
    <n v="2013"/>
    <s v="Orissa"/>
    <s v="Keonjhar"/>
    <x v="2"/>
    <n v="4330"/>
    <n v="886.84"/>
    <m/>
    <s v="Low"/>
    <s v="Medium"/>
    <x v="0"/>
    <s v="2010s"/>
    <s v="Pulse"/>
    <n v="0.20481293302540415"/>
  </r>
  <r>
    <n v="2014"/>
    <s v="Orissa"/>
    <s v="Keonjhar"/>
    <x v="0"/>
    <n v="175800"/>
    <n v="2347.84"/>
    <m/>
    <s v="Medium"/>
    <s v="Large"/>
    <x v="0"/>
    <s v="2010s"/>
    <s v="Cereal"/>
    <n v="1.3355176336746304E-2"/>
  </r>
  <r>
    <n v="2014"/>
    <s v="Orissa"/>
    <s v="Keonjhar"/>
    <x v="1"/>
    <n v="21300"/>
    <n v="2417.84"/>
    <m/>
    <s v="Medium"/>
    <s v="Large"/>
    <x v="0"/>
    <s v="2010s"/>
    <s v="Cereal"/>
    <n v="0.11351361502347418"/>
  </r>
  <r>
    <n v="2014"/>
    <s v="Orissa"/>
    <s v="Keonjhar"/>
    <x v="2"/>
    <n v="4140"/>
    <n v="891.3"/>
    <m/>
    <s v="Low"/>
    <s v="Medium"/>
    <x v="0"/>
    <s v="2010s"/>
    <s v="Pulse"/>
    <n v="0.21528985507246376"/>
  </r>
  <r>
    <n v="2015"/>
    <s v="Orissa"/>
    <s v="Keonjhar"/>
    <x v="0"/>
    <n v="182900"/>
    <n v="1131.6600000000001"/>
    <m/>
    <s v="Medium"/>
    <s v="Large"/>
    <x v="0"/>
    <s v="2010s"/>
    <s v="Cereal"/>
    <n v="6.1873154729360311E-3"/>
  </r>
  <r>
    <n v="2015"/>
    <s v="Orissa"/>
    <s v="Keonjhar"/>
    <x v="1"/>
    <n v="28060"/>
    <n v="2463.29"/>
    <m/>
    <s v="Medium"/>
    <s v="Large"/>
    <x v="0"/>
    <s v="2010s"/>
    <s v="Cereal"/>
    <n v="8.7786528866714189E-2"/>
  </r>
  <r>
    <n v="2015"/>
    <s v="Orissa"/>
    <s v="Keonjhar"/>
    <x v="2"/>
    <n v="2510"/>
    <n v="892.43"/>
    <m/>
    <s v="Low"/>
    <s v="Medium"/>
    <x v="0"/>
    <s v="2010s"/>
    <s v="Pulse"/>
    <n v="0.35554980079681275"/>
  </r>
  <r>
    <n v="2016"/>
    <s v="Orissa"/>
    <s v="Keonjhar"/>
    <x v="0"/>
    <n v="192840"/>
    <n v="2189.64"/>
    <m/>
    <s v="Medium"/>
    <s v="Large"/>
    <x v="0"/>
    <s v="2010s"/>
    <s v="Cereal"/>
    <n v="1.1354698195395146E-2"/>
  </r>
  <r>
    <n v="2016"/>
    <s v="Orissa"/>
    <s v="Keonjhar"/>
    <x v="1"/>
    <n v="22460"/>
    <n v="2953.7"/>
    <m/>
    <s v="Medium"/>
    <s v="Large"/>
    <x v="0"/>
    <s v="2010s"/>
    <s v="Cereal"/>
    <n v="0.13150934995547639"/>
  </r>
  <r>
    <n v="2016"/>
    <s v="Orissa"/>
    <s v="Keonjhar"/>
    <x v="2"/>
    <n v="3060"/>
    <n v="879.09"/>
    <m/>
    <s v="Low"/>
    <s v="Medium"/>
    <x v="0"/>
    <s v="2010s"/>
    <s v="Pulse"/>
    <n v="0.28728431372549018"/>
  </r>
  <r>
    <n v="2017"/>
    <s v="Orissa"/>
    <s v="Keonjhar"/>
    <x v="0"/>
    <n v="188360"/>
    <n v="2097.2600000000002"/>
    <m/>
    <s v="Medium"/>
    <s v="Large"/>
    <x v="0"/>
    <s v="2010s"/>
    <s v="Cereal"/>
    <n v="1.1134317264812062E-2"/>
  </r>
  <r>
    <n v="2017"/>
    <s v="Orissa"/>
    <s v="Keonjhar"/>
    <x v="1"/>
    <n v="24420"/>
    <n v="2841.93"/>
    <m/>
    <s v="Medium"/>
    <s v="Large"/>
    <x v="0"/>
    <s v="2010s"/>
    <s v="Cereal"/>
    <n v="0.11637714987714987"/>
  </r>
  <r>
    <n v="2017"/>
    <s v="Orissa"/>
    <s v="Keonjhar"/>
    <x v="2"/>
    <n v="2500"/>
    <n v="816"/>
    <m/>
    <s v="Low"/>
    <s v="Medium"/>
    <x v="0"/>
    <s v="2010s"/>
    <s v="Pulse"/>
    <n v="0.32640000000000002"/>
  </r>
  <r>
    <n v="2008"/>
    <s v="Orissa"/>
    <s v="Koraput"/>
    <x v="0"/>
    <n v="446700"/>
    <n v="1386.88"/>
    <m/>
    <s v="Medium"/>
    <s v="Large"/>
    <x v="0"/>
    <s v="2000s"/>
    <s v="Cereal"/>
    <n v="3.1047235280949187E-3"/>
  </r>
  <r>
    <n v="2008"/>
    <s v="Orissa"/>
    <s v="Koraput"/>
    <x v="1"/>
    <n v="88900"/>
    <n v="3782.56"/>
    <m/>
    <s v="High"/>
    <s v="Large"/>
    <x v="0"/>
    <s v="2000s"/>
    <s v="Cereal"/>
    <n v="4.254848143982002E-2"/>
  </r>
  <r>
    <n v="2008"/>
    <s v="Orissa"/>
    <s v="Koraput"/>
    <x v="2"/>
    <n v="5170"/>
    <n v="471.95"/>
    <m/>
    <s v="Low"/>
    <s v="Large"/>
    <x v="0"/>
    <s v="2000s"/>
    <s v="Pulse"/>
    <n v="9.1286266924564791E-2"/>
  </r>
  <r>
    <n v="2008"/>
    <s v="Orissa"/>
    <s v="Koraput"/>
    <x v="3"/>
    <n v="12880"/>
    <n v="708.85"/>
    <m/>
    <s v="Low"/>
    <s v="Large"/>
    <x v="0"/>
    <s v="2000s"/>
    <s v="Fiber"/>
    <n v="5.5034937888198757E-2"/>
  </r>
  <r>
    <n v="2009"/>
    <s v="Orissa"/>
    <s v="Koraput"/>
    <x v="0"/>
    <n v="442980"/>
    <n v="1394.71"/>
    <m/>
    <s v="Medium"/>
    <s v="Large"/>
    <x v="0"/>
    <s v="2000s"/>
    <s v="Cereal"/>
    <n v="3.1484717142986141E-3"/>
  </r>
  <r>
    <n v="2009"/>
    <s v="Orissa"/>
    <s v="Koraput"/>
    <x v="1"/>
    <n v="93190"/>
    <n v="3150.98"/>
    <m/>
    <s v="High"/>
    <s v="Large"/>
    <x v="0"/>
    <s v="2000s"/>
    <s v="Cereal"/>
    <n v="3.3812426225989914E-2"/>
  </r>
  <r>
    <n v="2009"/>
    <s v="Orissa"/>
    <s v="Koraput"/>
    <x v="2"/>
    <n v="6930"/>
    <n v="512.27"/>
    <m/>
    <s v="Low"/>
    <s v="Large"/>
    <x v="0"/>
    <s v="2000s"/>
    <s v="Pulse"/>
    <n v="7.3920634920634914E-2"/>
  </r>
  <r>
    <n v="2009"/>
    <s v="Orissa"/>
    <s v="Koraput"/>
    <x v="3"/>
    <n v="12470"/>
    <n v="748.2"/>
    <m/>
    <s v="Low"/>
    <s v="Large"/>
    <x v="0"/>
    <s v="2000s"/>
    <s v="Fiber"/>
    <n v="6.0000000000000005E-2"/>
  </r>
  <r>
    <n v="2010"/>
    <s v="Orissa"/>
    <s v="Koraput"/>
    <x v="0"/>
    <n v="439010"/>
    <n v="1990.82"/>
    <m/>
    <s v="Medium"/>
    <s v="Large"/>
    <x v="0"/>
    <s v="2010s"/>
    <s v="Cereal"/>
    <n v="4.5347941960319806E-3"/>
  </r>
  <r>
    <n v="2010"/>
    <s v="Orissa"/>
    <s v="Koraput"/>
    <x v="1"/>
    <n v="108720"/>
    <n v="3594.65"/>
    <m/>
    <s v="High"/>
    <s v="Large"/>
    <x v="0"/>
    <s v="2010s"/>
    <s v="Cereal"/>
    <n v="3.3063373804267847E-2"/>
  </r>
  <r>
    <n v="2010"/>
    <s v="Orissa"/>
    <s v="Koraput"/>
    <x v="2"/>
    <n v="6290"/>
    <n v="543.72"/>
    <m/>
    <s v="Low"/>
    <s v="Large"/>
    <x v="0"/>
    <s v="2010s"/>
    <s v="Pulse"/>
    <n v="8.6441971383147853E-2"/>
  </r>
  <r>
    <n v="2010"/>
    <s v="Orissa"/>
    <s v="Koraput"/>
    <x v="3"/>
    <n v="13430"/>
    <n v="434.1"/>
    <m/>
    <s v="Low"/>
    <s v="Large"/>
    <x v="0"/>
    <s v="2010s"/>
    <s v="Fiber"/>
    <n v="3.2323157110945647E-2"/>
  </r>
  <r>
    <n v="2011"/>
    <s v="Orissa"/>
    <s v="Koraput"/>
    <x v="0"/>
    <n v="411180"/>
    <n v="973.66"/>
    <m/>
    <s v="Low"/>
    <s v="Large"/>
    <x v="0"/>
    <s v="2010s"/>
    <s v="Cereal"/>
    <n v="2.3679653679653679E-3"/>
  </r>
  <r>
    <n v="2011"/>
    <s v="Orissa"/>
    <s v="Koraput"/>
    <x v="1"/>
    <n v="113280"/>
    <n v="2823.8"/>
    <m/>
    <s v="Medium"/>
    <s v="Large"/>
    <x v="0"/>
    <s v="2010s"/>
    <s v="Cereal"/>
    <n v="2.4927612994350284E-2"/>
  </r>
  <r>
    <n v="2011"/>
    <s v="Orissa"/>
    <s v="Koraput"/>
    <x v="2"/>
    <n v="5310"/>
    <n v="523.54"/>
    <m/>
    <s v="Low"/>
    <s v="Large"/>
    <x v="0"/>
    <s v="2010s"/>
    <s v="Pulse"/>
    <n v="9.8595103578154417E-2"/>
  </r>
  <r>
    <n v="2011"/>
    <s v="Orissa"/>
    <s v="Koraput"/>
    <x v="3"/>
    <n v="21700"/>
    <n v="388.48"/>
    <m/>
    <s v="Low"/>
    <s v="Large"/>
    <x v="0"/>
    <s v="2010s"/>
    <s v="Fiber"/>
    <n v="1.790230414746544E-2"/>
  </r>
  <r>
    <n v="2012"/>
    <s v="Orissa"/>
    <s v="Koraput"/>
    <x v="0"/>
    <n v="417650"/>
    <n v="2085.79"/>
    <m/>
    <s v="Medium"/>
    <s v="Large"/>
    <x v="0"/>
    <s v="2010s"/>
    <s v="Cereal"/>
    <n v="4.9941099006345028E-3"/>
  </r>
  <r>
    <n v="2012"/>
    <s v="Orissa"/>
    <s v="Koraput"/>
    <x v="1"/>
    <n v="124930"/>
    <n v="2818.3"/>
    <m/>
    <s v="Medium"/>
    <s v="Large"/>
    <x v="0"/>
    <s v="2010s"/>
    <s v="Cereal"/>
    <n v="2.255903305851277E-2"/>
  </r>
  <r>
    <n v="2012"/>
    <s v="Orissa"/>
    <s v="Koraput"/>
    <x v="2"/>
    <n v="6130"/>
    <n v="549.76"/>
    <m/>
    <s v="Low"/>
    <s v="Large"/>
    <x v="0"/>
    <s v="2010s"/>
    <s v="Pulse"/>
    <n v="8.9683523654159866E-2"/>
  </r>
  <r>
    <n v="2012"/>
    <s v="Orissa"/>
    <s v="Koraput"/>
    <x v="3"/>
    <n v="25790"/>
    <n v="509.5"/>
    <m/>
    <s v="Low"/>
    <s v="Large"/>
    <x v="0"/>
    <s v="2010s"/>
    <s v="Fiber"/>
    <n v="1.9755719271035286E-2"/>
  </r>
  <r>
    <n v="2013"/>
    <s v="Orissa"/>
    <s v="Koraput"/>
    <x v="0"/>
    <n v="446810"/>
    <n v="2505.29"/>
    <m/>
    <s v="Medium"/>
    <s v="Large"/>
    <x v="0"/>
    <s v="2010s"/>
    <s v="Cereal"/>
    <n v="5.6070589288511894E-3"/>
  </r>
  <r>
    <n v="2013"/>
    <s v="Orissa"/>
    <s v="Koraput"/>
    <x v="1"/>
    <n v="124750"/>
    <n v="3189.9"/>
    <m/>
    <s v="High"/>
    <s v="Large"/>
    <x v="0"/>
    <s v="2010s"/>
    <s v="Cereal"/>
    <n v="2.5570340681362727E-2"/>
  </r>
  <r>
    <n v="2013"/>
    <s v="Orissa"/>
    <s v="Koraput"/>
    <x v="2"/>
    <n v="5240"/>
    <n v="614.5"/>
    <m/>
    <s v="Low"/>
    <s v="Large"/>
    <x v="0"/>
    <s v="2010s"/>
    <s v="Pulse"/>
    <n v="0.11727099236641221"/>
  </r>
  <r>
    <n v="2013"/>
    <s v="Orissa"/>
    <s v="Koraput"/>
    <x v="3"/>
    <n v="27890"/>
    <n v="498.75"/>
    <m/>
    <s v="Low"/>
    <s v="Large"/>
    <x v="0"/>
    <s v="2010s"/>
    <s v="Fiber"/>
    <n v="1.7882753675152383E-2"/>
  </r>
  <r>
    <n v="2014"/>
    <s v="Orissa"/>
    <s v="Koraput"/>
    <x v="0"/>
    <n v="449920"/>
    <n v="2175.23"/>
    <m/>
    <s v="Medium"/>
    <s v="Large"/>
    <x v="0"/>
    <s v="2010s"/>
    <s v="Cereal"/>
    <n v="4.8347039473684208E-3"/>
  </r>
  <r>
    <n v="2014"/>
    <s v="Orissa"/>
    <s v="Koraput"/>
    <x v="1"/>
    <n v="123290"/>
    <n v="3167.41"/>
    <m/>
    <s v="High"/>
    <s v="Large"/>
    <x v="0"/>
    <s v="2010s"/>
    <s v="Cereal"/>
    <n v="2.5690729175115581E-2"/>
  </r>
  <r>
    <n v="2014"/>
    <s v="Orissa"/>
    <s v="Koraput"/>
    <x v="2"/>
    <n v="5300"/>
    <n v="618.87"/>
    <m/>
    <s v="Low"/>
    <s v="Large"/>
    <x v="0"/>
    <s v="2010s"/>
    <s v="Pulse"/>
    <n v="0.11676792452830188"/>
  </r>
  <r>
    <n v="2014"/>
    <s v="Orissa"/>
    <s v="Koraput"/>
    <x v="3"/>
    <n v="28920"/>
    <n v="488.24"/>
    <m/>
    <s v="Low"/>
    <s v="Large"/>
    <x v="0"/>
    <s v="2010s"/>
    <s v="Fiber"/>
    <n v="1.6882434301521438E-2"/>
  </r>
  <r>
    <n v="2015"/>
    <s v="Orissa"/>
    <s v="Koraput"/>
    <x v="0"/>
    <n v="410450"/>
    <n v="1484.05"/>
    <m/>
    <s v="Medium"/>
    <s v="Large"/>
    <x v="0"/>
    <s v="2010s"/>
    <s v="Cereal"/>
    <n v="3.6156657327323666E-3"/>
  </r>
  <r>
    <n v="2015"/>
    <s v="Orissa"/>
    <s v="Koraput"/>
    <x v="1"/>
    <n v="97430"/>
    <n v="3184.65"/>
    <m/>
    <s v="High"/>
    <s v="Large"/>
    <x v="0"/>
    <s v="2010s"/>
    <s v="Cereal"/>
    <n v="3.2686544185569127E-2"/>
  </r>
  <r>
    <n v="2015"/>
    <s v="Orissa"/>
    <s v="Koraput"/>
    <x v="2"/>
    <n v="8770"/>
    <n v="648.79999999999995"/>
    <m/>
    <s v="Low"/>
    <s v="Large"/>
    <x v="0"/>
    <s v="2010s"/>
    <s v="Pulse"/>
    <n v="7.3979475484606608E-2"/>
  </r>
  <r>
    <n v="2015"/>
    <s v="Orissa"/>
    <s v="Koraput"/>
    <x v="3"/>
    <n v="30470"/>
    <n v="489.33"/>
    <m/>
    <s v="Low"/>
    <s v="Large"/>
    <x v="0"/>
    <s v="2010s"/>
    <s v="Fiber"/>
    <n v="1.6059402691171645E-2"/>
  </r>
  <r>
    <n v="2016"/>
    <s v="Orissa"/>
    <s v="Koraput"/>
    <x v="0"/>
    <n v="429650"/>
    <n v="2417.1999999999998"/>
    <m/>
    <s v="Medium"/>
    <s v="Large"/>
    <x v="0"/>
    <s v="2010s"/>
    <s v="Cereal"/>
    <n v="5.6259746305132082E-3"/>
  </r>
  <r>
    <n v="2016"/>
    <s v="Orissa"/>
    <s v="Koraput"/>
    <x v="1"/>
    <n v="113620"/>
    <n v="3231.03"/>
    <m/>
    <s v="High"/>
    <s v="Large"/>
    <x v="0"/>
    <s v="2010s"/>
    <s v="Cereal"/>
    <n v="2.8437158950888931E-2"/>
  </r>
  <r>
    <n v="2016"/>
    <s v="Orissa"/>
    <s v="Koraput"/>
    <x v="2"/>
    <n v="3430"/>
    <n v="664.72"/>
    <m/>
    <s v="Low"/>
    <s v="Medium"/>
    <x v="0"/>
    <s v="2010s"/>
    <s v="Pulse"/>
    <n v="0.19379591836734694"/>
  </r>
  <r>
    <n v="2016"/>
    <s v="Orissa"/>
    <s v="Koraput"/>
    <x v="3"/>
    <n v="32880"/>
    <n v="2795.32"/>
    <m/>
    <s v="Medium"/>
    <s v="Large"/>
    <x v="0"/>
    <s v="2010s"/>
    <s v="Fiber"/>
    <n v="8.5015815085158153E-2"/>
  </r>
  <r>
    <n v="2017"/>
    <s v="Orissa"/>
    <s v="Koraput"/>
    <x v="0"/>
    <n v="401480"/>
    <n v="2236.9699999999998"/>
    <m/>
    <s v="Medium"/>
    <s v="Large"/>
    <x v="0"/>
    <s v="2010s"/>
    <s v="Cereal"/>
    <n v="5.5718093055693923E-3"/>
  </r>
  <r>
    <n v="2017"/>
    <s v="Orissa"/>
    <s v="Koraput"/>
    <x v="1"/>
    <n v="112690"/>
    <n v="3203.12"/>
    <m/>
    <s v="High"/>
    <s v="Large"/>
    <x v="0"/>
    <s v="2010s"/>
    <s v="Cereal"/>
    <n v="2.8424172508652052E-2"/>
  </r>
  <r>
    <n v="2017"/>
    <s v="Orissa"/>
    <s v="Koraput"/>
    <x v="2"/>
    <n v="3600"/>
    <n v="680.56"/>
    <m/>
    <s v="Low"/>
    <s v="Medium"/>
    <x v="0"/>
    <s v="2010s"/>
    <s v="Pulse"/>
    <n v="0.18904444444444443"/>
  </r>
  <r>
    <n v="2017"/>
    <s v="Orissa"/>
    <s v="Koraput"/>
    <x v="3"/>
    <n v="34040"/>
    <n v="2823.74"/>
    <m/>
    <s v="Medium"/>
    <s v="Large"/>
    <x v="0"/>
    <s v="2010s"/>
    <s v="Fiber"/>
    <n v="8.2953584018801402E-2"/>
  </r>
  <r>
    <n v="2008"/>
    <s v="Orissa"/>
    <s v="Mayurbhanja"/>
    <x v="0"/>
    <n v="345190"/>
    <n v="1571.86"/>
    <m/>
    <s v="Medium"/>
    <s v="Large"/>
    <x v="0"/>
    <s v="2000s"/>
    <s v="Cereal"/>
    <n v="4.5536081578261244E-3"/>
  </r>
  <r>
    <n v="2008"/>
    <s v="Orissa"/>
    <s v="Mayurbhanja"/>
    <x v="1"/>
    <n v="13740"/>
    <n v="1184.1300000000001"/>
    <m/>
    <s v="Medium"/>
    <s v="Large"/>
    <x v="0"/>
    <s v="2000s"/>
    <s v="Cereal"/>
    <n v="8.6181222707423594E-2"/>
  </r>
  <r>
    <n v="2008"/>
    <s v="Orissa"/>
    <s v="Mayurbhanja"/>
    <x v="2"/>
    <n v="4540"/>
    <n v="795.15"/>
    <m/>
    <s v="Low"/>
    <s v="Medium"/>
    <x v="0"/>
    <s v="2000s"/>
    <s v="Pulse"/>
    <n v="0.1751431718061674"/>
  </r>
  <r>
    <n v="2009"/>
    <s v="Orissa"/>
    <s v="Mayurbhanja"/>
    <x v="0"/>
    <n v="328620"/>
    <n v="1395.9"/>
    <m/>
    <s v="Medium"/>
    <s v="Large"/>
    <x v="0"/>
    <s v="2000s"/>
    <s v="Cereal"/>
    <n v="4.2477633741099148E-3"/>
  </r>
  <r>
    <n v="2009"/>
    <s v="Orissa"/>
    <s v="Mayurbhanja"/>
    <x v="1"/>
    <n v="12970"/>
    <n v="1324.6"/>
    <m/>
    <s v="Medium"/>
    <s v="Large"/>
    <x v="0"/>
    <s v="2000s"/>
    <s v="Cereal"/>
    <n v="0.10212798766383963"/>
  </r>
  <r>
    <n v="2009"/>
    <s v="Orissa"/>
    <s v="Mayurbhanja"/>
    <x v="2"/>
    <n v="4990"/>
    <n v="809.62"/>
    <m/>
    <s v="Low"/>
    <s v="Medium"/>
    <x v="0"/>
    <s v="2000s"/>
    <s v="Pulse"/>
    <n v="0.16224849699398797"/>
  </r>
  <r>
    <n v="2010"/>
    <s v="Orissa"/>
    <s v="Mayurbhanja"/>
    <x v="0"/>
    <n v="284630"/>
    <n v="932.37"/>
    <m/>
    <s v="Low"/>
    <s v="Large"/>
    <x v="0"/>
    <s v="2010s"/>
    <s v="Cereal"/>
    <n v="3.2757263816182414E-3"/>
  </r>
  <r>
    <n v="2010"/>
    <s v="Orissa"/>
    <s v="Mayurbhanja"/>
    <x v="1"/>
    <n v="13400"/>
    <n v="1281.3399999999999"/>
    <m/>
    <s v="Medium"/>
    <s v="Large"/>
    <x v="0"/>
    <s v="2010s"/>
    <s v="Cereal"/>
    <n v="9.5622388059701482E-2"/>
  </r>
  <r>
    <n v="2010"/>
    <s v="Orissa"/>
    <s v="Mayurbhanja"/>
    <x v="2"/>
    <n v="3860"/>
    <n v="810.88"/>
    <m/>
    <s v="Low"/>
    <s v="Medium"/>
    <x v="0"/>
    <s v="2010s"/>
    <s v="Pulse"/>
    <n v="0.21007253886010363"/>
  </r>
  <r>
    <n v="2011"/>
    <s v="Orissa"/>
    <s v="Mayurbhanja"/>
    <x v="0"/>
    <n v="299210"/>
    <n v="1883.86"/>
    <m/>
    <s v="Medium"/>
    <s v="Large"/>
    <x v="0"/>
    <s v="2010s"/>
    <s v="Cereal"/>
    <n v="6.2961130978242703E-3"/>
  </r>
  <r>
    <n v="2011"/>
    <s v="Orissa"/>
    <s v="Mayurbhanja"/>
    <x v="1"/>
    <n v="15300"/>
    <n v="1392.16"/>
    <m/>
    <s v="Medium"/>
    <s v="Large"/>
    <x v="0"/>
    <s v="2010s"/>
    <s v="Cereal"/>
    <n v="9.0990849673202617E-2"/>
  </r>
  <r>
    <n v="2011"/>
    <s v="Orissa"/>
    <s v="Mayurbhanja"/>
    <x v="2"/>
    <n v="4200"/>
    <n v="850"/>
    <m/>
    <s v="Low"/>
    <s v="Medium"/>
    <x v="0"/>
    <s v="2010s"/>
    <s v="Pulse"/>
    <n v="0.20238095238095238"/>
  </r>
  <r>
    <n v="2012"/>
    <s v="Orissa"/>
    <s v="Mayurbhanja"/>
    <x v="0"/>
    <n v="287330"/>
    <n v="1725.96"/>
    <m/>
    <s v="Medium"/>
    <s v="Large"/>
    <x v="0"/>
    <s v="2010s"/>
    <s v="Cereal"/>
    <n v="6.0068910312184596E-3"/>
  </r>
  <r>
    <n v="2012"/>
    <s v="Orissa"/>
    <s v="Mayurbhanja"/>
    <x v="1"/>
    <n v="14830"/>
    <n v="1592.72"/>
    <m/>
    <s v="Medium"/>
    <s v="Large"/>
    <x v="0"/>
    <s v="2010s"/>
    <s v="Cereal"/>
    <n v="0.10739851652056642"/>
  </r>
  <r>
    <n v="2012"/>
    <s v="Orissa"/>
    <s v="Mayurbhanja"/>
    <x v="2"/>
    <n v="4880"/>
    <n v="725.41"/>
    <m/>
    <s v="Low"/>
    <s v="Medium"/>
    <x v="0"/>
    <s v="2010s"/>
    <s v="Pulse"/>
    <n v="0.14864959016393442"/>
  </r>
  <r>
    <n v="2013"/>
    <s v="Orissa"/>
    <s v="Mayurbhanja"/>
    <x v="0"/>
    <n v="305170"/>
    <n v="1390.08"/>
    <m/>
    <s v="Medium"/>
    <s v="Large"/>
    <x v="0"/>
    <s v="2010s"/>
    <s v="Cereal"/>
    <n v="4.555100435822656E-3"/>
  </r>
  <r>
    <n v="2013"/>
    <s v="Orissa"/>
    <s v="Mayurbhanja"/>
    <x v="1"/>
    <n v="10770"/>
    <n v="2062.21"/>
    <m/>
    <s v="Medium"/>
    <s v="Large"/>
    <x v="0"/>
    <s v="2010s"/>
    <s v="Cereal"/>
    <n v="0.19147725162488394"/>
  </r>
  <r>
    <n v="2013"/>
    <s v="Orissa"/>
    <s v="Mayurbhanja"/>
    <x v="2"/>
    <n v="7580"/>
    <n v="737.47"/>
    <m/>
    <s v="Low"/>
    <s v="Large"/>
    <x v="0"/>
    <s v="2010s"/>
    <s v="Pulse"/>
    <n v="9.7291556728232198E-2"/>
  </r>
  <r>
    <n v="2014"/>
    <s v="Orissa"/>
    <s v="Mayurbhanja"/>
    <x v="0"/>
    <n v="315960"/>
    <n v="2175.66"/>
    <m/>
    <s v="Medium"/>
    <s v="Large"/>
    <x v="0"/>
    <s v="2010s"/>
    <s v="Cereal"/>
    <n v="6.8858716293201663E-3"/>
  </r>
  <r>
    <n v="2014"/>
    <s v="Orissa"/>
    <s v="Mayurbhanja"/>
    <x v="1"/>
    <n v="7420"/>
    <n v="2028.3"/>
    <m/>
    <s v="Medium"/>
    <s v="Large"/>
    <x v="0"/>
    <s v="2010s"/>
    <s v="Cereal"/>
    <n v="0.27335579514824798"/>
  </r>
  <r>
    <n v="2014"/>
    <s v="Orissa"/>
    <s v="Mayurbhanja"/>
    <x v="2"/>
    <n v="8490"/>
    <n v="745.58"/>
    <m/>
    <s v="Low"/>
    <s v="Large"/>
    <x v="0"/>
    <s v="2010s"/>
    <s v="Pulse"/>
    <n v="8.7818610129564198E-2"/>
  </r>
  <r>
    <n v="2015"/>
    <s v="Orissa"/>
    <s v="Mayurbhanja"/>
    <x v="0"/>
    <n v="318030"/>
    <n v="983.71"/>
    <m/>
    <s v="Low"/>
    <s v="Large"/>
    <x v="0"/>
    <s v="2010s"/>
    <s v="Cereal"/>
    <n v="3.0931358676854386E-3"/>
  </r>
  <r>
    <n v="2015"/>
    <s v="Orissa"/>
    <s v="Mayurbhanja"/>
    <x v="1"/>
    <n v="4550"/>
    <n v="2092.31"/>
    <m/>
    <s v="Medium"/>
    <s v="Medium"/>
    <x v="0"/>
    <s v="2010s"/>
    <s v="Cereal"/>
    <n v="0.45984835164835164"/>
  </r>
  <r>
    <n v="2015"/>
    <s v="Orissa"/>
    <s v="Mayurbhanja"/>
    <x v="2"/>
    <n v="2980"/>
    <n v="761.74"/>
    <m/>
    <s v="Low"/>
    <s v="Medium"/>
    <x v="0"/>
    <s v="2010s"/>
    <s v="Pulse"/>
    <n v="0.25561744966442951"/>
  </r>
  <r>
    <n v="2016"/>
    <s v="Orissa"/>
    <s v="Mayurbhanja"/>
    <x v="0"/>
    <n v="306670"/>
    <n v="2357.9699999999998"/>
    <m/>
    <s v="Medium"/>
    <s v="Large"/>
    <x v="0"/>
    <s v="2010s"/>
    <s v="Cereal"/>
    <n v="7.6889490331626823E-3"/>
  </r>
  <r>
    <n v="2016"/>
    <s v="Orissa"/>
    <s v="Mayurbhanja"/>
    <x v="1"/>
    <n v="7440"/>
    <n v="2385.75"/>
    <m/>
    <s v="Medium"/>
    <s v="Large"/>
    <x v="0"/>
    <s v="2010s"/>
    <s v="Cereal"/>
    <n v="0.32066532258064517"/>
  </r>
  <r>
    <n v="2016"/>
    <s v="Orissa"/>
    <s v="Mayurbhanja"/>
    <x v="2"/>
    <n v="5220"/>
    <n v="787.36"/>
    <m/>
    <s v="Low"/>
    <s v="Large"/>
    <x v="0"/>
    <s v="2010s"/>
    <s v="Pulse"/>
    <n v="0.1508352490421456"/>
  </r>
  <r>
    <n v="2017"/>
    <s v="Orissa"/>
    <s v="Mayurbhanja"/>
    <x v="0"/>
    <n v="324090"/>
    <n v="2023.08"/>
    <m/>
    <s v="Medium"/>
    <s v="Large"/>
    <x v="0"/>
    <s v="2010s"/>
    <s v="Cereal"/>
    <n v="6.2423400907155417E-3"/>
  </r>
  <r>
    <n v="2017"/>
    <s v="Orissa"/>
    <s v="Mayurbhanja"/>
    <x v="1"/>
    <n v="3840"/>
    <n v="2322.92"/>
    <m/>
    <s v="Medium"/>
    <s v="Medium"/>
    <x v="0"/>
    <s v="2010s"/>
    <s v="Cereal"/>
    <n v="0.60492708333333334"/>
  </r>
  <r>
    <n v="2017"/>
    <s v="Orissa"/>
    <s v="Mayurbhanja"/>
    <x v="2"/>
    <n v="4200"/>
    <n v="802.38"/>
    <m/>
    <s v="Low"/>
    <s v="Medium"/>
    <x v="0"/>
    <s v="2010s"/>
    <s v="Pulse"/>
    <n v="0.19104285714285715"/>
  </r>
  <r>
    <n v="2008"/>
    <s v="Orissa"/>
    <s v="Phulbani ( Kandhamal )"/>
    <x v="0"/>
    <n v="124810"/>
    <n v="1339.08"/>
    <m/>
    <s v="Medium"/>
    <s v="Large"/>
    <x v="0"/>
    <s v="2000s"/>
    <s v="Cereal"/>
    <n v="1.072894800096146E-2"/>
  </r>
  <r>
    <n v="2008"/>
    <s v="Orissa"/>
    <s v="Phulbani ( Kandhamal )"/>
    <x v="1"/>
    <n v="17170"/>
    <n v="1610.37"/>
    <m/>
    <s v="Medium"/>
    <s v="Large"/>
    <x v="0"/>
    <s v="2000s"/>
    <s v="Cereal"/>
    <n v="9.378974956319161E-2"/>
  </r>
  <r>
    <n v="2008"/>
    <s v="Orissa"/>
    <s v="Phulbani ( Kandhamal )"/>
    <x v="2"/>
    <n v="680"/>
    <n v="676.47"/>
    <m/>
    <s v="Low"/>
    <s v="Small"/>
    <x v="0"/>
    <s v="2000s"/>
    <s v="Pulse"/>
    <n v="0.9948088235294118"/>
  </r>
  <r>
    <n v="2008"/>
    <s v="Orissa"/>
    <s v="Phulbani ( Kandhamal )"/>
    <x v="3"/>
    <n v="130"/>
    <n v="307.69"/>
    <m/>
    <s v="Low"/>
    <s v="Small"/>
    <x v="0"/>
    <s v="2000s"/>
    <s v="Fiber"/>
    <n v="2.3668461538461538"/>
  </r>
  <r>
    <n v="2009"/>
    <s v="Orissa"/>
    <s v="Phulbani ( Kandhamal )"/>
    <x v="0"/>
    <n v="112640"/>
    <n v="1643.47"/>
    <m/>
    <s v="Medium"/>
    <s v="Large"/>
    <x v="0"/>
    <s v="2000s"/>
    <s v="Cereal"/>
    <n v="1.4590465198863636E-2"/>
  </r>
  <r>
    <n v="2009"/>
    <s v="Orissa"/>
    <s v="Phulbani ( Kandhamal )"/>
    <x v="1"/>
    <n v="17720"/>
    <n v="1603.84"/>
    <m/>
    <s v="Medium"/>
    <s v="Large"/>
    <x v="0"/>
    <s v="2000s"/>
    <s v="Cereal"/>
    <n v="9.051015801354402E-2"/>
  </r>
  <r>
    <n v="2009"/>
    <s v="Orissa"/>
    <s v="Phulbani ( Kandhamal )"/>
    <x v="2"/>
    <n v="710"/>
    <n v="647.89"/>
    <m/>
    <s v="Low"/>
    <s v="Small"/>
    <x v="0"/>
    <s v="2000s"/>
    <s v="Pulse"/>
    <n v="0.91252112676056341"/>
  </r>
  <r>
    <n v="2009"/>
    <s v="Orissa"/>
    <s v="Phulbani ( Kandhamal )"/>
    <x v="3"/>
    <n v="70"/>
    <n v="285.70999999999998"/>
    <m/>
    <s v="Low"/>
    <s v="Small"/>
    <x v="0"/>
    <s v="2000s"/>
    <s v="Fiber"/>
    <n v="4.0815714285714284"/>
  </r>
  <r>
    <n v="2010"/>
    <s v="Orissa"/>
    <s v="Phulbani ( Kandhamal )"/>
    <x v="0"/>
    <n v="117540"/>
    <n v="1277.95"/>
    <m/>
    <s v="Medium"/>
    <s v="Large"/>
    <x v="0"/>
    <s v="2010s"/>
    <s v="Cereal"/>
    <n v="1.0872468946741536E-2"/>
  </r>
  <r>
    <n v="2010"/>
    <s v="Orissa"/>
    <s v="Phulbani ( Kandhamal )"/>
    <x v="1"/>
    <n v="18210"/>
    <n v="1661.18"/>
    <m/>
    <s v="Medium"/>
    <s v="Large"/>
    <x v="0"/>
    <s v="2010s"/>
    <s v="Cereal"/>
    <n v="9.1223503569467332E-2"/>
  </r>
  <r>
    <n v="2010"/>
    <s v="Orissa"/>
    <s v="Phulbani ( Kandhamal )"/>
    <x v="2"/>
    <n v="730"/>
    <n v="657.53"/>
    <m/>
    <s v="Low"/>
    <s v="Small"/>
    <x v="0"/>
    <s v="2010s"/>
    <s v="Pulse"/>
    <n v="0.90072602739726026"/>
  </r>
  <r>
    <n v="2010"/>
    <s v="Orissa"/>
    <s v="Phulbani ( Kandhamal )"/>
    <x v="3"/>
    <n v="80"/>
    <n v="250"/>
    <m/>
    <s v="Low"/>
    <s v="Small"/>
    <x v="0"/>
    <s v="2010s"/>
    <s v="Fiber"/>
    <n v="3.125"/>
  </r>
  <r>
    <n v="2011"/>
    <s v="Orissa"/>
    <s v="Phulbani ( Kandhamal )"/>
    <x v="0"/>
    <n v="102180"/>
    <n v="1176.26"/>
    <m/>
    <s v="Medium"/>
    <s v="Large"/>
    <x v="0"/>
    <s v="2010s"/>
    <s v="Cereal"/>
    <n v="1.1511646114699551E-2"/>
  </r>
  <r>
    <n v="2011"/>
    <s v="Orissa"/>
    <s v="Phulbani ( Kandhamal )"/>
    <x v="1"/>
    <n v="18530"/>
    <n v="1588.77"/>
    <m/>
    <s v="Medium"/>
    <s v="Large"/>
    <x v="0"/>
    <s v="2010s"/>
    <s v="Cereal"/>
    <n v="8.5740420939017806E-2"/>
  </r>
  <r>
    <n v="2011"/>
    <s v="Orissa"/>
    <s v="Phulbani ( Kandhamal )"/>
    <x v="2"/>
    <n v="760"/>
    <n v="631.58000000000004"/>
    <m/>
    <s v="Low"/>
    <s v="Small"/>
    <x v="0"/>
    <s v="2010s"/>
    <s v="Pulse"/>
    <n v="0.83102631578947372"/>
  </r>
  <r>
    <n v="2011"/>
    <s v="Orissa"/>
    <s v="Phulbani ( Kandhamal )"/>
    <x v="3"/>
    <n v="90"/>
    <n v="222.22"/>
    <m/>
    <s v="Low"/>
    <s v="Small"/>
    <x v="0"/>
    <s v="2010s"/>
    <s v="Fiber"/>
    <n v="2.4691111111111113"/>
  </r>
  <r>
    <n v="2012"/>
    <s v="Orissa"/>
    <s v="Phulbani ( Kandhamal )"/>
    <x v="0"/>
    <n v="112620"/>
    <n v="2192.5100000000002"/>
    <m/>
    <s v="Medium"/>
    <s v="Large"/>
    <x v="0"/>
    <s v="2010s"/>
    <s v="Cereal"/>
    <n v="1.9468211685313444E-2"/>
  </r>
  <r>
    <n v="2012"/>
    <s v="Orissa"/>
    <s v="Phulbani ( Kandhamal )"/>
    <x v="1"/>
    <n v="18160"/>
    <n v="1692.73"/>
    <m/>
    <s v="Medium"/>
    <s v="Large"/>
    <x v="0"/>
    <s v="2010s"/>
    <s v="Cereal"/>
    <n v="9.3212004405286347E-2"/>
  </r>
  <r>
    <n v="2012"/>
    <s v="Orissa"/>
    <s v="Phulbani ( Kandhamal )"/>
    <x v="2"/>
    <n v="620"/>
    <n v="629.03"/>
    <m/>
    <s v="Low"/>
    <s v="Small"/>
    <x v="0"/>
    <s v="2010s"/>
    <s v="Pulse"/>
    <n v="1.0145645161290322"/>
  </r>
  <r>
    <n v="2012"/>
    <s v="Orissa"/>
    <s v="Phulbani ( Kandhamal )"/>
    <x v="3"/>
    <n v="410"/>
    <n v="390.24"/>
    <m/>
    <s v="Low"/>
    <s v="Small"/>
    <x v="0"/>
    <s v="2010s"/>
    <s v="Fiber"/>
    <n v="0.95180487804878056"/>
  </r>
  <r>
    <n v="2013"/>
    <s v="Orissa"/>
    <s v="Phulbani ( Kandhamal )"/>
    <x v="0"/>
    <n v="114060"/>
    <n v="1700.68"/>
    <m/>
    <s v="Medium"/>
    <s v="Large"/>
    <x v="0"/>
    <s v="2010s"/>
    <s v="Cereal"/>
    <n v="1.491039803612134E-2"/>
  </r>
  <r>
    <n v="2013"/>
    <s v="Orissa"/>
    <s v="Phulbani ( Kandhamal )"/>
    <x v="1"/>
    <n v="17680"/>
    <n v="2113.12"/>
    <m/>
    <s v="Medium"/>
    <s v="Large"/>
    <x v="0"/>
    <s v="2010s"/>
    <s v="Cereal"/>
    <n v="0.11952036199095022"/>
  </r>
  <r>
    <n v="2013"/>
    <s v="Orissa"/>
    <s v="Phulbani ( Kandhamal )"/>
    <x v="2"/>
    <n v="610"/>
    <n v="672.13"/>
    <m/>
    <s v="Low"/>
    <s v="Small"/>
    <x v="0"/>
    <s v="2010s"/>
    <s v="Pulse"/>
    <n v="1.1018524590163934"/>
  </r>
  <r>
    <n v="2013"/>
    <s v="Orissa"/>
    <s v="Phulbani ( Kandhamal )"/>
    <x v="3"/>
    <n v="790"/>
    <n v="392.41"/>
    <m/>
    <s v="Low"/>
    <s v="Small"/>
    <x v="0"/>
    <s v="2010s"/>
    <s v="Fiber"/>
    <n v="0.49672151898734179"/>
  </r>
  <r>
    <n v="2014"/>
    <s v="Orissa"/>
    <s v="Phulbani ( Kandhamal )"/>
    <x v="0"/>
    <n v="105240"/>
    <n v="2105.66"/>
    <m/>
    <s v="Medium"/>
    <s v="Large"/>
    <x v="0"/>
    <s v="2010s"/>
    <s v="Cereal"/>
    <n v="2.0008171797795515E-2"/>
  </r>
  <r>
    <n v="2014"/>
    <s v="Orissa"/>
    <s v="Phulbani ( Kandhamal )"/>
    <x v="1"/>
    <n v="17670"/>
    <n v="2113.19"/>
    <m/>
    <s v="Medium"/>
    <s v="Large"/>
    <x v="0"/>
    <s v="2010s"/>
    <s v="Cereal"/>
    <n v="0.11959196378041879"/>
  </r>
  <r>
    <n v="2014"/>
    <s v="Orissa"/>
    <s v="Phulbani ( Kandhamal )"/>
    <x v="2"/>
    <n v="690"/>
    <n v="666.67"/>
    <m/>
    <s v="Low"/>
    <s v="Small"/>
    <x v="0"/>
    <s v="2010s"/>
    <s v="Pulse"/>
    <n v="0.96618840579710141"/>
  </r>
  <r>
    <n v="2014"/>
    <s v="Orissa"/>
    <s v="Phulbani ( Kandhamal )"/>
    <x v="3"/>
    <n v="790"/>
    <n v="392.41"/>
    <m/>
    <s v="Low"/>
    <s v="Small"/>
    <x v="0"/>
    <s v="2010s"/>
    <s v="Fiber"/>
    <n v="0.49672151898734179"/>
  </r>
  <r>
    <n v="2015"/>
    <s v="Orissa"/>
    <s v="Phulbani ( Kandhamal )"/>
    <x v="0"/>
    <n v="90570"/>
    <n v="922.49"/>
    <m/>
    <s v="Low"/>
    <s v="Large"/>
    <x v="0"/>
    <s v="2010s"/>
    <s v="Cereal"/>
    <n v="1.0185381472893894E-2"/>
  </r>
  <r>
    <n v="2015"/>
    <s v="Orissa"/>
    <s v="Phulbani ( Kandhamal )"/>
    <x v="1"/>
    <n v="16850"/>
    <n v="2172.11"/>
    <m/>
    <s v="Medium"/>
    <s v="Large"/>
    <x v="0"/>
    <s v="2010s"/>
    <s v="Cereal"/>
    <n v="0.12890860534124629"/>
  </r>
  <r>
    <n v="2015"/>
    <s v="Orissa"/>
    <s v="Phulbani ( Kandhamal )"/>
    <x v="2"/>
    <n v="590"/>
    <n v="661.02"/>
    <m/>
    <s v="Low"/>
    <s v="Small"/>
    <x v="0"/>
    <s v="2010s"/>
    <s v="Pulse"/>
    <n v="1.1203728813559322"/>
  </r>
  <r>
    <n v="2015"/>
    <s v="Orissa"/>
    <s v="Phulbani ( Kandhamal )"/>
    <x v="3"/>
    <n v="830"/>
    <n v="385.54"/>
    <m/>
    <s v="Low"/>
    <s v="Small"/>
    <x v="0"/>
    <s v="2010s"/>
    <s v="Fiber"/>
    <n v="0.46450602409638558"/>
  </r>
  <r>
    <n v="2016"/>
    <s v="Orissa"/>
    <s v="Phulbani ( Kandhamal )"/>
    <x v="0"/>
    <n v="97400"/>
    <n v="2552.46"/>
    <m/>
    <s v="Medium"/>
    <s v="Large"/>
    <x v="0"/>
    <s v="2010s"/>
    <s v="Cereal"/>
    <n v="2.6205954825462011E-2"/>
  </r>
  <r>
    <n v="2016"/>
    <s v="Orissa"/>
    <s v="Phulbani ( Kandhamal )"/>
    <x v="1"/>
    <n v="18780"/>
    <n v="2413.7399999999998"/>
    <m/>
    <s v="Medium"/>
    <s v="Large"/>
    <x v="0"/>
    <s v="2010s"/>
    <s v="Cereal"/>
    <n v="0.12852715654952077"/>
  </r>
  <r>
    <n v="2016"/>
    <s v="Orissa"/>
    <s v="Phulbani ( Kandhamal )"/>
    <x v="2"/>
    <n v="650"/>
    <n v="676.92"/>
    <m/>
    <s v="Low"/>
    <s v="Small"/>
    <x v="0"/>
    <s v="2010s"/>
    <s v="Pulse"/>
    <n v="1.0414153846153846"/>
  </r>
  <r>
    <n v="2016"/>
    <s v="Orissa"/>
    <s v="Phulbani ( Kandhamal )"/>
    <x v="3"/>
    <n v="810"/>
    <n v="2271.6"/>
    <m/>
    <s v="Medium"/>
    <s v="Small"/>
    <x v="0"/>
    <s v="2010s"/>
    <s v="Fiber"/>
    <n v="2.8044444444444445"/>
  </r>
  <r>
    <n v="2017"/>
    <s v="Orissa"/>
    <s v="Phulbani ( Kandhamal )"/>
    <x v="0"/>
    <n v="89040"/>
    <n v="1748.32"/>
    <m/>
    <s v="Medium"/>
    <s v="Large"/>
    <x v="0"/>
    <s v="2010s"/>
    <s v="Cereal"/>
    <n v="1.9635220125786161E-2"/>
  </r>
  <r>
    <n v="2017"/>
    <s v="Orissa"/>
    <s v="Phulbani ( Kandhamal )"/>
    <x v="1"/>
    <n v="16740"/>
    <n v="2708.48"/>
    <m/>
    <s v="Medium"/>
    <s v="Large"/>
    <x v="0"/>
    <s v="2010s"/>
    <s v="Cereal"/>
    <n v="0.1617968936678614"/>
  </r>
  <r>
    <n v="2017"/>
    <s v="Orissa"/>
    <s v="Phulbani ( Kandhamal )"/>
    <x v="2"/>
    <n v="800"/>
    <n v="725"/>
    <m/>
    <s v="Low"/>
    <s v="Small"/>
    <x v="0"/>
    <s v="2010s"/>
    <s v="Pulse"/>
    <n v="0.90625"/>
  </r>
  <r>
    <n v="2017"/>
    <s v="Orissa"/>
    <s v="Phulbani ( Kandhamal )"/>
    <x v="3"/>
    <n v="890"/>
    <n v="2786.52"/>
    <m/>
    <s v="Medium"/>
    <s v="Small"/>
    <x v="0"/>
    <s v="2010s"/>
    <s v="Fiber"/>
    <n v="3.1309213483146068"/>
  </r>
  <r>
    <n v="2008"/>
    <s v="Orissa"/>
    <s v="Puri"/>
    <x v="0"/>
    <n v="388430"/>
    <n v="1293.49"/>
    <m/>
    <s v="Medium"/>
    <s v="Large"/>
    <x v="0"/>
    <s v="2000s"/>
    <s v="Cereal"/>
    <n v="3.3300465978425972E-3"/>
  </r>
  <r>
    <n v="2008"/>
    <s v="Orissa"/>
    <s v="Puri"/>
    <x v="1"/>
    <n v="6440"/>
    <n v="1225.1600000000001"/>
    <m/>
    <s v="Medium"/>
    <s v="Large"/>
    <x v="0"/>
    <s v="2000s"/>
    <s v="Cereal"/>
    <n v="0.19024223602484475"/>
  </r>
  <r>
    <n v="2008"/>
    <s v="Orissa"/>
    <s v="Puri"/>
    <x v="2"/>
    <n v="580"/>
    <n v="637.92999999999995"/>
    <m/>
    <s v="Low"/>
    <s v="Small"/>
    <x v="0"/>
    <s v="2000s"/>
    <s v="Pulse"/>
    <n v="1.0998793103448274"/>
  </r>
  <r>
    <n v="2009"/>
    <s v="Orissa"/>
    <s v="Puri"/>
    <x v="0"/>
    <n v="357920"/>
    <n v="1719.24"/>
    <m/>
    <s v="Medium"/>
    <s v="Large"/>
    <x v="0"/>
    <s v="2000s"/>
    <s v="Cereal"/>
    <n v="4.8034197586052747E-3"/>
  </r>
  <r>
    <n v="2009"/>
    <s v="Orissa"/>
    <s v="Puri"/>
    <x v="1"/>
    <n v="6340"/>
    <n v="1170.3499999999999"/>
    <m/>
    <s v="Medium"/>
    <s v="Large"/>
    <x v="0"/>
    <s v="2000s"/>
    <s v="Cereal"/>
    <n v="0.18459779179810723"/>
  </r>
  <r>
    <n v="2009"/>
    <s v="Orissa"/>
    <s v="Puri"/>
    <x v="2"/>
    <n v="620"/>
    <n v="532.26"/>
    <m/>
    <s v="Low"/>
    <s v="Small"/>
    <x v="0"/>
    <s v="2000s"/>
    <s v="Pulse"/>
    <n v="0.85848387096774192"/>
  </r>
  <r>
    <n v="2010"/>
    <s v="Orissa"/>
    <s v="Puri"/>
    <x v="0"/>
    <n v="348570"/>
    <n v="1701.87"/>
    <m/>
    <s v="Medium"/>
    <s v="Large"/>
    <x v="0"/>
    <s v="2010s"/>
    <s v="Cereal"/>
    <n v="4.8824339444014115E-3"/>
  </r>
  <r>
    <n v="2010"/>
    <s v="Orissa"/>
    <s v="Puri"/>
    <x v="1"/>
    <n v="6320"/>
    <n v="1463.61"/>
    <m/>
    <s v="Medium"/>
    <s v="Large"/>
    <x v="0"/>
    <s v="2010s"/>
    <s v="Cereal"/>
    <n v="0.23158386075949366"/>
  </r>
  <r>
    <n v="2010"/>
    <s v="Orissa"/>
    <s v="Puri"/>
    <x v="2"/>
    <n v="900"/>
    <n v="855.56"/>
    <m/>
    <s v="Low"/>
    <s v="Small"/>
    <x v="0"/>
    <s v="2010s"/>
    <s v="Pulse"/>
    <n v="0.95062222222222215"/>
  </r>
  <r>
    <n v="2011"/>
    <s v="Orissa"/>
    <s v="Puri"/>
    <x v="0"/>
    <n v="332690"/>
    <n v="1306.47"/>
    <m/>
    <s v="Medium"/>
    <s v="Large"/>
    <x v="0"/>
    <s v="2010s"/>
    <s v="Cereal"/>
    <n v="3.9269890889416575E-3"/>
  </r>
  <r>
    <n v="2011"/>
    <s v="Orissa"/>
    <s v="Puri"/>
    <x v="1"/>
    <n v="6590"/>
    <n v="1851.29"/>
    <m/>
    <s v="Medium"/>
    <s v="Large"/>
    <x v="0"/>
    <s v="2010s"/>
    <s v="Cereal"/>
    <n v="0.28092412746585738"/>
  </r>
  <r>
    <n v="2011"/>
    <s v="Orissa"/>
    <s v="Puri"/>
    <x v="2"/>
    <n v="680"/>
    <n v="691.18"/>
    <m/>
    <s v="Low"/>
    <s v="Small"/>
    <x v="0"/>
    <s v="2010s"/>
    <s v="Pulse"/>
    <n v="1.0164411764705881"/>
  </r>
  <r>
    <n v="2012"/>
    <s v="Orissa"/>
    <s v="Puri"/>
    <x v="0"/>
    <n v="325040"/>
    <n v="2335.2199999999998"/>
    <m/>
    <s v="Medium"/>
    <s v="Large"/>
    <x v="0"/>
    <s v="2010s"/>
    <s v="Cereal"/>
    <n v="7.184408072852571E-3"/>
  </r>
  <r>
    <n v="2012"/>
    <s v="Orissa"/>
    <s v="Puri"/>
    <x v="1"/>
    <n v="6400"/>
    <n v="1864.06"/>
    <m/>
    <s v="Medium"/>
    <s v="Large"/>
    <x v="0"/>
    <s v="2010s"/>
    <s v="Cereal"/>
    <n v="0.29125937499999999"/>
  </r>
  <r>
    <n v="2012"/>
    <s v="Orissa"/>
    <s v="Puri"/>
    <x v="2"/>
    <n v="940"/>
    <n v="585.11"/>
    <m/>
    <s v="Low"/>
    <s v="Small"/>
    <x v="0"/>
    <s v="2010s"/>
    <s v="Pulse"/>
    <n v="0.62245744680851067"/>
  </r>
  <r>
    <n v="2013"/>
    <s v="Orissa"/>
    <s v="Puri"/>
    <x v="0"/>
    <n v="334950"/>
    <n v="1088.46"/>
    <m/>
    <s v="Medium"/>
    <s v="Large"/>
    <x v="0"/>
    <s v="2010s"/>
    <s v="Cereal"/>
    <n v="3.2496193461710706E-3"/>
  </r>
  <r>
    <n v="2013"/>
    <s v="Orissa"/>
    <s v="Puri"/>
    <x v="1"/>
    <n v="6540"/>
    <n v="2058.1"/>
    <m/>
    <s v="Medium"/>
    <s v="Large"/>
    <x v="0"/>
    <s v="2010s"/>
    <s v="Cereal"/>
    <n v="0.31469418960244649"/>
  </r>
  <r>
    <n v="2013"/>
    <s v="Orissa"/>
    <s v="Puri"/>
    <x v="2"/>
    <n v="950"/>
    <n v="705.26"/>
    <m/>
    <s v="Low"/>
    <s v="Small"/>
    <x v="0"/>
    <s v="2010s"/>
    <s v="Pulse"/>
    <n v="0.74237894736842103"/>
  </r>
  <r>
    <n v="2014"/>
    <s v="Orissa"/>
    <s v="Puri"/>
    <x v="0"/>
    <n v="325460"/>
    <n v="2127.8200000000002"/>
    <m/>
    <s v="Medium"/>
    <s v="Large"/>
    <x v="0"/>
    <s v="2010s"/>
    <s v="Cereal"/>
    <n v="6.5378848399188843E-3"/>
  </r>
  <r>
    <n v="2014"/>
    <s v="Orissa"/>
    <s v="Puri"/>
    <x v="1"/>
    <n v="6740"/>
    <n v="2083.09"/>
    <m/>
    <s v="Medium"/>
    <s v="Large"/>
    <x v="0"/>
    <s v="2010s"/>
    <s v="Cereal"/>
    <n v="0.30906379821958457"/>
  </r>
  <r>
    <n v="2014"/>
    <s v="Orissa"/>
    <s v="Puri"/>
    <x v="2"/>
    <n v="970"/>
    <n v="701.03"/>
    <m/>
    <s v="Low"/>
    <s v="Small"/>
    <x v="0"/>
    <s v="2010s"/>
    <s v="Pulse"/>
    <n v="0.72271134020618555"/>
  </r>
  <r>
    <n v="2015"/>
    <s v="Orissa"/>
    <s v="Puri"/>
    <x v="0"/>
    <n v="321380"/>
    <n v="1535.53"/>
    <m/>
    <s v="Medium"/>
    <s v="Large"/>
    <x v="0"/>
    <s v="2010s"/>
    <s v="Cereal"/>
    <n v="4.7779264422179351E-3"/>
  </r>
  <r>
    <n v="2015"/>
    <s v="Orissa"/>
    <s v="Puri"/>
    <x v="1"/>
    <n v="6370"/>
    <n v="2125.59"/>
    <m/>
    <s v="Medium"/>
    <s v="Large"/>
    <x v="0"/>
    <s v="2010s"/>
    <s v="Cereal"/>
    <n v="0.33368759811616955"/>
  </r>
  <r>
    <n v="2015"/>
    <s v="Orissa"/>
    <s v="Puri"/>
    <x v="2"/>
    <n v="750"/>
    <n v="693.33"/>
    <m/>
    <s v="Low"/>
    <s v="Small"/>
    <x v="0"/>
    <s v="2010s"/>
    <s v="Pulse"/>
    <n v="0.92444000000000004"/>
  </r>
  <r>
    <n v="2016"/>
    <s v="Orissa"/>
    <s v="Puri"/>
    <x v="0"/>
    <n v="294500"/>
    <n v="2556.2600000000002"/>
    <m/>
    <s v="Medium"/>
    <s v="Large"/>
    <x v="0"/>
    <s v="2010s"/>
    <s v="Cereal"/>
    <n v="8.6800000000000002E-3"/>
  </r>
  <r>
    <n v="2016"/>
    <s v="Orissa"/>
    <s v="Puri"/>
    <x v="1"/>
    <n v="3390"/>
    <n v="2321.5300000000002"/>
    <m/>
    <s v="Medium"/>
    <s v="Medium"/>
    <x v="0"/>
    <s v="2010s"/>
    <s v="Cereal"/>
    <n v="0.68481710914454286"/>
  </r>
  <r>
    <n v="2016"/>
    <s v="Orissa"/>
    <s v="Puri"/>
    <x v="2"/>
    <n v="770"/>
    <n v="688.31"/>
    <m/>
    <s v="Low"/>
    <s v="Small"/>
    <x v="0"/>
    <s v="2010s"/>
    <s v="Pulse"/>
    <n v="0.89390909090909088"/>
  </r>
  <r>
    <n v="2017"/>
    <s v="Orissa"/>
    <s v="Puri"/>
    <x v="0"/>
    <n v="276340"/>
    <n v="1567.27"/>
    <m/>
    <s v="Medium"/>
    <s v="Large"/>
    <x v="0"/>
    <s v="2010s"/>
    <s v="Cereal"/>
    <n v="5.6715278280379238E-3"/>
  </r>
  <r>
    <n v="2017"/>
    <s v="Orissa"/>
    <s v="Puri"/>
    <x v="1"/>
    <n v="6180"/>
    <n v="2328.48"/>
    <m/>
    <s v="Medium"/>
    <s v="Large"/>
    <x v="0"/>
    <s v="2010s"/>
    <s v="Cereal"/>
    <n v="0.37677669902912619"/>
  </r>
  <r>
    <n v="2017"/>
    <s v="Orissa"/>
    <s v="Puri"/>
    <x v="2"/>
    <n v="1100"/>
    <n v="718.18"/>
    <m/>
    <s v="Low"/>
    <s v="Medium"/>
    <x v="0"/>
    <s v="2010s"/>
    <s v="Pulse"/>
    <n v="0.65289090909090908"/>
  </r>
  <r>
    <n v="2008"/>
    <s v="Orissa"/>
    <s v="Sambalpur"/>
    <x v="0"/>
    <n v="555670"/>
    <n v="2036.28"/>
    <m/>
    <s v="Medium"/>
    <s v="Large"/>
    <x v="0"/>
    <s v="2000s"/>
    <s v="Cereal"/>
    <n v="3.6645491028848057E-3"/>
  </r>
  <r>
    <n v="2008"/>
    <s v="Orissa"/>
    <s v="Sambalpur"/>
    <x v="1"/>
    <n v="5350"/>
    <n v="1289.72"/>
    <m/>
    <s v="Medium"/>
    <s v="Large"/>
    <x v="0"/>
    <s v="2000s"/>
    <s v="Cereal"/>
    <n v="0.24106915887850469"/>
  </r>
  <r>
    <n v="2008"/>
    <s v="Orissa"/>
    <s v="Sambalpur"/>
    <x v="2"/>
    <n v="1650"/>
    <n v="496.97"/>
    <m/>
    <s v="Low"/>
    <s v="Medium"/>
    <x v="0"/>
    <s v="2000s"/>
    <s v="Pulse"/>
    <n v="0.3011939393939394"/>
  </r>
  <r>
    <n v="2008"/>
    <s v="Orissa"/>
    <s v="Sambalpur"/>
    <x v="3"/>
    <n v="60"/>
    <n v="333.33"/>
    <m/>
    <s v="Low"/>
    <s v="Small"/>
    <x v="0"/>
    <s v="2000s"/>
    <s v="Fiber"/>
    <n v="5.5554999999999994"/>
  </r>
  <r>
    <n v="2009"/>
    <s v="Orissa"/>
    <s v="Sambalpur"/>
    <x v="0"/>
    <n v="543070"/>
    <n v="1737.9"/>
    <m/>
    <s v="Medium"/>
    <s v="Large"/>
    <x v="0"/>
    <s v="2000s"/>
    <s v="Cereal"/>
    <n v="3.2001399451267792E-3"/>
  </r>
  <r>
    <n v="2009"/>
    <s v="Orissa"/>
    <s v="Sambalpur"/>
    <x v="1"/>
    <n v="4590"/>
    <n v="1331.15"/>
    <m/>
    <s v="Medium"/>
    <s v="Medium"/>
    <x v="0"/>
    <s v="2000s"/>
    <s v="Cereal"/>
    <n v="0.2900108932461874"/>
  </r>
  <r>
    <n v="2009"/>
    <s v="Orissa"/>
    <s v="Sambalpur"/>
    <x v="2"/>
    <n v="1340"/>
    <n v="492.54"/>
    <m/>
    <s v="Low"/>
    <s v="Medium"/>
    <x v="0"/>
    <s v="2000s"/>
    <s v="Pulse"/>
    <n v="0.36756716417910451"/>
  </r>
  <r>
    <n v="2009"/>
    <s v="Orissa"/>
    <s v="Sambalpur"/>
    <x v="3"/>
    <n v="200"/>
    <n v="500"/>
    <m/>
    <s v="Low"/>
    <s v="Small"/>
    <x v="0"/>
    <s v="2000s"/>
    <s v="Fiber"/>
    <n v="2.5"/>
  </r>
  <r>
    <n v="2010"/>
    <s v="Orissa"/>
    <s v="Sambalpur"/>
    <x v="0"/>
    <n v="550840"/>
    <n v="1802.83"/>
    <m/>
    <s v="Medium"/>
    <s v="Large"/>
    <x v="0"/>
    <s v="2010s"/>
    <s v="Cereal"/>
    <n v="3.2728741558347252E-3"/>
  </r>
  <r>
    <n v="2010"/>
    <s v="Orissa"/>
    <s v="Sambalpur"/>
    <x v="1"/>
    <n v="5020"/>
    <n v="2163.35"/>
    <m/>
    <s v="Medium"/>
    <s v="Large"/>
    <x v="0"/>
    <s v="2010s"/>
    <s v="Cereal"/>
    <n v="0.4309462151394422"/>
  </r>
  <r>
    <n v="2010"/>
    <s v="Orissa"/>
    <s v="Sambalpur"/>
    <x v="2"/>
    <n v="1350"/>
    <n v="459.26"/>
    <m/>
    <s v="Low"/>
    <s v="Medium"/>
    <x v="0"/>
    <s v="2010s"/>
    <s v="Pulse"/>
    <n v="0.3401925925925926"/>
  </r>
  <r>
    <n v="2010"/>
    <s v="Orissa"/>
    <s v="Sambalpur"/>
    <x v="3"/>
    <n v="140"/>
    <n v="500"/>
    <m/>
    <s v="Low"/>
    <s v="Small"/>
    <x v="0"/>
    <s v="2010s"/>
    <s v="Fiber"/>
    <n v="3.5714285714285716"/>
  </r>
  <r>
    <n v="2011"/>
    <s v="Orissa"/>
    <s v="Sambalpur"/>
    <x v="0"/>
    <n v="518700"/>
    <n v="1959.69"/>
    <m/>
    <s v="Medium"/>
    <s v="Large"/>
    <x v="0"/>
    <s v="2010s"/>
    <s v="Cereal"/>
    <n v="3.7780798149219205E-3"/>
  </r>
  <r>
    <n v="2011"/>
    <s v="Orissa"/>
    <s v="Sambalpur"/>
    <x v="1"/>
    <n v="9700"/>
    <n v="1938.14"/>
    <m/>
    <s v="Medium"/>
    <s v="Large"/>
    <x v="0"/>
    <s v="2010s"/>
    <s v="Cereal"/>
    <n v="0.19980824742268041"/>
  </r>
  <r>
    <n v="2011"/>
    <s v="Orissa"/>
    <s v="Sambalpur"/>
    <x v="2"/>
    <n v="1190"/>
    <n v="470.59"/>
    <m/>
    <s v="Low"/>
    <s v="Medium"/>
    <x v="0"/>
    <s v="2010s"/>
    <s v="Pulse"/>
    <n v="0.39545378151260502"/>
  </r>
  <r>
    <n v="2011"/>
    <s v="Orissa"/>
    <s v="Sambalpur"/>
    <x v="3"/>
    <n v="670"/>
    <n v="477.61"/>
    <m/>
    <s v="Low"/>
    <s v="Small"/>
    <x v="0"/>
    <s v="2010s"/>
    <s v="Fiber"/>
    <n v="0.71285074626865674"/>
  </r>
  <r>
    <n v="2012"/>
    <s v="Orissa"/>
    <s v="Sambalpur"/>
    <x v="0"/>
    <n v="518660"/>
    <n v="3059.04"/>
    <m/>
    <s v="High"/>
    <s v="Large"/>
    <x v="0"/>
    <s v="2010s"/>
    <s v="Cereal"/>
    <n v="5.8979678402036016E-3"/>
  </r>
  <r>
    <n v="2012"/>
    <s v="Orissa"/>
    <s v="Sambalpur"/>
    <x v="1"/>
    <n v="11420"/>
    <n v="1967.6"/>
    <m/>
    <s v="Medium"/>
    <s v="Large"/>
    <x v="0"/>
    <s v="2010s"/>
    <s v="Cereal"/>
    <n v="0.17229422066549913"/>
  </r>
  <r>
    <n v="2012"/>
    <s v="Orissa"/>
    <s v="Sambalpur"/>
    <x v="2"/>
    <n v="1270"/>
    <n v="606.29999999999995"/>
    <m/>
    <s v="Low"/>
    <s v="Medium"/>
    <x v="0"/>
    <s v="2010s"/>
    <s v="Pulse"/>
    <n v="0.4774015748031496"/>
  </r>
  <r>
    <n v="2012"/>
    <s v="Orissa"/>
    <s v="Sambalpur"/>
    <x v="3"/>
    <n v="1480"/>
    <n v="432.43"/>
    <m/>
    <s v="Low"/>
    <s v="Medium"/>
    <x v="0"/>
    <s v="2010s"/>
    <s v="Fiber"/>
    <n v="0.29218243243243242"/>
  </r>
  <r>
    <n v="2013"/>
    <s v="Orissa"/>
    <s v="Sambalpur"/>
    <x v="0"/>
    <n v="580290"/>
    <n v="2137.16"/>
    <m/>
    <s v="Medium"/>
    <s v="Large"/>
    <x v="0"/>
    <s v="2010s"/>
    <s v="Cereal"/>
    <n v="3.6829171621086008E-3"/>
  </r>
  <r>
    <n v="2013"/>
    <s v="Orissa"/>
    <s v="Sambalpur"/>
    <x v="1"/>
    <n v="10750"/>
    <n v="2212.09"/>
    <m/>
    <s v="Medium"/>
    <s v="Large"/>
    <x v="0"/>
    <s v="2010s"/>
    <s v="Cereal"/>
    <n v="0.20577581395348837"/>
  </r>
  <r>
    <n v="2013"/>
    <s v="Orissa"/>
    <s v="Sambalpur"/>
    <x v="2"/>
    <n v="1500"/>
    <n v="660"/>
    <m/>
    <s v="Low"/>
    <s v="Medium"/>
    <x v="0"/>
    <s v="2010s"/>
    <s v="Pulse"/>
    <n v="0.44"/>
  </r>
  <r>
    <n v="2013"/>
    <s v="Orissa"/>
    <s v="Sambalpur"/>
    <x v="3"/>
    <n v="1680"/>
    <n v="434.52"/>
    <m/>
    <s v="Low"/>
    <s v="Medium"/>
    <x v="0"/>
    <s v="2010s"/>
    <s v="Fiber"/>
    <n v="0.25864285714285712"/>
  </r>
  <r>
    <n v="2014"/>
    <s v="Orissa"/>
    <s v="Sambalpur"/>
    <x v="0"/>
    <n v="599690"/>
    <n v="2614.65"/>
    <m/>
    <s v="Medium"/>
    <s v="Large"/>
    <x v="0"/>
    <s v="2010s"/>
    <s v="Cereal"/>
    <n v="4.3600026680451565E-3"/>
  </r>
  <r>
    <n v="2014"/>
    <s v="Orissa"/>
    <s v="Sambalpur"/>
    <x v="1"/>
    <n v="11190"/>
    <n v="2218.9499999999998"/>
    <m/>
    <s v="Medium"/>
    <s v="Large"/>
    <x v="0"/>
    <s v="2010s"/>
    <s v="Cereal"/>
    <n v="0.19829758713136728"/>
  </r>
  <r>
    <n v="2014"/>
    <s v="Orissa"/>
    <s v="Sambalpur"/>
    <x v="2"/>
    <n v="1480"/>
    <n v="662.16"/>
    <m/>
    <s v="Low"/>
    <s v="Medium"/>
    <x v="0"/>
    <s v="2010s"/>
    <s v="Pulse"/>
    <n v="0.44740540540540541"/>
  </r>
  <r>
    <n v="2014"/>
    <s v="Orissa"/>
    <s v="Sambalpur"/>
    <x v="3"/>
    <n v="5010"/>
    <n v="433.13"/>
    <m/>
    <s v="Low"/>
    <s v="Large"/>
    <x v="0"/>
    <s v="2010s"/>
    <s v="Fiber"/>
    <n v="8.6453093812375245E-2"/>
  </r>
  <r>
    <n v="2015"/>
    <s v="Orissa"/>
    <s v="Sambalpur"/>
    <x v="0"/>
    <n v="548690"/>
    <n v="1525.8"/>
    <m/>
    <s v="Medium"/>
    <s v="Large"/>
    <x v="0"/>
    <s v="2010s"/>
    <s v="Cereal"/>
    <n v="2.7808051905447518E-3"/>
  </r>
  <r>
    <n v="2015"/>
    <s v="Orissa"/>
    <s v="Sambalpur"/>
    <x v="1"/>
    <n v="11130"/>
    <n v="2244.38"/>
    <m/>
    <s v="Medium"/>
    <s v="Large"/>
    <x v="0"/>
    <s v="2010s"/>
    <s v="Cereal"/>
    <n v="0.20165139263252471"/>
  </r>
  <r>
    <n v="2015"/>
    <s v="Orissa"/>
    <s v="Sambalpur"/>
    <x v="2"/>
    <n v="1310"/>
    <n v="648.85"/>
    <m/>
    <s v="Low"/>
    <s v="Medium"/>
    <x v="0"/>
    <s v="2010s"/>
    <s v="Pulse"/>
    <n v="0.49530534351145039"/>
  </r>
  <r>
    <n v="2015"/>
    <s v="Orissa"/>
    <s v="Sambalpur"/>
    <x v="3"/>
    <n v="6710"/>
    <n v="429.21"/>
    <m/>
    <s v="Low"/>
    <s v="Large"/>
    <x v="0"/>
    <s v="2010s"/>
    <s v="Fiber"/>
    <n v="6.3965722801788374E-2"/>
  </r>
  <r>
    <n v="2016"/>
    <s v="Orissa"/>
    <s v="Sambalpur"/>
    <x v="0"/>
    <n v="528040"/>
    <n v="2178.15"/>
    <m/>
    <s v="Medium"/>
    <s v="Large"/>
    <x v="0"/>
    <s v="2010s"/>
    <s v="Cereal"/>
    <n v="4.1249715930611322E-3"/>
  </r>
  <r>
    <n v="2016"/>
    <s v="Orissa"/>
    <s v="Sambalpur"/>
    <x v="1"/>
    <n v="9980"/>
    <n v="2425.85"/>
    <m/>
    <s v="Medium"/>
    <s v="Large"/>
    <x v="0"/>
    <s v="2010s"/>
    <s v="Cereal"/>
    <n v="0.24307114228456914"/>
  </r>
  <r>
    <n v="2016"/>
    <s v="Orissa"/>
    <s v="Sambalpur"/>
    <x v="2"/>
    <n v="1230"/>
    <n v="642.28"/>
    <m/>
    <s v="Low"/>
    <s v="Medium"/>
    <x v="0"/>
    <s v="2010s"/>
    <s v="Pulse"/>
    <n v="0.52217886178861783"/>
  </r>
  <r>
    <n v="2016"/>
    <s v="Orissa"/>
    <s v="Sambalpur"/>
    <x v="3"/>
    <n v="1880"/>
    <n v="2569.15"/>
    <m/>
    <s v="Medium"/>
    <s v="Medium"/>
    <x v="0"/>
    <s v="2010s"/>
    <s v="Fiber"/>
    <n v="1.3665691489361702"/>
  </r>
  <r>
    <n v="2017"/>
    <s v="Orissa"/>
    <s v="Sambalpur"/>
    <x v="0"/>
    <n v="529760"/>
    <n v="1181.8"/>
    <m/>
    <s v="Medium"/>
    <s v="Large"/>
    <x v="0"/>
    <s v="2010s"/>
    <s v="Cereal"/>
    <n v="2.2308215040773181E-3"/>
  </r>
  <r>
    <n v="2017"/>
    <s v="Orissa"/>
    <s v="Sambalpur"/>
    <x v="1"/>
    <n v="8990"/>
    <n v="2412.6799999999998"/>
    <m/>
    <s v="Medium"/>
    <s v="Large"/>
    <x v="0"/>
    <s v="2010s"/>
    <s v="Cereal"/>
    <n v="0.26837374860956614"/>
  </r>
  <r>
    <n v="2017"/>
    <s v="Orissa"/>
    <s v="Sambalpur"/>
    <x v="2"/>
    <n v="1400"/>
    <n v="685.71"/>
    <m/>
    <s v="Low"/>
    <s v="Medium"/>
    <x v="0"/>
    <s v="2010s"/>
    <s v="Pulse"/>
    <n v="0.4897928571428572"/>
  </r>
  <r>
    <n v="2017"/>
    <s v="Orissa"/>
    <s v="Sambalpur"/>
    <x v="3"/>
    <n v="1160"/>
    <n v="2568.9699999999998"/>
    <m/>
    <s v="Medium"/>
    <s v="Medium"/>
    <x v="0"/>
    <s v="2010s"/>
    <s v="Fiber"/>
    <n v="2.2146293103448276"/>
  </r>
  <r>
    <n v="2008"/>
    <s v="Orissa"/>
    <s v="Sundargarh"/>
    <x v="0"/>
    <n v="218440"/>
    <n v="1375.94"/>
    <m/>
    <s v="Medium"/>
    <s v="Large"/>
    <x v="0"/>
    <s v="2000s"/>
    <s v="Cereal"/>
    <n v="6.2989379234572422E-3"/>
  </r>
  <r>
    <n v="2008"/>
    <s v="Orissa"/>
    <s v="Sundargarh"/>
    <x v="1"/>
    <n v="7410"/>
    <n v="1245.6099999999999"/>
    <m/>
    <s v="Medium"/>
    <s v="Large"/>
    <x v="0"/>
    <s v="2000s"/>
    <s v="Cereal"/>
    <n v="0.16809851551956814"/>
  </r>
  <r>
    <n v="2008"/>
    <s v="Orissa"/>
    <s v="Sundargarh"/>
    <x v="2"/>
    <n v="2890"/>
    <n v="626.29999999999995"/>
    <m/>
    <s v="Low"/>
    <s v="Medium"/>
    <x v="0"/>
    <s v="2000s"/>
    <s v="Pulse"/>
    <n v="0.21671280276816607"/>
  </r>
  <r>
    <n v="2009"/>
    <s v="Orissa"/>
    <s v="Sundargarh"/>
    <x v="0"/>
    <n v="206160"/>
    <n v="719.39"/>
    <m/>
    <s v="Low"/>
    <s v="Large"/>
    <x v="0"/>
    <s v="2000s"/>
    <s v="Cereal"/>
    <n v="3.489474194800155E-3"/>
  </r>
  <r>
    <n v="2009"/>
    <s v="Orissa"/>
    <s v="Sundargarh"/>
    <x v="1"/>
    <n v="7680"/>
    <n v="1300.78"/>
    <m/>
    <s v="Medium"/>
    <s v="Large"/>
    <x v="0"/>
    <s v="2000s"/>
    <s v="Cereal"/>
    <n v="0.16937239583333333"/>
  </r>
  <r>
    <n v="2009"/>
    <s v="Orissa"/>
    <s v="Sundargarh"/>
    <x v="2"/>
    <n v="2780"/>
    <n v="712.23"/>
    <m/>
    <s v="Low"/>
    <s v="Medium"/>
    <x v="0"/>
    <s v="2000s"/>
    <s v="Pulse"/>
    <n v="0.25619784172661869"/>
  </r>
  <r>
    <n v="2010"/>
    <s v="Orissa"/>
    <s v="Sundargarh"/>
    <x v="0"/>
    <n v="211820"/>
    <n v="661.98"/>
    <m/>
    <s v="Low"/>
    <s v="Large"/>
    <x v="0"/>
    <s v="2010s"/>
    <s v="Cereal"/>
    <n v="3.1252006420545747E-3"/>
  </r>
  <r>
    <n v="2010"/>
    <s v="Orissa"/>
    <s v="Sundargarh"/>
    <x v="1"/>
    <n v="7750"/>
    <n v="1303.23"/>
    <m/>
    <s v="Medium"/>
    <s v="Large"/>
    <x v="0"/>
    <s v="2010s"/>
    <s v="Cereal"/>
    <n v="0.16815870967741936"/>
  </r>
  <r>
    <n v="2010"/>
    <s v="Orissa"/>
    <s v="Sundargarh"/>
    <x v="2"/>
    <n v="3050"/>
    <n v="718.03"/>
    <m/>
    <s v="Low"/>
    <s v="Medium"/>
    <x v="0"/>
    <s v="2010s"/>
    <s v="Pulse"/>
    <n v="0.23541967213114753"/>
  </r>
  <r>
    <n v="2011"/>
    <s v="Orissa"/>
    <s v="Sundargarh"/>
    <x v="0"/>
    <n v="193340"/>
    <n v="1793.94"/>
    <m/>
    <s v="Medium"/>
    <s v="Large"/>
    <x v="0"/>
    <s v="2010s"/>
    <s v="Cereal"/>
    <n v="9.278680045515672E-3"/>
  </r>
  <r>
    <n v="2011"/>
    <s v="Orissa"/>
    <s v="Sundargarh"/>
    <x v="1"/>
    <n v="7460"/>
    <n v="1675.6"/>
    <m/>
    <s v="Medium"/>
    <s v="Large"/>
    <x v="0"/>
    <s v="2010s"/>
    <s v="Cereal"/>
    <n v="0.22461126005361928"/>
  </r>
  <r>
    <n v="2011"/>
    <s v="Orissa"/>
    <s v="Sundargarh"/>
    <x v="2"/>
    <n v="2770"/>
    <n v="722.02"/>
    <m/>
    <s v="Low"/>
    <s v="Medium"/>
    <x v="0"/>
    <s v="2010s"/>
    <s v="Pulse"/>
    <n v="0.26065703971119131"/>
  </r>
  <r>
    <n v="2012"/>
    <s v="Orissa"/>
    <s v="Sundargarh"/>
    <x v="0"/>
    <n v="204430"/>
    <n v="2320.75"/>
    <m/>
    <s v="Medium"/>
    <s v="Large"/>
    <x v="0"/>
    <s v="2010s"/>
    <s v="Cereal"/>
    <n v="1.1352296629653182E-2"/>
  </r>
  <r>
    <n v="2012"/>
    <s v="Orissa"/>
    <s v="Sundargarh"/>
    <x v="1"/>
    <n v="7630"/>
    <n v="1844.04"/>
    <m/>
    <s v="Medium"/>
    <s v="Large"/>
    <x v="0"/>
    <s v="2010s"/>
    <s v="Cereal"/>
    <n v="0.24168283093053736"/>
  </r>
  <r>
    <n v="2012"/>
    <s v="Orissa"/>
    <s v="Sundargarh"/>
    <x v="2"/>
    <n v="2560"/>
    <n v="648.44000000000005"/>
    <m/>
    <s v="Low"/>
    <s v="Medium"/>
    <x v="0"/>
    <s v="2010s"/>
    <s v="Pulse"/>
    <n v="0.25329687500000003"/>
  </r>
  <r>
    <n v="2013"/>
    <s v="Orissa"/>
    <s v="Sundargarh"/>
    <x v="0"/>
    <n v="211030"/>
    <n v="1951.71"/>
    <m/>
    <s v="Medium"/>
    <s v="Large"/>
    <x v="0"/>
    <s v="2010s"/>
    <s v="Cereal"/>
    <n v="9.2484954745770745E-3"/>
  </r>
  <r>
    <n v="2013"/>
    <s v="Orissa"/>
    <s v="Sundargarh"/>
    <x v="1"/>
    <n v="7810"/>
    <n v="2344.4299999999998"/>
    <m/>
    <s v="Medium"/>
    <s v="Large"/>
    <x v="0"/>
    <s v="2010s"/>
    <s v="Cereal"/>
    <n v="0.30018309859154929"/>
  </r>
  <r>
    <n v="2013"/>
    <s v="Orissa"/>
    <s v="Sundargarh"/>
    <x v="2"/>
    <n v="3740"/>
    <n v="657.75"/>
    <m/>
    <s v="Low"/>
    <s v="Medium"/>
    <x v="0"/>
    <s v="2010s"/>
    <s v="Pulse"/>
    <n v="0.17586898395721925"/>
  </r>
  <r>
    <n v="2014"/>
    <s v="Orissa"/>
    <s v="Sundargarh"/>
    <x v="0"/>
    <n v="195830"/>
    <n v="2535.06"/>
    <m/>
    <s v="Medium"/>
    <s v="Large"/>
    <x v="0"/>
    <s v="2010s"/>
    <s v="Cereal"/>
    <n v="1.2945207578001328E-2"/>
  </r>
  <r>
    <n v="2014"/>
    <s v="Orissa"/>
    <s v="Sundargarh"/>
    <x v="1"/>
    <n v="8060"/>
    <n v="2333.75"/>
    <m/>
    <s v="Medium"/>
    <s v="Large"/>
    <x v="0"/>
    <s v="2010s"/>
    <s v="Cereal"/>
    <n v="0.28954714640198509"/>
  </r>
  <r>
    <n v="2014"/>
    <s v="Orissa"/>
    <s v="Sundargarh"/>
    <x v="2"/>
    <n v="3690"/>
    <n v="661.25"/>
    <m/>
    <s v="Low"/>
    <s v="Medium"/>
    <x v="0"/>
    <s v="2010s"/>
    <s v="Pulse"/>
    <n v="0.17920054200542004"/>
  </r>
  <r>
    <n v="2015"/>
    <s v="Orissa"/>
    <s v="Sundargarh"/>
    <x v="0"/>
    <n v="194650"/>
    <n v="1172.0999999999999"/>
    <m/>
    <s v="Medium"/>
    <s v="Large"/>
    <x v="0"/>
    <s v="2010s"/>
    <s v="Cereal"/>
    <n v="6.0215771898278958E-3"/>
  </r>
  <r>
    <n v="2015"/>
    <s v="Orissa"/>
    <s v="Sundargarh"/>
    <x v="1"/>
    <n v="8330"/>
    <n v="2352.94"/>
    <m/>
    <s v="Medium"/>
    <s v="Large"/>
    <x v="0"/>
    <s v="2010s"/>
    <s v="Cereal"/>
    <n v="0.28246578631452579"/>
  </r>
  <r>
    <n v="2015"/>
    <s v="Orissa"/>
    <s v="Sundargarh"/>
    <x v="2"/>
    <n v="4000"/>
    <n v="665"/>
    <m/>
    <s v="Low"/>
    <s v="Medium"/>
    <x v="0"/>
    <s v="2010s"/>
    <s v="Pulse"/>
    <n v="0.16625000000000001"/>
  </r>
  <r>
    <n v="2016"/>
    <s v="Orissa"/>
    <s v="Sundargarh"/>
    <x v="0"/>
    <n v="207740"/>
    <n v="1696.16"/>
    <m/>
    <s v="Medium"/>
    <s v="Large"/>
    <x v="0"/>
    <s v="2010s"/>
    <s v="Cereal"/>
    <n v="8.1648214113796101E-3"/>
  </r>
  <r>
    <n v="2016"/>
    <s v="Orissa"/>
    <s v="Sundargarh"/>
    <x v="1"/>
    <n v="8340"/>
    <n v="2556.35"/>
    <m/>
    <s v="Medium"/>
    <s v="Large"/>
    <x v="0"/>
    <s v="2010s"/>
    <s v="Cereal"/>
    <n v="0.30651678657074338"/>
  </r>
  <r>
    <n v="2016"/>
    <s v="Orissa"/>
    <s v="Sundargarh"/>
    <x v="2"/>
    <n v="4890"/>
    <n v="654.4"/>
    <m/>
    <s v="Low"/>
    <s v="Medium"/>
    <x v="0"/>
    <s v="2010s"/>
    <s v="Pulse"/>
    <n v="0.13382413087934561"/>
  </r>
  <r>
    <n v="2017"/>
    <s v="Orissa"/>
    <s v="Sundargarh"/>
    <x v="0"/>
    <n v="198960"/>
    <n v="1759"/>
    <m/>
    <s v="Medium"/>
    <s v="Large"/>
    <x v="0"/>
    <s v="2010s"/>
    <s v="Cereal"/>
    <n v="8.8409730599115395E-3"/>
  </r>
  <r>
    <n v="2017"/>
    <s v="Orissa"/>
    <s v="Sundargarh"/>
    <x v="1"/>
    <n v="8500"/>
    <n v="2578.8200000000002"/>
    <m/>
    <s v="Medium"/>
    <s v="Large"/>
    <x v="0"/>
    <s v="2010s"/>
    <s v="Cereal"/>
    <n v="0.30339058823529413"/>
  </r>
  <r>
    <n v="2017"/>
    <s v="Orissa"/>
    <s v="Sundargarh"/>
    <x v="2"/>
    <n v="2400"/>
    <n v="720.83"/>
    <m/>
    <s v="Low"/>
    <s v="Medium"/>
    <x v="0"/>
    <s v="2010s"/>
    <s v="Pulse"/>
    <n v="0.30034583333333337"/>
  </r>
  <r>
    <n v="2008"/>
    <s v="West Bengal"/>
    <s v="24 Parganas"/>
    <x v="0"/>
    <n v="690500"/>
    <n v="2399.5700000000002"/>
    <m/>
    <s v="Medium"/>
    <s v="Large"/>
    <x v="4"/>
    <s v="2000s"/>
    <s v="Cereal"/>
    <n v="3.4751194786386678E-3"/>
  </r>
  <r>
    <n v="2008"/>
    <s v="West Bengal"/>
    <s v="24 Parganas"/>
    <x v="1"/>
    <n v="380"/>
    <n v="2447.37"/>
    <m/>
    <s v="Medium"/>
    <s v="Small"/>
    <x v="4"/>
    <s v="2000s"/>
    <s v="Cereal"/>
    <n v="6.4404473684210526"/>
  </r>
  <r>
    <n v="2008"/>
    <s v="West Bengal"/>
    <s v="24 Parganas"/>
    <x v="2"/>
    <n v="630"/>
    <n v="920.63"/>
    <m/>
    <s v="Low"/>
    <s v="Small"/>
    <x v="4"/>
    <s v="2000s"/>
    <s v="Pulse"/>
    <n v="1.4613174603174603"/>
  </r>
  <r>
    <n v="2008"/>
    <s v="West Bengal"/>
    <s v="24 Parganas"/>
    <x v="3"/>
    <n v="3930"/>
    <n v="391.86"/>
    <m/>
    <s v="Low"/>
    <s v="Medium"/>
    <x v="4"/>
    <s v="2000s"/>
    <s v="Fiber"/>
    <n v="9.9709923664122138E-2"/>
  </r>
  <r>
    <n v="2009"/>
    <s v="West Bengal"/>
    <s v="24 Parganas"/>
    <x v="0"/>
    <n v="619100"/>
    <n v="2364.4"/>
    <m/>
    <s v="Medium"/>
    <s v="Large"/>
    <x v="4"/>
    <s v="2000s"/>
    <s v="Cereal"/>
    <n v="3.819092230657406E-3"/>
  </r>
  <r>
    <n v="2009"/>
    <s v="West Bengal"/>
    <s v="24 Parganas"/>
    <x v="1"/>
    <n v="540"/>
    <n v="2314.81"/>
    <m/>
    <s v="Medium"/>
    <s v="Small"/>
    <x v="4"/>
    <s v="2000s"/>
    <s v="Cereal"/>
    <n v="4.2866851851851848"/>
  </r>
  <r>
    <n v="2009"/>
    <s v="West Bengal"/>
    <s v="24 Parganas"/>
    <x v="2"/>
    <n v="810"/>
    <n v="1024.69"/>
    <m/>
    <s v="Medium"/>
    <s v="Small"/>
    <x v="4"/>
    <s v="2000s"/>
    <s v="Pulse"/>
    <n v="1.2650493827160494"/>
  </r>
  <r>
    <n v="2010"/>
    <s v="West Bengal"/>
    <s v="24 Parganas"/>
    <x v="0"/>
    <n v="595700"/>
    <n v="2455.7800000000002"/>
    <m/>
    <s v="Medium"/>
    <s v="Large"/>
    <x v="4"/>
    <s v="2010s"/>
    <s v="Cereal"/>
    <n v="4.1225113312069834E-3"/>
  </r>
  <r>
    <n v="2010"/>
    <s v="West Bengal"/>
    <s v="24 Parganas"/>
    <x v="1"/>
    <n v="530"/>
    <n v="2301.89"/>
    <m/>
    <s v="Medium"/>
    <s v="Small"/>
    <x v="4"/>
    <s v="2010s"/>
    <s v="Cereal"/>
    <n v="4.3431886792452827"/>
  </r>
  <r>
    <n v="2010"/>
    <s v="West Bengal"/>
    <s v="24 Parganas"/>
    <x v="2"/>
    <n v="530"/>
    <n v="905.66"/>
    <m/>
    <s v="Low"/>
    <s v="Small"/>
    <x v="4"/>
    <s v="2010s"/>
    <s v="Pulse"/>
    <n v="1.7087924528301885"/>
  </r>
  <r>
    <n v="2010"/>
    <s v="West Bengal"/>
    <s v="24 Parganas"/>
    <x v="3"/>
    <n v="630"/>
    <n v="285.70999999999998"/>
    <m/>
    <s v="Low"/>
    <s v="Small"/>
    <x v="4"/>
    <s v="2010s"/>
    <s v="Fiber"/>
    <n v="0.45350793650793647"/>
  </r>
  <r>
    <n v="2011"/>
    <s v="West Bengal"/>
    <s v="24 Parganas"/>
    <x v="0"/>
    <n v="610430"/>
    <n v="2458.3000000000002"/>
    <m/>
    <s v="Medium"/>
    <s v="Large"/>
    <x v="4"/>
    <s v="2010s"/>
    <s v="Cereal"/>
    <n v="4.0271611814622485E-3"/>
  </r>
  <r>
    <n v="2011"/>
    <s v="West Bengal"/>
    <s v="24 Parganas"/>
    <x v="1"/>
    <n v="370"/>
    <n v="2027.03"/>
    <m/>
    <s v="Medium"/>
    <s v="Small"/>
    <x v="4"/>
    <s v="2010s"/>
    <s v="Cereal"/>
    <n v="5.4784594594594598"/>
  </r>
  <r>
    <n v="2011"/>
    <s v="West Bengal"/>
    <s v="24 Parganas"/>
    <x v="2"/>
    <n v="930"/>
    <n v="1064.52"/>
    <m/>
    <s v="Medium"/>
    <s v="Small"/>
    <x v="4"/>
    <s v="2010s"/>
    <s v="Pulse"/>
    <n v="1.1446451612903226"/>
  </r>
  <r>
    <n v="2011"/>
    <s v="West Bengal"/>
    <s v="24 Parganas"/>
    <x v="3"/>
    <n v="80"/>
    <n v="750"/>
    <m/>
    <s v="Low"/>
    <s v="Small"/>
    <x v="4"/>
    <s v="2010s"/>
    <s v="Fiber"/>
    <n v="9.375"/>
  </r>
  <r>
    <n v="2012"/>
    <s v="West Bengal"/>
    <s v="24 Parganas"/>
    <x v="0"/>
    <n v="595840"/>
    <n v="2607.2399999999998"/>
    <m/>
    <s v="Medium"/>
    <s v="Large"/>
    <x v="4"/>
    <s v="2010s"/>
    <s v="Cereal"/>
    <n v="4.3757384532760466E-3"/>
  </r>
  <r>
    <n v="2012"/>
    <s v="West Bengal"/>
    <s v="24 Parganas"/>
    <x v="1"/>
    <n v="400"/>
    <n v="2625"/>
    <m/>
    <s v="Medium"/>
    <s v="Small"/>
    <x v="4"/>
    <s v="2010s"/>
    <s v="Cereal"/>
    <n v="6.5625"/>
  </r>
  <r>
    <n v="2012"/>
    <s v="West Bengal"/>
    <s v="24 Parganas"/>
    <x v="2"/>
    <n v="1450"/>
    <n v="1055.17"/>
    <m/>
    <s v="Medium"/>
    <s v="Medium"/>
    <x v="4"/>
    <s v="2010s"/>
    <s v="Pulse"/>
    <n v="0.72770344827586209"/>
  </r>
  <r>
    <n v="2012"/>
    <s v="West Bengal"/>
    <s v="24 Parganas"/>
    <x v="3"/>
    <n v="360"/>
    <n v="750"/>
    <m/>
    <s v="Low"/>
    <s v="Small"/>
    <x v="4"/>
    <s v="2010s"/>
    <s v="Fiber"/>
    <n v="2.0833333333333335"/>
  </r>
  <r>
    <n v="2013"/>
    <s v="West Bengal"/>
    <s v="24 Parganas"/>
    <x v="0"/>
    <n v="612930"/>
    <n v="2706.36"/>
    <m/>
    <s v="Medium"/>
    <s v="Large"/>
    <x v="4"/>
    <s v="2010s"/>
    <s v="Cereal"/>
    <n v="4.4154471146786748E-3"/>
  </r>
  <r>
    <n v="2013"/>
    <s v="West Bengal"/>
    <s v="24 Parganas"/>
    <x v="1"/>
    <n v="410"/>
    <n v="2341.46"/>
    <m/>
    <s v="Medium"/>
    <s v="Small"/>
    <x v="4"/>
    <s v="2010s"/>
    <s v="Cereal"/>
    <n v="5.7108780487804882"/>
  </r>
  <r>
    <n v="2013"/>
    <s v="West Bengal"/>
    <s v="24 Parganas"/>
    <x v="2"/>
    <n v="1510"/>
    <n v="1105.96"/>
    <m/>
    <s v="Medium"/>
    <s v="Medium"/>
    <x v="4"/>
    <s v="2010s"/>
    <s v="Pulse"/>
    <n v="0.73242384105960268"/>
  </r>
  <r>
    <n v="2013"/>
    <s v="West Bengal"/>
    <s v="24 Parganas"/>
    <x v="3"/>
    <n v="370"/>
    <n v="621.62"/>
    <m/>
    <s v="Low"/>
    <s v="Small"/>
    <x v="4"/>
    <s v="2010s"/>
    <s v="Fiber"/>
    <n v="1.6800540540540541"/>
  </r>
  <r>
    <n v="2014"/>
    <s v="West Bengal"/>
    <s v="24 Parganas"/>
    <x v="0"/>
    <n v="620480"/>
    <n v="2743.84"/>
    <m/>
    <s v="Medium"/>
    <s v="Large"/>
    <x v="4"/>
    <s v="2010s"/>
    <s v="Cereal"/>
    <n v="4.4221248066013408E-3"/>
  </r>
  <r>
    <n v="2014"/>
    <s v="West Bengal"/>
    <s v="24 Parganas"/>
    <x v="1"/>
    <n v="490"/>
    <n v="2816.33"/>
    <m/>
    <s v="Medium"/>
    <s v="Small"/>
    <x v="4"/>
    <s v="2010s"/>
    <s v="Cereal"/>
    <n v="5.747612244897959"/>
  </r>
  <r>
    <n v="2014"/>
    <s v="West Bengal"/>
    <s v="24 Parganas"/>
    <x v="2"/>
    <n v="1120"/>
    <n v="1125"/>
    <m/>
    <s v="Medium"/>
    <s v="Medium"/>
    <x v="4"/>
    <s v="2010s"/>
    <s v="Pulse"/>
    <n v="1.0044642857142858"/>
  </r>
  <r>
    <n v="2014"/>
    <s v="West Bengal"/>
    <s v="24 Parganas"/>
    <x v="3"/>
    <n v="620"/>
    <n v="451.61"/>
    <m/>
    <s v="Low"/>
    <s v="Small"/>
    <x v="4"/>
    <s v="2010s"/>
    <s v="Fiber"/>
    <n v="0.72840322580645167"/>
  </r>
  <r>
    <n v="2015"/>
    <s v="West Bengal"/>
    <s v="24 Parganas"/>
    <x v="0"/>
    <n v="622270"/>
    <n v="2574.86"/>
    <m/>
    <s v="Medium"/>
    <s v="Large"/>
    <x v="4"/>
    <s v="2010s"/>
    <s v="Cereal"/>
    <n v="4.1378501293650666E-3"/>
  </r>
  <r>
    <n v="2015"/>
    <s v="West Bengal"/>
    <s v="24 Parganas"/>
    <x v="1"/>
    <n v="490"/>
    <n v="2632.65"/>
    <m/>
    <s v="Medium"/>
    <s v="Small"/>
    <x v="4"/>
    <s v="2010s"/>
    <s v="Cereal"/>
    <n v="5.3727551020408164"/>
  </r>
  <r>
    <n v="2015"/>
    <s v="West Bengal"/>
    <s v="24 Parganas"/>
    <x v="2"/>
    <n v="1800"/>
    <n v="605.55999999999995"/>
    <m/>
    <s v="Low"/>
    <s v="Medium"/>
    <x v="4"/>
    <s v="2010s"/>
    <s v="Pulse"/>
    <n v="0.33642222222222218"/>
  </r>
  <r>
    <n v="2015"/>
    <s v="West Bengal"/>
    <s v="24 Parganas"/>
    <x v="3"/>
    <n v="450"/>
    <n v="533.33000000000004"/>
    <m/>
    <s v="Low"/>
    <s v="Small"/>
    <x v="4"/>
    <s v="2010s"/>
    <s v="Fiber"/>
    <n v="1.1851777777777779"/>
  </r>
  <r>
    <n v="2016"/>
    <s v="West Bengal"/>
    <s v="24 Parganas"/>
    <x v="0"/>
    <n v="582010"/>
    <n v="2670.56"/>
    <m/>
    <s v="Medium"/>
    <s v="Large"/>
    <x v="4"/>
    <s v="2010s"/>
    <s v="Cereal"/>
    <n v="4.5885122248758613E-3"/>
  </r>
  <r>
    <n v="2016"/>
    <s v="West Bengal"/>
    <s v="24 Parganas"/>
    <x v="1"/>
    <n v="700"/>
    <n v="2802.86"/>
    <m/>
    <s v="Medium"/>
    <s v="Small"/>
    <x v="4"/>
    <s v="2010s"/>
    <s v="Cereal"/>
    <n v="4.004085714285714"/>
  </r>
  <r>
    <n v="2016"/>
    <s v="West Bengal"/>
    <s v="24 Parganas"/>
    <x v="2"/>
    <n v="1530"/>
    <n v="870.9"/>
    <m/>
    <s v="Low"/>
    <s v="Medium"/>
    <x v="4"/>
    <s v="2010s"/>
    <s v="Pulse"/>
    <n v="0.5692156862745098"/>
  </r>
  <r>
    <n v="2016"/>
    <s v="West Bengal"/>
    <s v="24 Parganas"/>
    <x v="3"/>
    <n v="280"/>
    <n v="570.76"/>
    <m/>
    <s v="Low"/>
    <s v="Small"/>
    <x v="4"/>
    <s v="2010s"/>
    <s v="Fiber"/>
    <n v="2.0384285714285713"/>
  </r>
  <r>
    <n v="2017"/>
    <s v="West Bengal"/>
    <s v="24 Parganas"/>
    <x v="0"/>
    <n v="606140"/>
    <n v="2789.27"/>
    <m/>
    <s v="Medium"/>
    <s v="Large"/>
    <x v="4"/>
    <s v="2010s"/>
    <s v="Cereal"/>
    <n v="4.6016926782591477E-3"/>
  </r>
  <r>
    <n v="2017"/>
    <s v="West Bengal"/>
    <s v="24 Parganas"/>
    <x v="1"/>
    <n v="460"/>
    <n v="2557.2399999999998"/>
    <m/>
    <s v="Medium"/>
    <s v="Small"/>
    <x v="4"/>
    <s v="2010s"/>
    <s v="Cereal"/>
    <n v="5.5592173913043474"/>
  </r>
  <r>
    <n v="2017"/>
    <s v="West Bengal"/>
    <s v="24 Parganas"/>
    <x v="2"/>
    <n v="240"/>
    <n v="1241.67"/>
    <m/>
    <s v="Medium"/>
    <s v="Small"/>
    <x v="4"/>
    <s v="2010s"/>
    <s v="Pulse"/>
    <n v="5.1736250000000004"/>
  </r>
  <r>
    <n v="2017"/>
    <s v="West Bengal"/>
    <s v="24 Parganas"/>
    <x v="3"/>
    <n v="180"/>
    <n v="885.68"/>
    <m/>
    <s v="Low"/>
    <s v="Small"/>
    <x v="4"/>
    <s v="2010s"/>
    <s v="Fiber"/>
    <n v="4.9204444444444437"/>
  </r>
  <r>
    <n v="2008"/>
    <s v="West Bengal"/>
    <s v="Nadia"/>
    <x v="0"/>
    <n v="277200"/>
    <n v="2884.2"/>
    <m/>
    <s v="Medium"/>
    <s v="Large"/>
    <x v="4"/>
    <s v="2000s"/>
    <s v="Cereal"/>
    <n v="1.0404761904761905E-2"/>
  </r>
  <r>
    <n v="2008"/>
    <s v="West Bengal"/>
    <s v="Nadia"/>
    <x v="1"/>
    <n v="2550"/>
    <n v="2568.63"/>
    <m/>
    <s v="Medium"/>
    <s v="Medium"/>
    <x v="4"/>
    <s v="2000s"/>
    <s v="Cereal"/>
    <n v="1.0073058823529413"/>
  </r>
  <r>
    <n v="2008"/>
    <s v="West Bengal"/>
    <s v="Nadia"/>
    <x v="2"/>
    <n v="4260"/>
    <n v="737.09"/>
    <m/>
    <s v="Low"/>
    <s v="Medium"/>
    <x v="4"/>
    <s v="2000s"/>
    <s v="Pulse"/>
    <n v="0.17302582159624413"/>
  </r>
  <r>
    <n v="2008"/>
    <s v="West Bengal"/>
    <s v="Nadia"/>
    <x v="3"/>
    <n v="990"/>
    <n v="363.64"/>
    <m/>
    <s v="Low"/>
    <s v="Small"/>
    <x v="4"/>
    <s v="2000s"/>
    <s v="Fiber"/>
    <n v="0.36731313131313131"/>
  </r>
  <r>
    <n v="2009"/>
    <s v="West Bengal"/>
    <s v="Nadia"/>
    <x v="0"/>
    <n v="238800"/>
    <n v="2784.34"/>
    <m/>
    <s v="Medium"/>
    <s v="Large"/>
    <x v="4"/>
    <s v="2000s"/>
    <s v="Cereal"/>
    <n v="1.1659715242881072E-2"/>
  </r>
  <r>
    <n v="2009"/>
    <s v="West Bengal"/>
    <s v="Nadia"/>
    <x v="1"/>
    <n v="3590"/>
    <n v="2362.12"/>
    <m/>
    <s v="Medium"/>
    <s v="Medium"/>
    <x v="4"/>
    <s v="2000s"/>
    <s v="Cereal"/>
    <n v="0.65797214484679667"/>
  </r>
  <r>
    <n v="2009"/>
    <s v="West Bengal"/>
    <s v="Nadia"/>
    <x v="2"/>
    <n v="4150"/>
    <n v="860.24"/>
    <m/>
    <s v="Low"/>
    <s v="Medium"/>
    <x v="4"/>
    <s v="2000s"/>
    <s v="Pulse"/>
    <n v="0.2072867469879518"/>
  </r>
  <r>
    <n v="2010"/>
    <s v="West Bengal"/>
    <s v="Nadia"/>
    <x v="0"/>
    <n v="235740"/>
    <n v="2759.27"/>
    <m/>
    <s v="Medium"/>
    <s v="Large"/>
    <x v="4"/>
    <s v="2010s"/>
    <s v="Cereal"/>
    <n v="1.1704717061169085E-2"/>
  </r>
  <r>
    <n v="2010"/>
    <s v="West Bengal"/>
    <s v="Nadia"/>
    <x v="1"/>
    <n v="2590"/>
    <n v="2621.62"/>
    <m/>
    <s v="Medium"/>
    <s v="Medium"/>
    <x v="4"/>
    <s v="2010s"/>
    <s v="Cereal"/>
    <n v="1.0122084942084941"/>
  </r>
  <r>
    <n v="2010"/>
    <s v="West Bengal"/>
    <s v="Nadia"/>
    <x v="2"/>
    <n v="6150"/>
    <n v="852.03"/>
    <m/>
    <s v="Low"/>
    <s v="Large"/>
    <x v="4"/>
    <s v="2010s"/>
    <s v="Pulse"/>
    <n v="0.13854146341463414"/>
  </r>
  <r>
    <n v="2011"/>
    <s v="West Bengal"/>
    <s v="Nadia"/>
    <x v="0"/>
    <n v="252140"/>
    <n v="2952.68"/>
    <m/>
    <s v="Medium"/>
    <s v="Large"/>
    <x v="4"/>
    <s v="2010s"/>
    <s v="Cereal"/>
    <n v="1.171047830570318E-2"/>
  </r>
  <r>
    <n v="2011"/>
    <s v="West Bengal"/>
    <s v="Nadia"/>
    <x v="1"/>
    <n v="2580"/>
    <n v="2608.5300000000002"/>
    <m/>
    <s v="Medium"/>
    <s v="Medium"/>
    <x v="4"/>
    <s v="2010s"/>
    <s v="Cereal"/>
    <n v="1.0110581395348839"/>
  </r>
  <r>
    <n v="2011"/>
    <s v="West Bengal"/>
    <s v="Nadia"/>
    <x v="2"/>
    <n v="6350"/>
    <n v="1094.49"/>
    <m/>
    <s v="Medium"/>
    <s v="Large"/>
    <x v="4"/>
    <s v="2010s"/>
    <s v="Pulse"/>
    <n v="0.17236062992125983"/>
  </r>
  <r>
    <n v="2012"/>
    <s v="West Bengal"/>
    <s v="Nadia"/>
    <x v="0"/>
    <n v="232860"/>
    <n v="2869.96"/>
    <m/>
    <s v="Medium"/>
    <s v="Large"/>
    <x v="4"/>
    <s v="2010s"/>
    <s v="Cereal"/>
    <n v="1.2324830370179507E-2"/>
  </r>
  <r>
    <n v="2012"/>
    <s v="West Bengal"/>
    <s v="Nadia"/>
    <x v="1"/>
    <n v="2910"/>
    <n v="2536.08"/>
    <m/>
    <s v="Medium"/>
    <s v="Medium"/>
    <x v="4"/>
    <s v="2010s"/>
    <s v="Cereal"/>
    <n v="0.87150515463917522"/>
  </r>
  <r>
    <n v="2012"/>
    <s v="West Bengal"/>
    <s v="Nadia"/>
    <x v="2"/>
    <n v="7130"/>
    <n v="913.04"/>
    <m/>
    <s v="Low"/>
    <s v="Large"/>
    <x v="4"/>
    <s v="2010s"/>
    <s v="Pulse"/>
    <n v="0.12805610098176717"/>
  </r>
  <r>
    <n v="2013"/>
    <s v="West Bengal"/>
    <s v="Nadia"/>
    <x v="0"/>
    <n v="239030"/>
    <n v="3072.5"/>
    <m/>
    <s v="High"/>
    <s v="Large"/>
    <x v="4"/>
    <s v="2010s"/>
    <s v="Cereal"/>
    <n v="1.2854035058360875E-2"/>
  </r>
  <r>
    <n v="2013"/>
    <s v="West Bengal"/>
    <s v="Nadia"/>
    <x v="1"/>
    <n v="3150"/>
    <n v="2612.6999999999998"/>
    <m/>
    <s v="Medium"/>
    <s v="Medium"/>
    <x v="4"/>
    <s v="2010s"/>
    <s v="Cereal"/>
    <n v="0.8294285714285714"/>
  </r>
  <r>
    <n v="2013"/>
    <s v="West Bengal"/>
    <s v="Nadia"/>
    <x v="2"/>
    <n v="6790"/>
    <n v="1073.6400000000001"/>
    <m/>
    <s v="Medium"/>
    <s v="Large"/>
    <x v="4"/>
    <s v="2010s"/>
    <s v="Pulse"/>
    <n v="0.15812076583210605"/>
  </r>
  <r>
    <n v="2014"/>
    <s v="West Bengal"/>
    <s v="Nadia"/>
    <x v="0"/>
    <n v="242850"/>
    <n v="3215.4"/>
    <m/>
    <s v="High"/>
    <s v="Large"/>
    <x v="4"/>
    <s v="2010s"/>
    <s v="Cereal"/>
    <n v="1.3240271772699198E-2"/>
  </r>
  <r>
    <n v="2014"/>
    <s v="West Bengal"/>
    <s v="Nadia"/>
    <x v="1"/>
    <n v="5100"/>
    <n v="2986.27"/>
    <m/>
    <s v="Medium"/>
    <s v="Large"/>
    <x v="4"/>
    <s v="2010s"/>
    <s v="Cereal"/>
    <n v="0.58554313725490192"/>
  </r>
  <r>
    <n v="2014"/>
    <s v="West Bengal"/>
    <s v="Nadia"/>
    <x v="2"/>
    <n v="9910"/>
    <n v="1066.5999999999999"/>
    <m/>
    <s v="Medium"/>
    <s v="Large"/>
    <x v="4"/>
    <s v="2010s"/>
    <s v="Pulse"/>
    <n v="0.10762865792129162"/>
  </r>
  <r>
    <n v="2015"/>
    <s v="West Bengal"/>
    <s v="Nadia"/>
    <x v="0"/>
    <n v="237130"/>
    <n v="3133.6"/>
    <m/>
    <s v="High"/>
    <s v="Large"/>
    <x v="4"/>
    <s v="2010s"/>
    <s v="Cereal"/>
    <n v="1.3214692362838948E-2"/>
  </r>
  <r>
    <n v="2015"/>
    <s v="West Bengal"/>
    <s v="Nadia"/>
    <x v="1"/>
    <n v="4000"/>
    <n v="2592.5"/>
    <m/>
    <s v="Medium"/>
    <s v="Medium"/>
    <x v="4"/>
    <s v="2010s"/>
    <s v="Cereal"/>
    <n v="0.64812499999999995"/>
  </r>
  <r>
    <n v="2015"/>
    <s v="West Bengal"/>
    <s v="Nadia"/>
    <x v="2"/>
    <n v="8210"/>
    <n v="655.29999999999995"/>
    <m/>
    <s v="Low"/>
    <s v="Large"/>
    <x v="4"/>
    <s v="2010s"/>
    <s v="Pulse"/>
    <n v="7.9817295980511571E-2"/>
  </r>
  <r>
    <n v="2016"/>
    <s v="West Bengal"/>
    <s v="Nadia"/>
    <x v="0"/>
    <n v="226160"/>
    <n v="3245.22"/>
    <m/>
    <s v="High"/>
    <s v="Large"/>
    <x v="4"/>
    <s v="2010s"/>
    <s v="Cereal"/>
    <n v="1.4349221789883267E-2"/>
  </r>
  <r>
    <n v="2016"/>
    <s v="West Bengal"/>
    <s v="Nadia"/>
    <x v="1"/>
    <n v="4660"/>
    <n v="2595.02"/>
    <m/>
    <s v="Medium"/>
    <s v="Medium"/>
    <x v="4"/>
    <s v="2010s"/>
    <s v="Cereal"/>
    <n v="0.55687124463519311"/>
  </r>
  <r>
    <n v="2016"/>
    <s v="West Bengal"/>
    <s v="Nadia"/>
    <x v="2"/>
    <n v="7690"/>
    <n v="877.98"/>
    <m/>
    <s v="Low"/>
    <s v="Large"/>
    <x v="4"/>
    <s v="2010s"/>
    <s v="Pulse"/>
    <n v="0.11417165149544864"/>
  </r>
  <r>
    <n v="2017"/>
    <s v="West Bengal"/>
    <s v="Nadia"/>
    <x v="0"/>
    <n v="242660"/>
    <n v="3314.53"/>
    <m/>
    <s v="High"/>
    <s v="Large"/>
    <x v="4"/>
    <s v="2010s"/>
    <s v="Cereal"/>
    <n v="1.3659152723975934E-2"/>
  </r>
  <r>
    <n v="2017"/>
    <s v="West Bengal"/>
    <s v="Nadia"/>
    <x v="1"/>
    <n v="6000"/>
    <n v="3841.75"/>
    <m/>
    <s v="High"/>
    <s v="Large"/>
    <x v="4"/>
    <s v="2010s"/>
    <s v="Cereal"/>
    <n v="0.6402916666666667"/>
  </r>
  <r>
    <n v="2017"/>
    <s v="West Bengal"/>
    <s v="Nadia"/>
    <x v="2"/>
    <n v="3460"/>
    <n v="1208.73"/>
    <m/>
    <s v="Medium"/>
    <s v="Medium"/>
    <x v="4"/>
    <s v="2010s"/>
    <s v="Pulse"/>
    <n v="0.34934393063583813"/>
  </r>
  <r>
    <n v="2008"/>
    <s v="West Bengal"/>
    <s v="Murshidabad"/>
    <x v="0"/>
    <n v="399500"/>
    <n v="2812.77"/>
    <m/>
    <s v="Medium"/>
    <s v="Large"/>
    <x v="4"/>
    <s v="2000s"/>
    <s v="Cereal"/>
    <n v="7.0407259073842305E-3"/>
  </r>
  <r>
    <n v="2008"/>
    <s v="West Bengal"/>
    <s v="Murshidabad"/>
    <x v="1"/>
    <n v="3980"/>
    <n v="4487.4399999999996"/>
    <m/>
    <s v="High"/>
    <s v="Medium"/>
    <x v="4"/>
    <s v="2000s"/>
    <s v="Cereal"/>
    <n v="1.1274974874371859"/>
  </r>
  <r>
    <n v="2008"/>
    <s v="West Bengal"/>
    <s v="Murshidabad"/>
    <x v="2"/>
    <n v="3250"/>
    <n v="1110.77"/>
    <m/>
    <s v="Medium"/>
    <s v="Medium"/>
    <x v="4"/>
    <s v="2000s"/>
    <s v="Pulse"/>
    <n v="0.34177538461538459"/>
  </r>
  <r>
    <n v="2008"/>
    <s v="West Bengal"/>
    <s v="Murshidabad"/>
    <x v="3"/>
    <n v="4620"/>
    <n v="372.29"/>
    <m/>
    <s v="Low"/>
    <s v="Medium"/>
    <x v="4"/>
    <s v="2000s"/>
    <s v="Fiber"/>
    <n v="8.0582251082251088E-2"/>
  </r>
  <r>
    <n v="2009"/>
    <s v="West Bengal"/>
    <s v="Murshidabad"/>
    <x v="0"/>
    <n v="373100"/>
    <n v="2788.53"/>
    <m/>
    <s v="Medium"/>
    <s v="Large"/>
    <x v="4"/>
    <s v="2000s"/>
    <s v="Cereal"/>
    <n v="7.4739480032162964E-3"/>
  </r>
  <r>
    <n v="2009"/>
    <s v="West Bengal"/>
    <s v="Murshidabad"/>
    <x v="1"/>
    <n v="3780"/>
    <n v="4780.42"/>
    <m/>
    <s v="High"/>
    <s v="Medium"/>
    <x v="4"/>
    <s v="2000s"/>
    <s v="Cereal"/>
    <n v="1.2646613756613756"/>
  </r>
  <r>
    <n v="2009"/>
    <s v="West Bengal"/>
    <s v="Murshidabad"/>
    <x v="2"/>
    <n v="4370"/>
    <n v="1132.72"/>
    <m/>
    <s v="Medium"/>
    <s v="Medium"/>
    <x v="4"/>
    <s v="2000s"/>
    <s v="Pulse"/>
    <n v="0.25920366132723111"/>
  </r>
  <r>
    <n v="2010"/>
    <s v="West Bengal"/>
    <s v="Murshidabad"/>
    <x v="0"/>
    <n v="304180"/>
    <n v="2832.96"/>
    <m/>
    <s v="Medium"/>
    <s v="Large"/>
    <x v="4"/>
    <s v="2010s"/>
    <s v="Cereal"/>
    <n v="9.3134328358208951E-3"/>
  </r>
  <r>
    <n v="2010"/>
    <s v="West Bengal"/>
    <s v="Murshidabad"/>
    <x v="1"/>
    <n v="3630"/>
    <n v="4680.4399999999996"/>
    <m/>
    <s v="High"/>
    <s v="Medium"/>
    <x v="4"/>
    <s v="2010s"/>
    <s v="Cereal"/>
    <n v="1.2893774104683196"/>
  </r>
  <r>
    <n v="2010"/>
    <s v="West Bengal"/>
    <s v="Murshidabad"/>
    <x v="2"/>
    <n v="4400"/>
    <n v="988.64"/>
    <m/>
    <s v="Low"/>
    <s v="Medium"/>
    <x v="4"/>
    <s v="2010s"/>
    <s v="Pulse"/>
    <n v="0.22469090909090908"/>
  </r>
  <r>
    <n v="2011"/>
    <s v="West Bengal"/>
    <s v="Murshidabad"/>
    <x v="0"/>
    <n v="351020"/>
    <n v="2727.22"/>
    <m/>
    <s v="Medium"/>
    <s v="Large"/>
    <x v="4"/>
    <s v="2010s"/>
    <s v="Cereal"/>
    <n v="7.7694148481567997E-3"/>
  </r>
  <r>
    <n v="2011"/>
    <s v="West Bengal"/>
    <s v="Murshidabad"/>
    <x v="1"/>
    <n v="3730"/>
    <n v="4675.6000000000004"/>
    <m/>
    <s v="High"/>
    <s v="Medium"/>
    <x v="4"/>
    <s v="2010s"/>
    <s v="Cereal"/>
    <n v="1.2535120643431636"/>
  </r>
  <r>
    <n v="2011"/>
    <s v="West Bengal"/>
    <s v="Murshidabad"/>
    <x v="2"/>
    <n v="5180"/>
    <n v="913.13"/>
    <m/>
    <s v="Low"/>
    <s v="Large"/>
    <x v="4"/>
    <s v="2010s"/>
    <s v="Pulse"/>
    <n v="0.17627992277992277"/>
  </r>
  <r>
    <n v="2012"/>
    <s v="West Bengal"/>
    <s v="Murshidabad"/>
    <x v="0"/>
    <n v="352390"/>
    <n v="2763.13"/>
    <m/>
    <s v="Medium"/>
    <s v="Large"/>
    <x v="4"/>
    <s v="2010s"/>
    <s v="Cereal"/>
    <n v="7.8411135389767021E-3"/>
  </r>
  <r>
    <n v="2012"/>
    <s v="West Bengal"/>
    <s v="Murshidabad"/>
    <x v="1"/>
    <n v="4940"/>
    <n v="3884.62"/>
    <m/>
    <s v="High"/>
    <s v="Medium"/>
    <x v="4"/>
    <s v="2010s"/>
    <s v="Cereal"/>
    <n v="0.78636032388663968"/>
  </r>
  <r>
    <n v="2012"/>
    <s v="West Bengal"/>
    <s v="Murshidabad"/>
    <x v="2"/>
    <n v="5680"/>
    <n v="1211.27"/>
    <m/>
    <s v="Medium"/>
    <s v="Large"/>
    <x v="4"/>
    <s v="2010s"/>
    <s v="Pulse"/>
    <n v="0.21325176056338027"/>
  </r>
  <r>
    <n v="2013"/>
    <s v="West Bengal"/>
    <s v="Murshidabad"/>
    <x v="0"/>
    <n v="350730"/>
    <n v="3183.93"/>
    <m/>
    <s v="High"/>
    <s v="Large"/>
    <x v="4"/>
    <s v="2010s"/>
    <s v="Cereal"/>
    <n v="9.0780087246599937E-3"/>
  </r>
  <r>
    <n v="2013"/>
    <s v="West Bengal"/>
    <s v="Murshidabad"/>
    <x v="1"/>
    <n v="6080"/>
    <n v="4447.37"/>
    <m/>
    <s v="High"/>
    <s v="Large"/>
    <x v="4"/>
    <s v="2010s"/>
    <s v="Cereal"/>
    <n v="0.73147532894736844"/>
  </r>
  <r>
    <n v="2013"/>
    <s v="West Bengal"/>
    <s v="Murshidabad"/>
    <x v="2"/>
    <n v="5850"/>
    <n v="1147.01"/>
    <m/>
    <s v="Medium"/>
    <s v="Large"/>
    <x v="4"/>
    <s v="2010s"/>
    <s v="Pulse"/>
    <n v="0.19607008547008548"/>
  </r>
  <r>
    <n v="2014"/>
    <s v="West Bengal"/>
    <s v="Murshidabad"/>
    <x v="0"/>
    <n v="367460"/>
    <n v="3239.78"/>
    <m/>
    <s v="High"/>
    <s v="Large"/>
    <x v="4"/>
    <s v="2010s"/>
    <s v="Cereal"/>
    <n v="8.8166875306155777E-3"/>
  </r>
  <r>
    <n v="2014"/>
    <s v="West Bengal"/>
    <s v="Murshidabad"/>
    <x v="1"/>
    <n v="7450"/>
    <n v="5010.74"/>
    <m/>
    <s v="High"/>
    <s v="Large"/>
    <x v="4"/>
    <s v="2010s"/>
    <s v="Cereal"/>
    <n v="0.67258255033557046"/>
  </r>
  <r>
    <n v="2014"/>
    <s v="West Bengal"/>
    <s v="Murshidabad"/>
    <x v="2"/>
    <n v="5460"/>
    <n v="1243.5899999999999"/>
    <m/>
    <s v="Medium"/>
    <s v="Large"/>
    <x v="4"/>
    <s v="2010s"/>
    <s v="Pulse"/>
    <n v="0.22776373626373625"/>
  </r>
  <r>
    <n v="2015"/>
    <s v="West Bengal"/>
    <s v="Murshidabad"/>
    <x v="0"/>
    <n v="383000"/>
    <n v="3282.64"/>
    <m/>
    <s v="High"/>
    <s v="Large"/>
    <x v="4"/>
    <s v="2010s"/>
    <s v="Cereal"/>
    <n v="8.5708616187989556E-3"/>
  </r>
  <r>
    <n v="2015"/>
    <s v="West Bengal"/>
    <s v="Murshidabad"/>
    <x v="1"/>
    <n v="7030"/>
    <n v="4704.12"/>
    <m/>
    <s v="High"/>
    <s v="Large"/>
    <x v="4"/>
    <s v="2010s"/>
    <s v="Cereal"/>
    <n v="0.66914935988620194"/>
  </r>
  <r>
    <n v="2015"/>
    <s v="West Bengal"/>
    <s v="Murshidabad"/>
    <x v="2"/>
    <n v="7170"/>
    <n v="550.91"/>
    <m/>
    <s v="Low"/>
    <s v="Large"/>
    <x v="4"/>
    <s v="2010s"/>
    <s v="Pulse"/>
    <n v="7.683542538354253E-2"/>
  </r>
  <r>
    <n v="2016"/>
    <s v="West Bengal"/>
    <s v="Murshidabad"/>
    <x v="0"/>
    <n v="375290"/>
    <n v="3292.58"/>
    <m/>
    <s v="High"/>
    <s v="Large"/>
    <x v="4"/>
    <s v="2010s"/>
    <s v="Cereal"/>
    <n v="8.7734285485890906E-3"/>
  </r>
  <r>
    <n v="2016"/>
    <s v="West Bengal"/>
    <s v="Murshidabad"/>
    <x v="1"/>
    <n v="12460"/>
    <n v="4882.3500000000004"/>
    <m/>
    <s v="High"/>
    <s v="Large"/>
    <x v="4"/>
    <s v="2010s"/>
    <s v="Cereal"/>
    <n v="0.39184189406099523"/>
  </r>
  <r>
    <n v="2016"/>
    <s v="West Bengal"/>
    <s v="Murshidabad"/>
    <x v="2"/>
    <n v="6920"/>
    <n v="917.65"/>
    <m/>
    <s v="Low"/>
    <s v="Large"/>
    <x v="4"/>
    <s v="2010s"/>
    <s v="Pulse"/>
    <n v="0.13260838150289017"/>
  </r>
  <r>
    <n v="2017"/>
    <s v="West Bengal"/>
    <s v="Murshidabad"/>
    <x v="0"/>
    <n v="367540"/>
    <n v="3205.58"/>
    <m/>
    <s v="High"/>
    <s v="Large"/>
    <x v="4"/>
    <s v="2010s"/>
    <s v="Cereal"/>
    <n v="8.7217173640964252E-3"/>
  </r>
  <r>
    <n v="2017"/>
    <s v="West Bengal"/>
    <s v="Murshidabad"/>
    <x v="1"/>
    <n v="13780"/>
    <n v="4088.53"/>
    <m/>
    <s v="High"/>
    <s v="Large"/>
    <x v="4"/>
    <s v="2010s"/>
    <s v="Cereal"/>
    <n v="0.296700290275762"/>
  </r>
  <r>
    <n v="2017"/>
    <s v="West Bengal"/>
    <s v="Murshidabad"/>
    <x v="2"/>
    <n v="8940"/>
    <n v="1530.76"/>
    <m/>
    <s v="Medium"/>
    <s v="Large"/>
    <x v="4"/>
    <s v="2010s"/>
    <s v="Pulse"/>
    <n v="0.17122595078299777"/>
  </r>
  <r>
    <n v="2008"/>
    <s v="West Bengal"/>
    <s v="Burdwan"/>
    <x v="0"/>
    <n v="666500"/>
    <n v="2815"/>
    <m/>
    <s v="Medium"/>
    <s v="Large"/>
    <x v="4"/>
    <s v="2000s"/>
    <s v="Cereal"/>
    <n v="4.2235558889722434E-3"/>
  </r>
  <r>
    <n v="2008"/>
    <s v="West Bengal"/>
    <s v="Burdwan"/>
    <x v="1"/>
    <n v="480"/>
    <n v="2312.5"/>
    <m/>
    <s v="Medium"/>
    <s v="Small"/>
    <x v="4"/>
    <s v="2000s"/>
    <s v="Cereal"/>
    <n v="4.817708333333333"/>
  </r>
  <r>
    <n v="2008"/>
    <s v="West Bengal"/>
    <s v="Burdwan"/>
    <x v="2"/>
    <n v="60"/>
    <n v="1166.67"/>
    <m/>
    <s v="Medium"/>
    <s v="Small"/>
    <x v="4"/>
    <s v="2000s"/>
    <s v="Pulse"/>
    <n v="19.444500000000001"/>
  </r>
  <r>
    <n v="2008"/>
    <s v="West Bengal"/>
    <s v="Burdwan"/>
    <x v="3"/>
    <n v="2680"/>
    <n v="332.09"/>
    <m/>
    <s v="Low"/>
    <s v="Medium"/>
    <x v="4"/>
    <s v="2000s"/>
    <s v="Fiber"/>
    <n v="0.12391417910447761"/>
  </r>
  <r>
    <n v="2009"/>
    <s v="West Bengal"/>
    <s v="Burdwan"/>
    <x v="0"/>
    <n v="672500"/>
    <n v="3050.11"/>
    <m/>
    <s v="High"/>
    <s v="Large"/>
    <x v="4"/>
    <s v="2000s"/>
    <s v="Cereal"/>
    <n v="4.5354795539033462E-3"/>
  </r>
  <r>
    <n v="2009"/>
    <s v="West Bengal"/>
    <s v="Burdwan"/>
    <x v="1"/>
    <n v="400"/>
    <n v="2125"/>
    <m/>
    <s v="Medium"/>
    <s v="Small"/>
    <x v="4"/>
    <s v="2000s"/>
    <s v="Cereal"/>
    <n v="5.3125"/>
  </r>
  <r>
    <n v="2009"/>
    <s v="West Bengal"/>
    <s v="Burdwan"/>
    <x v="2"/>
    <n v="50"/>
    <n v="600"/>
    <m/>
    <s v="Low"/>
    <s v="Small"/>
    <x v="4"/>
    <s v="2000s"/>
    <s v="Pulse"/>
    <n v="12"/>
  </r>
  <r>
    <n v="2010"/>
    <s v="West Bengal"/>
    <s v="Burdwan"/>
    <x v="0"/>
    <n v="562860"/>
    <n v="2959.78"/>
    <m/>
    <s v="Medium"/>
    <s v="Large"/>
    <x v="4"/>
    <s v="2010s"/>
    <s v="Cereal"/>
    <n v="5.2584656930675482E-3"/>
  </r>
  <r>
    <n v="2010"/>
    <s v="West Bengal"/>
    <s v="Burdwan"/>
    <x v="1"/>
    <n v="380"/>
    <n v="2052.63"/>
    <m/>
    <s v="Medium"/>
    <s v="Small"/>
    <x v="4"/>
    <s v="2010s"/>
    <s v="Cereal"/>
    <n v="5.4016578947368421"/>
  </r>
  <r>
    <n v="2010"/>
    <s v="West Bengal"/>
    <s v="Burdwan"/>
    <x v="2"/>
    <n v="60"/>
    <n v="1666.67"/>
    <m/>
    <s v="Medium"/>
    <s v="Small"/>
    <x v="4"/>
    <s v="2010s"/>
    <s v="Pulse"/>
    <n v="27.777833333333334"/>
  </r>
  <r>
    <n v="2011"/>
    <s v="West Bengal"/>
    <s v="Burdwan"/>
    <x v="0"/>
    <n v="592800"/>
    <n v="2950.94"/>
    <m/>
    <s v="Medium"/>
    <s v="Large"/>
    <x v="4"/>
    <s v="2010s"/>
    <s v="Cereal"/>
    <n v="4.9779689608636978E-3"/>
  </r>
  <r>
    <n v="2011"/>
    <s v="West Bengal"/>
    <s v="Burdwan"/>
    <x v="1"/>
    <n v="500"/>
    <n v="2100"/>
    <m/>
    <s v="Medium"/>
    <s v="Small"/>
    <x v="4"/>
    <s v="2010s"/>
    <s v="Cereal"/>
    <n v="4.2"/>
  </r>
  <r>
    <n v="2011"/>
    <s v="West Bengal"/>
    <s v="Burdwan"/>
    <x v="2"/>
    <n v="80"/>
    <n v="1000"/>
    <m/>
    <s v="Medium"/>
    <s v="Small"/>
    <x v="4"/>
    <s v="2010s"/>
    <s v="Pulse"/>
    <n v="12.5"/>
  </r>
  <r>
    <n v="2012"/>
    <s v="West Bengal"/>
    <s v="Burdwan"/>
    <x v="0"/>
    <n v="593420"/>
    <n v="3239.63"/>
    <m/>
    <s v="High"/>
    <s v="Large"/>
    <x v="4"/>
    <s v="2010s"/>
    <s v="Cereal"/>
    <n v="5.4592531427993668E-3"/>
  </r>
  <r>
    <n v="2012"/>
    <s v="West Bengal"/>
    <s v="Burdwan"/>
    <x v="1"/>
    <n v="560"/>
    <n v="2089.29"/>
    <m/>
    <s v="Medium"/>
    <s v="Small"/>
    <x v="4"/>
    <s v="2010s"/>
    <s v="Cereal"/>
    <n v="3.7308749999999997"/>
  </r>
  <r>
    <n v="2012"/>
    <s v="West Bengal"/>
    <s v="Burdwan"/>
    <x v="2"/>
    <n v="180"/>
    <n v="1611.11"/>
    <m/>
    <s v="Medium"/>
    <s v="Small"/>
    <x v="4"/>
    <s v="2010s"/>
    <s v="Pulse"/>
    <n v="8.95061111111111"/>
  </r>
  <r>
    <n v="2013"/>
    <s v="West Bengal"/>
    <s v="Burdwan"/>
    <x v="0"/>
    <n v="604190"/>
    <n v="3337.72"/>
    <m/>
    <s v="High"/>
    <s v="Large"/>
    <x v="4"/>
    <s v="2010s"/>
    <s v="Cereal"/>
    <n v="5.5242887171254073E-3"/>
  </r>
  <r>
    <n v="2013"/>
    <s v="West Bengal"/>
    <s v="Burdwan"/>
    <x v="1"/>
    <n v="560"/>
    <n v="2107.14"/>
    <m/>
    <s v="Medium"/>
    <s v="Small"/>
    <x v="4"/>
    <s v="2010s"/>
    <s v="Cereal"/>
    <n v="3.7627499999999996"/>
  </r>
  <r>
    <n v="2013"/>
    <s v="West Bengal"/>
    <s v="Burdwan"/>
    <x v="2"/>
    <n v="150"/>
    <n v="1200"/>
    <m/>
    <s v="Medium"/>
    <s v="Small"/>
    <x v="4"/>
    <s v="2010s"/>
    <s v="Pulse"/>
    <n v="8"/>
  </r>
  <r>
    <n v="2014"/>
    <s v="West Bengal"/>
    <s v="Burdwan"/>
    <x v="0"/>
    <n v="583280"/>
    <n v="3250.63"/>
    <m/>
    <s v="High"/>
    <s v="Large"/>
    <x v="4"/>
    <s v="2010s"/>
    <s v="Cereal"/>
    <n v="5.5730181045124125E-3"/>
  </r>
  <r>
    <n v="2014"/>
    <s v="West Bengal"/>
    <s v="Burdwan"/>
    <x v="1"/>
    <n v="560"/>
    <n v="2142.86"/>
    <m/>
    <s v="Medium"/>
    <s v="Small"/>
    <x v="4"/>
    <s v="2010s"/>
    <s v="Cereal"/>
    <n v="3.8265357142857144"/>
  </r>
  <r>
    <n v="2014"/>
    <s v="West Bengal"/>
    <s v="Burdwan"/>
    <x v="2"/>
    <n v="120"/>
    <n v="1250"/>
    <m/>
    <s v="Medium"/>
    <s v="Small"/>
    <x v="4"/>
    <s v="2010s"/>
    <s v="Pulse"/>
    <n v="10.416666666666666"/>
  </r>
  <r>
    <n v="2015"/>
    <s v="West Bengal"/>
    <s v="Burdwan"/>
    <x v="0"/>
    <n v="578470"/>
    <n v="3369.98"/>
    <m/>
    <s v="High"/>
    <s v="Large"/>
    <x v="4"/>
    <s v="2010s"/>
    <s v="Cereal"/>
    <n v="5.8256780818365687E-3"/>
  </r>
  <r>
    <n v="2015"/>
    <s v="West Bengal"/>
    <s v="Burdwan"/>
    <x v="1"/>
    <n v="570"/>
    <n v="2157.89"/>
    <m/>
    <s v="Medium"/>
    <s v="Small"/>
    <x v="4"/>
    <s v="2010s"/>
    <s v="Cereal"/>
    <n v="3.7857719298245613"/>
  </r>
  <r>
    <n v="2015"/>
    <s v="West Bengal"/>
    <s v="Burdwan"/>
    <x v="2"/>
    <n v="120"/>
    <n v="833.33"/>
    <m/>
    <s v="Low"/>
    <s v="Small"/>
    <x v="4"/>
    <s v="2010s"/>
    <s v="Pulse"/>
    <n v="6.9444166666666671"/>
  </r>
  <r>
    <n v="2016"/>
    <s v="West Bengal"/>
    <s v="Burdwan"/>
    <x v="0"/>
    <n v="493440"/>
    <n v="3069.16"/>
    <m/>
    <s v="High"/>
    <s v="Large"/>
    <x v="4"/>
    <s v="2010s"/>
    <s v="Cereal"/>
    <n v="6.2199254215304792E-3"/>
  </r>
  <r>
    <n v="2016"/>
    <s v="West Bengal"/>
    <s v="Burdwan"/>
    <x v="1"/>
    <n v="680"/>
    <n v="2149.12"/>
    <m/>
    <s v="Medium"/>
    <s v="Small"/>
    <x v="4"/>
    <s v="2010s"/>
    <s v="Cereal"/>
    <n v="3.1604705882352939"/>
  </r>
  <r>
    <n v="2016"/>
    <s v="West Bengal"/>
    <s v="Burdwan"/>
    <x v="2"/>
    <n v="190"/>
    <n v="1260.42"/>
    <m/>
    <s v="Medium"/>
    <s v="Small"/>
    <x v="4"/>
    <s v="2010s"/>
    <s v="Pulse"/>
    <n v="6.6337894736842111"/>
  </r>
  <r>
    <n v="2017"/>
    <s v="West Bengal"/>
    <s v="Burdwan"/>
    <x v="0"/>
    <n v="520610"/>
    <n v="3068.36"/>
    <m/>
    <s v="High"/>
    <s v="Large"/>
    <x v="4"/>
    <s v="2010s"/>
    <s v="Cereal"/>
    <n v="5.8937784522003038E-3"/>
  </r>
  <r>
    <n v="2017"/>
    <s v="West Bengal"/>
    <s v="Burdwan"/>
    <x v="1"/>
    <n v="120"/>
    <n v="2169.4899999999998"/>
    <m/>
    <s v="Medium"/>
    <s v="Small"/>
    <x v="4"/>
    <s v="2010s"/>
    <s v="Cereal"/>
    <n v="18.079083333333333"/>
  </r>
  <r>
    <n v="2017"/>
    <s v="West Bengal"/>
    <s v="Burdwan"/>
    <x v="2"/>
    <n v="1330"/>
    <n v="1294.6500000000001"/>
    <m/>
    <s v="Medium"/>
    <s v="Medium"/>
    <x v="4"/>
    <s v="2010s"/>
    <s v="Pulse"/>
    <n v="0.97342105263157896"/>
  </r>
  <r>
    <n v="2008"/>
    <s v="West Bengal"/>
    <s v="Birbhum"/>
    <x v="0"/>
    <n v="393900"/>
    <n v="3077.94"/>
    <m/>
    <s v="High"/>
    <s v="Large"/>
    <x v="4"/>
    <s v="2000s"/>
    <s v="Cereal"/>
    <n v="7.8140137090632143E-3"/>
  </r>
  <r>
    <n v="2008"/>
    <s v="West Bengal"/>
    <s v="Birbhum"/>
    <x v="1"/>
    <n v="460"/>
    <n v="1543.48"/>
    <m/>
    <s v="Medium"/>
    <s v="Small"/>
    <x v="4"/>
    <s v="2000s"/>
    <s v="Cereal"/>
    <n v="3.3553913043478261"/>
  </r>
  <r>
    <n v="2008"/>
    <s v="West Bengal"/>
    <s v="Birbhum"/>
    <x v="2"/>
    <n v="9430"/>
    <n v="1196.18"/>
    <m/>
    <s v="Medium"/>
    <s v="Large"/>
    <x v="4"/>
    <s v="2000s"/>
    <s v="Pulse"/>
    <n v="0.12684835630965005"/>
  </r>
  <r>
    <n v="2008"/>
    <s v="West Bengal"/>
    <s v="Birbhum"/>
    <x v="3"/>
    <n v="380"/>
    <n v="236.84"/>
    <m/>
    <s v="Low"/>
    <s v="Small"/>
    <x v="4"/>
    <s v="2000s"/>
    <s v="Fiber"/>
    <n v="0.62326315789473685"/>
  </r>
  <r>
    <n v="2009"/>
    <s v="West Bengal"/>
    <s v="Birbhum"/>
    <x v="0"/>
    <n v="357600"/>
    <n v="2685.96"/>
    <m/>
    <s v="Medium"/>
    <s v="Large"/>
    <x v="4"/>
    <s v="2000s"/>
    <s v="Cereal"/>
    <n v="7.5110738255033558E-3"/>
  </r>
  <r>
    <n v="2009"/>
    <s v="West Bengal"/>
    <s v="Birbhum"/>
    <x v="1"/>
    <n v="610"/>
    <n v="1360.66"/>
    <m/>
    <s v="Medium"/>
    <s v="Small"/>
    <x v="4"/>
    <s v="2000s"/>
    <s v="Cereal"/>
    <n v="2.2305901639344263"/>
  </r>
  <r>
    <n v="2009"/>
    <s v="West Bengal"/>
    <s v="Birbhum"/>
    <x v="2"/>
    <n v="8540"/>
    <n v="1081.97"/>
    <m/>
    <s v="Medium"/>
    <s v="Large"/>
    <x v="4"/>
    <s v="2000s"/>
    <s v="Pulse"/>
    <n v="0.1266943793911007"/>
  </r>
  <r>
    <n v="2010"/>
    <s v="West Bengal"/>
    <s v="Birbhum"/>
    <x v="0"/>
    <n v="249030"/>
    <n v="3003.45"/>
    <m/>
    <s v="High"/>
    <s v="Large"/>
    <x v="4"/>
    <s v="2010s"/>
    <s v="Cereal"/>
    <n v="1.2060595109023008E-2"/>
  </r>
  <r>
    <n v="2010"/>
    <s v="West Bengal"/>
    <s v="Birbhum"/>
    <x v="1"/>
    <n v="210"/>
    <n v="1714.29"/>
    <m/>
    <s v="Medium"/>
    <s v="Small"/>
    <x v="4"/>
    <s v="2010s"/>
    <s v="Cereal"/>
    <n v="8.1632857142857134"/>
  </r>
  <r>
    <n v="2010"/>
    <s v="West Bengal"/>
    <s v="Birbhum"/>
    <x v="2"/>
    <n v="8160"/>
    <n v="1291.67"/>
    <m/>
    <s v="Medium"/>
    <s v="Large"/>
    <x v="4"/>
    <s v="2010s"/>
    <s v="Pulse"/>
    <n v="0.15829289215686276"/>
  </r>
  <r>
    <n v="2011"/>
    <s v="West Bengal"/>
    <s v="Birbhum"/>
    <x v="0"/>
    <n v="386880"/>
    <n v="2912.53"/>
    <m/>
    <s v="Medium"/>
    <s v="Large"/>
    <x v="4"/>
    <s v="2010s"/>
    <s v="Cereal"/>
    <n v="7.528251654259719E-3"/>
  </r>
  <r>
    <n v="2011"/>
    <s v="West Bengal"/>
    <s v="Birbhum"/>
    <x v="1"/>
    <n v="230"/>
    <n v="1565.22"/>
    <m/>
    <s v="Medium"/>
    <s v="Small"/>
    <x v="4"/>
    <s v="2010s"/>
    <s v="Cereal"/>
    <n v="6.8053043478260875"/>
  </r>
  <r>
    <n v="2011"/>
    <s v="West Bengal"/>
    <s v="Birbhum"/>
    <x v="2"/>
    <n v="7150"/>
    <n v="1075.52"/>
    <m/>
    <s v="Medium"/>
    <s v="Large"/>
    <x v="4"/>
    <s v="2010s"/>
    <s v="Pulse"/>
    <n v="0.15042237762237762"/>
  </r>
  <r>
    <n v="2012"/>
    <s v="West Bengal"/>
    <s v="Birbhum"/>
    <x v="0"/>
    <n v="372090"/>
    <n v="2913.89"/>
    <m/>
    <s v="Medium"/>
    <s v="Large"/>
    <x v="4"/>
    <s v="2010s"/>
    <s v="Cereal"/>
    <n v="7.8311430030368993E-3"/>
  </r>
  <r>
    <n v="2012"/>
    <s v="West Bengal"/>
    <s v="Birbhum"/>
    <x v="1"/>
    <n v="180"/>
    <n v="1611.11"/>
    <m/>
    <s v="Medium"/>
    <s v="Small"/>
    <x v="4"/>
    <s v="2010s"/>
    <s v="Cereal"/>
    <n v="8.95061111111111"/>
  </r>
  <r>
    <n v="2012"/>
    <s v="West Bengal"/>
    <s v="Birbhum"/>
    <x v="2"/>
    <n v="7130"/>
    <n v="1295.93"/>
    <m/>
    <s v="Medium"/>
    <s v="Large"/>
    <x v="4"/>
    <s v="2010s"/>
    <s v="Pulse"/>
    <n v="0.18175736325385694"/>
  </r>
  <r>
    <n v="2013"/>
    <s v="West Bengal"/>
    <s v="Birbhum"/>
    <x v="0"/>
    <n v="384610"/>
    <n v="3312.71"/>
    <m/>
    <s v="High"/>
    <s v="Large"/>
    <x v="4"/>
    <s v="2010s"/>
    <s v="Cereal"/>
    <n v="8.6131665843321801E-3"/>
  </r>
  <r>
    <n v="2013"/>
    <s v="West Bengal"/>
    <s v="Birbhum"/>
    <x v="1"/>
    <n v="80"/>
    <n v="1500"/>
    <m/>
    <s v="Medium"/>
    <s v="Small"/>
    <x v="4"/>
    <s v="2010s"/>
    <s v="Cereal"/>
    <n v="18.75"/>
  </r>
  <r>
    <n v="2013"/>
    <s v="West Bengal"/>
    <s v="Birbhum"/>
    <x v="2"/>
    <n v="7160"/>
    <n v="1325.42"/>
    <m/>
    <s v="Medium"/>
    <s v="Large"/>
    <x v="4"/>
    <s v="2010s"/>
    <s v="Pulse"/>
    <n v="0.18511452513966481"/>
  </r>
  <r>
    <n v="2014"/>
    <s v="West Bengal"/>
    <s v="Birbhum"/>
    <x v="0"/>
    <n v="384730"/>
    <n v="3279.91"/>
    <m/>
    <s v="High"/>
    <s v="Large"/>
    <x v="4"/>
    <s v="2010s"/>
    <s v="Cereal"/>
    <n v="8.5252254828061241E-3"/>
  </r>
  <r>
    <n v="2014"/>
    <s v="West Bengal"/>
    <s v="Birbhum"/>
    <x v="1"/>
    <n v="420"/>
    <n v="2023.81"/>
    <m/>
    <s v="Medium"/>
    <s v="Small"/>
    <x v="4"/>
    <s v="2010s"/>
    <s v="Cereal"/>
    <n v="4.8185952380952379"/>
  </r>
  <r>
    <n v="2014"/>
    <s v="West Bengal"/>
    <s v="Birbhum"/>
    <x v="2"/>
    <n v="6780"/>
    <n v="1389.38"/>
    <m/>
    <s v="Medium"/>
    <s v="Large"/>
    <x v="4"/>
    <s v="2010s"/>
    <s v="Pulse"/>
    <n v="0.20492330383480828"/>
  </r>
  <r>
    <n v="2015"/>
    <s v="West Bengal"/>
    <s v="Birbhum"/>
    <x v="0"/>
    <n v="399510"/>
    <n v="3355.79"/>
    <m/>
    <s v="High"/>
    <s v="Large"/>
    <x v="4"/>
    <s v="2010s"/>
    <s v="Cereal"/>
    <n v="8.3997647117719197E-3"/>
  </r>
  <r>
    <n v="2015"/>
    <s v="West Bengal"/>
    <s v="Birbhum"/>
    <x v="1"/>
    <n v="450"/>
    <n v="1866.67"/>
    <m/>
    <s v="Medium"/>
    <s v="Small"/>
    <x v="4"/>
    <s v="2010s"/>
    <s v="Cereal"/>
    <n v="4.1481555555555554"/>
  </r>
  <r>
    <n v="2015"/>
    <s v="West Bengal"/>
    <s v="Birbhum"/>
    <x v="2"/>
    <n v="10120"/>
    <n v="1004.94"/>
    <m/>
    <s v="Medium"/>
    <s v="Large"/>
    <x v="4"/>
    <s v="2010s"/>
    <s v="Pulse"/>
    <n v="9.9302371541501983E-2"/>
  </r>
  <r>
    <n v="2016"/>
    <s v="West Bengal"/>
    <s v="Birbhum"/>
    <x v="0"/>
    <n v="401630"/>
    <n v="3259.3"/>
    <m/>
    <s v="High"/>
    <s v="Large"/>
    <x v="4"/>
    <s v="2010s"/>
    <s v="Cereal"/>
    <n v="8.1151806388964978E-3"/>
  </r>
  <r>
    <n v="2016"/>
    <s v="West Bengal"/>
    <s v="Birbhum"/>
    <x v="1"/>
    <n v="520"/>
    <n v="2469.11"/>
    <m/>
    <s v="Medium"/>
    <s v="Small"/>
    <x v="4"/>
    <s v="2010s"/>
    <s v="Cereal"/>
    <n v="4.7482884615384622"/>
  </r>
  <r>
    <n v="2016"/>
    <s v="West Bengal"/>
    <s v="Birbhum"/>
    <x v="2"/>
    <n v="7680"/>
    <n v="1297.27"/>
    <m/>
    <s v="Medium"/>
    <s v="Large"/>
    <x v="4"/>
    <s v="2010s"/>
    <s v="Pulse"/>
    <n v="0.16891536458333334"/>
  </r>
  <r>
    <n v="2017"/>
    <s v="West Bengal"/>
    <s v="Birbhum"/>
    <x v="0"/>
    <n v="423810"/>
    <n v="3246.97"/>
    <m/>
    <s v="High"/>
    <s v="Large"/>
    <x v="4"/>
    <s v="2010s"/>
    <s v="Cereal"/>
    <n v="7.6613812793468765E-3"/>
  </r>
  <r>
    <n v="2017"/>
    <s v="West Bengal"/>
    <s v="Birbhum"/>
    <x v="1"/>
    <n v="1180"/>
    <n v="2221"/>
    <m/>
    <s v="Medium"/>
    <s v="Medium"/>
    <x v="4"/>
    <s v="2010s"/>
    <s v="Cereal"/>
    <n v="1.8822033898305084"/>
  </r>
  <r>
    <n v="2017"/>
    <s v="West Bengal"/>
    <s v="Birbhum"/>
    <x v="2"/>
    <n v="12360"/>
    <n v="1481.76"/>
    <m/>
    <s v="Medium"/>
    <s v="Large"/>
    <x v="4"/>
    <s v="2010s"/>
    <s v="Pulse"/>
    <n v="0.11988349514563107"/>
  </r>
  <r>
    <n v="2008"/>
    <s v="West Bengal"/>
    <s v="Bankura"/>
    <x v="0"/>
    <n v="371100"/>
    <n v="2764.21"/>
    <m/>
    <s v="Medium"/>
    <s v="Large"/>
    <x v="4"/>
    <s v="2000s"/>
    <s v="Cereal"/>
    <n v="7.4486930746429534E-3"/>
  </r>
  <r>
    <n v="2008"/>
    <s v="West Bengal"/>
    <s v="Bankura"/>
    <x v="1"/>
    <n v="400"/>
    <n v="1400"/>
    <m/>
    <s v="Medium"/>
    <s v="Small"/>
    <x v="4"/>
    <s v="2000s"/>
    <s v="Cereal"/>
    <n v="3.5"/>
  </r>
  <r>
    <n v="2008"/>
    <s v="West Bengal"/>
    <s v="Bankura"/>
    <x v="2"/>
    <n v="20"/>
    <n v="1000"/>
    <m/>
    <s v="Medium"/>
    <s v="Small"/>
    <x v="4"/>
    <s v="2000s"/>
    <s v="Pulse"/>
    <n v="50"/>
  </r>
  <r>
    <n v="2008"/>
    <s v="West Bengal"/>
    <s v="Bankura"/>
    <x v="3"/>
    <n v="270"/>
    <n v="333.33"/>
    <m/>
    <s v="Low"/>
    <s v="Small"/>
    <x v="4"/>
    <s v="2000s"/>
    <s v="Fiber"/>
    <n v="1.2345555555555554"/>
  </r>
  <r>
    <n v="2009"/>
    <s v="West Bengal"/>
    <s v="Bankura"/>
    <x v="0"/>
    <n v="377300"/>
    <n v="2663.4"/>
    <m/>
    <s v="Medium"/>
    <s v="Large"/>
    <x v="4"/>
    <s v="2000s"/>
    <s v="Cereal"/>
    <n v="7.0591041611449776E-3"/>
  </r>
  <r>
    <n v="2009"/>
    <s v="West Bengal"/>
    <s v="Bankura"/>
    <x v="1"/>
    <n v="170"/>
    <n v="2294.12"/>
    <m/>
    <s v="Medium"/>
    <s v="Small"/>
    <x v="4"/>
    <s v="2000s"/>
    <s v="Cereal"/>
    <n v="13.494823529411764"/>
  </r>
  <r>
    <n v="2009"/>
    <s v="West Bengal"/>
    <s v="Bankura"/>
    <x v="2"/>
    <n v="30"/>
    <n v="666.67"/>
    <m/>
    <s v="Low"/>
    <s v="Small"/>
    <x v="4"/>
    <s v="2000s"/>
    <s v="Pulse"/>
    <n v="22.222333333333331"/>
  </r>
  <r>
    <n v="2010"/>
    <s v="West Bengal"/>
    <s v="Bankura"/>
    <x v="0"/>
    <n v="198020"/>
    <n v="2562.8200000000002"/>
    <m/>
    <s v="Medium"/>
    <s v="Large"/>
    <x v="4"/>
    <s v="2010s"/>
    <s v="Cereal"/>
    <n v="1.2942228057771944E-2"/>
  </r>
  <r>
    <n v="2010"/>
    <s v="West Bengal"/>
    <s v="Bankura"/>
    <x v="1"/>
    <n v="330"/>
    <n v="2151.52"/>
    <m/>
    <s v="Medium"/>
    <s v="Small"/>
    <x v="4"/>
    <s v="2010s"/>
    <s v="Cereal"/>
    <n v="6.5197575757575761"/>
  </r>
  <r>
    <n v="2011"/>
    <s v="West Bengal"/>
    <s v="Bankura"/>
    <x v="0"/>
    <n v="376990"/>
    <n v="2969.6"/>
    <m/>
    <s v="Medium"/>
    <s v="Large"/>
    <x v="4"/>
    <s v="2010s"/>
    <s v="Cereal"/>
    <n v="7.8771320194169596E-3"/>
  </r>
  <r>
    <n v="2011"/>
    <s v="West Bengal"/>
    <s v="Bankura"/>
    <x v="1"/>
    <n v="230"/>
    <n v="2173.91"/>
    <m/>
    <s v="Medium"/>
    <s v="Small"/>
    <x v="4"/>
    <s v="2010s"/>
    <s v="Cereal"/>
    <n v="9.4517826086956518"/>
  </r>
  <r>
    <n v="2011"/>
    <s v="West Bengal"/>
    <s v="Bankura"/>
    <x v="2"/>
    <n v="20"/>
    <n v="500"/>
    <m/>
    <s v="Low"/>
    <s v="Small"/>
    <x v="4"/>
    <s v="2010s"/>
    <s v="Pulse"/>
    <n v="25"/>
  </r>
  <r>
    <n v="2012"/>
    <s v="West Bengal"/>
    <s v="Bankura"/>
    <x v="0"/>
    <n v="376290"/>
    <n v="2747.19"/>
    <m/>
    <s v="Medium"/>
    <s v="Large"/>
    <x v="4"/>
    <s v="2010s"/>
    <s v="Cereal"/>
    <n v="7.3007255042653275E-3"/>
  </r>
  <r>
    <n v="2012"/>
    <s v="West Bengal"/>
    <s v="Bankura"/>
    <x v="1"/>
    <n v="310"/>
    <n v="3258.06"/>
    <m/>
    <s v="High"/>
    <s v="Small"/>
    <x v="4"/>
    <s v="2010s"/>
    <s v="Cereal"/>
    <n v="10.509870967741936"/>
  </r>
  <r>
    <n v="2012"/>
    <s v="West Bengal"/>
    <s v="Bankura"/>
    <x v="2"/>
    <n v="10"/>
    <n v="2000"/>
    <m/>
    <s v="Medium"/>
    <s v="Small"/>
    <x v="4"/>
    <s v="2010s"/>
    <s v="Pulse"/>
    <n v="200"/>
  </r>
  <r>
    <n v="2013"/>
    <s v="West Bengal"/>
    <s v="Bankura"/>
    <x v="0"/>
    <n v="377610"/>
    <n v="2768.36"/>
    <m/>
    <s v="Medium"/>
    <s v="Large"/>
    <x v="4"/>
    <s v="2010s"/>
    <s v="Cereal"/>
    <n v="7.3312677100712377E-3"/>
  </r>
  <r>
    <n v="2013"/>
    <s v="West Bengal"/>
    <s v="Bankura"/>
    <x v="1"/>
    <n v="220"/>
    <n v="2409.09"/>
    <m/>
    <s v="Medium"/>
    <s v="Small"/>
    <x v="4"/>
    <s v="2010s"/>
    <s v="Cereal"/>
    <n v="10.950409090909092"/>
  </r>
  <r>
    <n v="2013"/>
    <s v="West Bengal"/>
    <s v="Bankura"/>
    <x v="2"/>
    <n v="10"/>
    <n v="1000"/>
    <m/>
    <s v="Medium"/>
    <s v="Small"/>
    <x v="4"/>
    <s v="2010s"/>
    <s v="Pulse"/>
    <n v="100"/>
  </r>
  <r>
    <n v="2014"/>
    <s v="West Bengal"/>
    <s v="Bankura"/>
    <x v="0"/>
    <n v="356090"/>
    <n v="2763.8"/>
    <m/>
    <s v="Medium"/>
    <s v="Large"/>
    <x v="4"/>
    <s v="2010s"/>
    <s v="Cereal"/>
    <n v="7.7615209638012871E-3"/>
  </r>
  <r>
    <n v="2014"/>
    <s v="West Bengal"/>
    <s v="Bankura"/>
    <x v="1"/>
    <n v="290"/>
    <n v="2827.59"/>
    <m/>
    <s v="Medium"/>
    <s v="Small"/>
    <x v="4"/>
    <s v="2010s"/>
    <s v="Cereal"/>
    <n v="9.7503103448275859"/>
  </r>
  <r>
    <n v="2014"/>
    <s v="West Bengal"/>
    <s v="Bankura"/>
    <x v="2"/>
    <n v="30"/>
    <n v="1333.33"/>
    <m/>
    <s v="Medium"/>
    <s v="Small"/>
    <x v="4"/>
    <s v="2010s"/>
    <s v="Pulse"/>
    <n v="44.444333333333333"/>
  </r>
  <r>
    <n v="2015"/>
    <s v="West Bengal"/>
    <s v="Bankura"/>
    <x v="0"/>
    <n v="360610"/>
    <n v="2747.12"/>
    <m/>
    <s v="Medium"/>
    <s v="Large"/>
    <x v="4"/>
    <s v="2010s"/>
    <s v="Cereal"/>
    <n v="7.6179806439089321E-3"/>
  </r>
  <r>
    <n v="2015"/>
    <s v="West Bengal"/>
    <s v="Bankura"/>
    <x v="1"/>
    <n v="390"/>
    <n v="3512.82"/>
    <m/>
    <s v="High"/>
    <s v="Small"/>
    <x v="4"/>
    <s v="2010s"/>
    <s v="Cereal"/>
    <n v="9.0072307692307696"/>
  </r>
  <r>
    <n v="2015"/>
    <s v="West Bengal"/>
    <s v="Bankura"/>
    <x v="2"/>
    <n v="30"/>
    <n v="1333.33"/>
    <m/>
    <s v="Medium"/>
    <s v="Small"/>
    <x v="4"/>
    <s v="2010s"/>
    <s v="Pulse"/>
    <n v="44.444333333333333"/>
  </r>
  <r>
    <n v="2016"/>
    <s v="West Bengal"/>
    <s v="Bankura"/>
    <x v="0"/>
    <n v="376630"/>
    <n v="2809.78"/>
    <m/>
    <s v="Medium"/>
    <s v="Large"/>
    <x v="4"/>
    <s v="2010s"/>
    <s v="Cereal"/>
    <n v="7.460319146111569E-3"/>
  </r>
  <r>
    <n v="2016"/>
    <s v="West Bengal"/>
    <s v="Bankura"/>
    <x v="1"/>
    <n v="480"/>
    <n v="2876.31"/>
    <m/>
    <s v="Medium"/>
    <s v="Small"/>
    <x v="4"/>
    <s v="2010s"/>
    <s v="Cereal"/>
    <n v="5.9923124999999997"/>
  </r>
  <r>
    <n v="2016"/>
    <s v="West Bengal"/>
    <s v="Bankura"/>
    <x v="2"/>
    <n v="70"/>
    <n v="1072.46"/>
    <m/>
    <s v="Medium"/>
    <s v="Small"/>
    <x v="4"/>
    <s v="2010s"/>
    <s v="Pulse"/>
    <n v="15.320857142857143"/>
  </r>
  <r>
    <n v="2017"/>
    <s v="West Bengal"/>
    <s v="Bankura"/>
    <x v="0"/>
    <n v="384610"/>
    <n v="2811.87"/>
    <m/>
    <s v="Medium"/>
    <s v="Large"/>
    <x v="4"/>
    <s v="2010s"/>
    <s v="Cereal"/>
    <n v="7.3109643535009487E-3"/>
  </r>
  <r>
    <n v="2017"/>
    <s v="West Bengal"/>
    <s v="Bankura"/>
    <x v="1"/>
    <n v="730"/>
    <n v="2513.0700000000002"/>
    <m/>
    <s v="Medium"/>
    <s v="Small"/>
    <x v="4"/>
    <s v="2010s"/>
    <s v="Cereal"/>
    <n v="3.4425616438356168"/>
  </r>
  <r>
    <n v="2017"/>
    <s v="West Bengal"/>
    <s v="Bankura"/>
    <x v="2"/>
    <n v="690"/>
    <n v="1321.27"/>
    <m/>
    <s v="Medium"/>
    <s v="Small"/>
    <x v="4"/>
    <s v="2010s"/>
    <s v="Pulse"/>
    <n v="1.9148840579710145"/>
  </r>
  <r>
    <n v="2008"/>
    <s v="West Bengal"/>
    <s v="Hooghly"/>
    <x v="0"/>
    <n v="305700"/>
    <n v="2866.54"/>
    <m/>
    <s v="Medium"/>
    <s v="Large"/>
    <x v="4"/>
    <s v="2000s"/>
    <s v="Cereal"/>
    <n v="9.3769708864900221E-3"/>
  </r>
  <r>
    <n v="2008"/>
    <s v="West Bengal"/>
    <s v="Hooghly"/>
    <x v="1"/>
    <n v="250"/>
    <n v="2000"/>
    <m/>
    <s v="Medium"/>
    <s v="Small"/>
    <x v="4"/>
    <s v="2000s"/>
    <s v="Cereal"/>
    <n v="8"/>
  </r>
  <r>
    <n v="2008"/>
    <s v="West Bengal"/>
    <s v="Hooghly"/>
    <x v="2"/>
    <n v="160"/>
    <n v="1187.5"/>
    <m/>
    <s v="Medium"/>
    <s v="Small"/>
    <x v="4"/>
    <s v="2000s"/>
    <s v="Pulse"/>
    <n v="7.421875"/>
  </r>
  <r>
    <n v="2008"/>
    <s v="West Bengal"/>
    <s v="Hooghly"/>
    <x v="3"/>
    <n v="1000"/>
    <n v="350"/>
    <m/>
    <s v="Low"/>
    <s v="Medium"/>
    <x v="4"/>
    <s v="2000s"/>
    <s v="Fiber"/>
    <n v="0.35"/>
  </r>
  <r>
    <n v="2009"/>
    <s v="West Bengal"/>
    <s v="Hooghly"/>
    <x v="0"/>
    <n v="299900"/>
    <n v="2871.96"/>
    <m/>
    <s v="Medium"/>
    <s v="Large"/>
    <x v="4"/>
    <s v="2000s"/>
    <s v="Cereal"/>
    <n v="9.5763921307102373E-3"/>
  </r>
  <r>
    <n v="2009"/>
    <s v="West Bengal"/>
    <s v="Hooghly"/>
    <x v="1"/>
    <n v="260"/>
    <n v="2346.15"/>
    <m/>
    <s v="Medium"/>
    <s v="Small"/>
    <x v="4"/>
    <s v="2000s"/>
    <s v="Cereal"/>
    <n v="9.0236538461538469"/>
  </r>
  <r>
    <n v="2010"/>
    <s v="West Bengal"/>
    <s v="Hooghly"/>
    <x v="0"/>
    <n v="292370"/>
    <n v="3092.52"/>
    <m/>
    <s v="High"/>
    <s v="Large"/>
    <x v="4"/>
    <s v="2010s"/>
    <s v="Cereal"/>
    <n v="1.0577419023839655E-2"/>
  </r>
  <r>
    <n v="2010"/>
    <s v="West Bengal"/>
    <s v="Hooghly"/>
    <x v="1"/>
    <n v="250"/>
    <n v="2000"/>
    <m/>
    <s v="Medium"/>
    <s v="Small"/>
    <x v="4"/>
    <s v="2010s"/>
    <s v="Cereal"/>
    <n v="8"/>
  </r>
  <r>
    <n v="2011"/>
    <s v="West Bengal"/>
    <s v="Hooghly"/>
    <x v="0"/>
    <n v="277200"/>
    <n v="2910.68"/>
    <m/>
    <s v="Medium"/>
    <s v="Large"/>
    <x v="4"/>
    <s v="2010s"/>
    <s v="Cereal"/>
    <n v="1.05002886002886E-2"/>
  </r>
  <r>
    <n v="2011"/>
    <s v="West Bengal"/>
    <s v="Hooghly"/>
    <x v="1"/>
    <n v="250"/>
    <n v="2040"/>
    <m/>
    <s v="Medium"/>
    <s v="Small"/>
    <x v="4"/>
    <s v="2010s"/>
    <s v="Cereal"/>
    <n v="8.16"/>
  </r>
  <r>
    <n v="2012"/>
    <s v="West Bengal"/>
    <s v="Hooghly"/>
    <x v="0"/>
    <n v="273450"/>
    <n v="2900.13"/>
    <m/>
    <s v="Medium"/>
    <s v="Large"/>
    <x v="4"/>
    <s v="2010s"/>
    <s v="Cereal"/>
    <n v="1.0605704882062535E-2"/>
  </r>
  <r>
    <n v="2012"/>
    <s v="West Bengal"/>
    <s v="Hooghly"/>
    <x v="1"/>
    <n v="220"/>
    <n v="2000"/>
    <m/>
    <s v="Medium"/>
    <s v="Small"/>
    <x v="4"/>
    <s v="2010s"/>
    <s v="Cereal"/>
    <n v="9.0909090909090917"/>
  </r>
  <r>
    <n v="2013"/>
    <s v="West Bengal"/>
    <s v="Hooghly"/>
    <x v="0"/>
    <n v="286050"/>
    <n v="2823.74"/>
    <m/>
    <s v="Medium"/>
    <s v="Large"/>
    <x v="4"/>
    <s v="2010s"/>
    <s v="Cereal"/>
    <n v="9.8714909980772581E-3"/>
  </r>
  <r>
    <n v="2013"/>
    <s v="West Bengal"/>
    <s v="Hooghly"/>
    <x v="1"/>
    <n v="240"/>
    <n v="2000"/>
    <m/>
    <s v="Medium"/>
    <s v="Small"/>
    <x v="4"/>
    <s v="2010s"/>
    <s v="Cereal"/>
    <n v="8.3333333333333339"/>
  </r>
  <r>
    <n v="2013"/>
    <s v="West Bengal"/>
    <s v="Hooghly"/>
    <x v="2"/>
    <n v="30"/>
    <n v="1333.33"/>
    <m/>
    <s v="Medium"/>
    <s v="Small"/>
    <x v="4"/>
    <s v="2010s"/>
    <s v="Pulse"/>
    <n v="44.444333333333333"/>
  </r>
  <r>
    <n v="2014"/>
    <s v="West Bengal"/>
    <s v="Hooghly"/>
    <x v="0"/>
    <n v="276030"/>
    <n v="3115.78"/>
    <m/>
    <s v="High"/>
    <s v="Large"/>
    <x v="4"/>
    <s v="2010s"/>
    <s v="Cereal"/>
    <n v="1.1287831032858749E-2"/>
  </r>
  <r>
    <n v="2014"/>
    <s v="West Bengal"/>
    <s v="Hooghly"/>
    <x v="1"/>
    <n v="230"/>
    <n v="2000"/>
    <m/>
    <s v="Medium"/>
    <s v="Small"/>
    <x v="4"/>
    <s v="2010s"/>
    <s v="Cereal"/>
    <n v="8.695652173913043"/>
  </r>
  <r>
    <n v="2014"/>
    <s v="West Bengal"/>
    <s v="Hooghly"/>
    <x v="2"/>
    <n v="30"/>
    <n v="1333.33"/>
    <m/>
    <s v="Medium"/>
    <s v="Small"/>
    <x v="4"/>
    <s v="2010s"/>
    <s v="Pulse"/>
    <n v="44.444333333333333"/>
  </r>
  <r>
    <n v="2015"/>
    <s v="West Bengal"/>
    <s v="Hooghly"/>
    <x v="0"/>
    <n v="277620"/>
    <n v="3138.39"/>
    <m/>
    <s v="High"/>
    <s v="Large"/>
    <x v="4"/>
    <s v="2010s"/>
    <s v="Cereal"/>
    <n v="1.1304625027015344E-2"/>
  </r>
  <r>
    <n v="2015"/>
    <s v="West Bengal"/>
    <s v="Hooghly"/>
    <x v="1"/>
    <n v="240"/>
    <n v="2000"/>
    <m/>
    <s v="Medium"/>
    <s v="Small"/>
    <x v="4"/>
    <s v="2010s"/>
    <s v="Cereal"/>
    <n v="8.3333333333333339"/>
  </r>
  <r>
    <n v="2015"/>
    <s v="West Bengal"/>
    <s v="Hooghly"/>
    <x v="2"/>
    <n v="40"/>
    <n v="1000"/>
    <m/>
    <s v="Medium"/>
    <s v="Small"/>
    <x v="4"/>
    <s v="2010s"/>
    <s v="Pulse"/>
    <n v="25"/>
  </r>
  <r>
    <n v="2016"/>
    <s v="West Bengal"/>
    <s v="Hooghly"/>
    <x v="0"/>
    <n v="266970"/>
    <n v="3135.59"/>
    <m/>
    <s v="High"/>
    <s v="Large"/>
    <x v="4"/>
    <s v="2010s"/>
    <s v="Cereal"/>
    <n v="1.1745102445967713E-2"/>
  </r>
  <r>
    <n v="2016"/>
    <s v="West Bengal"/>
    <s v="Hooghly"/>
    <x v="1"/>
    <n v="240"/>
    <n v="2016.74"/>
    <m/>
    <s v="Medium"/>
    <s v="Small"/>
    <x v="4"/>
    <s v="2010s"/>
    <s v="Cereal"/>
    <n v="8.403083333333333"/>
  </r>
  <r>
    <n v="2016"/>
    <s v="West Bengal"/>
    <s v="Hooghly"/>
    <x v="2"/>
    <n v="30"/>
    <n v="1258.06"/>
    <m/>
    <s v="Medium"/>
    <s v="Small"/>
    <x v="4"/>
    <s v="2010s"/>
    <s v="Pulse"/>
    <n v="41.935333333333332"/>
  </r>
  <r>
    <n v="2017"/>
    <s v="West Bengal"/>
    <s v="Hooghly"/>
    <x v="0"/>
    <n v="260370"/>
    <n v="3224.91"/>
    <m/>
    <s v="High"/>
    <s v="Large"/>
    <x v="4"/>
    <s v="2010s"/>
    <s v="Cereal"/>
    <n v="1.2385873948611591E-2"/>
  </r>
  <r>
    <n v="2017"/>
    <s v="West Bengal"/>
    <s v="Hooghly"/>
    <x v="1"/>
    <n v="530"/>
    <n v="2517.0500000000002"/>
    <m/>
    <s v="Medium"/>
    <s v="Small"/>
    <x v="4"/>
    <s v="2010s"/>
    <s v="Cereal"/>
    <n v="4.7491509433962271"/>
  </r>
  <r>
    <n v="2017"/>
    <s v="West Bengal"/>
    <s v="Hooghly"/>
    <x v="2"/>
    <n v="110"/>
    <n v="1436.36"/>
    <m/>
    <s v="Medium"/>
    <s v="Small"/>
    <x v="4"/>
    <s v="2010s"/>
    <s v="Pulse"/>
    <n v="13.057818181818181"/>
  </r>
  <r>
    <n v="2008"/>
    <s v="West Bengal"/>
    <s v="Howrah"/>
    <x v="0"/>
    <n v="115300"/>
    <n v="1795.32"/>
    <m/>
    <s v="Medium"/>
    <s v="Large"/>
    <x v="4"/>
    <s v="2000s"/>
    <s v="Cereal"/>
    <n v="1.5570858629661751E-2"/>
  </r>
  <r>
    <n v="2008"/>
    <s v="West Bengal"/>
    <s v="Howrah"/>
    <x v="1"/>
    <n v="90"/>
    <n v="1111.1099999999999"/>
    <m/>
    <s v="Medium"/>
    <s v="Small"/>
    <x v="4"/>
    <s v="2000s"/>
    <s v="Cereal"/>
    <n v="12.345666666666666"/>
  </r>
  <r>
    <n v="2008"/>
    <s v="West Bengal"/>
    <s v="Howrah"/>
    <x v="3"/>
    <n v="2900"/>
    <n v="306.89999999999998"/>
    <m/>
    <s v="Low"/>
    <s v="Medium"/>
    <x v="4"/>
    <s v="2000s"/>
    <s v="Fiber"/>
    <n v="0.10582758620689654"/>
  </r>
  <r>
    <n v="2009"/>
    <s v="West Bengal"/>
    <s v="Howrah"/>
    <x v="0"/>
    <n v="114000"/>
    <n v="1677.19"/>
    <m/>
    <s v="Medium"/>
    <s v="Large"/>
    <x v="4"/>
    <s v="2000s"/>
    <s v="Cereal"/>
    <n v="1.4712192982456141E-2"/>
  </r>
  <r>
    <n v="2009"/>
    <s v="West Bengal"/>
    <s v="Howrah"/>
    <x v="1"/>
    <n v="90"/>
    <n v="1222.22"/>
    <m/>
    <s v="Medium"/>
    <s v="Small"/>
    <x v="4"/>
    <s v="2000s"/>
    <s v="Cereal"/>
    <n v="13.580222222222222"/>
  </r>
  <r>
    <n v="2010"/>
    <s v="West Bengal"/>
    <s v="Howrah"/>
    <x v="0"/>
    <n v="115470"/>
    <n v="2639.3"/>
    <m/>
    <s v="Medium"/>
    <s v="Large"/>
    <x v="4"/>
    <s v="2010s"/>
    <s v="Cereal"/>
    <n v="2.2857019139170348E-2"/>
  </r>
  <r>
    <n v="2010"/>
    <s v="West Bengal"/>
    <s v="Howrah"/>
    <x v="1"/>
    <n v="90"/>
    <n v="1222.22"/>
    <m/>
    <s v="Medium"/>
    <s v="Small"/>
    <x v="4"/>
    <s v="2010s"/>
    <s v="Cereal"/>
    <n v="13.580222222222222"/>
  </r>
  <r>
    <n v="2011"/>
    <s v="West Bengal"/>
    <s v="Howrah"/>
    <x v="0"/>
    <n v="107050"/>
    <n v="2104.9"/>
    <m/>
    <s v="Medium"/>
    <s v="Large"/>
    <x v="4"/>
    <s v="2010s"/>
    <s v="Cereal"/>
    <n v="1.9662774404483888E-2"/>
  </r>
  <r>
    <n v="2011"/>
    <s v="West Bengal"/>
    <s v="Howrah"/>
    <x v="1"/>
    <n v="90"/>
    <n v="1111.1099999999999"/>
    <m/>
    <s v="Medium"/>
    <s v="Small"/>
    <x v="4"/>
    <s v="2010s"/>
    <s v="Cereal"/>
    <n v="12.345666666666666"/>
  </r>
  <r>
    <n v="2011"/>
    <s v="West Bengal"/>
    <s v="Howrah"/>
    <x v="3"/>
    <n v="70"/>
    <n v="142.86000000000001"/>
    <m/>
    <s v="Low"/>
    <s v="Small"/>
    <x v="4"/>
    <s v="2010s"/>
    <s v="Fiber"/>
    <n v="2.0408571428571429"/>
  </r>
  <r>
    <n v="2012"/>
    <s v="West Bengal"/>
    <s v="Howrah"/>
    <x v="0"/>
    <n v="111210"/>
    <n v="2579.17"/>
    <m/>
    <s v="Medium"/>
    <s v="Large"/>
    <x v="4"/>
    <s v="2010s"/>
    <s v="Cereal"/>
    <n v="2.3191889218595451E-2"/>
  </r>
  <r>
    <n v="2012"/>
    <s v="West Bengal"/>
    <s v="Howrah"/>
    <x v="1"/>
    <n v="90"/>
    <n v="1333.33"/>
    <m/>
    <s v="Medium"/>
    <s v="Small"/>
    <x v="4"/>
    <s v="2010s"/>
    <s v="Cereal"/>
    <n v="14.814777777777778"/>
  </r>
  <r>
    <n v="2012"/>
    <s v="West Bengal"/>
    <s v="Howrah"/>
    <x v="3"/>
    <n v="60"/>
    <n v="166.67"/>
    <m/>
    <s v="Low"/>
    <s v="Small"/>
    <x v="4"/>
    <s v="2010s"/>
    <s v="Fiber"/>
    <n v="2.7778333333333332"/>
  </r>
  <r>
    <n v="2013"/>
    <s v="West Bengal"/>
    <s v="Howrah"/>
    <x v="0"/>
    <n v="108640"/>
    <n v="2532.4899999999998"/>
    <m/>
    <s v="Medium"/>
    <s v="Large"/>
    <x v="4"/>
    <s v="2010s"/>
    <s v="Cereal"/>
    <n v="2.3310843151693666E-2"/>
  </r>
  <r>
    <n v="2013"/>
    <s v="West Bengal"/>
    <s v="Howrah"/>
    <x v="1"/>
    <n v="90"/>
    <n v="1222.22"/>
    <m/>
    <s v="Medium"/>
    <s v="Small"/>
    <x v="4"/>
    <s v="2010s"/>
    <s v="Cereal"/>
    <n v="13.580222222222222"/>
  </r>
  <r>
    <n v="2014"/>
    <s v="West Bengal"/>
    <s v="Howrah"/>
    <x v="0"/>
    <n v="117360"/>
    <n v="2729.98"/>
    <m/>
    <s v="Medium"/>
    <s v="Large"/>
    <x v="4"/>
    <s v="2010s"/>
    <s v="Cereal"/>
    <n v="2.3261588275391955E-2"/>
  </r>
  <r>
    <n v="2014"/>
    <s v="West Bengal"/>
    <s v="Howrah"/>
    <x v="1"/>
    <n v="90"/>
    <n v="1222.22"/>
    <m/>
    <s v="Medium"/>
    <s v="Small"/>
    <x v="4"/>
    <s v="2010s"/>
    <s v="Cereal"/>
    <n v="13.580222222222222"/>
  </r>
  <r>
    <n v="2015"/>
    <s v="West Bengal"/>
    <s v="Howrah"/>
    <x v="0"/>
    <n v="112820"/>
    <n v="1969.69"/>
    <m/>
    <s v="Medium"/>
    <s v="Large"/>
    <x v="4"/>
    <s v="2010s"/>
    <s v="Cereal"/>
    <n v="1.7458695266796668E-2"/>
  </r>
  <r>
    <n v="2015"/>
    <s v="West Bengal"/>
    <s v="Howrah"/>
    <x v="1"/>
    <n v="90"/>
    <n v="1444.44"/>
    <m/>
    <s v="Medium"/>
    <s v="Small"/>
    <x v="4"/>
    <s v="2010s"/>
    <s v="Cereal"/>
    <n v="16.049333333333333"/>
  </r>
  <r>
    <n v="2016"/>
    <s v="West Bengal"/>
    <s v="Howrah"/>
    <x v="0"/>
    <n v="115790"/>
    <n v="2585.08"/>
    <m/>
    <s v="Medium"/>
    <s v="Large"/>
    <x v="4"/>
    <s v="2010s"/>
    <s v="Cereal"/>
    <n v="2.2325589429138957E-2"/>
  </r>
  <r>
    <n v="2016"/>
    <s v="West Bengal"/>
    <s v="Howrah"/>
    <x v="1"/>
    <n v="90"/>
    <n v="1377.78"/>
    <m/>
    <s v="Medium"/>
    <s v="Small"/>
    <x v="4"/>
    <s v="2010s"/>
    <s v="Cereal"/>
    <n v="15.308666666666666"/>
  </r>
  <r>
    <n v="2017"/>
    <s v="West Bengal"/>
    <s v="Howrah"/>
    <x v="0"/>
    <n v="110380"/>
    <n v="2724.04"/>
    <m/>
    <s v="Medium"/>
    <s v="Large"/>
    <x v="4"/>
    <s v="2010s"/>
    <s v="Cereal"/>
    <n v="2.4678746149664792E-2"/>
  </r>
  <r>
    <n v="2017"/>
    <s v="West Bengal"/>
    <s v="Howrah"/>
    <x v="1"/>
    <n v="120"/>
    <n v="3252.1"/>
    <m/>
    <s v="High"/>
    <s v="Small"/>
    <x v="4"/>
    <s v="2010s"/>
    <s v="Cereal"/>
    <n v="27.100833333333334"/>
  </r>
  <r>
    <n v="2017"/>
    <s v="West Bengal"/>
    <s v="Howrah"/>
    <x v="2"/>
    <n v="10"/>
    <n v="1272.73"/>
    <m/>
    <s v="Medium"/>
    <s v="Small"/>
    <x v="4"/>
    <s v="2010s"/>
    <s v="Pulse"/>
    <n v="127.273"/>
  </r>
  <r>
    <n v="2008"/>
    <s v="West Bengal"/>
    <s v="Jalpaiguri"/>
    <x v="0"/>
    <n v="235500"/>
    <n v="1661.15"/>
    <m/>
    <s v="Medium"/>
    <s v="Large"/>
    <x v="4"/>
    <s v="2000s"/>
    <s v="Cereal"/>
    <n v="7.0537154989384291E-3"/>
  </r>
  <r>
    <n v="2008"/>
    <s v="West Bengal"/>
    <s v="Jalpaiguri"/>
    <x v="1"/>
    <n v="11800"/>
    <n v="2464.41"/>
    <m/>
    <s v="Medium"/>
    <s v="Large"/>
    <x v="4"/>
    <s v="2000s"/>
    <s v="Cereal"/>
    <n v="0.20884830508474575"/>
  </r>
  <r>
    <n v="2008"/>
    <s v="West Bengal"/>
    <s v="Jalpaiguri"/>
    <x v="2"/>
    <n v="70"/>
    <n v="857.14"/>
    <m/>
    <s v="Low"/>
    <s v="Small"/>
    <x v="4"/>
    <s v="2000s"/>
    <s v="Pulse"/>
    <n v="12.244857142857143"/>
  </r>
  <r>
    <n v="2008"/>
    <s v="West Bengal"/>
    <s v="Jalpaiguri"/>
    <x v="3"/>
    <n v="800"/>
    <n v="412.5"/>
    <m/>
    <s v="Low"/>
    <s v="Small"/>
    <x v="4"/>
    <s v="2000s"/>
    <s v="Fiber"/>
    <n v="0.515625"/>
  </r>
  <r>
    <n v="2009"/>
    <s v="West Bengal"/>
    <s v="Jalpaiguri"/>
    <x v="0"/>
    <n v="227500"/>
    <n v="1913.41"/>
    <m/>
    <s v="Medium"/>
    <s v="Large"/>
    <x v="4"/>
    <s v="2000s"/>
    <s v="Cereal"/>
    <n v="8.4105934065934074E-3"/>
  </r>
  <r>
    <n v="2009"/>
    <s v="West Bengal"/>
    <s v="Jalpaiguri"/>
    <x v="1"/>
    <n v="11800"/>
    <n v="2008.47"/>
    <m/>
    <s v="Medium"/>
    <s v="Large"/>
    <x v="4"/>
    <s v="2000s"/>
    <s v="Cereal"/>
    <n v="0.1702093220338983"/>
  </r>
  <r>
    <n v="2009"/>
    <s v="West Bengal"/>
    <s v="Jalpaiguri"/>
    <x v="2"/>
    <n v="50"/>
    <n v="1400"/>
    <m/>
    <s v="Medium"/>
    <s v="Small"/>
    <x v="4"/>
    <s v="2000s"/>
    <s v="Pulse"/>
    <n v="28"/>
  </r>
  <r>
    <n v="2010"/>
    <s v="West Bengal"/>
    <s v="Jalpaiguri"/>
    <x v="0"/>
    <n v="224110"/>
    <n v="2203.11"/>
    <m/>
    <s v="Medium"/>
    <s v="Large"/>
    <x v="4"/>
    <s v="2010s"/>
    <s v="Cereal"/>
    <n v="9.830485029672929E-3"/>
  </r>
  <r>
    <n v="2010"/>
    <s v="West Bengal"/>
    <s v="Jalpaiguri"/>
    <x v="1"/>
    <n v="12850"/>
    <n v="3202.33"/>
    <m/>
    <s v="High"/>
    <s v="Large"/>
    <x v="4"/>
    <s v="2010s"/>
    <s v="Cereal"/>
    <n v="0.24920856031128405"/>
  </r>
  <r>
    <n v="2010"/>
    <s v="West Bengal"/>
    <s v="Jalpaiguri"/>
    <x v="2"/>
    <n v="40"/>
    <n v="1000"/>
    <m/>
    <s v="Medium"/>
    <s v="Small"/>
    <x v="4"/>
    <s v="2010s"/>
    <s v="Pulse"/>
    <n v="25"/>
  </r>
  <r>
    <n v="2011"/>
    <s v="West Bengal"/>
    <s v="Jalpaiguri"/>
    <x v="0"/>
    <n v="224620"/>
    <n v="2090.86"/>
    <m/>
    <s v="Medium"/>
    <s v="Large"/>
    <x v="4"/>
    <s v="2010s"/>
    <s v="Cereal"/>
    <n v="9.3084320185201682E-3"/>
  </r>
  <r>
    <n v="2011"/>
    <s v="West Bengal"/>
    <s v="Jalpaiguri"/>
    <x v="1"/>
    <n v="13500"/>
    <n v="2551.85"/>
    <m/>
    <s v="Medium"/>
    <s v="Large"/>
    <x v="4"/>
    <s v="2010s"/>
    <s v="Cereal"/>
    <n v="0.18902592592592593"/>
  </r>
  <r>
    <n v="2011"/>
    <s v="West Bengal"/>
    <s v="Jalpaiguri"/>
    <x v="2"/>
    <n v="90"/>
    <n v="1111.1099999999999"/>
    <m/>
    <s v="Medium"/>
    <s v="Small"/>
    <x v="4"/>
    <s v="2010s"/>
    <s v="Pulse"/>
    <n v="12.345666666666666"/>
  </r>
  <r>
    <n v="2012"/>
    <s v="West Bengal"/>
    <s v="Jalpaiguri"/>
    <x v="0"/>
    <n v="228120"/>
    <n v="2160.62"/>
    <m/>
    <s v="Medium"/>
    <s v="Large"/>
    <x v="4"/>
    <s v="2010s"/>
    <s v="Cereal"/>
    <n v="9.4714185516394881E-3"/>
  </r>
  <r>
    <n v="2012"/>
    <s v="West Bengal"/>
    <s v="Jalpaiguri"/>
    <x v="1"/>
    <n v="12690"/>
    <n v="2621.75"/>
    <m/>
    <s v="Medium"/>
    <s v="Large"/>
    <x v="4"/>
    <s v="2010s"/>
    <s v="Cereal"/>
    <n v="0.20659968479117416"/>
  </r>
  <r>
    <n v="2012"/>
    <s v="West Bengal"/>
    <s v="Jalpaiguri"/>
    <x v="2"/>
    <n v="90"/>
    <n v="1333.33"/>
    <m/>
    <s v="Medium"/>
    <s v="Small"/>
    <x v="4"/>
    <s v="2010s"/>
    <s v="Pulse"/>
    <n v="14.814777777777778"/>
  </r>
  <r>
    <n v="2013"/>
    <s v="West Bengal"/>
    <s v="Jalpaiguri"/>
    <x v="0"/>
    <n v="229650"/>
    <n v="2278.0300000000002"/>
    <m/>
    <s v="Medium"/>
    <s v="Large"/>
    <x v="4"/>
    <s v="2010s"/>
    <s v="Cereal"/>
    <n v="9.9195732636620949E-3"/>
  </r>
  <r>
    <n v="2013"/>
    <s v="West Bengal"/>
    <s v="Jalpaiguri"/>
    <x v="1"/>
    <n v="12750"/>
    <n v="3385.88"/>
    <m/>
    <s v="High"/>
    <s v="Large"/>
    <x v="4"/>
    <s v="2010s"/>
    <s v="Cereal"/>
    <n v="0.2655592156862745"/>
  </r>
  <r>
    <n v="2013"/>
    <s v="West Bengal"/>
    <s v="Jalpaiguri"/>
    <x v="2"/>
    <n v="20"/>
    <n v="1000"/>
    <m/>
    <s v="Medium"/>
    <s v="Small"/>
    <x v="4"/>
    <s v="2010s"/>
    <s v="Pulse"/>
    <n v="50"/>
  </r>
  <r>
    <n v="2014"/>
    <s v="West Bengal"/>
    <s v="Jalpaiguri"/>
    <x v="0"/>
    <n v="230540"/>
    <n v="2437.1"/>
    <m/>
    <s v="Medium"/>
    <s v="Large"/>
    <x v="4"/>
    <s v="2010s"/>
    <s v="Cereal"/>
    <n v="1.0571267459009282E-2"/>
  </r>
  <r>
    <n v="2014"/>
    <s v="West Bengal"/>
    <s v="Jalpaiguri"/>
    <x v="1"/>
    <n v="14230"/>
    <n v="2670.41"/>
    <m/>
    <s v="Medium"/>
    <s v="Large"/>
    <x v="4"/>
    <s v="2010s"/>
    <s v="Cereal"/>
    <n v="0.18766057624736471"/>
  </r>
  <r>
    <n v="2014"/>
    <s v="West Bengal"/>
    <s v="Jalpaiguri"/>
    <x v="2"/>
    <n v="110"/>
    <n v="909.09"/>
    <m/>
    <s v="Low"/>
    <s v="Small"/>
    <x v="4"/>
    <s v="2010s"/>
    <s v="Pulse"/>
    <n v="8.2644545454545462"/>
  </r>
  <r>
    <n v="2015"/>
    <s v="West Bengal"/>
    <s v="Jalpaiguri"/>
    <x v="0"/>
    <n v="220260"/>
    <n v="2526.1999999999998"/>
    <m/>
    <s v="Medium"/>
    <s v="Large"/>
    <x v="4"/>
    <s v="2010s"/>
    <s v="Cereal"/>
    <n v="1.1469172795786797E-2"/>
  </r>
  <r>
    <n v="2015"/>
    <s v="West Bengal"/>
    <s v="Jalpaiguri"/>
    <x v="1"/>
    <n v="15560"/>
    <n v="3094.47"/>
    <m/>
    <s v="High"/>
    <s v="Large"/>
    <x v="4"/>
    <s v="2010s"/>
    <s v="Cereal"/>
    <n v="0.19887339331619536"/>
  </r>
  <r>
    <n v="2015"/>
    <s v="West Bengal"/>
    <s v="Jalpaiguri"/>
    <x v="2"/>
    <n v="80"/>
    <n v="1125"/>
    <m/>
    <s v="Medium"/>
    <s v="Small"/>
    <x v="4"/>
    <s v="2010s"/>
    <s v="Pulse"/>
    <n v="14.0625"/>
  </r>
  <r>
    <n v="2016"/>
    <s v="West Bengal"/>
    <s v="Jalpaiguri"/>
    <x v="0"/>
    <n v="210970"/>
    <n v="2291.3000000000002"/>
    <m/>
    <s v="Medium"/>
    <s v="Large"/>
    <x v="4"/>
    <s v="2010s"/>
    <s v="Cereal"/>
    <n v="1.0860785893728967E-2"/>
  </r>
  <r>
    <n v="2016"/>
    <s v="West Bengal"/>
    <s v="Jalpaiguri"/>
    <x v="1"/>
    <n v="14960"/>
    <n v="3379.24"/>
    <m/>
    <s v="High"/>
    <s v="Large"/>
    <x v="4"/>
    <s v="2010s"/>
    <s v="Cereal"/>
    <n v="0.2258850267379679"/>
  </r>
  <r>
    <n v="2016"/>
    <s v="West Bengal"/>
    <s v="Jalpaiguri"/>
    <x v="2"/>
    <n v="140"/>
    <n v="1014.18"/>
    <m/>
    <s v="Medium"/>
    <s v="Small"/>
    <x v="4"/>
    <s v="2010s"/>
    <s v="Pulse"/>
    <n v="7.2441428571428572"/>
  </r>
  <r>
    <n v="2017"/>
    <s v="West Bengal"/>
    <s v="Jalpaiguri"/>
    <x v="0"/>
    <n v="214230"/>
    <n v="2400.54"/>
    <m/>
    <s v="Medium"/>
    <s v="Large"/>
    <x v="4"/>
    <s v="2010s"/>
    <s v="Cereal"/>
    <n v="1.1205433412687298E-2"/>
  </r>
  <r>
    <n v="2017"/>
    <s v="West Bengal"/>
    <s v="Jalpaiguri"/>
    <x v="1"/>
    <n v="30970"/>
    <n v="5179.9399999999996"/>
    <m/>
    <s v="High"/>
    <s v="Large"/>
    <x v="4"/>
    <s v="2010s"/>
    <s v="Cereal"/>
    <n v="0.16725670003228929"/>
  </r>
  <r>
    <n v="2017"/>
    <s v="West Bengal"/>
    <s v="Jalpaiguri"/>
    <x v="2"/>
    <n v="120"/>
    <n v="1419.35"/>
    <m/>
    <s v="Medium"/>
    <s v="Small"/>
    <x v="4"/>
    <s v="2010s"/>
    <s v="Pulse"/>
    <n v="11.827916666666665"/>
  </r>
  <r>
    <n v="2008"/>
    <s v="West Bengal"/>
    <s v="Darjeeling"/>
    <x v="0"/>
    <n v="32500"/>
    <n v="2113.85"/>
    <m/>
    <s v="Medium"/>
    <s v="Large"/>
    <x v="4"/>
    <s v="2000s"/>
    <s v="Cereal"/>
    <n v="6.5041538461538456E-2"/>
  </r>
  <r>
    <n v="2008"/>
    <s v="West Bengal"/>
    <s v="Darjeeling"/>
    <x v="1"/>
    <n v="15760"/>
    <n v="2721.45"/>
    <m/>
    <s v="Medium"/>
    <s v="Large"/>
    <x v="4"/>
    <s v="2000s"/>
    <s v="Cereal"/>
    <n v="0.17268083756345176"/>
  </r>
  <r>
    <n v="2008"/>
    <s v="West Bengal"/>
    <s v="Darjeeling"/>
    <x v="3"/>
    <n v="160"/>
    <n v="437.5"/>
    <m/>
    <s v="Low"/>
    <s v="Small"/>
    <x v="4"/>
    <s v="2000s"/>
    <s v="Fiber"/>
    <n v="2.734375"/>
  </r>
  <r>
    <n v="2009"/>
    <s v="West Bengal"/>
    <s v="Darjeeling"/>
    <x v="0"/>
    <n v="32300"/>
    <n v="2334.37"/>
    <m/>
    <s v="Medium"/>
    <s v="Large"/>
    <x v="4"/>
    <s v="2000s"/>
    <s v="Cereal"/>
    <n v="7.2271517027863774E-2"/>
  </r>
  <r>
    <n v="2009"/>
    <s v="West Bengal"/>
    <s v="Darjeeling"/>
    <x v="1"/>
    <n v="15840"/>
    <n v="2500.63"/>
    <m/>
    <s v="Medium"/>
    <s v="Large"/>
    <x v="4"/>
    <s v="2000s"/>
    <s v="Cereal"/>
    <n v="0.15786805555555555"/>
  </r>
  <r>
    <n v="2010"/>
    <s v="West Bengal"/>
    <s v="Darjeeling"/>
    <x v="0"/>
    <n v="32260"/>
    <n v="2411.66"/>
    <m/>
    <s v="Medium"/>
    <s v="Large"/>
    <x v="4"/>
    <s v="2010s"/>
    <s v="Cereal"/>
    <n v="7.475697458152511E-2"/>
  </r>
  <r>
    <n v="2010"/>
    <s v="West Bengal"/>
    <s v="Darjeeling"/>
    <x v="1"/>
    <n v="16060"/>
    <n v="2539.85"/>
    <m/>
    <s v="Medium"/>
    <s v="Large"/>
    <x v="4"/>
    <s v="2010s"/>
    <s v="Cereal"/>
    <n v="0.15814757160647572"/>
  </r>
  <r>
    <n v="2011"/>
    <s v="West Bengal"/>
    <s v="Darjeeling"/>
    <x v="0"/>
    <n v="32290"/>
    <n v="2348.71"/>
    <m/>
    <s v="Medium"/>
    <s v="Large"/>
    <x v="4"/>
    <s v="2010s"/>
    <s v="Cereal"/>
    <n v="7.2737999380613191E-2"/>
  </r>
  <r>
    <n v="2011"/>
    <s v="West Bengal"/>
    <s v="Darjeeling"/>
    <x v="1"/>
    <n v="16200"/>
    <n v="2331.48"/>
    <m/>
    <s v="Medium"/>
    <s v="Large"/>
    <x v="4"/>
    <s v="2010s"/>
    <s v="Cereal"/>
    <n v="0.14391851851851853"/>
  </r>
  <r>
    <n v="2012"/>
    <s v="West Bengal"/>
    <s v="Darjeeling"/>
    <x v="0"/>
    <n v="32420"/>
    <n v="2083.9"/>
    <m/>
    <s v="Medium"/>
    <s v="Large"/>
    <x v="4"/>
    <s v="2010s"/>
    <s v="Cereal"/>
    <n v="6.4278223318938926E-2"/>
  </r>
  <r>
    <n v="2012"/>
    <s v="West Bengal"/>
    <s v="Darjeeling"/>
    <x v="1"/>
    <n v="16190"/>
    <n v="2331.69"/>
    <m/>
    <s v="Medium"/>
    <s v="Large"/>
    <x v="4"/>
    <s v="2010s"/>
    <s v="Cereal"/>
    <n v="0.14402038295243977"/>
  </r>
  <r>
    <n v="2013"/>
    <s v="West Bengal"/>
    <s v="Darjeeling"/>
    <x v="0"/>
    <n v="32160"/>
    <n v="2248.13"/>
    <m/>
    <s v="Medium"/>
    <s v="Large"/>
    <x v="4"/>
    <s v="2010s"/>
    <s v="Cereal"/>
    <n v="6.9904539800995022E-2"/>
  </r>
  <r>
    <n v="2013"/>
    <s v="West Bengal"/>
    <s v="Darjeeling"/>
    <x v="1"/>
    <n v="17480"/>
    <n v="2386.16"/>
    <m/>
    <s v="Medium"/>
    <s v="Large"/>
    <x v="4"/>
    <s v="2010s"/>
    <s v="Cereal"/>
    <n v="0.13650800915331807"/>
  </r>
  <r>
    <n v="2014"/>
    <s v="West Bengal"/>
    <s v="Darjeeling"/>
    <x v="0"/>
    <n v="32560"/>
    <n v="2105.04"/>
    <m/>
    <s v="Medium"/>
    <s v="Large"/>
    <x v="4"/>
    <s v="2010s"/>
    <s v="Cereal"/>
    <n v="6.4651105651105656E-2"/>
  </r>
  <r>
    <n v="2014"/>
    <s v="West Bengal"/>
    <s v="Darjeeling"/>
    <x v="1"/>
    <n v="16970"/>
    <n v="2421.92"/>
    <m/>
    <s v="Medium"/>
    <s v="Large"/>
    <x v="4"/>
    <s v="2010s"/>
    <s v="Cereal"/>
    <n v="0.14271773718326458"/>
  </r>
  <r>
    <n v="2015"/>
    <s v="West Bengal"/>
    <s v="Darjeeling"/>
    <x v="0"/>
    <n v="32590"/>
    <n v="2361.15"/>
    <m/>
    <s v="Medium"/>
    <s v="Large"/>
    <x v="4"/>
    <s v="2010s"/>
    <s v="Cereal"/>
    <n v="7.2450138079165394E-2"/>
  </r>
  <r>
    <n v="2015"/>
    <s v="West Bengal"/>
    <s v="Darjeeling"/>
    <x v="1"/>
    <n v="17290"/>
    <n v="2562.17"/>
    <m/>
    <s v="Medium"/>
    <s v="Large"/>
    <x v="4"/>
    <s v="2010s"/>
    <s v="Cereal"/>
    <n v="0.14818796992481204"/>
  </r>
  <r>
    <n v="2016"/>
    <s v="West Bengal"/>
    <s v="Darjeeling"/>
    <x v="0"/>
    <n v="27300"/>
    <n v="2204.81"/>
    <m/>
    <s v="Medium"/>
    <s v="Large"/>
    <x v="4"/>
    <s v="2010s"/>
    <s v="Cereal"/>
    <n v="8.076227106227106E-2"/>
  </r>
  <r>
    <n v="2016"/>
    <s v="West Bengal"/>
    <s v="Darjeeling"/>
    <x v="1"/>
    <n v="6700"/>
    <n v="2279.6999999999998"/>
    <m/>
    <s v="Medium"/>
    <s v="Large"/>
    <x v="4"/>
    <s v="2010s"/>
    <s v="Cereal"/>
    <n v="0.34025373134328357"/>
  </r>
  <r>
    <n v="2016"/>
    <s v="West Bengal"/>
    <s v="Darjeeling"/>
    <x v="2"/>
    <n v="20"/>
    <n v="1000"/>
    <m/>
    <s v="Medium"/>
    <s v="Small"/>
    <x v="4"/>
    <s v="2010s"/>
    <s v="Pulse"/>
    <n v="50"/>
  </r>
  <r>
    <n v="2017"/>
    <s v="West Bengal"/>
    <s v="Darjeeling"/>
    <x v="0"/>
    <n v="28270"/>
    <n v="2319.88"/>
    <m/>
    <s v="Medium"/>
    <s v="Large"/>
    <x v="4"/>
    <s v="2010s"/>
    <s v="Cereal"/>
    <n v="8.2061549345596035E-2"/>
  </r>
  <r>
    <n v="2017"/>
    <s v="West Bengal"/>
    <s v="Darjeeling"/>
    <x v="1"/>
    <n v="12650"/>
    <n v="2377.4899999999998"/>
    <m/>
    <s v="Medium"/>
    <s v="Large"/>
    <x v="4"/>
    <s v="2010s"/>
    <s v="Cereal"/>
    <n v="0.18794387351778655"/>
  </r>
  <r>
    <n v="2017"/>
    <s v="West Bengal"/>
    <s v="Darjeeling"/>
    <x v="2"/>
    <n v="20"/>
    <n v="1437.5"/>
    <m/>
    <s v="Medium"/>
    <s v="Small"/>
    <x v="4"/>
    <s v="2010s"/>
    <s v="Pulse"/>
    <n v="71.875"/>
  </r>
  <r>
    <n v="2008"/>
    <s v="West Bengal"/>
    <s v="Malda"/>
    <x v="0"/>
    <n v="221700"/>
    <n v="2962.56"/>
    <m/>
    <s v="Medium"/>
    <s v="Large"/>
    <x v="4"/>
    <s v="2000s"/>
    <s v="Cereal"/>
    <n v="1.3362922868741542E-2"/>
  </r>
  <r>
    <n v="2008"/>
    <s v="West Bengal"/>
    <s v="Malda"/>
    <x v="1"/>
    <n v="9470"/>
    <n v="2592.4"/>
    <m/>
    <s v="Medium"/>
    <s v="Large"/>
    <x v="4"/>
    <s v="2000s"/>
    <s v="Cereal"/>
    <n v="0.27374868004223868"/>
  </r>
  <r>
    <n v="2008"/>
    <s v="West Bengal"/>
    <s v="Malda"/>
    <x v="2"/>
    <n v="3420"/>
    <n v="944.44"/>
    <m/>
    <s v="Low"/>
    <s v="Medium"/>
    <x v="4"/>
    <s v="2000s"/>
    <s v="Pulse"/>
    <n v="0.27615204678362576"/>
  </r>
  <r>
    <n v="2008"/>
    <s v="West Bengal"/>
    <s v="Malda"/>
    <x v="3"/>
    <n v="510"/>
    <n v="392.16"/>
    <m/>
    <s v="Low"/>
    <s v="Small"/>
    <x v="4"/>
    <s v="2000s"/>
    <s v="Fiber"/>
    <n v="0.76894117647058824"/>
  </r>
  <r>
    <n v="2009"/>
    <s v="West Bengal"/>
    <s v="Malda"/>
    <x v="0"/>
    <n v="216800"/>
    <n v="2834.41"/>
    <m/>
    <s v="Medium"/>
    <s v="Large"/>
    <x v="4"/>
    <s v="2000s"/>
    <s v="Cereal"/>
    <n v="1.3073846863468633E-2"/>
  </r>
  <r>
    <n v="2009"/>
    <s v="West Bengal"/>
    <s v="Malda"/>
    <x v="1"/>
    <n v="8620"/>
    <n v="2314.39"/>
    <m/>
    <s v="Medium"/>
    <s v="Large"/>
    <x v="4"/>
    <s v="2000s"/>
    <s v="Cereal"/>
    <n v="0.26849071925754059"/>
  </r>
  <r>
    <n v="2009"/>
    <s v="West Bengal"/>
    <s v="Malda"/>
    <x v="2"/>
    <n v="3310"/>
    <n v="1462.24"/>
    <m/>
    <s v="Medium"/>
    <s v="Medium"/>
    <x v="4"/>
    <s v="2000s"/>
    <s v="Pulse"/>
    <n v="0.44176435045317219"/>
  </r>
  <r>
    <n v="2010"/>
    <s v="West Bengal"/>
    <s v="Malda"/>
    <x v="0"/>
    <n v="200760"/>
    <n v="3140.47"/>
    <m/>
    <s v="High"/>
    <s v="Large"/>
    <x v="4"/>
    <s v="2010s"/>
    <s v="Cereal"/>
    <n v="1.564290695357641E-2"/>
  </r>
  <r>
    <n v="2010"/>
    <s v="West Bengal"/>
    <s v="Malda"/>
    <x v="1"/>
    <n v="8810"/>
    <n v="2298.52"/>
    <m/>
    <s v="Medium"/>
    <s v="Large"/>
    <x v="4"/>
    <s v="2010s"/>
    <s v="Cereal"/>
    <n v="0.26089897843359816"/>
  </r>
  <r>
    <n v="2010"/>
    <s v="West Bengal"/>
    <s v="Malda"/>
    <x v="2"/>
    <n v="2260"/>
    <n v="1075.22"/>
    <m/>
    <s v="Medium"/>
    <s v="Medium"/>
    <x v="4"/>
    <s v="2010s"/>
    <s v="Pulse"/>
    <n v="0.47576106194690265"/>
  </r>
  <r>
    <n v="2011"/>
    <s v="West Bengal"/>
    <s v="Malda"/>
    <x v="0"/>
    <n v="204930"/>
    <n v="2986.24"/>
    <m/>
    <s v="Medium"/>
    <s v="Large"/>
    <x v="4"/>
    <s v="2010s"/>
    <s v="Cereal"/>
    <n v="1.45720001951886E-2"/>
  </r>
  <r>
    <n v="2011"/>
    <s v="West Bengal"/>
    <s v="Malda"/>
    <x v="1"/>
    <n v="13600"/>
    <n v="2163.2399999999998"/>
    <m/>
    <s v="Medium"/>
    <s v="Large"/>
    <x v="4"/>
    <s v="2010s"/>
    <s v="Cereal"/>
    <n v="0.15906176470588235"/>
  </r>
  <r>
    <n v="2011"/>
    <s v="West Bengal"/>
    <s v="Malda"/>
    <x v="2"/>
    <n v="3370"/>
    <n v="1112.76"/>
    <m/>
    <s v="Medium"/>
    <s v="Medium"/>
    <x v="4"/>
    <s v="2010s"/>
    <s v="Pulse"/>
    <n v="0.33019584569732935"/>
  </r>
  <r>
    <n v="2012"/>
    <s v="West Bengal"/>
    <s v="Malda"/>
    <x v="0"/>
    <n v="207590"/>
    <n v="3105.01"/>
    <m/>
    <s v="High"/>
    <s v="Large"/>
    <x v="4"/>
    <s v="2010s"/>
    <s v="Cereal"/>
    <n v="1.4957416060503879E-2"/>
  </r>
  <r>
    <n v="2012"/>
    <s v="West Bengal"/>
    <s v="Malda"/>
    <x v="1"/>
    <n v="20370"/>
    <n v="1978.4"/>
    <m/>
    <s v="Medium"/>
    <s v="Large"/>
    <x v="4"/>
    <s v="2010s"/>
    <s v="Cereal"/>
    <n v="9.7123220422189502E-2"/>
  </r>
  <r>
    <n v="2012"/>
    <s v="West Bengal"/>
    <s v="Malda"/>
    <x v="2"/>
    <n v="3270"/>
    <n v="1443.43"/>
    <m/>
    <s v="Medium"/>
    <s v="Medium"/>
    <x v="4"/>
    <s v="2010s"/>
    <s v="Pulse"/>
    <n v="0.44141590214067278"/>
  </r>
  <r>
    <n v="2013"/>
    <s v="West Bengal"/>
    <s v="Malda"/>
    <x v="0"/>
    <n v="198770"/>
    <n v="3543.64"/>
    <m/>
    <s v="High"/>
    <s v="Large"/>
    <x v="4"/>
    <s v="2010s"/>
    <s v="Cereal"/>
    <n v="1.7827841223524675E-2"/>
  </r>
  <r>
    <n v="2013"/>
    <s v="West Bengal"/>
    <s v="Malda"/>
    <x v="1"/>
    <n v="16240"/>
    <n v="2629.93"/>
    <m/>
    <s v="Medium"/>
    <s v="Large"/>
    <x v="4"/>
    <s v="2010s"/>
    <s v="Cereal"/>
    <n v="0.16194150246305417"/>
  </r>
  <r>
    <n v="2013"/>
    <s v="West Bengal"/>
    <s v="Malda"/>
    <x v="2"/>
    <n v="3200"/>
    <n v="1131.25"/>
    <m/>
    <s v="Medium"/>
    <s v="Medium"/>
    <x v="4"/>
    <s v="2010s"/>
    <s v="Pulse"/>
    <n v="0.353515625"/>
  </r>
  <r>
    <n v="2014"/>
    <s v="West Bengal"/>
    <s v="Malda"/>
    <x v="0"/>
    <n v="204190"/>
    <n v="3465.25"/>
    <m/>
    <s v="High"/>
    <s v="Large"/>
    <x v="4"/>
    <s v="2010s"/>
    <s v="Cereal"/>
    <n v="1.6970713551104362E-2"/>
  </r>
  <r>
    <n v="2014"/>
    <s v="West Bengal"/>
    <s v="Malda"/>
    <x v="1"/>
    <n v="16210"/>
    <n v="2289.33"/>
    <m/>
    <s v="Medium"/>
    <s v="Large"/>
    <x v="4"/>
    <s v="2010s"/>
    <s v="Cereal"/>
    <n v="0.14122948797038865"/>
  </r>
  <r>
    <n v="2014"/>
    <s v="West Bengal"/>
    <s v="Malda"/>
    <x v="2"/>
    <n v="2360"/>
    <n v="936.44"/>
    <m/>
    <s v="Low"/>
    <s v="Medium"/>
    <x v="4"/>
    <s v="2010s"/>
    <s v="Pulse"/>
    <n v="0.39679661016949153"/>
  </r>
  <r>
    <n v="2015"/>
    <s v="West Bengal"/>
    <s v="Malda"/>
    <x v="0"/>
    <n v="206350"/>
    <n v="3418.27"/>
    <m/>
    <s v="High"/>
    <s v="Large"/>
    <x v="4"/>
    <s v="2010s"/>
    <s v="Cereal"/>
    <n v="1.6565398594620789E-2"/>
  </r>
  <r>
    <n v="2015"/>
    <s v="West Bengal"/>
    <s v="Malda"/>
    <x v="1"/>
    <n v="17140"/>
    <n v="2320.89"/>
    <m/>
    <s v="Medium"/>
    <s v="Large"/>
    <x v="4"/>
    <s v="2010s"/>
    <s v="Cereal"/>
    <n v="0.13540781796966161"/>
  </r>
  <r>
    <n v="2015"/>
    <s v="West Bengal"/>
    <s v="Malda"/>
    <x v="2"/>
    <n v="3110"/>
    <n v="1151.1300000000001"/>
    <m/>
    <s v="Medium"/>
    <s v="Medium"/>
    <x v="4"/>
    <s v="2010s"/>
    <s v="Pulse"/>
    <n v="0.37013826366559488"/>
  </r>
  <r>
    <n v="2016"/>
    <s v="West Bengal"/>
    <s v="Malda"/>
    <x v="0"/>
    <n v="197170"/>
    <n v="3401.3"/>
    <m/>
    <s v="High"/>
    <s v="Large"/>
    <x v="4"/>
    <s v="2010s"/>
    <s v="Cereal"/>
    <n v="1.7250595932444084E-2"/>
  </r>
  <r>
    <n v="2016"/>
    <s v="West Bengal"/>
    <s v="Malda"/>
    <x v="1"/>
    <n v="19920"/>
    <n v="4893.17"/>
    <m/>
    <s v="High"/>
    <s v="Large"/>
    <x v="4"/>
    <s v="2010s"/>
    <s v="Cereal"/>
    <n v="0.24564106425702811"/>
  </r>
  <r>
    <n v="2016"/>
    <s v="West Bengal"/>
    <s v="Malda"/>
    <x v="2"/>
    <n v="3680"/>
    <n v="928.73"/>
    <m/>
    <s v="Low"/>
    <s v="Medium"/>
    <x v="4"/>
    <s v="2010s"/>
    <s v="Pulse"/>
    <n v="0.25237228260869565"/>
  </r>
  <r>
    <n v="2017"/>
    <s v="West Bengal"/>
    <s v="Malda"/>
    <x v="0"/>
    <n v="213930"/>
    <n v="2944.6"/>
    <m/>
    <s v="Medium"/>
    <s v="Large"/>
    <x v="4"/>
    <s v="2010s"/>
    <s v="Cereal"/>
    <n v="1.3764315430280933E-2"/>
  </r>
  <r>
    <n v="2017"/>
    <s v="West Bengal"/>
    <s v="Malda"/>
    <x v="1"/>
    <n v="36680"/>
    <n v="7757.91"/>
    <m/>
    <s v="High"/>
    <s v="Large"/>
    <x v="4"/>
    <s v="2010s"/>
    <s v="Cereal"/>
    <n v="0.21150245365321702"/>
  </r>
  <r>
    <n v="2017"/>
    <s v="West Bengal"/>
    <s v="Malda"/>
    <x v="2"/>
    <n v="550"/>
    <n v="970.8"/>
    <m/>
    <s v="Low"/>
    <s v="Small"/>
    <x v="4"/>
    <s v="2010s"/>
    <s v="Pulse"/>
    <n v="1.765090909090909"/>
  </r>
  <r>
    <n v="2008"/>
    <s v="West Bengal"/>
    <s v="Cooch Behar"/>
    <x v="0"/>
    <n v="309800"/>
    <n v="1615.24"/>
    <m/>
    <s v="Medium"/>
    <s v="Large"/>
    <x v="4"/>
    <s v="2000s"/>
    <s v="Cereal"/>
    <n v="5.2138153647514522E-3"/>
  </r>
  <r>
    <n v="2008"/>
    <s v="West Bengal"/>
    <s v="Cooch Behar"/>
    <x v="1"/>
    <n v="8470"/>
    <n v="5766.23"/>
    <m/>
    <s v="High"/>
    <s v="Large"/>
    <x v="4"/>
    <s v="2000s"/>
    <s v="Cereal"/>
    <n v="0.68078276269185356"/>
  </r>
  <r>
    <n v="2008"/>
    <s v="West Bengal"/>
    <s v="Cooch Behar"/>
    <x v="3"/>
    <n v="1260"/>
    <n v="388.89"/>
    <m/>
    <s v="Low"/>
    <s v="Medium"/>
    <x v="4"/>
    <s v="2000s"/>
    <s v="Fiber"/>
    <n v="0.30864285714285711"/>
  </r>
  <r>
    <n v="2009"/>
    <s v="West Bengal"/>
    <s v="Cooch Behar"/>
    <x v="0"/>
    <n v="274000"/>
    <n v="2047.45"/>
    <m/>
    <s v="Medium"/>
    <s v="Large"/>
    <x v="4"/>
    <s v="2000s"/>
    <s v="Cereal"/>
    <n v="7.4724452554744527E-3"/>
  </r>
  <r>
    <n v="2009"/>
    <s v="West Bengal"/>
    <s v="Cooch Behar"/>
    <x v="1"/>
    <n v="10790"/>
    <n v="5798.89"/>
    <m/>
    <s v="High"/>
    <s v="Large"/>
    <x v="4"/>
    <s v="2000s"/>
    <s v="Cereal"/>
    <n v="0.53743188137164044"/>
  </r>
  <r>
    <n v="2010"/>
    <s v="West Bengal"/>
    <s v="Cooch Behar"/>
    <x v="0"/>
    <n v="275290"/>
    <n v="2386.1"/>
    <m/>
    <s v="Medium"/>
    <s v="Large"/>
    <x v="4"/>
    <s v="2010s"/>
    <s v="Cereal"/>
    <n v="8.6675869083511926E-3"/>
  </r>
  <r>
    <n v="2010"/>
    <s v="West Bengal"/>
    <s v="Cooch Behar"/>
    <x v="1"/>
    <n v="8950"/>
    <n v="5764.25"/>
    <m/>
    <s v="High"/>
    <s v="Large"/>
    <x v="4"/>
    <s v="2010s"/>
    <s v="Cereal"/>
    <n v="0.6440502793296089"/>
  </r>
  <r>
    <n v="2011"/>
    <s v="West Bengal"/>
    <s v="Cooch Behar"/>
    <x v="0"/>
    <n v="273280"/>
    <n v="2198.08"/>
    <m/>
    <s v="Medium"/>
    <s v="Large"/>
    <x v="4"/>
    <s v="2010s"/>
    <s v="Cereal"/>
    <n v="8.0433255269320835E-3"/>
  </r>
  <r>
    <n v="2011"/>
    <s v="West Bengal"/>
    <s v="Cooch Behar"/>
    <x v="1"/>
    <n v="9350"/>
    <n v="5772.19"/>
    <m/>
    <s v="High"/>
    <s v="Large"/>
    <x v="4"/>
    <s v="2010s"/>
    <s v="Cereal"/>
    <n v="0.61734652406417112"/>
  </r>
  <r>
    <n v="2012"/>
    <s v="West Bengal"/>
    <s v="Cooch Behar"/>
    <x v="0"/>
    <n v="277810"/>
    <n v="2412.66"/>
    <m/>
    <s v="Medium"/>
    <s v="Large"/>
    <x v="4"/>
    <s v="2010s"/>
    <s v="Cereal"/>
    <n v="8.6845685900435541E-3"/>
  </r>
  <r>
    <n v="2012"/>
    <s v="West Bengal"/>
    <s v="Cooch Behar"/>
    <x v="1"/>
    <n v="13290"/>
    <n v="5817.16"/>
    <m/>
    <s v="High"/>
    <s v="Large"/>
    <x v="4"/>
    <s v="2010s"/>
    <s v="Cereal"/>
    <n v="0.43770955605718587"/>
  </r>
  <r>
    <n v="2013"/>
    <s v="West Bengal"/>
    <s v="Cooch Behar"/>
    <x v="0"/>
    <n v="273130"/>
    <n v="2665.29"/>
    <m/>
    <s v="Medium"/>
    <s v="Large"/>
    <x v="4"/>
    <s v="2010s"/>
    <s v="Cereal"/>
    <n v="9.7583202138175965E-3"/>
  </r>
  <r>
    <n v="2013"/>
    <s v="West Bengal"/>
    <s v="Cooch Behar"/>
    <x v="1"/>
    <n v="19820"/>
    <n v="5910.7"/>
    <m/>
    <s v="High"/>
    <s v="Large"/>
    <x v="4"/>
    <s v="2010s"/>
    <s v="Cereal"/>
    <n v="0.29821897073662967"/>
  </r>
  <r>
    <n v="2014"/>
    <s v="West Bengal"/>
    <s v="Cooch Behar"/>
    <x v="0"/>
    <n v="277390"/>
    <n v="2595.98"/>
    <m/>
    <s v="Medium"/>
    <s v="Large"/>
    <x v="4"/>
    <s v="2010s"/>
    <s v="Cereal"/>
    <n v="9.3585925952629871E-3"/>
  </r>
  <r>
    <n v="2014"/>
    <s v="West Bengal"/>
    <s v="Cooch Behar"/>
    <x v="1"/>
    <n v="19890"/>
    <n v="5867.27"/>
    <m/>
    <s v="High"/>
    <s v="Large"/>
    <x v="4"/>
    <s v="2010s"/>
    <s v="Cereal"/>
    <n v="0.2949859225741579"/>
  </r>
  <r>
    <n v="2015"/>
    <s v="West Bengal"/>
    <s v="Cooch Behar"/>
    <x v="0"/>
    <n v="270150"/>
    <n v="2673.44"/>
    <m/>
    <s v="Medium"/>
    <s v="Large"/>
    <x v="4"/>
    <s v="2010s"/>
    <s v="Cereal"/>
    <n v="9.8961317786414957E-3"/>
  </r>
  <r>
    <n v="2015"/>
    <s v="West Bengal"/>
    <s v="Cooch Behar"/>
    <x v="1"/>
    <n v="20100"/>
    <n v="5885.07"/>
    <m/>
    <s v="High"/>
    <s v="Large"/>
    <x v="4"/>
    <s v="2010s"/>
    <s v="Cereal"/>
    <n v="0.29278955223880593"/>
  </r>
  <r>
    <n v="2016"/>
    <s v="West Bengal"/>
    <s v="Cooch Behar"/>
    <x v="0"/>
    <n v="270750"/>
    <n v="2606.44"/>
    <m/>
    <s v="Medium"/>
    <s v="Large"/>
    <x v="4"/>
    <s v="2010s"/>
    <s v="Cereal"/>
    <n v="9.6267405355493999E-3"/>
  </r>
  <r>
    <n v="2016"/>
    <s v="West Bengal"/>
    <s v="Cooch Behar"/>
    <x v="1"/>
    <n v="20840"/>
    <n v="5743.07"/>
    <m/>
    <s v="High"/>
    <s v="Large"/>
    <x v="4"/>
    <s v="2010s"/>
    <s v="Cereal"/>
    <n v="0.27557917466410747"/>
  </r>
  <r>
    <n v="2017"/>
    <s v="West Bengal"/>
    <s v="Cooch Behar"/>
    <x v="0"/>
    <n v="273050"/>
    <n v="2729.15"/>
    <m/>
    <s v="Medium"/>
    <s v="Large"/>
    <x v="4"/>
    <s v="2010s"/>
    <s v="Cereal"/>
    <n v="9.9950558505768183E-3"/>
  </r>
  <r>
    <n v="2017"/>
    <s v="West Bengal"/>
    <s v="Cooch Behar"/>
    <x v="1"/>
    <n v="24380"/>
    <n v="6135.95"/>
    <m/>
    <s v="High"/>
    <s v="Large"/>
    <x v="4"/>
    <s v="2010s"/>
    <s v="Cereal"/>
    <n v="0.2516796554552912"/>
  </r>
  <r>
    <n v="2008"/>
    <s v="West Bengal"/>
    <s v="Purulia"/>
    <x v="0"/>
    <n v="301000"/>
    <n v="2472.4299999999998"/>
    <m/>
    <s v="Medium"/>
    <s v="Large"/>
    <x v="4"/>
    <s v="2000s"/>
    <s v="Cereal"/>
    <n v="8.2140531561461783E-3"/>
  </r>
  <r>
    <n v="2008"/>
    <s v="West Bengal"/>
    <s v="Purulia"/>
    <x v="1"/>
    <n v="8040"/>
    <n v="1567.16"/>
    <m/>
    <s v="Medium"/>
    <s v="Large"/>
    <x v="4"/>
    <s v="2000s"/>
    <s v="Cereal"/>
    <n v="0.19492039800995026"/>
  </r>
  <r>
    <n v="2008"/>
    <s v="West Bengal"/>
    <s v="Purulia"/>
    <x v="2"/>
    <n v="10"/>
    <n v="2000"/>
    <m/>
    <s v="Medium"/>
    <s v="Small"/>
    <x v="4"/>
    <s v="2000s"/>
    <s v="Pulse"/>
    <n v="200"/>
  </r>
  <r>
    <n v="2008"/>
    <s v="West Bengal"/>
    <s v="Purulia"/>
    <x v="3"/>
    <n v="60"/>
    <n v="333.33"/>
    <m/>
    <s v="Low"/>
    <s v="Small"/>
    <x v="4"/>
    <s v="2000s"/>
    <s v="Fiber"/>
    <n v="5.5554999999999994"/>
  </r>
  <r>
    <n v="2009"/>
    <s v="West Bengal"/>
    <s v="Purulia"/>
    <x v="0"/>
    <n v="265700"/>
    <n v="2253.67"/>
    <m/>
    <s v="Medium"/>
    <s v="Large"/>
    <x v="4"/>
    <s v="2000s"/>
    <s v="Cereal"/>
    <n v="8.4820097854723369E-3"/>
  </r>
  <r>
    <n v="2009"/>
    <s v="West Bengal"/>
    <s v="Purulia"/>
    <x v="1"/>
    <n v="7420"/>
    <n v="1323.45"/>
    <m/>
    <s v="Medium"/>
    <s v="Large"/>
    <x v="4"/>
    <s v="2000s"/>
    <s v="Cereal"/>
    <n v="0.17836253369272237"/>
  </r>
  <r>
    <n v="2009"/>
    <s v="West Bengal"/>
    <s v="Purulia"/>
    <x v="2"/>
    <n v="70"/>
    <n v="571.42999999999995"/>
    <m/>
    <s v="Low"/>
    <s v="Small"/>
    <x v="4"/>
    <s v="2000s"/>
    <s v="Pulse"/>
    <n v="8.1632857142857134"/>
  </r>
  <r>
    <n v="2010"/>
    <s v="West Bengal"/>
    <s v="Purulia"/>
    <x v="0"/>
    <n v="152900"/>
    <n v="1711.9"/>
    <m/>
    <s v="Medium"/>
    <s v="Large"/>
    <x v="4"/>
    <s v="2010s"/>
    <s v="Cereal"/>
    <n v="1.1196206671026816E-2"/>
  </r>
  <r>
    <n v="2010"/>
    <s v="West Bengal"/>
    <s v="Purulia"/>
    <x v="1"/>
    <n v="5420"/>
    <n v="1761.99"/>
    <m/>
    <s v="Medium"/>
    <s v="Large"/>
    <x v="4"/>
    <s v="2010s"/>
    <s v="Cereal"/>
    <n v="0.32509040590405902"/>
  </r>
  <r>
    <n v="2010"/>
    <s v="West Bengal"/>
    <s v="Purulia"/>
    <x v="2"/>
    <n v="60"/>
    <n v="1166.67"/>
    <m/>
    <s v="Medium"/>
    <s v="Small"/>
    <x v="4"/>
    <s v="2010s"/>
    <s v="Pulse"/>
    <n v="19.444500000000001"/>
  </r>
  <r>
    <n v="2011"/>
    <s v="West Bengal"/>
    <s v="Purulia"/>
    <x v="0"/>
    <n v="270590"/>
    <n v="2706.49"/>
    <m/>
    <s v="Medium"/>
    <s v="Large"/>
    <x v="4"/>
    <s v="2010s"/>
    <s v="Cereal"/>
    <n v="1.0002180420562473E-2"/>
  </r>
  <r>
    <n v="2011"/>
    <s v="West Bengal"/>
    <s v="Purulia"/>
    <x v="1"/>
    <n v="5840"/>
    <n v="1671.23"/>
    <m/>
    <s v="Medium"/>
    <s v="Large"/>
    <x v="4"/>
    <s v="2010s"/>
    <s v="Cereal"/>
    <n v="0.2861695205479452"/>
  </r>
  <r>
    <n v="2011"/>
    <s v="West Bengal"/>
    <s v="Purulia"/>
    <x v="2"/>
    <n v="50"/>
    <n v="1000"/>
    <m/>
    <s v="Medium"/>
    <s v="Small"/>
    <x v="4"/>
    <s v="2010s"/>
    <s v="Pulse"/>
    <n v="20"/>
  </r>
  <r>
    <n v="2012"/>
    <s v="West Bengal"/>
    <s v="Purulia"/>
    <x v="0"/>
    <n v="289140"/>
    <n v="2527.25"/>
    <m/>
    <s v="Medium"/>
    <s v="Large"/>
    <x v="4"/>
    <s v="2010s"/>
    <s v="Cereal"/>
    <n v="8.7405754997579022E-3"/>
  </r>
  <r>
    <n v="2012"/>
    <s v="West Bengal"/>
    <s v="Purulia"/>
    <x v="1"/>
    <n v="5970"/>
    <n v="2021.78"/>
    <m/>
    <s v="Medium"/>
    <s v="Large"/>
    <x v="4"/>
    <s v="2010s"/>
    <s v="Cereal"/>
    <n v="0.33865661641541039"/>
  </r>
  <r>
    <n v="2012"/>
    <s v="West Bengal"/>
    <s v="Purulia"/>
    <x v="2"/>
    <n v="180"/>
    <n v="1222.22"/>
    <m/>
    <s v="Medium"/>
    <s v="Small"/>
    <x v="4"/>
    <s v="2010s"/>
    <s v="Pulse"/>
    <n v="6.790111111111111"/>
  </r>
  <r>
    <n v="2013"/>
    <s v="West Bengal"/>
    <s v="Purulia"/>
    <x v="0"/>
    <n v="302880"/>
    <n v="2415.2800000000002"/>
    <m/>
    <s v="Medium"/>
    <s v="Large"/>
    <x v="4"/>
    <s v="2010s"/>
    <s v="Cereal"/>
    <n v="7.9743792921288959E-3"/>
  </r>
  <r>
    <n v="2013"/>
    <s v="West Bengal"/>
    <s v="Purulia"/>
    <x v="1"/>
    <n v="6510"/>
    <n v="1718.89"/>
    <m/>
    <s v="Medium"/>
    <s v="Large"/>
    <x v="4"/>
    <s v="2010s"/>
    <s v="Cereal"/>
    <n v="0.26403840245775734"/>
  </r>
  <r>
    <n v="2013"/>
    <s v="West Bengal"/>
    <s v="Purulia"/>
    <x v="2"/>
    <n v="200"/>
    <n v="1250"/>
    <m/>
    <s v="Medium"/>
    <s v="Small"/>
    <x v="4"/>
    <s v="2010s"/>
    <s v="Pulse"/>
    <n v="6.25"/>
  </r>
  <r>
    <n v="2014"/>
    <s v="West Bengal"/>
    <s v="Purulia"/>
    <x v="0"/>
    <n v="279720"/>
    <n v="2142.9299999999998"/>
    <m/>
    <s v="Medium"/>
    <s v="Large"/>
    <x v="4"/>
    <s v="2010s"/>
    <s v="Cereal"/>
    <n v="7.6609824109824106E-3"/>
  </r>
  <r>
    <n v="2014"/>
    <s v="West Bengal"/>
    <s v="Purulia"/>
    <x v="1"/>
    <n v="6640"/>
    <n v="2316.27"/>
    <m/>
    <s v="Medium"/>
    <s v="Large"/>
    <x v="4"/>
    <s v="2010s"/>
    <s v="Cereal"/>
    <n v="0.34883584337349399"/>
  </r>
  <r>
    <n v="2014"/>
    <s v="West Bengal"/>
    <s v="Purulia"/>
    <x v="2"/>
    <n v="200"/>
    <n v="1000"/>
    <m/>
    <s v="Medium"/>
    <s v="Small"/>
    <x v="4"/>
    <s v="2010s"/>
    <s v="Pulse"/>
    <n v="5"/>
  </r>
  <r>
    <n v="2015"/>
    <s v="West Bengal"/>
    <s v="Purulia"/>
    <x v="0"/>
    <n v="272130"/>
    <n v="1838.97"/>
    <m/>
    <s v="Medium"/>
    <s v="Large"/>
    <x v="4"/>
    <s v="2010s"/>
    <s v="Cereal"/>
    <n v="6.7576893396538423E-3"/>
  </r>
  <r>
    <n v="2015"/>
    <s v="West Bengal"/>
    <s v="Purulia"/>
    <x v="1"/>
    <n v="6360"/>
    <n v="2067.61"/>
    <m/>
    <s v="Medium"/>
    <s v="Large"/>
    <x v="4"/>
    <s v="2010s"/>
    <s v="Cereal"/>
    <n v="0.32509591194968557"/>
  </r>
  <r>
    <n v="2015"/>
    <s v="West Bengal"/>
    <s v="Purulia"/>
    <x v="2"/>
    <n v="40"/>
    <n v="1000"/>
    <m/>
    <s v="Medium"/>
    <s v="Small"/>
    <x v="4"/>
    <s v="2010s"/>
    <s v="Pulse"/>
    <n v="25"/>
  </r>
  <r>
    <n v="2016"/>
    <s v="West Bengal"/>
    <s v="Purulia"/>
    <x v="0"/>
    <n v="276820"/>
    <n v="2347.4499999999998"/>
    <m/>
    <s v="Medium"/>
    <s v="Large"/>
    <x v="4"/>
    <s v="2010s"/>
    <s v="Cereal"/>
    <n v="8.4800592442742569E-3"/>
  </r>
  <r>
    <n v="2016"/>
    <s v="West Bengal"/>
    <s v="Purulia"/>
    <x v="1"/>
    <n v="8450"/>
    <n v="2593.2800000000002"/>
    <m/>
    <s v="Medium"/>
    <s v="Large"/>
    <x v="4"/>
    <s v="2010s"/>
    <s v="Cereal"/>
    <n v="0.30689704142011837"/>
  </r>
  <r>
    <n v="2016"/>
    <s v="West Bengal"/>
    <s v="Purulia"/>
    <x v="2"/>
    <n v="40"/>
    <n v="1076.92"/>
    <m/>
    <s v="Medium"/>
    <s v="Small"/>
    <x v="4"/>
    <s v="2010s"/>
    <s v="Pulse"/>
    <n v="26.923000000000002"/>
  </r>
  <r>
    <n v="2017"/>
    <s v="West Bengal"/>
    <s v="Purulia"/>
    <x v="0"/>
    <n v="273170"/>
    <n v="2750.89"/>
    <m/>
    <s v="Medium"/>
    <s v="Large"/>
    <x v="4"/>
    <s v="2010s"/>
    <s v="Cereal"/>
    <n v="1.0070249295310613E-2"/>
  </r>
  <r>
    <n v="2017"/>
    <s v="West Bengal"/>
    <s v="Purulia"/>
    <x v="1"/>
    <n v="10460"/>
    <n v="1652.68"/>
    <m/>
    <s v="Medium"/>
    <s v="Large"/>
    <x v="4"/>
    <s v="2010s"/>
    <s v="Cereal"/>
    <n v="0.158"/>
  </r>
  <r>
    <n v="2017"/>
    <s v="West Bengal"/>
    <s v="Purulia"/>
    <x v="2"/>
    <n v="530"/>
    <n v="1151.8"/>
    <m/>
    <s v="Medium"/>
    <s v="Small"/>
    <x v="4"/>
    <s v="2010s"/>
    <s v="Pulse"/>
    <n v="2.1732075471698113"/>
  </r>
  <r>
    <n v="2008"/>
    <s v="West Bengal"/>
    <s v="Midnapur"/>
    <x v="0"/>
    <n v="1125700"/>
    <n v="2431.02"/>
    <m/>
    <s v="Medium"/>
    <s v="Large"/>
    <x v="4"/>
    <s v="2000s"/>
    <s v="Cereal"/>
    <n v="2.1595629386159721E-3"/>
  </r>
  <r>
    <n v="2008"/>
    <s v="West Bengal"/>
    <s v="Midnapur"/>
    <x v="1"/>
    <n v="990"/>
    <n v="2202.02"/>
    <m/>
    <s v="Medium"/>
    <s v="Small"/>
    <x v="4"/>
    <s v="2000s"/>
    <s v="Cereal"/>
    <n v="2.2242626262626262"/>
  </r>
  <r>
    <n v="2008"/>
    <s v="West Bengal"/>
    <s v="Midnapur"/>
    <x v="3"/>
    <n v="5170"/>
    <n v="346.23"/>
    <m/>
    <s v="Low"/>
    <s v="Large"/>
    <x v="4"/>
    <s v="2000s"/>
    <s v="Fiber"/>
    <n v="6.6969052224371384E-2"/>
  </r>
  <r>
    <n v="2009"/>
    <s v="West Bengal"/>
    <s v="Midnapur"/>
    <x v="0"/>
    <n v="1114700"/>
    <n v="2507.04"/>
    <m/>
    <s v="Medium"/>
    <s v="Large"/>
    <x v="4"/>
    <s v="2000s"/>
    <s v="Cereal"/>
    <n v="2.2490714990580423E-3"/>
  </r>
  <r>
    <n v="2009"/>
    <s v="West Bengal"/>
    <s v="Midnapur"/>
    <x v="1"/>
    <n v="1170"/>
    <n v="2504.27"/>
    <m/>
    <s v="Medium"/>
    <s v="Medium"/>
    <x v="4"/>
    <s v="2000s"/>
    <s v="Cereal"/>
    <n v="2.1404017094017096"/>
  </r>
  <r>
    <n v="2009"/>
    <s v="West Bengal"/>
    <s v="Midnapur"/>
    <x v="2"/>
    <n v="20"/>
    <n v="1000"/>
    <m/>
    <s v="Medium"/>
    <s v="Small"/>
    <x v="4"/>
    <s v="2000s"/>
    <s v="Pulse"/>
    <n v="50"/>
  </r>
  <r>
    <n v="2010"/>
    <s v="West Bengal"/>
    <s v="Midnapur"/>
    <x v="0"/>
    <n v="1066200"/>
    <n v="2764.41"/>
    <m/>
    <s v="Medium"/>
    <s v="Large"/>
    <x v="4"/>
    <s v="2010s"/>
    <s v="Cereal"/>
    <n v="2.5927687113111984E-3"/>
  </r>
  <r>
    <n v="2010"/>
    <s v="West Bengal"/>
    <s v="Midnapur"/>
    <x v="1"/>
    <n v="970"/>
    <n v="2484.54"/>
    <m/>
    <s v="Medium"/>
    <s v="Small"/>
    <x v="4"/>
    <s v="2010s"/>
    <s v="Cereal"/>
    <n v="2.561381443298969"/>
  </r>
  <r>
    <n v="2010"/>
    <s v="West Bengal"/>
    <s v="Midnapur"/>
    <x v="2"/>
    <n v="10"/>
    <n v="1000"/>
    <m/>
    <s v="Medium"/>
    <s v="Small"/>
    <x v="4"/>
    <s v="2010s"/>
    <s v="Pulse"/>
    <n v="100"/>
  </r>
  <r>
    <n v="2011"/>
    <s v="West Bengal"/>
    <s v="Midnapur"/>
    <x v="0"/>
    <n v="1055400"/>
    <n v="2638.06"/>
    <m/>
    <s v="Medium"/>
    <s v="Large"/>
    <x v="4"/>
    <s v="2010s"/>
    <s v="Cereal"/>
    <n v="2.49958309645632E-3"/>
  </r>
  <r>
    <n v="2011"/>
    <s v="West Bengal"/>
    <s v="Midnapur"/>
    <x v="1"/>
    <n v="1120"/>
    <n v="2500"/>
    <m/>
    <s v="Medium"/>
    <s v="Medium"/>
    <x v="4"/>
    <s v="2010s"/>
    <s v="Cereal"/>
    <n v="2.2321428571428572"/>
  </r>
  <r>
    <n v="2012"/>
    <s v="West Bengal"/>
    <s v="Midnapur"/>
    <x v="0"/>
    <n v="1093500"/>
    <n v="2689.03"/>
    <m/>
    <s v="Medium"/>
    <s v="Large"/>
    <x v="4"/>
    <s v="2010s"/>
    <s v="Cereal"/>
    <n v="2.4591037951531779E-3"/>
  </r>
  <r>
    <n v="2012"/>
    <s v="West Bengal"/>
    <s v="Midnapur"/>
    <x v="1"/>
    <n v="1220"/>
    <n v="2565.5700000000002"/>
    <m/>
    <s v="Medium"/>
    <s v="Medium"/>
    <x v="4"/>
    <s v="2010s"/>
    <s v="Cereal"/>
    <n v="2.102926229508197"/>
  </r>
  <r>
    <n v="2013"/>
    <s v="West Bengal"/>
    <s v="Midnapur"/>
    <x v="0"/>
    <n v="1105540"/>
    <n v="2368.91"/>
    <m/>
    <s v="Medium"/>
    <s v="Large"/>
    <x v="4"/>
    <s v="2010s"/>
    <s v="Cereal"/>
    <n v="2.1427628127430936E-3"/>
  </r>
  <r>
    <n v="2013"/>
    <s v="West Bengal"/>
    <s v="Midnapur"/>
    <x v="1"/>
    <n v="1970"/>
    <n v="3370.56"/>
    <m/>
    <s v="High"/>
    <s v="Medium"/>
    <x v="4"/>
    <s v="2010s"/>
    <s v="Cereal"/>
    <n v="1.7109441624365482"/>
  </r>
  <r>
    <n v="2014"/>
    <s v="West Bengal"/>
    <s v="Midnapur"/>
    <x v="0"/>
    <n v="1154230"/>
    <n v="2731.46"/>
    <m/>
    <s v="Medium"/>
    <s v="Large"/>
    <x v="4"/>
    <s v="2010s"/>
    <s v="Cereal"/>
    <n v="2.3664780849570709E-3"/>
  </r>
  <r>
    <n v="2014"/>
    <s v="West Bengal"/>
    <s v="Midnapur"/>
    <x v="1"/>
    <n v="1630"/>
    <n v="2251.5300000000002"/>
    <m/>
    <s v="Medium"/>
    <s v="Medium"/>
    <x v="4"/>
    <s v="2010s"/>
    <s v="Cereal"/>
    <n v="1.3813067484662578"/>
  </r>
  <r>
    <n v="2014"/>
    <s v="West Bengal"/>
    <s v="Midnapur"/>
    <x v="2"/>
    <n v="10"/>
    <n v="1000"/>
    <m/>
    <s v="Medium"/>
    <s v="Small"/>
    <x v="4"/>
    <s v="2010s"/>
    <s v="Pulse"/>
    <n v="100"/>
  </r>
  <r>
    <n v="2015"/>
    <s v="West Bengal"/>
    <s v="Midnapur"/>
    <x v="0"/>
    <n v="1136110"/>
    <n v="2829.84"/>
    <m/>
    <s v="Medium"/>
    <s v="Large"/>
    <x v="4"/>
    <s v="2010s"/>
    <s v="Cereal"/>
    <n v="2.4908151499414672E-3"/>
  </r>
  <r>
    <n v="2015"/>
    <s v="West Bengal"/>
    <s v="Midnapur"/>
    <x v="1"/>
    <n v="1920"/>
    <n v="2770.83"/>
    <m/>
    <s v="Medium"/>
    <s v="Medium"/>
    <x v="4"/>
    <s v="2010s"/>
    <s v="Cereal"/>
    <n v="1.4431406250000001"/>
  </r>
  <r>
    <n v="2015"/>
    <s v="West Bengal"/>
    <s v="Midnapur"/>
    <x v="2"/>
    <n v="10"/>
    <n v="1000"/>
    <m/>
    <s v="Medium"/>
    <s v="Small"/>
    <x v="4"/>
    <s v="2010s"/>
    <s v="Pulse"/>
    <n v="100"/>
  </r>
  <r>
    <n v="2016"/>
    <s v="West Bengal"/>
    <s v="Midnapur"/>
    <x v="0"/>
    <n v="988330"/>
    <n v="2886.39"/>
    <m/>
    <s v="Medium"/>
    <s v="Large"/>
    <x v="4"/>
    <s v="2010s"/>
    <s v="Cereal"/>
    <n v="2.9204719071565166E-3"/>
  </r>
  <r>
    <n v="2016"/>
    <s v="West Bengal"/>
    <s v="Midnapur"/>
    <x v="1"/>
    <n v="1700"/>
    <n v="2523.5"/>
    <m/>
    <s v="Medium"/>
    <s v="Medium"/>
    <x v="4"/>
    <s v="2010s"/>
    <s v="Cereal"/>
    <n v="1.4844117647058823"/>
  </r>
  <r>
    <n v="2016"/>
    <s v="West Bengal"/>
    <s v="Midnapur"/>
    <x v="2"/>
    <n v="20"/>
    <n v="1055.56"/>
    <m/>
    <s v="Medium"/>
    <s v="Small"/>
    <x v="4"/>
    <s v="2010s"/>
    <s v="Pulse"/>
    <n v="52.777999999999999"/>
  </r>
  <r>
    <n v="2017"/>
    <s v="West Bengal"/>
    <s v="Midnapur"/>
    <x v="0"/>
    <n v="970950"/>
    <n v="3091.58"/>
    <m/>
    <s v="High"/>
    <s v="Large"/>
    <x v="4"/>
    <s v="2010s"/>
    <s v="Cereal"/>
    <n v="3.1840774499201814E-3"/>
  </r>
  <r>
    <n v="2017"/>
    <s v="West Bengal"/>
    <s v="Midnapur"/>
    <x v="1"/>
    <n v="1110"/>
    <n v="2940.33"/>
    <m/>
    <s v="Medium"/>
    <s v="Medium"/>
    <x v="4"/>
    <s v="2010s"/>
    <s v="Cereal"/>
    <n v="2.6489459459459459"/>
  </r>
  <r>
    <n v="2017"/>
    <s v="West Bengal"/>
    <s v="Midnapur"/>
    <x v="2"/>
    <n v="90"/>
    <n v="1329.67"/>
    <m/>
    <s v="Medium"/>
    <s v="Small"/>
    <x v="4"/>
    <s v="2010s"/>
    <s v="Pulse"/>
    <n v="14.774111111111113"/>
  </r>
  <r>
    <n v="2008"/>
    <s v="West Bengal"/>
    <s v="West Dinajpur"/>
    <x v="0"/>
    <n v="489800"/>
    <n v="2371.58"/>
    <m/>
    <s v="Medium"/>
    <s v="Large"/>
    <x v="4"/>
    <s v="2000s"/>
    <s v="Cereal"/>
    <n v="4.8419354838709679E-3"/>
  </r>
  <r>
    <n v="2008"/>
    <s v="West Bengal"/>
    <s v="West Dinajpur"/>
    <x v="1"/>
    <n v="27680"/>
    <n v="5598.99"/>
    <m/>
    <s v="High"/>
    <s v="Large"/>
    <x v="4"/>
    <s v="2000s"/>
    <s v="Cereal"/>
    <n v="0.20227565028901734"/>
  </r>
  <r>
    <n v="2008"/>
    <s v="West Bengal"/>
    <s v="West Dinajpur"/>
    <x v="2"/>
    <n v="400"/>
    <n v="875"/>
    <m/>
    <s v="Low"/>
    <s v="Small"/>
    <x v="4"/>
    <s v="2000s"/>
    <s v="Pulse"/>
    <n v="2.1875"/>
  </r>
  <r>
    <n v="2008"/>
    <s v="West Bengal"/>
    <s v="West Dinajpur"/>
    <x v="3"/>
    <n v="420"/>
    <n v="309.52"/>
    <m/>
    <s v="Low"/>
    <s v="Small"/>
    <x v="4"/>
    <s v="2000s"/>
    <s v="Fiber"/>
    <n v="0.73695238095238091"/>
  </r>
  <r>
    <n v="2009"/>
    <s v="West Bengal"/>
    <s v="West Dinajpur"/>
    <x v="0"/>
    <n v="446800"/>
    <n v="2289.17"/>
    <m/>
    <s v="Medium"/>
    <s v="Large"/>
    <x v="4"/>
    <s v="2000s"/>
    <s v="Cereal"/>
    <n v="5.1234780662488813E-3"/>
  </r>
  <r>
    <n v="2009"/>
    <s v="West Bengal"/>
    <s v="West Dinajpur"/>
    <x v="1"/>
    <n v="32630"/>
    <n v="6008.89"/>
    <m/>
    <s v="High"/>
    <s v="Large"/>
    <x v="4"/>
    <s v="2000s"/>
    <s v="Cereal"/>
    <n v="0.18415231382163655"/>
  </r>
  <r>
    <n v="2009"/>
    <s v="West Bengal"/>
    <s v="West Dinajpur"/>
    <x v="2"/>
    <n v="380"/>
    <n v="1447.37"/>
    <m/>
    <s v="Medium"/>
    <s v="Small"/>
    <x v="4"/>
    <s v="2000s"/>
    <s v="Pulse"/>
    <n v="3.8088684210526313"/>
  </r>
  <r>
    <n v="2010"/>
    <s v="West Bengal"/>
    <s v="West Dinajpur"/>
    <x v="0"/>
    <n v="439260"/>
    <n v="2768.66"/>
    <m/>
    <s v="Medium"/>
    <s v="Large"/>
    <x v="4"/>
    <s v="2010s"/>
    <s v="Cereal"/>
    <n v="6.3030096070664293E-3"/>
  </r>
  <r>
    <n v="2010"/>
    <s v="West Bengal"/>
    <s v="West Dinajpur"/>
    <x v="1"/>
    <n v="27600"/>
    <n v="5765.58"/>
    <m/>
    <s v="High"/>
    <s v="Large"/>
    <x v="4"/>
    <s v="2010s"/>
    <s v="Cereal"/>
    <n v="0.20889782608695651"/>
  </r>
  <r>
    <n v="2010"/>
    <s v="West Bengal"/>
    <s v="West Dinajpur"/>
    <x v="2"/>
    <n v="470"/>
    <n v="872.34"/>
    <m/>
    <s v="Low"/>
    <s v="Small"/>
    <x v="4"/>
    <s v="2010s"/>
    <s v="Pulse"/>
    <n v="1.8560425531914895"/>
  </r>
  <r>
    <n v="2011"/>
    <s v="West Bengal"/>
    <s v="West Dinajpur"/>
    <x v="0"/>
    <n v="418080"/>
    <n v="2643.87"/>
    <m/>
    <s v="Medium"/>
    <s v="Large"/>
    <x v="4"/>
    <s v="2010s"/>
    <s v="Cereal"/>
    <n v="6.3238375430539609E-3"/>
  </r>
  <r>
    <n v="2011"/>
    <s v="West Bengal"/>
    <s v="West Dinajpur"/>
    <x v="1"/>
    <n v="30270"/>
    <n v="5567.56"/>
    <m/>
    <s v="High"/>
    <s v="Large"/>
    <x v="4"/>
    <s v="2010s"/>
    <s v="Cereal"/>
    <n v="0.18392996366038983"/>
  </r>
  <r>
    <n v="2011"/>
    <s v="West Bengal"/>
    <s v="West Dinajpur"/>
    <x v="2"/>
    <n v="50"/>
    <n v="1200"/>
    <m/>
    <s v="Medium"/>
    <s v="Small"/>
    <x v="4"/>
    <s v="2010s"/>
    <s v="Pulse"/>
    <n v="24"/>
  </r>
  <r>
    <n v="2012"/>
    <s v="West Bengal"/>
    <s v="West Dinajpur"/>
    <x v="0"/>
    <n v="408210"/>
    <n v="2656.7"/>
    <m/>
    <s v="Medium"/>
    <s v="Large"/>
    <x v="4"/>
    <s v="2010s"/>
    <s v="Cereal"/>
    <n v="6.5081698145562326E-3"/>
  </r>
  <r>
    <n v="2012"/>
    <s v="West Bengal"/>
    <s v="West Dinajpur"/>
    <x v="1"/>
    <n v="43700"/>
    <n v="5193.59"/>
    <m/>
    <s v="High"/>
    <s v="Large"/>
    <x v="4"/>
    <s v="2010s"/>
    <s v="Cereal"/>
    <n v="0.11884645308924485"/>
  </r>
  <r>
    <n v="2012"/>
    <s v="West Bengal"/>
    <s v="West Dinajpur"/>
    <x v="2"/>
    <n v="20"/>
    <n v="1500"/>
    <m/>
    <s v="Medium"/>
    <s v="Small"/>
    <x v="4"/>
    <s v="2010s"/>
    <s v="Pulse"/>
    <n v="75"/>
  </r>
  <r>
    <n v="2013"/>
    <s v="West Bengal"/>
    <s v="West Dinajpur"/>
    <x v="0"/>
    <n v="407780"/>
    <n v="2623.38"/>
    <m/>
    <s v="Medium"/>
    <s v="Large"/>
    <x v="4"/>
    <s v="2010s"/>
    <s v="Cereal"/>
    <n v="6.4333218892540095E-3"/>
  </r>
  <r>
    <n v="2013"/>
    <s v="West Bengal"/>
    <s v="West Dinajpur"/>
    <x v="1"/>
    <n v="58290"/>
    <n v="5477.1"/>
    <m/>
    <s v="High"/>
    <s v="Large"/>
    <x v="4"/>
    <s v="2010s"/>
    <s v="Cereal"/>
    <n v="9.3962943901183746E-2"/>
  </r>
  <r>
    <n v="2014"/>
    <s v="West Bengal"/>
    <s v="West Dinajpur"/>
    <x v="0"/>
    <n v="399610"/>
    <n v="2804.31"/>
    <m/>
    <s v="Medium"/>
    <s v="Large"/>
    <x v="4"/>
    <s v="2010s"/>
    <s v="Cereal"/>
    <n v="7.0176171767473289E-3"/>
  </r>
  <r>
    <n v="2014"/>
    <s v="West Bengal"/>
    <s v="West Dinajpur"/>
    <x v="1"/>
    <n v="61620"/>
    <n v="5526.45"/>
    <m/>
    <s v="High"/>
    <s v="Large"/>
    <x v="4"/>
    <s v="2010s"/>
    <s v="Cereal"/>
    <n v="8.9685978578383632E-2"/>
  </r>
  <r>
    <n v="2014"/>
    <s v="West Bengal"/>
    <s v="West Dinajpur"/>
    <x v="2"/>
    <n v="70"/>
    <n v="1000"/>
    <m/>
    <s v="Medium"/>
    <s v="Small"/>
    <x v="4"/>
    <s v="2010s"/>
    <s v="Pulse"/>
    <n v="14.285714285714286"/>
  </r>
  <r>
    <n v="2015"/>
    <s v="West Bengal"/>
    <s v="West Dinajpur"/>
    <x v="0"/>
    <n v="414940"/>
    <n v="2880.01"/>
    <m/>
    <s v="Medium"/>
    <s v="Large"/>
    <x v="4"/>
    <s v="2010s"/>
    <s v="Cereal"/>
    <n v="6.9407866197522539E-3"/>
  </r>
  <r>
    <n v="2015"/>
    <s v="West Bengal"/>
    <s v="West Dinajpur"/>
    <x v="1"/>
    <n v="61490"/>
    <n v="5605.3"/>
    <m/>
    <s v="High"/>
    <s v="Large"/>
    <x v="4"/>
    <s v="2010s"/>
    <s v="Cereal"/>
    <n v="9.1157911855586277E-2"/>
  </r>
  <r>
    <n v="2015"/>
    <s v="West Bengal"/>
    <s v="West Dinajpur"/>
    <x v="2"/>
    <n v="70"/>
    <n v="1142.8599999999999"/>
    <m/>
    <s v="Medium"/>
    <s v="Small"/>
    <x v="4"/>
    <s v="2010s"/>
    <s v="Pulse"/>
    <n v="16.326571428571427"/>
  </r>
  <r>
    <n v="2016"/>
    <s v="West Bengal"/>
    <s v="West Dinajpur"/>
    <x v="0"/>
    <n v="402750"/>
    <n v="2834.93"/>
    <m/>
    <s v="Medium"/>
    <s v="Large"/>
    <x v="4"/>
    <s v="2010s"/>
    <s v="Cereal"/>
    <n v="7.0389323401613899E-3"/>
  </r>
  <r>
    <n v="2016"/>
    <s v="West Bengal"/>
    <s v="West Dinajpur"/>
    <x v="1"/>
    <n v="58950"/>
    <n v="5757.67"/>
    <m/>
    <s v="High"/>
    <s v="Large"/>
    <x v="4"/>
    <s v="2010s"/>
    <s v="Cereal"/>
    <n v="9.7670398642917725E-2"/>
  </r>
  <r>
    <n v="2016"/>
    <s v="West Bengal"/>
    <s v="West Dinajpur"/>
    <x v="2"/>
    <n v="120"/>
    <n v="923.08"/>
    <m/>
    <s v="Low"/>
    <s v="Small"/>
    <x v="4"/>
    <s v="2010s"/>
    <s v="Pulse"/>
    <n v="7.6923333333333339"/>
  </r>
  <r>
    <n v="2017"/>
    <s v="West Bengal"/>
    <s v="West Dinajpur"/>
    <x v="0"/>
    <n v="417970"/>
    <n v="2589.08"/>
    <m/>
    <s v="Medium"/>
    <s v="Large"/>
    <x v="4"/>
    <s v="2010s"/>
    <s v="Cereal"/>
    <n v="6.1944158671675001E-3"/>
  </r>
  <r>
    <n v="2017"/>
    <s v="West Bengal"/>
    <s v="West Dinajpur"/>
    <x v="1"/>
    <n v="82960"/>
    <n v="7818.75"/>
    <m/>
    <s v="High"/>
    <s v="Large"/>
    <x v="4"/>
    <s v="2010s"/>
    <s v="Cereal"/>
    <n v="9.424722757955642E-2"/>
  </r>
  <r>
    <n v="2017"/>
    <s v="West Bengal"/>
    <s v="West Dinajpur"/>
    <x v="2"/>
    <n v="740"/>
    <n v="1471.62"/>
    <m/>
    <s v="Medium"/>
    <s v="Small"/>
    <x v="4"/>
    <s v="2010s"/>
    <s v="Pulse"/>
    <n v="1.9886756756756756"/>
  </r>
  <r>
    <n v="2008"/>
    <s v="Bihar"/>
    <s v="Champaran"/>
    <x v="0"/>
    <n v="459260"/>
    <n v="1531.83"/>
    <m/>
    <s v="Medium"/>
    <s v="Large"/>
    <x v="4"/>
    <s v="2000s"/>
    <s v="Cereal"/>
    <n v="3.3354309105953052E-3"/>
  </r>
  <r>
    <n v="2008"/>
    <s v="Bihar"/>
    <s v="Champaran"/>
    <x v="1"/>
    <n v="26700"/>
    <n v="2493.63"/>
    <m/>
    <s v="Medium"/>
    <s v="Large"/>
    <x v="4"/>
    <s v="2000s"/>
    <s v="Cereal"/>
    <n v="9.3394382022471911E-2"/>
  </r>
  <r>
    <n v="2008"/>
    <s v="Bihar"/>
    <s v="Champaran"/>
    <x v="2"/>
    <n v="100"/>
    <n v="1200"/>
    <m/>
    <s v="Medium"/>
    <s v="Small"/>
    <x v="4"/>
    <s v="2000s"/>
    <s v="Pulse"/>
    <n v="12"/>
  </r>
  <r>
    <n v="2009"/>
    <s v="Bihar"/>
    <s v="Champaran"/>
    <x v="0"/>
    <n v="447250"/>
    <n v="882.59"/>
    <m/>
    <s v="Low"/>
    <s v="Large"/>
    <x v="4"/>
    <s v="2000s"/>
    <s v="Cereal"/>
    <n v="1.9733705980994969E-3"/>
  </r>
  <r>
    <n v="2009"/>
    <s v="Bihar"/>
    <s v="Champaran"/>
    <x v="1"/>
    <n v="79870"/>
    <n v="2367.2199999999998"/>
    <m/>
    <s v="Medium"/>
    <s v="Large"/>
    <x v="4"/>
    <s v="2000s"/>
    <s v="Cereal"/>
    <n v="2.9638412420182794E-2"/>
  </r>
  <r>
    <n v="2009"/>
    <s v="Bihar"/>
    <s v="Champaran"/>
    <x v="2"/>
    <n v="220"/>
    <n v="1000"/>
    <m/>
    <s v="Medium"/>
    <s v="Small"/>
    <x v="4"/>
    <s v="2000s"/>
    <s v="Pulse"/>
    <n v="4.5454545454545459"/>
  </r>
  <r>
    <n v="2010"/>
    <s v="Bihar"/>
    <s v="Champaran"/>
    <x v="0"/>
    <n v="338320"/>
    <n v="897.73"/>
    <m/>
    <s v="Low"/>
    <s v="Large"/>
    <x v="4"/>
    <s v="2010s"/>
    <s v="Cereal"/>
    <n v="2.6534937337432019E-3"/>
  </r>
  <r>
    <n v="2010"/>
    <s v="Bihar"/>
    <s v="Champaran"/>
    <x v="1"/>
    <n v="69220"/>
    <n v="2798.18"/>
    <m/>
    <s v="Medium"/>
    <s v="Large"/>
    <x v="4"/>
    <s v="2010s"/>
    <s v="Cereal"/>
    <n v="4.0424443802369252E-2"/>
  </r>
  <r>
    <n v="2010"/>
    <s v="Bihar"/>
    <s v="Champaran"/>
    <x v="2"/>
    <n v="110"/>
    <n v="1000"/>
    <m/>
    <s v="Medium"/>
    <s v="Small"/>
    <x v="4"/>
    <s v="2010s"/>
    <s v="Pulse"/>
    <n v="9.0909090909090917"/>
  </r>
  <r>
    <n v="2011"/>
    <s v="Bihar"/>
    <s v="Champaran"/>
    <x v="0"/>
    <n v="437790"/>
    <n v="2058.8200000000002"/>
    <m/>
    <s v="Medium"/>
    <s v="Large"/>
    <x v="4"/>
    <s v="2010s"/>
    <s v="Cereal"/>
    <n v="4.7027570296260769E-3"/>
  </r>
  <r>
    <n v="2011"/>
    <s v="Bihar"/>
    <s v="Champaran"/>
    <x v="1"/>
    <n v="104810"/>
    <n v="4697.07"/>
    <m/>
    <s v="High"/>
    <s v="Large"/>
    <x v="4"/>
    <s v="2010s"/>
    <s v="Cereal"/>
    <n v="4.4815093979582096E-2"/>
  </r>
  <r>
    <n v="2011"/>
    <s v="Bihar"/>
    <s v="Champaran"/>
    <x v="2"/>
    <n v="40"/>
    <n v="1000"/>
    <m/>
    <s v="Medium"/>
    <s v="Small"/>
    <x v="4"/>
    <s v="2010s"/>
    <s v="Pulse"/>
    <n v="25"/>
  </r>
  <r>
    <n v="2012"/>
    <s v="Bihar"/>
    <s v="Champaran"/>
    <x v="0"/>
    <n v="421990"/>
    <n v="2095.2399999999998"/>
    <m/>
    <s v="Medium"/>
    <s v="Large"/>
    <x v="4"/>
    <s v="2010s"/>
    <s v="Cereal"/>
    <n v="4.9651413540605224E-3"/>
  </r>
  <r>
    <n v="2012"/>
    <s v="Bihar"/>
    <s v="Champaran"/>
    <x v="1"/>
    <n v="101640"/>
    <n v="4577.33"/>
    <m/>
    <s v="High"/>
    <s v="Large"/>
    <x v="4"/>
    <s v="2010s"/>
    <s v="Cereal"/>
    <n v="4.5034730421094057E-2"/>
  </r>
  <r>
    <n v="2012"/>
    <s v="Bihar"/>
    <s v="Champaran"/>
    <x v="2"/>
    <n v="30"/>
    <n v="1333.33"/>
    <m/>
    <s v="Medium"/>
    <s v="Small"/>
    <x v="4"/>
    <s v="2010s"/>
    <s v="Pulse"/>
    <n v="44.444333333333333"/>
  </r>
  <r>
    <n v="2013"/>
    <s v="Bihar"/>
    <s v="Champaran"/>
    <x v="0"/>
    <n v="426860"/>
    <n v="1593.73"/>
    <m/>
    <s v="Medium"/>
    <s v="Large"/>
    <x v="4"/>
    <s v="2010s"/>
    <s v="Cereal"/>
    <n v="3.7336128941573348E-3"/>
  </r>
  <r>
    <n v="2013"/>
    <s v="Bihar"/>
    <s v="Champaran"/>
    <x v="1"/>
    <n v="107890"/>
    <n v="3529.89"/>
    <m/>
    <s v="High"/>
    <s v="Large"/>
    <x v="4"/>
    <s v="2010s"/>
    <s v="Cereal"/>
    <n v="3.2717490036147927E-2"/>
  </r>
  <r>
    <n v="2013"/>
    <s v="Bihar"/>
    <s v="Champaran"/>
    <x v="2"/>
    <n v="30"/>
    <n v="1000"/>
    <m/>
    <s v="Medium"/>
    <s v="Small"/>
    <x v="4"/>
    <s v="2010s"/>
    <s v="Pulse"/>
    <n v="33.333333333333336"/>
  </r>
  <r>
    <n v="2014"/>
    <s v="Bihar"/>
    <s v="Champaran"/>
    <x v="0"/>
    <n v="423390"/>
    <n v="2054.11"/>
    <m/>
    <s v="Medium"/>
    <s v="Large"/>
    <x v="4"/>
    <s v="2010s"/>
    <s v="Cereal"/>
    <n v="4.8515789225064363E-3"/>
  </r>
  <r>
    <n v="2014"/>
    <s v="Bihar"/>
    <s v="Champaran"/>
    <x v="1"/>
    <n v="105480"/>
    <n v="3416.48"/>
    <m/>
    <s v="High"/>
    <s v="Large"/>
    <x v="4"/>
    <s v="2010s"/>
    <s v="Cereal"/>
    <n v="3.238983693591202E-2"/>
  </r>
  <r>
    <n v="2014"/>
    <s v="Bihar"/>
    <s v="Champaran"/>
    <x v="2"/>
    <n v="20"/>
    <n v="1000"/>
    <m/>
    <s v="Medium"/>
    <s v="Small"/>
    <x v="4"/>
    <s v="2010s"/>
    <s v="Pulse"/>
    <n v="50"/>
  </r>
  <r>
    <n v="2015"/>
    <s v="Bihar"/>
    <s v="Champaran"/>
    <x v="0"/>
    <n v="417510"/>
    <n v="1361.43"/>
    <m/>
    <s v="Medium"/>
    <s v="Large"/>
    <x v="4"/>
    <s v="2010s"/>
    <s v="Cereal"/>
    <n v="3.2608320758784224E-3"/>
  </r>
  <r>
    <n v="2015"/>
    <s v="Bihar"/>
    <s v="Champaran"/>
    <x v="1"/>
    <n v="97430"/>
    <n v="2405.3200000000002"/>
    <m/>
    <s v="Medium"/>
    <s v="Large"/>
    <x v="4"/>
    <s v="2010s"/>
    <s v="Cereal"/>
    <n v="2.4687673201272711E-2"/>
  </r>
  <r>
    <n v="2015"/>
    <s v="Bihar"/>
    <s v="Champaran"/>
    <x v="2"/>
    <n v="10"/>
    <n v="1000"/>
    <m/>
    <s v="Medium"/>
    <s v="Small"/>
    <x v="4"/>
    <s v="2010s"/>
    <s v="Pulse"/>
    <n v="100"/>
  </r>
  <r>
    <n v="2016"/>
    <s v="Bihar"/>
    <s v="Champaran"/>
    <x v="0"/>
    <n v="417650"/>
    <n v="2046.69"/>
    <m/>
    <s v="Medium"/>
    <s v="Large"/>
    <x v="4"/>
    <s v="2010s"/>
    <s v="Cereal"/>
    <n v="4.9004908416137912E-3"/>
  </r>
  <r>
    <n v="2016"/>
    <s v="Bihar"/>
    <s v="Champaran"/>
    <x v="1"/>
    <n v="92940"/>
    <n v="3821.09"/>
    <m/>
    <s v="High"/>
    <s v="Large"/>
    <x v="4"/>
    <s v="2010s"/>
    <s v="Cereal"/>
    <n v="4.1113514095115128E-2"/>
  </r>
  <r>
    <n v="2016"/>
    <s v="Bihar"/>
    <s v="Champaran"/>
    <x v="2"/>
    <n v="10"/>
    <n v="1083.33"/>
    <m/>
    <s v="Medium"/>
    <s v="Small"/>
    <x v="4"/>
    <s v="2010s"/>
    <s v="Pulse"/>
    <n v="108.333"/>
  </r>
  <r>
    <n v="2017"/>
    <s v="Bihar"/>
    <s v="Champaran"/>
    <x v="0"/>
    <n v="401130"/>
    <n v="1600.53"/>
    <m/>
    <s v="Medium"/>
    <s v="Large"/>
    <x v="4"/>
    <s v="2010s"/>
    <s v="Cereal"/>
    <n v="3.9900530999925207E-3"/>
  </r>
  <r>
    <n v="2017"/>
    <s v="Bihar"/>
    <s v="Champaran"/>
    <x v="1"/>
    <n v="88600"/>
    <n v="3318.58"/>
    <m/>
    <s v="High"/>
    <s v="Large"/>
    <x v="4"/>
    <s v="2010s"/>
    <s v="Cereal"/>
    <n v="3.745575620767494E-2"/>
  </r>
  <r>
    <n v="2017"/>
    <s v="Bihar"/>
    <s v="Champaran"/>
    <x v="2"/>
    <n v="10"/>
    <n v="1166.67"/>
    <m/>
    <s v="Medium"/>
    <s v="Small"/>
    <x v="4"/>
    <s v="2010s"/>
    <s v="Pulse"/>
    <n v="116.667"/>
  </r>
  <r>
    <n v="2008"/>
    <s v="Bihar"/>
    <s v="Muzaffarpur"/>
    <x v="0"/>
    <n v="318340"/>
    <n v="1371.9"/>
    <m/>
    <s v="Medium"/>
    <s v="Large"/>
    <x v="4"/>
    <s v="2000s"/>
    <s v="Cereal"/>
    <n v="4.3095432556386256E-3"/>
  </r>
  <r>
    <n v="2008"/>
    <s v="Bihar"/>
    <s v="Muzaffarpur"/>
    <x v="1"/>
    <n v="37140"/>
    <n v="2533.39"/>
    <m/>
    <s v="Medium"/>
    <s v="Large"/>
    <x v="4"/>
    <s v="2000s"/>
    <s v="Cereal"/>
    <n v="6.8211900915455037E-2"/>
  </r>
  <r>
    <n v="2008"/>
    <s v="Bihar"/>
    <s v="Muzaffarpur"/>
    <x v="2"/>
    <n v="110"/>
    <n v="1090.9100000000001"/>
    <m/>
    <s v="Medium"/>
    <s v="Small"/>
    <x v="4"/>
    <s v="2000s"/>
    <s v="Pulse"/>
    <n v="9.9173636363636373"/>
  </r>
  <r>
    <n v="2009"/>
    <s v="Bihar"/>
    <s v="Muzaffarpur"/>
    <x v="0"/>
    <n v="310810"/>
    <n v="661.47"/>
    <m/>
    <s v="Low"/>
    <s v="Large"/>
    <x v="4"/>
    <s v="2000s"/>
    <s v="Cereal"/>
    <n v="2.1282133779479424E-3"/>
  </r>
  <r>
    <n v="2009"/>
    <s v="Bihar"/>
    <s v="Muzaffarpur"/>
    <x v="1"/>
    <n v="63220"/>
    <n v="2305.2800000000002"/>
    <m/>
    <s v="Medium"/>
    <s v="Large"/>
    <x v="4"/>
    <s v="2000s"/>
    <s v="Cereal"/>
    <n v="3.646440999683645E-2"/>
  </r>
  <r>
    <n v="2009"/>
    <s v="Bihar"/>
    <s v="Muzaffarpur"/>
    <x v="2"/>
    <n v="60"/>
    <n v="1000"/>
    <m/>
    <s v="Medium"/>
    <s v="Small"/>
    <x v="4"/>
    <s v="2000s"/>
    <s v="Pulse"/>
    <n v="16.666666666666668"/>
  </r>
  <r>
    <n v="2010"/>
    <s v="Bihar"/>
    <s v="Muzaffarpur"/>
    <x v="0"/>
    <n v="293360"/>
    <n v="447.98"/>
    <m/>
    <s v="Low"/>
    <s v="Large"/>
    <x v="4"/>
    <s v="2010s"/>
    <s v="Cereal"/>
    <n v="1.5270657212980638E-3"/>
  </r>
  <r>
    <n v="2010"/>
    <s v="Bihar"/>
    <s v="Muzaffarpur"/>
    <x v="1"/>
    <n v="67730"/>
    <n v="2514.84"/>
    <m/>
    <s v="Medium"/>
    <s v="Large"/>
    <x v="4"/>
    <s v="2010s"/>
    <s v="Cereal"/>
    <n v="3.7130370589103796E-2"/>
  </r>
  <r>
    <n v="2010"/>
    <s v="Bihar"/>
    <s v="Muzaffarpur"/>
    <x v="2"/>
    <n v="130"/>
    <n v="1000"/>
    <m/>
    <s v="Medium"/>
    <s v="Small"/>
    <x v="4"/>
    <s v="2010s"/>
    <s v="Pulse"/>
    <n v="7.6923076923076925"/>
  </r>
  <r>
    <n v="2011"/>
    <s v="Bihar"/>
    <s v="Muzaffarpur"/>
    <x v="0"/>
    <n v="313510"/>
    <n v="2079.3000000000002"/>
    <m/>
    <s v="Medium"/>
    <s v="Large"/>
    <x v="4"/>
    <s v="2010s"/>
    <s v="Cereal"/>
    <n v="6.6323243277726391E-3"/>
  </r>
  <r>
    <n v="2011"/>
    <s v="Bihar"/>
    <s v="Muzaffarpur"/>
    <x v="1"/>
    <n v="65010"/>
    <n v="3375.33"/>
    <m/>
    <s v="High"/>
    <s v="Large"/>
    <x v="4"/>
    <s v="2010s"/>
    <s v="Cereal"/>
    <n v="5.1920166128287953E-2"/>
  </r>
  <r>
    <n v="2011"/>
    <s v="Bihar"/>
    <s v="Muzaffarpur"/>
    <x v="2"/>
    <n v="240"/>
    <n v="1250"/>
    <m/>
    <s v="Medium"/>
    <s v="Small"/>
    <x v="4"/>
    <s v="2010s"/>
    <s v="Pulse"/>
    <n v="5.208333333333333"/>
  </r>
  <r>
    <n v="2012"/>
    <s v="Bihar"/>
    <s v="Muzaffarpur"/>
    <x v="0"/>
    <n v="294930"/>
    <n v="2204.7600000000002"/>
    <m/>
    <s v="Medium"/>
    <s v="Large"/>
    <x v="4"/>
    <s v="2010s"/>
    <s v="Cereal"/>
    <n v="7.4755365679991873E-3"/>
  </r>
  <r>
    <n v="2012"/>
    <s v="Bihar"/>
    <s v="Muzaffarpur"/>
    <x v="1"/>
    <n v="66870"/>
    <n v="3506.95"/>
    <m/>
    <s v="High"/>
    <s v="Large"/>
    <x v="4"/>
    <s v="2010s"/>
    <s v="Cereal"/>
    <n v="5.2444294900553308E-2"/>
  </r>
  <r>
    <n v="2012"/>
    <s v="Bihar"/>
    <s v="Muzaffarpur"/>
    <x v="2"/>
    <n v="3620"/>
    <n v="1403.31"/>
    <m/>
    <s v="Medium"/>
    <s v="Medium"/>
    <x v="4"/>
    <s v="2010s"/>
    <s v="Pulse"/>
    <n v="0.38765469613259668"/>
  </r>
  <r>
    <n v="2013"/>
    <s v="Bihar"/>
    <s v="Muzaffarpur"/>
    <x v="0"/>
    <n v="294370"/>
    <n v="937.32"/>
    <m/>
    <s v="Low"/>
    <s v="Large"/>
    <x v="4"/>
    <s v="2010s"/>
    <s v="Cereal"/>
    <n v="3.1841559941570134E-3"/>
  </r>
  <r>
    <n v="2013"/>
    <s v="Bihar"/>
    <s v="Muzaffarpur"/>
    <x v="1"/>
    <n v="66040"/>
    <n v="4035.13"/>
    <m/>
    <s v="High"/>
    <s v="Large"/>
    <x v="4"/>
    <s v="2010s"/>
    <s v="Cereal"/>
    <n v="6.1101302241066024E-2"/>
  </r>
  <r>
    <n v="2013"/>
    <s v="Bihar"/>
    <s v="Muzaffarpur"/>
    <x v="2"/>
    <n v="30"/>
    <n v="1000"/>
    <m/>
    <s v="Medium"/>
    <s v="Small"/>
    <x v="4"/>
    <s v="2010s"/>
    <s v="Pulse"/>
    <n v="33.333333333333336"/>
  </r>
  <r>
    <n v="2014"/>
    <s v="Bihar"/>
    <s v="Muzaffarpur"/>
    <x v="0"/>
    <n v="306030"/>
    <n v="1985.46"/>
    <m/>
    <s v="Medium"/>
    <s v="Large"/>
    <x v="4"/>
    <s v="2010s"/>
    <s v="Cereal"/>
    <n v="6.487795314184884E-3"/>
  </r>
  <r>
    <n v="2014"/>
    <s v="Bihar"/>
    <s v="Muzaffarpur"/>
    <x v="1"/>
    <n v="88410"/>
    <n v="3940.62"/>
    <m/>
    <s v="High"/>
    <s v="Large"/>
    <x v="4"/>
    <s v="2010s"/>
    <s v="Cereal"/>
    <n v="4.4572107227689173E-2"/>
  </r>
  <r>
    <n v="2014"/>
    <s v="Bihar"/>
    <s v="Muzaffarpur"/>
    <x v="2"/>
    <n v="400"/>
    <n v="950"/>
    <m/>
    <s v="Low"/>
    <s v="Small"/>
    <x v="4"/>
    <s v="2010s"/>
    <s v="Pulse"/>
    <n v="2.375"/>
  </r>
  <r>
    <n v="2015"/>
    <s v="Bihar"/>
    <s v="Muzaffarpur"/>
    <x v="0"/>
    <n v="277120"/>
    <n v="934.25"/>
    <m/>
    <s v="Low"/>
    <s v="Large"/>
    <x v="4"/>
    <s v="2010s"/>
    <s v="Cereal"/>
    <n v="3.3712831986143187E-3"/>
  </r>
  <r>
    <n v="2015"/>
    <s v="Bihar"/>
    <s v="Muzaffarpur"/>
    <x v="1"/>
    <n v="78050"/>
    <n v="3126.07"/>
    <m/>
    <s v="High"/>
    <s v="Large"/>
    <x v="4"/>
    <s v="2010s"/>
    <s v="Cereal"/>
    <n v="4.0052146060217814E-2"/>
  </r>
  <r>
    <n v="2016"/>
    <s v="Bihar"/>
    <s v="Muzaffarpur"/>
    <x v="0"/>
    <n v="282120"/>
    <n v="1758.86"/>
    <m/>
    <s v="Medium"/>
    <s v="Large"/>
    <x v="4"/>
    <s v="2010s"/>
    <s v="Cereal"/>
    <n v="6.2344392457110449E-3"/>
  </r>
  <r>
    <n v="2016"/>
    <s v="Bihar"/>
    <s v="Muzaffarpur"/>
    <x v="1"/>
    <n v="70650"/>
    <n v="2952.5"/>
    <m/>
    <s v="Medium"/>
    <s v="Large"/>
    <x v="4"/>
    <s v="2010s"/>
    <s v="Cereal"/>
    <n v="4.1790516631280965E-2"/>
  </r>
  <r>
    <n v="2016"/>
    <s v="Bihar"/>
    <s v="Muzaffarpur"/>
    <x v="2"/>
    <n v="140"/>
    <n v="1118.06"/>
    <m/>
    <s v="Medium"/>
    <s v="Small"/>
    <x v="4"/>
    <s v="2010s"/>
    <s v="Pulse"/>
    <n v="7.9861428571428563"/>
  </r>
  <r>
    <n v="2017"/>
    <s v="Bihar"/>
    <s v="Muzaffarpur"/>
    <x v="0"/>
    <n v="284690"/>
    <n v="1649.7"/>
    <m/>
    <s v="Medium"/>
    <s v="Large"/>
    <x v="4"/>
    <s v="2010s"/>
    <s v="Cereal"/>
    <n v="5.794724085847764E-3"/>
  </r>
  <r>
    <n v="2017"/>
    <s v="Bihar"/>
    <s v="Muzaffarpur"/>
    <x v="1"/>
    <n v="74190"/>
    <n v="2507.23"/>
    <m/>
    <s v="Medium"/>
    <s v="Large"/>
    <x v="4"/>
    <s v="2010s"/>
    <s v="Cereal"/>
    <n v="3.3794716269038953E-2"/>
  </r>
  <r>
    <n v="2017"/>
    <s v="Bihar"/>
    <s v="Muzaffarpur"/>
    <x v="2"/>
    <n v="120"/>
    <n v="1154.47"/>
    <m/>
    <s v="Medium"/>
    <s v="Small"/>
    <x v="4"/>
    <s v="2010s"/>
    <s v="Pulse"/>
    <n v="9.6205833333333342"/>
  </r>
  <r>
    <n v="2008"/>
    <s v="Bihar"/>
    <s v="Darbhanga"/>
    <x v="0"/>
    <n v="389910"/>
    <n v="1276.73"/>
    <m/>
    <s v="Medium"/>
    <s v="Large"/>
    <x v="4"/>
    <s v="2000s"/>
    <s v="Cereal"/>
    <n v="3.2744223025826472E-3"/>
  </r>
  <r>
    <n v="2008"/>
    <s v="Bihar"/>
    <s v="Darbhanga"/>
    <x v="1"/>
    <n v="52910"/>
    <n v="3473.26"/>
    <m/>
    <s v="High"/>
    <s v="Large"/>
    <x v="4"/>
    <s v="2000s"/>
    <s v="Cereal"/>
    <n v="6.5644679644679654E-2"/>
  </r>
  <r>
    <n v="2008"/>
    <s v="Bihar"/>
    <s v="Darbhanga"/>
    <x v="2"/>
    <n v="150"/>
    <n v="1133.33"/>
    <m/>
    <s v="Medium"/>
    <s v="Small"/>
    <x v="4"/>
    <s v="2000s"/>
    <s v="Pulse"/>
    <n v="7.555533333333333"/>
  </r>
  <r>
    <n v="2009"/>
    <s v="Bihar"/>
    <s v="Darbhanga"/>
    <x v="0"/>
    <n v="368420"/>
    <n v="1223.8699999999999"/>
    <m/>
    <s v="Medium"/>
    <s v="Large"/>
    <x v="4"/>
    <s v="2000s"/>
    <s v="Cereal"/>
    <n v="3.3219423484067093E-3"/>
  </r>
  <r>
    <n v="2009"/>
    <s v="Bihar"/>
    <s v="Darbhanga"/>
    <x v="1"/>
    <n v="73350"/>
    <n v="2489.71"/>
    <m/>
    <s v="Medium"/>
    <s v="Large"/>
    <x v="4"/>
    <s v="2000s"/>
    <s v="Cereal"/>
    <n v="3.3942876618950242E-2"/>
  </r>
  <r>
    <n v="2009"/>
    <s v="Bihar"/>
    <s v="Darbhanga"/>
    <x v="2"/>
    <n v="160"/>
    <n v="1000"/>
    <m/>
    <s v="Medium"/>
    <s v="Small"/>
    <x v="4"/>
    <s v="2000s"/>
    <s v="Pulse"/>
    <n v="6.25"/>
  </r>
  <r>
    <n v="2010"/>
    <s v="Bihar"/>
    <s v="Darbhanga"/>
    <x v="0"/>
    <n v="346310"/>
    <n v="645.16999999999996"/>
    <m/>
    <s v="Low"/>
    <s v="Large"/>
    <x v="4"/>
    <s v="2010s"/>
    <s v="Cereal"/>
    <n v="1.8629840316479454E-3"/>
  </r>
  <r>
    <n v="2010"/>
    <s v="Bihar"/>
    <s v="Darbhanga"/>
    <x v="1"/>
    <n v="74890"/>
    <n v="3943.78"/>
    <m/>
    <s v="High"/>
    <s v="Large"/>
    <x v="4"/>
    <s v="2010s"/>
    <s v="Cereal"/>
    <n v="5.2660969421818672E-2"/>
  </r>
  <r>
    <n v="2010"/>
    <s v="Bihar"/>
    <s v="Darbhanga"/>
    <x v="2"/>
    <n v="110"/>
    <n v="1000"/>
    <m/>
    <s v="Medium"/>
    <s v="Small"/>
    <x v="4"/>
    <s v="2010s"/>
    <s v="Pulse"/>
    <n v="9.0909090909090917"/>
  </r>
  <r>
    <n v="2011"/>
    <s v="Bihar"/>
    <s v="Darbhanga"/>
    <x v="0"/>
    <n v="351800"/>
    <n v="1791.44"/>
    <m/>
    <s v="Medium"/>
    <s v="Large"/>
    <x v="4"/>
    <s v="2010s"/>
    <s v="Cereal"/>
    <n v="5.0922114837976123E-3"/>
  </r>
  <r>
    <n v="2011"/>
    <s v="Bihar"/>
    <s v="Darbhanga"/>
    <x v="1"/>
    <n v="60980"/>
    <n v="2764.18"/>
    <m/>
    <s v="Medium"/>
    <s v="Large"/>
    <x v="4"/>
    <s v="2010s"/>
    <s v="Cereal"/>
    <n v="4.5329288291243025E-2"/>
  </r>
  <r>
    <n v="2011"/>
    <s v="Bihar"/>
    <s v="Darbhanga"/>
    <x v="2"/>
    <n v="100"/>
    <n v="1200"/>
    <m/>
    <s v="Medium"/>
    <s v="Small"/>
    <x v="4"/>
    <s v="2010s"/>
    <s v="Pulse"/>
    <n v="12"/>
  </r>
  <r>
    <n v="2012"/>
    <s v="Bihar"/>
    <s v="Darbhanga"/>
    <x v="0"/>
    <n v="330560"/>
    <n v="1391.61"/>
    <m/>
    <s v="Medium"/>
    <s v="Large"/>
    <x v="4"/>
    <s v="2010s"/>
    <s v="Cereal"/>
    <n v="4.2098560019361081E-3"/>
  </r>
  <r>
    <n v="2012"/>
    <s v="Bihar"/>
    <s v="Darbhanga"/>
    <x v="1"/>
    <n v="60750"/>
    <n v="3758.52"/>
    <m/>
    <s v="High"/>
    <s v="Large"/>
    <x v="4"/>
    <s v="2010s"/>
    <s v="Cereal"/>
    <n v="6.1868641975308641E-2"/>
  </r>
  <r>
    <n v="2012"/>
    <s v="Bihar"/>
    <s v="Darbhanga"/>
    <x v="2"/>
    <n v="130"/>
    <n v="1384.62"/>
    <m/>
    <s v="Medium"/>
    <s v="Small"/>
    <x v="4"/>
    <s v="2010s"/>
    <s v="Pulse"/>
    <n v="10.650923076923076"/>
  </r>
  <r>
    <n v="2013"/>
    <s v="Bihar"/>
    <s v="Darbhanga"/>
    <x v="0"/>
    <n v="349920"/>
    <n v="1141.92"/>
    <m/>
    <s v="Medium"/>
    <s v="Large"/>
    <x v="4"/>
    <s v="2010s"/>
    <s v="Cereal"/>
    <n v="3.2633744855967081E-3"/>
  </r>
  <r>
    <n v="2013"/>
    <s v="Bihar"/>
    <s v="Darbhanga"/>
    <x v="1"/>
    <n v="77840"/>
    <n v="3112.02"/>
    <m/>
    <s v="High"/>
    <s v="Large"/>
    <x v="4"/>
    <s v="2010s"/>
    <s v="Cereal"/>
    <n v="3.9979701952723538E-2"/>
  </r>
  <r>
    <n v="2013"/>
    <s v="Bihar"/>
    <s v="Darbhanga"/>
    <x v="2"/>
    <n v="200"/>
    <n v="1200"/>
    <m/>
    <s v="Medium"/>
    <s v="Small"/>
    <x v="4"/>
    <s v="2010s"/>
    <s v="Pulse"/>
    <n v="6"/>
  </r>
  <r>
    <n v="2014"/>
    <s v="Bihar"/>
    <s v="Darbhanga"/>
    <x v="0"/>
    <n v="376240"/>
    <n v="1716.43"/>
    <m/>
    <s v="Medium"/>
    <s v="Large"/>
    <x v="4"/>
    <s v="2010s"/>
    <s v="Cereal"/>
    <n v="4.5620614501382098E-3"/>
  </r>
  <r>
    <n v="2014"/>
    <s v="Bihar"/>
    <s v="Darbhanga"/>
    <x v="1"/>
    <n v="72270"/>
    <n v="2780.27"/>
    <m/>
    <s v="Medium"/>
    <s v="Large"/>
    <x v="4"/>
    <s v="2010s"/>
    <s v="Cereal"/>
    <n v="3.8470596374705963E-2"/>
  </r>
  <r>
    <n v="2014"/>
    <s v="Bihar"/>
    <s v="Darbhanga"/>
    <x v="2"/>
    <n v="180"/>
    <n v="1000"/>
    <m/>
    <s v="Medium"/>
    <s v="Small"/>
    <x v="4"/>
    <s v="2010s"/>
    <s v="Pulse"/>
    <n v="5.5555555555555554"/>
  </r>
  <r>
    <n v="2015"/>
    <s v="Bihar"/>
    <s v="Darbhanga"/>
    <x v="0"/>
    <n v="383190"/>
    <n v="1278.79"/>
    <m/>
    <s v="Medium"/>
    <s v="Large"/>
    <x v="4"/>
    <s v="2010s"/>
    <s v="Cereal"/>
    <n v="3.3372217437824575E-3"/>
  </r>
  <r>
    <n v="2015"/>
    <s v="Bihar"/>
    <s v="Darbhanga"/>
    <x v="1"/>
    <n v="78950"/>
    <n v="3089.42"/>
    <m/>
    <s v="High"/>
    <s v="Large"/>
    <x v="4"/>
    <s v="2010s"/>
    <s v="Cereal"/>
    <n v="3.9131348955034832E-2"/>
  </r>
  <r>
    <n v="2015"/>
    <s v="Bihar"/>
    <s v="Darbhanga"/>
    <x v="2"/>
    <n v="140"/>
    <n v="1000"/>
    <m/>
    <s v="Medium"/>
    <s v="Small"/>
    <x v="4"/>
    <s v="2010s"/>
    <s v="Pulse"/>
    <n v="7.1428571428571432"/>
  </r>
  <r>
    <n v="2016"/>
    <s v="Bihar"/>
    <s v="Darbhanga"/>
    <x v="0"/>
    <n v="373900"/>
    <n v="1952.94"/>
    <m/>
    <s v="Medium"/>
    <s v="Large"/>
    <x v="4"/>
    <s v="2010s"/>
    <s v="Cereal"/>
    <n v="5.2231612730676653E-3"/>
  </r>
  <r>
    <n v="2016"/>
    <s v="Bihar"/>
    <s v="Darbhanga"/>
    <x v="1"/>
    <n v="76320"/>
    <n v="5276.24"/>
    <m/>
    <s v="High"/>
    <s v="Large"/>
    <x v="4"/>
    <s v="2010s"/>
    <s v="Cereal"/>
    <n v="6.913312368972746E-2"/>
  </r>
  <r>
    <n v="2016"/>
    <s v="Bihar"/>
    <s v="Darbhanga"/>
    <x v="2"/>
    <n v="120"/>
    <n v="1125"/>
    <m/>
    <s v="Medium"/>
    <s v="Small"/>
    <x v="4"/>
    <s v="2010s"/>
    <s v="Pulse"/>
    <n v="9.375"/>
  </r>
  <r>
    <n v="2017"/>
    <s v="Bihar"/>
    <s v="Darbhanga"/>
    <x v="0"/>
    <n v="379070"/>
    <n v="1692.79"/>
    <m/>
    <s v="Medium"/>
    <s v="Large"/>
    <x v="4"/>
    <s v="2010s"/>
    <s v="Cereal"/>
    <n v="4.4656395916321525E-3"/>
  </r>
  <r>
    <n v="2017"/>
    <s v="Bihar"/>
    <s v="Darbhanga"/>
    <x v="1"/>
    <n v="76440"/>
    <n v="6279.49"/>
    <m/>
    <s v="High"/>
    <s v="Large"/>
    <x v="4"/>
    <s v="2010s"/>
    <s v="Cereal"/>
    <n v="8.2149267399267395E-2"/>
  </r>
  <r>
    <n v="2017"/>
    <s v="Bihar"/>
    <s v="Darbhanga"/>
    <x v="2"/>
    <n v="70"/>
    <n v="1162.1600000000001"/>
    <m/>
    <s v="Medium"/>
    <s v="Small"/>
    <x v="4"/>
    <s v="2010s"/>
    <s v="Pulse"/>
    <n v="16.602285714285717"/>
  </r>
  <r>
    <n v="2008"/>
    <s v="Bihar"/>
    <s v="Saharsa"/>
    <x v="0"/>
    <n v="138170"/>
    <n v="1964.61"/>
    <m/>
    <s v="Medium"/>
    <s v="Large"/>
    <x v="4"/>
    <s v="2000s"/>
    <s v="Cereal"/>
    <n v="1.4218788449012086E-2"/>
  </r>
  <r>
    <n v="2008"/>
    <s v="Bihar"/>
    <s v="Saharsa"/>
    <x v="1"/>
    <n v="25350"/>
    <n v="2974.36"/>
    <m/>
    <s v="Medium"/>
    <s v="Large"/>
    <x v="4"/>
    <s v="2000s"/>
    <s v="Cereal"/>
    <n v="0.11733175542406313"/>
  </r>
  <r>
    <n v="2009"/>
    <s v="Bihar"/>
    <s v="Saharsa"/>
    <x v="0"/>
    <n v="198660"/>
    <n v="1208.04"/>
    <m/>
    <s v="Medium"/>
    <s v="Large"/>
    <x v="4"/>
    <s v="2000s"/>
    <s v="Cereal"/>
    <n v="6.0809423135004528E-3"/>
  </r>
  <r>
    <n v="2009"/>
    <s v="Bihar"/>
    <s v="Saharsa"/>
    <x v="1"/>
    <n v="48940"/>
    <n v="3323.46"/>
    <m/>
    <s v="High"/>
    <s v="Large"/>
    <x v="4"/>
    <s v="2000s"/>
    <s v="Cereal"/>
    <n v="6.7908868001634662E-2"/>
  </r>
  <r>
    <n v="2010"/>
    <s v="Bihar"/>
    <s v="Saharsa"/>
    <x v="0"/>
    <n v="182750"/>
    <n v="1174.8800000000001"/>
    <m/>
    <s v="Medium"/>
    <s v="Large"/>
    <x v="4"/>
    <s v="2010s"/>
    <s v="Cereal"/>
    <n v="6.4288919288645694E-3"/>
  </r>
  <r>
    <n v="2010"/>
    <s v="Bihar"/>
    <s v="Saharsa"/>
    <x v="1"/>
    <n v="58400"/>
    <n v="5258.56"/>
    <m/>
    <s v="High"/>
    <s v="Large"/>
    <x v="4"/>
    <s v="2010s"/>
    <s v="Cereal"/>
    <n v="9.0043835616438361E-2"/>
  </r>
  <r>
    <n v="2011"/>
    <s v="Bihar"/>
    <s v="Saharsa"/>
    <x v="0"/>
    <n v="196400"/>
    <n v="1691.04"/>
    <m/>
    <s v="Medium"/>
    <s v="Large"/>
    <x v="4"/>
    <s v="2010s"/>
    <s v="Cereal"/>
    <n v="8.6101832993890019E-3"/>
  </r>
  <r>
    <n v="2011"/>
    <s v="Bihar"/>
    <s v="Saharsa"/>
    <x v="1"/>
    <n v="54600"/>
    <n v="5369.23"/>
    <m/>
    <s v="High"/>
    <s v="Large"/>
    <x v="4"/>
    <s v="2010s"/>
    <s v="Cereal"/>
    <n v="9.8337545787545777E-2"/>
  </r>
  <r>
    <n v="2012"/>
    <s v="Bihar"/>
    <s v="Saharsa"/>
    <x v="0"/>
    <n v="198090"/>
    <n v="1742.79"/>
    <m/>
    <s v="Medium"/>
    <s v="Large"/>
    <x v="4"/>
    <s v="2010s"/>
    <s v="Cereal"/>
    <n v="8.797970619415417E-3"/>
  </r>
  <r>
    <n v="2012"/>
    <s v="Bihar"/>
    <s v="Saharsa"/>
    <x v="1"/>
    <n v="56500"/>
    <n v="5433.27"/>
    <m/>
    <s v="High"/>
    <s v="Large"/>
    <x v="4"/>
    <s v="2010s"/>
    <s v="Cereal"/>
    <n v="9.616407079646018E-2"/>
  </r>
  <r>
    <n v="2013"/>
    <s v="Bihar"/>
    <s v="Saharsa"/>
    <x v="0"/>
    <n v="195880"/>
    <n v="1616.24"/>
    <m/>
    <s v="Medium"/>
    <s v="Large"/>
    <x v="4"/>
    <s v="2010s"/>
    <s v="Cereal"/>
    <n v="8.2511741882785386E-3"/>
  </r>
  <r>
    <n v="2013"/>
    <s v="Bihar"/>
    <s v="Saharsa"/>
    <x v="1"/>
    <n v="55880"/>
    <n v="5305.65"/>
    <m/>
    <s v="High"/>
    <s v="Large"/>
    <x v="4"/>
    <s v="2010s"/>
    <s v="Cereal"/>
    <n v="9.4947208303507516E-2"/>
  </r>
  <r>
    <n v="2014"/>
    <s v="Bihar"/>
    <s v="Saharsa"/>
    <x v="0"/>
    <n v="202400"/>
    <n v="1814.87"/>
    <m/>
    <s v="Medium"/>
    <s v="Large"/>
    <x v="4"/>
    <s v="2010s"/>
    <s v="Cereal"/>
    <n v="8.9667490118577071E-3"/>
  </r>
  <r>
    <n v="2014"/>
    <s v="Bihar"/>
    <s v="Saharsa"/>
    <x v="1"/>
    <n v="40650"/>
    <n v="4401.72"/>
    <m/>
    <s v="High"/>
    <s v="Large"/>
    <x v="4"/>
    <s v="2010s"/>
    <s v="Cereal"/>
    <n v="0.10828339483394835"/>
  </r>
  <r>
    <n v="2015"/>
    <s v="Bihar"/>
    <s v="Saharsa"/>
    <x v="0"/>
    <n v="178440"/>
    <n v="1934.94"/>
    <m/>
    <s v="Medium"/>
    <s v="Large"/>
    <x v="4"/>
    <s v="2010s"/>
    <s v="Cereal"/>
    <n v="1.0843644922663081E-2"/>
  </r>
  <r>
    <n v="2015"/>
    <s v="Bihar"/>
    <s v="Saharsa"/>
    <x v="1"/>
    <n v="40090"/>
    <n v="3719.38"/>
    <m/>
    <s v="High"/>
    <s v="Large"/>
    <x v="4"/>
    <s v="2010s"/>
    <s v="Cereal"/>
    <n v="9.2775754552257422E-2"/>
  </r>
  <r>
    <n v="2016"/>
    <s v="Bihar"/>
    <s v="Saharsa"/>
    <x v="0"/>
    <n v="183320"/>
    <n v="1848.51"/>
    <m/>
    <s v="Medium"/>
    <s v="Large"/>
    <x v="4"/>
    <s v="2010s"/>
    <s v="Cereal"/>
    <n v="1.0083515164739253E-2"/>
  </r>
  <r>
    <n v="2016"/>
    <s v="Bihar"/>
    <s v="Saharsa"/>
    <x v="1"/>
    <n v="44940"/>
    <n v="5538.77"/>
    <m/>
    <s v="High"/>
    <s v="Large"/>
    <x v="4"/>
    <s v="2010s"/>
    <s v="Cereal"/>
    <n v="0.12324810858923009"/>
  </r>
  <r>
    <n v="2017"/>
    <s v="Bihar"/>
    <s v="Saharsa"/>
    <x v="0"/>
    <n v="168850"/>
    <n v="1656.48"/>
    <m/>
    <s v="Medium"/>
    <s v="Large"/>
    <x v="4"/>
    <s v="2010s"/>
    <s v="Cereal"/>
    <n v="9.8103642286052704E-3"/>
  </r>
  <r>
    <n v="2017"/>
    <s v="Bihar"/>
    <s v="Saharsa"/>
    <x v="1"/>
    <n v="44050"/>
    <n v="5346.65"/>
    <m/>
    <s v="High"/>
    <s v="Large"/>
    <x v="4"/>
    <s v="2010s"/>
    <s v="Cereal"/>
    <n v="0.12137684449489217"/>
  </r>
  <r>
    <n v="2008"/>
    <s v="Bihar"/>
    <s v="Purnea"/>
    <x v="0"/>
    <n v="308180"/>
    <n v="1029.43"/>
    <m/>
    <s v="Medium"/>
    <s v="Large"/>
    <x v="4"/>
    <s v="2000s"/>
    <s v="Cereal"/>
    <n v="3.3403530404309172E-3"/>
  </r>
  <r>
    <n v="2008"/>
    <s v="Bihar"/>
    <s v="Purnea"/>
    <x v="1"/>
    <n v="54680"/>
    <n v="3278.71"/>
    <m/>
    <s v="High"/>
    <s v="Large"/>
    <x v="4"/>
    <s v="2000s"/>
    <s v="Cereal"/>
    <n v="5.9961777615215803E-2"/>
  </r>
  <r>
    <n v="2008"/>
    <s v="Bihar"/>
    <s v="Purnea"/>
    <x v="2"/>
    <n v="1730"/>
    <n v="751.45"/>
    <m/>
    <s v="Low"/>
    <s v="Medium"/>
    <x v="4"/>
    <s v="2000s"/>
    <s v="Pulse"/>
    <n v="0.43436416184971099"/>
  </r>
  <r>
    <n v="2009"/>
    <s v="Bihar"/>
    <s v="Purnea"/>
    <x v="0"/>
    <n v="440390"/>
    <n v="1189.2"/>
    <m/>
    <s v="Medium"/>
    <s v="Large"/>
    <x v="4"/>
    <s v="2000s"/>
    <s v="Cereal"/>
    <n v="2.7003337950453009E-3"/>
  </r>
  <r>
    <n v="2009"/>
    <s v="Bihar"/>
    <s v="Purnea"/>
    <x v="1"/>
    <n v="111810"/>
    <n v="3161.97"/>
    <m/>
    <s v="High"/>
    <s v="Large"/>
    <x v="4"/>
    <s v="2000s"/>
    <s v="Cereal"/>
    <n v="2.8279849745103298E-2"/>
  </r>
  <r>
    <n v="2009"/>
    <s v="Bihar"/>
    <s v="Purnea"/>
    <x v="2"/>
    <n v="1060"/>
    <n v="594.34"/>
    <m/>
    <s v="Low"/>
    <s v="Medium"/>
    <x v="4"/>
    <s v="2000s"/>
    <s v="Pulse"/>
    <n v="0.56069811320754726"/>
  </r>
  <r>
    <n v="2010"/>
    <s v="Bihar"/>
    <s v="Purnea"/>
    <x v="0"/>
    <n v="396160"/>
    <n v="1251.24"/>
    <m/>
    <s v="Medium"/>
    <s v="Large"/>
    <x v="4"/>
    <s v="2010s"/>
    <s v="Cereal"/>
    <n v="3.1584208400646202E-3"/>
  </r>
  <r>
    <n v="2010"/>
    <s v="Bihar"/>
    <s v="Purnea"/>
    <x v="1"/>
    <n v="112880"/>
    <n v="3586.02"/>
    <m/>
    <s v="High"/>
    <s v="Large"/>
    <x v="4"/>
    <s v="2010s"/>
    <s v="Cereal"/>
    <n v="3.1768426647767543E-2"/>
  </r>
  <r>
    <n v="2010"/>
    <s v="Bihar"/>
    <s v="Purnea"/>
    <x v="2"/>
    <n v="600"/>
    <n v="550"/>
    <m/>
    <s v="Low"/>
    <s v="Small"/>
    <x v="4"/>
    <s v="2010s"/>
    <s v="Pulse"/>
    <n v="0.91666666666666663"/>
  </r>
  <r>
    <n v="2011"/>
    <s v="Bihar"/>
    <s v="Purnea"/>
    <x v="0"/>
    <n v="419450"/>
    <n v="2012.23"/>
    <m/>
    <s v="Medium"/>
    <s v="Large"/>
    <x v="4"/>
    <s v="2010s"/>
    <s v="Cereal"/>
    <n v="4.7973059959470739E-3"/>
  </r>
  <r>
    <n v="2011"/>
    <s v="Bihar"/>
    <s v="Purnea"/>
    <x v="1"/>
    <n v="128420"/>
    <n v="3425.71"/>
    <m/>
    <s v="High"/>
    <s v="Large"/>
    <x v="4"/>
    <s v="2010s"/>
    <s v="Cereal"/>
    <n v="2.6675829310076313E-2"/>
  </r>
  <r>
    <n v="2011"/>
    <s v="Bihar"/>
    <s v="Purnea"/>
    <x v="2"/>
    <n v="590"/>
    <n v="677.97"/>
    <m/>
    <s v="Low"/>
    <s v="Small"/>
    <x v="4"/>
    <s v="2010s"/>
    <s v="Pulse"/>
    <n v="1.1491016949152544"/>
  </r>
  <r>
    <n v="2012"/>
    <s v="Bihar"/>
    <s v="Purnea"/>
    <x v="0"/>
    <n v="417810"/>
    <n v="2309.35"/>
    <m/>
    <s v="Medium"/>
    <s v="Large"/>
    <x v="4"/>
    <s v="2010s"/>
    <s v="Cereal"/>
    <n v="5.5272731624422585E-3"/>
  </r>
  <r>
    <n v="2012"/>
    <s v="Bihar"/>
    <s v="Purnea"/>
    <x v="1"/>
    <n v="126870"/>
    <n v="4291.95"/>
    <m/>
    <s v="High"/>
    <s v="Large"/>
    <x v="4"/>
    <s v="2010s"/>
    <s v="Cereal"/>
    <n v="3.3829510522582172E-2"/>
  </r>
  <r>
    <n v="2012"/>
    <s v="Bihar"/>
    <s v="Purnea"/>
    <x v="2"/>
    <n v="560"/>
    <n v="982.14"/>
    <m/>
    <s v="Low"/>
    <s v="Small"/>
    <x v="4"/>
    <s v="2010s"/>
    <s v="Pulse"/>
    <n v="1.7538214285714286"/>
  </r>
  <r>
    <n v="2013"/>
    <s v="Bihar"/>
    <s v="Purnea"/>
    <x v="0"/>
    <n v="414100"/>
    <n v="2477.1999999999998"/>
    <m/>
    <s v="Medium"/>
    <s v="Large"/>
    <x v="4"/>
    <s v="2010s"/>
    <s v="Cereal"/>
    <n v="5.9821299203091033E-3"/>
  </r>
  <r>
    <n v="2013"/>
    <s v="Bihar"/>
    <s v="Purnea"/>
    <x v="1"/>
    <n v="151580"/>
    <n v="5258.74"/>
    <m/>
    <s v="High"/>
    <s v="Large"/>
    <x v="4"/>
    <s v="2010s"/>
    <s v="Cereal"/>
    <n v="3.4692835466420373E-2"/>
  </r>
  <r>
    <n v="2013"/>
    <s v="Bihar"/>
    <s v="Purnea"/>
    <x v="2"/>
    <n v="470"/>
    <n v="1127.6600000000001"/>
    <m/>
    <s v="Medium"/>
    <s v="Small"/>
    <x v="4"/>
    <s v="2010s"/>
    <s v="Pulse"/>
    <n v="2.3992765957446811"/>
  </r>
  <r>
    <n v="2014"/>
    <s v="Bihar"/>
    <s v="Purnea"/>
    <x v="0"/>
    <n v="390340"/>
    <n v="2553.4899999999998"/>
    <m/>
    <s v="Medium"/>
    <s v="Large"/>
    <x v="4"/>
    <s v="2010s"/>
    <s v="Cereal"/>
    <n v="6.5417072295947121E-3"/>
  </r>
  <r>
    <n v="2014"/>
    <s v="Bihar"/>
    <s v="Purnea"/>
    <x v="1"/>
    <n v="129880"/>
    <n v="4480.75"/>
    <m/>
    <s v="High"/>
    <s v="Large"/>
    <x v="4"/>
    <s v="2010s"/>
    <s v="Cereal"/>
    <n v="3.4499153064367107E-2"/>
  </r>
  <r>
    <n v="2014"/>
    <s v="Bihar"/>
    <s v="Purnea"/>
    <x v="2"/>
    <n v="680"/>
    <n v="985.29"/>
    <m/>
    <s v="Low"/>
    <s v="Small"/>
    <x v="4"/>
    <s v="2010s"/>
    <s v="Pulse"/>
    <n v="1.4489558823529411"/>
  </r>
  <r>
    <n v="2015"/>
    <s v="Bihar"/>
    <s v="Purnea"/>
    <x v="0"/>
    <n v="390640"/>
    <n v="1988.61"/>
    <m/>
    <s v="Medium"/>
    <s v="Large"/>
    <x v="4"/>
    <s v="2010s"/>
    <s v="Cereal"/>
    <n v="5.0906461191890231E-3"/>
  </r>
  <r>
    <n v="2015"/>
    <s v="Bihar"/>
    <s v="Purnea"/>
    <x v="1"/>
    <n v="140980"/>
    <n v="5582.71"/>
    <m/>
    <s v="High"/>
    <s v="Large"/>
    <x v="4"/>
    <s v="2010s"/>
    <s v="Cereal"/>
    <n v="3.9599304865938434E-2"/>
  </r>
  <r>
    <n v="2015"/>
    <s v="Bihar"/>
    <s v="Purnea"/>
    <x v="2"/>
    <n v="450"/>
    <n v="977.78"/>
    <m/>
    <s v="Low"/>
    <s v="Small"/>
    <x v="4"/>
    <s v="2010s"/>
    <s v="Pulse"/>
    <n v="2.1728444444444444"/>
  </r>
  <r>
    <n v="2016"/>
    <s v="Bihar"/>
    <s v="Purnea"/>
    <x v="0"/>
    <n v="425090"/>
    <n v="2150.19"/>
    <m/>
    <s v="Medium"/>
    <s v="Large"/>
    <x v="4"/>
    <s v="2010s"/>
    <s v="Cereal"/>
    <n v="5.0581994401185633E-3"/>
  </r>
  <r>
    <n v="2016"/>
    <s v="Bihar"/>
    <s v="Purnea"/>
    <x v="1"/>
    <n v="172240"/>
    <n v="8772.4599999999991"/>
    <m/>
    <s v="High"/>
    <s v="Large"/>
    <x v="4"/>
    <s v="2010s"/>
    <s v="Cereal"/>
    <n v="5.0931607059916388E-2"/>
  </r>
  <r>
    <n v="2016"/>
    <s v="Bihar"/>
    <s v="Purnea"/>
    <x v="2"/>
    <n v="490"/>
    <n v="1120.6500000000001"/>
    <m/>
    <s v="Medium"/>
    <s v="Small"/>
    <x v="4"/>
    <s v="2010s"/>
    <s v="Pulse"/>
    <n v="2.287040816326531"/>
  </r>
  <r>
    <n v="2017"/>
    <s v="Bihar"/>
    <s v="Purnea"/>
    <x v="0"/>
    <n v="400400"/>
    <n v="1866.82"/>
    <m/>
    <s v="Medium"/>
    <s v="Large"/>
    <x v="4"/>
    <s v="2010s"/>
    <s v="Cereal"/>
    <n v="4.6623876123876124E-3"/>
  </r>
  <r>
    <n v="2017"/>
    <s v="Bihar"/>
    <s v="Purnea"/>
    <x v="1"/>
    <n v="148410"/>
    <n v="6940.78"/>
    <m/>
    <s v="High"/>
    <s v="Large"/>
    <x v="4"/>
    <s v="2010s"/>
    <s v="Cereal"/>
    <n v="4.6767603261235767E-2"/>
  </r>
  <r>
    <n v="2017"/>
    <s v="Bihar"/>
    <s v="Purnea"/>
    <x v="2"/>
    <n v="240"/>
    <n v="1152.54"/>
    <m/>
    <s v="Medium"/>
    <s v="Small"/>
    <x v="4"/>
    <s v="2010s"/>
    <s v="Pulse"/>
    <n v="4.8022499999999999"/>
  </r>
  <r>
    <n v="2008"/>
    <s v="Bihar"/>
    <s v="Saran"/>
    <x v="0"/>
    <n v="277880"/>
    <n v="1311.18"/>
    <m/>
    <s v="Medium"/>
    <s v="Large"/>
    <x v="4"/>
    <s v="2000s"/>
    <s v="Cereal"/>
    <n v="4.7185115877357133E-3"/>
  </r>
  <r>
    <n v="2008"/>
    <s v="Bihar"/>
    <s v="Saran"/>
    <x v="1"/>
    <n v="48500"/>
    <n v="1309.9000000000001"/>
    <m/>
    <s v="Medium"/>
    <s v="Large"/>
    <x v="4"/>
    <s v="2000s"/>
    <s v="Cereal"/>
    <n v="2.7008247422680414E-2"/>
  </r>
  <r>
    <n v="2008"/>
    <s v="Bihar"/>
    <s v="Saran"/>
    <x v="2"/>
    <n v="150"/>
    <n v="2000"/>
    <m/>
    <s v="Medium"/>
    <s v="Small"/>
    <x v="4"/>
    <s v="2000s"/>
    <s v="Pulse"/>
    <n v="13.333333333333334"/>
  </r>
  <r>
    <n v="2009"/>
    <s v="Bihar"/>
    <s v="Saran"/>
    <x v="0"/>
    <n v="275550"/>
    <n v="671.97"/>
    <m/>
    <s v="Low"/>
    <s v="Large"/>
    <x v="4"/>
    <s v="2000s"/>
    <s v="Cereal"/>
    <n v="2.4386499727817096E-3"/>
  </r>
  <r>
    <n v="2009"/>
    <s v="Bihar"/>
    <s v="Saran"/>
    <x v="1"/>
    <n v="57000"/>
    <n v="2255.96"/>
    <m/>
    <s v="Medium"/>
    <s v="Large"/>
    <x v="4"/>
    <s v="2000s"/>
    <s v="Cereal"/>
    <n v="3.9578245614035092E-2"/>
  </r>
  <r>
    <n v="2009"/>
    <s v="Bihar"/>
    <s v="Saran"/>
    <x v="2"/>
    <n v="120"/>
    <n v="750"/>
    <m/>
    <s v="Low"/>
    <s v="Small"/>
    <x v="4"/>
    <s v="2000s"/>
    <s v="Pulse"/>
    <n v="6.25"/>
  </r>
  <r>
    <n v="2010"/>
    <s v="Bihar"/>
    <s v="Saran"/>
    <x v="0"/>
    <n v="247470"/>
    <n v="1019.96"/>
    <m/>
    <s v="Medium"/>
    <s v="Large"/>
    <x v="4"/>
    <s v="2010s"/>
    <s v="Cereal"/>
    <n v="4.1215500868792181E-3"/>
  </r>
  <r>
    <n v="2010"/>
    <s v="Bihar"/>
    <s v="Saran"/>
    <x v="1"/>
    <n v="65880"/>
    <n v="2077.11"/>
    <m/>
    <s v="Medium"/>
    <s v="Large"/>
    <x v="4"/>
    <s v="2010s"/>
    <s v="Cereal"/>
    <n v="3.1528688524590169E-2"/>
  </r>
  <r>
    <n v="2010"/>
    <s v="Bihar"/>
    <s v="Saran"/>
    <x v="2"/>
    <n v="110"/>
    <n v="818.18"/>
    <m/>
    <s v="Low"/>
    <s v="Small"/>
    <x v="4"/>
    <s v="2010s"/>
    <s v="Pulse"/>
    <n v="7.4379999999999997"/>
  </r>
  <r>
    <n v="2011"/>
    <s v="Bihar"/>
    <s v="Saran"/>
    <x v="0"/>
    <n v="271390"/>
    <n v="1908.73"/>
    <m/>
    <s v="Medium"/>
    <s v="Large"/>
    <x v="4"/>
    <s v="2010s"/>
    <s v="Cereal"/>
    <n v="7.0331626073178817E-3"/>
  </r>
  <r>
    <n v="2011"/>
    <s v="Bihar"/>
    <s v="Saran"/>
    <x v="1"/>
    <n v="59340"/>
    <n v="2750.93"/>
    <m/>
    <s v="Medium"/>
    <s v="Large"/>
    <x v="4"/>
    <s v="2010s"/>
    <s v="Cereal"/>
    <n v="4.6358779912369391E-2"/>
  </r>
  <r>
    <n v="2011"/>
    <s v="Bihar"/>
    <s v="Saran"/>
    <x v="2"/>
    <n v="80"/>
    <n v="1250"/>
    <m/>
    <s v="Medium"/>
    <s v="Small"/>
    <x v="4"/>
    <s v="2010s"/>
    <s v="Pulse"/>
    <n v="15.625"/>
  </r>
  <r>
    <n v="2012"/>
    <s v="Bihar"/>
    <s v="Saran"/>
    <x v="0"/>
    <n v="261690"/>
    <n v="2290.19"/>
    <m/>
    <s v="Medium"/>
    <s v="Large"/>
    <x v="4"/>
    <s v="2010s"/>
    <s v="Cereal"/>
    <n v="8.7515380794069321E-3"/>
  </r>
  <r>
    <n v="2012"/>
    <s v="Bihar"/>
    <s v="Saran"/>
    <x v="1"/>
    <n v="61730"/>
    <n v="2607.65"/>
    <m/>
    <s v="Medium"/>
    <s v="Large"/>
    <x v="4"/>
    <s v="2010s"/>
    <s v="Cereal"/>
    <n v="4.2242831686376159E-2"/>
  </r>
  <r>
    <n v="2012"/>
    <s v="Bihar"/>
    <s v="Saran"/>
    <x v="2"/>
    <n v="60"/>
    <n v="1333.33"/>
    <m/>
    <s v="Medium"/>
    <s v="Small"/>
    <x v="4"/>
    <s v="2010s"/>
    <s v="Pulse"/>
    <n v="22.222166666666666"/>
  </r>
  <r>
    <n v="2013"/>
    <s v="Bihar"/>
    <s v="Saran"/>
    <x v="0"/>
    <n v="253720"/>
    <n v="1662.38"/>
    <m/>
    <s v="Medium"/>
    <s v="Large"/>
    <x v="4"/>
    <s v="2010s"/>
    <s v="Cereal"/>
    <n v="6.5520258552735303E-3"/>
  </r>
  <r>
    <n v="2013"/>
    <s v="Bihar"/>
    <s v="Saran"/>
    <x v="1"/>
    <n v="59820"/>
    <n v="2987.46"/>
    <m/>
    <s v="Medium"/>
    <s v="Large"/>
    <x v="4"/>
    <s v="2010s"/>
    <s v="Cereal"/>
    <n v="4.994082246740221E-2"/>
  </r>
  <r>
    <n v="2013"/>
    <s v="Bihar"/>
    <s v="Saran"/>
    <x v="2"/>
    <n v="240"/>
    <n v="1125"/>
    <m/>
    <s v="Medium"/>
    <s v="Small"/>
    <x v="4"/>
    <s v="2010s"/>
    <s v="Pulse"/>
    <n v="4.6875"/>
  </r>
  <r>
    <n v="2014"/>
    <s v="Bihar"/>
    <s v="Saran"/>
    <x v="0"/>
    <n v="249960"/>
    <n v="2086.0100000000002"/>
    <m/>
    <s v="Medium"/>
    <s v="Large"/>
    <x v="4"/>
    <s v="2010s"/>
    <s v="Cereal"/>
    <n v="8.3453752600416067E-3"/>
  </r>
  <r>
    <n v="2014"/>
    <s v="Bihar"/>
    <s v="Saran"/>
    <x v="1"/>
    <n v="62670"/>
    <n v="2719.96"/>
    <m/>
    <s v="Medium"/>
    <s v="Large"/>
    <x v="4"/>
    <s v="2010s"/>
    <s v="Cereal"/>
    <n v="4.340130844104037E-2"/>
  </r>
  <r>
    <n v="2014"/>
    <s v="Bihar"/>
    <s v="Saran"/>
    <x v="2"/>
    <n v="250"/>
    <n v="960"/>
    <m/>
    <s v="Low"/>
    <s v="Small"/>
    <x v="4"/>
    <s v="2010s"/>
    <s v="Pulse"/>
    <n v="3.84"/>
  </r>
  <r>
    <n v="2015"/>
    <s v="Bihar"/>
    <s v="Saran"/>
    <x v="0"/>
    <n v="243950"/>
    <n v="1180.6099999999999"/>
    <m/>
    <s v="Medium"/>
    <s v="Large"/>
    <x v="4"/>
    <s v="2010s"/>
    <s v="Cereal"/>
    <n v="4.8395572863291656E-3"/>
  </r>
  <r>
    <n v="2015"/>
    <s v="Bihar"/>
    <s v="Saran"/>
    <x v="1"/>
    <n v="56780"/>
    <n v="2905.25"/>
    <m/>
    <s v="Medium"/>
    <s v="Large"/>
    <x v="4"/>
    <s v="2010s"/>
    <s v="Cereal"/>
    <n v="5.1166784078901024E-2"/>
  </r>
  <r>
    <n v="2015"/>
    <s v="Bihar"/>
    <s v="Saran"/>
    <x v="2"/>
    <n v="240"/>
    <n v="958.33"/>
    <m/>
    <s v="Low"/>
    <s v="Small"/>
    <x v="4"/>
    <s v="2010s"/>
    <s v="Pulse"/>
    <n v="3.993041666666667"/>
  </r>
  <r>
    <n v="2016"/>
    <s v="Bihar"/>
    <s v="Saran"/>
    <x v="0"/>
    <n v="249960"/>
    <n v="1853.21"/>
    <m/>
    <s v="Medium"/>
    <s v="Large"/>
    <x v="4"/>
    <s v="2010s"/>
    <s v="Cereal"/>
    <n v="7.4140262441990722E-3"/>
  </r>
  <r>
    <n v="2016"/>
    <s v="Bihar"/>
    <s v="Saran"/>
    <x v="1"/>
    <n v="54280"/>
    <n v="4167.95"/>
    <m/>
    <s v="High"/>
    <s v="Large"/>
    <x v="4"/>
    <s v="2010s"/>
    <s v="Cereal"/>
    <n v="7.6786109064112013E-2"/>
  </r>
  <r>
    <n v="2016"/>
    <s v="Bihar"/>
    <s v="Saran"/>
    <x v="2"/>
    <n v="220"/>
    <n v="1121.08"/>
    <m/>
    <s v="Medium"/>
    <s v="Small"/>
    <x v="4"/>
    <s v="2010s"/>
    <s v="Pulse"/>
    <n v="5.0958181818181814"/>
  </r>
  <r>
    <n v="2017"/>
    <s v="Bihar"/>
    <s v="Saran"/>
    <x v="0"/>
    <n v="236630"/>
    <n v="1745.64"/>
    <m/>
    <s v="Medium"/>
    <s v="Large"/>
    <x v="4"/>
    <s v="2010s"/>
    <s v="Cereal"/>
    <n v="7.3770865908802776E-3"/>
  </r>
  <r>
    <n v="2017"/>
    <s v="Bihar"/>
    <s v="Saran"/>
    <x v="1"/>
    <n v="60750"/>
    <n v="2937.9"/>
    <m/>
    <s v="Medium"/>
    <s v="Large"/>
    <x v="4"/>
    <s v="2010s"/>
    <s v="Cereal"/>
    <n v="4.8360493827160497E-2"/>
  </r>
  <r>
    <n v="2017"/>
    <s v="Bihar"/>
    <s v="Saran"/>
    <x v="2"/>
    <n v="230"/>
    <n v="1154.8699999999999"/>
    <m/>
    <s v="Medium"/>
    <s v="Small"/>
    <x v="4"/>
    <s v="2010s"/>
    <s v="Pulse"/>
    <n v="5.0211739130434774"/>
  </r>
  <r>
    <n v="2008"/>
    <s v="Bihar"/>
    <s v="Patna"/>
    <x v="0"/>
    <n v="175590"/>
    <n v="1463.3"/>
    <m/>
    <s v="Medium"/>
    <s v="Large"/>
    <x v="4"/>
    <s v="2000s"/>
    <s v="Cereal"/>
    <n v="8.3336180875904099E-3"/>
  </r>
  <r>
    <n v="2008"/>
    <s v="Bihar"/>
    <s v="Patna"/>
    <x v="1"/>
    <n v="10250"/>
    <n v="708.29"/>
    <m/>
    <s v="Low"/>
    <s v="Large"/>
    <x v="4"/>
    <s v="2000s"/>
    <s v="Cereal"/>
    <n v="6.9101463414634148E-2"/>
  </r>
  <r>
    <n v="2008"/>
    <s v="Bihar"/>
    <s v="Patna"/>
    <x v="2"/>
    <n v="11900"/>
    <n v="1436.13"/>
    <m/>
    <s v="Medium"/>
    <s v="Large"/>
    <x v="4"/>
    <s v="2000s"/>
    <s v="Pulse"/>
    <n v="0.12068319327731093"/>
  </r>
  <r>
    <n v="2009"/>
    <s v="Bihar"/>
    <s v="Patna"/>
    <x v="0"/>
    <n v="142710"/>
    <n v="993.13"/>
    <m/>
    <s v="Low"/>
    <s v="Large"/>
    <x v="4"/>
    <s v="2000s"/>
    <s v="Cereal"/>
    <n v="6.9590778501856911E-3"/>
  </r>
  <r>
    <n v="2009"/>
    <s v="Bihar"/>
    <s v="Patna"/>
    <x v="1"/>
    <n v="13080"/>
    <n v="1643.73"/>
    <m/>
    <s v="Medium"/>
    <s v="Large"/>
    <x v="4"/>
    <s v="2000s"/>
    <s v="Cereal"/>
    <n v="0.12566743119266055"/>
  </r>
  <r>
    <n v="2009"/>
    <s v="Bihar"/>
    <s v="Patna"/>
    <x v="2"/>
    <n v="11390"/>
    <n v="982.44"/>
    <m/>
    <s v="Low"/>
    <s v="Large"/>
    <x v="4"/>
    <s v="2000s"/>
    <s v="Pulse"/>
    <n v="8.625460930640913E-2"/>
  </r>
  <r>
    <n v="2010"/>
    <s v="Bihar"/>
    <s v="Patna"/>
    <x v="0"/>
    <n v="116100"/>
    <n v="1167.18"/>
    <m/>
    <s v="Medium"/>
    <s v="Large"/>
    <x v="4"/>
    <s v="2010s"/>
    <s v="Cereal"/>
    <n v="1.0053229974160208E-2"/>
  </r>
  <r>
    <n v="2010"/>
    <s v="Bihar"/>
    <s v="Patna"/>
    <x v="1"/>
    <n v="14470"/>
    <n v="1925.36"/>
    <m/>
    <s v="Medium"/>
    <s v="Large"/>
    <x v="4"/>
    <s v="2010s"/>
    <s v="Cereal"/>
    <n v="0.13305874222529371"/>
  </r>
  <r>
    <n v="2010"/>
    <s v="Bihar"/>
    <s v="Patna"/>
    <x v="2"/>
    <n v="10450"/>
    <n v="1193.3"/>
    <m/>
    <s v="Medium"/>
    <s v="Large"/>
    <x v="4"/>
    <s v="2010s"/>
    <s v="Pulse"/>
    <n v="0.11419138755980861"/>
  </r>
  <r>
    <n v="2011"/>
    <s v="Bihar"/>
    <s v="Patna"/>
    <x v="0"/>
    <n v="186600"/>
    <n v="2759.97"/>
    <m/>
    <s v="Medium"/>
    <s v="Large"/>
    <x v="4"/>
    <s v="2010s"/>
    <s v="Cereal"/>
    <n v="1.4790836012861736E-2"/>
  </r>
  <r>
    <n v="2011"/>
    <s v="Bihar"/>
    <s v="Patna"/>
    <x v="1"/>
    <n v="14170"/>
    <n v="2928.02"/>
    <m/>
    <s v="Medium"/>
    <s v="Large"/>
    <x v="4"/>
    <s v="2010s"/>
    <s v="Cereal"/>
    <n v="0.20663514467184191"/>
  </r>
  <r>
    <n v="2011"/>
    <s v="Bihar"/>
    <s v="Patna"/>
    <x v="2"/>
    <n v="10110"/>
    <n v="1556.87"/>
    <m/>
    <s v="Medium"/>
    <s v="Large"/>
    <x v="4"/>
    <s v="2010s"/>
    <s v="Pulse"/>
    <n v="0.15399307616221561"/>
  </r>
  <r>
    <n v="2012"/>
    <s v="Bihar"/>
    <s v="Patna"/>
    <x v="0"/>
    <n v="171920"/>
    <n v="2751.57"/>
    <m/>
    <s v="Medium"/>
    <s v="Large"/>
    <x v="4"/>
    <s v="2010s"/>
    <s v="Cereal"/>
    <n v="1.6004944160074454E-2"/>
  </r>
  <r>
    <n v="2012"/>
    <s v="Bihar"/>
    <s v="Patna"/>
    <x v="1"/>
    <n v="13650"/>
    <n v="3364.1"/>
    <m/>
    <s v="High"/>
    <s v="Large"/>
    <x v="4"/>
    <s v="2010s"/>
    <s v="Cereal"/>
    <n v="0.24645421245421245"/>
  </r>
  <r>
    <n v="2012"/>
    <s v="Bihar"/>
    <s v="Patna"/>
    <x v="2"/>
    <n v="9700"/>
    <n v="1726.8"/>
    <m/>
    <s v="Medium"/>
    <s v="Large"/>
    <x v="4"/>
    <s v="2010s"/>
    <s v="Pulse"/>
    <n v="0.17802061855670104"/>
  </r>
  <r>
    <n v="2013"/>
    <s v="Bihar"/>
    <s v="Patna"/>
    <x v="0"/>
    <n v="106130"/>
    <n v="2354.38"/>
    <m/>
    <s v="Medium"/>
    <s v="Large"/>
    <x v="4"/>
    <s v="2010s"/>
    <s v="Cereal"/>
    <n v="2.2183925374540659E-2"/>
  </r>
  <r>
    <n v="2013"/>
    <s v="Bihar"/>
    <s v="Patna"/>
    <x v="1"/>
    <n v="10880"/>
    <n v="3835.48"/>
    <m/>
    <s v="High"/>
    <s v="Large"/>
    <x v="4"/>
    <s v="2010s"/>
    <s v="Cereal"/>
    <n v="0.35252573529411763"/>
  </r>
  <r>
    <n v="2013"/>
    <s v="Bihar"/>
    <s v="Patna"/>
    <x v="2"/>
    <n v="11260"/>
    <n v="1222.9100000000001"/>
    <m/>
    <s v="Medium"/>
    <s v="Large"/>
    <x v="4"/>
    <s v="2010s"/>
    <s v="Pulse"/>
    <n v="0.10860657193605684"/>
  </r>
  <r>
    <n v="2014"/>
    <s v="Bihar"/>
    <s v="Patna"/>
    <x v="0"/>
    <n v="147610"/>
    <n v="2575.84"/>
    <m/>
    <s v="Medium"/>
    <s v="Large"/>
    <x v="4"/>
    <s v="2010s"/>
    <s v="Cereal"/>
    <n v="1.745030824469887E-2"/>
  </r>
  <r>
    <n v="2014"/>
    <s v="Bihar"/>
    <s v="Patna"/>
    <x v="1"/>
    <n v="12680"/>
    <n v="3147.48"/>
    <m/>
    <s v="High"/>
    <s v="Large"/>
    <x v="4"/>
    <s v="2010s"/>
    <s v="Cereal"/>
    <n v="0.24822397476340693"/>
  </r>
  <r>
    <n v="2014"/>
    <s v="Bihar"/>
    <s v="Patna"/>
    <x v="2"/>
    <n v="11630"/>
    <n v="1343.08"/>
    <m/>
    <s v="Medium"/>
    <s v="Large"/>
    <x v="4"/>
    <s v="2010s"/>
    <s v="Pulse"/>
    <n v="0.11548409286328461"/>
  </r>
  <r>
    <n v="2015"/>
    <s v="Bihar"/>
    <s v="Patna"/>
    <x v="0"/>
    <n v="170180"/>
    <n v="2946.06"/>
    <m/>
    <s v="Medium"/>
    <s v="Large"/>
    <x v="4"/>
    <s v="2010s"/>
    <s v="Cereal"/>
    <n v="1.7311434951228111E-2"/>
  </r>
  <r>
    <n v="2015"/>
    <s v="Bihar"/>
    <s v="Patna"/>
    <x v="1"/>
    <n v="13060"/>
    <n v="2879.02"/>
    <m/>
    <s v="Medium"/>
    <s v="Large"/>
    <x v="4"/>
    <s v="2010s"/>
    <s v="Cereal"/>
    <n v="0.22044563552833077"/>
  </r>
  <r>
    <n v="2015"/>
    <s v="Bihar"/>
    <s v="Patna"/>
    <x v="2"/>
    <n v="11530"/>
    <n v="1030.3599999999999"/>
    <m/>
    <s v="Medium"/>
    <s v="Large"/>
    <x v="4"/>
    <s v="2010s"/>
    <s v="Pulse"/>
    <n v="8.9363399826539458E-2"/>
  </r>
  <r>
    <n v="2016"/>
    <s v="Bihar"/>
    <s v="Patna"/>
    <x v="0"/>
    <n v="176450"/>
    <n v="3077.4"/>
    <m/>
    <s v="High"/>
    <s v="Large"/>
    <x v="4"/>
    <s v="2010s"/>
    <s v="Cereal"/>
    <n v="1.7440634740719749E-2"/>
  </r>
  <r>
    <n v="2016"/>
    <s v="Bihar"/>
    <s v="Patna"/>
    <x v="1"/>
    <n v="14390"/>
    <n v="3506.63"/>
    <m/>
    <s v="High"/>
    <s v="Large"/>
    <x v="4"/>
    <s v="2010s"/>
    <s v="Cereal"/>
    <n v="0.24368519805420433"/>
  </r>
  <r>
    <n v="2016"/>
    <s v="Bihar"/>
    <s v="Patna"/>
    <x v="2"/>
    <n v="11220"/>
    <n v="1270.1400000000001"/>
    <m/>
    <s v="Medium"/>
    <s v="Large"/>
    <x v="4"/>
    <s v="2010s"/>
    <s v="Pulse"/>
    <n v="0.11320320855614974"/>
  </r>
  <r>
    <n v="2017"/>
    <s v="Bihar"/>
    <s v="Patna"/>
    <x v="0"/>
    <n v="191890"/>
    <n v="3115.03"/>
    <m/>
    <s v="High"/>
    <s v="Large"/>
    <x v="4"/>
    <s v="2010s"/>
    <s v="Cereal"/>
    <n v="1.6233414977330763E-2"/>
  </r>
  <r>
    <n v="2017"/>
    <s v="Bihar"/>
    <s v="Patna"/>
    <x v="1"/>
    <n v="12480"/>
    <n v="4331.9399999999996"/>
    <m/>
    <s v="High"/>
    <s v="Large"/>
    <x v="4"/>
    <s v="2010s"/>
    <s v="Cereal"/>
    <n v="0.3471105769230769"/>
  </r>
  <r>
    <n v="2017"/>
    <s v="Bihar"/>
    <s v="Patna"/>
    <x v="2"/>
    <n v="14110"/>
    <n v="1200.6199999999999"/>
    <m/>
    <s v="Medium"/>
    <s v="Large"/>
    <x v="4"/>
    <s v="2010s"/>
    <s v="Pulse"/>
    <n v="8.5090007087172209E-2"/>
  </r>
  <r>
    <n v="2008"/>
    <s v="Bihar"/>
    <s v="Mungair"/>
    <x v="0"/>
    <n v="252210"/>
    <n v="1994.65"/>
    <m/>
    <s v="Medium"/>
    <s v="Large"/>
    <x v="4"/>
    <s v="2000s"/>
    <s v="Cereal"/>
    <n v="7.9086872051068562E-3"/>
  </r>
  <r>
    <n v="2008"/>
    <s v="Bihar"/>
    <s v="Mungair"/>
    <x v="1"/>
    <n v="91940"/>
    <n v="1938.76"/>
    <m/>
    <s v="Medium"/>
    <s v="Large"/>
    <x v="4"/>
    <s v="2000s"/>
    <s v="Cereal"/>
    <n v="2.108723080269741E-2"/>
  </r>
  <r>
    <n v="2008"/>
    <s v="Bihar"/>
    <s v="Mungair"/>
    <x v="2"/>
    <n v="8020"/>
    <n v="966.33"/>
    <m/>
    <s v="Low"/>
    <s v="Large"/>
    <x v="4"/>
    <s v="2000s"/>
    <s v="Pulse"/>
    <n v="0.12049002493765587"/>
  </r>
  <r>
    <n v="2009"/>
    <s v="Bihar"/>
    <s v="Mungair"/>
    <x v="0"/>
    <n v="173720"/>
    <n v="828.4"/>
    <m/>
    <s v="Low"/>
    <s v="Large"/>
    <x v="4"/>
    <s v="2000s"/>
    <s v="Cereal"/>
    <n v="4.7685931383836056E-3"/>
  </r>
  <r>
    <n v="2009"/>
    <s v="Bihar"/>
    <s v="Mungair"/>
    <x v="1"/>
    <n v="130520"/>
    <n v="1749.62"/>
    <m/>
    <s v="Medium"/>
    <s v="Large"/>
    <x v="4"/>
    <s v="2000s"/>
    <s v="Cereal"/>
    <n v="1.340499540300337E-2"/>
  </r>
  <r>
    <n v="2009"/>
    <s v="Bihar"/>
    <s v="Mungair"/>
    <x v="2"/>
    <n v="6660"/>
    <n v="1196.7"/>
    <m/>
    <s v="Medium"/>
    <s v="Large"/>
    <x v="4"/>
    <s v="2000s"/>
    <s v="Pulse"/>
    <n v="0.17968468468468468"/>
  </r>
  <r>
    <n v="2010"/>
    <s v="Bihar"/>
    <s v="Mungair"/>
    <x v="0"/>
    <n v="128490"/>
    <n v="450.77"/>
    <m/>
    <s v="Low"/>
    <s v="Large"/>
    <x v="4"/>
    <s v="2010s"/>
    <s v="Cereal"/>
    <n v="3.5082107557008325E-3"/>
  </r>
  <r>
    <n v="2010"/>
    <s v="Bihar"/>
    <s v="Mungair"/>
    <x v="1"/>
    <n v="124500"/>
    <n v="2911.97"/>
    <m/>
    <s v="Medium"/>
    <s v="Large"/>
    <x v="4"/>
    <s v="2010s"/>
    <s v="Cereal"/>
    <n v="2.3389317269076303E-2"/>
  </r>
  <r>
    <n v="2010"/>
    <s v="Bihar"/>
    <s v="Mungair"/>
    <x v="2"/>
    <n v="7960"/>
    <n v="927.14"/>
    <m/>
    <s v="Low"/>
    <s v="Large"/>
    <x v="4"/>
    <s v="2010s"/>
    <s v="Pulse"/>
    <n v="0.1164748743718593"/>
  </r>
  <r>
    <n v="2011"/>
    <s v="Bihar"/>
    <s v="Mungair"/>
    <x v="0"/>
    <n v="176230"/>
    <n v="1976.85"/>
    <m/>
    <s v="Medium"/>
    <s v="Large"/>
    <x v="4"/>
    <s v="2010s"/>
    <s v="Cereal"/>
    <n v="1.1217443114112239E-2"/>
  </r>
  <r>
    <n v="2011"/>
    <s v="Bihar"/>
    <s v="Mungair"/>
    <x v="1"/>
    <n v="131400"/>
    <n v="3423.06"/>
    <m/>
    <s v="High"/>
    <s v="Large"/>
    <x v="4"/>
    <s v="2010s"/>
    <s v="Cereal"/>
    <n v="2.6050684931506848E-2"/>
  </r>
  <r>
    <n v="2011"/>
    <s v="Bihar"/>
    <s v="Mungair"/>
    <x v="2"/>
    <n v="9050"/>
    <n v="1055.25"/>
    <m/>
    <s v="Medium"/>
    <s v="Large"/>
    <x v="4"/>
    <s v="2010s"/>
    <s v="Pulse"/>
    <n v="0.11660220994475139"/>
  </r>
  <r>
    <n v="2012"/>
    <s v="Bihar"/>
    <s v="Mungair"/>
    <x v="0"/>
    <n v="161480"/>
    <n v="2232.54"/>
    <m/>
    <s v="Medium"/>
    <s v="Large"/>
    <x v="4"/>
    <s v="2010s"/>
    <s v="Cereal"/>
    <n v="1.3825489224671786E-2"/>
  </r>
  <r>
    <n v="2012"/>
    <s v="Bihar"/>
    <s v="Mungair"/>
    <x v="1"/>
    <n v="132750"/>
    <n v="2961.58"/>
    <m/>
    <s v="Medium"/>
    <s v="Large"/>
    <x v="4"/>
    <s v="2010s"/>
    <s v="Cereal"/>
    <n v="2.2309453860640302E-2"/>
  </r>
  <r>
    <n v="2012"/>
    <s v="Bihar"/>
    <s v="Mungair"/>
    <x v="2"/>
    <n v="9060"/>
    <n v="1094.92"/>
    <m/>
    <s v="Medium"/>
    <s v="Large"/>
    <x v="4"/>
    <s v="2010s"/>
    <s v="Pulse"/>
    <n v="0.12085209713024284"/>
  </r>
  <r>
    <n v="2013"/>
    <s v="Bihar"/>
    <s v="Mungair"/>
    <x v="0"/>
    <n v="157750"/>
    <n v="1800.44"/>
    <m/>
    <s v="Medium"/>
    <s v="Large"/>
    <x v="4"/>
    <s v="2010s"/>
    <s v="Cereal"/>
    <n v="1.141324881141046E-2"/>
  </r>
  <r>
    <n v="2013"/>
    <s v="Bihar"/>
    <s v="Mungair"/>
    <x v="1"/>
    <n v="127840"/>
    <n v="2642.52"/>
    <m/>
    <s v="Medium"/>
    <s v="Large"/>
    <x v="4"/>
    <s v="2010s"/>
    <s v="Cereal"/>
    <n v="2.067052565707134E-2"/>
  </r>
  <r>
    <n v="2013"/>
    <s v="Bihar"/>
    <s v="Mungair"/>
    <x v="2"/>
    <n v="7760"/>
    <n v="1494.85"/>
    <m/>
    <s v="Medium"/>
    <s v="Large"/>
    <x v="4"/>
    <s v="2010s"/>
    <s v="Pulse"/>
    <n v="0.19263530927835051"/>
  </r>
  <r>
    <n v="2014"/>
    <s v="Bihar"/>
    <s v="Mungair"/>
    <x v="0"/>
    <n v="153820"/>
    <n v="2513"/>
    <m/>
    <s v="Medium"/>
    <s v="Large"/>
    <x v="4"/>
    <s v="2010s"/>
    <s v="Cereal"/>
    <n v="1.6337277337147314E-2"/>
  </r>
  <r>
    <n v="2014"/>
    <s v="Bihar"/>
    <s v="Mungair"/>
    <x v="1"/>
    <n v="121360"/>
    <n v="3037.74"/>
    <m/>
    <s v="High"/>
    <s v="Large"/>
    <x v="4"/>
    <s v="2010s"/>
    <s v="Cereal"/>
    <n v="2.5030817402768621E-2"/>
  </r>
  <r>
    <n v="2014"/>
    <s v="Bihar"/>
    <s v="Mungair"/>
    <x v="2"/>
    <n v="8000"/>
    <n v="893.75"/>
    <m/>
    <s v="Low"/>
    <s v="Large"/>
    <x v="4"/>
    <s v="2010s"/>
    <s v="Pulse"/>
    <n v="0.11171875000000001"/>
  </r>
  <r>
    <n v="2015"/>
    <s v="Bihar"/>
    <s v="Mungair"/>
    <x v="0"/>
    <n v="177810"/>
    <n v="2450.31"/>
    <m/>
    <s v="Medium"/>
    <s v="Large"/>
    <x v="4"/>
    <s v="2010s"/>
    <s v="Cereal"/>
    <n v="1.378049603509364E-2"/>
  </r>
  <r>
    <n v="2015"/>
    <s v="Bihar"/>
    <s v="Mungair"/>
    <x v="1"/>
    <n v="127010"/>
    <n v="2529.56"/>
    <m/>
    <s v="Medium"/>
    <s v="Large"/>
    <x v="4"/>
    <s v="2010s"/>
    <s v="Cereal"/>
    <n v="1.9916227068734745E-2"/>
  </r>
  <r>
    <n v="2015"/>
    <s v="Bihar"/>
    <s v="Mungair"/>
    <x v="2"/>
    <n v="10350"/>
    <n v="1093.72"/>
    <m/>
    <s v="Medium"/>
    <s v="Large"/>
    <x v="4"/>
    <s v="2010s"/>
    <s v="Pulse"/>
    <n v="0.10567342995169082"/>
  </r>
  <r>
    <n v="2016"/>
    <s v="Bihar"/>
    <s v="Mungair"/>
    <x v="0"/>
    <n v="185500"/>
    <n v="3036.5"/>
    <m/>
    <s v="High"/>
    <s v="Large"/>
    <x v="4"/>
    <s v="2010s"/>
    <s v="Cereal"/>
    <n v="1.6369272237196766E-2"/>
  </r>
  <r>
    <n v="2016"/>
    <s v="Bihar"/>
    <s v="Mungair"/>
    <x v="1"/>
    <n v="131720"/>
    <n v="4823.83"/>
    <m/>
    <s v="High"/>
    <s v="Large"/>
    <x v="4"/>
    <s v="2010s"/>
    <s v="Cereal"/>
    <n v="3.6621849377467354E-2"/>
  </r>
  <r>
    <n v="2016"/>
    <s v="Bihar"/>
    <s v="Mungair"/>
    <x v="2"/>
    <n v="8740"/>
    <n v="1067.71"/>
    <m/>
    <s v="Medium"/>
    <s v="Large"/>
    <x v="4"/>
    <s v="2010s"/>
    <s v="Pulse"/>
    <n v="0.12216361556064073"/>
  </r>
  <r>
    <n v="2017"/>
    <s v="Bihar"/>
    <s v="Mungair"/>
    <x v="0"/>
    <n v="192940"/>
    <n v="2666.03"/>
    <m/>
    <s v="Medium"/>
    <s v="Large"/>
    <x v="4"/>
    <s v="2010s"/>
    <s v="Cereal"/>
    <n v="1.3817922670260186E-2"/>
  </r>
  <r>
    <n v="2017"/>
    <s v="Bihar"/>
    <s v="Mungair"/>
    <x v="1"/>
    <n v="114660"/>
    <n v="3636.81"/>
    <m/>
    <s v="High"/>
    <s v="Large"/>
    <x v="4"/>
    <s v="2010s"/>
    <s v="Cereal"/>
    <n v="3.1718210361067506E-2"/>
  </r>
  <r>
    <n v="2017"/>
    <s v="Bihar"/>
    <s v="Mungair"/>
    <x v="2"/>
    <n v="8030"/>
    <n v="1219.99"/>
    <m/>
    <s v="Medium"/>
    <s v="Large"/>
    <x v="4"/>
    <s v="2010s"/>
    <s v="Pulse"/>
    <n v="0.15192901618929017"/>
  </r>
  <r>
    <n v="2008"/>
    <s v="Bihar"/>
    <s v="Bhagalpur"/>
    <x v="0"/>
    <n v="48020"/>
    <n v="504.37"/>
    <m/>
    <s v="Low"/>
    <s v="Large"/>
    <x v="4"/>
    <s v="2000s"/>
    <s v="Cereal"/>
    <n v="1.0503331945022907E-2"/>
  </r>
  <r>
    <n v="2008"/>
    <s v="Bihar"/>
    <s v="Bhagalpur"/>
    <x v="1"/>
    <n v="79100"/>
    <n v="3444.5"/>
    <m/>
    <s v="High"/>
    <s v="Large"/>
    <x v="4"/>
    <s v="2000s"/>
    <s v="Cereal"/>
    <n v="4.3546144121365357E-2"/>
  </r>
  <r>
    <n v="2008"/>
    <s v="Bihar"/>
    <s v="Bhagalpur"/>
    <x v="2"/>
    <n v="6010"/>
    <n v="1209.6500000000001"/>
    <m/>
    <s v="Medium"/>
    <s v="Large"/>
    <x v="4"/>
    <s v="2000s"/>
    <s v="Pulse"/>
    <n v="0.20127287853577372"/>
  </r>
  <r>
    <n v="2009"/>
    <s v="Bihar"/>
    <s v="Bhagalpur"/>
    <x v="0"/>
    <n v="156560"/>
    <n v="1690.41"/>
    <m/>
    <s v="Medium"/>
    <s v="Large"/>
    <x v="4"/>
    <s v="2000s"/>
    <s v="Cereal"/>
    <n v="1.0797202350536536E-2"/>
  </r>
  <r>
    <n v="2009"/>
    <s v="Bihar"/>
    <s v="Bhagalpur"/>
    <x v="1"/>
    <n v="46660"/>
    <n v="2174.02"/>
    <m/>
    <s v="Medium"/>
    <s v="Large"/>
    <x v="4"/>
    <s v="2000s"/>
    <s v="Cereal"/>
    <n v="4.6592798971281608E-2"/>
  </r>
  <r>
    <n v="2009"/>
    <s v="Bihar"/>
    <s v="Bhagalpur"/>
    <x v="2"/>
    <n v="5220"/>
    <n v="818.01"/>
    <m/>
    <s v="Low"/>
    <s v="Large"/>
    <x v="4"/>
    <s v="2000s"/>
    <s v="Pulse"/>
    <n v="0.15670689655172412"/>
  </r>
  <r>
    <n v="2010"/>
    <s v="Bihar"/>
    <s v="Bhagalpur"/>
    <x v="0"/>
    <n v="110940"/>
    <n v="1707.05"/>
    <m/>
    <s v="Medium"/>
    <s v="Large"/>
    <x v="4"/>
    <s v="2010s"/>
    <s v="Cereal"/>
    <n v="1.538714620515594E-2"/>
  </r>
  <r>
    <n v="2010"/>
    <s v="Bihar"/>
    <s v="Bhagalpur"/>
    <x v="1"/>
    <n v="50740"/>
    <n v="3419"/>
    <m/>
    <s v="High"/>
    <s v="Large"/>
    <x v="4"/>
    <s v="2010s"/>
    <s v="Cereal"/>
    <n v="6.7382735514387074E-2"/>
  </r>
  <r>
    <n v="2010"/>
    <s v="Bihar"/>
    <s v="Bhagalpur"/>
    <x v="2"/>
    <n v="4140"/>
    <n v="879.23"/>
    <m/>
    <s v="Low"/>
    <s v="Medium"/>
    <x v="4"/>
    <s v="2010s"/>
    <s v="Pulse"/>
    <n v="0.21237439613526571"/>
  </r>
  <r>
    <n v="2011"/>
    <s v="Bihar"/>
    <s v="Bhagalpur"/>
    <x v="0"/>
    <n v="126430"/>
    <n v="3731.08"/>
    <m/>
    <s v="High"/>
    <s v="Large"/>
    <x v="4"/>
    <s v="2010s"/>
    <s v="Cereal"/>
    <n v="2.9511033773629677E-2"/>
  </r>
  <r>
    <n v="2011"/>
    <s v="Bihar"/>
    <s v="Bhagalpur"/>
    <x v="1"/>
    <n v="60130"/>
    <n v="4105.1099999999997"/>
    <m/>
    <s v="High"/>
    <s v="Large"/>
    <x v="4"/>
    <s v="2010s"/>
    <s v="Cereal"/>
    <n v="6.8270580409113588E-2"/>
  </r>
  <r>
    <n v="2011"/>
    <s v="Bihar"/>
    <s v="Bhagalpur"/>
    <x v="2"/>
    <n v="4380"/>
    <n v="968.04"/>
    <m/>
    <s v="Low"/>
    <s v="Medium"/>
    <x v="4"/>
    <s v="2010s"/>
    <s v="Pulse"/>
    <n v="0.22101369863013698"/>
  </r>
  <r>
    <n v="2012"/>
    <s v="Bihar"/>
    <s v="Bhagalpur"/>
    <x v="0"/>
    <n v="131500"/>
    <n v="2725.25"/>
    <m/>
    <s v="Medium"/>
    <s v="Large"/>
    <x v="4"/>
    <s v="2010s"/>
    <s v="Cereal"/>
    <n v="2.0724334600760456E-2"/>
  </r>
  <r>
    <n v="2012"/>
    <s v="Bihar"/>
    <s v="Bhagalpur"/>
    <x v="1"/>
    <n v="55300"/>
    <n v="5727.31"/>
    <m/>
    <s v="High"/>
    <s v="Large"/>
    <x v="4"/>
    <s v="2010s"/>
    <s v="Cereal"/>
    <n v="0.10356799276672696"/>
  </r>
  <r>
    <n v="2012"/>
    <s v="Bihar"/>
    <s v="Bhagalpur"/>
    <x v="2"/>
    <n v="6230"/>
    <n v="1020.87"/>
    <m/>
    <s v="Medium"/>
    <s v="Large"/>
    <x v="4"/>
    <s v="2010s"/>
    <s v="Pulse"/>
    <n v="0.16386356340288924"/>
  </r>
  <r>
    <n v="2013"/>
    <s v="Bihar"/>
    <s v="Bhagalpur"/>
    <x v="0"/>
    <n v="125040"/>
    <n v="2727.85"/>
    <m/>
    <s v="Medium"/>
    <s v="Large"/>
    <x v="4"/>
    <s v="2010s"/>
    <s v="Cereal"/>
    <n v="2.1815818937939858E-2"/>
  </r>
  <r>
    <n v="2013"/>
    <s v="Bihar"/>
    <s v="Bhagalpur"/>
    <x v="1"/>
    <n v="55740"/>
    <n v="5609.44"/>
    <m/>
    <s v="High"/>
    <s v="Large"/>
    <x v="4"/>
    <s v="2010s"/>
    <s v="Cereal"/>
    <n v="0.10063580911374237"/>
  </r>
  <r>
    <n v="2013"/>
    <s v="Bihar"/>
    <s v="Bhagalpur"/>
    <x v="2"/>
    <n v="6930"/>
    <n v="1284.27"/>
    <m/>
    <s v="Medium"/>
    <s v="Large"/>
    <x v="4"/>
    <s v="2010s"/>
    <s v="Pulse"/>
    <n v="0.18532034632034633"/>
  </r>
  <r>
    <n v="2014"/>
    <s v="Bihar"/>
    <s v="Bhagalpur"/>
    <x v="0"/>
    <n v="124210"/>
    <n v="3377.02"/>
    <m/>
    <s v="High"/>
    <s v="Large"/>
    <x v="4"/>
    <s v="2010s"/>
    <s v="Cereal"/>
    <n v="2.7187988084695275E-2"/>
  </r>
  <r>
    <n v="2014"/>
    <s v="Bihar"/>
    <s v="Bhagalpur"/>
    <x v="1"/>
    <n v="57090"/>
    <n v="3358.56"/>
    <m/>
    <s v="High"/>
    <s v="Large"/>
    <x v="4"/>
    <s v="2010s"/>
    <s v="Cereal"/>
    <n v="5.8829217025748816E-2"/>
  </r>
  <r>
    <n v="2014"/>
    <s v="Bihar"/>
    <s v="Bhagalpur"/>
    <x v="2"/>
    <n v="6820"/>
    <n v="782.99"/>
    <m/>
    <s v="Low"/>
    <s v="Large"/>
    <x v="4"/>
    <s v="2010s"/>
    <s v="Pulse"/>
    <n v="0.11480791788856305"/>
  </r>
  <r>
    <n v="2015"/>
    <s v="Bihar"/>
    <s v="Bhagalpur"/>
    <x v="0"/>
    <n v="127480"/>
    <n v="3094.68"/>
    <m/>
    <s v="High"/>
    <s v="Large"/>
    <x v="4"/>
    <s v="2010s"/>
    <s v="Cereal"/>
    <n v="2.4275807969877626E-2"/>
  </r>
  <r>
    <n v="2015"/>
    <s v="Bihar"/>
    <s v="Bhagalpur"/>
    <x v="1"/>
    <n v="55780"/>
    <n v="5017.75"/>
    <m/>
    <s v="High"/>
    <s v="Large"/>
    <x v="4"/>
    <s v="2010s"/>
    <s v="Cereal"/>
    <n v="8.9956077447113661E-2"/>
  </r>
  <r>
    <n v="2015"/>
    <s v="Bihar"/>
    <s v="Bhagalpur"/>
    <x v="2"/>
    <n v="6440"/>
    <n v="807.45"/>
    <m/>
    <s v="Low"/>
    <s v="Large"/>
    <x v="4"/>
    <s v="2010s"/>
    <s v="Pulse"/>
    <n v="0.12538043478260871"/>
  </r>
  <r>
    <n v="2016"/>
    <s v="Bihar"/>
    <s v="Bhagalpur"/>
    <x v="0"/>
    <n v="127540"/>
    <n v="3119.4"/>
    <m/>
    <s v="High"/>
    <s v="Large"/>
    <x v="4"/>
    <s v="2010s"/>
    <s v="Cereal"/>
    <n v="2.4458209189273952E-2"/>
  </r>
  <r>
    <n v="2016"/>
    <s v="Bihar"/>
    <s v="Bhagalpur"/>
    <x v="1"/>
    <n v="51070"/>
    <n v="3375.29"/>
    <m/>
    <s v="High"/>
    <s v="Large"/>
    <x v="4"/>
    <s v="2010s"/>
    <s v="Cereal"/>
    <n v="6.6091443117289997E-2"/>
  </r>
  <r>
    <n v="2016"/>
    <s v="Bihar"/>
    <s v="Bhagalpur"/>
    <x v="2"/>
    <n v="5540"/>
    <n v="1143.53"/>
    <m/>
    <s v="Medium"/>
    <s v="Large"/>
    <x v="4"/>
    <s v="2010s"/>
    <s v="Pulse"/>
    <n v="0.206413357400722"/>
  </r>
  <r>
    <n v="2017"/>
    <s v="Bihar"/>
    <s v="Bhagalpur"/>
    <x v="0"/>
    <n v="125450"/>
    <n v="3520.68"/>
    <m/>
    <s v="High"/>
    <s v="Large"/>
    <x v="4"/>
    <s v="2010s"/>
    <s v="Cereal"/>
    <n v="2.8064408130729374E-2"/>
  </r>
  <r>
    <n v="2017"/>
    <s v="Bihar"/>
    <s v="Bhagalpur"/>
    <x v="1"/>
    <n v="49040"/>
    <n v="4457.08"/>
    <m/>
    <s v="High"/>
    <s v="Large"/>
    <x v="4"/>
    <s v="2010s"/>
    <s v="Cereal"/>
    <n v="9.0886623164763453E-2"/>
  </r>
  <r>
    <n v="2017"/>
    <s v="Bihar"/>
    <s v="Bhagalpur"/>
    <x v="2"/>
    <n v="5150"/>
    <n v="739.43"/>
    <m/>
    <s v="Low"/>
    <s v="Large"/>
    <x v="4"/>
    <s v="2010s"/>
    <s v="Pulse"/>
    <n v="0.14357864077669902"/>
  </r>
  <r>
    <n v="2008"/>
    <s v="Jharkhand"/>
    <s v="Santhal Paragana / Dumka"/>
    <x v="0"/>
    <n v="262780"/>
    <n v="2035.5"/>
    <m/>
    <s v="Medium"/>
    <s v="Large"/>
    <x v="4"/>
    <s v="2000s"/>
    <s v="Cereal"/>
    <n v="7.7460232894436412E-3"/>
  </r>
  <r>
    <n v="2008"/>
    <s v="Jharkhand"/>
    <s v="Santhal Paragana / Dumka"/>
    <x v="1"/>
    <n v="21710"/>
    <n v="1387.84"/>
    <m/>
    <s v="Medium"/>
    <s v="Large"/>
    <x v="4"/>
    <s v="2000s"/>
    <s v="Cereal"/>
    <n v="6.3926301243666508E-2"/>
  </r>
  <r>
    <n v="2008"/>
    <s v="Jharkhand"/>
    <s v="Santhal Paragana / Dumka"/>
    <x v="2"/>
    <n v="4490"/>
    <n v="630.29"/>
    <m/>
    <s v="Low"/>
    <s v="Medium"/>
    <x v="4"/>
    <s v="2000s"/>
    <s v="Pulse"/>
    <n v="0.14037639198218263"/>
  </r>
  <r>
    <n v="2009"/>
    <s v="Jharkhand"/>
    <s v="Santhal Paragana / Dumka"/>
    <x v="0"/>
    <n v="214250"/>
    <n v="993.14"/>
    <m/>
    <s v="Low"/>
    <s v="Large"/>
    <x v="4"/>
    <s v="2000s"/>
    <s v="Cereal"/>
    <n v="4.635425904317386E-3"/>
  </r>
  <r>
    <n v="2009"/>
    <s v="Jharkhand"/>
    <s v="Santhal Paragana / Dumka"/>
    <x v="1"/>
    <n v="19620"/>
    <n v="1201.33"/>
    <m/>
    <s v="Medium"/>
    <s v="Large"/>
    <x v="4"/>
    <s v="2000s"/>
    <s v="Cereal"/>
    <n v="6.1229867482161054E-2"/>
  </r>
  <r>
    <n v="2009"/>
    <s v="Jharkhand"/>
    <s v="Santhal Paragana / Dumka"/>
    <x v="2"/>
    <n v="5240"/>
    <n v="706.11"/>
    <m/>
    <s v="Low"/>
    <s v="Large"/>
    <x v="4"/>
    <s v="2000s"/>
    <s v="Pulse"/>
    <n v="0.13475381679389314"/>
  </r>
  <r>
    <n v="2010"/>
    <s v="Jharkhand"/>
    <s v="Santhal Paragana / Dumka"/>
    <x v="0"/>
    <n v="194390"/>
    <n v="1252.48"/>
    <m/>
    <s v="Medium"/>
    <s v="Large"/>
    <x v="4"/>
    <s v="2010s"/>
    <s v="Cereal"/>
    <n v="6.4431297906270895E-3"/>
  </r>
  <r>
    <n v="2010"/>
    <s v="Jharkhand"/>
    <s v="Santhal Paragana / Dumka"/>
    <x v="1"/>
    <n v="15330"/>
    <n v="1406.39"/>
    <m/>
    <s v="Medium"/>
    <s v="Large"/>
    <x v="4"/>
    <s v="2010s"/>
    <s v="Cereal"/>
    <n v="9.1741030658838887E-2"/>
  </r>
  <r>
    <n v="2010"/>
    <s v="Jharkhand"/>
    <s v="Santhal Paragana / Dumka"/>
    <x v="2"/>
    <n v="4990"/>
    <n v="765.53"/>
    <m/>
    <s v="Low"/>
    <s v="Medium"/>
    <x v="4"/>
    <s v="2010s"/>
    <s v="Pulse"/>
    <n v="0.1534128256513026"/>
  </r>
  <r>
    <n v="2011"/>
    <s v="Jharkhand"/>
    <s v="Santhal Paragana / Dumka"/>
    <x v="0"/>
    <n v="201410"/>
    <n v="2137.5300000000002"/>
    <m/>
    <s v="Medium"/>
    <s v="Large"/>
    <x v="4"/>
    <s v="2010s"/>
    <s v="Cereal"/>
    <n v="1.0612829551660792E-2"/>
  </r>
  <r>
    <n v="2011"/>
    <s v="Jharkhand"/>
    <s v="Santhal Paragana / Dumka"/>
    <x v="1"/>
    <n v="18010"/>
    <n v="1731.82"/>
    <m/>
    <s v="Medium"/>
    <s v="Large"/>
    <x v="4"/>
    <s v="2010s"/>
    <s v="Cereal"/>
    <n v="9.6158800666296493E-2"/>
  </r>
  <r>
    <n v="2011"/>
    <s v="Jharkhand"/>
    <s v="Santhal Paragana / Dumka"/>
    <x v="2"/>
    <n v="3010"/>
    <n v="817.28"/>
    <m/>
    <s v="Low"/>
    <s v="Medium"/>
    <x v="4"/>
    <s v="2010s"/>
    <s v="Pulse"/>
    <n v="0.27152159468438536"/>
  </r>
  <r>
    <n v="2012"/>
    <s v="Jharkhand"/>
    <s v="Santhal Paragana / Dumka"/>
    <x v="0"/>
    <n v="228540"/>
    <n v="1938.39"/>
    <m/>
    <s v="Medium"/>
    <s v="Large"/>
    <x v="4"/>
    <s v="2010s"/>
    <s v="Cereal"/>
    <n v="8.4816224730900509E-3"/>
  </r>
  <r>
    <n v="2012"/>
    <s v="Jharkhand"/>
    <s v="Santhal Paragana / Dumka"/>
    <x v="1"/>
    <n v="24610"/>
    <n v="1529.05"/>
    <m/>
    <s v="Medium"/>
    <s v="Large"/>
    <x v="4"/>
    <s v="2010s"/>
    <s v="Cereal"/>
    <n v="6.2131247460381955E-2"/>
  </r>
  <r>
    <n v="2012"/>
    <s v="Jharkhand"/>
    <s v="Santhal Paragana / Dumka"/>
    <x v="2"/>
    <n v="12310"/>
    <n v="935.01"/>
    <m/>
    <s v="Low"/>
    <s v="Large"/>
    <x v="4"/>
    <s v="2010s"/>
    <s v="Pulse"/>
    <n v="7.5955320877335503E-2"/>
  </r>
  <r>
    <n v="2013"/>
    <s v="Jharkhand"/>
    <s v="Santhal Paragana / Dumka"/>
    <x v="0"/>
    <n v="215710"/>
    <n v="1802.84"/>
    <m/>
    <s v="Medium"/>
    <s v="Large"/>
    <x v="4"/>
    <s v="2010s"/>
    <s v="Cereal"/>
    <n v="8.3577024709100174E-3"/>
  </r>
  <r>
    <n v="2013"/>
    <s v="Jharkhand"/>
    <s v="Santhal Paragana / Dumka"/>
    <x v="1"/>
    <n v="23430"/>
    <n v="2029.02"/>
    <m/>
    <s v="Medium"/>
    <s v="Large"/>
    <x v="4"/>
    <s v="2010s"/>
    <s v="Cereal"/>
    <n v="8.6599231754161329E-2"/>
  </r>
  <r>
    <n v="2013"/>
    <s v="Jharkhand"/>
    <s v="Santhal Paragana / Dumka"/>
    <x v="2"/>
    <n v="10950"/>
    <n v="935.16"/>
    <m/>
    <s v="Low"/>
    <s v="Large"/>
    <x v="4"/>
    <s v="2010s"/>
    <s v="Pulse"/>
    <n v="8.5402739726027396E-2"/>
  </r>
  <r>
    <n v="2014"/>
    <s v="Jharkhand"/>
    <s v="Santhal Paragana / Dumka"/>
    <x v="0"/>
    <n v="234670"/>
    <n v="1927"/>
    <m/>
    <s v="Medium"/>
    <s v="Large"/>
    <x v="4"/>
    <s v="2010s"/>
    <s v="Cereal"/>
    <n v="8.2115310862061613E-3"/>
  </r>
  <r>
    <n v="2014"/>
    <s v="Jharkhand"/>
    <s v="Santhal Paragana / Dumka"/>
    <x v="1"/>
    <n v="24880"/>
    <n v="1559.49"/>
    <m/>
    <s v="Medium"/>
    <s v="Large"/>
    <x v="4"/>
    <s v="2010s"/>
    <s v="Cereal"/>
    <n v="6.2680466237942128E-2"/>
  </r>
  <r>
    <n v="2014"/>
    <s v="Jharkhand"/>
    <s v="Santhal Paragana / Dumka"/>
    <x v="2"/>
    <n v="9180"/>
    <n v="674.29"/>
    <m/>
    <s v="Low"/>
    <s v="Large"/>
    <x v="4"/>
    <s v="2010s"/>
    <s v="Pulse"/>
    <n v="7.3452069716775592E-2"/>
  </r>
  <r>
    <n v="2015"/>
    <s v="Jharkhand"/>
    <s v="Santhal Paragana / Dumka"/>
    <x v="0"/>
    <n v="244190"/>
    <n v="1020.93"/>
    <m/>
    <s v="Medium"/>
    <s v="Large"/>
    <x v="4"/>
    <s v="2010s"/>
    <s v="Cereal"/>
    <n v="4.1808837380728119E-3"/>
  </r>
  <r>
    <n v="2015"/>
    <s v="Jharkhand"/>
    <s v="Santhal Paragana / Dumka"/>
    <x v="1"/>
    <n v="21960"/>
    <n v="1254.55"/>
    <m/>
    <s v="Medium"/>
    <s v="Large"/>
    <x v="4"/>
    <s v="2010s"/>
    <s v="Cereal"/>
    <n v="5.7128870673952642E-2"/>
  </r>
  <r>
    <n v="2015"/>
    <s v="Jharkhand"/>
    <s v="Santhal Paragana / Dumka"/>
    <x v="2"/>
    <n v="11060"/>
    <n v="883.36"/>
    <m/>
    <s v="Low"/>
    <s v="Large"/>
    <x v="4"/>
    <s v="2010s"/>
    <s v="Pulse"/>
    <n v="7.9869801084990963E-2"/>
  </r>
  <r>
    <n v="2016"/>
    <s v="Jharkhand"/>
    <s v="Santhal Paragana / Dumka"/>
    <x v="0"/>
    <n v="265270"/>
    <n v="2373.3000000000002"/>
    <m/>
    <s v="Medium"/>
    <s v="Large"/>
    <x v="4"/>
    <s v="2010s"/>
    <s v="Cereal"/>
    <n v="8.94673351679421E-3"/>
  </r>
  <r>
    <n v="2016"/>
    <s v="Jharkhand"/>
    <s v="Santhal Paragana / Dumka"/>
    <x v="1"/>
    <n v="29330"/>
    <n v="2177.0100000000002"/>
    <m/>
    <s v="Medium"/>
    <s v="Large"/>
    <x v="4"/>
    <s v="2010s"/>
    <s v="Cereal"/>
    <n v="7.4224684623252643E-2"/>
  </r>
  <r>
    <n v="2016"/>
    <s v="Jharkhand"/>
    <s v="Santhal Paragana / Dumka"/>
    <x v="2"/>
    <n v="7490"/>
    <n v="824.1"/>
    <m/>
    <s v="Low"/>
    <s v="Large"/>
    <x v="4"/>
    <s v="2010s"/>
    <s v="Pulse"/>
    <n v="0.11002670226969292"/>
  </r>
  <r>
    <n v="2017"/>
    <s v="Jharkhand"/>
    <s v="Santhal Paragana / Dumka"/>
    <x v="0"/>
    <n v="351000"/>
    <n v="2069.39"/>
    <m/>
    <s v="Medium"/>
    <s v="Large"/>
    <x v="4"/>
    <s v="2010s"/>
    <s v="Cereal"/>
    <n v="5.895698005698005E-3"/>
  </r>
  <r>
    <n v="2017"/>
    <s v="Jharkhand"/>
    <s v="Santhal Paragana / Dumka"/>
    <x v="1"/>
    <n v="92420"/>
    <n v="2252.34"/>
    <m/>
    <s v="Medium"/>
    <s v="Large"/>
    <x v="4"/>
    <s v="2010s"/>
    <s v="Cereal"/>
    <n v="2.4370698982904136E-2"/>
  </r>
  <r>
    <n v="2017"/>
    <s v="Jharkhand"/>
    <s v="Santhal Paragana / Dumka"/>
    <x v="2"/>
    <n v="50590"/>
    <n v="1208.6500000000001"/>
    <m/>
    <s v="Medium"/>
    <s v="Large"/>
    <x v="4"/>
    <s v="2010s"/>
    <s v="Pulse"/>
    <n v="2.389108519470251E-2"/>
  </r>
  <r>
    <n v="2008"/>
    <s v="Bihar"/>
    <s v="Shahabad (now part of Bhojpur district)"/>
    <x v="0"/>
    <n v="485470"/>
    <n v="2517.09"/>
    <m/>
    <s v="Medium"/>
    <s v="Large"/>
    <x v="4"/>
    <s v="2000s"/>
    <s v="Cereal"/>
    <n v="5.1848517931077105E-3"/>
  </r>
  <r>
    <n v="2008"/>
    <s v="Bihar"/>
    <s v="Shahabad (now part of Bhojpur district)"/>
    <x v="1"/>
    <n v="4370"/>
    <n v="329.52"/>
    <m/>
    <s v="Low"/>
    <s v="Medium"/>
    <x v="4"/>
    <s v="2000s"/>
    <s v="Cereal"/>
    <n v="7.5405034324942791E-2"/>
  </r>
  <r>
    <n v="2008"/>
    <s v="Bihar"/>
    <s v="Shahabad (now part of Bhojpur district)"/>
    <x v="2"/>
    <n v="18300"/>
    <n v="1237.1600000000001"/>
    <m/>
    <s v="Medium"/>
    <s v="Large"/>
    <x v="4"/>
    <s v="2000s"/>
    <s v="Pulse"/>
    <n v="6.7604371584699452E-2"/>
  </r>
  <r>
    <n v="2009"/>
    <s v="Bihar"/>
    <s v="Shahabad (now part of Bhojpur district)"/>
    <x v="0"/>
    <n v="436820"/>
    <n v="1699.83"/>
    <m/>
    <s v="Medium"/>
    <s v="Large"/>
    <x v="4"/>
    <s v="2000s"/>
    <s v="Cereal"/>
    <n v="3.8913740213360193E-3"/>
  </r>
  <r>
    <n v="2009"/>
    <s v="Bihar"/>
    <s v="Shahabad (now part of Bhojpur district)"/>
    <x v="1"/>
    <n v="6670"/>
    <n v="1955.02"/>
    <m/>
    <s v="Medium"/>
    <s v="Large"/>
    <x v="4"/>
    <s v="2000s"/>
    <s v="Cereal"/>
    <n v="0.29310644677661168"/>
  </r>
  <r>
    <n v="2009"/>
    <s v="Bihar"/>
    <s v="Shahabad (now part of Bhojpur district)"/>
    <x v="2"/>
    <n v="17260"/>
    <n v="1037.6600000000001"/>
    <m/>
    <s v="Medium"/>
    <s v="Large"/>
    <x v="4"/>
    <s v="2000s"/>
    <s v="Pulse"/>
    <n v="6.0119351100811132E-2"/>
  </r>
  <r>
    <n v="2010"/>
    <s v="Bihar"/>
    <s v="Shahabad (now part of Bhojpur district)"/>
    <x v="0"/>
    <n v="429270"/>
    <n v="1793.84"/>
    <m/>
    <s v="Medium"/>
    <s v="Large"/>
    <x v="4"/>
    <s v="2010s"/>
    <s v="Cereal"/>
    <n v="4.1788151978940993E-3"/>
  </r>
  <r>
    <n v="2010"/>
    <s v="Bihar"/>
    <s v="Shahabad (now part of Bhojpur district)"/>
    <x v="1"/>
    <n v="7220"/>
    <n v="2339.34"/>
    <m/>
    <s v="Medium"/>
    <s v="Large"/>
    <x v="4"/>
    <s v="2010s"/>
    <s v="Cereal"/>
    <n v="0.32400831024930749"/>
  </r>
  <r>
    <n v="2010"/>
    <s v="Bihar"/>
    <s v="Shahabad (now part of Bhojpur district)"/>
    <x v="2"/>
    <n v="17940"/>
    <n v="1152.17"/>
    <m/>
    <s v="Medium"/>
    <s v="Large"/>
    <x v="4"/>
    <s v="2010s"/>
    <s v="Pulse"/>
    <n v="6.4223522853957646E-2"/>
  </r>
  <r>
    <n v="2011"/>
    <s v="Bihar"/>
    <s v="Shahabad (now part of Bhojpur district)"/>
    <x v="0"/>
    <n v="460700"/>
    <n v="3759.89"/>
    <m/>
    <s v="High"/>
    <s v="Large"/>
    <x v="4"/>
    <s v="2010s"/>
    <s v="Cereal"/>
    <n v="8.1612546125461247E-3"/>
  </r>
  <r>
    <n v="2011"/>
    <s v="Bihar"/>
    <s v="Shahabad (now part of Bhojpur district)"/>
    <x v="1"/>
    <n v="7420"/>
    <n v="2049.87"/>
    <m/>
    <s v="Medium"/>
    <s v="Large"/>
    <x v="4"/>
    <s v="2010s"/>
    <s v="Cereal"/>
    <n v="0.27626280323450131"/>
  </r>
  <r>
    <n v="2011"/>
    <s v="Bihar"/>
    <s v="Shahabad (now part of Bhojpur district)"/>
    <x v="2"/>
    <n v="18530"/>
    <n v="1445.76"/>
    <m/>
    <s v="Medium"/>
    <s v="Large"/>
    <x v="4"/>
    <s v="2010s"/>
    <s v="Pulse"/>
    <n v="7.8022665947112796E-2"/>
  </r>
  <r>
    <n v="2012"/>
    <s v="Bihar"/>
    <s v="Shahabad (now part of Bhojpur district)"/>
    <x v="0"/>
    <n v="458750"/>
    <n v="3764.19"/>
    <m/>
    <s v="High"/>
    <s v="Large"/>
    <x v="4"/>
    <s v="2010s"/>
    <s v="Cereal"/>
    <n v="8.205318801089918E-3"/>
  </r>
  <r>
    <n v="2012"/>
    <s v="Bihar"/>
    <s v="Shahabad (now part of Bhojpur district)"/>
    <x v="1"/>
    <n v="6870"/>
    <n v="3117.9"/>
    <m/>
    <s v="High"/>
    <s v="Large"/>
    <x v="4"/>
    <s v="2010s"/>
    <s v="Cereal"/>
    <n v="0.45384279475982536"/>
  </r>
  <r>
    <n v="2012"/>
    <s v="Bihar"/>
    <s v="Shahabad (now part of Bhojpur district)"/>
    <x v="2"/>
    <n v="16180"/>
    <n v="1454.26"/>
    <m/>
    <s v="Medium"/>
    <s v="Large"/>
    <x v="4"/>
    <s v="2010s"/>
    <s v="Pulse"/>
    <n v="8.9880098887515456E-2"/>
  </r>
  <r>
    <n v="2013"/>
    <s v="Bihar"/>
    <s v="Shahabad (now part of Bhojpur district)"/>
    <x v="0"/>
    <n v="493800"/>
    <n v="3423.03"/>
    <m/>
    <s v="High"/>
    <s v="Large"/>
    <x v="4"/>
    <s v="2010s"/>
    <s v="Cereal"/>
    <n v="6.9320170109356018E-3"/>
  </r>
  <r>
    <n v="2013"/>
    <s v="Bihar"/>
    <s v="Shahabad (now part of Bhojpur district)"/>
    <x v="1"/>
    <n v="6350"/>
    <n v="2074.02"/>
    <m/>
    <s v="Medium"/>
    <s v="Large"/>
    <x v="4"/>
    <s v="2010s"/>
    <s v="Cereal"/>
    <n v="0.32661732283464567"/>
  </r>
  <r>
    <n v="2013"/>
    <s v="Bihar"/>
    <s v="Shahabad (now part of Bhojpur district)"/>
    <x v="2"/>
    <n v="17070"/>
    <n v="1158.17"/>
    <m/>
    <s v="Medium"/>
    <s v="Large"/>
    <x v="4"/>
    <s v="2010s"/>
    <s v="Pulse"/>
    <n v="6.7848271821909792E-2"/>
  </r>
  <r>
    <n v="2014"/>
    <s v="Bihar"/>
    <s v="Shahabad (now part of Bhojpur district)"/>
    <x v="0"/>
    <n v="480880"/>
    <n v="3367.97"/>
    <m/>
    <s v="High"/>
    <s v="Large"/>
    <x v="4"/>
    <s v="2010s"/>
    <s v="Cereal"/>
    <n v="7.0037639327898849E-3"/>
  </r>
  <r>
    <n v="2014"/>
    <s v="Bihar"/>
    <s v="Shahabad (now part of Bhojpur district)"/>
    <x v="1"/>
    <n v="5240"/>
    <n v="2160.31"/>
    <m/>
    <s v="Medium"/>
    <s v="Large"/>
    <x v="4"/>
    <s v="2010s"/>
    <s v="Cereal"/>
    <n v="0.41227290076335876"/>
  </r>
  <r>
    <n v="2014"/>
    <s v="Bihar"/>
    <s v="Shahabad (now part of Bhojpur district)"/>
    <x v="2"/>
    <n v="14470"/>
    <n v="785.76"/>
    <m/>
    <s v="Low"/>
    <s v="Large"/>
    <x v="4"/>
    <s v="2010s"/>
    <s v="Pulse"/>
    <n v="5.4302695231513473E-2"/>
  </r>
  <r>
    <n v="2015"/>
    <s v="Bihar"/>
    <s v="Shahabad (now part of Bhojpur district)"/>
    <x v="0"/>
    <n v="477680"/>
    <n v="3361.18"/>
    <m/>
    <s v="High"/>
    <s v="Large"/>
    <x v="4"/>
    <s v="2010s"/>
    <s v="Cereal"/>
    <n v="7.0364679283202143E-3"/>
  </r>
  <r>
    <n v="2015"/>
    <s v="Bihar"/>
    <s v="Shahabad (now part of Bhojpur district)"/>
    <x v="1"/>
    <n v="8180"/>
    <n v="2442.54"/>
    <m/>
    <s v="Medium"/>
    <s v="Large"/>
    <x v="4"/>
    <s v="2010s"/>
    <s v="Cereal"/>
    <n v="0.29859902200488997"/>
  </r>
  <r>
    <n v="2015"/>
    <s v="Bihar"/>
    <s v="Shahabad (now part of Bhojpur district)"/>
    <x v="2"/>
    <n v="14400"/>
    <n v="918.06"/>
    <m/>
    <s v="Low"/>
    <s v="Large"/>
    <x v="4"/>
    <s v="2010s"/>
    <s v="Pulse"/>
    <n v="6.3754166666666667E-2"/>
  </r>
  <r>
    <n v="2016"/>
    <s v="Bihar"/>
    <s v="Shahabad (now part of Bhojpur district)"/>
    <x v="0"/>
    <n v="498150"/>
    <n v="3008.38"/>
    <m/>
    <s v="High"/>
    <s v="Large"/>
    <x v="4"/>
    <s v="2010s"/>
    <s v="Cereal"/>
    <n v="6.0391046873431702E-3"/>
  </r>
  <r>
    <n v="2016"/>
    <s v="Bihar"/>
    <s v="Shahabad (now part of Bhojpur district)"/>
    <x v="1"/>
    <n v="4340"/>
    <n v="2080.4499999999998"/>
    <m/>
    <s v="Medium"/>
    <s v="Medium"/>
    <x v="4"/>
    <s v="2010s"/>
    <s v="Cereal"/>
    <n v="0.47936635944700456"/>
  </r>
  <r>
    <n v="2016"/>
    <s v="Bihar"/>
    <s v="Shahabad (now part of Bhojpur district)"/>
    <x v="2"/>
    <n v="16110"/>
    <n v="1095.42"/>
    <m/>
    <s v="Medium"/>
    <s v="Large"/>
    <x v="4"/>
    <s v="2010s"/>
    <s v="Pulse"/>
    <n v="6.7996275605214151E-2"/>
  </r>
  <r>
    <n v="2017"/>
    <s v="Bihar"/>
    <s v="Shahabad (now part of Bhojpur district)"/>
    <x v="0"/>
    <n v="492740"/>
    <n v="3734.21"/>
    <m/>
    <s v="High"/>
    <s v="Large"/>
    <x v="4"/>
    <s v="2010s"/>
    <s v="Cereal"/>
    <n v="7.5784592279904209E-3"/>
  </r>
  <r>
    <n v="2017"/>
    <s v="Bihar"/>
    <s v="Shahabad (now part of Bhojpur district)"/>
    <x v="1"/>
    <n v="3660"/>
    <n v="2597.1"/>
    <m/>
    <s v="Medium"/>
    <s v="Medium"/>
    <x v="4"/>
    <s v="2010s"/>
    <s v="Cereal"/>
    <n v="0.7095901639344262"/>
  </r>
  <r>
    <n v="2017"/>
    <s v="Bihar"/>
    <s v="Shahabad (now part of Bhojpur district)"/>
    <x v="2"/>
    <n v="13660"/>
    <n v="1125.19"/>
    <m/>
    <s v="Medium"/>
    <s v="Large"/>
    <x v="4"/>
    <s v="2010s"/>
    <s v="Pulse"/>
    <n v="8.2371156661786238E-2"/>
  </r>
  <r>
    <n v="2008"/>
    <s v="Bihar"/>
    <s v="Gaya"/>
    <x v="0"/>
    <n v="442720"/>
    <n v="1678.51"/>
    <m/>
    <s v="Medium"/>
    <s v="Large"/>
    <x v="4"/>
    <s v="2000s"/>
    <s v="Cereal"/>
    <n v="3.7913579689194074E-3"/>
  </r>
  <r>
    <n v="2008"/>
    <s v="Bihar"/>
    <s v="Gaya"/>
    <x v="1"/>
    <n v="10090"/>
    <n v="1483.65"/>
    <m/>
    <s v="Medium"/>
    <s v="Large"/>
    <x v="4"/>
    <s v="2000s"/>
    <s v="Cereal"/>
    <n v="0.1470416253716551"/>
  </r>
  <r>
    <n v="2008"/>
    <s v="Bihar"/>
    <s v="Gaya"/>
    <x v="2"/>
    <n v="13890"/>
    <n v="956.08"/>
    <m/>
    <s v="Low"/>
    <s v="Large"/>
    <x v="4"/>
    <s v="2000s"/>
    <s v="Pulse"/>
    <n v="6.883225341972643E-2"/>
  </r>
  <r>
    <n v="2009"/>
    <s v="Bihar"/>
    <s v="Gaya"/>
    <x v="0"/>
    <n v="262550"/>
    <n v="1268.03"/>
    <m/>
    <s v="Medium"/>
    <s v="Large"/>
    <x v="4"/>
    <s v="2000s"/>
    <s v="Cereal"/>
    <n v="4.8296705389449628E-3"/>
  </r>
  <r>
    <n v="2009"/>
    <s v="Bihar"/>
    <s v="Gaya"/>
    <x v="1"/>
    <n v="9610"/>
    <n v="1860.56"/>
    <m/>
    <s v="Medium"/>
    <s v="Large"/>
    <x v="4"/>
    <s v="2000s"/>
    <s v="Cereal"/>
    <n v="0.19360665972944849"/>
  </r>
  <r>
    <n v="2009"/>
    <s v="Bihar"/>
    <s v="Gaya"/>
    <x v="2"/>
    <n v="15580"/>
    <n v="1022.46"/>
    <m/>
    <s v="Medium"/>
    <s v="Large"/>
    <x v="4"/>
    <s v="2000s"/>
    <s v="Pulse"/>
    <n v="6.562644415917844E-2"/>
  </r>
  <r>
    <n v="2010"/>
    <s v="Bihar"/>
    <s v="Gaya"/>
    <x v="0"/>
    <n v="256230"/>
    <n v="1320.77"/>
    <m/>
    <s v="Medium"/>
    <s v="Large"/>
    <x v="4"/>
    <s v="2010s"/>
    <s v="Cereal"/>
    <n v="5.1546267025719076E-3"/>
  </r>
  <r>
    <n v="2010"/>
    <s v="Bihar"/>
    <s v="Gaya"/>
    <x v="1"/>
    <n v="7790"/>
    <n v="2483.9499999999998"/>
    <m/>
    <s v="Medium"/>
    <s v="Large"/>
    <x v="4"/>
    <s v="2010s"/>
    <s v="Cereal"/>
    <n v="0.31886392811296532"/>
  </r>
  <r>
    <n v="2010"/>
    <s v="Bihar"/>
    <s v="Gaya"/>
    <x v="2"/>
    <n v="15390"/>
    <n v="939.57"/>
    <m/>
    <s v="Low"/>
    <s v="Large"/>
    <x v="4"/>
    <s v="2010s"/>
    <s v="Pulse"/>
    <n v="6.1050682261208578E-2"/>
  </r>
  <r>
    <n v="2011"/>
    <s v="Bihar"/>
    <s v="Gaya"/>
    <x v="0"/>
    <n v="410650"/>
    <n v="3148.86"/>
    <m/>
    <s v="High"/>
    <s v="Large"/>
    <x v="4"/>
    <s v="2010s"/>
    <s v="Cereal"/>
    <n v="7.6679897723121882E-3"/>
  </r>
  <r>
    <n v="2011"/>
    <s v="Bihar"/>
    <s v="Gaya"/>
    <x v="1"/>
    <n v="10600"/>
    <n v="2558.4899999999998"/>
    <m/>
    <s v="Medium"/>
    <s v="Large"/>
    <x v="4"/>
    <s v="2010s"/>
    <s v="Cereal"/>
    <n v="0.24136698113207544"/>
  </r>
  <r>
    <n v="2011"/>
    <s v="Bihar"/>
    <s v="Gaya"/>
    <x v="2"/>
    <n v="16270"/>
    <n v="1200.3699999999999"/>
    <m/>
    <s v="Medium"/>
    <s v="Large"/>
    <x v="4"/>
    <s v="2010s"/>
    <s v="Pulse"/>
    <n v="7.3778119237861081E-2"/>
  </r>
  <r>
    <n v="2012"/>
    <s v="Bihar"/>
    <s v="Gaya"/>
    <x v="0"/>
    <n v="450170"/>
    <n v="3330.79"/>
    <m/>
    <s v="High"/>
    <s v="Large"/>
    <x v="4"/>
    <s v="2010s"/>
    <s v="Cereal"/>
    <n v="7.3989603927405202E-3"/>
  </r>
  <r>
    <n v="2012"/>
    <s v="Bihar"/>
    <s v="Gaya"/>
    <x v="1"/>
    <n v="10460"/>
    <n v="3654.88"/>
    <m/>
    <s v="High"/>
    <s v="Large"/>
    <x v="4"/>
    <s v="2010s"/>
    <s v="Cereal"/>
    <n v="0.349414913957935"/>
  </r>
  <r>
    <n v="2012"/>
    <s v="Bihar"/>
    <s v="Gaya"/>
    <x v="2"/>
    <n v="15910"/>
    <n v="1395.98"/>
    <m/>
    <s v="Medium"/>
    <s v="Large"/>
    <x v="4"/>
    <s v="2010s"/>
    <s v="Pulse"/>
    <n v="8.7742300439974857E-2"/>
  </r>
  <r>
    <n v="2013"/>
    <s v="Bihar"/>
    <s v="Gaya"/>
    <x v="0"/>
    <n v="333230"/>
    <n v="2893.98"/>
    <m/>
    <s v="Medium"/>
    <s v="Large"/>
    <x v="4"/>
    <s v="2010s"/>
    <s v="Cereal"/>
    <n v="8.6846322359931585E-3"/>
  </r>
  <r>
    <n v="2013"/>
    <s v="Bihar"/>
    <s v="Gaya"/>
    <x v="1"/>
    <n v="12460"/>
    <n v="2969.5"/>
    <m/>
    <s v="Medium"/>
    <s v="Large"/>
    <x v="4"/>
    <s v="2010s"/>
    <s v="Cereal"/>
    <n v="0.23832263242375601"/>
  </r>
  <r>
    <n v="2013"/>
    <s v="Bihar"/>
    <s v="Gaya"/>
    <x v="2"/>
    <n v="17350"/>
    <n v="876.08"/>
    <m/>
    <s v="Low"/>
    <s v="Large"/>
    <x v="4"/>
    <s v="2010s"/>
    <s v="Pulse"/>
    <n v="5.0494524495677234E-2"/>
  </r>
  <r>
    <n v="2014"/>
    <s v="Bihar"/>
    <s v="Gaya"/>
    <x v="0"/>
    <n v="408540"/>
    <n v="3493.54"/>
    <m/>
    <s v="High"/>
    <s v="Large"/>
    <x v="4"/>
    <s v="2010s"/>
    <s v="Cereal"/>
    <n v="8.5512801684045625E-3"/>
  </r>
  <r>
    <n v="2014"/>
    <s v="Bihar"/>
    <s v="Gaya"/>
    <x v="1"/>
    <n v="10800"/>
    <n v="2416.67"/>
    <m/>
    <s v="Medium"/>
    <s v="Large"/>
    <x v="4"/>
    <s v="2010s"/>
    <s v="Cereal"/>
    <n v="0.22376574074074074"/>
  </r>
  <r>
    <n v="2014"/>
    <s v="Bihar"/>
    <s v="Gaya"/>
    <x v="2"/>
    <n v="17540"/>
    <n v="942.99"/>
    <m/>
    <s v="Low"/>
    <s v="Large"/>
    <x v="4"/>
    <s v="2010s"/>
    <s v="Pulse"/>
    <n v="5.3762257696693273E-2"/>
  </r>
  <r>
    <n v="2015"/>
    <s v="Bihar"/>
    <s v="Gaya"/>
    <x v="0"/>
    <n v="388340"/>
    <n v="2929.6"/>
    <m/>
    <s v="Medium"/>
    <s v="Large"/>
    <x v="4"/>
    <s v="2010s"/>
    <s v="Cereal"/>
    <n v="7.5439048256682288E-3"/>
  </r>
  <r>
    <n v="2015"/>
    <s v="Bihar"/>
    <s v="Gaya"/>
    <x v="1"/>
    <n v="8650"/>
    <n v="4050.87"/>
    <m/>
    <s v="High"/>
    <s v="Large"/>
    <x v="4"/>
    <s v="2010s"/>
    <s v="Cereal"/>
    <n v="0.46830867052023117"/>
  </r>
  <r>
    <n v="2015"/>
    <s v="Bihar"/>
    <s v="Gaya"/>
    <x v="2"/>
    <n v="15820"/>
    <n v="1018.96"/>
    <m/>
    <s v="Medium"/>
    <s v="Large"/>
    <x v="4"/>
    <s v="2010s"/>
    <s v="Pulse"/>
    <n v="6.4409608091024029E-2"/>
  </r>
  <r>
    <n v="2016"/>
    <s v="Bihar"/>
    <s v="Gaya"/>
    <x v="0"/>
    <n v="420090"/>
    <n v="3424.65"/>
    <m/>
    <s v="High"/>
    <s v="Large"/>
    <x v="4"/>
    <s v="2010s"/>
    <s v="Cereal"/>
    <n v="8.1521816753552818E-3"/>
  </r>
  <r>
    <n v="2016"/>
    <s v="Bihar"/>
    <s v="Gaya"/>
    <x v="1"/>
    <n v="8020"/>
    <n v="3233.36"/>
    <m/>
    <s v="High"/>
    <s v="Large"/>
    <x v="4"/>
    <s v="2010s"/>
    <s v="Cereal"/>
    <n v="0.40316209476309228"/>
  </r>
  <r>
    <n v="2016"/>
    <s v="Bihar"/>
    <s v="Gaya"/>
    <x v="2"/>
    <n v="16770"/>
    <n v="1063.46"/>
    <m/>
    <s v="Medium"/>
    <s v="Large"/>
    <x v="4"/>
    <s v="2010s"/>
    <s v="Pulse"/>
    <n v="6.3414430530709609E-2"/>
  </r>
  <r>
    <n v="2017"/>
    <s v="Bihar"/>
    <s v="Gaya"/>
    <x v="0"/>
    <n v="433190"/>
    <n v="3475.97"/>
    <m/>
    <s v="High"/>
    <s v="Large"/>
    <x v="4"/>
    <s v="2010s"/>
    <s v="Cereal"/>
    <n v="8.0241233638818996E-3"/>
  </r>
  <r>
    <n v="2017"/>
    <s v="Bihar"/>
    <s v="Gaya"/>
    <x v="1"/>
    <n v="5170"/>
    <n v="3394.16"/>
    <m/>
    <s v="High"/>
    <s v="Large"/>
    <x v="4"/>
    <s v="2010s"/>
    <s v="Cereal"/>
    <n v="0.65651063829787226"/>
  </r>
  <r>
    <n v="2017"/>
    <s v="Bihar"/>
    <s v="Gaya"/>
    <x v="2"/>
    <n v="16600"/>
    <n v="1234.23"/>
    <m/>
    <s v="Medium"/>
    <s v="Large"/>
    <x v="4"/>
    <s v="2010s"/>
    <s v="Pulse"/>
    <n v="7.4351204819277109E-2"/>
  </r>
  <r>
    <n v="2008"/>
    <s v="Jharkhand"/>
    <s v="Hazaribagh"/>
    <x v="0"/>
    <n v="167220"/>
    <n v="1626.71"/>
    <m/>
    <s v="Medium"/>
    <s v="Large"/>
    <x v="4"/>
    <s v="2000s"/>
    <s v="Cereal"/>
    <n v="9.7279631623011596E-3"/>
  </r>
  <r>
    <n v="2008"/>
    <s v="Jharkhand"/>
    <s v="Hazaribagh"/>
    <x v="1"/>
    <n v="17040"/>
    <n v="691.58"/>
    <m/>
    <s v="Low"/>
    <s v="Large"/>
    <x v="4"/>
    <s v="2000s"/>
    <s v="Cereal"/>
    <n v="4.0585680751173712E-2"/>
  </r>
  <r>
    <n v="2008"/>
    <s v="Jharkhand"/>
    <s v="Hazaribagh"/>
    <x v="2"/>
    <n v="2590"/>
    <n v="1085.05"/>
    <m/>
    <s v="Medium"/>
    <s v="Medium"/>
    <x v="4"/>
    <s v="2000s"/>
    <s v="Pulse"/>
    <n v="0.41893822393822394"/>
  </r>
  <r>
    <n v="2009"/>
    <s v="Jharkhand"/>
    <s v="Hazaribagh"/>
    <x v="0"/>
    <n v="95260"/>
    <n v="613.52"/>
    <m/>
    <s v="Low"/>
    <s v="Large"/>
    <x v="4"/>
    <s v="2000s"/>
    <s v="Cereal"/>
    <n v="6.4404786899013222E-3"/>
  </r>
  <r>
    <n v="2009"/>
    <s v="Jharkhand"/>
    <s v="Hazaribagh"/>
    <x v="1"/>
    <n v="12410"/>
    <n v="683.53"/>
    <m/>
    <s v="Low"/>
    <s v="Large"/>
    <x v="4"/>
    <s v="2000s"/>
    <s v="Cereal"/>
    <n v="5.507896857373086E-2"/>
  </r>
  <r>
    <n v="2009"/>
    <s v="Jharkhand"/>
    <s v="Hazaribagh"/>
    <x v="2"/>
    <n v="2540"/>
    <n v="834.65"/>
    <m/>
    <s v="Low"/>
    <s v="Medium"/>
    <x v="4"/>
    <s v="2000s"/>
    <s v="Pulse"/>
    <n v="0.32860236220472439"/>
  </r>
  <r>
    <n v="2010"/>
    <s v="Jharkhand"/>
    <s v="Hazaribagh"/>
    <x v="0"/>
    <n v="89570"/>
    <n v="828.43"/>
    <m/>
    <s v="Low"/>
    <s v="Large"/>
    <x v="4"/>
    <s v="2010s"/>
    <s v="Cereal"/>
    <n v="9.2489672881545162E-3"/>
  </r>
  <r>
    <n v="2010"/>
    <s v="Jharkhand"/>
    <s v="Hazaribagh"/>
    <x v="1"/>
    <n v="15530"/>
    <n v="818.24"/>
    <m/>
    <s v="Low"/>
    <s v="Large"/>
    <x v="4"/>
    <s v="2010s"/>
    <s v="Cereal"/>
    <n v="5.2687701223438507E-2"/>
  </r>
  <r>
    <n v="2010"/>
    <s v="Jharkhand"/>
    <s v="Hazaribagh"/>
    <x v="2"/>
    <n v="2950"/>
    <n v="557.69000000000005"/>
    <m/>
    <s v="Low"/>
    <s v="Medium"/>
    <x v="4"/>
    <s v="2010s"/>
    <s v="Pulse"/>
    <n v="0.18904745762711866"/>
  </r>
  <r>
    <n v="2011"/>
    <s v="Jharkhand"/>
    <s v="Hazaribagh"/>
    <x v="0"/>
    <n v="129170"/>
    <n v="2221.56"/>
    <m/>
    <s v="Medium"/>
    <s v="Large"/>
    <x v="4"/>
    <s v="2010s"/>
    <s v="Cereal"/>
    <n v="1.7198730355345668E-2"/>
  </r>
  <r>
    <n v="2011"/>
    <s v="Jharkhand"/>
    <s v="Hazaribagh"/>
    <x v="1"/>
    <n v="14830"/>
    <n v="1285.55"/>
    <m/>
    <s v="Medium"/>
    <s v="Large"/>
    <x v="4"/>
    <s v="2010s"/>
    <s v="Cereal"/>
    <n v="8.668577208361429E-2"/>
  </r>
  <r>
    <n v="2011"/>
    <s v="Jharkhand"/>
    <s v="Hazaribagh"/>
    <x v="2"/>
    <n v="2480"/>
    <n v="1118.0999999999999"/>
    <m/>
    <s v="Medium"/>
    <s v="Medium"/>
    <x v="4"/>
    <s v="2010s"/>
    <s v="Pulse"/>
    <n v="0.45084677419354835"/>
  </r>
  <r>
    <n v="2012"/>
    <s v="Jharkhand"/>
    <s v="Hazaribagh"/>
    <x v="0"/>
    <n v="136420"/>
    <n v="1847.61"/>
    <m/>
    <s v="Medium"/>
    <s v="Large"/>
    <x v="4"/>
    <s v="2010s"/>
    <s v="Cereal"/>
    <n v="1.3543542002638909E-2"/>
  </r>
  <r>
    <n v="2012"/>
    <s v="Jharkhand"/>
    <s v="Hazaribagh"/>
    <x v="1"/>
    <n v="16700"/>
    <n v="1460.21"/>
    <m/>
    <s v="Medium"/>
    <s v="Large"/>
    <x v="4"/>
    <s v="2010s"/>
    <s v="Cereal"/>
    <n v="8.743772455089821E-2"/>
  </r>
  <r>
    <n v="2012"/>
    <s v="Jharkhand"/>
    <s v="Hazaribagh"/>
    <x v="2"/>
    <n v="3360"/>
    <n v="1198.42"/>
    <m/>
    <s v="Medium"/>
    <s v="Medium"/>
    <x v="4"/>
    <s v="2010s"/>
    <s v="Pulse"/>
    <n v="0.35667261904761904"/>
  </r>
  <r>
    <n v="2013"/>
    <s v="Jharkhand"/>
    <s v="Hazaribagh"/>
    <x v="0"/>
    <n v="169330"/>
    <n v="2454.89"/>
    <m/>
    <s v="Medium"/>
    <s v="Large"/>
    <x v="4"/>
    <s v="2010s"/>
    <s v="Cereal"/>
    <n v="1.44976672769149E-2"/>
  </r>
  <r>
    <n v="2013"/>
    <s v="Jharkhand"/>
    <s v="Hazaribagh"/>
    <x v="1"/>
    <n v="12070"/>
    <n v="2018.22"/>
    <m/>
    <s v="Medium"/>
    <s v="Large"/>
    <x v="4"/>
    <s v="2010s"/>
    <s v="Cereal"/>
    <n v="0.1672096106048053"/>
  </r>
  <r>
    <n v="2013"/>
    <s v="Jharkhand"/>
    <s v="Hazaribagh"/>
    <x v="2"/>
    <n v="4690"/>
    <n v="1229.74"/>
    <m/>
    <s v="Medium"/>
    <s v="Medium"/>
    <x v="4"/>
    <s v="2010s"/>
    <s v="Pulse"/>
    <n v="0.26220469083155651"/>
  </r>
  <r>
    <n v="2014"/>
    <s v="Jharkhand"/>
    <s v="Hazaribagh"/>
    <x v="0"/>
    <n v="116670"/>
    <n v="2486.4699999999998"/>
    <m/>
    <s v="Medium"/>
    <s v="Large"/>
    <x v="4"/>
    <s v="2010s"/>
    <s v="Cereal"/>
    <n v="2.131199108596897E-2"/>
  </r>
  <r>
    <n v="2014"/>
    <s v="Jharkhand"/>
    <s v="Hazaribagh"/>
    <x v="1"/>
    <n v="20790"/>
    <n v="2815.27"/>
    <m/>
    <s v="Medium"/>
    <s v="Large"/>
    <x v="4"/>
    <s v="2010s"/>
    <s v="Cereal"/>
    <n v="0.1354146224146224"/>
  </r>
  <r>
    <n v="2014"/>
    <s v="Jharkhand"/>
    <s v="Hazaribagh"/>
    <x v="2"/>
    <n v="3450"/>
    <n v="1015.46"/>
    <m/>
    <s v="Medium"/>
    <s v="Medium"/>
    <x v="4"/>
    <s v="2010s"/>
    <s v="Pulse"/>
    <n v="0.294336231884058"/>
  </r>
  <r>
    <n v="2015"/>
    <s v="Jharkhand"/>
    <s v="Hazaribagh"/>
    <x v="0"/>
    <n v="182450"/>
    <n v="1052.1300000000001"/>
    <m/>
    <s v="Medium"/>
    <s v="Large"/>
    <x v="4"/>
    <s v="2010s"/>
    <s v="Cereal"/>
    <n v="5.7666758015894768E-3"/>
  </r>
  <r>
    <n v="2015"/>
    <s v="Jharkhand"/>
    <s v="Hazaribagh"/>
    <x v="1"/>
    <n v="17830"/>
    <n v="923.64"/>
    <m/>
    <s v="Low"/>
    <s v="Large"/>
    <x v="4"/>
    <s v="2010s"/>
    <s v="Cereal"/>
    <n v="5.180257992148065E-2"/>
  </r>
  <r>
    <n v="2015"/>
    <s v="Jharkhand"/>
    <s v="Hazaribagh"/>
    <x v="2"/>
    <n v="9360"/>
    <n v="839.45"/>
    <m/>
    <s v="Low"/>
    <s v="Large"/>
    <x v="4"/>
    <s v="2010s"/>
    <s v="Pulse"/>
    <n v="8.9684829059829066E-2"/>
  </r>
  <r>
    <n v="2016"/>
    <s v="Jharkhand"/>
    <s v="Hazaribagh"/>
    <x v="0"/>
    <n v="182110"/>
    <n v="2135.06"/>
    <m/>
    <s v="Medium"/>
    <s v="Large"/>
    <x v="4"/>
    <s v="2010s"/>
    <s v="Cereal"/>
    <n v="1.1724012959200484E-2"/>
  </r>
  <r>
    <n v="2016"/>
    <s v="Jharkhand"/>
    <s v="Hazaribagh"/>
    <x v="1"/>
    <n v="31310"/>
    <n v="2168.13"/>
    <m/>
    <s v="Medium"/>
    <s v="Large"/>
    <x v="4"/>
    <s v="2010s"/>
    <s v="Cereal"/>
    <n v="6.9247205365697867E-2"/>
  </r>
  <r>
    <n v="2016"/>
    <s v="Jharkhand"/>
    <s v="Hazaribagh"/>
    <x v="2"/>
    <n v="9180"/>
    <n v="785.25"/>
    <m/>
    <s v="Low"/>
    <s v="Large"/>
    <x v="4"/>
    <s v="2010s"/>
    <s v="Pulse"/>
    <n v="8.5539215686274511E-2"/>
  </r>
  <r>
    <n v="2017"/>
    <s v="Jharkhand"/>
    <s v="Hazaribagh"/>
    <x v="0"/>
    <n v="266020"/>
    <n v="2006.23"/>
    <m/>
    <s v="Medium"/>
    <s v="Large"/>
    <x v="4"/>
    <s v="2010s"/>
    <s v="Cereal"/>
    <n v="7.5416510036839333E-3"/>
  </r>
  <r>
    <n v="2017"/>
    <s v="Jharkhand"/>
    <s v="Hazaribagh"/>
    <x v="1"/>
    <n v="64330"/>
    <n v="2168.46"/>
    <m/>
    <s v="Medium"/>
    <s v="Large"/>
    <x v="4"/>
    <s v="2010s"/>
    <s v="Cereal"/>
    <n v="3.3708378672470077E-2"/>
  </r>
  <r>
    <n v="2017"/>
    <s v="Jharkhand"/>
    <s v="Hazaribagh"/>
    <x v="2"/>
    <n v="61760"/>
    <n v="1405.27"/>
    <m/>
    <s v="Medium"/>
    <s v="Large"/>
    <x v="4"/>
    <s v="2010s"/>
    <s v="Pulse"/>
    <n v="2.275372409326425E-2"/>
  </r>
  <r>
    <n v="2008"/>
    <s v="Jharkhand"/>
    <s v="Dhanbad"/>
    <x v="0"/>
    <n v="34410"/>
    <n v="2032.34"/>
    <m/>
    <s v="Medium"/>
    <s v="Large"/>
    <x v="4"/>
    <s v="2000s"/>
    <s v="Cereal"/>
    <n v="5.9062481836675382E-2"/>
  </r>
  <r>
    <n v="2008"/>
    <s v="Jharkhand"/>
    <s v="Dhanbad"/>
    <x v="1"/>
    <n v="2360"/>
    <n v="743.88"/>
    <m/>
    <s v="Low"/>
    <s v="Medium"/>
    <x v="4"/>
    <s v="2000s"/>
    <s v="Cereal"/>
    <n v="0.3152033898305085"/>
  </r>
  <r>
    <n v="2009"/>
    <s v="Jharkhand"/>
    <s v="Dhanbad"/>
    <x v="0"/>
    <n v="15930"/>
    <n v="977.1"/>
    <m/>
    <s v="Low"/>
    <s v="Large"/>
    <x v="4"/>
    <s v="2000s"/>
    <s v="Cereal"/>
    <n v="6.1337099811676087E-2"/>
  </r>
  <r>
    <n v="2009"/>
    <s v="Jharkhand"/>
    <s v="Dhanbad"/>
    <x v="1"/>
    <n v="1310"/>
    <n v="287.02999999999997"/>
    <m/>
    <s v="Low"/>
    <s v="Medium"/>
    <x v="4"/>
    <s v="2000s"/>
    <s v="Cereal"/>
    <n v="0.2191068702290076"/>
  </r>
  <r>
    <n v="2009"/>
    <s v="Jharkhand"/>
    <s v="Dhanbad"/>
    <x v="2"/>
    <n v="10"/>
    <n v="1000"/>
    <m/>
    <s v="Medium"/>
    <s v="Small"/>
    <x v="4"/>
    <s v="2000s"/>
    <s v="Pulse"/>
    <n v="100"/>
  </r>
  <r>
    <n v="2010"/>
    <s v="Jharkhand"/>
    <s v="Dhanbad"/>
    <x v="0"/>
    <n v="10780"/>
    <n v="1222.4000000000001"/>
    <m/>
    <s v="Medium"/>
    <s v="Large"/>
    <x v="4"/>
    <s v="2010s"/>
    <s v="Cereal"/>
    <n v="0.11339517625231912"/>
  </r>
  <r>
    <n v="2010"/>
    <s v="Jharkhand"/>
    <s v="Dhanbad"/>
    <x v="1"/>
    <n v="1080"/>
    <n v="660.29"/>
    <m/>
    <s v="Low"/>
    <s v="Medium"/>
    <x v="4"/>
    <s v="2010s"/>
    <s v="Cereal"/>
    <n v="0.61137962962962955"/>
  </r>
  <r>
    <n v="2010"/>
    <s v="Jharkhand"/>
    <s v="Dhanbad"/>
    <x v="2"/>
    <n v="10"/>
    <n v="500"/>
    <m/>
    <s v="Low"/>
    <s v="Small"/>
    <x v="4"/>
    <s v="2010s"/>
    <s v="Pulse"/>
    <n v="50"/>
  </r>
  <r>
    <n v="2011"/>
    <s v="Jharkhand"/>
    <s v="Dhanbad"/>
    <x v="0"/>
    <n v="20390"/>
    <n v="2833.67"/>
    <m/>
    <s v="Medium"/>
    <s v="Large"/>
    <x v="4"/>
    <s v="2010s"/>
    <s v="Cereal"/>
    <n v="0.13897351642962236"/>
  </r>
  <r>
    <n v="2011"/>
    <s v="Jharkhand"/>
    <s v="Dhanbad"/>
    <x v="1"/>
    <n v="1230"/>
    <n v="1264.52"/>
    <m/>
    <s v="Medium"/>
    <s v="Medium"/>
    <x v="4"/>
    <s v="2010s"/>
    <s v="Cereal"/>
    <n v="1.0280650406504064"/>
  </r>
  <r>
    <n v="2011"/>
    <s v="Jharkhand"/>
    <s v="Dhanbad"/>
    <x v="2"/>
    <n v="20"/>
    <n v="800"/>
    <m/>
    <s v="Low"/>
    <s v="Small"/>
    <x v="4"/>
    <s v="2010s"/>
    <s v="Pulse"/>
    <n v="40"/>
  </r>
  <r>
    <n v="2012"/>
    <s v="Jharkhand"/>
    <s v="Dhanbad"/>
    <x v="0"/>
    <n v="23180"/>
    <n v="1812.76"/>
    <m/>
    <s v="Medium"/>
    <s v="Large"/>
    <x v="4"/>
    <s v="2010s"/>
    <s v="Cereal"/>
    <n v="7.8203623813632439E-2"/>
  </r>
  <r>
    <n v="2012"/>
    <s v="Jharkhand"/>
    <s v="Dhanbad"/>
    <x v="1"/>
    <n v="1000"/>
    <n v="994.3"/>
    <m/>
    <s v="Low"/>
    <s v="Medium"/>
    <x v="4"/>
    <s v="2010s"/>
    <s v="Cereal"/>
    <n v="0.99429999999999996"/>
  </r>
  <r>
    <n v="2012"/>
    <s v="Jharkhand"/>
    <s v="Dhanbad"/>
    <x v="2"/>
    <n v="20"/>
    <n v="1165.83"/>
    <m/>
    <s v="Medium"/>
    <s v="Small"/>
    <x v="4"/>
    <s v="2010s"/>
    <s v="Pulse"/>
    <n v="58.291499999999999"/>
  </r>
  <r>
    <n v="2013"/>
    <s v="Jharkhand"/>
    <s v="Dhanbad"/>
    <x v="0"/>
    <n v="22100"/>
    <n v="2702.9"/>
    <m/>
    <s v="Medium"/>
    <s v="Large"/>
    <x v="4"/>
    <s v="2010s"/>
    <s v="Cereal"/>
    <n v="0.12230316742081448"/>
  </r>
  <r>
    <n v="2013"/>
    <s v="Jharkhand"/>
    <s v="Dhanbad"/>
    <x v="1"/>
    <n v="360"/>
    <n v="1214.81"/>
    <m/>
    <s v="Medium"/>
    <s v="Small"/>
    <x v="4"/>
    <s v="2010s"/>
    <s v="Cereal"/>
    <n v="3.3744722222222219"/>
  </r>
  <r>
    <n v="2014"/>
    <s v="Jharkhand"/>
    <s v="Dhanbad"/>
    <x v="0"/>
    <n v="20850"/>
    <n v="2539.25"/>
    <m/>
    <s v="Medium"/>
    <s v="Large"/>
    <x v="4"/>
    <s v="2010s"/>
    <s v="Cereal"/>
    <n v="0.12178657074340528"/>
  </r>
  <r>
    <n v="2014"/>
    <s v="Jharkhand"/>
    <s v="Dhanbad"/>
    <x v="1"/>
    <n v="1210"/>
    <n v="1208.8699999999999"/>
    <m/>
    <s v="Medium"/>
    <s v="Medium"/>
    <x v="4"/>
    <s v="2010s"/>
    <s v="Cereal"/>
    <n v="0.99906611570247927"/>
  </r>
  <r>
    <n v="2014"/>
    <s v="Jharkhand"/>
    <s v="Dhanbad"/>
    <x v="2"/>
    <n v="20"/>
    <n v="1400"/>
    <m/>
    <s v="Medium"/>
    <s v="Small"/>
    <x v="4"/>
    <s v="2010s"/>
    <s v="Pulse"/>
    <n v="70"/>
  </r>
  <r>
    <n v="2015"/>
    <s v="Jharkhand"/>
    <s v="Dhanbad"/>
    <x v="0"/>
    <n v="15150"/>
    <n v="1048.07"/>
    <m/>
    <s v="Medium"/>
    <s v="Large"/>
    <x v="4"/>
    <s v="2010s"/>
    <s v="Cereal"/>
    <n v="6.9179537953795375E-2"/>
  </r>
  <r>
    <n v="2015"/>
    <s v="Jharkhand"/>
    <s v="Dhanbad"/>
    <x v="1"/>
    <n v="1010"/>
    <n v="912.28"/>
    <m/>
    <s v="Low"/>
    <s v="Medium"/>
    <x v="4"/>
    <s v="2010s"/>
    <s v="Cereal"/>
    <n v="0.90324752475247527"/>
  </r>
  <r>
    <n v="2015"/>
    <s v="Jharkhand"/>
    <s v="Dhanbad"/>
    <x v="2"/>
    <n v="20"/>
    <n v="1200"/>
    <m/>
    <s v="Medium"/>
    <s v="Small"/>
    <x v="4"/>
    <s v="2010s"/>
    <s v="Pulse"/>
    <n v="60"/>
  </r>
  <r>
    <n v="2016"/>
    <s v="Jharkhand"/>
    <s v="Dhanbad"/>
    <x v="0"/>
    <n v="20330"/>
    <n v="1568.31"/>
    <m/>
    <s v="Medium"/>
    <s v="Large"/>
    <x v="4"/>
    <s v="2010s"/>
    <s v="Cereal"/>
    <n v="7.7142646335464832E-2"/>
  </r>
  <r>
    <n v="2016"/>
    <s v="Jharkhand"/>
    <s v="Dhanbad"/>
    <x v="1"/>
    <n v="1010"/>
    <n v="901.04"/>
    <m/>
    <s v="Low"/>
    <s v="Medium"/>
    <x v="4"/>
    <s v="2010s"/>
    <s v="Cereal"/>
    <n v="0.89211881188118813"/>
  </r>
  <r>
    <n v="2016"/>
    <s v="Jharkhand"/>
    <s v="Dhanbad"/>
    <x v="2"/>
    <n v="10"/>
    <n v="1205.7"/>
    <m/>
    <s v="Medium"/>
    <s v="Small"/>
    <x v="4"/>
    <s v="2010s"/>
    <s v="Pulse"/>
    <n v="120.57000000000001"/>
  </r>
  <r>
    <n v="2017"/>
    <s v="Jharkhand"/>
    <s v="Dhanbad"/>
    <x v="0"/>
    <n v="53280"/>
    <n v="2129.71"/>
    <m/>
    <s v="Medium"/>
    <s v="Large"/>
    <x v="4"/>
    <s v="2010s"/>
    <s v="Cereal"/>
    <n v="3.9972034534534538E-2"/>
  </r>
  <r>
    <n v="2017"/>
    <s v="Jharkhand"/>
    <s v="Dhanbad"/>
    <x v="1"/>
    <n v="4950"/>
    <n v="2324.0100000000002"/>
    <m/>
    <s v="Medium"/>
    <s v="Medium"/>
    <x v="4"/>
    <s v="2010s"/>
    <s v="Cereal"/>
    <n v="0.46949696969696975"/>
  </r>
  <r>
    <n v="2017"/>
    <s v="Jharkhand"/>
    <s v="Dhanbad"/>
    <x v="2"/>
    <n v="7040"/>
    <n v="1457.96"/>
    <m/>
    <s v="Medium"/>
    <s v="Large"/>
    <x v="4"/>
    <s v="2010s"/>
    <s v="Pulse"/>
    <n v="0.20709659090909091"/>
  </r>
  <r>
    <n v="2008"/>
    <s v="Jharkhand"/>
    <s v="Palamau"/>
    <x v="0"/>
    <n v="59070"/>
    <n v="4286.4399999999996"/>
    <m/>
    <s v="High"/>
    <s v="Large"/>
    <x v="4"/>
    <s v="2000s"/>
    <s v="Cereal"/>
    <n v="7.2565430844760442E-2"/>
  </r>
  <r>
    <n v="2008"/>
    <s v="Jharkhand"/>
    <s v="Palamau"/>
    <x v="1"/>
    <n v="21700"/>
    <n v="971.43"/>
    <m/>
    <s v="Low"/>
    <s v="Large"/>
    <x v="4"/>
    <s v="2000s"/>
    <s v="Cereal"/>
    <n v="4.4766359447004606E-2"/>
  </r>
  <r>
    <n v="2008"/>
    <s v="Jharkhand"/>
    <s v="Palamau"/>
    <x v="2"/>
    <n v="8080"/>
    <n v="680.69"/>
    <m/>
    <s v="Low"/>
    <s v="Large"/>
    <x v="4"/>
    <s v="2000s"/>
    <s v="Pulse"/>
    <n v="8.4243811881188124E-2"/>
  </r>
  <r>
    <n v="2009"/>
    <s v="Jharkhand"/>
    <s v="Palamau"/>
    <x v="0"/>
    <n v="44840"/>
    <n v="598.13"/>
    <m/>
    <s v="Low"/>
    <s v="Large"/>
    <x v="4"/>
    <s v="2000s"/>
    <s v="Cereal"/>
    <n v="1.3339206066012488E-2"/>
  </r>
  <r>
    <n v="2009"/>
    <s v="Jharkhand"/>
    <s v="Palamau"/>
    <x v="1"/>
    <n v="18830"/>
    <n v="693.57"/>
    <m/>
    <s v="Low"/>
    <s v="Large"/>
    <x v="4"/>
    <s v="2000s"/>
    <s v="Cereal"/>
    <n v="3.6833244822092409E-2"/>
  </r>
  <r>
    <n v="2009"/>
    <s v="Jharkhand"/>
    <s v="Palamau"/>
    <x v="2"/>
    <n v="5670"/>
    <n v="684.3"/>
    <m/>
    <s v="Low"/>
    <s v="Large"/>
    <x v="4"/>
    <s v="2000s"/>
    <s v="Pulse"/>
    <n v="0.12068783068783068"/>
  </r>
  <r>
    <n v="2010"/>
    <s v="Jharkhand"/>
    <s v="Palamau"/>
    <x v="0"/>
    <n v="55500"/>
    <n v="530.99"/>
    <m/>
    <s v="Low"/>
    <s v="Large"/>
    <x v="4"/>
    <s v="2010s"/>
    <s v="Cereal"/>
    <n v="9.5673873873873879E-3"/>
  </r>
  <r>
    <n v="2010"/>
    <s v="Jharkhand"/>
    <s v="Palamau"/>
    <x v="1"/>
    <n v="21330"/>
    <n v="660.1"/>
    <m/>
    <s v="Low"/>
    <s v="Large"/>
    <x v="4"/>
    <s v="2010s"/>
    <s v="Cereal"/>
    <n v="3.0947022972339429E-2"/>
  </r>
  <r>
    <n v="2010"/>
    <s v="Jharkhand"/>
    <s v="Palamau"/>
    <x v="2"/>
    <n v="5750"/>
    <n v="633.04"/>
    <m/>
    <s v="Low"/>
    <s v="Large"/>
    <x v="4"/>
    <s v="2010s"/>
    <s v="Pulse"/>
    <n v="0.11009391304347825"/>
  </r>
  <r>
    <n v="2011"/>
    <s v="Jharkhand"/>
    <s v="Palamau"/>
    <x v="0"/>
    <n v="69970"/>
    <n v="1960.84"/>
    <m/>
    <s v="Medium"/>
    <s v="Large"/>
    <x v="4"/>
    <s v="2010s"/>
    <s v="Cereal"/>
    <n v="2.8024010290124336E-2"/>
  </r>
  <r>
    <n v="2011"/>
    <s v="Jharkhand"/>
    <s v="Palamau"/>
    <x v="1"/>
    <n v="22760"/>
    <n v="1106.77"/>
    <m/>
    <s v="Medium"/>
    <s v="Large"/>
    <x v="4"/>
    <s v="2010s"/>
    <s v="Cereal"/>
    <n v="4.862785588752197E-2"/>
  </r>
  <r>
    <n v="2011"/>
    <s v="Jharkhand"/>
    <s v="Palamau"/>
    <x v="2"/>
    <n v="6850"/>
    <n v="929.93"/>
    <m/>
    <s v="Low"/>
    <s v="Large"/>
    <x v="4"/>
    <s v="2010s"/>
    <s v="Pulse"/>
    <n v="0.13575620437956204"/>
  </r>
  <r>
    <n v="2012"/>
    <s v="Jharkhand"/>
    <s v="Palamau"/>
    <x v="0"/>
    <n v="96260"/>
    <n v="2174.7399999999998"/>
    <m/>
    <s v="Medium"/>
    <s v="Large"/>
    <x v="4"/>
    <s v="2010s"/>
    <s v="Cereal"/>
    <n v="2.2592354041138581E-2"/>
  </r>
  <r>
    <n v="2012"/>
    <s v="Jharkhand"/>
    <s v="Palamau"/>
    <x v="1"/>
    <n v="41070"/>
    <n v="887.27"/>
    <m/>
    <s v="Low"/>
    <s v="Large"/>
    <x v="4"/>
    <s v="2010s"/>
    <s v="Cereal"/>
    <n v="2.1603847090333576E-2"/>
  </r>
  <r>
    <n v="2012"/>
    <s v="Jharkhand"/>
    <s v="Palamau"/>
    <x v="2"/>
    <n v="13070"/>
    <n v="1053.56"/>
    <m/>
    <s v="Medium"/>
    <s v="Large"/>
    <x v="4"/>
    <s v="2010s"/>
    <s v="Pulse"/>
    <n v="8.060902830910481E-2"/>
  </r>
  <r>
    <n v="2013"/>
    <s v="Jharkhand"/>
    <s v="Palamau"/>
    <x v="0"/>
    <n v="58390"/>
    <n v="1489.81"/>
    <m/>
    <s v="Medium"/>
    <s v="Large"/>
    <x v="4"/>
    <s v="2010s"/>
    <s v="Cereal"/>
    <n v="2.551481418051036E-2"/>
  </r>
  <r>
    <n v="2013"/>
    <s v="Jharkhand"/>
    <s v="Palamau"/>
    <x v="1"/>
    <n v="35850"/>
    <n v="1204.18"/>
    <m/>
    <s v="Medium"/>
    <s v="Large"/>
    <x v="4"/>
    <s v="2010s"/>
    <s v="Cereal"/>
    <n v="3.3589400278940029E-2"/>
  </r>
  <r>
    <n v="2013"/>
    <s v="Jharkhand"/>
    <s v="Palamau"/>
    <x v="2"/>
    <n v="19200"/>
    <n v="1040.0999999999999"/>
    <m/>
    <s v="Medium"/>
    <s v="Large"/>
    <x v="4"/>
    <s v="2010s"/>
    <s v="Pulse"/>
    <n v="5.4171874999999994E-2"/>
  </r>
  <r>
    <n v="2014"/>
    <s v="Jharkhand"/>
    <s v="Palamau"/>
    <x v="0"/>
    <n v="43820"/>
    <n v="1117.75"/>
    <m/>
    <s v="Medium"/>
    <s v="Large"/>
    <x v="4"/>
    <s v="2010s"/>
    <s v="Cereal"/>
    <n v="2.5507759014148791E-2"/>
  </r>
  <r>
    <n v="2014"/>
    <s v="Jharkhand"/>
    <s v="Palamau"/>
    <x v="1"/>
    <n v="49260"/>
    <n v="2439.3000000000002"/>
    <m/>
    <s v="Medium"/>
    <s v="Large"/>
    <x v="4"/>
    <s v="2010s"/>
    <s v="Cereal"/>
    <n v="4.951887941534714E-2"/>
  </r>
  <r>
    <n v="2014"/>
    <s v="Jharkhand"/>
    <s v="Palamau"/>
    <x v="2"/>
    <n v="12070"/>
    <n v="804.47"/>
    <m/>
    <s v="Low"/>
    <s v="Large"/>
    <x v="4"/>
    <s v="2010s"/>
    <s v="Pulse"/>
    <n v="6.6650372825186419E-2"/>
  </r>
  <r>
    <n v="2015"/>
    <s v="Jharkhand"/>
    <s v="Palamau"/>
    <x v="0"/>
    <n v="87440"/>
    <n v="787.74"/>
    <m/>
    <s v="Low"/>
    <s v="Large"/>
    <x v="4"/>
    <s v="2010s"/>
    <s v="Cereal"/>
    <n v="9.0089204025617566E-3"/>
  </r>
  <r>
    <n v="2015"/>
    <s v="Jharkhand"/>
    <s v="Palamau"/>
    <x v="1"/>
    <n v="58000"/>
    <n v="740.52"/>
    <m/>
    <s v="Low"/>
    <s v="Large"/>
    <x v="4"/>
    <s v="2010s"/>
    <s v="Cereal"/>
    <n v="1.2767586206896551E-2"/>
  </r>
  <r>
    <n v="2015"/>
    <s v="Jharkhand"/>
    <s v="Palamau"/>
    <x v="2"/>
    <n v="10390"/>
    <n v="833.49"/>
    <m/>
    <s v="Low"/>
    <s v="Large"/>
    <x v="4"/>
    <s v="2010s"/>
    <s v="Pulse"/>
    <n v="8.0220404234841197E-2"/>
  </r>
  <r>
    <n v="2016"/>
    <s v="Jharkhand"/>
    <s v="Palamau"/>
    <x v="0"/>
    <n v="99930"/>
    <n v="2104.1"/>
    <m/>
    <s v="Medium"/>
    <s v="Large"/>
    <x v="4"/>
    <s v="2010s"/>
    <s v="Cereal"/>
    <n v="2.1055739017312117E-2"/>
  </r>
  <r>
    <n v="2016"/>
    <s v="Jharkhand"/>
    <s v="Palamau"/>
    <x v="1"/>
    <n v="54680"/>
    <n v="2081.14"/>
    <m/>
    <s v="Medium"/>
    <s v="Large"/>
    <x v="4"/>
    <s v="2010s"/>
    <s v="Cereal"/>
    <n v="3.8060351133869783E-2"/>
  </r>
  <r>
    <n v="2016"/>
    <s v="Jharkhand"/>
    <s v="Palamau"/>
    <x v="2"/>
    <n v="17240"/>
    <n v="1266.06"/>
    <m/>
    <s v="Medium"/>
    <s v="Large"/>
    <x v="4"/>
    <s v="2010s"/>
    <s v="Pulse"/>
    <n v="7.3437354988399067E-2"/>
  </r>
  <r>
    <n v="2017"/>
    <s v="Jharkhand"/>
    <s v="Palamau"/>
    <x v="0"/>
    <n v="121890"/>
    <n v="2077.92"/>
    <m/>
    <s v="Medium"/>
    <s v="Large"/>
    <x v="4"/>
    <s v="2010s"/>
    <s v="Cereal"/>
    <n v="1.7047501845926655E-2"/>
  </r>
  <r>
    <n v="2017"/>
    <s v="Jharkhand"/>
    <s v="Palamau"/>
    <x v="1"/>
    <n v="66320"/>
    <n v="1406.14"/>
    <m/>
    <s v="Medium"/>
    <s v="Large"/>
    <x v="4"/>
    <s v="2010s"/>
    <s v="Cereal"/>
    <n v="2.1202352231604344E-2"/>
  </r>
  <r>
    <n v="2017"/>
    <s v="Jharkhand"/>
    <s v="Palamau"/>
    <x v="2"/>
    <n v="40030"/>
    <n v="761.68"/>
    <m/>
    <s v="Low"/>
    <s v="Large"/>
    <x v="4"/>
    <s v="2010s"/>
    <s v="Pulse"/>
    <n v="1.9027729203097674E-2"/>
  </r>
  <r>
    <n v="2008"/>
    <s v="Jharkhand"/>
    <s v="Ranchi"/>
    <x v="0"/>
    <n v="392740"/>
    <n v="1746.09"/>
    <m/>
    <s v="Medium"/>
    <s v="Large"/>
    <x v="4"/>
    <s v="2000s"/>
    <s v="Cereal"/>
    <n v="4.4459184193104849E-3"/>
  </r>
  <r>
    <n v="2008"/>
    <s v="Jharkhand"/>
    <s v="Ranchi"/>
    <x v="1"/>
    <n v="7700"/>
    <n v="1315.58"/>
    <m/>
    <s v="Medium"/>
    <s v="Large"/>
    <x v="4"/>
    <s v="2000s"/>
    <s v="Cereal"/>
    <n v="0.17085454545454545"/>
  </r>
  <r>
    <n v="2008"/>
    <s v="Jharkhand"/>
    <s v="Ranchi"/>
    <x v="2"/>
    <n v="1520"/>
    <n v="631.58000000000004"/>
    <m/>
    <s v="Low"/>
    <s v="Medium"/>
    <x v="4"/>
    <s v="2000s"/>
    <s v="Pulse"/>
    <n v="0.41551315789473686"/>
  </r>
  <r>
    <n v="2009"/>
    <s v="Jharkhand"/>
    <s v="Ranchi"/>
    <x v="0"/>
    <n v="359820"/>
    <n v="964.68"/>
    <m/>
    <s v="Low"/>
    <s v="Large"/>
    <x v="4"/>
    <s v="2000s"/>
    <s v="Cereal"/>
    <n v="2.6810071702517923E-3"/>
  </r>
  <r>
    <n v="2009"/>
    <s v="Jharkhand"/>
    <s v="Ranchi"/>
    <x v="1"/>
    <n v="6370"/>
    <n v="1072.21"/>
    <m/>
    <s v="Medium"/>
    <s v="Large"/>
    <x v="4"/>
    <s v="2000s"/>
    <s v="Cereal"/>
    <n v="0.16832182103610677"/>
  </r>
  <r>
    <n v="2009"/>
    <s v="Jharkhand"/>
    <s v="Ranchi"/>
    <x v="2"/>
    <n v="1300"/>
    <n v="815.38"/>
    <m/>
    <s v="Low"/>
    <s v="Medium"/>
    <x v="4"/>
    <s v="2000s"/>
    <s v="Pulse"/>
    <n v="0.62721538461538462"/>
  </r>
  <r>
    <n v="2010"/>
    <s v="Jharkhand"/>
    <s v="Ranchi"/>
    <x v="0"/>
    <n v="299390"/>
    <n v="960.82"/>
    <m/>
    <s v="Low"/>
    <s v="Large"/>
    <x v="4"/>
    <s v="2010s"/>
    <s v="Cereal"/>
    <n v="3.2092588262801029E-3"/>
  </r>
  <r>
    <n v="2010"/>
    <s v="Jharkhand"/>
    <s v="Ranchi"/>
    <x v="1"/>
    <n v="5970"/>
    <n v="968.17"/>
    <m/>
    <s v="Low"/>
    <s v="Large"/>
    <x v="4"/>
    <s v="2010s"/>
    <s v="Cereal"/>
    <n v="0.16217252931323281"/>
  </r>
  <r>
    <n v="2010"/>
    <s v="Jharkhand"/>
    <s v="Ranchi"/>
    <x v="2"/>
    <n v="1260"/>
    <n v="682.54"/>
    <m/>
    <s v="Low"/>
    <s v="Medium"/>
    <x v="4"/>
    <s v="2010s"/>
    <s v="Pulse"/>
    <n v="0.54169841269841268"/>
  </r>
  <r>
    <n v="2011"/>
    <s v="Jharkhand"/>
    <s v="Ranchi"/>
    <x v="0"/>
    <n v="308080"/>
    <n v="2163.59"/>
    <m/>
    <s v="Medium"/>
    <s v="Large"/>
    <x v="4"/>
    <s v="2010s"/>
    <s v="Cereal"/>
    <n v="7.0228187483770453E-3"/>
  </r>
  <r>
    <n v="2011"/>
    <s v="Jharkhand"/>
    <s v="Ranchi"/>
    <x v="1"/>
    <n v="7100"/>
    <n v="1909.86"/>
    <m/>
    <s v="Medium"/>
    <s v="Large"/>
    <x v="4"/>
    <s v="2010s"/>
    <s v="Cereal"/>
    <n v="0.26899436619718309"/>
  </r>
  <r>
    <n v="2011"/>
    <s v="Jharkhand"/>
    <s v="Ranchi"/>
    <x v="2"/>
    <n v="1240"/>
    <n v="838.71"/>
    <m/>
    <s v="Low"/>
    <s v="Medium"/>
    <x v="4"/>
    <s v="2010s"/>
    <s v="Pulse"/>
    <n v="0.67637903225806451"/>
  </r>
  <r>
    <n v="2012"/>
    <s v="Jharkhand"/>
    <s v="Ranchi"/>
    <x v="0"/>
    <n v="342830"/>
    <n v="1954.64"/>
    <m/>
    <s v="Medium"/>
    <s v="Large"/>
    <x v="4"/>
    <s v="2010s"/>
    <s v="Cereal"/>
    <n v="5.7014847008721526E-3"/>
  </r>
  <r>
    <n v="2012"/>
    <s v="Jharkhand"/>
    <s v="Ranchi"/>
    <x v="1"/>
    <n v="7480"/>
    <n v="2116.31"/>
    <m/>
    <s v="Medium"/>
    <s v="Large"/>
    <x v="4"/>
    <s v="2010s"/>
    <s v="Cereal"/>
    <n v="0.28292914438502675"/>
  </r>
  <r>
    <n v="2012"/>
    <s v="Jharkhand"/>
    <s v="Ranchi"/>
    <x v="2"/>
    <n v="1720"/>
    <n v="843.02"/>
    <m/>
    <s v="Low"/>
    <s v="Medium"/>
    <x v="4"/>
    <s v="2010s"/>
    <s v="Pulse"/>
    <n v="0.49012790697674419"/>
  </r>
  <r>
    <n v="2013"/>
    <s v="Jharkhand"/>
    <s v="Ranchi"/>
    <x v="0"/>
    <n v="353050"/>
    <n v="2024.25"/>
    <m/>
    <s v="Medium"/>
    <s v="Large"/>
    <x v="4"/>
    <s v="2010s"/>
    <s v="Cereal"/>
    <n v="5.7336071377991783E-3"/>
  </r>
  <r>
    <n v="2013"/>
    <s v="Jharkhand"/>
    <s v="Ranchi"/>
    <x v="1"/>
    <n v="8850"/>
    <n v="1936.72"/>
    <m/>
    <s v="Medium"/>
    <s v="Large"/>
    <x v="4"/>
    <s v="2010s"/>
    <s v="Cereal"/>
    <n v="0.21883841807909604"/>
  </r>
  <r>
    <n v="2013"/>
    <s v="Jharkhand"/>
    <s v="Ranchi"/>
    <x v="2"/>
    <n v="1530"/>
    <n v="1111.1099999999999"/>
    <m/>
    <s v="Medium"/>
    <s v="Medium"/>
    <x v="4"/>
    <s v="2010s"/>
    <s v="Pulse"/>
    <n v="0.72621568627450972"/>
  </r>
  <r>
    <n v="2014"/>
    <s v="Jharkhand"/>
    <s v="Ranchi"/>
    <x v="0"/>
    <n v="316660"/>
    <n v="2078.92"/>
    <m/>
    <s v="Medium"/>
    <s v="Large"/>
    <x v="4"/>
    <s v="2010s"/>
    <s v="Cereal"/>
    <n v="6.5651487399734729E-3"/>
  </r>
  <r>
    <n v="2014"/>
    <s v="Jharkhand"/>
    <s v="Ranchi"/>
    <x v="1"/>
    <n v="8110"/>
    <n v="2261.41"/>
    <m/>
    <s v="Medium"/>
    <s v="Large"/>
    <x v="4"/>
    <s v="2010s"/>
    <s v="Cereal"/>
    <n v="0.27884217016029589"/>
  </r>
  <r>
    <n v="2014"/>
    <s v="Jharkhand"/>
    <s v="Ranchi"/>
    <x v="2"/>
    <n v="1400"/>
    <n v="921.43"/>
    <m/>
    <s v="Low"/>
    <s v="Medium"/>
    <x v="4"/>
    <s v="2010s"/>
    <s v="Pulse"/>
    <n v="0.65816428571428565"/>
  </r>
  <r>
    <n v="2015"/>
    <s v="Jharkhand"/>
    <s v="Ranchi"/>
    <x v="0"/>
    <n v="370060"/>
    <n v="952.98"/>
    <m/>
    <s v="Low"/>
    <s v="Large"/>
    <x v="4"/>
    <s v="2010s"/>
    <s v="Cereal"/>
    <n v="2.5752040209695726E-3"/>
  </r>
  <r>
    <n v="2015"/>
    <s v="Jharkhand"/>
    <s v="Ranchi"/>
    <x v="1"/>
    <n v="17680"/>
    <n v="1386.31"/>
    <m/>
    <s v="Medium"/>
    <s v="Large"/>
    <x v="4"/>
    <s v="2010s"/>
    <s v="Cereal"/>
    <n v="7.8411199095022616E-2"/>
  </r>
  <r>
    <n v="2015"/>
    <s v="Jharkhand"/>
    <s v="Ranchi"/>
    <x v="2"/>
    <n v="3790"/>
    <n v="804.75"/>
    <m/>
    <s v="Low"/>
    <s v="Medium"/>
    <x v="4"/>
    <s v="2010s"/>
    <s v="Pulse"/>
    <n v="0.21233509234828496"/>
  </r>
  <r>
    <n v="2016"/>
    <s v="Jharkhand"/>
    <s v="Ranchi"/>
    <x v="0"/>
    <n v="550380"/>
    <n v="2172.16"/>
    <m/>
    <s v="Medium"/>
    <s v="Large"/>
    <x v="4"/>
    <s v="2010s"/>
    <s v="Cereal"/>
    <n v="3.9466550383371489E-3"/>
  </r>
  <r>
    <n v="2016"/>
    <s v="Jharkhand"/>
    <s v="Ranchi"/>
    <x v="1"/>
    <n v="7600"/>
    <n v="3014.88"/>
    <m/>
    <s v="High"/>
    <s v="Large"/>
    <x v="4"/>
    <s v="2010s"/>
    <s v="Cereal"/>
    <n v="0.39669473684210527"/>
  </r>
  <r>
    <n v="2016"/>
    <s v="Jharkhand"/>
    <s v="Ranchi"/>
    <x v="2"/>
    <n v="17990"/>
    <n v="1274.5899999999999"/>
    <m/>
    <s v="Medium"/>
    <s v="Large"/>
    <x v="4"/>
    <s v="2010s"/>
    <s v="Pulse"/>
    <n v="7.0849916620344636E-2"/>
  </r>
  <r>
    <n v="2017"/>
    <s v="Jharkhand"/>
    <s v="Ranchi"/>
    <x v="0"/>
    <n v="556330"/>
    <n v="2021.3"/>
    <m/>
    <s v="Medium"/>
    <s v="Large"/>
    <x v="4"/>
    <s v="2010s"/>
    <s v="Cereal"/>
    <n v="3.6332752143511944E-3"/>
  </r>
  <r>
    <n v="2017"/>
    <s v="Jharkhand"/>
    <s v="Ranchi"/>
    <x v="1"/>
    <n v="39610"/>
    <n v="2613.11"/>
    <m/>
    <s v="Medium"/>
    <s v="Large"/>
    <x v="4"/>
    <s v="2010s"/>
    <s v="Cereal"/>
    <n v="6.5970966927543548E-2"/>
  </r>
  <r>
    <n v="2017"/>
    <s v="Jharkhand"/>
    <s v="Ranchi"/>
    <x v="2"/>
    <n v="43270"/>
    <n v="1347.8"/>
    <m/>
    <s v="Medium"/>
    <s v="Large"/>
    <x v="4"/>
    <s v="2010s"/>
    <s v="Pulse"/>
    <n v="3.114860180263462E-2"/>
  </r>
  <r>
    <n v="2008"/>
    <s v="Jharkhand"/>
    <s v="Singhbhum"/>
    <x v="0"/>
    <n v="280750"/>
    <n v="1528.48"/>
    <m/>
    <s v="Medium"/>
    <s v="Large"/>
    <x v="4"/>
    <s v="2000s"/>
    <s v="Cereal"/>
    <n v="5.4442742653606413E-3"/>
  </r>
  <r>
    <n v="2008"/>
    <s v="Jharkhand"/>
    <s v="Singhbhum"/>
    <x v="1"/>
    <n v="2390"/>
    <n v="983.26"/>
    <m/>
    <s v="Low"/>
    <s v="Medium"/>
    <x v="4"/>
    <s v="2000s"/>
    <s v="Cereal"/>
    <n v="0.41140585774058575"/>
  </r>
  <r>
    <n v="2008"/>
    <s v="Jharkhand"/>
    <s v="Singhbhum"/>
    <x v="2"/>
    <n v="350"/>
    <n v="857.14"/>
    <m/>
    <s v="Low"/>
    <s v="Small"/>
    <x v="4"/>
    <s v="2000s"/>
    <s v="Pulse"/>
    <n v="2.4489714285714284"/>
  </r>
  <r>
    <n v="2009"/>
    <s v="Jharkhand"/>
    <s v="Singhbhum"/>
    <x v="0"/>
    <n v="243210"/>
    <n v="903.75"/>
    <m/>
    <s v="Low"/>
    <s v="Large"/>
    <x v="4"/>
    <s v="2000s"/>
    <s v="Cereal"/>
    <n v="3.71592450968299E-3"/>
  </r>
  <r>
    <n v="2009"/>
    <s v="Jharkhand"/>
    <s v="Singhbhum"/>
    <x v="1"/>
    <n v="1920"/>
    <n v="921.87"/>
    <m/>
    <s v="Low"/>
    <s v="Medium"/>
    <x v="4"/>
    <s v="2000s"/>
    <s v="Cereal"/>
    <n v="0.48014062499999999"/>
  </r>
  <r>
    <n v="2009"/>
    <s v="Jharkhand"/>
    <s v="Singhbhum"/>
    <x v="2"/>
    <n v="390"/>
    <n v="743.59"/>
    <m/>
    <s v="Low"/>
    <s v="Small"/>
    <x v="4"/>
    <s v="2000s"/>
    <s v="Pulse"/>
    <n v="1.9066410256410258"/>
  </r>
  <r>
    <n v="2010"/>
    <s v="Jharkhand"/>
    <s v="Singhbhum"/>
    <x v="0"/>
    <n v="187560"/>
    <n v="593.20000000000005"/>
    <m/>
    <s v="Low"/>
    <s v="Large"/>
    <x v="4"/>
    <s v="2010s"/>
    <s v="Cereal"/>
    <n v="3.1627212625293241E-3"/>
  </r>
  <r>
    <n v="2010"/>
    <s v="Jharkhand"/>
    <s v="Singhbhum"/>
    <x v="1"/>
    <n v="1930"/>
    <n v="792.75"/>
    <m/>
    <s v="Low"/>
    <s v="Medium"/>
    <x v="4"/>
    <s v="2010s"/>
    <s v="Cereal"/>
    <n v="0.41075129533678756"/>
  </r>
  <r>
    <n v="2010"/>
    <s v="Jharkhand"/>
    <s v="Singhbhum"/>
    <x v="2"/>
    <n v="510"/>
    <n v="627.45000000000005"/>
    <m/>
    <s v="Low"/>
    <s v="Small"/>
    <x v="4"/>
    <s v="2010s"/>
    <s v="Pulse"/>
    <n v="1.230294117647059"/>
  </r>
  <r>
    <n v="2011"/>
    <s v="Jharkhand"/>
    <s v="Singhbhum"/>
    <x v="0"/>
    <n v="253680"/>
    <n v="1913.67"/>
    <m/>
    <s v="Medium"/>
    <s v="Large"/>
    <x v="4"/>
    <s v="2010s"/>
    <s v="Cereal"/>
    <n v="7.5436376537369914E-3"/>
  </r>
  <r>
    <n v="2011"/>
    <s v="Jharkhand"/>
    <s v="Singhbhum"/>
    <x v="1"/>
    <n v="1940"/>
    <n v="824.74"/>
    <m/>
    <s v="Low"/>
    <s v="Medium"/>
    <x v="4"/>
    <s v="2010s"/>
    <s v="Cereal"/>
    <n v="0.42512371134020621"/>
  </r>
  <r>
    <n v="2011"/>
    <s v="Jharkhand"/>
    <s v="Singhbhum"/>
    <x v="2"/>
    <n v="460"/>
    <n v="804.35"/>
    <m/>
    <s v="Low"/>
    <s v="Small"/>
    <x v="4"/>
    <s v="2010s"/>
    <s v="Pulse"/>
    <n v="1.7485869565217391"/>
  </r>
  <r>
    <n v="2012"/>
    <s v="Jharkhand"/>
    <s v="Singhbhum"/>
    <x v="0"/>
    <n v="263850"/>
    <n v="1960.28"/>
    <m/>
    <s v="Medium"/>
    <s v="Large"/>
    <x v="4"/>
    <s v="2010s"/>
    <s v="Cereal"/>
    <n v="7.4295243509569829E-3"/>
  </r>
  <r>
    <n v="2012"/>
    <s v="Jharkhand"/>
    <s v="Singhbhum"/>
    <x v="1"/>
    <n v="2170"/>
    <n v="1041.47"/>
    <m/>
    <s v="Medium"/>
    <s v="Medium"/>
    <x v="4"/>
    <s v="2010s"/>
    <s v="Cereal"/>
    <n v="0.47994009216589861"/>
  </r>
  <r>
    <n v="2012"/>
    <s v="Jharkhand"/>
    <s v="Singhbhum"/>
    <x v="2"/>
    <n v="1110"/>
    <n v="1018.02"/>
    <m/>
    <s v="Medium"/>
    <s v="Medium"/>
    <x v="4"/>
    <s v="2010s"/>
    <s v="Pulse"/>
    <n v="0.91713513513513512"/>
  </r>
  <r>
    <n v="2013"/>
    <s v="Jharkhand"/>
    <s v="Singhbhum"/>
    <x v="0"/>
    <n v="267060"/>
    <n v="2170.67"/>
    <m/>
    <s v="Medium"/>
    <s v="Large"/>
    <x v="4"/>
    <s v="2010s"/>
    <s v="Cereal"/>
    <n v="8.1280236650939867E-3"/>
  </r>
  <r>
    <n v="2013"/>
    <s v="Jharkhand"/>
    <s v="Singhbhum"/>
    <x v="1"/>
    <n v="2530"/>
    <n v="1478.26"/>
    <m/>
    <s v="Medium"/>
    <s v="Medium"/>
    <x v="4"/>
    <s v="2010s"/>
    <s v="Cereal"/>
    <n v="0.58429249011857709"/>
  </r>
  <r>
    <n v="2013"/>
    <s v="Jharkhand"/>
    <s v="Singhbhum"/>
    <x v="2"/>
    <n v="1640"/>
    <n v="939.02"/>
    <m/>
    <s v="Low"/>
    <s v="Medium"/>
    <x v="4"/>
    <s v="2010s"/>
    <s v="Pulse"/>
    <n v="0.57257317073170733"/>
  </r>
  <r>
    <n v="2014"/>
    <s v="Jharkhand"/>
    <s v="Singhbhum"/>
    <x v="0"/>
    <n v="256330"/>
    <n v="2288.5700000000002"/>
    <m/>
    <s v="Medium"/>
    <s v="Large"/>
    <x v="4"/>
    <s v="2010s"/>
    <s v="Cereal"/>
    <n v="8.9282175320875446E-3"/>
  </r>
  <r>
    <n v="2014"/>
    <s v="Jharkhand"/>
    <s v="Singhbhum"/>
    <x v="1"/>
    <n v="2300"/>
    <n v="1447.83"/>
    <m/>
    <s v="Medium"/>
    <s v="Medium"/>
    <x v="4"/>
    <s v="2010s"/>
    <s v="Cereal"/>
    <n v="0.62949130434782608"/>
  </r>
  <r>
    <n v="2014"/>
    <s v="Jharkhand"/>
    <s v="Singhbhum"/>
    <x v="2"/>
    <n v="1580"/>
    <n v="860.76"/>
    <m/>
    <s v="Low"/>
    <s v="Medium"/>
    <x v="4"/>
    <s v="2010s"/>
    <s v="Pulse"/>
    <n v="0.54478481012658231"/>
  </r>
  <r>
    <n v="2015"/>
    <s v="Jharkhand"/>
    <s v="Singhbhum"/>
    <x v="0"/>
    <n v="263210"/>
    <n v="1005.7"/>
    <m/>
    <s v="Medium"/>
    <s v="Large"/>
    <x v="4"/>
    <s v="2010s"/>
    <s v="Cereal"/>
    <n v="3.8209034611146994E-3"/>
  </r>
  <r>
    <n v="2015"/>
    <s v="Jharkhand"/>
    <s v="Singhbhum"/>
    <x v="1"/>
    <n v="2250"/>
    <n v="1208.8900000000001"/>
    <m/>
    <s v="Medium"/>
    <s v="Medium"/>
    <x v="4"/>
    <s v="2010s"/>
    <s v="Cereal"/>
    <n v="0.53728444444444445"/>
  </r>
  <r>
    <n v="2015"/>
    <s v="Jharkhand"/>
    <s v="Singhbhum"/>
    <x v="2"/>
    <n v="1550"/>
    <n v="722.58"/>
    <m/>
    <s v="Low"/>
    <s v="Medium"/>
    <x v="4"/>
    <s v="2010s"/>
    <s v="Pulse"/>
    <n v="0.46618064516129037"/>
  </r>
  <r>
    <n v="2016"/>
    <s v="Jharkhand"/>
    <s v="Singhbhum"/>
    <x v="0"/>
    <n v="224050"/>
    <n v="1423.84"/>
    <m/>
    <s v="Medium"/>
    <s v="Large"/>
    <x v="4"/>
    <s v="2010s"/>
    <s v="Cereal"/>
    <n v="6.3550100424012495E-3"/>
  </r>
  <r>
    <n v="2016"/>
    <s v="Jharkhand"/>
    <s v="Singhbhum"/>
    <x v="1"/>
    <n v="750"/>
    <n v="1869.97"/>
    <m/>
    <s v="Medium"/>
    <s v="Small"/>
    <x v="4"/>
    <s v="2010s"/>
    <s v="Cereal"/>
    <n v="2.4932933333333334"/>
  </r>
  <r>
    <n v="2016"/>
    <s v="Jharkhand"/>
    <s v="Singhbhum"/>
    <x v="2"/>
    <n v="150"/>
    <n v="1171.23"/>
    <m/>
    <s v="Medium"/>
    <s v="Small"/>
    <x v="4"/>
    <s v="2010s"/>
    <s v="Pulse"/>
    <n v="7.8082000000000003"/>
  </r>
  <r>
    <n v="2017"/>
    <s v="Jharkhand"/>
    <s v="Singhbhum"/>
    <x v="0"/>
    <n v="386910"/>
    <n v="1731.62"/>
    <m/>
    <s v="Medium"/>
    <s v="Large"/>
    <x v="4"/>
    <s v="2010s"/>
    <s v="Cereal"/>
    <n v="4.4755111007727891E-3"/>
  </r>
  <r>
    <n v="2017"/>
    <s v="Jharkhand"/>
    <s v="Singhbhum"/>
    <x v="1"/>
    <n v="27070"/>
    <n v="1507.72"/>
    <m/>
    <s v="Medium"/>
    <s v="Large"/>
    <x v="4"/>
    <s v="2010s"/>
    <s v="Cereal"/>
    <n v="5.5697081640192096E-2"/>
  </r>
  <r>
    <n v="2017"/>
    <s v="Jharkhand"/>
    <s v="Singhbhum"/>
    <x v="2"/>
    <n v="29990"/>
    <n v="1293.22"/>
    <m/>
    <s v="Medium"/>
    <s v="Large"/>
    <x v="4"/>
    <s v="2010s"/>
    <s v="Pulse"/>
    <n v="4.3121707235745252E-2"/>
  </r>
  <r>
    <m/>
    <m/>
    <m/>
    <x v="4"/>
    <m/>
    <m/>
    <m/>
    <m/>
    <m/>
    <x v="5"/>
    <m/>
    <m/>
    <m/>
  </r>
  <r>
    <m/>
    <m/>
    <m/>
    <x v="4"/>
    <m/>
    <m/>
    <m/>
    <m/>
    <m/>
    <x v="5"/>
    <m/>
    <m/>
    <m/>
  </r>
  <r>
    <m/>
    <m/>
    <m/>
    <x v="4"/>
    <m/>
    <m/>
    <m/>
    <m/>
    <m/>
    <x v="5"/>
    <m/>
    <m/>
    <m/>
  </r>
  <r>
    <m/>
    <m/>
    <m/>
    <x v="4"/>
    <m/>
    <m/>
    <m/>
    <m/>
    <m/>
    <x v="5"/>
    <m/>
    <m/>
    <m/>
  </r>
  <r>
    <m/>
    <m/>
    <m/>
    <x v="4"/>
    <m/>
    <m/>
    <m/>
    <m/>
    <m/>
    <x v="5"/>
    <m/>
    <m/>
    <m/>
  </r>
  <r>
    <m/>
    <m/>
    <m/>
    <x v="4"/>
    <m/>
    <m/>
    <m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8D96E-972D-424A-B128-8E5329FE3230}" name="PivotTable6" cacheId="463" applyNumberFormats="0" applyBorderFormats="0" applyFontFormats="0" applyPatternFormats="0" applyAlignmentFormats="0" applyWidthHeightFormats="1" dataCaption="Values" errorCaption="0" showMissing="0" updatedVersion="8" minRefreshableVersion="3" useAutoFormatting="1" itemPrintTitles="1" createdVersion="8" indent="0" compact="0" compactData="0" multipleFieldFilters="0" chartFormat="10">
  <location ref="E18:F24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insertBlankRow="1">
      <items count="7">
        <item x="0"/>
        <item x="4"/>
        <item x="3"/>
        <item x="1"/>
        <item x="2"/>
        <item h="1"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rea_ha" fld="4" baseField="0" baseItem="0"/>
  </dataFields>
  <formats count="24">
    <format dxfId="141">
      <pivotArea type="all" dataOnly="0" outline="0" fieldPosition="0"/>
    </format>
    <format dxfId="142">
      <pivotArea outline="0" collapsedLevelsAreSubtotals="1" fieldPosition="0"/>
    </format>
    <format dxfId="143">
      <pivotArea field="9" type="button" dataOnly="0" labelOnly="1" outline="0" axis="axisRow" fieldPosition="0"/>
    </format>
    <format dxfId="144">
      <pivotArea dataOnly="0" labelOnly="1" outline="0" fieldPosition="0">
        <references count="1">
          <reference field="9" count="0"/>
        </references>
      </pivotArea>
    </format>
    <format dxfId="145">
      <pivotArea dataOnly="0" labelOnly="1" grandRow="1" outline="0" fieldPosition="0"/>
    </format>
    <format dxfId="146">
      <pivotArea dataOnly="0" labelOnly="1" outline="0" axis="axisValues" fieldPosition="0"/>
    </format>
    <format dxfId="147">
      <pivotArea type="all" dataOnly="0" outline="0" fieldPosition="0"/>
    </format>
    <format dxfId="148">
      <pivotArea outline="0" collapsedLevelsAreSubtotals="1" fieldPosition="0"/>
    </format>
    <format dxfId="149">
      <pivotArea field="9" type="button" dataOnly="0" labelOnly="1" outline="0" axis="axisRow" fieldPosition="0"/>
    </format>
    <format dxfId="150">
      <pivotArea dataOnly="0" labelOnly="1" outline="0" fieldPosition="0">
        <references count="1">
          <reference field="9" count="0"/>
        </references>
      </pivotArea>
    </format>
    <format dxfId="151">
      <pivotArea dataOnly="0" labelOnly="1" grandRow="1" outline="0" fieldPosition="0"/>
    </format>
    <format dxfId="152">
      <pivotArea dataOnly="0" labelOnly="1" outline="0" axis="axisValues" fieldPosition="0"/>
    </format>
    <format dxfId="153">
      <pivotArea type="all" dataOnly="0" outline="0" fieldPosition="0"/>
    </format>
    <format dxfId="154">
      <pivotArea outline="0" collapsedLevelsAreSubtotals="1" fieldPosition="0"/>
    </format>
    <format dxfId="155">
      <pivotArea field="9" type="button" dataOnly="0" labelOnly="1" outline="0" axis="axisRow" fieldPosition="0"/>
    </format>
    <format dxfId="156">
      <pivotArea dataOnly="0" labelOnly="1" outline="0" fieldPosition="0">
        <references count="1">
          <reference field="9" count="0"/>
        </references>
      </pivotArea>
    </format>
    <format dxfId="157">
      <pivotArea dataOnly="0" labelOnly="1" grandRow="1" outline="0" fieldPosition="0"/>
    </format>
    <format dxfId="158">
      <pivotArea dataOnly="0" labelOnly="1" outline="0" axis="axisValues" fieldPosition="0"/>
    </format>
    <format dxfId="159">
      <pivotArea type="all" dataOnly="0" outline="0" fieldPosition="0"/>
    </format>
    <format dxfId="160">
      <pivotArea outline="0" collapsedLevelsAreSubtotals="1" fieldPosition="0"/>
    </format>
    <format dxfId="161">
      <pivotArea field="9" type="button" dataOnly="0" labelOnly="1" outline="0" axis="axisRow" fieldPosition="0"/>
    </format>
    <format dxfId="162">
      <pivotArea dataOnly="0" labelOnly="1" outline="0" fieldPosition="0">
        <references count="1">
          <reference field="9" count="0"/>
        </references>
      </pivotArea>
    </format>
    <format dxfId="163">
      <pivotArea dataOnly="0" labelOnly="1" grandRow="1" outline="0" fieldPosition="0"/>
    </format>
    <format dxfId="164">
      <pivotArea dataOnly="0" labelOnly="1" outline="0" axis="axisValues" fieldPosition="0"/>
    </format>
  </formats>
  <chartFormats count="3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58FE7-2735-4CC5-9482-68172D87E024}" name="PivotTable4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:F14" firstHeaderRow="1" firstDataRow="1" firstDataCol="1"/>
  <pivotFields count="6"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Yield_kg_per_ha" fld="5" subtotal="average" baseField="0" baseItem="0" numFmtId="2"/>
  </dataFields>
  <formats count="20">
    <format dxfId="121">
      <pivotArea type="all" dataOnly="0" outline="0" fieldPosition="0"/>
    </format>
    <format dxfId="122">
      <pivotArea outline="0" collapsedLevelsAreSubtotals="1" fieldPosition="0"/>
    </format>
    <format dxfId="123">
      <pivotArea field="0" type="button" dataOnly="0" labelOnly="1" outline="0" axis="axisRow" fieldPosition="0"/>
    </format>
    <format dxfId="124">
      <pivotArea dataOnly="0" labelOnly="1" outline="0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  <format dxfId="126">
      <pivotArea dataOnly="0" labelOnly="1" outline="0" axis="axisValues" fieldPosition="0"/>
    </format>
    <format dxfId="127">
      <pivotArea type="all" dataOnly="0" outline="0" fieldPosition="0"/>
    </format>
    <format dxfId="128">
      <pivotArea outline="0" collapsedLevelsAreSubtotals="1" fieldPosition="0"/>
    </format>
    <format dxfId="129">
      <pivotArea field="0" type="button" dataOnly="0" labelOnly="1" outline="0" axis="axisRow" fieldPosition="0"/>
    </format>
    <format dxfId="130">
      <pivotArea dataOnly="0" labelOnly="1" outline="0" fieldPosition="0">
        <references count="1">
          <reference field="0" count="0"/>
        </references>
      </pivotArea>
    </format>
    <format dxfId="131">
      <pivotArea dataOnly="0" labelOnly="1" grandRow="1" outline="0" fieldPosition="0"/>
    </format>
    <format dxfId="132">
      <pivotArea dataOnly="0" labelOnly="1" outline="0" axis="axisValues" fieldPosition="0"/>
    </format>
    <format dxfId="133">
      <pivotArea type="all" dataOnly="0" outline="0" fieldPosition="0"/>
    </format>
    <format dxfId="134">
      <pivotArea outline="0" collapsedLevelsAreSubtotals="1" fieldPosition="0"/>
    </format>
    <format dxfId="135">
      <pivotArea field="0" type="button" dataOnly="0" labelOnly="1" outline="0" axis="axisRow" fieldPosition="0"/>
    </format>
    <format dxfId="136">
      <pivotArea dataOnly="0" labelOnly="1" outline="0" fieldPosition="0">
        <references count="1">
          <reference field="0" count="0"/>
        </references>
      </pivotArea>
    </format>
    <format dxfId="137">
      <pivotArea dataOnly="0" labelOnly="1" grandRow="1" outline="0" fieldPosition="0"/>
    </format>
    <format dxfId="138">
      <pivotArea dataOnly="0" labelOnly="1" outline="0" axis="axisValues" fieldPosition="0"/>
    </format>
    <format dxfId="139">
      <pivotArea dataOnly="0" labelOnly="1" outline="0" fieldPosition="0">
        <references count="1">
          <reference field="0" count="1">
            <x v="0"/>
          </reference>
        </references>
      </pivotArea>
    </format>
    <format dxfId="140">
      <pivotArea dataOnly="0" labelOnly="1" outline="0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hartFormats count="1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06A69-D677-4AB1-A969-9B9D3CAFFA40}" name="PivotTable3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B33" firstHeaderRow="1" firstDataRow="1" firstDataCol="1"/>
  <pivotFields count="6"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outline="0" showAll="0">
      <items count="21">
        <item x="2"/>
        <item x="13"/>
        <item x="18"/>
        <item x="0"/>
        <item x="7"/>
        <item x="10"/>
        <item x="14"/>
        <item x="19"/>
        <item x="4"/>
        <item x="15"/>
        <item x="1"/>
        <item x="6"/>
        <item x="16"/>
        <item x="9"/>
        <item x="8"/>
        <item x="5"/>
        <item x="3"/>
        <item x="11"/>
        <item x="12"/>
        <item x="17"/>
        <item t="default"/>
      </items>
    </pivotField>
    <pivotField compact="0" outline="0" showAll="0"/>
    <pivotField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Yield_kg_per_ha" fld="5" subtotal="average" baseField="0" baseItem="0" numFmtId="2"/>
  </dataFields>
  <formats count="24">
    <format dxfId="97">
      <pivotArea type="all" dataOnly="0" outline="0" fieldPosition="0"/>
    </format>
    <format dxfId="98">
      <pivotArea outline="0" collapsedLevelsAreSubtotals="1" fieldPosition="0"/>
    </format>
    <format dxfId="99">
      <pivotArea field="1" type="button" dataOnly="0" labelOnly="1" outline="0" axis="axisRow" fieldPosition="0"/>
    </format>
    <format dxfId="100">
      <pivotArea dataOnly="0" labelOnly="1" outline="0" fieldPosition="0">
        <references count="1">
          <reference field="1" count="0"/>
        </references>
      </pivotArea>
    </format>
    <format dxfId="101">
      <pivotArea dataOnly="0" labelOnly="1" grandRow="1" outline="0" fieldPosition="0"/>
    </format>
    <format dxfId="102">
      <pivotArea dataOnly="0" labelOnly="1" outline="0" axis="axisValues" fieldPosition="0"/>
    </format>
    <format dxfId="103">
      <pivotArea type="all" dataOnly="0" outline="0" fieldPosition="0"/>
    </format>
    <format dxfId="104">
      <pivotArea outline="0" collapsedLevelsAreSubtotals="1" fieldPosition="0"/>
    </format>
    <format dxfId="105">
      <pivotArea field="1" type="button" dataOnly="0" labelOnly="1" outline="0" axis="axisRow" fieldPosition="0"/>
    </format>
    <format dxfId="106">
      <pivotArea dataOnly="0" labelOnly="1" outline="0" fieldPosition="0">
        <references count="1">
          <reference field="1" count="0"/>
        </references>
      </pivotArea>
    </format>
    <format dxfId="107">
      <pivotArea dataOnly="0" labelOnly="1" grandRow="1" outline="0" fieldPosition="0"/>
    </format>
    <format dxfId="108">
      <pivotArea dataOnly="0" labelOnly="1" outline="0" axis="axisValues" fieldPosition="0"/>
    </format>
    <format dxfId="109">
      <pivotArea type="all" dataOnly="0" outline="0" fieldPosition="0"/>
    </format>
    <format dxfId="110">
      <pivotArea outline="0" collapsedLevelsAreSubtotals="1" fieldPosition="0"/>
    </format>
    <format dxfId="111">
      <pivotArea field="1" type="button" dataOnly="0" labelOnly="1" outline="0" axis="axisRow" fieldPosition="0"/>
    </format>
    <format dxfId="112">
      <pivotArea dataOnly="0" labelOnly="1" outline="0" fieldPosition="0">
        <references count="1">
          <reference field="1" count="0"/>
        </references>
      </pivotArea>
    </format>
    <format dxfId="113">
      <pivotArea dataOnly="0" labelOnly="1" grandRow="1" outline="0" fieldPosition="0"/>
    </format>
    <format dxfId="114">
      <pivotArea dataOnly="0" labelOnly="1" outline="0" axis="axisValues" fieldPosition="0"/>
    </format>
    <format dxfId="115">
      <pivotArea type="all" dataOnly="0" outline="0" fieldPosition="0"/>
    </format>
    <format dxfId="116">
      <pivotArea outline="0" collapsedLevelsAreSubtotals="1" fieldPosition="0"/>
    </format>
    <format dxfId="117">
      <pivotArea field="1" type="button" dataOnly="0" labelOnly="1" outline="0" axis="axisRow" fieldPosition="0"/>
    </format>
    <format dxfId="118">
      <pivotArea dataOnly="0" labelOnly="1" outline="0" fieldPosition="0">
        <references count="1">
          <reference field="1" count="0"/>
        </references>
      </pivotArea>
    </format>
    <format dxfId="119">
      <pivotArea dataOnly="0" labelOnly="1" grandRow="1" outline="0" fieldPosition="0"/>
    </format>
    <format dxfId="1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80F21-691A-4741-B152-746EACFCC935}" name="PivotTable2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6"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Yield_kg_per_ha" fld="5" subtotal="average" baseField="0" baseItem="0"/>
  </dataFields>
  <formats count="24"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3" type="button" dataOnly="0" labelOnly="1" outline="0" axis="axisRow" fieldPosition="0"/>
    </format>
    <format dxfId="76">
      <pivotArea dataOnly="0" labelOnly="1" outline="0" fieldPosition="0">
        <references count="1">
          <reference field="3" count="0"/>
        </references>
      </pivotArea>
    </format>
    <format dxfId="77">
      <pivotArea dataOnly="0" labelOnly="1" grandRow="1" outline="0" fieldPosition="0"/>
    </format>
    <format dxfId="78">
      <pivotArea dataOnly="0" labelOnly="1" outline="0" axis="axisValues" fieldPosition="0"/>
    </format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3" type="button" dataOnly="0" labelOnly="1" outline="0" axis="axisRow" fieldPosition="0"/>
    </format>
    <format dxfId="82">
      <pivotArea dataOnly="0" labelOnly="1" outline="0" fieldPosition="0">
        <references count="1">
          <reference field="3" count="0"/>
        </references>
      </pivotArea>
    </format>
    <format dxfId="83">
      <pivotArea dataOnly="0" labelOnly="1" grandRow="1" outline="0" fieldPosition="0"/>
    </format>
    <format dxfId="84">
      <pivotArea dataOnly="0" labelOnly="1" outline="0" axis="axisValues" fieldPosition="0"/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field="3" type="button" dataOnly="0" labelOnly="1" outline="0" axis="axisRow" fieldPosition="0"/>
    </format>
    <format dxfId="88">
      <pivotArea dataOnly="0" labelOnly="1" outline="0" fieldPosition="0">
        <references count="1">
          <reference field="3" count="0"/>
        </references>
      </pivotArea>
    </format>
    <format dxfId="89">
      <pivotArea dataOnly="0" labelOnly="1" grandRow="1" outline="0" fieldPosition="0"/>
    </format>
    <format dxfId="90">
      <pivotArea dataOnly="0" labelOnly="1" outline="0" axis="axisValues" fieldPosition="0"/>
    </format>
    <format dxfId="91">
      <pivotArea type="all" dataOnly="0" outline="0" fieldPosition="0"/>
    </format>
    <format dxfId="92">
      <pivotArea outline="0" collapsedLevelsAreSubtotals="1" fieldPosition="0"/>
    </format>
    <format dxfId="93">
      <pivotArea field="3" type="button" dataOnly="0" labelOnly="1" outline="0" axis="axisRow" fieldPosition="0"/>
    </format>
    <format dxfId="94">
      <pivotArea dataOnly="0" labelOnly="1" outline="0" fieldPosition="0">
        <references count="1">
          <reference field="3" count="0"/>
        </references>
      </pivotArea>
    </format>
    <format dxfId="95">
      <pivotArea dataOnly="0" labelOnly="1" grandRow="1" outline="0" fieldPosition="0"/>
    </format>
    <format dxfId="96">
      <pivotArea dataOnly="0" labelOnly="1" outline="0" axis="axisValues" fieldPosition="0"/>
    </format>
  </format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CB2CC-91E5-488B-AEA2-D81B07B7C6E0}" name="PivotTable7" cacheId="4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29:F34" firstHeaderRow="1" firstDataRow="1" firstDataCol="1"/>
  <pivotFields count="13"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2"/>
        <item x="3"/>
        <item x="1"/>
        <item x="0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rop" fld="3" subtotal="count" baseField="0" baseItem="0"/>
  </dataFields>
  <formats count="18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3" type="button" dataOnly="0" labelOnly="1" outline="0" axis="axisRow" fieldPosition="0"/>
    </format>
    <format dxfId="58">
      <pivotArea dataOnly="0" labelOnly="1" outline="0" fieldPosition="0">
        <references count="1">
          <reference field="3" count="0"/>
        </references>
      </pivotArea>
    </format>
    <format dxfId="59">
      <pivotArea dataOnly="0" labelOnly="1" grandRow="1" outline="0" fieldPosition="0"/>
    </format>
    <format dxfId="60">
      <pivotArea dataOnly="0" labelOnly="1" outline="0" axis="axisValues" fieldPosition="0"/>
    </format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3" type="button" dataOnly="0" labelOnly="1" outline="0" axis="axisRow" fieldPosition="0"/>
    </format>
    <format dxfId="64">
      <pivotArea dataOnly="0" labelOnly="1" outline="0" fieldPosition="0">
        <references count="1">
          <reference field="3" count="0"/>
        </references>
      </pivotArea>
    </format>
    <format dxfId="65">
      <pivotArea dataOnly="0" labelOnly="1" grandRow="1" outline="0" fieldPosition="0"/>
    </format>
    <format dxfId="66">
      <pivotArea dataOnly="0" labelOnly="1" outline="0" axis="axisValues" fieldPosition="0"/>
    </format>
    <format dxfId="67">
      <pivotArea outline="0" fieldPosition="0">
        <references count="1">
          <reference field="3" count="4" selected="0">
            <x v="0"/>
            <x v="1"/>
            <x v="2"/>
            <x v="3"/>
          </reference>
        </references>
      </pivotArea>
    </format>
    <format dxfId="68">
      <pivotArea field="3" type="button" dataOnly="0" labelOnly="1" outline="0" axis="axisRow" fieldPosition="0"/>
    </format>
    <format dxfId="69">
      <pivotArea dataOnly="0" labelOnly="1" outline="0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70">
      <pivotArea dataOnly="0" labelOnly="1" outline="0" axis="axisValues" fieldPosition="0"/>
    </format>
    <format dxfId="71">
      <pivotArea grandRow="1" outline="0" collapsedLevelsAreSubtotals="1" fieldPosition="0"/>
    </format>
    <format dxfId="7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A63728F9-DEA8-4DEE-AC77-3FDFBF6D96D6}" sourceName="Year">
  <pivotTables>
    <pivotTable tabId="4" name="PivotTable2"/>
    <pivotTable tabId="4" name="PivotTable4"/>
    <pivotTable tabId="4" name="PivotTable3"/>
  </pivotTables>
  <data>
    <tabular pivotCacheId="1234630327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rop" xr10:uid="{BEFDEBBF-7251-4FE3-AD59-742C6FE6F8FB}" sourceName="Crop">
  <pivotTables>
    <pivotTable tabId="4" name="PivotTable2"/>
    <pivotTable tabId="4" name="PivotTable3"/>
    <pivotTable tabId="4" name="PivotTable4"/>
  </pivotTables>
  <data>
    <tabular pivotCacheId="1234630327">
      <items count="4">
        <i x="2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7B774C8C-A41C-4FB6-8381-C7E0CC57B1AC}" cache="Slicer_Year" caption="Year" rowHeight="228600"/>
  <slicer name="Crop 1" xr10:uid="{EC437BCB-7458-448B-B48F-193329E2AA95}" cache="Slicer_Crop" caption="Crop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56F6D-DD07-4A5D-978B-81F9C5D4D52D}" name="Table1" displayName="Table1" ref="A1:F9729" totalsRowShown="0" headerRowDxfId="54" dataDxfId="53" headerRowBorderDxfId="51" tableBorderDxfId="52" totalsRowBorderDxfId="50">
  <autoFilter ref="A1:F9729" xr:uid="{9DD56F6D-DD07-4A5D-978B-81F9C5D4D52D}"/>
  <tableColumns count="6">
    <tableColumn id="1" xr3:uid="{A2F743ED-1181-4591-B4C6-9D01D966C7ED}" name="Year" dataDxfId="49"/>
    <tableColumn id="2" xr3:uid="{831E8966-B6C1-4977-A124-04DD9AEDAF28}" name="State Name" dataDxfId="48"/>
    <tableColumn id="3" xr3:uid="{F524F409-10C5-4EEA-8DA9-DC779F39F5C0}" name="Dist Name" dataDxfId="47"/>
    <tableColumn id="4" xr3:uid="{88825425-47B3-48F5-A8E1-687E9EECB085}" name="Crop" dataDxfId="46"/>
    <tableColumn id="5" xr3:uid="{69DCADE2-8D8A-41A1-AF6F-77854ED283C4}" name="Area_ha" dataDxfId="45"/>
    <tableColumn id="6" xr3:uid="{15DBA7A1-0C51-4354-8041-388A66CF8460}" name="Yield_kg_per_ha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B88B04-B157-4271-829A-548D31FEF593}" name="Table13" displayName="Table13" ref="A1:F9729" totalsRowShown="0" headerRowDxfId="35" dataDxfId="34" headerRowBorderDxfId="32" tableBorderDxfId="33" totalsRowBorderDxfId="31">
  <autoFilter ref="A1:F9729" xr:uid="{80B88B04-B157-4271-829A-548D31FEF593}"/>
  <tableColumns count="6">
    <tableColumn id="1" xr3:uid="{9AC62AE8-DB4A-4543-AFA1-584AEF46256D}" name="Year" dataDxfId="30"/>
    <tableColumn id="2" xr3:uid="{418689C3-3C03-4237-9AF1-83BF03632A26}" name="State Name" dataDxfId="29"/>
    <tableColumn id="3" xr3:uid="{A2FEEDE7-9658-4E82-A75A-16B0BE433734}" name="Dist Name" dataDxfId="28"/>
    <tableColumn id="4" xr3:uid="{EA088290-FB53-41B4-B5AB-7B1B97926C48}" name="Crop" dataDxfId="27"/>
    <tableColumn id="5" xr3:uid="{75E28149-69F5-4036-BE93-6D2F2D57332F}" name="Area_ha" dataDxfId="26"/>
    <tableColumn id="6" xr3:uid="{078B6F76-A413-4B63-AD69-D92CEA6AE8AA}" name="Yield_kg_per_ha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DD1613-21D8-41E7-B65B-59645E7E70F5}" name="Table3" displayName="Table3" ref="H1:M9729" totalsRowShown="0" headerRowDxfId="24" dataDxfId="23" headerRowBorderDxfId="21" tableBorderDxfId="22" totalsRowBorderDxfId="20">
  <autoFilter ref="H1:M9729" xr:uid="{11DD1613-21D8-41E7-B65B-59645E7E70F5}"/>
  <tableColumns count="6">
    <tableColumn id="1" xr3:uid="{16A50E78-F495-492C-B4CF-4922B35355FA}" name="Yield Level" dataDxfId="19">
      <calculatedColumnFormula>IF(F2&lt;1000,"Low",IF(F2&lt;3000,"Medium","High"))</calculatedColumnFormula>
    </tableColumn>
    <tableColumn id="2" xr3:uid="{03D46796-E738-4C5E-B6C4-22086FE36511}" name="Area Size" dataDxfId="18">
      <calculatedColumnFormula>IF(E2&lt;1000,"Small",IF(E2&lt;5000,"Medium","Large"))</calculatedColumnFormula>
    </tableColumn>
    <tableColumn id="3" xr3:uid="{D9F59BA4-69C0-4802-B868-3ED7F241B48F}" name="Region" dataDxfId="17">
      <calculatedColumnFormula>IF(OR(B2="Punjab",B2="Haryana",B2="Himachal Pradesh",B2="Jammu and Kashmir",B2="Uttarakhand",B2="Delhi",B2="Chandigarh"),"North",IF(OR(B2="Tamil Nadu",B2="Karnataka",B2="Kerala",B2="Andhra Pradesh",B2="Telangana"),"South",IF(OR(B2="Maharashtra",B2="Gujarat",B2="Goa",B2="Rajasthan"),"West",IF(OR(B2="West Bengal",B2="Bihar",B2="Jharkhand",B2="Odisha",B2="Assam",B2="Sikkim",B2="Arunachal Pradesh",B2="Manipur",B2="Meghalaya",B2="Mizoram",B2="Nagaland",B2="Tripura"),"East","Central"))))</calculatedColumnFormula>
    </tableColumn>
    <tableColumn id="4" xr3:uid="{63B41219-D36B-4D8B-B40E-C7879D1DBF62}" name="Decade" dataDxfId="16">
      <calculatedColumnFormula>LEFT(A2,3)&amp;"0s"</calculatedColumnFormula>
    </tableColumn>
    <tableColumn id="5" xr3:uid="{8E673FA6-FF69-4073-8C20-FF9ADD4C6835}" name="Crop Type " dataDxfId="15">
      <calculatedColumnFormula>IF(D2="Rice","Cereal",IF(D2="Maize","Cereal",IF(D2="Chickpea","Pulse",IF(D2="Cotton","Fiber","Other"))))</calculatedColumnFormula>
    </tableColumn>
    <tableColumn id="6" xr3:uid="{7B80299C-3B64-49D5-8B95-FD03D6F39D02}" name="Productivity " dataDxfId="14">
      <calculatedColumnFormula>F2/E2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097020-69A7-416E-9836-7640AC1D5E61}" name="Table4" displayName="Table4" ref="A1:B4" totalsRowShown="0" headerRowDxfId="13" headerRowBorderDxfId="11" tableBorderDxfId="12" totalsRowBorderDxfId="10">
  <autoFilter ref="A1:B4" xr:uid="{AB097020-69A7-416E-9836-7640AC1D5E61}"/>
  <tableColumns count="2">
    <tableColumn id="1" xr3:uid="{ADDD2F78-1B12-48ED-879C-115B903650FF}" name="Factor" dataDxfId="9"/>
    <tableColumn id="2" xr3:uid="{96AABDD0-3ED5-48FB-92E8-F5122125274A}" name="Correlation with Yield" dataDxfId="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6B2B8B-CEE0-495A-9313-9A4328DFBBD2}" name="Table5" displayName="Table5" ref="A9:D15" totalsRowShown="0" headerRowDxfId="7" headerRowBorderDxfId="5" tableBorderDxfId="6" totalsRowBorderDxfId="4">
  <autoFilter ref="A9:D15" xr:uid="{106B2B8B-CEE0-495A-9313-9A4328DFBBD2}"/>
  <tableColumns count="4">
    <tableColumn id="1" xr3:uid="{5B34D966-1042-43C7-9686-04A77E966B6D}" name="Statistics" dataDxfId="3"/>
    <tableColumn id="2" xr3:uid="{580332E5-2833-46A3-98BF-F5414EB2770B}" name="Year" dataDxfId="2"/>
    <tableColumn id="3" xr3:uid="{CAC6B369-A846-4D6B-BE8C-0D2C665BB7D0}" name="Area (ha)" dataDxfId="1"/>
    <tableColumn id="4" xr3:uid="{D7688939-ECDB-4724-9309-F4C0B7C0B26E}" name="Yield(kg/ha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2A89-1F09-4250-B8FD-FB44EF9FFDDD}">
  <sheetPr>
    <pageSetUpPr fitToPage="1"/>
  </sheetPr>
  <dimension ref="A1:O53"/>
  <sheetViews>
    <sheetView showGridLines="0" workbookViewId="0">
      <pane ySplit="2" topLeftCell="B3" activePane="bottomLeft" state="frozen"/>
      <selection pane="bottomLeft" activeCell="L1" sqref="L1"/>
    </sheetView>
  </sheetViews>
  <sheetFormatPr defaultRowHeight="15"/>
  <sheetData>
    <row r="1" spans="1:1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5"/>
    </row>
    <row r="2" spans="1:1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>
      <c r="A3" s="59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1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15" ht="18.75">
      <c r="A5" s="61" t="s">
        <v>2</v>
      </c>
      <c r="B5" s="62"/>
      <c r="C5" s="63"/>
      <c r="D5" s="35"/>
      <c r="E5" s="64" t="s">
        <v>3</v>
      </c>
      <c r="F5" s="65"/>
      <c r="G5" s="66"/>
      <c r="H5" s="35"/>
      <c r="I5" s="64" t="s">
        <v>4</v>
      </c>
      <c r="J5" s="65"/>
      <c r="K5" s="66"/>
      <c r="L5" s="35"/>
      <c r="M5" s="64" t="s">
        <v>5</v>
      </c>
      <c r="N5" s="65"/>
      <c r="O5" s="66"/>
    </row>
    <row r="6" spans="1:15" ht="15.75">
      <c r="A6" s="77" t="str">
        <f>TEXT(SUM('The Cleaned Data'!E2:E9729),"#,##0") &amp;" ha ("&amp;COUNT('The Cleaned Data'!E2:E9729) &amp;" Records)"</f>
        <v>709,437,910 ha (9728 Records)</v>
      </c>
      <c r="B6" s="78"/>
      <c r="C6" s="79"/>
      <c r="D6" s="36"/>
      <c r="E6" s="77" t="str">
        <f>TEXT(AVERAGE('The Cleaned Data'!F2:F9729),"#,##0.00")&amp;" kg/ha ("&amp;COUNT('The Cleaned Data'!F2:F9729) &amp;" Records)"</f>
        <v>1,671.61 kg/ha (9728 Records)</v>
      </c>
      <c r="F6" s="78"/>
      <c r="G6" s="79"/>
      <c r="H6" s="35"/>
      <c r="I6" s="77" t="str">
        <f>INDEX('Pivot Tables'!A13:A32,MATCH(MAX('Pivot Tables'!B13:B32),'Pivot Tables'!B13:B32,0))&amp;" ("&amp;TEXT(MAX('Pivot Tables'!B13:B32),"0.00")&amp;"kg/ha)"</f>
        <v>Andhra Pradesh (2840.39kg/ha)</v>
      </c>
      <c r="J6" s="78"/>
      <c r="K6" s="79"/>
      <c r="L6" s="35"/>
      <c r="M6" s="77" t="str">
        <f>INDEX('Pivot Tables'!A3:A7,MATCH(MAX('Pivot Tables'!B3:B7),'Pivot Tables'!B3:B7,0))    &amp;"  ("&amp;TEXT(MAX('Pivot Tables'!B3:B7),"0.00")&amp;"kg/ha)"</f>
        <v>Maize  (2445.86kg/ha)</v>
      </c>
      <c r="N6" s="78"/>
      <c r="O6" s="79"/>
    </row>
    <row r="7" spans="1:15">
      <c r="A7" s="80"/>
      <c r="B7" s="81"/>
      <c r="C7" s="82"/>
      <c r="E7" s="80"/>
      <c r="F7" s="81"/>
      <c r="G7" s="82"/>
      <c r="I7" s="80"/>
      <c r="J7" s="81"/>
      <c r="K7" s="82"/>
      <c r="M7" s="80"/>
      <c r="N7" s="81"/>
      <c r="O7" s="82"/>
    </row>
    <row r="9" spans="1:15">
      <c r="E9" s="34"/>
    </row>
    <row r="42" spans="3:14" ht="15" customHeight="1">
      <c r="C42" s="70" t="s">
        <v>6</v>
      </c>
      <c r="D42" s="71"/>
      <c r="E42" s="71"/>
      <c r="F42" s="71"/>
      <c r="G42" s="71"/>
      <c r="H42" s="71"/>
      <c r="I42" s="71"/>
      <c r="J42" s="71"/>
      <c r="K42" s="71"/>
      <c r="L42" s="71"/>
      <c r="M42" s="72"/>
    </row>
    <row r="43" spans="3:14">
      <c r="C43" s="73"/>
      <c r="D43" s="74"/>
      <c r="E43" s="74"/>
      <c r="F43" s="74"/>
      <c r="G43" s="74"/>
      <c r="H43" s="74"/>
      <c r="I43" s="74"/>
      <c r="J43" s="74"/>
      <c r="K43" s="74"/>
      <c r="L43" s="74"/>
      <c r="M43" s="75"/>
    </row>
    <row r="44" spans="3:14">
      <c r="C44" s="67" t="str">
        <f>"Maize is the top yielding crop at "&amp;TEXT('Pivot Tables'!B6,"#,##0")&amp;" kg/ha, while Cotton yields the lowest at "&amp;TEXT('Pivot Tables'!B5,"#,##0")&amp;" kg/ha."</f>
        <v>Maize is the top yielding crop at 2,446 kg/ha, while Cotton yields the lowest at 388 kg/ha.</v>
      </c>
      <c r="D44" s="68"/>
      <c r="E44" s="68"/>
      <c r="F44" s="68"/>
      <c r="G44" s="68"/>
      <c r="H44" s="68"/>
      <c r="I44" s="68"/>
      <c r="J44" s="68"/>
      <c r="K44" s="68"/>
      <c r="L44" s="68"/>
      <c r="M44" s="69"/>
      <c r="N44" s="37"/>
    </row>
    <row r="45" spans="3:14">
      <c r="C45" s="50"/>
      <c r="D45" s="51"/>
      <c r="E45" s="51"/>
      <c r="F45" s="51"/>
      <c r="G45" s="51"/>
      <c r="H45" s="51"/>
      <c r="I45" s="51"/>
      <c r="J45" s="51"/>
      <c r="K45" s="51"/>
      <c r="L45" s="51"/>
      <c r="M45" s="52"/>
      <c r="N45" s="37"/>
    </row>
    <row r="46" spans="3:14">
      <c r="C46" s="41" t="str">
        <f>"Andhra Pradesh leads in average yield at "&amp;TEXT('Pivot Tables'!B13,"#,##0")&amp;" kg/ha, while Rajasthan trails at "&amp;TEXT('Pivot Tables'!B27,"#,##0")&amp;" kg/ha."</f>
        <v>Andhra Pradesh leads in average yield at 2,840 kg/ha, while Rajasthan trails at 1,079 kg/ha.</v>
      </c>
      <c r="D46" s="42"/>
      <c r="E46" s="42"/>
      <c r="F46" s="42"/>
      <c r="G46" s="42"/>
      <c r="H46" s="42"/>
      <c r="I46" s="42"/>
      <c r="J46" s="42"/>
      <c r="K46" s="42"/>
      <c r="L46" s="42"/>
      <c r="M46" s="43"/>
    </row>
    <row r="47" spans="3:14">
      <c r="C47" s="50"/>
      <c r="D47" s="51"/>
      <c r="E47" s="51"/>
      <c r="F47" s="51"/>
      <c r="G47" s="51"/>
      <c r="H47" s="51"/>
      <c r="I47" s="51"/>
      <c r="J47" s="51"/>
      <c r="K47" s="51"/>
      <c r="L47" s="51"/>
      <c r="M47" s="52"/>
    </row>
    <row r="48" spans="3:14">
      <c r="C48" s="41" t="str">
        <f>"Average yield rose from "&amp;TEXT('Pivot Tables'!F5,"#,##0")&amp;" kg/ha in 2008 to "&amp;TEXT('Pivot Tables'!F14,"#,##0")&amp;" kg/ha in 2017."</f>
        <v>Average yield rose from 1,417 kg/ha in 2008 to 1,672 kg/ha in 2017.</v>
      </c>
      <c r="D48" s="42"/>
      <c r="E48" s="42"/>
      <c r="F48" s="42"/>
      <c r="G48" s="42"/>
      <c r="H48" s="42"/>
      <c r="I48" s="42"/>
      <c r="J48" s="42"/>
      <c r="K48" s="42"/>
      <c r="L48" s="42"/>
      <c r="M48" s="43"/>
    </row>
    <row r="49" spans="3:13">
      <c r="C49" s="41"/>
      <c r="D49" s="42"/>
      <c r="E49" s="42"/>
      <c r="F49" s="42"/>
      <c r="G49" s="42"/>
      <c r="H49" s="42"/>
      <c r="I49" s="42"/>
      <c r="J49" s="42"/>
      <c r="K49" s="42"/>
      <c r="L49" s="42"/>
      <c r="M49" s="43"/>
    </row>
    <row r="50" spans="3:13">
      <c r="C50" s="38" t="str">
        <f>"Cultivated area shows almost no correlation with yield (r = "&amp;TEXT('Data Analysis'!B2,"0.00")&amp;"). Larger farmland doesn't reliably mean higher yield."</f>
        <v>Cultivated area shows almost no correlation with yield (r = 0.14). Larger farmland doesn't reliably mean higher yield.</v>
      </c>
      <c r="D50" s="39"/>
      <c r="E50" s="39"/>
      <c r="F50" s="39"/>
      <c r="G50" s="39"/>
      <c r="H50" s="39"/>
      <c r="I50" s="39"/>
      <c r="J50" s="39"/>
      <c r="K50" s="39"/>
      <c r="L50" s="39"/>
      <c r="M50" s="40"/>
    </row>
    <row r="51" spans="3:13">
      <c r="C51" s="41"/>
      <c r="D51" s="42"/>
      <c r="E51" s="42"/>
      <c r="F51" s="42"/>
      <c r="G51" s="42"/>
      <c r="H51" s="42"/>
      <c r="I51" s="42"/>
      <c r="J51" s="42"/>
      <c r="K51" s="42"/>
      <c r="L51" s="42"/>
      <c r="M51" s="43"/>
    </row>
    <row r="52" spans="3:13">
      <c r="C52" s="44" t="str">
        <f>"The Central region has the largest cultivated area at "&amp;TEXT('Pivot Tables'!F19,"#,##0")&amp;" ha."</f>
        <v>The Central region has the largest cultivated area at 224,362,940 ha.</v>
      </c>
      <c r="D52" s="45"/>
      <c r="E52" s="45"/>
      <c r="F52" s="45"/>
      <c r="G52" s="45"/>
      <c r="H52" s="45"/>
      <c r="I52" s="45"/>
      <c r="J52" s="45"/>
      <c r="K52" s="45"/>
      <c r="L52" s="45"/>
      <c r="M52" s="46"/>
    </row>
    <row r="53" spans="3:13"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9"/>
    </row>
  </sheetData>
  <sheetProtection sheet="1" objects="1" scenarios="1"/>
  <mergeCells count="16">
    <mergeCell ref="C50:M51"/>
    <mergeCell ref="C52:M53"/>
    <mergeCell ref="C46:M47"/>
    <mergeCell ref="C48:M49"/>
    <mergeCell ref="A1:O2"/>
    <mergeCell ref="A3:O4"/>
    <mergeCell ref="A5:C5"/>
    <mergeCell ref="E5:G5"/>
    <mergeCell ref="I5:K5"/>
    <mergeCell ref="M5:O5"/>
    <mergeCell ref="C44:M45"/>
    <mergeCell ref="M6:O7"/>
    <mergeCell ref="I6:K7"/>
    <mergeCell ref="E6:G7"/>
    <mergeCell ref="A6:C7"/>
    <mergeCell ref="C42:M43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29"/>
  <sheetViews>
    <sheetView zoomScaleNormal="100" workbookViewId="0">
      <pane ySplit="1" topLeftCell="B2" activePane="bottomLeft" state="frozen"/>
      <selection pane="bottomLeft" activeCell="F6032" sqref="F6032"/>
    </sheetView>
  </sheetViews>
  <sheetFormatPr defaultColWidth="8.7109375" defaultRowHeight="15"/>
  <cols>
    <col min="2" max="2" width="23.85546875" customWidth="1"/>
    <col min="3" max="3" width="16.7109375" customWidth="1"/>
    <col min="4" max="4" width="11.7109375" customWidth="1"/>
    <col min="5" max="5" width="12.140625" customWidth="1"/>
    <col min="6" max="6" width="18.7109375" customWidth="1"/>
  </cols>
  <sheetData>
    <row r="1" spans="1:6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3" t="s">
        <v>12</v>
      </c>
    </row>
    <row r="2" spans="1:6">
      <c r="A2" s="4">
        <v>2008</v>
      </c>
      <c r="B2" s="5" t="s">
        <v>13</v>
      </c>
      <c r="C2" s="5" t="s">
        <v>14</v>
      </c>
      <c r="D2" s="5" t="s">
        <v>15</v>
      </c>
      <c r="E2" s="5">
        <v>803370</v>
      </c>
      <c r="F2" s="6">
        <v>876.42</v>
      </c>
    </row>
    <row r="3" spans="1:6">
      <c r="A3" s="4">
        <v>2008</v>
      </c>
      <c r="B3" s="5" t="s">
        <v>13</v>
      </c>
      <c r="C3" s="5" t="s">
        <v>14</v>
      </c>
      <c r="D3" s="5" t="s">
        <v>16</v>
      </c>
      <c r="E3" s="5">
        <v>3400</v>
      </c>
      <c r="F3" s="6">
        <v>984.92</v>
      </c>
    </row>
    <row r="4" spans="1:6">
      <c r="A4" s="4">
        <v>2008</v>
      </c>
      <c r="B4" s="5" t="s">
        <v>13</v>
      </c>
      <c r="C4" s="5" t="s">
        <v>14</v>
      </c>
      <c r="D4" s="5" t="s">
        <v>17</v>
      </c>
      <c r="E4" s="5">
        <v>131940</v>
      </c>
      <c r="F4" s="6">
        <v>856.71</v>
      </c>
    </row>
    <row r="5" spans="1:6">
      <c r="A5" s="4">
        <v>2008</v>
      </c>
      <c r="B5" s="5" t="s">
        <v>13</v>
      </c>
      <c r="C5" s="5" t="s">
        <v>14</v>
      </c>
      <c r="D5" s="5" t="s">
        <v>18</v>
      </c>
      <c r="E5" s="5">
        <v>10</v>
      </c>
      <c r="F5" s="6">
        <v>1000</v>
      </c>
    </row>
    <row r="6" spans="1:6">
      <c r="A6" s="4">
        <v>2009</v>
      </c>
      <c r="B6" s="5" t="s">
        <v>13</v>
      </c>
      <c r="C6" s="5" t="s">
        <v>14</v>
      </c>
      <c r="D6" s="5" t="s">
        <v>15</v>
      </c>
      <c r="E6" s="5">
        <v>789040</v>
      </c>
      <c r="F6" s="6">
        <v>788.37</v>
      </c>
    </row>
    <row r="7" spans="1:6">
      <c r="A7" s="4">
        <v>2009</v>
      </c>
      <c r="B7" s="5" t="s">
        <v>13</v>
      </c>
      <c r="C7" s="5" t="s">
        <v>14</v>
      </c>
      <c r="D7" s="5" t="s">
        <v>16</v>
      </c>
      <c r="E7" s="5">
        <v>3250</v>
      </c>
      <c r="F7" s="6">
        <v>1045.97</v>
      </c>
    </row>
    <row r="8" spans="1:6">
      <c r="A8" s="4">
        <v>2009</v>
      </c>
      <c r="B8" s="5" t="s">
        <v>13</v>
      </c>
      <c r="C8" s="5" t="s">
        <v>14</v>
      </c>
      <c r="D8" s="5" t="s">
        <v>17</v>
      </c>
      <c r="E8" s="5">
        <v>147220</v>
      </c>
      <c r="F8" s="6">
        <v>883.44</v>
      </c>
    </row>
    <row r="9" spans="1:6">
      <c r="A9" s="4">
        <v>2010</v>
      </c>
      <c r="B9" s="5" t="s">
        <v>13</v>
      </c>
      <c r="C9" s="5" t="s">
        <v>14</v>
      </c>
      <c r="D9" s="5" t="s">
        <v>15</v>
      </c>
      <c r="E9" s="5">
        <v>777920</v>
      </c>
      <c r="F9" s="6">
        <v>1695.77</v>
      </c>
    </row>
    <row r="10" spans="1:6">
      <c r="A10" s="4">
        <v>2010</v>
      </c>
      <c r="B10" s="5" t="s">
        <v>13</v>
      </c>
      <c r="C10" s="5" t="s">
        <v>14</v>
      </c>
      <c r="D10" s="5" t="s">
        <v>16</v>
      </c>
      <c r="E10" s="5">
        <v>3170</v>
      </c>
      <c r="F10" s="6">
        <v>1457.32</v>
      </c>
    </row>
    <row r="11" spans="1:6">
      <c r="A11" s="4">
        <v>2010</v>
      </c>
      <c r="B11" s="5" t="s">
        <v>13</v>
      </c>
      <c r="C11" s="5" t="s">
        <v>14</v>
      </c>
      <c r="D11" s="5" t="s">
        <v>17</v>
      </c>
      <c r="E11" s="5">
        <v>184260</v>
      </c>
      <c r="F11" s="6">
        <v>948.89</v>
      </c>
    </row>
    <row r="12" spans="1:6">
      <c r="A12" s="4">
        <v>2011</v>
      </c>
      <c r="B12" s="5" t="s">
        <v>13</v>
      </c>
      <c r="C12" s="5" t="s">
        <v>14</v>
      </c>
      <c r="D12" s="5" t="s">
        <v>15</v>
      </c>
      <c r="E12" s="5">
        <v>806550</v>
      </c>
      <c r="F12" s="6">
        <v>1756.23</v>
      </c>
    </row>
    <row r="13" spans="1:6">
      <c r="A13" s="4">
        <v>2011</v>
      </c>
      <c r="B13" s="5" t="s">
        <v>13</v>
      </c>
      <c r="C13" s="5" t="s">
        <v>14</v>
      </c>
      <c r="D13" s="5" t="s">
        <v>16</v>
      </c>
      <c r="E13" s="5">
        <v>3630</v>
      </c>
      <c r="F13" s="6">
        <v>1285.56</v>
      </c>
    </row>
    <row r="14" spans="1:6">
      <c r="A14" s="4">
        <v>2011</v>
      </c>
      <c r="B14" s="5" t="s">
        <v>13</v>
      </c>
      <c r="C14" s="5" t="s">
        <v>14</v>
      </c>
      <c r="D14" s="5" t="s">
        <v>17</v>
      </c>
      <c r="E14" s="5">
        <v>196270</v>
      </c>
      <c r="F14" s="6">
        <v>1008.49</v>
      </c>
    </row>
    <row r="15" spans="1:6">
      <c r="A15" s="4">
        <v>2011</v>
      </c>
      <c r="B15" s="5" t="s">
        <v>13</v>
      </c>
      <c r="C15" s="5" t="s">
        <v>14</v>
      </c>
      <c r="D15" s="5" t="s">
        <v>18</v>
      </c>
      <c r="E15" s="5">
        <v>80</v>
      </c>
      <c r="F15" s="6">
        <v>250</v>
      </c>
    </row>
    <row r="16" spans="1:6">
      <c r="A16" s="4">
        <v>2012</v>
      </c>
      <c r="B16" s="5" t="s">
        <v>13</v>
      </c>
      <c r="C16" s="5" t="s">
        <v>14</v>
      </c>
      <c r="D16" s="5" t="s">
        <v>15</v>
      </c>
      <c r="E16" s="5">
        <v>807070</v>
      </c>
      <c r="F16" s="6">
        <v>1900.97</v>
      </c>
    </row>
    <row r="17" spans="1:6">
      <c r="A17" s="4">
        <v>2012</v>
      </c>
      <c r="B17" s="5" t="s">
        <v>13</v>
      </c>
      <c r="C17" s="5" t="s">
        <v>14</v>
      </c>
      <c r="D17" s="5" t="s">
        <v>16</v>
      </c>
      <c r="E17" s="5">
        <v>3120</v>
      </c>
      <c r="F17" s="6">
        <v>1538.56</v>
      </c>
    </row>
    <row r="18" spans="1:6">
      <c r="A18" s="4">
        <v>2012</v>
      </c>
      <c r="B18" s="5" t="s">
        <v>13</v>
      </c>
      <c r="C18" s="5" t="s">
        <v>14</v>
      </c>
      <c r="D18" s="5" t="s">
        <v>17</v>
      </c>
      <c r="E18" s="5">
        <v>208600</v>
      </c>
      <c r="F18" s="6">
        <v>1130.97</v>
      </c>
    </row>
    <row r="19" spans="1:6">
      <c r="A19" s="4">
        <v>2012</v>
      </c>
      <c r="B19" s="5" t="s">
        <v>13</v>
      </c>
      <c r="C19" s="5" t="s">
        <v>14</v>
      </c>
      <c r="D19" s="5" t="s">
        <v>18</v>
      </c>
      <c r="E19" s="5">
        <v>130</v>
      </c>
      <c r="F19" s="6">
        <v>153.85</v>
      </c>
    </row>
    <row r="20" spans="1:6">
      <c r="A20" s="4">
        <v>2013</v>
      </c>
      <c r="B20" s="5" t="s">
        <v>13</v>
      </c>
      <c r="C20" s="5" t="s">
        <v>14</v>
      </c>
      <c r="D20" s="5" t="s">
        <v>15</v>
      </c>
      <c r="E20" s="5">
        <v>819440</v>
      </c>
      <c r="F20" s="6">
        <v>1581.86</v>
      </c>
    </row>
    <row r="21" spans="1:6">
      <c r="A21" s="4">
        <v>2013</v>
      </c>
      <c r="B21" s="5" t="s">
        <v>13</v>
      </c>
      <c r="C21" s="5" t="s">
        <v>14</v>
      </c>
      <c r="D21" s="5" t="s">
        <v>16</v>
      </c>
      <c r="E21" s="5">
        <v>3640</v>
      </c>
      <c r="F21" s="6">
        <v>1742.2</v>
      </c>
    </row>
    <row r="22" spans="1:6">
      <c r="A22" s="4">
        <v>2013</v>
      </c>
      <c r="B22" s="5" t="s">
        <v>13</v>
      </c>
      <c r="C22" s="5" t="s">
        <v>14</v>
      </c>
      <c r="D22" s="5" t="s">
        <v>17</v>
      </c>
      <c r="E22" s="5">
        <v>229990</v>
      </c>
      <c r="F22" s="6">
        <v>756.19</v>
      </c>
    </row>
    <row r="23" spans="1:6">
      <c r="A23" s="4">
        <v>2013</v>
      </c>
      <c r="B23" s="5" t="s">
        <v>13</v>
      </c>
      <c r="C23" s="5" t="s">
        <v>14</v>
      </c>
      <c r="D23" s="5" t="s">
        <v>18</v>
      </c>
      <c r="E23" s="5">
        <v>50</v>
      </c>
      <c r="F23" s="6">
        <v>200</v>
      </c>
    </row>
    <row r="24" spans="1:6">
      <c r="A24" s="4">
        <v>2014</v>
      </c>
      <c r="B24" s="5" t="s">
        <v>13</v>
      </c>
      <c r="C24" s="5" t="s">
        <v>14</v>
      </c>
      <c r="D24" s="5" t="s">
        <v>15</v>
      </c>
      <c r="E24" s="5">
        <v>834870</v>
      </c>
      <c r="F24" s="6">
        <v>1729.89</v>
      </c>
    </row>
    <row r="25" spans="1:6">
      <c r="A25" s="4">
        <v>2014</v>
      </c>
      <c r="B25" s="5" t="s">
        <v>13</v>
      </c>
      <c r="C25" s="5" t="s">
        <v>14</v>
      </c>
      <c r="D25" s="5" t="s">
        <v>16</v>
      </c>
      <c r="E25" s="5">
        <v>4020</v>
      </c>
      <c r="F25" s="6">
        <v>1451.66</v>
      </c>
    </row>
    <row r="26" spans="1:6">
      <c r="A26" s="4">
        <v>2014</v>
      </c>
      <c r="B26" s="5" t="s">
        <v>13</v>
      </c>
      <c r="C26" s="5" t="s">
        <v>14</v>
      </c>
      <c r="D26" s="5" t="s">
        <v>17</v>
      </c>
      <c r="E26" s="5">
        <v>228750</v>
      </c>
      <c r="F26" s="6">
        <v>1056.0899999999999</v>
      </c>
    </row>
    <row r="27" spans="1:6">
      <c r="A27" s="4">
        <v>2014</v>
      </c>
      <c r="B27" s="5" t="s">
        <v>13</v>
      </c>
      <c r="C27" s="5" t="s">
        <v>14</v>
      </c>
      <c r="D27" s="5" t="s">
        <v>18</v>
      </c>
      <c r="E27" s="5">
        <v>50</v>
      </c>
      <c r="F27" s="6">
        <v>400</v>
      </c>
    </row>
    <row r="28" spans="1:6">
      <c r="A28" s="4">
        <v>2015</v>
      </c>
      <c r="B28" s="5" t="s">
        <v>13</v>
      </c>
      <c r="C28" s="5" t="s">
        <v>14</v>
      </c>
      <c r="D28" s="5" t="s">
        <v>15</v>
      </c>
      <c r="E28" s="5">
        <v>817680</v>
      </c>
      <c r="F28" s="6">
        <v>1076.95</v>
      </c>
    </row>
    <row r="29" spans="1:6">
      <c r="A29" s="4">
        <v>2015</v>
      </c>
      <c r="B29" s="5" t="s">
        <v>13</v>
      </c>
      <c r="C29" s="5" t="s">
        <v>14</v>
      </c>
      <c r="D29" s="5" t="s">
        <v>16</v>
      </c>
      <c r="E29" s="5">
        <v>9870</v>
      </c>
      <c r="F29" s="6">
        <v>1467.17</v>
      </c>
    </row>
    <row r="30" spans="1:6">
      <c r="A30" s="4">
        <v>2015</v>
      </c>
      <c r="B30" s="5" t="s">
        <v>13</v>
      </c>
      <c r="C30" s="5" t="s">
        <v>14</v>
      </c>
      <c r="D30" s="5" t="s">
        <v>17</v>
      </c>
      <c r="E30" s="5">
        <v>220270</v>
      </c>
      <c r="F30" s="6">
        <v>754.73</v>
      </c>
    </row>
    <row r="31" spans="1:6">
      <c r="A31" s="4">
        <v>2015</v>
      </c>
      <c r="B31" s="5" t="s">
        <v>13</v>
      </c>
      <c r="C31" s="5" t="s">
        <v>14</v>
      </c>
      <c r="D31" s="5" t="s">
        <v>18</v>
      </c>
      <c r="E31" s="5">
        <v>50</v>
      </c>
      <c r="F31" s="6">
        <v>200</v>
      </c>
    </row>
    <row r="32" spans="1:6">
      <c r="A32" s="4">
        <v>2016</v>
      </c>
      <c r="B32" s="5" t="s">
        <v>13</v>
      </c>
      <c r="C32" s="5" t="s">
        <v>14</v>
      </c>
      <c r="D32" s="5" t="s">
        <v>15</v>
      </c>
      <c r="E32" s="5">
        <v>858910</v>
      </c>
      <c r="F32" s="6">
        <v>2085.96</v>
      </c>
    </row>
    <row r="33" spans="1:6">
      <c r="A33" s="4">
        <v>2016</v>
      </c>
      <c r="B33" s="5" t="s">
        <v>13</v>
      </c>
      <c r="C33" s="5" t="s">
        <v>14</v>
      </c>
      <c r="D33" s="5" t="s">
        <v>16</v>
      </c>
      <c r="E33" s="5">
        <v>7950</v>
      </c>
      <c r="F33" s="6">
        <v>2028.48</v>
      </c>
    </row>
    <row r="34" spans="1:6">
      <c r="A34" s="4">
        <v>2016</v>
      </c>
      <c r="B34" s="5" t="s">
        <v>13</v>
      </c>
      <c r="C34" s="5" t="s">
        <v>14</v>
      </c>
      <c r="D34" s="5" t="s">
        <v>17</v>
      </c>
      <c r="E34" s="5">
        <v>227240</v>
      </c>
      <c r="F34" s="6">
        <v>1161.83</v>
      </c>
    </row>
    <row r="35" spans="1:6">
      <c r="A35" s="4">
        <v>2016</v>
      </c>
      <c r="B35" s="5" t="s">
        <v>13</v>
      </c>
      <c r="C35" s="5" t="s">
        <v>14</v>
      </c>
      <c r="D35" s="5" t="s">
        <v>18</v>
      </c>
      <c r="E35" s="5">
        <v>60</v>
      </c>
      <c r="F35" s="6">
        <v>317.81</v>
      </c>
    </row>
    <row r="36" spans="1:6">
      <c r="A36" s="4">
        <v>2017</v>
      </c>
      <c r="B36" s="5" t="s">
        <v>13</v>
      </c>
      <c r="C36" s="5" t="s">
        <v>14</v>
      </c>
      <c r="D36" s="5" t="s">
        <v>15</v>
      </c>
      <c r="E36" s="5">
        <v>841130</v>
      </c>
      <c r="F36" s="6">
        <v>1168.92</v>
      </c>
    </row>
    <row r="37" spans="1:6">
      <c r="A37" s="4">
        <v>2017</v>
      </c>
      <c r="B37" s="5" t="s">
        <v>13</v>
      </c>
      <c r="C37" s="5" t="s">
        <v>14</v>
      </c>
      <c r="D37" s="5" t="s">
        <v>16</v>
      </c>
      <c r="E37" s="5">
        <v>9250</v>
      </c>
      <c r="F37" s="6">
        <v>1956.03</v>
      </c>
    </row>
    <row r="38" spans="1:6">
      <c r="A38" s="4">
        <v>2017</v>
      </c>
      <c r="B38" s="5" t="s">
        <v>13</v>
      </c>
      <c r="C38" s="5" t="s">
        <v>14</v>
      </c>
      <c r="D38" s="5" t="s">
        <v>17</v>
      </c>
      <c r="E38" s="5">
        <v>258460</v>
      </c>
      <c r="F38" s="6">
        <v>1003.82</v>
      </c>
    </row>
    <row r="39" spans="1:6">
      <c r="A39" s="4">
        <v>2017</v>
      </c>
      <c r="B39" s="5" t="s">
        <v>13</v>
      </c>
      <c r="C39" s="5" t="s">
        <v>14</v>
      </c>
      <c r="D39" s="5" t="s">
        <v>18</v>
      </c>
      <c r="E39" s="5">
        <v>450</v>
      </c>
      <c r="F39" s="6">
        <v>297.85000000000002</v>
      </c>
    </row>
    <row r="40" spans="1:6">
      <c r="A40" s="4">
        <v>2008</v>
      </c>
      <c r="B40" s="5" t="s">
        <v>13</v>
      </c>
      <c r="C40" s="5" t="s">
        <v>19</v>
      </c>
      <c r="D40" s="5" t="s">
        <v>15</v>
      </c>
      <c r="E40" s="5">
        <v>627780</v>
      </c>
      <c r="F40" s="6">
        <v>1161.76</v>
      </c>
    </row>
    <row r="41" spans="1:6">
      <c r="A41" s="4">
        <v>2008</v>
      </c>
      <c r="B41" s="5" t="s">
        <v>13</v>
      </c>
      <c r="C41" s="5" t="s">
        <v>19</v>
      </c>
      <c r="D41" s="5" t="s">
        <v>16</v>
      </c>
      <c r="E41" s="5">
        <v>33410</v>
      </c>
      <c r="F41" s="6">
        <v>1612.39</v>
      </c>
    </row>
    <row r="42" spans="1:6">
      <c r="A42" s="4">
        <v>2008</v>
      </c>
      <c r="B42" s="5" t="s">
        <v>13</v>
      </c>
      <c r="C42" s="5" t="s">
        <v>19</v>
      </c>
      <c r="D42" s="5" t="s">
        <v>17</v>
      </c>
      <c r="E42" s="5">
        <v>1460</v>
      </c>
      <c r="F42" s="6">
        <v>739.73</v>
      </c>
    </row>
    <row r="43" spans="1:6">
      <c r="A43" s="4">
        <v>2009</v>
      </c>
      <c r="B43" s="5" t="s">
        <v>13</v>
      </c>
      <c r="C43" s="5" t="s">
        <v>19</v>
      </c>
      <c r="D43" s="5" t="s">
        <v>15</v>
      </c>
      <c r="E43" s="5">
        <v>626660</v>
      </c>
      <c r="F43" s="6">
        <v>1089.04</v>
      </c>
    </row>
    <row r="44" spans="1:6">
      <c r="A44" s="4">
        <v>2009</v>
      </c>
      <c r="B44" s="5" t="s">
        <v>13</v>
      </c>
      <c r="C44" s="5" t="s">
        <v>19</v>
      </c>
      <c r="D44" s="5" t="s">
        <v>16</v>
      </c>
      <c r="E44" s="5">
        <v>34770</v>
      </c>
      <c r="F44" s="6">
        <v>1764.74</v>
      </c>
    </row>
    <row r="45" spans="1:6">
      <c r="A45" s="4">
        <v>2009</v>
      </c>
      <c r="B45" s="5" t="s">
        <v>13</v>
      </c>
      <c r="C45" s="5" t="s">
        <v>19</v>
      </c>
      <c r="D45" s="5" t="s">
        <v>17</v>
      </c>
      <c r="E45" s="5">
        <v>1510</v>
      </c>
      <c r="F45" s="6">
        <v>1079.47</v>
      </c>
    </row>
    <row r="46" spans="1:6">
      <c r="A46" s="4">
        <v>2010</v>
      </c>
      <c r="B46" s="5" t="s">
        <v>13</v>
      </c>
      <c r="C46" s="5" t="s">
        <v>19</v>
      </c>
      <c r="D46" s="5" t="s">
        <v>15</v>
      </c>
      <c r="E46" s="5">
        <v>621890</v>
      </c>
      <c r="F46" s="6">
        <v>1905.45</v>
      </c>
    </row>
    <row r="47" spans="1:6">
      <c r="A47" s="4">
        <v>2010</v>
      </c>
      <c r="B47" s="5" t="s">
        <v>13</v>
      </c>
      <c r="C47" s="5" t="s">
        <v>19</v>
      </c>
      <c r="D47" s="5" t="s">
        <v>16</v>
      </c>
      <c r="E47" s="5">
        <v>35700</v>
      </c>
      <c r="F47" s="6">
        <v>2025.21</v>
      </c>
    </row>
    <row r="48" spans="1:6">
      <c r="A48" s="4">
        <v>2010</v>
      </c>
      <c r="B48" s="5" t="s">
        <v>13</v>
      </c>
      <c r="C48" s="5" t="s">
        <v>19</v>
      </c>
      <c r="D48" s="5" t="s">
        <v>17</v>
      </c>
      <c r="E48" s="5">
        <v>1500</v>
      </c>
      <c r="F48" s="6">
        <v>1133.33</v>
      </c>
    </row>
    <row r="49" spans="1:6">
      <c r="A49" s="4">
        <v>2011</v>
      </c>
      <c r="B49" s="5" t="s">
        <v>13</v>
      </c>
      <c r="C49" s="5" t="s">
        <v>19</v>
      </c>
      <c r="D49" s="5" t="s">
        <v>15</v>
      </c>
      <c r="E49" s="5">
        <v>627730</v>
      </c>
      <c r="F49" s="6">
        <v>1231.23</v>
      </c>
    </row>
    <row r="50" spans="1:6">
      <c r="A50" s="4">
        <v>2011</v>
      </c>
      <c r="B50" s="5" t="s">
        <v>13</v>
      </c>
      <c r="C50" s="5" t="s">
        <v>19</v>
      </c>
      <c r="D50" s="5" t="s">
        <v>16</v>
      </c>
      <c r="E50" s="5">
        <v>40160</v>
      </c>
      <c r="F50" s="6">
        <v>2063</v>
      </c>
    </row>
    <row r="51" spans="1:6">
      <c r="A51" s="4">
        <v>2011</v>
      </c>
      <c r="B51" s="5" t="s">
        <v>13</v>
      </c>
      <c r="C51" s="5" t="s">
        <v>19</v>
      </c>
      <c r="D51" s="5" t="s">
        <v>17</v>
      </c>
      <c r="E51" s="5">
        <v>1570</v>
      </c>
      <c r="F51" s="6">
        <v>936.31</v>
      </c>
    </row>
    <row r="52" spans="1:6">
      <c r="A52" s="4">
        <v>2012</v>
      </c>
      <c r="B52" s="5" t="s">
        <v>13</v>
      </c>
      <c r="C52" s="5" t="s">
        <v>19</v>
      </c>
      <c r="D52" s="5" t="s">
        <v>15</v>
      </c>
      <c r="E52" s="5">
        <v>637800</v>
      </c>
      <c r="F52" s="6">
        <v>2103.06</v>
      </c>
    </row>
    <row r="53" spans="1:6">
      <c r="A53" s="4">
        <v>2012</v>
      </c>
      <c r="B53" s="5" t="s">
        <v>13</v>
      </c>
      <c r="C53" s="5" t="s">
        <v>19</v>
      </c>
      <c r="D53" s="5" t="s">
        <v>16</v>
      </c>
      <c r="E53" s="5">
        <v>41040</v>
      </c>
      <c r="F53" s="6">
        <v>2053.36</v>
      </c>
    </row>
    <row r="54" spans="1:6">
      <c r="A54" s="4">
        <v>2012</v>
      </c>
      <c r="B54" s="5" t="s">
        <v>13</v>
      </c>
      <c r="C54" s="5" t="s">
        <v>19</v>
      </c>
      <c r="D54" s="5" t="s">
        <v>17</v>
      </c>
      <c r="E54" s="5">
        <v>1570</v>
      </c>
      <c r="F54" s="6">
        <v>1305.73</v>
      </c>
    </row>
    <row r="55" spans="1:6">
      <c r="A55" s="4">
        <v>2013</v>
      </c>
      <c r="B55" s="5" t="s">
        <v>13</v>
      </c>
      <c r="C55" s="5" t="s">
        <v>19</v>
      </c>
      <c r="D55" s="5" t="s">
        <v>15</v>
      </c>
      <c r="E55" s="5">
        <v>642790</v>
      </c>
      <c r="F55" s="6">
        <v>1969.4</v>
      </c>
    </row>
    <row r="56" spans="1:6">
      <c r="A56" s="4">
        <v>2013</v>
      </c>
      <c r="B56" s="5" t="s">
        <v>13</v>
      </c>
      <c r="C56" s="5" t="s">
        <v>19</v>
      </c>
      <c r="D56" s="5" t="s">
        <v>16</v>
      </c>
      <c r="E56" s="5">
        <v>42380</v>
      </c>
      <c r="F56" s="6">
        <v>2347.33</v>
      </c>
    </row>
    <row r="57" spans="1:6">
      <c r="A57" s="4">
        <v>2013</v>
      </c>
      <c r="B57" s="5" t="s">
        <v>13</v>
      </c>
      <c r="C57" s="5" t="s">
        <v>19</v>
      </c>
      <c r="D57" s="5" t="s">
        <v>17</v>
      </c>
      <c r="E57" s="5">
        <v>1710</v>
      </c>
      <c r="F57" s="6">
        <v>812.87</v>
      </c>
    </row>
    <row r="58" spans="1:6">
      <c r="A58" s="4">
        <v>2014</v>
      </c>
      <c r="B58" s="5" t="s">
        <v>13</v>
      </c>
      <c r="C58" s="5" t="s">
        <v>19</v>
      </c>
      <c r="D58" s="5" t="s">
        <v>15</v>
      </c>
      <c r="E58" s="5">
        <v>646700</v>
      </c>
      <c r="F58" s="6">
        <v>2129.33</v>
      </c>
    </row>
    <row r="59" spans="1:6">
      <c r="A59" s="4">
        <v>2014</v>
      </c>
      <c r="B59" s="5" t="s">
        <v>13</v>
      </c>
      <c r="C59" s="5" t="s">
        <v>19</v>
      </c>
      <c r="D59" s="5" t="s">
        <v>16</v>
      </c>
      <c r="E59" s="5">
        <v>43100</v>
      </c>
      <c r="F59" s="6">
        <v>2016.94</v>
      </c>
    </row>
    <row r="60" spans="1:6">
      <c r="A60" s="4">
        <v>2014</v>
      </c>
      <c r="B60" s="5" t="s">
        <v>13</v>
      </c>
      <c r="C60" s="5" t="s">
        <v>19</v>
      </c>
      <c r="D60" s="5" t="s">
        <v>17</v>
      </c>
      <c r="E60" s="5">
        <v>1650</v>
      </c>
      <c r="F60" s="6">
        <v>1278.79</v>
      </c>
    </row>
    <row r="61" spans="1:6">
      <c r="A61" s="4">
        <v>2015</v>
      </c>
      <c r="B61" s="5" t="s">
        <v>13</v>
      </c>
      <c r="C61" s="5" t="s">
        <v>19</v>
      </c>
      <c r="D61" s="5" t="s">
        <v>15</v>
      </c>
      <c r="E61" s="5">
        <v>644560</v>
      </c>
      <c r="F61" s="6">
        <v>1030.8699999999999</v>
      </c>
    </row>
    <row r="62" spans="1:6">
      <c r="A62" s="4">
        <v>2015</v>
      </c>
      <c r="B62" s="5" t="s">
        <v>13</v>
      </c>
      <c r="C62" s="5" t="s">
        <v>19</v>
      </c>
      <c r="D62" s="5" t="s">
        <v>16</v>
      </c>
      <c r="E62" s="5">
        <v>41360</v>
      </c>
      <c r="F62" s="6">
        <v>2151.35</v>
      </c>
    </row>
    <row r="63" spans="1:6">
      <c r="A63" s="4">
        <v>2015</v>
      </c>
      <c r="B63" s="5" t="s">
        <v>13</v>
      </c>
      <c r="C63" s="5" t="s">
        <v>19</v>
      </c>
      <c r="D63" s="5" t="s">
        <v>17</v>
      </c>
      <c r="E63" s="5">
        <v>1510</v>
      </c>
      <c r="F63" s="6">
        <v>880.79</v>
      </c>
    </row>
    <row r="64" spans="1:6">
      <c r="A64" s="4">
        <v>2016</v>
      </c>
      <c r="B64" s="5" t="s">
        <v>13</v>
      </c>
      <c r="C64" s="5" t="s">
        <v>19</v>
      </c>
      <c r="D64" s="5" t="s">
        <v>15</v>
      </c>
      <c r="E64" s="5">
        <v>656260</v>
      </c>
      <c r="F64" s="6">
        <v>1973.24</v>
      </c>
    </row>
    <row r="65" spans="1:6">
      <c r="A65" s="4">
        <v>2016</v>
      </c>
      <c r="B65" s="5" t="s">
        <v>13</v>
      </c>
      <c r="C65" s="5" t="s">
        <v>19</v>
      </c>
      <c r="D65" s="5" t="s">
        <v>16</v>
      </c>
      <c r="E65" s="5">
        <v>41500</v>
      </c>
      <c r="F65" s="6">
        <v>2979.5</v>
      </c>
    </row>
    <row r="66" spans="1:6">
      <c r="A66" s="4">
        <v>2016</v>
      </c>
      <c r="B66" s="5" t="s">
        <v>13</v>
      </c>
      <c r="C66" s="5" t="s">
        <v>19</v>
      </c>
      <c r="D66" s="5" t="s">
        <v>17</v>
      </c>
      <c r="E66" s="5">
        <v>760</v>
      </c>
      <c r="F66" s="6">
        <v>1203.7</v>
      </c>
    </row>
    <row r="67" spans="1:6">
      <c r="A67" s="4">
        <v>2017</v>
      </c>
      <c r="B67" s="5" t="s">
        <v>13</v>
      </c>
      <c r="C67" s="5" t="s">
        <v>19</v>
      </c>
      <c r="D67" s="5" t="s">
        <v>15</v>
      </c>
      <c r="E67" s="5">
        <v>660360</v>
      </c>
      <c r="F67" s="6">
        <v>1214.23</v>
      </c>
    </row>
    <row r="68" spans="1:6">
      <c r="A68" s="4">
        <v>2017</v>
      </c>
      <c r="B68" s="5" t="s">
        <v>13</v>
      </c>
      <c r="C68" s="5" t="s">
        <v>19</v>
      </c>
      <c r="D68" s="5" t="s">
        <v>16</v>
      </c>
      <c r="E68" s="5">
        <v>41940</v>
      </c>
      <c r="F68" s="6">
        <v>2866.36</v>
      </c>
    </row>
    <row r="69" spans="1:6">
      <c r="A69" s="4">
        <v>2017</v>
      </c>
      <c r="B69" s="5" t="s">
        <v>13</v>
      </c>
      <c r="C69" s="5" t="s">
        <v>19</v>
      </c>
      <c r="D69" s="5" t="s">
        <v>17</v>
      </c>
      <c r="E69" s="5">
        <v>1390</v>
      </c>
      <c r="F69" s="6">
        <v>925.85</v>
      </c>
    </row>
    <row r="70" spans="1:6">
      <c r="A70" s="4">
        <v>2008</v>
      </c>
      <c r="B70" s="5" t="s">
        <v>13</v>
      </c>
      <c r="C70" s="5" t="s">
        <v>20</v>
      </c>
      <c r="D70" s="5" t="s">
        <v>15</v>
      </c>
      <c r="E70" s="5">
        <v>942240</v>
      </c>
      <c r="F70" s="6">
        <v>1329.15</v>
      </c>
    </row>
    <row r="71" spans="1:6">
      <c r="A71" s="4">
        <v>2008</v>
      </c>
      <c r="B71" s="5" t="s">
        <v>13</v>
      </c>
      <c r="C71" s="5" t="s">
        <v>20</v>
      </c>
      <c r="D71" s="5" t="s">
        <v>16</v>
      </c>
      <c r="E71" s="5">
        <v>1290</v>
      </c>
      <c r="F71" s="6">
        <v>1077.52</v>
      </c>
    </row>
    <row r="72" spans="1:6">
      <c r="A72" s="4">
        <v>2008</v>
      </c>
      <c r="B72" s="5" t="s">
        <v>13</v>
      </c>
      <c r="C72" s="5" t="s">
        <v>20</v>
      </c>
      <c r="D72" s="5" t="s">
        <v>17</v>
      </c>
      <c r="E72" s="5">
        <v>50160</v>
      </c>
      <c r="F72" s="6">
        <v>704.35</v>
      </c>
    </row>
    <row r="73" spans="1:6">
      <c r="A73" s="4">
        <v>2009</v>
      </c>
      <c r="B73" s="5" t="s">
        <v>13</v>
      </c>
      <c r="C73" s="5" t="s">
        <v>20</v>
      </c>
      <c r="D73" s="5" t="s">
        <v>15</v>
      </c>
      <c r="E73" s="5">
        <v>928660</v>
      </c>
      <c r="F73" s="6">
        <v>1407.66</v>
      </c>
    </row>
    <row r="74" spans="1:6">
      <c r="A74" s="4">
        <v>2009</v>
      </c>
      <c r="B74" s="5" t="s">
        <v>13</v>
      </c>
      <c r="C74" s="5" t="s">
        <v>20</v>
      </c>
      <c r="D74" s="5" t="s">
        <v>16</v>
      </c>
      <c r="E74" s="5">
        <v>1340</v>
      </c>
      <c r="F74" s="6">
        <v>1589.55</v>
      </c>
    </row>
    <row r="75" spans="1:6">
      <c r="A75" s="4">
        <v>2009</v>
      </c>
      <c r="B75" s="5" t="s">
        <v>13</v>
      </c>
      <c r="C75" s="5" t="s">
        <v>20</v>
      </c>
      <c r="D75" s="5" t="s">
        <v>17</v>
      </c>
      <c r="E75" s="5">
        <v>55790</v>
      </c>
      <c r="F75" s="6">
        <v>829.18</v>
      </c>
    </row>
    <row r="76" spans="1:6">
      <c r="A76" s="4">
        <v>2010</v>
      </c>
      <c r="B76" s="5" t="s">
        <v>13</v>
      </c>
      <c r="C76" s="5" t="s">
        <v>20</v>
      </c>
      <c r="D76" s="5" t="s">
        <v>15</v>
      </c>
      <c r="E76" s="5">
        <v>915400</v>
      </c>
      <c r="F76" s="6">
        <v>1661.71</v>
      </c>
    </row>
    <row r="77" spans="1:6">
      <c r="A77" s="4">
        <v>2010</v>
      </c>
      <c r="B77" s="5" t="s">
        <v>13</v>
      </c>
      <c r="C77" s="5" t="s">
        <v>20</v>
      </c>
      <c r="D77" s="5" t="s">
        <v>16</v>
      </c>
      <c r="E77" s="5">
        <v>1300</v>
      </c>
      <c r="F77" s="6">
        <v>1384.62</v>
      </c>
    </row>
    <row r="78" spans="1:6">
      <c r="A78" s="4">
        <v>2010</v>
      </c>
      <c r="B78" s="5" t="s">
        <v>13</v>
      </c>
      <c r="C78" s="5" t="s">
        <v>20</v>
      </c>
      <c r="D78" s="5" t="s">
        <v>17</v>
      </c>
      <c r="E78" s="5">
        <v>14600</v>
      </c>
      <c r="F78" s="6">
        <v>1034.25</v>
      </c>
    </row>
    <row r="79" spans="1:6">
      <c r="A79" s="4">
        <v>2011</v>
      </c>
      <c r="B79" s="5" t="s">
        <v>13</v>
      </c>
      <c r="C79" s="5" t="s">
        <v>20</v>
      </c>
      <c r="D79" s="5" t="s">
        <v>15</v>
      </c>
      <c r="E79" s="5">
        <v>958010</v>
      </c>
      <c r="F79" s="6">
        <v>1483.67</v>
      </c>
    </row>
    <row r="80" spans="1:6">
      <c r="A80" s="4">
        <v>2011</v>
      </c>
      <c r="B80" s="5" t="s">
        <v>13</v>
      </c>
      <c r="C80" s="5" t="s">
        <v>20</v>
      </c>
      <c r="D80" s="5" t="s">
        <v>16</v>
      </c>
      <c r="E80" s="5">
        <v>2120</v>
      </c>
      <c r="F80" s="6">
        <v>1698.11</v>
      </c>
    </row>
    <row r="81" spans="1:6">
      <c r="A81" s="4">
        <v>2011</v>
      </c>
      <c r="B81" s="5" t="s">
        <v>13</v>
      </c>
      <c r="C81" s="5" t="s">
        <v>20</v>
      </c>
      <c r="D81" s="5" t="s">
        <v>17</v>
      </c>
      <c r="E81" s="5">
        <v>18810</v>
      </c>
      <c r="F81" s="6">
        <v>1080.28</v>
      </c>
    </row>
    <row r="82" spans="1:6">
      <c r="A82" s="4">
        <v>2012</v>
      </c>
      <c r="B82" s="5" t="s">
        <v>13</v>
      </c>
      <c r="C82" s="5" t="s">
        <v>20</v>
      </c>
      <c r="D82" s="5" t="s">
        <v>15</v>
      </c>
      <c r="E82" s="5">
        <v>993680</v>
      </c>
      <c r="F82" s="6">
        <v>1987.25</v>
      </c>
    </row>
    <row r="83" spans="1:6">
      <c r="A83" s="4">
        <v>2012</v>
      </c>
      <c r="B83" s="5" t="s">
        <v>13</v>
      </c>
      <c r="C83" s="5" t="s">
        <v>20</v>
      </c>
      <c r="D83" s="5" t="s">
        <v>16</v>
      </c>
      <c r="E83" s="5">
        <v>10210</v>
      </c>
      <c r="F83" s="6">
        <v>1669.93</v>
      </c>
    </row>
    <row r="84" spans="1:6">
      <c r="A84" s="4">
        <v>2012</v>
      </c>
      <c r="B84" s="5" t="s">
        <v>13</v>
      </c>
      <c r="C84" s="5" t="s">
        <v>20</v>
      </c>
      <c r="D84" s="5" t="s">
        <v>17</v>
      </c>
      <c r="E84" s="5">
        <v>13950</v>
      </c>
      <c r="F84" s="6">
        <v>1323.3</v>
      </c>
    </row>
    <row r="85" spans="1:6">
      <c r="A85" s="4">
        <v>2013</v>
      </c>
      <c r="B85" s="5" t="s">
        <v>13</v>
      </c>
      <c r="C85" s="5" t="s">
        <v>20</v>
      </c>
      <c r="D85" s="5" t="s">
        <v>15</v>
      </c>
      <c r="E85" s="5">
        <v>1009220</v>
      </c>
      <c r="F85" s="6">
        <v>1733.23</v>
      </c>
    </row>
    <row r="86" spans="1:6">
      <c r="A86" s="4">
        <v>2013</v>
      </c>
      <c r="B86" s="5" t="s">
        <v>13</v>
      </c>
      <c r="C86" s="5" t="s">
        <v>20</v>
      </c>
      <c r="D86" s="5" t="s">
        <v>16</v>
      </c>
      <c r="E86" s="5">
        <v>13010</v>
      </c>
      <c r="F86" s="6">
        <v>1750.19</v>
      </c>
    </row>
    <row r="87" spans="1:6">
      <c r="A87" s="4">
        <v>2013</v>
      </c>
      <c r="B87" s="5" t="s">
        <v>13</v>
      </c>
      <c r="C87" s="5" t="s">
        <v>20</v>
      </c>
      <c r="D87" s="5" t="s">
        <v>17</v>
      </c>
      <c r="E87" s="5">
        <v>13690</v>
      </c>
      <c r="F87" s="6">
        <v>952.52</v>
      </c>
    </row>
    <row r="88" spans="1:6">
      <c r="A88" s="4">
        <v>2014</v>
      </c>
      <c r="B88" s="5" t="s">
        <v>13</v>
      </c>
      <c r="C88" s="5" t="s">
        <v>20</v>
      </c>
      <c r="D88" s="5" t="s">
        <v>15</v>
      </c>
      <c r="E88" s="5">
        <v>1034990</v>
      </c>
      <c r="F88" s="6">
        <v>2055.8000000000002</v>
      </c>
    </row>
    <row r="89" spans="1:6">
      <c r="A89" s="4">
        <v>2014</v>
      </c>
      <c r="B89" s="5" t="s">
        <v>13</v>
      </c>
      <c r="C89" s="5" t="s">
        <v>20</v>
      </c>
      <c r="D89" s="5" t="s">
        <v>16</v>
      </c>
      <c r="E89" s="5">
        <v>14750</v>
      </c>
      <c r="F89" s="6">
        <v>2011.53</v>
      </c>
    </row>
    <row r="90" spans="1:6">
      <c r="A90" s="4">
        <v>2014</v>
      </c>
      <c r="B90" s="5" t="s">
        <v>13</v>
      </c>
      <c r="C90" s="5" t="s">
        <v>20</v>
      </c>
      <c r="D90" s="5" t="s">
        <v>17</v>
      </c>
      <c r="E90" s="5">
        <v>15710</v>
      </c>
      <c r="F90" s="6">
        <v>1272.44</v>
      </c>
    </row>
    <row r="91" spans="1:6">
      <c r="A91" s="4">
        <v>2015</v>
      </c>
      <c r="B91" s="5" t="s">
        <v>13</v>
      </c>
      <c r="C91" s="5" t="s">
        <v>20</v>
      </c>
      <c r="D91" s="5" t="s">
        <v>15</v>
      </c>
      <c r="E91" s="5">
        <v>986910</v>
      </c>
      <c r="F91" s="6">
        <v>1431.57</v>
      </c>
    </row>
    <row r="92" spans="1:6">
      <c r="A92" s="4">
        <v>2015</v>
      </c>
      <c r="B92" s="5" t="s">
        <v>13</v>
      </c>
      <c r="C92" s="5" t="s">
        <v>20</v>
      </c>
      <c r="D92" s="5" t="s">
        <v>16</v>
      </c>
      <c r="E92" s="5">
        <v>11140</v>
      </c>
      <c r="F92" s="6">
        <v>1804.31</v>
      </c>
    </row>
    <row r="93" spans="1:6">
      <c r="A93" s="4">
        <v>2015</v>
      </c>
      <c r="B93" s="5" t="s">
        <v>13</v>
      </c>
      <c r="C93" s="5" t="s">
        <v>20</v>
      </c>
      <c r="D93" s="5" t="s">
        <v>17</v>
      </c>
      <c r="E93" s="5">
        <v>14210</v>
      </c>
      <c r="F93" s="6">
        <v>906.4</v>
      </c>
    </row>
    <row r="94" spans="1:6">
      <c r="A94" s="4">
        <v>2016</v>
      </c>
      <c r="B94" s="5" t="s">
        <v>13</v>
      </c>
      <c r="C94" s="5" t="s">
        <v>20</v>
      </c>
      <c r="D94" s="5" t="s">
        <v>15</v>
      </c>
      <c r="E94" s="5">
        <v>1009290</v>
      </c>
      <c r="F94" s="6">
        <v>2410.09</v>
      </c>
    </row>
    <row r="95" spans="1:6">
      <c r="A95" s="4">
        <v>2016</v>
      </c>
      <c r="B95" s="5" t="s">
        <v>13</v>
      </c>
      <c r="C95" s="5" t="s">
        <v>20</v>
      </c>
      <c r="D95" s="5" t="s">
        <v>16</v>
      </c>
      <c r="E95" s="5">
        <v>7100</v>
      </c>
      <c r="F95" s="6">
        <v>2557.48</v>
      </c>
    </row>
    <row r="96" spans="1:6">
      <c r="A96" s="4">
        <v>2016</v>
      </c>
      <c r="B96" s="5" t="s">
        <v>13</v>
      </c>
      <c r="C96" s="5" t="s">
        <v>20</v>
      </c>
      <c r="D96" s="5" t="s">
        <v>17</v>
      </c>
      <c r="E96" s="5">
        <v>16660</v>
      </c>
      <c r="F96" s="6">
        <v>1341.7</v>
      </c>
    </row>
    <row r="97" spans="1:6">
      <c r="A97" s="4">
        <v>2016</v>
      </c>
      <c r="B97" s="5" t="s">
        <v>13</v>
      </c>
      <c r="C97" s="5" t="s">
        <v>20</v>
      </c>
      <c r="D97" s="5" t="s">
        <v>18</v>
      </c>
      <c r="E97" s="5">
        <v>10</v>
      </c>
      <c r="F97" s="6">
        <v>408</v>
      </c>
    </row>
    <row r="98" spans="1:6">
      <c r="A98" s="4">
        <v>2017</v>
      </c>
      <c r="B98" s="5" t="s">
        <v>13</v>
      </c>
      <c r="C98" s="5" t="s">
        <v>20</v>
      </c>
      <c r="D98" s="5" t="s">
        <v>15</v>
      </c>
      <c r="E98" s="5">
        <v>959010</v>
      </c>
      <c r="F98" s="6">
        <v>1585.96</v>
      </c>
    </row>
    <row r="99" spans="1:6">
      <c r="A99" s="4">
        <v>2017</v>
      </c>
      <c r="B99" s="5" t="s">
        <v>13</v>
      </c>
      <c r="C99" s="5" t="s">
        <v>20</v>
      </c>
      <c r="D99" s="5" t="s">
        <v>16</v>
      </c>
      <c r="E99" s="5">
        <v>6130</v>
      </c>
      <c r="F99" s="6">
        <v>2228.27</v>
      </c>
    </row>
    <row r="100" spans="1:6">
      <c r="A100" s="4">
        <v>2017</v>
      </c>
      <c r="B100" s="5" t="s">
        <v>13</v>
      </c>
      <c r="C100" s="5" t="s">
        <v>20</v>
      </c>
      <c r="D100" s="5" t="s">
        <v>17</v>
      </c>
      <c r="E100" s="5">
        <v>31380</v>
      </c>
      <c r="F100" s="6">
        <v>1098.73</v>
      </c>
    </row>
    <row r="101" spans="1:6">
      <c r="A101" s="4">
        <v>2017</v>
      </c>
      <c r="B101" s="5" t="s">
        <v>13</v>
      </c>
      <c r="C101" s="5" t="s">
        <v>20</v>
      </c>
      <c r="D101" s="5" t="s">
        <v>18</v>
      </c>
      <c r="E101" s="5">
        <v>30</v>
      </c>
      <c r="F101" s="6">
        <v>360</v>
      </c>
    </row>
    <row r="102" spans="1:6">
      <c r="A102" s="4">
        <v>2008</v>
      </c>
      <c r="B102" s="5" t="s">
        <v>13</v>
      </c>
      <c r="C102" s="5" t="s">
        <v>21</v>
      </c>
      <c r="D102" s="5" t="s">
        <v>15</v>
      </c>
      <c r="E102" s="5">
        <v>749560</v>
      </c>
      <c r="F102" s="6">
        <v>1428.76</v>
      </c>
    </row>
    <row r="103" spans="1:6">
      <c r="A103" s="4">
        <v>2008</v>
      </c>
      <c r="B103" s="5" t="s">
        <v>13</v>
      </c>
      <c r="C103" s="5" t="s">
        <v>21</v>
      </c>
      <c r="D103" s="5" t="s">
        <v>16</v>
      </c>
      <c r="E103" s="5">
        <v>9700</v>
      </c>
      <c r="F103" s="6">
        <v>1152.73</v>
      </c>
    </row>
    <row r="104" spans="1:6">
      <c r="A104" s="4">
        <v>2008</v>
      </c>
      <c r="B104" s="5" t="s">
        <v>13</v>
      </c>
      <c r="C104" s="5" t="s">
        <v>21</v>
      </c>
      <c r="D104" s="5" t="s">
        <v>17</v>
      </c>
      <c r="E104" s="5">
        <v>40680</v>
      </c>
      <c r="F104" s="6">
        <v>734.15</v>
      </c>
    </row>
    <row r="105" spans="1:6">
      <c r="A105" s="4">
        <v>2009</v>
      </c>
      <c r="B105" s="5" t="s">
        <v>13</v>
      </c>
      <c r="C105" s="5" t="s">
        <v>21</v>
      </c>
      <c r="D105" s="5" t="s">
        <v>15</v>
      </c>
      <c r="E105" s="5">
        <v>696490</v>
      </c>
      <c r="F105" s="6">
        <v>1427.57</v>
      </c>
    </row>
    <row r="106" spans="1:6">
      <c r="A106" s="4">
        <v>2009</v>
      </c>
      <c r="B106" s="5" t="s">
        <v>13</v>
      </c>
      <c r="C106" s="5" t="s">
        <v>21</v>
      </c>
      <c r="D106" s="5" t="s">
        <v>16</v>
      </c>
      <c r="E106" s="5">
        <v>11670</v>
      </c>
      <c r="F106" s="6">
        <v>1467.12</v>
      </c>
    </row>
    <row r="107" spans="1:6">
      <c r="A107" s="4">
        <v>2009</v>
      </c>
      <c r="B107" s="5" t="s">
        <v>13</v>
      </c>
      <c r="C107" s="5" t="s">
        <v>21</v>
      </c>
      <c r="D107" s="5" t="s">
        <v>17</v>
      </c>
      <c r="E107" s="5">
        <v>46210</v>
      </c>
      <c r="F107" s="6">
        <v>869.74</v>
      </c>
    </row>
    <row r="108" spans="1:6">
      <c r="A108" s="4">
        <v>2010</v>
      </c>
      <c r="B108" s="5" t="s">
        <v>13</v>
      </c>
      <c r="C108" s="5" t="s">
        <v>21</v>
      </c>
      <c r="D108" s="5" t="s">
        <v>15</v>
      </c>
      <c r="E108" s="5">
        <v>705670</v>
      </c>
      <c r="F108" s="6">
        <v>1889.83</v>
      </c>
    </row>
    <row r="109" spans="1:6">
      <c r="A109" s="4">
        <v>2010</v>
      </c>
      <c r="B109" s="5" t="s">
        <v>13</v>
      </c>
      <c r="C109" s="5" t="s">
        <v>21</v>
      </c>
      <c r="D109" s="5" t="s">
        <v>16</v>
      </c>
      <c r="E109" s="5">
        <v>11630</v>
      </c>
      <c r="F109" s="6">
        <v>1606.28</v>
      </c>
    </row>
    <row r="110" spans="1:6">
      <c r="A110" s="4">
        <v>2010</v>
      </c>
      <c r="B110" s="5" t="s">
        <v>13</v>
      </c>
      <c r="C110" s="5" t="s">
        <v>21</v>
      </c>
      <c r="D110" s="5" t="s">
        <v>17</v>
      </c>
      <c r="E110" s="5">
        <v>19000</v>
      </c>
      <c r="F110" s="6">
        <v>911.49</v>
      </c>
    </row>
    <row r="111" spans="1:6">
      <c r="A111" s="4">
        <v>2011</v>
      </c>
      <c r="B111" s="5" t="s">
        <v>13</v>
      </c>
      <c r="C111" s="5" t="s">
        <v>21</v>
      </c>
      <c r="D111" s="5" t="s">
        <v>15</v>
      </c>
      <c r="E111" s="5">
        <v>749080</v>
      </c>
      <c r="F111" s="6">
        <v>2079.0100000000002</v>
      </c>
    </row>
    <row r="112" spans="1:6">
      <c r="A112" s="4">
        <v>2011</v>
      </c>
      <c r="B112" s="5" t="s">
        <v>13</v>
      </c>
      <c r="C112" s="5" t="s">
        <v>21</v>
      </c>
      <c r="D112" s="5" t="s">
        <v>16</v>
      </c>
      <c r="E112" s="5">
        <v>9300</v>
      </c>
      <c r="F112" s="6">
        <v>1368.1</v>
      </c>
    </row>
    <row r="113" spans="1:6">
      <c r="A113" s="4">
        <v>2011</v>
      </c>
      <c r="B113" s="5" t="s">
        <v>13</v>
      </c>
      <c r="C113" s="5" t="s">
        <v>21</v>
      </c>
      <c r="D113" s="5" t="s">
        <v>17</v>
      </c>
      <c r="E113" s="5">
        <v>38220</v>
      </c>
      <c r="F113" s="6">
        <v>946.7</v>
      </c>
    </row>
    <row r="114" spans="1:6">
      <c r="A114" s="4">
        <v>2012</v>
      </c>
      <c r="B114" s="5" t="s">
        <v>13</v>
      </c>
      <c r="C114" s="5" t="s">
        <v>21</v>
      </c>
      <c r="D114" s="5" t="s">
        <v>15</v>
      </c>
      <c r="E114" s="5">
        <v>747270</v>
      </c>
      <c r="F114" s="6">
        <v>2337.61</v>
      </c>
    </row>
    <row r="115" spans="1:6">
      <c r="A115" s="4">
        <v>2012</v>
      </c>
      <c r="B115" s="5" t="s">
        <v>13</v>
      </c>
      <c r="C115" s="5" t="s">
        <v>21</v>
      </c>
      <c r="D115" s="5" t="s">
        <v>16</v>
      </c>
      <c r="E115" s="5">
        <v>8800</v>
      </c>
      <c r="F115" s="6">
        <v>1795.44</v>
      </c>
    </row>
    <row r="116" spans="1:6">
      <c r="A116" s="4">
        <v>2012</v>
      </c>
      <c r="B116" s="5" t="s">
        <v>13</v>
      </c>
      <c r="C116" s="5" t="s">
        <v>21</v>
      </c>
      <c r="D116" s="5" t="s">
        <v>17</v>
      </c>
      <c r="E116" s="5">
        <v>38360</v>
      </c>
      <c r="F116" s="6">
        <v>1112.3399999999999</v>
      </c>
    </row>
    <row r="117" spans="1:6">
      <c r="A117" s="4">
        <v>2013</v>
      </c>
      <c r="B117" s="5" t="s">
        <v>13</v>
      </c>
      <c r="C117" s="5" t="s">
        <v>21</v>
      </c>
      <c r="D117" s="5" t="s">
        <v>15</v>
      </c>
      <c r="E117" s="5">
        <v>726150</v>
      </c>
      <c r="F117" s="6">
        <v>2171.9499999999998</v>
      </c>
    </row>
    <row r="118" spans="1:6">
      <c r="A118" s="4">
        <v>2013</v>
      </c>
      <c r="B118" s="5" t="s">
        <v>13</v>
      </c>
      <c r="C118" s="5" t="s">
        <v>21</v>
      </c>
      <c r="D118" s="5" t="s">
        <v>16</v>
      </c>
      <c r="E118" s="5">
        <v>8940</v>
      </c>
      <c r="F118" s="6">
        <v>1734.72</v>
      </c>
    </row>
    <row r="119" spans="1:6">
      <c r="A119" s="4">
        <v>2013</v>
      </c>
      <c r="B119" s="5" t="s">
        <v>13</v>
      </c>
      <c r="C119" s="5" t="s">
        <v>21</v>
      </c>
      <c r="D119" s="5" t="s">
        <v>17</v>
      </c>
      <c r="E119" s="5">
        <v>38600</v>
      </c>
      <c r="F119" s="6">
        <v>745.2</v>
      </c>
    </row>
    <row r="120" spans="1:6">
      <c r="A120" s="4">
        <v>2014</v>
      </c>
      <c r="B120" s="5" t="s">
        <v>13</v>
      </c>
      <c r="C120" s="5" t="s">
        <v>21</v>
      </c>
      <c r="D120" s="5" t="s">
        <v>15</v>
      </c>
      <c r="E120" s="5">
        <v>728840</v>
      </c>
      <c r="F120" s="6">
        <v>2310.4299999999998</v>
      </c>
    </row>
    <row r="121" spans="1:6">
      <c r="A121" s="4">
        <v>2014</v>
      </c>
      <c r="B121" s="5" t="s">
        <v>13</v>
      </c>
      <c r="C121" s="5" t="s">
        <v>21</v>
      </c>
      <c r="D121" s="5" t="s">
        <v>16</v>
      </c>
      <c r="E121" s="5">
        <v>9030</v>
      </c>
      <c r="F121" s="6">
        <v>1724.75</v>
      </c>
    </row>
    <row r="122" spans="1:6">
      <c r="A122" s="4">
        <v>2014</v>
      </c>
      <c r="B122" s="5" t="s">
        <v>13</v>
      </c>
      <c r="C122" s="5" t="s">
        <v>21</v>
      </c>
      <c r="D122" s="5" t="s">
        <v>17</v>
      </c>
      <c r="E122" s="5">
        <v>41530</v>
      </c>
      <c r="F122" s="6">
        <v>991.55</v>
      </c>
    </row>
    <row r="123" spans="1:6">
      <c r="A123" s="4">
        <v>2015</v>
      </c>
      <c r="B123" s="5" t="s">
        <v>13</v>
      </c>
      <c r="C123" s="5" t="s">
        <v>21</v>
      </c>
      <c r="D123" s="5" t="s">
        <v>15</v>
      </c>
      <c r="E123" s="5">
        <v>731830</v>
      </c>
      <c r="F123" s="6">
        <v>1831.92</v>
      </c>
    </row>
    <row r="124" spans="1:6">
      <c r="A124" s="4">
        <v>2015</v>
      </c>
      <c r="B124" s="5" t="s">
        <v>13</v>
      </c>
      <c r="C124" s="5" t="s">
        <v>21</v>
      </c>
      <c r="D124" s="5" t="s">
        <v>16</v>
      </c>
      <c r="E124" s="5">
        <v>8620</v>
      </c>
      <c r="F124" s="6">
        <v>1416.38</v>
      </c>
    </row>
    <row r="125" spans="1:6">
      <c r="A125" s="4">
        <v>2015</v>
      </c>
      <c r="B125" s="5" t="s">
        <v>13</v>
      </c>
      <c r="C125" s="5" t="s">
        <v>21</v>
      </c>
      <c r="D125" s="5" t="s">
        <v>17</v>
      </c>
      <c r="E125" s="5">
        <v>39470</v>
      </c>
      <c r="F125" s="6">
        <v>882.37</v>
      </c>
    </row>
    <row r="126" spans="1:6">
      <c r="A126" s="4">
        <v>2016</v>
      </c>
      <c r="B126" s="5" t="s">
        <v>13</v>
      </c>
      <c r="C126" s="5" t="s">
        <v>21</v>
      </c>
      <c r="D126" s="5" t="s">
        <v>15</v>
      </c>
      <c r="E126" s="5">
        <v>727500</v>
      </c>
      <c r="F126" s="6">
        <v>2554.21</v>
      </c>
    </row>
    <row r="127" spans="1:6">
      <c r="A127" s="4">
        <v>2016</v>
      </c>
      <c r="B127" s="5" t="s">
        <v>13</v>
      </c>
      <c r="C127" s="5" t="s">
        <v>21</v>
      </c>
      <c r="D127" s="5" t="s">
        <v>16</v>
      </c>
      <c r="E127" s="5">
        <v>8100</v>
      </c>
      <c r="F127" s="6">
        <v>2111.81</v>
      </c>
    </row>
    <row r="128" spans="1:6">
      <c r="A128" s="4">
        <v>2016</v>
      </c>
      <c r="B128" s="5" t="s">
        <v>13</v>
      </c>
      <c r="C128" s="5" t="s">
        <v>21</v>
      </c>
      <c r="D128" s="5" t="s">
        <v>17</v>
      </c>
      <c r="E128" s="5">
        <v>40640</v>
      </c>
      <c r="F128" s="6">
        <v>1115.32</v>
      </c>
    </row>
    <row r="129" spans="1:6">
      <c r="A129" s="4">
        <v>2017</v>
      </c>
      <c r="B129" s="5" t="s">
        <v>13</v>
      </c>
      <c r="C129" s="5" t="s">
        <v>21</v>
      </c>
      <c r="D129" s="5" t="s">
        <v>15</v>
      </c>
      <c r="E129" s="5">
        <v>727940</v>
      </c>
      <c r="F129" s="6">
        <v>1779.97</v>
      </c>
    </row>
    <row r="130" spans="1:6">
      <c r="A130" s="4">
        <v>2017</v>
      </c>
      <c r="B130" s="5" t="s">
        <v>13</v>
      </c>
      <c r="C130" s="5" t="s">
        <v>21</v>
      </c>
      <c r="D130" s="5" t="s">
        <v>16</v>
      </c>
      <c r="E130" s="5">
        <v>7610</v>
      </c>
      <c r="F130" s="6">
        <v>2080.79</v>
      </c>
    </row>
    <row r="131" spans="1:6">
      <c r="A131" s="4">
        <v>2017</v>
      </c>
      <c r="B131" s="5" t="s">
        <v>13</v>
      </c>
      <c r="C131" s="5" t="s">
        <v>21</v>
      </c>
      <c r="D131" s="5" t="s">
        <v>17</v>
      </c>
      <c r="E131" s="5">
        <v>39080</v>
      </c>
      <c r="F131" s="6">
        <v>826.39</v>
      </c>
    </row>
    <row r="132" spans="1:6">
      <c r="A132" s="4">
        <v>2008</v>
      </c>
      <c r="B132" s="5" t="s">
        <v>13</v>
      </c>
      <c r="C132" s="5" t="s">
        <v>22</v>
      </c>
      <c r="D132" s="5" t="s">
        <v>15</v>
      </c>
      <c r="E132" s="5">
        <v>423290</v>
      </c>
      <c r="F132" s="6">
        <v>1183.18</v>
      </c>
    </row>
    <row r="133" spans="1:6">
      <c r="A133" s="4">
        <v>2008</v>
      </c>
      <c r="B133" s="5" t="s">
        <v>13</v>
      </c>
      <c r="C133" s="5" t="s">
        <v>22</v>
      </c>
      <c r="D133" s="5" t="s">
        <v>16</v>
      </c>
      <c r="E133" s="5">
        <v>7050</v>
      </c>
      <c r="F133" s="6">
        <v>1439.72</v>
      </c>
    </row>
    <row r="134" spans="1:6">
      <c r="A134" s="4">
        <v>2008</v>
      </c>
      <c r="B134" s="5" t="s">
        <v>13</v>
      </c>
      <c r="C134" s="5" t="s">
        <v>22</v>
      </c>
      <c r="D134" s="5" t="s">
        <v>17</v>
      </c>
      <c r="E134" s="5">
        <v>9750</v>
      </c>
      <c r="F134" s="6">
        <v>864.62</v>
      </c>
    </row>
    <row r="135" spans="1:6">
      <c r="A135" s="4">
        <v>2009</v>
      </c>
      <c r="B135" s="5" t="s">
        <v>13</v>
      </c>
      <c r="C135" s="5" t="s">
        <v>22</v>
      </c>
      <c r="D135" s="5" t="s">
        <v>15</v>
      </c>
      <c r="E135" s="5">
        <v>420750</v>
      </c>
      <c r="F135" s="6">
        <v>1118.31</v>
      </c>
    </row>
    <row r="136" spans="1:6">
      <c r="A136" s="4">
        <v>2009</v>
      </c>
      <c r="B136" s="5" t="s">
        <v>13</v>
      </c>
      <c r="C136" s="5" t="s">
        <v>22</v>
      </c>
      <c r="D136" s="5" t="s">
        <v>16</v>
      </c>
      <c r="E136" s="5">
        <v>6780</v>
      </c>
      <c r="F136" s="6">
        <v>1656.34</v>
      </c>
    </row>
    <row r="137" spans="1:6">
      <c r="A137" s="4">
        <v>2009</v>
      </c>
      <c r="B137" s="5" t="s">
        <v>13</v>
      </c>
      <c r="C137" s="5" t="s">
        <v>22</v>
      </c>
      <c r="D137" s="5" t="s">
        <v>17</v>
      </c>
      <c r="E137" s="5">
        <v>9640</v>
      </c>
      <c r="F137" s="6">
        <v>1012.45</v>
      </c>
    </row>
    <row r="138" spans="1:6">
      <c r="A138" s="4">
        <v>2010</v>
      </c>
      <c r="B138" s="5" t="s">
        <v>13</v>
      </c>
      <c r="C138" s="5" t="s">
        <v>22</v>
      </c>
      <c r="D138" s="5" t="s">
        <v>15</v>
      </c>
      <c r="E138" s="5">
        <v>435050</v>
      </c>
      <c r="F138" s="6">
        <v>1375.15</v>
      </c>
    </row>
    <row r="139" spans="1:6">
      <c r="A139" s="4">
        <v>2010</v>
      </c>
      <c r="B139" s="5" t="s">
        <v>13</v>
      </c>
      <c r="C139" s="5" t="s">
        <v>22</v>
      </c>
      <c r="D139" s="5" t="s">
        <v>16</v>
      </c>
      <c r="E139" s="5">
        <v>7000</v>
      </c>
      <c r="F139" s="6">
        <v>1700</v>
      </c>
    </row>
    <row r="140" spans="1:6">
      <c r="A140" s="4">
        <v>2010</v>
      </c>
      <c r="B140" s="5" t="s">
        <v>13</v>
      </c>
      <c r="C140" s="5" t="s">
        <v>22</v>
      </c>
      <c r="D140" s="5" t="s">
        <v>17</v>
      </c>
      <c r="E140" s="5">
        <v>1730</v>
      </c>
      <c r="F140" s="6">
        <v>994.22</v>
      </c>
    </row>
    <row r="141" spans="1:6">
      <c r="A141" s="4">
        <v>2011</v>
      </c>
      <c r="B141" s="5" t="s">
        <v>13</v>
      </c>
      <c r="C141" s="5" t="s">
        <v>22</v>
      </c>
      <c r="D141" s="5" t="s">
        <v>15</v>
      </c>
      <c r="E141" s="5">
        <v>421320</v>
      </c>
      <c r="F141" s="6">
        <v>1430.41</v>
      </c>
    </row>
    <row r="142" spans="1:6">
      <c r="A142" s="4">
        <v>2011</v>
      </c>
      <c r="B142" s="5" t="s">
        <v>13</v>
      </c>
      <c r="C142" s="5" t="s">
        <v>22</v>
      </c>
      <c r="D142" s="5" t="s">
        <v>16</v>
      </c>
      <c r="E142" s="5">
        <v>6840</v>
      </c>
      <c r="F142" s="6">
        <v>1559.94</v>
      </c>
    </row>
    <row r="143" spans="1:6">
      <c r="A143" s="4">
        <v>2011</v>
      </c>
      <c r="B143" s="5" t="s">
        <v>13</v>
      </c>
      <c r="C143" s="5" t="s">
        <v>22</v>
      </c>
      <c r="D143" s="5" t="s">
        <v>17</v>
      </c>
      <c r="E143" s="5">
        <v>1640</v>
      </c>
      <c r="F143" s="6">
        <v>1012.2</v>
      </c>
    </row>
    <row r="144" spans="1:6">
      <c r="A144" s="4">
        <v>2012</v>
      </c>
      <c r="B144" s="5" t="s">
        <v>13</v>
      </c>
      <c r="C144" s="5" t="s">
        <v>22</v>
      </c>
      <c r="D144" s="5" t="s">
        <v>15</v>
      </c>
      <c r="E144" s="5">
        <v>422650</v>
      </c>
      <c r="F144" s="6">
        <v>1517.28</v>
      </c>
    </row>
    <row r="145" spans="1:6">
      <c r="A145" s="4">
        <v>2012</v>
      </c>
      <c r="B145" s="5" t="s">
        <v>13</v>
      </c>
      <c r="C145" s="5" t="s">
        <v>22</v>
      </c>
      <c r="D145" s="5" t="s">
        <v>16</v>
      </c>
      <c r="E145" s="5">
        <v>6330</v>
      </c>
      <c r="F145" s="6">
        <v>1870.46</v>
      </c>
    </row>
    <row r="146" spans="1:6">
      <c r="A146" s="4">
        <v>2012</v>
      </c>
      <c r="B146" s="5" t="s">
        <v>13</v>
      </c>
      <c r="C146" s="5" t="s">
        <v>22</v>
      </c>
      <c r="D146" s="5" t="s">
        <v>17</v>
      </c>
      <c r="E146" s="5">
        <v>1660</v>
      </c>
      <c r="F146" s="6">
        <v>1222.8900000000001</v>
      </c>
    </row>
    <row r="147" spans="1:6">
      <c r="A147" s="4">
        <v>2013</v>
      </c>
      <c r="B147" s="5" t="s">
        <v>13</v>
      </c>
      <c r="C147" s="5" t="s">
        <v>22</v>
      </c>
      <c r="D147" s="5" t="s">
        <v>15</v>
      </c>
      <c r="E147" s="5">
        <v>418440</v>
      </c>
      <c r="F147" s="6">
        <v>1387.92</v>
      </c>
    </row>
    <row r="148" spans="1:6">
      <c r="A148" s="4">
        <v>2013</v>
      </c>
      <c r="B148" s="5" t="s">
        <v>13</v>
      </c>
      <c r="C148" s="5" t="s">
        <v>22</v>
      </c>
      <c r="D148" s="5" t="s">
        <v>16</v>
      </c>
      <c r="E148" s="5">
        <v>6550</v>
      </c>
      <c r="F148" s="6">
        <v>2187.79</v>
      </c>
    </row>
    <row r="149" spans="1:6">
      <c r="A149" s="4">
        <v>2013</v>
      </c>
      <c r="B149" s="5" t="s">
        <v>13</v>
      </c>
      <c r="C149" s="5" t="s">
        <v>22</v>
      </c>
      <c r="D149" s="5" t="s">
        <v>17</v>
      </c>
      <c r="E149" s="5">
        <v>1660</v>
      </c>
      <c r="F149" s="6">
        <v>843.37</v>
      </c>
    </row>
    <row r="150" spans="1:6">
      <c r="A150" s="4">
        <v>2014</v>
      </c>
      <c r="B150" s="5" t="s">
        <v>13</v>
      </c>
      <c r="C150" s="5" t="s">
        <v>22</v>
      </c>
      <c r="D150" s="5" t="s">
        <v>15</v>
      </c>
      <c r="E150" s="5">
        <v>408900</v>
      </c>
      <c r="F150" s="6">
        <v>1608.68</v>
      </c>
    </row>
    <row r="151" spans="1:6">
      <c r="A151" s="4">
        <v>2014</v>
      </c>
      <c r="B151" s="5" t="s">
        <v>13</v>
      </c>
      <c r="C151" s="5" t="s">
        <v>22</v>
      </c>
      <c r="D151" s="5" t="s">
        <v>16</v>
      </c>
      <c r="E151" s="5">
        <v>6550</v>
      </c>
      <c r="F151" s="6">
        <v>1902.29</v>
      </c>
    </row>
    <row r="152" spans="1:6">
      <c r="A152" s="4">
        <v>2014</v>
      </c>
      <c r="B152" s="5" t="s">
        <v>13</v>
      </c>
      <c r="C152" s="5" t="s">
        <v>22</v>
      </c>
      <c r="D152" s="5" t="s">
        <v>17</v>
      </c>
      <c r="E152" s="5">
        <v>1690</v>
      </c>
      <c r="F152" s="6">
        <v>1260.3599999999999</v>
      </c>
    </row>
    <row r="153" spans="1:6">
      <c r="A153" s="4">
        <v>2015</v>
      </c>
      <c r="B153" s="5" t="s">
        <v>13</v>
      </c>
      <c r="C153" s="5" t="s">
        <v>22</v>
      </c>
      <c r="D153" s="5" t="s">
        <v>15</v>
      </c>
      <c r="E153" s="5">
        <v>409450</v>
      </c>
      <c r="F153" s="6">
        <v>1013.29</v>
      </c>
    </row>
    <row r="154" spans="1:6">
      <c r="A154" s="4">
        <v>2015</v>
      </c>
      <c r="B154" s="5" t="s">
        <v>13</v>
      </c>
      <c r="C154" s="5" t="s">
        <v>22</v>
      </c>
      <c r="D154" s="5" t="s">
        <v>16</v>
      </c>
      <c r="E154" s="5">
        <v>6500</v>
      </c>
      <c r="F154" s="6">
        <v>1683.08</v>
      </c>
    </row>
    <row r="155" spans="1:6">
      <c r="A155" s="4">
        <v>2015</v>
      </c>
      <c r="B155" s="5" t="s">
        <v>13</v>
      </c>
      <c r="C155" s="5" t="s">
        <v>22</v>
      </c>
      <c r="D155" s="5" t="s">
        <v>17</v>
      </c>
      <c r="E155" s="5">
        <v>1590</v>
      </c>
      <c r="F155" s="6">
        <v>710.69</v>
      </c>
    </row>
    <row r="156" spans="1:6">
      <c r="A156" s="4">
        <v>2016</v>
      </c>
      <c r="B156" s="5" t="s">
        <v>13</v>
      </c>
      <c r="C156" s="5" t="s">
        <v>22</v>
      </c>
      <c r="D156" s="5" t="s">
        <v>15</v>
      </c>
      <c r="E156" s="5">
        <v>424240</v>
      </c>
      <c r="F156" s="6">
        <v>1800.23</v>
      </c>
    </row>
    <row r="157" spans="1:6">
      <c r="A157" s="4">
        <v>2016</v>
      </c>
      <c r="B157" s="5" t="s">
        <v>13</v>
      </c>
      <c r="C157" s="5" t="s">
        <v>22</v>
      </c>
      <c r="D157" s="5" t="s">
        <v>16</v>
      </c>
      <c r="E157" s="5">
        <v>6460</v>
      </c>
      <c r="F157" s="6">
        <v>2389.5300000000002</v>
      </c>
    </row>
    <row r="158" spans="1:6">
      <c r="A158" s="4">
        <v>2016</v>
      </c>
      <c r="B158" s="5" t="s">
        <v>13</v>
      </c>
      <c r="C158" s="5" t="s">
        <v>22</v>
      </c>
      <c r="D158" s="5" t="s">
        <v>17</v>
      </c>
      <c r="E158" s="5">
        <v>1610</v>
      </c>
      <c r="F158" s="6">
        <v>1202.74</v>
      </c>
    </row>
    <row r="159" spans="1:6">
      <c r="A159" s="4">
        <v>2017</v>
      </c>
      <c r="B159" s="5" t="s">
        <v>13</v>
      </c>
      <c r="C159" s="5" t="s">
        <v>22</v>
      </c>
      <c r="D159" s="5" t="s">
        <v>15</v>
      </c>
      <c r="E159" s="5">
        <v>411120</v>
      </c>
      <c r="F159" s="6">
        <v>1516.07</v>
      </c>
    </row>
    <row r="160" spans="1:6">
      <c r="A160" s="4">
        <v>2017</v>
      </c>
      <c r="B160" s="5" t="s">
        <v>13</v>
      </c>
      <c r="C160" s="5" t="s">
        <v>22</v>
      </c>
      <c r="D160" s="5" t="s">
        <v>16</v>
      </c>
      <c r="E160" s="5">
        <v>6290</v>
      </c>
      <c r="F160" s="6">
        <v>2512.8000000000002</v>
      </c>
    </row>
    <row r="161" spans="1:6">
      <c r="A161" s="4">
        <v>2017</v>
      </c>
      <c r="B161" s="5" t="s">
        <v>13</v>
      </c>
      <c r="C161" s="5" t="s">
        <v>22</v>
      </c>
      <c r="D161" s="5" t="s">
        <v>17</v>
      </c>
      <c r="E161" s="5">
        <v>1160</v>
      </c>
      <c r="F161" s="6">
        <v>1010.3</v>
      </c>
    </row>
    <row r="162" spans="1:6">
      <c r="A162" s="4">
        <v>2008</v>
      </c>
      <c r="B162" s="5" t="s">
        <v>13</v>
      </c>
      <c r="C162" s="5" t="s">
        <v>23</v>
      </c>
      <c r="D162" s="5" t="s">
        <v>15</v>
      </c>
      <c r="E162" s="5">
        <v>382590</v>
      </c>
      <c r="F162" s="6">
        <v>1176.01</v>
      </c>
    </row>
    <row r="163" spans="1:6">
      <c r="A163" s="4">
        <v>2008</v>
      </c>
      <c r="B163" s="5" t="s">
        <v>13</v>
      </c>
      <c r="C163" s="5" t="s">
        <v>23</v>
      </c>
      <c r="D163" s="5" t="s">
        <v>16</v>
      </c>
      <c r="E163" s="5">
        <v>44550</v>
      </c>
      <c r="F163" s="6">
        <v>1345.23</v>
      </c>
    </row>
    <row r="164" spans="1:6">
      <c r="A164" s="4">
        <v>2008</v>
      </c>
      <c r="B164" s="5" t="s">
        <v>13</v>
      </c>
      <c r="C164" s="5" t="s">
        <v>23</v>
      </c>
      <c r="D164" s="5" t="s">
        <v>17</v>
      </c>
      <c r="E164" s="5">
        <v>3480</v>
      </c>
      <c r="F164" s="6">
        <v>747.13</v>
      </c>
    </row>
    <row r="165" spans="1:6">
      <c r="A165" s="4">
        <v>2008</v>
      </c>
      <c r="B165" s="5" t="s">
        <v>13</v>
      </c>
      <c r="C165" s="5" t="s">
        <v>23</v>
      </c>
      <c r="D165" s="5" t="s">
        <v>18</v>
      </c>
      <c r="E165" s="5">
        <v>10</v>
      </c>
      <c r="F165" s="6">
        <v>1000</v>
      </c>
    </row>
    <row r="166" spans="1:6">
      <c r="A166" s="4">
        <v>2009</v>
      </c>
      <c r="B166" s="5" t="s">
        <v>13</v>
      </c>
      <c r="C166" s="5" t="s">
        <v>23</v>
      </c>
      <c r="D166" s="5" t="s">
        <v>15</v>
      </c>
      <c r="E166" s="5">
        <v>376000</v>
      </c>
      <c r="F166" s="6">
        <v>720.05</v>
      </c>
    </row>
    <row r="167" spans="1:6">
      <c r="A167" s="4">
        <v>2009</v>
      </c>
      <c r="B167" s="5" t="s">
        <v>13</v>
      </c>
      <c r="C167" s="5" t="s">
        <v>23</v>
      </c>
      <c r="D167" s="5" t="s">
        <v>16</v>
      </c>
      <c r="E167" s="5">
        <v>43910</v>
      </c>
      <c r="F167" s="6">
        <v>1141.8800000000001</v>
      </c>
    </row>
    <row r="168" spans="1:6">
      <c r="A168" s="4">
        <v>2009</v>
      </c>
      <c r="B168" s="5" t="s">
        <v>13</v>
      </c>
      <c r="C168" s="5" t="s">
        <v>23</v>
      </c>
      <c r="D168" s="5" t="s">
        <v>17</v>
      </c>
      <c r="E168" s="5">
        <v>3550</v>
      </c>
      <c r="F168" s="6">
        <v>639.44000000000005</v>
      </c>
    </row>
    <row r="169" spans="1:6">
      <c r="A169" s="4">
        <v>2010</v>
      </c>
      <c r="B169" s="5" t="s">
        <v>13</v>
      </c>
      <c r="C169" s="5" t="s">
        <v>23</v>
      </c>
      <c r="D169" s="5" t="s">
        <v>15</v>
      </c>
      <c r="E169" s="5">
        <v>371280</v>
      </c>
      <c r="F169" s="6">
        <v>1075.9000000000001</v>
      </c>
    </row>
    <row r="170" spans="1:6">
      <c r="A170" s="4">
        <v>2010</v>
      </c>
      <c r="B170" s="5" t="s">
        <v>13</v>
      </c>
      <c r="C170" s="5" t="s">
        <v>23</v>
      </c>
      <c r="D170" s="5" t="s">
        <v>16</v>
      </c>
      <c r="E170" s="5">
        <v>43900</v>
      </c>
      <c r="F170" s="6">
        <v>1738.04</v>
      </c>
    </row>
    <row r="171" spans="1:6">
      <c r="A171" s="4">
        <v>2010</v>
      </c>
      <c r="B171" s="5" t="s">
        <v>13</v>
      </c>
      <c r="C171" s="5" t="s">
        <v>23</v>
      </c>
      <c r="D171" s="5" t="s">
        <v>17</v>
      </c>
      <c r="E171" s="5">
        <v>3600</v>
      </c>
      <c r="F171" s="6">
        <v>861.11</v>
      </c>
    </row>
    <row r="172" spans="1:6">
      <c r="A172" s="4">
        <v>2011</v>
      </c>
      <c r="B172" s="5" t="s">
        <v>13</v>
      </c>
      <c r="C172" s="5" t="s">
        <v>23</v>
      </c>
      <c r="D172" s="5" t="s">
        <v>15</v>
      </c>
      <c r="E172" s="5">
        <v>377140</v>
      </c>
      <c r="F172" s="6">
        <v>1405.53</v>
      </c>
    </row>
    <row r="173" spans="1:6">
      <c r="A173" s="4">
        <v>2011</v>
      </c>
      <c r="B173" s="5" t="s">
        <v>13</v>
      </c>
      <c r="C173" s="5" t="s">
        <v>23</v>
      </c>
      <c r="D173" s="5" t="s">
        <v>16</v>
      </c>
      <c r="E173" s="5">
        <v>45390</v>
      </c>
      <c r="F173" s="6">
        <v>1394.8</v>
      </c>
    </row>
    <row r="174" spans="1:6">
      <c r="A174" s="4">
        <v>2011</v>
      </c>
      <c r="B174" s="5" t="s">
        <v>13</v>
      </c>
      <c r="C174" s="5" t="s">
        <v>23</v>
      </c>
      <c r="D174" s="5" t="s">
        <v>17</v>
      </c>
      <c r="E174" s="5">
        <v>3710</v>
      </c>
      <c r="F174" s="6">
        <v>857.14</v>
      </c>
    </row>
    <row r="175" spans="1:6">
      <c r="A175" s="4">
        <v>2012</v>
      </c>
      <c r="B175" s="5" t="s">
        <v>13</v>
      </c>
      <c r="C175" s="5" t="s">
        <v>23</v>
      </c>
      <c r="D175" s="5" t="s">
        <v>15</v>
      </c>
      <c r="E175" s="5">
        <v>373710</v>
      </c>
      <c r="F175" s="6">
        <v>1632.47</v>
      </c>
    </row>
    <row r="176" spans="1:6">
      <c r="A176" s="4">
        <v>2012</v>
      </c>
      <c r="B176" s="5" t="s">
        <v>13</v>
      </c>
      <c r="C176" s="5" t="s">
        <v>23</v>
      </c>
      <c r="D176" s="5" t="s">
        <v>16</v>
      </c>
      <c r="E176" s="5">
        <v>47340</v>
      </c>
      <c r="F176" s="6">
        <v>1930.08</v>
      </c>
    </row>
    <row r="177" spans="1:6">
      <c r="A177" s="4">
        <v>2012</v>
      </c>
      <c r="B177" s="5" t="s">
        <v>13</v>
      </c>
      <c r="C177" s="5" t="s">
        <v>23</v>
      </c>
      <c r="D177" s="5" t="s">
        <v>17</v>
      </c>
      <c r="E177" s="5">
        <v>3730</v>
      </c>
      <c r="F177" s="6">
        <v>1000</v>
      </c>
    </row>
    <row r="178" spans="1:6">
      <c r="A178" s="4">
        <v>2013</v>
      </c>
      <c r="B178" s="5" t="s">
        <v>13</v>
      </c>
      <c r="C178" s="5" t="s">
        <v>23</v>
      </c>
      <c r="D178" s="5" t="s">
        <v>15</v>
      </c>
      <c r="E178" s="5">
        <v>371710</v>
      </c>
      <c r="F178" s="6">
        <v>1704.2</v>
      </c>
    </row>
    <row r="179" spans="1:6">
      <c r="A179" s="4">
        <v>2013</v>
      </c>
      <c r="B179" s="5" t="s">
        <v>13</v>
      </c>
      <c r="C179" s="5" t="s">
        <v>23</v>
      </c>
      <c r="D179" s="5" t="s">
        <v>16</v>
      </c>
      <c r="E179" s="5">
        <v>49070</v>
      </c>
      <c r="F179" s="6">
        <v>1957.82</v>
      </c>
    </row>
    <row r="180" spans="1:6">
      <c r="A180" s="4">
        <v>2013</v>
      </c>
      <c r="B180" s="5" t="s">
        <v>13</v>
      </c>
      <c r="C180" s="5" t="s">
        <v>23</v>
      </c>
      <c r="D180" s="5" t="s">
        <v>17</v>
      </c>
      <c r="E180" s="5">
        <v>4110</v>
      </c>
      <c r="F180" s="6">
        <v>742.09</v>
      </c>
    </row>
    <row r="181" spans="1:6">
      <c r="A181" s="4">
        <v>2014</v>
      </c>
      <c r="B181" s="5" t="s">
        <v>13</v>
      </c>
      <c r="C181" s="5" t="s">
        <v>23</v>
      </c>
      <c r="D181" s="5" t="s">
        <v>15</v>
      </c>
      <c r="E181" s="5">
        <v>381430</v>
      </c>
      <c r="F181" s="6">
        <v>1801.22</v>
      </c>
    </row>
    <row r="182" spans="1:6">
      <c r="A182" s="4">
        <v>2014</v>
      </c>
      <c r="B182" s="5" t="s">
        <v>13</v>
      </c>
      <c r="C182" s="5" t="s">
        <v>23</v>
      </c>
      <c r="D182" s="5" t="s">
        <v>16</v>
      </c>
      <c r="E182" s="5">
        <v>47610</v>
      </c>
      <c r="F182" s="6">
        <v>1776.31</v>
      </c>
    </row>
    <row r="183" spans="1:6">
      <c r="A183" s="4">
        <v>2014</v>
      </c>
      <c r="B183" s="5" t="s">
        <v>13</v>
      </c>
      <c r="C183" s="5" t="s">
        <v>23</v>
      </c>
      <c r="D183" s="5" t="s">
        <v>17</v>
      </c>
      <c r="E183" s="5">
        <v>3940</v>
      </c>
      <c r="F183" s="6">
        <v>1050.76</v>
      </c>
    </row>
    <row r="184" spans="1:6">
      <c r="A184" s="4">
        <v>2015</v>
      </c>
      <c r="B184" s="5" t="s">
        <v>13</v>
      </c>
      <c r="C184" s="5" t="s">
        <v>23</v>
      </c>
      <c r="D184" s="5" t="s">
        <v>15</v>
      </c>
      <c r="E184" s="5">
        <v>369320</v>
      </c>
      <c r="F184" s="6">
        <v>1193.82</v>
      </c>
    </row>
    <row r="185" spans="1:6">
      <c r="A185" s="4">
        <v>2015</v>
      </c>
      <c r="B185" s="5" t="s">
        <v>13</v>
      </c>
      <c r="C185" s="5" t="s">
        <v>23</v>
      </c>
      <c r="D185" s="5" t="s">
        <v>16</v>
      </c>
      <c r="E185" s="5">
        <v>48890</v>
      </c>
      <c r="F185" s="6">
        <v>1861.53</v>
      </c>
    </row>
    <row r="186" spans="1:6">
      <c r="A186" s="4">
        <v>2015</v>
      </c>
      <c r="B186" s="5" t="s">
        <v>13</v>
      </c>
      <c r="C186" s="5" t="s">
        <v>23</v>
      </c>
      <c r="D186" s="5" t="s">
        <v>17</v>
      </c>
      <c r="E186" s="5">
        <v>3870</v>
      </c>
      <c r="F186" s="6">
        <v>633.07000000000005</v>
      </c>
    </row>
    <row r="187" spans="1:6">
      <c r="A187" s="4">
        <v>2016</v>
      </c>
      <c r="B187" s="5" t="s">
        <v>13</v>
      </c>
      <c r="C187" s="5" t="s">
        <v>23</v>
      </c>
      <c r="D187" s="5" t="s">
        <v>15</v>
      </c>
      <c r="E187" s="5">
        <v>376380</v>
      </c>
      <c r="F187" s="6">
        <v>1732.96</v>
      </c>
    </row>
    <row r="188" spans="1:6">
      <c r="A188" s="4">
        <v>2016</v>
      </c>
      <c r="B188" s="5" t="s">
        <v>13</v>
      </c>
      <c r="C188" s="5" t="s">
        <v>23</v>
      </c>
      <c r="D188" s="5" t="s">
        <v>16</v>
      </c>
      <c r="E188" s="5">
        <v>49440</v>
      </c>
      <c r="F188" s="6">
        <v>2403.9899999999998</v>
      </c>
    </row>
    <row r="189" spans="1:6">
      <c r="A189" s="4">
        <v>2016</v>
      </c>
      <c r="B189" s="5" t="s">
        <v>13</v>
      </c>
      <c r="C189" s="5" t="s">
        <v>23</v>
      </c>
      <c r="D189" s="5" t="s">
        <v>17</v>
      </c>
      <c r="E189" s="5">
        <v>3750</v>
      </c>
      <c r="F189" s="6">
        <v>1008.8</v>
      </c>
    </row>
    <row r="190" spans="1:6">
      <c r="A190" s="4">
        <v>2017</v>
      </c>
      <c r="B190" s="5" t="s">
        <v>13</v>
      </c>
      <c r="C190" s="5" t="s">
        <v>23</v>
      </c>
      <c r="D190" s="5" t="s">
        <v>15</v>
      </c>
      <c r="E190" s="5">
        <v>377070</v>
      </c>
      <c r="F190" s="6">
        <v>1389.84</v>
      </c>
    </row>
    <row r="191" spans="1:6">
      <c r="A191" s="4">
        <v>2017</v>
      </c>
      <c r="B191" s="5" t="s">
        <v>13</v>
      </c>
      <c r="C191" s="5" t="s">
        <v>23</v>
      </c>
      <c r="D191" s="5" t="s">
        <v>16</v>
      </c>
      <c r="E191" s="5">
        <v>48400</v>
      </c>
      <c r="F191" s="6">
        <v>2548.25</v>
      </c>
    </row>
    <row r="192" spans="1:6">
      <c r="A192" s="4">
        <v>2017</v>
      </c>
      <c r="B192" s="5" t="s">
        <v>13</v>
      </c>
      <c r="C192" s="5" t="s">
        <v>23</v>
      </c>
      <c r="D192" s="5" t="s">
        <v>17</v>
      </c>
      <c r="E192" s="5">
        <v>3550</v>
      </c>
      <c r="F192" s="6">
        <v>841.73</v>
      </c>
    </row>
    <row r="193" spans="1:6">
      <c r="A193" s="4">
        <v>2008</v>
      </c>
      <c r="B193" s="5" t="s">
        <v>24</v>
      </c>
      <c r="C193" s="5" t="s">
        <v>25</v>
      </c>
      <c r="D193" s="5" t="s">
        <v>15</v>
      </c>
      <c r="E193" s="5">
        <v>173300</v>
      </c>
      <c r="F193" s="6">
        <v>598.33000000000004</v>
      </c>
    </row>
    <row r="194" spans="1:6">
      <c r="A194" s="4">
        <v>2008</v>
      </c>
      <c r="B194" s="5" t="s">
        <v>24</v>
      </c>
      <c r="C194" s="5" t="s">
        <v>25</v>
      </c>
      <c r="D194" s="5" t="s">
        <v>16</v>
      </c>
      <c r="E194" s="5">
        <v>8400</v>
      </c>
      <c r="F194" s="6">
        <v>1214.29</v>
      </c>
    </row>
    <row r="195" spans="1:6">
      <c r="A195" s="4">
        <v>2008</v>
      </c>
      <c r="B195" s="5" t="s">
        <v>24</v>
      </c>
      <c r="C195" s="5" t="s">
        <v>25</v>
      </c>
      <c r="D195" s="5" t="s">
        <v>17</v>
      </c>
      <c r="E195" s="5">
        <v>94900</v>
      </c>
      <c r="F195" s="6">
        <v>899.89</v>
      </c>
    </row>
    <row r="196" spans="1:6">
      <c r="A196" s="4">
        <v>2009</v>
      </c>
      <c r="B196" s="5" t="s">
        <v>24</v>
      </c>
      <c r="C196" s="5" t="s">
        <v>25</v>
      </c>
      <c r="D196" s="5" t="s">
        <v>15</v>
      </c>
      <c r="E196" s="5">
        <v>135200</v>
      </c>
      <c r="F196" s="6">
        <v>582.84</v>
      </c>
    </row>
    <row r="197" spans="1:6">
      <c r="A197" s="4">
        <v>2009</v>
      </c>
      <c r="B197" s="5" t="s">
        <v>24</v>
      </c>
      <c r="C197" s="5" t="s">
        <v>25</v>
      </c>
      <c r="D197" s="5" t="s">
        <v>16</v>
      </c>
      <c r="E197" s="5">
        <v>7700</v>
      </c>
      <c r="F197" s="6">
        <v>922.08</v>
      </c>
    </row>
    <row r="198" spans="1:6">
      <c r="A198" s="4">
        <v>2009</v>
      </c>
      <c r="B198" s="5" t="s">
        <v>24</v>
      </c>
      <c r="C198" s="5" t="s">
        <v>25</v>
      </c>
      <c r="D198" s="5" t="s">
        <v>17</v>
      </c>
      <c r="E198" s="5">
        <v>94300</v>
      </c>
      <c r="F198" s="6">
        <v>968.19</v>
      </c>
    </row>
    <row r="199" spans="1:6">
      <c r="A199" s="4">
        <v>2010</v>
      </c>
      <c r="B199" s="5" t="s">
        <v>24</v>
      </c>
      <c r="C199" s="5" t="s">
        <v>25</v>
      </c>
      <c r="D199" s="5" t="s">
        <v>15</v>
      </c>
      <c r="E199" s="5">
        <v>151100</v>
      </c>
      <c r="F199" s="6">
        <v>1025.81</v>
      </c>
    </row>
    <row r="200" spans="1:6">
      <c r="A200" s="4">
        <v>2010</v>
      </c>
      <c r="B200" s="5" t="s">
        <v>24</v>
      </c>
      <c r="C200" s="5" t="s">
        <v>25</v>
      </c>
      <c r="D200" s="5" t="s">
        <v>16</v>
      </c>
      <c r="E200" s="5">
        <v>7500</v>
      </c>
      <c r="F200" s="6">
        <v>1173.33</v>
      </c>
    </row>
    <row r="201" spans="1:6">
      <c r="A201" s="4">
        <v>2010</v>
      </c>
      <c r="B201" s="5" t="s">
        <v>24</v>
      </c>
      <c r="C201" s="5" t="s">
        <v>25</v>
      </c>
      <c r="D201" s="5" t="s">
        <v>17</v>
      </c>
      <c r="E201" s="5">
        <v>93400</v>
      </c>
      <c r="F201" s="6">
        <v>680.94</v>
      </c>
    </row>
    <row r="202" spans="1:6">
      <c r="A202" s="4">
        <v>2011</v>
      </c>
      <c r="B202" s="5" t="s">
        <v>24</v>
      </c>
      <c r="C202" s="5" t="s">
        <v>25</v>
      </c>
      <c r="D202" s="5" t="s">
        <v>15</v>
      </c>
      <c r="E202" s="5">
        <v>157600</v>
      </c>
      <c r="F202" s="6">
        <v>1297.5899999999999</v>
      </c>
    </row>
    <row r="203" spans="1:6">
      <c r="A203" s="4">
        <v>2011</v>
      </c>
      <c r="B203" s="5" t="s">
        <v>24</v>
      </c>
      <c r="C203" s="5" t="s">
        <v>25</v>
      </c>
      <c r="D203" s="5" t="s">
        <v>16</v>
      </c>
      <c r="E203" s="5">
        <v>8000</v>
      </c>
      <c r="F203" s="6">
        <v>987.5</v>
      </c>
    </row>
    <row r="204" spans="1:6">
      <c r="A204" s="4">
        <v>2011</v>
      </c>
      <c r="B204" s="5" t="s">
        <v>24</v>
      </c>
      <c r="C204" s="5" t="s">
        <v>25</v>
      </c>
      <c r="D204" s="5" t="s">
        <v>17</v>
      </c>
      <c r="E204" s="5">
        <v>92900</v>
      </c>
      <c r="F204" s="6">
        <v>1069.97</v>
      </c>
    </row>
    <row r="205" spans="1:6">
      <c r="A205" s="4">
        <v>2012</v>
      </c>
      <c r="B205" s="5" t="s">
        <v>24</v>
      </c>
      <c r="C205" s="5" t="s">
        <v>25</v>
      </c>
      <c r="D205" s="5" t="s">
        <v>15</v>
      </c>
      <c r="E205" s="5">
        <v>182130</v>
      </c>
      <c r="F205" s="6">
        <v>1608.25</v>
      </c>
    </row>
    <row r="206" spans="1:6">
      <c r="A206" s="4">
        <v>2012</v>
      </c>
      <c r="B206" s="5" t="s">
        <v>24</v>
      </c>
      <c r="C206" s="5" t="s">
        <v>25</v>
      </c>
      <c r="D206" s="5" t="s">
        <v>16</v>
      </c>
      <c r="E206" s="5">
        <v>8070</v>
      </c>
      <c r="F206" s="6">
        <v>1874.85</v>
      </c>
    </row>
    <row r="207" spans="1:6">
      <c r="A207" s="4">
        <v>2012</v>
      </c>
      <c r="B207" s="5" t="s">
        <v>24</v>
      </c>
      <c r="C207" s="5" t="s">
        <v>25</v>
      </c>
      <c r="D207" s="5" t="s">
        <v>17</v>
      </c>
      <c r="E207" s="5">
        <v>93820</v>
      </c>
      <c r="F207" s="6">
        <v>1225.43</v>
      </c>
    </row>
    <row r="208" spans="1:6">
      <c r="A208" s="4">
        <v>2013</v>
      </c>
      <c r="B208" s="5" t="s">
        <v>24</v>
      </c>
      <c r="C208" s="5" t="s">
        <v>25</v>
      </c>
      <c r="D208" s="5" t="s">
        <v>15</v>
      </c>
      <c r="E208" s="5">
        <v>188690</v>
      </c>
      <c r="F208" s="6">
        <v>1931</v>
      </c>
    </row>
    <row r="209" spans="1:6">
      <c r="A209" s="4">
        <v>2013</v>
      </c>
      <c r="B209" s="5" t="s">
        <v>24</v>
      </c>
      <c r="C209" s="5" t="s">
        <v>25</v>
      </c>
      <c r="D209" s="5" t="s">
        <v>16</v>
      </c>
      <c r="E209" s="5">
        <v>7670</v>
      </c>
      <c r="F209" s="6">
        <v>1769.23</v>
      </c>
    </row>
    <row r="210" spans="1:6">
      <c r="A210" s="4">
        <v>2013</v>
      </c>
      <c r="B210" s="5" t="s">
        <v>24</v>
      </c>
      <c r="C210" s="5" t="s">
        <v>25</v>
      </c>
      <c r="D210" s="5" t="s">
        <v>17</v>
      </c>
      <c r="E210" s="5">
        <v>101750</v>
      </c>
      <c r="F210" s="6">
        <v>884.42</v>
      </c>
    </row>
    <row r="211" spans="1:6">
      <c r="A211" s="4">
        <v>2014</v>
      </c>
      <c r="B211" s="5" t="s">
        <v>24</v>
      </c>
      <c r="C211" s="5" t="s">
        <v>25</v>
      </c>
      <c r="D211" s="5" t="s">
        <v>15</v>
      </c>
      <c r="E211" s="5">
        <v>179000</v>
      </c>
      <c r="F211" s="6">
        <v>1273.74</v>
      </c>
    </row>
    <row r="212" spans="1:6">
      <c r="A212" s="4">
        <v>2014</v>
      </c>
      <c r="B212" s="5" t="s">
        <v>24</v>
      </c>
      <c r="C212" s="5" t="s">
        <v>25</v>
      </c>
      <c r="D212" s="5" t="s">
        <v>16</v>
      </c>
      <c r="E212" s="5">
        <v>19000</v>
      </c>
      <c r="F212" s="6">
        <v>3000</v>
      </c>
    </row>
    <row r="213" spans="1:6">
      <c r="A213" s="4">
        <v>2014</v>
      </c>
      <c r="B213" s="5" t="s">
        <v>24</v>
      </c>
      <c r="C213" s="5" t="s">
        <v>25</v>
      </c>
      <c r="D213" s="5" t="s">
        <v>17</v>
      </c>
      <c r="E213" s="5">
        <v>84000</v>
      </c>
      <c r="F213" s="6">
        <v>607.14</v>
      </c>
    </row>
    <row r="214" spans="1:6">
      <c r="A214" s="4">
        <v>2015</v>
      </c>
      <c r="B214" s="5" t="s">
        <v>24</v>
      </c>
      <c r="C214" s="5" t="s">
        <v>25</v>
      </c>
      <c r="D214" s="5" t="s">
        <v>15</v>
      </c>
      <c r="E214" s="5">
        <v>169000</v>
      </c>
      <c r="F214" s="6">
        <v>1120.3</v>
      </c>
    </row>
    <row r="215" spans="1:6">
      <c r="A215" s="4">
        <v>2015</v>
      </c>
      <c r="B215" s="5" t="s">
        <v>24</v>
      </c>
      <c r="C215" s="5" t="s">
        <v>25</v>
      </c>
      <c r="D215" s="5" t="s">
        <v>16</v>
      </c>
      <c r="E215" s="5">
        <v>10000</v>
      </c>
      <c r="F215" s="6">
        <v>1700</v>
      </c>
    </row>
    <row r="216" spans="1:6">
      <c r="A216" s="4">
        <v>2015</v>
      </c>
      <c r="B216" s="5" t="s">
        <v>24</v>
      </c>
      <c r="C216" s="5" t="s">
        <v>25</v>
      </c>
      <c r="D216" s="5" t="s">
        <v>17</v>
      </c>
      <c r="E216" s="5">
        <v>116000</v>
      </c>
      <c r="F216" s="6">
        <v>1250</v>
      </c>
    </row>
    <row r="217" spans="1:6">
      <c r="A217" s="4">
        <v>2016</v>
      </c>
      <c r="B217" s="5" t="s">
        <v>24</v>
      </c>
      <c r="C217" s="5" t="s">
        <v>25</v>
      </c>
      <c r="D217" s="5" t="s">
        <v>15</v>
      </c>
      <c r="E217" s="5">
        <v>225000</v>
      </c>
      <c r="F217" s="6">
        <v>2900.71</v>
      </c>
    </row>
    <row r="218" spans="1:6">
      <c r="A218" s="4">
        <v>2016</v>
      </c>
      <c r="B218" s="5" t="s">
        <v>24</v>
      </c>
      <c r="C218" s="5" t="s">
        <v>25</v>
      </c>
      <c r="D218" s="5" t="s">
        <v>16</v>
      </c>
      <c r="E218" s="5">
        <v>11000</v>
      </c>
      <c r="F218" s="6">
        <v>2272.73</v>
      </c>
    </row>
    <row r="219" spans="1:6">
      <c r="A219" s="4">
        <v>2016</v>
      </c>
      <c r="B219" s="5" t="s">
        <v>24</v>
      </c>
      <c r="C219" s="5" t="s">
        <v>25</v>
      </c>
      <c r="D219" s="5" t="s">
        <v>17</v>
      </c>
      <c r="E219" s="5">
        <v>114000</v>
      </c>
      <c r="F219" s="6">
        <v>1745.61</v>
      </c>
    </row>
    <row r="220" spans="1:6">
      <c r="A220" s="4">
        <v>2017</v>
      </c>
      <c r="B220" s="5" t="s">
        <v>24</v>
      </c>
      <c r="C220" s="5" t="s">
        <v>25</v>
      </c>
      <c r="D220" s="5" t="s">
        <v>15</v>
      </c>
      <c r="E220" s="5">
        <v>210200</v>
      </c>
      <c r="F220" s="6">
        <v>2503.19</v>
      </c>
    </row>
    <row r="221" spans="1:6">
      <c r="A221" s="4">
        <v>2017</v>
      </c>
      <c r="B221" s="5" t="s">
        <v>24</v>
      </c>
      <c r="C221" s="5" t="s">
        <v>25</v>
      </c>
      <c r="D221" s="5" t="s">
        <v>16</v>
      </c>
      <c r="E221" s="5">
        <v>13900</v>
      </c>
      <c r="F221" s="6">
        <v>2545.3200000000002</v>
      </c>
    </row>
    <row r="222" spans="1:6">
      <c r="A222" s="4">
        <v>2017</v>
      </c>
      <c r="B222" s="5" t="s">
        <v>24</v>
      </c>
      <c r="C222" s="5" t="s">
        <v>25</v>
      </c>
      <c r="D222" s="5" t="s">
        <v>17</v>
      </c>
      <c r="E222" s="5">
        <v>121300</v>
      </c>
      <c r="F222" s="6">
        <v>1866.36</v>
      </c>
    </row>
    <row r="223" spans="1:6">
      <c r="A223" s="4">
        <v>2008</v>
      </c>
      <c r="B223" s="5" t="s">
        <v>24</v>
      </c>
      <c r="C223" s="5" t="s">
        <v>26</v>
      </c>
      <c r="D223" s="5" t="s">
        <v>15</v>
      </c>
      <c r="E223" s="5">
        <v>249800</v>
      </c>
      <c r="F223" s="6">
        <v>726.86</v>
      </c>
    </row>
    <row r="224" spans="1:6">
      <c r="A224" s="4">
        <v>2008</v>
      </c>
      <c r="B224" s="5" t="s">
        <v>24</v>
      </c>
      <c r="C224" s="5" t="s">
        <v>26</v>
      </c>
      <c r="D224" s="5" t="s">
        <v>16</v>
      </c>
      <c r="E224" s="5">
        <v>5600</v>
      </c>
      <c r="F224" s="6">
        <v>1339.29</v>
      </c>
    </row>
    <row r="225" spans="1:6">
      <c r="A225" s="4">
        <v>2008</v>
      </c>
      <c r="B225" s="5" t="s">
        <v>24</v>
      </c>
      <c r="C225" s="5" t="s">
        <v>26</v>
      </c>
      <c r="D225" s="5" t="s">
        <v>17</v>
      </c>
      <c r="E225" s="5">
        <v>7000</v>
      </c>
      <c r="F225" s="6">
        <v>828.57</v>
      </c>
    </row>
    <row r="226" spans="1:6">
      <c r="A226" s="4">
        <v>2009</v>
      </c>
      <c r="B226" s="5" t="s">
        <v>24</v>
      </c>
      <c r="C226" s="5" t="s">
        <v>26</v>
      </c>
      <c r="D226" s="5" t="s">
        <v>15</v>
      </c>
      <c r="E226" s="5">
        <v>247800</v>
      </c>
      <c r="F226" s="6">
        <v>1364.81</v>
      </c>
    </row>
    <row r="227" spans="1:6">
      <c r="A227" s="4">
        <v>2009</v>
      </c>
      <c r="B227" s="5" t="s">
        <v>24</v>
      </c>
      <c r="C227" s="5" t="s">
        <v>26</v>
      </c>
      <c r="D227" s="5" t="s">
        <v>16</v>
      </c>
      <c r="E227" s="5">
        <v>4200</v>
      </c>
      <c r="F227" s="6">
        <v>1190.48</v>
      </c>
    </row>
    <row r="228" spans="1:6">
      <c r="A228" s="4">
        <v>2009</v>
      </c>
      <c r="B228" s="5" t="s">
        <v>24</v>
      </c>
      <c r="C228" s="5" t="s">
        <v>26</v>
      </c>
      <c r="D228" s="5" t="s">
        <v>17</v>
      </c>
      <c r="E228" s="5">
        <v>7400</v>
      </c>
      <c r="F228" s="6">
        <v>1040.54</v>
      </c>
    </row>
    <row r="229" spans="1:6">
      <c r="A229" s="4">
        <v>2010</v>
      </c>
      <c r="B229" s="5" t="s">
        <v>24</v>
      </c>
      <c r="C229" s="5" t="s">
        <v>26</v>
      </c>
      <c r="D229" s="5" t="s">
        <v>15</v>
      </c>
      <c r="E229" s="5">
        <v>247900</v>
      </c>
      <c r="F229" s="6">
        <v>1423.96</v>
      </c>
    </row>
    <row r="230" spans="1:6">
      <c r="A230" s="4">
        <v>2010</v>
      </c>
      <c r="B230" s="5" t="s">
        <v>24</v>
      </c>
      <c r="C230" s="5" t="s">
        <v>26</v>
      </c>
      <c r="D230" s="5" t="s">
        <v>16</v>
      </c>
      <c r="E230" s="5">
        <v>4300</v>
      </c>
      <c r="F230" s="6">
        <v>1534.88</v>
      </c>
    </row>
    <row r="231" spans="1:6">
      <c r="A231" s="4">
        <v>2010</v>
      </c>
      <c r="B231" s="5" t="s">
        <v>24</v>
      </c>
      <c r="C231" s="5" t="s">
        <v>26</v>
      </c>
      <c r="D231" s="5" t="s">
        <v>17</v>
      </c>
      <c r="E231" s="5">
        <v>6900</v>
      </c>
      <c r="F231" s="6">
        <v>1043.48</v>
      </c>
    </row>
    <row r="232" spans="1:6">
      <c r="A232" s="4">
        <v>2011</v>
      </c>
      <c r="B232" s="5" t="s">
        <v>24</v>
      </c>
      <c r="C232" s="5" t="s">
        <v>26</v>
      </c>
      <c r="D232" s="5" t="s">
        <v>15</v>
      </c>
      <c r="E232" s="5">
        <v>246700</v>
      </c>
      <c r="F232" s="6">
        <v>1362.79</v>
      </c>
    </row>
    <row r="233" spans="1:6">
      <c r="A233" s="4">
        <v>2011</v>
      </c>
      <c r="B233" s="5" t="s">
        <v>24</v>
      </c>
      <c r="C233" s="5" t="s">
        <v>26</v>
      </c>
      <c r="D233" s="5" t="s">
        <v>16</v>
      </c>
      <c r="E233" s="5">
        <v>4300</v>
      </c>
      <c r="F233" s="6">
        <v>1302.33</v>
      </c>
    </row>
    <row r="234" spans="1:6">
      <c r="A234" s="4">
        <v>2011</v>
      </c>
      <c r="B234" s="5" t="s">
        <v>24</v>
      </c>
      <c r="C234" s="5" t="s">
        <v>26</v>
      </c>
      <c r="D234" s="5" t="s">
        <v>17</v>
      </c>
      <c r="E234" s="5">
        <v>10300</v>
      </c>
      <c r="F234" s="6">
        <v>1077.67</v>
      </c>
    </row>
    <row r="235" spans="1:6">
      <c r="A235" s="4">
        <v>2012</v>
      </c>
      <c r="B235" s="5" t="s">
        <v>24</v>
      </c>
      <c r="C235" s="5" t="s">
        <v>26</v>
      </c>
      <c r="D235" s="5" t="s">
        <v>15</v>
      </c>
      <c r="E235" s="5">
        <v>260770</v>
      </c>
      <c r="F235" s="6">
        <v>1865.48</v>
      </c>
    </row>
    <row r="236" spans="1:6">
      <c r="A236" s="4">
        <v>2012</v>
      </c>
      <c r="B236" s="5" t="s">
        <v>24</v>
      </c>
      <c r="C236" s="5" t="s">
        <v>26</v>
      </c>
      <c r="D236" s="5" t="s">
        <v>16</v>
      </c>
      <c r="E236" s="5">
        <v>4230</v>
      </c>
      <c r="F236" s="6">
        <v>2352.25</v>
      </c>
    </row>
    <row r="237" spans="1:6">
      <c r="A237" s="4">
        <v>2012</v>
      </c>
      <c r="B237" s="5" t="s">
        <v>24</v>
      </c>
      <c r="C237" s="5" t="s">
        <v>26</v>
      </c>
      <c r="D237" s="5" t="s">
        <v>17</v>
      </c>
      <c r="E237" s="5">
        <v>7900</v>
      </c>
      <c r="F237" s="6">
        <v>948.1</v>
      </c>
    </row>
    <row r="238" spans="1:6">
      <c r="A238" s="4">
        <v>2013</v>
      </c>
      <c r="B238" s="5" t="s">
        <v>24</v>
      </c>
      <c r="C238" s="5" t="s">
        <v>26</v>
      </c>
      <c r="D238" s="5" t="s">
        <v>15</v>
      </c>
      <c r="E238" s="5">
        <v>258650</v>
      </c>
      <c r="F238" s="6">
        <v>1678.25</v>
      </c>
    </row>
    <row r="239" spans="1:6">
      <c r="A239" s="4">
        <v>2013</v>
      </c>
      <c r="B239" s="5" t="s">
        <v>24</v>
      </c>
      <c r="C239" s="5" t="s">
        <v>26</v>
      </c>
      <c r="D239" s="5" t="s">
        <v>16</v>
      </c>
      <c r="E239" s="5">
        <v>4290</v>
      </c>
      <c r="F239" s="6">
        <v>1720.28</v>
      </c>
    </row>
    <row r="240" spans="1:6">
      <c r="A240" s="4">
        <v>2013</v>
      </c>
      <c r="B240" s="5" t="s">
        <v>24</v>
      </c>
      <c r="C240" s="5" t="s">
        <v>26</v>
      </c>
      <c r="D240" s="5" t="s">
        <v>17</v>
      </c>
      <c r="E240" s="5">
        <v>7490</v>
      </c>
      <c r="F240" s="6">
        <v>845.13</v>
      </c>
    </row>
    <row r="241" spans="1:6">
      <c r="A241" s="4">
        <v>2014</v>
      </c>
      <c r="B241" s="5" t="s">
        <v>24</v>
      </c>
      <c r="C241" s="5" t="s">
        <v>26</v>
      </c>
      <c r="D241" s="5" t="s">
        <v>15</v>
      </c>
      <c r="E241" s="5">
        <v>245000</v>
      </c>
      <c r="F241" s="6">
        <v>1834</v>
      </c>
    </row>
    <row r="242" spans="1:6">
      <c r="A242" s="4">
        <v>2014</v>
      </c>
      <c r="B242" s="5" t="s">
        <v>24</v>
      </c>
      <c r="C242" s="5" t="s">
        <v>26</v>
      </c>
      <c r="D242" s="5" t="s">
        <v>16</v>
      </c>
      <c r="E242" s="5">
        <v>8000</v>
      </c>
      <c r="F242" s="6">
        <v>2625</v>
      </c>
    </row>
    <row r="243" spans="1:6">
      <c r="A243" s="4">
        <v>2014</v>
      </c>
      <c r="B243" s="5" t="s">
        <v>24</v>
      </c>
      <c r="C243" s="5" t="s">
        <v>26</v>
      </c>
      <c r="D243" s="5" t="s">
        <v>17</v>
      </c>
      <c r="E243" s="5">
        <v>17000</v>
      </c>
      <c r="F243" s="6">
        <v>470.59</v>
      </c>
    </row>
    <row r="244" spans="1:6">
      <c r="A244" s="4">
        <v>2015</v>
      </c>
      <c r="B244" s="5" t="s">
        <v>24</v>
      </c>
      <c r="C244" s="5" t="s">
        <v>26</v>
      </c>
      <c r="D244" s="5" t="s">
        <v>15</v>
      </c>
      <c r="E244" s="5">
        <v>266000</v>
      </c>
      <c r="F244" s="6">
        <v>1674.17</v>
      </c>
    </row>
    <row r="245" spans="1:6">
      <c r="A245" s="4">
        <v>2015</v>
      </c>
      <c r="B245" s="5" t="s">
        <v>24</v>
      </c>
      <c r="C245" s="5" t="s">
        <v>26</v>
      </c>
      <c r="D245" s="5" t="s">
        <v>16</v>
      </c>
      <c r="E245" s="5">
        <v>9000</v>
      </c>
      <c r="F245" s="6">
        <v>2000</v>
      </c>
    </row>
    <row r="246" spans="1:6">
      <c r="A246" s="4">
        <v>2015</v>
      </c>
      <c r="B246" s="5" t="s">
        <v>24</v>
      </c>
      <c r="C246" s="5" t="s">
        <v>26</v>
      </c>
      <c r="D246" s="5" t="s">
        <v>17</v>
      </c>
      <c r="E246" s="5">
        <v>34000</v>
      </c>
      <c r="F246" s="6">
        <v>1147.06</v>
      </c>
    </row>
    <row r="247" spans="1:6">
      <c r="A247" s="4">
        <v>2016</v>
      </c>
      <c r="B247" s="5" t="s">
        <v>24</v>
      </c>
      <c r="C247" s="5" t="s">
        <v>26</v>
      </c>
      <c r="D247" s="5" t="s">
        <v>15</v>
      </c>
      <c r="E247" s="5">
        <v>272000</v>
      </c>
      <c r="F247" s="6">
        <v>2482.83</v>
      </c>
    </row>
    <row r="248" spans="1:6">
      <c r="A248" s="4">
        <v>2016</v>
      </c>
      <c r="B248" s="5" t="s">
        <v>24</v>
      </c>
      <c r="C248" s="5" t="s">
        <v>26</v>
      </c>
      <c r="D248" s="5" t="s">
        <v>16</v>
      </c>
      <c r="E248" s="5">
        <v>9000</v>
      </c>
      <c r="F248" s="6">
        <v>3000</v>
      </c>
    </row>
    <row r="249" spans="1:6">
      <c r="A249" s="4">
        <v>2016</v>
      </c>
      <c r="B249" s="5" t="s">
        <v>24</v>
      </c>
      <c r="C249" s="5" t="s">
        <v>26</v>
      </c>
      <c r="D249" s="5" t="s">
        <v>17</v>
      </c>
      <c r="E249" s="5">
        <v>38000</v>
      </c>
      <c r="F249" s="6">
        <v>1421.05</v>
      </c>
    </row>
    <row r="250" spans="1:6">
      <c r="A250" s="4">
        <v>2017</v>
      </c>
      <c r="B250" s="5" t="s">
        <v>24</v>
      </c>
      <c r="C250" s="5" t="s">
        <v>26</v>
      </c>
      <c r="D250" s="5" t="s">
        <v>15</v>
      </c>
      <c r="E250" s="5">
        <v>220210</v>
      </c>
      <c r="F250" s="6">
        <v>1795.92</v>
      </c>
    </row>
    <row r="251" spans="1:6">
      <c r="A251" s="4">
        <v>2017</v>
      </c>
      <c r="B251" s="5" t="s">
        <v>24</v>
      </c>
      <c r="C251" s="5" t="s">
        <v>26</v>
      </c>
      <c r="D251" s="5" t="s">
        <v>16</v>
      </c>
      <c r="E251" s="5">
        <v>10040</v>
      </c>
      <c r="F251" s="6">
        <v>2925.3</v>
      </c>
    </row>
    <row r="252" spans="1:6">
      <c r="A252" s="4">
        <v>2017</v>
      </c>
      <c r="B252" s="5" t="s">
        <v>24</v>
      </c>
      <c r="C252" s="5" t="s">
        <v>26</v>
      </c>
      <c r="D252" s="5" t="s">
        <v>17</v>
      </c>
      <c r="E252" s="5">
        <v>61000</v>
      </c>
      <c r="F252" s="6">
        <v>1495.08</v>
      </c>
    </row>
    <row r="253" spans="1:6">
      <c r="A253" s="4">
        <v>2008</v>
      </c>
      <c r="B253" s="5" t="s">
        <v>24</v>
      </c>
      <c r="C253" s="5" t="s">
        <v>27</v>
      </c>
      <c r="D253" s="5" t="s">
        <v>15</v>
      </c>
      <c r="E253" s="5">
        <v>19300</v>
      </c>
      <c r="F253" s="6">
        <v>495.85</v>
      </c>
    </row>
    <row r="254" spans="1:6">
      <c r="A254" s="4">
        <v>2008</v>
      </c>
      <c r="B254" s="5" t="s">
        <v>24</v>
      </c>
      <c r="C254" s="5" t="s">
        <v>27</v>
      </c>
      <c r="D254" s="5" t="s">
        <v>16</v>
      </c>
      <c r="E254" s="5">
        <v>92800</v>
      </c>
      <c r="F254" s="6">
        <v>2192.89</v>
      </c>
    </row>
    <row r="255" spans="1:6">
      <c r="A255" s="4">
        <v>2008</v>
      </c>
      <c r="B255" s="5" t="s">
        <v>24</v>
      </c>
      <c r="C255" s="5" t="s">
        <v>27</v>
      </c>
      <c r="D255" s="5" t="s">
        <v>17</v>
      </c>
      <c r="E255" s="5">
        <v>29500</v>
      </c>
      <c r="F255" s="6">
        <v>1159.32</v>
      </c>
    </row>
    <row r="256" spans="1:6">
      <c r="A256" s="4">
        <v>2008</v>
      </c>
      <c r="B256" s="5" t="s">
        <v>24</v>
      </c>
      <c r="C256" s="5" t="s">
        <v>27</v>
      </c>
      <c r="D256" s="5" t="s">
        <v>18</v>
      </c>
      <c r="E256" s="5">
        <v>28100</v>
      </c>
      <c r="F256" s="6">
        <v>569.4</v>
      </c>
    </row>
    <row r="257" spans="1:6">
      <c r="A257" s="4">
        <v>2009</v>
      </c>
      <c r="B257" s="5" t="s">
        <v>24</v>
      </c>
      <c r="C257" s="5" t="s">
        <v>27</v>
      </c>
      <c r="D257" s="5" t="s">
        <v>15</v>
      </c>
      <c r="E257" s="5">
        <v>18800</v>
      </c>
      <c r="F257" s="6">
        <v>755.32</v>
      </c>
    </row>
    <row r="258" spans="1:6">
      <c r="A258" s="4">
        <v>2009</v>
      </c>
      <c r="B258" s="5" t="s">
        <v>24</v>
      </c>
      <c r="C258" s="5" t="s">
        <v>27</v>
      </c>
      <c r="D258" s="5" t="s">
        <v>16</v>
      </c>
      <c r="E258" s="5">
        <v>88900</v>
      </c>
      <c r="F258" s="6">
        <v>2622.05</v>
      </c>
    </row>
    <row r="259" spans="1:6">
      <c r="A259" s="4">
        <v>2009</v>
      </c>
      <c r="B259" s="5" t="s">
        <v>24</v>
      </c>
      <c r="C259" s="5" t="s">
        <v>27</v>
      </c>
      <c r="D259" s="5" t="s">
        <v>17</v>
      </c>
      <c r="E259" s="5">
        <v>36300</v>
      </c>
      <c r="F259" s="6">
        <v>1617.08</v>
      </c>
    </row>
    <row r="260" spans="1:6">
      <c r="A260" s="4">
        <v>2009</v>
      </c>
      <c r="B260" s="5" t="s">
        <v>24</v>
      </c>
      <c r="C260" s="5" t="s">
        <v>27</v>
      </c>
      <c r="D260" s="5" t="s">
        <v>18</v>
      </c>
      <c r="E260" s="5">
        <v>27500</v>
      </c>
      <c r="F260" s="6">
        <v>974.18</v>
      </c>
    </row>
    <row r="261" spans="1:6">
      <c r="A261" s="4">
        <v>2010</v>
      </c>
      <c r="B261" s="5" t="s">
        <v>24</v>
      </c>
      <c r="C261" s="5" t="s">
        <v>27</v>
      </c>
      <c r="D261" s="5" t="s">
        <v>15</v>
      </c>
      <c r="E261" s="5">
        <v>18300</v>
      </c>
      <c r="F261" s="6">
        <v>1650.27</v>
      </c>
    </row>
    <row r="262" spans="1:6">
      <c r="A262" s="4">
        <v>2010</v>
      </c>
      <c r="B262" s="5" t="s">
        <v>24</v>
      </c>
      <c r="C262" s="5" t="s">
        <v>27</v>
      </c>
      <c r="D262" s="5" t="s">
        <v>16</v>
      </c>
      <c r="E262" s="5">
        <v>94400</v>
      </c>
      <c r="F262" s="6">
        <v>2956.57</v>
      </c>
    </row>
    <row r="263" spans="1:6">
      <c r="A263" s="4">
        <v>2010</v>
      </c>
      <c r="B263" s="5" t="s">
        <v>24</v>
      </c>
      <c r="C263" s="5" t="s">
        <v>27</v>
      </c>
      <c r="D263" s="5" t="s">
        <v>17</v>
      </c>
      <c r="E263" s="5">
        <v>43300</v>
      </c>
      <c r="F263" s="6">
        <v>1327.94</v>
      </c>
    </row>
    <row r="264" spans="1:6">
      <c r="A264" s="4">
        <v>2010</v>
      </c>
      <c r="B264" s="5" t="s">
        <v>24</v>
      </c>
      <c r="C264" s="5" t="s">
        <v>27</v>
      </c>
      <c r="D264" s="5" t="s">
        <v>18</v>
      </c>
      <c r="E264" s="5">
        <v>28340</v>
      </c>
      <c r="F264" s="6">
        <v>1595.94</v>
      </c>
    </row>
    <row r="265" spans="1:6">
      <c r="A265" s="4">
        <v>2011</v>
      </c>
      <c r="B265" s="5" t="s">
        <v>24</v>
      </c>
      <c r="C265" s="5" t="s">
        <v>27</v>
      </c>
      <c r="D265" s="5" t="s">
        <v>15</v>
      </c>
      <c r="E265" s="5">
        <v>20200</v>
      </c>
      <c r="F265" s="6">
        <v>2128.71</v>
      </c>
    </row>
    <row r="266" spans="1:6">
      <c r="A266" s="4">
        <v>2011</v>
      </c>
      <c r="B266" s="5" t="s">
        <v>24</v>
      </c>
      <c r="C266" s="5" t="s">
        <v>27</v>
      </c>
      <c r="D266" s="5" t="s">
        <v>16</v>
      </c>
      <c r="E266" s="5">
        <v>98600</v>
      </c>
      <c r="F266" s="6">
        <v>4299.1899999999996</v>
      </c>
    </row>
    <row r="267" spans="1:6">
      <c r="A267" s="4">
        <v>2011</v>
      </c>
      <c r="B267" s="5" t="s">
        <v>24</v>
      </c>
      <c r="C267" s="5" t="s">
        <v>27</v>
      </c>
      <c r="D267" s="5" t="s">
        <v>17</v>
      </c>
      <c r="E267" s="5">
        <v>45900</v>
      </c>
      <c r="F267" s="6">
        <v>2740.74</v>
      </c>
    </row>
    <row r="268" spans="1:6">
      <c r="A268" s="4">
        <v>2011</v>
      </c>
      <c r="B268" s="5" t="s">
        <v>24</v>
      </c>
      <c r="C268" s="5" t="s">
        <v>27</v>
      </c>
      <c r="D268" s="5" t="s">
        <v>18</v>
      </c>
      <c r="E268" s="5">
        <v>27680</v>
      </c>
      <c r="F268" s="6">
        <v>1153.6500000000001</v>
      </c>
    </row>
    <row r="269" spans="1:6">
      <c r="A269" s="4">
        <v>2012</v>
      </c>
      <c r="B269" s="5" t="s">
        <v>24</v>
      </c>
      <c r="C269" s="5" t="s">
        <v>27</v>
      </c>
      <c r="D269" s="5" t="s">
        <v>15</v>
      </c>
      <c r="E269" s="5">
        <v>13940</v>
      </c>
      <c r="F269" s="6">
        <v>2752.51</v>
      </c>
    </row>
    <row r="270" spans="1:6">
      <c r="A270" s="4">
        <v>2012</v>
      </c>
      <c r="B270" s="5" t="s">
        <v>24</v>
      </c>
      <c r="C270" s="5" t="s">
        <v>27</v>
      </c>
      <c r="D270" s="5" t="s">
        <v>16</v>
      </c>
      <c r="E270" s="5">
        <v>134980</v>
      </c>
      <c r="F270" s="6">
        <v>3584.98</v>
      </c>
    </row>
    <row r="271" spans="1:6">
      <c r="A271" s="4">
        <v>2012</v>
      </c>
      <c r="B271" s="5" t="s">
        <v>24</v>
      </c>
      <c r="C271" s="5" t="s">
        <v>27</v>
      </c>
      <c r="D271" s="5" t="s">
        <v>17</v>
      </c>
      <c r="E271" s="5">
        <v>44050</v>
      </c>
      <c r="F271" s="6">
        <v>2828.83</v>
      </c>
    </row>
    <row r="272" spans="1:6">
      <c r="A272" s="4">
        <v>2012</v>
      </c>
      <c r="B272" s="5" t="s">
        <v>24</v>
      </c>
      <c r="C272" s="5" t="s">
        <v>27</v>
      </c>
      <c r="D272" s="5" t="s">
        <v>18</v>
      </c>
      <c r="E272" s="5">
        <v>33770</v>
      </c>
      <c r="F272" s="6">
        <v>195.44</v>
      </c>
    </row>
    <row r="273" spans="1:6">
      <c r="A273" s="4">
        <v>2013</v>
      </c>
      <c r="B273" s="5" t="s">
        <v>24</v>
      </c>
      <c r="C273" s="5" t="s">
        <v>27</v>
      </c>
      <c r="D273" s="5" t="s">
        <v>15</v>
      </c>
      <c r="E273" s="5">
        <v>13810</v>
      </c>
      <c r="F273" s="6">
        <v>2031.14</v>
      </c>
    </row>
    <row r="274" spans="1:6">
      <c r="A274" s="4">
        <v>2013</v>
      </c>
      <c r="B274" s="5" t="s">
        <v>24</v>
      </c>
      <c r="C274" s="5" t="s">
        <v>27</v>
      </c>
      <c r="D274" s="5" t="s">
        <v>16</v>
      </c>
      <c r="E274" s="5">
        <v>154250</v>
      </c>
      <c r="F274" s="6">
        <v>1122.6600000000001</v>
      </c>
    </row>
    <row r="275" spans="1:6">
      <c r="A275" s="4">
        <v>2013</v>
      </c>
      <c r="B275" s="5" t="s">
        <v>24</v>
      </c>
      <c r="C275" s="5" t="s">
        <v>27</v>
      </c>
      <c r="D275" s="5" t="s">
        <v>17</v>
      </c>
      <c r="E275" s="5">
        <v>42940</v>
      </c>
      <c r="F275" s="6">
        <v>2465.3000000000002</v>
      </c>
    </row>
    <row r="276" spans="1:6">
      <c r="A276" s="4">
        <v>2013</v>
      </c>
      <c r="B276" s="5" t="s">
        <v>24</v>
      </c>
      <c r="C276" s="5" t="s">
        <v>27</v>
      </c>
      <c r="D276" s="5" t="s">
        <v>18</v>
      </c>
      <c r="E276" s="5">
        <v>34090</v>
      </c>
      <c r="F276" s="6">
        <v>201.82</v>
      </c>
    </row>
    <row r="277" spans="1:6">
      <c r="A277" s="4">
        <v>2014</v>
      </c>
      <c r="B277" s="5" t="s">
        <v>24</v>
      </c>
      <c r="C277" s="5" t="s">
        <v>27</v>
      </c>
      <c r="D277" s="5" t="s">
        <v>15</v>
      </c>
      <c r="E277" s="5">
        <v>20000</v>
      </c>
      <c r="F277" s="6">
        <v>2400</v>
      </c>
    </row>
    <row r="278" spans="1:6">
      <c r="A278" s="4">
        <v>2014</v>
      </c>
      <c r="B278" s="5" t="s">
        <v>24</v>
      </c>
      <c r="C278" s="5" t="s">
        <v>27</v>
      </c>
      <c r="D278" s="5" t="s">
        <v>16</v>
      </c>
      <c r="E278" s="5">
        <v>65000</v>
      </c>
      <c r="F278" s="6">
        <v>3384.62</v>
      </c>
    </row>
    <row r="279" spans="1:6">
      <c r="A279" s="4">
        <v>2014</v>
      </c>
      <c r="B279" s="5" t="s">
        <v>24</v>
      </c>
      <c r="C279" s="5" t="s">
        <v>27</v>
      </c>
      <c r="D279" s="5" t="s">
        <v>17</v>
      </c>
      <c r="E279" s="5">
        <v>50000</v>
      </c>
      <c r="F279" s="6">
        <v>740</v>
      </c>
    </row>
    <row r="280" spans="1:6">
      <c r="A280" s="4">
        <v>2014</v>
      </c>
      <c r="B280" s="5" t="s">
        <v>24</v>
      </c>
      <c r="C280" s="5" t="s">
        <v>27</v>
      </c>
      <c r="D280" s="5" t="s">
        <v>18</v>
      </c>
      <c r="E280" s="5">
        <v>15000</v>
      </c>
      <c r="F280" s="6">
        <v>120</v>
      </c>
    </row>
    <row r="281" spans="1:6">
      <c r="A281" s="4">
        <v>2015</v>
      </c>
      <c r="B281" s="5" t="s">
        <v>24</v>
      </c>
      <c r="C281" s="5" t="s">
        <v>27</v>
      </c>
      <c r="D281" s="5" t="s">
        <v>15</v>
      </c>
      <c r="E281" s="5">
        <v>31000</v>
      </c>
      <c r="F281" s="6">
        <v>1741.94</v>
      </c>
    </row>
    <row r="282" spans="1:6">
      <c r="A282" s="4">
        <v>2015</v>
      </c>
      <c r="B282" s="5" t="s">
        <v>24</v>
      </c>
      <c r="C282" s="5" t="s">
        <v>27</v>
      </c>
      <c r="D282" s="5" t="s">
        <v>16</v>
      </c>
      <c r="E282" s="5">
        <v>195000</v>
      </c>
      <c r="F282" s="6">
        <v>5025.6400000000003</v>
      </c>
    </row>
    <row r="283" spans="1:6">
      <c r="A283" s="4">
        <v>2015</v>
      </c>
      <c r="B283" s="5" t="s">
        <v>24</v>
      </c>
      <c r="C283" s="5" t="s">
        <v>27</v>
      </c>
      <c r="D283" s="5" t="s">
        <v>17</v>
      </c>
      <c r="E283" s="5">
        <v>81000</v>
      </c>
      <c r="F283" s="6">
        <v>1222.22</v>
      </c>
    </row>
    <row r="284" spans="1:6">
      <c r="A284" s="4">
        <v>2015</v>
      </c>
      <c r="B284" s="5" t="s">
        <v>24</v>
      </c>
      <c r="C284" s="5" t="s">
        <v>27</v>
      </c>
      <c r="D284" s="5" t="s">
        <v>18</v>
      </c>
      <c r="E284" s="5">
        <v>44000</v>
      </c>
      <c r="F284" s="6">
        <v>40.909999999999997</v>
      </c>
    </row>
    <row r="285" spans="1:6">
      <c r="A285" s="4">
        <v>2016</v>
      </c>
      <c r="B285" s="5" t="s">
        <v>24</v>
      </c>
      <c r="C285" s="5" t="s">
        <v>27</v>
      </c>
      <c r="D285" s="5" t="s">
        <v>15</v>
      </c>
      <c r="E285" s="5">
        <v>35000</v>
      </c>
      <c r="F285" s="6">
        <v>1523.71</v>
      </c>
    </row>
    <row r="286" spans="1:6">
      <c r="A286" s="4">
        <v>2016</v>
      </c>
      <c r="B286" s="5" t="s">
        <v>24</v>
      </c>
      <c r="C286" s="5" t="s">
        <v>27</v>
      </c>
      <c r="D286" s="5" t="s">
        <v>16</v>
      </c>
      <c r="E286" s="5">
        <v>213000</v>
      </c>
      <c r="F286" s="6">
        <v>5028.17</v>
      </c>
    </row>
    <row r="287" spans="1:6">
      <c r="A287" s="4">
        <v>2016</v>
      </c>
      <c r="B287" s="5" t="s">
        <v>24</v>
      </c>
      <c r="C287" s="5" t="s">
        <v>27</v>
      </c>
      <c r="D287" s="5" t="s">
        <v>17</v>
      </c>
      <c r="E287" s="5">
        <v>75000</v>
      </c>
      <c r="F287" s="6">
        <v>1386.67</v>
      </c>
    </row>
    <row r="288" spans="1:6">
      <c r="A288" s="4">
        <v>2016</v>
      </c>
      <c r="B288" s="5" t="s">
        <v>24</v>
      </c>
      <c r="C288" s="5" t="s">
        <v>27</v>
      </c>
      <c r="D288" s="5" t="s">
        <v>18</v>
      </c>
      <c r="E288" s="5">
        <v>45000</v>
      </c>
      <c r="F288" s="6">
        <v>192</v>
      </c>
    </row>
    <row r="289" spans="1:6">
      <c r="A289" s="4">
        <v>2017</v>
      </c>
      <c r="B289" s="5" t="s">
        <v>24</v>
      </c>
      <c r="C289" s="5" t="s">
        <v>27</v>
      </c>
      <c r="D289" s="5" t="s">
        <v>15</v>
      </c>
      <c r="E289" s="5">
        <v>34010</v>
      </c>
      <c r="F289" s="6">
        <v>1236.7</v>
      </c>
    </row>
    <row r="290" spans="1:6">
      <c r="A290" s="4">
        <v>2017</v>
      </c>
      <c r="B290" s="5" t="s">
        <v>24</v>
      </c>
      <c r="C290" s="5" t="s">
        <v>27</v>
      </c>
      <c r="D290" s="5" t="s">
        <v>16</v>
      </c>
      <c r="E290" s="5">
        <v>263500</v>
      </c>
      <c r="F290" s="6">
        <v>5033.97</v>
      </c>
    </row>
    <row r="291" spans="1:6">
      <c r="A291" s="4">
        <v>2017</v>
      </c>
      <c r="B291" s="5" t="s">
        <v>24</v>
      </c>
      <c r="C291" s="5" t="s">
        <v>27</v>
      </c>
      <c r="D291" s="5" t="s">
        <v>17</v>
      </c>
      <c r="E291" s="5">
        <v>66000</v>
      </c>
      <c r="F291" s="6">
        <v>1600</v>
      </c>
    </row>
    <row r="292" spans="1:6">
      <c r="A292" s="4">
        <v>2017</v>
      </c>
      <c r="B292" s="5" t="s">
        <v>24</v>
      </c>
      <c r="C292" s="5" t="s">
        <v>27</v>
      </c>
      <c r="D292" s="5" t="s">
        <v>18</v>
      </c>
      <c r="E292" s="5">
        <v>47600</v>
      </c>
      <c r="F292" s="6">
        <v>201.78</v>
      </c>
    </row>
    <row r="293" spans="1:6">
      <c r="A293" s="4">
        <v>2008</v>
      </c>
      <c r="B293" s="5" t="s">
        <v>24</v>
      </c>
      <c r="C293" s="5" t="s">
        <v>28</v>
      </c>
      <c r="D293" s="5" t="s">
        <v>15</v>
      </c>
      <c r="E293" s="5">
        <v>13100</v>
      </c>
      <c r="F293" s="6">
        <v>614.5</v>
      </c>
    </row>
    <row r="294" spans="1:6">
      <c r="A294" s="4">
        <v>2008</v>
      </c>
      <c r="B294" s="5" t="s">
        <v>24</v>
      </c>
      <c r="C294" s="5" t="s">
        <v>28</v>
      </c>
      <c r="D294" s="5" t="s">
        <v>16</v>
      </c>
      <c r="E294" s="5">
        <v>500</v>
      </c>
      <c r="F294" s="6">
        <v>1800</v>
      </c>
    </row>
    <row r="295" spans="1:6">
      <c r="A295" s="4">
        <v>2008</v>
      </c>
      <c r="B295" s="5" t="s">
        <v>24</v>
      </c>
      <c r="C295" s="5" t="s">
        <v>28</v>
      </c>
      <c r="D295" s="5" t="s">
        <v>17</v>
      </c>
      <c r="E295" s="5">
        <v>132600</v>
      </c>
      <c r="F295" s="6">
        <v>1226.24</v>
      </c>
    </row>
    <row r="296" spans="1:6">
      <c r="A296" s="4">
        <v>2009</v>
      </c>
      <c r="B296" s="5" t="s">
        <v>24</v>
      </c>
      <c r="C296" s="5" t="s">
        <v>28</v>
      </c>
      <c r="D296" s="5" t="s">
        <v>15</v>
      </c>
      <c r="E296" s="5">
        <v>13400</v>
      </c>
      <c r="F296" s="6">
        <v>1111.94</v>
      </c>
    </row>
    <row r="297" spans="1:6">
      <c r="A297" s="4">
        <v>2009</v>
      </c>
      <c r="B297" s="5" t="s">
        <v>24</v>
      </c>
      <c r="C297" s="5" t="s">
        <v>28</v>
      </c>
      <c r="D297" s="5" t="s">
        <v>16</v>
      </c>
      <c r="E297" s="5">
        <v>600</v>
      </c>
      <c r="F297" s="6">
        <v>1333.33</v>
      </c>
    </row>
    <row r="298" spans="1:6">
      <c r="A298" s="4">
        <v>2009</v>
      </c>
      <c r="B298" s="5" t="s">
        <v>24</v>
      </c>
      <c r="C298" s="5" t="s">
        <v>28</v>
      </c>
      <c r="D298" s="5" t="s">
        <v>17</v>
      </c>
      <c r="E298" s="5">
        <v>128900</v>
      </c>
      <c r="F298" s="6">
        <v>1257.56</v>
      </c>
    </row>
    <row r="299" spans="1:6">
      <c r="A299" s="4">
        <v>2010</v>
      </c>
      <c r="B299" s="5" t="s">
        <v>24</v>
      </c>
      <c r="C299" s="5" t="s">
        <v>28</v>
      </c>
      <c r="D299" s="5" t="s">
        <v>15</v>
      </c>
      <c r="E299" s="5">
        <v>12500</v>
      </c>
      <c r="F299" s="6">
        <v>1560</v>
      </c>
    </row>
    <row r="300" spans="1:6">
      <c r="A300" s="4">
        <v>2010</v>
      </c>
      <c r="B300" s="5" t="s">
        <v>24</v>
      </c>
      <c r="C300" s="5" t="s">
        <v>28</v>
      </c>
      <c r="D300" s="5" t="s">
        <v>16</v>
      </c>
      <c r="E300" s="5">
        <v>600</v>
      </c>
      <c r="F300" s="6">
        <v>1500</v>
      </c>
    </row>
    <row r="301" spans="1:6">
      <c r="A301" s="4">
        <v>2010</v>
      </c>
      <c r="B301" s="5" t="s">
        <v>24</v>
      </c>
      <c r="C301" s="5" t="s">
        <v>28</v>
      </c>
      <c r="D301" s="5" t="s">
        <v>17</v>
      </c>
      <c r="E301" s="5">
        <v>108100</v>
      </c>
      <c r="F301" s="6">
        <v>1082.33</v>
      </c>
    </row>
    <row r="302" spans="1:6">
      <c r="A302" s="4">
        <v>2011</v>
      </c>
      <c r="B302" s="5" t="s">
        <v>24</v>
      </c>
      <c r="C302" s="5" t="s">
        <v>28</v>
      </c>
      <c r="D302" s="5" t="s">
        <v>15</v>
      </c>
      <c r="E302" s="5">
        <v>12000</v>
      </c>
      <c r="F302" s="6">
        <v>1791.67</v>
      </c>
    </row>
    <row r="303" spans="1:6">
      <c r="A303" s="4">
        <v>2011</v>
      </c>
      <c r="B303" s="5" t="s">
        <v>24</v>
      </c>
      <c r="C303" s="5" t="s">
        <v>28</v>
      </c>
      <c r="D303" s="5" t="s">
        <v>16</v>
      </c>
      <c r="E303" s="5">
        <v>600</v>
      </c>
      <c r="F303" s="6">
        <v>1500</v>
      </c>
    </row>
    <row r="304" spans="1:6">
      <c r="A304" s="4">
        <v>2011</v>
      </c>
      <c r="B304" s="5" t="s">
        <v>24</v>
      </c>
      <c r="C304" s="5" t="s">
        <v>28</v>
      </c>
      <c r="D304" s="5" t="s">
        <v>17</v>
      </c>
      <c r="E304" s="5">
        <v>105000</v>
      </c>
      <c r="F304" s="6">
        <v>1466.67</v>
      </c>
    </row>
    <row r="305" spans="1:6">
      <c r="A305" s="4">
        <v>2012</v>
      </c>
      <c r="B305" s="5" t="s">
        <v>24</v>
      </c>
      <c r="C305" s="5" t="s">
        <v>28</v>
      </c>
      <c r="D305" s="5" t="s">
        <v>15</v>
      </c>
      <c r="E305" s="5">
        <v>12910</v>
      </c>
      <c r="F305" s="6">
        <v>1333.08</v>
      </c>
    </row>
    <row r="306" spans="1:6">
      <c r="A306" s="4">
        <v>2012</v>
      </c>
      <c r="B306" s="5" t="s">
        <v>24</v>
      </c>
      <c r="C306" s="5" t="s">
        <v>28</v>
      </c>
      <c r="D306" s="5" t="s">
        <v>16</v>
      </c>
      <c r="E306" s="5">
        <v>890</v>
      </c>
      <c r="F306" s="6">
        <v>2808.99</v>
      </c>
    </row>
    <row r="307" spans="1:6">
      <c r="A307" s="4">
        <v>2012</v>
      </c>
      <c r="B307" s="5" t="s">
        <v>24</v>
      </c>
      <c r="C307" s="5" t="s">
        <v>28</v>
      </c>
      <c r="D307" s="5" t="s">
        <v>17</v>
      </c>
      <c r="E307" s="5">
        <v>111540</v>
      </c>
      <c r="F307" s="6">
        <v>1212.21</v>
      </c>
    </row>
    <row r="308" spans="1:6">
      <c r="A308" s="4">
        <v>2013</v>
      </c>
      <c r="B308" s="5" t="s">
        <v>24</v>
      </c>
      <c r="C308" s="5" t="s">
        <v>28</v>
      </c>
      <c r="D308" s="5" t="s">
        <v>15</v>
      </c>
      <c r="E308" s="5">
        <v>18360</v>
      </c>
      <c r="F308" s="6">
        <v>1361.11</v>
      </c>
    </row>
    <row r="309" spans="1:6">
      <c r="A309" s="4">
        <v>2013</v>
      </c>
      <c r="B309" s="5" t="s">
        <v>24</v>
      </c>
      <c r="C309" s="5" t="s">
        <v>28</v>
      </c>
      <c r="D309" s="5" t="s">
        <v>16</v>
      </c>
      <c r="E309" s="5">
        <v>1020</v>
      </c>
      <c r="F309" s="6">
        <v>1460.78</v>
      </c>
    </row>
    <row r="310" spans="1:6">
      <c r="A310" s="4">
        <v>2013</v>
      </c>
      <c r="B310" s="5" t="s">
        <v>24</v>
      </c>
      <c r="C310" s="5" t="s">
        <v>28</v>
      </c>
      <c r="D310" s="5" t="s">
        <v>17</v>
      </c>
      <c r="E310" s="5">
        <v>104290</v>
      </c>
      <c r="F310" s="6">
        <v>778.69</v>
      </c>
    </row>
    <row r="311" spans="1:6">
      <c r="A311" s="4">
        <v>2014</v>
      </c>
      <c r="B311" s="5" t="s">
        <v>24</v>
      </c>
      <c r="C311" s="5" t="s">
        <v>28</v>
      </c>
      <c r="D311" s="5" t="s">
        <v>15</v>
      </c>
      <c r="E311" s="5">
        <v>18000</v>
      </c>
      <c r="F311" s="6">
        <v>1407.22</v>
      </c>
    </row>
    <row r="312" spans="1:6">
      <c r="A312" s="4">
        <v>2014</v>
      </c>
      <c r="B312" s="5" t="s">
        <v>24</v>
      </c>
      <c r="C312" s="5" t="s">
        <v>28</v>
      </c>
      <c r="D312" s="5" t="s">
        <v>16</v>
      </c>
      <c r="E312" s="5">
        <v>9000</v>
      </c>
      <c r="F312" s="6">
        <v>1888.89</v>
      </c>
    </row>
    <row r="313" spans="1:6">
      <c r="A313" s="4">
        <v>2014</v>
      </c>
      <c r="B313" s="5" t="s">
        <v>24</v>
      </c>
      <c r="C313" s="5" t="s">
        <v>28</v>
      </c>
      <c r="D313" s="5" t="s">
        <v>17</v>
      </c>
      <c r="E313" s="5">
        <v>44000</v>
      </c>
      <c r="F313" s="6">
        <v>704.55</v>
      </c>
    </row>
    <row r="314" spans="1:6">
      <c r="A314" s="4">
        <v>2015</v>
      </c>
      <c r="B314" s="5" t="s">
        <v>24</v>
      </c>
      <c r="C314" s="5" t="s">
        <v>28</v>
      </c>
      <c r="D314" s="5" t="s">
        <v>15</v>
      </c>
      <c r="E314" s="5">
        <v>34000</v>
      </c>
      <c r="F314" s="6">
        <v>2627.35</v>
      </c>
    </row>
    <row r="315" spans="1:6">
      <c r="A315" s="4">
        <v>2015</v>
      </c>
      <c r="B315" s="5" t="s">
        <v>24</v>
      </c>
      <c r="C315" s="5" t="s">
        <v>28</v>
      </c>
      <c r="D315" s="5" t="s">
        <v>16</v>
      </c>
      <c r="E315" s="5">
        <v>3000</v>
      </c>
      <c r="F315" s="6">
        <v>3333.33</v>
      </c>
    </row>
    <row r="316" spans="1:6">
      <c r="A316" s="4">
        <v>2015</v>
      </c>
      <c r="B316" s="5" t="s">
        <v>24</v>
      </c>
      <c r="C316" s="5" t="s">
        <v>28</v>
      </c>
      <c r="D316" s="5" t="s">
        <v>17</v>
      </c>
      <c r="E316" s="5">
        <v>90000</v>
      </c>
      <c r="F316" s="6">
        <v>1255.56</v>
      </c>
    </row>
    <row r="317" spans="1:6">
      <c r="A317" s="4">
        <v>2016</v>
      </c>
      <c r="B317" s="5" t="s">
        <v>24</v>
      </c>
      <c r="C317" s="5" t="s">
        <v>28</v>
      </c>
      <c r="D317" s="5" t="s">
        <v>15</v>
      </c>
      <c r="E317" s="5">
        <v>55000</v>
      </c>
      <c r="F317" s="6">
        <v>2812</v>
      </c>
    </row>
    <row r="318" spans="1:6">
      <c r="A318" s="4">
        <v>2016</v>
      </c>
      <c r="B318" s="5" t="s">
        <v>24</v>
      </c>
      <c r="C318" s="5" t="s">
        <v>28</v>
      </c>
      <c r="D318" s="5" t="s">
        <v>16</v>
      </c>
      <c r="E318" s="5">
        <v>4000</v>
      </c>
      <c r="F318" s="6">
        <v>1750</v>
      </c>
    </row>
    <row r="319" spans="1:6">
      <c r="A319" s="4">
        <v>2016</v>
      </c>
      <c r="B319" s="5" t="s">
        <v>24</v>
      </c>
      <c r="C319" s="5" t="s">
        <v>28</v>
      </c>
      <c r="D319" s="5" t="s">
        <v>17</v>
      </c>
      <c r="E319" s="5">
        <v>98000</v>
      </c>
      <c r="F319" s="6">
        <v>1744.9</v>
      </c>
    </row>
    <row r="320" spans="1:6">
      <c r="A320" s="4">
        <v>2017</v>
      </c>
      <c r="B320" s="5" t="s">
        <v>24</v>
      </c>
      <c r="C320" s="5" t="s">
        <v>28</v>
      </c>
      <c r="D320" s="5" t="s">
        <v>15</v>
      </c>
      <c r="E320" s="5">
        <v>39100</v>
      </c>
      <c r="F320" s="6">
        <v>4636.83</v>
      </c>
    </row>
    <row r="321" spans="1:6">
      <c r="A321" s="4">
        <v>2017</v>
      </c>
      <c r="B321" s="5" t="s">
        <v>24</v>
      </c>
      <c r="C321" s="5" t="s">
        <v>28</v>
      </c>
      <c r="D321" s="5" t="s">
        <v>16</v>
      </c>
      <c r="E321" s="5">
        <v>5000</v>
      </c>
      <c r="F321" s="6">
        <v>1768</v>
      </c>
    </row>
    <row r="322" spans="1:6">
      <c r="A322" s="4">
        <v>2017</v>
      </c>
      <c r="B322" s="5" t="s">
        <v>24</v>
      </c>
      <c r="C322" s="5" t="s">
        <v>28</v>
      </c>
      <c r="D322" s="5" t="s">
        <v>17</v>
      </c>
      <c r="E322" s="5">
        <v>101500</v>
      </c>
      <c r="F322" s="6">
        <v>1506.01</v>
      </c>
    </row>
    <row r="323" spans="1:6">
      <c r="A323" s="4">
        <v>2008</v>
      </c>
      <c r="B323" s="5" t="s">
        <v>24</v>
      </c>
      <c r="C323" s="5" t="s">
        <v>29</v>
      </c>
      <c r="D323" s="5" t="s">
        <v>15</v>
      </c>
      <c r="E323" s="5">
        <v>115600</v>
      </c>
      <c r="F323" s="6">
        <v>669.72</v>
      </c>
    </row>
    <row r="324" spans="1:6">
      <c r="A324" s="4">
        <v>2008</v>
      </c>
      <c r="B324" s="5" t="s">
        <v>24</v>
      </c>
      <c r="C324" s="5" t="s">
        <v>29</v>
      </c>
      <c r="D324" s="5" t="s">
        <v>16</v>
      </c>
      <c r="E324" s="5">
        <v>11800</v>
      </c>
      <c r="F324" s="6">
        <v>1144.07</v>
      </c>
    </row>
    <row r="325" spans="1:6">
      <c r="A325" s="4">
        <v>2008</v>
      </c>
      <c r="B325" s="5" t="s">
        <v>24</v>
      </c>
      <c r="C325" s="5" t="s">
        <v>29</v>
      </c>
      <c r="D325" s="5" t="s">
        <v>17</v>
      </c>
      <c r="E325" s="5">
        <v>47500</v>
      </c>
      <c r="F325" s="6">
        <v>707.37</v>
      </c>
    </row>
    <row r="326" spans="1:6">
      <c r="A326" s="4">
        <v>2009</v>
      </c>
      <c r="B326" s="5" t="s">
        <v>24</v>
      </c>
      <c r="C326" s="5" t="s">
        <v>29</v>
      </c>
      <c r="D326" s="5" t="s">
        <v>15</v>
      </c>
      <c r="E326" s="5">
        <v>116800</v>
      </c>
      <c r="F326" s="6">
        <v>1047.95</v>
      </c>
    </row>
    <row r="327" spans="1:6">
      <c r="A327" s="4">
        <v>2009</v>
      </c>
      <c r="B327" s="5" t="s">
        <v>24</v>
      </c>
      <c r="C327" s="5" t="s">
        <v>29</v>
      </c>
      <c r="D327" s="5" t="s">
        <v>16</v>
      </c>
      <c r="E327" s="5">
        <v>11600</v>
      </c>
      <c r="F327" s="6">
        <v>1094.83</v>
      </c>
    </row>
    <row r="328" spans="1:6">
      <c r="A328" s="4">
        <v>2009</v>
      </c>
      <c r="B328" s="5" t="s">
        <v>24</v>
      </c>
      <c r="C328" s="5" t="s">
        <v>29</v>
      </c>
      <c r="D328" s="5" t="s">
        <v>17</v>
      </c>
      <c r="E328" s="5">
        <v>48100</v>
      </c>
      <c r="F328" s="6">
        <v>708.94</v>
      </c>
    </row>
    <row r="329" spans="1:6">
      <c r="A329" s="4">
        <v>2010</v>
      </c>
      <c r="B329" s="5" t="s">
        <v>24</v>
      </c>
      <c r="C329" s="5" t="s">
        <v>29</v>
      </c>
      <c r="D329" s="5" t="s">
        <v>15</v>
      </c>
      <c r="E329" s="5">
        <v>116300</v>
      </c>
      <c r="F329" s="6">
        <v>1323.3</v>
      </c>
    </row>
    <row r="330" spans="1:6">
      <c r="A330" s="4">
        <v>2010</v>
      </c>
      <c r="B330" s="5" t="s">
        <v>24</v>
      </c>
      <c r="C330" s="5" t="s">
        <v>29</v>
      </c>
      <c r="D330" s="5" t="s">
        <v>16</v>
      </c>
      <c r="E330" s="5">
        <v>11900</v>
      </c>
      <c r="F330" s="6">
        <v>1268.9100000000001</v>
      </c>
    </row>
    <row r="331" spans="1:6">
      <c r="A331" s="4">
        <v>2010</v>
      </c>
      <c r="B331" s="5" t="s">
        <v>24</v>
      </c>
      <c r="C331" s="5" t="s">
        <v>29</v>
      </c>
      <c r="D331" s="5" t="s">
        <v>17</v>
      </c>
      <c r="E331" s="5">
        <v>51300</v>
      </c>
      <c r="F331" s="6">
        <v>690.06</v>
      </c>
    </row>
    <row r="332" spans="1:6">
      <c r="A332" s="4">
        <v>2011</v>
      </c>
      <c r="B332" s="5" t="s">
        <v>24</v>
      </c>
      <c r="C332" s="5" t="s">
        <v>29</v>
      </c>
      <c r="D332" s="5" t="s">
        <v>15</v>
      </c>
      <c r="E332" s="5">
        <v>121200</v>
      </c>
      <c r="F332" s="6">
        <v>1455.45</v>
      </c>
    </row>
    <row r="333" spans="1:6">
      <c r="A333" s="4">
        <v>2011</v>
      </c>
      <c r="B333" s="5" t="s">
        <v>24</v>
      </c>
      <c r="C333" s="5" t="s">
        <v>29</v>
      </c>
      <c r="D333" s="5" t="s">
        <v>16</v>
      </c>
      <c r="E333" s="5">
        <v>14100</v>
      </c>
      <c r="F333" s="6">
        <v>1070.92</v>
      </c>
    </row>
    <row r="334" spans="1:6">
      <c r="A334" s="4">
        <v>2011</v>
      </c>
      <c r="B334" s="5" t="s">
        <v>24</v>
      </c>
      <c r="C334" s="5" t="s">
        <v>29</v>
      </c>
      <c r="D334" s="5" t="s">
        <v>17</v>
      </c>
      <c r="E334" s="5">
        <v>44500</v>
      </c>
      <c r="F334" s="6">
        <v>721.35</v>
      </c>
    </row>
    <row r="335" spans="1:6">
      <c r="A335" s="4">
        <v>2012</v>
      </c>
      <c r="B335" s="5" t="s">
        <v>24</v>
      </c>
      <c r="C335" s="5" t="s">
        <v>29</v>
      </c>
      <c r="D335" s="5" t="s">
        <v>15</v>
      </c>
      <c r="E335" s="5">
        <v>136550</v>
      </c>
      <c r="F335" s="6">
        <v>2057.9299999999998</v>
      </c>
    </row>
    <row r="336" spans="1:6">
      <c r="A336" s="4">
        <v>2012</v>
      </c>
      <c r="B336" s="5" t="s">
        <v>24</v>
      </c>
      <c r="C336" s="5" t="s">
        <v>29</v>
      </c>
      <c r="D336" s="5" t="s">
        <v>16</v>
      </c>
      <c r="E336" s="5">
        <v>18390</v>
      </c>
      <c r="F336" s="6">
        <v>2554.65</v>
      </c>
    </row>
    <row r="337" spans="1:6">
      <c r="A337" s="4">
        <v>2012</v>
      </c>
      <c r="B337" s="5" t="s">
        <v>24</v>
      </c>
      <c r="C337" s="5" t="s">
        <v>29</v>
      </c>
      <c r="D337" s="5" t="s">
        <v>17</v>
      </c>
      <c r="E337" s="5">
        <v>46400</v>
      </c>
      <c r="F337" s="6">
        <v>851.72</v>
      </c>
    </row>
    <row r="338" spans="1:6">
      <c r="A338" s="4">
        <v>2013</v>
      </c>
      <c r="B338" s="5" t="s">
        <v>24</v>
      </c>
      <c r="C338" s="5" t="s">
        <v>29</v>
      </c>
      <c r="D338" s="5" t="s">
        <v>15</v>
      </c>
      <c r="E338" s="5">
        <v>150240</v>
      </c>
      <c r="F338" s="6">
        <v>2935.24</v>
      </c>
    </row>
    <row r="339" spans="1:6">
      <c r="A339" s="4">
        <v>2013</v>
      </c>
      <c r="B339" s="5" t="s">
        <v>24</v>
      </c>
      <c r="C339" s="5" t="s">
        <v>29</v>
      </c>
      <c r="D339" s="5" t="s">
        <v>16</v>
      </c>
      <c r="E339" s="5">
        <v>22050</v>
      </c>
      <c r="F339" s="6">
        <v>1837.64</v>
      </c>
    </row>
    <row r="340" spans="1:6">
      <c r="A340" s="4">
        <v>2013</v>
      </c>
      <c r="B340" s="5" t="s">
        <v>24</v>
      </c>
      <c r="C340" s="5" t="s">
        <v>29</v>
      </c>
      <c r="D340" s="5" t="s">
        <v>17</v>
      </c>
      <c r="E340" s="5">
        <v>44000</v>
      </c>
      <c r="F340" s="6">
        <v>980</v>
      </c>
    </row>
    <row r="341" spans="1:6">
      <c r="A341" s="4">
        <v>2014</v>
      </c>
      <c r="B341" s="5" t="s">
        <v>24</v>
      </c>
      <c r="C341" s="5" t="s">
        <v>29</v>
      </c>
      <c r="D341" s="5" t="s">
        <v>15</v>
      </c>
      <c r="E341" s="5">
        <v>139000</v>
      </c>
      <c r="F341" s="6">
        <v>1434.03</v>
      </c>
    </row>
    <row r="342" spans="1:6">
      <c r="A342" s="4">
        <v>2014</v>
      </c>
      <c r="B342" s="5" t="s">
        <v>24</v>
      </c>
      <c r="C342" s="5" t="s">
        <v>29</v>
      </c>
      <c r="D342" s="5" t="s">
        <v>16</v>
      </c>
      <c r="E342" s="5">
        <v>20000</v>
      </c>
      <c r="F342" s="6">
        <v>3600</v>
      </c>
    </row>
    <row r="343" spans="1:6">
      <c r="A343" s="4">
        <v>2014</v>
      </c>
      <c r="B343" s="5" t="s">
        <v>24</v>
      </c>
      <c r="C343" s="5" t="s">
        <v>29</v>
      </c>
      <c r="D343" s="5" t="s">
        <v>17</v>
      </c>
      <c r="E343" s="5">
        <v>42000</v>
      </c>
      <c r="F343" s="6">
        <v>500</v>
      </c>
    </row>
    <row r="344" spans="1:6">
      <c r="A344" s="4">
        <v>2015</v>
      </c>
      <c r="B344" s="5" t="s">
        <v>24</v>
      </c>
      <c r="C344" s="5" t="s">
        <v>29</v>
      </c>
      <c r="D344" s="5" t="s">
        <v>15</v>
      </c>
      <c r="E344" s="5">
        <v>169000</v>
      </c>
      <c r="F344" s="6">
        <v>1412.25</v>
      </c>
    </row>
    <row r="345" spans="1:6">
      <c r="A345" s="4">
        <v>2015</v>
      </c>
      <c r="B345" s="5" t="s">
        <v>24</v>
      </c>
      <c r="C345" s="5" t="s">
        <v>29</v>
      </c>
      <c r="D345" s="5" t="s">
        <v>16</v>
      </c>
      <c r="E345" s="5">
        <v>72000</v>
      </c>
      <c r="F345" s="6">
        <v>347.22</v>
      </c>
    </row>
    <row r="346" spans="1:6">
      <c r="A346" s="4">
        <v>2015</v>
      </c>
      <c r="B346" s="5" t="s">
        <v>24</v>
      </c>
      <c r="C346" s="5" t="s">
        <v>29</v>
      </c>
      <c r="D346" s="5" t="s">
        <v>17</v>
      </c>
      <c r="E346" s="5">
        <v>48000</v>
      </c>
      <c r="F346" s="6">
        <v>833.33</v>
      </c>
    </row>
    <row r="347" spans="1:6">
      <c r="A347" s="4">
        <v>2016</v>
      </c>
      <c r="B347" s="5" t="s">
        <v>24</v>
      </c>
      <c r="C347" s="5" t="s">
        <v>29</v>
      </c>
      <c r="D347" s="5" t="s">
        <v>15</v>
      </c>
      <c r="E347" s="5">
        <v>182000</v>
      </c>
      <c r="F347" s="6">
        <v>2472.5300000000002</v>
      </c>
    </row>
    <row r="348" spans="1:6">
      <c r="A348" s="4">
        <v>2016</v>
      </c>
      <c r="B348" s="5" t="s">
        <v>24</v>
      </c>
      <c r="C348" s="5" t="s">
        <v>29</v>
      </c>
      <c r="D348" s="5" t="s">
        <v>16</v>
      </c>
      <c r="E348" s="5">
        <v>116000</v>
      </c>
      <c r="F348" s="6">
        <v>4620.6899999999996</v>
      </c>
    </row>
    <row r="349" spans="1:6">
      <c r="A349" s="4">
        <v>2016</v>
      </c>
      <c r="B349" s="5" t="s">
        <v>24</v>
      </c>
      <c r="C349" s="5" t="s">
        <v>29</v>
      </c>
      <c r="D349" s="5" t="s">
        <v>17</v>
      </c>
      <c r="E349" s="5">
        <v>43000</v>
      </c>
      <c r="F349" s="6">
        <v>1302.33</v>
      </c>
    </row>
    <row r="350" spans="1:6">
      <c r="A350" s="4">
        <v>2017</v>
      </c>
      <c r="B350" s="5" t="s">
        <v>24</v>
      </c>
      <c r="C350" s="5" t="s">
        <v>29</v>
      </c>
      <c r="D350" s="5" t="s">
        <v>15</v>
      </c>
      <c r="E350" s="5">
        <v>133130</v>
      </c>
      <c r="F350" s="6">
        <v>2403.52</v>
      </c>
    </row>
    <row r="351" spans="1:6">
      <c r="A351" s="4">
        <v>2017</v>
      </c>
      <c r="B351" s="5" t="s">
        <v>24</v>
      </c>
      <c r="C351" s="5" t="s">
        <v>29</v>
      </c>
      <c r="D351" s="5" t="s">
        <v>16</v>
      </c>
      <c r="E351" s="5">
        <v>99700</v>
      </c>
      <c r="F351" s="6">
        <v>4639.5200000000004</v>
      </c>
    </row>
    <row r="352" spans="1:6">
      <c r="A352" s="4">
        <v>2017</v>
      </c>
      <c r="B352" s="5" t="s">
        <v>24</v>
      </c>
      <c r="C352" s="5" t="s">
        <v>29</v>
      </c>
      <c r="D352" s="5" t="s">
        <v>17</v>
      </c>
      <c r="E352" s="5">
        <v>40000</v>
      </c>
      <c r="F352" s="6">
        <v>1015</v>
      </c>
    </row>
    <row r="353" spans="1:6">
      <c r="A353" s="4">
        <v>2008</v>
      </c>
      <c r="B353" s="5" t="s">
        <v>24</v>
      </c>
      <c r="C353" s="5" t="s">
        <v>30</v>
      </c>
      <c r="D353" s="5" t="s">
        <v>15</v>
      </c>
      <c r="E353" s="5">
        <v>194100</v>
      </c>
      <c r="F353" s="6">
        <v>465.48</v>
      </c>
    </row>
    <row r="354" spans="1:6">
      <c r="A354" s="4">
        <v>2008</v>
      </c>
      <c r="B354" s="5" t="s">
        <v>24</v>
      </c>
      <c r="C354" s="5" t="s">
        <v>30</v>
      </c>
      <c r="D354" s="5" t="s">
        <v>16</v>
      </c>
      <c r="E354" s="5">
        <v>43500</v>
      </c>
      <c r="F354" s="6">
        <v>1020.69</v>
      </c>
    </row>
    <row r="355" spans="1:6">
      <c r="A355" s="4">
        <v>2008</v>
      </c>
      <c r="B355" s="5" t="s">
        <v>24</v>
      </c>
      <c r="C355" s="5" t="s">
        <v>30</v>
      </c>
      <c r="D355" s="5" t="s">
        <v>17</v>
      </c>
      <c r="E355" s="5">
        <v>12400</v>
      </c>
      <c r="F355" s="6">
        <v>564.52</v>
      </c>
    </row>
    <row r="356" spans="1:6">
      <c r="A356" s="4">
        <v>2009</v>
      </c>
      <c r="B356" s="5" t="s">
        <v>24</v>
      </c>
      <c r="C356" s="5" t="s">
        <v>30</v>
      </c>
      <c r="D356" s="5" t="s">
        <v>15</v>
      </c>
      <c r="E356" s="5">
        <v>180100</v>
      </c>
      <c r="F356" s="6">
        <v>589.66999999999996</v>
      </c>
    </row>
    <row r="357" spans="1:6">
      <c r="A357" s="4">
        <v>2009</v>
      </c>
      <c r="B357" s="5" t="s">
        <v>24</v>
      </c>
      <c r="C357" s="5" t="s">
        <v>30</v>
      </c>
      <c r="D357" s="5" t="s">
        <v>16</v>
      </c>
      <c r="E357" s="5">
        <v>36100</v>
      </c>
      <c r="F357" s="6">
        <v>952.91</v>
      </c>
    </row>
    <row r="358" spans="1:6">
      <c r="A358" s="4">
        <v>2009</v>
      </c>
      <c r="B358" s="5" t="s">
        <v>24</v>
      </c>
      <c r="C358" s="5" t="s">
        <v>30</v>
      </c>
      <c r="D358" s="5" t="s">
        <v>17</v>
      </c>
      <c r="E358" s="5">
        <v>12900</v>
      </c>
      <c r="F358" s="6">
        <v>558.14</v>
      </c>
    </row>
    <row r="359" spans="1:6">
      <c r="A359" s="4">
        <v>2010</v>
      </c>
      <c r="B359" s="5" t="s">
        <v>24</v>
      </c>
      <c r="C359" s="5" t="s">
        <v>30</v>
      </c>
      <c r="D359" s="5" t="s">
        <v>15</v>
      </c>
      <c r="E359" s="5">
        <v>191100</v>
      </c>
      <c r="F359" s="6">
        <v>824.18</v>
      </c>
    </row>
    <row r="360" spans="1:6">
      <c r="A360" s="4">
        <v>2010</v>
      </c>
      <c r="B360" s="5" t="s">
        <v>24</v>
      </c>
      <c r="C360" s="5" t="s">
        <v>30</v>
      </c>
      <c r="D360" s="5" t="s">
        <v>16</v>
      </c>
      <c r="E360" s="5">
        <v>35800</v>
      </c>
      <c r="F360" s="6">
        <v>1234.6400000000001</v>
      </c>
    </row>
    <row r="361" spans="1:6">
      <c r="A361" s="4">
        <v>2010</v>
      </c>
      <c r="B361" s="5" t="s">
        <v>24</v>
      </c>
      <c r="C361" s="5" t="s">
        <v>30</v>
      </c>
      <c r="D361" s="5" t="s">
        <v>17</v>
      </c>
      <c r="E361" s="5">
        <v>25800</v>
      </c>
      <c r="F361" s="6">
        <v>395.35</v>
      </c>
    </row>
    <row r="362" spans="1:6">
      <c r="A362" s="4">
        <v>2011</v>
      </c>
      <c r="B362" s="5" t="s">
        <v>24</v>
      </c>
      <c r="C362" s="5" t="s">
        <v>30</v>
      </c>
      <c r="D362" s="5" t="s">
        <v>15</v>
      </c>
      <c r="E362" s="5">
        <v>198700</v>
      </c>
      <c r="F362" s="6">
        <v>1015.6</v>
      </c>
    </row>
    <row r="363" spans="1:6">
      <c r="A363" s="4">
        <v>2011</v>
      </c>
      <c r="B363" s="5" t="s">
        <v>24</v>
      </c>
      <c r="C363" s="5" t="s">
        <v>30</v>
      </c>
      <c r="D363" s="5" t="s">
        <v>16</v>
      </c>
      <c r="E363" s="5">
        <v>42100</v>
      </c>
      <c r="F363" s="6">
        <v>762.47</v>
      </c>
    </row>
    <row r="364" spans="1:6">
      <c r="A364" s="4">
        <v>2011</v>
      </c>
      <c r="B364" s="5" t="s">
        <v>24</v>
      </c>
      <c r="C364" s="5" t="s">
        <v>30</v>
      </c>
      <c r="D364" s="5" t="s">
        <v>17</v>
      </c>
      <c r="E364" s="5">
        <v>24600</v>
      </c>
      <c r="F364" s="6">
        <v>569.11</v>
      </c>
    </row>
    <row r="365" spans="1:6">
      <c r="A365" s="4">
        <v>2012</v>
      </c>
      <c r="B365" s="5" t="s">
        <v>24</v>
      </c>
      <c r="C365" s="5" t="s">
        <v>30</v>
      </c>
      <c r="D365" s="5" t="s">
        <v>15</v>
      </c>
      <c r="E365" s="5">
        <v>210440</v>
      </c>
      <c r="F365" s="6">
        <v>1010.69</v>
      </c>
    </row>
    <row r="366" spans="1:6">
      <c r="A366" s="4">
        <v>2012</v>
      </c>
      <c r="B366" s="5" t="s">
        <v>24</v>
      </c>
      <c r="C366" s="5" t="s">
        <v>30</v>
      </c>
      <c r="D366" s="5" t="s">
        <v>16</v>
      </c>
      <c r="E366" s="5">
        <v>36030</v>
      </c>
      <c r="F366" s="6">
        <v>1791.01</v>
      </c>
    </row>
    <row r="367" spans="1:6">
      <c r="A367" s="4">
        <v>2012</v>
      </c>
      <c r="B367" s="5" t="s">
        <v>24</v>
      </c>
      <c r="C367" s="5" t="s">
        <v>30</v>
      </c>
      <c r="D367" s="5" t="s">
        <v>17</v>
      </c>
      <c r="E367" s="5">
        <v>19110</v>
      </c>
      <c r="F367" s="6">
        <v>476.19</v>
      </c>
    </row>
    <row r="368" spans="1:6">
      <c r="A368" s="4">
        <v>2013</v>
      </c>
      <c r="B368" s="5" t="s">
        <v>24</v>
      </c>
      <c r="C368" s="5" t="s">
        <v>30</v>
      </c>
      <c r="D368" s="5" t="s">
        <v>15</v>
      </c>
      <c r="E368" s="5">
        <v>212680</v>
      </c>
      <c r="F368" s="6">
        <v>1138.56</v>
      </c>
    </row>
    <row r="369" spans="1:6">
      <c r="A369" s="4">
        <v>2013</v>
      </c>
      <c r="B369" s="5" t="s">
        <v>24</v>
      </c>
      <c r="C369" s="5" t="s">
        <v>30</v>
      </c>
      <c r="D369" s="5" t="s">
        <v>16</v>
      </c>
      <c r="E369" s="5">
        <v>36840</v>
      </c>
      <c r="F369" s="6">
        <v>1789.9</v>
      </c>
    </row>
    <row r="370" spans="1:6">
      <c r="A370" s="4">
        <v>2013</v>
      </c>
      <c r="B370" s="5" t="s">
        <v>24</v>
      </c>
      <c r="C370" s="5" t="s">
        <v>30</v>
      </c>
      <c r="D370" s="5" t="s">
        <v>17</v>
      </c>
      <c r="E370" s="5">
        <v>19060</v>
      </c>
      <c r="F370" s="6">
        <v>671.04</v>
      </c>
    </row>
    <row r="371" spans="1:6">
      <c r="A371" s="4">
        <v>2014</v>
      </c>
      <c r="B371" s="5" t="s">
        <v>24</v>
      </c>
      <c r="C371" s="5" t="s">
        <v>30</v>
      </c>
      <c r="D371" s="5" t="s">
        <v>15</v>
      </c>
      <c r="E371" s="5">
        <v>209000</v>
      </c>
      <c r="F371" s="6">
        <v>1311</v>
      </c>
    </row>
    <row r="372" spans="1:6">
      <c r="A372" s="4">
        <v>2014</v>
      </c>
      <c r="B372" s="5" t="s">
        <v>24</v>
      </c>
      <c r="C372" s="5" t="s">
        <v>30</v>
      </c>
      <c r="D372" s="5" t="s">
        <v>16</v>
      </c>
      <c r="E372" s="5">
        <v>43000</v>
      </c>
      <c r="F372" s="6">
        <v>2093.02</v>
      </c>
    </row>
    <row r="373" spans="1:6">
      <c r="A373" s="4">
        <v>2014</v>
      </c>
      <c r="B373" s="5" t="s">
        <v>24</v>
      </c>
      <c r="C373" s="5" t="s">
        <v>30</v>
      </c>
      <c r="D373" s="5" t="s">
        <v>17</v>
      </c>
      <c r="E373" s="5">
        <v>49000</v>
      </c>
      <c r="F373" s="6">
        <v>612.24</v>
      </c>
    </row>
    <row r="374" spans="1:6">
      <c r="A374" s="4">
        <v>2015</v>
      </c>
      <c r="B374" s="5" t="s">
        <v>24</v>
      </c>
      <c r="C374" s="5" t="s">
        <v>30</v>
      </c>
      <c r="D374" s="5" t="s">
        <v>15</v>
      </c>
      <c r="E374" s="5">
        <v>215000</v>
      </c>
      <c r="F374" s="6">
        <v>1699.21</v>
      </c>
    </row>
    <row r="375" spans="1:6">
      <c r="A375" s="4">
        <v>2015</v>
      </c>
      <c r="B375" s="5" t="s">
        <v>24</v>
      </c>
      <c r="C375" s="5" t="s">
        <v>30</v>
      </c>
      <c r="D375" s="5" t="s">
        <v>16</v>
      </c>
      <c r="E375" s="5">
        <v>47000</v>
      </c>
      <c r="F375" s="6">
        <v>2212.77</v>
      </c>
    </row>
    <row r="376" spans="1:6">
      <c r="A376" s="4">
        <v>2015</v>
      </c>
      <c r="B376" s="5" t="s">
        <v>24</v>
      </c>
      <c r="C376" s="5" t="s">
        <v>30</v>
      </c>
      <c r="D376" s="5" t="s">
        <v>17</v>
      </c>
      <c r="E376" s="5">
        <v>56000</v>
      </c>
      <c r="F376" s="6">
        <v>946.43</v>
      </c>
    </row>
    <row r="377" spans="1:6">
      <c r="A377" s="4">
        <v>2016</v>
      </c>
      <c r="B377" s="5" t="s">
        <v>24</v>
      </c>
      <c r="C377" s="5" t="s">
        <v>30</v>
      </c>
      <c r="D377" s="5" t="s">
        <v>15</v>
      </c>
      <c r="E377" s="5">
        <v>227000</v>
      </c>
      <c r="F377" s="6">
        <v>1941.23</v>
      </c>
    </row>
    <row r="378" spans="1:6">
      <c r="A378" s="4">
        <v>2016</v>
      </c>
      <c r="B378" s="5" t="s">
        <v>24</v>
      </c>
      <c r="C378" s="5" t="s">
        <v>30</v>
      </c>
      <c r="D378" s="5" t="s">
        <v>16</v>
      </c>
      <c r="E378" s="5">
        <v>48000</v>
      </c>
      <c r="F378" s="6">
        <v>2333.33</v>
      </c>
    </row>
    <row r="379" spans="1:6">
      <c r="A379" s="4">
        <v>2016</v>
      </c>
      <c r="B379" s="5" t="s">
        <v>24</v>
      </c>
      <c r="C379" s="5" t="s">
        <v>30</v>
      </c>
      <c r="D379" s="5" t="s">
        <v>17</v>
      </c>
      <c r="E379" s="5">
        <v>55000</v>
      </c>
      <c r="F379" s="6">
        <v>1163.6400000000001</v>
      </c>
    </row>
    <row r="380" spans="1:6">
      <c r="A380" s="4">
        <v>2017</v>
      </c>
      <c r="B380" s="5" t="s">
        <v>24</v>
      </c>
      <c r="C380" s="5" t="s">
        <v>30</v>
      </c>
      <c r="D380" s="5" t="s">
        <v>15</v>
      </c>
      <c r="E380" s="5">
        <v>215100</v>
      </c>
      <c r="F380" s="6">
        <v>3205.25</v>
      </c>
    </row>
    <row r="381" spans="1:6">
      <c r="A381" s="4">
        <v>2017</v>
      </c>
      <c r="B381" s="5" t="s">
        <v>24</v>
      </c>
      <c r="C381" s="5" t="s">
        <v>30</v>
      </c>
      <c r="D381" s="5" t="s">
        <v>16</v>
      </c>
      <c r="E381" s="5">
        <v>47500</v>
      </c>
      <c r="F381" s="6">
        <v>2397.6799999999998</v>
      </c>
    </row>
    <row r="382" spans="1:6">
      <c r="A382" s="4">
        <v>2017</v>
      </c>
      <c r="B382" s="5" t="s">
        <v>24</v>
      </c>
      <c r="C382" s="5" t="s">
        <v>30</v>
      </c>
      <c r="D382" s="5" t="s">
        <v>17</v>
      </c>
      <c r="E382" s="5">
        <v>28800</v>
      </c>
      <c r="F382" s="6">
        <v>1122.22</v>
      </c>
    </row>
    <row r="383" spans="1:6">
      <c r="A383" s="4">
        <v>2008</v>
      </c>
      <c r="B383" s="5" t="s">
        <v>24</v>
      </c>
      <c r="C383" s="5" t="s">
        <v>31</v>
      </c>
      <c r="D383" s="5" t="s">
        <v>15</v>
      </c>
      <c r="E383" s="5">
        <v>6400</v>
      </c>
      <c r="F383" s="6">
        <v>350</v>
      </c>
    </row>
    <row r="384" spans="1:6">
      <c r="A384" s="4">
        <v>2008</v>
      </c>
      <c r="B384" s="5" t="s">
        <v>24</v>
      </c>
      <c r="C384" s="5" t="s">
        <v>31</v>
      </c>
      <c r="D384" s="5" t="s">
        <v>16</v>
      </c>
      <c r="E384" s="5">
        <v>6500</v>
      </c>
      <c r="F384" s="6">
        <v>1123.08</v>
      </c>
    </row>
    <row r="385" spans="1:6">
      <c r="A385" s="4">
        <v>2008</v>
      </c>
      <c r="B385" s="5" t="s">
        <v>24</v>
      </c>
      <c r="C385" s="5" t="s">
        <v>31</v>
      </c>
      <c r="D385" s="5" t="s">
        <v>17</v>
      </c>
      <c r="E385" s="5">
        <v>194900</v>
      </c>
      <c r="F385" s="6">
        <v>866.09</v>
      </c>
    </row>
    <row r="386" spans="1:6">
      <c r="A386" s="4">
        <v>2009</v>
      </c>
      <c r="B386" s="5" t="s">
        <v>24</v>
      </c>
      <c r="C386" s="5" t="s">
        <v>31</v>
      </c>
      <c r="D386" s="5" t="s">
        <v>15</v>
      </c>
      <c r="E386" s="5">
        <v>6000</v>
      </c>
      <c r="F386" s="6">
        <v>616.66999999999996</v>
      </c>
    </row>
    <row r="387" spans="1:6">
      <c r="A387" s="4">
        <v>2009</v>
      </c>
      <c r="B387" s="5" t="s">
        <v>24</v>
      </c>
      <c r="C387" s="5" t="s">
        <v>31</v>
      </c>
      <c r="D387" s="5" t="s">
        <v>16</v>
      </c>
      <c r="E387" s="5">
        <v>3400</v>
      </c>
      <c r="F387" s="6">
        <v>1264.71</v>
      </c>
    </row>
    <row r="388" spans="1:6">
      <c r="A388" s="4">
        <v>2009</v>
      </c>
      <c r="B388" s="5" t="s">
        <v>24</v>
      </c>
      <c r="C388" s="5" t="s">
        <v>31</v>
      </c>
      <c r="D388" s="5" t="s">
        <v>17</v>
      </c>
      <c r="E388" s="5">
        <v>186300</v>
      </c>
      <c r="F388" s="6">
        <v>907.68</v>
      </c>
    </row>
    <row r="389" spans="1:6">
      <c r="A389" s="4">
        <v>2010</v>
      </c>
      <c r="B389" s="5" t="s">
        <v>24</v>
      </c>
      <c r="C389" s="5" t="s">
        <v>31</v>
      </c>
      <c r="D389" s="5" t="s">
        <v>15</v>
      </c>
      <c r="E389" s="5">
        <v>6000</v>
      </c>
      <c r="F389" s="6">
        <v>750</v>
      </c>
    </row>
    <row r="390" spans="1:6">
      <c r="A390" s="4">
        <v>2010</v>
      </c>
      <c r="B390" s="5" t="s">
        <v>24</v>
      </c>
      <c r="C390" s="5" t="s">
        <v>31</v>
      </c>
      <c r="D390" s="5" t="s">
        <v>16</v>
      </c>
      <c r="E390" s="5">
        <v>3400</v>
      </c>
      <c r="F390" s="6">
        <v>1235.29</v>
      </c>
    </row>
    <row r="391" spans="1:6">
      <c r="A391" s="4">
        <v>2010</v>
      </c>
      <c r="B391" s="5" t="s">
        <v>24</v>
      </c>
      <c r="C391" s="5" t="s">
        <v>31</v>
      </c>
      <c r="D391" s="5" t="s">
        <v>17</v>
      </c>
      <c r="E391" s="5">
        <v>187500</v>
      </c>
      <c r="F391" s="6">
        <v>513.07000000000005</v>
      </c>
    </row>
    <row r="392" spans="1:6">
      <c r="A392" s="4">
        <v>2011</v>
      </c>
      <c r="B392" s="5" t="s">
        <v>24</v>
      </c>
      <c r="C392" s="5" t="s">
        <v>31</v>
      </c>
      <c r="D392" s="5" t="s">
        <v>15</v>
      </c>
      <c r="E392" s="5">
        <v>3400</v>
      </c>
      <c r="F392" s="6">
        <v>794.12</v>
      </c>
    </row>
    <row r="393" spans="1:6">
      <c r="A393" s="4">
        <v>2011</v>
      </c>
      <c r="B393" s="5" t="s">
        <v>24</v>
      </c>
      <c r="C393" s="5" t="s">
        <v>31</v>
      </c>
      <c r="D393" s="5" t="s">
        <v>16</v>
      </c>
      <c r="E393" s="5">
        <v>3400</v>
      </c>
      <c r="F393" s="6">
        <v>1323.53</v>
      </c>
    </row>
    <row r="394" spans="1:6">
      <c r="A394" s="4">
        <v>2011</v>
      </c>
      <c r="B394" s="5" t="s">
        <v>24</v>
      </c>
      <c r="C394" s="5" t="s">
        <v>31</v>
      </c>
      <c r="D394" s="5" t="s">
        <v>17</v>
      </c>
      <c r="E394" s="5">
        <v>205600</v>
      </c>
      <c r="F394" s="6">
        <v>982.49</v>
      </c>
    </row>
    <row r="395" spans="1:6">
      <c r="A395" s="4">
        <v>2012</v>
      </c>
      <c r="B395" s="5" t="s">
        <v>24</v>
      </c>
      <c r="C395" s="5" t="s">
        <v>31</v>
      </c>
      <c r="D395" s="5" t="s">
        <v>15</v>
      </c>
      <c r="E395" s="5">
        <v>5260</v>
      </c>
      <c r="F395" s="6">
        <v>633.08000000000004</v>
      </c>
    </row>
    <row r="396" spans="1:6">
      <c r="A396" s="4">
        <v>2012</v>
      </c>
      <c r="B396" s="5" t="s">
        <v>24</v>
      </c>
      <c r="C396" s="5" t="s">
        <v>31</v>
      </c>
      <c r="D396" s="5" t="s">
        <v>16</v>
      </c>
      <c r="E396" s="5">
        <v>2970</v>
      </c>
      <c r="F396" s="6">
        <v>2057.2399999999998</v>
      </c>
    </row>
    <row r="397" spans="1:6">
      <c r="A397" s="4">
        <v>2012</v>
      </c>
      <c r="B397" s="5" t="s">
        <v>24</v>
      </c>
      <c r="C397" s="5" t="s">
        <v>31</v>
      </c>
      <c r="D397" s="5" t="s">
        <v>17</v>
      </c>
      <c r="E397" s="5">
        <v>170010</v>
      </c>
      <c r="F397" s="6">
        <v>1283.04</v>
      </c>
    </row>
    <row r="398" spans="1:6">
      <c r="A398" s="4">
        <v>2013</v>
      </c>
      <c r="B398" s="5" t="s">
        <v>24</v>
      </c>
      <c r="C398" s="5" t="s">
        <v>31</v>
      </c>
      <c r="D398" s="5" t="s">
        <v>15</v>
      </c>
      <c r="E398" s="5">
        <v>4780</v>
      </c>
      <c r="F398" s="6">
        <v>437.24</v>
      </c>
    </row>
    <row r="399" spans="1:6">
      <c r="A399" s="4">
        <v>2013</v>
      </c>
      <c r="B399" s="5" t="s">
        <v>24</v>
      </c>
      <c r="C399" s="5" t="s">
        <v>31</v>
      </c>
      <c r="D399" s="5" t="s">
        <v>16</v>
      </c>
      <c r="E399" s="5">
        <v>2780</v>
      </c>
      <c r="F399" s="6">
        <v>586.33000000000004</v>
      </c>
    </row>
    <row r="400" spans="1:6">
      <c r="A400" s="4">
        <v>2013</v>
      </c>
      <c r="B400" s="5" t="s">
        <v>24</v>
      </c>
      <c r="C400" s="5" t="s">
        <v>31</v>
      </c>
      <c r="D400" s="5" t="s">
        <v>17</v>
      </c>
      <c r="E400" s="5">
        <v>181030</v>
      </c>
      <c r="F400" s="6">
        <v>575.32000000000005</v>
      </c>
    </row>
    <row r="401" spans="1:6">
      <c r="A401" s="4">
        <v>2014</v>
      </c>
      <c r="B401" s="5" t="s">
        <v>24</v>
      </c>
      <c r="C401" s="5" t="s">
        <v>31</v>
      </c>
      <c r="D401" s="5" t="s">
        <v>15</v>
      </c>
      <c r="E401" s="5">
        <v>5000</v>
      </c>
      <c r="F401" s="6">
        <v>1066</v>
      </c>
    </row>
    <row r="402" spans="1:6">
      <c r="A402" s="4">
        <v>2014</v>
      </c>
      <c r="B402" s="5" t="s">
        <v>24</v>
      </c>
      <c r="C402" s="5" t="s">
        <v>31</v>
      </c>
      <c r="D402" s="5" t="s">
        <v>16</v>
      </c>
      <c r="E402" s="5">
        <v>8000</v>
      </c>
      <c r="F402" s="6">
        <v>1750</v>
      </c>
    </row>
    <row r="403" spans="1:6">
      <c r="A403" s="4">
        <v>2014</v>
      </c>
      <c r="B403" s="5" t="s">
        <v>24</v>
      </c>
      <c r="C403" s="5" t="s">
        <v>31</v>
      </c>
      <c r="D403" s="5" t="s">
        <v>17</v>
      </c>
      <c r="E403" s="5">
        <v>83000</v>
      </c>
      <c r="F403" s="6">
        <v>542.16999999999996</v>
      </c>
    </row>
    <row r="404" spans="1:6">
      <c r="A404" s="4">
        <v>2015</v>
      </c>
      <c r="B404" s="5" t="s">
        <v>24</v>
      </c>
      <c r="C404" s="5" t="s">
        <v>31</v>
      </c>
      <c r="D404" s="5" t="s">
        <v>15</v>
      </c>
      <c r="E404" s="5">
        <v>7000</v>
      </c>
      <c r="F404" s="6">
        <v>285.70999999999998</v>
      </c>
    </row>
    <row r="405" spans="1:6">
      <c r="A405" s="4">
        <v>2015</v>
      </c>
      <c r="B405" s="5" t="s">
        <v>24</v>
      </c>
      <c r="C405" s="5" t="s">
        <v>31</v>
      </c>
      <c r="D405" s="5" t="s">
        <v>16</v>
      </c>
      <c r="E405" s="5">
        <v>5000</v>
      </c>
      <c r="F405" s="6">
        <v>1000</v>
      </c>
    </row>
    <row r="406" spans="1:6">
      <c r="A406" s="4">
        <v>2015</v>
      </c>
      <c r="B406" s="5" t="s">
        <v>24</v>
      </c>
      <c r="C406" s="5" t="s">
        <v>31</v>
      </c>
      <c r="D406" s="5" t="s">
        <v>17</v>
      </c>
      <c r="E406" s="5">
        <v>172000</v>
      </c>
      <c r="F406" s="6">
        <v>1040.7</v>
      </c>
    </row>
    <row r="407" spans="1:6">
      <c r="A407" s="4">
        <v>2016</v>
      </c>
      <c r="B407" s="5" t="s">
        <v>24</v>
      </c>
      <c r="C407" s="5" t="s">
        <v>31</v>
      </c>
      <c r="D407" s="5" t="s">
        <v>15</v>
      </c>
      <c r="E407" s="5">
        <v>6000</v>
      </c>
      <c r="F407" s="6">
        <v>1000</v>
      </c>
    </row>
    <row r="408" spans="1:6">
      <c r="A408" s="4">
        <v>2016</v>
      </c>
      <c r="B408" s="5" t="s">
        <v>24</v>
      </c>
      <c r="C408" s="5" t="s">
        <v>31</v>
      </c>
      <c r="D408" s="5" t="s">
        <v>16</v>
      </c>
      <c r="E408" s="5">
        <v>5000</v>
      </c>
      <c r="F408" s="6">
        <v>1200</v>
      </c>
    </row>
    <row r="409" spans="1:6">
      <c r="A409" s="4">
        <v>2016</v>
      </c>
      <c r="B409" s="5" t="s">
        <v>24</v>
      </c>
      <c r="C409" s="5" t="s">
        <v>31</v>
      </c>
      <c r="D409" s="5" t="s">
        <v>17</v>
      </c>
      <c r="E409" s="5">
        <v>178000</v>
      </c>
      <c r="F409" s="6">
        <v>1387.64</v>
      </c>
    </row>
    <row r="410" spans="1:6">
      <c r="A410" s="4">
        <v>2017</v>
      </c>
      <c r="B410" s="5" t="s">
        <v>24</v>
      </c>
      <c r="C410" s="5" t="s">
        <v>31</v>
      </c>
      <c r="D410" s="5" t="s">
        <v>15</v>
      </c>
      <c r="E410" s="5">
        <v>5060</v>
      </c>
      <c r="F410" s="6">
        <v>1124.51</v>
      </c>
    </row>
    <row r="411" spans="1:6">
      <c r="A411" s="4">
        <v>2017</v>
      </c>
      <c r="B411" s="5" t="s">
        <v>24</v>
      </c>
      <c r="C411" s="5" t="s">
        <v>31</v>
      </c>
      <c r="D411" s="5" t="s">
        <v>16</v>
      </c>
      <c r="E411" s="5">
        <v>3600</v>
      </c>
      <c r="F411" s="6">
        <v>1050</v>
      </c>
    </row>
    <row r="412" spans="1:6">
      <c r="A412" s="4">
        <v>2017</v>
      </c>
      <c r="B412" s="5" t="s">
        <v>24</v>
      </c>
      <c r="C412" s="5" t="s">
        <v>31</v>
      </c>
      <c r="D412" s="5" t="s">
        <v>17</v>
      </c>
      <c r="E412" s="5">
        <v>183000</v>
      </c>
      <c r="F412" s="6">
        <v>1320</v>
      </c>
    </row>
    <row r="413" spans="1:6">
      <c r="A413" s="4">
        <v>2008</v>
      </c>
      <c r="B413" s="5" t="s">
        <v>24</v>
      </c>
      <c r="C413" s="5" t="s">
        <v>32</v>
      </c>
      <c r="D413" s="5" t="s">
        <v>15</v>
      </c>
      <c r="E413" s="5">
        <v>56300</v>
      </c>
      <c r="F413" s="6">
        <v>508.7</v>
      </c>
    </row>
    <row r="414" spans="1:6">
      <c r="A414" s="4">
        <v>2008</v>
      </c>
      <c r="B414" s="5" t="s">
        <v>24</v>
      </c>
      <c r="C414" s="5" t="s">
        <v>32</v>
      </c>
      <c r="D414" s="5" t="s">
        <v>16</v>
      </c>
      <c r="E414" s="5">
        <v>2200</v>
      </c>
      <c r="F414" s="6">
        <v>1863.64</v>
      </c>
    </row>
    <row r="415" spans="1:6">
      <c r="A415" s="4">
        <v>2008</v>
      </c>
      <c r="B415" s="5" t="s">
        <v>24</v>
      </c>
      <c r="C415" s="5" t="s">
        <v>32</v>
      </c>
      <c r="D415" s="5" t="s">
        <v>17</v>
      </c>
      <c r="E415" s="5">
        <v>158700</v>
      </c>
      <c r="F415" s="6">
        <v>965.34</v>
      </c>
    </row>
    <row r="416" spans="1:6">
      <c r="A416" s="4">
        <v>2009</v>
      </c>
      <c r="B416" s="5" t="s">
        <v>24</v>
      </c>
      <c r="C416" s="5" t="s">
        <v>32</v>
      </c>
      <c r="D416" s="5" t="s">
        <v>15</v>
      </c>
      <c r="E416" s="5">
        <v>55600</v>
      </c>
      <c r="F416" s="6">
        <v>674.46</v>
      </c>
    </row>
    <row r="417" spans="1:6">
      <c r="A417" s="4">
        <v>2009</v>
      </c>
      <c r="B417" s="5" t="s">
        <v>24</v>
      </c>
      <c r="C417" s="5" t="s">
        <v>32</v>
      </c>
      <c r="D417" s="5" t="s">
        <v>16</v>
      </c>
      <c r="E417" s="5">
        <v>2100</v>
      </c>
      <c r="F417" s="6">
        <v>1714.29</v>
      </c>
    </row>
    <row r="418" spans="1:6">
      <c r="A418" s="4">
        <v>2009</v>
      </c>
      <c r="B418" s="5" t="s">
        <v>24</v>
      </c>
      <c r="C418" s="5" t="s">
        <v>32</v>
      </c>
      <c r="D418" s="5" t="s">
        <v>17</v>
      </c>
      <c r="E418" s="5">
        <v>151400</v>
      </c>
      <c r="F418" s="6">
        <v>1066.05</v>
      </c>
    </row>
    <row r="419" spans="1:6">
      <c r="A419" s="4">
        <v>2010</v>
      </c>
      <c r="B419" s="5" t="s">
        <v>24</v>
      </c>
      <c r="C419" s="5" t="s">
        <v>32</v>
      </c>
      <c r="D419" s="5" t="s">
        <v>15</v>
      </c>
      <c r="E419" s="5">
        <v>50200</v>
      </c>
      <c r="F419" s="6">
        <v>1033.8599999999999</v>
      </c>
    </row>
    <row r="420" spans="1:6">
      <c r="A420" s="4">
        <v>2010</v>
      </c>
      <c r="B420" s="5" t="s">
        <v>24</v>
      </c>
      <c r="C420" s="5" t="s">
        <v>32</v>
      </c>
      <c r="D420" s="5" t="s">
        <v>16</v>
      </c>
      <c r="E420" s="5">
        <v>1800</v>
      </c>
      <c r="F420" s="6">
        <v>1944.44</v>
      </c>
    </row>
    <row r="421" spans="1:6">
      <c r="A421" s="4">
        <v>2010</v>
      </c>
      <c r="B421" s="5" t="s">
        <v>24</v>
      </c>
      <c r="C421" s="5" t="s">
        <v>32</v>
      </c>
      <c r="D421" s="5" t="s">
        <v>17</v>
      </c>
      <c r="E421" s="5">
        <v>111300</v>
      </c>
      <c r="F421" s="6">
        <v>542.67999999999995</v>
      </c>
    </row>
    <row r="422" spans="1:6">
      <c r="A422" s="4">
        <v>2011</v>
      </c>
      <c r="B422" s="5" t="s">
        <v>24</v>
      </c>
      <c r="C422" s="5" t="s">
        <v>32</v>
      </c>
      <c r="D422" s="5" t="s">
        <v>15</v>
      </c>
      <c r="E422" s="5">
        <v>55800</v>
      </c>
      <c r="F422" s="6">
        <v>1066.31</v>
      </c>
    </row>
    <row r="423" spans="1:6">
      <c r="A423" s="4">
        <v>2011</v>
      </c>
      <c r="B423" s="5" t="s">
        <v>24</v>
      </c>
      <c r="C423" s="5" t="s">
        <v>32</v>
      </c>
      <c r="D423" s="5" t="s">
        <v>16</v>
      </c>
      <c r="E423" s="5">
        <v>2000</v>
      </c>
      <c r="F423" s="6">
        <v>1800</v>
      </c>
    </row>
    <row r="424" spans="1:6">
      <c r="A424" s="4">
        <v>2011</v>
      </c>
      <c r="B424" s="5" t="s">
        <v>24</v>
      </c>
      <c r="C424" s="5" t="s">
        <v>32</v>
      </c>
      <c r="D424" s="5" t="s">
        <v>17</v>
      </c>
      <c r="E424" s="5">
        <v>149100</v>
      </c>
      <c r="F424" s="6">
        <v>1041.58</v>
      </c>
    </row>
    <row r="425" spans="1:6">
      <c r="A425" s="4">
        <v>2012</v>
      </c>
      <c r="B425" s="5" t="s">
        <v>24</v>
      </c>
      <c r="C425" s="5" t="s">
        <v>32</v>
      </c>
      <c r="D425" s="5" t="s">
        <v>15</v>
      </c>
      <c r="E425" s="5">
        <v>56300</v>
      </c>
      <c r="F425" s="6">
        <v>993.43</v>
      </c>
    </row>
    <row r="426" spans="1:6">
      <c r="A426" s="4">
        <v>2012</v>
      </c>
      <c r="B426" s="5" t="s">
        <v>24</v>
      </c>
      <c r="C426" s="5" t="s">
        <v>32</v>
      </c>
      <c r="D426" s="5" t="s">
        <v>16</v>
      </c>
      <c r="E426" s="5">
        <v>1790</v>
      </c>
      <c r="F426" s="6">
        <v>2614.5300000000002</v>
      </c>
    </row>
    <row r="427" spans="1:6">
      <c r="A427" s="4">
        <v>2012</v>
      </c>
      <c r="B427" s="5" t="s">
        <v>24</v>
      </c>
      <c r="C427" s="5" t="s">
        <v>32</v>
      </c>
      <c r="D427" s="5" t="s">
        <v>17</v>
      </c>
      <c r="E427" s="5">
        <v>135120</v>
      </c>
      <c r="F427" s="6">
        <v>1121.97</v>
      </c>
    </row>
    <row r="428" spans="1:6">
      <c r="A428" s="4">
        <v>2013</v>
      </c>
      <c r="B428" s="5" t="s">
        <v>24</v>
      </c>
      <c r="C428" s="5" t="s">
        <v>32</v>
      </c>
      <c r="D428" s="5" t="s">
        <v>15</v>
      </c>
      <c r="E428" s="5">
        <v>55630</v>
      </c>
      <c r="F428" s="6">
        <v>1120.08</v>
      </c>
    </row>
    <row r="429" spans="1:6">
      <c r="A429" s="4">
        <v>2013</v>
      </c>
      <c r="B429" s="5" t="s">
        <v>24</v>
      </c>
      <c r="C429" s="5" t="s">
        <v>32</v>
      </c>
      <c r="D429" s="5" t="s">
        <v>16</v>
      </c>
      <c r="E429" s="5">
        <v>1680</v>
      </c>
      <c r="F429" s="6">
        <v>1452.38</v>
      </c>
    </row>
    <row r="430" spans="1:6">
      <c r="A430" s="4">
        <v>2013</v>
      </c>
      <c r="B430" s="5" t="s">
        <v>24</v>
      </c>
      <c r="C430" s="5" t="s">
        <v>32</v>
      </c>
      <c r="D430" s="5" t="s">
        <v>17</v>
      </c>
      <c r="E430" s="5">
        <v>178070</v>
      </c>
      <c r="F430" s="6">
        <v>378.45</v>
      </c>
    </row>
    <row r="431" spans="1:6">
      <c r="A431" s="4">
        <v>2014</v>
      </c>
      <c r="B431" s="5" t="s">
        <v>24</v>
      </c>
      <c r="C431" s="5" t="s">
        <v>32</v>
      </c>
      <c r="D431" s="5" t="s">
        <v>15</v>
      </c>
      <c r="E431" s="5">
        <v>66000</v>
      </c>
      <c r="F431" s="6">
        <v>1070.76</v>
      </c>
    </row>
    <row r="432" spans="1:6">
      <c r="A432" s="4">
        <v>2014</v>
      </c>
      <c r="B432" s="5" t="s">
        <v>24</v>
      </c>
      <c r="C432" s="5" t="s">
        <v>32</v>
      </c>
      <c r="D432" s="5" t="s">
        <v>16</v>
      </c>
      <c r="E432" s="5">
        <v>9000</v>
      </c>
      <c r="F432" s="6">
        <v>2111.11</v>
      </c>
    </row>
    <row r="433" spans="1:6">
      <c r="A433" s="4">
        <v>2014</v>
      </c>
      <c r="B433" s="5" t="s">
        <v>24</v>
      </c>
      <c r="C433" s="5" t="s">
        <v>32</v>
      </c>
      <c r="D433" s="5" t="s">
        <v>17</v>
      </c>
      <c r="E433" s="5">
        <v>75000</v>
      </c>
      <c r="F433" s="6">
        <v>560</v>
      </c>
    </row>
    <row r="434" spans="1:6">
      <c r="A434" s="4">
        <v>2015</v>
      </c>
      <c r="B434" s="5" t="s">
        <v>24</v>
      </c>
      <c r="C434" s="5" t="s">
        <v>32</v>
      </c>
      <c r="D434" s="5" t="s">
        <v>15</v>
      </c>
      <c r="E434" s="5">
        <v>73000</v>
      </c>
      <c r="F434" s="6">
        <v>1132.47</v>
      </c>
    </row>
    <row r="435" spans="1:6">
      <c r="A435" s="4">
        <v>2015</v>
      </c>
      <c r="B435" s="5" t="s">
        <v>24</v>
      </c>
      <c r="C435" s="5" t="s">
        <v>32</v>
      </c>
      <c r="D435" s="5" t="s">
        <v>16</v>
      </c>
      <c r="E435" s="5">
        <v>5000</v>
      </c>
      <c r="F435" s="6">
        <v>2200</v>
      </c>
    </row>
    <row r="436" spans="1:6">
      <c r="A436" s="4">
        <v>2015</v>
      </c>
      <c r="B436" s="5" t="s">
        <v>24</v>
      </c>
      <c r="C436" s="5" t="s">
        <v>32</v>
      </c>
      <c r="D436" s="5" t="s">
        <v>17</v>
      </c>
      <c r="E436" s="5">
        <v>162000</v>
      </c>
      <c r="F436" s="6">
        <v>1067.9000000000001</v>
      </c>
    </row>
    <row r="437" spans="1:6">
      <c r="A437" s="4">
        <v>2016</v>
      </c>
      <c r="B437" s="5" t="s">
        <v>24</v>
      </c>
      <c r="C437" s="5" t="s">
        <v>32</v>
      </c>
      <c r="D437" s="5" t="s">
        <v>15</v>
      </c>
      <c r="E437" s="5">
        <v>80000</v>
      </c>
      <c r="F437" s="6">
        <v>1875</v>
      </c>
    </row>
    <row r="438" spans="1:6">
      <c r="A438" s="4">
        <v>2016</v>
      </c>
      <c r="B438" s="5" t="s">
        <v>24</v>
      </c>
      <c r="C438" s="5" t="s">
        <v>32</v>
      </c>
      <c r="D438" s="5" t="s">
        <v>16</v>
      </c>
      <c r="E438" s="5">
        <v>5000</v>
      </c>
      <c r="F438" s="6">
        <v>1800</v>
      </c>
    </row>
    <row r="439" spans="1:6">
      <c r="A439" s="4">
        <v>2016</v>
      </c>
      <c r="B439" s="5" t="s">
        <v>24</v>
      </c>
      <c r="C439" s="5" t="s">
        <v>32</v>
      </c>
      <c r="D439" s="5" t="s">
        <v>17</v>
      </c>
      <c r="E439" s="5">
        <v>174000</v>
      </c>
      <c r="F439" s="6">
        <v>1396.55</v>
      </c>
    </row>
    <row r="440" spans="1:6">
      <c r="A440" s="4">
        <v>2017</v>
      </c>
      <c r="B440" s="5" t="s">
        <v>24</v>
      </c>
      <c r="C440" s="5" t="s">
        <v>32</v>
      </c>
      <c r="D440" s="5" t="s">
        <v>15</v>
      </c>
      <c r="E440" s="5">
        <v>75730</v>
      </c>
      <c r="F440" s="6">
        <v>1666.71</v>
      </c>
    </row>
    <row r="441" spans="1:6">
      <c r="A441" s="4">
        <v>2017</v>
      </c>
      <c r="B441" s="5" t="s">
        <v>24</v>
      </c>
      <c r="C441" s="5" t="s">
        <v>32</v>
      </c>
      <c r="D441" s="5" t="s">
        <v>16</v>
      </c>
      <c r="E441" s="5">
        <v>5080</v>
      </c>
      <c r="F441" s="6">
        <v>1917.32</v>
      </c>
    </row>
    <row r="442" spans="1:6">
      <c r="A442" s="4">
        <v>2017</v>
      </c>
      <c r="B442" s="5" t="s">
        <v>24</v>
      </c>
      <c r="C442" s="5" t="s">
        <v>32</v>
      </c>
      <c r="D442" s="5" t="s">
        <v>17</v>
      </c>
      <c r="E442" s="5">
        <v>185750</v>
      </c>
      <c r="F442" s="6">
        <v>1500.03</v>
      </c>
    </row>
    <row r="443" spans="1:6">
      <c r="A443" s="4">
        <v>2008</v>
      </c>
      <c r="B443" s="5" t="s">
        <v>24</v>
      </c>
      <c r="C443" s="5" t="s">
        <v>33</v>
      </c>
      <c r="D443" s="5" t="s">
        <v>15</v>
      </c>
      <c r="E443" s="5">
        <v>12900</v>
      </c>
      <c r="F443" s="6">
        <v>373.64</v>
      </c>
    </row>
    <row r="444" spans="1:6">
      <c r="A444" s="4">
        <v>2008</v>
      </c>
      <c r="B444" s="5" t="s">
        <v>24</v>
      </c>
      <c r="C444" s="5" t="s">
        <v>33</v>
      </c>
      <c r="D444" s="5" t="s">
        <v>16</v>
      </c>
      <c r="E444" s="5">
        <v>1900</v>
      </c>
      <c r="F444" s="6">
        <v>894.74</v>
      </c>
    </row>
    <row r="445" spans="1:6">
      <c r="A445" s="4">
        <v>2008</v>
      </c>
      <c r="B445" s="5" t="s">
        <v>24</v>
      </c>
      <c r="C445" s="5" t="s">
        <v>33</v>
      </c>
      <c r="D445" s="5" t="s">
        <v>17</v>
      </c>
      <c r="E445" s="5">
        <v>24200</v>
      </c>
      <c r="F445" s="6">
        <v>1239.67</v>
      </c>
    </row>
    <row r="446" spans="1:6">
      <c r="A446" s="4">
        <v>2009</v>
      </c>
      <c r="B446" s="5" t="s">
        <v>24</v>
      </c>
      <c r="C446" s="5" t="s">
        <v>33</v>
      </c>
      <c r="D446" s="5" t="s">
        <v>15</v>
      </c>
      <c r="E446" s="5">
        <v>12700</v>
      </c>
      <c r="F446" s="6">
        <v>409.45</v>
      </c>
    </row>
    <row r="447" spans="1:6">
      <c r="A447" s="4">
        <v>2009</v>
      </c>
      <c r="B447" s="5" t="s">
        <v>24</v>
      </c>
      <c r="C447" s="5" t="s">
        <v>33</v>
      </c>
      <c r="D447" s="5" t="s">
        <v>16</v>
      </c>
      <c r="E447" s="5">
        <v>2900</v>
      </c>
      <c r="F447" s="6">
        <v>620.69000000000005</v>
      </c>
    </row>
    <row r="448" spans="1:6">
      <c r="A448" s="4">
        <v>2009</v>
      </c>
      <c r="B448" s="5" t="s">
        <v>24</v>
      </c>
      <c r="C448" s="5" t="s">
        <v>33</v>
      </c>
      <c r="D448" s="5" t="s">
        <v>17</v>
      </c>
      <c r="E448" s="5">
        <v>30800</v>
      </c>
      <c r="F448" s="6">
        <v>1129.8699999999999</v>
      </c>
    </row>
    <row r="449" spans="1:6">
      <c r="A449" s="4">
        <v>2010</v>
      </c>
      <c r="B449" s="5" t="s">
        <v>24</v>
      </c>
      <c r="C449" s="5" t="s">
        <v>33</v>
      </c>
      <c r="D449" s="5" t="s">
        <v>15</v>
      </c>
      <c r="E449" s="5">
        <v>12000</v>
      </c>
      <c r="F449" s="6">
        <v>450</v>
      </c>
    </row>
    <row r="450" spans="1:6">
      <c r="A450" s="4">
        <v>2010</v>
      </c>
      <c r="B450" s="5" t="s">
        <v>24</v>
      </c>
      <c r="C450" s="5" t="s">
        <v>33</v>
      </c>
      <c r="D450" s="5" t="s">
        <v>16</v>
      </c>
      <c r="E450" s="5">
        <v>2900</v>
      </c>
      <c r="F450" s="6">
        <v>724.14</v>
      </c>
    </row>
    <row r="451" spans="1:6">
      <c r="A451" s="4">
        <v>2010</v>
      </c>
      <c r="B451" s="5" t="s">
        <v>24</v>
      </c>
      <c r="C451" s="5" t="s">
        <v>33</v>
      </c>
      <c r="D451" s="5" t="s">
        <v>17</v>
      </c>
      <c r="E451" s="5">
        <v>26800</v>
      </c>
      <c r="F451" s="6">
        <v>645.52</v>
      </c>
    </row>
    <row r="452" spans="1:6">
      <c r="A452" s="4">
        <v>2011</v>
      </c>
      <c r="B452" s="5" t="s">
        <v>24</v>
      </c>
      <c r="C452" s="5" t="s">
        <v>33</v>
      </c>
      <c r="D452" s="5" t="s">
        <v>15</v>
      </c>
      <c r="E452" s="5">
        <v>11700</v>
      </c>
      <c r="F452" s="6">
        <v>726.5</v>
      </c>
    </row>
    <row r="453" spans="1:6">
      <c r="A453" s="4">
        <v>2011</v>
      </c>
      <c r="B453" s="5" t="s">
        <v>24</v>
      </c>
      <c r="C453" s="5" t="s">
        <v>33</v>
      </c>
      <c r="D453" s="5" t="s">
        <v>16</v>
      </c>
      <c r="E453" s="5">
        <v>4400</v>
      </c>
      <c r="F453" s="6">
        <v>590.91</v>
      </c>
    </row>
    <row r="454" spans="1:6">
      <c r="A454" s="4">
        <v>2011</v>
      </c>
      <c r="B454" s="5" t="s">
        <v>24</v>
      </c>
      <c r="C454" s="5" t="s">
        <v>33</v>
      </c>
      <c r="D454" s="5" t="s">
        <v>17</v>
      </c>
      <c r="E454" s="5">
        <v>34400</v>
      </c>
      <c r="F454" s="6">
        <v>1183.1400000000001</v>
      </c>
    </row>
    <row r="455" spans="1:6">
      <c r="A455" s="4">
        <v>2012</v>
      </c>
      <c r="B455" s="5" t="s">
        <v>24</v>
      </c>
      <c r="C455" s="5" t="s">
        <v>33</v>
      </c>
      <c r="D455" s="5" t="s">
        <v>15</v>
      </c>
      <c r="E455" s="5">
        <v>11770</v>
      </c>
      <c r="F455" s="6">
        <v>475.79</v>
      </c>
    </row>
    <row r="456" spans="1:6">
      <c r="A456" s="4">
        <v>2012</v>
      </c>
      <c r="B456" s="5" t="s">
        <v>24</v>
      </c>
      <c r="C456" s="5" t="s">
        <v>33</v>
      </c>
      <c r="D456" s="5" t="s">
        <v>16</v>
      </c>
      <c r="E456" s="5">
        <v>2200</v>
      </c>
      <c r="F456" s="6">
        <v>827.27</v>
      </c>
    </row>
    <row r="457" spans="1:6">
      <c r="A457" s="4">
        <v>2012</v>
      </c>
      <c r="B457" s="5" t="s">
        <v>24</v>
      </c>
      <c r="C457" s="5" t="s">
        <v>33</v>
      </c>
      <c r="D457" s="5" t="s">
        <v>17</v>
      </c>
      <c r="E457" s="5">
        <v>20170</v>
      </c>
      <c r="F457" s="6">
        <v>925.14</v>
      </c>
    </row>
    <row r="458" spans="1:6">
      <c r="A458" s="4">
        <v>2013</v>
      </c>
      <c r="B458" s="5" t="s">
        <v>24</v>
      </c>
      <c r="C458" s="5" t="s">
        <v>33</v>
      </c>
      <c r="D458" s="5" t="s">
        <v>15</v>
      </c>
      <c r="E458" s="5">
        <v>11410</v>
      </c>
      <c r="F458" s="6">
        <v>351.45</v>
      </c>
    </row>
    <row r="459" spans="1:6">
      <c r="A459" s="4">
        <v>2013</v>
      </c>
      <c r="B459" s="5" t="s">
        <v>24</v>
      </c>
      <c r="C459" s="5" t="s">
        <v>33</v>
      </c>
      <c r="D459" s="5" t="s">
        <v>16</v>
      </c>
      <c r="E459" s="5">
        <v>1710</v>
      </c>
      <c r="F459" s="6">
        <v>508.77</v>
      </c>
    </row>
    <row r="460" spans="1:6">
      <c r="A460" s="4">
        <v>2013</v>
      </c>
      <c r="B460" s="5" t="s">
        <v>24</v>
      </c>
      <c r="C460" s="5" t="s">
        <v>33</v>
      </c>
      <c r="D460" s="5" t="s">
        <v>17</v>
      </c>
      <c r="E460" s="5">
        <v>19670</v>
      </c>
      <c r="F460" s="6">
        <v>247.08</v>
      </c>
    </row>
    <row r="461" spans="1:6">
      <c r="A461" s="4">
        <v>2014</v>
      </c>
      <c r="B461" s="5" t="s">
        <v>24</v>
      </c>
      <c r="C461" s="5" t="s">
        <v>33</v>
      </c>
      <c r="D461" s="5" t="s">
        <v>15</v>
      </c>
      <c r="E461" s="5">
        <v>13000</v>
      </c>
      <c r="F461" s="6">
        <v>410</v>
      </c>
    </row>
    <row r="462" spans="1:6">
      <c r="A462" s="4">
        <v>2014</v>
      </c>
      <c r="B462" s="5" t="s">
        <v>24</v>
      </c>
      <c r="C462" s="5" t="s">
        <v>33</v>
      </c>
      <c r="D462" s="5" t="s">
        <v>16</v>
      </c>
      <c r="E462" s="5">
        <v>10000</v>
      </c>
      <c r="F462" s="6">
        <v>1400</v>
      </c>
    </row>
    <row r="463" spans="1:6">
      <c r="A463" s="4">
        <v>2014</v>
      </c>
      <c r="B463" s="5" t="s">
        <v>24</v>
      </c>
      <c r="C463" s="5" t="s">
        <v>33</v>
      </c>
      <c r="D463" s="5" t="s">
        <v>17</v>
      </c>
      <c r="E463" s="5">
        <v>28000</v>
      </c>
      <c r="F463" s="6">
        <v>357.14</v>
      </c>
    </row>
    <row r="464" spans="1:6">
      <c r="A464" s="4">
        <v>2015</v>
      </c>
      <c r="B464" s="5" t="s">
        <v>24</v>
      </c>
      <c r="C464" s="5" t="s">
        <v>33</v>
      </c>
      <c r="D464" s="5" t="s">
        <v>15</v>
      </c>
      <c r="E464" s="5">
        <v>6000</v>
      </c>
      <c r="F464" s="6">
        <v>111.67</v>
      </c>
    </row>
    <row r="465" spans="1:6">
      <c r="A465" s="4">
        <v>2015</v>
      </c>
      <c r="B465" s="5" t="s">
        <v>24</v>
      </c>
      <c r="C465" s="5" t="s">
        <v>33</v>
      </c>
      <c r="D465" s="5" t="s">
        <v>16</v>
      </c>
      <c r="E465" s="5">
        <v>1000</v>
      </c>
      <c r="F465" s="6">
        <v>2000</v>
      </c>
    </row>
    <row r="466" spans="1:6">
      <c r="A466" s="4">
        <v>2015</v>
      </c>
      <c r="B466" s="5" t="s">
        <v>24</v>
      </c>
      <c r="C466" s="5" t="s">
        <v>33</v>
      </c>
      <c r="D466" s="5" t="s">
        <v>17</v>
      </c>
      <c r="E466" s="5">
        <v>17000</v>
      </c>
      <c r="F466" s="6">
        <v>941.18</v>
      </c>
    </row>
    <row r="467" spans="1:6">
      <c r="A467" s="4">
        <v>2016</v>
      </c>
      <c r="B467" s="5" t="s">
        <v>24</v>
      </c>
      <c r="C467" s="5" t="s">
        <v>33</v>
      </c>
      <c r="D467" s="5" t="s">
        <v>15</v>
      </c>
      <c r="E467" s="5">
        <v>6000</v>
      </c>
      <c r="F467" s="6">
        <v>1000</v>
      </c>
    </row>
    <row r="468" spans="1:6">
      <c r="A468" s="4">
        <v>2016</v>
      </c>
      <c r="B468" s="5" t="s">
        <v>24</v>
      </c>
      <c r="C468" s="5" t="s">
        <v>33</v>
      </c>
      <c r="D468" s="5" t="s">
        <v>16</v>
      </c>
      <c r="E468" s="5">
        <v>1000</v>
      </c>
      <c r="F468" s="6">
        <v>2000</v>
      </c>
    </row>
    <row r="469" spans="1:6">
      <c r="A469" s="4">
        <v>2016</v>
      </c>
      <c r="B469" s="5" t="s">
        <v>24</v>
      </c>
      <c r="C469" s="5" t="s">
        <v>33</v>
      </c>
      <c r="D469" s="5" t="s">
        <v>17</v>
      </c>
      <c r="E469" s="5">
        <v>19000</v>
      </c>
      <c r="F469" s="6">
        <v>1315.79</v>
      </c>
    </row>
    <row r="470" spans="1:6">
      <c r="A470" s="4">
        <v>2017</v>
      </c>
      <c r="B470" s="5" t="s">
        <v>24</v>
      </c>
      <c r="C470" s="5" t="s">
        <v>33</v>
      </c>
      <c r="D470" s="5" t="s">
        <v>15</v>
      </c>
      <c r="E470" s="5">
        <v>4560</v>
      </c>
      <c r="F470" s="6">
        <v>359.65</v>
      </c>
    </row>
    <row r="471" spans="1:6">
      <c r="A471" s="4">
        <v>2017</v>
      </c>
      <c r="B471" s="5" t="s">
        <v>24</v>
      </c>
      <c r="C471" s="5" t="s">
        <v>33</v>
      </c>
      <c r="D471" s="5" t="s">
        <v>16</v>
      </c>
      <c r="E471" s="5">
        <v>1700</v>
      </c>
      <c r="F471" s="6">
        <v>1052.94</v>
      </c>
    </row>
    <row r="472" spans="1:6">
      <c r="A472" s="4">
        <v>2017</v>
      </c>
      <c r="B472" s="5" t="s">
        <v>24</v>
      </c>
      <c r="C472" s="5" t="s">
        <v>33</v>
      </c>
      <c r="D472" s="5" t="s">
        <v>17</v>
      </c>
      <c r="E472" s="5">
        <v>12400</v>
      </c>
      <c r="F472" s="6">
        <v>1136.29</v>
      </c>
    </row>
    <row r="473" spans="1:6">
      <c r="A473" s="4">
        <v>2008</v>
      </c>
      <c r="B473" s="5" t="s">
        <v>24</v>
      </c>
      <c r="C473" s="5" t="s">
        <v>34</v>
      </c>
      <c r="D473" s="5" t="s">
        <v>15</v>
      </c>
      <c r="E473" s="5">
        <v>11300</v>
      </c>
      <c r="F473" s="6">
        <v>431.86</v>
      </c>
    </row>
    <row r="474" spans="1:6">
      <c r="A474" s="4">
        <v>2008</v>
      </c>
      <c r="B474" s="5" t="s">
        <v>24</v>
      </c>
      <c r="C474" s="5" t="s">
        <v>34</v>
      </c>
      <c r="D474" s="5" t="s">
        <v>16</v>
      </c>
      <c r="E474" s="5">
        <v>900</v>
      </c>
      <c r="F474" s="6">
        <v>666.67</v>
      </c>
    </row>
    <row r="475" spans="1:6">
      <c r="A475" s="4">
        <v>2008</v>
      </c>
      <c r="B475" s="5" t="s">
        <v>24</v>
      </c>
      <c r="C475" s="5" t="s">
        <v>34</v>
      </c>
      <c r="D475" s="5" t="s">
        <v>17</v>
      </c>
      <c r="E475" s="5">
        <v>84300</v>
      </c>
      <c r="F475" s="6">
        <v>1024.9100000000001</v>
      </c>
    </row>
    <row r="476" spans="1:6">
      <c r="A476" s="4">
        <v>2009</v>
      </c>
      <c r="B476" s="5" t="s">
        <v>24</v>
      </c>
      <c r="C476" s="5" t="s">
        <v>34</v>
      </c>
      <c r="D476" s="5" t="s">
        <v>15</v>
      </c>
      <c r="E476" s="5">
        <v>9700</v>
      </c>
      <c r="F476" s="6">
        <v>453.61</v>
      </c>
    </row>
    <row r="477" spans="1:6">
      <c r="A477" s="4">
        <v>2009</v>
      </c>
      <c r="B477" s="5" t="s">
        <v>24</v>
      </c>
      <c r="C477" s="5" t="s">
        <v>34</v>
      </c>
      <c r="D477" s="5" t="s">
        <v>16</v>
      </c>
      <c r="E477" s="5">
        <v>800</v>
      </c>
      <c r="F477" s="6">
        <v>625</v>
      </c>
    </row>
    <row r="478" spans="1:6">
      <c r="A478" s="4">
        <v>2009</v>
      </c>
      <c r="B478" s="5" t="s">
        <v>24</v>
      </c>
      <c r="C478" s="5" t="s">
        <v>34</v>
      </c>
      <c r="D478" s="5" t="s">
        <v>17</v>
      </c>
      <c r="E478" s="5">
        <v>91800</v>
      </c>
      <c r="F478" s="6">
        <v>1028.32</v>
      </c>
    </row>
    <row r="479" spans="1:6">
      <c r="A479" s="4">
        <v>2010</v>
      </c>
      <c r="B479" s="5" t="s">
        <v>24</v>
      </c>
      <c r="C479" s="5" t="s">
        <v>34</v>
      </c>
      <c r="D479" s="5" t="s">
        <v>15</v>
      </c>
      <c r="E479" s="5">
        <v>8900</v>
      </c>
      <c r="F479" s="6">
        <v>617.98</v>
      </c>
    </row>
    <row r="480" spans="1:6">
      <c r="A480" s="4">
        <v>2010</v>
      </c>
      <c r="B480" s="5" t="s">
        <v>24</v>
      </c>
      <c r="C480" s="5" t="s">
        <v>34</v>
      </c>
      <c r="D480" s="5" t="s">
        <v>16</v>
      </c>
      <c r="E480" s="5">
        <v>800</v>
      </c>
      <c r="F480" s="6">
        <v>625</v>
      </c>
    </row>
    <row r="481" spans="1:6">
      <c r="A481" s="4">
        <v>2010</v>
      </c>
      <c r="B481" s="5" t="s">
        <v>24</v>
      </c>
      <c r="C481" s="5" t="s">
        <v>34</v>
      </c>
      <c r="D481" s="5" t="s">
        <v>17</v>
      </c>
      <c r="E481" s="5">
        <v>95200</v>
      </c>
      <c r="F481" s="6">
        <v>932.77</v>
      </c>
    </row>
    <row r="482" spans="1:6">
      <c r="A482" s="4">
        <v>2011</v>
      </c>
      <c r="B482" s="5" t="s">
        <v>24</v>
      </c>
      <c r="C482" s="5" t="s">
        <v>34</v>
      </c>
      <c r="D482" s="5" t="s">
        <v>15</v>
      </c>
      <c r="E482" s="5">
        <v>9100</v>
      </c>
      <c r="F482" s="6">
        <v>868.13</v>
      </c>
    </row>
    <row r="483" spans="1:6">
      <c r="A483" s="4">
        <v>2011</v>
      </c>
      <c r="B483" s="5" t="s">
        <v>24</v>
      </c>
      <c r="C483" s="5" t="s">
        <v>34</v>
      </c>
      <c r="D483" s="5" t="s">
        <v>16</v>
      </c>
      <c r="E483" s="5">
        <v>800</v>
      </c>
      <c r="F483" s="6">
        <v>375</v>
      </c>
    </row>
    <row r="484" spans="1:6">
      <c r="A484" s="4">
        <v>2011</v>
      </c>
      <c r="B484" s="5" t="s">
        <v>24</v>
      </c>
      <c r="C484" s="5" t="s">
        <v>34</v>
      </c>
      <c r="D484" s="5" t="s">
        <v>17</v>
      </c>
      <c r="E484" s="5">
        <v>93200</v>
      </c>
      <c r="F484" s="6">
        <v>1522.53</v>
      </c>
    </row>
    <row r="485" spans="1:6">
      <c r="A485" s="4">
        <v>2012</v>
      </c>
      <c r="B485" s="5" t="s">
        <v>24</v>
      </c>
      <c r="C485" s="5" t="s">
        <v>34</v>
      </c>
      <c r="D485" s="5" t="s">
        <v>15</v>
      </c>
      <c r="E485" s="5">
        <v>5790</v>
      </c>
      <c r="F485" s="6">
        <v>374.78</v>
      </c>
    </row>
    <row r="486" spans="1:6">
      <c r="A486" s="4">
        <v>2012</v>
      </c>
      <c r="B486" s="5" t="s">
        <v>24</v>
      </c>
      <c r="C486" s="5" t="s">
        <v>34</v>
      </c>
      <c r="D486" s="5" t="s">
        <v>16</v>
      </c>
      <c r="E486" s="5">
        <v>560</v>
      </c>
      <c r="F486" s="6">
        <v>553.57000000000005</v>
      </c>
    </row>
    <row r="487" spans="1:6">
      <c r="A487" s="4">
        <v>2012</v>
      </c>
      <c r="B487" s="5" t="s">
        <v>24</v>
      </c>
      <c r="C487" s="5" t="s">
        <v>34</v>
      </c>
      <c r="D487" s="5" t="s">
        <v>17</v>
      </c>
      <c r="E487" s="5">
        <v>92370</v>
      </c>
      <c r="F487" s="6">
        <v>1270.54</v>
      </c>
    </row>
    <row r="488" spans="1:6">
      <c r="A488" s="4">
        <v>2013</v>
      </c>
      <c r="B488" s="5" t="s">
        <v>24</v>
      </c>
      <c r="C488" s="5" t="s">
        <v>34</v>
      </c>
      <c r="D488" s="5" t="s">
        <v>15</v>
      </c>
      <c r="E488" s="5">
        <v>5370</v>
      </c>
      <c r="F488" s="6">
        <v>884.54</v>
      </c>
    </row>
    <row r="489" spans="1:6">
      <c r="A489" s="4">
        <v>2013</v>
      </c>
      <c r="B489" s="5" t="s">
        <v>24</v>
      </c>
      <c r="C489" s="5" t="s">
        <v>34</v>
      </c>
      <c r="D489" s="5" t="s">
        <v>16</v>
      </c>
      <c r="E489" s="5">
        <v>530</v>
      </c>
      <c r="F489" s="6">
        <v>773.58</v>
      </c>
    </row>
    <row r="490" spans="1:6">
      <c r="A490" s="4">
        <v>2013</v>
      </c>
      <c r="B490" s="5" t="s">
        <v>24</v>
      </c>
      <c r="C490" s="5" t="s">
        <v>34</v>
      </c>
      <c r="D490" s="5" t="s">
        <v>17</v>
      </c>
      <c r="E490" s="5">
        <v>93690</v>
      </c>
      <c r="F490" s="6">
        <v>299.61</v>
      </c>
    </row>
    <row r="491" spans="1:6">
      <c r="A491" s="4">
        <v>2014</v>
      </c>
      <c r="B491" s="5" t="s">
        <v>24</v>
      </c>
      <c r="C491" s="5" t="s">
        <v>34</v>
      </c>
      <c r="D491" s="5" t="s">
        <v>15</v>
      </c>
      <c r="E491" s="5">
        <v>10000</v>
      </c>
      <c r="F491" s="6">
        <v>867</v>
      </c>
    </row>
    <row r="492" spans="1:6">
      <c r="A492" s="4">
        <v>2014</v>
      </c>
      <c r="B492" s="5" t="s">
        <v>24</v>
      </c>
      <c r="C492" s="5" t="s">
        <v>34</v>
      </c>
      <c r="D492" s="5" t="s">
        <v>16</v>
      </c>
      <c r="E492" s="5">
        <v>9000</v>
      </c>
      <c r="F492" s="6">
        <v>1444.44</v>
      </c>
    </row>
    <row r="493" spans="1:6">
      <c r="A493" s="4">
        <v>2014</v>
      </c>
      <c r="B493" s="5" t="s">
        <v>24</v>
      </c>
      <c r="C493" s="5" t="s">
        <v>34</v>
      </c>
      <c r="D493" s="5" t="s">
        <v>17</v>
      </c>
      <c r="E493" s="5">
        <v>46000</v>
      </c>
      <c r="F493" s="6">
        <v>608.70000000000005</v>
      </c>
    </row>
    <row r="494" spans="1:6">
      <c r="A494" s="4">
        <v>2015</v>
      </c>
      <c r="B494" s="5" t="s">
        <v>24</v>
      </c>
      <c r="C494" s="5" t="s">
        <v>34</v>
      </c>
      <c r="D494" s="5" t="s">
        <v>15</v>
      </c>
      <c r="E494" s="5">
        <v>8000</v>
      </c>
      <c r="F494" s="6">
        <v>333.75</v>
      </c>
    </row>
    <row r="495" spans="1:6">
      <c r="A495" s="4">
        <v>2015</v>
      </c>
      <c r="B495" s="5" t="s">
        <v>24</v>
      </c>
      <c r="C495" s="5" t="s">
        <v>34</v>
      </c>
      <c r="D495" s="5" t="s">
        <v>16</v>
      </c>
      <c r="E495" s="5">
        <v>1000</v>
      </c>
      <c r="F495" s="6">
        <v>1000</v>
      </c>
    </row>
    <row r="496" spans="1:6">
      <c r="A496" s="4">
        <v>2015</v>
      </c>
      <c r="B496" s="5" t="s">
        <v>24</v>
      </c>
      <c r="C496" s="5" t="s">
        <v>34</v>
      </c>
      <c r="D496" s="5" t="s">
        <v>17</v>
      </c>
      <c r="E496" s="5">
        <v>49000</v>
      </c>
      <c r="F496" s="6">
        <v>857.14</v>
      </c>
    </row>
    <row r="497" spans="1:6">
      <c r="A497" s="4">
        <v>2016</v>
      </c>
      <c r="B497" s="5" t="s">
        <v>24</v>
      </c>
      <c r="C497" s="5" t="s">
        <v>34</v>
      </c>
      <c r="D497" s="5" t="s">
        <v>15</v>
      </c>
      <c r="E497" s="5">
        <v>8000</v>
      </c>
      <c r="F497" s="6">
        <v>1082.5</v>
      </c>
    </row>
    <row r="498" spans="1:6">
      <c r="A498" s="4">
        <v>2016</v>
      </c>
      <c r="B498" s="5" t="s">
        <v>24</v>
      </c>
      <c r="C498" s="5" t="s">
        <v>34</v>
      </c>
      <c r="D498" s="5" t="s">
        <v>16</v>
      </c>
      <c r="E498" s="5">
        <v>1000</v>
      </c>
      <c r="F498" s="6">
        <v>1000</v>
      </c>
    </row>
    <row r="499" spans="1:6">
      <c r="A499" s="4">
        <v>2016</v>
      </c>
      <c r="B499" s="5" t="s">
        <v>24</v>
      </c>
      <c r="C499" s="5" t="s">
        <v>34</v>
      </c>
      <c r="D499" s="5" t="s">
        <v>17</v>
      </c>
      <c r="E499" s="5">
        <v>88000</v>
      </c>
      <c r="F499" s="6">
        <v>1500</v>
      </c>
    </row>
    <row r="500" spans="1:6">
      <c r="A500" s="4">
        <v>2017</v>
      </c>
      <c r="B500" s="5" t="s">
        <v>24</v>
      </c>
      <c r="C500" s="5" t="s">
        <v>34</v>
      </c>
      <c r="D500" s="5" t="s">
        <v>15</v>
      </c>
      <c r="E500" s="5">
        <v>6330</v>
      </c>
      <c r="F500" s="6">
        <v>470.77</v>
      </c>
    </row>
    <row r="501" spans="1:6">
      <c r="A501" s="4">
        <v>2017</v>
      </c>
      <c r="B501" s="5" t="s">
        <v>24</v>
      </c>
      <c r="C501" s="5" t="s">
        <v>34</v>
      </c>
      <c r="D501" s="5" t="s">
        <v>16</v>
      </c>
      <c r="E501" s="5">
        <v>1100</v>
      </c>
      <c r="F501" s="6">
        <v>845.45</v>
      </c>
    </row>
    <row r="502" spans="1:6">
      <c r="A502" s="4">
        <v>2017</v>
      </c>
      <c r="B502" s="5" t="s">
        <v>24</v>
      </c>
      <c r="C502" s="5" t="s">
        <v>34</v>
      </c>
      <c r="D502" s="5" t="s">
        <v>17</v>
      </c>
      <c r="E502" s="5">
        <v>49990</v>
      </c>
      <c r="F502" s="6">
        <v>1208.04</v>
      </c>
    </row>
    <row r="503" spans="1:6">
      <c r="A503" s="4">
        <v>2008</v>
      </c>
      <c r="B503" s="5" t="s">
        <v>24</v>
      </c>
      <c r="C503" s="5" t="s">
        <v>35</v>
      </c>
      <c r="D503" s="5" t="s">
        <v>15</v>
      </c>
      <c r="E503" s="5">
        <v>57100</v>
      </c>
      <c r="F503" s="6">
        <v>514.36</v>
      </c>
    </row>
    <row r="504" spans="1:6">
      <c r="A504" s="4">
        <v>2008</v>
      </c>
      <c r="B504" s="5" t="s">
        <v>24</v>
      </c>
      <c r="C504" s="5" t="s">
        <v>35</v>
      </c>
      <c r="D504" s="5" t="s">
        <v>16</v>
      </c>
      <c r="E504" s="5">
        <v>2200</v>
      </c>
      <c r="F504" s="6">
        <v>863.64</v>
      </c>
    </row>
    <row r="505" spans="1:6">
      <c r="A505" s="4">
        <v>2008</v>
      </c>
      <c r="B505" s="5" t="s">
        <v>24</v>
      </c>
      <c r="C505" s="5" t="s">
        <v>35</v>
      </c>
      <c r="D505" s="5" t="s">
        <v>17</v>
      </c>
      <c r="E505" s="5">
        <v>94000</v>
      </c>
      <c r="F505" s="6">
        <v>1042.55</v>
      </c>
    </row>
    <row r="506" spans="1:6">
      <c r="A506" s="4">
        <v>2009</v>
      </c>
      <c r="B506" s="5" t="s">
        <v>24</v>
      </c>
      <c r="C506" s="5" t="s">
        <v>35</v>
      </c>
      <c r="D506" s="5" t="s">
        <v>15</v>
      </c>
      <c r="E506" s="5">
        <v>58300</v>
      </c>
      <c r="F506" s="6">
        <v>490.57</v>
      </c>
    </row>
    <row r="507" spans="1:6">
      <c r="A507" s="4">
        <v>2009</v>
      </c>
      <c r="B507" s="5" t="s">
        <v>24</v>
      </c>
      <c r="C507" s="5" t="s">
        <v>35</v>
      </c>
      <c r="D507" s="5" t="s">
        <v>16</v>
      </c>
      <c r="E507" s="5">
        <v>2400</v>
      </c>
      <c r="F507" s="6">
        <v>541.66999999999996</v>
      </c>
    </row>
    <row r="508" spans="1:6">
      <c r="A508" s="4">
        <v>2009</v>
      </c>
      <c r="B508" s="5" t="s">
        <v>24</v>
      </c>
      <c r="C508" s="5" t="s">
        <v>35</v>
      </c>
      <c r="D508" s="5" t="s">
        <v>17</v>
      </c>
      <c r="E508" s="5">
        <v>99400</v>
      </c>
      <c r="F508" s="6">
        <v>1071.43</v>
      </c>
    </row>
    <row r="509" spans="1:6">
      <c r="A509" s="4">
        <v>2010</v>
      </c>
      <c r="B509" s="5" t="s">
        <v>24</v>
      </c>
      <c r="C509" s="5" t="s">
        <v>35</v>
      </c>
      <c r="D509" s="5" t="s">
        <v>15</v>
      </c>
      <c r="E509" s="5">
        <v>53700</v>
      </c>
      <c r="F509" s="6">
        <v>960.89</v>
      </c>
    </row>
    <row r="510" spans="1:6">
      <c r="A510" s="4">
        <v>2010</v>
      </c>
      <c r="B510" s="5" t="s">
        <v>24</v>
      </c>
      <c r="C510" s="5" t="s">
        <v>35</v>
      </c>
      <c r="D510" s="5" t="s">
        <v>16</v>
      </c>
      <c r="E510" s="5">
        <v>2600</v>
      </c>
      <c r="F510" s="6">
        <v>923.08</v>
      </c>
    </row>
    <row r="511" spans="1:6">
      <c r="A511" s="4">
        <v>2010</v>
      </c>
      <c r="B511" s="5" t="s">
        <v>24</v>
      </c>
      <c r="C511" s="5" t="s">
        <v>35</v>
      </c>
      <c r="D511" s="5" t="s">
        <v>17</v>
      </c>
      <c r="E511" s="5">
        <v>77500</v>
      </c>
      <c r="F511" s="6">
        <v>935.48</v>
      </c>
    </row>
    <row r="512" spans="1:6">
      <c r="A512" s="4">
        <v>2011</v>
      </c>
      <c r="B512" s="5" t="s">
        <v>24</v>
      </c>
      <c r="C512" s="5" t="s">
        <v>35</v>
      </c>
      <c r="D512" s="5" t="s">
        <v>15</v>
      </c>
      <c r="E512" s="5">
        <v>61300</v>
      </c>
      <c r="F512" s="6">
        <v>995.11</v>
      </c>
    </row>
    <row r="513" spans="1:6">
      <c r="A513" s="4">
        <v>2011</v>
      </c>
      <c r="B513" s="5" t="s">
        <v>24</v>
      </c>
      <c r="C513" s="5" t="s">
        <v>35</v>
      </c>
      <c r="D513" s="5" t="s">
        <v>16</v>
      </c>
      <c r="E513" s="5">
        <v>4700</v>
      </c>
      <c r="F513" s="6">
        <v>617.02</v>
      </c>
    </row>
    <row r="514" spans="1:6">
      <c r="A514" s="4">
        <v>2011</v>
      </c>
      <c r="B514" s="5" t="s">
        <v>24</v>
      </c>
      <c r="C514" s="5" t="s">
        <v>35</v>
      </c>
      <c r="D514" s="5" t="s">
        <v>17</v>
      </c>
      <c r="E514" s="5">
        <v>99400</v>
      </c>
      <c r="F514" s="6">
        <v>1074.45</v>
      </c>
    </row>
    <row r="515" spans="1:6">
      <c r="A515" s="4">
        <v>2012</v>
      </c>
      <c r="B515" s="5" t="s">
        <v>24</v>
      </c>
      <c r="C515" s="5" t="s">
        <v>35</v>
      </c>
      <c r="D515" s="5" t="s">
        <v>15</v>
      </c>
      <c r="E515" s="5">
        <v>63640</v>
      </c>
      <c r="F515" s="6">
        <v>1019.96</v>
      </c>
    </row>
    <row r="516" spans="1:6">
      <c r="A516" s="4">
        <v>2012</v>
      </c>
      <c r="B516" s="5" t="s">
        <v>24</v>
      </c>
      <c r="C516" s="5" t="s">
        <v>35</v>
      </c>
      <c r="D516" s="5" t="s">
        <v>16</v>
      </c>
      <c r="E516" s="5">
        <v>2560</v>
      </c>
      <c r="F516" s="6">
        <v>1507.81</v>
      </c>
    </row>
    <row r="517" spans="1:6">
      <c r="A517" s="4">
        <v>2012</v>
      </c>
      <c r="B517" s="5" t="s">
        <v>24</v>
      </c>
      <c r="C517" s="5" t="s">
        <v>35</v>
      </c>
      <c r="D517" s="5" t="s">
        <v>17</v>
      </c>
      <c r="E517" s="5">
        <v>90090</v>
      </c>
      <c r="F517" s="6">
        <v>1069.5999999999999</v>
      </c>
    </row>
    <row r="518" spans="1:6">
      <c r="A518" s="4">
        <v>2013</v>
      </c>
      <c r="B518" s="5" t="s">
        <v>24</v>
      </c>
      <c r="C518" s="5" t="s">
        <v>35</v>
      </c>
      <c r="D518" s="5" t="s">
        <v>15</v>
      </c>
      <c r="E518" s="5">
        <v>80650</v>
      </c>
      <c r="F518" s="6">
        <v>1134.6600000000001</v>
      </c>
    </row>
    <row r="519" spans="1:6">
      <c r="A519" s="4">
        <v>2013</v>
      </c>
      <c r="B519" s="5" t="s">
        <v>24</v>
      </c>
      <c r="C519" s="5" t="s">
        <v>35</v>
      </c>
      <c r="D519" s="5" t="s">
        <v>16</v>
      </c>
      <c r="E519" s="5">
        <v>3480</v>
      </c>
      <c r="F519" s="6">
        <v>1359.2</v>
      </c>
    </row>
    <row r="520" spans="1:6">
      <c r="A520" s="4">
        <v>2013</v>
      </c>
      <c r="B520" s="5" t="s">
        <v>24</v>
      </c>
      <c r="C520" s="5" t="s">
        <v>35</v>
      </c>
      <c r="D520" s="5" t="s">
        <v>17</v>
      </c>
      <c r="E520" s="5">
        <v>83260</v>
      </c>
      <c r="F520" s="6">
        <v>451.12</v>
      </c>
    </row>
    <row r="521" spans="1:6">
      <c r="A521" s="4">
        <v>2014</v>
      </c>
      <c r="B521" s="5" t="s">
        <v>24</v>
      </c>
      <c r="C521" s="5" t="s">
        <v>35</v>
      </c>
      <c r="D521" s="5" t="s">
        <v>15</v>
      </c>
      <c r="E521" s="5">
        <v>56000</v>
      </c>
      <c r="F521" s="6">
        <v>1369.11</v>
      </c>
    </row>
    <row r="522" spans="1:6">
      <c r="A522" s="4">
        <v>2014</v>
      </c>
      <c r="B522" s="5" t="s">
        <v>24</v>
      </c>
      <c r="C522" s="5" t="s">
        <v>35</v>
      </c>
      <c r="D522" s="5" t="s">
        <v>16</v>
      </c>
      <c r="E522" s="5">
        <v>8000</v>
      </c>
      <c r="F522" s="6">
        <v>1625</v>
      </c>
    </row>
    <row r="523" spans="1:6">
      <c r="A523" s="4">
        <v>2014</v>
      </c>
      <c r="B523" s="5" t="s">
        <v>24</v>
      </c>
      <c r="C523" s="5" t="s">
        <v>35</v>
      </c>
      <c r="D523" s="5" t="s">
        <v>17</v>
      </c>
      <c r="E523" s="5">
        <v>67000</v>
      </c>
      <c r="F523" s="6">
        <v>537.30999999999995</v>
      </c>
    </row>
    <row r="524" spans="1:6">
      <c r="A524" s="4">
        <v>2015</v>
      </c>
      <c r="B524" s="5" t="s">
        <v>24</v>
      </c>
      <c r="C524" s="5" t="s">
        <v>35</v>
      </c>
      <c r="D524" s="5" t="s">
        <v>15</v>
      </c>
      <c r="E524" s="5">
        <v>55000</v>
      </c>
      <c r="F524" s="6">
        <v>315.08999999999997</v>
      </c>
    </row>
    <row r="525" spans="1:6">
      <c r="A525" s="4">
        <v>2015</v>
      </c>
      <c r="B525" s="5" t="s">
        <v>24</v>
      </c>
      <c r="C525" s="5" t="s">
        <v>35</v>
      </c>
      <c r="D525" s="5" t="s">
        <v>16</v>
      </c>
      <c r="E525" s="5">
        <v>2000</v>
      </c>
      <c r="F525" s="6">
        <v>1500</v>
      </c>
    </row>
    <row r="526" spans="1:6">
      <c r="A526" s="4">
        <v>2015</v>
      </c>
      <c r="B526" s="5" t="s">
        <v>24</v>
      </c>
      <c r="C526" s="5" t="s">
        <v>35</v>
      </c>
      <c r="D526" s="5" t="s">
        <v>17</v>
      </c>
      <c r="E526" s="5">
        <v>72000</v>
      </c>
      <c r="F526" s="6">
        <v>1166.67</v>
      </c>
    </row>
    <row r="527" spans="1:6">
      <c r="A527" s="4">
        <v>2016</v>
      </c>
      <c r="B527" s="5" t="s">
        <v>24</v>
      </c>
      <c r="C527" s="5" t="s">
        <v>35</v>
      </c>
      <c r="D527" s="5" t="s">
        <v>15</v>
      </c>
      <c r="E527" s="5">
        <v>69000</v>
      </c>
      <c r="F527" s="6">
        <v>2598.9899999999998</v>
      </c>
    </row>
    <row r="528" spans="1:6">
      <c r="A528" s="4">
        <v>2016</v>
      </c>
      <c r="B528" s="5" t="s">
        <v>24</v>
      </c>
      <c r="C528" s="5" t="s">
        <v>35</v>
      </c>
      <c r="D528" s="5" t="s">
        <v>16</v>
      </c>
      <c r="E528" s="5">
        <v>2000</v>
      </c>
      <c r="F528" s="6">
        <v>2000</v>
      </c>
    </row>
    <row r="529" spans="1:6">
      <c r="A529" s="4">
        <v>2016</v>
      </c>
      <c r="B529" s="5" t="s">
        <v>24</v>
      </c>
      <c r="C529" s="5" t="s">
        <v>35</v>
      </c>
      <c r="D529" s="5" t="s">
        <v>17</v>
      </c>
      <c r="E529" s="5">
        <v>94000</v>
      </c>
      <c r="F529" s="6">
        <v>1489.36</v>
      </c>
    </row>
    <row r="530" spans="1:6">
      <c r="A530" s="4">
        <v>2017</v>
      </c>
      <c r="B530" s="5" t="s">
        <v>24</v>
      </c>
      <c r="C530" s="5" t="s">
        <v>35</v>
      </c>
      <c r="D530" s="5" t="s">
        <v>15</v>
      </c>
      <c r="E530" s="5">
        <v>58400</v>
      </c>
      <c r="F530" s="6">
        <v>2400.6799999999998</v>
      </c>
    </row>
    <row r="531" spans="1:6">
      <c r="A531" s="4">
        <v>2017</v>
      </c>
      <c r="B531" s="5" t="s">
        <v>24</v>
      </c>
      <c r="C531" s="5" t="s">
        <v>35</v>
      </c>
      <c r="D531" s="5" t="s">
        <v>16</v>
      </c>
      <c r="E531" s="5">
        <v>2600</v>
      </c>
      <c r="F531" s="6">
        <v>1350</v>
      </c>
    </row>
    <row r="532" spans="1:6">
      <c r="A532" s="4">
        <v>2017</v>
      </c>
      <c r="B532" s="5" t="s">
        <v>24</v>
      </c>
      <c r="C532" s="5" t="s">
        <v>35</v>
      </c>
      <c r="D532" s="5" t="s">
        <v>17</v>
      </c>
      <c r="E532" s="5">
        <v>93670</v>
      </c>
      <c r="F532" s="6">
        <v>1784.03</v>
      </c>
    </row>
    <row r="533" spans="1:6">
      <c r="A533" s="4">
        <v>2008</v>
      </c>
      <c r="B533" s="5" t="s">
        <v>24</v>
      </c>
      <c r="C533" s="5" t="s">
        <v>36</v>
      </c>
      <c r="D533" s="5" t="s">
        <v>15</v>
      </c>
      <c r="E533" s="5">
        <v>136900</v>
      </c>
      <c r="F533" s="6">
        <v>644.55999999999995</v>
      </c>
    </row>
    <row r="534" spans="1:6">
      <c r="A534" s="4">
        <v>2008</v>
      </c>
      <c r="B534" s="5" t="s">
        <v>24</v>
      </c>
      <c r="C534" s="5" t="s">
        <v>36</v>
      </c>
      <c r="D534" s="5" t="s">
        <v>16</v>
      </c>
      <c r="E534" s="5">
        <v>1300</v>
      </c>
      <c r="F534" s="6">
        <v>846.15</v>
      </c>
    </row>
    <row r="535" spans="1:6">
      <c r="A535" s="4">
        <v>2008</v>
      </c>
      <c r="B535" s="5" t="s">
        <v>24</v>
      </c>
      <c r="C535" s="5" t="s">
        <v>36</v>
      </c>
      <c r="D535" s="5" t="s">
        <v>17</v>
      </c>
      <c r="E535" s="5">
        <v>58900</v>
      </c>
      <c r="F535" s="6">
        <v>966.04</v>
      </c>
    </row>
    <row r="536" spans="1:6">
      <c r="A536" s="4">
        <v>2009</v>
      </c>
      <c r="B536" s="5" t="s">
        <v>24</v>
      </c>
      <c r="C536" s="5" t="s">
        <v>36</v>
      </c>
      <c r="D536" s="5" t="s">
        <v>15</v>
      </c>
      <c r="E536" s="5">
        <v>124900</v>
      </c>
      <c r="F536" s="6">
        <v>638.91</v>
      </c>
    </row>
    <row r="537" spans="1:6">
      <c r="A537" s="4">
        <v>2009</v>
      </c>
      <c r="B537" s="5" t="s">
        <v>24</v>
      </c>
      <c r="C537" s="5" t="s">
        <v>36</v>
      </c>
      <c r="D537" s="5" t="s">
        <v>16</v>
      </c>
      <c r="E537" s="5">
        <v>1200</v>
      </c>
      <c r="F537" s="6">
        <v>583.33000000000004</v>
      </c>
    </row>
    <row r="538" spans="1:6">
      <c r="A538" s="4">
        <v>2009</v>
      </c>
      <c r="B538" s="5" t="s">
        <v>24</v>
      </c>
      <c r="C538" s="5" t="s">
        <v>36</v>
      </c>
      <c r="D538" s="5" t="s">
        <v>17</v>
      </c>
      <c r="E538" s="5">
        <v>58500</v>
      </c>
      <c r="F538" s="6">
        <v>911.11</v>
      </c>
    </row>
    <row r="539" spans="1:6">
      <c r="A539" s="4">
        <v>2010</v>
      </c>
      <c r="B539" s="5" t="s">
        <v>24</v>
      </c>
      <c r="C539" s="5" t="s">
        <v>36</v>
      </c>
      <c r="D539" s="5" t="s">
        <v>15</v>
      </c>
      <c r="E539" s="5">
        <v>102100</v>
      </c>
      <c r="F539" s="6">
        <v>661.12</v>
      </c>
    </row>
    <row r="540" spans="1:6">
      <c r="A540" s="4">
        <v>2010</v>
      </c>
      <c r="B540" s="5" t="s">
        <v>24</v>
      </c>
      <c r="C540" s="5" t="s">
        <v>36</v>
      </c>
      <c r="D540" s="5" t="s">
        <v>16</v>
      </c>
      <c r="E540" s="5">
        <v>1200</v>
      </c>
      <c r="F540" s="6">
        <v>666.67</v>
      </c>
    </row>
    <row r="541" spans="1:6">
      <c r="A541" s="4">
        <v>2010</v>
      </c>
      <c r="B541" s="5" t="s">
        <v>24</v>
      </c>
      <c r="C541" s="5" t="s">
        <v>36</v>
      </c>
      <c r="D541" s="5" t="s">
        <v>17</v>
      </c>
      <c r="E541" s="5">
        <v>51500</v>
      </c>
      <c r="F541" s="6">
        <v>790.29</v>
      </c>
    </row>
    <row r="542" spans="1:6">
      <c r="A542" s="4">
        <v>2011</v>
      </c>
      <c r="B542" s="5" t="s">
        <v>24</v>
      </c>
      <c r="C542" s="5" t="s">
        <v>36</v>
      </c>
      <c r="D542" s="5" t="s">
        <v>15</v>
      </c>
      <c r="E542" s="5">
        <v>120400</v>
      </c>
      <c r="F542" s="6">
        <v>1177.74</v>
      </c>
    </row>
    <row r="543" spans="1:6">
      <c r="A543" s="4">
        <v>2011</v>
      </c>
      <c r="B543" s="5" t="s">
        <v>24</v>
      </c>
      <c r="C543" s="5" t="s">
        <v>36</v>
      </c>
      <c r="D543" s="5" t="s">
        <v>16</v>
      </c>
      <c r="E543" s="5">
        <v>1600</v>
      </c>
      <c r="F543" s="6">
        <v>625</v>
      </c>
    </row>
    <row r="544" spans="1:6">
      <c r="A544" s="4">
        <v>2011</v>
      </c>
      <c r="B544" s="5" t="s">
        <v>24</v>
      </c>
      <c r="C544" s="5" t="s">
        <v>36</v>
      </c>
      <c r="D544" s="5" t="s">
        <v>17</v>
      </c>
      <c r="E544" s="5">
        <v>61500</v>
      </c>
      <c r="F544" s="6">
        <v>1352.85</v>
      </c>
    </row>
    <row r="545" spans="1:6">
      <c r="A545" s="4">
        <v>2012</v>
      </c>
      <c r="B545" s="5" t="s">
        <v>24</v>
      </c>
      <c r="C545" s="5" t="s">
        <v>36</v>
      </c>
      <c r="D545" s="5" t="s">
        <v>15</v>
      </c>
      <c r="E545" s="5">
        <v>123510</v>
      </c>
      <c r="F545" s="6">
        <v>1616.47</v>
      </c>
    </row>
    <row r="546" spans="1:6">
      <c r="A546" s="4">
        <v>2012</v>
      </c>
      <c r="B546" s="5" t="s">
        <v>24</v>
      </c>
      <c r="C546" s="5" t="s">
        <v>36</v>
      </c>
      <c r="D546" s="5" t="s">
        <v>16</v>
      </c>
      <c r="E546" s="5">
        <v>1170</v>
      </c>
      <c r="F546" s="6">
        <v>786.32</v>
      </c>
    </row>
    <row r="547" spans="1:6">
      <c r="A547" s="4">
        <v>2012</v>
      </c>
      <c r="B547" s="5" t="s">
        <v>24</v>
      </c>
      <c r="C547" s="5" t="s">
        <v>36</v>
      </c>
      <c r="D547" s="5" t="s">
        <v>17</v>
      </c>
      <c r="E547" s="5">
        <v>49110</v>
      </c>
      <c r="F547" s="6">
        <v>1437.79</v>
      </c>
    </row>
    <row r="548" spans="1:6">
      <c r="A548" s="4">
        <v>2013</v>
      </c>
      <c r="B548" s="5" t="s">
        <v>24</v>
      </c>
      <c r="C548" s="5" t="s">
        <v>36</v>
      </c>
      <c r="D548" s="5" t="s">
        <v>15</v>
      </c>
      <c r="E548" s="5">
        <v>119620</v>
      </c>
      <c r="F548" s="6">
        <v>1789.92</v>
      </c>
    </row>
    <row r="549" spans="1:6">
      <c r="A549" s="4">
        <v>2013</v>
      </c>
      <c r="B549" s="5" t="s">
        <v>24</v>
      </c>
      <c r="C549" s="5" t="s">
        <v>36</v>
      </c>
      <c r="D549" s="5" t="s">
        <v>16</v>
      </c>
      <c r="E549" s="5">
        <v>1140</v>
      </c>
      <c r="F549" s="6">
        <v>973.68</v>
      </c>
    </row>
    <row r="550" spans="1:6">
      <c r="A550" s="4">
        <v>2013</v>
      </c>
      <c r="B550" s="5" t="s">
        <v>24</v>
      </c>
      <c r="C550" s="5" t="s">
        <v>36</v>
      </c>
      <c r="D550" s="5" t="s">
        <v>17</v>
      </c>
      <c r="E550" s="5">
        <v>59880</v>
      </c>
      <c r="F550" s="6">
        <v>515.70000000000005</v>
      </c>
    </row>
    <row r="551" spans="1:6">
      <c r="A551" s="4">
        <v>2014</v>
      </c>
      <c r="B551" s="5" t="s">
        <v>24</v>
      </c>
      <c r="C551" s="5" t="s">
        <v>36</v>
      </c>
      <c r="D551" s="5" t="s">
        <v>15</v>
      </c>
      <c r="E551" s="5">
        <v>136000</v>
      </c>
      <c r="F551" s="6">
        <v>1808.82</v>
      </c>
    </row>
    <row r="552" spans="1:6">
      <c r="A552" s="4">
        <v>2014</v>
      </c>
      <c r="B552" s="5" t="s">
        <v>24</v>
      </c>
      <c r="C552" s="5" t="s">
        <v>36</v>
      </c>
      <c r="D552" s="5" t="s">
        <v>16</v>
      </c>
      <c r="E552" s="5">
        <v>7000</v>
      </c>
      <c r="F552" s="6">
        <v>1714.29</v>
      </c>
    </row>
    <row r="553" spans="1:6">
      <c r="A553" s="4">
        <v>2014</v>
      </c>
      <c r="B553" s="5" t="s">
        <v>24</v>
      </c>
      <c r="C553" s="5" t="s">
        <v>36</v>
      </c>
      <c r="D553" s="5" t="s">
        <v>17</v>
      </c>
      <c r="E553" s="5">
        <v>51000</v>
      </c>
      <c r="F553" s="6">
        <v>764.71</v>
      </c>
    </row>
    <row r="554" spans="1:6">
      <c r="A554" s="4">
        <v>2015</v>
      </c>
      <c r="B554" s="5" t="s">
        <v>24</v>
      </c>
      <c r="C554" s="5" t="s">
        <v>36</v>
      </c>
      <c r="D554" s="5" t="s">
        <v>15</v>
      </c>
      <c r="E554" s="5">
        <v>121000</v>
      </c>
      <c r="F554" s="6">
        <v>947.69</v>
      </c>
    </row>
    <row r="555" spans="1:6">
      <c r="A555" s="4">
        <v>2015</v>
      </c>
      <c r="B555" s="5" t="s">
        <v>24</v>
      </c>
      <c r="C555" s="5" t="s">
        <v>36</v>
      </c>
      <c r="D555" s="5" t="s">
        <v>16</v>
      </c>
      <c r="E555" s="5">
        <v>2000</v>
      </c>
      <c r="F555" s="6">
        <v>1500</v>
      </c>
    </row>
    <row r="556" spans="1:6">
      <c r="A556" s="4">
        <v>2015</v>
      </c>
      <c r="B556" s="5" t="s">
        <v>24</v>
      </c>
      <c r="C556" s="5" t="s">
        <v>36</v>
      </c>
      <c r="D556" s="5" t="s">
        <v>17</v>
      </c>
      <c r="E556" s="5">
        <v>64000</v>
      </c>
      <c r="F556" s="6">
        <v>1000</v>
      </c>
    </row>
    <row r="557" spans="1:6">
      <c r="A557" s="4">
        <v>2016</v>
      </c>
      <c r="B557" s="5" t="s">
        <v>24</v>
      </c>
      <c r="C557" s="5" t="s">
        <v>36</v>
      </c>
      <c r="D557" s="5" t="s">
        <v>15</v>
      </c>
      <c r="E557" s="5">
        <v>126000</v>
      </c>
      <c r="F557" s="6">
        <v>2793.65</v>
      </c>
    </row>
    <row r="558" spans="1:6">
      <c r="A558" s="4">
        <v>2016</v>
      </c>
      <c r="B558" s="5" t="s">
        <v>24</v>
      </c>
      <c r="C558" s="5" t="s">
        <v>36</v>
      </c>
      <c r="D558" s="5" t="s">
        <v>16</v>
      </c>
      <c r="E558" s="5">
        <v>4000</v>
      </c>
      <c r="F558" s="6">
        <v>1500</v>
      </c>
    </row>
    <row r="559" spans="1:6">
      <c r="A559" s="4">
        <v>2016</v>
      </c>
      <c r="B559" s="5" t="s">
        <v>24</v>
      </c>
      <c r="C559" s="5" t="s">
        <v>36</v>
      </c>
      <c r="D559" s="5" t="s">
        <v>17</v>
      </c>
      <c r="E559" s="5">
        <v>65000</v>
      </c>
      <c r="F559" s="6">
        <v>1507.69</v>
      </c>
    </row>
    <row r="560" spans="1:6">
      <c r="A560" s="4">
        <v>2017</v>
      </c>
      <c r="B560" s="5" t="s">
        <v>24</v>
      </c>
      <c r="C560" s="5" t="s">
        <v>36</v>
      </c>
      <c r="D560" s="5" t="s">
        <v>15</v>
      </c>
      <c r="E560" s="5">
        <v>121300</v>
      </c>
      <c r="F560" s="6">
        <v>5159.93</v>
      </c>
    </row>
    <row r="561" spans="1:6">
      <c r="A561" s="4">
        <v>2017</v>
      </c>
      <c r="B561" s="5" t="s">
        <v>24</v>
      </c>
      <c r="C561" s="5" t="s">
        <v>36</v>
      </c>
      <c r="D561" s="5" t="s">
        <v>16</v>
      </c>
      <c r="E561" s="5">
        <v>2180</v>
      </c>
      <c r="F561" s="6">
        <v>834.86</v>
      </c>
    </row>
    <row r="562" spans="1:6">
      <c r="A562" s="4">
        <v>2017</v>
      </c>
      <c r="B562" s="5" t="s">
        <v>24</v>
      </c>
      <c r="C562" s="5" t="s">
        <v>36</v>
      </c>
      <c r="D562" s="5" t="s">
        <v>17</v>
      </c>
      <c r="E562" s="5">
        <v>54300</v>
      </c>
      <c r="F562" s="6">
        <v>1374.95</v>
      </c>
    </row>
    <row r="563" spans="1:6">
      <c r="A563" s="4">
        <v>2008</v>
      </c>
      <c r="B563" s="5" t="s">
        <v>24</v>
      </c>
      <c r="C563" s="5" t="s">
        <v>37</v>
      </c>
      <c r="D563" s="5" t="s">
        <v>15</v>
      </c>
      <c r="E563" s="5">
        <v>122400</v>
      </c>
      <c r="F563" s="6">
        <v>393.06</v>
      </c>
    </row>
    <row r="564" spans="1:6">
      <c r="A564" s="4">
        <v>2008</v>
      </c>
      <c r="B564" s="5" t="s">
        <v>24</v>
      </c>
      <c r="C564" s="5" t="s">
        <v>37</v>
      </c>
      <c r="D564" s="5" t="s">
        <v>16</v>
      </c>
      <c r="E564" s="5">
        <v>37200</v>
      </c>
      <c r="F564" s="6">
        <v>1142.47</v>
      </c>
    </row>
    <row r="565" spans="1:6">
      <c r="A565" s="4">
        <v>2008</v>
      </c>
      <c r="B565" s="5" t="s">
        <v>24</v>
      </c>
      <c r="C565" s="5" t="s">
        <v>37</v>
      </c>
      <c r="D565" s="5" t="s">
        <v>17</v>
      </c>
      <c r="E565" s="5">
        <v>37200</v>
      </c>
      <c r="F565" s="6">
        <v>462.37</v>
      </c>
    </row>
    <row r="566" spans="1:6">
      <c r="A566" s="4">
        <v>2009</v>
      </c>
      <c r="B566" s="5" t="s">
        <v>24</v>
      </c>
      <c r="C566" s="5" t="s">
        <v>37</v>
      </c>
      <c r="D566" s="5" t="s">
        <v>15</v>
      </c>
      <c r="E566" s="5">
        <v>116400</v>
      </c>
      <c r="F566" s="6">
        <v>630.58000000000004</v>
      </c>
    </row>
    <row r="567" spans="1:6">
      <c r="A567" s="4">
        <v>2009</v>
      </c>
      <c r="B567" s="5" t="s">
        <v>24</v>
      </c>
      <c r="C567" s="5" t="s">
        <v>37</v>
      </c>
      <c r="D567" s="5" t="s">
        <v>16</v>
      </c>
      <c r="E567" s="5">
        <v>35700</v>
      </c>
      <c r="F567" s="6">
        <v>991.6</v>
      </c>
    </row>
    <row r="568" spans="1:6">
      <c r="A568" s="4">
        <v>2009</v>
      </c>
      <c r="B568" s="5" t="s">
        <v>24</v>
      </c>
      <c r="C568" s="5" t="s">
        <v>37</v>
      </c>
      <c r="D568" s="5" t="s">
        <v>17</v>
      </c>
      <c r="E568" s="5">
        <v>35700</v>
      </c>
      <c r="F568" s="6">
        <v>509.8</v>
      </c>
    </row>
    <row r="569" spans="1:6">
      <c r="A569" s="4">
        <v>2010</v>
      </c>
      <c r="B569" s="5" t="s">
        <v>24</v>
      </c>
      <c r="C569" s="5" t="s">
        <v>37</v>
      </c>
      <c r="D569" s="5" t="s">
        <v>15</v>
      </c>
      <c r="E569" s="5">
        <v>102500</v>
      </c>
      <c r="F569" s="6">
        <v>890.73</v>
      </c>
    </row>
    <row r="570" spans="1:6">
      <c r="A570" s="4">
        <v>2010</v>
      </c>
      <c r="B570" s="5" t="s">
        <v>24</v>
      </c>
      <c r="C570" s="5" t="s">
        <v>37</v>
      </c>
      <c r="D570" s="5" t="s">
        <v>16</v>
      </c>
      <c r="E570" s="5">
        <v>35200</v>
      </c>
      <c r="F570" s="6">
        <v>1139.2</v>
      </c>
    </row>
    <row r="571" spans="1:6">
      <c r="A571" s="4">
        <v>2010</v>
      </c>
      <c r="B571" s="5" t="s">
        <v>24</v>
      </c>
      <c r="C571" s="5" t="s">
        <v>37</v>
      </c>
      <c r="D571" s="5" t="s">
        <v>17</v>
      </c>
      <c r="E571" s="5">
        <v>33800</v>
      </c>
      <c r="F571" s="6">
        <v>428.99</v>
      </c>
    </row>
    <row r="572" spans="1:6">
      <c r="A572" s="4">
        <v>2011</v>
      </c>
      <c r="B572" s="5" t="s">
        <v>24</v>
      </c>
      <c r="C572" s="5" t="s">
        <v>37</v>
      </c>
      <c r="D572" s="5" t="s">
        <v>15</v>
      </c>
      <c r="E572" s="5">
        <v>87800</v>
      </c>
      <c r="F572" s="6">
        <v>962.41</v>
      </c>
    </row>
    <row r="573" spans="1:6">
      <c r="A573" s="4">
        <v>2011</v>
      </c>
      <c r="B573" s="5" t="s">
        <v>24</v>
      </c>
      <c r="C573" s="5" t="s">
        <v>37</v>
      </c>
      <c r="D573" s="5" t="s">
        <v>16</v>
      </c>
      <c r="E573" s="5">
        <v>35900</v>
      </c>
      <c r="F573" s="6">
        <v>885.79</v>
      </c>
    </row>
    <row r="574" spans="1:6">
      <c r="A574" s="4">
        <v>2011</v>
      </c>
      <c r="B574" s="5" t="s">
        <v>24</v>
      </c>
      <c r="C574" s="5" t="s">
        <v>37</v>
      </c>
      <c r="D574" s="5" t="s">
        <v>17</v>
      </c>
      <c r="E574" s="5">
        <v>42000</v>
      </c>
      <c r="F574" s="6">
        <v>611.9</v>
      </c>
    </row>
    <row r="575" spans="1:6">
      <c r="A575" s="4">
        <v>2012</v>
      </c>
      <c r="B575" s="5" t="s">
        <v>24</v>
      </c>
      <c r="C575" s="5" t="s">
        <v>37</v>
      </c>
      <c r="D575" s="5" t="s">
        <v>15</v>
      </c>
      <c r="E575" s="5">
        <v>115750</v>
      </c>
      <c r="F575" s="6">
        <v>2058.23</v>
      </c>
    </row>
    <row r="576" spans="1:6">
      <c r="A576" s="4">
        <v>2012</v>
      </c>
      <c r="B576" s="5" t="s">
        <v>24</v>
      </c>
      <c r="C576" s="5" t="s">
        <v>37</v>
      </c>
      <c r="D576" s="5" t="s">
        <v>16</v>
      </c>
      <c r="E576" s="5">
        <v>34470</v>
      </c>
      <c r="F576" s="6">
        <v>2042.65</v>
      </c>
    </row>
    <row r="577" spans="1:6">
      <c r="A577" s="4">
        <v>2012</v>
      </c>
      <c r="B577" s="5" t="s">
        <v>24</v>
      </c>
      <c r="C577" s="5" t="s">
        <v>37</v>
      </c>
      <c r="D577" s="5" t="s">
        <v>17</v>
      </c>
      <c r="E577" s="5">
        <v>32860</v>
      </c>
      <c r="F577" s="6">
        <v>661.59</v>
      </c>
    </row>
    <row r="578" spans="1:6">
      <c r="A578" s="4">
        <v>2013</v>
      </c>
      <c r="B578" s="5" t="s">
        <v>24</v>
      </c>
      <c r="C578" s="5" t="s">
        <v>37</v>
      </c>
      <c r="D578" s="5" t="s">
        <v>15</v>
      </c>
      <c r="E578" s="5">
        <v>116250</v>
      </c>
      <c r="F578" s="6">
        <v>1485.59</v>
      </c>
    </row>
    <row r="579" spans="1:6">
      <c r="A579" s="4">
        <v>2013</v>
      </c>
      <c r="B579" s="5" t="s">
        <v>24</v>
      </c>
      <c r="C579" s="5" t="s">
        <v>37</v>
      </c>
      <c r="D579" s="5" t="s">
        <v>16</v>
      </c>
      <c r="E579" s="5">
        <v>34200</v>
      </c>
      <c r="F579" s="6">
        <v>1704.97</v>
      </c>
    </row>
    <row r="580" spans="1:6">
      <c r="A580" s="4">
        <v>2013</v>
      </c>
      <c r="B580" s="5" t="s">
        <v>24</v>
      </c>
      <c r="C580" s="5" t="s">
        <v>37</v>
      </c>
      <c r="D580" s="5" t="s">
        <v>17</v>
      </c>
      <c r="E580" s="5">
        <v>33540</v>
      </c>
      <c r="F580" s="6">
        <v>740.31</v>
      </c>
    </row>
    <row r="581" spans="1:6">
      <c r="A581" s="4">
        <v>2014</v>
      </c>
      <c r="B581" s="5" t="s">
        <v>24</v>
      </c>
      <c r="C581" s="5" t="s">
        <v>37</v>
      </c>
      <c r="D581" s="5" t="s">
        <v>15</v>
      </c>
      <c r="E581" s="5">
        <v>100000</v>
      </c>
      <c r="F581" s="6">
        <v>1260</v>
      </c>
    </row>
    <row r="582" spans="1:6">
      <c r="A582" s="4">
        <v>2014</v>
      </c>
      <c r="B582" s="5" t="s">
        <v>24</v>
      </c>
      <c r="C582" s="5" t="s">
        <v>37</v>
      </c>
      <c r="D582" s="5" t="s">
        <v>16</v>
      </c>
      <c r="E582" s="5">
        <v>39000</v>
      </c>
      <c r="F582" s="6">
        <v>1820.51</v>
      </c>
    </row>
    <row r="583" spans="1:6">
      <c r="A583" s="4">
        <v>2014</v>
      </c>
      <c r="B583" s="5" t="s">
        <v>24</v>
      </c>
      <c r="C583" s="5" t="s">
        <v>37</v>
      </c>
      <c r="D583" s="5" t="s">
        <v>17</v>
      </c>
      <c r="E583" s="5">
        <v>48000</v>
      </c>
      <c r="F583" s="6">
        <v>666.67</v>
      </c>
    </row>
    <row r="584" spans="1:6">
      <c r="A584" s="4">
        <v>2015</v>
      </c>
      <c r="B584" s="5" t="s">
        <v>24</v>
      </c>
      <c r="C584" s="5" t="s">
        <v>37</v>
      </c>
      <c r="D584" s="5" t="s">
        <v>15</v>
      </c>
      <c r="E584" s="5">
        <v>118000</v>
      </c>
      <c r="F584" s="6">
        <v>1163.81</v>
      </c>
    </row>
    <row r="585" spans="1:6">
      <c r="A585" s="4">
        <v>2015</v>
      </c>
      <c r="B585" s="5" t="s">
        <v>24</v>
      </c>
      <c r="C585" s="5" t="s">
        <v>37</v>
      </c>
      <c r="D585" s="5" t="s">
        <v>16</v>
      </c>
      <c r="E585" s="5">
        <v>49000</v>
      </c>
      <c r="F585" s="6">
        <v>1755.1</v>
      </c>
    </row>
    <row r="586" spans="1:6">
      <c r="A586" s="4">
        <v>2015</v>
      </c>
      <c r="B586" s="5" t="s">
        <v>24</v>
      </c>
      <c r="C586" s="5" t="s">
        <v>37</v>
      </c>
      <c r="D586" s="5" t="s">
        <v>17</v>
      </c>
      <c r="E586" s="5">
        <v>63000</v>
      </c>
      <c r="F586" s="6">
        <v>1079.3699999999999</v>
      </c>
    </row>
    <row r="587" spans="1:6">
      <c r="A587" s="4">
        <v>2016</v>
      </c>
      <c r="B587" s="5" t="s">
        <v>24</v>
      </c>
      <c r="C587" s="5" t="s">
        <v>37</v>
      </c>
      <c r="D587" s="5" t="s">
        <v>15</v>
      </c>
      <c r="E587" s="5">
        <v>118000</v>
      </c>
      <c r="F587" s="6">
        <v>2949.15</v>
      </c>
    </row>
    <row r="588" spans="1:6">
      <c r="A588" s="4">
        <v>2016</v>
      </c>
      <c r="B588" s="5" t="s">
        <v>24</v>
      </c>
      <c r="C588" s="5" t="s">
        <v>37</v>
      </c>
      <c r="D588" s="5" t="s">
        <v>16</v>
      </c>
      <c r="E588" s="5">
        <v>46000</v>
      </c>
      <c r="F588" s="6">
        <v>2500</v>
      </c>
    </row>
    <row r="589" spans="1:6">
      <c r="A589" s="4">
        <v>2016</v>
      </c>
      <c r="B589" s="5" t="s">
        <v>24</v>
      </c>
      <c r="C589" s="5" t="s">
        <v>37</v>
      </c>
      <c r="D589" s="5" t="s">
        <v>17</v>
      </c>
      <c r="E589" s="5">
        <v>65000</v>
      </c>
      <c r="F589" s="6">
        <v>1276.92</v>
      </c>
    </row>
    <row r="590" spans="1:6">
      <c r="A590" s="4">
        <v>2017</v>
      </c>
      <c r="B590" s="5" t="s">
        <v>24</v>
      </c>
      <c r="C590" s="5" t="s">
        <v>37</v>
      </c>
      <c r="D590" s="5" t="s">
        <v>15</v>
      </c>
      <c r="E590" s="5">
        <v>113950</v>
      </c>
      <c r="F590" s="6">
        <v>2049.14</v>
      </c>
    </row>
    <row r="591" spans="1:6">
      <c r="A591" s="4">
        <v>2017</v>
      </c>
      <c r="B591" s="5" t="s">
        <v>24</v>
      </c>
      <c r="C591" s="5" t="s">
        <v>37</v>
      </c>
      <c r="D591" s="5" t="s">
        <v>16</v>
      </c>
      <c r="E591" s="5">
        <v>38100</v>
      </c>
      <c r="F591" s="6">
        <v>2625.2</v>
      </c>
    </row>
    <row r="592" spans="1:6">
      <c r="A592" s="4">
        <v>2017</v>
      </c>
      <c r="B592" s="5" t="s">
        <v>24</v>
      </c>
      <c r="C592" s="5" t="s">
        <v>37</v>
      </c>
      <c r="D592" s="5" t="s">
        <v>17</v>
      </c>
      <c r="E592" s="5">
        <v>66600</v>
      </c>
      <c r="F592" s="6">
        <v>1151.6500000000001</v>
      </c>
    </row>
    <row r="593" spans="1:6">
      <c r="A593" s="4">
        <v>2008</v>
      </c>
      <c r="B593" s="5" t="s">
        <v>24</v>
      </c>
      <c r="C593" s="5" t="s">
        <v>38</v>
      </c>
      <c r="D593" s="5" t="s">
        <v>15</v>
      </c>
      <c r="E593" s="5">
        <v>90300</v>
      </c>
      <c r="F593" s="6">
        <v>432</v>
      </c>
    </row>
    <row r="594" spans="1:6">
      <c r="A594" s="4">
        <v>2008</v>
      </c>
      <c r="B594" s="5" t="s">
        <v>24</v>
      </c>
      <c r="C594" s="5" t="s">
        <v>38</v>
      </c>
      <c r="D594" s="5" t="s">
        <v>16</v>
      </c>
      <c r="E594" s="5">
        <v>800</v>
      </c>
      <c r="F594" s="6">
        <v>750</v>
      </c>
    </row>
    <row r="595" spans="1:6">
      <c r="A595" s="4">
        <v>2008</v>
      </c>
      <c r="B595" s="5" t="s">
        <v>24</v>
      </c>
      <c r="C595" s="5" t="s">
        <v>38</v>
      </c>
      <c r="D595" s="5" t="s">
        <v>17</v>
      </c>
      <c r="E595" s="5">
        <v>92300</v>
      </c>
      <c r="F595" s="6">
        <v>522.21</v>
      </c>
    </row>
    <row r="596" spans="1:6">
      <c r="A596" s="4">
        <v>2009</v>
      </c>
      <c r="B596" s="5" t="s">
        <v>24</v>
      </c>
      <c r="C596" s="5" t="s">
        <v>38</v>
      </c>
      <c r="D596" s="5" t="s">
        <v>15</v>
      </c>
      <c r="E596" s="5">
        <v>82600</v>
      </c>
      <c r="F596" s="6">
        <v>647.70000000000005</v>
      </c>
    </row>
    <row r="597" spans="1:6">
      <c r="A597" s="4">
        <v>2009</v>
      </c>
      <c r="B597" s="5" t="s">
        <v>24</v>
      </c>
      <c r="C597" s="5" t="s">
        <v>38</v>
      </c>
      <c r="D597" s="5" t="s">
        <v>16</v>
      </c>
      <c r="E597" s="5">
        <v>800</v>
      </c>
      <c r="F597" s="6">
        <v>625</v>
      </c>
    </row>
    <row r="598" spans="1:6">
      <c r="A598" s="4">
        <v>2009</v>
      </c>
      <c r="B598" s="5" t="s">
        <v>24</v>
      </c>
      <c r="C598" s="5" t="s">
        <v>38</v>
      </c>
      <c r="D598" s="5" t="s">
        <v>17</v>
      </c>
      <c r="E598" s="5">
        <v>90500</v>
      </c>
      <c r="F598" s="6">
        <v>617.67999999999995</v>
      </c>
    </row>
    <row r="599" spans="1:6">
      <c r="A599" s="4">
        <v>2010</v>
      </c>
      <c r="B599" s="5" t="s">
        <v>24</v>
      </c>
      <c r="C599" s="5" t="s">
        <v>38</v>
      </c>
      <c r="D599" s="5" t="s">
        <v>15</v>
      </c>
      <c r="E599" s="5">
        <v>71700</v>
      </c>
      <c r="F599" s="6">
        <v>1036.26</v>
      </c>
    </row>
    <row r="600" spans="1:6">
      <c r="A600" s="4">
        <v>2010</v>
      </c>
      <c r="B600" s="5" t="s">
        <v>24</v>
      </c>
      <c r="C600" s="5" t="s">
        <v>38</v>
      </c>
      <c r="D600" s="5" t="s">
        <v>16</v>
      </c>
      <c r="E600" s="5">
        <v>700</v>
      </c>
      <c r="F600" s="6">
        <v>857.14</v>
      </c>
    </row>
    <row r="601" spans="1:6">
      <c r="A601" s="4">
        <v>2010</v>
      </c>
      <c r="B601" s="5" t="s">
        <v>24</v>
      </c>
      <c r="C601" s="5" t="s">
        <v>38</v>
      </c>
      <c r="D601" s="5" t="s">
        <v>17</v>
      </c>
      <c r="E601" s="5">
        <v>74100</v>
      </c>
      <c r="F601" s="6">
        <v>434.55</v>
      </c>
    </row>
    <row r="602" spans="1:6">
      <c r="A602" s="4">
        <v>2011</v>
      </c>
      <c r="B602" s="5" t="s">
        <v>24</v>
      </c>
      <c r="C602" s="5" t="s">
        <v>38</v>
      </c>
      <c r="D602" s="5" t="s">
        <v>15</v>
      </c>
      <c r="E602" s="5">
        <v>82400</v>
      </c>
      <c r="F602" s="6">
        <v>1649.27</v>
      </c>
    </row>
    <row r="603" spans="1:6">
      <c r="A603" s="4">
        <v>2011</v>
      </c>
      <c r="B603" s="5" t="s">
        <v>24</v>
      </c>
      <c r="C603" s="5" t="s">
        <v>38</v>
      </c>
      <c r="D603" s="5" t="s">
        <v>16</v>
      </c>
      <c r="E603" s="5">
        <v>800</v>
      </c>
      <c r="F603" s="6">
        <v>750</v>
      </c>
    </row>
    <row r="604" spans="1:6">
      <c r="A604" s="4">
        <v>2011</v>
      </c>
      <c r="B604" s="5" t="s">
        <v>24</v>
      </c>
      <c r="C604" s="5" t="s">
        <v>38</v>
      </c>
      <c r="D604" s="5" t="s">
        <v>17</v>
      </c>
      <c r="E604" s="5">
        <v>95300</v>
      </c>
      <c r="F604" s="6">
        <v>597.05999999999995</v>
      </c>
    </row>
    <row r="605" spans="1:6">
      <c r="A605" s="4">
        <v>2012</v>
      </c>
      <c r="B605" s="5" t="s">
        <v>24</v>
      </c>
      <c r="C605" s="5" t="s">
        <v>38</v>
      </c>
      <c r="D605" s="5" t="s">
        <v>15</v>
      </c>
      <c r="E605" s="5">
        <v>85380</v>
      </c>
      <c r="F605" s="6">
        <v>2315.1799999999998</v>
      </c>
    </row>
    <row r="606" spans="1:6">
      <c r="A606" s="4">
        <v>2012</v>
      </c>
      <c r="B606" s="5" t="s">
        <v>24</v>
      </c>
      <c r="C606" s="5" t="s">
        <v>38</v>
      </c>
      <c r="D606" s="5" t="s">
        <v>16</v>
      </c>
      <c r="E606" s="5">
        <v>840</v>
      </c>
      <c r="F606" s="6">
        <v>1464.29</v>
      </c>
    </row>
    <row r="607" spans="1:6">
      <c r="A607" s="4">
        <v>2012</v>
      </c>
      <c r="B607" s="5" t="s">
        <v>24</v>
      </c>
      <c r="C607" s="5" t="s">
        <v>38</v>
      </c>
      <c r="D607" s="5" t="s">
        <v>17</v>
      </c>
      <c r="E607" s="5">
        <v>78130</v>
      </c>
      <c r="F607" s="6">
        <v>517.85</v>
      </c>
    </row>
    <row r="608" spans="1:6">
      <c r="A608" s="4">
        <v>2013</v>
      </c>
      <c r="B608" s="5" t="s">
        <v>24</v>
      </c>
      <c r="C608" s="5" t="s">
        <v>38</v>
      </c>
      <c r="D608" s="5" t="s">
        <v>15</v>
      </c>
      <c r="E608" s="5">
        <v>82070</v>
      </c>
      <c r="F608" s="6">
        <v>2297.5500000000002</v>
      </c>
    </row>
    <row r="609" spans="1:6">
      <c r="A609" s="4">
        <v>2013</v>
      </c>
      <c r="B609" s="5" t="s">
        <v>24</v>
      </c>
      <c r="C609" s="5" t="s">
        <v>38</v>
      </c>
      <c r="D609" s="5" t="s">
        <v>16</v>
      </c>
      <c r="E609" s="5">
        <v>770</v>
      </c>
      <c r="F609" s="6">
        <v>701.3</v>
      </c>
    </row>
    <row r="610" spans="1:6">
      <c r="A610" s="4">
        <v>2013</v>
      </c>
      <c r="B610" s="5" t="s">
        <v>24</v>
      </c>
      <c r="C610" s="5" t="s">
        <v>38</v>
      </c>
      <c r="D610" s="5" t="s">
        <v>17</v>
      </c>
      <c r="E610" s="5">
        <v>93140</v>
      </c>
      <c r="F610" s="6">
        <v>452.65</v>
      </c>
    </row>
    <row r="611" spans="1:6">
      <c r="A611" s="4">
        <v>2014</v>
      </c>
      <c r="B611" s="5" t="s">
        <v>24</v>
      </c>
      <c r="C611" s="5" t="s">
        <v>38</v>
      </c>
      <c r="D611" s="5" t="s">
        <v>15</v>
      </c>
      <c r="E611" s="5">
        <v>104000</v>
      </c>
      <c r="F611" s="6">
        <v>1935.87</v>
      </c>
    </row>
    <row r="612" spans="1:6">
      <c r="A612" s="4">
        <v>2014</v>
      </c>
      <c r="B612" s="5" t="s">
        <v>24</v>
      </c>
      <c r="C612" s="5" t="s">
        <v>38</v>
      </c>
      <c r="D612" s="5" t="s">
        <v>16</v>
      </c>
      <c r="E612" s="5">
        <v>17000</v>
      </c>
      <c r="F612" s="6">
        <v>1411.76</v>
      </c>
    </row>
    <row r="613" spans="1:6">
      <c r="A613" s="4">
        <v>2014</v>
      </c>
      <c r="B613" s="5" t="s">
        <v>24</v>
      </c>
      <c r="C613" s="5" t="s">
        <v>38</v>
      </c>
      <c r="D613" s="5" t="s">
        <v>17</v>
      </c>
      <c r="E613" s="5">
        <v>68000</v>
      </c>
      <c r="F613" s="6">
        <v>926.47</v>
      </c>
    </row>
    <row r="614" spans="1:6">
      <c r="A614" s="4">
        <v>2015</v>
      </c>
      <c r="B614" s="5" t="s">
        <v>24</v>
      </c>
      <c r="C614" s="5" t="s">
        <v>38</v>
      </c>
      <c r="D614" s="5" t="s">
        <v>15</v>
      </c>
      <c r="E614" s="5">
        <v>104000</v>
      </c>
      <c r="F614" s="6">
        <v>2288.46</v>
      </c>
    </row>
    <row r="615" spans="1:6">
      <c r="A615" s="4">
        <v>2015</v>
      </c>
      <c r="B615" s="5" t="s">
        <v>24</v>
      </c>
      <c r="C615" s="5" t="s">
        <v>38</v>
      </c>
      <c r="D615" s="5" t="s">
        <v>16</v>
      </c>
      <c r="E615" s="5">
        <v>3000</v>
      </c>
      <c r="F615" s="6">
        <v>2000</v>
      </c>
    </row>
    <row r="616" spans="1:6">
      <c r="A616" s="4">
        <v>2015</v>
      </c>
      <c r="B616" s="5" t="s">
        <v>24</v>
      </c>
      <c r="C616" s="5" t="s">
        <v>38</v>
      </c>
      <c r="D616" s="5" t="s">
        <v>17</v>
      </c>
      <c r="E616" s="5">
        <v>109000</v>
      </c>
      <c r="F616" s="6">
        <v>1165.1400000000001</v>
      </c>
    </row>
    <row r="617" spans="1:6">
      <c r="A617" s="4">
        <v>2016</v>
      </c>
      <c r="B617" s="5" t="s">
        <v>24</v>
      </c>
      <c r="C617" s="5" t="s">
        <v>38</v>
      </c>
      <c r="D617" s="5" t="s">
        <v>15</v>
      </c>
      <c r="E617" s="5">
        <v>120000</v>
      </c>
      <c r="F617" s="6">
        <v>3277.75</v>
      </c>
    </row>
    <row r="618" spans="1:6">
      <c r="A618" s="4">
        <v>2016</v>
      </c>
      <c r="B618" s="5" t="s">
        <v>24</v>
      </c>
      <c r="C618" s="5" t="s">
        <v>38</v>
      </c>
      <c r="D618" s="5" t="s">
        <v>17</v>
      </c>
      <c r="E618" s="5">
        <v>120000</v>
      </c>
      <c r="F618" s="6">
        <v>1750</v>
      </c>
    </row>
    <row r="619" spans="1:6">
      <c r="A619" s="4">
        <v>2017</v>
      </c>
      <c r="B619" s="5" t="s">
        <v>24</v>
      </c>
      <c r="C619" s="5" t="s">
        <v>38</v>
      </c>
      <c r="D619" s="5" t="s">
        <v>15</v>
      </c>
      <c r="E619" s="5">
        <v>132000</v>
      </c>
      <c r="F619" s="6">
        <v>2460.61</v>
      </c>
    </row>
    <row r="620" spans="1:6">
      <c r="A620" s="4">
        <v>2017</v>
      </c>
      <c r="B620" s="5" t="s">
        <v>24</v>
      </c>
      <c r="C620" s="5" t="s">
        <v>38</v>
      </c>
      <c r="D620" s="5" t="s">
        <v>16</v>
      </c>
      <c r="E620" s="5">
        <v>4200</v>
      </c>
      <c r="F620" s="6">
        <v>1735.71</v>
      </c>
    </row>
    <row r="621" spans="1:6">
      <c r="A621" s="4">
        <v>2017</v>
      </c>
      <c r="B621" s="5" t="s">
        <v>24</v>
      </c>
      <c r="C621" s="5" t="s">
        <v>38</v>
      </c>
      <c r="D621" s="5" t="s">
        <v>17</v>
      </c>
      <c r="E621" s="5">
        <v>116000</v>
      </c>
      <c r="F621" s="6">
        <v>1476.98</v>
      </c>
    </row>
    <row r="622" spans="1:6">
      <c r="A622" s="4">
        <v>2008</v>
      </c>
      <c r="B622" s="5" t="s">
        <v>24</v>
      </c>
      <c r="C622" s="5" t="s">
        <v>39</v>
      </c>
      <c r="D622" s="5" t="s">
        <v>15</v>
      </c>
      <c r="E622" s="5">
        <v>253000</v>
      </c>
      <c r="F622" s="6">
        <v>592.73</v>
      </c>
    </row>
    <row r="623" spans="1:6">
      <c r="A623" s="4">
        <v>2008</v>
      </c>
      <c r="B623" s="5" t="s">
        <v>24</v>
      </c>
      <c r="C623" s="5" t="s">
        <v>39</v>
      </c>
      <c r="D623" s="5" t="s">
        <v>16</v>
      </c>
      <c r="E623" s="5">
        <v>34900</v>
      </c>
      <c r="F623" s="6">
        <v>808.02</v>
      </c>
    </row>
    <row r="624" spans="1:6">
      <c r="A624" s="4">
        <v>2008</v>
      </c>
      <c r="B624" s="5" t="s">
        <v>24</v>
      </c>
      <c r="C624" s="5" t="s">
        <v>39</v>
      </c>
      <c r="D624" s="5" t="s">
        <v>17</v>
      </c>
      <c r="E624" s="5">
        <v>13000</v>
      </c>
      <c r="F624" s="6">
        <v>407.69</v>
      </c>
    </row>
    <row r="625" spans="1:6">
      <c r="A625" s="4">
        <v>2009</v>
      </c>
      <c r="B625" s="5" t="s">
        <v>24</v>
      </c>
      <c r="C625" s="5" t="s">
        <v>39</v>
      </c>
      <c r="D625" s="5" t="s">
        <v>15</v>
      </c>
      <c r="E625" s="5">
        <v>236000</v>
      </c>
      <c r="F625" s="6">
        <v>702.97</v>
      </c>
    </row>
    <row r="626" spans="1:6">
      <c r="A626" s="4">
        <v>2009</v>
      </c>
      <c r="B626" s="5" t="s">
        <v>24</v>
      </c>
      <c r="C626" s="5" t="s">
        <v>39</v>
      </c>
      <c r="D626" s="5" t="s">
        <v>16</v>
      </c>
      <c r="E626" s="5">
        <v>32900</v>
      </c>
      <c r="F626" s="6">
        <v>574.47</v>
      </c>
    </row>
    <row r="627" spans="1:6">
      <c r="A627" s="4">
        <v>2009</v>
      </c>
      <c r="B627" s="5" t="s">
        <v>24</v>
      </c>
      <c r="C627" s="5" t="s">
        <v>39</v>
      </c>
      <c r="D627" s="5" t="s">
        <v>17</v>
      </c>
      <c r="E627" s="5">
        <v>14100</v>
      </c>
      <c r="F627" s="6">
        <v>432.62</v>
      </c>
    </row>
    <row r="628" spans="1:6">
      <c r="A628" s="4">
        <v>2010</v>
      </c>
      <c r="B628" s="5" t="s">
        <v>24</v>
      </c>
      <c r="C628" s="5" t="s">
        <v>39</v>
      </c>
      <c r="D628" s="5" t="s">
        <v>15</v>
      </c>
      <c r="E628" s="5">
        <v>236600</v>
      </c>
      <c r="F628" s="6">
        <v>959.85</v>
      </c>
    </row>
    <row r="629" spans="1:6">
      <c r="A629" s="4">
        <v>2010</v>
      </c>
      <c r="B629" s="5" t="s">
        <v>24</v>
      </c>
      <c r="C629" s="5" t="s">
        <v>39</v>
      </c>
      <c r="D629" s="5" t="s">
        <v>16</v>
      </c>
      <c r="E629" s="5">
        <v>32800</v>
      </c>
      <c r="F629" s="6">
        <v>853.66</v>
      </c>
    </row>
    <row r="630" spans="1:6">
      <c r="A630" s="4">
        <v>2010</v>
      </c>
      <c r="B630" s="5" t="s">
        <v>24</v>
      </c>
      <c r="C630" s="5" t="s">
        <v>39</v>
      </c>
      <c r="D630" s="5" t="s">
        <v>17</v>
      </c>
      <c r="E630" s="5">
        <v>13300</v>
      </c>
      <c r="F630" s="6">
        <v>323.31</v>
      </c>
    </row>
    <row r="631" spans="1:6">
      <c r="A631" s="4">
        <v>2011</v>
      </c>
      <c r="B631" s="5" t="s">
        <v>24</v>
      </c>
      <c r="C631" s="5" t="s">
        <v>39</v>
      </c>
      <c r="D631" s="5" t="s">
        <v>15</v>
      </c>
      <c r="E631" s="5">
        <v>258600</v>
      </c>
      <c r="F631" s="6">
        <v>1367.75</v>
      </c>
    </row>
    <row r="632" spans="1:6">
      <c r="A632" s="4">
        <v>2011</v>
      </c>
      <c r="B632" s="5" t="s">
        <v>24</v>
      </c>
      <c r="C632" s="5" t="s">
        <v>39</v>
      </c>
      <c r="D632" s="5" t="s">
        <v>16</v>
      </c>
      <c r="E632" s="5">
        <v>35100</v>
      </c>
      <c r="F632" s="6">
        <v>709.4</v>
      </c>
    </row>
    <row r="633" spans="1:6">
      <c r="A633" s="4">
        <v>2011</v>
      </c>
      <c r="B633" s="5" t="s">
        <v>24</v>
      </c>
      <c r="C633" s="5" t="s">
        <v>39</v>
      </c>
      <c r="D633" s="5" t="s">
        <v>17</v>
      </c>
      <c r="E633" s="5">
        <v>17500</v>
      </c>
      <c r="F633" s="6">
        <v>468.57</v>
      </c>
    </row>
    <row r="634" spans="1:6">
      <c r="A634" s="4">
        <v>2011</v>
      </c>
      <c r="B634" s="5" t="s">
        <v>24</v>
      </c>
      <c r="C634" s="5" t="s">
        <v>39</v>
      </c>
      <c r="D634" s="5" t="s">
        <v>18</v>
      </c>
      <c r="E634" s="5">
        <v>20</v>
      </c>
      <c r="F634" s="6">
        <v>423.53</v>
      </c>
    </row>
    <row r="635" spans="1:6">
      <c r="A635" s="4">
        <v>2012</v>
      </c>
      <c r="B635" s="5" t="s">
        <v>24</v>
      </c>
      <c r="C635" s="5" t="s">
        <v>39</v>
      </c>
      <c r="D635" s="5" t="s">
        <v>15</v>
      </c>
      <c r="E635" s="5">
        <v>257730</v>
      </c>
      <c r="F635" s="6">
        <v>1489.54</v>
      </c>
    </row>
    <row r="636" spans="1:6">
      <c r="A636" s="4">
        <v>2012</v>
      </c>
      <c r="B636" s="5" t="s">
        <v>24</v>
      </c>
      <c r="C636" s="5" t="s">
        <v>39</v>
      </c>
      <c r="D636" s="5" t="s">
        <v>16</v>
      </c>
      <c r="E636" s="5">
        <v>31780</v>
      </c>
      <c r="F636" s="6">
        <v>1491.82</v>
      </c>
    </row>
    <row r="637" spans="1:6">
      <c r="A637" s="4">
        <v>2012</v>
      </c>
      <c r="B637" s="5" t="s">
        <v>24</v>
      </c>
      <c r="C637" s="5" t="s">
        <v>39</v>
      </c>
      <c r="D637" s="5" t="s">
        <v>17</v>
      </c>
      <c r="E637" s="5">
        <v>15360</v>
      </c>
      <c r="F637" s="6">
        <v>649.09</v>
      </c>
    </row>
    <row r="638" spans="1:6">
      <c r="A638" s="4">
        <v>2013</v>
      </c>
      <c r="B638" s="5" t="s">
        <v>24</v>
      </c>
      <c r="C638" s="5" t="s">
        <v>39</v>
      </c>
      <c r="D638" s="5" t="s">
        <v>15</v>
      </c>
      <c r="E638" s="5">
        <v>257180</v>
      </c>
      <c r="F638" s="6">
        <v>1885.37</v>
      </c>
    </row>
    <row r="639" spans="1:6">
      <c r="A639" s="4">
        <v>2013</v>
      </c>
      <c r="B639" s="5" t="s">
        <v>24</v>
      </c>
      <c r="C639" s="5" t="s">
        <v>39</v>
      </c>
      <c r="D639" s="5" t="s">
        <v>16</v>
      </c>
      <c r="E639" s="5">
        <v>31460</v>
      </c>
      <c r="F639" s="6">
        <v>1414.18</v>
      </c>
    </row>
    <row r="640" spans="1:6">
      <c r="A640" s="4">
        <v>2013</v>
      </c>
      <c r="B640" s="5" t="s">
        <v>24</v>
      </c>
      <c r="C640" s="5" t="s">
        <v>39</v>
      </c>
      <c r="D640" s="5" t="s">
        <v>17</v>
      </c>
      <c r="E640" s="5">
        <v>25510</v>
      </c>
      <c r="F640" s="6">
        <v>708.35</v>
      </c>
    </row>
    <row r="641" spans="1:6">
      <c r="A641" s="4">
        <v>2014</v>
      </c>
      <c r="B641" s="5" t="s">
        <v>24</v>
      </c>
      <c r="C641" s="5" t="s">
        <v>39</v>
      </c>
      <c r="D641" s="5" t="s">
        <v>15</v>
      </c>
      <c r="E641" s="5">
        <v>269000</v>
      </c>
      <c r="F641" s="6">
        <v>1898.4</v>
      </c>
    </row>
    <row r="642" spans="1:6">
      <c r="A642" s="4">
        <v>2014</v>
      </c>
      <c r="B642" s="5" t="s">
        <v>24</v>
      </c>
      <c r="C642" s="5" t="s">
        <v>39</v>
      </c>
      <c r="D642" s="5" t="s">
        <v>16</v>
      </c>
      <c r="E642" s="5">
        <v>51000</v>
      </c>
      <c r="F642" s="6">
        <v>1549.02</v>
      </c>
    </row>
    <row r="643" spans="1:6">
      <c r="A643" s="4">
        <v>2014</v>
      </c>
      <c r="B643" s="5" t="s">
        <v>24</v>
      </c>
      <c r="C643" s="5" t="s">
        <v>39</v>
      </c>
      <c r="D643" s="5" t="s">
        <v>17</v>
      </c>
      <c r="E643" s="5">
        <v>26000</v>
      </c>
      <c r="F643" s="6">
        <v>884.62</v>
      </c>
    </row>
    <row r="644" spans="1:6">
      <c r="A644" s="4">
        <v>2015</v>
      </c>
      <c r="B644" s="5" t="s">
        <v>24</v>
      </c>
      <c r="C644" s="5" t="s">
        <v>39</v>
      </c>
      <c r="D644" s="5" t="s">
        <v>15</v>
      </c>
      <c r="E644" s="5">
        <v>229000</v>
      </c>
      <c r="F644" s="6">
        <v>1650.66</v>
      </c>
    </row>
    <row r="645" spans="1:6">
      <c r="A645" s="4">
        <v>2015</v>
      </c>
      <c r="B645" s="5" t="s">
        <v>24</v>
      </c>
      <c r="C645" s="5" t="s">
        <v>39</v>
      </c>
      <c r="D645" s="5" t="s">
        <v>16</v>
      </c>
      <c r="E645" s="5">
        <v>40000</v>
      </c>
      <c r="F645" s="6">
        <v>2100</v>
      </c>
    </row>
    <row r="646" spans="1:6">
      <c r="A646" s="4">
        <v>2015</v>
      </c>
      <c r="B646" s="5" t="s">
        <v>24</v>
      </c>
      <c r="C646" s="5" t="s">
        <v>39</v>
      </c>
      <c r="D646" s="5" t="s">
        <v>17</v>
      </c>
      <c r="E646" s="5">
        <v>54000</v>
      </c>
      <c r="F646" s="6">
        <v>851.85</v>
      </c>
    </row>
    <row r="647" spans="1:6">
      <c r="A647" s="4">
        <v>2016</v>
      </c>
      <c r="B647" s="5" t="s">
        <v>24</v>
      </c>
      <c r="C647" s="5" t="s">
        <v>39</v>
      </c>
      <c r="D647" s="5" t="s">
        <v>15</v>
      </c>
      <c r="E647" s="5">
        <v>276000</v>
      </c>
      <c r="F647" s="6">
        <v>2113.48</v>
      </c>
    </row>
    <row r="648" spans="1:6">
      <c r="A648" s="4">
        <v>2016</v>
      </c>
      <c r="B648" s="5" t="s">
        <v>24</v>
      </c>
      <c r="C648" s="5" t="s">
        <v>39</v>
      </c>
      <c r="D648" s="5" t="s">
        <v>16</v>
      </c>
      <c r="E648" s="5">
        <v>42000</v>
      </c>
      <c r="F648" s="6">
        <v>2000</v>
      </c>
    </row>
    <row r="649" spans="1:6">
      <c r="A649" s="4">
        <v>2016</v>
      </c>
      <c r="B649" s="5" t="s">
        <v>24</v>
      </c>
      <c r="C649" s="5" t="s">
        <v>39</v>
      </c>
      <c r="D649" s="5" t="s">
        <v>17</v>
      </c>
      <c r="E649" s="5">
        <v>41000</v>
      </c>
      <c r="F649" s="6">
        <v>1121.95</v>
      </c>
    </row>
    <row r="650" spans="1:6">
      <c r="A650" s="4">
        <v>2017</v>
      </c>
      <c r="B650" s="5" t="s">
        <v>24</v>
      </c>
      <c r="C650" s="5" t="s">
        <v>39</v>
      </c>
      <c r="D650" s="5" t="s">
        <v>15</v>
      </c>
      <c r="E650" s="5">
        <v>240330</v>
      </c>
      <c r="F650" s="6">
        <v>1622.35</v>
      </c>
    </row>
    <row r="651" spans="1:6">
      <c r="A651" s="4">
        <v>2017</v>
      </c>
      <c r="B651" s="5" t="s">
        <v>24</v>
      </c>
      <c r="C651" s="5" t="s">
        <v>39</v>
      </c>
      <c r="D651" s="5" t="s">
        <v>16</v>
      </c>
      <c r="E651" s="5">
        <v>38820</v>
      </c>
      <c r="F651" s="6">
        <v>2040.44</v>
      </c>
    </row>
    <row r="652" spans="1:6">
      <c r="A652" s="4">
        <v>2017</v>
      </c>
      <c r="B652" s="5" t="s">
        <v>24</v>
      </c>
      <c r="C652" s="5" t="s">
        <v>39</v>
      </c>
      <c r="D652" s="5" t="s">
        <v>17</v>
      </c>
      <c r="E652" s="5">
        <v>45500</v>
      </c>
      <c r="F652" s="6">
        <v>1037.3599999999999</v>
      </c>
    </row>
    <row r="653" spans="1:6">
      <c r="A653" s="4">
        <v>2008</v>
      </c>
      <c r="B653" s="5" t="s">
        <v>24</v>
      </c>
      <c r="C653" s="5" t="s">
        <v>40</v>
      </c>
      <c r="D653" s="5" t="s">
        <v>15</v>
      </c>
      <c r="E653" s="5">
        <v>31000</v>
      </c>
      <c r="F653" s="6">
        <v>1741.61</v>
      </c>
    </row>
    <row r="654" spans="1:6">
      <c r="A654" s="4">
        <v>2008</v>
      </c>
      <c r="B654" s="5" t="s">
        <v>24</v>
      </c>
      <c r="C654" s="5" t="s">
        <v>40</v>
      </c>
      <c r="D654" s="5" t="s">
        <v>16</v>
      </c>
      <c r="E654" s="5">
        <v>200</v>
      </c>
      <c r="F654" s="6">
        <v>1000</v>
      </c>
    </row>
    <row r="655" spans="1:6">
      <c r="A655" s="4">
        <v>2008</v>
      </c>
      <c r="B655" s="5" t="s">
        <v>24</v>
      </c>
      <c r="C655" s="5" t="s">
        <v>40</v>
      </c>
      <c r="D655" s="5" t="s">
        <v>17</v>
      </c>
      <c r="E655" s="5">
        <v>17400</v>
      </c>
      <c r="F655" s="6">
        <v>1287.3599999999999</v>
      </c>
    </row>
    <row r="656" spans="1:6">
      <c r="A656" s="4">
        <v>2009</v>
      </c>
      <c r="B656" s="5" t="s">
        <v>24</v>
      </c>
      <c r="C656" s="5" t="s">
        <v>40</v>
      </c>
      <c r="D656" s="5" t="s">
        <v>15</v>
      </c>
      <c r="E656" s="5">
        <v>21000</v>
      </c>
      <c r="F656" s="6">
        <v>2576.19</v>
      </c>
    </row>
    <row r="657" spans="1:6">
      <c r="A657" s="4">
        <v>2009</v>
      </c>
      <c r="B657" s="5" t="s">
        <v>24</v>
      </c>
      <c r="C657" s="5" t="s">
        <v>40</v>
      </c>
      <c r="D657" s="5" t="s">
        <v>16</v>
      </c>
      <c r="E657" s="5">
        <v>200</v>
      </c>
      <c r="F657" s="6">
        <v>1000</v>
      </c>
    </row>
    <row r="658" spans="1:6">
      <c r="A658" s="4">
        <v>2009</v>
      </c>
      <c r="B658" s="5" t="s">
        <v>24</v>
      </c>
      <c r="C658" s="5" t="s">
        <v>40</v>
      </c>
      <c r="D658" s="5" t="s">
        <v>17</v>
      </c>
      <c r="E658" s="5">
        <v>21700</v>
      </c>
      <c r="F658" s="6">
        <v>1368.66</v>
      </c>
    </row>
    <row r="659" spans="1:6">
      <c r="A659" s="4">
        <v>2010</v>
      </c>
      <c r="B659" s="5" t="s">
        <v>24</v>
      </c>
      <c r="C659" s="5" t="s">
        <v>40</v>
      </c>
      <c r="D659" s="5" t="s">
        <v>15</v>
      </c>
      <c r="E659" s="5">
        <v>24500</v>
      </c>
      <c r="F659" s="6">
        <v>2612.2399999999998</v>
      </c>
    </row>
    <row r="660" spans="1:6">
      <c r="A660" s="4">
        <v>2010</v>
      </c>
      <c r="B660" s="5" t="s">
        <v>24</v>
      </c>
      <c r="C660" s="5" t="s">
        <v>40</v>
      </c>
      <c r="D660" s="5" t="s">
        <v>16</v>
      </c>
      <c r="E660" s="5">
        <v>200</v>
      </c>
      <c r="F660" s="6">
        <v>1500</v>
      </c>
    </row>
    <row r="661" spans="1:6">
      <c r="A661" s="4">
        <v>2010</v>
      </c>
      <c r="B661" s="5" t="s">
        <v>24</v>
      </c>
      <c r="C661" s="5" t="s">
        <v>40</v>
      </c>
      <c r="D661" s="5" t="s">
        <v>17</v>
      </c>
      <c r="E661" s="5">
        <v>17000</v>
      </c>
      <c r="F661" s="6">
        <v>1782.35</v>
      </c>
    </row>
    <row r="662" spans="1:6">
      <c r="A662" s="4">
        <v>2011</v>
      </c>
      <c r="B662" s="5" t="s">
        <v>24</v>
      </c>
      <c r="C662" s="5" t="s">
        <v>40</v>
      </c>
      <c r="D662" s="5" t="s">
        <v>15</v>
      </c>
      <c r="E662" s="5">
        <v>34700</v>
      </c>
      <c r="F662" s="6">
        <v>3204.61</v>
      </c>
    </row>
    <row r="663" spans="1:6">
      <c r="A663" s="4">
        <v>2011</v>
      </c>
      <c r="B663" s="5" t="s">
        <v>24</v>
      </c>
      <c r="C663" s="5" t="s">
        <v>40</v>
      </c>
      <c r="D663" s="5" t="s">
        <v>16</v>
      </c>
      <c r="E663" s="5">
        <v>200</v>
      </c>
      <c r="F663" s="6">
        <v>1500</v>
      </c>
    </row>
    <row r="664" spans="1:6">
      <c r="A664" s="4">
        <v>2011</v>
      </c>
      <c r="B664" s="5" t="s">
        <v>24</v>
      </c>
      <c r="C664" s="5" t="s">
        <v>40</v>
      </c>
      <c r="D664" s="5" t="s">
        <v>17</v>
      </c>
      <c r="E664" s="5">
        <v>22400</v>
      </c>
      <c r="F664" s="6">
        <v>1455.36</v>
      </c>
    </row>
    <row r="665" spans="1:6">
      <c r="A665" s="4">
        <v>2012</v>
      </c>
      <c r="B665" s="5" t="s">
        <v>24</v>
      </c>
      <c r="C665" s="5" t="s">
        <v>40</v>
      </c>
      <c r="D665" s="5" t="s">
        <v>15</v>
      </c>
      <c r="E665" s="5">
        <v>49160</v>
      </c>
      <c r="F665" s="6">
        <v>1819.16</v>
      </c>
    </row>
    <row r="666" spans="1:6">
      <c r="A666" s="4">
        <v>2012</v>
      </c>
      <c r="B666" s="5" t="s">
        <v>24</v>
      </c>
      <c r="C666" s="5" t="s">
        <v>40</v>
      </c>
      <c r="D666" s="5" t="s">
        <v>16</v>
      </c>
      <c r="E666" s="5">
        <v>60</v>
      </c>
      <c r="F666" s="6">
        <v>2166.67</v>
      </c>
    </row>
    <row r="667" spans="1:6">
      <c r="A667" s="4">
        <v>2012</v>
      </c>
      <c r="B667" s="5" t="s">
        <v>24</v>
      </c>
      <c r="C667" s="5" t="s">
        <v>40</v>
      </c>
      <c r="D667" s="5" t="s">
        <v>17</v>
      </c>
      <c r="E667" s="5">
        <v>23280</v>
      </c>
      <c r="F667" s="6">
        <v>1599.23</v>
      </c>
    </row>
    <row r="668" spans="1:6">
      <c r="A668" s="4">
        <v>2013</v>
      </c>
      <c r="B668" s="5" t="s">
        <v>24</v>
      </c>
      <c r="C668" s="5" t="s">
        <v>40</v>
      </c>
      <c r="D668" s="5" t="s">
        <v>15</v>
      </c>
      <c r="E668" s="5">
        <v>57510</v>
      </c>
      <c r="F668" s="6">
        <v>2348.98</v>
      </c>
    </row>
    <row r="669" spans="1:6">
      <c r="A669" s="4">
        <v>2013</v>
      </c>
      <c r="B669" s="5" t="s">
        <v>24</v>
      </c>
      <c r="C669" s="5" t="s">
        <v>40</v>
      </c>
      <c r="D669" s="5" t="s">
        <v>16</v>
      </c>
      <c r="E669" s="5">
        <v>40</v>
      </c>
      <c r="F669" s="6">
        <v>2250</v>
      </c>
    </row>
    <row r="670" spans="1:6">
      <c r="A670" s="4">
        <v>2013</v>
      </c>
      <c r="B670" s="5" t="s">
        <v>24</v>
      </c>
      <c r="C670" s="5" t="s">
        <v>40</v>
      </c>
      <c r="D670" s="5" t="s">
        <v>17</v>
      </c>
      <c r="E670" s="5">
        <v>16750</v>
      </c>
      <c r="F670" s="6">
        <v>1212.54</v>
      </c>
    </row>
    <row r="671" spans="1:6">
      <c r="A671" s="4">
        <v>2014</v>
      </c>
      <c r="B671" s="5" t="s">
        <v>24</v>
      </c>
      <c r="C671" s="5" t="s">
        <v>40</v>
      </c>
      <c r="D671" s="5" t="s">
        <v>15</v>
      </c>
      <c r="E671" s="5">
        <v>49000</v>
      </c>
      <c r="F671" s="6">
        <v>2272.04</v>
      </c>
    </row>
    <row r="672" spans="1:6">
      <c r="A672" s="4">
        <v>2014</v>
      </c>
      <c r="B672" s="5" t="s">
        <v>24</v>
      </c>
      <c r="C672" s="5" t="s">
        <v>40</v>
      </c>
      <c r="D672" s="5" t="s">
        <v>16</v>
      </c>
      <c r="E672" s="5">
        <v>14000</v>
      </c>
      <c r="F672" s="6">
        <v>1285.71</v>
      </c>
    </row>
    <row r="673" spans="1:6">
      <c r="A673" s="4">
        <v>2014</v>
      </c>
      <c r="B673" s="5" t="s">
        <v>24</v>
      </c>
      <c r="C673" s="5" t="s">
        <v>40</v>
      </c>
      <c r="D673" s="5" t="s">
        <v>17</v>
      </c>
      <c r="E673" s="5">
        <v>16000</v>
      </c>
      <c r="F673" s="6">
        <v>1062.5</v>
      </c>
    </row>
    <row r="674" spans="1:6">
      <c r="A674" s="4">
        <v>2015</v>
      </c>
      <c r="B674" s="5" t="s">
        <v>24</v>
      </c>
      <c r="C674" s="5" t="s">
        <v>40</v>
      </c>
      <c r="D674" s="5" t="s">
        <v>15</v>
      </c>
      <c r="E674" s="5">
        <v>53000</v>
      </c>
      <c r="F674" s="6">
        <v>2830.19</v>
      </c>
    </row>
    <row r="675" spans="1:6">
      <c r="A675" s="4">
        <v>2015</v>
      </c>
      <c r="B675" s="5" t="s">
        <v>24</v>
      </c>
      <c r="C675" s="5" t="s">
        <v>40</v>
      </c>
      <c r="D675" s="5" t="s">
        <v>17</v>
      </c>
      <c r="E675" s="5">
        <v>33000</v>
      </c>
      <c r="F675" s="6">
        <v>1242.42</v>
      </c>
    </row>
    <row r="676" spans="1:6">
      <c r="A676" s="4">
        <v>2016</v>
      </c>
      <c r="B676" s="5" t="s">
        <v>24</v>
      </c>
      <c r="C676" s="5" t="s">
        <v>40</v>
      </c>
      <c r="D676" s="5" t="s">
        <v>15</v>
      </c>
      <c r="E676" s="5">
        <v>58000</v>
      </c>
      <c r="F676" s="6">
        <v>1643.62</v>
      </c>
    </row>
    <row r="677" spans="1:6">
      <c r="A677" s="4">
        <v>2016</v>
      </c>
      <c r="B677" s="5" t="s">
        <v>24</v>
      </c>
      <c r="C677" s="5" t="s">
        <v>40</v>
      </c>
      <c r="D677" s="5" t="s">
        <v>17</v>
      </c>
      <c r="E677" s="5">
        <v>33000</v>
      </c>
      <c r="F677" s="6">
        <v>2090.91</v>
      </c>
    </row>
    <row r="678" spans="1:6">
      <c r="A678" s="4">
        <v>2017</v>
      </c>
      <c r="B678" s="5" t="s">
        <v>24</v>
      </c>
      <c r="C678" s="5" t="s">
        <v>40</v>
      </c>
      <c r="D678" s="5" t="s">
        <v>15</v>
      </c>
      <c r="E678" s="5">
        <v>9110</v>
      </c>
      <c r="F678" s="6">
        <v>2885.84</v>
      </c>
    </row>
    <row r="679" spans="1:6">
      <c r="A679" s="4">
        <v>2017</v>
      </c>
      <c r="B679" s="5" t="s">
        <v>24</v>
      </c>
      <c r="C679" s="5" t="s">
        <v>40</v>
      </c>
      <c r="D679" s="5" t="s">
        <v>16</v>
      </c>
      <c r="E679" s="5">
        <v>200</v>
      </c>
      <c r="F679" s="6">
        <v>2650</v>
      </c>
    </row>
    <row r="680" spans="1:6">
      <c r="A680" s="4">
        <v>2017</v>
      </c>
      <c r="B680" s="5" t="s">
        <v>24</v>
      </c>
      <c r="C680" s="5" t="s">
        <v>40</v>
      </c>
      <c r="D680" s="5" t="s">
        <v>17</v>
      </c>
      <c r="E680" s="5">
        <v>26000</v>
      </c>
      <c r="F680" s="6">
        <v>970</v>
      </c>
    </row>
    <row r="681" spans="1:6">
      <c r="A681" s="4">
        <v>2008</v>
      </c>
      <c r="B681" s="5" t="s">
        <v>24</v>
      </c>
      <c r="C681" s="5" t="s">
        <v>41</v>
      </c>
      <c r="D681" s="5" t="s">
        <v>15</v>
      </c>
      <c r="E681" s="5">
        <v>8000</v>
      </c>
      <c r="F681" s="6">
        <v>751.25</v>
      </c>
    </row>
    <row r="682" spans="1:6">
      <c r="A682" s="4">
        <v>2008</v>
      </c>
      <c r="B682" s="5" t="s">
        <v>24</v>
      </c>
      <c r="C682" s="5" t="s">
        <v>41</v>
      </c>
      <c r="D682" s="5" t="s">
        <v>16</v>
      </c>
      <c r="E682" s="5">
        <v>33000</v>
      </c>
      <c r="F682" s="6">
        <v>1554.55</v>
      </c>
    </row>
    <row r="683" spans="1:6">
      <c r="A683" s="4">
        <v>2008</v>
      </c>
      <c r="B683" s="5" t="s">
        <v>24</v>
      </c>
      <c r="C683" s="5" t="s">
        <v>41</v>
      </c>
      <c r="D683" s="5" t="s">
        <v>17</v>
      </c>
      <c r="E683" s="5">
        <v>53000</v>
      </c>
      <c r="F683" s="6">
        <v>1009.43</v>
      </c>
    </row>
    <row r="684" spans="1:6">
      <c r="A684" s="4">
        <v>2008</v>
      </c>
      <c r="B684" s="5" t="s">
        <v>24</v>
      </c>
      <c r="C684" s="5" t="s">
        <v>41</v>
      </c>
      <c r="D684" s="5" t="s">
        <v>18</v>
      </c>
      <c r="E684" s="5">
        <v>100</v>
      </c>
      <c r="F684" s="6">
        <v>300</v>
      </c>
    </row>
    <row r="685" spans="1:6">
      <c r="A685" s="4">
        <v>2009</v>
      </c>
      <c r="B685" s="5" t="s">
        <v>24</v>
      </c>
      <c r="C685" s="5" t="s">
        <v>41</v>
      </c>
      <c r="D685" s="5" t="s">
        <v>15</v>
      </c>
      <c r="E685" s="5">
        <v>8000</v>
      </c>
      <c r="F685" s="6">
        <v>1362.5</v>
      </c>
    </row>
    <row r="686" spans="1:6">
      <c r="A686" s="4">
        <v>2009</v>
      </c>
      <c r="B686" s="5" t="s">
        <v>24</v>
      </c>
      <c r="C686" s="5" t="s">
        <v>41</v>
      </c>
      <c r="D686" s="5" t="s">
        <v>16</v>
      </c>
      <c r="E686" s="5">
        <v>26400</v>
      </c>
      <c r="F686" s="6">
        <v>1375</v>
      </c>
    </row>
    <row r="687" spans="1:6">
      <c r="A687" s="4">
        <v>2009</v>
      </c>
      <c r="B687" s="5" t="s">
        <v>24</v>
      </c>
      <c r="C687" s="5" t="s">
        <v>41</v>
      </c>
      <c r="D687" s="5" t="s">
        <v>17</v>
      </c>
      <c r="E687" s="5">
        <v>54700</v>
      </c>
      <c r="F687" s="6">
        <v>1180.99</v>
      </c>
    </row>
    <row r="688" spans="1:6">
      <c r="A688" s="4">
        <v>2009</v>
      </c>
      <c r="B688" s="5" t="s">
        <v>24</v>
      </c>
      <c r="C688" s="5" t="s">
        <v>41</v>
      </c>
      <c r="D688" s="5" t="s">
        <v>18</v>
      </c>
      <c r="E688" s="5">
        <v>100</v>
      </c>
      <c r="F688" s="6">
        <v>200</v>
      </c>
    </row>
    <row r="689" spans="1:6">
      <c r="A689" s="4">
        <v>2010</v>
      </c>
      <c r="B689" s="5" t="s">
        <v>24</v>
      </c>
      <c r="C689" s="5" t="s">
        <v>41</v>
      </c>
      <c r="D689" s="5" t="s">
        <v>15</v>
      </c>
      <c r="E689" s="5">
        <v>8300</v>
      </c>
      <c r="F689" s="6">
        <v>1590.36</v>
      </c>
    </row>
    <row r="690" spans="1:6">
      <c r="A690" s="4">
        <v>2010</v>
      </c>
      <c r="B690" s="5" t="s">
        <v>24</v>
      </c>
      <c r="C690" s="5" t="s">
        <v>41</v>
      </c>
      <c r="D690" s="5" t="s">
        <v>16</v>
      </c>
      <c r="E690" s="5">
        <v>26100</v>
      </c>
      <c r="F690" s="6">
        <v>1735.63</v>
      </c>
    </row>
    <row r="691" spans="1:6">
      <c r="A691" s="4">
        <v>2010</v>
      </c>
      <c r="B691" s="5" t="s">
        <v>24</v>
      </c>
      <c r="C691" s="5" t="s">
        <v>41</v>
      </c>
      <c r="D691" s="5" t="s">
        <v>17</v>
      </c>
      <c r="E691" s="5">
        <v>52800</v>
      </c>
      <c r="F691" s="6">
        <v>979.17</v>
      </c>
    </row>
    <row r="692" spans="1:6">
      <c r="A692" s="4">
        <v>2010</v>
      </c>
      <c r="B692" s="5" t="s">
        <v>24</v>
      </c>
      <c r="C692" s="5" t="s">
        <v>41</v>
      </c>
      <c r="D692" s="5" t="s">
        <v>18</v>
      </c>
      <c r="E692" s="5">
        <v>20</v>
      </c>
      <c r="F692" s="6">
        <v>231.43</v>
      </c>
    </row>
    <row r="693" spans="1:6">
      <c r="A693" s="4">
        <v>2011</v>
      </c>
      <c r="B693" s="5" t="s">
        <v>24</v>
      </c>
      <c r="C693" s="5" t="s">
        <v>41</v>
      </c>
      <c r="D693" s="5" t="s">
        <v>15</v>
      </c>
      <c r="E693" s="5">
        <v>9000</v>
      </c>
      <c r="F693" s="6">
        <v>1577.78</v>
      </c>
    </row>
    <row r="694" spans="1:6">
      <c r="A694" s="4">
        <v>2011</v>
      </c>
      <c r="B694" s="5" t="s">
        <v>24</v>
      </c>
      <c r="C694" s="5" t="s">
        <v>41</v>
      </c>
      <c r="D694" s="5" t="s">
        <v>16</v>
      </c>
      <c r="E694" s="5">
        <v>28000</v>
      </c>
      <c r="F694" s="6">
        <v>1285.71</v>
      </c>
    </row>
    <row r="695" spans="1:6">
      <c r="A695" s="4">
        <v>2011</v>
      </c>
      <c r="B695" s="5" t="s">
        <v>24</v>
      </c>
      <c r="C695" s="5" t="s">
        <v>41</v>
      </c>
      <c r="D695" s="5" t="s">
        <v>17</v>
      </c>
      <c r="E695" s="5">
        <v>65800</v>
      </c>
      <c r="F695" s="6">
        <v>1276.5999999999999</v>
      </c>
    </row>
    <row r="696" spans="1:6">
      <c r="A696" s="4">
        <v>2011</v>
      </c>
      <c r="B696" s="5" t="s">
        <v>24</v>
      </c>
      <c r="C696" s="5" t="s">
        <v>41</v>
      </c>
      <c r="D696" s="5" t="s">
        <v>18</v>
      </c>
      <c r="E696" s="5">
        <v>140</v>
      </c>
      <c r="F696" s="6">
        <v>403.75</v>
      </c>
    </row>
    <row r="697" spans="1:6">
      <c r="A697" s="4">
        <v>2012</v>
      </c>
      <c r="B697" s="5" t="s">
        <v>24</v>
      </c>
      <c r="C697" s="5" t="s">
        <v>41</v>
      </c>
      <c r="D697" s="5" t="s">
        <v>15</v>
      </c>
      <c r="E697" s="5">
        <v>13400</v>
      </c>
      <c r="F697" s="6">
        <v>1483.58</v>
      </c>
    </row>
    <row r="698" spans="1:6">
      <c r="A698" s="4">
        <v>2012</v>
      </c>
      <c r="B698" s="5" t="s">
        <v>24</v>
      </c>
      <c r="C698" s="5" t="s">
        <v>41</v>
      </c>
      <c r="D698" s="5" t="s">
        <v>16</v>
      </c>
      <c r="E698" s="5">
        <v>16810</v>
      </c>
      <c r="F698" s="6">
        <v>1732.9</v>
      </c>
    </row>
    <row r="699" spans="1:6">
      <c r="A699" s="4">
        <v>2012</v>
      </c>
      <c r="B699" s="5" t="s">
        <v>24</v>
      </c>
      <c r="C699" s="5" t="s">
        <v>41</v>
      </c>
      <c r="D699" s="5" t="s">
        <v>17</v>
      </c>
      <c r="E699" s="5">
        <v>65270</v>
      </c>
      <c r="F699" s="6">
        <v>1592.92</v>
      </c>
    </row>
    <row r="700" spans="1:6">
      <c r="A700" s="4">
        <v>2012</v>
      </c>
      <c r="B700" s="5" t="s">
        <v>24</v>
      </c>
      <c r="C700" s="5" t="s">
        <v>41</v>
      </c>
      <c r="D700" s="5" t="s">
        <v>18</v>
      </c>
      <c r="E700" s="5">
        <v>110</v>
      </c>
      <c r="F700" s="6">
        <v>272.73</v>
      </c>
    </row>
    <row r="701" spans="1:6">
      <c r="A701" s="4">
        <v>2013</v>
      </c>
      <c r="B701" s="5" t="s">
        <v>24</v>
      </c>
      <c r="C701" s="5" t="s">
        <v>41</v>
      </c>
      <c r="D701" s="5" t="s">
        <v>15</v>
      </c>
      <c r="E701" s="5">
        <v>14630</v>
      </c>
      <c r="F701" s="6">
        <v>1166.0999999999999</v>
      </c>
    </row>
    <row r="702" spans="1:6">
      <c r="A702" s="4">
        <v>2013</v>
      </c>
      <c r="B702" s="5" t="s">
        <v>24</v>
      </c>
      <c r="C702" s="5" t="s">
        <v>41</v>
      </c>
      <c r="D702" s="5" t="s">
        <v>16</v>
      </c>
      <c r="E702" s="5">
        <v>14750</v>
      </c>
      <c r="F702" s="6">
        <v>1143.05</v>
      </c>
    </row>
    <row r="703" spans="1:6">
      <c r="A703" s="4">
        <v>2013</v>
      </c>
      <c r="B703" s="5" t="s">
        <v>24</v>
      </c>
      <c r="C703" s="5" t="s">
        <v>41</v>
      </c>
      <c r="D703" s="5" t="s">
        <v>17</v>
      </c>
      <c r="E703" s="5">
        <v>87840</v>
      </c>
      <c r="F703" s="6">
        <v>927.48</v>
      </c>
    </row>
    <row r="704" spans="1:6">
      <c r="A704" s="4">
        <v>2014</v>
      </c>
      <c r="B704" s="5" t="s">
        <v>24</v>
      </c>
      <c r="C704" s="5" t="s">
        <v>41</v>
      </c>
      <c r="D704" s="5" t="s">
        <v>15</v>
      </c>
      <c r="E704" s="5">
        <v>14000</v>
      </c>
      <c r="F704" s="6">
        <v>1237.8599999999999</v>
      </c>
    </row>
    <row r="705" spans="1:6">
      <c r="A705" s="4">
        <v>2014</v>
      </c>
      <c r="B705" s="5" t="s">
        <v>24</v>
      </c>
      <c r="C705" s="5" t="s">
        <v>41</v>
      </c>
      <c r="D705" s="5" t="s">
        <v>16</v>
      </c>
      <c r="E705" s="5">
        <v>21000</v>
      </c>
      <c r="F705" s="6">
        <v>1523.81</v>
      </c>
    </row>
    <row r="706" spans="1:6">
      <c r="A706" s="4">
        <v>2014</v>
      </c>
      <c r="B706" s="5" t="s">
        <v>24</v>
      </c>
      <c r="C706" s="5" t="s">
        <v>41</v>
      </c>
      <c r="D706" s="5" t="s">
        <v>17</v>
      </c>
      <c r="E706" s="5">
        <v>85000</v>
      </c>
      <c r="F706" s="6">
        <v>1211.76</v>
      </c>
    </row>
    <row r="707" spans="1:6">
      <c r="A707" s="4">
        <v>2015</v>
      </c>
      <c r="B707" s="5" t="s">
        <v>24</v>
      </c>
      <c r="C707" s="5" t="s">
        <v>41</v>
      </c>
      <c r="D707" s="5" t="s">
        <v>15</v>
      </c>
      <c r="E707" s="5">
        <v>11000</v>
      </c>
      <c r="F707" s="6">
        <v>2484.5500000000002</v>
      </c>
    </row>
    <row r="708" spans="1:6">
      <c r="A708" s="4">
        <v>2015</v>
      </c>
      <c r="B708" s="5" t="s">
        <v>24</v>
      </c>
      <c r="C708" s="5" t="s">
        <v>41</v>
      </c>
      <c r="D708" s="5" t="s">
        <v>16</v>
      </c>
      <c r="E708" s="5">
        <v>14000</v>
      </c>
      <c r="F708" s="6">
        <v>1928.57</v>
      </c>
    </row>
    <row r="709" spans="1:6">
      <c r="A709" s="4">
        <v>2015</v>
      </c>
      <c r="B709" s="5" t="s">
        <v>24</v>
      </c>
      <c r="C709" s="5" t="s">
        <v>41</v>
      </c>
      <c r="D709" s="5" t="s">
        <v>17</v>
      </c>
      <c r="E709" s="5">
        <v>78000</v>
      </c>
      <c r="F709" s="6">
        <v>1012.82</v>
      </c>
    </row>
    <row r="710" spans="1:6">
      <c r="A710" s="4">
        <v>2016</v>
      </c>
      <c r="B710" s="5" t="s">
        <v>24</v>
      </c>
      <c r="C710" s="5" t="s">
        <v>41</v>
      </c>
      <c r="D710" s="5" t="s">
        <v>15</v>
      </c>
      <c r="E710" s="5">
        <v>14000</v>
      </c>
      <c r="F710" s="6">
        <v>2809.29</v>
      </c>
    </row>
    <row r="711" spans="1:6">
      <c r="A711" s="4">
        <v>2016</v>
      </c>
      <c r="B711" s="5" t="s">
        <v>24</v>
      </c>
      <c r="C711" s="5" t="s">
        <v>41</v>
      </c>
      <c r="D711" s="5" t="s">
        <v>16</v>
      </c>
      <c r="E711" s="5">
        <v>10000</v>
      </c>
      <c r="F711" s="6">
        <v>1700</v>
      </c>
    </row>
    <row r="712" spans="1:6">
      <c r="A712" s="4">
        <v>2016</v>
      </c>
      <c r="B712" s="5" t="s">
        <v>24</v>
      </c>
      <c r="C712" s="5" t="s">
        <v>41</v>
      </c>
      <c r="D712" s="5" t="s">
        <v>17</v>
      </c>
      <c r="E712" s="5">
        <v>87000</v>
      </c>
      <c r="F712" s="6">
        <v>1390.8</v>
      </c>
    </row>
    <row r="713" spans="1:6">
      <c r="A713" s="4">
        <v>2017</v>
      </c>
      <c r="B713" s="5" t="s">
        <v>24</v>
      </c>
      <c r="C713" s="5" t="s">
        <v>41</v>
      </c>
      <c r="D713" s="5" t="s">
        <v>15</v>
      </c>
      <c r="E713" s="5">
        <v>4400</v>
      </c>
      <c r="F713" s="6">
        <v>2454.5500000000002</v>
      </c>
    </row>
    <row r="714" spans="1:6">
      <c r="A714" s="4">
        <v>2017</v>
      </c>
      <c r="B714" s="5" t="s">
        <v>24</v>
      </c>
      <c r="C714" s="5" t="s">
        <v>41</v>
      </c>
      <c r="D714" s="5" t="s">
        <v>16</v>
      </c>
      <c r="E714" s="5">
        <v>6600</v>
      </c>
      <c r="F714" s="6">
        <v>2519.6999999999998</v>
      </c>
    </row>
    <row r="715" spans="1:6">
      <c r="A715" s="4">
        <v>2017</v>
      </c>
      <c r="B715" s="5" t="s">
        <v>24</v>
      </c>
      <c r="C715" s="5" t="s">
        <v>41</v>
      </c>
      <c r="D715" s="5" t="s">
        <v>17</v>
      </c>
      <c r="E715" s="5">
        <v>32000</v>
      </c>
      <c r="F715" s="6">
        <v>1350</v>
      </c>
    </row>
    <row r="716" spans="1:6">
      <c r="A716" s="4">
        <v>2008</v>
      </c>
      <c r="B716" s="5" t="s">
        <v>24</v>
      </c>
      <c r="C716" s="5" t="s">
        <v>42</v>
      </c>
      <c r="D716" s="5" t="s">
        <v>15</v>
      </c>
      <c r="E716" s="5">
        <v>1400</v>
      </c>
      <c r="F716" s="6">
        <v>421.43</v>
      </c>
    </row>
    <row r="717" spans="1:6">
      <c r="A717" s="4">
        <v>2008</v>
      </c>
      <c r="B717" s="5" t="s">
        <v>24</v>
      </c>
      <c r="C717" s="5" t="s">
        <v>42</v>
      </c>
      <c r="D717" s="5" t="s">
        <v>16</v>
      </c>
      <c r="E717" s="5">
        <v>21300</v>
      </c>
      <c r="F717" s="6">
        <v>1253.52</v>
      </c>
    </row>
    <row r="718" spans="1:6">
      <c r="A718" s="4">
        <v>2008</v>
      </c>
      <c r="B718" s="5" t="s">
        <v>24</v>
      </c>
      <c r="C718" s="5" t="s">
        <v>42</v>
      </c>
      <c r="D718" s="5" t="s">
        <v>17</v>
      </c>
      <c r="E718" s="5">
        <v>203000</v>
      </c>
      <c r="F718" s="6">
        <v>1106.4000000000001</v>
      </c>
    </row>
    <row r="719" spans="1:6">
      <c r="A719" s="4">
        <v>2009</v>
      </c>
      <c r="B719" s="5" t="s">
        <v>24</v>
      </c>
      <c r="C719" s="5" t="s">
        <v>42</v>
      </c>
      <c r="D719" s="5" t="s">
        <v>15</v>
      </c>
      <c r="E719" s="5">
        <v>1300</v>
      </c>
      <c r="F719" s="6">
        <v>846.15</v>
      </c>
    </row>
    <row r="720" spans="1:6">
      <c r="A720" s="4">
        <v>2009</v>
      </c>
      <c r="B720" s="5" t="s">
        <v>24</v>
      </c>
      <c r="C720" s="5" t="s">
        <v>42</v>
      </c>
      <c r="D720" s="5" t="s">
        <v>16</v>
      </c>
      <c r="E720" s="5">
        <v>25300</v>
      </c>
      <c r="F720" s="6">
        <v>1245.06</v>
      </c>
    </row>
    <row r="721" spans="1:6">
      <c r="A721" s="4">
        <v>2009</v>
      </c>
      <c r="B721" s="5" t="s">
        <v>24</v>
      </c>
      <c r="C721" s="5" t="s">
        <v>42</v>
      </c>
      <c r="D721" s="5" t="s">
        <v>17</v>
      </c>
      <c r="E721" s="5">
        <v>216300</v>
      </c>
      <c r="F721" s="6">
        <v>1101.25</v>
      </c>
    </row>
    <row r="722" spans="1:6">
      <c r="A722" s="4">
        <v>2010</v>
      </c>
      <c r="B722" s="5" t="s">
        <v>24</v>
      </c>
      <c r="C722" s="5" t="s">
        <v>42</v>
      </c>
      <c r="D722" s="5" t="s">
        <v>15</v>
      </c>
      <c r="E722" s="5">
        <v>1300</v>
      </c>
      <c r="F722" s="6">
        <v>1000</v>
      </c>
    </row>
    <row r="723" spans="1:6">
      <c r="A723" s="4">
        <v>2010</v>
      </c>
      <c r="B723" s="5" t="s">
        <v>24</v>
      </c>
      <c r="C723" s="5" t="s">
        <v>42</v>
      </c>
      <c r="D723" s="5" t="s">
        <v>16</v>
      </c>
      <c r="E723" s="5">
        <v>23900</v>
      </c>
      <c r="F723" s="6">
        <v>1577.41</v>
      </c>
    </row>
    <row r="724" spans="1:6">
      <c r="A724" s="4">
        <v>2010</v>
      </c>
      <c r="B724" s="5" t="s">
        <v>24</v>
      </c>
      <c r="C724" s="5" t="s">
        <v>42</v>
      </c>
      <c r="D724" s="5" t="s">
        <v>17</v>
      </c>
      <c r="E724" s="5">
        <v>206400</v>
      </c>
      <c r="F724" s="6">
        <v>913.76</v>
      </c>
    </row>
    <row r="725" spans="1:6">
      <c r="A725" s="4">
        <v>2011</v>
      </c>
      <c r="B725" s="5" t="s">
        <v>24</v>
      </c>
      <c r="C725" s="5" t="s">
        <v>42</v>
      </c>
      <c r="D725" s="5" t="s">
        <v>15</v>
      </c>
      <c r="E725" s="5">
        <v>1400</v>
      </c>
      <c r="F725" s="6">
        <v>1142.8599999999999</v>
      </c>
    </row>
    <row r="726" spans="1:6">
      <c r="A726" s="4">
        <v>2011</v>
      </c>
      <c r="B726" s="5" t="s">
        <v>24</v>
      </c>
      <c r="C726" s="5" t="s">
        <v>42</v>
      </c>
      <c r="D726" s="5" t="s">
        <v>16</v>
      </c>
      <c r="E726" s="5">
        <v>21100</v>
      </c>
      <c r="F726" s="6">
        <v>1293.8399999999999</v>
      </c>
    </row>
    <row r="727" spans="1:6">
      <c r="A727" s="4">
        <v>2011</v>
      </c>
      <c r="B727" s="5" t="s">
        <v>24</v>
      </c>
      <c r="C727" s="5" t="s">
        <v>42</v>
      </c>
      <c r="D727" s="5" t="s">
        <v>17</v>
      </c>
      <c r="E727" s="5">
        <v>202400</v>
      </c>
      <c r="F727" s="6">
        <v>1256.42</v>
      </c>
    </row>
    <row r="728" spans="1:6">
      <c r="A728" s="4">
        <v>2011</v>
      </c>
      <c r="B728" s="5" t="s">
        <v>24</v>
      </c>
      <c r="C728" s="5" t="s">
        <v>42</v>
      </c>
      <c r="D728" s="5" t="s">
        <v>18</v>
      </c>
      <c r="E728" s="5">
        <v>30</v>
      </c>
      <c r="F728" s="6">
        <v>202.5</v>
      </c>
    </row>
    <row r="729" spans="1:6">
      <c r="A729" s="4">
        <v>2012</v>
      </c>
      <c r="B729" s="5" t="s">
        <v>24</v>
      </c>
      <c r="C729" s="5" t="s">
        <v>42</v>
      </c>
      <c r="D729" s="5" t="s">
        <v>15</v>
      </c>
      <c r="E729" s="5">
        <v>1870</v>
      </c>
      <c r="F729" s="6">
        <v>2417.11</v>
      </c>
    </row>
    <row r="730" spans="1:6">
      <c r="A730" s="4">
        <v>2012</v>
      </c>
      <c r="B730" s="5" t="s">
        <v>24</v>
      </c>
      <c r="C730" s="5" t="s">
        <v>42</v>
      </c>
      <c r="D730" s="5" t="s">
        <v>16</v>
      </c>
      <c r="E730" s="5">
        <v>22320</v>
      </c>
      <c r="F730" s="6">
        <v>2007.62</v>
      </c>
    </row>
    <row r="731" spans="1:6">
      <c r="A731" s="4">
        <v>2012</v>
      </c>
      <c r="B731" s="5" t="s">
        <v>24</v>
      </c>
      <c r="C731" s="5" t="s">
        <v>42</v>
      </c>
      <c r="D731" s="5" t="s">
        <v>17</v>
      </c>
      <c r="E731" s="5">
        <v>194860</v>
      </c>
      <c r="F731" s="6">
        <v>1568.87</v>
      </c>
    </row>
    <row r="732" spans="1:6">
      <c r="A732" s="4">
        <v>2013</v>
      </c>
      <c r="B732" s="5" t="s">
        <v>24</v>
      </c>
      <c r="C732" s="5" t="s">
        <v>42</v>
      </c>
      <c r="D732" s="5" t="s">
        <v>15</v>
      </c>
      <c r="E732" s="5">
        <v>1920</v>
      </c>
      <c r="F732" s="6">
        <v>1651.04</v>
      </c>
    </row>
    <row r="733" spans="1:6">
      <c r="A733" s="4">
        <v>2013</v>
      </c>
      <c r="B733" s="5" t="s">
        <v>24</v>
      </c>
      <c r="C733" s="5" t="s">
        <v>42</v>
      </c>
      <c r="D733" s="5" t="s">
        <v>16</v>
      </c>
      <c r="E733" s="5">
        <v>20020</v>
      </c>
      <c r="F733" s="6">
        <v>1016.98</v>
      </c>
    </row>
    <row r="734" spans="1:6">
      <c r="A734" s="4">
        <v>2013</v>
      </c>
      <c r="B734" s="5" t="s">
        <v>24</v>
      </c>
      <c r="C734" s="5" t="s">
        <v>42</v>
      </c>
      <c r="D734" s="5" t="s">
        <v>17</v>
      </c>
      <c r="E734" s="5">
        <v>191910</v>
      </c>
      <c r="F734" s="6">
        <v>812.93</v>
      </c>
    </row>
    <row r="735" spans="1:6">
      <c r="A735" s="4">
        <v>2014</v>
      </c>
      <c r="B735" s="5" t="s">
        <v>24</v>
      </c>
      <c r="C735" s="5" t="s">
        <v>42</v>
      </c>
      <c r="D735" s="5" t="s">
        <v>15</v>
      </c>
      <c r="E735" s="5">
        <v>3000</v>
      </c>
      <c r="F735" s="6">
        <v>2220</v>
      </c>
    </row>
    <row r="736" spans="1:6">
      <c r="A736" s="4">
        <v>2014</v>
      </c>
      <c r="B736" s="5" t="s">
        <v>24</v>
      </c>
      <c r="C736" s="5" t="s">
        <v>42</v>
      </c>
      <c r="D736" s="5" t="s">
        <v>16</v>
      </c>
      <c r="E736" s="5">
        <v>27000</v>
      </c>
      <c r="F736" s="6">
        <v>1962.96</v>
      </c>
    </row>
    <row r="737" spans="1:6">
      <c r="A737" s="4">
        <v>2014</v>
      </c>
      <c r="B737" s="5" t="s">
        <v>24</v>
      </c>
      <c r="C737" s="5" t="s">
        <v>42</v>
      </c>
      <c r="D737" s="5" t="s">
        <v>17</v>
      </c>
      <c r="E737" s="5">
        <v>181000</v>
      </c>
      <c r="F737" s="6">
        <v>1182.32</v>
      </c>
    </row>
    <row r="738" spans="1:6">
      <c r="A738" s="4">
        <v>2014</v>
      </c>
      <c r="B738" s="5" t="s">
        <v>24</v>
      </c>
      <c r="C738" s="5" t="s">
        <v>42</v>
      </c>
      <c r="D738" s="5" t="s">
        <v>18</v>
      </c>
      <c r="E738" s="5">
        <v>5000</v>
      </c>
      <c r="F738" s="6">
        <v>108</v>
      </c>
    </row>
    <row r="739" spans="1:6">
      <c r="A739" s="4">
        <v>2015</v>
      </c>
      <c r="B739" s="5" t="s">
        <v>24</v>
      </c>
      <c r="C739" s="5" t="s">
        <v>42</v>
      </c>
      <c r="D739" s="5" t="s">
        <v>15</v>
      </c>
      <c r="E739" s="5">
        <v>4000</v>
      </c>
      <c r="F739" s="6">
        <v>1500</v>
      </c>
    </row>
    <row r="740" spans="1:6">
      <c r="A740" s="4">
        <v>2015</v>
      </c>
      <c r="B740" s="5" t="s">
        <v>24</v>
      </c>
      <c r="C740" s="5" t="s">
        <v>42</v>
      </c>
      <c r="D740" s="5" t="s">
        <v>16</v>
      </c>
      <c r="E740" s="5">
        <v>22000</v>
      </c>
      <c r="F740" s="6">
        <v>1590.91</v>
      </c>
    </row>
    <row r="741" spans="1:6">
      <c r="A741" s="4">
        <v>2015</v>
      </c>
      <c r="B741" s="5" t="s">
        <v>24</v>
      </c>
      <c r="C741" s="5" t="s">
        <v>42</v>
      </c>
      <c r="D741" s="5" t="s">
        <v>17</v>
      </c>
      <c r="E741" s="5">
        <v>138000</v>
      </c>
      <c r="F741" s="6">
        <v>1268.1199999999999</v>
      </c>
    </row>
    <row r="742" spans="1:6">
      <c r="A742" s="4">
        <v>2016</v>
      </c>
      <c r="B742" s="5" t="s">
        <v>24</v>
      </c>
      <c r="C742" s="5" t="s">
        <v>42</v>
      </c>
      <c r="D742" s="5" t="s">
        <v>16</v>
      </c>
      <c r="E742" s="5">
        <v>40000</v>
      </c>
      <c r="F742" s="6">
        <v>1550</v>
      </c>
    </row>
    <row r="743" spans="1:6">
      <c r="A743" s="4">
        <v>2016</v>
      </c>
      <c r="B743" s="5" t="s">
        <v>24</v>
      </c>
      <c r="C743" s="5" t="s">
        <v>42</v>
      </c>
      <c r="D743" s="5" t="s">
        <v>17</v>
      </c>
      <c r="E743" s="5">
        <v>195000</v>
      </c>
      <c r="F743" s="6">
        <v>1379.49</v>
      </c>
    </row>
    <row r="744" spans="1:6">
      <c r="A744" s="4">
        <v>2017</v>
      </c>
      <c r="B744" s="5" t="s">
        <v>24</v>
      </c>
      <c r="C744" s="5" t="s">
        <v>42</v>
      </c>
      <c r="D744" s="5" t="s">
        <v>15</v>
      </c>
      <c r="E744" s="5">
        <v>5710</v>
      </c>
      <c r="F744" s="6">
        <v>1595.45</v>
      </c>
    </row>
    <row r="745" spans="1:6">
      <c r="A745" s="4">
        <v>2017</v>
      </c>
      <c r="B745" s="5" t="s">
        <v>24</v>
      </c>
      <c r="C745" s="5" t="s">
        <v>42</v>
      </c>
      <c r="D745" s="5" t="s">
        <v>16</v>
      </c>
      <c r="E745" s="5">
        <v>33120</v>
      </c>
      <c r="F745" s="6">
        <v>2644.02</v>
      </c>
    </row>
    <row r="746" spans="1:6">
      <c r="A746" s="4">
        <v>2017</v>
      </c>
      <c r="B746" s="5" t="s">
        <v>24</v>
      </c>
      <c r="C746" s="5" t="s">
        <v>42</v>
      </c>
      <c r="D746" s="5" t="s">
        <v>17</v>
      </c>
      <c r="E746" s="5">
        <v>164600</v>
      </c>
      <c r="F746" s="6">
        <v>1055.5899999999999</v>
      </c>
    </row>
    <row r="747" spans="1:6">
      <c r="A747" s="4">
        <v>2008</v>
      </c>
      <c r="B747" s="5" t="s">
        <v>24</v>
      </c>
      <c r="C747" s="5" t="s">
        <v>43</v>
      </c>
      <c r="D747" s="5" t="s">
        <v>15</v>
      </c>
      <c r="E747" s="5">
        <v>4000</v>
      </c>
      <c r="F747" s="6">
        <v>825</v>
      </c>
    </row>
    <row r="748" spans="1:6">
      <c r="A748" s="4">
        <v>2008</v>
      </c>
      <c r="B748" s="5" t="s">
        <v>24</v>
      </c>
      <c r="C748" s="5" t="s">
        <v>43</v>
      </c>
      <c r="D748" s="5" t="s">
        <v>16</v>
      </c>
      <c r="E748" s="5">
        <v>600</v>
      </c>
      <c r="F748" s="6">
        <v>1166.67</v>
      </c>
    </row>
    <row r="749" spans="1:6">
      <c r="A749" s="4">
        <v>2008</v>
      </c>
      <c r="B749" s="5" t="s">
        <v>24</v>
      </c>
      <c r="C749" s="5" t="s">
        <v>43</v>
      </c>
      <c r="D749" s="5" t="s">
        <v>17</v>
      </c>
      <c r="E749" s="5">
        <v>28800</v>
      </c>
      <c r="F749" s="6">
        <v>1250</v>
      </c>
    </row>
    <row r="750" spans="1:6">
      <c r="A750" s="4">
        <v>2009</v>
      </c>
      <c r="B750" s="5" t="s">
        <v>24</v>
      </c>
      <c r="C750" s="5" t="s">
        <v>43</v>
      </c>
      <c r="D750" s="5" t="s">
        <v>15</v>
      </c>
      <c r="E750" s="5">
        <v>4300</v>
      </c>
      <c r="F750" s="6">
        <v>1162.79</v>
      </c>
    </row>
    <row r="751" spans="1:6">
      <c r="A751" s="4">
        <v>2009</v>
      </c>
      <c r="B751" s="5" t="s">
        <v>24</v>
      </c>
      <c r="C751" s="5" t="s">
        <v>43</v>
      </c>
      <c r="D751" s="5" t="s">
        <v>16</v>
      </c>
      <c r="E751" s="5">
        <v>2700</v>
      </c>
      <c r="F751" s="6">
        <v>888.89</v>
      </c>
    </row>
    <row r="752" spans="1:6">
      <c r="A752" s="4">
        <v>2009</v>
      </c>
      <c r="B752" s="5" t="s">
        <v>24</v>
      </c>
      <c r="C752" s="5" t="s">
        <v>43</v>
      </c>
      <c r="D752" s="5" t="s">
        <v>17</v>
      </c>
      <c r="E752" s="5">
        <v>21800</v>
      </c>
      <c r="F752" s="6">
        <v>1252.29</v>
      </c>
    </row>
    <row r="753" spans="1:6">
      <c r="A753" s="4">
        <v>2010</v>
      </c>
      <c r="B753" s="5" t="s">
        <v>24</v>
      </c>
      <c r="C753" s="5" t="s">
        <v>43</v>
      </c>
      <c r="D753" s="5" t="s">
        <v>15</v>
      </c>
      <c r="E753" s="5">
        <v>5700</v>
      </c>
      <c r="F753" s="6">
        <v>1245.6099999999999</v>
      </c>
    </row>
    <row r="754" spans="1:6">
      <c r="A754" s="4">
        <v>2010</v>
      </c>
      <c r="B754" s="5" t="s">
        <v>24</v>
      </c>
      <c r="C754" s="5" t="s">
        <v>43</v>
      </c>
      <c r="D754" s="5" t="s">
        <v>16</v>
      </c>
      <c r="E754" s="5">
        <v>2000</v>
      </c>
      <c r="F754" s="6">
        <v>1050</v>
      </c>
    </row>
    <row r="755" spans="1:6">
      <c r="A755" s="4">
        <v>2010</v>
      </c>
      <c r="B755" s="5" t="s">
        <v>24</v>
      </c>
      <c r="C755" s="5" t="s">
        <v>43</v>
      </c>
      <c r="D755" s="5" t="s">
        <v>17</v>
      </c>
      <c r="E755" s="5">
        <v>19400</v>
      </c>
      <c r="F755" s="6">
        <v>1056.7</v>
      </c>
    </row>
    <row r="756" spans="1:6">
      <c r="A756" s="4">
        <v>2011</v>
      </c>
      <c r="B756" s="5" t="s">
        <v>24</v>
      </c>
      <c r="C756" s="5" t="s">
        <v>43</v>
      </c>
      <c r="D756" s="5" t="s">
        <v>15</v>
      </c>
      <c r="E756" s="5">
        <v>5000</v>
      </c>
      <c r="F756" s="6">
        <v>1240</v>
      </c>
    </row>
    <row r="757" spans="1:6">
      <c r="A757" s="4">
        <v>2011</v>
      </c>
      <c r="B757" s="5" t="s">
        <v>24</v>
      </c>
      <c r="C757" s="5" t="s">
        <v>43</v>
      </c>
      <c r="D757" s="5" t="s">
        <v>16</v>
      </c>
      <c r="E757" s="5">
        <v>2000</v>
      </c>
      <c r="F757" s="6">
        <v>800</v>
      </c>
    </row>
    <row r="758" spans="1:6">
      <c r="A758" s="4">
        <v>2011</v>
      </c>
      <c r="B758" s="5" t="s">
        <v>24</v>
      </c>
      <c r="C758" s="5" t="s">
        <v>43</v>
      </c>
      <c r="D758" s="5" t="s">
        <v>17</v>
      </c>
      <c r="E758" s="5">
        <v>19000</v>
      </c>
      <c r="F758" s="6">
        <v>1173.68</v>
      </c>
    </row>
    <row r="759" spans="1:6">
      <c r="A759" s="4">
        <v>2012</v>
      </c>
      <c r="B759" s="5" t="s">
        <v>24</v>
      </c>
      <c r="C759" s="5" t="s">
        <v>43</v>
      </c>
      <c r="D759" s="5" t="s">
        <v>15</v>
      </c>
      <c r="E759" s="5">
        <v>8080</v>
      </c>
      <c r="F759" s="6">
        <v>2045.79</v>
      </c>
    </row>
    <row r="760" spans="1:6">
      <c r="A760" s="4">
        <v>2012</v>
      </c>
      <c r="B760" s="5" t="s">
        <v>24</v>
      </c>
      <c r="C760" s="5" t="s">
        <v>43</v>
      </c>
      <c r="D760" s="5" t="s">
        <v>16</v>
      </c>
      <c r="E760" s="5">
        <v>1480</v>
      </c>
      <c r="F760" s="6">
        <v>1763.51</v>
      </c>
    </row>
    <row r="761" spans="1:6">
      <c r="A761" s="4">
        <v>2012</v>
      </c>
      <c r="B761" s="5" t="s">
        <v>24</v>
      </c>
      <c r="C761" s="5" t="s">
        <v>43</v>
      </c>
      <c r="D761" s="5" t="s">
        <v>17</v>
      </c>
      <c r="E761" s="5">
        <v>21890</v>
      </c>
      <c r="F761" s="6">
        <v>1404.75</v>
      </c>
    </row>
    <row r="762" spans="1:6">
      <c r="A762" s="4">
        <v>2013</v>
      </c>
      <c r="B762" s="5" t="s">
        <v>24</v>
      </c>
      <c r="C762" s="5" t="s">
        <v>43</v>
      </c>
      <c r="D762" s="5" t="s">
        <v>15</v>
      </c>
      <c r="E762" s="5">
        <v>12140</v>
      </c>
      <c r="F762" s="6">
        <v>1144.98</v>
      </c>
    </row>
    <row r="763" spans="1:6">
      <c r="A763" s="4">
        <v>2013</v>
      </c>
      <c r="B763" s="5" t="s">
        <v>24</v>
      </c>
      <c r="C763" s="5" t="s">
        <v>43</v>
      </c>
      <c r="D763" s="5" t="s">
        <v>16</v>
      </c>
      <c r="E763" s="5">
        <v>690</v>
      </c>
      <c r="F763" s="6">
        <v>1434.78</v>
      </c>
    </row>
    <row r="764" spans="1:6">
      <c r="A764" s="4">
        <v>2013</v>
      </c>
      <c r="B764" s="5" t="s">
        <v>24</v>
      </c>
      <c r="C764" s="5" t="s">
        <v>43</v>
      </c>
      <c r="D764" s="5" t="s">
        <v>17</v>
      </c>
      <c r="E764" s="5">
        <v>17410</v>
      </c>
      <c r="F764" s="6">
        <v>1161.4000000000001</v>
      </c>
    </row>
    <row r="765" spans="1:6">
      <c r="A765" s="4">
        <v>2014</v>
      </c>
      <c r="B765" s="5" t="s">
        <v>24</v>
      </c>
      <c r="C765" s="5" t="s">
        <v>43</v>
      </c>
      <c r="D765" s="5" t="s">
        <v>15</v>
      </c>
      <c r="E765" s="5">
        <v>30000</v>
      </c>
      <c r="F765" s="6">
        <v>977.67</v>
      </c>
    </row>
    <row r="766" spans="1:6">
      <c r="A766" s="4">
        <v>2014</v>
      </c>
      <c r="B766" s="5" t="s">
        <v>24</v>
      </c>
      <c r="C766" s="5" t="s">
        <v>43</v>
      </c>
      <c r="D766" s="5" t="s">
        <v>16</v>
      </c>
      <c r="E766" s="5">
        <v>13000</v>
      </c>
      <c r="F766" s="6">
        <v>1538.46</v>
      </c>
    </row>
    <row r="767" spans="1:6">
      <c r="A767" s="4">
        <v>2014</v>
      </c>
      <c r="B767" s="5" t="s">
        <v>24</v>
      </c>
      <c r="C767" s="5" t="s">
        <v>43</v>
      </c>
      <c r="D767" s="5" t="s">
        <v>17</v>
      </c>
      <c r="E767" s="5">
        <v>26000</v>
      </c>
      <c r="F767" s="6">
        <v>1115.3800000000001</v>
      </c>
    </row>
    <row r="768" spans="1:6">
      <c r="A768" s="4">
        <v>2015</v>
      </c>
      <c r="B768" s="5" t="s">
        <v>24</v>
      </c>
      <c r="C768" s="5" t="s">
        <v>43</v>
      </c>
      <c r="D768" s="5" t="s">
        <v>15</v>
      </c>
      <c r="E768" s="5">
        <v>14000</v>
      </c>
      <c r="F768" s="6">
        <v>1714.29</v>
      </c>
    </row>
    <row r="769" spans="1:6">
      <c r="A769" s="4">
        <v>2015</v>
      </c>
      <c r="B769" s="5" t="s">
        <v>24</v>
      </c>
      <c r="C769" s="5" t="s">
        <v>43</v>
      </c>
      <c r="D769" s="5" t="s">
        <v>16</v>
      </c>
      <c r="E769" s="5">
        <v>1000</v>
      </c>
      <c r="F769" s="6">
        <v>1000</v>
      </c>
    </row>
    <row r="770" spans="1:6">
      <c r="A770" s="4">
        <v>2015</v>
      </c>
      <c r="B770" s="5" t="s">
        <v>24</v>
      </c>
      <c r="C770" s="5" t="s">
        <v>43</v>
      </c>
      <c r="D770" s="5" t="s">
        <v>17</v>
      </c>
      <c r="E770" s="5">
        <v>47000</v>
      </c>
      <c r="F770" s="6">
        <v>1170.21</v>
      </c>
    </row>
    <row r="771" spans="1:6">
      <c r="A771" s="4">
        <v>2016</v>
      </c>
      <c r="B771" s="5" t="s">
        <v>24</v>
      </c>
      <c r="C771" s="5" t="s">
        <v>43</v>
      </c>
      <c r="D771" s="5" t="s">
        <v>15</v>
      </c>
      <c r="E771" s="5">
        <v>17000</v>
      </c>
      <c r="F771" s="6">
        <v>2156.4699999999998</v>
      </c>
    </row>
    <row r="772" spans="1:6">
      <c r="A772" s="4">
        <v>2016</v>
      </c>
      <c r="B772" s="5" t="s">
        <v>24</v>
      </c>
      <c r="C772" s="5" t="s">
        <v>43</v>
      </c>
      <c r="D772" s="5" t="s">
        <v>16</v>
      </c>
      <c r="E772" s="5">
        <v>1000</v>
      </c>
      <c r="F772" s="6">
        <v>1000</v>
      </c>
    </row>
    <row r="773" spans="1:6">
      <c r="A773" s="4">
        <v>2016</v>
      </c>
      <c r="B773" s="5" t="s">
        <v>24</v>
      </c>
      <c r="C773" s="5" t="s">
        <v>43</v>
      </c>
      <c r="D773" s="5" t="s">
        <v>17</v>
      </c>
      <c r="E773" s="5">
        <v>40000</v>
      </c>
      <c r="F773" s="6">
        <v>1375</v>
      </c>
    </row>
    <row r="774" spans="1:6">
      <c r="A774" s="4">
        <v>2017</v>
      </c>
      <c r="B774" s="5" t="s">
        <v>24</v>
      </c>
      <c r="C774" s="5" t="s">
        <v>43</v>
      </c>
      <c r="D774" s="5" t="s">
        <v>15</v>
      </c>
      <c r="E774" s="5">
        <v>16600</v>
      </c>
      <c r="F774" s="6">
        <v>1818.07</v>
      </c>
    </row>
    <row r="775" spans="1:6">
      <c r="A775" s="4">
        <v>2017</v>
      </c>
      <c r="B775" s="5" t="s">
        <v>24</v>
      </c>
      <c r="C775" s="5" t="s">
        <v>43</v>
      </c>
      <c r="D775" s="5" t="s">
        <v>16</v>
      </c>
      <c r="E775" s="5">
        <v>1300</v>
      </c>
      <c r="F775" s="6">
        <v>1938.46</v>
      </c>
    </row>
    <row r="776" spans="1:6">
      <c r="A776" s="4">
        <v>2017</v>
      </c>
      <c r="B776" s="5" t="s">
        <v>24</v>
      </c>
      <c r="C776" s="5" t="s">
        <v>43</v>
      </c>
      <c r="D776" s="5" t="s">
        <v>17</v>
      </c>
      <c r="E776" s="5">
        <v>29500</v>
      </c>
      <c r="F776" s="6">
        <v>1001.02</v>
      </c>
    </row>
    <row r="777" spans="1:6">
      <c r="A777" s="4">
        <v>2008</v>
      </c>
      <c r="B777" s="5" t="s">
        <v>24</v>
      </c>
      <c r="C777" s="5" t="s">
        <v>44</v>
      </c>
      <c r="D777" s="5" t="s">
        <v>15</v>
      </c>
      <c r="E777" s="5">
        <v>7500</v>
      </c>
      <c r="F777" s="6">
        <v>1566.67</v>
      </c>
    </row>
    <row r="778" spans="1:6">
      <c r="A778" s="4">
        <v>2008</v>
      </c>
      <c r="B778" s="5" t="s">
        <v>24</v>
      </c>
      <c r="C778" s="5" t="s">
        <v>44</v>
      </c>
      <c r="D778" s="5" t="s">
        <v>16</v>
      </c>
      <c r="E778" s="5">
        <v>1100</v>
      </c>
      <c r="F778" s="6">
        <v>909.09</v>
      </c>
    </row>
    <row r="779" spans="1:6">
      <c r="A779" s="4">
        <v>2008</v>
      </c>
      <c r="B779" s="5" t="s">
        <v>24</v>
      </c>
      <c r="C779" s="5" t="s">
        <v>44</v>
      </c>
      <c r="D779" s="5" t="s">
        <v>17</v>
      </c>
      <c r="E779" s="5">
        <v>10700</v>
      </c>
      <c r="F779" s="6">
        <v>1168.22</v>
      </c>
    </row>
    <row r="780" spans="1:6">
      <c r="A780" s="4">
        <v>2009</v>
      </c>
      <c r="B780" s="5" t="s">
        <v>24</v>
      </c>
      <c r="C780" s="5" t="s">
        <v>44</v>
      </c>
      <c r="D780" s="5" t="s">
        <v>15</v>
      </c>
      <c r="E780" s="5">
        <v>10100</v>
      </c>
      <c r="F780" s="6">
        <v>2495.0500000000002</v>
      </c>
    </row>
    <row r="781" spans="1:6">
      <c r="A781" s="4">
        <v>2009</v>
      </c>
      <c r="B781" s="5" t="s">
        <v>24</v>
      </c>
      <c r="C781" s="5" t="s">
        <v>44</v>
      </c>
      <c r="D781" s="5" t="s">
        <v>16</v>
      </c>
      <c r="E781" s="5">
        <v>900</v>
      </c>
      <c r="F781" s="6">
        <v>777.78</v>
      </c>
    </row>
    <row r="782" spans="1:6">
      <c r="A782" s="4">
        <v>2009</v>
      </c>
      <c r="B782" s="5" t="s">
        <v>24</v>
      </c>
      <c r="C782" s="5" t="s">
        <v>44</v>
      </c>
      <c r="D782" s="5" t="s">
        <v>17</v>
      </c>
      <c r="E782" s="5">
        <v>14700</v>
      </c>
      <c r="F782" s="6">
        <v>1224.49</v>
      </c>
    </row>
    <row r="783" spans="1:6">
      <c r="A783" s="4">
        <v>2010</v>
      </c>
      <c r="B783" s="5" t="s">
        <v>24</v>
      </c>
      <c r="C783" s="5" t="s">
        <v>44</v>
      </c>
      <c r="D783" s="5" t="s">
        <v>15</v>
      </c>
      <c r="E783" s="5">
        <v>9700</v>
      </c>
      <c r="F783" s="6">
        <v>2969.07</v>
      </c>
    </row>
    <row r="784" spans="1:6">
      <c r="A784" s="4">
        <v>2010</v>
      </c>
      <c r="B784" s="5" t="s">
        <v>24</v>
      </c>
      <c r="C784" s="5" t="s">
        <v>44</v>
      </c>
      <c r="D784" s="5" t="s">
        <v>16</v>
      </c>
      <c r="E784" s="5">
        <v>800</v>
      </c>
      <c r="F784" s="6">
        <v>1125</v>
      </c>
    </row>
    <row r="785" spans="1:6">
      <c r="A785" s="4">
        <v>2010</v>
      </c>
      <c r="B785" s="5" t="s">
        <v>24</v>
      </c>
      <c r="C785" s="5" t="s">
        <v>44</v>
      </c>
      <c r="D785" s="5" t="s">
        <v>17</v>
      </c>
      <c r="E785" s="5">
        <v>19400</v>
      </c>
      <c r="F785" s="6">
        <v>1067.01</v>
      </c>
    </row>
    <row r="786" spans="1:6">
      <c r="A786" s="4">
        <v>2010</v>
      </c>
      <c r="B786" s="5" t="s">
        <v>24</v>
      </c>
      <c r="C786" s="5" t="s">
        <v>44</v>
      </c>
      <c r="D786" s="5" t="s">
        <v>18</v>
      </c>
      <c r="E786" s="5">
        <v>10</v>
      </c>
      <c r="F786" s="6">
        <v>154.29</v>
      </c>
    </row>
    <row r="787" spans="1:6">
      <c r="A787" s="4">
        <v>2011</v>
      </c>
      <c r="B787" s="5" t="s">
        <v>24</v>
      </c>
      <c r="C787" s="5" t="s">
        <v>44</v>
      </c>
      <c r="D787" s="5" t="s">
        <v>15</v>
      </c>
      <c r="E787" s="5">
        <v>15100</v>
      </c>
      <c r="F787" s="6">
        <v>2973.51</v>
      </c>
    </row>
    <row r="788" spans="1:6">
      <c r="A788" s="4">
        <v>2011</v>
      </c>
      <c r="B788" s="5" t="s">
        <v>24</v>
      </c>
      <c r="C788" s="5" t="s">
        <v>44</v>
      </c>
      <c r="D788" s="5" t="s">
        <v>16</v>
      </c>
      <c r="E788" s="5">
        <v>800</v>
      </c>
      <c r="F788" s="6">
        <v>875</v>
      </c>
    </row>
    <row r="789" spans="1:6">
      <c r="A789" s="4">
        <v>2011</v>
      </c>
      <c r="B789" s="5" t="s">
        <v>24</v>
      </c>
      <c r="C789" s="5" t="s">
        <v>44</v>
      </c>
      <c r="D789" s="5" t="s">
        <v>17</v>
      </c>
      <c r="E789" s="5">
        <v>19600</v>
      </c>
      <c r="F789" s="6">
        <v>1198.98</v>
      </c>
    </row>
    <row r="790" spans="1:6">
      <c r="A790" s="4">
        <v>2011</v>
      </c>
      <c r="B790" s="5" t="s">
        <v>24</v>
      </c>
      <c r="C790" s="5" t="s">
        <v>44</v>
      </c>
      <c r="D790" s="5" t="s">
        <v>18</v>
      </c>
      <c r="E790" s="5">
        <v>370</v>
      </c>
      <c r="F790" s="6">
        <v>229.22</v>
      </c>
    </row>
    <row r="791" spans="1:6">
      <c r="A791" s="4">
        <v>2012</v>
      </c>
      <c r="B791" s="5" t="s">
        <v>24</v>
      </c>
      <c r="C791" s="5" t="s">
        <v>44</v>
      </c>
      <c r="D791" s="5" t="s">
        <v>15</v>
      </c>
      <c r="E791" s="5">
        <v>13710</v>
      </c>
      <c r="F791" s="6">
        <v>3695.84</v>
      </c>
    </row>
    <row r="792" spans="1:6">
      <c r="A792" s="4">
        <v>2012</v>
      </c>
      <c r="B792" s="5" t="s">
        <v>24</v>
      </c>
      <c r="C792" s="5" t="s">
        <v>44</v>
      </c>
      <c r="D792" s="5" t="s">
        <v>16</v>
      </c>
      <c r="E792" s="5">
        <v>750</v>
      </c>
      <c r="F792" s="6">
        <v>2040</v>
      </c>
    </row>
    <row r="793" spans="1:6">
      <c r="A793" s="4">
        <v>2012</v>
      </c>
      <c r="B793" s="5" t="s">
        <v>24</v>
      </c>
      <c r="C793" s="5" t="s">
        <v>44</v>
      </c>
      <c r="D793" s="5" t="s">
        <v>17</v>
      </c>
      <c r="E793" s="5">
        <v>14190</v>
      </c>
      <c r="F793" s="6">
        <v>1704.02</v>
      </c>
    </row>
    <row r="794" spans="1:6">
      <c r="A794" s="4">
        <v>2012</v>
      </c>
      <c r="B794" s="5" t="s">
        <v>24</v>
      </c>
      <c r="C794" s="5" t="s">
        <v>44</v>
      </c>
      <c r="D794" s="5" t="s">
        <v>18</v>
      </c>
      <c r="E794" s="5">
        <v>620</v>
      </c>
      <c r="F794" s="6">
        <v>225.81</v>
      </c>
    </row>
    <row r="795" spans="1:6">
      <c r="A795" s="4">
        <v>2013</v>
      </c>
      <c r="B795" s="5" t="s">
        <v>24</v>
      </c>
      <c r="C795" s="5" t="s">
        <v>44</v>
      </c>
      <c r="D795" s="5" t="s">
        <v>15</v>
      </c>
      <c r="E795" s="5">
        <v>16110</v>
      </c>
      <c r="F795" s="6">
        <v>3639.98</v>
      </c>
    </row>
    <row r="796" spans="1:6">
      <c r="A796" s="4">
        <v>2013</v>
      </c>
      <c r="B796" s="5" t="s">
        <v>24</v>
      </c>
      <c r="C796" s="5" t="s">
        <v>44</v>
      </c>
      <c r="D796" s="5" t="s">
        <v>16</v>
      </c>
      <c r="E796" s="5">
        <v>1010</v>
      </c>
      <c r="F796" s="6">
        <v>2584.16</v>
      </c>
    </row>
    <row r="797" spans="1:6">
      <c r="A797" s="4">
        <v>2013</v>
      </c>
      <c r="B797" s="5" t="s">
        <v>24</v>
      </c>
      <c r="C797" s="5" t="s">
        <v>44</v>
      </c>
      <c r="D797" s="5" t="s">
        <v>17</v>
      </c>
      <c r="E797" s="5">
        <v>12590</v>
      </c>
      <c r="F797" s="6">
        <v>1827.64</v>
      </c>
    </row>
    <row r="798" spans="1:6">
      <c r="A798" s="4">
        <v>2013</v>
      </c>
      <c r="B798" s="5" t="s">
        <v>24</v>
      </c>
      <c r="C798" s="5" t="s">
        <v>44</v>
      </c>
      <c r="D798" s="5" t="s">
        <v>18</v>
      </c>
      <c r="E798" s="5">
        <v>250</v>
      </c>
      <c r="F798" s="6">
        <v>240</v>
      </c>
    </row>
    <row r="799" spans="1:6">
      <c r="A799" s="4">
        <v>2014</v>
      </c>
      <c r="B799" s="5" t="s">
        <v>24</v>
      </c>
      <c r="C799" s="5" t="s">
        <v>44</v>
      </c>
      <c r="D799" s="5" t="s">
        <v>15</v>
      </c>
      <c r="E799" s="5">
        <v>20000</v>
      </c>
      <c r="F799" s="6">
        <v>2300</v>
      </c>
    </row>
    <row r="800" spans="1:6">
      <c r="A800" s="4">
        <v>2014</v>
      </c>
      <c r="B800" s="5" t="s">
        <v>24</v>
      </c>
      <c r="C800" s="5" t="s">
        <v>44</v>
      </c>
      <c r="D800" s="5" t="s">
        <v>16</v>
      </c>
      <c r="E800" s="5">
        <v>8000</v>
      </c>
      <c r="F800" s="6">
        <v>2250</v>
      </c>
    </row>
    <row r="801" spans="1:6">
      <c r="A801" s="4">
        <v>2014</v>
      </c>
      <c r="B801" s="5" t="s">
        <v>24</v>
      </c>
      <c r="C801" s="5" t="s">
        <v>44</v>
      </c>
      <c r="D801" s="5" t="s">
        <v>17</v>
      </c>
      <c r="E801" s="5">
        <v>67000</v>
      </c>
      <c r="F801" s="6">
        <v>1014.93</v>
      </c>
    </row>
    <row r="802" spans="1:6">
      <c r="A802" s="4">
        <v>2014</v>
      </c>
      <c r="B802" s="5" t="s">
        <v>24</v>
      </c>
      <c r="C802" s="5" t="s">
        <v>44</v>
      </c>
      <c r="D802" s="5" t="s">
        <v>18</v>
      </c>
      <c r="E802" s="5">
        <v>5000</v>
      </c>
      <c r="F802" s="6">
        <v>108</v>
      </c>
    </row>
    <row r="803" spans="1:6">
      <c r="A803" s="4">
        <v>2015</v>
      </c>
      <c r="B803" s="5" t="s">
        <v>24</v>
      </c>
      <c r="C803" s="5" t="s">
        <v>44</v>
      </c>
      <c r="D803" s="5" t="s">
        <v>15</v>
      </c>
      <c r="E803" s="5">
        <v>20000</v>
      </c>
      <c r="F803" s="6">
        <v>3500</v>
      </c>
    </row>
    <row r="804" spans="1:6">
      <c r="A804" s="4">
        <v>2015</v>
      </c>
      <c r="B804" s="5" t="s">
        <v>24</v>
      </c>
      <c r="C804" s="5" t="s">
        <v>44</v>
      </c>
      <c r="D804" s="5" t="s">
        <v>16</v>
      </c>
      <c r="E804" s="5">
        <v>2000</v>
      </c>
      <c r="F804" s="6">
        <v>1500</v>
      </c>
    </row>
    <row r="805" spans="1:6">
      <c r="A805" s="4">
        <v>2015</v>
      </c>
      <c r="B805" s="5" t="s">
        <v>24</v>
      </c>
      <c r="C805" s="5" t="s">
        <v>44</v>
      </c>
      <c r="D805" s="5" t="s">
        <v>17</v>
      </c>
      <c r="E805" s="5">
        <v>30000</v>
      </c>
      <c r="F805" s="6">
        <v>1133.33</v>
      </c>
    </row>
    <row r="806" spans="1:6">
      <c r="A806" s="4">
        <v>2016</v>
      </c>
      <c r="B806" s="5" t="s">
        <v>24</v>
      </c>
      <c r="C806" s="5" t="s">
        <v>44</v>
      </c>
      <c r="D806" s="5" t="s">
        <v>15</v>
      </c>
      <c r="E806" s="5">
        <v>19000</v>
      </c>
      <c r="F806" s="6">
        <v>2455.79</v>
      </c>
    </row>
    <row r="807" spans="1:6">
      <c r="A807" s="4">
        <v>2016</v>
      </c>
      <c r="B807" s="5" t="s">
        <v>24</v>
      </c>
      <c r="C807" s="5" t="s">
        <v>44</v>
      </c>
      <c r="D807" s="5" t="s">
        <v>16</v>
      </c>
      <c r="E807" s="5">
        <v>2000</v>
      </c>
      <c r="F807" s="6">
        <v>2500</v>
      </c>
    </row>
    <row r="808" spans="1:6">
      <c r="A808" s="4">
        <v>2016</v>
      </c>
      <c r="B808" s="5" t="s">
        <v>24</v>
      </c>
      <c r="C808" s="5" t="s">
        <v>44</v>
      </c>
      <c r="D808" s="5" t="s">
        <v>17</v>
      </c>
      <c r="E808" s="5">
        <v>32000</v>
      </c>
      <c r="F808" s="6">
        <v>1843.75</v>
      </c>
    </row>
    <row r="809" spans="1:6">
      <c r="A809" s="4">
        <v>2017</v>
      </c>
      <c r="B809" s="5" t="s">
        <v>24</v>
      </c>
      <c r="C809" s="5" t="s">
        <v>44</v>
      </c>
      <c r="D809" s="5" t="s">
        <v>15</v>
      </c>
      <c r="E809" s="5">
        <v>21400</v>
      </c>
      <c r="F809" s="6">
        <v>2808.41</v>
      </c>
    </row>
    <row r="810" spans="1:6">
      <c r="A810" s="4">
        <v>2017</v>
      </c>
      <c r="B810" s="5" t="s">
        <v>24</v>
      </c>
      <c r="C810" s="5" t="s">
        <v>44</v>
      </c>
      <c r="D810" s="5" t="s">
        <v>16</v>
      </c>
      <c r="E810" s="5">
        <v>3320</v>
      </c>
      <c r="F810" s="6">
        <v>2337.35</v>
      </c>
    </row>
    <row r="811" spans="1:6">
      <c r="A811" s="4">
        <v>2017</v>
      </c>
      <c r="B811" s="5" t="s">
        <v>24</v>
      </c>
      <c r="C811" s="5" t="s">
        <v>44</v>
      </c>
      <c r="D811" s="5" t="s">
        <v>17</v>
      </c>
      <c r="E811" s="5">
        <v>38930</v>
      </c>
      <c r="F811" s="6">
        <v>1957.87</v>
      </c>
    </row>
    <row r="812" spans="1:6">
      <c r="A812" s="4">
        <v>2008</v>
      </c>
      <c r="B812" s="5" t="s">
        <v>24</v>
      </c>
      <c r="C812" s="5" t="s">
        <v>45</v>
      </c>
      <c r="D812" s="5" t="s">
        <v>15</v>
      </c>
      <c r="E812" s="5">
        <v>10300</v>
      </c>
      <c r="F812" s="6">
        <v>1146.5999999999999</v>
      </c>
    </row>
    <row r="813" spans="1:6">
      <c r="A813" s="4">
        <v>2008</v>
      </c>
      <c r="B813" s="5" t="s">
        <v>24</v>
      </c>
      <c r="C813" s="5" t="s">
        <v>45</v>
      </c>
      <c r="D813" s="5" t="s">
        <v>17</v>
      </c>
      <c r="E813" s="5">
        <v>19900</v>
      </c>
      <c r="F813" s="6">
        <v>1231.1600000000001</v>
      </c>
    </row>
    <row r="814" spans="1:6">
      <c r="A814" s="4">
        <v>2009</v>
      </c>
      <c r="B814" s="5" t="s">
        <v>24</v>
      </c>
      <c r="C814" s="5" t="s">
        <v>45</v>
      </c>
      <c r="D814" s="5" t="s">
        <v>15</v>
      </c>
      <c r="E814" s="5">
        <v>1600</v>
      </c>
      <c r="F814" s="6">
        <v>2187.5</v>
      </c>
    </row>
    <row r="815" spans="1:6">
      <c r="A815" s="4">
        <v>2009</v>
      </c>
      <c r="B815" s="5" t="s">
        <v>24</v>
      </c>
      <c r="C815" s="5" t="s">
        <v>45</v>
      </c>
      <c r="D815" s="5" t="s">
        <v>17</v>
      </c>
      <c r="E815" s="5">
        <v>20700</v>
      </c>
      <c r="F815" s="6">
        <v>1256.04</v>
      </c>
    </row>
    <row r="816" spans="1:6">
      <c r="A816" s="4">
        <v>2010</v>
      </c>
      <c r="B816" s="5" t="s">
        <v>24</v>
      </c>
      <c r="C816" s="5" t="s">
        <v>45</v>
      </c>
      <c r="D816" s="5" t="s">
        <v>15</v>
      </c>
      <c r="E816" s="5">
        <v>5600</v>
      </c>
      <c r="F816" s="6">
        <v>2732.14</v>
      </c>
    </row>
    <row r="817" spans="1:6">
      <c r="A817" s="4">
        <v>2010</v>
      </c>
      <c r="B817" s="5" t="s">
        <v>24</v>
      </c>
      <c r="C817" s="5" t="s">
        <v>45</v>
      </c>
      <c r="D817" s="5" t="s">
        <v>17</v>
      </c>
      <c r="E817" s="5">
        <v>17300</v>
      </c>
      <c r="F817" s="6">
        <v>1294.8</v>
      </c>
    </row>
    <row r="818" spans="1:6">
      <c r="A818" s="4">
        <v>2011</v>
      </c>
      <c r="B818" s="5" t="s">
        <v>24</v>
      </c>
      <c r="C818" s="5" t="s">
        <v>45</v>
      </c>
      <c r="D818" s="5" t="s">
        <v>15</v>
      </c>
      <c r="E818" s="5">
        <v>400</v>
      </c>
      <c r="F818" s="6">
        <v>3250</v>
      </c>
    </row>
    <row r="819" spans="1:6">
      <c r="A819" s="4">
        <v>2011</v>
      </c>
      <c r="B819" s="5" t="s">
        <v>24</v>
      </c>
      <c r="C819" s="5" t="s">
        <v>45</v>
      </c>
      <c r="D819" s="5" t="s">
        <v>17</v>
      </c>
      <c r="E819" s="5">
        <v>18500</v>
      </c>
      <c r="F819" s="6">
        <v>1329.73</v>
      </c>
    </row>
    <row r="820" spans="1:6">
      <c r="A820" s="4">
        <v>2012</v>
      </c>
      <c r="B820" s="5" t="s">
        <v>24</v>
      </c>
      <c r="C820" s="5" t="s">
        <v>45</v>
      </c>
      <c r="D820" s="5" t="s">
        <v>15</v>
      </c>
      <c r="E820" s="5">
        <v>4620</v>
      </c>
      <c r="F820" s="6">
        <v>2699.13</v>
      </c>
    </row>
    <row r="821" spans="1:6">
      <c r="A821" s="4">
        <v>2012</v>
      </c>
      <c r="B821" s="5" t="s">
        <v>24</v>
      </c>
      <c r="C821" s="5" t="s">
        <v>45</v>
      </c>
      <c r="D821" s="5" t="s">
        <v>17</v>
      </c>
      <c r="E821" s="5">
        <v>15720</v>
      </c>
      <c r="F821" s="6">
        <v>1470.74</v>
      </c>
    </row>
    <row r="822" spans="1:6">
      <c r="A822" s="4">
        <v>2013</v>
      </c>
      <c r="B822" s="5" t="s">
        <v>24</v>
      </c>
      <c r="C822" s="5" t="s">
        <v>45</v>
      </c>
      <c r="D822" s="5" t="s">
        <v>15</v>
      </c>
      <c r="E822" s="5">
        <v>4800</v>
      </c>
      <c r="F822" s="6">
        <v>4335.42</v>
      </c>
    </row>
    <row r="823" spans="1:6">
      <c r="A823" s="4">
        <v>2013</v>
      </c>
      <c r="B823" s="5" t="s">
        <v>24</v>
      </c>
      <c r="C823" s="5" t="s">
        <v>45</v>
      </c>
      <c r="D823" s="5" t="s">
        <v>17</v>
      </c>
      <c r="E823" s="5">
        <v>13000</v>
      </c>
      <c r="F823" s="6">
        <v>1043.8499999999999</v>
      </c>
    </row>
    <row r="824" spans="1:6">
      <c r="A824" s="4">
        <v>2014</v>
      </c>
      <c r="B824" s="5" t="s">
        <v>24</v>
      </c>
      <c r="C824" s="5" t="s">
        <v>45</v>
      </c>
      <c r="D824" s="5" t="s">
        <v>15</v>
      </c>
      <c r="E824" s="5">
        <v>6000</v>
      </c>
      <c r="F824" s="6">
        <v>3445</v>
      </c>
    </row>
    <row r="825" spans="1:6">
      <c r="A825" s="4">
        <v>2014</v>
      </c>
      <c r="B825" s="5" t="s">
        <v>24</v>
      </c>
      <c r="C825" s="5" t="s">
        <v>45</v>
      </c>
      <c r="D825" s="5" t="s">
        <v>17</v>
      </c>
      <c r="E825" s="5">
        <v>35000</v>
      </c>
      <c r="F825" s="6">
        <v>971.43</v>
      </c>
    </row>
    <row r="826" spans="1:6">
      <c r="A826" s="4">
        <v>2015</v>
      </c>
      <c r="B826" s="5" t="s">
        <v>24</v>
      </c>
      <c r="C826" s="5" t="s">
        <v>45</v>
      </c>
      <c r="D826" s="5" t="s">
        <v>15</v>
      </c>
      <c r="E826" s="5">
        <v>6000</v>
      </c>
      <c r="F826" s="6">
        <v>4555</v>
      </c>
    </row>
    <row r="827" spans="1:6">
      <c r="A827" s="4">
        <v>2015</v>
      </c>
      <c r="B827" s="5" t="s">
        <v>24</v>
      </c>
      <c r="C827" s="5" t="s">
        <v>45</v>
      </c>
      <c r="D827" s="5" t="s">
        <v>17</v>
      </c>
      <c r="E827" s="5">
        <v>21000</v>
      </c>
      <c r="F827" s="6">
        <v>857.14</v>
      </c>
    </row>
    <row r="828" spans="1:6">
      <c r="A828" s="4">
        <v>2016</v>
      </c>
      <c r="B828" s="5" t="s">
        <v>24</v>
      </c>
      <c r="C828" s="5" t="s">
        <v>45</v>
      </c>
      <c r="D828" s="5" t="s">
        <v>15</v>
      </c>
      <c r="E828" s="5">
        <v>7000</v>
      </c>
      <c r="F828" s="6">
        <v>2190</v>
      </c>
    </row>
    <row r="829" spans="1:6">
      <c r="A829" s="4">
        <v>2016</v>
      </c>
      <c r="B829" s="5" t="s">
        <v>24</v>
      </c>
      <c r="C829" s="5" t="s">
        <v>45</v>
      </c>
      <c r="D829" s="5" t="s">
        <v>17</v>
      </c>
      <c r="E829" s="5">
        <v>27000</v>
      </c>
      <c r="F829" s="6">
        <v>1555.56</v>
      </c>
    </row>
    <row r="830" spans="1:6">
      <c r="A830" s="4">
        <v>2017</v>
      </c>
      <c r="B830" s="5" t="s">
        <v>24</v>
      </c>
      <c r="C830" s="5" t="s">
        <v>45</v>
      </c>
      <c r="D830" s="5" t="s">
        <v>15</v>
      </c>
      <c r="E830" s="5">
        <v>3000</v>
      </c>
      <c r="F830" s="6">
        <v>1920</v>
      </c>
    </row>
    <row r="831" spans="1:6">
      <c r="A831" s="4">
        <v>2017</v>
      </c>
      <c r="B831" s="5" t="s">
        <v>24</v>
      </c>
      <c r="C831" s="5" t="s">
        <v>45</v>
      </c>
      <c r="D831" s="5" t="s">
        <v>17</v>
      </c>
      <c r="E831" s="5">
        <v>25000</v>
      </c>
      <c r="F831" s="6">
        <v>1557.2</v>
      </c>
    </row>
    <row r="832" spans="1:6">
      <c r="A832" s="4">
        <v>2008</v>
      </c>
      <c r="B832" s="5" t="s">
        <v>24</v>
      </c>
      <c r="C832" s="5" t="s">
        <v>46</v>
      </c>
      <c r="D832" s="5" t="s">
        <v>16</v>
      </c>
      <c r="E832" s="5">
        <v>8900</v>
      </c>
      <c r="F832" s="6">
        <v>1303.3699999999999</v>
      </c>
    </row>
    <row r="833" spans="1:6">
      <c r="A833" s="4">
        <v>2008</v>
      </c>
      <c r="B833" s="5" t="s">
        <v>24</v>
      </c>
      <c r="C833" s="5" t="s">
        <v>46</v>
      </c>
      <c r="D833" s="5" t="s">
        <v>17</v>
      </c>
      <c r="E833" s="5">
        <v>95000</v>
      </c>
      <c r="F833" s="6">
        <v>1026.32</v>
      </c>
    </row>
    <row r="834" spans="1:6">
      <c r="A834" s="4">
        <v>2009</v>
      </c>
      <c r="B834" s="5" t="s">
        <v>24</v>
      </c>
      <c r="C834" s="5" t="s">
        <v>46</v>
      </c>
      <c r="D834" s="5" t="s">
        <v>16</v>
      </c>
      <c r="E834" s="5">
        <v>5000</v>
      </c>
      <c r="F834" s="6">
        <v>1160</v>
      </c>
    </row>
    <row r="835" spans="1:6">
      <c r="A835" s="4">
        <v>2009</v>
      </c>
      <c r="B835" s="5" t="s">
        <v>24</v>
      </c>
      <c r="C835" s="5" t="s">
        <v>46</v>
      </c>
      <c r="D835" s="5" t="s">
        <v>17</v>
      </c>
      <c r="E835" s="5">
        <v>67900</v>
      </c>
      <c r="F835" s="6">
        <v>1209.1300000000001</v>
      </c>
    </row>
    <row r="836" spans="1:6">
      <c r="A836" s="4">
        <v>2010</v>
      </c>
      <c r="B836" s="5" t="s">
        <v>24</v>
      </c>
      <c r="C836" s="5" t="s">
        <v>46</v>
      </c>
      <c r="D836" s="5" t="s">
        <v>16</v>
      </c>
      <c r="E836" s="5">
        <v>9200</v>
      </c>
      <c r="F836" s="6">
        <v>1271.74</v>
      </c>
    </row>
    <row r="837" spans="1:6">
      <c r="A837" s="4">
        <v>2010</v>
      </c>
      <c r="B837" s="5" t="s">
        <v>24</v>
      </c>
      <c r="C837" s="5" t="s">
        <v>46</v>
      </c>
      <c r="D837" s="5" t="s">
        <v>17</v>
      </c>
      <c r="E837" s="5">
        <v>63800</v>
      </c>
      <c r="F837" s="6">
        <v>633.23</v>
      </c>
    </row>
    <row r="838" spans="1:6">
      <c r="A838" s="4">
        <v>2011</v>
      </c>
      <c r="B838" s="5" t="s">
        <v>24</v>
      </c>
      <c r="C838" s="5" t="s">
        <v>46</v>
      </c>
      <c r="D838" s="5" t="s">
        <v>16</v>
      </c>
      <c r="E838" s="5">
        <v>9200</v>
      </c>
      <c r="F838" s="6">
        <v>1217.3900000000001</v>
      </c>
    </row>
    <row r="839" spans="1:6">
      <c r="A839" s="4">
        <v>2011</v>
      </c>
      <c r="B839" s="5" t="s">
        <v>24</v>
      </c>
      <c r="C839" s="5" t="s">
        <v>46</v>
      </c>
      <c r="D839" s="5" t="s">
        <v>17</v>
      </c>
      <c r="E839" s="5">
        <v>64800</v>
      </c>
      <c r="F839" s="6">
        <v>1112.6500000000001</v>
      </c>
    </row>
    <row r="840" spans="1:6">
      <c r="A840" s="4">
        <v>2012</v>
      </c>
      <c r="B840" s="5" t="s">
        <v>24</v>
      </c>
      <c r="C840" s="5" t="s">
        <v>46</v>
      </c>
      <c r="D840" s="5" t="s">
        <v>16</v>
      </c>
      <c r="E840" s="5">
        <v>5320</v>
      </c>
      <c r="F840" s="6">
        <v>1648.5</v>
      </c>
    </row>
    <row r="841" spans="1:6">
      <c r="A841" s="4">
        <v>2012</v>
      </c>
      <c r="B841" s="5" t="s">
        <v>24</v>
      </c>
      <c r="C841" s="5" t="s">
        <v>46</v>
      </c>
      <c r="D841" s="5" t="s">
        <v>17</v>
      </c>
      <c r="E841" s="5">
        <v>59580</v>
      </c>
      <c r="F841" s="6">
        <v>1355.66</v>
      </c>
    </row>
    <row r="842" spans="1:6">
      <c r="A842" s="4">
        <v>2013</v>
      </c>
      <c r="B842" s="5" t="s">
        <v>24</v>
      </c>
      <c r="C842" s="5" t="s">
        <v>46</v>
      </c>
      <c r="D842" s="5" t="s">
        <v>16</v>
      </c>
      <c r="E842" s="5">
        <v>4240</v>
      </c>
      <c r="F842" s="6">
        <v>1195.75</v>
      </c>
    </row>
    <row r="843" spans="1:6">
      <c r="A843" s="4">
        <v>2013</v>
      </c>
      <c r="B843" s="5" t="s">
        <v>24</v>
      </c>
      <c r="C843" s="5" t="s">
        <v>46</v>
      </c>
      <c r="D843" s="5" t="s">
        <v>17</v>
      </c>
      <c r="E843" s="5">
        <v>67220</v>
      </c>
      <c r="F843" s="6">
        <v>952.54</v>
      </c>
    </row>
    <row r="844" spans="1:6">
      <c r="A844" s="4">
        <v>2013</v>
      </c>
      <c r="B844" s="5" t="s">
        <v>24</v>
      </c>
      <c r="C844" s="5" t="s">
        <v>46</v>
      </c>
      <c r="D844" s="5" t="s">
        <v>18</v>
      </c>
      <c r="E844" s="5">
        <v>40</v>
      </c>
      <c r="F844" s="6">
        <v>250</v>
      </c>
    </row>
    <row r="845" spans="1:6">
      <c r="A845" s="4">
        <v>2014</v>
      </c>
      <c r="B845" s="5" t="s">
        <v>24</v>
      </c>
      <c r="C845" s="5" t="s">
        <v>46</v>
      </c>
      <c r="D845" s="5" t="s">
        <v>16</v>
      </c>
      <c r="E845" s="5">
        <v>19000</v>
      </c>
      <c r="F845" s="6">
        <v>2368.42</v>
      </c>
    </row>
    <row r="846" spans="1:6">
      <c r="A846" s="4">
        <v>2014</v>
      </c>
      <c r="B846" s="5" t="s">
        <v>24</v>
      </c>
      <c r="C846" s="5" t="s">
        <v>46</v>
      </c>
      <c r="D846" s="5" t="s">
        <v>17</v>
      </c>
      <c r="E846" s="5">
        <v>83000</v>
      </c>
      <c r="F846" s="6">
        <v>1180.72</v>
      </c>
    </row>
    <row r="847" spans="1:6">
      <c r="A847" s="4">
        <v>2014</v>
      </c>
      <c r="B847" s="5" t="s">
        <v>24</v>
      </c>
      <c r="C847" s="5" t="s">
        <v>46</v>
      </c>
      <c r="D847" s="5" t="s">
        <v>18</v>
      </c>
      <c r="E847" s="5">
        <v>5000</v>
      </c>
      <c r="F847" s="6">
        <v>108</v>
      </c>
    </row>
    <row r="848" spans="1:6">
      <c r="A848" s="4">
        <v>2015</v>
      </c>
      <c r="B848" s="5" t="s">
        <v>24</v>
      </c>
      <c r="C848" s="5" t="s">
        <v>46</v>
      </c>
      <c r="D848" s="5" t="s">
        <v>16</v>
      </c>
      <c r="E848" s="5">
        <v>6000</v>
      </c>
      <c r="F848" s="6">
        <v>2000</v>
      </c>
    </row>
    <row r="849" spans="1:6">
      <c r="A849" s="4">
        <v>2015</v>
      </c>
      <c r="B849" s="5" t="s">
        <v>24</v>
      </c>
      <c r="C849" s="5" t="s">
        <v>46</v>
      </c>
      <c r="D849" s="5" t="s">
        <v>17</v>
      </c>
      <c r="E849" s="5">
        <v>74000</v>
      </c>
      <c r="F849" s="6">
        <v>1175.68</v>
      </c>
    </row>
    <row r="850" spans="1:6">
      <c r="A850" s="4">
        <v>2016</v>
      </c>
      <c r="B850" s="5" t="s">
        <v>24</v>
      </c>
      <c r="C850" s="5" t="s">
        <v>46</v>
      </c>
      <c r="D850" s="5" t="s">
        <v>16</v>
      </c>
      <c r="E850" s="5">
        <v>7000</v>
      </c>
      <c r="F850" s="6">
        <v>3142.86</v>
      </c>
    </row>
    <row r="851" spans="1:6">
      <c r="A851" s="4">
        <v>2016</v>
      </c>
      <c r="B851" s="5" t="s">
        <v>24</v>
      </c>
      <c r="C851" s="5" t="s">
        <v>46</v>
      </c>
      <c r="D851" s="5" t="s">
        <v>17</v>
      </c>
      <c r="E851" s="5">
        <v>75000</v>
      </c>
      <c r="F851" s="6">
        <v>1466.67</v>
      </c>
    </row>
    <row r="852" spans="1:6">
      <c r="A852" s="4">
        <v>2017</v>
      </c>
      <c r="B852" s="5" t="s">
        <v>24</v>
      </c>
      <c r="C852" s="5" t="s">
        <v>46</v>
      </c>
      <c r="D852" s="5" t="s">
        <v>15</v>
      </c>
      <c r="E852" s="5">
        <v>450</v>
      </c>
      <c r="F852" s="6">
        <v>2266.67</v>
      </c>
    </row>
    <row r="853" spans="1:6">
      <c r="A853" s="4">
        <v>2017</v>
      </c>
      <c r="B853" s="5" t="s">
        <v>24</v>
      </c>
      <c r="C853" s="5" t="s">
        <v>46</v>
      </c>
      <c r="D853" s="5" t="s">
        <v>16</v>
      </c>
      <c r="E853" s="5">
        <v>12200</v>
      </c>
      <c r="F853" s="6">
        <v>2274.59</v>
      </c>
    </row>
    <row r="854" spans="1:6">
      <c r="A854" s="4">
        <v>2017</v>
      </c>
      <c r="B854" s="5" t="s">
        <v>24</v>
      </c>
      <c r="C854" s="5" t="s">
        <v>46</v>
      </c>
      <c r="D854" s="5" t="s">
        <v>17</v>
      </c>
      <c r="E854" s="5">
        <v>94410</v>
      </c>
      <c r="F854" s="6">
        <v>1882.96</v>
      </c>
    </row>
    <row r="855" spans="1:6">
      <c r="A855" s="4">
        <v>2017</v>
      </c>
      <c r="B855" s="5" t="s">
        <v>24</v>
      </c>
      <c r="C855" s="5" t="s">
        <v>46</v>
      </c>
      <c r="D855" s="5" t="s">
        <v>18</v>
      </c>
      <c r="E855" s="5">
        <v>400</v>
      </c>
      <c r="F855" s="6">
        <v>198</v>
      </c>
    </row>
    <row r="856" spans="1:6">
      <c r="A856" s="4">
        <v>2008</v>
      </c>
      <c r="B856" s="5" t="s">
        <v>24</v>
      </c>
      <c r="C856" s="5" t="s">
        <v>47</v>
      </c>
      <c r="D856" s="5" t="s">
        <v>15</v>
      </c>
      <c r="E856" s="5">
        <v>1800</v>
      </c>
      <c r="F856" s="6">
        <v>477.78</v>
      </c>
    </row>
    <row r="857" spans="1:6">
      <c r="A857" s="4">
        <v>2008</v>
      </c>
      <c r="B857" s="5" t="s">
        <v>24</v>
      </c>
      <c r="C857" s="5" t="s">
        <v>47</v>
      </c>
      <c r="D857" s="5" t="s">
        <v>16</v>
      </c>
      <c r="E857" s="5">
        <v>41300</v>
      </c>
      <c r="F857" s="6">
        <v>2019.37</v>
      </c>
    </row>
    <row r="858" spans="1:6">
      <c r="A858" s="4">
        <v>2008</v>
      </c>
      <c r="B858" s="5" t="s">
        <v>24</v>
      </c>
      <c r="C858" s="5" t="s">
        <v>47</v>
      </c>
      <c r="D858" s="5" t="s">
        <v>17</v>
      </c>
      <c r="E858" s="5">
        <v>53700</v>
      </c>
      <c r="F858" s="6">
        <v>1014.9</v>
      </c>
    </row>
    <row r="859" spans="1:6">
      <c r="A859" s="4">
        <v>2008</v>
      </c>
      <c r="B859" s="5" t="s">
        <v>24</v>
      </c>
      <c r="C859" s="5" t="s">
        <v>47</v>
      </c>
      <c r="D859" s="5" t="s">
        <v>18</v>
      </c>
      <c r="E859" s="5">
        <v>28000</v>
      </c>
      <c r="F859" s="6">
        <v>333.21</v>
      </c>
    </row>
    <row r="860" spans="1:6">
      <c r="A860" s="4">
        <v>2009</v>
      </c>
      <c r="B860" s="5" t="s">
        <v>24</v>
      </c>
      <c r="C860" s="5" t="s">
        <v>47</v>
      </c>
      <c r="D860" s="5" t="s">
        <v>15</v>
      </c>
      <c r="E860" s="5">
        <v>1800</v>
      </c>
      <c r="F860" s="6">
        <v>722.22</v>
      </c>
    </row>
    <row r="861" spans="1:6">
      <c r="A861" s="4">
        <v>2009</v>
      </c>
      <c r="B861" s="5" t="s">
        <v>24</v>
      </c>
      <c r="C861" s="5" t="s">
        <v>47</v>
      </c>
      <c r="D861" s="5" t="s">
        <v>16</v>
      </c>
      <c r="E861" s="5">
        <v>49800</v>
      </c>
      <c r="F861" s="6">
        <v>1785.14</v>
      </c>
    </row>
    <row r="862" spans="1:6">
      <c r="A862" s="4">
        <v>2009</v>
      </c>
      <c r="B862" s="5" t="s">
        <v>24</v>
      </c>
      <c r="C862" s="5" t="s">
        <v>47</v>
      </c>
      <c r="D862" s="5" t="s">
        <v>17</v>
      </c>
      <c r="E862" s="5">
        <v>79000</v>
      </c>
      <c r="F862" s="6">
        <v>774.68</v>
      </c>
    </row>
    <row r="863" spans="1:6">
      <c r="A863" s="4">
        <v>2009</v>
      </c>
      <c r="B863" s="5" t="s">
        <v>24</v>
      </c>
      <c r="C863" s="5" t="s">
        <v>47</v>
      </c>
      <c r="D863" s="5" t="s">
        <v>18</v>
      </c>
      <c r="E863" s="5">
        <v>33900</v>
      </c>
      <c r="F863" s="6">
        <v>232.74</v>
      </c>
    </row>
    <row r="864" spans="1:6">
      <c r="A864" s="4">
        <v>2010</v>
      </c>
      <c r="B864" s="5" t="s">
        <v>24</v>
      </c>
      <c r="C864" s="5" t="s">
        <v>47</v>
      </c>
      <c r="D864" s="5" t="s">
        <v>15</v>
      </c>
      <c r="E864" s="5">
        <v>1700</v>
      </c>
      <c r="F864" s="6">
        <v>764.71</v>
      </c>
    </row>
    <row r="865" spans="1:6">
      <c r="A865" s="4">
        <v>2010</v>
      </c>
      <c r="B865" s="5" t="s">
        <v>24</v>
      </c>
      <c r="C865" s="5" t="s">
        <v>47</v>
      </c>
      <c r="D865" s="5" t="s">
        <v>16</v>
      </c>
      <c r="E865" s="5">
        <v>52700</v>
      </c>
      <c r="F865" s="6">
        <v>2195.4499999999998</v>
      </c>
    </row>
    <row r="866" spans="1:6">
      <c r="A866" s="4">
        <v>2010</v>
      </c>
      <c r="B866" s="5" t="s">
        <v>24</v>
      </c>
      <c r="C866" s="5" t="s">
        <v>47</v>
      </c>
      <c r="D866" s="5" t="s">
        <v>17</v>
      </c>
      <c r="E866" s="5">
        <v>76100</v>
      </c>
      <c r="F866" s="6">
        <v>450.72</v>
      </c>
    </row>
    <row r="867" spans="1:6">
      <c r="A867" s="4">
        <v>2010</v>
      </c>
      <c r="B867" s="5" t="s">
        <v>24</v>
      </c>
      <c r="C867" s="5" t="s">
        <v>47</v>
      </c>
      <c r="D867" s="5" t="s">
        <v>18</v>
      </c>
      <c r="E867" s="5">
        <v>25760</v>
      </c>
      <c r="F867" s="6">
        <v>321.26</v>
      </c>
    </row>
    <row r="868" spans="1:6">
      <c r="A868" s="4">
        <v>2011</v>
      </c>
      <c r="B868" s="5" t="s">
        <v>24</v>
      </c>
      <c r="C868" s="5" t="s">
        <v>47</v>
      </c>
      <c r="D868" s="5" t="s">
        <v>15</v>
      </c>
      <c r="E868" s="5">
        <v>1900</v>
      </c>
      <c r="F868" s="6">
        <v>947.37</v>
      </c>
    </row>
    <row r="869" spans="1:6">
      <c r="A869" s="4">
        <v>2011</v>
      </c>
      <c r="B869" s="5" t="s">
        <v>24</v>
      </c>
      <c r="C869" s="5" t="s">
        <v>47</v>
      </c>
      <c r="D869" s="5" t="s">
        <v>16</v>
      </c>
      <c r="E869" s="5">
        <v>48300</v>
      </c>
      <c r="F869" s="6">
        <v>2227.7399999999998</v>
      </c>
    </row>
    <row r="870" spans="1:6">
      <c r="A870" s="4">
        <v>2011</v>
      </c>
      <c r="B870" s="5" t="s">
        <v>24</v>
      </c>
      <c r="C870" s="5" t="s">
        <v>47</v>
      </c>
      <c r="D870" s="5" t="s">
        <v>17</v>
      </c>
      <c r="E870" s="5">
        <v>82000</v>
      </c>
      <c r="F870" s="6">
        <v>529.27</v>
      </c>
    </row>
    <row r="871" spans="1:6">
      <c r="A871" s="4">
        <v>2011</v>
      </c>
      <c r="B871" s="5" t="s">
        <v>24</v>
      </c>
      <c r="C871" s="5" t="s">
        <v>47</v>
      </c>
      <c r="D871" s="5" t="s">
        <v>18</v>
      </c>
      <c r="E871" s="5">
        <v>23380</v>
      </c>
      <c r="F871" s="6">
        <v>514.6</v>
      </c>
    </row>
    <row r="872" spans="1:6">
      <c r="A872" s="4">
        <v>2012</v>
      </c>
      <c r="B872" s="5" t="s">
        <v>24</v>
      </c>
      <c r="C872" s="5" t="s">
        <v>47</v>
      </c>
      <c r="D872" s="5" t="s">
        <v>15</v>
      </c>
      <c r="E872" s="5">
        <v>1360</v>
      </c>
      <c r="F872" s="6">
        <v>1139.71</v>
      </c>
    </row>
    <row r="873" spans="1:6">
      <c r="A873" s="4">
        <v>2012</v>
      </c>
      <c r="B873" s="5" t="s">
        <v>24</v>
      </c>
      <c r="C873" s="5" t="s">
        <v>47</v>
      </c>
      <c r="D873" s="5" t="s">
        <v>16</v>
      </c>
      <c r="E873" s="5">
        <v>48720</v>
      </c>
      <c r="F873" s="6">
        <v>3673.23</v>
      </c>
    </row>
    <row r="874" spans="1:6">
      <c r="A874" s="4">
        <v>2012</v>
      </c>
      <c r="B874" s="5" t="s">
        <v>24</v>
      </c>
      <c r="C874" s="5" t="s">
        <v>47</v>
      </c>
      <c r="D874" s="5" t="s">
        <v>17</v>
      </c>
      <c r="E874" s="5">
        <v>73820</v>
      </c>
      <c r="F874" s="6">
        <v>864.4</v>
      </c>
    </row>
    <row r="875" spans="1:6">
      <c r="A875" s="4">
        <v>2012</v>
      </c>
      <c r="B875" s="5" t="s">
        <v>24</v>
      </c>
      <c r="C875" s="5" t="s">
        <v>47</v>
      </c>
      <c r="D875" s="5" t="s">
        <v>18</v>
      </c>
      <c r="E875" s="5">
        <v>22890</v>
      </c>
      <c r="F875" s="6">
        <v>479.25</v>
      </c>
    </row>
    <row r="876" spans="1:6">
      <c r="A876" s="4">
        <v>2013</v>
      </c>
      <c r="B876" s="5" t="s">
        <v>24</v>
      </c>
      <c r="C876" s="5" t="s">
        <v>47</v>
      </c>
      <c r="D876" s="5" t="s">
        <v>15</v>
      </c>
      <c r="E876" s="5">
        <v>1290</v>
      </c>
      <c r="F876" s="6">
        <v>1201.55</v>
      </c>
    </row>
    <row r="877" spans="1:6">
      <c r="A877" s="4">
        <v>2013</v>
      </c>
      <c r="B877" s="5" t="s">
        <v>24</v>
      </c>
      <c r="C877" s="5" t="s">
        <v>47</v>
      </c>
      <c r="D877" s="5" t="s">
        <v>16</v>
      </c>
      <c r="E877" s="5">
        <v>42890</v>
      </c>
      <c r="F877" s="6">
        <v>2531.59</v>
      </c>
    </row>
    <row r="878" spans="1:6">
      <c r="A878" s="4">
        <v>2013</v>
      </c>
      <c r="B878" s="5" t="s">
        <v>24</v>
      </c>
      <c r="C878" s="5" t="s">
        <v>47</v>
      </c>
      <c r="D878" s="5" t="s">
        <v>17</v>
      </c>
      <c r="E878" s="5">
        <v>71230</v>
      </c>
      <c r="F878" s="6">
        <v>730.87</v>
      </c>
    </row>
    <row r="879" spans="1:6">
      <c r="A879" s="4">
        <v>2013</v>
      </c>
      <c r="B879" s="5" t="s">
        <v>24</v>
      </c>
      <c r="C879" s="5" t="s">
        <v>47</v>
      </c>
      <c r="D879" s="5" t="s">
        <v>18</v>
      </c>
      <c r="E879" s="5">
        <v>20930</v>
      </c>
      <c r="F879" s="6">
        <v>355.47</v>
      </c>
    </row>
    <row r="880" spans="1:6">
      <c r="A880" s="4">
        <v>2014</v>
      </c>
      <c r="B880" s="5" t="s">
        <v>24</v>
      </c>
      <c r="C880" s="5" t="s">
        <v>47</v>
      </c>
      <c r="D880" s="5" t="s">
        <v>16</v>
      </c>
      <c r="E880" s="5">
        <v>38000</v>
      </c>
      <c r="F880" s="6">
        <v>2078.9499999999998</v>
      </c>
    </row>
    <row r="881" spans="1:6">
      <c r="A881" s="4">
        <v>2014</v>
      </c>
      <c r="B881" s="5" t="s">
        <v>24</v>
      </c>
      <c r="C881" s="5" t="s">
        <v>47</v>
      </c>
      <c r="D881" s="5" t="s">
        <v>17</v>
      </c>
      <c r="E881" s="5">
        <v>69000</v>
      </c>
      <c r="F881" s="6">
        <v>1101.45</v>
      </c>
    </row>
    <row r="882" spans="1:6">
      <c r="A882" s="4">
        <v>2014</v>
      </c>
      <c r="B882" s="5" t="s">
        <v>24</v>
      </c>
      <c r="C882" s="5" t="s">
        <v>47</v>
      </c>
      <c r="D882" s="5" t="s">
        <v>18</v>
      </c>
      <c r="E882" s="5">
        <v>11000</v>
      </c>
      <c r="F882" s="6">
        <v>212.73</v>
      </c>
    </row>
    <row r="883" spans="1:6">
      <c r="A883" s="4">
        <v>2015</v>
      </c>
      <c r="B883" s="5" t="s">
        <v>24</v>
      </c>
      <c r="C883" s="5" t="s">
        <v>47</v>
      </c>
      <c r="D883" s="5" t="s">
        <v>16</v>
      </c>
      <c r="E883" s="5">
        <v>42000</v>
      </c>
      <c r="F883" s="6">
        <v>2261.9</v>
      </c>
    </row>
    <row r="884" spans="1:6">
      <c r="A884" s="4">
        <v>2015</v>
      </c>
      <c r="B884" s="5" t="s">
        <v>24</v>
      </c>
      <c r="C884" s="5" t="s">
        <v>47</v>
      </c>
      <c r="D884" s="5" t="s">
        <v>17</v>
      </c>
      <c r="E884" s="5">
        <v>74000</v>
      </c>
      <c r="F884" s="6">
        <v>702.7</v>
      </c>
    </row>
    <row r="885" spans="1:6">
      <c r="A885" s="4">
        <v>2015</v>
      </c>
      <c r="B885" s="5" t="s">
        <v>24</v>
      </c>
      <c r="C885" s="5" t="s">
        <v>47</v>
      </c>
      <c r="D885" s="5" t="s">
        <v>18</v>
      </c>
      <c r="E885" s="5">
        <v>23000</v>
      </c>
      <c r="F885" s="6">
        <v>101.74</v>
      </c>
    </row>
    <row r="886" spans="1:6">
      <c r="A886" s="4">
        <v>2016</v>
      </c>
      <c r="B886" s="5" t="s">
        <v>24</v>
      </c>
      <c r="C886" s="5" t="s">
        <v>47</v>
      </c>
      <c r="D886" s="5" t="s">
        <v>15</v>
      </c>
      <c r="E886" s="5">
        <v>1000</v>
      </c>
      <c r="F886" s="6">
        <v>660</v>
      </c>
    </row>
    <row r="887" spans="1:6">
      <c r="A887" s="4">
        <v>2016</v>
      </c>
      <c r="B887" s="5" t="s">
        <v>24</v>
      </c>
      <c r="C887" s="5" t="s">
        <v>47</v>
      </c>
      <c r="D887" s="5" t="s">
        <v>16</v>
      </c>
      <c r="E887" s="5">
        <v>52000</v>
      </c>
      <c r="F887" s="6">
        <v>2634.62</v>
      </c>
    </row>
    <row r="888" spans="1:6">
      <c r="A888" s="4">
        <v>2016</v>
      </c>
      <c r="B888" s="5" t="s">
        <v>24</v>
      </c>
      <c r="C888" s="5" t="s">
        <v>47</v>
      </c>
      <c r="D888" s="5" t="s">
        <v>17</v>
      </c>
      <c r="E888" s="5">
        <v>95000</v>
      </c>
      <c r="F888" s="6">
        <v>1000</v>
      </c>
    </row>
    <row r="889" spans="1:6">
      <c r="A889" s="4">
        <v>2016</v>
      </c>
      <c r="B889" s="5" t="s">
        <v>24</v>
      </c>
      <c r="C889" s="5" t="s">
        <v>47</v>
      </c>
      <c r="D889" s="5" t="s">
        <v>18</v>
      </c>
      <c r="E889" s="5">
        <v>28000</v>
      </c>
      <c r="F889" s="6">
        <v>205.71</v>
      </c>
    </row>
    <row r="890" spans="1:6">
      <c r="A890" s="4">
        <v>2017</v>
      </c>
      <c r="B890" s="5" t="s">
        <v>24</v>
      </c>
      <c r="C890" s="5" t="s">
        <v>47</v>
      </c>
      <c r="D890" s="5" t="s">
        <v>16</v>
      </c>
      <c r="E890" s="5">
        <v>55500</v>
      </c>
      <c r="F890" s="6">
        <v>2918.92</v>
      </c>
    </row>
    <row r="891" spans="1:6">
      <c r="A891" s="4">
        <v>2017</v>
      </c>
      <c r="B891" s="5" t="s">
        <v>24</v>
      </c>
      <c r="C891" s="5" t="s">
        <v>47</v>
      </c>
      <c r="D891" s="5" t="s">
        <v>17</v>
      </c>
      <c r="E891" s="5">
        <v>91400</v>
      </c>
      <c r="F891" s="6">
        <v>1426.04</v>
      </c>
    </row>
    <row r="892" spans="1:6">
      <c r="A892" s="4">
        <v>2017</v>
      </c>
      <c r="B892" s="5" t="s">
        <v>24</v>
      </c>
      <c r="C892" s="5" t="s">
        <v>47</v>
      </c>
      <c r="D892" s="5" t="s">
        <v>18</v>
      </c>
      <c r="E892" s="5">
        <v>29400</v>
      </c>
      <c r="F892" s="6">
        <v>286.52999999999997</v>
      </c>
    </row>
    <row r="893" spans="1:6">
      <c r="A893" s="4">
        <v>2008</v>
      </c>
      <c r="B893" s="5" t="s">
        <v>24</v>
      </c>
      <c r="C893" s="5" t="s">
        <v>48</v>
      </c>
      <c r="D893" s="5" t="s">
        <v>16</v>
      </c>
      <c r="E893" s="5">
        <v>6700</v>
      </c>
      <c r="F893" s="6">
        <v>1119.4000000000001</v>
      </c>
    </row>
    <row r="894" spans="1:6">
      <c r="A894" s="4">
        <v>2008</v>
      </c>
      <c r="B894" s="5" t="s">
        <v>24</v>
      </c>
      <c r="C894" s="5" t="s">
        <v>48</v>
      </c>
      <c r="D894" s="5" t="s">
        <v>17</v>
      </c>
      <c r="E894" s="5">
        <v>136300</v>
      </c>
      <c r="F894" s="6">
        <v>933.24</v>
      </c>
    </row>
    <row r="895" spans="1:6">
      <c r="A895" s="4">
        <v>2009</v>
      </c>
      <c r="B895" s="5" t="s">
        <v>24</v>
      </c>
      <c r="C895" s="5" t="s">
        <v>48</v>
      </c>
      <c r="D895" s="5" t="s">
        <v>16</v>
      </c>
      <c r="E895" s="5">
        <v>6700</v>
      </c>
      <c r="F895" s="6">
        <v>1029.8499999999999</v>
      </c>
    </row>
    <row r="896" spans="1:6">
      <c r="A896" s="4">
        <v>2009</v>
      </c>
      <c r="B896" s="5" t="s">
        <v>24</v>
      </c>
      <c r="C896" s="5" t="s">
        <v>48</v>
      </c>
      <c r="D896" s="5" t="s">
        <v>17</v>
      </c>
      <c r="E896" s="5">
        <v>203000</v>
      </c>
      <c r="F896" s="6">
        <v>946.8</v>
      </c>
    </row>
    <row r="897" spans="1:6">
      <c r="A897" s="4">
        <v>2010</v>
      </c>
      <c r="B897" s="5" t="s">
        <v>24</v>
      </c>
      <c r="C897" s="5" t="s">
        <v>48</v>
      </c>
      <c r="D897" s="5" t="s">
        <v>16</v>
      </c>
      <c r="E897" s="5">
        <v>6100</v>
      </c>
      <c r="F897" s="6">
        <v>1131.1500000000001</v>
      </c>
    </row>
    <row r="898" spans="1:6">
      <c r="A898" s="4">
        <v>2010</v>
      </c>
      <c r="B898" s="5" t="s">
        <v>24</v>
      </c>
      <c r="C898" s="5" t="s">
        <v>48</v>
      </c>
      <c r="D898" s="5" t="s">
        <v>17</v>
      </c>
      <c r="E898" s="5">
        <v>212700</v>
      </c>
      <c r="F898" s="6">
        <v>634.23</v>
      </c>
    </row>
    <row r="899" spans="1:6">
      <c r="A899" s="4">
        <v>2011</v>
      </c>
      <c r="B899" s="5" t="s">
        <v>24</v>
      </c>
      <c r="C899" s="5" t="s">
        <v>48</v>
      </c>
      <c r="D899" s="5" t="s">
        <v>16</v>
      </c>
      <c r="E899" s="5">
        <v>5900</v>
      </c>
      <c r="F899" s="6">
        <v>1050.8499999999999</v>
      </c>
    </row>
    <row r="900" spans="1:6">
      <c r="A900" s="4">
        <v>2011</v>
      </c>
      <c r="B900" s="5" t="s">
        <v>24</v>
      </c>
      <c r="C900" s="5" t="s">
        <v>48</v>
      </c>
      <c r="D900" s="5" t="s">
        <v>17</v>
      </c>
      <c r="E900" s="5">
        <v>205300</v>
      </c>
      <c r="F900" s="6">
        <v>717.49</v>
      </c>
    </row>
    <row r="901" spans="1:6">
      <c r="A901" s="4">
        <v>2012</v>
      </c>
      <c r="B901" s="5" t="s">
        <v>24</v>
      </c>
      <c r="C901" s="5" t="s">
        <v>48</v>
      </c>
      <c r="D901" s="5" t="s">
        <v>16</v>
      </c>
      <c r="E901" s="5">
        <v>6700</v>
      </c>
      <c r="F901" s="6">
        <v>2314.9299999999998</v>
      </c>
    </row>
    <row r="902" spans="1:6">
      <c r="A902" s="4">
        <v>2012</v>
      </c>
      <c r="B902" s="5" t="s">
        <v>24</v>
      </c>
      <c r="C902" s="5" t="s">
        <v>48</v>
      </c>
      <c r="D902" s="5" t="s">
        <v>17</v>
      </c>
      <c r="E902" s="5">
        <v>183340</v>
      </c>
      <c r="F902" s="6">
        <v>966.51</v>
      </c>
    </row>
    <row r="903" spans="1:6">
      <c r="A903" s="4">
        <v>2013</v>
      </c>
      <c r="B903" s="5" t="s">
        <v>24</v>
      </c>
      <c r="C903" s="5" t="s">
        <v>48</v>
      </c>
      <c r="D903" s="5" t="s">
        <v>16</v>
      </c>
      <c r="E903" s="5">
        <v>6610</v>
      </c>
      <c r="F903" s="6">
        <v>806.35</v>
      </c>
    </row>
    <row r="904" spans="1:6">
      <c r="A904" s="4">
        <v>2013</v>
      </c>
      <c r="B904" s="5" t="s">
        <v>24</v>
      </c>
      <c r="C904" s="5" t="s">
        <v>48</v>
      </c>
      <c r="D904" s="5" t="s">
        <v>17</v>
      </c>
      <c r="E904" s="5">
        <v>125100</v>
      </c>
      <c r="F904" s="6">
        <v>912.23</v>
      </c>
    </row>
    <row r="905" spans="1:6">
      <c r="A905" s="4">
        <v>2014</v>
      </c>
      <c r="B905" s="5" t="s">
        <v>24</v>
      </c>
      <c r="C905" s="5" t="s">
        <v>48</v>
      </c>
      <c r="D905" s="5" t="s">
        <v>16</v>
      </c>
      <c r="E905" s="5">
        <v>23000</v>
      </c>
      <c r="F905" s="6">
        <v>1782.61</v>
      </c>
    </row>
    <row r="906" spans="1:6">
      <c r="A906" s="4">
        <v>2014</v>
      </c>
      <c r="B906" s="5" t="s">
        <v>24</v>
      </c>
      <c r="C906" s="5" t="s">
        <v>48</v>
      </c>
      <c r="D906" s="5" t="s">
        <v>17</v>
      </c>
      <c r="E906" s="5">
        <v>116000</v>
      </c>
      <c r="F906" s="6">
        <v>1310.3399999999999</v>
      </c>
    </row>
    <row r="907" spans="1:6">
      <c r="A907" s="4">
        <v>2015</v>
      </c>
      <c r="B907" s="5" t="s">
        <v>24</v>
      </c>
      <c r="C907" s="5" t="s">
        <v>48</v>
      </c>
      <c r="D907" s="5" t="s">
        <v>16</v>
      </c>
      <c r="E907" s="5">
        <v>7000</v>
      </c>
      <c r="F907" s="6">
        <v>1142.8599999999999</v>
      </c>
    </row>
    <row r="908" spans="1:6">
      <c r="A908" s="4">
        <v>2015</v>
      </c>
      <c r="B908" s="5" t="s">
        <v>24</v>
      </c>
      <c r="C908" s="5" t="s">
        <v>48</v>
      </c>
      <c r="D908" s="5" t="s">
        <v>17</v>
      </c>
      <c r="E908" s="5">
        <v>114000</v>
      </c>
      <c r="F908" s="6">
        <v>1052.6300000000001</v>
      </c>
    </row>
    <row r="909" spans="1:6">
      <c r="A909" s="4">
        <v>2016</v>
      </c>
      <c r="B909" s="5" t="s">
        <v>24</v>
      </c>
      <c r="C909" s="5" t="s">
        <v>48</v>
      </c>
      <c r="D909" s="5" t="s">
        <v>16</v>
      </c>
      <c r="E909" s="5">
        <v>7000</v>
      </c>
      <c r="F909" s="6">
        <v>2000</v>
      </c>
    </row>
    <row r="910" spans="1:6">
      <c r="A910" s="4">
        <v>2016</v>
      </c>
      <c r="B910" s="5" t="s">
        <v>24</v>
      </c>
      <c r="C910" s="5" t="s">
        <v>48</v>
      </c>
      <c r="D910" s="5" t="s">
        <v>17</v>
      </c>
      <c r="E910" s="5">
        <v>104000</v>
      </c>
      <c r="F910" s="6">
        <v>1326.92</v>
      </c>
    </row>
    <row r="911" spans="1:6">
      <c r="A911" s="4">
        <v>2017</v>
      </c>
      <c r="B911" s="5" t="s">
        <v>24</v>
      </c>
      <c r="C911" s="5" t="s">
        <v>48</v>
      </c>
      <c r="D911" s="5" t="s">
        <v>15</v>
      </c>
      <c r="E911" s="5">
        <v>200</v>
      </c>
      <c r="F911" s="6">
        <v>1900</v>
      </c>
    </row>
    <row r="912" spans="1:6">
      <c r="A912" s="4">
        <v>2017</v>
      </c>
      <c r="B912" s="5" t="s">
        <v>24</v>
      </c>
      <c r="C912" s="5" t="s">
        <v>48</v>
      </c>
      <c r="D912" s="5" t="s">
        <v>16</v>
      </c>
      <c r="E912" s="5">
        <v>6460</v>
      </c>
      <c r="F912" s="6">
        <v>1272.45</v>
      </c>
    </row>
    <row r="913" spans="1:6">
      <c r="A913" s="4">
        <v>2017</v>
      </c>
      <c r="B913" s="5" t="s">
        <v>24</v>
      </c>
      <c r="C913" s="5" t="s">
        <v>48</v>
      </c>
      <c r="D913" s="5" t="s">
        <v>17</v>
      </c>
      <c r="E913" s="5">
        <v>195200</v>
      </c>
      <c r="F913" s="6">
        <v>1484.02</v>
      </c>
    </row>
    <row r="914" spans="1:6">
      <c r="A914" s="4">
        <v>2008</v>
      </c>
      <c r="B914" s="5" t="s">
        <v>24</v>
      </c>
      <c r="C914" s="5" t="s">
        <v>49</v>
      </c>
      <c r="D914" s="5" t="s">
        <v>16</v>
      </c>
      <c r="E914" s="5">
        <v>63900</v>
      </c>
      <c r="F914" s="6">
        <v>1577.46</v>
      </c>
    </row>
    <row r="915" spans="1:6">
      <c r="A915" s="4">
        <v>2008</v>
      </c>
      <c r="B915" s="5" t="s">
        <v>24</v>
      </c>
      <c r="C915" s="5" t="s">
        <v>49</v>
      </c>
      <c r="D915" s="5" t="s">
        <v>17</v>
      </c>
      <c r="E915" s="5">
        <v>66600</v>
      </c>
      <c r="F915" s="6">
        <v>705.71</v>
      </c>
    </row>
    <row r="916" spans="1:6">
      <c r="A916" s="4">
        <v>2008</v>
      </c>
      <c r="B916" s="5" t="s">
        <v>24</v>
      </c>
      <c r="C916" s="5" t="s">
        <v>49</v>
      </c>
      <c r="D916" s="5" t="s">
        <v>18</v>
      </c>
      <c r="E916" s="5">
        <v>400</v>
      </c>
      <c r="F916" s="6">
        <v>175</v>
      </c>
    </row>
    <row r="917" spans="1:6">
      <c r="A917" s="4">
        <v>2009</v>
      </c>
      <c r="B917" s="5" t="s">
        <v>24</v>
      </c>
      <c r="C917" s="5" t="s">
        <v>49</v>
      </c>
      <c r="D917" s="5" t="s">
        <v>16</v>
      </c>
      <c r="E917" s="5">
        <v>66800</v>
      </c>
      <c r="F917" s="6">
        <v>1245.51</v>
      </c>
    </row>
    <row r="918" spans="1:6">
      <c r="A918" s="4">
        <v>2009</v>
      </c>
      <c r="B918" s="5" t="s">
        <v>24</v>
      </c>
      <c r="C918" s="5" t="s">
        <v>49</v>
      </c>
      <c r="D918" s="5" t="s">
        <v>17</v>
      </c>
      <c r="E918" s="5">
        <v>61900</v>
      </c>
      <c r="F918" s="6">
        <v>767.37</v>
      </c>
    </row>
    <row r="919" spans="1:6">
      <c r="A919" s="4">
        <v>2009</v>
      </c>
      <c r="B919" s="5" t="s">
        <v>24</v>
      </c>
      <c r="C919" s="5" t="s">
        <v>49</v>
      </c>
      <c r="D919" s="5" t="s">
        <v>18</v>
      </c>
      <c r="E919" s="5">
        <v>400</v>
      </c>
      <c r="F919" s="6">
        <v>125</v>
      </c>
    </row>
    <row r="920" spans="1:6">
      <c r="A920" s="4">
        <v>2010</v>
      </c>
      <c r="B920" s="5" t="s">
        <v>24</v>
      </c>
      <c r="C920" s="5" t="s">
        <v>49</v>
      </c>
      <c r="D920" s="5" t="s">
        <v>16</v>
      </c>
      <c r="E920" s="5">
        <v>66900</v>
      </c>
      <c r="F920" s="6">
        <v>1606.88</v>
      </c>
    </row>
    <row r="921" spans="1:6">
      <c r="A921" s="4">
        <v>2010</v>
      </c>
      <c r="B921" s="5" t="s">
        <v>24</v>
      </c>
      <c r="C921" s="5" t="s">
        <v>49</v>
      </c>
      <c r="D921" s="5" t="s">
        <v>17</v>
      </c>
      <c r="E921" s="5">
        <v>58400</v>
      </c>
      <c r="F921" s="6">
        <v>693.49</v>
      </c>
    </row>
    <row r="922" spans="1:6">
      <c r="A922" s="4">
        <v>2010</v>
      </c>
      <c r="B922" s="5" t="s">
        <v>24</v>
      </c>
      <c r="C922" s="5" t="s">
        <v>49</v>
      </c>
      <c r="D922" s="5" t="s">
        <v>18</v>
      </c>
      <c r="E922" s="5">
        <v>360</v>
      </c>
      <c r="F922" s="6">
        <v>130.82</v>
      </c>
    </row>
    <row r="923" spans="1:6">
      <c r="A923" s="4">
        <v>2011</v>
      </c>
      <c r="B923" s="5" t="s">
        <v>24</v>
      </c>
      <c r="C923" s="5" t="s">
        <v>49</v>
      </c>
      <c r="D923" s="5" t="s">
        <v>16</v>
      </c>
      <c r="E923" s="5">
        <v>69200</v>
      </c>
      <c r="F923" s="6">
        <v>1365.61</v>
      </c>
    </row>
    <row r="924" spans="1:6">
      <c r="A924" s="4">
        <v>2011</v>
      </c>
      <c r="B924" s="5" t="s">
        <v>24</v>
      </c>
      <c r="C924" s="5" t="s">
        <v>49</v>
      </c>
      <c r="D924" s="5" t="s">
        <v>17</v>
      </c>
      <c r="E924" s="5">
        <v>72400</v>
      </c>
      <c r="F924" s="6">
        <v>730.66</v>
      </c>
    </row>
    <row r="925" spans="1:6">
      <c r="A925" s="4">
        <v>2011</v>
      </c>
      <c r="B925" s="5" t="s">
        <v>24</v>
      </c>
      <c r="C925" s="5" t="s">
        <v>49</v>
      </c>
      <c r="D925" s="5" t="s">
        <v>18</v>
      </c>
      <c r="E925" s="5">
        <v>660</v>
      </c>
      <c r="F925" s="6">
        <v>196.49</v>
      </c>
    </row>
    <row r="926" spans="1:6">
      <c r="A926" s="4">
        <v>2012</v>
      </c>
      <c r="B926" s="5" t="s">
        <v>24</v>
      </c>
      <c r="C926" s="5" t="s">
        <v>49</v>
      </c>
      <c r="D926" s="5" t="s">
        <v>15</v>
      </c>
      <c r="E926" s="5">
        <v>40</v>
      </c>
      <c r="F926" s="6">
        <v>500</v>
      </c>
    </row>
    <row r="927" spans="1:6">
      <c r="A927" s="4">
        <v>2012</v>
      </c>
      <c r="B927" s="5" t="s">
        <v>24</v>
      </c>
      <c r="C927" s="5" t="s">
        <v>49</v>
      </c>
      <c r="D927" s="5" t="s">
        <v>16</v>
      </c>
      <c r="E927" s="5">
        <v>55800</v>
      </c>
      <c r="F927" s="6">
        <v>3210.93</v>
      </c>
    </row>
    <row r="928" spans="1:6">
      <c r="A928" s="4">
        <v>2012</v>
      </c>
      <c r="B928" s="5" t="s">
        <v>24</v>
      </c>
      <c r="C928" s="5" t="s">
        <v>49</v>
      </c>
      <c r="D928" s="5" t="s">
        <v>17</v>
      </c>
      <c r="E928" s="5">
        <v>37610</v>
      </c>
      <c r="F928" s="6">
        <v>1225.21</v>
      </c>
    </row>
    <row r="929" spans="1:6">
      <c r="A929" s="4">
        <v>2012</v>
      </c>
      <c r="B929" s="5" t="s">
        <v>24</v>
      </c>
      <c r="C929" s="5" t="s">
        <v>49</v>
      </c>
      <c r="D929" s="5" t="s">
        <v>18</v>
      </c>
      <c r="E929" s="5">
        <v>580</v>
      </c>
      <c r="F929" s="6">
        <v>224.14</v>
      </c>
    </row>
    <row r="930" spans="1:6">
      <c r="A930" s="4">
        <v>2013</v>
      </c>
      <c r="B930" s="5" t="s">
        <v>24</v>
      </c>
      <c r="C930" s="5" t="s">
        <v>49</v>
      </c>
      <c r="D930" s="5" t="s">
        <v>15</v>
      </c>
      <c r="E930" s="5">
        <v>40</v>
      </c>
      <c r="F930" s="6">
        <v>250</v>
      </c>
    </row>
    <row r="931" spans="1:6">
      <c r="A931" s="4">
        <v>2013</v>
      </c>
      <c r="B931" s="5" t="s">
        <v>24</v>
      </c>
      <c r="C931" s="5" t="s">
        <v>49</v>
      </c>
      <c r="D931" s="5" t="s">
        <v>16</v>
      </c>
      <c r="E931" s="5">
        <v>51380</v>
      </c>
      <c r="F931" s="6">
        <v>2266.64</v>
      </c>
    </row>
    <row r="932" spans="1:6">
      <c r="A932" s="4">
        <v>2013</v>
      </c>
      <c r="B932" s="5" t="s">
        <v>24</v>
      </c>
      <c r="C932" s="5" t="s">
        <v>49</v>
      </c>
      <c r="D932" s="5" t="s">
        <v>17</v>
      </c>
      <c r="E932" s="5">
        <v>34820</v>
      </c>
      <c r="F932" s="6">
        <v>962.38</v>
      </c>
    </row>
    <row r="933" spans="1:6">
      <c r="A933" s="4">
        <v>2013</v>
      </c>
      <c r="B933" s="5" t="s">
        <v>24</v>
      </c>
      <c r="C933" s="5" t="s">
        <v>49</v>
      </c>
      <c r="D933" s="5" t="s">
        <v>18</v>
      </c>
      <c r="E933" s="5">
        <v>460</v>
      </c>
      <c r="F933" s="6">
        <v>304.35000000000002</v>
      </c>
    </row>
    <row r="934" spans="1:6">
      <c r="A934" s="4">
        <v>2014</v>
      </c>
      <c r="B934" s="5" t="s">
        <v>24</v>
      </c>
      <c r="C934" s="5" t="s">
        <v>49</v>
      </c>
      <c r="D934" s="5" t="s">
        <v>16</v>
      </c>
      <c r="E934" s="5">
        <v>70000</v>
      </c>
      <c r="F934" s="6">
        <v>1700</v>
      </c>
    </row>
    <row r="935" spans="1:6">
      <c r="A935" s="4">
        <v>2014</v>
      </c>
      <c r="B935" s="5" t="s">
        <v>24</v>
      </c>
      <c r="C935" s="5" t="s">
        <v>49</v>
      </c>
      <c r="D935" s="5" t="s">
        <v>17</v>
      </c>
      <c r="E935" s="5">
        <v>96000</v>
      </c>
      <c r="F935" s="6">
        <v>1104.17</v>
      </c>
    </row>
    <row r="936" spans="1:6">
      <c r="A936" s="4">
        <v>2014</v>
      </c>
      <c r="B936" s="5" t="s">
        <v>24</v>
      </c>
      <c r="C936" s="5" t="s">
        <v>49</v>
      </c>
      <c r="D936" s="5" t="s">
        <v>18</v>
      </c>
      <c r="E936" s="5">
        <v>10000</v>
      </c>
      <c r="F936" s="6">
        <v>144</v>
      </c>
    </row>
    <row r="937" spans="1:6">
      <c r="A937" s="4">
        <v>2015</v>
      </c>
      <c r="B937" s="5" t="s">
        <v>24</v>
      </c>
      <c r="C937" s="5" t="s">
        <v>49</v>
      </c>
      <c r="D937" s="5" t="s">
        <v>16</v>
      </c>
      <c r="E937" s="5">
        <v>49000</v>
      </c>
      <c r="F937" s="6">
        <v>1591.84</v>
      </c>
    </row>
    <row r="938" spans="1:6">
      <c r="A938" s="4">
        <v>2015</v>
      </c>
      <c r="B938" s="5" t="s">
        <v>24</v>
      </c>
      <c r="C938" s="5" t="s">
        <v>49</v>
      </c>
      <c r="D938" s="5" t="s">
        <v>17</v>
      </c>
      <c r="E938" s="5">
        <v>93000</v>
      </c>
      <c r="F938" s="6">
        <v>903.23</v>
      </c>
    </row>
    <row r="939" spans="1:6">
      <c r="A939" s="4">
        <v>2016</v>
      </c>
      <c r="B939" s="5" t="s">
        <v>24</v>
      </c>
      <c r="C939" s="5" t="s">
        <v>49</v>
      </c>
      <c r="D939" s="5" t="s">
        <v>16</v>
      </c>
      <c r="E939" s="5">
        <v>64000</v>
      </c>
      <c r="F939" s="6">
        <v>3234.38</v>
      </c>
    </row>
    <row r="940" spans="1:6">
      <c r="A940" s="4">
        <v>2016</v>
      </c>
      <c r="B940" s="5" t="s">
        <v>24</v>
      </c>
      <c r="C940" s="5" t="s">
        <v>49</v>
      </c>
      <c r="D940" s="5" t="s">
        <v>17</v>
      </c>
      <c r="E940" s="5">
        <v>90000</v>
      </c>
      <c r="F940" s="6">
        <v>1366.67</v>
      </c>
    </row>
    <row r="941" spans="1:6">
      <c r="A941" s="4">
        <v>2017</v>
      </c>
      <c r="B941" s="5" t="s">
        <v>24</v>
      </c>
      <c r="C941" s="5" t="s">
        <v>49</v>
      </c>
      <c r="D941" s="5" t="s">
        <v>15</v>
      </c>
      <c r="E941" s="5">
        <v>800</v>
      </c>
      <c r="F941" s="6">
        <v>2200</v>
      </c>
    </row>
    <row r="942" spans="1:6">
      <c r="A942" s="4">
        <v>2017</v>
      </c>
      <c r="B942" s="5" t="s">
        <v>24</v>
      </c>
      <c r="C942" s="5" t="s">
        <v>49</v>
      </c>
      <c r="D942" s="5" t="s">
        <v>16</v>
      </c>
      <c r="E942" s="5">
        <v>73080</v>
      </c>
      <c r="F942" s="6">
        <v>3272.85</v>
      </c>
    </row>
    <row r="943" spans="1:6">
      <c r="A943" s="4">
        <v>2017</v>
      </c>
      <c r="B943" s="5" t="s">
        <v>24</v>
      </c>
      <c r="C943" s="5" t="s">
        <v>49</v>
      </c>
      <c r="D943" s="5" t="s">
        <v>17</v>
      </c>
      <c r="E943" s="5">
        <v>103200</v>
      </c>
      <c r="F943" s="6">
        <v>1312.89</v>
      </c>
    </row>
    <row r="944" spans="1:6">
      <c r="A944" s="4">
        <v>2017</v>
      </c>
      <c r="B944" s="5" t="s">
        <v>24</v>
      </c>
      <c r="C944" s="5" t="s">
        <v>49</v>
      </c>
      <c r="D944" s="5" t="s">
        <v>18</v>
      </c>
      <c r="E944" s="5">
        <v>340</v>
      </c>
      <c r="F944" s="6">
        <v>264.70999999999998</v>
      </c>
    </row>
    <row r="945" spans="1:6">
      <c r="A945" s="4">
        <v>2008</v>
      </c>
      <c r="B945" s="5" t="s">
        <v>24</v>
      </c>
      <c r="C945" s="5" t="s">
        <v>50</v>
      </c>
      <c r="D945" s="5" t="s">
        <v>15</v>
      </c>
      <c r="E945" s="5">
        <v>400</v>
      </c>
      <c r="F945" s="6">
        <v>500</v>
      </c>
    </row>
    <row r="946" spans="1:6">
      <c r="A946" s="4">
        <v>2008</v>
      </c>
      <c r="B946" s="5" t="s">
        <v>24</v>
      </c>
      <c r="C946" s="5" t="s">
        <v>50</v>
      </c>
      <c r="D946" s="5" t="s">
        <v>16</v>
      </c>
      <c r="E946" s="5">
        <v>10900</v>
      </c>
      <c r="F946" s="6">
        <v>1403.67</v>
      </c>
    </row>
    <row r="947" spans="1:6">
      <c r="A947" s="4">
        <v>2008</v>
      </c>
      <c r="B947" s="5" t="s">
        <v>24</v>
      </c>
      <c r="C947" s="5" t="s">
        <v>50</v>
      </c>
      <c r="D947" s="5" t="s">
        <v>17</v>
      </c>
      <c r="E947" s="5">
        <v>106000</v>
      </c>
      <c r="F947" s="6">
        <v>1144.3399999999999</v>
      </c>
    </row>
    <row r="948" spans="1:6">
      <c r="A948" s="4">
        <v>2008</v>
      </c>
      <c r="B948" s="5" t="s">
        <v>24</v>
      </c>
      <c r="C948" s="5" t="s">
        <v>50</v>
      </c>
      <c r="D948" s="5" t="s">
        <v>18</v>
      </c>
      <c r="E948" s="5">
        <v>32200</v>
      </c>
      <c r="F948" s="6">
        <v>281.37</v>
      </c>
    </row>
    <row r="949" spans="1:6">
      <c r="A949" s="4">
        <v>2009</v>
      </c>
      <c r="B949" s="5" t="s">
        <v>24</v>
      </c>
      <c r="C949" s="5" t="s">
        <v>50</v>
      </c>
      <c r="D949" s="5" t="s">
        <v>15</v>
      </c>
      <c r="E949" s="5">
        <v>200</v>
      </c>
      <c r="F949" s="6">
        <v>1000</v>
      </c>
    </row>
    <row r="950" spans="1:6">
      <c r="A950" s="4">
        <v>2009</v>
      </c>
      <c r="B950" s="5" t="s">
        <v>24</v>
      </c>
      <c r="C950" s="5" t="s">
        <v>50</v>
      </c>
      <c r="D950" s="5" t="s">
        <v>16</v>
      </c>
      <c r="E950" s="5">
        <v>9400</v>
      </c>
      <c r="F950" s="6">
        <v>1234.04</v>
      </c>
    </row>
    <row r="951" spans="1:6">
      <c r="A951" s="4">
        <v>2009</v>
      </c>
      <c r="B951" s="5" t="s">
        <v>24</v>
      </c>
      <c r="C951" s="5" t="s">
        <v>50</v>
      </c>
      <c r="D951" s="5" t="s">
        <v>17</v>
      </c>
      <c r="E951" s="5">
        <v>137700</v>
      </c>
      <c r="F951" s="6">
        <v>1226.58</v>
      </c>
    </row>
    <row r="952" spans="1:6">
      <c r="A952" s="4">
        <v>2009</v>
      </c>
      <c r="B952" s="5" t="s">
        <v>24</v>
      </c>
      <c r="C952" s="5" t="s">
        <v>50</v>
      </c>
      <c r="D952" s="5" t="s">
        <v>18</v>
      </c>
      <c r="E952" s="5">
        <v>32500</v>
      </c>
      <c r="F952" s="6">
        <v>195.08</v>
      </c>
    </row>
    <row r="953" spans="1:6">
      <c r="A953" s="4">
        <v>2010</v>
      </c>
      <c r="B953" s="5" t="s">
        <v>24</v>
      </c>
      <c r="C953" s="5" t="s">
        <v>50</v>
      </c>
      <c r="D953" s="5" t="s">
        <v>15</v>
      </c>
      <c r="E953" s="5">
        <v>200</v>
      </c>
      <c r="F953" s="6">
        <v>1000</v>
      </c>
    </row>
    <row r="954" spans="1:6">
      <c r="A954" s="4">
        <v>2010</v>
      </c>
      <c r="B954" s="5" t="s">
        <v>24</v>
      </c>
      <c r="C954" s="5" t="s">
        <v>50</v>
      </c>
      <c r="D954" s="5" t="s">
        <v>16</v>
      </c>
      <c r="E954" s="5">
        <v>9700</v>
      </c>
      <c r="F954" s="6">
        <v>1443.3</v>
      </c>
    </row>
    <row r="955" spans="1:6">
      <c r="A955" s="4">
        <v>2010</v>
      </c>
      <c r="B955" s="5" t="s">
        <v>24</v>
      </c>
      <c r="C955" s="5" t="s">
        <v>50</v>
      </c>
      <c r="D955" s="5" t="s">
        <v>17</v>
      </c>
      <c r="E955" s="5">
        <v>140900</v>
      </c>
      <c r="F955" s="6">
        <v>1002.13</v>
      </c>
    </row>
    <row r="956" spans="1:6">
      <c r="A956" s="4">
        <v>2010</v>
      </c>
      <c r="B956" s="5" t="s">
        <v>24</v>
      </c>
      <c r="C956" s="5" t="s">
        <v>50</v>
      </c>
      <c r="D956" s="5" t="s">
        <v>18</v>
      </c>
      <c r="E956" s="5">
        <v>21500</v>
      </c>
      <c r="F956" s="6">
        <v>245.31</v>
      </c>
    </row>
    <row r="957" spans="1:6">
      <c r="A957" s="4">
        <v>2011</v>
      </c>
      <c r="B957" s="5" t="s">
        <v>24</v>
      </c>
      <c r="C957" s="5" t="s">
        <v>50</v>
      </c>
      <c r="D957" s="5" t="s">
        <v>15</v>
      </c>
      <c r="E957" s="5">
        <v>200</v>
      </c>
      <c r="F957" s="6">
        <v>1000</v>
      </c>
    </row>
    <row r="958" spans="1:6">
      <c r="A958" s="4">
        <v>2011</v>
      </c>
      <c r="B958" s="5" t="s">
        <v>24</v>
      </c>
      <c r="C958" s="5" t="s">
        <v>50</v>
      </c>
      <c r="D958" s="5" t="s">
        <v>16</v>
      </c>
      <c r="E958" s="5">
        <v>9200</v>
      </c>
      <c r="F958" s="6">
        <v>1347.83</v>
      </c>
    </row>
    <row r="959" spans="1:6">
      <c r="A959" s="4">
        <v>2011</v>
      </c>
      <c r="B959" s="5" t="s">
        <v>24</v>
      </c>
      <c r="C959" s="5" t="s">
        <v>50</v>
      </c>
      <c r="D959" s="5" t="s">
        <v>17</v>
      </c>
      <c r="E959" s="5">
        <v>130000</v>
      </c>
      <c r="F959" s="6">
        <v>1256.1500000000001</v>
      </c>
    </row>
    <row r="960" spans="1:6">
      <c r="A960" s="4">
        <v>2011</v>
      </c>
      <c r="B960" s="5" t="s">
        <v>24</v>
      </c>
      <c r="C960" s="5" t="s">
        <v>50</v>
      </c>
      <c r="D960" s="5" t="s">
        <v>18</v>
      </c>
      <c r="E960" s="5">
        <v>20010</v>
      </c>
      <c r="F960" s="6">
        <v>390.07</v>
      </c>
    </row>
    <row r="961" spans="1:6">
      <c r="A961" s="4">
        <v>2012</v>
      </c>
      <c r="B961" s="5" t="s">
        <v>24</v>
      </c>
      <c r="C961" s="5" t="s">
        <v>50</v>
      </c>
      <c r="D961" s="5" t="s">
        <v>15</v>
      </c>
      <c r="E961" s="5">
        <v>140</v>
      </c>
      <c r="F961" s="6">
        <v>857.14</v>
      </c>
    </row>
    <row r="962" spans="1:6">
      <c r="A962" s="4">
        <v>2012</v>
      </c>
      <c r="B962" s="5" t="s">
        <v>24</v>
      </c>
      <c r="C962" s="5" t="s">
        <v>50</v>
      </c>
      <c r="D962" s="5" t="s">
        <v>16</v>
      </c>
      <c r="E962" s="5">
        <v>11700</v>
      </c>
      <c r="F962" s="6">
        <v>2013.68</v>
      </c>
    </row>
    <row r="963" spans="1:6">
      <c r="A963" s="4">
        <v>2012</v>
      </c>
      <c r="B963" s="5" t="s">
        <v>24</v>
      </c>
      <c r="C963" s="5" t="s">
        <v>50</v>
      </c>
      <c r="D963" s="5" t="s">
        <v>17</v>
      </c>
      <c r="E963" s="5">
        <v>112940</v>
      </c>
      <c r="F963" s="6">
        <v>1511.07</v>
      </c>
    </row>
    <row r="964" spans="1:6">
      <c r="A964" s="4">
        <v>2012</v>
      </c>
      <c r="B964" s="5" t="s">
        <v>24</v>
      </c>
      <c r="C964" s="5" t="s">
        <v>50</v>
      </c>
      <c r="D964" s="5" t="s">
        <v>18</v>
      </c>
      <c r="E964" s="5">
        <v>7650</v>
      </c>
      <c r="F964" s="6">
        <v>467.97</v>
      </c>
    </row>
    <row r="965" spans="1:6">
      <c r="A965" s="4">
        <v>2013</v>
      </c>
      <c r="B965" s="5" t="s">
        <v>24</v>
      </c>
      <c r="C965" s="5" t="s">
        <v>50</v>
      </c>
      <c r="D965" s="5" t="s">
        <v>15</v>
      </c>
      <c r="E965" s="5">
        <v>110</v>
      </c>
      <c r="F965" s="6">
        <v>727.27</v>
      </c>
    </row>
    <row r="966" spans="1:6">
      <c r="A966" s="4">
        <v>2013</v>
      </c>
      <c r="B966" s="5" t="s">
        <v>24</v>
      </c>
      <c r="C966" s="5" t="s">
        <v>50</v>
      </c>
      <c r="D966" s="5" t="s">
        <v>16</v>
      </c>
      <c r="E966" s="5">
        <v>9050</v>
      </c>
      <c r="F966" s="6">
        <v>1288.4000000000001</v>
      </c>
    </row>
    <row r="967" spans="1:6">
      <c r="A967" s="4">
        <v>2013</v>
      </c>
      <c r="B967" s="5" t="s">
        <v>24</v>
      </c>
      <c r="C967" s="5" t="s">
        <v>50</v>
      </c>
      <c r="D967" s="5" t="s">
        <v>17</v>
      </c>
      <c r="E967" s="5">
        <v>109460</v>
      </c>
      <c r="F967" s="6">
        <v>697.61</v>
      </c>
    </row>
    <row r="968" spans="1:6">
      <c r="A968" s="4">
        <v>2013</v>
      </c>
      <c r="B968" s="5" t="s">
        <v>24</v>
      </c>
      <c r="C968" s="5" t="s">
        <v>50</v>
      </c>
      <c r="D968" s="5" t="s">
        <v>18</v>
      </c>
      <c r="E968" s="5">
        <v>6630</v>
      </c>
      <c r="F968" s="6">
        <v>351.43</v>
      </c>
    </row>
    <row r="969" spans="1:6">
      <c r="A969" s="4">
        <v>2014</v>
      </c>
      <c r="B969" s="5" t="s">
        <v>24</v>
      </c>
      <c r="C969" s="5" t="s">
        <v>50</v>
      </c>
      <c r="D969" s="5" t="s">
        <v>15</v>
      </c>
      <c r="E969" s="5">
        <v>1000</v>
      </c>
      <c r="F969" s="6">
        <v>670</v>
      </c>
    </row>
    <row r="970" spans="1:6">
      <c r="A970" s="4">
        <v>2014</v>
      </c>
      <c r="B970" s="5" t="s">
        <v>24</v>
      </c>
      <c r="C970" s="5" t="s">
        <v>50</v>
      </c>
      <c r="D970" s="5" t="s">
        <v>16</v>
      </c>
      <c r="E970" s="5">
        <v>14000</v>
      </c>
      <c r="F970" s="6">
        <v>3214.29</v>
      </c>
    </row>
    <row r="971" spans="1:6">
      <c r="A971" s="4">
        <v>2014</v>
      </c>
      <c r="B971" s="5" t="s">
        <v>24</v>
      </c>
      <c r="C971" s="5" t="s">
        <v>50</v>
      </c>
      <c r="D971" s="5" t="s">
        <v>17</v>
      </c>
      <c r="E971" s="5">
        <v>165000</v>
      </c>
      <c r="F971" s="6">
        <v>1696.97</v>
      </c>
    </row>
    <row r="972" spans="1:6">
      <c r="A972" s="4">
        <v>2014</v>
      </c>
      <c r="B972" s="5" t="s">
        <v>24</v>
      </c>
      <c r="C972" s="5" t="s">
        <v>50</v>
      </c>
      <c r="D972" s="5" t="s">
        <v>18</v>
      </c>
      <c r="E972" s="5">
        <v>8000</v>
      </c>
      <c r="F972" s="6">
        <v>180</v>
      </c>
    </row>
    <row r="973" spans="1:6">
      <c r="A973" s="4">
        <v>2015</v>
      </c>
      <c r="B973" s="5" t="s">
        <v>24</v>
      </c>
      <c r="C973" s="5" t="s">
        <v>50</v>
      </c>
      <c r="D973" s="5" t="s">
        <v>16</v>
      </c>
      <c r="E973" s="5">
        <v>11000</v>
      </c>
      <c r="F973" s="6">
        <v>1636.36</v>
      </c>
    </row>
    <row r="974" spans="1:6">
      <c r="A974" s="4">
        <v>2015</v>
      </c>
      <c r="B974" s="5" t="s">
        <v>24</v>
      </c>
      <c r="C974" s="5" t="s">
        <v>50</v>
      </c>
      <c r="D974" s="5" t="s">
        <v>17</v>
      </c>
      <c r="E974" s="5">
        <v>112000</v>
      </c>
      <c r="F974" s="6">
        <v>1151.79</v>
      </c>
    </row>
    <row r="975" spans="1:6">
      <c r="A975" s="4">
        <v>2015</v>
      </c>
      <c r="B975" s="5" t="s">
        <v>24</v>
      </c>
      <c r="C975" s="5" t="s">
        <v>50</v>
      </c>
      <c r="D975" s="5" t="s">
        <v>18</v>
      </c>
      <c r="E975" s="5">
        <v>9000</v>
      </c>
      <c r="F975" s="6">
        <v>160</v>
      </c>
    </row>
    <row r="976" spans="1:6">
      <c r="A976" s="4">
        <v>2016</v>
      </c>
      <c r="B976" s="5" t="s">
        <v>24</v>
      </c>
      <c r="C976" s="5" t="s">
        <v>50</v>
      </c>
      <c r="D976" s="5" t="s">
        <v>16</v>
      </c>
      <c r="E976" s="5">
        <v>15000</v>
      </c>
      <c r="F976" s="6">
        <v>2733.33</v>
      </c>
    </row>
    <row r="977" spans="1:6">
      <c r="A977" s="4">
        <v>2016</v>
      </c>
      <c r="B977" s="5" t="s">
        <v>24</v>
      </c>
      <c r="C977" s="5" t="s">
        <v>50</v>
      </c>
      <c r="D977" s="5" t="s">
        <v>17</v>
      </c>
      <c r="E977" s="5">
        <v>112000</v>
      </c>
      <c r="F977" s="6">
        <v>1500</v>
      </c>
    </row>
    <row r="978" spans="1:6">
      <c r="A978" s="4">
        <v>2016</v>
      </c>
      <c r="B978" s="5" t="s">
        <v>24</v>
      </c>
      <c r="C978" s="5" t="s">
        <v>50</v>
      </c>
      <c r="D978" s="5" t="s">
        <v>18</v>
      </c>
      <c r="E978" s="5">
        <v>11000</v>
      </c>
      <c r="F978" s="6">
        <v>98.18</v>
      </c>
    </row>
    <row r="979" spans="1:6">
      <c r="A979" s="4">
        <v>2017</v>
      </c>
      <c r="B979" s="5" t="s">
        <v>24</v>
      </c>
      <c r="C979" s="5" t="s">
        <v>50</v>
      </c>
      <c r="D979" s="5" t="s">
        <v>15</v>
      </c>
      <c r="E979" s="5">
        <v>100</v>
      </c>
      <c r="F979" s="6">
        <v>730</v>
      </c>
    </row>
    <row r="980" spans="1:6">
      <c r="A980" s="4">
        <v>2017</v>
      </c>
      <c r="B980" s="5" t="s">
        <v>24</v>
      </c>
      <c r="C980" s="5" t="s">
        <v>50</v>
      </c>
      <c r="D980" s="5" t="s">
        <v>16</v>
      </c>
      <c r="E980" s="5">
        <v>13300</v>
      </c>
      <c r="F980" s="6">
        <v>3009.77</v>
      </c>
    </row>
    <row r="981" spans="1:6">
      <c r="A981" s="4">
        <v>2017</v>
      </c>
      <c r="B981" s="5" t="s">
        <v>24</v>
      </c>
      <c r="C981" s="5" t="s">
        <v>50</v>
      </c>
      <c r="D981" s="5" t="s">
        <v>17</v>
      </c>
      <c r="E981" s="5">
        <v>219470</v>
      </c>
      <c r="F981" s="6">
        <v>1800.02</v>
      </c>
    </row>
    <row r="982" spans="1:6">
      <c r="A982" s="4">
        <v>2017</v>
      </c>
      <c r="B982" s="5" t="s">
        <v>24</v>
      </c>
      <c r="C982" s="5" t="s">
        <v>50</v>
      </c>
      <c r="D982" s="5" t="s">
        <v>18</v>
      </c>
      <c r="E982" s="5">
        <v>6000</v>
      </c>
      <c r="F982" s="6">
        <v>261</v>
      </c>
    </row>
    <row r="983" spans="1:6">
      <c r="A983" s="4">
        <v>2008</v>
      </c>
      <c r="B983" s="5" t="s">
        <v>24</v>
      </c>
      <c r="C983" s="5" t="s">
        <v>51</v>
      </c>
      <c r="D983" s="5" t="s">
        <v>15</v>
      </c>
      <c r="E983" s="5">
        <v>1400</v>
      </c>
      <c r="F983" s="6">
        <v>378.57</v>
      </c>
    </row>
    <row r="984" spans="1:6">
      <c r="A984" s="4">
        <v>2008</v>
      </c>
      <c r="B984" s="5" t="s">
        <v>24</v>
      </c>
      <c r="C984" s="5" t="s">
        <v>51</v>
      </c>
      <c r="D984" s="5" t="s">
        <v>16</v>
      </c>
      <c r="E984" s="5">
        <v>64000</v>
      </c>
      <c r="F984" s="6">
        <v>1246.8800000000001</v>
      </c>
    </row>
    <row r="985" spans="1:6">
      <c r="A985" s="4">
        <v>2008</v>
      </c>
      <c r="B985" s="5" t="s">
        <v>24</v>
      </c>
      <c r="C985" s="5" t="s">
        <v>51</v>
      </c>
      <c r="D985" s="5" t="s">
        <v>17</v>
      </c>
      <c r="E985" s="5">
        <v>84400</v>
      </c>
      <c r="F985" s="6">
        <v>976.3</v>
      </c>
    </row>
    <row r="986" spans="1:6">
      <c r="A986" s="4">
        <v>2008</v>
      </c>
      <c r="B986" s="5" t="s">
        <v>24</v>
      </c>
      <c r="C986" s="5" t="s">
        <v>51</v>
      </c>
      <c r="D986" s="5" t="s">
        <v>18</v>
      </c>
      <c r="E986" s="5">
        <v>110400</v>
      </c>
      <c r="F986" s="6">
        <v>218.39</v>
      </c>
    </row>
    <row r="987" spans="1:6">
      <c r="A987" s="4">
        <v>2009</v>
      </c>
      <c r="B987" s="5" t="s">
        <v>24</v>
      </c>
      <c r="C987" s="5" t="s">
        <v>51</v>
      </c>
      <c r="D987" s="5" t="s">
        <v>15</v>
      </c>
      <c r="E987" s="5">
        <v>1200</v>
      </c>
      <c r="F987" s="6">
        <v>583.33000000000004</v>
      </c>
    </row>
    <row r="988" spans="1:6">
      <c r="A988" s="4">
        <v>2009</v>
      </c>
      <c r="B988" s="5" t="s">
        <v>24</v>
      </c>
      <c r="C988" s="5" t="s">
        <v>51</v>
      </c>
      <c r="D988" s="5" t="s">
        <v>16</v>
      </c>
      <c r="E988" s="5">
        <v>52600</v>
      </c>
      <c r="F988" s="6">
        <v>1064.6400000000001</v>
      </c>
    </row>
    <row r="989" spans="1:6">
      <c r="A989" s="4">
        <v>2009</v>
      </c>
      <c r="B989" s="5" t="s">
        <v>24</v>
      </c>
      <c r="C989" s="5" t="s">
        <v>51</v>
      </c>
      <c r="D989" s="5" t="s">
        <v>17</v>
      </c>
      <c r="E989" s="5">
        <v>97700</v>
      </c>
      <c r="F989" s="6">
        <v>1090.07</v>
      </c>
    </row>
    <row r="990" spans="1:6">
      <c r="A990" s="4">
        <v>2009</v>
      </c>
      <c r="B990" s="5" t="s">
        <v>24</v>
      </c>
      <c r="C990" s="5" t="s">
        <v>51</v>
      </c>
      <c r="D990" s="5" t="s">
        <v>18</v>
      </c>
      <c r="E990" s="5">
        <v>107900</v>
      </c>
      <c r="F990" s="6">
        <v>205.65</v>
      </c>
    </row>
    <row r="991" spans="1:6">
      <c r="A991" s="4">
        <v>2010</v>
      </c>
      <c r="B991" s="5" t="s">
        <v>24</v>
      </c>
      <c r="C991" s="5" t="s">
        <v>51</v>
      </c>
      <c r="D991" s="5" t="s">
        <v>15</v>
      </c>
      <c r="E991" s="5">
        <v>1200</v>
      </c>
      <c r="F991" s="6">
        <v>750</v>
      </c>
    </row>
    <row r="992" spans="1:6">
      <c r="A992" s="4">
        <v>2010</v>
      </c>
      <c r="B992" s="5" t="s">
        <v>24</v>
      </c>
      <c r="C992" s="5" t="s">
        <v>51</v>
      </c>
      <c r="D992" s="5" t="s">
        <v>16</v>
      </c>
      <c r="E992" s="5">
        <v>60800</v>
      </c>
      <c r="F992" s="6">
        <v>1429.28</v>
      </c>
    </row>
    <row r="993" spans="1:6">
      <c r="A993" s="4">
        <v>2010</v>
      </c>
      <c r="B993" s="5" t="s">
        <v>24</v>
      </c>
      <c r="C993" s="5" t="s">
        <v>51</v>
      </c>
      <c r="D993" s="5" t="s">
        <v>17</v>
      </c>
      <c r="E993" s="5">
        <v>80000</v>
      </c>
      <c r="F993" s="6">
        <v>1061.25</v>
      </c>
    </row>
    <row r="994" spans="1:6">
      <c r="A994" s="4">
        <v>2010</v>
      </c>
      <c r="B994" s="5" t="s">
        <v>24</v>
      </c>
      <c r="C994" s="5" t="s">
        <v>51</v>
      </c>
      <c r="D994" s="5" t="s">
        <v>18</v>
      </c>
      <c r="E994" s="5">
        <v>106360</v>
      </c>
      <c r="F994" s="6">
        <v>205.98</v>
      </c>
    </row>
    <row r="995" spans="1:6">
      <c r="A995" s="4">
        <v>2011</v>
      </c>
      <c r="B995" s="5" t="s">
        <v>24</v>
      </c>
      <c r="C995" s="5" t="s">
        <v>51</v>
      </c>
      <c r="D995" s="5" t="s">
        <v>15</v>
      </c>
      <c r="E995" s="5">
        <v>1300</v>
      </c>
      <c r="F995" s="6">
        <v>846.15</v>
      </c>
    </row>
    <row r="996" spans="1:6">
      <c r="A996" s="4">
        <v>2011</v>
      </c>
      <c r="B996" s="5" t="s">
        <v>24</v>
      </c>
      <c r="C996" s="5" t="s">
        <v>51</v>
      </c>
      <c r="D996" s="5" t="s">
        <v>16</v>
      </c>
      <c r="E996" s="5">
        <v>58900</v>
      </c>
      <c r="F996" s="6">
        <v>1032.26</v>
      </c>
    </row>
    <row r="997" spans="1:6">
      <c r="A997" s="4">
        <v>2011</v>
      </c>
      <c r="B997" s="5" t="s">
        <v>24</v>
      </c>
      <c r="C997" s="5" t="s">
        <v>51</v>
      </c>
      <c r="D997" s="5" t="s">
        <v>17</v>
      </c>
      <c r="E997" s="5">
        <v>58100</v>
      </c>
      <c r="F997" s="6">
        <v>1259.9000000000001</v>
      </c>
    </row>
    <row r="998" spans="1:6">
      <c r="A998" s="4">
        <v>2011</v>
      </c>
      <c r="B998" s="5" t="s">
        <v>24</v>
      </c>
      <c r="C998" s="5" t="s">
        <v>51</v>
      </c>
      <c r="D998" s="5" t="s">
        <v>18</v>
      </c>
      <c r="E998" s="5">
        <v>102210</v>
      </c>
      <c r="F998" s="6">
        <v>321.55</v>
      </c>
    </row>
    <row r="999" spans="1:6">
      <c r="A999" s="4">
        <v>2012</v>
      </c>
      <c r="B999" s="5" t="s">
        <v>24</v>
      </c>
      <c r="C999" s="5" t="s">
        <v>51</v>
      </c>
      <c r="D999" s="5" t="s">
        <v>15</v>
      </c>
      <c r="E999" s="5">
        <v>760</v>
      </c>
      <c r="F999" s="6">
        <v>868.42</v>
      </c>
    </row>
    <row r="1000" spans="1:6">
      <c r="A1000" s="4">
        <v>2012</v>
      </c>
      <c r="B1000" s="5" t="s">
        <v>24</v>
      </c>
      <c r="C1000" s="5" t="s">
        <v>51</v>
      </c>
      <c r="D1000" s="5" t="s">
        <v>16</v>
      </c>
      <c r="E1000" s="5">
        <v>61610</v>
      </c>
      <c r="F1000" s="6">
        <v>2121.08</v>
      </c>
    </row>
    <row r="1001" spans="1:6">
      <c r="A1001" s="4">
        <v>2012</v>
      </c>
      <c r="B1001" s="5" t="s">
        <v>24</v>
      </c>
      <c r="C1001" s="5" t="s">
        <v>51</v>
      </c>
      <c r="D1001" s="5" t="s">
        <v>17</v>
      </c>
      <c r="E1001" s="5">
        <v>96470</v>
      </c>
      <c r="F1001" s="6">
        <v>1219.96</v>
      </c>
    </row>
    <row r="1002" spans="1:6">
      <c r="A1002" s="4">
        <v>2012</v>
      </c>
      <c r="B1002" s="5" t="s">
        <v>24</v>
      </c>
      <c r="C1002" s="5" t="s">
        <v>51</v>
      </c>
      <c r="D1002" s="5" t="s">
        <v>18</v>
      </c>
      <c r="E1002" s="5">
        <v>98380</v>
      </c>
      <c r="F1002" s="6">
        <v>398.96</v>
      </c>
    </row>
    <row r="1003" spans="1:6">
      <c r="A1003" s="4">
        <v>2013</v>
      </c>
      <c r="B1003" s="5" t="s">
        <v>24</v>
      </c>
      <c r="C1003" s="5" t="s">
        <v>51</v>
      </c>
      <c r="D1003" s="5" t="s">
        <v>15</v>
      </c>
      <c r="E1003" s="5">
        <v>660</v>
      </c>
      <c r="F1003" s="6">
        <v>757.58</v>
      </c>
    </row>
    <row r="1004" spans="1:6">
      <c r="A1004" s="4">
        <v>2013</v>
      </c>
      <c r="B1004" s="5" t="s">
        <v>24</v>
      </c>
      <c r="C1004" s="5" t="s">
        <v>51</v>
      </c>
      <c r="D1004" s="5" t="s">
        <v>16</v>
      </c>
      <c r="E1004" s="5">
        <v>52940</v>
      </c>
      <c r="F1004" s="6">
        <v>3884.59</v>
      </c>
    </row>
    <row r="1005" spans="1:6">
      <c r="A1005" s="4">
        <v>2013</v>
      </c>
      <c r="B1005" s="5" t="s">
        <v>24</v>
      </c>
      <c r="C1005" s="5" t="s">
        <v>51</v>
      </c>
      <c r="D1005" s="5" t="s">
        <v>17</v>
      </c>
      <c r="E1005" s="5">
        <v>94280</v>
      </c>
      <c r="F1005" s="6">
        <v>1141.92</v>
      </c>
    </row>
    <row r="1006" spans="1:6">
      <c r="A1006" s="4">
        <v>2013</v>
      </c>
      <c r="B1006" s="5" t="s">
        <v>24</v>
      </c>
      <c r="C1006" s="5" t="s">
        <v>51</v>
      </c>
      <c r="D1006" s="5" t="s">
        <v>18</v>
      </c>
      <c r="E1006" s="5">
        <v>96410</v>
      </c>
      <c r="F1006" s="6">
        <v>438.85</v>
      </c>
    </row>
    <row r="1007" spans="1:6">
      <c r="A1007" s="4">
        <v>2014</v>
      </c>
      <c r="B1007" s="5" t="s">
        <v>24</v>
      </c>
      <c r="C1007" s="5" t="s">
        <v>51</v>
      </c>
      <c r="D1007" s="5" t="s">
        <v>15</v>
      </c>
      <c r="E1007" s="5">
        <v>1000</v>
      </c>
      <c r="F1007" s="6">
        <v>670</v>
      </c>
    </row>
    <row r="1008" spans="1:6">
      <c r="A1008" s="4">
        <v>2014</v>
      </c>
      <c r="B1008" s="5" t="s">
        <v>24</v>
      </c>
      <c r="C1008" s="5" t="s">
        <v>51</v>
      </c>
      <c r="D1008" s="5" t="s">
        <v>16</v>
      </c>
      <c r="E1008" s="5">
        <v>80000</v>
      </c>
      <c r="F1008" s="6">
        <v>2862.5</v>
      </c>
    </row>
    <row r="1009" spans="1:6">
      <c r="A1009" s="4">
        <v>2014</v>
      </c>
      <c r="B1009" s="5" t="s">
        <v>24</v>
      </c>
      <c r="C1009" s="5" t="s">
        <v>51</v>
      </c>
      <c r="D1009" s="5" t="s">
        <v>17</v>
      </c>
      <c r="E1009" s="5">
        <v>118000</v>
      </c>
      <c r="F1009" s="6">
        <v>1033.9000000000001</v>
      </c>
    </row>
    <row r="1010" spans="1:6">
      <c r="A1010" s="4">
        <v>2014</v>
      </c>
      <c r="B1010" s="5" t="s">
        <v>24</v>
      </c>
      <c r="C1010" s="5" t="s">
        <v>51</v>
      </c>
      <c r="D1010" s="5" t="s">
        <v>18</v>
      </c>
      <c r="E1010" s="5">
        <v>108000</v>
      </c>
      <c r="F1010" s="6">
        <v>133.33000000000001</v>
      </c>
    </row>
    <row r="1011" spans="1:6">
      <c r="A1011" s="4">
        <v>2015</v>
      </c>
      <c r="B1011" s="5" t="s">
        <v>24</v>
      </c>
      <c r="C1011" s="5" t="s">
        <v>51</v>
      </c>
      <c r="D1011" s="5" t="s">
        <v>16</v>
      </c>
      <c r="E1011" s="5">
        <v>71000</v>
      </c>
      <c r="F1011" s="6">
        <v>2957.75</v>
      </c>
    </row>
    <row r="1012" spans="1:6">
      <c r="A1012" s="4">
        <v>2015</v>
      </c>
      <c r="B1012" s="5" t="s">
        <v>24</v>
      </c>
      <c r="C1012" s="5" t="s">
        <v>51</v>
      </c>
      <c r="D1012" s="5" t="s">
        <v>17</v>
      </c>
      <c r="E1012" s="5">
        <v>108000</v>
      </c>
      <c r="F1012" s="6">
        <v>1046.3</v>
      </c>
    </row>
    <row r="1013" spans="1:6">
      <c r="A1013" s="4">
        <v>2015</v>
      </c>
      <c r="B1013" s="5" t="s">
        <v>24</v>
      </c>
      <c r="C1013" s="5" t="s">
        <v>51</v>
      </c>
      <c r="D1013" s="5" t="s">
        <v>18</v>
      </c>
      <c r="E1013" s="5">
        <v>92000</v>
      </c>
      <c r="F1013" s="6">
        <v>146.74</v>
      </c>
    </row>
    <row r="1014" spans="1:6">
      <c r="A1014" s="4">
        <v>2016</v>
      </c>
      <c r="B1014" s="5" t="s">
        <v>24</v>
      </c>
      <c r="C1014" s="5" t="s">
        <v>51</v>
      </c>
      <c r="D1014" s="5" t="s">
        <v>16</v>
      </c>
      <c r="E1014" s="5">
        <v>70000</v>
      </c>
      <c r="F1014" s="6">
        <v>3528.57</v>
      </c>
    </row>
    <row r="1015" spans="1:6">
      <c r="A1015" s="4">
        <v>2016</v>
      </c>
      <c r="B1015" s="5" t="s">
        <v>24</v>
      </c>
      <c r="C1015" s="5" t="s">
        <v>51</v>
      </c>
      <c r="D1015" s="5" t="s">
        <v>17</v>
      </c>
      <c r="E1015" s="5">
        <v>100000</v>
      </c>
      <c r="F1015" s="6">
        <v>1140</v>
      </c>
    </row>
    <row r="1016" spans="1:6">
      <c r="A1016" s="4">
        <v>2016</v>
      </c>
      <c r="B1016" s="5" t="s">
        <v>24</v>
      </c>
      <c r="C1016" s="5" t="s">
        <v>51</v>
      </c>
      <c r="D1016" s="5" t="s">
        <v>18</v>
      </c>
      <c r="E1016" s="5">
        <v>101000</v>
      </c>
      <c r="F1016" s="6">
        <v>197.82</v>
      </c>
    </row>
    <row r="1017" spans="1:6">
      <c r="A1017" s="4">
        <v>2017</v>
      </c>
      <c r="B1017" s="5" t="s">
        <v>24</v>
      </c>
      <c r="C1017" s="5" t="s">
        <v>51</v>
      </c>
      <c r="D1017" s="5" t="s">
        <v>15</v>
      </c>
      <c r="E1017" s="5">
        <v>730</v>
      </c>
      <c r="F1017" s="6">
        <v>1442.47</v>
      </c>
    </row>
    <row r="1018" spans="1:6">
      <c r="A1018" s="4">
        <v>2017</v>
      </c>
      <c r="B1018" s="5" t="s">
        <v>24</v>
      </c>
      <c r="C1018" s="5" t="s">
        <v>51</v>
      </c>
      <c r="D1018" s="5" t="s">
        <v>16</v>
      </c>
      <c r="E1018" s="5">
        <v>83900</v>
      </c>
      <c r="F1018" s="6">
        <v>3269.73</v>
      </c>
    </row>
    <row r="1019" spans="1:6">
      <c r="A1019" s="4">
        <v>2017</v>
      </c>
      <c r="B1019" s="5" t="s">
        <v>24</v>
      </c>
      <c r="C1019" s="5" t="s">
        <v>51</v>
      </c>
      <c r="D1019" s="5" t="s">
        <v>17</v>
      </c>
      <c r="E1019" s="5">
        <v>149720</v>
      </c>
      <c r="F1019" s="6">
        <v>1546.02</v>
      </c>
    </row>
    <row r="1020" spans="1:6">
      <c r="A1020" s="4">
        <v>2017</v>
      </c>
      <c r="B1020" s="5" t="s">
        <v>24</v>
      </c>
      <c r="C1020" s="5" t="s">
        <v>51</v>
      </c>
      <c r="D1020" s="5" t="s">
        <v>18</v>
      </c>
      <c r="E1020" s="5">
        <v>98000</v>
      </c>
      <c r="F1020" s="6">
        <v>360</v>
      </c>
    </row>
    <row r="1021" spans="1:6">
      <c r="A1021" s="4">
        <v>2008</v>
      </c>
      <c r="B1021" s="5" t="s">
        <v>24</v>
      </c>
      <c r="C1021" s="5" t="s">
        <v>52</v>
      </c>
      <c r="D1021" s="5" t="s">
        <v>15</v>
      </c>
      <c r="E1021" s="5">
        <v>21900</v>
      </c>
      <c r="F1021" s="6">
        <v>340.64</v>
      </c>
    </row>
    <row r="1022" spans="1:6">
      <c r="A1022" s="4">
        <v>2008</v>
      </c>
      <c r="B1022" s="5" t="s">
        <v>24</v>
      </c>
      <c r="C1022" s="5" t="s">
        <v>52</v>
      </c>
      <c r="D1022" s="5" t="s">
        <v>16</v>
      </c>
      <c r="E1022" s="5">
        <v>98500</v>
      </c>
      <c r="F1022" s="6">
        <v>1210.1500000000001</v>
      </c>
    </row>
    <row r="1023" spans="1:6">
      <c r="A1023" s="4">
        <v>2008</v>
      </c>
      <c r="B1023" s="5" t="s">
        <v>24</v>
      </c>
      <c r="C1023" s="5" t="s">
        <v>52</v>
      </c>
      <c r="D1023" s="5" t="s">
        <v>17</v>
      </c>
      <c r="E1023" s="5">
        <v>18700</v>
      </c>
      <c r="F1023" s="6">
        <v>556.15</v>
      </c>
    </row>
    <row r="1024" spans="1:6">
      <c r="A1024" s="4">
        <v>2008</v>
      </c>
      <c r="B1024" s="5" t="s">
        <v>24</v>
      </c>
      <c r="C1024" s="5" t="s">
        <v>52</v>
      </c>
      <c r="D1024" s="5" t="s">
        <v>18</v>
      </c>
      <c r="E1024" s="5">
        <v>29600</v>
      </c>
      <c r="F1024" s="6">
        <v>151.69</v>
      </c>
    </row>
    <row r="1025" spans="1:6">
      <c r="A1025" s="4">
        <v>2009</v>
      </c>
      <c r="B1025" s="5" t="s">
        <v>24</v>
      </c>
      <c r="C1025" s="5" t="s">
        <v>52</v>
      </c>
      <c r="D1025" s="5" t="s">
        <v>15</v>
      </c>
      <c r="E1025" s="5">
        <v>20400</v>
      </c>
      <c r="F1025" s="6">
        <v>392.16</v>
      </c>
    </row>
    <row r="1026" spans="1:6">
      <c r="A1026" s="4">
        <v>2009</v>
      </c>
      <c r="B1026" s="5" t="s">
        <v>24</v>
      </c>
      <c r="C1026" s="5" t="s">
        <v>52</v>
      </c>
      <c r="D1026" s="5" t="s">
        <v>16</v>
      </c>
      <c r="E1026" s="5">
        <v>106700</v>
      </c>
      <c r="F1026" s="6">
        <v>975.63</v>
      </c>
    </row>
    <row r="1027" spans="1:6">
      <c r="A1027" s="4">
        <v>2009</v>
      </c>
      <c r="B1027" s="5" t="s">
        <v>24</v>
      </c>
      <c r="C1027" s="5" t="s">
        <v>52</v>
      </c>
      <c r="D1027" s="5" t="s">
        <v>17</v>
      </c>
      <c r="E1027" s="5">
        <v>21200</v>
      </c>
      <c r="F1027" s="6">
        <v>594.34</v>
      </c>
    </row>
    <row r="1028" spans="1:6">
      <c r="A1028" s="4">
        <v>2009</v>
      </c>
      <c r="B1028" s="5" t="s">
        <v>24</v>
      </c>
      <c r="C1028" s="5" t="s">
        <v>52</v>
      </c>
      <c r="D1028" s="5" t="s">
        <v>18</v>
      </c>
      <c r="E1028" s="5">
        <v>27900</v>
      </c>
      <c r="F1028" s="6">
        <v>108.96</v>
      </c>
    </row>
    <row r="1029" spans="1:6">
      <c r="A1029" s="4">
        <v>2010</v>
      </c>
      <c r="B1029" s="5" t="s">
        <v>24</v>
      </c>
      <c r="C1029" s="5" t="s">
        <v>52</v>
      </c>
      <c r="D1029" s="5" t="s">
        <v>15</v>
      </c>
      <c r="E1029" s="5">
        <v>19900</v>
      </c>
      <c r="F1029" s="6">
        <v>683.42</v>
      </c>
    </row>
    <row r="1030" spans="1:6">
      <c r="A1030" s="4">
        <v>2010</v>
      </c>
      <c r="B1030" s="5" t="s">
        <v>24</v>
      </c>
      <c r="C1030" s="5" t="s">
        <v>52</v>
      </c>
      <c r="D1030" s="5" t="s">
        <v>16</v>
      </c>
      <c r="E1030" s="5">
        <v>105800</v>
      </c>
      <c r="F1030" s="6">
        <v>1135.1600000000001</v>
      </c>
    </row>
    <row r="1031" spans="1:6">
      <c r="A1031" s="4">
        <v>2010</v>
      </c>
      <c r="B1031" s="5" t="s">
        <v>24</v>
      </c>
      <c r="C1031" s="5" t="s">
        <v>52</v>
      </c>
      <c r="D1031" s="5" t="s">
        <v>17</v>
      </c>
      <c r="E1031" s="5">
        <v>22900</v>
      </c>
      <c r="F1031" s="6">
        <v>558.95000000000005</v>
      </c>
    </row>
    <row r="1032" spans="1:6">
      <c r="A1032" s="4">
        <v>2010</v>
      </c>
      <c r="B1032" s="5" t="s">
        <v>24</v>
      </c>
      <c r="C1032" s="5" t="s">
        <v>52</v>
      </c>
      <c r="D1032" s="5" t="s">
        <v>18</v>
      </c>
      <c r="E1032" s="5">
        <v>27980</v>
      </c>
      <c r="F1032" s="6">
        <v>106.64</v>
      </c>
    </row>
    <row r="1033" spans="1:6">
      <c r="A1033" s="4">
        <v>2011</v>
      </c>
      <c r="B1033" s="5" t="s">
        <v>24</v>
      </c>
      <c r="C1033" s="5" t="s">
        <v>52</v>
      </c>
      <c r="D1033" s="5" t="s">
        <v>15</v>
      </c>
      <c r="E1033" s="5">
        <v>20900</v>
      </c>
      <c r="F1033" s="6">
        <v>708.13</v>
      </c>
    </row>
    <row r="1034" spans="1:6">
      <c r="A1034" s="4">
        <v>2011</v>
      </c>
      <c r="B1034" s="5" t="s">
        <v>24</v>
      </c>
      <c r="C1034" s="5" t="s">
        <v>52</v>
      </c>
      <c r="D1034" s="5" t="s">
        <v>16</v>
      </c>
      <c r="E1034" s="5">
        <v>106300</v>
      </c>
      <c r="F1034" s="6">
        <v>837.25</v>
      </c>
    </row>
    <row r="1035" spans="1:6">
      <c r="A1035" s="4">
        <v>2011</v>
      </c>
      <c r="B1035" s="5" t="s">
        <v>24</v>
      </c>
      <c r="C1035" s="5" t="s">
        <v>52</v>
      </c>
      <c r="D1035" s="5" t="s">
        <v>17</v>
      </c>
      <c r="E1035" s="5">
        <v>27400</v>
      </c>
      <c r="F1035" s="6">
        <v>609.49</v>
      </c>
    </row>
    <row r="1036" spans="1:6">
      <c r="A1036" s="4">
        <v>2011</v>
      </c>
      <c r="B1036" s="5" t="s">
        <v>24</v>
      </c>
      <c r="C1036" s="5" t="s">
        <v>52</v>
      </c>
      <c r="D1036" s="5" t="s">
        <v>18</v>
      </c>
      <c r="E1036" s="5">
        <v>28380</v>
      </c>
      <c r="F1036" s="6">
        <v>209.47</v>
      </c>
    </row>
    <row r="1037" spans="1:6">
      <c r="A1037" s="4">
        <v>2012</v>
      </c>
      <c r="B1037" s="5" t="s">
        <v>24</v>
      </c>
      <c r="C1037" s="5" t="s">
        <v>52</v>
      </c>
      <c r="D1037" s="5" t="s">
        <v>15</v>
      </c>
      <c r="E1037" s="5">
        <v>18980</v>
      </c>
      <c r="F1037" s="6">
        <v>507.9</v>
      </c>
    </row>
    <row r="1038" spans="1:6">
      <c r="A1038" s="4">
        <v>2012</v>
      </c>
      <c r="B1038" s="5" t="s">
        <v>24</v>
      </c>
      <c r="C1038" s="5" t="s">
        <v>52</v>
      </c>
      <c r="D1038" s="5" t="s">
        <v>16</v>
      </c>
      <c r="E1038" s="5">
        <v>106660</v>
      </c>
      <c r="F1038" s="6">
        <v>1955.18</v>
      </c>
    </row>
    <row r="1039" spans="1:6">
      <c r="A1039" s="4">
        <v>2012</v>
      </c>
      <c r="B1039" s="5" t="s">
        <v>24</v>
      </c>
      <c r="C1039" s="5" t="s">
        <v>52</v>
      </c>
      <c r="D1039" s="5" t="s">
        <v>17</v>
      </c>
      <c r="E1039" s="5">
        <v>25300</v>
      </c>
      <c r="F1039" s="6">
        <v>616.6</v>
      </c>
    </row>
    <row r="1040" spans="1:6">
      <c r="A1040" s="4">
        <v>2012</v>
      </c>
      <c r="B1040" s="5" t="s">
        <v>24</v>
      </c>
      <c r="C1040" s="5" t="s">
        <v>52</v>
      </c>
      <c r="D1040" s="5" t="s">
        <v>18</v>
      </c>
      <c r="E1040" s="5">
        <v>29220</v>
      </c>
      <c r="F1040" s="6">
        <v>218</v>
      </c>
    </row>
    <row r="1041" spans="1:6">
      <c r="A1041" s="4">
        <v>2013</v>
      </c>
      <c r="B1041" s="5" t="s">
        <v>24</v>
      </c>
      <c r="C1041" s="5" t="s">
        <v>52</v>
      </c>
      <c r="D1041" s="5" t="s">
        <v>15</v>
      </c>
      <c r="E1041" s="5">
        <v>18820</v>
      </c>
      <c r="F1041" s="6">
        <v>1292.24</v>
      </c>
    </row>
    <row r="1042" spans="1:6">
      <c r="A1042" s="4">
        <v>2013</v>
      </c>
      <c r="B1042" s="5" t="s">
        <v>24</v>
      </c>
      <c r="C1042" s="5" t="s">
        <v>52</v>
      </c>
      <c r="D1042" s="5" t="s">
        <v>16</v>
      </c>
      <c r="E1042" s="5">
        <v>105550</v>
      </c>
      <c r="F1042" s="6">
        <v>1700.9</v>
      </c>
    </row>
    <row r="1043" spans="1:6">
      <c r="A1043" s="4">
        <v>2013</v>
      </c>
      <c r="B1043" s="5" t="s">
        <v>24</v>
      </c>
      <c r="C1043" s="5" t="s">
        <v>52</v>
      </c>
      <c r="D1043" s="5" t="s">
        <v>17</v>
      </c>
      <c r="E1043" s="5">
        <v>26850</v>
      </c>
      <c r="F1043" s="6">
        <v>893.11</v>
      </c>
    </row>
    <row r="1044" spans="1:6">
      <c r="A1044" s="4">
        <v>2013</v>
      </c>
      <c r="B1044" s="5" t="s">
        <v>24</v>
      </c>
      <c r="C1044" s="5" t="s">
        <v>52</v>
      </c>
      <c r="D1044" s="5" t="s">
        <v>18</v>
      </c>
      <c r="E1044" s="5">
        <v>28720</v>
      </c>
      <c r="F1044" s="6">
        <v>495.82</v>
      </c>
    </row>
    <row r="1045" spans="1:6">
      <c r="A1045" s="4">
        <v>2014</v>
      </c>
      <c r="B1045" s="5" t="s">
        <v>24</v>
      </c>
      <c r="C1045" s="5" t="s">
        <v>52</v>
      </c>
      <c r="D1045" s="5" t="s">
        <v>15</v>
      </c>
      <c r="E1045" s="5">
        <v>16000</v>
      </c>
      <c r="F1045" s="6">
        <v>708.75</v>
      </c>
    </row>
    <row r="1046" spans="1:6">
      <c r="A1046" s="4">
        <v>2014</v>
      </c>
      <c r="B1046" s="5" t="s">
        <v>24</v>
      </c>
      <c r="C1046" s="5" t="s">
        <v>52</v>
      </c>
      <c r="D1046" s="5" t="s">
        <v>16</v>
      </c>
      <c r="E1046" s="5">
        <v>130000</v>
      </c>
      <c r="F1046" s="6">
        <v>2400</v>
      </c>
    </row>
    <row r="1047" spans="1:6">
      <c r="A1047" s="4">
        <v>2014</v>
      </c>
      <c r="B1047" s="5" t="s">
        <v>24</v>
      </c>
      <c r="C1047" s="5" t="s">
        <v>52</v>
      </c>
      <c r="D1047" s="5" t="s">
        <v>17</v>
      </c>
      <c r="E1047" s="5">
        <v>36000</v>
      </c>
      <c r="F1047" s="6">
        <v>1361.11</v>
      </c>
    </row>
    <row r="1048" spans="1:6">
      <c r="A1048" s="4">
        <v>2014</v>
      </c>
      <c r="B1048" s="5" t="s">
        <v>24</v>
      </c>
      <c r="C1048" s="5" t="s">
        <v>52</v>
      </c>
      <c r="D1048" s="5" t="s">
        <v>18</v>
      </c>
      <c r="E1048" s="5">
        <v>48000</v>
      </c>
      <c r="F1048" s="6">
        <v>168.75</v>
      </c>
    </row>
    <row r="1049" spans="1:6">
      <c r="A1049" s="4">
        <v>2015</v>
      </c>
      <c r="B1049" s="5" t="s">
        <v>24</v>
      </c>
      <c r="C1049" s="5" t="s">
        <v>52</v>
      </c>
      <c r="D1049" s="5" t="s">
        <v>15</v>
      </c>
      <c r="E1049" s="5">
        <v>15000</v>
      </c>
      <c r="F1049" s="6">
        <v>755.33</v>
      </c>
    </row>
    <row r="1050" spans="1:6">
      <c r="A1050" s="4">
        <v>2015</v>
      </c>
      <c r="B1050" s="5" t="s">
        <v>24</v>
      </c>
      <c r="C1050" s="5" t="s">
        <v>52</v>
      </c>
      <c r="D1050" s="5" t="s">
        <v>16</v>
      </c>
      <c r="E1050" s="5">
        <v>104000</v>
      </c>
      <c r="F1050" s="6">
        <v>2480.77</v>
      </c>
    </row>
    <row r="1051" spans="1:6">
      <c r="A1051" s="4">
        <v>2015</v>
      </c>
      <c r="B1051" s="5" t="s">
        <v>24</v>
      </c>
      <c r="C1051" s="5" t="s">
        <v>52</v>
      </c>
      <c r="D1051" s="5" t="s">
        <v>17</v>
      </c>
      <c r="E1051" s="5">
        <v>32000</v>
      </c>
      <c r="F1051" s="6">
        <v>968.75</v>
      </c>
    </row>
    <row r="1052" spans="1:6">
      <c r="A1052" s="4">
        <v>2015</v>
      </c>
      <c r="B1052" s="5" t="s">
        <v>24</v>
      </c>
      <c r="C1052" s="5" t="s">
        <v>52</v>
      </c>
      <c r="D1052" s="5" t="s">
        <v>18</v>
      </c>
      <c r="E1052" s="5">
        <v>35000</v>
      </c>
      <c r="F1052" s="6">
        <v>216</v>
      </c>
    </row>
    <row r="1053" spans="1:6">
      <c r="A1053" s="4">
        <v>2016</v>
      </c>
      <c r="B1053" s="5" t="s">
        <v>24</v>
      </c>
      <c r="C1053" s="5" t="s">
        <v>52</v>
      </c>
      <c r="D1053" s="5" t="s">
        <v>15</v>
      </c>
      <c r="E1053" s="5">
        <v>17000</v>
      </c>
      <c r="F1053" s="6">
        <v>1175.8800000000001</v>
      </c>
    </row>
    <row r="1054" spans="1:6">
      <c r="A1054" s="4">
        <v>2016</v>
      </c>
      <c r="B1054" s="5" t="s">
        <v>24</v>
      </c>
      <c r="C1054" s="5" t="s">
        <v>52</v>
      </c>
      <c r="D1054" s="5" t="s">
        <v>16</v>
      </c>
      <c r="E1054" s="5">
        <v>103000</v>
      </c>
      <c r="F1054" s="6">
        <v>3310.68</v>
      </c>
    </row>
    <row r="1055" spans="1:6">
      <c r="A1055" s="4">
        <v>2016</v>
      </c>
      <c r="B1055" s="5" t="s">
        <v>24</v>
      </c>
      <c r="C1055" s="5" t="s">
        <v>52</v>
      </c>
      <c r="D1055" s="5" t="s">
        <v>17</v>
      </c>
      <c r="E1055" s="5">
        <v>38000</v>
      </c>
      <c r="F1055" s="6">
        <v>1421.05</v>
      </c>
    </row>
    <row r="1056" spans="1:6">
      <c r="A1056" s="4">
        <v>2016</v>
      </c>
      <c r="B1056" s="5" t="s">
        <v>24</v>
      </c>
      <c r="C1056" s="5" t="s">
        <v>52</v>
      </c>
      <c r="D1056" s="5" t="s">
        <v>18</v>
      </c>
      <c r="E1056" s="5">
        <v>33000</v>
      </c>
      <c r="F1056" s="6">
        <v>289.08999999999997</v>
      </c>
    </row>
    <row r="1057" spans="1:6">
      <c r="A1057" s="4">
        <v>2017</v>
      </c>
      <c r="B1057" s="5" t="s">
        <v>24</v>
      </c>
      <c r="C1057" s="5" t="s">
        <v>52</v>
      </c>
      <c r="D1057" s="5" t="s">
        <v>15</v>
      </c>
      <c r="E1057" s="5">
        <v>13630</v>
      </c>
      <c r="F1057" s="6">
        <v>1230.3699999999999</v>
      </c>
    </row>
    <row r="1058" spans="1:6">
      <c r="A1058" s="4">
        <v>2017</v>
      </c>
      <c r="B1058" s="5" t="s">
        <v>24</v>
      </c>
      <c r="C1058" s="5" t="s">
        <v>52</v>
      </c>
      <c r="D1058" s="5" t="s">
        <v>16</v>
      </c>
      <c r="E1058" s="5">
        <v>115220</v>
      </c>
      <c r="F1058" s="6">
        <v>2814.36</v>
      </c>
    </row>
    <row r="1059" spans="1:6">
      <c r="A1059" s="4">
        <v>2017</v>
      </c>
      <c r="B1059" s="5" t="s">
        <v>24</v>
      </c>
      <c r="C1059" s="5" t="s">
        <v>52</v>
      </c>
      <c r="D1059" s="5" t="s">
        <v>17</v>
      </c>
      <c r="E1059" s="5">
        <v>37100</v>
      </c>
      <c r="F1059" s="6">
        <v>1236.93</v>
      </c>
    </row>
    <row r="1060" spans="1:6">
      <c r="A1060" s="4">
        <v>2017</v>
      </c>
      <c r="B1060" s="5" t="s">
        <v>24</v>
      </c>
      <c r="C1060" s="5" t="s">
        <v>52</v>
      </c>
      <c r="D1060" s="5" t="s">
        <v>18</v>
      </c>
      <c r="E1060" s="5">
        <v>34000</v>
      </c>
      <c r="F1060" s="6">
        <v>181.85</v>
      </c>
    </row>
    <row r="1061" spans="1:6">
      <c r="A1061" s="4">
        <v>2008</v>
      </c>
      <c r="B1061" s="5" t="s">
        <v>24</v>
      </c>
      <c r="C1061" s="5" t="s">
        <v>53</v>
      </c>
      <c r="D1061" s="5" t="s">
        <v>15</v>
      </c>
      <c r="E1061" s="5">
        <v>5500</v>
      </c>
      <c r="F1061" s="6">
        <v>349.09</v>
      </c>
    </row>
    <row r="1062" spans="1:6">
      <c r="A1062" s="4">
        <v>2008</v>
      </c>
      <c r="B1062" s="5" t="s">
        <v>24</v>
      </c>
      <c r="C1062" s="5" t="s">
        <v>53</v>
      </c>
      <c r="D1062" s="5" t="s">
        <v>16</v>
      </c>
      <c r="E1062" s="5">
        <v>55200</v>
      </c>
      <c r="F1062" s="6">
        <v>1085.1400000000001</v>
      </c>
    </row>
    <row r="1063" spans="1:6">
      <c r="A1063" s="4">
        <v>2008</v>
      </c>
      <c r="B1063" s="5" t="s">
        <v>24</v>
      </c>
      <c r="C1063" s="5" t="s">
        <v>53</v>
      </c>
      <c r="D1063" s="5" t="s">
        <v>17</v>
      </c>
      <c r="E1063" s="5">
        <v>8800</v>
      </c>
      <c r="F1063" s="6">
        <v>522.73</v>
      </c>
    </row>
    <row r="1064" spans="1:6">
      <c r="A1064" s="4">
        <v>2008</v>
      </c>
      <c r="B1064" s="5" t="s">
        <v>24</v>
      </c>
      <c r="C1064" s="5" t="s">
        <v>53</v>
      </c>
      <c r="D1064" s="5" t="s">
        <v>18</v>
      </c>
      <c r="E1064" s="5">
        <v>259400</v>
      </c>
      <c r="F1064" s="6">
        <v>231.73</v>
      </c>
    </row>
    <row r="1065" spans="1:6">
      <c r="A1065" s="4">
        <v>2009</v>
      </c>
      <c r="B1065" s="5" t="s">
        <v>24</v>
      </c>
      <c r="C1065" s="5" t="s">
        <v>53</v>
      </c>
      <c r="D1065" s="5" t="s">
        <v>15</v>
      </c>
      <c r="E1065" s="5">
        <v>5100</v>
      </c>
      <c r="F1065" s="6">
        <v>490.2</v>
      </c>
    </row>
    <row r="1066" spans="1:6">
      <c r="A1066" s="4">
        <v>2009</v>
      </c>
      <c r="B1066" s="5" t="s">
        <v>24</v>
      </c>
      <c r="C1066" s="5" t="s">
        <v>53</v>
      </c>
      <c r="D1066" s="5" t="s">
        <v>16</v>
      </c>
      <c r="E1066" s="5">
        <v>52600</v>
      </c>
      <c r="F1066" s="6">
        <v>944.87</v>
      </c>
    </row>
    <row r="1067" spans="1:6">
      <c r="A1067" s="4">
        <v>2009</v>
      </c>
      <c r="B1067" s="5" t="s">
        <v>24</v>
      </c>
      <c r="C1067" s="5" t="s">
        <v>53</v>
      </c>
      <c r="D1067" s="5" t="s">
        <v>17</v>
      </c>
      <c r="E1067" s="5">
        <v>13400</v>
      </c>
      <c r="F1067" s="6">
        <v>574.63</v>
      </c>
    </row>
    <row r="1068" spans="1:6">
      <c r="A1068" s="4">
        <v>2009</v>
      </c>
      <c r="B1068" s="5" t="s">
        <v>24</v>
      </c>
      <c r="C1068" s="5" t="s">
        <v>53</v>
      </c>
      <c r="D1068" s="5" t="s">
        <v>18</v>
      </c>
      <c r="E1068" s="5">
        <v>249300</v>
      </c>
      <c r="F1068" s="6">
        <v>193.5</v>
      </c>
    </row>
    <row r="1069" spans="1:6">
      <c r="A1069" s="4">
        <v>2010</v>
      </c>
      <c r="B1069" s="5" t="s">
        <v>24</v>
      </c>
      <c r="C1069" s="5" t="s">
        <v>53</v>
      </c>
      <c r="D1069" s="5" t="s">
        <v>15</v>
      </c>
      <c r="E1069" s="5">
        <v>4300</v>
      </c>
      <c r="F1069" s="6">
        <v>767.44</v>
      </c>
    </row>
    <row r="1070" spans="1:6">
      <c r="A1070" s="4">
        <v>2010</v>
      </c>
      <c r="B1070" s="5" t="s">
        <v>24</v>
      </c>
      <c r="C1070" s="5" t="s">
        <v>53</v>
      </c>
      <c r="D1070" s="5" t="s">
        <v>16</v>
      </c>
      <c r="E1070" s="5">
        <v>57800</v>
      </c>
      <c r="F1070" s="6">
        <v>1314.88</v>
      </c>
    </row>
    <row r="1071" spans="1:6">
      <c r="A1071" s="4">
        <v>2010</v>
      </c>
      <c r="B1071" s="5" t="s">
        <v>24</v>
      </c>
      <c r="C1071" s="5" t="s">
        <v>53</v>
      </c>
      <c r="D1071" s="5" t="s">
        <v>17</v>
      </c>
      <c r="E1071" s="5">
        <v>13800</v>
      </c>
      <c r="F1071" s="6">
        <v>550.72</v>
      </c>
    </row>
    <row r="1072" spans="1:6">
      <c r="A1072" s="4">
        <v>2010</v>
      </c>
      <c r="B1072" s="5" t="s">
        <v>24</v>
      </c>
      <c r="C1072" s="5" t="s">
        <v>53</v>
      </c>
      <c r="D1072" s="5" t="s">
        <v>18</v>
      </c>
      <c r="E1072" s="5">
        <v>260870</v>
      </c>
      <c r="F1072" s="6">
        <v>308.07</v>
      </c>
    </row>
    <row r="1073" spans="1:6">
      <c r="A1073" s="4">
        <v>2011</v>
      </c>
      <c r="B1073" s="5" t="s">
        <v>24</v>
      </c>
      <c r="C1073" s="5" t="s">
        <v>53</v>
      </c>
      <c r="D1073" s="5" t="s">
        <v>15</v>
      </c>
      <c r="E1073" s="5">
        <v>3600</v>
      </c>
      <c r="F1073" s="6">
        <v>805.56</v>
      </c>
    </row>
    <row r="1074" spans="1:6">
      <c r="A1074" s="4">
        <v>2011</v>
      </c>
      <c r="B1074" s="5" t="s">
        <v>24</v>
      </c>
      <c r="C1074" s="5" t="s">
        <v>53</v>
      </c>
      <c r="D1074" s="5" t="s">
        <v>16</v>
      </c>
      <c r="E1074" s="5">
        <v>63500</v>
      </c>
      <c r="F1074" s="6">
        <v>1371.65</v>
      </c>
    </row>
    <row r="1075" spans="1:6">
      <c r="A1075" s="4">
        <v>2011</v>
      </c>
      <c r="B1075" s="5" t="s">
        <v>24</v>
      </c>
      <c r="C1075" s="5" t="s">
        <v>53</v>
      </c>
      <c r="D1075" s="5" t="s">
        <v>17</v>
      </c>
      <c r="E1075" s="5">
        <v>13400</v>
      </c>
      <c r="F1075" s="6">
        <v>798.51</v>
      </c>
    </row>
    <row r="1076" spans="1:6">
      <c r="A1076" s="4">
        <v>2011</v>
      </c>
      <c r="B1076" s="5" t="s">
        <v>24</v>
      </c>
      <c r="C1076" s="5" t="s">
        <v>53</v>
      </c>
      <c r="D1076" s="5" t="s">
        <v>18</v>
      </c>
      <c r="E1076" s="5">
        <v>299080</v>
      </c>
      <c r="F1076" s="6">
        <v>295.43</v>
      </c>
    </row>
    <row r="1077" spans="1:6">
      <c r="A1077" s="4">
        <v>2012</v>
      </c>
      <c r="B1077" s="5" t="s">
        <v>24</v>
      </c>
      <c r="C1077" s="5" t="s">
        <v>53</v>
      </c>
      <c r="D1077" s="5" t="s">
        <v>15</v>
      </c>
      <c r="E1077" s="5">
        <v>3090</v>
      </c>
      <c r="F1077" s="6">
        <v>799.35</v>
      </c>
    </row>
    <row r="1078" spans="1:6">
      <c r="A1078" s="4">
        <v>2012</v>
      </c>
      <c r="B1078" s="5" t="s">
        <v>24</v>
      </c>
      <c r="C1078" s="5" t="s">
        <v>53</v>
      </c>
      <c r="D1078" s="5" t="s">
        <v>16</v>
      </c>
      <c r="E1078" s="5">
        <v>68530</v>
      </c>
      <c r="F1078" s="6">
        <v>4807.68</v>
      </c>
    </row>
    <row r="1079" spans="1:6">
      <c r="A1079" s="4">
        <v>2012</v>
      </c>
      <c r="B1079" s="5" t="s">
        <v>24</v>
      </c>
      <c r="C1079" s="5" t="s">
        <v>53</v>
      </c>
      <c r="D1079" s="5" t="s">
        <v>17</v>
      </c>
      <c r="E1079" s="5">
        <v>17110</v>
      </c>
      <c r="F1079" s="6">
        <v>1040.9100000000001</v>
      </c>
    </row>
    <row r="1080" spans="1:6">
      <c r="A1080" s="4">
        <v>2012</v>
      </c>
      <c r="B1080" s="5" t="s">
        <v>24</v>
      </c>
      <c r="C1080" s="5" t="s">
        <v>53</v>
      </c>
      <c r="D1080" s="5" t="s">
        <v>18</v>
      </c>
      <c r="E1080" s="5">
        <v>291430</v>
      </c>
      <c r="F1080" s="6">
        <v>383.15</v>
      </c>
    </row>
    <row r="1081" spans="1:6">
      <c r="A1081" s="4">
        <v>2013</v>
      </c>
      <c r="B1081" s="5" t="s">
        <v>24</v>
      </c>
      <c r="C1081" s="5" t="s">
        <v>53</v>
      </c>
      <c r="D1081" s="5" t="s">
        <v>15</v>
      </c>
      <c r="E1081" s="5">
        <v>2830</v>
      </c>
      <c r="F1081" s="6">
        <v>427.56</v>
      </c>
    </row>
    <row r="1082" spans="1:6">
      <c r="A1082" s="4">
        <v>2013</v>
      </c>
      <c r="B1082" s="5" t="s">
        <v>24</v>
      </c>
      <c r="C1082" s="5" t="s">
        <v>53</v>
      </c>
      <c r="D1082" s="5" t="s">
        <v>16</v>
      </c>
      <c r="E1082" s="5">
        <v>71720</v>
      </c>
      <c r="F1082" s="6">
        <v>2702.87</v>
      </c>
    </row>
    <row r="1083" spans="1:6">
      <c r="A1083" s="4">
        <v>2013</v>
      </c>
      <c r="B1083" s="5" t="s">
        <v>24</v>
      </c>
      <c r="C1083" s="5" t="s">
        <v>53</v>
      </c>
      <c r="D1083" s="5" t="s">
        <v>17</v>
      </c>
      <c r="E1083" s="5">
        <v>16650</v>
      </c>
      <c r="F1083" s="6">
        <v>901.5</v>
      </c>
    </row>
    <row r="1084" spans="1:6">
      <c r="A1084" s="4">
        <v>2013</v>
      </c>
      <c r="B1084" s="5" t="s">
        <v>24</v>
      </c>
      <c r="C1084" s="5" t="s">
        <v>53</v>
      </c>
      <c r="D1084" s="5" t="s">
        <v>18</v>
      </c>
      <c r="E1084" s="5">
        <v>286090</v>
      </c>
      <c r="F1084" s="6">
        <v>357.44</v>
      </c>
    </row>
    <row r="1085" spans="1:6">
      <c r="A1085" s="4">
        <v>2014</v>
      </c>
      <c r="B1085" s="5" t="s">
        <v>24</v>
      </c>
      <c r="C1085" s="5" t="s">
        <v>53</v>
      </c>
      <c r="D1085" s="5" t="s">
        <v>15</v>
      </c>
      <c r="E1085" s="5">
        <v>2000</v>
      </c>
      <c r="F1085" s="6">
        <v>2000</v>
      </c>
    </row>
    <row r="1086" spans="1:6">
      <c r="A1086" s="4">
        <v>2014</v>
      </c>
      <c r="B1086" s="5" t="s">
        <v>24</v>
      </c>
      <c r="C1086" s="5" t="s">
        <v>53</v>
      </c>
      <c r="D1086" s="5" t="s">
        <v>16</v>
      </c>
      <c r="E1086" s="5">
        <v>110000</v>
      </c>
      <c r="F1086" s="6">
        <v>2472.73</v>
      </c>
    </row>
    <row r="1087" spans="1:6">
      <c r="A1087" s="4">
        <v>2014</v>
      </c>
      <c r="B1087" s="5" t="s">
        <v>24</v>
      </c>
      <c r="C1087" s="5" t="s">
        <v>53</v>
      </c>
      <c r="D1087" s="5" t="s">
        <v>17</v>
      </c>
      <c r="E1087" s="5">
        <v>50000</v>
      </c>
      <c r="F1087" s="6">
        <v>1340</v>
      </c>
    </row>
    <row r="1088" spans="1:6">
      <c r="A1088" s="4">
        <v>2014</v>
      </c>
      <c r="B1088" s="5" t="s">
        <v>24</v>
      </c>
      <c r="C1088" s="5" t="s">
        <v>53</v>
      </c>
      <c r="D1088" s="5" t="s">
        <v>18</v>
      </c>
      <c r="E1088" s="5">
        <v>273000</v>
      </c>
      <c r="F1088" s="6">
        <v>259.77999999999997</v>
      </c>
    </row>
    <row r="1089" spans="1:6">
      <c r="A1089" s="4">
        <v>2015</v>
      </c>
      <c r="B1089" s="5" t="s">
        <v>24</v>
      </c>
      <c r="C1089" s="5" t="s">
        <v>53</v>
      </c>
      <c r="D1089" s="5" t="s">
        <v>15</v>
      </c>
      <c r="E1089" s="5">
        <v>2000</v>
      </c>
      <c r="F1089" s="6">
        <v>335</v>
      </c>
    </row>
    <row r="1090" spans="1:6">
      <c r="A1090" s="4">
        <v>2015</v>
      </c>
      <c r="B1090" s="5" t="s">
        <v>24</v>
      </c>
      <c r="C1090" s="5" t="s">
        <v>53</v>
      </c>
      <c r="D1090" s="5" t="s">
        <v>16</v>
      </c>
      <c r="E1090" s="5">
        <v>100000</v>
      </c>
      <c r="F1090" s="6">
        <v>3440</v>
      </c>
    </row>
    <row r="1091" spans="1:6">
      <c r="A1091" s="4">
        <v>2015</v>
      </c>
      <c r="B1091" s="5" t="s">
        <v>24</v>
      </c>
      <c r="C1091" s="5" t="s">
        <v>53</v>
      </c>
      <c r="D1091" s="5" t="s">
        <v>17</v>
      </c>
      <c r="E1091" s="5">
        <v>35000</v>
      </c>
      <c r="F1091" s="6">
        <v>1228.57</v>
      </c>
    </row>
    <row r="1092" spans="1:6">
      <c r="A1092" s="4">
        <v>2015</v>
      </c>
      <c r="B1092" s="5" t="s">
        <v>24</v>
      </c>
      <c r="C1092" s="5" t="s">
        <v>53</v>
      </c>
      <c r="D1092" s="5" t="s">
        <v>18</v>
      </c>
      <c r="E1092" s="5">
        <v>262000</v>
      </c>
      <c r="F1092" s="6">
        <v>260.38</v>
      </c>
    </row>
    <row r="1093" spans="1:6">
      <c r="A1093" s="4">
        <v>2016</v>
      </c>
      <c r="B1093" s="5" t="s">
        <v>24</v>
      </c>
      <c r="C1093" s="5" t="s">
        <v>53</v>
      </c>
      <c r="D1093" s="5" t="s">
        <v>15</v>
      </c>
      <c r="E1093" s="5">
        <v>1000</v>
      </c>
      <c r="F1093" s="6">
        <v>660</v>
      </c>
    </row>
    <row r="1094" spans="1:6">
      <c r="A1094" s="4">
        <v>2016</v>
      </c>
      <c r="B1094" s="5" t="s">
        <v>24</v>
      </c>
      <c r="C1094" s="5" t="s">
        <v>53</v>
      </c>
      <c r="D1094" s="5" t="s">
        <v>16</v>
      </c>
      <c r="E1094" s="5">
        <v>115000</v>
      </c>
      <c r="F1094" s="6">
        <v>4017.39</v>
      </c>
    </row>
    <row r="1095" spans="1:6">
      <c r="A1095" s="4">
        <v>2016</v>
      </c>
      <c r="B1095" s="5" t="s">
        <v>24</v>
      </c>
      <c r="C1095" s="5" t="s">
        <v>53</v>
      </c>
      <c r="D1095" s="5" t="s">
        <v>17</v>
      </c>
      <c r="E1095" s="5">
        <v>42000</v>
      </c>
      <c r="F1095" s="6">
        <v>2666.67</v>
      </c>
    </row>
    <row r="1096" spans="1:6">
      <c r="A1096" s="4">
        <v>2016</v>
      </c>
      <c r="B1096" s="5" t="s">
        <v>24</v>
      </c>
      <c r="C1096" s="5" t="s">
        <v>53</v>
      </c>
      <c r="D1096" s="5" t="s">
        <v>18</v>
      </c>
      <c r="E1096" s="5">
        <v>277000</v>
      </c>
      <c r="F1096" s="6">
        <v>334.01</v>
      </c>
    </row>
    <row r="1097" spans="1:6">
      <c r="A1097" s="4">
        <v>2017</v>
      </c>
      <c r="B1097" s="5" t="s">
        <v>24</v>
      </c>
      <c r="C1097" s="5" t="s">
        <v>53</v>
      </c>
      <c r="D1097" s="5" t="s">
        <v>15</v>
      </c>
      <c r="E1097" s="5">
        <v>1760</v>
      </c>
      <c r="F1097" s="6">
        <v>1100</v>
      </c>
    </row>
    <row r="1098" spans="1:6">
      <c r="A1098" s="4">
        <v>2017</v>
      </c>
      <c r="B1098" s="5" t="s">
        <v>24</v>
      </c>
      <c r="C1098" s="5" t="s">
        <v>53</v>
      </c>
      <c r="D1098" s="5" t="s">
        <v>16</v>
      </c>
      <c r="E1098" s="5">
        <v>124790</v>
      </c>
      <c r="F1098" s="6">
        <v>3867.78</v>
      </c>
    </row>
    <row r="1099" spans="1:6">
      <c r="A1099" s="4">
        <v>2017</v>
      </c>
      <c r="B1099" s="5" t="s">
        <v>24</v>
      </c>
      <c r="C1099" s="5" t="s">
        <v>53</v>
      </c>
      <c r="D1099" s="5" t="s">
        <v>17</v>
      </c>
      <c r="E1099" s="5">
        <v>123780</v>
      </c>
      <c r="F1099" s="6">
        <v>1692.44</v>
      </c>
    </row>
    <row r="1100" spans="1:6">
      <c r="A1100" s="4">
        <v>2017</v>
      </c>
      <c r="B1100" s="5" t="s">
        <v>24</v>
      </c>
      <c r="C1100" s="5" t="s">
        <v>53</v>
      </c>
      <c r="D1100" s="5" t="s">
        <v>18</v>
      </c>
      <c r="E1100" s="5">
        <v>282000</v>
      </c>
      <c r="F1100" s="6">
        <v>282.93</v>
      </c>
    </row>
    <row r="1101" spans="1:6">
      <c r="A1101" s="4">
        <v>2008</v>
      </c>
      <c r="B1101" s="5" t="s">
        <v>24</v>
      </c>
      <c r="C1101" s="5" t="s">
        <v>54</v>
      </c>
      <c r="D1101" s="5" t="s">
        <v>15</v>
      </c>
      <c r="E1101" s="5">
        <v>12000</v>
      </c>
      <c r="F1101" s="6">
        <v>670.83</v>
      </c>
    </row>
    <row r="1102" spans="1:6">
      <c r="A1102" s="4">
        <v>2008</v>
      </c>
      <c r="B1102" s="5" t="s">
        <v>24</v>
      </c>
      <c r="C1102" s="5" t="s">
        <v>54</v>
      </c>
      <c r="D1102" s="5" t="s">
        <v>16</v>
      </c>
      <c r="E1102" s="5">
        <v>9200</v>
      </c>
      <c r="F1102" s="6">
        <v>1739.13</v>
      </c>
    </row>
    <row r="1103" spans="1:6">
      <c r="A1103" s="4">
        <v>2008</v>
      </c>
      <c r="B1103" s="5" t="s">
        <v>24</v>
      </c>
      <c r="C1103" s="5" t="s">
        <v>54</v>
      </c>
      <c r="D1103" s="5" t="s">
        <v>17</v>
      </c>
      <c r="E1103" s="5">
        <v>17200</v>
      </c>
      <c r="F1103" s="6">
        <v>883.72</v>
      </c>
    </row>
    <row r="1104" spans="1:6">
      <c r="A1104" s="4">
        <v>2008</v>
      </c>
      <c r="B1104" s="5" t="s">
        <v>24</v>
      </c>
      <c r="C1104" s="5" t="s">
        <v>54</v>
      </c>
      <c r="D1104" s="5" t="s">
        <v>18</v>
      </c>
      <c r="E1104" s="5">
        <v>119400</v>
      </c>
      <c r="F1104" s="6">
        <v>160.63999999999999</v>
      </c>
    </row>
    <row r="1105" spans="1:6">
      <c r="A1105" s="4">
        <v>2009</v>
      </c>
      <c r="B1105" s="5" t="s">
        <v>24</v>
      </c>
      <c r="C1105" s="5" t="s">
        <v>54</v>
      </c>
      <c r="D1105" s="5" t="s">
        <v>15</v>
      </c>
      <c r="E1105" s="5">
        <v>10400</v>
      </c>
      <c r="F1105" s="6">
        <v>826.92</v>
      </c>
    </row>
    <row r="1106" spans="1:6">
      <c r="A1106" s="4">
        <v>2009</v>
      </c>
      <c r="B1106" s="5" t="s">
        <v>24</v>
      </c>
      <c r="C1106" s="5" t="s">
        <v>54</v>
      </c>
      <c r="D1106" s="5" t="s">
        <v>16</v>
      </c>
      <c r="E1106" s="5">
        <v>11200</v>
      </c>
      <c r="F1106" s="6">
        <v>1401.79</v>
      </c>
    </row>
    <row r="1107" spans="1:6">
      <c r="A1107" s="4">
        <v>2009</v>
      </c>
      <c r="B1107" s="5" t="s">
        <v>24</v>
      </c>
      <c r="C1107" s="5" t="s">
        <v>54</v>
      </c>
      <c r="D1107" s="5" t="s">
        <v>17</v>
      </c>
      <c r="E1107" s="5">
        <v>19600</v>
      </c>
      <c r="F1107" s="6">
        <v>897.96</v>
      </c>
    </row>
    <row r="1108" spans="1:6">
      <c r="A1108" s="4">
        <v>2009</v>
      </c>
      <c r="B1108" s="5" t="s">
        <v>24</v>
      </c>
      <c r="C1108" s="5" t="s">
        <v>54</v>
      </c>
      <c r="D1108" s="5" t="s">
        <v>18</v>
      </c>
      <c r="E1108" s="5">
        <v>120200</v>
      </c>
      <c r="F1108" s="6">
        <v>104.49</v>
      </c>
    </row>
    <row r="1109" spans="1:6">
      <c r="A1109" s="4">
        <v>2010</v>
      </c>
      <c r="B1109" s="5" t="s">
        <v>24</v>
      </c>
      <c r="C1109" s="5" t="s">
        <v>54</v>
      </c>
      <c r="D1109" s="5" t="s">
        <v>15</v>
      </c>
      <c r="E1109" s="5">
        <v>8600</v>
      </c>
      <c r="F1109" s="6">
        <v>1360.47</v>
      </c>
    </row>
    <row r="1110" spans="1:6">
      <c r="A1110" s="4">
        <v>2010</v>
      </c>
      <c r="B1110" s="5" t="s">
        <v>24</v>
      </c>
      <c r="C1110" s="5" t="s">
        <v>54</v>
      </c>
      <c r="D1110" s="5" t="s">
        <v>16</v>
      </c>
      <c r="E1110" s="5">
        <v>12100</v>
      </c>
      <c r="F1110" s="6">
        <v>2082.64</v>
      </c>
    </row>
    <row r="1111" spans="1:6">
      <c r="A1111" s="4">
        <v>2010</v>
      </c>
      <c r="B1111" s="5" t="s">
        <v>24</v>
      </c>
      <c r="C1111" s="5" t="s">
        <v>54</v>
      </c>
      <c r="D1111" s="5" t="s">
        <v>17</v>
      </c>
      <c r="E1111" s="5">
        <v>22100</v>
      </c>
      <c r="F1111" s="6">
        <v>832.58</v>
      </c>
    </row>
    <row r="1112" spans="1:6">
      <c r="A1112" s="4">
        <v>2010</v>
      </c>
      <c r="B1112" s="5" t="s">
        <v>24</v>
      </c>
      <c r="C1112" s="5" t="s">
        <v>54</v>
      </c>
      <c r="D1112" s="5" t="s">
        <v>18</v>
      </c>
      <c r="E1112" s="5">
        <v>114580</v>
      </c>
      <c r="F1112" s="6">
        <v>148.86000000000001</v>
      </c>
    </row>
    <row r="1113" spans="1:6">
      <c r="A1113" s="4">
        <v>2011</v>
      </c>
      <c r="B1113" s="5" t="s">
        <v>24</v>
      </c>
      <c r="C1113" s="5" t="s">
        <v>54</v>
      </c>
      <c r="D1113" s="5" t="s">
        <v>15</v>
      </c>
      <c r="E1113" s="5">
        <v>7600</v>
      </c>
      <c r="F1113" s="6">
        <v>1236.8399999999999</v>
      </c>
    </row>
    <row r="1114" spans="1:6">
      <c r="A1114" s="4">
        <v>2011</v>
      </c>
      <c r="B1114" s="5" t="s">
        <v>24</v>
      </c>
      <c r="C1114" s="5" t="s">
        <v>54</v>
      </c>
      <c r="D1114" s="5" t="s">
        <v>16</v>
      </c>
      <c r="E1114" s="5">
        <v>11200</v>
      </c>
      <c r="F1114" s="6">
        <v>1535.71</v>
      </c>
    </row>
    <row r="1115" spans="1:6">
      <c r="A1115" s="4">
        <v>2011</v>
      </c>
      <c r="B1115" s="5" t="s">
        <v>24</v>
      </c>
      <c r="C1115" s="5" t="s">
        <v>54</v>
      </c>
      <c r="D1115" s="5" t="s">
        <v>17</v>
      </c>
      <c r="E1115" s="5">
        <v>20200</v>
      </c>
      <c r="F1115" s="6">
        <v>1049.5</v>
      </c>
    </row>
    <row r="1116" spans="1:6">
      <c r="A1116" s="4">
        <v>2011</v>
      </c>
      <c r="B1116" s="5" t="s">
        <v>24</v>
      </c>
      <c r="C1116" s="5" t="s">
        <v>54</v>
      </c>
      <c r="D1116" s="5" t="s">
        <v>18</v>
      </c>
      <c r="E1116" s="5">
        <v>114480</v>
      </c>
      <c r="F1116" s="6">
        <v>247.05</v>
      </c>
    </row>
    <row r="1117" spans="1:6">
      <c r="A1117" s="4">
        <v>2012</v>
      </c>
      <c r="B1117" s="5" t="s">
        <v>24</v>
      </c>
      <c r="C1117" s="5" t="s">
        <v>54</v>
      </c>
      <c r="D1117" s="5" t="s">
        <v>15</v>
      </c>
      <c r="E1117" s="5">
        <v>5100</v>
      </c>
      <c r="F1117" s="6">
        <v>1515.69</v>
      </c>
    </row>
    <row r="1118" spans="1:6">
      <c r="A1118" s="4">
        <v>2012</v>
      </c>
      <c r="B1118" s="5" t="s">
        <v>24</v>
      </c>
      <c r="C1118" s="5" t="s">
        <v>54</v>
      </c>
      <c r="D1118" s="5" t="s">
        <v>16</v>
      </c>
      <c r="E1118" s="5">
        <v>14970</v>
      </c>
      <c r="F1118" s="6">
        <v>3712.76</v>
      </c>
    </row>
    <row r="1119" spans="1:6">
      <c r="A1119" s="4">
        <v>2012</v>
      </c>
      <c r="B1119" s="5" t="s">
        <v>24</v>
      </c>
      <c r="C1119" s="5" t="s">
        <v>54</v>
      </c>
      <c r="D1119" s="5" t="s">
        <v>17</v>
      </c>
      <c r="E1119" s="5">
        <v>18540</v>
      </c>
      <c r="F1119" s="6">
        <v>1607.34</v>
      </c>
    </row>
    <row r="1120" spans="1:6">
      <c r="A1120" s="4">
        <v>2012</v>
      </c>
      <c r="B1120" s="5" t="s">
        <v>24</v>
      </c>
      <c r="C1120" s="5" t="s">
        <v>54</v>
      </c>
      <c r="D1120" s="5" t="s">
        <v>18</v>
      </c>
      <c r="E1120" s="5">
        <v>108440</v>
      </c>
      <c r="F1120" s="6">
        <v>280.06</v>
      </c>
    </row>
    <row r="1121" spans="1:6">
      <c r="A1121" s="4">
        <v>2013</v>
      </c>
      <c r="B1121" s="5" t="s">
        <v>24</v>
      </c>
      <c r="C1121" s="5" t="s">
        <v>54</v>
      </c>
      <c r="D1121" s="5" t="s">
        <v>15</v>
      </c>
      <c r="E1121" s="5">
        <v>4880</v>
      </c>
      <c r="F1121" s="6">
        <v>803.28</v>
      </c>
    </row>
    <row r="1122" spans="1:6">
      <c r="A1122" s="4">
        <v>2013</v>
      </c>
      <c r="B1122" s="5" t="s">
        <v>24</v>
      </c>
      <c r="C1122" s="5" t="s">
        <v>54</v>
      </c>
      <c r="D1122" s="5" t="s">
        <v>16</v>
      </c>
      <c r="E1122" s="5">
        <v>23600</v>
      </c>
      <c r="F1122" s="6">
        <v>2855.51</v>
      </c>
    </row>
    <row r="1123" spans="1:6">
      <c r="A1123" s="4">
        <v>2013</v>
      </c>
      <c r="B1123" s="5" t="s">
        <v>24</v>
      </c>
      <c r="C1123" s="5" t="s">
        <v>54</v>
      </c>
      <c r="D1123" s="5" t="s">
        <v>17</v>
      </c>
      <c r="E1123" s="5">
        <v>23130</v>
      </c>
      <c r="F1123" s="6">
        <v>1130.57</v>
      </c>
    </row>
    <row r="1124" spans="1:6">
      <c r="A1124" s="4">
        <v>2013</v>
      </c>
      <c r="B1124" s="5" t="s">
        <v>24</v>
      </c>
      <c r="C1124" s="5" t="s">
        <v>54</v>
      </c>
      <c r="D1124" s="5" t="s">
        <v>18</v>
      </c>
      <c r="E1124" s="5">
        <v>99880</v>
      </c>
      <c r="F1124" s="6">
        <v>448.94</v>
      </c>
    </row>
    <row r="1125" spans="1:6">
      <c r="A1125" s="4">
        <v>2014</v>
      </c>
      <c r="B1125" s="5" t="s">
        <v>24</v>
      </c>
      <c r="C1125" s="5" t="s">
        <v>54</v>
      </c>
      <c r="D1125" s="5" t="s">
        <v>15</v>
      </c>
      <c r="E1125" s="5">
        <v>8000</v>
      </c>
      <c r="F1125" s="6">
        <v>1250</v>
      </c>
    </row>
    <row r="1126" spans="1:6">
      <c r="A1126" s="4">
        <v>2014</v>
      </c>
      <c r="B1126" s="5" t="s">
        <v>24</v>
      </c>
      <c r="C1126" s="5" t="s">
        <v>54</v>
      </c>
      <c r="D1126" s="5" t="s">
        <v>16</v>
      </c>
      <c r="E1126" s="5">
        <v>44000</v>
      </c>
      <c r="F1126" s="6">
        <v>2818.18</v>
      </c>
    </row>
    <row r="1127" spans="1:6">
      <c r="A1127" s="4">
        <v>2014</v>
      </c>
      <c r="B1127" s="5" t="s">
        <v>24</v>
      </c>
      <c r="C1127" s="5" t="s">
        <v>54</v>
      </c>
      <c r="D1127" s="5" t="s">
        <v>17</v>
      </c>
      <c r="E1127" s="5">
        <v>50000</v>
      </c>
      <c r="F1127" s="6">
        <v>1500</v>
      </c>
    </row>
    <row r="1128" spans="1:6">
      <c r="A1128" s="4">
        <v>2014</v>
      </c>
      <c r="B1128" s="5" t="s">
        <v>24</v>
      </c>
      <c r="C1128" s="5" t="s">
        <v>54</v>
      </c>
      <c r="D1128" s="5" t="s">
        <v>18</v>
      </c>
      <c r="E1128" s="5">
        <v>133000</v>
      </c>
      <c r="F1128" s="6">
        <v>212.48</v>
      </c>
    </row>
    <row r="1129" spans="1:6">
      <c r="A1129" s="4">
        <v>2015</v>
      </c>
      <c r="B1129" s="5" t="s">
        <v>24</v>
      </c>
      <c r="C1129" s="5" t="s">
        <v>54</v>
      </c>
      <c r="D1129" s="5" t="s">
        <v>15</v>
      </c>
      <c r="E1129" s="5">
        <v>7000</v>
      </c>
      <c r="F1129" s="6">
        <v>475.71</v>
      </c>
    </row>
    <row r="1130" spans="1:6">
      <c r="A1130" s="4">
        <v>2015</v>
      </c>
      <c r="B1130" s="5" t="s">
        <v>24</v>
      </c>
      <c r="C1130" s="5" t="s">
        <v>54</v>
      </c>
      <c r="D1130" s="5" t="s">
        <v>16</v>
      </c>
      <c r="E1130" s="5">
        <v>39000</v>
      </c>
      <c r="F1130" s="6">
        <v>3128.21</v>
      </c>
    </row>
    <row r="1131" spans="1:6">
      <c r="A1131" s="4">
        <v>2015</v>
      </c>
      <c r="B1131" s="5" t="s">
        <v>24</v>
      </c>
      <c r="C1131" s="5" t="s">
        <v>54</v>
      </c>
      <c r="D1131" s="5" t="s">
        <v>17</v>
      </c>
      <c r="E1131" s="5">
        <v>38000</v>
      </c>
      <c r="F1131" s="6">
        <v>1236.8399999999999</v>
      </c>
    </row>
    <row r="1132" spans="1:6">
      <c r="A1132" s="4">
        <v>2015</v>
      </c>
      <c r="B1132" s="5" t="s">
        <v>24</v>
      </c>
      <c r="C1132" s="5" t="s">
        <v>54</v>
      </c>
      <c r="D1132" s="5" t="s">
        <v>18</v>
      </c>
      <c r="E1132" s="5">
        <v>96000</v>
      </c>
      <c r="F1132" s="6">
        <v>294.38</v>
      </c>
    </row>
    <row r="1133" spans="1:6">
      <c r="A1133" s="4">
        <v>2016</v>
      </c>
      <c r="B1133" s="5" t="s">
        <v>24</v>
      </c>
      <c r="C1133" s="5" t="s">
        <v>54</v>
      </c>
      <c r="D1133" s="5" t="s">
        <v>15</v>
      </c>
      <c r="E1133" s="5">
        <v>8000</v>
      </c>
      <c r="F1133" s="6">
        <v>916.25</v>
      </c>
    </row>
    <row r="1134" spans="1:6">
      <c r="A1134" s="4">
        <v>2016</v>
      </c>
      <c r="B1134" s="5" t="s">
        <v>24</v>
      </c>
      <c r="C1134" s="5" t="s">
        <v>54</v>
      </c>
      <c r="D1134" s="5" t="s">
        <v>16</v>
      </c>
      <c r="E1134" s="5">
        <v>49000</v>
      </c>
      <c r="F1134" s="6">
        <v>3040.82</v>
      </c>
    </row>
    <row r="1135" spans="1:6">
      <c r="A1135" s="4">
        <v>2016</v>
      </c>
      <c r="B1135" s="5" t="s">
        <v>24</v>
      </c>
      <c r="C1135" s="5" t="s">
        <v>54</v>
      </c>
      <c r="D1135" s="5" t="s">
        <v>17</v>
      </c>
      <c r="E1135" s="5">
        <v>42000</v>
      </c>
      <c r="F1135" s="6">
        <v>1309.52</v>
      </c>
    </row>
    <row r="1136" spans="1:6">
      <c r="A1136" s="4">
        <v>2016</v>
      </c>
      <c r="B1136" s="5" t="s">
        <v>24</v>
      </c>
      <c r="C1136" s="5" t="s">
        <v>54</v>
      </c>
      <c r="D1136" s="5" t="s">
        <v>18</v>
      </c>
      <c r="E1136" s="5">
        <v>105000</v>
      </c>
      <c r="F1136" s="6">
        <v>313.70999999999998</v>
      </c>
    </row>
    <row r="1137" spans="1:6">
      <c r="A1137" s="4">
        <v>2017</v>
      </c>
      <c r="B1137" s="5" t="s">
        <v>24</v>
      </c>
      <c r="C1137" s="5" t="s">
        <v>54</v>
      </c>
      <c r="D1137" s="5" t="s">
        <v>15</v>
      </c>
      <c r="E1137" s="5">
        <v>5890</v>
      </c>
      <c r="F1137" s="6">
        <v>573.85</v>
      </c>
    </row>
    <row r="1138" spans="1:6">
      <c r="A1138" s="4">
        <v>2017</v>
      </c>
      <c r="B1138" s="5" t="s">
        <v>24</v>
      </c>
      <c r="C1138" s="5" t="s">
        <v>54</v>
      </c>
      <c r="D1138" s="5" t="s">
        <v>16</v>
      </c>
      <c r="E1138" s="5">
        <v>53860</v>
      </c>
      <c r="F1138" s="6">
        <v>3310.43</v>
      </c>
    </row>
    <row r="1139" spans="1:6">
      <c r="A1139" s="4">
        <v>2017</v>
      </c>
      <c r="B1139" s="5" t="s">
        <v>24</v>
      </c>
      <c r="C1139" s="5" t="s">
        <v>54</v>
      </c>
      <c r="D1139" s="5" t="s">
        <v>17</v>
      </c>
      <c r="E1139" s="5">
        <v>69510</v>
      </c>
      <c r="F1139" s="6">
        <v>991.37</v>
      </c>
    </row>
    <row r="1140" spans="1:6">
      <c r="A1140" s="4">
        <v>2017</v>
      </c>
      <c r="B1140" s="5" t="s">
        <v>24</v>
      </c>
      <c r="C1140" s="5" t="s">
        <v>54</v>
      </c>
      <c r="D1140" s="5" t="s">
        <v>18</v>
      </c>
      <c r="E1140" s="5">
        <v>105100</v>
      </c>
      <c r="F1140" s="6">
        <v>289.75</v>
      </c>
    </row>
    <row r="1141" spans="1:6">
      <c r="A1141" s="4">
        <v>2008</v>
      </c>
      <c r="B1141" s="5" t="s">
        <v>24</v>
      </c>
      <c r="C1141" s="5" t="s">
        <v>55</v>
      </c>
      <c r="D1141" s="5" t="s">
        <v>15</v>
      </c>
      <c r="E1141" s="5">
        <v>5100</v>
      </c>
      <c r="F1141" s="6">
        <v>503.92</v>
      </c>
    </row>
    <row r="1142" spans="1:6">
      <c r="A1142" s="4">
        <v>2008</v>
      </c>
      <c r="B1142" s="5" t="s">
        <v>24</v>
      </c>
      <c r="C1142" s="5" t="s">
        <v>55</v>
      </c>
      <c r="D1142" s="5" t="s">
        <v>16</v>
      </c>
      <c r="E1142" s="5">
        <v>17600</v>
      </c>
      <c r="F1142" s="6">
        <v>1142.05</v>
      </c>
    </row>
    <row r="1143" spans="1:6">
      <c r="A1143" s="4">
        <v>2008</v>
      </c>
      <c r="B1143" s="5" t="s">
        <v>24</v>
      </c>
      <c r="C1143" s="5" t="s">
        <v>55</v>
      </c>
      <c r="D1143" s="5" t="s">
        <v>17</v>
      </c>
      <c r="E1143" s="5">
        <v>151200</v>
      </c>
      <c r="F1143" s="6">
        <v>931.88</v>
      </c>
    </row>
    <row r="1144" spans="1:6">
      <c r="A1144" s="4">
        <v>2008</v>
      </c>
      <c r="B1144" s="5" t="s">
        <v>24</v>
      </c>
      <c r="C1144" s="5" t="s">
        <v>55</v>
      </c>
      <c r="D1144" s="5" t="s">
        <v>18</v>
      </c>
      <c r="E1144" s="5">
        <v>100</v>
      </c>
      <c r="F1144" s="6">
        <v>200</v>
      </c>
    </row>
    <row r="1145" spans="1:6">
      <c r="A1145" s="4">
        <v>2009</v>
      </c>
      <c r="B1145" s="5" t="s">
        <v>24</v>
      </c>
      <c r="C1145" s="5" t="s">
        <v>55</v>
      </c>
      <c r="D1145" s="5" t="s">
        <v>15</v>
      </c>
      <c r="E1145" s="5">
        <v>5500</v>
      </c>
      <c r="F1145" s="6">
        <v>1000</v>
      </c>
    </row>
    <row r="1146" spans="1:6">
      <c r="A1146" s="4">
        <v>2009</v>
      </c>
      <c r="B1146" s="5" t="s">
        <v>24</v>
      </c>
      <c r="C1146" s="5" t="s">
        <v>55</v>
      </c>
      <c r="D1146" s="5" t="s">
        <v>16</v>
      </c>
      <c r="E1146" s="5">
        <v>17100</v>
      </c>
      <c r="F1146" s="6">
        <v>941.52</v>
      </c>
    </row>
    <row r="1147" spans="1:6">
      <c r="A1147" s="4">
        <v>2009</v>
      </c>
      <c r="B1147" s="5" t="s">
        <v>24</v>
      </c>
      <c r="C1147" s="5" t="s">
        <v>55</v>
      </c>
      <c r="D1147" s="5" t="s">
        <v>17</v>
      </c>
      <c r="E1147" s="5">
        <v>143900</v>
      </c>
      <c r="F1147" s="6">
        <v>1167.48</v>
      </c>
    </row>
    <row r="1148" spans="1:6">
      <c r="A1148" s="4">
        <v>2009</v>
      </c>
      <c r="B1148" s="5" t="s">
        <v>24</v>
      </c>
      <c r="C1148" s="5" t="s">
        <v>55</v>
      </c>
      <c r="D1148" s="5" t="s">
        <v>18</v>
      </c>
      <c r="E1148" s="5">
        <v>600</v>
      </c>
      <c r="F1148" s="6">
        <v>116.67</v>
      </c>
    </row>
    <row r="1149" spans="1:6">
      <c r="A1149" s="4">
        <v>2010</v>
      </c>
      <c r="B1149" s="5" t="s">
        <v>24</v>
      </c>
      <c r="C1149" s="5" t="s">
        <v>55</v>
      </c>
      <c r="D1149" s="5" t="s">
        <v>15</v>
      </c>
      <c r="E1149" s="5">
        <v>6600</v>
      </c>
      <c r="F1149" s="6">
        <v>1090.9100000000001</v>
      </c>
    </row>
    <row r="1150" spans="1:6">
      <c r="A1150" s="4">
        <v>2010</v>
      </c>
      <c r="B1150" s="5" t="s">
        <v>24</v>
      </c>
      <c r="C1150" s="5" t="s">
        <v>55</v>
      </c>
      <c r="D1150" s="5" t="s">
        <v>16</v>
      </c>
      <c r="E1150" s="5">
        <v>17800</v>
      </c>
      <c r="F1150" s="6">
        <v>1775.28</v>
      </c>
    </row>
    <row r="1151" spans="1:6">
      <c r="A1151" s="4">
        <v>2010</v>
      </c>
      <c r="B1151" s="5" t="s">
        <v>24</v>
      </c>
      <c r="C1151" s="5" t="s">
        <v>55</v>
      </c>
      <c r="D1151" s="5" t="s">
        <v>17</v>
      </c>
      <c r="E1151" s="5">
        <v>154700</v>
      </c>
      <c r="F1151" s="6">
        <v>673.56</v>
      </c>
    </row>
    <row r="1152" spans="1:6">
      <c r="A1152" s="4">
        <v>2010</v>
      </c>
      <c r="B1152" s="5" t="s">
        <v>24</v>
      </c>
      <c r="C1152" s="5" t="s">
        <v>55</v>
      </c>
      <c r="D1152" s="5" t="s">
        <v>18</v>
      </c>
      <c r="E1152" s="5">
        <v>70</v>
      </c>
      <c r="F1152" s="6">
        <v>128.18</v>
      </c>
    </row>
    <row r="1153" spans="1:6">
      <c r="A1153" s="4">
        <v>2011</v>
      </c>
      <c r="B1153" s="5" t="s">
        <v>24</v>
      </c>
      <c r="C1153" s="5" t="s">
        <v>55</v>
      </c>
      <c r="D1153" s="5" t="s">
        <v>15</v>
      </c>
      <c r="E1153" s="5">
        <v>13100</v>
      </c>
      <c r="F1153" s="6">
        <v>1687.02</v>
      </c>
    </row>
    <row r="1154" spans="1:6">
      <c r="A1154" s="4">
        <v>2011</v>
      </c>
      <c r="B1154" s="5" t="s">
        <v>24</v>
      </c>
      <c r="C1154" s="5" t="s">
        <v>55</v>
      </c>
      <c r="D1154" s="5" t="s">
        <v>16</v>
      </c>
      <c r="E1154" s="5">
        <v>11300</v>
      </c>
      <c r="F1154" s="6">
        <v>1000</v>
      </c>
    </row>
    <row r="1155" spans="1:6">
      <c r="A1155" s="4">
        <v>2011</v>
      </c>
      <c r="B1155" s="5" t="s">
        <v>24</v>
      </c>
      <c r="C1155" s="5" t="s">
        <v>55</v>
      </c>
      <c r="D1155" s="5" t="s">
        <v>17</v>
      </c>
      <c r="E1155" s="5">
        <v>161000</v>
      </c>
      <c r="F1155" s="6">
        <v>1286.3399999999999</v>
      </c>
    </row>
    <row r="1156" spans="1:6">
      <c r="A1156" s="4">
        <v>2011</v>
      </c>
      <c r="B1156" s="5" t="s">
        <v>24</v>
      </c>
      <c r="C1156" s="5" t="s">
        <v>55</v>
      </c>
      <c r="D1156" s="5" t="s">
        <v>18</v>
      </c>
      <c r="E1156" s="5">
        <v>40</v>
      </c>
      <c r="F1156" s="6">
        <v>231.43</v>
      </c>
    </row>
    <row r="1157" spans="1:6">
      <c r="A1157" s="4">
        <v>2012</v>
      </c>
      <c r="B1157" s="5" t="s">
        <v>24</v>
      </c>
      <c r="C1157" s="5" t="s">
        <v>55</v>
      </c>
      <c r="D1157" s="5" t="s">
        <v>15</v>
      </c>
      <c r="E1157" s="5">
        <v>17980</v>
      </c>
      <c r="F1157" s="6">
        <v>2551.17</v>
      </c>
    </row>
    <row r="1158" spans="1:6">
      <c r="A1158" s="4">
        <v>2012</v>
      </c>
      <c r="B1158" s="5" t="s">
        <v>24</v>
      </c>
      <c r="C1158" s="5" t="s">
        <v>55</v>
      </c>
      <c r="D1158" s="5" t="s">
        <v>16</v>
      </c>
      <c r="E1158" s="5">
        <v>10510</v>
      </c>
      <c r="F1158" s="6">
        <v>2511.89</v>
      </c>
    </row>
    <row r="1159" spans="1:6">
      <c r="A1159" s="4">
        <v>2012</v>
      </c>
      <c r="B1159" s="5" t="s">
        <v>24</v>
      </c>
      <c r="C1159" s="5" t="s">
        <v>55</v>
      </c>
      <c r="D1159" s="5" t="s">
        <v>17</v>
      </c>
      <c r="E1159" s="5">
        <v>128040</v>
      </c>
      <c r="F1159" s="6">
        <v>975.71</v>
      </c>
    </row>
    <row r="1160" spans="1:6">
      <c r="A1160" s="4">
        <v>2013</v>
      </c>
      <c r="B1160" s="5" t="s">
        <v>24</v>
      </c>
      <c r="C1160" s="5" t="s">
        <v>55</v>
      </c>
      <c r="D1160" s="5" t="s">
        <v>15</v>
      </c>
      <c r="E1160" s="5">
        <v>20180</v>
      </c>
      <c r="F1160" s="6">
        <v>3068.38</v>
      </c>
    </row>
    <row r="1161" spans="1:6">
      <c r="A1161" s="4">
        <v>2013</v>
      </c>
      <c r="B1161" s="5" t="s">
        <v>24</v>
      </c>
      <c r="C1161" s="5" t="s">
        <v>55</v>
      </c>
      <c r="D1161" s="5" t="s">
        <v>16</v>
      </c>
      <c r="E1161" s="5">
        <v>10460</v>
      </c>
      <c r="F1161" s="6">
        <v>619.5</v>
      </c>
    </row>
    <row r="1162" spans="1:6">
      <c r="A1162" s="4">
        <v>2013</v>
      </c>
      <c r="B1162" s="5" t="s">
        <v>24</v>
      </c>
      <c r="C1162" s="5" t="s">
        <v>55</v>
      </c>
      <c r="D1162" s="5" t="s">
        <v>17</v>
      </c>
      <c r="E1162" s="5">
        <v>129380</v>
      </c>
      <c r="F1162" s="6">
        <v>907.17</v>
      </c>
    </row>
    <row r="1163" spans="1:6">
      <c r="A1163" s="4">
        <v>2014</v>
      </c>
      <c r="B1163" s="5" t="s">
        <v>24</v>
      </c>
      <c r="C1163" s="5" t="s">
        <v>55</v>
      </c>
      <c r="D1163" s="5" t="s">
        <v>15</v>
      </c>
      <c r="E1163" s="5">
        <v>46000</v>
      </c>
      <c r="F1163" s="6">
        <v>3202.83</v>
      </c>
    </row>
    <row r="1164" spans="1:6">
      <c r="A1164" s="4">
        <v>2014</v>
      </c>
      <c r="B1164" s="5" t="s">
        <v>24</v>
      </c>
      <c r="C1164" s="5" t="s">
        <v>55</v>
      </c>
      <c r="D1164" s="5" t="s">
        <v>16</v>
      </c>
      <c r="E1164" s="5">
        <v>35000</v>
      </c>
      <c r="F1164" s="6">
        <v>1714.29</v>
      </c>
    </row>
    <row r="1165" spans="1:6">
      <c r="A1165" s="4">
        <v>2014</v>
      </c>
      <c r="B1165" s="5" t="s">
        <v>24</v>
      </c>
      <c r="C1165" s="5" t="s">
        <v>55</v>
      </c>
      <c r="D1165" s="5" t="s">
        <v>17</v>
      </c>
      <c r="E1165" s="5">
        <v>163000</v>
      </c>
      <c r="F1165" s="6">
        <v>1147.24</v>
      </c>
    </row>
    <row r="1166" spans="1:6">
      <c r="A1166" s="4">
        <v>2015</v>
      </c>
      <c r="B1166" s="5" t="s">
        <v>24</v>
      </c>
      <c r="C1166" s="5" t="s">
        <v>55</v>
      </c>
      <c r="D1166" s="5" t="s">
        <v>15</v>
      </c>
      <c r="E1166" s="5">
        <v>33000</v>
      </c>
      <c r="F1166" s="6">
        <v>3535.45</v>
      </c>
    </row>
    <row r="1167" spans="1:6">
      <c r="A1167" s="4">
        <v>2015</v>
      </c>
      <c r="B1167" s="5" t="s">
        <v>24</v>
      </c>
      <c r="C1167" s="5" t="s">
        <v>55</v>
      </c>
      <c r="D1167" s="5" t="s">
        <v>16</v>
      </c>
      <c r="E1167" s="5">
        <v>11000</v>
      </c>
      <c r="F1167" s="6">
        <v>2000</v>
      </c>
    </row>
    <row r="1168" spans="1:6">
      <c r="A1168" s="4">
        <v>2015</v>
      </c>
      <c r="B1168" s="5" t="s">
        <v>24</v>
      </c>
      <c r="C1168" s="5" t="s">
        <v>55</v>
      </c>
      <c r="D1168" s="5" t="s">
        <v>17</v>
      </c>
      <c r="E1168" s="5">
        <v>133000</v>
      </c>
      <c r="F1168" s="6">
        <v>1225.56</v>
      </c>
    </row>
    <row r="1169" spans="1:6">
      <c r="A1169" s="4">
        <v>2016</v>
      </c>
      <c r="B1169" s="5" t="s">
        <v>24</v>
      </c>
      <c r="C1169" s="5" t="s">
        <v>55</v>
      </c>
      <c r="D1169" s="5" t="s">
        <v>15</v>
      </c>
      <c r="E1169" s="5">
        <v>24000</v>
      </c>
      <c r="F1169" s="6">
        <v>3944.58</v>
      </c>
    </row>
    <row r="1170" spans="1:6">
      <c r="A1170" s="4">
        <v>2016</v>
      </c>
      <c r="B1170" s="5" t="s">
        <v>24</v>
      </c>
      <c r="C1170" s="5" t="s">
        <v>55</v>
      </c>
      <c r="D1170" s="5" t="s">
        <v>16</v>
      </c>
      <c r="E1170" s="5">
        <v>20000</v>
      </c>
      <c r="F1170" s="6">
        <v>1750</v>
      </c>
    </row>
    <row r="1171" spans="1:6">
      <c r="A1171" s="4">
        <v>2016</v>
      </c>
      <c r="B1171" s="5" t="s">
        <v>24</v>
      </c>
      <c r="C1171" s="5" t="s">
        <v>55</v>
      </c>
      <c r="D1171" s="5" t="s">
        <v>17</v>
      </c>
      <c r="E1171" s="5">
        <v>139000</v>
      </c>
      <c r="F1171" s="6">
        <v>1338.13</v>
      </c>
    </row>
    <row r="1172" spans="1:6">
      <c r="A1172" s="4">
        <v>2017</v>
      </c>
      <c r="B1172" s="5" t="s">
        <v>24</v>
      </c>
      <c r="C1172" s="5" t="s">
        <v>55</v>
      </c>
      <c r="D1172" s="5" t="s">
        <v>15</v>
      </c>
      <c r="E1172" s="5">
        <v>36450</v>
      </c>
      <c r="F1172" s="6">
        <v>1975.03</v>
      </c>
    </row>
    <row r="1173" spans="1:6">
      <c r="A1173" s="4">
        <v>2017</v>
      </c>
      <c r="B1173" s="5" t="s">
        <v>24</v>
      </c>
      <c r="C1173" s="5" t="s">
        <v>55</v>
      </c>
      <c r="D1173" s="5" t="s">
        <v>16</v>
      </c>
      <c r="E1173" s="5">
        <v>17120</v>
      </c>
      <c r="F1173" s="6">
        <v>2490.65</v>
      </c>
    </row>
    <row r="1174" spans="1:6">
      <c r="A1174" s="4">
        <v>2017</v>
      </c>
      <c r="B1174" s="5" t="s">
        <v>24</v>
      </c>
      <c r="C1174" s="5" t="s">
        <v>55</v>
      </c>
      <c r="D1174" s="5" t="s">
        <v>17</v>
      </c>
      <c r="E1174" s="5">
        <v>165900</v>
      </c>
      <c r="F1174" s="6">
        <v>1555.64</v>
      </c>
    </row>
    <row r="1175" spans="1:6">
      <c r="A1175" s="4">
        <v>2008</v>
      </c>
      <c r="B1175" s="5" t="s">
        <v>24</v>
      </c>
      <c r="C1175" s="5" t="s">
        <v>56</v>
      </c>
      <c r="D1175" s="5" t="s">
        <v>15</v>
      </c>
      <c r="E1175" s="5">
        <v>22100</v>
      </c>
      <c r="F1175" s="6">
        <v>630.32000000000005</v>
      </c>
    </row>
    <row r="1176" spans="1:6">
      <c r="A1176" s="4">
        <v>2008</v>
      </c>
      <c r="B1176" s="5" t="s">
        <v>24</v>
      </c>
      <c r="C1176" s="5" t="s">
        <v>56</v>
      </c>
      <c r="D1176" s="5" t="s">
        <v>16</v>
      </c>
      <c r="E1176" s="5">
        <v>6300</v>
      </c>
      <c r="F1176" s="6">
        <v>1365.08</v>
      </c>
    </row>
    <row r="1177" spans="1:6">
      <c r="A1177" s="4">
        <v>2008</v>
      </c>
      <c r="B1177" s="5" t="s">
        <v>24</v>
      </c>
      <c r="C1177" s="5" t="s">
        <v>56</v>
      </c>
      <c r="D1177" s="5" t="s">
        <v>17</v>
      </c>
      <c r="E1177" s="5">
        <v>148900</v>
      </c>
      <c r="F1177" s="6">
        <v>1126.26</v>
      </c>
    </row>
    <row r="1178" spans="1:6">
      <c r="A1178" s="4">
        <v>2009</v>
      </c>
      <c r="B1178" s="5" t="s">
        <v>24</v>
      </c>
      <c r="C1178" s="5" t="s">
        <v>56</v>
      </c>
      <c r="D1178" s="5" t="s">
        <v>15</v>
      </c>
      <c r="E1178" s="5">
        <v>21900</v>
      </c>
      <c r="F1178" s="6">
        <v>968.04</v>
      </c>
    </row>
    <row r="1179" spans="1:6">
      <c r="A1179" s="4">
        <v>2009</v>
      </c>
      <c r="B1179" s="5" t="s">
        <v>24</v>
      </c>
      <c r="C1179" s="5" t="s">
        <v>56</v>
      </c>
      <c r="D1179" s="5" t="s">
        <v>16</v>
      </c>
      <c r="E1179" s="5">
        <v>3800</v>
      </c>
      <c r="F1179" s="6">
        <v>1210.53</v>
      </c>
    </row>
    <row r="1180" spans="1:6">
      <c r="A1180" s="4">
        <v>2009</v>
      </c>
      <c r="B1180" s="5" t="s">
        <v>24</v>
      </c>
      <c r="C1180" s="5" t="s">
        <v>56</v>
      </c>
      <c r="D1180" s="5" t="s">
        <v>17</v>
      </c>
      <c r="E1180" s="5">
        <v>144800</v>
      </c>
      <c r="F1180" s="6">
        <v>1381.91</v>
      </c>
    </row>
    <row r="1181" spans="1:6">
      <c r="A1181" s="4">
        <v>2010</v>
      </c>
      <c r="B1181" s="5" t="s">
        <v>24</v>
      </c>
      <c r="C1181" s="5" t="s">
        <v>56</v>
      </c>
      <c r="D1181" s="5" t="s">
        <v>15</v>
      </c>
      <c r="E1181" s="5">
        <v>26200</v>
      </c>
      <c r="F1181" s="6">
        <v>1267.18</v>
      </c>
    </row>
    <row r="1182" spans="1:6">
      <c r="A1182" s="4">
        <v>2010</v>
      </c>
      <c r="B1182" s="5" t="s">
        <v>24</v>
      </c>
      <c r="C1182" s="5" t="s">
        <v>56</v>
      </c>
      <c r="D1182" s="5" t="s">
        <v>16</v>
      </c>
      <c r="E1182" s="5">
        <v>3400</v>
      </c>
      <c r="F1182" s="6">
        <v>1500</v>
      </c>
    </row>
    <row r="1183" spans="1:6">
      <c r="A1183" s="4">
        <v>2010</v>
      </c>
      <c r="B1183" s="5" t="s">
        <v>24</v>
      </c>
      <c r="C1183" s="5" t="s">
        <v>56</v>
      </c>
      <c r="D1183" s="5" t="s">
        <v>17</v>
      </c>
      <c r="E1183" s="5">
        <v>132500</v>
      </c>
      <c r="F1183" s="6">
        <v>821.89</v>
      </c>
    </row>
    <row r="1184" spans="1:6">
      <c r="A1184" s="4">
        <v>2011</v>
      </c>
      <c r="B1184" s="5" t="s">
        <v>24</v>
      </c>
      <c r="C1184" s="5" t="s">
        <v>56</v>
      </c>
      <c r="D1184" s="5" t="s">
        <v>15</v>
      </c>
      <c r="E1184" s="5">
        <v>21500</v>
      </c>
      <c r="F1184" s="6">
        <v>1427.91</v>
      </c>
    </row>
    <row r="1185" spans="1:6">
      <c r="A1185" s="4">
        <v>2011</v>
      </c>
      <c r="B1185" s="5" t="s">
        <v>24</v>
      </c>
      <c r="C1185" s="5" t="s">
        <v>56</v>
      </c>
      <c r="D1185" s="5" t="s">
        <v>16</v>
      </c>
      <c r="E1185" s="5">
        <v>5300</v>
      </c>
      <c r="F1185" s="6">
        <v>1150.94</v>
      </c>
    </row>
    <row r="1186" spans="1:6">
      <c r="A1186" s="4">
        <v>2011</v>
      </c>
      <c r="B1186" s="5" t="s">
        <v>24</v>
      </c>
      <c r="C1186" s="5" t="s">
        <v>56</v>
      </c>
      <c r="D1186" s="5" t="s">
        <v>17</v>
      </c>
      <c r="E1186" s="5">
        <v>152200</v>
      </c>
      <c r="F1186" s="6">
        <v>1126.1500000000001</v>
      </c>
    </row>
    <row r="1187" spans="1:6">
      <c r="A1187" s="4">
        <v>2012</v>
      </c>
      <c r="B1187" s="5" t="s">
        <v>24</v>
      </c>
      <c r="C1187" s="5" t="s">
        <v>56</v>
      </c>
      <c r="D1187" s="5" t="s">
        <v>15</v>
      </c>
      <c r="E1187" s="5">
        <v>35340</v>
      </c>
      <c r="F1187" s="6">
        <v>1284.0999999999999</v>
      </c>
    </row>
    <row r="1188" spans="1:6">
      <c r="A1188" s="4">
        <v>2012</v>
      </c>
      <c r="B1188" s="5" t="s">
        <v>24</v>
      </c>
      <c r="C1188" s="5" t="s">
        <v>56</v>
      </c>
      <c r="D1188" s="5" t="s">
        <v>16</v>
      </c>
      <c r="E1188" s="5">
        <v>3550</v>
      </c>
      <c r="F1188" s="6">
        <v>1538.03</v>
      </c>
    </row>
    <row r="1189" spans="1:6">
      <c r="A1189" s="4">
        <v>2012</v>
      </c>
      <c r="B1189" s="5" t="s">
        <v>24</v>
      </c>
      <c r="C1189" s="5" t="s">
        <v>56</v>
      </c>
      <c r="D1189" s="5" t="s">
        <v>17</v>
      </c>
      <c r="E1189" s="5">
        <v>117210</v>
      </c>
      <c r="F1189" s="6">
        <v>1628.79</v>
      </c>
    </row>
    <row r="1190" spans="1:6">
      <c r="A1190" s="4">
        <v>2013</v>
      </c>
      <c r="B1190" s="5" t="s">
        <v>24</v>
      </c>
      <c r="C1190" s="5" t="s">
        <v>56</v>
      </c>
      <c r="D1190" s="5" t="s">
        <v>15</v>
      </c>
      <c r="E1190" s="5">
        <v>62690</v>
      </c>
      <c r="F1190" s="6">
        <v>863.61</v>
      </c>
    </row>
    <row r="1191" spans="1:6">
      <c r="A1191" s="4">
        <v>2013</v>
      </c>
      <c r="B1191" s="5" t="s">
        <v>24</v>
      </c>
      <c r="C1191" s="5" t="s">
        <v>56</v>
      </c>
      <c r="D1191" s="5" t="s">
        <v>16</v>
      </c>
      <c r="E1191" s="5">
        <v>3240</v>
      </c>
      <c r="F1191" s="6">
        <v>793.21</v>
      </c>
    </row>
    <row r="1192" spans="1:6">
      <c r="A1192" s="4">
        <v>2013</v>
      </c>
      <c r="B1192" s="5" t="s">
        <v>24</v>
      </c>
      <c r="C1192" s="5" t="s">
        <v>56</v>
      </c>
      <c r="D1192" s="5" t="s">
        <v>17</v>
      </c>
      <c r="E1192" s="5">
        <v>155700</v>
      </c>
      <c r="F1192" s="6">
        <v>635.07000000000005</v>
      </c>
    </row>
    <row r="1193" spans="1:6">
      <c r="A1193" s="4">
        <v>2014</v>
      </c>
      <c r="B1193" s="5" t="s">
        <v>24</v>
      </c>
      <c r="C1193" s="5" t="s">
        <v>56</v>
      </c>
      <c r="D1193" s="5" t="s">
        <v>15</v>
      </c>
      <c r="E1193" s="5">
        <v>137000</v>
      </c>
      <c r="F1193" s="6">
        <v>2501.2399999999998</v>
      </c>
    </row>
    <row r="1194" spans="1:6">
      <c r="A1194" s="4">
        <v>2014</v>
      </c>
      <c r="B1194" s="5" t="s">
        <v>24</v>
      </c>
      <c r="C1194" s="5" t="s">
        <v>56</v>
      </c>
      <c r="D1194" s="5" t="s">
        <v>16</v>
      </c>
      <c r="E1194" s="5">
        <v>17000</v>
      </c>
      <c r="F1194" s="6">
        <v>1529.41</v>
      </c>
    </row>
    <row r="1195" spans="1:6">
      <c r="A1195" s="4">
        <v>2014</v>
      </c>
      <c r="B1195" s="5" t="s">
        <v>24</v>
      </c>
      <c r="C1195" s="5" t="s">
        <v>56</v>
      </c>
      <c r="D1195" s="5" t="s">
        <v>17</v>
      </c>
      <c r="E1195" s="5">
        <v>115000</v>
      </c>
      <c r="F1195" s="6">
        <v>1130.43</v>
      </c>
    </row>
    <row r="1196" spans="1:6">
      <c r="A1196" s="4">
        <v>2015</v>
      </c>
      <c r="B1196" s="5" t="s">
        <v>24</v>
      </c>
      <c r="C1196" s="5" t="s">
        <v>56</v>
      </c>
      <c r="D1196" s="5" t="s">
        <v>15</v>
      </c>
      <c r="E1196" s="5">
        <v>99000</v>
      </c>
      <c r="F1196" s="6">
        <v>2289.6</v>
      </c>
    </row>
    <row r="1197" spans="1:6">
      <c r="A1197" s="4">
        <v>2015</v>
      </c>
      <c r="B1197" s="5" t="s">
        <v>24</v>
      </c>
      <c r="C1197" s="5" t="s">
        <v>56</v>
      </c>
      <c r="D1197" s="5" t="s">
        <v>16</v>
      </c>
      <c r="E1197" s="5">
        <v>9000</v>
      </c>
      <c r="F1197" s="6">
        <v>1222.22</v>
      </c>
    </row>
    <row r="1198" spans="1:6">
      <c r="A1198" s="4">
        <v>2015</v>
      </c>
      <c r="B1198" s="5" t="s">
        <v>24</v>
      </c>
      <c r="C1198" s="5" t="s">
        <v>56</v>
      </c>
      <c r="D1198" s="5" t="s">
        <v>17</v>
      </c>
      <c r="E1198" s="5">
        <v>120000</v>
      </c>
      <c r="F1198" s="6">
        <v>1266.67</v>
      </c>
    </row>
    <row r="1199" spans="1:6">
      <c r="A1199" s="4">
        <v>2016</v>
      </c>
      <c r="B1199" s="5" t="s">
        <v>24</v>
      </c>
      <c r="C1199" s="5" t="s">
        <v>56</v>
      </c>
      <c r="D1199" s="5" t="s">
        <v>15</v>
      </c>
      <c r="E1199" s="5">
        <v>135000</v>
      </c>
      <c r="F1199" s="6">
        <v>2256.7399999999998</v>
      </c>
    </row>
    <row r="1200" spans="1:6">
      <c r="A1200" s="4">
        <v>2016</v>
      </c>
      <c r="B1200" s="5" t="s">
        <v>24</v>
      </c>
      <c r="C1200" s="5" t="s">
        <v>56</v>
      </c>
      <c r="D1200" s="5" t="s">
        <v>16</v>
      </c>
      <c r="E1200" s="5">
        <v>7000</v>
      </c>
      <c r="F1200" s="6">
        <v>1571.43</v>
      </c>
    </row>
    <row r="1201" spans="1:6">
      <c r="A1201" s="4">
        <v>2016</v>
      </c>
      <c r="B1201" s="5" t="s">
        <v>24</v>
      </c>
      <c r="C1201" s="5" t="s">
        <v>56</v>
      </c>
      <c r="D1201" s="5" t="s">
        <v>17</v>
      </c>
      <c r="E1201" s="5">
        <v>120000</v>
      </c>
      <c r="F1201" s="6">
        <v>1491.67</v>
      </c>
    </row>
    <row r="1202" spans="1:6">
      <c r="A1202" s="4">
        <v>2017</v>
      </c>
      <c r="B1202" s="5" t="s">
        <v>24</v>
      </c>
      <c r="C1202" s="5" t="s">
        <v>56</v>
      </c>
      <c r="D1202" s="5" t="s">
        <v>15</v>
      </c>
      <c r="E1202" s="5">
        <v>112000</v>
      </c>
      <c r="F1202" s="6">
        <v>2114.64</v>
      </c>
    </row>
    <row r="1203" spans="1:6">
      <c r="A1203" s="4">
        <v>2017</v>
      </c>
      <c r="B1203" s="5" t="s">
        <v>24</v>
      </c>
      <c r="C1203" s="5" t="s">
        <v>56</v>
      </c>
      <c r="D1203" s="5" t="s">
        <v>16</v>
      </c>
      <c r="E1203" s="5">
        <v>6920</v>
      </c>
      <c r="F1203" s="6">
        <v>1660.4</v>
      </c>
    </row>
    <row r="1204" spans="1:6">
      <c r="A1204" s="4">
        <v>2017</v>
      </c>
      <c r="B1204" s="5" t="s">
        <v>24</v>
      </c>
      <c r="C1204" s="5" t="s">
        <v>56</v>
      </c>
      <c r="D1204" s="5" t="s">
        <v>17</v>
      </c>
      <c r="E1204" s="5">
        <v>167200</v>
      </c>
      <c r="F1204" s="6">
        <v>1673.98</v>
      </c>
    </row>
    <row r="1205" spans="1:6">
      <c r="A1205" s="4">
        <v>2008</v>
      </c>
      <c r="B1205" s="5" t="s">
        <v>24</v>
      </c>
      <c r="C1205" s="5" t="s">
        <v>57</v>
      </c>
      <c r="D1205" s="5" t="s">
        <v>15</v>
      </c>
      <c r="E1205" s="5">
        <v>500</v>
      </c>
      <c r="F1205" s="6">
        <v>520</v>
      </c>
    </row>
    <row r="1206" spans="1:6">
      <c r="A1206" s="4">
        <v>2008</v>
      </c>
      <c r="B1206" s="5" t="s">
        <v>24</v>
      </c>
      <c r="C1206" s="5" t="s">
        <v>57</v>
      </c>
      <c r="D1206" s="5" t="s">
        <v>16</v>
      </c>
      <c r="E1206" s="5">
        <v>5400</v>
      </c>
      <c r="F1206" s="6">
        <v>1425.93</v>
      </c>
    </row>
    <row r="1207" spans="1:6">
      <c r="A1207" s="4">
        <v>2008</v>
      </c>
      <c r="B1207" s="5" t="s">
        <v>24</v>
      </c>
      <c r="C1207" s="5" t="s">
        <v>57</v>
      </c>
      <c r="D1207" s="5" t="s">
        <v>17</v>
      </c>
      <c r="E1207" s="5">
        <v>223800</v>
      </c>
      <c r="F1207" s="6">
        <v>1184.99</v>
      </c>
    </row>
    <row r="1208" spans="1:6">
      <c r="A1208" s="4">
        <v>2009</v>
      </c>
      <c r="B1208" s="5" t="s">
        <v>24</v>
      </c>
      <c r="C1208" s="5" t="s">
        <v>57</v>
      </c>
      <c r="D1208" s="5" t="s">
        <v>15</v>
      </c>
      <c r="E1208" s="5">
        <v>600</v>
      </c>
      <c r="F1208" s="6">
        <v>833.33</v>
      </c>
    </row>
    <row r="1209" spans="1:6">
      <c r="A1209" s="4">
        <v>2009</v>
      </c>
      <c r="B1209" s="5" t="s">
        <v>24</v>
      </c>
      <c r="C1209" s="5" t="s">
        <v>57</v>
      </c>
      <c r="D1209" s="5" t="s">
        <v>16</v>
      </c>
      <c r="E1209" s="5">
        <v>4700</v>
      </c>
      <c r="F1209" s="6">
        <v>1255.32</v>
      </c>
    </row>
    <row r="1210" spans="1:6">
      <c r="A1210" s="4">
        <v>2009</v>
      </c>
      <c r="B1210" s="5" t="s">
        <v>24</v>
      </c>
      <c r="C1210" s="5" t="s">
        <v>57</v>
      </c>
      <c r="D1210" s="5" t="s">
        <v>17</v>
      </c>
      <c r="E1210" s="5">
        <v>202100</v>
      </c>
      <c r="F1210" s="6">
        <v>1298.8599999999999</v>
      </c>
    </row>
    <row r="1211" spans="1:6">
      <c r="A1211" s="4">
        <v>2010</v>
      </c>
      <c r="B1211" s="5" t="s">
        <v>24</v>
      </c>
      <c r="C1211" s="5" t="s">
        <v>57</v>
      </c>
      <c r="D1211" s="5" t="s">
        <v>15</v>
      </c>
      <c r="E1211" s="5">
        <v>400</v>
      </c>
      <c r="F1211" s="6">
        <v>1000</v>
      </c>
    </row>
    <row r="1212" spans="1:6">
      <c r="A1212" s="4">
        <v>2010</v>
      </c>
      <c r="B1212" s="5" t="s">
        <v>24</v>
      </c>
      <c r="C1212" s="5" t="s">
        <v>57</v>
      </c>
      <c r="D1212" s="5" t="s">
        <v>16</v>
      </c>
      <c r="E1212" s="5">
        <v>4000</v>
      </c>
      <c r="F1212" s="6">
        <v>1700</v>
      </c>
    </row>
    <row r="1213" spans="1:6">
      <c r="A1213" s="4">
        <v>2010</v>
      </c>
      <c r="B1213" s="5" t="s">
        <v>24</v>
      </c>
      <c r="C1213" s="5" t="s">
        <v>57</v>
      </c>
      <c r="D1213" s="5" t="s">
        <v>17</v>
      </c>
      <c r="E1213" s="5">
        <v>183500</v>
      </c>
      <c r="F1213" s="6">
        <v>1103</v>
      </c>
    </row>
    <row r="1214" spans="1:6">
      <c r="A1214" s="4">
        <v>2011</v>
      </c>
      <c r="B1214" s="5" t="s">
        <v>24</v>
      </c>
      <c r="C1214" s="5" t="s">
        <v>57</v>
      </c>
      <c r="D1214" s="5" t="s">
        <v>15</v>
      </c>
      <c r="E1214" s="5">
        <v>400</v>
      </c>
      <c r="F1214" s="6">
        <v>1000</v>
      </c>
    </row>
    <row r="1215" spans="1:6">
      <c r="A1215" s="4">
        <v>2011</v>
      </c>
      <c r="B1215" s="5" t="s">
        <v>24</v>
      </c>
      <c r="C1215" s="5" t="s">
        <v>57</v>
      </c>
      <c r="D1215" s="5" t="s">
        <v>16</v>
      </c>
      <c r="E1215" s="5">
        <v>4000</v>
      </c>
      <c r="F1215" s="6">
        <v>1350</v>
      </c>
    </row>
    <row r="1216" spans="1:6">
      <c r="A1216" s="4">
        <v>2011</v>
      </c>
      <c r="B1216" s="5" t="s">
        <v>24</v>
      </c>
      <c r="C1216" s="5" t="s">
        <v>57</v>
      </c>
      <c r="D1216" s="5" t="s">
        <v>17</v>
      </c>
      <c r="E1216" s="5">
        <v>184700</v>
      </c>
      <c r="F1216" s="6">
        <v>1038.98</v>
      </c>
    </row>
    <row r="1217" spans="1:6">
      <c r="A1217" s="4">
        <v>2012</v>
      </c>
      <c r="B1217" s="5" t="s">
        <v>24</v>
      </c>
      <c r="C1217" s="5" t="s">
        <v>57</v>
      </c>
      <c r="D1217" s="5" t="s">
        <v>15</v>
      </c>
      <c r="E1217" s="5">
        <v>270</v>
      </c>
      <c r="F1217" s="6">
        <v>1000</v>
      </c>
    </row>
    <row r="1218" spans="1:6">
      <c r="A1218" s="4">
        <v>2012</v>
      </c>
      <c r="B1218" s="5" t="s">
        <v>24</v>
      </c>
      <c r="C1218" s="5" t="s">
        <v>57</v>
      </c>
      <c r="D1218" s="5" t="s">
        <v>16</v>
      </c>
      <c r="E1218" s="5">
        <v>3570</v>
      </c>
      <c r="F1218" s="6">
        <v>2235.29</v>
      </c>
    </row>
    <row r="1219" spans="1:6">
      <c r="A1219" s="4">
        <v>2012</v>
      </c>
      <c r="B1219" s="5" t="s">
        <v>24</v>
      </c>
      <c r="C1219" s="5" t="s">
        <v>57</v>
      </c>
      <c r="D1219" s="5" t="s">
        <v>17</v>
      </c>
      <c r="E1219" s="5">
        <v>176800</v>
      </c>
      <c r="F1219" s="6">
        <v>1191.1199999999999</v>
      </c>
    </row>
    <row r="1220" spans="1:6">
      <c r="A1220" s="4">
        <v>2013</v>
      </c>
      <c r="B1220" s="5" t="s">
        <v>24</v>
      </c>
      <c r="C1220" s="5" t="s">
        <v>57</v>
      </c>
      <c r="D1220" s="5" t="s">
        <v>15</v>
      </c>
      <c r="E1220" s="5">
        <v>1500</v>
      </c>
      <c r="F1220" s="6">
        <v>560</v>
      </c>
    </row>
    <row r="1221" spans="1:6">
      <c r="A1221" s="4">
        <v>2013</v>
      </c>
      <c r="B1221" s="5" t="s">
        <v>24</v>
      </c>
      <c r="C1221" s="5" t="s">
        <v>57</v>
      </c>
      <c r="D1221" s="5" t="s">
        <v>16</v>
      </c>
      <c r="E1221" s="5">
        <v>7050</v>
      </c>
      <c r="F1221" s="6">
        <v>1163.1199999999999</v>
      </c>
    </row>
    <row r="1222" spans="1:6">
      <c r="A1222" s="4">
        <v>2013</v>
      </c>
      <c r="B1222" s="5" t="s">
        <v>24</v>
      </c>
      <c r="C1222" s="5" t="s">
        <v>57</v>
      </c>
      <c r="D1222" s="5" t="s">
        <v>17</v>
      </c>
      <c r="E1222" s="5">
        <v>197220</v>
      </c>
      <c r="F1222" s="6">
        <v>548.37</v>
      </c>
    </row>
    <row r="1223" spans="1:6">
      <c r="A1223" s="4">
        <v>2014</v>
      </c>
      <c r="B1223" s="5" t="s">
        <v>24</v>
      </c>
      <c r="C1223" s="5" t="s">
        <v>57</v>
      </c>
      <c r="D1223" s="5" t="s">
        <v>15</v>
      </c>
      <c r="E1223" s="5">
        <v>4000</v>
      </c>
      <c r="F1223" s="6">
        <v>832.5</v>
      </c>
    </row>
    <row r="1224" spans="1:6">
      <c r="A1224" s="4">
        <v>2014</v>
      </c>
      <c r="B1224" s="5" t="s">
        <v>24</v>
      </c>
      <c r="C1224" s="5" t="s">
        <v>57</v>
      </c>
      <c r="D1224" s="5" t="s">
        <v>16</v>
      </c>
      <c r="E1224" s="5">
        <v>27000</v>
      </c>
      <c r="F1224" s="6">
        <v>1518.52</v>
      </c>
    </row>
    <row r="1225" spans="1:6">
      <c r="A1225" s="4">
        <v>2014</v>
      </c>
      <c r="B1225" s="5" t="s">
        <v>24</v>
      </c>
      <c r="C1225" s="5" t="s">
        <v>57</v>
      </c>
      <c r="D1225" s="5" t="s">
        <v>17</v>
      </c>
      <c r="E1225" s="5">
        <v>172000</v>
      </c>
      <c r="F1225" s="6">
        <v>988.37</v>
      </c>
    </row>
    <row r="1226" spans="1:6">
      <c r="A1226" s="4">
        <v>2015</v>
      </c>
      <c r="B1226" s="5" t="s">
        <v>24</v>
      </c>
      <c r="C1226" s="5" t="s">
        <v>57</v>
      </c>
      <c r="D1226" s="5" t="s">
        <v>15</v>
      </c>
      <c r="E1226" s="5">
        <v>3000</v>
      </c>
      <c r="F1226" s="6">
        <v>1333.33</v>
      </c>
    </row>
    <row r="1227" spans="1:6">
      <c r="A1227" s="4">
        <v>2015</v>
      </c>
      <c r="B1227" s="5" t="s">
        <v>24</v>
      </c>
      <c r="C1227" s="5" t="s">
        <v>57</v>
      </c>
      <c r="D1227" s="5" t="s">
        <v>16</v>
      </c>
      <c r="E1227" s="5">
        <v>5000</v>
      </c>
      <c r="F1227" s="6">
        <v>1400</v>
      </c>
    </row>
    <row r="1228" spans="1:6">
      <c r="A1228" s="4">
        <v>2015</v>
      </c>
      <c r="B1228" s="5" t="s">
        <v>24</v>
      </c>
      <c r="C1228" s="5" t="s">
        <v>57</v>
      </c>
      <c r="D1228" s="5" t="s">
        <v>17</v>
      </c>
      <c r="E1228" s="5">
        <v>162000</v>
      </c>
      <c r="F1228" s="6">
        <v>1234.57</v>
      </c>
    </row>
    <row r="1229" spans="1:6">
      <c r="A1229" s="4">
        <v>2016</v>
      </c>
      <c r="B1229" s="5" t="s">
        <v>24</v>
      </c>
      <c r="C1229" s="5" t="s">
        <v>57</v>
      </c>
      <c r="D1229" s="5" t="s">
        <v>15</v>
      </c>
      <c r="E1229" s="5">
        <v>3000</v>
      </c>
      <c r="F1229" s="6">
        <v>1333.33</v>
      </c>
    </row>
    <row r="1230" spans="1:6">
      <c r="A1230" s="4">
        <v>2016</v>
      </c>
      <c r="B1230" s="5" t="s">
        <v>24</v>
      </c>
      <c r="C1230" s="5" t="s">
        <v>57</v>
      </c>
      <c r="D1230" s="5" t="s">
        <v>16</v>
      </c>
      <c r="E1230" s="5">
        <v>3000</v>
      </c>
      <c r="F1230" s="6">
        <v>2000</v>
      </c>
    </row>
    <row r="1231" spans="1:6">
      <c r="A1231" s="4">
        <v>2016</v>
      </c>
      <c r="B1231" s="5" t="s">
        <v>24</v>
      </c>
      <c r="C1231" s="5" t="s">
        <v>57</v>
      </c>
      <c r="D1231" s="5" t="s">
        <v>17</v>
      </c>
      <c r="E1231" s="5">
        <v>173000</v>
      </c>
      <c r="F1231" s="6">
        <v>1173.4100000000001</v>
      </c>
    </row>
    <row r="1232" spans="1:6">
      <c r="A1232" s="4">
        <v>2017</v>
      </c>
      <c r="B1232" s="5" t="s">
        <v>24</v>
      </c>
      <c r="C1232" s="5" t="s">
        <v>57</v>
      </c>
      <c r="D1232" s="5" t="s">
        <v>15</v>
      </c>
      <c r="E1232" s="5">
        <v>10500</v>
      </c>
      <c r="F1232" s="6">
        <v>2266.67</v>
      </c>
    </row>
    <row r="1233" spans="1:6">
      <c r="A1233" s="4">
        <v>2017</v>
      </c>
      <c r="B1233" s="5" t="s">
        <v>24</v>
      </c>
      <c r="C1233" s="5" t="s">
        <v>57</v>
      </c>
      <c r="D1233" s="5" t="s">
        <v>16</v>
      </c>
      <c r="E1233" s="5">
        <v>6620</v>
      </c>
      <c r="F1233" s="6">
        <v>2457.6999999999998</v>
      </c>
    </row>
    <row r="1234" spans="1:6">
      <c r="A1234" s="4">
        <v>2017</v>
      </c>
      <c r="B1234" s="5" t="s">
        <v>24</v>
      </c>
      <c r="C1234" s="5" t="s">
        <v>57</v>
      </c>
      <c r="D1234" s="5" t="s">
        <v>17</v>
      </c>
      <c r="E1234" s="5">
        <v>207040</v>
      </c>
      <c r="F1234" s="6">
        <v>1700.01</v>
      </c>
    </row>
    <row r="1235" spans="1:6">
      <c r="A1235" s="4">
        <v>2008</v>
      </c>
      <c r="B1235" s="5" t="s">
        <v>24</v>
      </c>
      <c r="C1235" s="5" t="s">
        <v>58</v>
      </c>
      <c r="D1235" s="5" t="s">
        <v>15</v>
      </c>
      <c r="E1235" s="5">
        <v>43000</v>
      </c>
      <c r="F1235" s="6">
        <v>693.72</v>
      </c>
    </row>
    <row r="1236" spans="1:6">
      <c r="A1236" s="4">
        <v>2008</v>
      </c>
      <c r="B1236" s="5" t="s">
        <v>24</v>
      </c>
      <c r="C1236" s="5" t="s">
        <v>58</v>
      </c>
      <c r="D1236" s="5" t="s">
        <v>16</v>
      </c>
      <c r="E1236" s="5">
        <v>42400</v>
      </c>
      <c r="F1236" s="6">
        <v>1412.74</v>
      </c>
    </row>
    <row r="1237" spans="1:6">
      <c r="A1237" s="4">
        <v>2008</v>
      </c>
      <c r="B1237" s="5" t="s">
        <v>24</v>
      </c>
      <c r="C1237" s="5" t="s">
        <v>58</v>
      </c>
      <c r="D1237" s="5" t="s">
        <v>17</v>
      </c>
      <c r="E1237" s="5">
        <v>31300</v>
      </c>
      <c r="F1237" s="6">
        <v>680.51</v>
      </c>
    </row>
    <row r="1238" spans="1:6">
      <c r="A1238" s="4">
        <v>2008</v>
      </c>
      <c r="B1238" s="5" t="s">
        <v>24</v>
      </c>
      <c r="C1238" s="5" t="s">
        <v>58</v>
      </c>
      <c r="D1238" s="5" t="s">
        <v>18</v>
      </c>
      <c r="E1238" s="5">
        <v>1300</v>
      </c>
      <c r="F1238" s="6">
        <v>153.85</v>
      </c>
    </row>
    <row r="1239" spans="1:6">
      <c r="A1239" s="4">
        <v>2009</v>
      </c>
      <c r="B1239" s="5" t="s">
        <v>24</v>
      </c>
      <c r="C1239" s="5" t="s">
        <v>58</v>
      </c>
      <c r="D1239" s="5" t="s">
        <v>15</v>
      </c>
      <c r="E1239" s="5">
        <v>44100</v>
      </c>
      <c r="F1239" s="6">
        <v>1047.6199999999999</v>
      </c>
    </row>
    <row r="1240" spans="1:6">
      <c r="A1240" s="4">
        <v>2009</v>
      </c>
      <c r="B1240" s="5" t="s">
        <v>24</v>
      </c>
      <c r="C1240" s="5" t="s">
        <v>58</v>
      </c>
      <c r="D1240" s="5" t="s">
        <v>16</v>
      </c>
      <c r="E1240" s="5">
        <v>46600</v>
      </c>
      <c r="F1240" s="6">
        <v>1266.0899999999999</v>
      </c>
    </row>
    <row r="1241" spans="1:6">
      <c r="A1241" s="4">
        <v>2009</v>
      </c>
      <c r="B1241" s="5" t="s">
        <v>24</v>
      </c>
      <c r="C1241" s="5" t="s">
        <v>58</v>
      </c>
      <c r="D1241" s="5" t="s">
        <v>17</v>
      </c>
      <c r="E1241" s="5">
        <v>38100</v>
      </c>
      <c r="F1241" s="6">
        <v>643.04</v>
      </c>
    </row>
    <row r="1242" spans="1:6">
      <c r="A1242" s="4">
        <v>2009</v>
      </c>
      <c r="B1242" s="5" t="s">
        <v>24</v>
      </c>
      <c r="C1242" s="5" t="s">
        <v>58</v>
      </c>
      <c r="D1242" s="5" t="s">
        <v>18</v>
      </c>
      <c r="E1242" s="5">
        <v>500</v>
      </c>
      <c r="F1242" s="6">
        <v>140</v>
      </c>
    </row>
    <row r="1243" spans="1:6">
      <c r="A1243" s="4">
        <v>2010</v>
      </c>
      <c r="B1243" s="5" t="s">
        <v>24</v>
      </c>
      <c r="C1243" s="5" t="s">
        <v>58</v>
      </c>
      <c r="D1243" s="5" t="s">
        <v>15</v>
      </c>
      <c r="E1243" s="5">
        <v>43700</v>
      </c>
      <c r="F1243" s="6">
        <v>1391.3</v>
      </c>
    </row>
    <row r="1244" spans="1:6">
      <c r="A1244" s="4">
        <v>2010</v>
      </c>
      <c r="B1244" s="5" t="s">
        <v>24</v>
      </c>
      <c r="C1244" s="5" t="s">
        <v>58</v>
      </c>
      <c r="D1244" s="5" t="s">
        <v>16</v>
      </c>
      <c r="E1244" s="5">
        <v>48500</v>
      </c>
      <c r="F1244" s="6">
        <v>1562.89</v>
      </c>
    </row>
    <row r="1245" spans="1:6">
      <c r="A1245" s="4">
        <v>2010</v>
      </c>
      <c r="B1245" s="5" t="s">
        <v>24</v>
      </c>
      <c r="C1245" s="5" t="s">
        <v>58</v>
      </c>
      <c r="D1245" s="5" t="s">
        <v>17</v>
      </c>
      <c r="E1245" s="5">
        <v>40300</v>
      </c>
      <c r="F1245" s="6">
        <v>354.84</v>
      </c>
    </row>
    <row r="1246" spans="1:6">
      <c r="A1246" s="4">
        <v>2010</v>
      </c>
      <c r="B1246" s="5" t="s">
        <v>24</v>
      </c>
      <c r="C1246" s="5" t="s">
        <v>58</v>
      </c>
      <c r="D1246" s="5" t="s">
        <v>18</v>
      </c>
      <c r="E1246" s="5">
        <v>220</v>
      </c>
      <c r="F1246" s="6">
        <v>152.18</v>
      </c>
    </row>
    <row r="1247" spans="1:6">
      <c r="A1247" s="4">
        <v>2011</v>
      </c>
      <c r="B1247" s="5" t="s">
        <v>24</v>
      </c>
      <c r="C1247" s="5" t="s">
        <v>58</v>
      </c>
      <c r="D1247" s="5" t="s">
        <v>15</v>
      </c>
      <c r="E1247" s="5">
        <v>42100</v>
      </c>
      <c r="F1247" s="6">
        <v>1562.95</v>
      </c>
    </row>
    <row r="1248" spans="1:6">
      <c r="A1248" s="4">
        <v>2011</v>
      </c>
      <c r="B1248" s="5" t="s">
        <v>24</v>
      </c>
      <c r="C1248" s="5" t="s">
        <v>58</v>
      </c>
      <c r="D1248" s="5" t="s">
        <v>16</v>
      </c>
      <c r="E1248" s="5">
        <v>47100</v>
      </c>
      <c r="F1248" s="6">
        <v>1511.68</v>
      </c>
    </row>
    <row r="1249" spans="1:6">
      <c r="A1249" s="4">
        <v>2011</v>
      </c>
      <c r="B1249" s="5" t="s">
        <v>24</v>
      </c>
      <c r="C1249" s="5" t="s">
        <v>58</v>
      </c>
      <c r="D1249" s="5" t="s">
        <v>17</v>
      </c>
      <c r="E1249" s="5">
        <v>38100</v>
      </c>
      <c r="F1249" s="6">
        <v>1383.2</v>
      </c>
    </row>
    <row r="1250" spans="1:6">
      <c r="A1250" s="4">
        <v>2011</v>
      </c>
      <c r="B1250" s="5" t="s">
        <v>24</v>
      </c>
      <c r="C1250" s="5" t="s">
        <v>58</v>
      </c>
      <c r="D1250" s="5" t="s">
        <v>18</v>
      </c>
      <c r="E1250" s="5">
        <v>220</v>
      </c>
      <c r="F1250" s="6">
        <v>249.04</v>
      </c>
    </row>
    <row r="1251" spans="1:6">
      <c r="A1251" s="4">
        <v>2012</v>
      </c>
      <c r="B1251" s="5" t="s">
        <v>24</v>
      </c>
      <c r="C1251" s="5" t="s">
        <v>58</v>
      </c>
      <c r="D1251" s="5" t="s">
        <v>15</v>
      </c>
      <c r="E1251" s="5">
        <v>44860</v>
      </c>
      <c r="F1251" s="6">
        <v>2714.22</v>
      </c>
    </row>
    <row r="1252" spans="1:6">
      <c r="A1252" s="4">
        <v>2012</v>
      </c>
      <c r="B1252" s="5" t="s">
        <v>24</v>
      </c>
      <c r="C1252" s="5" t="s">
        <v>58</v>
      </c>
      <c r="D1252" s="5" t="s">
        <v>16</v>
      </c>
      <c r="E1252" s="5">
        <v>50250</v>
      </c>
      <c r="F1252" s="6">
        <v>3499.5</v>
      </c>
    </row>
    <row r="1253" spans="1:6">
      <c r="A1253" s="4">
        <v>2012</v>
      </c>
      <c r="B1253" s="5" t="s">
        <v>24</v>
      </c>
      <c r="C1253" s="5" t="s">
        <v>58</v>
      </c>
      <c r="D1253" s="5" t="s">
        <v>17</v>
      </c>
      <c r="E1253" s="5">
        <v>38810</v>
      </c>
      <c r="F1253" s="6">
        <v>1204.33</v>
      </c>
    </row>
    <row r="1254" spans="1:6">
      <c r="A1254" s="4">
        <v>2012</v>
      </c>
      <c r="B1254" s="5" t="s">
        <v>24</v>
      </c>
      <c r="C1254" s="5" t="s">
        <v>58</v>
      </c>
      <c r="D1254" s="5" t="s">
        <v>18</v>
      </c>
      <c r="E1254" s="5">
        <v>320</v>
      </c>
      <c r="F1254" s="6">
        <v>281.25</v>
      </c>
    </row>
    <row r="1255" spans="1:6">
      <c r="A1255" s="4">
        <v>2013</v>
      </c>
      <c r="B1255" s="5" t="s">
        <v>24</v>
      </c>
      <c r="C1255" s="5" t="s">
        <v>58</v>
      </c>
      <c r="D1255" s="5" t="s">
        <v>15</v>
      </c>
      <c r="E1255" s="5">
        <v>43840</v>
      </c>
      <c r="F1255" s="6">
        <v>2254.79</v>
      </c>
    </row>
    <row r="1256" spans="1:6">
      <c r="A1256" s="4">
        <v>2013</v>
      </c>
      <c r="B1256" s="5" t="s">
        <v>24</v>
      </c>
      <c r="C1256" s="5" t="s">
        <v>58</v>
      </c>
      <c r="D1256" s="5" t="s">
        <v>16</v>
      </c>
      <c r="E1256" s="5">
        <v>53780</v>
      </c>
      <c r="F1256" s="6">
        <v>1254</v>
      </c>
    </row>
    <row r="1257" spans="1:6">
      <c r="A1257" s="4">
        <v>2013</v>
      </c>
      <c r="B1257" s="5" t="s">
        <v>24</v>
      </c>
      <c r="C1257" s="5" t="s">
        <v>58</v>
      </c>
      <c r="D1257" s="5" t="s">
        <v>17</v>
      </c>
      <c r="E1257" s="5">
        <v>42480</v>
      </c>
      <c r="F1257" s="6">
        <v>657.02</v>
      </c>
    </row>
    <row r="1258" spans="1:6">
      <c r="A1258" s="4">
        <v>2013</v>
      </c>
      <c r="B1258" s="5" t="s">
        <v>24</v>
      </c>
      <c r="C1258" s="5" t="s">
        <v>58</v>
      </c>
      <c r="D1258" s="5" t="s">
        <v>18</v>
      </c>
      <c r="E1258" s="5">
        <v>210</v>
      </c>
      <c r="F1258" s="6">
        <v>190.48</v>
      </c>
    </row>
    <row r="1259" spans="1:6">
      <c r="A1259" s="4">
        <v>2014</v>
      </c>
      <c r="B1259" s="5" t="s">
        <v>24</v>
      </c>
      <c r="C1259" s="5" t="s">
        <v>58</v>
      </c>
      <c r="D1259" s="5" t="s">
        <v>15</v>
      </c>
      <c r="E1259" s="5">
        <v>47000</v>
      </c>
      <c r="F1259" s="6">
        <v>2241.06</v>
      </c>
    </row>
    <row r="1260" spans="1:6">
      <c r="A1260" s="4">
        <v>2014</v>
      </c>
      <c r="B1260" s="5" t="s">
        <v>24</v>
      </c>
      <c r="C1260" s="5" t="s">
        <v>58</v>
      </c>
      <c r="D1260" s="5" t="s">
        <v>16</v>
      </c>
      <c r="E1260" s="5">
        <v>18000</v>
      </c>
      <c r="F1260" s="6">
        <v>2388.89</v>
      </c>
    </row>
    <row r="1261" spans="1:6">
      <c r="A1261" s="4">
        <v>2014</v>
      </c>
      <c r="B1261" s="5" t="s">
        <v>24</v>
      </c>
      <c r="C1261" s="5" t="s">
        <v>58</v>
      </c>
      <c r="D1261" s="5" t="s">
        <v>17</v>
      </c>
      <c r="E1261" s="5">
        <v>45000</v>
      </c>
      <c r="F1261" s="6">
        <v>844.44</v>
      </c>
    </row>
    <row r="1262" spans="1:6">
      <c r="A1262" s="4">
        <v>2014</v>
      </c>
      <c r="B1262" s="5" t="s">
        <v>24</v>
      </c>
      <c r="C1262" s="5" t="s">
        <v>58</v>
      </c>
      <c r="D1262" s="5" t="s">
        <v>18</v>
      </c>
      <c r="E1262" s="5">
        <v>5000</v>
      </c>
      <c r="F1262" s="6">
        <v>180</v>
      </c>
    </row>
    <row r="1263" spans="1:6">
      <c r="A1263" s="4">
        <v>2015</v>
      </c>
      <c r="B1263" s="5" t="s">
        <v>24</v>
      </c>
      <c r="C1263" s="5" t="s">
        <v>58</v>
      </c>
      <c r="D1263" s="5" t="s">
        <v>15</v>
      </c>
      <c r="E1263" s="5">
        <v>42000</v>
      </c>
      <c r="F1263" s="6">
        <v>1714.29</v>
      </c>
    </row>
    <row r="1264" spans="1:6">
      <c r="A1264" s="4">
        <v>2015</v>
      </c>
      <c r="B1264" s="5" t="s">
        <v>24</v>
      </c>
      <c r="C1264" s="5" t="s">
        <v>58</v>
      </c>
      <c r="D1264" s="5" t="s">
        <v>16</v>
      </c>
      <c r="E1264" s="5">
        <v>57000</v>
      </c>
      <c r="F1264" s="6">
        <v>2333.33</v>
      </c>
    </row>
    <row r="1265" spans="1:6">
      <c r="A1265" s="4">
        <v>2015</v>
      </c>
      <c r="B1265" s="5" t="s">
        <v>24</v>
      </c>
      <c r="C1265" s="5" t="s">
        <v>58</v>
      </c>
      <c r="D1265" s="5" t="s">
        <v>17</v>
      </c>
      <c r="E1265" s="5">
        <v>66000</v>
      </c>
      <c r="F1265" s="6">
        <v>1045.45</v>
      </c>
    </row>
    <row r="1266" spans="1:6">
      <c r="A1266" s="4">
        <v>2016</v>
      </c>
      <c r="B1266" s="5" t="s">
        <v>24</v>
      </c>
      <c r="C1266" s="5" t="s">
        <v>58</v>
      </c>
      <c r="D1266" s="5" t="s">
        <v>15</v>
      </c>
      <c r="E1266" s="5">
        <v>55000</v>
      </c>
      <c r="F1266" s="6">
        <v>1769.64</v>
      </c>
    </row>
    <row r="1267" spans="1:6">
      <c r="A1267" s="4">
        <v>2016</v>
      </c>
      <c r="B1267" s="5" t="s">
        <v>24</v>
      </c>
      <c r="C1267" s="5" t="s">
        <v>58</v>
      </c>
      <c r="D1267" s="5" t="s">
        <v>16</v>
      </c>
      <c r="E1267" s="5">
        <v>74000</v>
      </c>
      <c r="F1267" s="6">
        <v>2945.95</v>
      </c>
    </row>
    <row r="1268" spans="1:6">
      <c r="A1268" s="4">
        <v>2016</v>
      </c>
      <c r="B1268" s="5" t="s">
        <v>24</v>
      </c>
      <c r="C1268" s="5" t="s">
        <v>58</v>
      </c>
      <c r="D1268" s="5" t="s">
        <v>17</v>
      </c>
      <c r="E1268" s="5">
        <v>69000</v>
      </c>
      <c r="F1268" s="6">
        <v>1159.42</v>
      </c>
    </row>
    <row r="1269" spans="1:6">
      <c r="A1269" s="4">
        <v>2017</v>
      </c>
      <c r="B1269" s="5" t="s">
        <v>24</v>
      </c>
      <c r="C1269" s="5" t="s">
        <v>58</v>
      </c>
      <c r="D1269" s="5" t="s">
        <v>15</v>
      </c>
      <c r="E1269" s="5">
        <v>45000</v>
      </c>
      <c r="F1269" s="6">
        <v>1758</v>
      </c>
    </row>
    <row r="1270" spans="1:6">
      <c r="A1270" s="4">
        <v>2017</v>
      </c>
      <c r="B1270" s="5" t="s">
        <v>24</v>
      </c>
      <c r="C1270" s="5" t="s">
        <v>58</v>
      </c>
      <c r="D1270" s="5" t="s">
        <v>16</v>
      </c>
      <c r="E1270" s="5">
        <v>80050</v>
      </c>
      <c r="F1270" s="6">
        <v>3975.02</v>
      </c>
    </row>
    <row r="1271" spans="1:6">
      <c r="A1271" s="4">
        <v>2017</v>
      </c>
      <c r="B1271" s="5" t="s">
        <v>24</v>
      </c>
      <c r="C1271" s="5" t="s">
        <v>58</v>
      </c>
      <c r="D1271" s="5" t="s">
        <v>17</v>
      </c>
      <c r="E1271" s="5">
        <v>41130</v>
      </c>
      <c r="F1271" s="6">
        <v>1493.07</v>
      </c>
    </row>
    <row r="1272" spans="1:6">
      <c r="A1272" s="4">
        <v>2017</v>
      </c>
      <c r="B1272" s="5" t="s">
        <v>24</v>
      </c>
      <c r="C1272" s="5" t="s">
        <v>58</v>
      </c>
      <c r="D1272" s="5" t="s">
        <v>18</v>
      </c>
      <c r="E1272" s="5">
        <v>300</v>
      </c>
      <c r="F1272" s="6">
        <v>276</v>
      </c>
    </row>
    <row r="1273" spans="1:6">
      <c r="A1273" s="4">
        <v>2008</v>
      </c>
      <c r="B1273" s="5" t="s">
        <v>24</v>
      </c>
      <c r="C1273" s="5" t="s">
        <v>59</v>
      </c>
      <c r="D1273" s="5" t="s">
        <v>15</v>
      </c>
      <c r="E1273" s="5">
        <v>700</v>
      </c>
      <c r="F1273" s="6">
        <v>371.43</v>
      </c>
    </row>
    <row r="1274" spans="1:6">
      <c r="A1274" s="4">
        <v>2008</v>
      </c>
      <c r="B1274" s="5" t="s">
        <v>24</v>
      </c>
      <c r="C1274" s="5" t="s">
        <v>59</v>
      </c>
      <c r="D1274" s="5" t="s">
        <v>16</v>
      </c>
      <c r="E1274" s="5">
        <v>48600</v>
      </c>
      <c r="F1274" s="6">
        <v>1193.42</v>
      </c>
    </row>
    <row r="1275" spans="1:6">
      <c r="A1275" s="4">
        <v>2008</v>
      </c>
      <c r="B1275" s="5" t="s">
        <v>24</v>
      </c>
      <c r="C1275" s="5" t="s">
        <v>59</v>
      </c>
      <c r="D1275" s="5" t="s">
        <v>17</v>
      </c>
      <c r="E1275" s="5">
        <v>78600</v>
      </c>
      <c r="F1275" s="6">
        <v>933.84</v>
      </c>
    </row>
    <row r="1276" spans="1:6">
      <c r="A1276" s="4">
        <v>2009</v>
      </c>
      <c r="B1276" s="5" t="s">
        <v>24</v>
      </c>
      <c r="C1276" s="5" t="s">
        <v>59</v>
      </c>
      <c r="D1276" s="5" t="s">
        <v>15</v>
      </c>
      <c r="E1276" s="5">
        <v>600</v>
      </c>
      <c r="F1276" s="6">
        <v>500</v>
      </c>
    </row>
    <row r="1277" spans="1:6">
      <c r="A1277" s="4">
        <v>2009</v>
      </c>
      <c r="B1277" s="5" t="s">
        <v>24</v>
      </c>
      <c r="C1277" s="5" t="s">
        <v>59</v>
      </c>
      <c r="D1277" s="5" t="s">
        <v>16</v>
      </c>
      <c r="E1277" s="5">
        <v>51100</v>
      </c>
      <c r="F1277" s="6">
        <v>882.58</v>
      </c>
    </row>
    <row r="1278" spans="1:6">
      <c r="A1278" s="4">
        <v>2009</v>
      </c>
      <c r="B1278" s="5" t="s">
        <v>24</v>
      </c>
      <c r="C1278" s="5" t="s">
        <v>59</v>
      </c>
      <c r="D1278" s="5" t="s">
        <v>17</v>
      </c>
      <c r="E1278" s="5">
        <v>129800</v>
      </c>
      <c r="F1278" s="6">
        <v>1184.1300000000001</v>
      </c>
    </row>
    <row r="1279" spans="1:6">
      <c r="A1279" s="4">
        <v>2010</v>
      </c>
      <c r="B1279" s="5" t="s">
        <v>24</v>
      </c>
      <c r="C1279" s="5" t="s">
        <v>59</v>
      </c>
      <c r="D1279" s="5" t="s">
        <v>15</v>
      </c>
      <c r="E1279" s="5">
        <v>500</v>
      </c>
      <c r="F1279" s="6">
        <v>800</v>
      </c>
    </row>
    <row r="1280" spans="1:6">
      <c r="A1280" s="4">
        <v>2010</v>
      </c>
      <c r="B1280" s="5" t="s">
        <v>24</v>
      </c>
      <c r="C1280" s="5" t="s">
        <v>59</v>
      </c>
      <c r="D1280" s="5" t="s">
        <v>16</v>
      </c>
      <c r="E1280" s="5">
        <v>53700</v>
      </c>
      <c r="F1280" s="6">
        <v>1199.26</v>
      </c>
    </row>
    <row r="1281" spans="1:6">
      <c r="A1281" s="4">
        <v>2010</v>
      </c>
      <c r="B1281" s="5" t="s">
        <v>24</v>
      </c>
      <c r="C1281" s="5" t="s">
        <v>59</v>
      </c>
      <c r="D1281" s="5" t="s">
        <v>17</v>
      </c>
      <c r="E1281" s="5">
        <v>133000</v>
      </c>
      <c r="F1281" s="6">
        <v>751.13</v>
      </c>
    </row>
    <row r="1282" spans="1:6">
      <c r="A1282" s="4">
        <v>2011</v>
      </c>
      <c r="B1282" s="5" t="s">
        <v>24</v>
      </c>
      <c r="C1282" s="5" t="s">
        <v>59</v>
      </c>
      <c r="D1282" s="5" t="s">
        <v>15</v>
      </c>
      <c r="E1282" s="5">
        <v>600</v>
      </c>
      <c r="F1282" s="6">
        <v>833.33</v>
      </c>
    </row>
    <row r="1283" spans="1:6">
      <c r="A1283" s="4">
        <v>2011</v>
      </c>
      <c r="B1283" s="5" t="s">
        <v>24</v>
      </c>
      <c r="C1283" s="5" t="s">
        <v>59</v>
      </c>
      <c r="D1283" s="5" t="s">
        <v>16</v>
      </c>
      <c r="E1283" s="5">
        <v>53500</v>
      </c>
      <c r="F1283" s="6">
        <v>923.36</v>
      </c>
    </row>
    <row r="1284" spans="1:6">
      <c r="A1284" s="4">
        <v>2011</v>
      </c>
      <c r="B1284" s="5" t="s">
        <v>24</v>
      </c>
      <c r="C1284" s="5" t="s">
        <v>59</v>
      </c>
      <c r="D1284" s="5" t="s">
        <v>17</v>
      </c>
      <c r="E1284" s="5">
        <v>118300</v>
      </c>
      <c r="F1284" s="6">
        <v>1303.47</v>
      </c>
    </row>
    <row r="1285" spans="1:6">
      <c r="A1285" s="4">
        <v>2012</v>
      </c>
      <c r="B1285" s="5" t="s">
        <v>24</v>
      </c>
      <c r="C1285" s="5" t="s">
        <v>59</v>
      </c>
      <c r="D1285" s="5" t="s">
        <v>15</v>
      </c>
      <c r="E1285" s="5">
        <v>420</v>
      </c>
      <c r="F1285" s="6">
        <v>809.52</v>
      </c>
    </row>
    <row r="1286" spans="1:6">
      <c r="A1286" s="4">
        <v>2012</v>
      </c>
      <c r="B1286" s="5" t="s">
        <v>24</v>
      </c>
      <c r="C1286" s="5" t="s">
        <v>59</v>
      </c>
      <c r="D1286" s="5" t="s">
        <v>16</v>
      </c>
      <c r="E1286" s="5">
        <v>49670</v>
      </c>
      <c r="F1286" s="6">
        <v>2517.21</v>
      </c>
    </row>
    <row r="1287" spans="1:6">
      <c r="A1287" s="4">
        <v>2012</v>
      </c>
      <c r="B1287" s="5" t="s">
        <v>24</v>
      </c>
      <c r="C1287" s="5" t="s">
        <v>59</v>
      </c>
      <c r="D1287" s="5" t="s">
        <v>17</v>
      </c>
      <c r="E1287" s="5">
        <v>108320</v>
      </c>
      <c r="F1287" s="6">
        <v>1251.02</v>
      </c>
    </row>
    <row r="1288" spans="1:6">
      <c r="A1288" s="4">
        <v>2013</v>
      </c>
      <c r="B1288" s="5" t="s">
        <v>24</v>
      </c>
      <c r="C1288" s="5" t="s">
        <v>59</v>
      </c>
      <c r="D1288" s="5" t="s">
        <v>15</v>
      </c>
      <c r="E1288" s="5">
        <v>360</v>
      </c>
      <c r="F1288" s="6">
        <v>666.67</v>
      </c>
    </row>
    <row r="1289" spans="1:6">
      <c r="A1289" s="4">
        <v>2013</v>
      </c>
      <c r="B1289" s="5" t="s">
        <v>24</v>
      </c>
      <c r="C1289" s="5" t="s">
        <v>59</v>
      </c>
      <c r="D1289" s="5" t="s">
        <v>16</v>
      </c>
      <c r="E1289" s="5">
        <v>41300</v>
      </c>
      <c r="F1289" s="6">
        <v>481.11</v>
      </c>
    </row>
    <row r="1290" spans="1:6">
      <c r="A1290" s="4">
        <v>2013</v>
      </c>
      <c r="B1290" s="5" t="s">
        <v>24</v>
      </c>
      <c r="C1290" s="5" t="s">
        <v>59</v>
      </c>
      <c r="D1290" s="5" t="s">
        <v>17</v>
      </c>
      <c r="E1290" s="5">
        <v>86800</v>
      </c>
      <c r="F1290" s="6">
        <v>1118.32</v>
      </c>
    </row>
    <row r="1291" spans="1:6">
      <c r="A1291" s="4">
        <v>2014</v>
      </c>
      <c r="B1291" s="5" t="s">
        <v>24</v>
      </c>
      <c r="C1291" s="5" t="s">
        <v>59</v>
      </c>
      <c r="D1291" s="5" t="s">
        <v>15</v>
      </c>
      <c r="E1291" s="5">
        <v>1000</v>
      </c>
      <c r="F1291" s="6">
        <v>670</v>
      </c>
    </row>
    <row r="1292" spans="1:6">
      <c r="A1292" s="4">
        <v>2014</v>
      </c>
      <c r="B1292" s="5" t="s">
        <v>24</v>
      </c>
      <c r="C1292" s="5" t="s">
        <v>59</v>
      </c>
      <c r="D1292" s="5" t="s">
        <v>16</v>
      </c>
      <c r="E1292" s="5">
        <v>32000</v>
      </c>
      <c r="F1292" s="6">
        <v>2281.25</v>
      </c>
    </row>
    <row r="1293" spans="1:6">
      <c r="A1293" s="4">
        <v>2014</v>
      </c>
      <c r="B1293" s="5" t="s">
        <v>24</v>
      </c>
      <c r="C1293" s="5" t="s">
        <v>59</v>
      </c>
      <c r="D1293" s="5" t="s">
        <v>17</v>
      </c>
      <c r="E1293" s="5">
        <v>117000</v>
      </c>
      <c r="F1293" s="6">
        <v>1264.96</v>
      </c>
    </row>
    <row r="1294" spans="1:6">
      <c r="A1294" s="4">
        <v>2015</v>
      </c>
      <c r="B1294" s="5" t="s">
        <v>24</v>
      </c>
      <c r="C1294" s="5" t="s">
        <v>59</v>
      </c>
      <c r="D1294" s="5" t="s">
        <v>15</v>
      </c>
      <c r="E1294" s="5">
        <v>1000</v>
      </c>
      <c r="F1294" s="6">
        <v>1330</v>
      </c>
    </row>
    <row r="1295" spans="1:6">
      <c r="A1295" s="4">
        <v>2015</v>
      </c>
      <c r="B1295" s="5" t="s">
        <v>24</v>
      </c>
      <c r="C1295" s="5" t="s">
        <v>59</v>
      </c>
      <c r="D1295" s="5" t="s">
        <v>16</v>
      </c>
      <c r="E1295" s="5">
        <v>68000</v>
      </c>
      <c r="F1295" s="6">
        <v>1750</v>
      </c>
    </row>
    <row r="1296" spans="1:6">
      <c r="A1296" s="4">
        <v>2015</v>
      </c>
      <c r="B1296" s="5" t="s">
        <v>24</v>
      </c>
      <c r="C1296" s="5" t="s">
        <v>59</v>
      </c>
      <c r="D1296" s="5" t="s">
        <v>17</v>
      </c>
      <c r="E1296" s="5">
        <v>115000</v>
      </c>
      <c r="F1296" s="6">
        <v>1139.1300000000001</v>
      </c>
    </row>
    <row r="1297" spans="1:6">
      <c r="A1297" s="4">
        <v>2016</v>
      </c>
      <c r="B1297" s="5" t="s">
        <v>24</v>
      </c>
      <c r="C1297" s="5" t="s">
        <v>59</v>
      </c>
      <c r="D1297" s="5" t="s">
        <v>15</v>
      </c>
      <c r="E1297" s="5">
        <v>1000</v>
      </c>
      <c r="F1297" s="6">
        <v>2660</v>
      </c>
    </row>
    <row r="1298" spans="1:6">
      <c r="A1298" s="4">
        <v>2016</v>
      </c>
      <c r="B1298" s="5" t="s">
        <v>24</v>
      </c>
      <c r="C1298" s="5" t="s">
        <v>59</v>
      </c>
      <c r="D1298" s="5" t="s">
        <v>16</v>
      </c>
      <c r="E1298" s="5">
        <v>68000</v>
      </c>
      <c r="F1298" s="6">
        <v>2735.29</v>
      </c>
    </row>
    <row r="1299" spans="1:6">
      <c r="A1299" s="4">
        <v>2016</v>
      </c>
      <c r="B1299" s="5" t="s">
        <v>24</v>
      </c>
      <c r="C1299" s="5" t="s">
        <v>59</v>
      </c>
      <c r="D1299" s="5" t="s">
        <v>17</v>
      </c>
      <c r="E1299" s="5">
        <v>100000</v>
      </c>
      <c r="F1299" s="6">
        <v>1310</v>
      </c>
    </row>
    <row r="1300" spans="1:6">
      <c r="A1300" s="4">
        <v>2017</v>
      </c>
      <c r="B1300" s="5" t="s">
        <v>24</v>
      </c>
      <c r="C1300" s="5" t="s">
        <v>59</v>
      </c>
      <c r="D1300" s="5" t="s">
        <v>15</v>
      </c>
      <c r="E1300" s="5">
        <v>1150</v>
      </c>
      <c r="F1300" s="6">
        <v>648.70000000000005</v>
      </c>
    </row>
    <row r="1301" spans="1:6">
      <c r="A1301" s="4">
        <v>2017</v>
      </c>
      <c r="B1301" s="5" t="s">
        <v>24</v>
      </c>
      <c r="C1301" s="5" t="s">
        <v>59</v>
      </c>
      <c r="D1301" s="5" t="s">
        <v>16</v>
      </c>
      <c r="E1301" s="5">
        <v>63910</v>
      </c>
      <c r="F1301" s="6">
        <v>3150.21</v>
      </c>
    </row>
    <row r="1302" spans="1:6">
      <c r="A1302" s="4">
        <v>2017</v>
      </c>
      <c r="B1302" s="5" t="s">
        <v>24</v>
      </c>
      <c r="C1302" s="5" t="s">
        <v>59</v>
      </c>
      <c r="D1302" s="5" t="s">
        <v>17</v>
      </c>
      <c r="E1302" s="5">
        <v>112600</v>
      </c>
      <c r="F1302" s="6">
        <v>1172.02</v>
      </c>
    </row>
    <row r="1303" spans="1:6">
      <c r="A1303" s="4">
        <v>2008</v>
      </c>
      <c r="B1303" s="5" t="s">
        <v>24</v>
      </c>
      <c r="C1303" s="5" t="s">
        <v>60</v>
      </c>
      <c r="D1303" s="5" t="s">
        <v>15</v>
      </c>
      <c r="E1303" s="5">
        <v>200</v>
      </c>
      <c r="F1303" s="6">
        <v>350</v>
      </c>
    </row>
    <row r="1304" spans="1:6">
      <c r="A1304" s="4">
        <v>2008</v>
      </c>
      <c r="B1304" s="5" t="s">
        <v>24</v>
      </c>
      <c r="C1304" s="5" t="s">
        <v>60</v>
      </c>
      <c r="D1304" s="5" t="s">
        <v>16</v>
      </c>
      <c r="E1304" s="5">
        <v>41700</v>
      </c>
      <c r="F1304" s="6">
        <v>882.49</v>
      </c>
    </row>
    <row r="1305" spans="1:6">
      <c r="A1305" s="4">
        <v>2008</v>
      </c>
      <c r="B1305" s="5" t="s">
        <v>24</v>
      </c>
      <c r="C1305" s="5" t="s">
        <v>60</v>
      </c>
      <c r="D1305" s="5" t="s">
        <v>17</v>
      </c>
      <c r="E1305" s="5">
        <v>124400</v>
      </c>
      <c r="F1305" s="6">
        <v>861.74</v>
      </c>
    </row>
    <row r="1306" spans="1:6">
      <c r="A1306" s="4">
        <v>2009</v>
      </c>
      <c r="B1306" s="5" t="s">
        <v>24</v>
      </c>
      <c r="C1306" s="5" t="s">
        <v>60</v>
      </c>
      <c r="D1306" s="5" t="s">
        <v>15</v>
      </c>
      <c r="E1306" s="5">
        <v>200</v>
      </c>
      <c r="F1306" s="6">
        <v>500</v>
      </c>
    </row>
    <row r="1307" spans="1:6">
      <c r="A1307" s="4">
        <v>2009</v>
      </c>
      <c r="B1307" s="5" t="s">
        <v>24</v>
      </c>
      <c r="C1307" s="5" t="s">
        <v>60</v>
      </c>
      <c r="D1307" s="5" t="s">
        <v>16</v>
      </c>
      <c r="E1307" s="5">
        <v>39600</v>
      </c>
      <c r="F1307" s="6">
        <v>818.18</v>
      </c>
    </row>
    <row r="1308" spans="1:6">
      <c r="A1308" s="4">
        <v>2009</v>
      </c>
      <c r="B1308" s="5" t="s">
        <v>24</v>
      </c>
      <c r="C1308" s="5" t="s">
        <v>60</v>
      </c>
      <c r="D1308" s="5" t="s">
        <v>17</v>
      </c>
      <c r="E1308" s="5">
        <v>152000</v>
      </c>
      <c r="F1308" s="6">
        <v>1148.03</v>
      </c>
    </row>
    <row r="1309" spans="1:6">
      <c r="A1309" s="4">
        <v>2010</v>
      </c>
      <c r="B1309" s="5" t="s">
        <v>24</v>
      </c>
      <c r="C1309" s="5" t="s">
        <v>60</v>
      </c>
      <c r="D1309" s="5" t="s">
        <v>15</v>
      </c>
      <c r="E1309" s="5">
        <v>100</v>
      </c>
      <c r="F1309" s="6">
        <v>1000</v>
      </c>
    </row>
    <row r="1310" spans="1:6">
      <c r="A1310" s="4">
        <v>2010</v>
      </c>
      <c r="B1310" s="5" t="s">
        <v>24</v>
      </c>
      <c r="C1310" s="5" t="s">
        <v>60</v>
      </c>
      <c r="D1310" s="5" t="s">
        <v>16</v>
      </c>
      <c r="E1310" s="5">
        <v>39100</v>
      </c>
      <c r="F1310" s="6">
        <v>1506.39</v>
      </c>
    </row>
    <row r="1311" spans="1:6">
      <c r="A1311" s="4">
        <v>2010</v>
      </c>
      <c r="B1311" s="5" t="s">
        <v>24</v>
      </c>
      <c r="C1311" s="5" t="s">
        <v>60</v>
      </c>
      <c r="D1311" s="5" t="s">
        <v>17</v>
      </c>
      <c r="E1311" s="5">
        <v>168800</v>
      </c>
      <c r="F1311" s="6">
        <v>568.72</v>
      </c>
    </row>
    <row r="1312" spans="1:6">
      <c r="A1312" s="4">
        <v>2011</v>
      </c>
      <c r="B1312" s="5" t="s">
        <v>24</v>
      </c>
      <c r="C1312" s="5" t="s">
        <v>60</v>
      </c>
      <c r="D1312" s="5" t="s">
        <v>15</v>
      </c>
      <c r="E1312" s="5">
        <v>100</v>
      </c>
      <c r="F1312" s="6">
        <v>1000</v>
      </c>
    </row>
    <row r="1313" spans="1:6">
      <c r="A1313" s="4">
        <v>2011</v>
      </c>
      <c r="B1313" s="5" t="s">
        <v>24</v>
      </c>
      <c r="C1313" s="5" t="s">
        <v>60</v>
      </c>
      <c r="D1313" s="5" t="s">
        <v>16</v>
      </c>
      <c r="E1313" s="5">
        <v>39100</v>
      </c>
      <c r="F1313" s="6">
        <v>636.83000000000004</v>
      </c>
    </row>
    <row r="1314" spans="1:6">
      <c r="A1314" s="4">
        <v>2011</v>
      </c>
      <c r="B1314" s="5" t="s">
        <v>24</v>
      </c>
      <c r="C1314" s="5" t="s">
        <v>60</v>
      </c>
      <c r="D1314" s="5" t="s">
        <v>17</v>
      </c>
      <c r="E1314" s="5">
        <v>190700</v>
      </c>
      <c r="F1314" s="6">
        <v>643.94000000000005</v>
      </c>
    </row>
    <row r="1315" spans="1:6">
      <c r="A1315" s="4">
        <v>2012</v>
      </c>
      <c r="B1315" s="5" t="s">
        <v>24</v>
      </c>
      <c r="C1315" s="5" t="s">
        <v>60</v>
      </c>
      <c r="D1315" s="5" t="s">
        <v>15</v>
      </c>
      <c r="E1315" s="5">
        <v>70</v>
      </c>
      <c r="F1315" s="6">
        <v>571.42999999999995</v>
      </c>
    </row>
    <row r="1316" spans="1:6">
      <c r="A1316" s="4">
        <v>2012</v>
      </c>
      <c r="B1316" s="5" t="s">
        <v>24</v>
      </c>
      <c r="C1316" s="5" t="s">
        <v>60</v>
      </c>
      <c r="D1316" s="5" t="s">
        <v>16</v>
      </c>
      <c r="E1316" s="5">
        <v>32860</v>
      </c>
      <c r="F1316" s="6">
        <v>2011.87</v>
      </c>
    </row>
    <row r="1317" spans="1:6">
      <c r="A1317" s="4">
        <v>2012</v>
      </c>
      <c r="B1317" s="5" t="s">
        <v>24</v>
      </c>
      <c r="C1317" s="5" t="s">
        <v>60</v>
      </c>
      <c r="D1317" s="5" t="s">
        <v>17</v>
      </c>
      <c r="E1317" s="5">
        <v>135790</v>
      </c>
      <c r="F1317" s="6">
        <v>605.86</v>
      </c>
    </row>
    <row r="1318" spans="1:6">
      <c r="A1318" s="4">
        <v>2013</v>
      </c>
      <c r="B1318" s="5" t="s">
        <v>24</v>
      </c>
      <c r="C1318" s="5" t="s">
        <v>60</v>
      </c>
      <c r="D1318" s="5" t="s">
        <v>15</v>
      </c>
      <c r="E1318" s="5">
        <v>40</v>
      </c>
      <c r="F1318" s="6">
        <v>500</v>
      </c>
    </row>
    <row r="1319" spans="1:6">
      <c r="A1319" s="4">
        <v>2013</v>
      </c>
      <c r="B1319" s="5" t="s">
        <v>24</v>
      </c>
      <c r="C1319" s="5" t="s">
        <v>60</v>
      </c>
      <c r="D1319" s="5" t="s">
        <v>16</v>
      </c>
      <c r="E1319" s="5">
        <v>25550</v>
      </c>
      <c r="F1319" s="6">
        <v>1085.71</v>
      </c>
    </row>
    <row r="1320" spans="1:6">
      <c r="A1320" s="4">
        <v>2013</v>
      </c>
      <c r="B1320" s="5" t="s">
        <v>24</v>
      </c>
      <c r="C1320" s="5" t="s">
        <v>60</v>
      </c>
      <c r="D1320" s="5" t="s">
        <v>17</v>
      </c>
      <c r="E1320" s="5">
        <v>107590</v>
      </c>
      <c r="F1320" s="6">
        <v>635.47</v>
      </c>
    </row>
    <row r="1321" spans="1:6">
      <c r="A1321" s="4">
        <v>2014</v>
      </c>
      <c r="B1321" s="5" t="s">
        <v>24</v>
      </c>
      <c r="C1321" s="5" t="s">
        <v>60</v>
      </c>
      <c r="D1321" s="5" t="s">
        <v>16</v>
      </c>
      <c r="E1321" s="5">
        <v>44000</v>
      </c>
      <c r="F1321" s="6">
        <v>2045.45</v>
      </c>
    </row>
    <row r="1322" spans="1:6">
      <c r="A1322" s="4">
        <v>2014</v>
      </c>
      <c r="B1322" s="5" t="s">
        <v>24</v>
      </c>
      <c r="C1322" s="5" t="s">
        <v>60</v>
      </c>
      <c r="D1322" s="5" t="s">
        <v>17</v>
      </c>
      <c r="E1322" s="5">
        <v>126000</v>
      </c>
      <c r="F1322" s="6">
        <v>1642.86</v>
      </c>
    </row>
    <row r="1323" spans="1:6">
      <c r="A1323" s="4">
        <v>2014</v>
      </c>
      <c r="B1323" s="5" t="s">
        <v>24</v>
      </c>
      <c r="C1323" s="5" t="s">
        <v>60</v>
      </c>
      <c r="D1323" s="5" t="s">
        <v>18</v>
      </c>
      <c r="E1323" s="5">
        <v>7000</v>
      </c>
      <c r="F1323" s="6">
        <v>154.29</v>
      </c>
    </row>
    <row r="1324" spans="1:6">
      <c r="A1324" s="4">
        <v>2015</v>
      </c>
      <c r="B1324" s="5" t="s">
        <v>24</v>
      </c>
      <c r="C1324" s="5" t="s">
        <v>60</v>
      </c>
      <c r="D1324" s="5" t="s">
        <v>16</v>
      </c>
      <c r="E1324" s="5">
        <v>27000</v>
      </c>
      <c r="F1324" s="6">
        <v>1333.33</v>
      </c>
    </row>
    <row r="1325" spans="1:6">
      <c r="A1325" s="4">
        <v>2015</v>
      </c>
      <c r="B1325" s="5" t="s">
        <v>24</v>
      </c>
      <c r="C1325" s="5" t="s">
        <v>60</v>
      </c>
      <c r="D1325" s="5" t="s">
        <v>17</v>
      </c>
      <c r="E1325" s="5">
        <v>114000</v>
      </c>
      <c r="F1325" s="6">
        <v>1061.4000000000001</v>
      </c>
    </row>
    <row r="1326" spans="1:6">
      <c r="A1326" s="4">
        <v>2016</v>
      </c>
      <c r="B1326" s="5" t="s">
        <v>24</v>
      </c>
      <c r="C1326" s="5" t="s">
        <v>60</v>
      </c>
      <c r="D1326" s="5" t="s">
        <v>16</v>
      </c>
      <c r="E1326" s="5">
        <v>24000</v>
      </c>
      <c r="F1326" s="6">
        <v>1875</v>
      </c>
    </row>
    <row r="1327" spans="1:6">
      <c r="A1327" s="4">
        <v>2016</v>
      </c>
      <c r="B1327" s="5" t="s">
        <v>24</v>
      </c>
      <c r="C1327" s="5" t="s">
        <v>60</v>
      </c>
      <c r="D1327" s="5" t="s">
        <v>17</v>
      </c>
      <c r="E1327" s="5">
        <v>125000</v>
      </c>
      <c r="F1327" s="6">
        <v>1016</v>
      </c>
    </row>
    <row r="1328" spans="1:6">
      <c r="A1328" s="4">
        <v>2017</v>
      </c>
      <c r="B1328" s="5" t="s">
        <v>24</v>
      </c>
      <c r="C1328" s="5" t="s">
        <v>60</v>
      </c>
      <c r="D1328" s="5" t="s">
        <v>15</v>
      </c>
      <c r="E1328" s="5">
        <v>50</v>
      </c>
      <c r="F1328" s="6">
        <v>800</v>
      </c>
    </row>
    <row r="1329" spans="1:6">
      <c r="A1329" s="4">
        <v>2017</v>
      </c>
      <c r="B1329" s="5" t="s">
        <v>24</v>
      </c>
      <c r="C1329" s="5" t="s">
        <v>60</v>
      </c>
      <c r="D1329" s="5" t="s">
        <v>16</v>
      </c>
      <c r="E1329" s="5">
        <v>22420</v>
      </c>
      <c r="F1329" s="6">
        <v>3243.98</v>
      </c>
    </row>
    <row r="1330" spans="1:6">
      <c r="A1330" s="4">
        <v>2017</v>
      </c>
      <c r="B1330" s="5" t="s">
        <v>24</v>
      </c>
      <c r="C1330" s="5" t="s">
        <v>60</v>
      </c>
      <c r="D1330" s="5" t="s">
        <v>17</v>
      </c>
      <c r="E1330" s="5">
        <v>136400</v>
      </c>
      <c r="F1330" s="6">
        <v>1173.97</v>
      </c>
    </row>
    <row r="1331" spans="1:6">
      <c r="A1331" s="4">
        <v>2008</v>
      </c>
      <c r="B1331" s="5" t="s">
        <v>24</v>
      </c>
      <c r="C1331" s="5" t="s">
        <v>61</v>
      </c>
      <c r="D1331" s="5" t="s">
        <v>15</v>
      </c>
      <c r="E1331" s="5">
        <v>17900</v>
      </c>
      <c r="F1331" s="6">
        <v>984.36</v>
      </c>
    </row>
    <row r="1332" spans="1:6">
      <c r="A1332" s="4">
        <v>2008</v>
      </c>
      <c r="B1332" s="5" t="s">
        <v>24</v>
      </c>
      <c r="C1332" s="5" t="s">
        <v>61</v>
      </c>
      <c r="D1332" s="5" t="s">
        <v>16</v>
      </c>
      <c r="E1332" s="5">
        <v>2900</v>
      </c>
      <c r="F1332" s="6">
        <v>1413.79</v>
      </c>
    </row>
    <row r="1333" spans="1:6">
      <c r="A1333" s="4">
        <v>2008</v>
      </c>
      <c r="B1333" s="5" t="s">
        <v>24</v>
      </c>
      <c r="C1333" s="5" t="s">
        <v>61</v>
      </c>
      <c r="D1333" s="5" t="s">
        <v>17</v>
      </c>
      <c r="E1333" s="5">
        <v>68900</v>
      </c>
      <c r="F1333" s="6">
        <v>1145.1400000000001</v>
      </c>
    </row>
    <row r="1334" spans="1:6">
      <c r="A1334" s="4">
        <v>2008</v>
      </c>
      <c r="B1334" s="5" t="s">
        <v>24</v>
      </c>
      <c r="C1334" s="5" t="s">
        <v>61</v>
      </c>
      <c r="D1334" s="5" t="s">
        <v>18</v>
      </c>
      <c r="E1334" s="5">
        <v>3300</v>
      </c>
      <c r="F1334" s="6">
        <v>257.58</v>
      </c>
    </row>
    <row r="1335" spans="1:6">
      <c r="A1335" s="4">
        <v>2009</v>
      </c>
      <c r="B1335" s="5" t="s">
        <v>24</v>
      </c>
      <c r="C1335" s="5" t="s">
        <v>61</v>
      </c>
      <c r="D1335" s="5" t="s">
        <v>15</v>
      </c>
      <c r="E1335" s="5">
        <v>20400</v>
      </c>
      <c r="F1335" s="6">
        <v>1666.67</v>
      </c>
    </row>
    <row r="1336" spans="1:6">
      <c r="A1336" s="4">
        <v>2009</v>
      </c>
      <c r="B1336" s="5" t="s">
        <v>24</v>
      </c>
      <c r="C1336" s="5" t="s">
        <v>61</v>
      </c>
      <c r="D1336" s="5" t="s">
        <v>16</v>
      </c>
      <c r="E1336" s="5">
        <v>2000</v>
      </c>
      <c r="F1336" s="6">
        <v>1300</v>
      </c>
    </row>
    <row r="1337" spans="1:6">
      <c r="A1337" s="4">
        <v>2009</v>
      </c>
      <c r="B1337" s="5" t="s">
        <v>24</v>
      </c>
      <c r="C1337" s="5" t="s">
        <v>61</v>
      </c>
      <c r="D1337" s="5" t="s">
        <v>17</v>
      </c>
      <c r="E1337" s="5">
        <v>59400</v>
      </c>
      <c r="F1337" s="6">
        <v>1245.79</v>
      </c>
    </row>
    <row r="1338" spans="1:6">
      <c r="A1338" s="4">
        <v>2009</v>
      </c>
      <c r="B1338" s="5" t="s">
        <v>24</v>
      </c>
      <c r="C1338" s="5" t="s">
        <v>61</v>
      </c>
      <c r="D1338" s="5" t="s">
        <v>18</v>
      </c>
      <c r="E1338" s="5">
        <v>3200</v>
      </c>
      <c r="F1338" s="6">
        <v>181.25</v>
      </c>
    </row>
    <row r="1339" spans="1:6">
      <c r="A1339" s="4">
        <v>2010</v>
      </c>
      <c r="B1339" s="5" t="s">
        <v>24</v>
      </c>
      <c r="C1339" s="5" t="s">
        <v>61</v>
      </c>
      <c r="D1339" s="5" t="s">
        <v>15</v>
      </c>
      <c r="E1339" s="5">
        <v>24100</v>
      </c>
      <c r="F1339" s="6">
        <v>2307.0500000000002</v>
      </c>
    </row>
    <row r="1340" spans="1:6">
      <c r="A1340" s="4">
        <v>2010</v>
      </c>
      <c r="B1340" s="5" t="s">
        <v>24</v>
      </c>
      <c r="C1340" s="5" t="s">
        <v>61</v>
      </c>
      <c r="D1340" s="5" t="s">
        <v>16</v>
      </c>
      <c r="E1340" s="5">
        <v>1400</v>
      </c>
      <c r="F1340" s="6">
        <v>1642.86</v>
      </c>
    </row>
    <row r="1341" spans="1:6">
      <c r="A1341" s="4">
        <v>2010</v>
      </c>
      <c r="B1341" s="5" t="s">
        <v>24</v>
      </c>
      <c r="C1341" s="5" t="s">
        <v>61</v>
      </c>
      <c r="D1341" s="5" t="s">
        <v>17</v>
      </c>
      <c r="E1341" s="5">
        <v>46700</v>
      </c>
      <c r="F1341" s="6">
        <v>1494.65</v>
      </c>
    </row>
    <row r="1342" spans="1:6">
      <c r="A1342" s="4">
        <v>2010</v>
      </c>
      <c r="B1342" s="5" t="s">
        <v>24</v>
      </c>
      <c r="C1342" s="5" t="s">
        <v>61</v>
      </c>
      <c r="D1342" s="5" t="s">
        <v>18</v>
      </c>
      <c r="E1342" s="5">
        <v>210</v>
      </c>
      <c r="F1342" s="6">
        <v>268.29000000000002</v>
      </c>
    </row>
    <row r="1343" spans="1:6">
      <c r="A1343" s="4">
        <v>2011</v>
      </c>
      <c r="B1343" s="5" t="s">
        <v>24</v>
      </c>
      <c r="C1343" s="5" t="s">
        <v>61</v>
      </c>
      <c r="D1343" s="5" t="s">
        <v>15</v>
      </c>
      <c r="E1343" s="5">
        <v>26000</v>
      </c>
      <c r="F1343" s="6">
        <v>2011.54</v>
      </c>
    </row>
    <row r="1344" spans="1:6">
      <c r="A1344" s="4">
        <v>2011</v>
      </c>
      <c r="B1344" s="5" t="s">
        <v>24</v>
      </c>
      <c r="C1344" s="5" t="s">
        <v>61</v>
      </c>
      <c r="D1344" s="5" t="s">
        <v>16</v>
      </c>
      <c r="E1344" s="5">
        <v>1400</v>
      </c>
      <c r="F1344" s="6">
        <v>1214.29</v>
      </c>
    </row>
    <row r="1345" spans="1:6">
      <c r="A1345" s="4">
        <v>2011</v>
      </c>
      <c r="B1345" s="5" t="s">
        <v>24</v>
      </c>
      <c r="C1345" s="5" t="s">
        <v>61</v>
      </c>
      <c r="D1345" s="5" t="s">
        <v>17</v>
      </c>
      <c r="E1345" s="5">
        <v>50100</v>
      </c>
      <c r="F1345" s="6">
        <v>1754.49</v>
      </c>
    </row>
    <row r="1346" spans="1:6">
      <c r="A1346" s="4">
        <v>2011</v>
      </c>
      <c r="B1346" s="5" t="s">
        <v>24</v>
      </c>
      <c r="C1346" s="5" t="s">
        <v>61</v>
      </c>
      <c r="D1346" s="5" t="s">
        <v>18</v>
      </c>
      <c r="E1346" s="5">
        <v>160</v>
      </c>
      <c r="F1346" s="6">
        <v>332.56</v>
      </c>
    </row>
    <row r="1347" spans="1:6">
      <c r="A1347" s="4">
        <v>2012</v>
      </c>
      <c r="B1347" s="5" t="s">
        <v>24</v>
      </c>
      <c r="C1347" s="5" t="s">
        <v>61</v>
      </c>
      <c r="D1347" s="5" t="s">
        <v>15</v>
      </c>
      <c r="E1347" s="5">
        <v>30050</v>
      </c>
      <c r="F1347" s="6">
        <v>2054.58</v>
      </c>
    </row>
    <row r="1348" spans="1:6">
      <c r="A1348" s="4">
        <v>2012</v>
      </c>
      <c r="B1348" s="5" t="s">
        <v>24</v>
      </c>
      <c r="C1348" s="5" t="s">
        <v>61</v>
      </c>
      <c r="D1348" s="5" t="s">
        <v>16</v>
      </c>
      <c r="E1348" s="5">
        <v>1780</v>
      </c>
      <c r="F1348" s="6">
        <v>3196.63</v>
      </c>
    </row>
    <row r="1349" spans="1:6">
      <c r="A1349" s="4">
        <v>2012</v>
      </c>
      <c r="B1349" s="5" t="s">
        <v>24</v>
      </c>
      <c r="C1349" s="5" t="s">
        <v>61</v>
      </c>
      <c r="D1349" s="5" t="s">
        <v>17</v>
      </c>
      <c r="E1349" s="5">
        <v>45340</v>
      </c>
      <c r="F1349" s="6">
        <v>1475.96</v>
      </c>
    </row>
    <row r="1350" spans="1:6">
      <c r="A1350" s="4">
        <v>2012</v>
      </c>
      <c r="B1350" s="5" t="s">
        <v>24</v>
      </c>
      <c r="C1350" s="5" t="s">
        <v>61</v>
      </c>
      <c r="D1350" s="5" t="s">
        <v>18</v>
      </c>
      <c r="E1350" s="5">
        <v>220</v>
      </c>
      <c r="F1350" s="6">
        <v>363.64</v>
      </c>
    </row>
    <row r="1351" spans="1:6">
      <c r="A1351" s="4">
        <v>2013</v>
      </c>
      <c r="B1351" s="5" t="s">
        <v>24</v>
      </c>
      <c r="C1351" s="5" t="s">
        <v>61</v>
      </c>
      <c r="D1351" s="5" t="s">
        <v>15</v>
      </c>
      <c r="E1351" s="5">
        <v>41800</v>
      </c>
      <c r="F1351" s="6">
        <v>1577.03</v>
      </c>
    </row>
    <row r="1352" spans="1:6">
      <c r="A1352" s="4">
        <v>2013</v>
      </c>
      <c r="B1352" s="5" t="s">
        <v>24</v>
      </c>
      <c r="C1352" s="5" t="s">
        <v>61</v>
      </c>
      <c r="D1352" s="5" t="s">
        <v>16</v>
      </c>
      <c r="E1352" s="5">
        <v>1910</v>
      </c>
      <c r="F1352" s="6">
        <v>1476.44</v>
      </c>
    </row>
    <row r="1353" spans="1:6">
      <c r="A1353" s="4">
        <v>2013</v>
      </c>
      <c r="B1353" s="5" t="s">
        <v>24</v>
      </c>
      <c r="C1353" s="5" t="s">
        <v>61</v>
      </c>
      <c r="D1353" s="5" t="s">
        <v>17</v>
      </c>
      <c r="E1353" s="5">
        <v>59590</v>
      </c>
      <c r="F1353" s="6">
        <v>1007.55</v>
      </c>
    </row>
    <row r="1354" spans="1:6">
      <c r="A1354" s="4">
        <v>2013</v>
      </c>
      <c r="B1354" s="5" t="s">
        <v>24</v>
      </c>
      <c r="C1354" s="5" t="s">
        <v>61</v>
      </c>
      <c r="D1354" s="5" t="s">
        <v>18</v>
      </c>
      <c r="E1354" s="5">
        <v>100</v>
      </c>
      <c r="F1354" s="6">
        <v>300</v>
      </c>
    </row>
    <row r="1355" spans="1:6">
      <c r="A1355" s="4">
        <v>2014</v>
      </c>
      <c r="B1355" s="5" t="s">
        <v>24</v>
      </c>
      <c r="C1355" s="5" t="s">
        <v>61</v>
      </c>
      <c r="D1355" s="5" t="s">
        <v>15</v>
      </c>
      <c r="E1355" s="5">
        <v>103000</v>
      </c>
      <c r="F1355" s="6">
        <v>1851.17</v>
      </c>
    </row>
    <row r="1356" spans="1:6">
      <c r="A1356" s="4">
        <v>2014</v>
      </c>
      <c r="B1356" s="5" t="s">
        <v>24</v>
      </c>
      <c r="C1356" s="5" t="s">
        <v>61</v>
      </c>
      <c r="D1356" s="5" t="s">
        <v>16</v>
      </c>
      <c r="E1356" s="5">
        <v>25000</v>
      </c>
      <c r="F1356" s="6">
        <v>2160</v>
      </c>
    </row>
    <row r="1357" spans="1:6">
      <c r="A1357" s="4">
        <v>2014</v>
      </c>
      <c r="B1357" s="5" t="s">
        <v>24</v>
      </c>
      <c r="C1357" s="5" t="s">
        <v>61</v>
      </c>
      <c r="D1357" s="5" t="s">
        <v>17</v>
      </c>
      <c r="E1357" s="5">
        <v>87000</v>
      </c>
      <c r="F1357" s="6">
        <v>827.59</v>
      </c>
    </row>
    <row r="1358" spans="1:6">
      <c r="A1358" s="4">
        <v>2014</v>
      </c>
      <c r="B1358" s="5" t="s">
        <v>24</v>
      </c>
      <c r="C1358" s="5" t="s">
        <v>61</v>
      </c>
      <c r="D1358" s="5" t="s">
        <v>18</v>
      </c>
      <c r="E1358" s="5">
        <v>4000</v>
      </c>
      <c r="F1358" s="6">
        <v>135</v>
      </c>
    </row>
    <row r="1359" spans="1:6">
      <c r="A1359" s="4">
        <v>2015</v>
      </c>
      <c r="B1359" s="5" t="s">
        <v>24</v>
      </c>
      <c r="C1359" s="5" t="s">
        <v>61</v>
      </c>
      <c r="D1359" s="5" t="s">
        <v>15</v>
      </c>
      <c r="E1359" s="5">
        <v>111000</v>
      </c>
      <c r="F1359" s="6">
        <v>2852.88</v>
      </c>
    </row>
    <row r="1360" spans="1:6">
      <c r="A1360" s="4">
        <v>2015</v>
      </c>
      <c r="B1360" s="5" t="s">
        <v>24</v>
      </c>
      <c r="C1360" s="5" t="s">
        <v>61</v>
      </c>
      <c r="D1360" s="5" t="s">
        <v>16</v>
      </c>
      <c r="E1360" s="5">
        <v>11000</v>
      </c>
      <c r="F1360" s="6">
        <v>1363.64</v>
      </c>
    </row>
    <row r="1361" spans="1:6">
      <c r="A1361" s="4">
        <v>2015</v>
      </c>
      <c r="B1361" s="5" t="s">
        <v>24</v>
      </c>
      <c r="C1361" s="5" t="s">
        <v>61</v>
      </c>
      <c r="D1361" s="5" t="s">
        <v>17</v>
      </c>
      <c r="E1361" s="5">
        <v>94000</v>
      </c>
      <c r="F1361" s="6">
        <v>1191.49</v>
      </c>
    </row>
    <row r="1362" spans="1:6">
      <c r="A1362" s="4">
        <v>2016</v>
      </c>
      <c r="B1362" s="5" t="s">
        <v>24</v>
      </c>
      <c r="C1362" s="5" t="s">
        <v>61</v>
      </c>
      <c r="D1362" s="5" t="s">
        <v>15</v>
      </c>
      <c r="E1362" s="5">
        <v>122000</v>
      </c>
      <c r="F1362" s="6">
        <v>2300.4899999999998</v>
      </c>
    </row>
    <row r="1363" spans="1:6">
      <c r="A1363" s="4">
        <v>2016</v>
      </c>
      <c r="B1363" s="5" t="s">
        <v>24</v>
      </c>
      <c r="C1363" s="5" t="s">
        <v>61</v>
      </c>
      <c r="D1363" s="5" t="s">
        <v>16</v>
      </c>
      <c r="E1363" s="5">
        <v>26000</v>
      </c>
      <c r="F1363" s="6">
        <v>3423.08</v>
      </c>
    </row>
    <row r="1364" spans="1:6">
      <c r="A1364" s="4">
        <v>2016</v>
      </c>
      <c r="B1364" s="5" t="s">
        <v>24</v>
      </c>
      <c r="C1364" s="5" t="s">
        <v>61</v>
      </c>
      <c r="D1364" s="5" t="s">
        <v>17</v>
      </c>
      <c r="E1364" s="5">
        <v>118000</v>
      </c>
      <c r="F1364" s="6">
        <v>1559.32</v>
      </c>
    </row>
    <row r="1365" spans="1:6">
      <c r="A1365" s="4">
        <v>2017</v>
      </c>
      <c r="B1365" s="5" t="s">
        <v>24</v>
      </c>
      <c r="C1365" s="5" t="s">
        <v>61</v>
      </c>
      <c r="D1365" s="5" t="s">
        <v>15</v>
      </c>
      <c r="E1365" s="5">
        <v>136800</v>
      </c>
      <c r="F1365" s="6">
        <v>2285.4499999999998</v>
      </c>
    </row>
    <row r="1366" spans="1:6">
      <c r="A1366" s="4">
        <v>2017</v>
      </c>
      <c r="B1366" s="5" t="s">
        <v>24</v>
      </c>
      <c r="C1366" s="5" t="s">
        <v>61</v>
      </c>
      <c r="D1366" s="5" t="s">
        <v>16</v>
      </c>
      <c r="E1366" s="5">
        <v>35250</v>
      </c>
      <c r="F1366" s="6">
        <v>3222.13</v>
      </c>
    </row>
    <row r="1367" spans="1:6">
      <c r="A1367" s="4">
        <v>2017</v>
      </c>
      <c r="B1367" s="5" t="s">
        <v>24</v>
      </c>
      <c r="C1367" s="5" t="s">
        <v>61</v>
      </c>
      <c r="D1367" s="5" t="s">
        <v>17</v>
      </c>
      <c r="E1367" s="5">
        <v>134100</v>
      </c>
      <c r="F1367" s="6">
        <v>2162.5700000000002</v>
      </c>
    </row>
    <row r="1368" spans="1:6">
      <c r="A1368" s="4">
        <v>2017</v>
      </c>
      <c r="B1368" s="5" t="s">
        <v>24</v>
      </c>
      <c r="C1368" s="5" t="s">
        <v>61</v>
      </c>
      <c r="D1368" s="5" t="s">
        <v>18</v>
      </c>
      <c r="E1368" s="5">
        <v>50</v>
      </c>
      <c r="F1368" s="6">
        <v>288</v>
      </c>
    </row>
    <row r="1369" spans="1:6">
      <c r="A1369" s="4">
        <v>2008</v>
      </c>
      <c r="B1369" s="5" t="s">
        <v>62</v>
      </c>
      <c r="C1369" s="5" t="s">
        <v>63</v>
      </c>
      <c r="D1369" s="5" t="s">
        <v>15</v>
      </c>
      <c r="E1369" s="5">
        <v>271170</v>
      </c>
      <c r="F1369" s="6">
        <v>2104.12</v>
      </c>
    </row>
    <row r="1370" spans="1:6">
      <c r="A1370" s="4">
        <v>2008</v>
      </c>
      <c r="B1370" s="5" t="s">
        <v>62</v>
      </c>
      <c r="C1370" s="5" t="s">
        <v>63</v>
      </c>
      <c r="D1370" s="5" t="s">
        <v>16</v>
      </c>
      <c r="E1370" s="5">
        <v>11200</v>
      </c>
      <c r="F1370" s="6">
        <v>4322.62</v>
      </c>
    </row>
    <row r="1371" spans="1:6">
      <c r="A1371" s="4">
        <v>2008</v>
      </c>
      <c r="B1371" s="5" t="s">
        <v>62</v>
      </c>
      <c r="C1371" s="5" t="s">
        <v>63</v>
      </c>
      <c r="D1371" s="5" t="s">
        <v>17</v>
      </c>
      <c r="E1371" s="5">
        <v>120</v>
      </c>
      <c r="F1371" s="6">
        <v>1720</v>
      </c>
    </row>
    <row r="1372" spans="1:6">
      <c r="A1372" s="4">
        <v>2008</v>
      </c>
      <c r="B1372" s="5" t="s">
        <v>62</v>
      </c>
      <c r="C1372" s="5" t="s">
        <v>63</v>
      </c>
      <c r="D1372" s="5" t="s">
        <v>18</v>
      </c>
      <c r="E1372" s="5">
        <v>5200</v>
      </c>
      <c r="F1372" s="6">
        <v>315.38</v>
      </c>
    </row>
    <row r="1373" spans="1:6">
      <c r="A1373" s="4">
        <v>2009</v>
      </c>
      <c r="B1373" s="5" t="s">
        <v>62</v>
      </c>
      <c r="C1373" s="5" t="s">
        <v>63</v>
      </c>
      <c r="D1373" s="5" t="s">
        <v>15</v>
      </c>
      <c r="E1373" s="5">
        <v>233890</v>
      </c>
      <c r="F1373" s="6">
        <v>2128.29</v>
      </c>
    </row>
    <row r="1374" spans="1:6">
      <c r="A1374" s="4">
        <v>2009</v>
      </c>
      <c r="B1374" s="5" t="s">
        <v>62</v>
      </c>
      <c r="C1374" s="5" t="s">
        <v>63</v>
      </c>
      <c r="D1374" s="5" t="s">
        <v>16</v>
      </c>
      <c r="E1374" s="5">
        <v>13560</v>
      </c>
      <c r="F1374" s="6">
        <v>4437.4799999999996</v>
      </c>
    </row>
    <row r="1375" spans="1:6">
      <c r="A1375" s="4">
        <v>2009</v>
      </c>
      <c r="B1375" s="5" t="s">
        <v>62</v>
      </c>
      <c r="C1375" s="5" t="s">
        <v>63</v>
      </c>
      <c r="D1375" s="5" t="s">
        <v>17</v>
      </c>
      <c r="E1375" s="5">
        <v>140</v>
      </c>
      <c r="F1375" s="6">
        <v>1607.14</v>
      </c>
    </row>
    <row r="1376" spans="1:6">
      <c r="A1376" s="4">
        <v>2009</v>
      </c>
      <c r="B1376" s="5" t="s">
        <v>62</v>
      </c>
      <c r="C1376" s="5" t="s">
        <v>63</v>
      </c>
      <c r="D1376" s="5" t="s">
        <v>18</v>
      </c>
      <c r="E1376" s="5">
        <v>5660</v>
      </c>
      <c r="F1376" s="6">
        <v>347.48</v>
      </c>
    </row>
    <row r="1377" spans="1:6">
      <c r="A1377" s="4">
        <v>2010</v>
      </c>
      <c r="B1377" s="5" t="s">
        <v>62</v>
      </c>
      <c r="C1377" s="5" t="s">
        <v>63</v>
      </c>
      <c r="D1377" s="5" t="s">
        <v>15</v>
      </c>
      <c r="E1377" s="5">
        <v>279720</v>
      </c>
      <c r="F1377" s="6">
        <v>1282.1199999999999</v>
      </c>
    </row>
    <row r="1378" spans="1:6">
      <c r="A1378" s="4">
        <v>2010</v>
      </c>
      <c r="B1378" s="5" t="s">
        <v>62</v>
      </c>
      <c r="C1378" s="5" t="s">
        <v>63</v>
      </c>
      <c r="D1378" s="5" t="s">
        <v>16</v>
      </c>
      <c r="E1378" s="5">
        <v>16880</v>
      </c>
      <c r="F1378" s="6">
        <v>5001.18</v>
      </c>
    </row>
    <row r="1379" spans="1:6">
      <c r="A1379" s="4">
        <v>2010</v>
      </c>
      <c r="B1379" s="5" t="s">
        <v>62</v>
      </c>
      <c r="C1379" s="5" t="s">
        <v>63</v>
      </c>
      <c r="D1379" s="5" t="s">
        <v>17</v>
      </c>
      <c r="E1379" s="5">
        <v>110</v>
      </c>
      <c r="F1379" s="6">
        <v>1727.27</v>
      </c>
    </row>
    <row r="1380" spans="1:6">
      <c r="A1380" s="4">
        <v>2010</v>
      </c>
      <c r="B1380" s="5" t="s">
        <v>62</v>
      </c>
      <c r="C1380" s="5" t="s">
        <v>63</v>
      </c>
      <c r="D1380" s="5" t="s">
        <v>18</v>
      </c>
      <c r="E1380" s="5">
        <v>8700</v>
      </c>
      <c r="F1380" s="6">
        <v>236.78</v>
      </c>
    </row>
    <row r="1381" spans="1:6">
      <c r="A1381" s="4">
        <v>2011</v>
      </c>
      <c r="B1381" s="5" t="s">
        <v>62</v>
      </c>
      <c r="C1381" s="5" t="s">
        <v>63</v>
      </c>
      <c r="D1381" s="5" t="s">
        <v>15</v>
      </c>
      <c r="E1381" s="5">
        <v>272700</v>
      </c>
      <c r="F1381" s="6">
        <v>1971.75</v>
      </c>
    </row>
    <row r="1382" spans="1:6">
      <c r="A1382" s="4">
        <v>2011</v>
      </c>
      <c r="B1382" s="5" t="s">
        <v>62</v>
      </c>
      <c r="C1382" s="5" t="s">
        <v>63</v>
      </c>
      <c r="D1382" s="5" t="s">
        <v>16</v>
      </c>
      <c r="E1382" s="5">
        <v>21730</v>
      </c>
      <c r="F1382" s="6">
        <v>5043.26</v>
      </c>
    </row>
    <row r="1383" spans="1:6">
      <c r="A1383" s="4">
        <v>2011</v>
      </c>
      <c r="B1383" s="5" t="s">
        <v>62</v>
      </c>
      <c r="C1383" s="5" t="s">
        <v>63</v>
      </c>
      <c r="D1383" s="5" t="s">
        <v>17</v>
      </c>
      <c r="E1383" s="5">
        <v>130</v>
      </c>
      <c r="F1383" s="6">
        <v>1520</v>
      </c>
    </row>
    <row r="1384" spans="1:6">
      <c r="A1384" s="4">
        <v>2011</v>
      </c>
      <c r="B1384" s="5" t="s">
        <v>62</v>
      </c>
      <c r="C1384" s="5" t="s">
        <v>63</v>
      </c>
      <c r="D1384" s="5" t="s">
        <v>18</v>
      </c>
      <c r="E1384" s="5">
        <v>11430</v>
      </c>
      <c r="F1384" s="6">
        <v>295.14999999999998</v>
      </c>
    </row>
    <row r="1385" spans="1:6">
      <c r="A1385" s="4">
        <v>2012</v>
      </c>
      <c r="B1385" s="5" t="s">
        <v>62</v>
      </c>
      <c r="C1385" s="5" t="s">
        <v>63</v>
      </c>
      <c r="D1385" s="5" t="s">
        <v>15</v>
      </c>
      <c r="E1385" s="5">
        <v>271630</v>
      </c>
      <c r="F1385" s="6">
        <v>2537.0100000000002</v>
      </c>
    </row>
    <row r="1386" spans="1:6">
      <c r="A1386" s="4">
        <v>2012</v>
      </c>
      <c r="B1386" s="5" t="s">
        <v>62</v>
      </c>
      <c r="C1386" s="5" t="s">
        <v>63</v>
      </c>
      <c r="D1386" s="5" t="s">
        <v>16</v>
      </c>
      <c r="E1386" s="5">
        <v>20810</v>
      </c>
      <c r="F1386" s="6">
        <v>4868.78</v>
      </c>
    </row>
    <row r="1387" spans="1:6">
      <c r="A1387" s="4">
        <v>2012</v>
      </c>
      <c r="B1387" s="5" t="s">
        <v>62</v>
      </c>
      <c r="C1387" s="5" t="s">
        <v>63</v>
      </c>
      <c r="D1387" s="5" t="s">
        <v>17</v>
      </c>
      <c r="E1387" s="5">
        <v>140</v>
      </c>
      <c r="F1387" s="6">
        <v>1724.14</v>
      </c>
    </row>
    <row r="1388" spans="1:6">
      <c r="A1388" s="4">
        <v>2012</v>
      </c>
      <c r="B1388" s="5" t="s">
        <v>62</v>
      </c>
      <c r="C1388" s="5" t="s">
        <v>63</v>
      </c>
      <c r="D1388" s="5" t="s">
        <v>18</v>
      </c>
      <c r="E1388" s="5">
        <v>17280</v>
      </c>
      <c r="F1388" s="6">
        <v>475.12</v>
      </c>
    </row>
    <row r="1389" spans="1:6">
      <c r="A1389" s="4">
        <v>2013</v>
      </c>
      <c r="B1389" s="5" t="s">
        <v>62</v>
      </c>
      <c r="C1389" s="5" t="s">
        <v>63</v>
      </c>
      <c r="D1389" s="5" t="s">
        <v>15</v>
      </c>
      <c r="E1389" s="5">
        <v>261530</v>
      </c>
      <c r="F1389" s="6">
        <v>1914.64</v>
      </c>
    </row>
    <row r="1390" spans="1:6">
      <c r="A1390" s="4">
        <v>2013</v>
      </c>
      <c r="B1390" s="5" t="s">
        <v>62</v>
      </c>
      <c r="C1390" s="5" t="s">
        <v>63</v>
      </c>
      <c r="D1390" s="5" t="s">
        <v>16</v>
      </c>
      <c r="E1390" s="5">
        <v>25070</v>
      </c>
      <c r="F1390" s="6">
        <v>4732.3999999999996</v>
      </c>
    </row>
    <row r="1391" spans="1:6">
      <c r="A1391" s="4">
        <v>2013</v>
      </c>
      <c r="B1391" s="5" t="s">
        <v>62</v>
      </c>
      <c r="C1391" s="5" t="s">
        <v>63</v>
      </c>
      <c r="D1391" s="5" t="s">
        <v>17</v>
      </c>
      <c r="E1391" s="5">
        <v>260</v>
      </c>
      <c r="F1391" s="6">
        <v>1905.66</v>
      </c>
    </row>
    <row r="1392" spans="1:6">
      <c r="A1392" s="4">
        <v>2013</v>
      </c>
      <c r="B1392" s="5" t="s">
        <v>62</v>
      </c>
      <c r="C1392" s="5" t="s">
        <v>63</v>
      </c>
      <c r="D1392" s="5" t="s">
        <v>18</v>
      </c>
      <c r="E1392" s="5">
        <v>17500</v>
      </c>
      <c r="F1392" s="6">
        <v>434</v>
      </c>
    </row>
    <row r="1393" spans="1:6">
      <c r="A1393" s="4">
        <v>2014</v>
      </c>
      <c r="B1393" s="5" t="s">
        <v>62</v>
      </c>
      <c r="C1393" s="5" t="s">
        <v>63</v>
      </c>
      <c r="D1393" s="5" t="s">
        <v>15</v>
      </c>
      <c r="E1393" s="5">
        <v>272510</v>
      </c>
      <c r="F1393" s="6">
        <v>2251.58</v>
      </c>
    </row>
    <row r="1394" spans="1:6">
      <c r="A1394" s="4">
        <v>2014</v>
      </c>
      <c r="B1394" s="5" t="s">
        <v>62</v>
      </c>
      <c r="C1394" s="5" t="s">
        <v>63</v>
      </c>
      <c r="D1394" s="5" t="s">
        <v>16</v>
      </c>
      <c r="E1394" s="5">
        <v>30350</v>
      </c>
      <c r="F1394" s="6">
        <v>5324.49</v>
      </c>
    </row>
    <row r="1395" spans="1:6">
      <c r="A1395" s="4">
        <v>2014</v>
      </c>
      <c r="B1395" s="5" t="s">
        <v>62</v>
      </c>
      <c r="C1395" s="5" t="s">
        <v>63</v>
      </c>
      <c r="D1395" s="5" t="s">
        <v>17</v>
      </c>
      <c r="E1395" s="5">
        <v>120</v>
      </c>
      <c r="F1395" s="6">
        <v>1913.04</v>
      </c>
    </row>
    <row r="1396" spans="1:6">
      <c r="A1396" s="4">
        <v>2014</v>
      </c>
      <c r="B1396" s="5" t="s">
        <v>62</v>
      </c>
      <c r="C1396" s="5" t="s">
        <v>63</v>
      </c>
      <c r="D1396" s="5" t="s">
        <v>18</v>
      </c>
      <c r="E1396" s="5">
        <v>17410</v>
      </c>
      <c r="F1396" s="6">
        <v>628.09</v>
      </c>
    </row>
    <row r="1397" spans="1:6">
      <c r="A1397" s="4">
        <v>2015</v>
      </c>
      <c r="B1397" s="5" t="s">
        <v>62</v>
      </c>
      <c r="C1397" s="5" t="s">
        <v>63</v>
      </c>
      <c r="D1397" s="5" t="s">
        <v>15</v>
      </c>
      <c r="E1397" s="5">
        <v>270130</v>
      </c>
      <c r="F1397" s="6">
        <v>2459.96</v>
      </c>
    </row>
    <row r="1398" spans="1:6">
      <c r="A1398" s="4">
        <v>2015</v>
      </c>
      <c r="B1398" s="5" t="s">
        <v>62</v>
      </c>
      <c r="C1398" s="5" t="s">
        <v>63</v>
      </c>
      <c r="D1398" s="5" t="s">
        <v>16</v>
      </c>
      <c r="E1398" s="5">
        <v>33400</v>
      </c>
      <c r="F1398" s="6">
        <v>5011.9799999999996</v>
      </c>
    </row>
    <row r="1399" spans="1:6">
      <c r="A1399" s="4">
        <v>2015</v>
      </c>
      <c r="B1399" s="5" t="s">
        <v>62</v>
      </c>
      <c r="C1399" s="5" t="s">
        <v>63</v>
      </c>
      <c r="D1399" s="5" t="s">
        <v>17</v>
      </c>
      <c r="E1399" s="5">
        <v>60</v>
      </c>
      <c r="F1399" s="6">
        <v>1916.67</v>
      </c>
    </row>
    <row r="1400" spans="1:6">
      <c r="A1400" s="4">
        <v>2015</v>
      </c>
      <c r="B1400" s="5" t="s">
        <v>62</v>
      </c>
      <c r="C1400" s="5" t="s">
        <v>63</v>
      </c>
      <c r="D1400" s="5" t="s">
        <v>18</v>
      </c>
      <c r="E1400" s="5">
        <v>16680</v>
      </c>
      <c r="F1400" s="6">
        <v>482.31</v>
      </c>
    </row>
    <row r="1401" spans="1:6">
      <c r="A1401" s="4">
        <v>2016</v>
      </c>
      <c r="B1401" s="5" t="s">
        <v>62</v>
      </c>
      <c r="C1401" s="5" t="s">
        <v>63</v>
      </c>
      <c r="D1401" s="5" t="s">
        <v>15</v>
      </c>
      <c r="E1401" s="5">
        <v>268400</v>
      </c>
      <c r="F1401" s="6">
        <v>2987.93</v>
      </c>
    </row>
    <row r="1402" spans="1:6">
      <c r="A1402" s="4">
        <v>2016</v>
      </c>
      <c r="B1402" s="5" t="s">
        <v>62</v>
      </c>
      <c r="C1402" s="5" t="s">
        <v>63</v>
      </c>
      <c r="D1402" s="5" t="s">
        <v>16</v>
      </c>
      <c r="E1402" s="5">
        <v>34560</v>
      </c>
      <c r="F1402" s="6">
        <v>4962.6099999999997</v>
      </c>
    </row>
    <row r="1403" spans="1:6">
      <c r="A1403" s="4">
        <v>2016</v>
      </c>
      <c r="B1403" s="5" t="s">
        <v>62</v>
      </c>
      <c r="C1403" s="5" t="s">
        <v>63</v>
      </c>
      <c r="D1403" s="5" t="s">
        <v>17</v>
      </c>
      <c r="E1403" s="5">
        <v>60</v>
      </c>
      <c r="F1403" s="6">
        <v>1507.69</v>
      </c>
    </row>
    <row r="1404" spans="1:6">
      <c r="A1404" s="4">
        <v>2016</v>
      </c>
      <c r="B1404" s="5" t="s">
        <v>62</v>
      </c>
      <c r="C1404" s="5" t="s">
        <v>63</v>
      </c>
      <c r="D1404" s="5" t="s">
        <v>18</v>
      </c>
      <c r="E1404" s="5">
        <v>14470</v>
      </c>
      <c r="F1404" s="6">
        <v>494.02</v>
      </c>
    </row>
    <row r="1405" spans="1:6">
      <c r="A1405" s="4">
        <v>2017</v>
      </c>
      <c r="B1405" s="5" t="s">
        <v>62</v>
      </c>
      <c r="C1405" s="5" t="s">
        <v>63</v>
      </c>
      <c r="D1405" s="5" t="s">
        <v>15</v>
      </c>
      <c r="E1405" s="5">
        <v>279150</v>
      </c>
      <c r="F1405" s="6">
        <v>2635.76</v>
      </c>
    </row>
    <row r="1406" spans="1:6">
      <c r="A1406" s="4">
        <v>2017</v>
      </c>
      <c r="B1406" s="5" t="s">
        <v>62</v>
      </c>
      <c r="C1406" s="5" t="s">
        <v>63</v>
      </c>
      <c r="D1406" s="5" t="s">
        <v>16</v>
      </c>
      <c r="E1406" s="5">
        <v>51910</v>
      </c>
      <c r="F1406" s="6">
        <v>5384.09</v>
      </c>
    </row>
    <row r="1407" spans="1:6">
      <c r="A1407" s="4">
        <v>2017</v>
      </c>
      <c r="B1407" s="5" t="s">
        <v>62</v>
      </c>
      <c r="C1407" s="5" t="s">
        <v>63</v>
      </c>
      <c r="D1407" s="5" t="s">
        <v>17</v>
      </c>
      <c r="E1407" s="5">
        <v>60</v>
      </c>
      <c r="F1407" s="6">
        <v>1428.57</v>
      </c>
    </row>
    <row r="1408" spans="1:6">
      <c r="A1408" s="4">
        <v>2017</v>
      </c>
      <c r="B1408" s="5" t="s">
        <v>62</v>
      </c>
      <c r="C1408" s="5" t="s">
        <v>63</v>
      </c>
      <c r="D1408" s="5" t="s">
        <v>18</v>
      </c>
      <c r="E1408" s="5">
        <v>14290</v>
      </c>
      <c r="F1408" s="6">
        <v>556.20000000000005</v>
      </c>
    </row>
    <row r="1409" spans="1:6">
      <c r="A1409" s="4">
        <v>2008</v>
      </c>
      <c r="B1409" s="5" t="s">
        <v>62</v>
      </c>
      <c r="C1409" s="5" t="s">
        <v>64</v>
      </c>
      <c r="D1409" s="5" t="s">
        <v>15</v>
      </c>
      <c r="E1409" s="5">
        <v>167390</v>
      </c>
      <c r="F1409" s="6">
        <v>1961.56</v>
      </c>
    </row>
    <row r="1410" spans="1:6">
      <c r="A1410" s="4">
        <v>2008</v>
      </c>
      <c r="B1410" s="5" t="s">
        <v>62</v>
      </c>
      <c r="C1410" s="5" t="s">
        <v>64</v>
      </c>
      <c r="D1410" s="5" t="s">
        <v>16</v>
      </c>
      <c r="E1410" s="5">
        <v>15560</v>
      </c>
      <c r="F1410" s="6">
        <v>3171.54</v>
      </c>
    </row>
    <row r="1411" spans="1:6">
      <c r="A1411" s="4">
        <v>2008</v>
      </c>
      <c r="B1411" s="5" t="s">
        <v>62</v>
      </c>
      <c r="C1411" s="5" t="s">
        <v>64</v>
      </c>
      <c r="D1411" s="5" t="s">
        <v>17</v>
      </c>
      <c r="E1411" s="5">
        <v>160</v>
      </c>
      <c r="F1411" s="6">
        <v>1727.27</v>
      </c>
    </row>
    <row r="1412" spans="1:6">
      <c r="A1412" s="4">
        <v>2008</v>
      </c>
      <c r="B1412" s="5" t="s">
        <v>62</v>
      </c>
      <c r="C1412" s="5" t="s">
        <v>64</v>
      </c>
      <c r="D1412" s="5" t="s">
        <v>18</v>
      </c>
      <c r="E1412" s="5">
        <v>3600</v>
      </c>
      <c r="F1412" s="6">
        <v>183.33</v>
      </c>
    </row>
    <row r="1413" spans="1:6">
      <c r="A1413" s="4">
        <v>2009</v>
      </c>
      <c r="B1413" s="5" t="s">
        <v>62</v>
      </c>
      <c r="C1413" s="5" t="s">
        <v>64</v>
      </c>
      <c r="D1413" s="5" t="s">
        <v>15</v>
      </c>
      <c r="E1413" s="5">
        <v>122530</v>
      </c>
      <c r="F1413" s="6">
        <v>1576.41</v>
      </c>
    </row>
    <row r="1414" spans="1:6">
      <c r="A1414" s="4">
        <v>2009</v>
      </c>
      <c r="B1414" s="5" t="s">
        <v>62</v>
      </c>
      <c r="C1414" s="5" t="s">
        <v>64</v>
      </c>
      <c r="D1414" s="5" t="s">
        <v>16</v>
      </c>
      <c r="E1414" s="5">
        <v>15720</v>
      </c>
      <c r="F1414" s="6">
        <v>3426.03</v>
      </c>
    </row>
    <row r="1415" spans="1:6">
      <c r="A1415" s="4">
        <v>2009</v>
      </c>
      <c r="B1415" s="5" t="s">
        <v>62</v>
      </c>
      <c r="C1415" s="5" t="s">
        <v>64</v>
      </c>
      <c r="D1415" s="5" t="s">
        <v>17</v>
      </c>
      <c r="E1415" s="5">
        <v>180</v>
      </c>
      <c r="F1415" s="6">
        <v>1638.89</v>
      </c>
    </row>
    <row r="1416" spans="1:6">
      <c r="A1416" s="4">
        <v>2009</v>
      </c>
      <c r="B1416" s="5" t="s">
        <v>62</v>
      </c>
      <c r="C1416" s="5" t="s">
        <v>64</v>
      </c>
      <c r="D1416" s="5" t="s">
        <v>18</v>
      </c>
      <c r="E1416" s="5">
        <v>5110</v>
      </c>
      <c r="F1416" s="6">
        <v>326.14999999999998</v>
      </c>
    </row>
    <row r="1417" spans="1:6">
      <c r="A1417" s="4">
        <v>2010</v>
      </c>
      <c r="B1417" s="5" t="s">
        <v>62</v>
      </c>
      <c r="C1417" s="5" t="s">
        <v>64</v>
      </c>
      <c r="D1417" s="5" t="s">
        <v>15</v>
      </c>
      <c r="E1417" s="5">
        <v>184320</v>
      </c>
      <c r="F1417" s="6">
        <v>2040.45</v>
      </c>
    </row>
    <row r="1418" spans="1:6">
      <c r="A1418" s="4">
        <v>2010</v>
      </c>
      <c r="B1418" s="5" t="s">
        <v>62</v>
      </c>
      <c r="C1418" s="5" t="s">
        <v>64</v>
      </c>
      <c r="D1418" s="5" t="s">
        <v>16</v>
      </c>
      <c r="E1418" s="5">
        <v>16260</v>
      </c>
      <c r="F1418" s="6">
        <v>3255.15</v>
      </c>
    </row>
    <row r="1419" spans="1:6">
      <c r="A1419" s="4">
        <v>2010</v>
      </c>
      <c r="B1419" s="5" t="s">
        <v>62</v>
      </c>
      <c r="C1419" s="5" t="s">
        <v>64</v>
      </c>
      <c r="D1419" s="5" t="s">
        <v>17</v>
      </c>
      <c r="E1419" s="5">
        <v>180</v>
      </c>
      <c r="F1419" s="6">
        <v>1666.67</v>
      </c>
    </row>
    <row r="1420" spans="1:6">
      <c r="A1420" s="4">
        <v>2010</v>
      </c>
      <c r="B1420" s="5" t="s">
        <v>62</v>
      </c>
      <c r="C1420" s="5" t="s">
        <v>64</v>
      </c>
      <c r="D1420" s="5" t="s">
        <v>18</v>
      </c>
      <c r="E1420" s="5">
        <v>6840</v>
      </c>
      <c r="F1420" s="6">
        <v>195.91</v>
      </c>
    </row>
    <row r="1421" spans="1:6">
      <c r="A1421" s="4">
        <v>2011</v>
      </c>
      <c r="B1421" s="5" t="s">
        <v>62</v>
      </c>
      <c r="C1421" s="5" t="s">
        <v>64</v>
      </c>
      <c r="D1421" s="5" t="s">
        <v>15</v>
      </c>
      <c r="E1421" s="5">
        <v>174410</v>
      </c>
      <c r="F1421" s="6">
        <v>1740.86</v>
      </c>
    </row>
    <row r="1422" spans="1:6">
      <c r="A1422" s="4">
        <v>2011</v>
      </c>
      <c r="B1422" s="5" t="s">
        <v>62</v>
      </c>
      <c r="C1422" s="5" t="s">
        <v>64</v>
      </c>
      <c r="D1422" s="5" t="s">
        <v>16</v>
      </c>
      <c r="E1422" s="5">
        <v>17800</v>
      </c>
      <c r="F1422" s="6">
        <v>4475.28</v>
      </c>
    </row>
    <row r="1423" spans="1:6">
      <c r="A1423" s="4">
        <v>2011</v>
      </c>
      <c r="B1423" s="5" t="s">
        <v>62</v>
      </c>
      <c r="C1423" s="5" t="s">
        <v>64</v>
      </c>
      <c r="D1423" s="5" t="s">
        <v>17</v>
      </c>
      <c r="E1423" s="5">
        <v>200</v>
      </c>
      <c r="F1423" s="6">
        <v>1487.18</v>
      </c>
    </row>
    <row r="1424" spans="1:6">
      <c r="A1424" s="4">
        <v>2011</v>
      </c>
      <c r="B1424" s="5" t="s">
        <v>62</v>
      </c>
      <c r="C1424" s="5" t="s">
        <v>64</v>
      </c>
      <c r="D1424" s="5" t="s">
        <v>18</v>
      </c>
      <c r="E1424" s="5">
        <v>7250</v>
      </c>
      <c r="F1424" s="6">
        <v>255.69</v>
      </c>
    </row>
    <row r="1425" spans="1:6">
      <c r="A1425" s="4">
        <v>2012</v>
      </c>
      <c r="B1425" s="5" t="s">
        <v>62</v>
      </c>
      <c r="C1425" s="5" t="s">
        <v>64</v>
      </c>
      <c r="D1425" s="5" t="s">
        <v>15</v>
      </c>
      <c r="E1425" s="5">
        <v>166650</v>
      </c>
      <c r="F1425" s="6">
        <v>1873.71</v>
      </c>
    </row>
    <row r="1426" spans="1:6">
      <c r="A1426" s="4">
        <v>2012</v>
      </c>
      <c r="B1426" s="5" t="s">
        <v>62</v>
      </c>
      <c r="C1426" s="5" t="s">
        <v>64</v>
      </c>
      <c r="D1426" s="5" t="s">
        <v>16</v>
      </c>
      <c r="E1426" s="5">
        <v>17520</v>
      </c>
      <c r="F1426" s="6">
        <v>3889.52</v>
      </c>
    </row>
    <row r="1427" spans="1:6">
      <c r="A1427" s="4">
        <v>2012</v>
      </c>
      <c r="B1427" s="5" t="s">
        <v>62</v>
      </c>
      <c r="C1427" s="5" t="s">
        <v>64</v>
      </c>
      <c r="D1427" s="5" t="s">
        <v>17</v>
      </c>
      <c r="E1427" s="5">
        <v>160</v>
      </c>
      <c r="F1427" s="6">
        <v>1878.79</v>
      </c>
    </row>
    <row r="1428" spans="1:6">
      <c r="A1428" s="4">
        <v>2012</v>
      </c>
      <c r="B1428" s="5" t="s">
        <v>62</v>
      </c>
      <c r="C1428" s="5" t="s">
        <v>64</v>
      </c>
      <c r="D1428" s="5" t="s">
        <v>18</v>
      </c>
      <c r="E1428" s="5">
        <v>10340</v>
      </c>
      <c r="F1428" s="6">
        <v>408.12</v>
      </c>
    </row>
    <row r="1429" spans="1:6">
      <c r="A1429" s="4">
        <v>2013</v>
      </c>
      <c r="B1429" s="5" t="s">
        <v>62</v>
      </c>
      <c r="C1429" s="5" t="s">
        <v>64</v>
      </c>
      <c r="D1429" s="5" t="s">
        <v>15</v>
      </c>
      <c r="E1429" s="5">
        <v>163790</v>
      </c>
      <c r="F1429" s="6">
        <v>2015.54</v>
      </c>
    </row>
    <row r="1430" spans="1:6">
      <c r="A1430" s="4">
        <v>2013</v>
      </c>
      <c r="B1430" s="5" t="s">
        <v>62</v>
      </c>
      <c r="C1430" s="5" t="s">
        <v>64</v>
      </c>
      <c r="D1430" s="5" t="s">
        <v>16</v>
      </c>
      <c r="E1430" s="5">
        <v>21570</v>
      </c>
      <c r="F1430" s="6">
        <v>3726.3</v>
      </c>
    </row>
    <row r="1431" spans="1:6">
      <c r="A1431" s="4">
        <v>2013</v>
      </c>
      <c r="B1431" s="5" t="s">
        <v>62</v>
      </c>
      <c r="C1431" s="5" t="s">
        <v>64</v>
      </c>
      <c r="D1431" s="5" t="s">
        <v>17</v>
      </c>
      <c r="E1431" s="5">
        <v>340</v>
      </c>
      <c r="F1431" s="6">
        <v>1927.54</v>
      </c>
    </row>
    <row r="1432" spans="1:6">
      <c r="A1432" s="4">
        <v>2013</v>
      </c>
      <c r="B1432" s="5" t="s">
        <v>62</v>
      </c>
      <c r="C1432" s="5" t="s">
        <v>64</v>
      </c>
      <c r="D1432" s="5" t="s">
        <v>18</v>
      </c>
      <c r="E1432" s="5">
        <v>10450</v>
      </c>
      <c r="F1432" s="6">
        <v>371.77</v>
      </c>
    </row>
    <row r="1433" spans="1:6">
      <c r="A1433" s="4">
        <v>2014</v>
      </c>
      <c r="B1433" s="5" t="s">
        <v>62</v>
      </c>
      <c r="C1433" s="5" t="s">
        <v>64</v>
      </c>
      <c r="D1433" s="5" t="s">
        <v>15</v>
      </c>
      <c r="E1433" s="5">
        <v>167720</v>
      </c>
      <c r="F1433" s="6">
        <v>2049.37</v>
      </c>
    </row>
    <row r="1434" spans="1:6">
      <c r="A1434" s="4">
        <v>2014</v>
      </c>
      <c r="B1434" s="5" t="s">
        <v>62</v>
      </c>
      <c r="C1434" s="5" t="s">
        <v>64</v>
      </c>
      <c r="D1434" s="5" t="s">
        <v>16</v>
      </c>
      <c r="E1434" s="5">
        <v>22670</v>
      </c>
      <c r="F1434" s="6">
        <v>4349.0600000000004</v>
      </c>
    </row>
    <row r="1435" spans="1:6">
      <c r="A1435" s="4">
        <v>2014</v>
      </c>
      <c r="B1435" s="5" t="s">
        <v>62</v>
      </c>
      <c r="C1435" s="5" t="s">
        <v>64</v>
      </c>
      <c r="D1435" s="5" t="s">
        <v>17</v>
      </c>
      <c r="E1435" s="5">
        <v>210</v>
      </c>
      <c r="F1435" s="6">
        <v>1902.44</v>
      </c>
    </row>
    <row r="1436" spans="1:6">
      <c r="A1436" s="4">
        <v>2014</v>
      </c>
      <c r="B1436" s="5" t="s">
        <v>62</v>
      </c>
      <c r="C1436" s="5" t="s">
        <v>64</v>
      </c>
      <c r="D1436" s="5" t="s">
        <v>18</v>
      </c>
      <c r="E1436" s="5">
        <v>10690</v>
      </c>
      <c r="F1436" s="6">
        <v>524.32000000000005</v>
      </c>
    </row>
    <row r="1437" spans="1:6">
      <c r="A1437" s="4">
        <v>2015</v>
      </c>
      <c r="B1437" s="5" t="s">
        <v>62</v>
      </c>
      <c r="C1437" s="5" t="s">
        <v>64</v>
      </c>
      <c r="D1437" s="5" t="s">
        <v>15</v>
      </c>
      <c r="E1437" s="5">
        <v>170960</v>
      </c>
      <c r="F1437" s="6">
        <v>2438.59</v>
      </c>
    </row>
    <row r="1438" spans="1:6">
      <c r="A1438" s="4">
        <v>2015</v>
      </c>
      <c r="B1438" s="5" t="s">
        <v>62</v>
      </c>
      <c r="C1438" s="5" t="s">
        <v>64</v>
      </c>
      <c r="D1438" s="5" t="s">
        <v>16</v>
      </c>
      <c r="E1438" s="5">
        <v>23300</v>
      </c>
      <c r="F1438" s="6">
        <v>4796.09</v>
      </c>
    </row>
    <row r="1439" spans="1:6">
      <c r="A1439" s="4">
        <v>2015</v>
      </c>
      <c r="B1439" s="5" t="s">
        <v>62</v>
      </c>
      <c r="C1439" s="5" t="s">
        <v>64</v>
      </c>
      <c r="D1439" s="5" t="s">
        <v>17</v>
      </c>
      <c r="E1439" s="5">
        <v>160</v>
      </c>
      <c r="F1439" s="6">
        <v>1906.25</v>
      </c>
    </row>
    <row r="1440" spans="1:6">
      <c r="A1440" s="4">
        <v>2015</v>
      </c>
      <c r="B1440" s="5" t="s">
        <v>62</v>
      </c>
      <c r="C1440" s="5" t="s">
        <v>64</v>
      </c>
      <c r="D1440" s="5" t="s">
        <v>18</v>
      </c>
      <c r="E1440" s="5">
        <v>9920</v>
      </c>
      <c r="F1440" s="6">
        <v>366.43</v>
      </c>
    </row>
    <row r="1441" spans="1:6">
      <c r="A1441" s="4">
        <v>2016</v>
      </c>
      <c r="B1441" s="5" t="s">
        <v>62</v>
      </c>
      <c r="C1441" s="5" t="s">
        <v>64</v>
      </c>
      <c r="D1441" s="5" t="s">
        <v>15</v>
      </c>
      <c r="E1441" s="5">
        <v>172560</v>
      </c>
      <c r="F1441" s="6">
        <v>2531.46</v>
      </c>
    </row>
    <row r="1442" spans="1:6">
      <c r="A1442" s="4">
        <v>2016</v>
      </c>
      <c r="B1442" s="5" t="s">
        <v>62</v>
      </c>
      <c r="C1442" s="5" t="s">
        <v>64</v>
      </c>
      <c r="D1442" s="5" t="s">
        <v>16</v>
      </c>
      <c r="E1442" s="5">
        <v>24640</v>
      </c>
      <c r="F1442" s="6">
        <v>4819.62</v>
      </c>
    </row>
    <row r="1443" spans="1:6">
      <c r="A1443" s="4">
        <v>2016</v>
      </c>
      <c r="B1443" s="5" t="s">
        <v>62</v>
      </c>
      <c r="C1443" s="5" t="s">
        <v>64</v>
      </c>
      <c r="D1443" s="5" t="s">
        <v>17</v>
      </c>
      <c r="E1443" s="5">
        <v>110</v>
      </c>
      <c r="F1443" s="6">
        <v>1504.35</v>
      </c>
    </row>
    <row r="1444" spans="1:6">
      <c r="A1444" s="4">
        <v>2016</v>
      </c>
      <c r="B1444" s="5" t="s">
        <v>62</v>
      </c>
      <c r="C1444" s="5" t="s">
        <v>64</v>
      </c>
      <c r="D1444" s="5" t="s">
        <v>18</v>
      </c>
      <c r="E1444" s="5">
        <v>8970</v>
      </c>
      <c r="F1444" s="6">
        <v>351.73</v>
      </c>
    </row>
    <row r="1445" spans="1:6">
      <c r="A1445" s="4">
        <v>2017</v>
      </c>
      <c r="B1445" s="5" t="s">
        <v>62</v>
      </c>
      <c r="C1445" s="5" t="s">
        <v>64</v>
      </c>
      <c r="D1445" s="5" t="s">
        <v>15</v>
      </c>
      <c r="E1445" s="5">
        <v>173380</v>
      </c>
      <c r="F1445" s="6">
        <v>2429.4499999999998</v>
      </c>
    </row>
    <row r="1446" spans="1:6">
      <c r="A1446" s="4">
        <v>2017</v>
      </c>
      <c r="B1446" s="5" t="s">
        <v>62</v>
      </c>
      <c r="C1446" s="5" t="s">
        <v>64</v>
      </c>
      <c r="D1446" s="5" t="s">
        <v>16</v>
      </c>
      <c r="E1446" s="5">
        <v>25820</v>
      </c>
      <c r="F1446" s="6">
        <v>5624.04</v>
      </c>
    </row>
    <row r="1447" spans="1:6">
      <c r="A1447" s="4">
        <v>2017</v>
      </c>
      <c r="B1447" s="5" t="s">
        <v>62</v>
      </c>
      <c r="C1447" s="5" t="s">
        <v>64</v>
      </c>
      <c r="D1447" s="5" t="s">
        <v>17</v>
      </c>
      <c r="E1447" s="5">
        <v>130</v>
      </c>
      <c r="F1447" s="6">
        <v>1427.48</v>
      </c>
    </row>
    <row r="1448" spans="1:6">
      <c r="A1448" s="4">
        <v>2017</v>
      </c>
      <c r="B1448" s="5" t="s">
        <v>62</v>
      </c>
      <c r="C1448" s="5" t="s">
        <v>64</v>
      </c>
      <c r="D1448" s="5" t="s">
        <v>18</v>
      </c>
      <c r="E1448" s="5">
        <v>8290</v>
      </c>
      <c r="F1448" s="6">
        <v>407.71</v>
      </c>
    </row>
    <row r="1449" spans="1:6">
      <c r="A1449" s="4">
        <v>2008</v>
      </c>
      <c r="B1449" s="5" t="s">
        <v>62</v>
      </c>
      <c r="C1449" s="5" t="s">
        <v>65</v>
      </c>
      <c r="D1449" s="5" t="s">
        <v>15</v>
      </c>
      <c r="E1449" s="5">
        <v>410090</v>
      </c>
      <c r="F1449" s="6">
        <v>3690.07</v>
      </c>
    </row>
    <row r="1450" spans="1:6">
      <c r="A1450" s="4">
        <v>2008</v>
      </c>
      <c r="B1450" s="5" t="s">
        <v>62</v>
      </c>
      <c r="C1450" s="5" t="s">
        <v>65</v>
      </c>
      <c r="D1450" s="5" t="s">
        <v>16</v>
      </c>
      <c r="E1450" s="5">
        <v>8180</v>
      </c>
      <c r="F1450" s="6">
        <v>6633.25</v>
      </c>
    </row>
    <row r="1451" spans="1:6">
      <c r="A1451" s="4">
        <v>2008</v>
      </c>
      <c r="B1451" s="5" t="s">
        <v>62</v>
      </c>
      <c r="C1451" s="5" t="s">
        <v>65</v>
      </c>
      <c r="D1451" s="5" t="s">
        <v>17</v>
      </c>
      <c r="E1451" s="5">
        <v>730</v>
      </c>
      <c r="F1451" s="6">
        <v>1739.73</v>
      </c>
    </row>
    <row r="1452" spans="1:6">
      <c r="A1452" s="4">
        <v>2008</v>
      </c>
      <c r="B1452" s="5" t="s">
        <v>62</v>
      </c>
      <c r="C1452" s="5" t="s">
        <v>65</v>
      </c>
      <c r="D1452" s="5" t="s">
        <v>18</v>
      </c>
      <c r="E1452" s="5">
        <v>7430</v>
      </c>
      <c r="F1452" s="6">
        <v>324.36</v>
      </c>
    </row>
    <row r="1453" spans="1:6">
      <c r="A1453" s="4">
        <v>2009</v>
      </c>
      <c r="B1453" s="5" t="s">
        <v>62</v>
      </c>
      <c r="C1453" s="5" t="s">
        <v>65</v>
      </c>
      <c r="D1453" s="5" t="s">
        <v>15</v>
      </c>
      <c r="E1453" s="5">
        <v>306580</v>
      </c>
      <c r="F1453" s="6">
        <v>3500.23</v>
      </c>
    </row>
    <row r="1454" spans="1:6">
      <c r="A1454" s="4">
        <v>2009</v>
      </c>
      <c r="B1454" s="5" t="s">
        <v>62</v>
      </c>
      <c r="C1454" s="5" t="s">
        <v>65</v>
      </c>
      <c r="D1454" s="5" t="s">
        <v>16</v>
      </c>
      <c r="E1454" s="5">
        <v>8990</v>
      </c>
      <c r="F1454" s="6">
        <v>7048.94</v>
      </c>
    </row>
    <row r="1455" spans="1:6">
      <c r="A1455" s="4">
        <v>2009</v>
      </c>
      <c r="B1455" s="5" t="s">
        <v>62</v>
      </c>
      <c r="C1455" s="5" t="s">
        <v>65</v>
      </c>
      <c r="D1455" s="5" t="s">
        <v>17</v>
      </c>
      <c r="E1455" s="5">
        <v>500</v>
      </c>
      <c r="F1455" s="6">
        <v>1640</v>
      </c>
    </row>
    <row r="1456" spans="1:6">
      <c r="A1456" s="4">
        <v>2009</v>
      </c>
      <c r="B1456" s="5" t="s">
        <v>62</v>
      </c>
      <c r="C1456" s="5" t="s">
        <v>65</v>
      </c>
      <c r="D1456" s="5" t="s">
        <v>18</v>
      </c>
      <c r="E1456" s="5">
        <v>6850</v>
      </c>
      <c r="F1456" s="6">
        <v>487.59</v>
      </c>
    </row>
    <row r="1457" spans="1:6">
      <c r="A1457" s="4">
        <v>2010</v>
      </c>
      <c r="B1457" s="5" t="s">
        <v>62</v>
      </c>
      <c r="C1457" s="5" t="s">
        <v>65</v>
      </c>
      <c r="D1457" s="5" t="s">
        <v>15</v>
      </c>
      <c r="E1457" s="5">
        <v>410530</v>
      </c>
      <c r="F1457" s="6">
        <v>3306.99</v>
      </c>
    </row>
    <row r="1458" spans="1:6">
      <c r="A1458" s="4">
        <v>2010</v>
      </c>
      <c r="B1458" s="5" t="s">
        <v>62</v>
      </c>
      <c r="C1458" s="5" t="s">
        <v>65</v>
      </c>
      <c r="D1458" s="5" t="s">
        <v>16</v>
      </c>
      <c r="E1458" s="5">
        <v>7930</v>
      </c>
      <c r="F1458" s="6">
        <v>7074.4</v>
      </c>
    </row>
    <row r="1459" spans="1:6">
      <c r="A1459" s="4">
        <v>2010</v>
      </c>
      <c r="B1459" s="5" t="s">
        <v>62</v>
      </c>
      <c r="C1459" s="5" t="s">
        <v>65</v>
      </c>
      <c r="D1459" s="5" t="s">
        <v>17</v>
      </c>
      <c r="E1459" s="5">
        <v>320</v>
      </c>
      <c r="F1459" s="6">
        <v>1656.25</v>
      </c>
    </row>
    <row r="1460" spans="1:6">
      <c r="A1460" s="4">
        <v>2010</v>
      </c>
      <c r="B1460" s="5" t="s">
        <v>62</v>
      </c>
      <c r="C1460" s="5" t="s">
        <v>65</v>
      </c>
      <c r="D1460" s="5" t="s">
        <v>18</v>
      </c>
      <c r="E1460" s="5">
        <v>12110</v>
      </c>
      <c r="F1460" s="6">
        <v>302.23</v>
      </c>
    </row>
    <row r="1461" spans="1:6">
      <c r="A1461" s="4">
        <v>2011</v>
      </c>
      <c r="B1461" s="5" t="s">
        <v>62</v>
      </c>
      <c r="C1461" s="5" t="s">
        <v>65</v>
      </c>
      <c r="D1461" s="5" t="s">
        <v>15</v>
      </c>
      <c r="E1461" s="5">
        <v>337090</v>
      </c>
      <c r="F1461" s="6">
        <v>3491.14</v>
      </c>
    </row>
    <row r="1462" spans="1:6">
      <c r="A1462" s="4">
        <v>2011</v>
      </c>
      <c r="B1462" s="5" t="s">
        <v>62</v>
      </c>
      <c r="C1462" s="5" t="s">
        <v>65</v>
      </c>
      <c r="D1462" s="5" t="s">
        <v>16</v>
      </c>
      <c r="E1462" s="5">
        <v>8540</v>
      </c>
      <c r="F1462" s="6">
        <v>6526.93</v>
      </c>
    </row>
    <row r="1463" spans="1:6">
      <c r="A1463" s="4">
        <v>2011</v>
      </c>
      <c r="B1463" s="5" t="s">
        <v>62</v>
      </c>
      <c r="C1463" s="5" t="s">
        <v>65</v>
      </c>
      <c r="D1463" s="5" t="s">
        <v>17</v>
      </c>
      <c r="E1463" s="5">
        <v>90</v>
      </c>
      <c r="F1463" s="6">
        <v>1555.56</v>
      </c>
    </row>
    <row r="1464" spans="1:6">
      <c r="A1464" s="4">
        <v>2011</v>
      </c>
      <c r="B1464" s="5" t="s">
        <v>62</v>
      </c>
      <c r="C1464" s="5" t="s">
        <v>65</v>
      </c>
      <c r="D1464" s="5" t="s">
        <v>18</v>
      </c>
      <c r="E1464" s="5">
        <v>13150</v>
      </c>
      <c r="F1464" s="6">
        <v>257.02999999999997</v>
      </c>
    </row>
    <row r="1465" spans="1:6">
      <c r="A1465" s="4">
        <v>2012</v>
      </c>
      <c r="B1465" s="5" t="s">
        <v>62</v>
      </c>
      <c r="C1465" s="5" t="s">
        <v>65</v>
      </c>
      <c r="D1465" s="5" t="s">
        <v>15</v>
      </c>
      <c r="E1465" s="5">
        <v>401060</v>
      </c>
      <c r="F1465" s="6">
        <v>2747.49</v>
      </c>
    </row>
    <row r="1466" spans="1:6">
      <c r="A1466" s="4">
        <v>2012</v>
      </c>
      <c r="B1466" s="5" t="s">
        <v>62</v>
      </c>
      <c r="C1466" s="5" t="s">
        <v>65</v>
      </c>
      <c r="D1466" s="5" t="s">
        <v>16</v>
      </c>
      <c r="E1466" s="5">
        <v>9980</v>
      </c>
      <c r="F1466" s="6">
        <v>7374.75</v>
      </c>
    </row>
    <row r="1467" spans="1:6">
      <c r="A1467" s="4">
        <v>2012</v>
      </c>
      <c r="B1467" s="5" t="s">
        <v>62</v>
      </c>
      <c r="C1467" s="5" t="s">
        <v>65</v>
      </c>
      <c r="D1467" s="5" t="s">
        <v>17</v>
      </c>
      <c r="E1467" s="5">
        <v>120</v>
      </c>
      <c r="F1467" s="6">
        <v>1916.67</v>
      </c>
    </row>
    <row r="1468" spans="1:6">
      <c r="A1468" s="4">
        <v>2012</v>
      </c>
      <c r="B1468" s="5" t="s">
        <v>62</v>
      </c>
      <c r="C1468" s="5" t="s">
        <v>65</v>
      </c>
      <c r="D1468" s="5" t="s">
        <v>18</v>
      </c>
      <c r="E1468" s="5">
        <v>16850</v>
      </c>
      <c r="F1468" s="6">
        <v>328.19</v>
      </c>
    </row>
    <row r="1469" spans="1:6">
      <c r="A1469" s="4">
        <v>2013</v>
      </c>
      <c r="B1469" s="5" t="s">
        <v>62</v>
      </c>
      <c r="C1469" s="5" t="s">
        <v>65</v>
      </c>
      <c r="D1469" s="5" t="s">
        <v>15</v>
      </c>
      <c r="E1469" s="5">
        <v>404680</v>
      </c>
      <c r="F1469" s="6">
        <v>2994.24</v>
      </c>
    </row>
    <row r="1470" spans="1:6">
      <c r="A1470" s="4">
        <v>2013</v>
      </c>
      <c r="B1470" s="5" t="s">
        <v>62</v>
      </c>
      <c r="C1470" s="5" t="s">
        <v>65</v>
      </c>
      <c r="D1470" s="5" t="s">
        <v>16</v>
      </c>
      <c r="E1470" s="5">
        <v>11200</v>
      </c>
      <c r="F1470" s="6">
        <v>8367.86</v>
      </c>
    </row>
    <row r="1471" spans="1:6">
      <c r="A1471" s="4">
        <v>2013</v>
      </c>
      <c r="B1471" s="5" t="s">
        <v>62</v>
      </c>
      <c r="C1471" s="5" t="s">
        <v>65</v>
      </c>
      <c r="D1471" s="5" t="s">
        <v>17</v>
      </c>
      <c r="E1471" s="5">
        <v>130</v>
      </c>
      <c r="F1471" s="6">
        <v>2000</v>
      </c>
    </row>
    <row r="1472" spans="1:6">
      <c r="A1472" s="4">
        <v>2013</v>
      </c>
      <c r="B1472" s="5" t="s">
        <v>62</v>
      </c>
      <c r="C1472" s="5" t="s">
        <v>65</v>
      </c>
      <c r="D1472" s="5" t="s">
        <v>18</v>
      </c>
      <c r="E1472" s="5">
        <v>21780</v>
      </c>
      <c r="F1472" s="6">
        <v>204.32</v>
      </c>
    </row>
    <row r="1473" spans="1:6">
      <c r="A1473" s="4">
        <v>2014</v>
      </c>
      <c r="B1473" s="5" t="s">
        <v>62</v>
      </c>
      <c r="C1473" s="5" t="s">
        <v>65</v>
      </c>
      <c r="D1473" s="5" t="s">
        <v>15</v>
      </c>
      <c r="E1473" s="5">
        <v>394120</v>
      </c>
      <c r="F1473" s="6">
        <v>3966.38</v>
      </c>
    </row>
    <row r="1474" spans="1:6">
      <c r="A1474" s="4">
        <v>2014</v>
      </c>
      <c r="B1474" s="5" t="s">
        <v>62</v>
      </c>
      <c r="C1474" s="5" t="s">
        <v>65</v>
      </c>
      <c r="D1474" s="5" t="s">
        <v>16</v>
      </c>
      <c r="E1474" s="5">
        <v>12910</v>
      </c>
      <c r="F1474" s="6">
        <v>7804.8</v>
      </c>
    </row>
    <row r="1475" spans="1:6">
      <c r="A1475" s="4">
        <v>2014</v>
      </c>
      <c r="B1475" s="5" t="s">
        <v>62</v>
      </c>
      <c r="C1475" s="5" t="s">
        <v>65</v>
      </c>
      <c r="D1475" s="5" t="s">
        <v>17</v>
      </c>
      <c r="E1475" s="5">
        <v>100</v>
      </c>
      <c r="F1475" s="6">
        <v>1900</v>
      </c>
    </row>
    <row r="1476" spans="1:6">
      <c r="A1476" s="4">
        <v>2014</v>
      </c>
      <c r="B1476" s="5" t="s">
        <v>62</v>
      </c>
      <c r="C1476" s="5" t="s">
        <v>65</v>
      </c>
      <c r="D1476" s="5" t="s">
        <v>18</v>
      </c>
      <c r="E1476" s="5">
        <v>22430</v>
      </c>
      <c r="F1476" s="6">
        <v>382.08</v>
      </c>
    </row>
    <row r="1477" spans="1:6">
      <c r="A1477" s="4">
        <v>2015</v>
      </c>
      <c r="B1477" s="5" t="s">
        <v>62</v>
      </c>
      <c r="C1477" s="5" t="s">
        <v>65</v>
      </c>
      <c r="D1477" s="5" t="s">
        <v>15</v>
      </c>
      <c r="E1477" s="5">
        <v>381740</v>
      </c>
      <c r="F1477" s="6">
        <v>3786.79</v>
      </c>
    </row>
    <row r="1478" spans="1:6">
      <c r="A1478" s="4">
        <v>2015</v>
      </c>
      <c r="B1478" s="5" t="s">
        <v>62</v>
      </c>
      <c r="C1478" s="5" t="s">
        <v>65</v>
      </c>
      <c r="D1478" s="5" t="s">
        <v>16</v>
      </c>
      <c r="E1478" s="5">
        <v>11120</v>
      </c>
      <c r="F1478" s="6">
        <v>9333.6299999999992</v>
      </c>
    </row>
    <row r="1479" spans="1:6">
      <c r="A1479" s="4">
        <v>2015</v>
      </c>
      <c r="B1479" s="5" t="s">
        <v>62</v>
      </c>
      <c r="C1479" s="5" t="s">
        <v>65</v>
      </c>
      <c r="D1479" s="5" t="s">
        <v>17</v>
      </c>
      <c r="E1479" s="5">
        <v>220</v>
      </c>
      <c r="F1479" s="6">
        <v>1863.64</v>
      </c>
    </row>
    <row r="1480" spans="1:6">
      <c r="A1480" s="4">
        <v>2015</v>
      </c>
      <c r="B1480" s="5" t="s">
        <v>62</v>
      </c>
      <c r="C1480" s="5" t="s">
        <v>65</v>
      </c>
      <c r="D1480" s="5" t="s">
        <v>18</v>
      </c>
      <c r="E1480" s="5">
        <v>20570</v>
      </c>
      <c r="F1480" s="6">
        <v>526.49</v>
      </c>
    </row>
    <row r="1481" spans="1:6">
      <c r="A1481" s="4">
        <v>2016</v>
      </c>
      <c r="B1481" s="5" t="s">
        <v>62</v>
      </c>
      <c r="C1481" s="5" t="s">
        <v>65</v>
      </c>
      <c r="D1481" s="5" t="s">
        <v>15</v>
      </c>
      <c r="E1481" s="5">
        <v>383960</v>
      </c>
      <c r="F1481" s="6">
        <v>4237.51</v>
      </c>
    </row>
    <row r="1482" spans="1:6">
      <c r="A1482" s="4">
        <v>2016</v>
      </c>
      <c r="B1482" s="5" t="s">
        <v>62</v>
      </c>
      <c r="C1482" s="5" t="s">
        <v>65</v>
      </c>
      <c r="D1482" s="5" t="s">
        <v>16</v>
      </c>
      <c r="E1482" s="5">
        <v>10220</v>
      </c>
      <c r="F1482" s="6">
        <v>8478.67</v>
      </c>
    </row>
    <row r="1483" spans="1:6">
      <c r="A1483" s="4">
        <v>2016</v>
      </c>
      <c r="B1483" s="5" t="s">
        <v>62</v>
      </c>
      <c r="C1483" s="5" t="s">
        <v>65</v>
      </c>
      <c r="D1483" s="5" t="s">
        <v>17</v>
      </c>
      <c r="E1483" s="5">
        <v>1500</v>
      </c>
      <c r="F1483" s="6">
        <v>1504.99</v>
      </c>
    </row>
    <row r="1484" spans="1:6">
      <c r="A1484" s="4">
        <v>2016</v>
      </c>
      <c r="B1484" s="5" t="s">
        <v>62</v>
      </c>
      <c r="C1484" s="5" t="s">
        <v>65</v>
      </c>
      <c r="D1484" s="5" t="s">
        <v>18</v>
      </c>
      <c r="E1484" s="5">
        <v>12740</v>
      </c>
      <c r="F1484" s="6">
        <v>476.65</v>
      </c>
    </row>
    <row r="1485" spans="1:6">
      <c r="A1485" s="4">
        <v>2017</v>
      </c>
      <c r="B1485" s="5" t="s">
        <v>62</v>
      </c>
      <c r="C1485" s="5" t="s">
        <v>65</v>
      </c>
      <c r="D1485" s="5" t="s">
        <v>15</v>
      </c>
      <c r="E1485" s="5">
        <v>386540</v>
      </c>
      <c r="F1485" s="6">
        <v>4327.6099999999997</v>
      </c>
    </row>
    <row r="1486" spans="1:6">
      <c r="A1486" s="4">
        <v>2017</v>
      </c>
      <c r="B1486" s="5" t="s">
        <v>62</v>
      </c>
      <c r="C1486" s="5" t="s">
        <v>65</v>
      </c>
      <c r="D1486" s="5" t="s">
        <v>16</v>
      </c>
      <c r="E1486" s="5">
        <v>11800</v>
      </c>
      <c r="F1486" s="6">
        <v>9450.7999999999993</v>
      </c>
    </row>
    <row r="1487" spans="1:6">
      <c r="A1487" s="4">
        <v>2017</v>
      </c>
      <c r="B1487" s="5" t="s">
        <v>62</v>
      </c>
      <c r="C1487" s="5" t="s">
        <v>65</v>
      </c>
      <c r="D1487" s="5" t="s">
        <v>17</v>
      </c>
      <c r="E1487" s="5">
        <v>1810</v>
      </c>
      <c r="F1487" s="6">
        <v>1430.78</v>
      </c>
    </row>
    <row r="1488" spans="1:6">
      <c r="A1488" s="4">
        <v>2017</v>
      </c>
      <c r="B1488" s="5" t="s">
        <v>62</v>
      </c>
      <c r="C1488" s="5" t="s">
        <v>65</v>
      </c>
      <c r="D1488" s="5" t="s">
        <v>18</v>
      </c>
      <c r="E1488" s="5">
        <v>16360</v>
      </c>
      <c r="F1488" s="6">
        <v>393.13</v>
      </c>
    </row>
    <row r="1489" spans="1:6">
      <c r="A1489" s="4">
        <v>2008</v>
      </c>
      <c r="B1489" s="5" t="s">
        <v>62</v>
      </c>
      <c r="C1489" s="5" t="s">
        <v>66</v>
      </c>
      <c r="D1489" s="5" t="s">
        <v>15</v>
      </c>
      <c r="E1489" s="5">
        <v>450460</v>
      </c>
      <c r="F1489" s="6">
        <v>3552.77</v>
      </c>
    </row>
    <row r="1490" spans="1:6">
      <c r="A1490" s="4">
        <v>2008</v>
      </c>
      <c r="B1490" s="5" t="s">
        <v>62</v>
      </c>
      <c r="C1490" s="5" t="s">
        <v>66</v>
      </c>
      <c r="D1490" s="5" t="s">
        <v>16</v>
      </c>
      <c r="E1490" s="5">
        <v>48100</v>
      </c>
      <c r="F1490" s="6">
        <v>7871.1</v>
      </c>
    </row>
    <row r="1491" spans="1:6">
      <c r="A1491" s="4">
        <v>2008</v>
      </c>
      <c r="B1491" s="5" t="s">
        <v>62</v>
      </c>
      <c r="C1491" s="5" t="s">
        <v>66</v>
      </c>
      <c r="D1491" s="5" t="s">
        <v>18</v>
      </c>
      <c r="E1491" s="5">
        <v>3510</v>
      </c>
      <c r="F1491" s="6">
        <v>612.54</v>
      </c>
    </row>
    <row r="1492" spans="1:6">
      <c r="A1492" s="4">
        <v>2009</v>
      </c>
      <c r="B1492" s="5" t="s">
        <v>62</v>
      </c>
      <c r="C1492" s="5" t="s">
        <v>66</v>
      </c>
      <c r="D1492" s="5" t="s">
        <v>15</v>
      </c>
      <c r="E1492" s="5">
        <v>328580</v>
      </c>
      <c r="F1492" s="6">
        <v>3393.57</v>
      </c>
    </row>
    <row r="1493" spans="1:6">
      <c r="A1493" s="4">
        <v>2009</v>
      </c>
      <c r="B1493" s="5" t="s">
        <v>62</v>
      </c>
      <c r="C1493" s="5" t="s">
        <v>66</v>
      </c>
      <c r="D1493" s="5" t="s">
        <v>16</v>
      </c>
      <c r="E1493" s="5">
        <v>46880</v>
      </c>
      <c r="F1493" s="6">
        <v>6877.35</v>
      </c>
    </row>
    <row r="1494" spans="1:6">
      <c r="A1494" s="4">
        <v>2009</v>
      </c>
      <c r="B1494" s="5" t="s">
        <v>62</v>
      </c>
      <c r="C1494" s="5" t="s">
        <v>66</v>
      </c>
      <c r="D1494" s="5" t="s">
        <v>17</v>
      </c>
      <c r="E1494" s="5">
        <v>200</v>
      </c>
      <c r="F1494" s="6">
        <v>1650</v>
      </c>
    </row>
    <row r="1495" spans="1:6">
      <c r="A1495" s="4">
        <v>2009</v>
      </c>
      <c r="B1495" s="5" t="s">
        <v>62</v>
      </c>
      <c r="C1495" s="5" t="s">
        <v>66</v>
      </c>
      <c r="D1495" s="5" t="s">
        <v>18</v>
      </c>
      <c r="E1495" s="5">
        <v>2520</v>
      </c>
      <c r="F1495" s="6">
        <v>547.62</v>
      </c>
    </row>
    <row r="1496" spans="1:6">
      <c r="A1496" s="4">
        <v>2010</v>
      </c>
      <c r="B1496" s="5" t="s">
        <v>62</v>
      </c>
      <c r="C1496" s="5" t="s">
        <v>66</v>
      </c>
      <c r="D1496" s="5" t="s">
        <v>15</v>
      </c>
      <c r="E1496" s="5">
        <v>456520</v>
      </c>
      <c r="F1496" s="6">
        <v>3264.52</v>
      </c>
    </row>
    <row r="1497" spans="1:6">
      <c r="A1497" s="4">
        <v>2010</v>
      </c>
      <c r="B1497" s="5" t="s">
        <v>62</v>
      </c>
      <c r="C1497" s="5" t="s">
        <v>66</v>
      </c>
      <c r="D1497" s="5" t="s">
        <v>16</v>
      </c>
      <c r="E1497" s="5">
        <v>44680</v>
      </c>
      <c r="F1497" s="6">
        <v>6885.86</v>
      </c>
    </row>
    <row r="1498" spans="1:6">
      <c r="A1498" s="4">
        <v>2010</v>
      </c>
      <c r="B1498" s="5" t="s">
        <v>62</v>
      </c>
      <c r="C1498" s="5" t="s">
        <v>66</v>
      </c>
      <c r="D1498" s="5" t="s">
        <v>18</v>
      </c>
      <c r="E1498" s="5">
        <v>3960</v>
      </c>
      <c r="F1498" s="6">
        <v>386.36</v>
      </c>
    </row>
    <row r="1499" spans="1:6">
      <c r="A1499" s="4">
        <v>2011</v>
      </c>
      <c r="B1499" s="5" t="s">
        <v>62</v>
      </c>
      <c r="C1499" s="5" t="s">
        <v>66</v>
      </c>
      <c r="D1499" s="5" t="s">
        <v>15</v>
      </c>
      <c r="E1499" s="5">
        <v>363790</v>
      </c>
      <c r="F1499" s="6">
        <v>3596.77</v>
      </c>
    </row>
    <row r="1500" spans="1:6">
      <c r="A1500" s="4">
        <v>2011</v>
      </c>
      <c r="B1500" s="5" t="s">
        <v>62</v>
      </c>
      <c r="C1500" s="5" t="s">
        <v>66</v>
      </c>
      <c r="D1500" s="5" t="s">
        <v>16</v>
      </c>
      <c r="E1500" s="5">
        <v>48360</v>
      </c>
      <c r="F1500" s="6">
        <v>6712.99</v>
      </c>
    </row>
    <row r="1501" spans="1:6">
      <c r="A1501" s="4">
        <v>2011</v>
      </c>
      <c r="B1501" s="5" t="s">
        <v>62</v>
      </c>
      <c r="C1501" s="5" t="s">
        <v>66</v>
      </c>
      <c r="D1501" s="5" t="s">
        <v>18</v>
      </c>
      <c r="E1501" s="5">
        <v>5130</v>
      </c>
      <c r="F1501" s="6">
        <v>364.52</v>
      </c>
    </row>
    <row r="1502" spans="1:6">
      <c r="A1502" s="4">
        <v>2012</v>
      </c>
      <c r="B1502" s="5" t="s">
        <v>62</v>
      </c>
      <c r="C1502" s="5" t="s">
        <v>66</v>
      </c>
      <c r="D1502" s="5" t="s">
        <v>15</v>
      </c>
      <c r="E1502" s="5">
        <v>422510</v>
      </c>
      <c r="F1502" s="6">
        <v>3051.62</v>
      </c>
    </row>
    <row r="1503" spans="1:6">
      <c r="A1503" s="4">
        <v>2012</v>
      </c>
      <c r="B1503" s="5" t="s">
        <v>62</v>
      </c>
      <c r="C1503" s="5" t="s">
        <v>66</v>
      </c>
      <c r="D1503" s="5" t="s">
        <v>16</v>
      </c>
      <c r="E1503" s="5">
        <v>52870</v>
      </c>
      <c r="F1503" s="6">
        <v>5993.57</v>
      </c>
    </row>
    <row r="1504" spans="1:6">
      <c r="A1504" s="4">
        <v>2012</v>
      </c>
      <c r="B1504" s="5" t="s">
        <v>62</v>
      </c>
      <c r="C1504" s="5" t="s">
        <v>66</v>
      </c>
      <c r="D1504" s="5" t="s">
        <v>18</v>
      </c>
      <c r="E1504" s="5">
        <v>6430</v>
      </c>
      <c r="F1504" s="6">
        <v>573.87</v>
      </c>
    </row>
    <row r="1505" spans="1:6">
      <c r="A1505" s="4">
        <v>2013</v>
      </c>
      <c r="B1505" s="5" t="s">
        <v>62</v>
      </c>
      <c r="C1505" s="5" t="s">
        <v>66</v>
      </c>
      <c r="D1505" s="5" t="s">
        <v>15</v>
      </c>
      <c r="E1505" s="5">
        <v>420620</v>
      </c>
      <c r="F1505" s="6">
        <v>3191.34</v>
      </c>
    </row>
    <row r="1506" spans="1:6">
      <c r="A1506" s="4">
        <v>2013</v>
      </c>
      <c r="B1506" s="5" t="s">
        <v>62</v>
      </c>
      <c r="C1506" s="5" t="s">
        <v>66</v>
      </c>
      <c r="D1506" s="5" t="s">
        <v>16</v>
      </c>
      <c r="E1506" s="5">
        <v>53870</v>
      </c>
      <c r="F1506" s="6">
        <v>7086.13</v>
      </c>
    </row>
    <row r="1507" spans="1:6">
      <c r="A1507" s="4">
        <v>2013</v>
      </c>
      <c r="B1507" s="5" t="s">
        <v>62</v>
      </c>
      <c r="C1507" s="5" t="s">
        <v>66</v>
      </c>
      <c r="D1507" s="5" t="s">
        <v>18</v>
      </c>
      <c r="E1507" s="5">
        <v>5240</v>
      </c>
      <c r="F1507" s="6">
        <v>448.47</v>
      </c>
    </row>
    <row r="1508" spans="1:6">
      <c r="A1508" s="4">
        <v>2014</v>
      </c>
      <c r="B1508" s="5" t="s">
        <v>62</v>
      </c>
      <c r="C1508" s="5" t="s">
        <v>66</v>
      </c>
      <c r="D1508" s="5" t="s">
        <v>15</v>
      </c>
      <c r="E1508" s="5">
        <v>409290</v>
      </c>
      <c r="F1508" s="6">
        <v>3968.63</v>
      </c>
    </row>
    <row r="1509" spans="1:6">
      <c r="A1509" s="4">
        <v>2014</v>
      </c>
      <c r="B1509" s="5" t="s">
        <v>62</v>
      </c>
      <c r="C1509" s="5" t="s">
        <v>66</v>
      </c>
      <c r="D1509" s="5" t="s">
        <v>16</v>
      </c>
      <c r="E1509" s="5">
        <v>55270</v>
      </c>
      <c r="F1509" s="6">
        <v>6692.42</v>
      </c>
    </row>
    <row r="1510" spans="1:6">
      <c r="A1510" s="4">
        <v>2014</v>
      </c>
      <c r="B1510" s="5" t="s">
        <v>62</v>
      </c>
      <c r="C1510" s="5" t="s">
        <v>66</v>
      </c>
      <c r="D1510" s="5" t="s">
        <v>17</v>
      </c>
      <c r="E1510" s="5">
        <v>40</v>
      </c>
      <c r="F1510" s="6">
        <v>2250</v>
      </c>
    </row>
    <row r="1511" spans="1:6">
      <c r="A1511" s="4">
        <v>2014</v>
      </c>
      <c r="B1511" s="5" t="s">
        <v>62</v>
      </c>
      <c r="C1511" s="5" t="s">
        <v>66</v>
      </c>
      <c r="D1511" s="5" t="s">
        <v>18</v>
      </c>
      <c r="E1511" s="5">
        <v>9800</v>
      </c>
      <c r="F1511" s="6">
        <v>254.08</v>
      </c>
    </row>
    <row r="1512" spans="1:6">
      <c r="A1512" s="4">
        <v>2015</v>
      </c>
      <c r="B1512" s="5" t="s">
        <v>62</v>
      </c>
      <c r="C1512" s="5" t="s">
        <v>66</v>
      </c>
      <c r="D1512" s="5" t="s">
        <v>15</v>
      </c>
      <c r="E1512" s="5">
        <v>403800</v>
      </c>
      <c r="F1512" s="6">
        <v>3859.61</v>
      </c>
    </row>
    <row r="1513" spans="1:6">
      <c r="A1513" s="4">
        <v>2015</v>
      </c>
      <c r="B1513" s="5" t="s">
        <v>62</v>
      </c>
      <c r="C1513" s="5" t="s">
        <v>66</v>
      </c>
      <c r="D1513" s="5" t="s">
        <v>16</v>
      </c>
      <c r="E1513" s="5">
        <v>56370</v>
      </c>
      <c r="F1513" s="6">
        <v>7036.72</v>
      </c>
    </row>
    <row r="1514" spans="1:6">
      <c r="A1514" s="4">
        <v>2015</v>
      </c>
      <c r="B1514" s="5" t="s">
        <v>62</v>
      </c>
      <c r="C1514" s="5" t="s">
        <v>66</v>
      </c>
      <c r="D1514" s="5" t="s">
        <v>17</v>
      </c>
      <c r="E1514" s="5">
        <v>30</v>
      </c>
      <c r="F1514" s="6">
        <v>1666.67</v>
      </c>
    </row>
    <row r="1515" spans="1:6">
      <c r="A1515" s="4">
        <v>2015</v>
      </c>
      <c r="B1515" s="5" t="s">
        <v>62</v>
      </c>
      <c r="C1515" s="5" t="s">
        <v>66</v>
      </c>
      <c r="D1515" s="5" t="s">
        <v>18</v>
      </c>
      <c r="E1515" s="5">
        <v>8390</v>
      </c>
      <c r="F1515" s="6">
        <v>594.76</v>
      </c>
    </row>
    <row r="1516" spans="1:6">
      <c r="A1516" s="4">
        <v>2016</v>
      </c>
      <c r="B1516" s="5" t="s">
        <v>62</v>
      </c>
      <c r="C1516" s="5" t="s">
        <v>66</v>
      </c>
      <c r="D1516" s="5" t="s">
        <v>15</v>
      </c>
      <c r="E1516" s="5">
        <v>399410</v>
      </c>
      <c r="F1516" s="6">
        <v>4171.38</v>
      </c>
    </row>
    <row r="1517" spans="1:6">
      <c r="A1517" s="4">
        <v>2016</v>
      </c>
      <c r="B1517" s="5" t="s">
        <v>62</v>
      </c>
      <c r="C1517" s="5" t="s">
        <v>66</v>
      </c>
      <c r="D1517" s="5" t="s">
        <v>16</v>
      </c>
      <c r="E1517" s="5">
        <v>58300</v>
      </c>
      <c r="F1517" s="6">
        <v>8624.61</v>
      </c>
    </row>
    <row r="1518" spans="1:6">
      <c r="A1518" s="4">
        <v>2016</v>
      </c>
      <c r="B1518" s="5" t="s">
        <v>62</v>
      </c>
      <c r="C1518" s="5" t="s">
        <v>66</v>
      </c>
      <c r="D1518" s="5" t="s">
        <v>18</v>
      </c>
      <c r="E1518" s="5">
        <v>4610</v>
      </c>
      <c r="F1518" s="6">
        <v>576.54999999999995</v>
      </c>
    </row>
    <row r="1519" spans="1:6">
      <c r="A1519" s="4">
        <v>2017</v>
      </c>
      <c r="B1519" s="5" t="s">
        <v>62</v>
      </c>
      <c r="C1519" s="5" t="s">
        <v>66</v>
      </c>
      <c r="D1519" s="5" t="s">
        <v>15</v>
      </c>
      <c r="E1519" s="5">
        <v>393220</v>
      </c>
      <c r="F1519" s="6">
        <v>4307.75</v>
      </c>
    </row>
    <row r="1520" spans="1:6">
      <c r="A1520" s="4">
        <v>2017</v>
      </c>
      <c r="B1520" s="5" t="s">
        <v>62</v>
      </c>
      <c r="C1520" s="5" t="s">
        <v>66</v>
      </c>
      <c r="D1520" s="5" t="s">
        <v>16</v>
      </c>
      <c r="E1520" s="5">
        <v>59430</v>
      </c>
      <c r="F1520" s="6">
        <v>7191.43</v>
      </c>
    </row>
    <row r="1521" spans="1:6">
      <c r="A1521" s="4">
        <v>2017</v>
      </c>
      <c r="B1521" s="5" t="s">
        <v>62</v>
      </c>
      <c r="C1521" s="5" t="s">
        <v>66</v>
      </c>
      <c r="D1521" s="5" t="s">
        <v>17</v>
      </c>
      <c r="E1521" s="5">
        <v>30</v>
      </c>
      <c r="F1521" s="6">
        <v>1424.24</v>
      </c>
    </row>
    <row r="1522" spans="1:6">
      <c r="A1522" s="4">
        <v>2017</v>
      </c>
      <c r="B1522" s="5" t="s">
        <v>62</v>
      </c>
      <c r="C1522" s="5" t="s">
        <v>66</v>
      </c>
      <c r="D1522" s="5" t="s">
        <v>18</v>
      </c>
      <c r="E1522" s="5">
        <v>4530</v>
      </c>
      <c r="F1522" s="6">
        <v>556.30999999999995</v>
      </c>
    </row>
    <row r="1523" spans="1:6">
      <c r="A1523" s="4">
        <v>2008</v>
      </c>
      <c r="B1523" s="5" t="s">
        <v>62</v>
      </c>
      <c r="C1523" s="5" t="s">
        <v>67</v>
      </c>
      <c r="D1523" s="5" t="s">
        <v>15</v>
      </c>
      <c r="E1523" s="5">
        <v>394530</v>
      </c>
      <c r="F1523" s="6">
        <v>3617.72</v>
      </c>
    </row>
    <row r="1524" spans="1:6">
      <c r="A1524" s="4">
        <v>2008</v>
      </c>
      <c r="B1524" s="5" t="s">
        <v>62</v>
      </c>
      <c r="C1524" s="5" t="s">
        <v>67</v>
      </c>
      <c r="D1524" s="5" t="s">
        <v>16</v>
      </c>
      <c r="E1524" s="5">
        <v>29320</v>
      </c>
      <c r="F1524" s="6">
        <v>7857.09</v>
      </c>
    </row>
    <row r="1525" spans="1:6">
      <c r="A1525" s="4">
        <v>2008</v>
      </c>
      <c r="B1525" s="5" t="s">
        <v>62</v>
      </c>
      <c r="C1525" s="5" t="s">
        <v>67</v>
      </c>
      <c r="D1525" s="5" t="s">
        <v>17</v>
      </c>
      <c r="E1525" s="5">
        <v>930</v>
      </c>
      <c r="F1525" s="6">
        <v>1741.94</v>
      </c>
    </row>
    <row r="1526" spans="1:6">
      <c r="A1526" s="4">
        <v>2008</v>
      </c>
      <c r="B1526" s="5" t="s">
        <v>62</v>
      </c>
      <c r="C1526" s="5" t="s">
        <v>67</v>
      </c>
      <c r="D1526" s="5" t="s">
        <v>18</v>
      </c>
      <c r="E1526" s="5">
        <v>36670</v>
      </c>
      <c r="F1526" s="6">
        <v>609.49</v>
      </c>
    </row>
    <row r="1527" spans="1:6">
      <c r="A1527" s="4">
        <v>2009</v>
      </c>
      <c r="B1527" s="5" t="s">
        <v>62</v>
      </c>
      <c r="C1527" s="5" t="s">
        <v>67</v>
      </c>
      <c r="D1527" s="5" t="s">
        <v>15</v>
      </c>
      <c r="E1527" s="5">
        <v>336640</v>
      </c>
      <c r="F1527" s="6">
        <v>3592.23</v>
      </c>
    </row>
    <row r="1528" spans="1:6">
      <c r="A1528" s="4">
        <v>2009</v>
      </c>
      <c r="B1528" s="5" t="s">
        <v>62</v>
      </c>
      <c r="C1528" s="5" t="s">
        <v>67</v>
      </c>
      <c r="D1528" s="5" t="s">
        <v>16</v>
      </c>
      <c r="E1528" s="5">
        <v>20420</v>
      </c>
      <c r="F1528" s="6">
        <v>7640.55</v>
      </c>
    </row>
    <row r="1529" spans="1:6">
      <c r="A1529" s="4">
        <v>2009</v>
      </c>
      <c r="B1529" s="5" t="s">
        <v>62</v>
      </c>
      <c r="C1529" s="5" t="s">
        <v>67</v>
      </c>
      <c r="D1529" s="5" t="s">
        <v>17</v>
      </c>
      <c r="E1529" s="5">
        <v>890</v>
      </c>
      <c r="F1529" s="6">
        <v>1640.45</v>
      </c>
    </row>
    <row r="1530" spans="1:6">
      <c r="A1530" s="4">
        <v>2009</v>
      </c>
      <c r="B1530" s="5" t="s">
        <v>62</v>
      </c>
      <c r="C1530" s="5" t="s">
        <v>67</v>
      </c>
      <c r="D1530" s="5" t="s">
        <v>18</v>
      </c>
      <c r="E1530" s="5">
        <v>46900</v>
      </c>
      <c r="F1530" s="6">
        <v>510.02</v>
      </c>
    </row>
    <row r="1531" spans="1:6">
      <c r="A1531" s="4">
        <v>2010</v>
      </c>
      <c r="B1531" s="5" t="s">
        <v>62</v>
      </c>
      <c r="C1531" s="5" t="s">
        <v>67</v>
      </c>
      <c r="D1531" s="5" t="s">
        <v>15</v>
      </c>
      <c r="E1531" s="5">
        <v>355340</v>
      </c>
      <c r="F1531" s="6">
        <v>3069.43</v>
      </c>
    </row>
    <row r="1532" spans="1:6">
      <c r="A1532" s="4">
        <v>2010</v>
      </c>
      <c r="B1532" s="5" t="s">
        <v>62</v>
      </c>
      <c r="C1532" s="5" t="s">
        <v>67</v>
      </c>
      <c r="D1532" s="5" t="s">
        <v>16</v>
      </c>
      <c r="E1532" s="5">
        <v>19220</v>
      </c>
      <c r="F1532" s="6">
        <v>8018.21</v>
      </c>
    </row>
    <row r="1533" spans="1:6">
      <c r="A1533" s="4">
        <v>2010</v>
      </c>
      <c r="B1533" s="5" t="s">
        <v>62</v>
      </c>
      <c r="C1533" s="5" t="s">
        <v>67</v>
      </c>
      <c r="D1533" s="5" t="s">
        <v>17</v>
      </c>
      <c r="E1533" s="5">
        <v>810</v>
      </c>
      <c r="F1533" s="6">
        <v>1666.67</v>
      </c>
    </row>
    <row r="1534" spans="1:6">
      <c r="A1534" s="4">
        <v>2010</v>
      </c>
      <c r="B1534" s="5" t="s">
        <v>62</v>
      </c>
      <c r="C1534" s="5" t="s">
        <v>67</v>
      </c>
      <c r="D1534" s="5" t="s">
        <v>18</v>
      </c>
      <c r="E1534" s="5">
        <v>51960</v>
      </c>
      <c r="F1534" s="6">
        <v>385.1</v>
      </c>
    </row>
    <row r="1535" spans="1:6">
      <c r="A1535" s="4">
        <v>2011</v>
      </c>
      <c r="B1535" s="5" t="s">
        <v>62</v>
      </c>
      <c r="C1535" s="5" t="s">
        <v>67</v>
      </c>
      <c r="D1535" s="5" t="s">
        <v>15</v>
      </c>
      <c r="E1535" s="5">
        <v>272030</v>
      </c>
      <c r="F1535" s="6">
        <v>3718.49</v>
      </c>
    </row>
    <row r="1536" spans="1:6">
      <c r="A1536" s="4">
        <v>2011</v>
      </c>
      <c r="B1536" s="5" t="s">
        <v>62</v>
      </c>
      <c r="C1536" s="5" t="s">
        <v>67</v>
      </c>
      <c r="D1536" s="5" t="s">
        <v>16</v>
      </c>
      <c r="E1536" s="5">
        <v>24690</v>
      </c>
      <c r="F1536" s="6">
        <v>6679.22</v>
      </c>
    </row>
    <row r="1537" spans="1:6">
      <c r="A1537" s="4">
        <v>2011</v>
      </c>
      <c r="B1537" s="5" t="s">
        <v>62</v>
      </c>
      <c r="C1537" s="5" t="s">
        <v>67</v>
      </c>
      <c r="D1537" s="5" t="s">
        <v>17</v>
      </c>
      <c r="E1537" s="5">
        <v>1280</v>
      </c>
      <c r="F1537" s="6">
        <v>1515.63</v>
      </c>
    </row>
    <row r="1538" spans="1:6">
      <c r="A1538" s="4">
        <v>2011</v>
      </c>
      <c r="B1538" s="5" t="s">
        <v>62</v>
      </c>
      <c r="C1538" s="5" t="s">
        <v>67</v>
      </c>
      <c r="D1538" s="5" t="s">
        <v>18</v>
      </c>
      <c r="E1538" s="5">
        <v>59850</v>
      </c>
      <c r="F1538" s="6">
        <v>348.04</v>
      </c>
    </row>
    <row r="1539" spans="1:6">
      <c r="A1539" s="4">
        <v>2012</v>
      </c>
      <c r="B1539" s="5" t="s">
        <v>62</v>
      </c>
      <c r="C1539" s="5" t="s">
        <v>67</v>
      </c>
      <c r="D1539" s="5" t="s">
        <v>15</v>
      </c>
      <c r="E1539" s="5">
        <v>264530</v>
      </c>
      <c r="F1539" s="6">
        <v>3593.24</v>
      </c>
    </row>
    <row r="1540" spans="1:6">
      <c r="A1540" s="4">
        <v>2012</v>
      </c>
      <c r="B1540" s="5" t="s">
        <v>62</v>
      </c>
      <c r="C1540" s="5" t="s">
        <v>67</v>
      </c>
      <c r="D1540" s="5" t="s">
        <v>16</v>
      </c>
      <c r="E1540" s="5">
        <v>26230</v>
      </c>
      <c r="F1540" s="6">
        <v>6733.13</v>
      </c>
    </row>
    <row r="1541" spans="1:6">
      <c r="A1541" s="4">
        <v>2012</v>
      </c>
      <c r="B1541" s="5" t="s">
        <v>62</v>
      </c>
      <c r="C1541" s="5" t="s">
        <v>67</v>
      </c>
      <c r="D1541" s="5" t="s">
        <v>17</v>
      </c>
      <c r="E1541" s="5">
        <v>1910</v>
      </c>
      <c r="F1541" s="6">
        <v>1811.52</v>
      </c>
    </row>
    <row r="1542" spans="1:6">
      <c r="A1542" s="4">
        <v>2012</v>
      </c>
      <c r="B1542" s="5" t="s">
        <v>62</v>
      </c>
      <c r="C1542" s="5" t="s">
        <v>67</v>
      </c>
      <c r="D1542" s="5" t="s">
        <v>18</v>
      </c>
      <c r="E1542" s="5">
        <v>64510</v>
      </c>
      <c r="F1542" s="6">
        <v>549.99</v>
      </c>
    </row>
    <row r="1543" spans="1:6">
      <c r="A1543" s="4">
        <v>2013</v>
      </c>
      <c r="B1543" s="5" t="s">
        <v>62</v>
      </c>
      <c r="C1543" s="5" t="s">
        <v>67</v>
      </c>
      <c r="D1543" s="5" t="s">
        <v>15</v>
      </c>
      <c r="E1543" s="5">
        <v>363320</v>
      </c>
      <c r="F1543" s="6">
        <v>3235.49</v>
      </c>
    </row>
    <row r="1544" spans="1:6">
      <c r="A1544" s="4">
        <v>2013</v>
      </c>
      <c r="B1544" s="5" t="s">
        <v>62</v>
      </c>
      <c r="C1544" s="5" t="s">
        <v>67</v>
      </c>
      <c r="D1544" s="5" t="s">
        <v>16</v>
      </c>
      <c r="E1544" s="5">
        <v>32880</v>
      </c>
      <c r="F1544" s="6">
        <v>6919.71</v>
      </c>
    </row>
    <row r="1545" spans="1:6">
      <c r="A1545" s="4">
        <v>2013</v>
      </c>
      <c r="B1545" s="5" t="s">
        <v>62</v>
      </c>
      <c r="C1545" s="5" t="s">
        <v>67</v>
      </c>
      <c r="D1545" s="5" t="s">
        <v>17</v>
      </c>
      <c r="E1545" s="5">
        <v>1070</v>
      </c>
      <c r="F1545" s="6">
        <v>1934.58</v>
      </c>
    </row>
    <row r="1546" spans="1:6">
      <c r="A1546" s="4">
        <v>2013</v>
      </c>
      <c r="B1546" s="5" t="s">
        <v>62</v>
      </c>
      <c r="C1546" s="5" t="s">
        <v>67</v>
      </c>
      <c r="D1546" s="5" t="s">
        <v>18</v>
      </c>
      <c r="E1546" s="5">
        <v>59300</v>
      </c>
      <c r="F1546" s="6">
        <v>681.96</v>
      </c>
    </row>
    <row r="1547" spans="1:6">
      <c r="A1547" s="4">
        <v>2014</v>
      </c>
      <c r="B1547" s="5" t="s">
        <v>62</v>
      </c>
      <c r="C1547" s="5" t="s">
        <v>67</v>
      </c>
      <c r="D1547" s="5" t="s">
        <v>15</v>
      </c>
      <c r="E1547" s="5">
        <v>288040</v>
      </c>
      <c r="F1547" s="6">
        <v>3467.57</v>
      </c>
    </row>
    <row r="1548" spans="1:6">
      <c r="A1548" s="4">
        <v>2014</v>
      </c>
      <c r="B1548" s="5" t="s">
        <v>62</v>
      </c>
      <c r="C1548" s="5" t="s">
        <v>67</v>
      </c>
      <c r="D1548" s="5" t="s">
        <v>16</v>
      </c>
      <c r="E1548" s="5">
        <v>25630</v>
      </c>
      <c r="F1548" s="6">
        <v>6300.43</v>
      </c>
    </row>
    <row r="1549" spans="1:6">
      <c r="A1549" s="4">
        <v>2014</v>
      </c>
      <c r="B1549" s="5" t="s">
        <v>62</v>
      </c>
      <c r="C1549" s="5" t="s">
        <v>67</v>
      </c>
      <c r="D1549" s="5" t="s">
        <v>17</v>
      </c>
      <c r="E1549" s="5">
        <v>770</v>
      </c>
      <c r="F1549" s="6">
        <v>1935.06</v>
      </c>
    </row>
    <row r="1550" spans="1:6">
      <c r="A1550" s="4">
        <v>2014</v>
      </c>
      <c r="B1550" s="5" t="s">
        <v>62</v>
      </c>
      <c r="C1550" s="5" t="s">
        <v>67</v>
      </c>
      <c r="D1550" s="5" t="s">
        <v>18</v>
      </c>
      <c r="E1550" s="5">
        <v>55570</v>
      </c>
      <c r="F1550" s="6">
        <v>847.58</v>
      </c>
    </row>
    <row r="1551" spans="1:6">
      <c r="A1551" s="4">
        <v>2015</v>
      </c>
      <c r="B1551" s="5" t="s">
        <v>62</v>
      </c>
      <c r="C1551" s="5" t="s">
        <v>67</v>
      </c>
      <c r="D1551" s="5" t="s">
        <v>15</v>
      </c>
      <c r="E1551" s="5">
        <v>220680</v>
      </c>
      <c r="F1551" s="6">
        <v>3455.86</v>
      </c>
    </row>
    <row r="1552" spans="1:6">
      <c r="A1552" s="4">
        <v>2015</v>
      </c>
      <c r="B1552" s="5" t="s">
        <v>62</v>
      </c>
      <c r="C1552" s="5" t="s">
        <v>67</v>
      </c>
      <c r="D1552" s="5" t="s">
        <v>16</v>
      </c>
      <c r="E1552" s="5">
        <v>19630</v>
      </c>
      <c r="F1552" s="6">
        <v>5814.57</v>
      </c>
    </row>
    <row r="1553" spans="1:6">
      <c r="A1553" s="4">
        <v>2015</v>
      </c>
      <c r="B1553" s="5" t="s">
        <v>62</v>
      </c>
      <c r="C1553" s="5" t="s">
        <v>67</v>
      </c>
      <c r="D1553" s="5" t="s">
        <v>17</v>
      </c>
      <c r="E1553" s="5">
        <v>1240</v>
      </c>
      <c r="F1553" s="6">
        <v>2072.58</v>
      </c>
    </row>
    <row r="1554" spans="1:6">
      <c r="A1554" s="4">
        <v>2015</v>
      </c>
      <c r="B1554" s="5" t="s">
        <v>62</v>
      </c>
      <c r="C1554" s="5" t="s">
        <v>67</v>
      </c>
      <c r="D1554" s="5" t="s">
        <v>18</v>
      </c>
      <c r="E1554" s="5">
        <v>52780</v>
      </c>
      <c r="F1554" s="6">
        <v>684.92</v>
      </c>
    </row>
    <row r="1555" spans="1:6">
      <c r="A1555" s="4">
        <v>2016</v>
      </c>
      <c r="B1555" s="5" t="s">
        <v>62</v>
      </c>
      <c r="C1555" s="5" t="s">
        <v>67</v>
      </c>
      <c r="D1555" s="5" t="s">
        <v>15</v>
      </c>
      <c r="E1555" s="5">
        <v>231410</v>
      </c>
      <c r="F1555" s="6">
        <v>3879.35</v>
      </c>
    </row>
    <row r="1556" spans="1:6">
      <c r="A1556" s="4">
        <v>2016</v>
      </c>
      <c r="B1556" s="5" t="s">
        <v>62</v>
      </c>
      <c r="C1556" s="5" t="s">
        <v>67</v>
      </c>
      <c r="D1556" s="5" t="s">
        <v>16</v>
      </c>
      <c r="E1556" s="5">
        <v>20090</v>
      </c>
      <c r="F1556" s="6">
        <v>6715.76</v>
      </c>
    </row>
    <row r="1557" spans="1:6">
      <c r="A1557" s="4">
        <v>2016</v>
      </c>
      <c r="B1557" s="5" t="s">
        <v>62</v>
      </c>
      <c r="C1557" s="5" t="s">
        <v>67</v>
      </c>
      <c r="D1557" s="5" t="s">
        <v>17</v>
      </c>
      <c r="E1557" s="5">
        <v>1770</v>
      </c>
      <c r="F1557" s="6">
        <v>1822.13</v>
      </c>
    </row>
    <row r="1558" spans="1:6">
      <c r="A1558" s="4">
        <v>2016</v>
      </c>
      <c r="B1558" s="5" t="s">
        <v>62</v>
      </c>
      <c r="C1558" s="5" t="s">
        <v>67</v>
      </c>
      <c r="D1558" s="5" t="s">
        <v>18</v>
      </c>
      <c r="E1558" s="5">
        <v>37310</v>
      </c>
      <c r="F1558" s="6">
        <v>769.23</v>
      </c>
    </row>
    <row r="1559" spans="1:6">
      <c r="A1559" s="4">
        <v>2017</v>
      </c>
      <c r="B1559" s="5" t="s">
        <v>62</v>
      </c>
      <c r="C1559" s="5" t="s">
        <v>67</v>
      </c>
      <c r="D1559" s="5" t="s">
        <v>15</v>
      </c>
      <c r="E1559" s="5">
        <v>258730</v>
      </c>
      <c r="F1559" s="6">
        <v>3988.57</v>
      </c>
    </row>
    <row r="1560" spans="1:6">
      <c r="A1560" s="4">
        <v>2017</v>
      </c>
      <c r="B1560" s="5" t="s">
        <v>62</v>
      </c>
      <c r="C1560" s="5" t="s">
        <v>67</v>
      </c>
      <c r="D1560" s="5" t="s">
        <v>16</v>
      </c>
      <c r="E1560" s="5">
        <v>28830</v>
      </c>
      <c r="F1560" s="6">
        <v>6584.08</v>
      </c>
    </row>
    <row r="1561" spans="1:6">
      <c r="A1561" s="4">
        <v>2017</v>
      </c>
      <c r="B1561" s="5" t="s">
        <v>62</v>
      </c>
      <c r="C1561" s="5" t="s">
        <v>67</v>
      </c>
      <c r="D1561" s="5" t="s">
        <v>17</v>
      </c>
      <c r="E1561" s="5">
        <v>2290</v>
      </c>
      <c r="F1561" s="6">
        <v>1895.06</v>
      </c>
    </row>
    <row r="1562" spans="1:6">
      <c r="A1562" s="4">
        <v>2017</v>
      </c>
      <c r="B1562" s="5" t="s">
        <v>62</v>
      </c>
      <c r="C1562" s="5" t="s">
        <v>67</v>
      </c>
      <c r="D1562" s="5" t="s">
        <v>18</v>
      </c>
      <c r="E1562" s="5">
        <v>48360</v>
      </c>
      <c r="F1562" s="6">
        <v>728.94</v>
      </c>
    </row>
    <row r="1563" spans="1:6">
      <c r="A1563" s="4">
        <v>2008</v>
      </c>
      <c r="B1563" s="5" t="s">
        <v>62</v>
      </c>
      <c r="C1563" s="5" t="s">
        <v>68</v>
      </c>
      <c r="D1563" s="5" t="s">
        <v>15</v>
      </c>
      <c r="E1563" s="5">
        <v>393290</v>
      </c>
      <c r="F1563" s="6">
        <v>3480.46</v>
      </c>
    </row>
    <row r="1564" spans="1:6">
      <c r="A1564" s="4">
        <v>2008</v>
      </c>
      <c r="B1564" s="5" t="s">
        <v>62</v>
      </c>
      <c r="C1564" s="5" t="s">
        <v>68</v>
      </c>
      <c r="D1564" s="5" t="s">
        <v>16</v>
      </c>
      <c r="E1564" s="5">
        <v>99610</v>
      </c>
      <c r="F1564" s="6">
        <v>9739.65</v>
      </c>
    </row>
    <row r="1565" spans="1:6">
      <c r="A1565" s="4">
        <v>2008</v>
      </c>
      <c r="B1565" s="5" t="s">
        <v>62</v>
      </c>
      <c r="C1565" s="5" t="s">
        <v>68</v>
      </c>
      <c r="D1565" s="5" t="s">
        <v>17</v>
      </c>
      <c r="E1565" s="5">
        <v>55690</v>
      </c>
      <c r="F1565" s="6">
        <v>1829.97</v>
      </c>
    </row>
    <row r="1566" spans="1:6">
      <c r="A1566" s="4">
        <v>2008</v>
      </c>
      <c r="B1566" s="5" t="s">
        <v>62</v>
      </c>
      <c r="C1566" s="5" t="s">
        <v>68</v>
      </c>
      <c r="D1566" s="5" t="s">
        <v>18</v>
      </c>
      <c r="E1566" s="5">
        <v>185050</v>
      </c>
      <c r="F1566" s="6">
        <v>646.86</v>
      </c>
    </row>
    <row r="1567" spans="1:6">
      <c r="A1567" s="4">
        <v>2009</v>
      </c>
      <c r="B1567" s="5" t="s">
        <v>62</v>
      </c>
      <c r="C1567" s="5" t="s">
        <v>68</v>
      </c>
      <c r="D1567" s="5" t="s">
        <v>15</v>
      </c>
      <c r="E1567" s="5">
        <v>362300</v>
      </c>
      <c r="F1567" s="6">
        <v>3565.11</v>
      </c>
    </row>
    <row r="1568" spans="1:6">
      <c r="A1568" s="4">
        <v>2009</v>
      </c>
      <c r="B1568" s="5" t="s">
        <v>62</v>
      </c>
      <c r="C1568" s="5" t="s">
        <v>68</v>
      </c>
      <c r="D1568" s="5" t="s">
        <v>16</v>
      </c>
      <c r="E1568" s="5">
        <v>72010</v>
      </c>
      <c r="F1568" s="6">
        <v>7686.19</v>
      </c>
    </row>
    <row r="1569" spans="1:6">
      <c r="A1569" s="4">
        <v>2009</v>
      </c>
      <c r="B1569" s="5" t="s">
        <v>62</v>
      </c>
      <c r="C1569" s="5" t="s">
        <v>68</v>
      </c>
      <c r="D1569" s="5" t="s">
        <v>17</v>
      </c>
      <c r="E1569" s="5">
        <v>52900</v>
      </c>
      <c r="F1569" s="6">
        <v>1637.76</v>
      </c>
    </row>
    <row r="1570" spans="1:6">
      <c r="A1570" s="4">
        <v>2009</v>
      </c>
      <c r="B1570" s="5" t="s">
        <v>62</v>
      </c>
      <c r="C1570" s="5" t="s">
        <v>68</v>
      </c>
      <c r="D1570" s="5" t="s">
        <v>18</v>
      </c>
      <c r="E1570" s="5">
        <v>166650</v>
      </c>
      <c r="F1570" s="6">
        <v>579.37</v>
      </c>
    </row>
    <row r="1571" spans="1:6">
      <c r="A1571" s="4">
        <v>2010</v>
      </c>
      <c r="B1571" s="5" t="s">
        <v>62</v>
      </c>
      <c r="C1571" s="5" t="s">
        <v>68</v>
      </c>
      <c r="D1571" s="5" t="s">
        <v>15</v>
      </c>
      <c r="E1571" s="5">
        <v>401590</v>
      </c>
      <c r="F1571" s="6">
        <v>2715.51</v>
      </c>
    </row>
    <row r="1572" spans="1:6">
      <c r="A1572" s="4">
        <v>2010</v>
      </c>
      <c r="B1572" s="5" t="s">
        <v>62</v>
      </c>
      <c r="C1572" s="5" t="s">
        <v>68</v>
      </c>
      <c r="D1572" s="5" t="s">
        <v>16</v>
      </c>
      <c r="E1572" s="5">
        <v>84490</v>
      </c>
      <c r="F1572" s="6">
        <v>11120.22</v>
      </c>
    </row>
    <row r="1573" spans="1:6">
      <c r="A1573" s="4">
        <v>2010</v>
      </c>
      <c r="B1573" s="5" t="s">
        <v>62</v>
      </c>
      <c r="C1573" s="5" t="s">
        <v>68</v>
      </c>
      <c r="D1573" s="5" t="s">
        <v>17</v>
      </c>
      <c r="E1573" s="5">
        <v>43060</v>
      </c>
      <c r="F1573" s="6">
        <v>1703.62</v>
      </c>
    </row>
    <row r="1574" spans="1:6">
      <c r="A1574" s="4">
        <v>2010</v>
      </c>
      <c r="B1574" s="5" t="s">
        <v>62</v>
      </c>
      <c r="C1574" s="5" t="s">
        <v>68</v>
      </c>
      <c r="D1574" s="5" t="s">
        <v>18</v>
      </c>
      <c r="E1574" s="5">
        <v>193810</v>
      </c>
      <c r="F1574" s="6">
        <v>399.19</v>
      </c>
    </row>
    <row r="1575" spans="1:6">
      <c r="A1575" s="4">
        <v>2011</v>
      </c>
      <c r="B1575" s="5" t="s">
        <v>62</v>
      </c>
      <c r="C1575" s="5" t="s">
        <v>68</v>
      </c>
      <c r="D1575" s="5" t="s">
        <v>15</v>
      </c>
      <c r="E1575" s="5">
        <v>347320</v>
      </c>
      <c r="F1575" s="6">
        <v>3790.21</v>
      </c>
    </row>
    <row r="1576" spans="1:6">
      <c r="A1576" s="4">
        <v>2011</v>
      </c>
      <c r="B1576" s="5" t="s">
        <v>62</v>
      </c>
      <c r="C1576" s="5" t="s">
        <v>68</v>
      </c>
      <c r="D1576" s="5" t="s">
        <v>16</v>
      </c>
      <c r="E1576" s="5">
        <v>77990</v>
      </c>
      <c r="F1576" s="6">
        <v>8690.4500000000007</v>
      </c>
    </row>
    <row r="1577" spans="1:6">
      <c r="A1577" s="4">
        <v>2011</v>
      </c>
      <c r="B1577" s="5" t="s">
        <v>62</v>
      </c>
      <c r="C1577" s="5" t="s">
        <v>68</v>
      </c>
      <c r="D1577" s="5" t="s">
        <v>17</v>
      </c>
      <c r="E1577" s="5">
        <v>55240</v>
      </c>
      <c r="F1577" s="6">
        <v>1589.17</v>
      </c>
    </row>
    <row r="1578" spans="1:6">
      <c r="A1578" s="4">
        <v>2011</v>
      </c>
      <c r="B1578" s="5" t="s">
        <v>62</v>
      </c>
      <c r="C1578" s="5" t="s">
        <v>68</v>
      </c>
      <c r="D1578" s="5" t="s">
        <v>18</v>
      </c>
      <c r="E1578" s="5">
        <v>189360</v>
      </c>
      <c r="F1578" s="6">
        <v>368.91</v>
      </c>
    </row>
    <row r="1579" spans="1:6">
      <c r="A1579" s="4">
        <v>2012</v>
      </c>
      <c r="B1579" s="5" t="s">
        <v>62</v>
      </c>
      <c r="C1579" s="5" t="s">
        <v>68</v>
      </c>
      <c r="D1579" s="5" t="s">
        <v>15</v>
      </c>
      <c r="E1579" s="5">
        <v>206870</v>
      </c>
      <c r="F1579" s="6">
        <v>3504.99</v>
      </c>
    </row>
    <row r="1580" spans="1:6">
      <c r="A1580" s="4">
        <v>2012</v>
      </c>
      <c r="B1580" s="5" t="s">
        <v>62</v>
      </c>
      <c r="C1580" s="5" t="s">
        <v>68</v>
      </c>
      <c r="D1580" s="5" t="s">
        <v>16</v>
      </c>
      <c r="E1580" s="5">
        <v>92990</v>
      </c>
      <c r="F1580" s="6">
        <v>7835.7</v>
      </c>
    </row>
    <row r="1581" spans="1:6">
      <c r="A1581" s="4">
        <v>2012</v>
      </c>
      <c r="B1581" s="5" t="s">
        <v>62</v>
      </c>
      <c r="C1581" s="5" t="s">
        <v>68</v>
      </c>
      <c r="D1581" s="5" t="s">
        <v>17</v>
      </c>
      <c r="E1581" s="5">
        <v>74250</v>
      </c>
      <c r="F1581" s="6">
        <v>1872.83</v>
      </c>
    </row>
    <row r="1582" spans="1:6">
      <c r="A1582" s="4">
        <v>2012</v>
      </c>
      <c r="B1582" s="5" t="s">
        <v>62</v>
      </c>
      <c r="C1582" s="5" t="s">
        <v>68</v>
      </c>
      <c r="D1582" s="5" t="s">
        <v>18</v>
      </c>
      <c r="E1582" s="5">
        <v>218240</v>
      </c>
      <c r="F1582" s="6">
        <v>626.62</v>
      </c>
    </row>
    <row r="1583" spans="1:6">
      <c r="A1583" s="4">
        <v>2013</v>
      </c>
      <c r="B1583" s="5" t="s">
        <v>62</v>
      </c>
      <c r="C1583" s="5" t="s">
        <v>68</v>
      </c>
      <c r="D1583" s="5" t="s">
        <v>15</v>
      </c>
      <c r="E1583" s="5">
        <v>391920</v>
      </c>
      <c r="F1583" s="6">
        <v>3421.25</v>
      </c>
    </row>
    <row r="1584" spans="1:6">
      <c r="A1584" s="4">
        <v>2013</v>
      </c>
      <c r="B1584" s="5" t="s">
        <v>62</v>
      </c>
      <c r="C1584" s="5" t="s">
        <v>68</v>
      </c>
      <c r="D1584" s="5" t="s">
        <v>16</v>
      </c>
      <c r="E1584" s="5">
        <v>97700</v>
      </c>
      <c r="F1584" s="6">
        <v>7455.9</v>
      </c>
    </row>
    <row r="1585" spans="1:6">
      <c r="A1585" s="4">
        <v>2013</v>
      </c>
      <c r="B1585" s="5" t="s">
        <v>62</v>
      </c>
      <c r="C1585" s="5" t="s">
        <v>68</v>
      </c>
      <c r="D1585" s="5" t="s">
        <v>17</v>
      </c>
      <c r="E1585" s="5">
        <v>41470</v>
      </c>
      <c r="F1585" s="6">
        <v>2021.66</v>
      </c>
    </row>
    <row r="1586" spans="1:6">
      <c r="A1586" s="4">
        <v>2013</v>
      </c>
      <c r="B1586" s="5" t="s">
        <v>62</v>
      </c>
      <c r="C1586" s="5" t="s">
        <v>68</v>
      </c>
      <c r="D1586" s="5" t="s">
        <v>18</v>
      </c>
      <c r="E1586" s="5">
        <v>232010</v>
      </c>
      <c r="F1586" s="6">
        <v>683.94</v>
      </c>
    </row>
    <row r="1587" spans="1:6">
      <c r="A1587" s="4">
        <v>2014</v>
      </c>
      <c r="B1587" s="5" t="s">
        <v>62</v>
      </c>
      <c r="C1587" s="5" t="s">
        <v>68</v>
      </c>
      <c r="D1587" s="5" t="s">
        <v>15</v>
      </c>
      <c r="E1587" s="5">
        <v>333740</v>
      </c>
      <c r="F1587" s="6">
        <v>3891.24</v>
      </c>
    </row>
    <row r="1588" spans="1:6">
      <c r="A1588" s="4">
        <v>2014</v>
      </c>
      <c r="B1588" s="5" t="s">
        <v>62</v>
      </c>
      <c r="C1588" s="5" t="s">
        <v>68</v>
      </c>
      <c r="D1588" s="5" t="s">
        <v>16</v>
      </c>
      <c r="E1588" s="5">
        <v>71920</v>
      </c>
      <c r="F1588" s="6">
        <v>9352.2999999999993</v>
      </c>
    </row>
    <row r="1589" spans="1:6">
      <c r="A1589" s="4">
        <v>2014</v>
      </c>
      <c r="B1589" s="5" t="s">
        <v>62</v>
      </c>
      <c r="C1589" s="5" t="s">
        <v>68</v>
      </c>
      <c r="D1589" s="5" t="s">
        <v>17</v>
      </c>
      <c r="E1589" s="5">
        <v>29290</v>
      </c>
      <c r="F1589" s="6">
        <v>1972.7</v>
      </c>
    </row>
    <row r="1590" spans="1:6">
      <c r="A1590" s="4">
        <v>2014</v>
      </c>
      <c r="B1590" s="5" t="s">
        <v>62</v>
      </c>
      <c r="C1590" s="5" t="s">
        <v>68</v>
      </c>
      <c r="D1590" s="5" t="s">
        <v>18</v>
      </c>
      <c r="E1590" s="5">
        <v>239600</v>
      </c>
      <c r="F1590" s="6">
        <v>896.34</v>
      </c>
    </row>
    <row r="1591" spans="1:6">
      <c r="A1591" s="4">
        <v>2015</v>
      </c>
      <c r="B1591" s="5" t="s">
        <v>62</v>
      </c>
      <c r="C1591" s="5" t="s">
        <v>68</v>
      </c>
      <c r="D1591" s="5" t="s">
        <v>15</v>
      </c>
      <c r="E1591" s="5">
        <v>183640</v>
      </c>
      <c r="F1591" s="6">
        <v>3033.49</v>
      </c>
    </row>
    <row r="1592" spans="1:6">
      <c r="A1592" s="4">
        <v>2015</v>
      </c>
      <c r="B1592" s="5" t="s">
        <v>62</v>
      </c>
      <c r="C1592" s="5" t="s">
        <v>68</v>
      </c>
      <c r="D1592" s="5" t="s">
        <v>16</v>
      </c>
      <c r="E1592" s="5">
        <v>36550</v>
      </c>
      <c r="F1592" s="6">
        <v>8651.36</v>
      </c>
    </row>
    <row r="1593" spans="1:6">
      <c r="A1593" s="4">
        <v>2015</v>
      </c>
      <c r="B1593" s="5" t="s">
        <v>62</v>
      </c>
      <c r="C1593" s="5" t="s">
        <v>68</v>
      </c>
      <c r="D1593" s="5" t="s">
        <v>17</v>
      </c>
      <c r="E1593" s="5">
        <v>58390</v>
      </c>
      <c r="F1593" s="6">
        <v>1848.85</v>
      </c>
    </row>
    <row r="1594" spans="1:6">
      <c r="A1594" s="4">
        <v>2015</v>
      </c>
      <c r="B1594" s="5" t="s">
        <v>62</v>
      </c>
      <c r="C1594" s="5" t="s">
        <v>68</v>
      </c>
      <c r="D1594" s="5" t="s">
        <v>18</v>
      </c>
      <c r="E1594" s="5">
        <v>225090</v>
      </c>
      <c r="F1594" s="6">
        <v>675.35</v>
      </c>
    </row>
    <row r="1595" spans="1:6">
      <c r="A1595" s="4">
        <v>2016</v>
      </c>
      <c r="B1595" s="5" t="s">
        <v>62</v>
      </c>
      <c r="C1595" s="5" t="s">
        <v>68</v>
      </c>
      <c r="D1595" s="5" t="s">
        <v>15</v>
      </c>
      <c r="E1595" s="5">
        <v>194370</v>
      </c>
      <c r="F1595" s="6">
        <v>4124.67</v>
      </c>
    </row>
    <row r="1596" spans="1:6">
      <c r="A1596" s="4">
        <v>2016</v>
      </c>
      <c r="B1596" s="5" t="s">
        <v>62</v>
      </c>
      <c r="C1596" s="5" t="s">
        <v>68</v>
      </c>
      <c r="D1596" s="5" t="s">
        <v>16</v>
      </c>
      <c r="E1596" s="5">
        <v>38590</v>
      </c>
      <c r="F1596" s="6">
        <v>8755.41</v>
      </c>
    </row>
    <row r="1597" spans="1:6">
      <c r="A1597" s="4">
        <v>2016</v>
      </c>
      <c r="B1597" s="5" t="s">
        <v>62</v>
      </c>
      <c r="C1597" s="5" t="s">
        <v>68</v>
      </c>
      <c r="D1597" s="5" t="s">
        <v>17</v>
      </c>
      <c r="E1597" s="5">
        <v>60000</v>
      </c>
      <c r="F1597" s="6">
        <v>1663.05</v>
      </c>
    </row>
    <row r="1598" spans="1:6">
      <c r="A1598" s="4">
        <v>2016</v>
      </c>
      <c r="B1598" s="5" t="s">
        <v>62</v>
      </c>
      <c r="C1598" s="5" t="s">
        <v>68</v>
      </c>
      <c r="D1598" s="5" t="s">
        <v>18</v>
      </c>
      <c r="E1598" s="5">
        <v>149120</v>
      </c>
      <c r="F1598" s="6">
        <v>816.69</v>
      </c>
    </row>
    <row r="1599" spans="1:6">
      <c r="A1599" s="4">
        <v>2017</v>
      </c>
      <c r="B1599" s="5" t="s">
        <v>62</v>
      </c>
      <c r="C1599" s="5" t="s">
        <v>68</v>
      </c>
      <c r="D1599" s="5" t="s">
        <v>15</v>
      </c>
      <c r="E1599" s="5">
        <v>224270</v>
      </c>
      <c r="F1599" s="6">
        <v>4175.12</v>
      </c>
    </row>
    <row r="1600" spans="1:6">
      <c r="A1600" s="4">
        <v>2017</v>
      </c>
      <c r="B1600" s="5" t="s">
        <v>62</v>
      </c>
      <c r="C1600" s="5" t="s">
        <v>68</v>
      </c>
      <c r="D1600" s="5" t="s">
        <v>16</v>
      </c>
      <c r="E1600" s="5">
        <v>66400</v>
      </c>
      <c r="F1600" s="6">
        <v>10163.33</v>
      </c>
    </row>
    <row r="1601" spans="1:6">
      <c r="A1601" s="4">
        <v>2017</v>
      </c>
      <c r="B1601" s="5" t="s">
        <v>62</v>
      </c>
      <c r="C1601" s="5" t="s">
        <v>68</v>
      </c>
      <c r="D1601" s="5" t="s">
        <v>17</v>
      </c>
      <c r="E1601" s="5">
        <v>81560</v>
      </c>
      <c r="F1601" s="6">
        <v>1532.19</v>
      </c>
    </row>
    <row r="1602" spans="1:6">
      <c r="A1602" s="4">
        <v>2017</v>
      </c>
      <c r="B1602" s="5" t="s">
        <v>62</v>
      </c>
      <c r="C1602" s="5" t="s">
        <v>68</v>
      </c>
      <c r="D1602" s="5" t="s">
        <v>18</v>
      </c>
      <c r="E1602" s="5">
        <v>200100</v>
      </c>
      <c r="F1602" s="6">
        <v>757.01</v>
      </c>
    </row>
    <row r="1603" spans="1:6">
      <c r="A1603" s="4">
        <v>2008</v>
      </c>
      <c r="B1603" s="5" t="s">
        <v>62</v>
      </c>
      <c r="C1603" s="5" t="s">
        <v>69</v>
      </c>
      <c r="D1603" s="5" t="s">
        <v>15</v>
      </c>
      <c r="E1603" s="5">
        <v>307020</v>
      </c>
      <c r="F1603" s="6">
        <v>3843.64</v>
      </c>
    </row>
    <row r="1604" spans="1:6">
      <c r="A1604" s="4">
        <v>2008</v>
      </c>
      <c r="B1604" s="5" t="s">
        <v>62</v>
      </c>
      <c r="C1604" s="5" t="s">
        <v>69</v>
      </c>
      <c r="D1604" s="5" t="s">
        <v>16</v>
      </c>
      <c r="E1604" s="5">
        <v>3380</v>
      </c>
      <c r="F1604" s="6">
        <v>5644.83</v>
      </c>
    </row>
    <row r="1605" spans="1:6">
      <c r="A1605" s="4">
        <v>2008</v>
      </c>
      <c r="B1605" s="5" t="s">
        <v>62</v>
      </c>
      <c r="C1605" s="5" t="s">
        <v>69</v>
      </c>
      <c r="D1605" s="5" t="s">
        <v>17</v>
      </c>
      <c r="E1605" s="5">
        <v>46110</v>
      </c>
      <c r="F1605" s="6">
        <v>1627.44</v>
      </c>
    </row>
    <row r="1606" spans="1:6">
      <c r="A1606" s="4">
        <v>2008</v>
      </c>
      <c r="B1606" s="5" t="s">
        <v>62</v>
      </c>
      <c r="C1606" s="5" t="s">
        <v>69</v>
      </c>
      <c r="D1606" s="5" t="s">
        <v>18</v>
      </c>
      <c r="E1606" s="5">
        <v>22380</v>
      </c>
      <c r="F1606" s="6">
        <v>567.25</v>
      </c>
    </row>
    <row r="1607" spans="1:6">
      <c r="A1607" s="4">
        <v>2009</v>
      </c>
      <c r="B1607" s="5" t="s">
        <v>62</v>
      </c>
      <c r="C1607" s="5" t="s">
        <v>69</v>
      </c>
      <c r="D1607" s="5" t="s">
        <v>15</v>
      </c>
      <c r="E1607" s="5">
        <v>315990</v>
      </c>
      <c r="F1607" s="6">
        <v>3765.82</v>
      </c>
    </row>
    <row r="1608" spans="1:6">
      <c r="A1608" s="4">
        <v>2009</v>
      </c>
      <c r="B1608" s="5" t="s">
        <v>62</v>
      </c>
      <c r="C1608" s="5" t="s">
        <v>69</v>
      </c>
      <c r="D1608" s="5" t="s">
        <v>16</v>
      </c>
      <c r="E1608" s="5">
        <v>3040</v>
      </c>
      <c r="F1608" s="6">
        <v>7711.87</v>
      </c>
    </row>
    <row r="1609" spans="1:6">
      <c r="A1609" s="4">
        <v>2009</v>
      </c>
      <c r="B1609" s="5" t="s">
        <v>62</v>
      </c>
      <c r="C1609" s="5" t="s">
        <v>69</v>
      </c>
      <c r="D1609" s="5" t="s">
        <v>17</v>
      </c>
      <c r="E1609" s="5">
        <v>45840</v>
      </c>
      <c r="F1609" s="6">
        <v>1622.67</v>
      </c>
    </row>
    <row r="1610" spans="1:6">
      <c r="A1610" s="4">
        <v>2009</v>
      </c>
      <c r="B1610" s="5" t="s">
        <v>62</v>
      </c>
      <c r="C1610" s="5" t="s">
        <v>69</v>
      </c>
      <c r="D1610" s="5" t="s">
        <v>18</v>
      </c>
      <c r="E1610" s="5">
        <v>17090</v>
      </c>
      <c r="F1610" s="6">
        <v>499.54</v>
      </c>
    </row>
    <row r="1611" spans="1:6">
      <c r="A1611" s="4">
        <v>2010</v>
      </c>
      <c r="B1611" s="5" t="s">
        <v>62</v>
      </c>
      <c r="C1611" s="5" t="s">
        <v>69</v>
      </c>
      <c r="D1611" s="5" t="s">
        <v>15</v>
      </c>
      <c r="E1611" s="5">
        <v>330440</v>
      </c>
      <c r="F1611" s="6">
        <v>3640.34</v>
      </c>
    </row>
    <row r="1612" spans="1:6">
      <c r="A1612" s="4">
        <v>2010</v>
      </c>
      <c r="B1612" s="5" t="s">
        <v>62</v>
      </c>
      <c r="C1612" s="5" t="s">
        <v>69</v>
      </c>
      <c r="D1612" s="5" t="s">
        <v>16</v>
      </c>
      <c r="E1612" s="5">
        <v>3980</v>
      </c>
      <c r="F1612" s="6">
        <v>8331.57</v>
      </c>
    </row>
    <row r="1613" spans="1:6">
      <c r="A1613" s="4">
        <v>2010</v>
      </c>
      <c r="B1613" s="5" t="s">
        <v>62</v>
      </c>
      <c r="C1613" s="5" t="s">
        <v>69</v>
      </c>
      <c r="D1613" s="5" t="s">
        <v>17</v>
      </c>
      <c r="E1613" s="5">
        <v>37370</v>
      </c>
      <c r="F1613" s="6">
        <v>1608.95</v>
      </c>
    </row>
    <row r="1614" spans="1:6">
      <c r="A1614" s="4">
        <v>2010</v>
      </c>
      <c r="B1614" s="5" t="s">
        <v>62</v>
      </c>
      <c r="C1614" s="5" t="s">
        <v>69</v>
      </c>
      <c r="D1614" s="5" t="s">
        <v>18</v>
      </c>
      <c r="E1614" s="5">
        <v>27800</v>
      </c>
      <c r="F1614" s="6">
        <v>357.3</v>
      </c>
    </row>
    <row r="1615" spans="1:6">
      <c r="A1615" s="4">
        <v>2011</v>
      </c>
      <c r="B1615" s="5" t="s">
        <v>62</v>
      </c>
      <c r="C1615" s="5" t="s">
        <v>69</v>
      </c>
      <c r="D1615" s="5" t="s">
        <v>15</v>
      </c>
      <c r="E1615" s="5">
        <v>299610</v>
      </c>
      <c r="F1615" s="6">
        <v>3984.22</v>
      </c>
    </row>
    <row r="1616" spans="1:6">
      <c r="A1616" s="4">
        <v>2011</v>
      </c>
      <c r="B1616" s="5" t="s">
        <v>62</v>
      </c>
      <c r="C1616" s="5" t="s">
        <v>69</v>
      </c>
      <c r="D1616" s="5" t="s">
        <v>16</v>
      </c>
      <c r="E1616" s="5">
        <v>6580</v>
      </c>
      <c r="F1616" s="6">
        <v>7522.6</v>
      </c>
    </row>
    <row r="1617" spans="1:6">
      <c r="A1617" s="4">
        <v>2011</v>
      </c>
      <c r="B1617" s="5" t="s">
        <v>62</v>
      </c>
      <c r="C1617" s="5" t="s">
        <v>69</v>
      </c>
      <c r="D1617" s="5" t="s">
        <v>17</v>
      </c>
      <c r="E1617" s="5">
        <v>47920</v>
      </c>
      <c r="F1617" s="6">
        <v>1443.29</v>
      </c>
    </row>
    <row r="1618" spans="1:6">
      <c r="A1618" s="4">
        <v>2011</v>
      </c>
      <c r="B1618" s="5" t="s">
        <v>62</v>
      </c>
      <c r="C1618" s="5" t="s">
        <v>69</v>
      </c>
      <c r="D1618" s="5" t="s">
        <v>18</v>
      </c>
      <c r="E1618" s="5">
        <v>38950</v>
      </c>
      <c r="F1618" s="6">
        <v>383.89</v>
      </c>
    </row>
    <row r="1619" spans="1:6">
      <c r="A1619" s="4">
        <v>2012</v>
      </c>
      <c r="B1619" s="5" t="s">
        <v>62</v>
      </c>
      <c r="C1619" s="5" t="s">
        <v>69</v>
      </c>
      <c r="D1619" s="5" t="s">
        <v>15</v>
      </c>
      <c r="E1619" s="5">
        <v>270940</v>
      </c>
      <c r="F1619" s="6">
        <v>4054.89</v>
      </c>
    </row>
    <row r="1620" spans="1:6">
      <c r="A1620" s="4">
        <v>2012</v>
      </c>
      <c r="B1620" s="5" t="s">
        <v>62</v>
      </c>
      <c r="C1620" s="5" t="s">
        <v>69</v>
      </c>
      <c r="D1620" s="5" t="s">
        <v>16</v>
      </c>
      <c r="E1620" s="5">
        <v>9570</v>
      </c>
      <c r="F1620" s="6">
        <v>6341.43</v>
      </c>
    </row>
    <row r="1621" spans="1:6">
      <c r="A1621" s="4">
        <v>2012</v>
      </c>
      <c r="B1621" s="5" t="s">
        <v>62</v>
      </c>
      <c r="C1621" s="5" t="s">
        <v>69</v>
      </c>
      <c r="D1621" s="5" t="s">
        <v>17</v>
      </c>
      <c r="E1621" s="5">
        <v>54140</v>
      </c>
      <c r="F1621" s="6">
        <v>1721.34</v>
      </c>
    </row>
    <row r="1622" spans="1:6">
      <c r="A1622" s="4">
        <v>2012</v>
      </c>
      <c r="B1622" s="5" t="s">
        <v>62</v>
      </c>
      <c r="C1622" s="5" t="s">
        <v>69</v>
      </c>
      <c r="D1622" s="5" t="s">
        <v>18</v>
      </c>
      <c r="E1622" s="5">
        <v>32680</v>
      </c>
      <c r="F1622" s="6">
        <v>508.5</v>
      </c>
    </row>
    <row r="1623" spans="1:6">
      <c r="A1623" s="4">
        <v>2013</v>
      </c>
      <c r="B1623" s="5" t="s">
        <v>62</v>
      </c>
      <c r="C1623" s="5" t="s">
        <v>69</v>
      </c>
      <c r="D1623" s="5" t="s">
        <v>15</v>
      </c>
      <c r="E1623" s="5">
        <v>277550</v>
      </c>
      <c r="F1623" s="6">
        <v>4011.42</v>
      </c>
    </row>
    <row r="1624" spans="1:6">
      <c r="A1624" s="4">
        <v>2013</v>
      </c>
      <c r="B1624" s="5" t="s">
        <v>62</v>
      </c>
      <c r="C1624" s="5" t="s">
        <v>69</v>
      </c>
      <c r="D1624" s="5" t="s">
        <v>16</v>
      </c>
      <c r="E1624" s="5">
        <v>10700</v>
      </c>
      <c r="F1624" s="6">
        <v>7411.54</v>
      </c>
    </row>
    <row r="1625" spans="1:6">
      <c r="A1625" s="4">
        <v>2013</v>
      </c>
      <c r="B1625" s="5" t="s">
        <v>62</v>
      </c>
      <c r="C1625" s="5" t="s">
        <v>69</v>
      </c>
      <c r="D1625" s="5" t="s">
        <v>17</v>
      </c>
      <c r="E1625" s="5">
        <v>33830</v>
      </c>
      <c r="F1625" s="6">
        <v>1803.85</v>
      </c>
    </row>
    <row r="1626" spans="1:6">
      <c r="A1626" s="4">
        <v>2013</v>
      </c>
      <c r="B1626" s="5" t="s">
        <v>62</v>
      </c>
      <c r="C1626" s="5" t="s">
        <v>69</v>
      </c>
      <c r="D1626" s="5" t="s">
        <v>18</v>
      </c>
      <c r="E1626" s="5">
        <v>38840</v>
      </c>
      <c r="F1626" s="6">
        <v>573.27</v>
      </c>
    </row>
    <row r="1627" spans="1:6">
      <c r="A1627" s="4">
        <v>2014</v>
      </c>
      <c r="B1627" s="5" t="s">
        <v>62</v>
      </c>
      <c r="C1627" s="5" t="s">
        <v>69</v>
      </c>
      <c r="D1627" s="5" t="s">
        <v>15</v>
      </c>
      <c r="E1627" s="5">
        <v>280730</v>
      </c>
      <c r="F1627" s="6">
        <v>4001.19</v>
      </c>
    </row>
    <row r="1628" spans="1:6">
      <c r="A1628" s="4">
        <v>2014</v>
      </c>
      <c r="B1628" s="5" t="s">
        <v>62</v>
      </c>
      <c r="C1628" s="5" t="s">
        <v>69</v>
      </c>
      <c r="D1628" s="5" t="s">
        <v>16</v>
      </c>
      <c r="E1628" s="5">
        <v>7310</v>
      </c>
      <c r="F1628" s="6">
        <v>7647.06</v>
      </c>
    </row>
    <row r="1629" spans="1:6">
      <c r="A1629" s="4">
        <v>2014</v>
      </c>
      <c r="B1629" s="5" t="s">
        <v>62</v>
      </c>
      <c r="C1629" s="5" t="s">
        <v>69</v>
      </c>
      <c r="D1629" s="5" t="s">
        <v>17</v>
      </c>
      <c r="E1629" s="5">
        <v>22980</v>
      </c>
      <c r="F1629" s="6">
        <v>1892.56</v>
      </c>
    </row>
    <row r="1630" spans="1:6">
      <c r="A1630" s="4">
        <v>2014</v>
      </c>
      <c r="B1630" s="5" t="s">
        <v>62</v>
      </c>
      <c r="C1630" s="5" t="s">
        <v>69</v>
      </c>
      <c r="D1630" s="5" t="s">
        <v>18</v>
      </c>
      <c r="E1630" s="5">
        <v>36910</v>
      </c>
      <c r="F1630" s="6">
        <v>615.01</v>
      </c>
    </row>
    <row r="1631" spans="1:6">
      <c r="A1631" s="4">
        <v>2015</v>
      </c>
      <c r="B1631" s="5" t="s">
        <v>62</v>
      </c>
      <c r="C1631" s="5" t="s">
        <v>69</v>
      </c>
      <c r="D1631" s="5" t="s">
        <v>15</v>
      </c>
      <c r="E1631" s="5">
        <v>305120</v>
      </c>
      <c r="F1631" s="6">
        <v>4449.3999999999996</v>
      </c>
    </row>
    <row r="1632" spans="1:6">
      <c r="A1632" s="4">
        <v>2015</v>
      </c>
      <c r="B1632" s="5" t="s">
        <v>62</v>
      </c>
      <c r="C1632" s="5" t="s">
        <v>69</v>
      </c>
      <c r="D1632" s="5" t="s">
        <v>16</v>
      </c>
      <c r="E1632" s="5">
        <v>4610</v>
      </c>
      <c r="F1632" s="6">
        <v>5855.7</v>
      </c>
    </row>
    <row r="1633" spans="1:6">
      <c r="A1633" s="4">
        <v>2015</v>
      </c>
      <c r="B1633" s="5" t="s">
        <v>62</v>
      </c>
      <c r="C1633" s="5" t="s">
        <v>69</v>
      </c>
      <c r="D1633" s="5" t="s">
        <v>17</v>
      </c>
      <c r="E1633" s="5">
        <v>42060</v>
      </c>
      <c r="F1633" s="6">
        <v>1832.5</v>
      </c>
    </row>
    <row r="1634" spans="1:6">
      <c r="A1634" s="4">
        <v>2015</v>
      </c>
      <c r="B1634" s="5" t="s">
        <v>62</v>
      </c>
      <c r="C1634" s="5" t="s">
        <v>69</v>
      </c>
      <c r="D1634" s="5" t="s">
        <v>18</v>
      </c>
      <c r="E1634" s="5">
        <v>27750</v>
      </c>
      <c r="F1634" s="6">
        <v>490.84</v>
      </c>
    </row>
    <row r="1635" spans="1:6">
      <c r="A1635" s="4">
        <v>2016</v>
      </c>
      <c r="B1635" s="5" t="s">
        <v>62</v>
      </c>
      <c r="C1635" s="5" t="s">
        <v>69</v>
      </c>
      <c r="D1635" s="5" t="s">
        <v>15</v>
      </c>
      <c r="E1635" s="5">
        <v>219860</v>
      </c>
      <c r="F1635" s="6">
        <v>4183.55</v>
      </c>
    </row>
    <row r="1636" spans="1:6">
      <c r="A1636" s="4">
        <v>2016</v>
      </c>
      <c r="B1636" s="5" t="s">
        <v>62</v>
      </c>
      <c r="C1636" s="5" t="s">
        <v>69</v>
      </c>
      <c r="D1636" s="5" t="s">
        <v>16</v>
      </c>
      <c r="E1636" s="5">
        <v>3830</v>
      </c>
      <c r="F1636" s="6">
        <v>6723.43</v>
      </c>
    </row>
    <row r="1637" spans="1:6">
      <c r="A1637" s="4">
        <v>2016</v>
      </c>
      <c r="B1637" s="5" t="s">
        <v>62</v>
      </c>
      <c r="C1637" s="5" t="s">
        <v>69</v>
      </c>
      <c r="D1637" s="5" t="s">
        <v>17</v>
      </c>
      <c r="E1637" s="5">
        <v>44630</v>
      </c>
      <c r="F1637" s="6">
        <v>1285.8699999999999</v>
      </c>
    </row>
    <row r="1638" spans="1:6">
      <c r="A1638" s="4">
        <v>2016</v>
      </c>
      <c r="B1638" s="5" t="s">
        <v>62</v>
      </c>
      <c r="C1638" s="5" t="s">
        <v>69</v>
      </c>
      <c r="D1638" s="5" t="s">
        <v>18</v>
      </c>
      <c r="E1638" s="5">
        <v>13600</v>
      </c>
      <c r="F1638" s="6">
        <v>489.46</v>
      </c>
    </row>
    <row r="1639" spans="1:6">
      <c r="A1639" s="4">
        <v>2017</v>
      </c>
      <c r="B1639" s="5" t="s">
        <v>62</v>
      </c>
      <c r="C1639" s="5" t="s">
        <v>69</v>
      </c>
      <c r="D1639" s="5" t="s">
        <v>15</v>
      </c>
      <c r="E1639" s="5">
        <v>242520</v>
      </c>
      <c r="F1639" s="6">
        <v>4558.5200000000004</v>
      </c>
    </row>
    <row r="1640" spans="1:6">
      <c r="A1640" s="4">
        <v>2017</v>
      </c>
      <c r="B1640" s="5" t="s">
        <v>62</v>
      </c>
      <c r="C1640" s="5" t="s">
        <v>69</v>
      </c>
      <c r="D1640" s="5" t="s">
        <v>16</v>
      </c>
      <c r="E1640" s="5">
        <v>7690</v>
      </c>
      <c r="F1640" s="6">
        <v>6388.87</v>
      </c>
    </row>
    <row r="1641" spans="1:6">
      <c r="A1641" s="4">
        <v>2017</v>
      </c>
      <c r="B1641" s="5" t="s">
        <v>62</v>
      </c>
      <c r="C1641" s="5" t="s">
        <v>69</v>
      </c>
      <c r="D1641" s="5" t="s">
        <v>17</v>
      </c>
      <c r="E1641" s="5">
        <v>50970</v>
      </c>
      <c r="F1641" s="6">
        <v>1294</v>
      </c>
    </row>
    <row r="1642" spans="1:6">
      <c r="A1642" s="4">
        <v>2017</v>
      </c>
      <c r="B1642" s="5" t="s">
        <v>62</v>
      </c>
      <c r="C1642" s="5" t="s">
        <v>69</v>
      </c>
      <c r="D1642" s="5" t="s">
        <v>18</v>
      </c>
      <c r="E1642" s="5">
        <v>18340</v>
      </c>
      <c r="F1642" s="6">
        <v>411.78</v>
      </c>
    </row>
    <row r="1643" spans="1:6">
      <c r="A1643" s="4">
        <v>2008</v>
      </c>
      <c r="B1643" s="5" t="s">
        <v>62</v>
      </c>
      <c r="C1643" s="5" t="s">
        <v>70</v>
      </c>
      <c r="D1643" s="5" t="s">
        <v>15</v>
      </c>
      <c r="E1643" s="5">
        <v>132470</v>
      </c>
      <c r="F1643" s="6">
        <v>3427.84</v>
      </c>
    </row>
    <row r="1644" spans="1:6">
      <c r="A1644" s="4">
        <v>2008</v>
      </c>
      <c r="B1644" s="5" t="s">
        <v>62</v>
      </c>
      <c r="C1644" s="5" t="s">
        <v>70</v>
      </c>
      <c r="D1644" s="5" t="s">
        <v>16</v>
      </c>
      <c r="E1644" s="5">
        <v>22460</v>
      </c>
      <c r="F1644" s="6">
        <v>5667.84</v>
      </c>
    </row>
    <row r="1645" spans="1:6">
      <c r="A1645" s="4">
        <v>2008</v>
      </c>
      <c r="B1645" s="5" t="s">
        <v>62</v>
      </c>
      <c r="C1645" s="5" t="s">
        <v>70</v>
      </c>
      <c r="D1645" s="5" t="s">
        <v>17</v>
      </c>
      <c r="E1645" s="5">
        <v>239080</v>
      </c>
      <c r="F1645" s="6">
        <v>1479.78</v>
      </c>
    </row>
    <row r="1646" spans="1:6">
      <c r="A1646" s="4">
        <v>2008</v>
      </c>
      <c r="B1646" s="5" t="s">
        <v>62</v>
      </c>
      <c r="C1646" s="5" t="s">
        <v>70</v>
      </c>
      <c r="D1646" s="5" t="s">
        <v>18</v>
      </c>
      <c r="E1646" s="5">
        <v>29920</v>
      </c>
      <c r="F1646" s="6">
        <v>362.78</v>
      </c>
    </row>
    <row r="1647" spans="1:6">
      <c r="A1647" s="4">
        <v>2009</v>
      </c>
      <c r="B1647" s="5" t="s">
        <v>62</v>
      </c>
      <c r="C1647" s="5" t="s">
        <v>70</v>
      </c>
      <c r="D1647" s="5" t="s">
        <v>15</v>
      </c>
      <c r="E1647" s="5">
        <v>147350</v>
      </c>
      <c r="F1647" s="6">
        <v>3343.21</v>
      </c>
    </row>
    <row r="1648" spans="1:6">
      <c r="A1648" s="4">
        <v>2009</v>
      </c>
      <c r="B1648" s="5" t="s">
        <v>62</v>
      </c>
      <c r="C1648" s="5" t="s">
        <v>70</v>
      </c>
      <c r="D1648" s="5" t="s">
        <v>16</v>
      </c>
      <c r="E1648" s="5">
        <v>15950</v>
      </c>
      <c r="F1648" s="6">
        <v>4214.63</v>
      </c>
    </row>
    <row r="1649" spans="1:6">
      <c r="A1649" s="4">
        <v>2009</v>
      </c>
      <c r="B1649" s="5" t="s">
        <v>62</v>
      </c>
      <c r="C1649" s="5" t="s">
        <v>70</v>
      </c>
      <c r="D1649" s="5" t="s">
        <v>17</v>
      </c>
      <c r="E1649" s="5">
        <v>254510</v>
      </c>
      <c r="F1649" s="6">
        <v>1421.27</v>
      </c>
    </row>
    <row r="1650" spans="1:6">
      <c r="A1650" s="4">
        <v>2009</v>
      </c>
      <c r="B1650" s="5" t="s">
        <v>62</v>
      </c>
      <c r="C1650" s="5" t="s">
        <v>70</v>
      </c>
      <c r="D1650" s="5" t="s">
        <v>18</v>
      </c>
      <c r="E1650" s="5">
        <v>41340</v>
      </c>
      <c r="F1650" s="6">
        <v>278.08999999999997</v>
      </c>
    </row>
    <row r="1651" spans="1:6">
      <c r="A1651" s="4">
        <v>2010</v>
      </c>
      <c r="B1651" s="5" t="s">
        <v>62</v>
      </c>
      <c r="C1651" s="5" t="s">
        <v>70</v>
      </c>
      <c r="D1651" s="5" t="s">
        <v>15</v>
      </c>
      <c r="E1651" s="5">
        <v>162160</v>
      </c>
      <c r="F1651" s="6">
        <v>2961.26</v>
      </c>
    </row>
    <row r="1652" spans="1:6">
      <c r="A1652" s="4">
        <v>2010</v>
      </c>
      <c r="B1652" s="5" t="s">
        <v>62</v>
      </c>
      <c r="C1652" s="5" t="s">
        <v>70</v>
      </c>
      <c r="D1652" s="5" t="s">
        <v>16</v>
      </c>
      <c r="E1652" s="5">
        <v>21580</v>
      </c>
      <c r="F1652" s="6">
        <v>6536.44</v>
      </c>
    </row>
    <row r="1653" spans="1:6">
      <c r="A1653" s="4">
        <v>2010</v>
      </c>
      <c r="B1653" s="5" t="s">
        <v>62</v>
      </c>
      <c r="C1653" s="5" t="s">
        <v>70</v>
      </c>
      <c r="D1653" s="5" t="s">
        <v>17</v>
      </c>
      <c r="E1653" s="5">
        <v>229210</v>
      </c>
      <c r="F1653" s="6">
        <v>1242.82</v>
      </c>
    </row>
    <row r="1654" spans="1:6">
      <c r="A1654" s="4">
        <v>2010</v>
      </c>
      <c r="B1654" s="5" t="s">
        <v>62</v>
      </c>
      <c r="C1654" s="5" t="s">
        <v>70</v>
      </c>
      <c r="D1654" s="5" t="s">
        <v>18</v>
      </c>
      <c r="E1654" s="5">
        <v>62230</v>
      </c>
      <c r="F1654" s="6">
        <v>354.5</v>
      </c>
    </row>
    <row r="1655" spans="1:6">
      <c r="A1655" s="4">
        <v>2011</v>
      </c>
      <c r="B1655" s="5" t="s">
        <v>62</v>
      </c>
      <c r="C1655" s="5" t="s">
        <v>70</v>
      </c>
      <c r="D1655" s="5" t="s">
        <v>15</v>
      </c>
      <c r="E1655" s="5">
        <v>125680</v>
      </c>
      <c r="F1655" s="6">
        <v>3566.47</v>
      </c>
    </row>
    <row r="1656" spans="1:6">
      <c r="A1656" s="4">
        <v>2011</v>
      </c>
      <c r="B1656" s="5" t="s">
        <v>62</v>
      </c>
      <c r="C1656" s="5" t="s">
        <v>70</v>
      </c>
      <c r="D1656" s="5" t="s">
        <v>16</v>
      </c>
      <c r="E1656" s="5">
        <v>31670</v>
      </c>
      <c r="F1656" s="6">
        <v>5373.3</v>
      </c>
    </row>
    <row r="1657" spans="1:6">
      <c r="A1657" s="4">
        <v>2011</v>
      </c>
      <c r="B1657" s="5" t="s">
        <v>62</v>
      </c>
      <c r="C1657" s="5" t="s">
        <v>70</v>
      </c>
      <c r="D1657" s="5" t="s">
        <v>17</v>
      </c>
      <c r="E1657" s="5">
        <v>216180</v>
      </c>
      <c r="F1657" s="6">
        <v>811.5</v>
      </c>
    </row>
    <row r="1658" spans="1:6">
      <c r="A1658" s="4">
        <v>2011</v>
      </c>
      <c r="B1658" s="5" t="s">
        <v>62</v>
      </c>
      <c r="C1658" s="5" t="s">
        <v>70</v>
      </c>
      <c r="D1658" s="5" t="s">
        <v>18</v>
      </c>
      <c r="E1658" s="5">
        <v>106510</v>
      </c>
      <c r="F1658" s="6">
        <v>231.16</v>
      </c>
    </row>
    <row r="1659" spans="1:6">
      <c r="A1659" s="4">
        <v>2012</v>
      </c>
      <c r="B1659" s="5" t="s">
        <v>62</v>
      </c>
      <c r="C1659" s="5" t="s">
        <v>70</v>
      </c>
      <c r="D1659" s="5" t="s">
        <v>15</v>
      </c>
      <c r="E1659" s="5">
        <v>97750</v>
      </c>
      <c r="F1659" s="6">
        <v>3757.06</v>
      </c>
    </row>
    <row r="1660" spans="1:6">
      <c r="A1660" s="4">
        <v>2012</v>
      </c>
      <c r="B1660" s="5" t="s">
        <v>62</v>
      </c>
      <c r="C1660" s="5" t="s">
        <v>70</v>
      </c>
      <c r="D1660" s="5" t="s">
        <v>16</v>
      </c>
      <c r="E1660" s="5">
        <v>45730</v>
      </c>
      <c r="F1660" s="6">
        <v>5369.67</v>
      </c>
    </row>
    <row r="1661" spans="1:6">
      <c r="A1661" s="4">
        <v>2012</v>
      </c>
      <c r="B1661" s="5" t="s">
        <v>62</v>
      </c>
      <c r="C1661" s="5" t="s">
        <v>70</v>
      </c>
      <c r="D1661" s="5" t="s">
        <v>17</v>
      </c>
      <c r="E1661" s="5">
        <v>236160</v>
      </c>
      <c r="F1661" s="6">
        <v>1124.1600000000001</v>
      </c>
    </row>
    <row r="1662" spans="1:6">
      <c r="A1662" s="4">
        <v>2012</v>
      </c>
      <c r="B1662" s="5" t="s">
        <v>62</v>
      </c>
      <c r="C1662" s="5" t="s">
        <v>70</v>
      </c>
      <c r="D1662" s="5" t="s">
        <v>18</v>
      </c>
      <c r="E1662" s="5">
        <v>165720</v>
      </c>
      <c r="F1662" s="6">
        <v>214.6</v>
      </c>
    </row>
    <row r="1663" spans="1:6">
      <c r="A1663" s="4">
        <v>2013</v>
      </c>
      <c r="B1663" s="5" t="s">
        <v>62</v>
      </c>
      <c r="C1663" s="5" t="s">
        <v>70</v>
      </c>
      <c r="D1663" s="5" t="s">
        <v>15</v>
      </c>
      <c r="E1663" s="5">
        <v>147060</v>
      </c>
      <c r="F1663" s="6">
        <v>3696.13</v>
      </c>
    </row>
    <row r="1664" spans="1:6">
      <c r="A1664" s="4">
        <v>2013</v>
      </c>
      <c r="B1664" s="5" t="s">
        <v>62</v>
      </c>
      <c r="C1664" s="5" t="s">
        <v>70</v>
      </c>
      <c r="D1664" s="5" t="s">
        <v>16</v>
      </c>
      <c r="E1664" s="5">
        <v>55580</v>
      </c>
      <c r="F1664" s="6">
        <v>6082.08</v>
      </c>
    </row>
    <row r="1665" spans="1:6">
      <c r="A1665" s="4">
        <v>2013</v>
      </c>
      <c r="B1665" s="5" t="s">
        <v>62</v>
      </c>
      <c r="C1665" s="5" t="s">
        <v>70</v>
      </c>
      <c r="D1665" s="5" t="s">
        <v>17</v>
      </c>
      <c r="E1665" s="5">
        <v>212470</v>
      </c>
      <c r="F1665" s="6">
        <v>1409.54</v>
      </c>
    </row>
    <row r="1666" spans="1:6">
      <c r="A1666" s="4">
        <v>2013</v>
      </c>
      <c r="B1666" s="5" t="s">
        <v>62</v>
      </c>
      <c r="C1666" s="5" t="s">
        <v>70</v>
      </c>
      <c r="D1666" s="5" t="s">
        <v>18</v>
      </c>
      <c r="E1666" s="5">
        <v>217500</v>
      </c>
      <c r="F1666" s="6">
        <v>600.29</v>
      </c>
    </row>
    <row r="1667" spans="1:6">
      <c r="A1667" s="4">
        <v>2014</v>
      </c>
      <c r="B1667" s="5" t="s">
        <v>62</v>
      </c>
      <c r="C1667" s="5" t="s">
        <v>70</v>
      </c>
      <c r="D1667" s="5" t="s">
        <v>15</v>
      </c>
      <c r="E1667" s="5">
        <v>131750</v>
      </c>
      <c r="F1667" s="6">
        <v>3865.01</v>
      </c>
    </row>
    <row r="1668" spans="1:6">
      <c r="A1668" s="4">
        <v>2014</v>
      </c>
      <c r="B1668" s="5" t="s">
        <v>62</v>
      </c>
      <c r="C1668" s="5" t="s">
        <v>70</v>
      </c>
      <c r="D1668" s="5" t="s">
        <v>16</v>
      </c>
      <c r="E1668" s="5">
        <v>48900</v>
      </c>
      <c r="F1668" s="6">
        <v>4234.42</v>
      </c>
    </row>
    <row r="1669" spans="1:6">
      <c r="A1669" s="4">
        <v>2014</v>
      </c>
      <c r="B1669" s="5" t="s">
        <v>62</v>
      </c>
      <c r="C1669" s="5" t="s">
        <v>70</v>
      </c>
      <c r="D1669" s="5" t="s">
        <v>17</v>
      </c>
      <c r="E1669" s="5">
        <v>152000</v>
      </c>
      <c r="F1669" s="6">
        <v>1352.3</v>
      </c>
    </row>
    <row r="1670" spans="1:6">
      <c r="A1670" s="4">
        <v>2014</v>
      </c>
      <c r="B1670" s="5" t="s">
        <v>62</v>
      </c>
      <c r="C1670" s="5" t="s">
        <v>70</v>
      </c>
      <c r="D1670" s="5" t="s">
        <v>18</v>
      </c>
      <c r="E1670" s="5">
        <v>317610</v>
      </c>
      <c r="F1670" s="6">
        <v>481.93</v>
      </c>
    </row>
    <row r="1671" spans="1:6">
      <c r="A1671" s="4">
        <v>2015</v>
      </c>
      <c r="B1671" s="5" t="s">
        <v>62</v>
      </c>
      <c r="C1671" s="5" t="s">
        <v>70</v>
      </c>
      <c r="D1671" s="5" t="s">
        <v>15</v>
      </c>
      <c r="E1671" s="5">
        <v>62690</v>
      </c>
      <c r="F1671" s="6">
        <v>3192.9</v>
      </c>
    </row>
    <row r="1672" spans="1:6">
      <c r="A1672" s="4">
        <v>2015</v>
      </c>
      <c r="B1672" s="5" t="s">
        <v>62</v>
      </c>
      <c r="C1672" s="5" t="s">
        <v>70</v>
      </c>
      <c r="D1672" s="5" t="s">
        <v>16</v>
      </c>
      <c r="E1672" s="5">
        <v>25120</v>
      </c>
      <c r="F1672" s="6">
        <v>4187.2700000000004</v>
      </c>
    </row>
    <row r="1673" spans="1:6">
      <c r="A1673" s="4">
        <v>2015</v>
      </c>
      <c r="B1673" s="5" t="s">
        <v>62</v>
      </c>
      <c r="C1673" s="5" t="s">
        <v>70</v>
      </c>
      <c r="D1673" s="5" t="s">
        <v>17</v>
      </c>
      <c r="E1673" s="5">
        <v>213960</v>
      </c>
      <c r="F1673" s="6">
        <v>876.91</v>
      </c>
    </row>
    <row r="1674" spans="1:6">
      <c r="A1674" s="4">
        <v>2015</v>
      </c>
      <c r="B1674" s="5" t="s">
        <v>62</v>
      </c>
      <c r="C1674" s="5" t="s">
        <v>70</v>
      </c>
      <c r="D1674" s="5" t="s">
        <v>18</v>
      </c>
      <c r="E1674" s="5">
        <v>209450</v>
      </c>
      <c r="F1674" s="6">
        <v>337.48</v>
      </c>
    </row>
    <row r="1675" spans="1:6">
      <c r="A1675" s="4">
        <v>2016</v>
      </c>
      <c r="B1675" s="5" t="s">
        <v>62</v>
      </c>
      <c r="C1675" s="5" t="s">
        <v>70</v>
      </c>
      <c r="D1675" s="5" t="s">
        <v>15</v>
      </c>
      <c r="E1675" s="5">
        <v>115130</v>
      </c>
      <c r="F1675" s="6">
        <v>3977.44</v>
      </c>
    </row>
    <row r="1676" spans="1:6">
      <c r="A1676" s="4">
        <v>2016</v>
      </c>
      <c r="B1676" s="5" t="s">
        <v>62</v>
      </c>
      <c r="C1676" s="5" t="s">
        <v>70</v>
      </c>
      <c r="D1676" s="5" t="s">
        <v>16</v>
      </c>
      <c r="E1676" s="5">
        <v>36980</v>
      </c>
      <c r="F1676" s="6">
        <v>5515.71</v>
      </c>
    </row>
    <row r="1677" spans="1:6">
      <c r="A1677" s="4">
        <v>2016</v>
      </c>
      <c r="B1677" s="5" t="s">
        <v>62</v>
      </c>
      <c r="C1677" s="5" t="s">
        <v>70</v>
      </c>
      <c r="D1677" s="5" t="s">
        <v>17</v>
      </c>
      <c r="E1677" s="5">
        <v>184090</v>
      </c>
      <c r="F1677" s="6">
        <v>972.99</v>
      </c>
    </row>
    <row r="1678" spans="1:6">
      <c r="A1678" s="4">
        <v>2016</v>
      </c>
      <c r="B1678" s="5" t="s">
        <v>62</v>
      </c>
      <c r="C1678" s="5" t="s">
        <v>70</v>
      </c>
      <c r="D1678" s="5" t="s">
        <v>18</v>
      </c>
      <c r="E1678" s="5">
        <v>178720</v>
      </c>
      <c r="F1678" s="6">
        <v>543.41999999999996</v>
      </c>
    </row>
    <row r="1679" spans="1:6">
      <c r="A1679" s="4">
        <v>2017</v>
      </c>
      <c r="B1679" s="5" t="s">
        <v>62</v>
      </c>
      <c r="C1679" s="5" t="s">
        <v>70</v>
      </c>
      <c r="D1679" s="5" t="s">
        <v>15</v>
      </c>
      <c r="E1679" s="5">
        <v>109670</v>
      </c>
      <c r="F1679" s="6">
        <v>3570.06</v>
      </c>
    </row>
    <row r="1680" spans="1:6">
      <c r="A1680" s="4">
        <v>2017</v>
      </c>
      <c r="B1680" s="5" t="s">
        <v>62</v>
      </c>
      <c r="C1680" s="5" t="s">
        <v>70</v>
      </c>
      <c r="D1680" s="5" t="s">
        <v>16</v>
      </c>
      <c r="E1680" s="5">
        <v>55510</v>
      </c>
      <c r="F1680" s="6">
        <v>5488.99</v>
      </c>
    </row>
    <row r="1681" spans="1:6">
      <c r="A1681" s="4">
        <v>2017</v>
      </c>
      <c r="B1681" s="5" t="s">
        <v>62</v>
      </c>
      <c r="C1681" s="5" t="s">
        <v>70</v>
      </c>
      <c r="D1681" s="5" t="s">
        <v>17</v>
      </c>
      <c r="E1681" s="5">
        <v>211990</v>
      </c>
      <c r="F1681" s="6">
        <v>1280.22</v>
      </c>
    </row>
    <row r="1682" spans="1:6">
      <c r="A1682" s="4">
        <v>2017</v>
      </c>
      <c r="B1682" s="5" t="s">
        <v>62</v>
      </c>
      <c r="C1682" s="5" t="s">
        <v>70</v>
      </c>
      <c r="D1682" s="5" t="s">
        <v>18</v>
      </c>
      <c r="E1682" s="5">
        <v>264920</v>
      </c>
      <c r="F1682" s="6">
        <v>507.87</v>
      </c>
    </row>
    <row r="1683" spans="1:6">
      <c r="A1683" s="4">
        <v>2008</v>
      </c>
      <c r="B1683" s="5" t="s">
        <v>62</v>
      </c>
      <c r="C1683" s="5" t="s">
        <v>71</v>
      </c>
      <c r="D1683" s="5" t="s">
        <v>15</v>
      </c>
      <c r="E1683" s="5">
        <v>48720</v>
      </c>
      <c r="F1683" s="6">
        <v>2964.49</v>
      </c>
    </row>
    <row r="1684" spans="1:6">
      <c r="A1684" s="4">
        <v>2008</v>
      </c>
      <c r="B1684" s="5" t="s">
        <v>62</v>
      </c>
      <c r="C1684" s="5" t="s">
        <v>71</v>
      </c>
      <c r="D1684" s="5" t="s">
        <v>16</v>
      </c>
      <c r="E1684" s="5">
        <v>9700</v>
      </c>
      <c r="F1684" s="6">
        <v>5484.54</v>
      </c>
    </row>
    <row r="1685" spans="1:6">
      <c r="A1685" s="4">
        <v>2008</v>
      </c>
      <c r="B1685" s="5" t="s">
        <v>62</v>
      </c>
      <c r="C1685" s="5" t="s">
        <v>71</v>
      </c>
      <c r="D1685" s="5" t="s">
        <v>17</v>
      </c>
      <c r="E1685" s="5">
        <v>73060</v>
      </c>
      <c r="F1685" s="6">
        <v>935.94</v>
      </c>
    </row>
    <row r="1686" spans="1:6">
      <c r="A1686" s="4">
        <v>2008</v>
      </c>
      <c r="B1686" s="5" t="s">
        <v>62</v>
      </c>
      <c r="C1686" s="5" t="s">
        <v>71</v>
      </c>
      <c r="D1686" s="5" t="s">
        <v>18</v>
      </c>
      <c r="E1686" s="5">
        <v>1610</v>
      </c>
      <c r="F1686" s="6">
        <v>130.43</v>
      </c>
    </row>
    <row r="1687" spans="1:6">
      <c r="A1687" s="4">
        <v>2009</v>
      </c>
      <c r="B1687" s="5" t="s">
        <v>62</v>
      </c>
      <c r="C1687" s="5" t="s">
        <v>71</v>
      </c>
      <c r="D1687" s="5" t="s">
        <v>15</v>
      </c>
      <c r="E1687" s="5">
        <v>51650</v>
      </c>
      <c r="F1687" s="6">
        <v>2873.38</v>
      </c>
    </row>
    <row r="1688" spans="1:6">
      <c r="A1688" s="4">
        <v>2009</v>
      </c>
      <c r="B1688" s="5" t="s">
        <v>62</v>
      </c>
      <c r="C1688" s="5" t="s">
        <v>71</v>
      </c>
      <c r="D1688" s="5" t="s">
        <v>16</v>
      </c>
      <c r="E1688" s="5">
        <v>13470</v>
      </c>
      <c r="F1688" s="6">
        <v>5765.4</v>
      </c>
    </row>
    <row r="1689" spans="1:6">
      <c r="A1689" s="4">
        <v>2009</v>
      </c>
      <c r="B1689" s="5" t="s">
        <v>62</v>
      </c>
      <c r="C1689" s="5" t="s">
        <v>71</v>
      </c>
      <c r="D1689" s="5" t="s">
        <v>17</v>
      </c>
      <c r="E1689" s="5">
        <v>92940</v>
      </c>
      <c r="F1689" s="6">
        <v>1153.97</v>
      </c>
    </row>
    <row r="1690" spans="1:6">
      <c r="A1690" s="4">
        <v>2009</v>
      </c>
      <c r="B1690" s="5" t="s">
        <v>62</v>
      </c>
      <c r="C1690" s="5" t="s">
        <v>71</v>
      </c>
      <c r="D1690" s="5" t="s">
        <v>18</v>
      </c>
      <c r="E1690" s="5">
        <v>2060</v>
      </c>
      <c r="F1690" s="6">
        <v>101.94</v>
      </c>
    </row>
    <row r="1691" spans="1:6">
      <c r="A1691" s="4">
        <v>2010</v>
      </c>
      <c r="B1691" s="5" t="s">
        <v>62</v>
      </c>
      <c r="C1691" s="5" t="s">
        <v>71</v>
      </c>
      <c r="D1691" s="5" t="s">
        <v>15</v>
      </c>
      <c r="E1691" s="5">
        <v>59800</v>
      </c>
      <c r="F1691" s="6">
        <v>2866.22</v>
      </c>
    </row>
    <row r="1692" spans="1:6">
      <c r="A1692" s="4">
        <v>2010</v>
      </c>
      <c r="B1692" s="5" t="s">
        <v>62</v>
      </c>
      <c r="C1692" s="5" t="s">
        <v>71</v>
      </c>
      <c r="D1692" s="5" t="s">
        <v>16</v>
      </c>
      <c r="E1692" s="5">
        <v>15480</v>
      </c>
      <c r="F1692" s="6">
        <v>6103.36</v>
      </c>
    </row>
    <row r="1693" spans="1:6">
      <c r="A1693" s="4">
        <v>2010</v>
      </c>
      <c r="B1693" s="5" t="s">
        <v>62</v>
      </c>
      <c r="C1693" s="5" t="s">
        <v>71</v>
      </c>
      <c r="D1693" s="5" t="s">
        <v>17</v>
      </c>
      <c r="E1693" s="5">
        <v>94240</v>
      </c>
      <c r="F1693" s="6">
        <v>780.98</v>
      </c>
    </row>
    <row r="1694" spans="1:6">
      <c r="A1694" s="4">
        <v>2010</v>
      </c>
      <c r="B1694" s="5" t="s">
        <v>62</v>
      </c>
      <c r="C1694" s="5" t="s">
        <v>71</v>
      </c>
      <c r="D1694" s="5" t="s">
        <v>18</v>
      </c>
      <c r="E1694" s="5">
        <v>4340</v>
      </c>
      <c r="F1694" s="6">
        <v>117.51</v>
      </c>
    </row>
    <row r="1695" spans="1:6">
      <c r="A1695" s="4">
        <v>2011</v>
      </c>
      <c r="B1695" s="5" t="s">
        <v>62</v>
      </c>
      <c r="C1695" s="5" t="s">
        <v>71</v>
      </c>
      <c r="D1695" s="5" t="s">
        <v>15</v>
      </c>
      <c r="E1695" s="5">
        <v>48670</v>
      </c>
      <c r="F1695" s="6">
        <v>2467.02</v>
      </c>
    </row>
    <row r="1696" spans="1:6">
      <c r="A1696" s="4">
        <v>2011</v>
      </c>
      <c r="B1696" s="5" t="s">
        <v>62</v>
      </c>
      <c r="C1696" s="5" t="s">
        <v>71</v>
      </c>
      <c r="D1696" s="5" t="s">
        <v>16</v>
      </c>
      <c r="E1696" s="5">
        <v>31660</v>
      </c>
      <c r="F1696" s="6">
        <v>3525.9</v>
      </c>
    </row>
    <row r="1697" spans="1:6">
      <c r="A1697" s="4">
        <v>2011</v>
      </c>
      <c r="B1697" s="5" t="s">
        <v>62</v>
      </c>
      <c r="C1697" s="5" t="s">
        <v>71</v>
      </c>
      <c r="D1697" s="5" t="s">
        <v>17</v>
      </c>
      <c r="E1697" s="5">
        <v>68480</v>
      </c>
      <c r="F1697" s="6">
        <v>555.04999999999995</v>
      </c>
    </row>
    <row r="1698" spans="1:6">
      <c r="A1698" s="4">
        <v>2011</v>
      </c>
      <c r="B1698" s="5" t="s">
        <v>62</v>
      </c>
      <c r="C1698" s="5" t="s">
        <v>71</v>
      </c>
      <c r="D1698" s="5" t="s">
        <v>18</v>
      </c>
      <c r="E1698" s="5">
        <v>19300</v>
      </c>
      <c r="F1698" s="6">
        <v>106.22</v>
      </c>
    </row>
    <row r="1699" spans="1:6">
      <c r="A1699" s="4">
        <v>2012</v>
      </c>
      <c r="B1699" s="5" t="s">
        <v>62</v>
      </c>
      <c r="C1699" s="5" t="s">
        <v>71</v>
      </c>
      <c r="D1699" s="5" t="s">
        <v>15</v>
      </c>
      <c r="E1699" s="5">
        <v>29050</v>
      </c>
      <c r="F1699" s="6">
        <v>2631.67</v>
      </c>
    </row>
    <row r="1700" spans="1:6">
      <c r="A1700" s="4">
        <v>2012</v>
      </c>
      <c r="B1700" s="5" t="s">
        <v>62</v>
      </c>
      <c r="C1700" s="5" t="s">
        <v>71</v>
      </c>
      <c r="D1700" s="5" t="s">
        <v>16</v>
      </c>
      <c r="E1700" s="5">
        <v>29110</v>
      </c>
      <c r="F1700" s="6">
        <v>3902.78</v>
      </c>
    </row>
    <row r="1701" spans="1:6">
      <c r="A1701" s="4">
        <v>2012</v>
      </c>
      <c r="B1701" s="5" t="s">
        <v>62</v>
      </c>
      <c r="C1701" s="5" t="s">
        <v>71</v>
      </c>
      <c r="D1701" s="5" t="s">
        <v>17</v>
      </c>
      <c r="E1701" s="5">
        <v>89680</v>
      </c>
      <c r="F1701" s="6">
        <v>861.95</v>
      </c>
    </row>
    <row r="1702" spans="1:6">
      <c r="A1702" s="4">
        <v>2012</v>
      </c>
      <c r="B1702" s="5" t="s">
        <v>62</v>
      </c>
      <c r="C1702" s="5" t="s">
        <v>71</v>
      </c>
      <c r="D1702" s="5" t="s">
        <v>18</v>
      </c>
      <c r="E1702" s="5">
        <v>27640</v>
      </c>
      <c r="F1702" s="6">
        <v>218.89</v>
      </c>
    </row>
    <row r="1703" spans="1:6">
      <c r="A1703" s="4">
        <v>2013</v>
      </c>
      <c r="B1703" s="5" t="s">
        <v>62</v>
      </c>
      <c r="C1703" s="5" t="s">
        <v>71</v>
      </c>
      <c r="D1703" s="5" t="s">
        <v>15</v>
      </c>
      <c r="E1703" s="5">
        <v>40400</v>
      </c>
      <c r="F1703" s="6">
        <v>2176.73</v>
      </c>
    </row>
    <row r="1704" spans="1:6">
      <c r="A1704" s="4">
        <v>2013</v>
      </c>
      <c r="B1704" s="5" t="s">
        <v>62</v>
      </c>
      <c r="C1704" s="5" t="s">
        <v>71</v>
      </c>
      <c r="D1704" s="5" t="s">
        <v>16</v>
      </c>
      <c r="E1704" s="5">
        <v>34860</v>
      </c>
      <c r="F1704" s="6">
        <v>3189.9</v>
      </c>
    </row>
    <row r="1705" spans="1:6">
      <c r="A1705" s="4">
        <v>2013</v>
      </c>
      <c r="B1705" s="5" t="s">
        <v>62</v>
      </c>
      <c r="C1705" s="5" t="s">
        <v>71</v>
      </c>
      <c r="D1705" s="5" t="s">
        <v>17</v>
      </c>
      <c r="E1705" s="5">
        <v>85770</v>
      </c>
      <c r="F1705" s="6">
        <v>799.93</v>
      </c>
    </row>
    <row r="1706" spans="1:6">
      <c r="A1706" s="4">
        <v>2013</v>
      </c>
      <c r="B1706" s="5" t="s">
        <v>62</v>
      </c>
      <c r="C1706" s="5" t="s">
        <v>71</v>
      </c>
      <c r="D1706" s="5" t="s">
        <v>18</v>
      </c>
      <c r="E1706" s="5">
        <v>37720</v>
      </c>
      <c r="F1706" s="6">
        <v>369.57</v>
      </c>
    </row>
    <row r="1707" spans="1:6">
      <c r="A1707" s="4">
        <v>2014</v>
      </c>
      <c r="B1707" s="5" t="s">
        <v>62</v>
      </c>
      <c r="C1707" s="5" t="s">
        <v>71</v>
      </c>
      <c r="D1707" s="5" t="s">
        <v>15</v>
      </c>
      <c r="E1707" s="5">
        <v>29210</v>
      </c>
      <c r="F1707" s="6">
        <v>2825.4</v>
      </c>
    </row>
    <row r="1708" spans="1:6">
      <c r="A1708" s="4">
        <v>2014</v>
      </c>
      <c r="B1708" s="5" t="s">
        <v>62</v>
      </c>
      <c r="C1708" s="5" t="s">
        <v>71</v>
      </c>
      <c r="D1708" s="5" t="s">
        <v>16</v>
      </c>
      <c r="E1708" s="5">
        <v>21310</v>
      </c>
      <c r="F1708" s="6">
        <v>3487.1</v>
      </c>
    </row>
    <row r="1709" spans="1:6">
      <c r="A1709" s="4">
        <v>2014</v>
      </c>
      <c r="B1709" s="5" t="s">
        <v>62</v>
      </c>
      <c r="C1709" s="5" t="s">
        <v>71</v>
      </c>
      <c r="D1709" s="5" t="s">
        <v>17</v>
      </c>
      <c r="E1709" s="5">
        <v>68090</v>
      </c>
      <c r="F1709" s="6">
        <v>568.07000000000005</v>
      </c>
    </row>
    <row r="1710" spans="1:6">
      <c r="A1710" s="4">
        <v>2014</v>
      </c>
      <c r="B1710" s="5" t="s">
        <v>62</v>
      </c>
      <c r="C1710" s="5" t="s">
        <v>71</v>
      </c>
      <c r="D1710" s="5" t="s">
        <v>18</v>
      </c>
      <c r="E1710" s="5">
        <v>74620</v>
      </c>
      <c r="F1710" s="6">
        <v>253.28</v>
      </c>
    </row>
    <row r="1711" spans="1:6">
      <c r="A1711" s="4">
        <v>2015</v>
      </c>
      <c r="B1711" s="5" t="s">
        <v>62</v>
      </c>
      <c r="C1711" s="5" t="s">
        <v>71</v>
      </c>
      <c r="D1711" s="5" t="s">
        <v>15</v>
      </c>
      <c r="E1711" s="5">
        <v>33620</v>
      </c>
      <c r="F1711" s="6">
        <v>2904.52</v>
      </c>
    </row>
    <row r="1712" spans="1:6">
      <c r="A1712" s="4">
        <v>2015</v>
      </c>
      <c r="B1712" s="5" t="s">
        <v>62</v>
      </c>
      <c r="C1712" s="5" t="s">
        <v>71</v>
      </c>
      <c r="D1712" s="5" t="s">
        <v>16</v>
      </c>
      <c r="E1712" s="5">
        <v>17840</v>
      </c>
      <c r="F1712" s="6">
        <v>3120.52</v>
      </c>
    </row>
    <row r="1713" spans="1:6">
      <c r="A1713" s="4">
        <v>2015</v>
      </c>
      <c r="B1713" s="5" t="s">
        <v>62</v>
      </c>
      <c r="C1713" s="5" t="s">
        <v>71</v>
      </c>
      <c r="D1713" s="5" t="s">
        <v>17</v>
      </c>
      <c r="E1713" s="5">
        <v>75800</v>
      </c>
      <c r="F1713" s="6">
        <v>451.06</v>
      </c>
    </row>
    <row r="1714" spans="1:6">
      <c r="A1714" s="4">
        <v>2015</v>
      </c>
      <c r="B1714" s="5" t="s">
        <v>62</v>
      </c>
      <c r="C1714" s="5" t="s">
        <v>71</v>
      </c>
      <c r="D1714" s="5" t="s">
        <v>18</v>
      </c>
      <c r="E1714" s="5">
        <v>60790</v>
      </c>
      <c r="F1714" s="6">
        <v>299.39</v>
      </c>
    </row>
    <row r="1715" spans="1:6">
      <c r="A1715" s="4">
        <v>2016</v>
      </c>
      <c r="B1715" s="5" t="s">
        <v>62</v>
      </c>
      <c r="C1715" s="5" t="s">
        <v>71</v>
      </c>
      <c r="D1715" s="5" t="s">
        <v>15</v>
      </c>
      <c r="E1715" s="5">
        <v>22890</v>
      </c>
      <c r="F1715" s="6">
        <v>2509.33</v>
      </c>
    </row>
    <row r="1716" spans="1:6">
      <c r="A1716" s="4">
        <v>2016</v>
      </c>
      <c r="B1716" s="5" t="s">
        <v>62</v>
      </c>
      <c r="C1716" s="5" t="s">
        <v>71</v>
      </c>
      <c r="D1716" s="5" t="s">
        <v>16</v>
      </c>
      <c r="E1716" s="5">
        <v>18310</v>
      </c>
      <c r="F1716" s="6">
        <v>2626.3</v>
      </c>
    </row>
    <row r="1717" spans="1:6">
      <c r="A1717" s="4">
        <v>2016</v>
      </c>
      <c r="B1717" s="5" t="s">
        <v>62</v>
      </c>
      <c r="C1717" s="5" t="s">
        <v>71</v>
      </c>
      <c r="D1717" s="5" t="s">
        <v>17</v>
      </c>
      <c r="E1717" s="5">
        <v>22870</v>
      </c>
      <c r="F1717" s="6">
        <v>258.98</v>
      </c>
    </row>
    <row r="1718" spans="1:6">
      <c r="A1718" s="4">
        <v>2016</v>
      </c>
      <c r="B1718" s="5" t="s">
        <v>62</v>
      </c>
      <c r="C1718" s="5" t="s">
        <v>71</v>
      </c>
      <c r="D1718" s="5" t="s">
        <v>18</v>
      </c>
      <c r="E1718" s="5">
        <v>31800</v>
      </c>
      <c r="F1718" s="6">
        <v>147.54</v>
      </c>
    </row>
    <row r="1719" spans="1:6">
      <c r="A1719" s="4">
        <v>2017</v>
      </c>
      <c r="B1719" s="5" t="s">
        <v>62</v>
      </c>
      <c r="C1719" s="5" t="s">
        <v>71</v>
      </c>
      <c r="D1719" s="5" t="s">
        <v>15</v>
      </c>
      <c r="E1719" s="5">
        <v>30910</v>
      </c>
      <c r="F1719" s="6">
        <v>2793.52</v>
      </c>
    </row>
    <row r="1720" spans="1:6">
      <c r="A1720" s="4">
        <v>2017</v>
      </c>
      <c r="B1720" s="5" t="s">
        <v>62</v>
      </c>
      <c r="C1720" s="5" t="s">
        <v>71</v>
      </c>
      <c r="D1720" s="5" t="s">
        <v>16</v>
      </c>
      <c r="E1720" s="5">
        <v>23270</v>
      </c>
      <c r="F1720" s="6">
        <v>3936.22</v>
      </c>
    </row>
    <row r="1721" spans="1:6">
      <c r="A1721" s="4">
        <v>2017</v>
      </c>
      <c r="B1721" s="5" t="s">
        <v>62</v>
      </c>
      <c r="C1721" s="5" t="s">
        <v>71</v>
      </c>
      <c r="D1721" s="5" t="s">
        <v>17</v>
      </c>
      <c r="E1721" s="5">
        <v>74400</v>
      </c>
      <c r="F1721" s="6">
        <v>680</v>
      </c>
    </row>
    <row r="1722" spans="1:6">
      <c r="A1722" s="4">
        <v>2017</v>
      </c>
      <c r="B1722" s="5" t="s">
        <v>62</v>
      </c>
      <c r="C1722" s="5" t="s">
        <v>71</v>
      </c>
      <c r="D1722" s="5" t="s">
        <v>18</v>
      </c>
      <c r="E1722" s="5">
        <v>45550</v>
      </c>
      <c r="F1722" s="6">
        <v>510.22</v>
      </c>
    </row>
    <row r="1723" spans="1:6">
      <c r="A1723" s="4">
        <v>2008</v>
      </c>
      <c r="B1723" s="5" t="s">
        <v>62</v>
      </c>
      <c r="C1723" s="5" t="s">
        <v>72</v>
      </c>
      <c r="D1723" s="5" t="s">
        <v>15</v>
      </c>
      <c r="E1723" s="5">
        <v>65070</v>
      </c>
      <c r="F1723" s="6">
        <v>1973.87</v>
      </c>
    </row>
    <row r="1724" spans="1:6">
      <c r="A1724" s="4">
        <v>2008</v>
      </c>
      <c r="B1724" s="5" t="s">
        <v>62</v>
      </c>
      <c r="C1724" s="5" t="s">
        <v>72</v>
      </c>
      <c r="D1724" s="5" t="s">
        <v>16</v>
      </c>
      <c r="E1724" s="5">
        <v>2020</v>
      </c>
      <c r="F1724" s="6">
        <v>7549.51</v>
      </c>
    </row>
    <row r="1725" spans="1:6">
      <c r="A1725" s="4">
        <v>2008</v>
      </c>
      <c r="B1725" s="5" t="s">
        <v>62</v>
      </c>
      <c r="C1725" s="5" t="s">
        <v>72</v>
      </c>
      <c r="D1725" s="5" t="s">
        <v>17</v>
      </c>
      <c r="E1725" s="5">
        <v>71450</v>
      </c>
      <c r="F1725" s="6">
        <v>944.02</v>
      </c>
    </row>
    <row r="1726" spans="1:6">
      <c r="A1726" s="4">
        <v>2008</v>
      </c>
      <c r="B1726" s="5" t="s">
        <v>62</v>
      </c>
      <c r="C1726" s="5" t="s">
        <v>72</v>
      </c>
      <c r="D1726" s="5" t="s">
        <v>18</v>
      </c>
      <c r="E1726" s="5">
        <v>11470</v>
      </c>
      <c r="F1726" s="6">
        <v>172.62</v>
      </c>
    </row>
    <row r="1727" spans="1:6">
      <c r="A1727" s="4">
        <v>2009</v>
      </c>
      <c r="B1727" s="5" t="s">
        <v>62</v>
      </c>
      <c r="C1727" s="5" t="s">
        <v>72</v>
      </c>
      <c r="D1727" s="5" t="s">
        <v>15</v>
      </c>
      <c r="E1727" s="5">
        <v>65320</v>
      </c>
      <c r="F1727" s="6">
        <v>2877.07</v>
      </c>
    </row>
    <row r="1728" spans="1:6">
      <c r="A1728" s="4">
        <v>2009</v>
      </c>
      <c r="B1728" s="5" t="s">
        <v>62</v>
      </c>
      <c r="C1728" s="5" t="s">
        <v>72</v>
      </c>
      <c r="D1728" s="5" t="s">
        <v>16</v>
      </c>
      <c r="E1728" s="5">
        <v>1400</v>
      </c>
      <c r="F1728" s="6">
        <v>5864.29</v>
      </c>
    </row>
    <row r="1729" spans="1:6">
      <c r="A1729" s="4">
        <v>2009</v>
      </c>
      <c r="B1729" s="5" t="s">
        <v>62</v>
      </c>
      <c r="C1729" s="5" t="s">
        <v>72</v>
      </c>
      <c r="D1729" s="5" t="s">
        <v>17</v>
      </c>
      <c r="E1729" s="5">
        <v>77340</v>
      </c>
      <c r="F1729" s="6">
        <v>493.02</v>
      </c>
    </row>
    <row r="1730" spans="1:6">
      <c r="A1730" s="4">
        <v>2009</v>
      </c>
      <c r="B1730" s="5" t="s">
        <v>62</v>
      </c>
      <c r="C1730" s="5" t="s">
        <v>72</v>
      </c>
      <c r="D1730" s="5" t="s">
        <v>18</v>
      </c>
      <c r="E1730" s="5">
        <v>12610</v>
      </c>
      <c r="F1730" s="6">
        <v>241.08</v>
      </c>
    </row>
    <row r="1731" spans="1:6">
      <c r="A1731" s="4">
        <v>2010</v>
      </c>
      <c r="B1731" s="5" t="s">
        <v>62</v>
      </c>
      <c r="C1731" s="5" t="s">
        <v>72</v>
      </c>
      <c r="D1731" s="5" t="s">
        <v>15</v>
      </c>
      <c r="E1731" s="5">
        <v>70380</v>
      </c>
      <c r="F1731" s="6">
        <v>1840.72</v>
      </c>
    </row>
    <row r="1732" spans="1:6">
      <c r="A1732" s="4">
        <v>2010</v>
      </c>
      <c r="B1732" s="5" t="s">
        <v>62</v>
      </c>
      <c r="C1732" s="5" t="s">
        <v>72</v>
      </c>
      <c r="D1732" s="5" t="s">
        <v>16</v>
      </c>
      <c r="E1732" s="5">
        <v>1410</v>
      </c>
      <c r="F1732" s="6">
        <v>7929.08</v>
      </c>
    </row>
    <row r="1733" spans="1:6">
      <c r="A1733" s="4">
        <v>2010</v>
      </c>
      <c r="B1733" s="5" t="s">
        <v>62</v>
      </c>
      <c r="C1733" s="5" t="s">
        <v>72</v>
      </c>
      <c r="D1733" s="5" t="s">
        <v>17</v>
      </c>
      <c r="E1733" s="5">
        <v>69520</v>
      </c>
      <c r="F1733" s="6">
        <v>1105.01</v>
      </c>
    </row>
    <row r="1734" spans="1:6">
      <c r="A1734" s="4">
        <v>2010</v>
      </c>
      <c r="B1734" s="5" t="s">
        <v>62</v>
      </c>
      <c r="C1734" s="5" t="s">
        <v>72</v>
      </c>
      <c r="D1734" s="5" t="s">
        <v>18</v>
      </c>
      <c r="E1734" s="5">
        <v>17010</v>
      </c>
      <c r="F1734" s="6">
        <v>408</v>
      </c>
    </row>
    <row r="1735" spans="1:6">
      <c r="A1735" s="4">
        <v>2011</v>
      </c>
      <c r="B1735" s="5" t="s">
        <v>62</v>
      </c>
      <c r="C1735" s="5" t="s">
        <v>72</v>
      </c>
      <c r="D1735" s="5" t="s">
        <v>15</v>
      </c>
      <c r="E1735" s="5">
        <v>53900</v>
      </c>
      <c r="F1735" s="6">
        <v>2943.6</v>
      </c>
    </row>
    <row r="1736" spans="1:6">
      <c r="A1736" s="4">
        <v>2011</v>
      </c>
      <c r="B1736" s="5" t="s">
        <v>62</v>
      </c>
      <c r="C1736" s="5" t="s">
        <v>72</v>
      </c>
      <c r="D1736" s="5" t="s">
        <v>16</v>
      </c>
      <c r="E1736" s="5">
        <v>1590</v>
      </c>
      <c r="F1736" s="6">
        <v>6144.65</v>
      </c>
    </row>
    <row r="1737" spans="1:6">
      <c r="A1737" s="4">
        <v>2011</v>
      </c>
      <c r="B1737" s="5" t="s">
        <v>62</v>
      </c>
      <c r="C1737" s="5" t="s">
        <v>72</v>
      </c>
      <c r="D1737" s="5" t="s">
        <v>17</v>
      </c>
      <c r="E1737" s="5">
        <v>90370</v>
      </c>
      <c r="F1737" s="6">
        <v>828.93</v>
      </c>
    </row>
    <row r="1738" spans="1:6">
      <c r="A1738" s="4">
        <v>2011</v>
      </c>
      <c r="B1738" s="5" t="s">
        <v>62</v>
      </c>
      <c r="C1738" s="5" t="s">
        <v>72</v>
      </c>
      <c r="D1738" s="5" t="s">
        <v>18</v>
      </c>
      <c r="E1738" s="5">
        <v>30850</v>
      </c>
      <c r="F1738" s="6">
        <v>266.13</v>
      </c>
    </row>
    <row r="1739" spans="1:6">
      <c r="A1739" s="4">
        <v>2012</v>
      </c>
      <c r="B1739" s="5" t="s">
        <v>62</v>
      </c>
      <c r="C1739" s="5" t="s">
        <v>72</v>
      </c>
      <c r="D1739" s="5" t="s">
        <v>15</v>
      </c>
      <c r="E1739" s="5">
        <v>30750</v>
      </c>
      <c r="F1739" s="6">
        <v>2627.64</v>
      </c>
    </row>
    <row r="1740" spans="1:6">
      <c r="A1740" s="4">
        <v>2012</v>
      </c>
      <c r="B1740" s="5" t="s">
        <v>62</v>
      </c>
      <c r="C1740" s="5" t="s">
        <v>72</v>
      </c>
      <c r="D1740" s="5" t="s">
        <v>16</v>
      </c>
      <c r="E1740" s="5">
        <v>2700</v>
      </c>
      <c r="F1740" s="6">
        <v>6522.22</v>
      </c>
    </row>
    <row r="1741" spans="1:6">
      <c r="A1741" s="4">
        <v>2012</v>
      </c>
      <c r="B1741" s="5" t="s">
        <v>62</v>
      </c>
      <c r="C1741" s="5" t="s">
        <v>72</v>
      </c>
      <c r="D1741" s="5" t="s">
        <v>17</v>
      </c>
      <c r="E1741" s="5">
        <v>112190</v>
      </c>
      <c r="F1741" s="6">
        <v>168.02</v>
      </c>
    </row>
    <row r="1742" spans="1:6">
      <c r="A1742" s="4">
        <v>2012</v>
      </c>
      <c r="B1742" s="5" t="s">
        <v>62</v>
      </c>
      <c r="C1742" s="5" t="s">
        <v>72</v>
      </c>
      <c r="D1742" s="5" t="s">
        <v>18</v>
      </c>
      <c r="E1742" s="5">
        <v>28880</v>
      </c>
      <c r="F1742" s="6">
        <v>350.07</v>
      </c>
    </row>
    <row r="1743" spans="1:6">
      <c r="A1743" s="4">
        <v>2013</v>
      </c>
      <c r="B1743" s="5" t="s">
        <v>62</v>
      </c>
      <c r="C1743" s="5" t="s">
        <v>72</v>
      </c>
      <c r="D1743" s="5" t="s">
        <v>15</v>
      </c>
      <c r="E1743" s="5">
        <v>62710</v>
      </c>
      <c r="F1743" s="6">
        <v>2843.09</v>
      </c>
    </row>
    <row r="1744" spans="1:6">
      <c r="A1744" s="4">
        <v>2013</v>
      </c>
      <c r="B1744" s="5" t="s">
        <v>62</v>
      </c>
      <c r="C1744" s="5" t="s">
        <v>72</v>
      </c>
      <c r="D1744" s="5" t="s">
        <v>16</v>
      </c>
      <c r="E1744" s="5">
        <v>5490</v>
      </c>
      <c r="F1744" s="6">
        <v>6752.28</v>
      </c>
    </row>
    <row r="1745" spans="1:6">
      <c r="A1745" s="4">
        <v>2013</v>
      </c>
      <c r="B1745" s="5" t="s">
        <v>62</v>
      </c>
      <c r="C1745" s="5" t="s">
        <v>72</v>
      </c>
      <c r="D1745" s="5" t="s">
        <v>17</v>
      </c>
      <c r="E1745" s="5">
        <v>97050</v>
      </c>
      <c r="F1745" s="6">
        <v>1355.9</v>
      </c>
    </row>
    <row r="1746" spans="1:6">
      <c r="A1746" s="4">
        <v>2013</v>
      </c>
      <c r="B1746" s="5" t="s">
        <v>62</v>
      </c>
      <c r="C1746" s="5" t="s">
        <v>72</v>
      </c>
      <c r="D1746" s="5" t="s">
        <v>18</v>
      </c>
      <c r="E1746" s="5">
        <v>35920</v>
      </c>
      <c r="F1746" s="6">
        <v>264.76</v>
      </c>
    </row>
    <row r="1747" spans="1:6">
      <c r="A1747" s="4">
        <v>2014</v>
      </c>
      <c r="B1747" s="5" t="s">
        <v>62</v>
      </c>
      <c r="C1747" s="5" t="s">
        <v>72</v>
      </c>
      <c r="D1747" s="5" t="s">
        <v>15</v>
      </c>
      <c r="E1747" s="5">
        <v>45890</v>
      </c>
      <c r="F1747" s="6">
        <v>3613.86</v>
      </c>
    </row>
    <row r="1748" spans="1:6">
      <c r="A1748" s="4">
        <v>2014</v>
      </c>
      <c r="B1748" s="5" t="s">
        <v>62</v>
      </c>
      <c r="C1748" s="5" t="s">
        <v>72</v>
      </c>
      <c r="D1748" s="5" t="s">
        <v>16</v>
      </c>
      <c r="E1748" s="5">
        <v>3350</v>
      </c>
      <c r="F1748" s="6">
        <v>6143.28</v>
      </c>
    </row>
    <row r="1749" spans="1:6">
      <c r="A1749" s="4">
        <v>2014</v>
      </c>
      <c r="B1749" s="5" t="s">
        <v>62</v>
      </c>
      <c r="C1749" s="5" t="s">
        <v>72</v>
      </c>
      <c r="D1749" s="5" t="s">
        <v>17</v>
      </c>
      <c r="E1749" s="5">
        <v>68170</v>
      </c>
      <c r="F1749" s="6">
        <v>631.95000000000005</v>
      </c>
    </row>
    <row r="1750" spans="1:6">
      <c r="A1750" s="4">
        <v>2014</v>
      </c>
      <c r="B1750" s="5" t="s">
        <v>62</v>
      </c>
      <c r="C1750" s="5" t="s">
        <v>72</v>
      </c>
      <c r="D1750" s="5" t="s">
        <v>18</v>
      </c>
      <c r="E1750" s="5">
        <v>35590</v>
      </c>
      <c r="F1750" s="6">
        <v>301.49</v>
      </c>
    </row>
    <row r="1751" spans="1:6">
      <c r="A1751" s="4">
        <v>2015</v>
      </c>
      <c r="B1751" s="5" t="s">
        <v>62</v>
      </c>
      <c r="C1751" s="5" t="s">
        <v>72</v>
      </c>
      <c r="D1751" s="5" t="s">
        <v>15</v>
      </c>
      <c r="E1751" s="5">
        <v>40260</v>
      </c>
      <c r="F1751" s="6">
        <v>3058.37</v>
      </c>
    </row>
    <row r="1752" spans="1:6">
      <c r="A1752" s="4">
        <v>2015</v>
      </c>
      <c r="B1752" s="5" t="s">
        <v>62</v>
      </c>
      <c r="C1752" s="5" t="s">
        <v>72</v>
      </c>
      <c r="D1752" s="5" t="s">
        <v>16</v>
      </c>
      <c r="E1752" s="5">
        <v>1550</v>
      </c>
      <c r="F1752" s="6">
        <v>1645.16</v>
      </c>
    </row>
    <row r="1753" spans="1:6">
      <c r="A1753" s="4">
        <v>2015</v>
      </c>
      <c r="B1753" s="5" t="s">
        <v>62</v>
      </c>
      <c r="C1753" s="5" t="s">
        <v>72</v>
      </c>
      <c r="D1753" s="5" t="s">
        <v>17</v>
      </c>
      <c r="E1753" s="5">
        <v>79210</v>
      </c>
      <c r="F1753" s="6">
        <v>1130.03</v>
      </c>
    </row>
    <row r="1754" spans="1:6">
      <c r="A1754" s="4">
        <v>2015</v>
      </c>
      <c r="B1754" s="5" t="s">
        <v>62</v>
      </c>
      <c r="C1754" s="5" t="s">
        <v>72</v>
      </c>
      <c r="D1754" s="5" t="s">
        <v>18</v>
      </c>
      <c r="E1754" s="5">
        <v>33510</v>
      </c>
      <c r="F1754" s="6">
        <v>256.33999999999997</v>
      </c>
    </row>
    <row r="1755" spans="1:6">
      <c r="A1755" s="4">
        <v>2016</v>
      </c>
      <c r="B1755" s="5" t="s">
        <v>62</v>
      </c>
      <c r="C1755" s="5" t="s">
        <v>72</v>
      </c>
      <c r="D1755" s="5" t="s">
        <v>15</v>
      </c>
      <c r="E1755" s="5">
        <v>50330</v>
      </c>
      <c r="F1755" s="6">
        <v>3291.14</v>
      </c>
    </row>
    <row r="1756" spans="1:6">
      <c r="A1756" s="4">
        <v>2016</v>
      </c>
      <c r="B1756" s="5" t="s">
        <v>62</v>
      </c>
      <c r="C1756" s="5" t="s">
        <v>72</v>
      </c>
      <c r="D1756" s="5" t="s">
        <v>16</v>
      </c>
      <c r="E1756" s="5">
        <v>2740</v>
      </c>
      <c r="F1756" s="6">
        <v>5151.91</v>
      </c>
    </row>
    <row r="1757" spans="1:6">
      <c r="A1757" s="4">
        <v>2016</v>
      </c>
      <c r="B1757" s="5" t="s">
        <v>62</v>
      </c>
      <c r="C1757" s="5" t="s">
        <v>72</v>
      </c>
      <c r="D1757" s="5" t="s">
        <v>17</v>
      </c>
      <c r="E1757" s="5">
        <v>82040</v>
      </c>
      <c r="F1757" s="6">
        <v>403</v>
      </c>
    </row>
    <row r="1758" spans="1:6">
      <c r="A1758" s="4">
        <v>2016</v>
      </c>
      <c r="B1758" s="5" t="s">
        <v>62</v>
      </c>
      <c r="C1758" s="5" t="s">
        <v>72</v>
      </c>
      <c r="D1758" s="5" t="s">
        <v>18</v>
      </c>
      <c r="E1758" s="5">
        <v>19400</v>
      </c>
      <c r="F1758" s="6">
        <v>166.52</v>
      </c>
    </row>
    <row r="1759" spans="1:6">
      <c r="A1759" s="4">
        <v>2017</v>
      </c>
      <c r="B1759" s="5" t="s">
        <v>62</v>
      </c>
      <c r="C1759" s="5" t="s">
        <v>72</v>
      </c>
      <c r="D1759" s="5" t="s">
        <v>15</v>
      </c>
      <c r="E1759" s="5">
        <v>54980</v>
      </c>
      <c r="F1759" s="6">
        <v>2542.13</v>
      </c>
    </row>
    <row r="1760" spans="1:6">
      <c r="A1760" s="4">
        <v>2017</v>
      </c>
      <c r="B1760" s="5" t="s">
        <v>62</v>
      </c>
      <c r="C1760" s="5" t="s">
        <v>72</v>
      </c>
      <c r="D1760" s="5" t="s">
        <v>16</v>
      </c>
      <c r="E1760" s="5">
        <v>3370</v>
      </c>
      <c r="F1760" s="6">
        <v>11368.52</v>
      </c>
    </row>
    <row r="1761" spans="1:6">
      <c r="A1761" s="4">
        <v>2017</v>
      </c>
      <c r="B1761" s="5" t="s">
        <v>62</v>
      </c>
      <c r="C1761" s="5" t="s">
        <v>72</v>
      </c>
      <c r="D1761" s="5" t="s">
        <v>17</v>
      </c>
      <c r="E1761" s="5">
        <v>97140</v>
      </c>
      <c r="F1761" s="6">
        <v>710</v>
      </c>
    </row>
    <row r="1762" spans="1:6">
      <c r="A1762" s="4">
        <v>2017</v>
      </c>
      <c r="B1762" s="5" t="s">
        <v>62</v>
      </c>
      <c r="C1762" s="5" t="s">
        <v>72</v>
      </c>
      <c r="D1762" s="5" t="s">
        <v>18</v>
      </c>
      <c r="E1762" s="5">
        <v>24800</v>
      </c>
      <c r="F1762" s="6">
        <v>130.46</v>
      </c>
    </row>
    <row r="1763" spans="1:6">
      <c r="A1763" s="4">
        <v>2008</v>
      </c>
      <c r="B1763" s="5" t="s">
        <v>62</v>
      </c>
      <c r="C1763" s="5" t="s">
        <v>73</v>
      </c>
      <c r="D1763" s="5" t="s">
        <v>15</v>
      </c>
      <c r="E1763" s="5">
        <v>55520</v>
      </c>
      <c r="F1763" s="6">
        <v>2969.74</v>
      </c>
    </row>
    <row r="1764" spans="1:6">
      <c r="A1764" s="4">
        <v>2008</v>
      </c>
      <c r="B1764" s="5" t="s">
        <v>62</v>
      </c>
      <c r="C1764" s="5" t="s">
        <v>73</v>
      </c>
      <c r="D1764" s="5" t="s">
        <v>16</v>
      </c>
      <c r="E1764" s="5">
        <v>1800</v>
      </c>
      <c r="F1764" s="6">
        <v>6883.33</v>
      </c>
    </row>
    <row r="1765" spans="1:6">
      <c r="A1765" s="4">
        <v>2008</v>
      </c>
      <c r="B1765" s="5" t="s">
        <v>62</v>
      </c>
      <c r="C1765" s="5" t="s">
        <v>73</v>
      </c>
      <c r="D1765" s="5" t="s">
        <v>17</v>
      </c>
      <c r="E1765" s="5">
        <v>60</v>
      </c>
      <c r="F1765" s="6">
        <v>1166.67</v>
      </c>
    </row>
    <row r="1766" spans="1:6">
      <c r="A1766" s="4">
        <v>2008</v>
      </c>
      <c r="B1766" s="5" t="s">
        <v>62</v>
      </c>
      <c r="C1766" s="5" t="s">
        <v>73</v>
      </c>
      <c r="D1766" s="5" t="s">
        <v>18</v>
      </c>
      <c r="E1766" s="5">
        <v>20</v>
      </c>
      <c r="F1766" s="6">
        <v>500</v>
      </c>
    </row>
    <row r="1767" spans="1:6">
      <c r="A1767" s="4">
        <v>2009</v>
      </c>
      <c r="B1767" s="5" t="s">
        <v>62</v>
      </c>
      <c r="C1767" s="5" t="s">
        <v>73</v>
      </c>
      <c r="D1767" s="5" t="s">
        <v>15</v>
      </c>
      <c r="E1767" s="5">
        <v>54910</v>
      </c>
      <c r="F1767" s="6">
        <v>3098.34</v>
      </c>
    </row>
    <row r="1768" spans="1:6">
      <c r="A1768" s="4">
        <v>2009</v>
      </c>
      <c r="B1768" s="5" t="s">
        <v>62</v>
      </c>
      <c r="C1768" s="5" t="s">
        <v>73</v>
      </c>
      <c r="D1768" s="5" t="s">
        <v>16</v>
      </c>
      <c r="E1768" s="5">
        <v>1940</v>
      </c>
      <c r="F1768" s="6">
        <v>4835.05</v>
      </c>
    </row>
    <row r="1769" spans="1:6">
      <c r="A1769" s="4">
        <v>2009</v>
      </c>
      <c r="B1769" s="5" t="s">
        <v>62</v>
      </c>
      <c r="C1769" s="5" t="s">
        <v>73</v>
      </c>
      <c r="D1769" s="5" t="s">
        <v>18</v>
      </c>
      <c r="E1769" s="5">
        <v>70</v>
      </c>
      <c r="F1769" s="6">
        <v>285.70999999999998</v>
      </c>
    </row>
    <row r="1770" spans="1:6">
      <c r="A1770" s="4">
        <v>2010</v>
      </c>
      <c r="B1770" s="5" t="s">
        <v>62</v>
      </c>
      <c r="C1770" s="5" t="s">
        <v>73</v>
      </c>
      <c r="D1770" s="5" t="s">
        <v>15</v>
      </c>
      <c r="E1770" s="5">
        <v>61580</v>
      </c>
      <c r="F1770" s="6">
        <v>3006.5</v>
      </c>
    </row>
    <row r="1771" spans="1:6">
      <c r="A1771" s="4">
        <v>2010</v>
      </c>
      <c r="B1771" s="5" t="s">
        <v>62</v>
      </c>
      <c r="C1771" s="5" t="s">
        <v>73</v>
      </c>
      <c r="D1771" s="5" t="s">
        <v>16</v>
      </c>
      <c r="E1771" s="5">
        <v>1510</v>
      </c>
      <c r="F1771" s="6">
        <v>6543.05</v>
      </c>
    </row>
    <row r="1772" spans="1:6">
      <c r="A1772" s="4">
        <v>2010</v>
      </c>
      <c r="B1772" s="5" t="s">
        <v>62</v>
      </c>
      <c r="C1772" s="5" t="s">
        <v>73</v>
      </c>
      <c r="D1772" s="5" t="s">
        <v>18</v>
      </c>
      <c r="E1772" s="5">
        <v>240</v>
      </c>
      <c r="F1772" s="6">
        <v>83.33</v>
      </c>
    </row>
    <row r="1773" spans="1:6">
      <c r="A1773" s="4">
        <v>2011</v>
      </c>
      <c r="B1773" s="5" t="s">
        <v>62</v>
      </c>
      <c r="C1773" s="5" t="s">
        <v>73</v>
      </c>
      <c r="D1773" s="5" t="s">
        <v>15</v>
      </c>
      <c r="E1773" s="5">
        <v>51110</v>
      </c>
      <c r="F1773" s="6">
        <v>3305.22</v>
      </c>
    </row>
    <row r="1774" spans="1:6">
      <c r="A1774" s="4">
        <v>2011</v>
      </c>
      <c r="B1774" s="5" t="s">
        <v>62</v>
      </c>
      <c r="C1774" s="5" t="s">
        <v>73</v>
      </c>
      <c r="D1774" s="5" t="s">
        <v>16</v>
      </c>
      <c r="E1774" s="5">
        <v>1810</v>
      </c>
      <c r="F1774" s="6">
        <v>5464.09</v>
      </c>
    </row>
    <row r="1775" spans="1:6">
      <c r="A1775" s="4">
        <v>2011</v>
      </c>
      <c r="B1775" s="5" t="s">
        <v>62</v>
      </c>
      <c r="C1775" s="5" t="s">
        <v>73</v>
      </c>
      <c r="D1775" s="5" t="s">
        <v>18</v>
      </c>
      <c r="E1775" s="5">
        <v>400</v>
      </c>
      <c r="F1775" s="6">
        <v>25</v>
      </c>
    </row>
    <row r="1776" spans="1:6">
      <c r="A1776" s="4">
        <v>2012</v>
      </c>
      <c r="B1776" s="5" t="s">
        <v>62</v>
      </c>
      <c r="C1776" s="5" t="s">
        <v>73</v>
      </c>
      <c r="D1776" s="5" t="s">
        <v>15</v>
      </c>
      <c r="E1776" s="5">
        <v>47510</v>
      </c>
      <c r="F1776" s="6">
        <v>3607.87</v>
      </c>
    </row>
    <row r="1777" spans="1:6">
      <c r="A1777" s="4">
        <v>2012</v>
      </c>
      <c r="B1777" s="5" t="s">
        <v>62</v>
      </c>
      <c r="C1777" s="5" t="s">
        <v>73</v>
      </c>
      <c r="D1777" s="5" t="s">
        <v>16</v>
      </c>
      <c r="E1777" s="5">
        <v>1630</v>
      </c>
      <c r="F1777" s="6">
        <v>5061.3500000000004</v>
      </c>
    </row>
    <row r="1778" spans="1:6">
      <c r="A1778" s="4">
        <v>2012</v>
      </c>
      <c r="B1778" s="5" t="s">
        <v>62</v>
      </c>
      <c r="C1778" s="5" t="s">
        <v>73</v>
      </c>
      <c r="D1778" s="5" t="s">
        <v>17</v>
      </c>
      <c r="E1778" s="5">
        <v>20</v>
      </c>
      <c r="F1778" s="6">
        <v>500</v>
      </c>
    </row>
    <row r="1779" spans="1:6">
      <c r="A1779" s="4">
        <v>2012</v>
      </c>
      <c r="B1779" s="5" t="s">
        <v>62</v>
      </c>
      <c r="C1779" s="5" t="s">
        <v>73</v>
      </c>
      <c r="D1779" s="5" t="s">
        <v>18</v>
      </c>
      <c r="E1779" s="5">
        <v>540</v>
      </c>
      <c r="F1779" s="6">
        <v>222.22</v>
      </c>
    </row>
    <row r="1780" spans="1:6">
      <c r="A1780" s="4">
        <v>2013</v>
      </c>
      <c r="B1780" s="5" t="s">
        <v>62</v>
      </c>
      <c r="C1780" s="5" t="s">
        <v>73</v>
      </c>
      <c r="D1780" s="5" t="s">
        <v>15</v>
      </c>
      <c r="E1780" s="5">
        <v>49860</v>
      </c>
      <c r="F1780" s="6">
        <v>3389.89</v>
      </c>
    </row>
    <row r="1781" spans="1:6">
      <c r="A1781" s="4">
        <v>2013</v>
      </c>
      <c r="B1781" s="5" t="s">
        <v>62</v>
      </c>
      <c r="C1781" s="5" t="s">
        <v>73</v>
      </c>
      <c r="D1781" s="5" t="s">
        <v>16</v>
      </c>
      <c r="E1781" s="5">
        <v>3210</v>
      </c>
      <c r="F1781" s="6">
        <v>5420.56</v>
      </c>
    </row>
    <row r="1782" spans="1:6">
      <c r="A1782" s="4">
        <v>2013</v>
      </c>
      <c r="B1782" s="5" t="s">
        <v>62</v>
      </c>
      <c r="C1782" s="5" t="s">
        <v>73</v>
      </c>
      <c r="D1782" s="5" t="s">
        <v>17</v>
      </c>
      <c r="E1782" s="5">
        <v>10</v>
      </c>
      <c r="F1782" s="6">
        <v>1000</v>
      </c>
    </row>
    <row r="1783" spans="1:6">
      <c r="A1783" s="4">
        <v>2013</v>
      </c>
      <c r="B1783" s="5" t="s">
        <v>62</v>
      </c>
      <c r="C1783" s="5" t="s">
        <v>73</v>
      </c>
      <c r="D1783" s="5" t="s">
        <v>18</v>
      </c>
      <c r="E1783" s="5">
        <v>350</v>
      </c>
      <c r="F1783" s="6">
        <v>457.14</v>
      </c>
    </row>
    <row r="1784" spans="1:6">
      <c r="A1784" s="4">
        <v>2014</v>
      </c>
      <c r="B1784" s="5" t="s">
        <v>62</v>
      </c>
      <c r="C1784" s="5" t="s">
        <v>73</v>
      </c>
      <c r="D1784" s="5" t="s">
        <v>15</v>
      </c>
      <c r="E1784" s="5">
        <v>40970</v>
      </c>
      <c r="F1784" s="6">
        <v>3232.12</v>
      </c>
    </row>
    <row r="1785" spans="1:6">
      <c r="A1785" s="4">
        <v>2014</v>
      </c>
      <c r="B1785" s="5" t="s">
        <v>62</v>
      </c>
      <c r="C1785" s="5" t="s">
        <v>73</v>
      </c>
      <c r="D1785" s="5" t="s">
        <v>16</v>
      </c>
      <c r="E1785" s="5">
        <v>3680</v>
      </c>
      <c r="F1785" s="6">
        <v>4144.0200000000004</v>
      </c>
    </row>
    <row r="1786" spans="1:6">
      <c r="A1786" s="4">
        <v>2014</v>
      </c>
      <c r="B1786" s="5" t="s">
        <v>62</v>
      </c>
      <c r="C1786" s="5" t="s">
        <v>73</v>
      </c>
      <c r="D1786" s="5" t="s">
        <v>17</v>
      </c>
      <c r="E1786" s="5">
        <v>10</v>
      </c>
      <c r="F1786" s="6">
        <v>1000</v>
      </c>
    </row>
    <row r="1787" spans="1:6">
      <c r="A1787" s="4">
        <v>2014</v>
      </c>
      <c r="B1787" s="5" t="s">
        <v>62</v>
      </c>
      <c r="C1787" s="5" t="s">
        <v>73</v>
      </c>
      <c r="D1787" s="5" t="s">
        <v>18</v>
      </c>
      <c r="E1787" s="5">
        <v>850</v>
      </c>
      <c r="F1787" s="6">
        <v>423.53</v>
      </c>
    </row>
    <row r="1788" spans="1:6">
      <c r="A1788" s="4">
        <v>2015</v>
      </c>
      <c r="B1788" s="5" t="s">
        <v>62</v>
      </c>
      <c r="C1788" s="5" t="s">
        <v>73</v>
      </c>
      <c r="D1788" s="5" t="s">
        <v>15</v>
      </c>
      <c r="E1788" s="5">
        <v>88150</v>
      </c>
      <c r="F1788" s="6">
        <v>3795.24</v>
      </c>
    </row>
    <row r="1789" spans="1:6">
      <c r="A1789" s="4">
        <v>2015</v>
      </c>
      <c r="B1789" s="5" t="s">
        <v>62</v>
      </c>
      <c r="C1789" s="5" t="s">
        <v>73</v>
      </c>
      <c r="D1789" s="5" t="s">
        <v>16</v>
      </c>
      <c r="E1789" s="5">
        <v>3160</v>
      </c>
      <c r="F1789" s="6">
        <v>3604.43</v>
      </c>
    </row>
    <row r="1790" spans="1:6">
      <c r="A1790" s="4">
        <v>2015</v>
      </c>
      <c r="B1790" s="5" t="s">
        <v>62</v>
      </c>
      <c r="C1790" s="5" t="s">
        <v>73</v>
      </c>
      <c r="D1790" s="5" t="s">
        <v>18</v>
      </c>
      <c r="E1790" s="5">
        <v>1140</v>
      </c>
      <c r="F1790" s="6">
        <v>315.79000000000002</v>
      </c>
    </row>
    <row r="1791" spans="1:6">
      <c r="A1791" s="4">
        <v>2016</v>
      </c>
      <c r="B1791" s="5" t="s">
        <v>62</v>
      </c>
      <c r="C1791" s="5" t="s">
        <v>73</v>
      </c>
      <c r="D1791" s="5" t="s">
        <v>15</v>
      </c>
      <c r="E1791" s="5">
        <v>46700</v>
      </c>
      <c r="F1791" s="6">
        <v>3644.56</v>
      </c>
    </row>
    <row r="1792" spans="1:6">
      <c r="A1792" s="4">
        <v>2016</v>
      </c>
      <c r="B1792" s="5" t="s">
        <v>62</v>
      </c>
      <c r="C1792" s="5" t="s">
        <v>73</v>
      </c>
      <c r="D1792" s="5" t="s">
        <v>16</v>
      </c>
      <c r="E1792" s="5">
        <v>2030</v>
      </c>
      <c r="F1792" s="6">
        <v>4194.49</v>
      </c>
    </row>
    <row r="1793" spans="1:6">
      <c r="A1793" s="4">
        <v>2016</v>
      </c>
      <c r="B1793" s="5" t="s">
        <v>62</v>
      </c>
      <c r="C1793" s="5" t="s">
        <v>73</v>
      </c>
      <c r="D1793" s="5" t="s">
        <v>18</v>
      </c>
      <c r="E1793" s="5">
        <v>780</v>
      </c>
      <c r="F1793" s="6">
        <v>395.72</v>
      </c>
    </row>
    <row r="1794" spans="1:6">
      <c r="A1794" s="4">
        <v>2017</v>
      </c>
      <c r="B1794" s="5" t="s">
        <v>62</v>
      </c>
      <c r="C1794" s="5" t="s">
        <v>73</v>
      </c>
      <c r="D1794" s="5" t="s">
        <v>15</v>
      </c>
      <c r="E1794" s="5">
        <v>64810</v>
      </c>
      <c r="F1794" s="6">
        <v>3797.99</v>
      </c>
    </row>
    <row r="1795" spans="1:6">
      <c r="A1795" s="4">
        <v>2017</v>
      </c>
      <c r="B1795" s="5" t="s">
        <v>62</v>
      </c>
      <c r="C1795" s="5" t="s">
        <v>73</v>
      </c>
      <c r="D1795" s="5" t="s">
        <v>16</v>
      </c>
      <c r="E1795" s="5">
        <v>2500</v>
      </c>
      <c r="F1795" s="6">
        <v>5536.74</v>
      </c>
    </row>
    <row r="1796" spans="1:6">
      <c r="A1796" s="4">
        <v>2017</v>
      </c>
      <c r="B1796" s="5" t="s">
        <v>62</v>
      </c>
      <c r="C1796" s="5" t="s">
        <v>73</v>
      </c>
      <c r="D1796" s="5" t="s">
        <v>18</v>
      </c>
      <c r="E1796" s="5">
        <v>500</v>
      </c>
      <c r="F1796" s="6">
        <v>480.97</v>
      </c>
    </row>
    <row r="1797" spans="1:6">
      <c r="A1797" s="4">
        <v>2008</v>
      </c>
      <c r="B1797" s="5" t="s">
        <v>74</v>
      </c>
      <c r="C1797" s="5" t="s">
        <v>75</v>
      </c>
      <c r="D1797" s="5" t="s">
        <v>15</v>
      </c>
      <c r="E1797" s="5">
        <v>32100</v>
      </c>
      <c r="F1797" s="6">
        <v>2866.67</v>
      </c>
    </row>
    <row r="1798" spans="1:6">
      <c r="A1798" s="4">
        <v>2008</v>
      </c>
      <c r="B1798" s="5" t="s">
        <v>74</v>
      </c>
      <c r="C1798" s="5" t="s">
        <v>75</v>
      </c>
      <c r="D1798" s="5" t="s">
        <v>16</v>
      </c>
      <c r="E1798" s="5">
        <v>30030</v>
      </c>
      <c r="F1798" s="6">
        <v>2539.46</v>
      </c>
    </row>
    <row r="1799" spans="1:6">
      <c r="A1799" s="4">
        <v>2008</v>
      </c>
      <c r="B1799" s="5" t="s">
        <v>74</v>
      </c>
      <c r="C1799" s="5" t="s">
        <v>75</v>
      </c>
      <c r="D1799" s="5" t="s">
        <v>17</v>
      </c>
      <c r="E1799" s="5">
        <v>6960</v>
      </c>
      <c r="F1799" s="6">
        <v>1364.94</v>
      </c>
    </row>
    <row r="1800" spans="1:6">
      <c r="A1800" s="4">
        <v>2008</v>
      </c>
      <c r="B1800" s="5" t="s">
        <v>74</v>
      </c>
      <c r="C1800" s="5" t="s">
        <v>75</v>
      </c>
      <c r="D1800" s="5" t="s">
        <v>18</v>
      </c>
      <c r="E1800" s="5">
        <v>17840</v>
      </c>
      <c r="F1800" s="6">
        <v>460.2</v>
      </c>
    </row>
    <row r="1801" spans="1:6">
      <c r="A1801" s="4">
        <v>2009</v>
      </c>
      <c r="B1801" s="5" t="s">
        <v>74</v>
      </c>
      <c r="C1801" s="5" t="s">
        <v>75</v>
      </c>
      <c r="D1801" s="5" t="s">
        <v>15</v>
      </c>
      <c r="E1801" s="5">
        <v>35360</v>
      </c>
      <c r="F1801" s="6">
        <v>2620.48</v>
      </c>
    </row>
    <row r="1802" spans="1:6">
      <c r="A1802" s="4">
        <v>2009</v>
      </c>
      <c r="B1802" s="5" t="s">
        <v>74</v>
      </c>
      <c r="C1802" s="5" t="s">
        <v>75</v>
      </c>
      <c r="D1802" s="5" t="s">
        <v>16</v>
      </c>
      <c r="E1802" s="5">
        <v>27040</v>
      </c>
      <c r="F1802" s="6">
        <v>1962.65</v>
      </c>
    </row>
    <row r="1803" spans="1:6">
      <c r="A1803" s="4">
        <v>2009</v>
      </c>
      <c r="B1803" s="5" t="s">
        <v>74</v>
      </c>
      <c r="C1803" s="5" t="s">
        <v>75</v>
      </c>
      <c r="D1803" s="5" t="s">
        <v>17</v>
      </c>
      <c r="E1803" s="5">
        <v>6640</v>
      </c>
      <c r="F1803" s="6">
        <v>1539.16</v>
      </c>
    </row>
    <row r="1804" spans="1:6">
      <c r="A1804" s="4">
        <v>2009</v>
      </c>
      <c r="B1804" s="5" t="s">
        <v>74</v>
      </c>
      <c r="C1804" s="5" t="s">
        <v>75</v>
      </c>
      <c r="D1804" s="5" t="s">
        <v>18</v>
      </c>
      <c r="E1804" s="5">
        <v>26590</v>
      </c>
      <c r="F1804" s="6">
        <v>227.91</v>
      </c>
    </row>
    <row r="1805" spans="1:6">
      <c r="A1805" s="4">
        <v>2010</v>
      </c>
      <c r="B1805" s="5" t="s">
        <v>74</v>
      </c>
      <c r="C1805" s="5" t="s">
        <v>75</v>
      </c>
      <c r="D1805" s="5" t="s">
        <v>15</v>
      </c>
      <c r="E1805" s="5">
        <v>52360</v>
      </c>
      <c r="F1805" s="6">
        <v>2599.31</v>
      </c>
    </row>
    <row r="1806" spans="1:6">
      <c r="A1806" s="4">
        <v>2010</v>
      </c>
      <c r="B1806" s="5" t="s">
        <v>74</v>
      </c>
      <c r="C1806" s="5" t="s">
        <v>75</v>
      </c>
      <c r="D1806" s="5" t="s">
        <v>16</v>
      </c>
      <c r="E1806" s="5">
        <v>29000</v>
      </c>
      <c r="F1806" s="6">
        <v>2145.86</v>
      </c>
    </row>
    <row r="1807" spans="1:6">
      <c r="A1807" s="4">
        <v>2010</v>
      </c>
      <c r="B1807" s="5" t="s">
        <v>74</v>
      </c>
      <c r="C1807" s="5" t="s">
        <v>75</v>
      </c>
      <c r="D1807" s="5" t="s">
        <v>17</v>
      </c>
      <c r="E1807" s="5">
        <v>6700</v>
      </c>
      <c r="F1807" s="6">
        <v>1014.93</v>
      </c>
    </row>
    <row r="1808" spans="1:6">
      <c r="A1808" s="4">
        <v>2010</v>
      </c>
      <c r="B1808" s="5" t="s">
        <v>74</v>
      </c>
      <c r="C1808" s="5" t="s">
        <v>75</v>
      </c>
      <c r="D1808" s="5" t="s">
        <v>18</v>
      </c>
      <c r="E1808" s="5">
        <v>34070</v>
      </c>
      <c r="F1808" s="6">
        <v>285</v>
      </c>
    </row>
    <row r="1809" spans="1:6">
      <c r="A1809" s="4">
        <v>2011</v>
      </c>
      <c r="B1809" s="5" t="s">
        <v>74</v>
      </c>
      <c r="C1809" s="5" t="s">
        <v>75</v>
      </c>
      <c r="D1809" s="5" t="s">
        <v>15</v>
      </c>
      <c r="E1809" s="5">
        <v>43670</v>
      </c>
      <c r="F1809" s="6">
        <v>2360.89</v>
      </c>
    </row>
    <row r="1810" spans="1:6">
      <c r="A1810" s="4">
        <v>2011</v>
      </c>
      <c r="B1810" s="5" t="s">
        <v>74</v>
      </c>
      <c r="C1810" s="5" t="s">
        <v>75</v>
      </c>
      <c r="D1810" s="5" t="s">
        <v>16</v>
      </c>
      <c r="E1810" s="5">
        <v>37690</v>
      </c>
      <c r="F1810" s="6">
        <v>1916.69</v>
      </c>
    </row>
    <row r="1811" spans="1:6">
      <c r="A1811" s="4">
        <v>2011</v>
      </c>
      <c r="B1811" s="5" t="s">
        <v>74</v>
      </c>
      <c r="C1811" s="5" t="s">
        <v>75</v>
      </c>
      <c r="D1811" s="5" t="s">
        <v>17</v>
      </c>
      <c r="E1811" s="5">
        <v>5000</v>
      </c>
      <c r="F1811" s="6">
        <v>1060</v>
      </c>
    </row>
    <row r="1812" spans="1:6">
      <c r="A1812" s="4">
        <v>2011</v>
      </c>
      <c r="B1812" s="5" t="s">
        <v>74</v>
      </c>
      <c r="C1812" s="5" t="s">
        <v>75</v>
      </c>
      <c r="D1812" s="5" t="s">
        <v>18</v>
      </c>
      <c r="E1812" s="5">
        <v>40030</v>
      </c>
      <c r="F1812" s="6">
        <v>167.12</v>
      </c>
    </row>
    <row r="1813" spans="1:6">
      <c r="A1813" s="4">
        <v>2012</v>
      </c>
      <c r="B1813" s="5" t="s">
        <v>74</v>
      </c>
      <c r="C1813" s="5" t="s">
        <v>75</v>
      </c>
      <c r="D1813" s="5" t="s">
        <v>15</v>
      </c>
      <c r="E1813" s="5">
        <v>40910</v>
      </c>
      <c r="F1813" s="6">
        <v>2405.2800000000002</v>
      </c>
    </row>
    <row r="1814" spans="1:6">
      <c r="A1814" s="4">
        <v>2012</v>
      </c>
      <c r="B1814" s="5" t="s">
        <v>74</v>
      </c>
      <c r="C1814" s="5" t="s">
        <v>75</v>
      </c>
      <c r="D1814" s="5" t="s">
        <v>16</v>
      </c>
      <c r="E1814" s="5">
        <v>42970</v>
      </c>
      <c r="F1814" s="6">
        <v>3879.45</v>
      </c>
    </row>
    <row r="1815" spans="1:6">
      <c r="A1815" s="4">
        <v>2012</v>
      </c>
      <c r="B1815" s="5" t="s">
        <v>74</v>
      </c>
      <c r="C1815" s="5" t="s">
        <v>75</v>
      </c>
      <c r="D1815" s="5" t="s">
        <v>17</v>
      </c>
      <c r="E1815" s="5">
        <v>5350</v>
      </c>
      <c r="F1815" s="6">
        <v>1201.8699999999999</v>
      </c>
    </row>
    <row r="1816" spans="1:6">
      <c r="A1816" s="4">
        <v>2012</v>
      </c>
      <c r="B1816" s="5" t="s">
        <v>74</v>
      </c>
      <c r="C1816" s="5" t="s">
        <v>75</v>
      </c>
      <c r="D1816" s="5" t="s">
        <v>18</v>
      </c>
      <c r="E1816" s="5">
        <v>60230</v>
      </c>
      <c r="F1816" s="6">
        <v>409.1</v>
      </c>
    </row>
    <row r="1817" spans="1:6">
      <c r="A1817" s="4">
        <v>2013</v>
      </c>
      <c r="B1817" s="5" t="s">
        <v>74</v>
      </c>
      <c r="C1817" s="5" t="s">
        <v>75</v>
      </c>
      <c r="D1817" s="5" t="s">
        <v>15</v>
      </c>
      <c r="E1817" s="5">
        <v>45040</v>
      </c>
      <c r="F1817" s="6">
        <v>2283.9699999999998</v>
      </c>
    </row>
    <row r="1818" spans="1:6">
      <c r="A1818" s="4">
        <v>2013</v>
      </c>
      <c r="B1818" s="5" t="s">
        <v>74</v>
      </c>
      <c r="C1818" s="5" t="s">
        <v>75</v>
      </c>
      <c r="D1818" s="5" t="s">
        <v>16</v>
      </c>
      <c r="E1818" s="5">
        <v>49370</v>
      </c>
      <c r="F1818" s="6">
        <v>3553.58</v>
      </c>
    </row>
    <row r="1819" spans="1:6">
      <c r="A1819" s="4">
        <v>2013</v>
      </c>
      <c r="B1819" s="5" t="s">
        <v>74</v>
      </c>
      <c r="C1819" s="5" t="s">
        <v>75</v>
      </c>
      <c r="D1819" s="5" t="s">
        <v>17</v>
      </c>
      <c r="E1819" s="5">
        <v>5400</v>
      </c>
      <c r="F1819" s="6">
        <v>1253.7</v>
      </c>
    </row>
    <row r="1820" spans="1:6">
      <c r="A1820" s="4">
        <v>2013</v>
      </c>
      <c r="B1820" s="5" t="s">
        <v>74</v>
      </c>
      <c r="C1820" s="5" t="s">
        <v>75</v>
      </c>
      <c r="D1820" s="5" t="s">
        <v>18</v>
      </c>
      <c r="E1820" s="5">
        <v>59490</v>
      </c>
      <c r="F1820" s="6">
        <v>422.42</v>
      </c>
    </row>
    <row r="1821" spans="1:6">
      <c r="A1821" s="4">
        <v>2014</v>
      </c>
      <c r="B1821" s="5" t="s">
        <v>74</v>
      </c>
      <c r="C1821" s="5" t="s">
        <v>75</v>
      </c>
      <c r="D1821" s="5" t="s">
        <v>15</v>
      </c>
      <c r="E1821" s="5">
        <v>34880</v>
      </c>
      <c r="F1821" s="6">
        <v>2614.9699999999998</v>
      </c>
    </row>
    <row r="1822" spans="1:6">
      <c r="A1822" s="4">
        <v>2014</v>
      </c>
      <c r="B1822" s="5" t="s">
        <v>74</v>
      </c>
      <c r="C1822" s="5" t="s">
        <v>75</v>
      </c>
      <c r="D1822" s="5" t="s">
        <v>16</v>
      </c>
      <c r="E1822" s="5">
        <v>48200</v>
      </c>
      <c r="F1822" s="6">
        <v>2968.88</v>
      </c>
    </row>
    <row r="1823" spans="1:6">
      <c r="A1823" s="4">
        <v>2014</v>
      </c>
      <c r="B1823" s="5" t="s">
        <v>74</v>
      </c>
      <c r="C1823" s="5" t="s">
        <v>75</v>
      </c>
      <c r="D1823" s="5" t="s">
        <v>17</v>
      </c>
      <c r="E1823" s="5">
        <v>4710</v>
      </c>
      <c r="F1823" s="6">
        <v>1000</v>
      </c>
    </row>
    <row r="1824" spans="1:6">
      <c r="A1824" s="4">
        <v>2014</v>
      </c>
      <c r="B1824" s="5" t="s">
        <v>74</v>
      </c>
      <c r="C1824" s="5" t="s">
        <v>75</v>
      </c>
      <c r="D1824" s="5" t="s">
        <v>18</v>
      </c>
      <c r="E1824" s="5">
        <v>63470</v>
      </c>
      <c r="F1824" s="6">
        <v>313.38</v>
      </c>
    </row>
    <row r="1825" spans="1:6">
      <c r="A1825" s="4">
        <v>2015</v>
      </c>
      <c r="B1825" s="5" t="s">
        <v>74</v>
      </c>
      <c r="C1825" s="5" t="s">
        <v>75</v>
      </c>
      <c r="D1825" s="5" t="s">
        <v>15</v>
      </c>
      <c r="E1825" s="5">
        <v>24280</v>
      </c>
      <c r="F1825" s="6">
        <v>2529.2399999999998</v>
      </c>
    </row>
    <row r="1826" spans="1:6">
      <c r="A1826" s="4">
        <v>2015</v>
      </c>
      <c r="B1826" s="5" t="s">
        <v>74</v>
      </c>
      <c r="C1826" s="5" t="s">
        <v>75</v>
      </c>
      <c r="D1826" s="5" t="s">
        <v>16</v>
      </c>
      <c r="E1826" s="5">
        <v>47390</v>
      </c>
      <c r="F1826" s="6">
        <v>3837.52</v>
      </c>
    </row>
    <row r="1827" spans="1:6">
      <c r="A1827" s="4">
        <v>2015</v>
      </c>
      <c r="B1827" s="5" t="s">
        <v>74</v>
      </c>
      <c r="C1827" s="5" t="s">
        <v>75</v>
      </c>
      <c r="D1827" s="5" t="s">
        <v>17</v>
      </c>
      <c r="E1827" s="5">
        <v>3750</v>
      </c>
      <c r="F1827" s="6">
        <v>1133.33</v>
      </c>
    </row>
    <row r="1828" spans="1:6">
      <c r="A1828" s="4">
        <v>2015</v>
      </c>
      <c r="B1828" s="5" t="s">
        <v>74</v>
      </c>
      <c r="C1828" s="5" t="s">
        <v>75</v>
      </c>
      <c r="D1828" s="5" t="s">
        <v>18</v>
      </c>
      <c r="E1828" s="5">
        <v>63010</v>
      </c>
      <c r="F1828" s="6">
        <v>268.37</v>
      </c>
    </row>
    <row r="1829" spans="1:6">
      <c r="A1829" s="4">
        <v>2016</v>
      </c>
      <c r="B1829" s="5" t="s">
        <v>74</v>
      </c>
      <c r="C1829" s="5" t="s">
        <v>75</v>
      </c>
      <c r="D1829" s="5" t="s">
        <v>15</v>
      </c>
      <c r="E1829" s="5">
        <v>41220</v>
      </c>
      <c r="F1829" s="6">
        <v>2858.43</v>
      </c>
    </row>
    <row r="1830" spans="1:6">
      <c r="A1830" s="4">
        <v>2016</v>
      </c>
      <c r="B1830" s="5" t="s">
        <v>74</v>
      </c>
      <c r="C1830" s="5" t="s">
        <v>75</v>
      </c>
      <c r="D1830" s="5" t="s">
        <v>16</v>
      </c>
      <c r="E1830" s="5">
        <v>98260</v>
      </c>
      <c r="F1830" s="6">
        <v>3164.57</v>
      </c>
    </row>
    <row r="1831" spans="1:6">
      <c r="A1831" s="4">
        <v>2016</v>
      </c>
      <c r="B1831" s="5" t="s">
        <v>74</v>
      </c>
      <c r="C1831" s="5" t="s">
        <v>75</v>
      </c>
      <c r="D1831" s="5" t="s">
        <v>17</v>
      </c>
      <c r="E1831" s="5">
        <v>5890</v>
      </c>
      <c r="F1831" s="6">
        <v>1524.04</v>
      </c>
    </row>
    <row r="1832" spans="1:6">
      <c r="A1832" s="4">
        <v>2016</v>
      </c>
      <c r="B1832" s="5" t="s">
        <v>74</v>
      </c>
      <c r="C1832" s="5" t="s">
        <v>75</v>
      </c>
      <c r="D1832" s="5" t="s">
        <v>18</v>
      </c>
      <c r="E1832" s="5">
        <v>70810</v>
      </c>
      <c r="F1832" s="6">
        <v>288</v>
      </c>
    </row>
    <row r="1833" spans="1:6">
      <c r="A1833" s="4">
        <v>2017</v>
      </c>
      <c r="B1833" s="5" t="s">
        <v>74</v>
      </c>
      <c r="C1833" s="5" t="s">
        <v>75</v>
      </c>
      <c r="D1833" s="5" t="s">
        <v>15</v>
      </c>
      <c r="E1833" s="5">
        <v>50340</v>
      </c>
      <c r="F1833" s="6">
        <v>2983.71</v>
      </c>
    </row>
    <row r="1834" spans="1:6">
      <c r="A1834" s="4">
        <v>2017</v>
      </c>
      <c r="B1834" s="5" t="s">
        <v>74</v>
      </c>
      <c r="C1834" s="5" t="s">
        <v>75</v>
      </c>
      <c r="D1834" s="5" t="s">
        <v>16</v>
      </c>
      <c r="E1834" s="5">
        <v>76660</v>
      </c>
      <c r="F1834" s="6">
        <v>2564.58</v>
      </c>
    </row>
    <row r="1835" spans="1:6">
      <c r="A1835" s="4">
        <v>2017</v>
      </c>
      <c r="B1835" s="5" t="s">
        <v>74</v>
      </c>
      <c r="C1835" s="5" t="s">
        <v>75</v>
      </c>
      <c r="D1835" s="5" t="s">
        <v>17</v>
      </c>
      <c r="E1835" s="5">
        <v>5360</v>
      </c>
      <c r="F1835" s="6">
        <v>1422.27</v>
      </c>
    </row>
    <row r="1836" spans="1:6">
      <c r="A1836" s="4">
        <v>2017</v>
      </c>
      <c r="B1836" s="5" t="s">
        <v>74</v>
      </c>
      <c r="C1836" s="5" t="s">
        <v>75</v>
      </c>
      <c r="D1836" s="5" t="s">
        <v>18</v>
      </c>
      <c r="E1836" s="5">
        <v>121800</v>
      </c>
      <c r="F1836" s="6">
        <v>419.41</v>
      </c>
    </row>
    <row r="1837" spans="1:6">
      <c r="A1837" s="4">
        <v>2008</v>
      </c>
      <c r="B1837" s="5" t="s">
        <v>74</v>
      </c>
      <c r="C1837" s="5" t="s">
        <v>76</v>
      </c>
      <c r="D1837" s="5" t="s">
        <v>15</v>
      </c>
      <c r="E1837" s="5">
        <v>190030</v>
      </c>
      <c r="F1837" s="6">
        <v>3576.33</v>
      </c>
    </row>
    <row r="1838" spans="1:6">
      <c r="A1838" s="4">
        <v>2008</v>
      </c>
      <c r="B1838" s="5" t="s">
        <v>74</v>
      </c>
      <c r="C1838" s="5" t="s">
        <v>76</v>
      </c>
      <c r="D1838" s="5" t="s">
        <v>16</v>
      </c>
      <c r="E1838" s="5">
        <v>68070</v>
      </c>
      <c r="F1838" s="6">
        <v>5023.6499999999996</v>
      </c>
    </row>
    <row r="1839" spans="1:6">
      <c r="A1839" s="4">
        <v>2008</v>
      </c>
      <c r="B1839" s="5" t="s">
        <v>74</v>
      </c>
      <c r="C1839" s="5" t="s">
        <v>76</v>
      </c>
      <c r="D1839" s="5" t="s">
        <v>17</v>
      </c>
      <c r="E1839" s="5">
        <v>28420</v>
      </c>
      <c r="F1839" s="6">
        <v>2477.83</v>
      </c>
    </row>
    <row r="1840" spans="1:6">
      <c r="A1840" s="4">
        <v>2008</v>
      </c>
      <c r="B1840" s="5" t="s">
        <v>74</v>
      </c>
      <c r="C1840" s="5" t="s">
        <v>76</v>
      </c>
      <c r="D1840" s="5" t="s">
        <v>18</v>
      </c>
      <c r="E1840" s="5">
        <v>11830</v>
      </c>
      <c r="F1840" s="6">
        <v>420.12</v>
      </c>
    </row>
    <row r="1841" spans="1:6">
      <c r="A1841" s="4">
        <v>2009</v>
      </c>
      <c r="B1841" s="5" t="s">
        <v>74</v>
      </c>
      <c r="C1841" s="5" t="s">
        <v>76</v>
      </c>
      <c r="D1841" s="5" t="s">
        <v>15</v>
      </c>
      <c r="E1841" s="5">
        <v>121270</v>
      </c>
      <c r="F1841" s="6">
        <v>3208.21</v>
      </c>
    </row>
    <row r="1842" spans="1:6">
      <c r="A1842" s="4">
        <v>2009</v>
      </c>
      <c r="B1842" s="5" t="s">
        <v>74</v>
      </c>
      <c r="C1842" s="5" t="s">
        <v>76</v>
      </c>
      <c r="D1842" s="5" t="s">
        <v>16</v>
      </c>
      <c r="E1842" s="5">
        <v>75130</v>
      </c>
      <c r="F1842" s="6">
        <v>3370.96</v>
      </c>
    </row>
    <row r="1843" spans="1:6">
      <c r="A1843" s="4">
        <v>2009</v>
      </c>
      <c r="B1843" s="5" t="s">
        <v>74</v>
      </c>
      <c r="C1843" s="5" t="s">
        <v>76</v>
      </c>
      <c r="D1843" s="5" t="s">
        <v>17</v>
      </c>
      <c r="E1843" s="5">
        <v>26420</v>
      </c>
      <c r="F1843" s="6">
        <v>1799.77</v>
      </c>
    </row>
    <row r="1844" spans="1:6">
      <c r="A1844" s="4">
        <v>2009</v>
      </c>
      <c r="B1844" s="5" t="s">
        <v>74</v>
      </c>
      <c r="C1844" s="5" t="s">
        <v>76</v>
      </c>
      <c r="D1844" s="5" t="s">
        <v>18</v>
      </c>
      <c r="E1844" s="5">
        <v>15120</v>
      </c>
      <c r="F1844" s="6">
        <v>435.19</v>
      </c>
    </row>
    <row r="1845" spans="1:6">
      <c r="A1845" s="4">
        <v>2010</v>
      </c>
      <c r="B1845" s="5" t="s">
        <v>74</v>
      </c>
      <c r="C1845" s="5" t="s">
        <v>76</v>
      </c>
      <c r="D1845" s="5" t="s">
        <v>15</v>
      </c>
      <c r="E1845" s="5">
        <v>221620</v>
      </c>
      <c r="F1845" s="6">
        <v>3809.4</v>
      </c>
    </row>
    <row r="1846" spans="1:6">
      <c r="A1846" s="4">
        <v>2010</v>
      </c>
      <c r="B1846" s="5" t="s">
        <v>74</v>
      </c>
      <c r="C1846" s="5" t="s">
        <v>76</v>
      </c>
      <c r="D1846" s="5" t="s">
        <v>16</v>
      </c>
      <c r="E1846" s="5">
        <v>77260</v>
      </c>
      <c r="F1846" s="6">
        <v>4781.13</v>
      </c>
    </row>
    <row r="1847" spans="1:6">
      <c r="A1847" s="4">
        <v>2010</v>
      </c>
      <c r="B1847" s="5" t="s">
        <v>74</v>
      </c>
      <c r="C1847" s="5" t="s">
        <v>76</v>
      </c>
      <c r="D1847" s="5" t="s">
        <v>17</v>
      </c>
      <c r="E1847" s="5">
        <v>23880</v>
      </c>
      <c r="F1847" s="6">
        <v>1653.69</v>
      </c>
    </row>
    <row r="1848" spans="1:6">
      <c r="A1848" s="4">
        <v>2010</v>
      </c>
      <c r="B1848" s="5" t="s">
        <v>74</v>
      </c>
      <c r="C1848" s="5" t="s">
        <v>76</v>
      </c>
      <c r="D1848" s="5" t="s">
        <v>18</v>
      </c>
      <c r="E1848" s="5">
        <v>20430</v>
      </c>
      <c r="F1848" s="6">
        <v>543.80999999999995</v>
      </c>
    </row>
    <row r="1849" spans="1:6">
      <c r="A1849" s="4">
        <v>2011</v>
      </c>
      <c r="B1849" s="5" t="s">
        <v>74</v>
      </c>
      <c r="C1849" s="5" t="s">
        <v>76</v>
      </c>
      <c r="D1849" s="5" t="s">
        <v>15</v>
      </c>
      <c r="E1849" s="5">
        <v>259810</v>
      </c>
      <c r="F1849" s="6">
        <v>3741.97</v>
      </c>
    </row>
    <row r="1850" spans="1:6">
      <c r="A1850" s="4">
        <v>2011</v>
      </c>
      <c r="B1850" s="5" t="s">
        <v>74</v>
      </c>
      <c r="C1850" s="5" t="s">
        <v>76</v>
      </c>
      <c r="D1850" s="5" t="s">
        <v>16</v>
      </c>
      <c r="E1850" s="5">
        <v>86320</v>
      </c>
      <c r="F1850" s="6">
        <v>5061.17</v>
      </c>
    </row>
    <row r="1851" spans="1:6">
      <c r="A1851" s="4">
        <v>2011</v>
      </c>
      <c r="B1851" s="5" t="s">
        <v>74</v>
      </c>
      <c r="C1851" s="5" t="s">
        <v>76</v>
      </c>
      <c r="D1851" s="5" t="s">
        <v>17</v>
      </c>
      <c r="E1851" s="5">
        <v>17530</v>
      </c>
      <c r="F1851" s="6">
        <v>1363.38</v>
      </c>
    </row>
    <row r="1852" spans="1:6">
      <c r="A1852" s="4">
        <v>2011</v>
      </c>
      <c r="B1852" s="5" t="s">
        <v>74</v>
      </c>
      <c r="C1852" s="5" t="s">
        <v>76</v>
      </c>
      <c r="D1852" s="5" t="s">
        <v>18</v>
      </c>
      <c r="E1852" s="5">
        <v>23150</v>
      </c>
      <c r="F1852" s="6">
        <v>231.97</v>
      </c>
    </row>
    <row r="1853" spans="1:6">
      <c r="A1853" s="4">
        <v>2012</v>
      </c>
      <c r="B1853" s="5" t="s">
        <v>74</v>
      </c>
      <c r="C1853" s="5" t="s">
        <v>76</v>
      </c>
      <c r="D1853" s="5" t="s">
        <v>15</v>
      </c>
      <c r="E1853" s="5">
        <v>192960</v>
      </c>
      <c r="F1853" s="6">
        <v>3815.25</v>
      </c>
    </row>
    <row r="1854" spans="1:6">
      <c r="A1854" s="4">
        <v>2012</v>
      </c>
      <c r="B1854" s="5" t="s">
        <v>74</v>
      </c>
      <c r="C1854" s="5" t="s">
        <v>76</v>
      </c>
      <c r="D1854" s="5" t="s">
        <v>16</v>
      </c>
      <c r="E1854" s="5">
        <v>94830</v>
      </c>
      <c r="F1854" s="6">
        <v>5333.12</v>
      </c>
    </row>
    <row r="1855" spans="1:6">
      <c r="A1855" s="4">
        <v>2012</v>
      </c>
      <c r="B1855" s="5" t="s">
        <v>74</v>
      </c>
      <c r="C1855" s="5" t="s">
        <v>76</v>
      </c>
      <c r="D1855" s="5" t="s">
        <v>17</v>
      </c>
      <c r="E1855" s="5">
        <v>29700</v>
      </c>
      <c r="F1855" s="6">
        <v>1593.94</v>
      </c>
    </row>
    <row r="1856" spans="1:6">
      <c r="A1856" s="4">
        <v>2012</v>
      </c>
      <c r="B1856" s="5" t="s">
        <v>74</v>
      </c>
      <c r="C1856" s="5" t="s">
        <v>76</v>
      </c>
      <c r="D1856" s="5" t="s">
        <v>18</v>
      </c>
      <c r="E1856" s="5">
        <v>20500</v>
      </c>
      <c r="F1856" s="6">
        <v>380.98</v>
      </c>
    </row>
    <row r="1857" spans="1:6">
      <c r="A1857" s="4">
        <v>2013</v>
      </c>
      <c r="B1857" s="5" t="s">
        <v>74</v>
      </c>
      <c r="C1857" s="5" t="s">
        <v>76</v>
      </c>
      <c r="D1857" s="5" t="s">
        <v>15</v>
      </c>
      <c r="E1857" s="5">
        <v>260810</v>
      </c>
      <c r="F1857" s="6">
        <v>4003.64</v>
      </c>
    </row>
    <row r="1858" spans="1:6">
      <c r="A1858" s="4">
        <v>2013</v>
      </c>
      <c r="B1858" s="5" t="s">
        <v>74</v>
      </c>
      <c r="C1858" s="5" t="s">
        <v>76</v>
      </c>
      <c r="D1858" s="5" t="s">
        <v>16</v>
      </c>
      <c r="E1858" s="5">
        <v>92650</v>
      </c>
      <c r="F1858" s="6">
        <v>5351.75</v>
      </c>
    </row>
    <row r="1859" spans="1:6">
      <c r="A1859" s="4">
        <v>2013</v>
      </c>
      <c r="B1859" s="5" t="s">
        <v>74</v>
      </c>
      <c r="C1859" s="5" t="s">
        <v>76</v>
      </c>
      <c r="D1859" s="5" t="s">
        <v>17</v>
      </c>
      <c r="E1859" s="5">
        <v>35730</v>
      </c>
      <c r="F1859" s="6">
        <v>2045.62</v>
      </c>
    </row>
    <row r="1860" spans="1:6">
      <c r="A1860" s="4">
        <v>2013</v>
      </c>
      <c r="B1860" s="5" t="s">
        <v>74</v>
      </c>
      <c r="C1860" s="5" t="s">
        <v>76</v>
      </c>
      <c r="D1860" s="5" t="s">
        <v>18</v>
      </c>
      <c r="E1860" s="5">
        <v>15400</v>
      </c>
      <c r="F1860" s="6">
        <v>357.79</v>
      </c>
    </row>
    <row r="1861" spans="1:6">
      <c r="A1861" s="4">
        <v>2014</v>
      </c>
      <c r="B1861" s="5" t="s">
        <v>74</v>
      </c>
      <c r="C1861" s="5" t="s">
        <v>76</v>
      </c>
      <c r="D1861" s="5" t="s">
        <v>15</v>
      </c>
      <c r="E1861" s="5">
        <v>169270</v>
      </c>
      <c r="F1861" s="6">
        <v>3665.92</v>
      </c>
    </row>
    <row r="1862" spans="1:6">
      <c r="A1862" s="4">
        <v>2014</v>
      </c>
      <c r="B1862" s="5" t="s">
        <v>74</v>
      </c>
      <c r="C1862" s="5" t="s">
        <v>76</v>
      </c>
      <c r="D1862" s="5" t="s">
        <v>16</v>
      </c>
      <c r="E1862" s="5">
        <v>57650</v>
      </c>
      <c r="F1862" s="6">
        <v>4926.28</v>
      </c>
    </row>
    <row r="1863" spans="1:6">
      <c r="A1863" s="4">
        <v>2014</v>
      </c>
      <c r="B1863" s="5" t="s">
        <v>74</v>
      </c>
      <c r="C1863" s="5" t="s">
        <v>76</v>
      </c>
      <c r="D1863" s="5" t="s">
        <v>17</v>
      </c>
      <c r="E1863" s="5">
        <v>7970</v>
      </c>
      <c r="F1863" s="6">
        <v>1174.4000000000001</v>
      </c>
    </row>
    <row r="1864" spans="1:6">
      <c r="A1864" s="4">
        <v>2014</v>
      </c>
      <c r="B1864" s="5" t="s">
        <v>74</v>
      </c>
      <c r="C1864" s="5" t="s">
        <v>76</v>
      </c>
      <c r="D1864" s="5" t="s">
        <v>18</v>
      </c>
      <c r="E1864" s="5">
        <v>15800</v>
      </c>
      <c r="F1864" s="6">
        <v>214.56</v>
      </c>
    </row>
    <row r="1865" spans="1:6">
      <c r="A1865" s="4">
        <v>2015</v>
      </c>
      <c r="B1865" s="5" t="s">
        <v>74</v>
      </c>
      <c r="C1865" s="5" t="s">
        <v>76</v>
      </c>
      <c r="D1865" s="5" t="s">
        <v>15</v>
      </c>
      <c r="E1865" s="5">
        <v>98030</v>
      </c>
      <c r="F1865" s="6">
        <v>2680.71</v>
      </c>
    </row>
    <row r="1866" spans="1:6">
      <c r="A1866" s="4">
        <v>2015</v>
      </c>
      <c r="B1866" s="5" t="s">
        <v>74</v>
      </c>
      <c r="C1866" s="5" t="s">
        <v>76</v>
      </c>
      <c r="D1866" s="5" t="s">
        <v>16</v>
      </c>
      <c r="E1866" s="5">
        <v>42060</v>
      </c>
      <c r="F1866" s="6">
        <v>4273.18</v>
      </c>
    </row>
    <row r="1867" spans="1:6">
      <c r="A1867" s="4">
        <v>2015</v>
      </c>
      <c r="B1867" s="5" t="s">
        <v>74</v>
      </c>
      <c r="C1867" s="5" t="s">
        <v>76</v>
      </c>
      <c r="D1867" s="5" t="s">
        <v>17</v>
      </c>
      <c r="E1867" s="5">
        <v>16740</v>
      </c>
      <c r="F1867" s="6">
        <v>519.12</v>
      </c>
    </row>
    <row r="1868" spans="1:6">
      <c r="A1868" s="4">
        <v>2015</v>
      </c>
      <c r="B1868" s="5" t="s">
        <v>74</v>
      </c>
      <c r="C1868" s="5" t="s">
        <v>76</v>
      </c>
      <c r="D1868" s="5" t="s">
        <v>18</v>
      </c>
      <c r="E1868" s="5">
        <v>16660</v>
      </c>
      <c r="F1868" s="6">
        <v>178.27</v>
      </c>
    </row>
    <row r="1869" spans="1:6">
      <c r="A1869" s="4">
        <v>2016</v>
      </c>
      <c r="B1869" s="5" t="s">
        <v>74</v>
      </c>
      <c r="C1869" s="5" t="s">
        <v>76</v>
      </c>
      <c r="D1869" s="5" t="s">
        <v>15</v>
      </c>
      <c r="E1869" s="5">
        <v>265970</v>
      </c>
      <c r="F1869" s="6">
        <v>4011.74</v>
      </c>
    </row>
    <row r="1870" spans="1:6">
      <c r="A1870" s="4">
        <v>2016</v>
      </c>
      <c r="B1870" s="5" t="s">
        <v>74</v>
      </c>
      <c r="C1870" s="5" t="s">
        <v>76</v>
      </c>
      <c r="D1870" s="5" t="s">
        <v>16</v>
      </c>
      <c r="E1870" s="5">
        <v>69170</v>
      </c>
      <c r="F1870" s="6">
        <v>5103.2</v>
      </c>
    </row>
    <row r="1871" spans="1:6">
      <c r="A1871" s="4">
        <v>2016</v>
      </c>
      <c r="B1871" s="5" t="s">
        <v>74</v>
      </c>
      <c r="C1871" s="5" t="s">
        <v>76</v>
      </c>
      <c r="D1871" s="5" t="s">
        <v>17</v>
      </c>
      <c r="E1871" s="5">
        <v>31120</v>
      </c>
      <c r="F1871" s="6">
        <v>1410.4</v>
      </c>
    </row>
    <row r="1872" spans="1:6">
      <c r="A1872" s="4">
        <v>2016</v>
      </c>
      <c r="B1872" s="5" t="s">
        <v>74</v>
      </c>
      <c r="C1872" s="5" t="s">
        <v>76</v>
      </c>
      <c r="D1872" s="5" t="s">
        <v>18</v>
      </c>
      <c r="E1872" s="5">
        <v>8860</v>
      </c>
      <c r="F1872" s="6">
        <v>415.05</v>
      </c>
    </row>
    <row r="1873" spans="1:6">
      <c r="A1873" s="4">
        <v>2017</v>
      </c>
      <c r="B1873" s="5" t="s">
        <v>74</v>
      </c>
      <c r="C1873" s="5" t="s">
        <v>76</v>
      </c>
      <c r="D1873" s="5" t="s">
        <v>15</v>
      </c>
      <c r="E1873" s="5">
        <v>267210</v>
      </c>
      <c r="F1873" s="6">
        <v>3626.14</v>
      </c>
    </row>
    <row r="1874" spans="1:6">
      <c r="A1874" s="4">
        <v>2017</v>
      </c>
      <c r="B1874" s="5" t="s">
        <v>74</v>
      </c>
      <c r="C1874" s="5" t="s">
        <v>76</v>
      </c>
      <c r="D1874" s="5" t="s">
        <v>16</v>
      </c>
      <c r="E1874" s="5">
        <v>71490</v>
      </c>
      <c r="F1874" s="6">
        <v>5364.09</v>
      </c>
    </row>
    <row r="1875" spans="1:6">
      <c r="A1875" s="4">
        <v>2017</v>
      </c>
      <c r="B1875" s="5" t="s">
        <v>74</v>
      </c>
      <c r="C1875" s="5" t="s">
        <v>76</v>
      </c>
      <c r="D1875" s="5" t="s">
        <v>17</v>
      </c>
      <c r="E1875" s="5">
        <v>30430</v>
      </c>
      <c r="F1875" s="6">
        <v>1682.76</v>
      </c>
    </row>
    <row r="1876" spans="1:6">
      <c r="A1876" s="4">
        <v>2017</v>
      </c>
      <c r="B1876" s="5" t="s">
        <v>74</v>
      </c>
      <c r="C1876" s="5" t="s">
        <v>76</v>
      </c>
      <c r="D1876" s="5" t="s">
        <v>18</v>
      </c>
      <c r="E1876" s="5">
        <v>19210</v>
      </c>
      <c r="F1876" s="6">
        <v>466.83</v>
      </c>
    </row>
    <row r="1877" spans="1:6">
      <c r="A1877" s="4">
        <v>2008</v>
      </c>
      <c r="B1877" s="5" t="s">
        <v>74</v>
      </c>
      <c r="C1877" s="5" t="s">
        <v>77</v>
      </c>
      <c r="D1877" s="5" t="s">
        <v>15</v>
      </c>
      <c r="E1877" s="5">
        <v>123910</v>
      </c>
      <c r="F1877" s="6">
        <v>2884.67</v>
      </c>
    </row>
    <row r="1878" spans="1:6">
      <c r="A1878" s="4">
        <v>2008</v>
      </c>
      <c r="B1878" s="5" t="s">
        <v>74</v>
      </c>
      <c r="C1878" s="5" t="s">
        <v>77</v>
      </c>
      <c r="D1878" s="5" t="s">
        <v>16</v>
      </c>
      <c r="E1878" s="5">
        <v>87000</v>
      </c>
      <c r="F1878" s="6">
        <v>2394.02</v>
      </c>
    </row>
    <row r="1879" spans="1:6">
      <c r="A1879" s="4">
        <v>2008</v>
      </c>
      <c r="B1879" s="5" t="s">
        <v>74</v>
      </c>
      <c r="C1879" s="5" t="s">
        <v>77</v>
      </c>
      <c r="D1879" s="5" t="s">
        <v>17</v>
      </c>
      <c r="E1879" s="5">
        <v>36020</v>
      </c>
      <c r="F1879" s="6">
        <v>1001.11</v>
      </c>
    </row>
    <row r="1880" spans="1:6">
      <c r="A1880" s="4">
        <v>2008</v>
      </c>
      <c r="B1880" s="5" t="s">
        <v>74</v>
      </c>
      <c r="C1880" s="5" t="s">
        <v>77</v>
      </c>
      <c r="D1880" s="5" t="s">
        <v>18</v>
      </c>
      <c r="E1880" s="5">
        <v>49120</v>
      </c>
      <c r="F1880" s="6">
        <v>406.96</v>
      </c>
    </row>
    <row r="1881" spans="1:6">
      <c r="A1881" s="4">
        <v>2009</v>
      </c>
      <c r="B1881" s="5" t="s">
        <v>74</v>
      </c>
      <c r="C1881" s="5" t="s">
        <v>77</v>
      </c>
      <c r="D1881" s="5" t="s">
        <v>15</v>
      </c>
      <c r="E1881" s="5">
        <v>83120</v>
      </c>
      <c r="F1881" s="6">
        <v>2799.45</v>
      </c>
    </row>
    <row r="1882" spans="1:6">
      <c r="A1882" s="4">
        <v>2009</v>
      </c>
      <c r="B1882" s="5" t="s">
        <v>74</v>
      </c>
      <c r="C1882" s="5" t="s">
        <v>77</v>
      </c>
      <c r="D1882" s="5" t="s">
        <v>16</v>
      </c>
      <c r="E1882" s="5">
        <v>111080</v>
      </c>
      <c r="F1882" s="6">
        <v>1081.3800000000001</v>
      </c>
    </row>
    <row r="1883" spans="1:6">
      <c r="A1883" s="4">
        <v>2009</v>
      </c>
      <c r="B1883" s="5" t="s">
        <v>74</v>
      </c>
      <c r="C1883" s="5" t="s">
        <v>77</v>
      </c>
      <c r="D1883" s="5" t="s">
        <v>17</v>
      </c>
      <c r="E1883" s="5">
        <v>44630</v>
      </c>
      <c r="F1883" s="6">
        <v>1210.17</v>
      </c>
    </row>
    <row r="1884" spans="1:6">
      <c r="A1884" s="4">
        <v>2009</v>
      </c>
      <c r="B1884" s="5" t="s">
        <v>74</v>
      </c>
      <c r="C1884" s="5" t="s">
        <v>77</v>
      </c>
      <c r="D1884" s="5" t="s">
        <v>18</v>
      </c>
      <c r="E1884" s="5">
        <v>66020</v>
      </c>
      <c r="F1884" s="6">
        <v>139.05000000000001</v>
      </c>
    </row>
    <row r="1885" spans="1:6">
      <c r="A1885" s="4">
        <v>2010</v>
      </c>
      <c r="B1885" s="5" t="s">
        <v>74</v>
      </c>
      <c r="C1885" s="5" t="s">
        <v>77</v>
      </c>
      <c r="D1885" s="5" t="s">
        <v>15</v>
      </c>
      <c r="E1885" s="5">
        <v>144560</v>
      </c>
      <c r="F1885" s="6">
        <v>3561.98</v>
      </c>
    </row>
    <row r="1886" spans="1:6">
      <c r="A1886" s="4">
        <v>2010</v>
      </c>
      <c r="B1886" s="5" t="s">
        <v>74</v>
      </c>
      <c r="C1886" s="5" t="s">
        <v>77</v>
      </c>
      <c r="D1886" s="5" t="s">
        <v>16</v>
      </c>
      <c r="E1886" s="5">
        <v>100130</v>
      </c>
      <c r="F1886" s="6">
        <v>3537.9</v>
      </c>
    </row>
    <row r="1887" spans="1:6">
      <c r="A1887" s="4">
        <v>2010</v>
      </c>
      <c r="B1887" s="5" t="s">
        <v>74</v>
      </c>
      <c r="C1887" s="5" t="s">
        <v>77</v>
      </c>
      <c r="D1887" s="5" t="s">
        <v>17</v>
      </c>
      <c r="E1887" s="5">
        <v>35000</v>
      </c>
      <c r="F1887" s="6">
        <v>1174</v>
      </c>
    </row>
    <row r="1888" spans="1:6">
      <c r="A1888" s="4">
        <v>2010</v>
      </c>
      <c r="B1888" s="5" t="s">
        <v>74</v>
      </c>
      <c r="C1888" s="5" t="s">
        <v>77</v>
      </c>
      <c r="D1888" s="5" t="s">
        <v>18</v>
      </c>
      <c r="E1888" s="5">
        <v>78390</v>
      </c>
      <c r="F1888" s="6">
        <v>276.95</v>
      </c>
    </row>
    <row r="1889" spans="1:6">
      <c r="A1889" s="4">
        <v>2011</v>
      </c>
      <c r="B1889" s="5" t="s">
        <v>74</v>
      </c>
      <c r="C1889" s="5" t="s">
        <v>77</v>
      </c>
      <c r="D1889" s="5" t="s">
        <v>15</v>
      </c>
      <c r="E1889" s="5">
        <v>137030</v>
      </c>
      <c r="F1889" s="6">
        <v>2969.86</v>
      </c>
    </row>
    <row r="1890" spans="1:6">
      <c r="A1890" s="4">
        <v>2011</v>
      </c>
      <c r="B1890" s="5" t="s">
        <v>74</v>
      </c>
      <c r="C1890" s="5" t="s">
        <v>77</v>
      </c>
      <c r="D1890" s="5" t="s">
        <v>16</v>
      </c>
      <c r="E1890" s="5">
        <v>116700</v>
      </c>
      <c r="F1890" s="6">
        <v>2931.28</v>
      </c>
    </row>
    <row r="1891" spans="1:6">
      <c r="A1891" s="4">
        <v>2011</v>
      </c>
      <c r="B1891" s="5" t="s">
        <v>74</v>
      </c>
      <c r="C1891" s="5" t="s">
        <v>77</v>
      </c>
      <c r="D1891" s="5" t="s">
        <v>17</v>
      </c>
      <c r="E1891" s="5">
        <v>27030</v>
      </c>
      <c r="F1891" s="6">
        <v>1074.73</v>
      </c>
    </row>
    <row r="1892" spans="1:6">
      <c r="A1892" s="4">
        <v>2011</v>
      </c>
      <c r="B1892" s="5" t="s">
        <v>74</v>
      </c>
      <c r="C1892" s="5" t="s">
        <v>77</v>
      </c>
      <c r="D1892" s="5" t="s">
        <v>18</v>
      </c>
      <c r="E1892" s="5">
        <v>93080</v>
      </c>
      <c r="F1892" s="6">
        <v>298.02</v>
      </c>
    </row>
    <row r="1893" spans="1:6">
      <c r="A1893" s="4">
        <v>2012</v>
      </c>
      <c r="B1893" s="5" t="s">
        <v>74</v>
      </c>
      <c r="C1893" s="5" t="s">
        <v>77</v>
      </c>
      <c r="D1893" s="5" t="s">
        <v>15</v>
      </c>
      <c r="E1893" s="5">
        <v>110360</v>
      </c>
      <c r="F1893" s="6">
        <v>3376.22</v>
      </c>
    </row>
    <row r="1894" spans="1:6">
      <c r="A1894" s="4">
        <v>2012</v>
      </c>
      <c r="B1894" s="5" t="s">
        <v>74</v>
      </c>
      <c r="C1894" s="5" t="s">
        <v>77</v>
      </c>
      <c r="D1894" s="5" t="s">
        <v>16</v>
      </c>
      <c r="E1894" s="5">
        <v>142210</v>
      </c>
      <c r="F1894" s="6">
        <v>4521.6899999999996</v>
      </c>
    </row>
    <row r="1895" spans="1:6">
      <c r="A1895" s="4">
        <v>2012</v>
      </c>
      <c r="B1895" s="5" t="s">
        <v>74</v>
      </c>
      <c r="C1895" s="5" t="s">
        <v>77</v>
      </c>
      <c r="D1895" s="5" t="s">
        <v>17</v>
      </c>
      <c r="E1895" s="5">
        <v>30020</v>
      </c>
      <c r="F1895" s="6">
        <v>1467.02</v>
      </c>
    </row>
    <row r="1896" spans="1:6">
      <c r="A1896" s="4">
        <v>2012</v>
      </c>
      <c r="B1896" s="5" t="s">
        <v>74</v>
      </c>
      <c r="C1896" s="5" t="s">
        <v>77</v>
      </c>
      <c r="D1896" s="5" t="s">
        <v>18</v>
      </c>
      <c r="E1896" s="5">
        <v>128870</v>
      </c>
      <c r="F1896" s="6">
        <v>588.97</v>
      </c>
    </row>
    <row r="1897" spans="1:6">
      <c r="A1897" s="4">
        <v>2013</v>
      </c>
      <c r="B1897" s="5" t="s">
        <v>74</v>
      </c>
      <c r="C1897" s="5" t="s">
        <v>77</v>
      </c>
      <c r="D1897" s="5" t="s">
        <v>15</v>
      </c>
      <c r="E1897" s="5">
        <v>170970</v>
      </c>
      <c r="F1897" s="6">
        <v>3652.63</v>
      </c>
    </row>
    <row r="1898" spans="1:6">
      <c r="A1898" s="4">
        <v>2013</v>
      </c>
      <c r="B1898" s="5" t="s">
        <v>74</v>
      </c>
      <c r="C1898" s="5" t="s">
        <v>77</v>
      </c>
      <c r="D1898" s="5" t="s">
        <v>16</v>
      </c>
      <c r="E1898" s="5">
        <v>143380</v>
      </c>
      <c r="F1898" s="6">
        <v>3720.25</v>
      </c>
    </row>
    <row r="1899" spans="1:6">
      <c r="A1899" s="4">
        <v>2013</v>
      </c>
      <c r="B1899" s="5" t="s">
        <v>74</v>
      </c>
      <c r="C1899" s="5" t="s">
        <v>77</v>
      </c>
      <c r="D1899" s="5" t="s">
        <v>17</v>
      </c>
      <c r="E1899" s="5">
        <v>19880</v>
      </c>
      <c r="F1899" s="6">
        <v>1587.02</v>
      </c>
    </row>
    <row r="1900" spans="1:6">
      <c r="A1900" s="4">
        <v>2013</v>
      </c>
      <c r="B1900" s="5" t="s">
        <v>74</v>
      </c>
      <c r="C1900" s="5" t="s">
        <v>77</v>
      </c>
      <c r="D1900" s="5" t="s">
        <v>18</v>
      </c>
      <c r="E1900" s="5">
        <v>122300</v>
      </c>
      <c r="F1900" s="6">
        <v>440.88</v>
      </c>
    </row>
    <row r="1901" spans="1:6">
      <c r="A1901" s="4">
        <v>2014</v>
      </c>
      <c r="B1901" s="5" t="s">
        <v>74</v>
      </c>
      <c r="C1901" s="5" t="s">
        <v>77</v>
      </c>
      <c r="D1901" s="5" t="s">
        <v>15</v>
      </c>
      <c r="E1901" s="5">
        <v>110890</v>
      </c>
      <c r="F1901" s="6">
        <v>3274.24</v>
      </c>
    </row>
    <row r="1902" spans="1:6">
      <c r="A1902" s="4">
        <v>2014</v>
      </c>
      <c r="B1902" s="5" t="s">
        <v>74</v>
      </c>
      <c r="C1902" s="5" t="s">
        <v>77</v>
      </c>
      <c r="D1902" s="5" t="s">
        <v>16</v>
      </c>
      <c r="E1902" s="5">
        <v>127630</v>
      </c>
      <c r="F1902" s="6">
        <v>1774.74</v>
      </c>
    </row>
    <row r="1903" spans="1:6">
      <c r="A1903" s="4">
        <v>2014</v>
      </c>
      <c r="B1903" s="5" t="s">
        <v>74</v>
      </c>
      <c r="C1903" s="5" t="s">
        <v>77</v>
      </c>
      <c r="D1903" s="5" t="s">
        <v>17</v>
      </c>
      <c r="E1903" s="5">
        <v>10100</v>
      </c>
      <c r="F1903" s="6">
        <v>1079.21</v>
      </c>
    </row>
    <row r="1904" spans="1:6">
      <c r="A1904" s="4">
        <v>2014</v>
      </c>
      <c r="B1904" s="5" t="s">
        <v>74</v>
      </c>
      <c r="C1904" s="5" t="s">
        <v>77</v>
      </c>
      <c r="D1904" s="5" t="s">
        <v>18</v>
      </c>
      <c r="E1904" s="5">
        <v>133700</v>
      </c>
      <c r="F1904" s="6">
        <v>314.51</v>
      </c>
    </row>
    <row r="1905" spans="1:6">
      <c r="A1905" s="4">
        <v>2015</v>
      </c>
      <c r="B1905" s="5" t="s">
        <v>74</v>
      </c>
      <c r="C1905" s="5" t="s">
        <v>77</v>
      </c>
      <c r="D1905" s="5" t="s">
        <v>15</v>
      </c>
      <c r="E1905" s="5">
        <v>84170</v>
      </c>
      <c r="F1905" s="6">
        <v>2848.76</v>
      </c>
    </row>
    <row r="1906" spans="1:6">
      <c r="A1906" s="4">
        <v>2015</v>
      </c>
      <c r="B1906" s="5" t="s">
        <v>74</v>
      </c>
      <c r="C1906" s="5" t="s">
        <v>77</v>
      </c>
      <c r="D1906" s="5" t="s">
        <v>16</v>
      </c>
      <c r="E1906" s="5">
        <v>116410</v>
      </c>
      <c r="F1906" s="6">
        <v>2225.75</v>
      </c>
    </row>
    <row r="1907" spans="1:6">
      <c r="A1907" s="4">
        <v>2015</v>
      </c>
      <c r="B1907" s="5" t="s">
        <v>74</v>
      </c>
      <c r="C1907" s="5" t="s">
        <v>77</v>
      </c>
      <c r="D1907" s="5" t="s">
        <v>17</v>
      </c>
      <c r="E1907" s="5">
        <v>11840</v>
      </c>
      <c r="F1907" s="6">
        <v>1072.6400000000001</v>
      </c>
    </row>
    <row r="1908" spans="1:6">
      <c r="A1908" s="4">
        <v>2015</v>
      </c>
      <c r="B1908" s="5" t="s">
        <v>74</v>
      </c>
      <c r="C1908" s="5" t="s">
        <v>77</v>
      </c>
      <c r="D1908" s="5" t="s">
        <v>18</v>
      </c>
      <c r="E1908" s="5">
        <v>134240</v>
      </c>
      <c r="F1908" s="6">
        <v>303.26</v>
      </c>
    </row>
    <row r="1909" spans="1:6">
      <c r="A1909" s="4">
        <v>2016</v>
      </c>
      <c r="B1909" s="5" t="s">
        <v>74</v>
      </c>
      <c r="C1909" s="5" t="s">
        <v>77</v>
      </c>
      <c r="D1909" s="5" t="s">
        <v>15</v>
      </c>
      <c r="E1909" s="5">
        <v>160770</v>
      </c>
      <c r="F1909" s="6">
        <v>3707.62</v>
      </c>
    </row>
    <row r="1910" spans="1:6">
      <c r="A1910" s="4">
        <v>2016</v>
      </c>
      <c r="B1910" s="5" t="s">
        <v>74</v>
      </c>
      <c r="C1910" s="5" t="s">
        <v>77</v>
      </c>
      <c r="D1910" s="5" t="s">
        <v>16</v>
      </c>
      <c r="E1910" s="5">
        <v>155570</v>
      </c>
      <c r="F1910" s="6">
        <v>2788.39</v>
      </c>
    </row>
    <row r="1911" spans="1:6">
      <c r="A1911" s="4">
        <v>2016</v>
      </c>
      <c r="B1911" s="5" t="s">
        <v>74</v>
      </c>
      <c r="C1911" s="5" t="s">
        <v>77</v>
      </c>
      <c r="D1911" s="5" t="s">
        <v>17</v>
      </c>
      <c r="E1911" s="5">
        <v>14840</v>
      </c>
      <c r="F1911" s="6">
        <v>1399.48</v>
      </c>
    </row>
    <row r="1912" spans="1:6">
      <c r="A1912" s="4">
        <v>2016</v>
      </c>
      <c r="B1912" s="5" t="s">
        <v>74</v>
      </c>
      <c r="C1912" s="5" t="s">
        <v>77</v>
      </c>
      <c r="D1912" s="5" t="s">
        <v>18</v>
      </c>
      <c r="E1912" s="5">
        <v>118610</v>
      </c>
      <c r="F1912" s="6">
        <v>385.41</v>
      </c>
    </row>
    <row r="1913" spans="1:6">
      <c r="A1913" s="4">
        <v>2017</v>
      </c>
      <c r="B1913" s="5" t="s">
        <v>74</v>
      </c>
      <c r="C1913" s="5" t="s">
        <v>77</v>
      </c>
      <c r="D1913" s="5" t="s">
        <v>15</v>
      </c>
      <c r="E1913" s="5">
        <v>180790</v>
      </c>
      <c r="F1913" s="6">
        <v>3406.18</v>
      </c>
    </row>
    <row r="1914" spans="1:6">
      <c r="A1914" s="4">
        <v>2017</v>
      </c>
      <c r="B1914" s="5" t="s">
        <v>74</v>
      </c>
      <c r="C1914" s="5" t="s">
        <v>77</v>
      </c>
      <c r="D1914" s="5" t="s">
        <v>16</v>
      </c>
      <c r="E1914" s="5">
        <v>102900</v>
      </c>
      <c r="F1914" s="6">
        <v>3500.01</v>
      </c>
    </row>
    <row r="1915" spans="1:6">
      <c r="A1915" s="4">
        <v>2017</v>
      </c>
      <c r="B1915" s="5" t="s">
        <v>74</v>
      </c>
      <c r="C1915" s="5" t="s">
        <v>77</v>
      </c>
      <c r="D1915" s="5" t="s">
        <v>17</v>
      </c>
      <c r="E1915" s="5">
        <v>10760</v>
      </c>
      <c r="F1915" s="6">
        <v>1350.32</v>
      </c>
    </row>
    <row r="1916" spans="1:6">
      <c r="A1916" s="4">
        <v>2017</v>
      </c>
      <c r="B1916" s="5" t="s">
        <v>74</v>
      </c>
      <c r="C1916" s="5" t="s">
        <v>77</v>
      </c>
      <c r="D1916" s="5" t="s">
        <v>18</v>
      </c>
      <c r="E1916" s="5">
        <v>180000</v>
      </c>
      <c r="F1916" s="6">
        <v>685.44</v>
      </c>
    </row>
    <row r="1917" spans="1:6">
      <c r="A1917" s="4">
        <v>2008</v>
      </c>
      <c r="B1917" s="5" t="s">
        <v>74</v>
      </c>
      <c r="C1917" s="5" t="s">
        <v>78</v>
      </c>
      <c r="D1917" s="5" t="s">
        <v>15</v>
      </c>
      <c r="E1917" s="5">
        <v>144730</v>
      </c>
      <c r="F1917" s="6">
        <v>2910.32</v>
      </c>
    </row>
    <row r="1918" spans="1:6">
      <c r="A1918" s="4">
        <v>2008</v>
      </c>
      <c r="B1918" s="5" t="s">
        <v>74</v>
      </c>
      <c r="C1918" s="5" t="s">
        <v>78</v>
      </c>
      <c r="D1918" s="5" t="s">
        <v>16</v>
      </c>
      <c r="E1918" s="5">
        <v>125960</v>
      </c>
      <c r="F1918" s="6">
        <v>1611.78</v>
      </c>
    </row>
    <row r="1919" spans="1:6">
      <c r="A1919" s="4">
        <v>2008</v>
      </c>
      <c r="B1919" s="5" t="s">
        <v>74</v>
      </c>
      <c r="C1919" s="5" t="s">
        <v>78</v>
      </c>
      <c r="D1919" s="5" t="s">
        <v>17</v>
      </c>
      <c r="E1919" s="5">
        <v>20630</v>
      </c>
      <c r="F1919" s="6">
        <v>1540.48</v>
      </c>
    </row>
    <row r="1920" spans="1:6">
      <c r="A1920" s="4">
        <v>2008</v>
      </c>
      <c r="B1920" s="5" t="s">
        <v>74</v>
      </c>
      <c r="C1920" s="5" t="s">
        <v>78</v>
      </c>
      <c r="D1920" s="5" t="s">
        <v>18</v>
      </c>
      <c r="E1920" s="5">
        <v>90300</v>
      </c>
      <c r="F1920" s="6">
        <v>194.02</v>
      </c>
    </row>
    <row r="1921" spans="1:6">
      <c r="A1921" s="4">
        <v>2009</v>
      </c>
      <c r="B1921" s="5" t="s">
        <v>74</v>
      </c>
      <c r="C1921" s="5" t="s">
        <v>78</v>
      </c>
      <c r="D1921" s="5" t="s">
        <v>15</v>
      </c>
      <c r="E1921" s="5">
        <v>163860</v>
      </c>
      <c r="F1921" s="6">
        <v>2447.88</v>
      </c>
    </row>
    <row r="1922" spans="1:6">
      <c r="A1922" s="4">
        <v>2009</v>
      </c>
      <c r="B1922" s="5" t="s">
        <v>74</v>
      </c>
      <c r="C1922" s="5" t="s">
        <v>78</v>
      </c>
      <c r="D1922" s="5" t="s">
        <v>16</v>
      </c>
      <c r="E1922" s="5">
        <v>130080</v>
      </c>
      <c r="F1922" s="6">
        <v>1074.42</v>
      </c>
    </row>
    <row r="1923" spans="1:6">
      <c r="A1923" s="4">
        <v>2009</v>
      </c>
      <c r="B1923" s="5" t="s">
        <v>74</v>
      </c>
      <c r="C1923" s="5" t="s">
        <v>78</v>
      </c>
      <c r="D1923" s="5" t="s">
        <v>17</v>
      </c>
      <c r="E1923" s="5">
        <v>27360</v>
      </c>
      <c r="F1923" s="6">
        <v>1542.03</v>
      </c>
    </row>
    <row r="1924" spans="1:6">
      <c r="A1924" s="4">
        <v>2009</v>
      </c>
      <c r="B1924" s="5" t="s">
        <v>74</v>
      </c>
      <c r="C1924" s="5" t="s">
        <v>78</v>
      </c>
      <c r="D1924" s="5" t="s">
        <v>18</v>
      </c>
      <c r="E1924" s="5">
        <v>118700</v>
      </c>
      <c r="F1924" s="6">
        <v>215</v>
      </c>
    </row>
    <row r="1925" spans="1:6">
      <c r="A1925" s="4">
        <v>2010</v>
      </c>
      <c r="B1925" s="5" t="s">
        <v>74</v>
      </c>
      <c r="C1925" s="5" t="s">
        <v>78</v>
      </c>
      <c r="D1925" s="5" t="s">
        <v>15</v>
      </c>
      <c r="E1925" s="5">
        <v>196700</v>
      </c>
      <c r="F1925" s="6">
        <v>2774.63</v>
      </c>
    </row>
    <row r="1926" spans="1:6">
      <c r="A1926" s="4">
        <v>2010</v>
      </c>
      <c r="B1926" s="5" t="s">
        <v>74</v>
      </c>
      <c r="C1926" s="5" t="s">
        <v>78</v>
      </c>
      <c r="D1926" s="5" t="s">
        <v>16</v>
      </c>
      <c r="E1926" s="5">
        <v>88260</v>
      </c>
      <c r="F1926" s="6">
        <v>3227.28</v>
      </c>
    </row>
    <row r="1927" spans="1:6">
      <c r="A1927" s="4">
        <v>2010</v>
      </c>
      <c r="B1927" s="5" t="s">
        <v>74</v>
      </c>
      <c r="C1927" s="5" t="s">
        <v>78</v>
      </c>
      <c r="D1927" s="5" t="s">
        <v>17</v>
      </c>
      <c r="E1927" s="5">
        <v>28020</v>
      </c>
      <c r="F1927" s="6">
        <v>1498.57</v>
      </c>
    </row>
    <row r="1928" spans="1:6">
      <c r="A1928" s="4">
        <v>2010</v>
      </c>
      <c r="B1928" s="5" t="s">
        <v>74</v>
      </c>
      <c r="C1928" s="5" t="s">
        <v>78</v>
      </c>
      <c r="D1928" s="5" t="s">
        <v>18</v>
      </c>
      <c r="E1928" s="5">
        <v>160250</v>
      </c>
      <c r="F1928" s="6">
        <v>332.98</v>
      </c>
    </row>
    <row r="1929" spans="1:6">
      <c r="A1929" s="4">
        <v>2011</v>
      </c>
      <c r="B1929" s="5" t="s">
        <v>74</v>
      </c>
      <c r="C1929" s="5" t="s">
        <v>78</v>
      </c>
      <c r="D1929" s="5" t="s">
        <v>15</v>
      </c>
      <c r="E1929" s="5">
        <v>172070</v>
      </c>
      <c r="F1929" s="6">
        <v>2304.64</v>
      </c>
    </row>
    <row r="1930" spans="1:6">
      <c r="A1930" s="4">
        <v>2011</v>
      </c>
      <c r="B1930" s="5" t="s">
        <v>74</v>
      </c>
      <c r="C1930" s="5" t="s">
        <v>78</v>
      </c>
      <c r="D1930" s="5" t="s">
        <v>16</v>
      </c>
      <c r="E1930" s="5">
        <v>146430</v>
      </c>
      <c r="F1930" s="6">
        <v>1473.4</v>
      </c>
    </row>
    <row r="1931" spans="1:6">
      <c r="A1931" s="4">
        <v>2011</v>
      </c>
      <c r="B1931" s="5" t="s">
        <v>74</v>
      </c>
      <c r="C1931" s="5" t="s">
        <v>78</v>
      </c>
      <c r="D1931" s="5" t="s">
        <v>17</v>
      </c>
      <c r="E1931" s="5">
        <v>26060</v>
      </c>
      <c r="F1931" s="6">
        <v>143.13</v>
      </c>
    </row>
    <row r="1932" spans="1:6">
      <c r="A1932" s="4">
        <v>2011</v>
      </c>
      <c r="B1932" s="5" t="s">
        <v>74</v>
      </c>
      <c r="C1932" s="5" t="s">
        <v>78</v>
      </c>
      <c r="D1932" s="5" t="s">
        <v>18</v>
      </c>
      <c r="E1932" s="5">
        <v>185290</v>
      </c>
      <c r="F1932" s="6">
        <v>200.98</v>
      </c>
    </row>
    <row r="1933" spans="1:6">
      <c r="A1933" s="4">
        <v>2012</v>
      </c>
      <c r="B1933" s="5" t="s">
        <v>74</v>
      </c>
      <c r="C1933" s="5" t="s">
        <v>78</v>
      </c>
      <c r="D1933" s="5" t="s">
        <v>15</v>
      </c>
      <c r="E1933" s="5">
        <v>142030</v>
      </c>
      <c r="F1933" s="6">
        <v>2679.01</v>
      </c>
    </row>
    <row r="1934" spans="1:6">
      <c r="A1934" s="4">
        <v>2012</v>
      </c>
      <c r="B1934" s="5" t="s">
        <v>74</v>
      </c>
      <c r="C1934" s="5" t="s">
        <v>78</v>
      </c>
      <c r="D1934" s="5" t="s">
        <v>16</v>
      </c>
      <c r="E1934" s="5">
        <v>135430</v>
      </c>
      <c r="F1934" s="6">
        <v>3099.76</v>
      </c>
    </row>
    <row r="1935" spans="1:6">
      <c r="A1935" s="4">
        <v>2012</v>
      </c>
      <c r="B1935" s="5" t="s">
        <v>74</v>
      </c>
      <c r="C1935" s="5" t="s">
        <v>78</v>
      </c>
      <c r="D1935" s="5" t="s">
        <v>17</v>
      </c>
      <c r="E1935" s="5">
        <v>25550</v>
      </c>
      <c r="F1935" s="6">
        <v>1432.09</v>
      </c>
    </row>
    <row r="1936" spans="1:6">
      <c r="A1936" s="4">
        <v>2012</v>
      </c>
      <c r="B1936" s="5" t="s">
        <v>74</v>
      </c>
      <c r="C1936" s="5" t="s">
        <v>78</v>
      </c>
      <c r="D1936" s="5" t="s">
        <v>18</v>
      </c>
      <c r="E1936" s="5">
        <v>222540</v>
      </c>
      <c r="F1936" s="6">
        <v>382</v>
      </c>
    </row>
    <row r="1937" spans="1:6">
      <c r="A1937" s="4">
        <v>2013</v>
      </c>
      <c r="B1937" s="5" t="s">
        <v>74</v>
      </c>
      <c r="C1937" s="5" t="s">
        <v>78</v>
      </c>
      <c r="D1937" s="5" t="s">
        <v>15</v>
      </c>
      <c r="E1937" s="5">
        <v>168630</v>
      </c>
      <c r="F1937" s="6">
        <v>2838.76</v>
      </c>
    </row>
    <row r="1938" spans="1:6">
      <c r="A1938" s="4">
        <v>2013</v>
      </c>
      <c r="B1938" s="5" t="s">
        <v>74</v>
      </c>
      <c r="C1938" s="5" t="s">
        <v>78</v>
      </c>
      <c r="D1938" s="5" t="s">
        <v>16</v>
      </c>
      <c r="E1938" s="5">
        <v>165670</v>
      </c>
      <c r="F1938" s="6">
        <v>4748.6000000000004</v>
      </c>
    </row>
    <row r="1939" spans="1:6">
      <c r="A1939" s="4">
        <v>2013</v>
      </c>
      <c r="B1939" s="5" t="s">
        <v>74</v>
      </c>
      <c r="C1939" s="5" t="s">
        <v>78</v>
      </c>
      <c r="D1939" s="5" t="s">
        <v>17</v>
      </c>
      <c r="E1939" s="5">
        <v>24480</v>
      </c>
      <c r="F1939" s="6">
        <v>1841.91</v>
      </c>
    </row>
    <row r="1940" spans="1:6">
      <c r="A1940" s="4">
        <v>2013</v>
      </c>
      <c r="B1940" s="5" t="s">
        <v>74</v>
      </c>
      <c r="C1940" s="5" t="s">
        <v>78</v>
      </c>
      <c r="D1940" s="5" t="s">
        <v>18</v>
      </c>
      <c r="E1940" s="5">
        <v>230610</v>
      </c>
      <c r="F1940" s="6">
        <v>373.05</v>
      </c>
    </row>
    <row r="1941" spans="1:6">
      <c r="A1941" s="4">
        <v>2014</v>
      </c>
      <c r="B1941" s="5" t="s">
        <v>74</v>
      </c>
      <c r="C1941" s="5" t="s">
        <v>78</v>
      </c>
      <c r="D1941" s="5" t="s">
        <v>15</v>
      </c>
      <c r="E1941" s="5">
        <v>160770</v>
      </c>
      <c r="F1941" s="6">
        <v>2600.61</v>
      </c>
    </row>
    <row r="1942" spans="1:6">
      <c r="A1942" s="4">
        <v>2014</v>
      </c>
      <c r="B1942" s="5" t="s">
        <v>74</v>
      </c>
      <c r="C1942" s="5" t="s">
        <v>78</v>
      </c>
      <c r="D1942" s="5" t="s">
        <v>16</v>
      </c>
      <c r="E1942" s="5">
        <v>182490</v>
      </c>
      <c r="F1942" s="6">
        <v>1914.41</v>
      </c>
    </row>
    <row r="1943" spans="1:6">
      <c r="A1943" s="4">
        <v>2014</v>
      </c>
      <c r="B1943" s="5" t="s">
        <v>74</v>
      </c>
      <c r="C1943" s="5" t="s">
        <v>78</v>
      </c>
      <c r="D1943" s="5" t="s">
        <v>17</v>
      </c>
      <c r="E1943" s="5">
        <v>21070</v>
      </c>
      <c r="F1943" s="6">
        <v>1783.1</v>
      </c>
    </row>
    <row r="1944" spans="1:6">
      <c r="A1944" s="4">
        <v>2014</v>
      </c>
      <c r="B1944" s="5" t="s">
        <v>74</v>
      </c>
      <c r="C1944" s="5" t="s">
        <v>78</v>
      </c>
      <c r="D1944" s="5" t="s">
        <v>18</v>
      </c>
      <c r="E1944" s="5">
        <v>237680</v>
      </c>
      <c r="F1944" s="6">
        <v>351.78</v>
      </c>
    </row>
    <row r="1945" spans="1:6">
      <c r="A1945" s="4">
        <v>2015</v>
      </c>
      <c r="B1945" s="5" t="s">
        <v>74</v>
      </c>
      <c r="C1945" s="5" t="s">
        <v>78</v>
      </c>
      <c r="D1945" s="5" t="s">
        <v>15</v>
      </c>
      <c r="E1945" s="5">
        <v>96280</v>
      </c>
      <c r="F1945" s="6">
        <v>2233.2800000000002</v>
      </c>
    </row>
    <row r="1946" spans="1:6">
      <c r="A1946" s="4">
        <v>2015</v>
      </c>
      <c r="B1946" s="5" t="s">
        <v>74</v>
      </c>
      <c r="C1946" s="5" t="s">
        <v>78</v>
      </c>
      <c r="D1946" s="5" t="s">
        <v>16</v>
      </c>
      <c r="E1946" s="5">
        <v>162560</v>
      </c>
      <c r="F1946" s="6">
        <v>1315.7</v>
      </c>
    </row>
    <row r="1947" spans="1:6">
      <c r="A1947" s="4">
        <v>2015</v>
      </c>
      <c r="B1947" s="5" t="s">
        <v>74</v>
      </c>
      <c r="C1947" s="5" t="s">
        <v>78</v>
      </c>
      <c r="D1947" s="5" t="s">
        <v>17</v>
      </c>
      <c r="E1947" s="5">
        <v>22090</v>
      </c>
      <c r="F1947" s="6">
        <v>277.95</v>
      </c>
    </row>
    <row r="1948" spans="1:6">
      <c r="A1948" s="4">
        <v>2015</v>
      </c>
      <c r="B1948" s="5" t="s">
        <v>74</v>
      </c>
      <c r="C1948" s="5" t="s">
        <v>78</v>
      </c>
      <c r="D1948" s="5" t="s">
        <v>18</v>
      </c>
      <c r="E1948" s="5">
        <v>273990</v>
      </c>
      <c r="F1948" s="6">
        <v>172.49</v>
      </c>
    </row>
    <row r="1949" spans="1:6">
      <c r="A1949" s="4">
        <v>2016</v>
      </c>
      <c r="B1949" s="5" t="s">
        <v>74</v>
      </c>
      <c r="C1949" s="5" t="s">
        <v>78</v>
      </c>
      <c r="D1949" s="5" t="s">
        <v>15</v>
      </c>
      <c r="E1949" s="5">
        <v>143310</v>
      </c>
      <c r="F1949" s="6">
        <v>2696.59</v>
      </c>
    </row>
    <row r="1950" spans="1:6">
      <c r="A1950" s="4">
        <v>2016</v>
      </c>
      <c r="B1950" s="5" t="s">
        <v>74</v>
      </c>
      <c r="C1950" s="5" t="s">
        <v>78</v>
      </c>
      <c r="D1950" s="5" t="s">
        <v>16</v>
      </c>
      <c r="E1950" s="5">
        <v>201270</v>
      </c>
      <c r="F1950" s="6">
        <v>1240</v>
      </c>
    </row>
    <row r="1951" spans="1:6">
      <c r="A1951" s="4">
        <v>2016</v>
      </c>
      <c r="B1951" s="5" t="s">
        <v>74</v>
      </c>
      <c r="C1951" s="5" t="s">
        <v>78</v>
      </c>
      <c r="D1951" s="5" t="s">
        <v>17</v>
      </c>
      <c r="E1951" s="5">
        <v>21910</v>
      </c>
      <c r="F1951" s="6">
        <v>810.01</v>
      </c>
    </row>
    <row r="1952" spans="1:6">
      <c r="A1952" s="4">
        <v>2016</v>
      </c>
      <c r="B1952" s="5" t="s">
        <v>74</v>
      </c>
      <c r="C1952" s="5" t="s">
        <v>78</v>
      </c>
      <c r="D1952" s="5" t="s">
        <v>18</v>
      </c>
      <c r="E1952" s="5">
        <v>148110</v>
      </c>
      <c r="F1952" s="6">
        <v>314.39</v>
      </c>
    </row>
    <row r="1953" spans="1:6">
      <c r="A1953" s="4">
        <v>2017</v>
      </c>
      <c r="B1953" s="5" t="s">
        <v>74</v>
      </c>
      <c r="C1953" s="5" t="s">
        <v>78</v>
      </c>
      <c r="D1953" s="5" t="s">
        <v>15</v>
      </c>
      <c r="E1953" s="5">
        <v>170820</v>
      </c>
      <c r="F1953" s="6">
        <v>2459.12</v>
      </c>
    </row>
    <row r="1954" spans="1:6">
      <c r="A1954" s="4">
        <v>2017</v>
      </c>
      <c r="B1954" s="5" t="s">
        <v>74</v>
      </c>
      <c r="C1954" s="5" t="s">
        <v>78</v>
      </c>
      <c r="D1954" s="5" t="s">
        <v>16</v>
      </c>
      <c r="E1954" s="5">
        <v>138080</v>
      </c>
      <c r="F1954" s="6">
        <v>2296.62</v>
      </c>
    </row>
    <row r="1955" spans="1:6">
      <c r="A1955" s="4">
        <v>2017</v>
      </c>
      <c r="B1955" s="5" t="s">
        <v>74</v>
      </c>
      <c r="C1955" s="5" t="s">
        <v>78</v>
      </c>
      <c r="D1955" s="5" t="s">
        <v>17</v>
      </c>
      <c r="E1955" s="5">
        <v>20030</v>
      </c>
      <c r="F1955" s="6">
        <v>1446.65</v>
      </c>
    </row>
    <row r="1956" spans="1:6">
      <c r="A1956" s="4">
        <v>2017</v>
      </c>
      <c r="B1956" s="5" t="s">
        <v>74</v>
      </c>
      <c r="C1956" s="5" t="s">
        <v>78</v>
      </c>
      <c r="D1956" s="5" t="s">
        <v>18</v>
      </c>
      <c r="E1956" s="5">
        <v>275050</v>
      </c>
      <c r="F1956" s="6">
        <v>316.99</v>
      </c>
    </row>
    <row r="1957" spans="1:6">
      <c r="A1957" s="4">
        <v>2008</v>
      </c>
      <c r="B1957" s="5" t="s">
        <v>74</v>
      </c>
      <c r="C1957" s="5" t="s">
        <v>79</v>
      </c>
      <c r="D1957" s="5" t="s">
        <v>15</v>
      </c>
      <c r="E1957" s="5">
        <v>361810</v>
      </c>
      <c r="F1957" s="6">
        <v>3179.32</v>
      </c>
    </row>
    <row r="1958" spans="1:6">
      <c r="A1958" s="4">
        <v>2008</v>
      </c>
      <c r="B1958" s="5" t="s">
        <v>74</v>
      </c>
      <c r="C1958" s="5" t="s">
        <v>79</v>
      </c>
      <c r="D1958" s="5" t="s">
        <v>16</v>
      </c>
      <c r="E1958" s="5">
        <v>3250</v>
      </c>
      <c r="F1958" s="6">
        <v>1698.46</v>
      </c>
    </row>
    <row r="1959" spans="1:6">
      <c r="A1959" s="4">
        <v>2008</v>
      </c>
      <c r="B1959" s="5" t="s">
        <v>74</v>
      </c>
      <c r="C1959" s="5" t="s">
        <v>79</v>
      </c>
      <c r="D1959" s="5" t="s">
        <v>17</v>
      </c>
      <c r="E1959" s="5">
        <v>490</v>
      </c>
      <c r="F1959" s="6">
        <v>1571.43</v>
      </c>
    </row>
    <row r="1960" spans="1:6">
      <c r="A1960" s="4">
        <v>2008</v>
      </c>
      <c r="B1960" s="5" t="s">
        <v>74</v>
      </c>
      <c r="C1960" s="5" t="s">
        <v>79</v>
      </c>
      <c r="D1960" s="5" t="s">
        <v>18</v>
      </c>
      <c r="E1960" s="5">
        <v>162520</v>
      </c>
      <c r="F1960" s="6">
        <v>326.98</v>
      </c>
    </row>
    <row r="1961" spans="1:6">
      <c r="A1961" s="4">
        <v>2009</v>
      </c>
      <c r="B1961" s="5" t="s">
        <v>74</v>
      </c>
      <c r="C1961" s="5" t="s">
        <v>79</v>
      </c>
      <c r="D1961" s="5" t="s">
        <v>15</v>
      </c>
      <c r="E1961" s="5">
        <v>273430</v>
      </c>
      <c r="F1961" s="6">
        <v>3360.9</v>
      </c>
    </row>
    <row r="1962" spans="1:6">
      <c r="A1962" s="4">
        <v>2009</v>
      </c>
      <c r="B1962" s="5" t="s">
        <v>74</v>
      </c>
      <c r="C1962" s="5" t="s">
        <v>79</v>
      </c>
      <c r="D1962" s="5" t="s">
        <v>16</v>
      </c>
      <c r="E1962" s="5">
        <v>1860</v>
      </c>
      <c r="F1962" s="6">
        <v>2129.0300000000002</v>
      </c>
    </row>
    <row r="1963" spans="1:6">
      <c r="A1963" s="4">
        <v>2009</v>
      </c>
      <c r="B1963" s="5" t="s">
        <v>74</v>
      </c>
      <c r="C1963" s="5" t="s">
        <v>79</v>
      </c>
      <c r="D1963" s="5" t="s">
        <v>17</v>
      </c>
      <c r="E1963" s="5">
        <v>1060</v>
      </c>
      <c r="F1963" s="6">
        <v>1443.4</v>
      </c>
    </row>
    <row r="1964" spans="1:6">
      <c r="A1964" s="4">
        <v>2009</v>
      </c>
      <c r="B1964" s="5" t="s">
        <v>74</v>
      </c>
      <c r="C1964" s="5" t="s">
        <v>79</v>
      </c>
      <c r="D1964" s="5" t="s">
        <v>18</v>
      </c>
      <c r="E1964" s="5">
        <v>136410</v>
      </c>
      <c r="F1964" s="6">
        <v>269.99</v>
      </c>
    </row>
    <row r="1965" spans="1:6">
      <c r="A1965" s="4">
        <v>2010</v>
      </c>
      <c r="B1965" s="5" t="s">
        <v>74</v>
      </c>
      <c r="C1965" s="5" t="s">
        <v>79</v>
      </c>
      <c r="D1965" s="5" t="s">
        <v>15</v>
      </c>
      <c r="E1965" s="5">
        <v>405320</v>
      </c>
      <c r="F1965" s="6">
        <v>3265.84</v>
      </c>
    </row>
    <row r="1966" spans="1:6">
      <c r="A1966" s="4">
        <v>2010</v>
      </c>
      <c r="B1966" s="5" t="s">
        <v>74</v>
      </c>
      <c r="C1966" s="5" t="s">
        <v>79</v>
      </c>
      <c r="D1966" s="5" t="s">
        <v>16</v>
      </c>
      <c r="E1966" s="5">
        <v>1860</v>
      </c>
      <c r="F1966" s="6">
        <v>2784.95</v>
      </c>
    </row>
    <row r="1967" spans="1:6">
      <c r="A1967" s="4">
        <v>2010</v>
      </c>
      <c r="B1967" s="5" t="s">
        <v>74</v>
      </c>
      <c r="C1967" s="5" t="s">
        <v>79</v>
      </c>
      <c r="D1967" s="5" t="s">
        <v>17</v>
      </c>
      <c r="E1967" s="5">
        <v>520</v>
      </c>
      <c r="F1967" s="6">
        <v>1365.38</v>
      </c>
    </row>
    <row r="1968" spans="1:6">
      <c r="A1968" s="4">
        <v>2010</v>
      </c>
      <c r="B1968" s="5" t="s">
        <v>74</v>
      </c>
      <c r="C1968" s="5" t="s">
        <v>79</v>
      </c>
      <c r="D1968" s="5" t="s">
        <v>18</v>
      </c>
      <c r="E1968" s="5">
        <v>165110</v>
      </c>
      <c r="F1968" s="6">
        <v>313</v>
      </c>
    </row>
    <row r="1969" spans="1:6">
      <c r="A1969" s="4">
        <v>2011</v>
      </c>
      <c r="B1969" s="5" t="s">
        <v>74</v>
      </c>
      <c r="C1969" s="5" t="s">
        <v>79</v>
      </c>
      <c r="D1969" s="5" t="s">
        <v>15</v>
      </c>
      <c r="E1969" s="5">
        <v>327760</v>
      </c>
      <c r="F1969" s="6">
        <v>2940.57</v>
      </c>
    </row>
    <row r="1970" spans="1:6">
      <c r="A1970" s="4">
        <v>2011</v>
      </c>
      <c r="B1970" s="5" t="s">
        <v>74</v>
      </c>
      <c r="C1970" s="5" t="s">
        <v>79</v>
      </c>
      <c r="D1970" s="5" t="s">
        <v>16</v>
      </c>
      <c r="E1970" s="5">
        <v>2500</v>
      </c>
      <c r="F1970" s="6">
        <v>2312</v>
      </c>
    </row>
    <row r="1971" spans="1:6">
      <c r="A1971" s="4">
        <v>2011</v>
      </c>
      <c r="B1971" s="5" t="s">
        <v>74</v>
      </c>
      <c r="C1971" s="5" t="s">
        <v>79</v>
      </c>
      <c r="D1971" s="5" t="s">
        <v>17</v>
      </c>
      <c r="E1971" s="5">
        <v>280</v>
      </c>
      <c r="F1971" s="6">
        <v>857.14</v>
      </c>
    </row>
    <row r="1972" spans="1:6">
      <c r="A1972" s="4">
        <v>2011</v>
      </c>
      <c r="B1972" s="5" t="s">
        <v>74</v>
      </c>
      <c r="C1972" s="5" t="s">
        <v>79</v>
      </c>
      <c r="D1972" s="5" t="s">
        <v>18</v>
      </c>
      <c r="E1972" s="5">
        <v>205360</v>
      </c>
      <c r="F1972" s="6">
        <v>171.02</v>
      </c>
    </row>
    <row r="1973" spans="1:6">
      <c r="A1973" s="4">
        <v>2012</v>
      </c>
      <c r="B1973" s="5" t="s">
        <v>74</v>
      </c>
      <c r="C1973" s="5" t="s">
        <v>79</v>
      </c>
      <c r="D1973" s="5" t="s">
        <v>15</v>
      </c>
      <c r="E1973" s="5">
        <v>208520</v>
      </c>
      <c r="F1973" s="6">
        <v>3279.64</v>
      </c>
    </row>
    <row r="1974" spans="1:6">
      <c r="A1974" s="4">
        <v>2012</v>
      </c>
      <c r="B1974" s="5" t="s">
        <v>74</v>
      </c>
      <c r="C1974" s="5" t="s">
        <v>79</v>
      </c>
      <c r="D1974" s="5" t="s">
        <v>16</v>
      </c>
      <c r="E1974" s="5">
        <v>4620</v>
      </c>
      <c r="F1974" s="6">
        <v>2365.8000000000002</v>
      </c>
    </row>
    <row r="1975" spans="1:6">
      <c r="A1975" s="4">
        <v>2012</v>
      </c>
      <c r="B1975" s="5" t="s">
        <v>74</v>
      </c>
      <c r="C1975" s="5" t="s">
        <v>79</v>
      </c>
      <c r="D1975" s="5" t="s">
        <v>17</v>
      </c>
      <c r="E1975" s="5">
        <v>610</v>
      </c>
      <c r="F1975" s="6">
        <v>1459.02</v>
      </c>
    </row>
    <row r="1976" spans="1:6">
      <c r="A1976" s="4">
        <v>2012</v>
      </c>
      <c r="B1976" s="5" t="s">
        <v>74</v>
      </c>
      <c r="C1976" s="5" t="s">
        <v>79</v>
      </c>
      <c r="D1976" s="5" t="s">
        <v>18</v>
      </c>
      <c r="E1976" s="5">
        <v>297820</v>
      </c>
      <c r="F1976" s="6">
        <v>344</v>
      </c>
    </row>
    <row r="1977" spans="1:6">
      <c r="A1977" s="4">
        <v>2013</v>
      </c>
      <c r="B1977" s="5" t="s">
        <v>74</v>
      </c>
      <c r="C1977" s="5" t="s">
        <v>79</v>
      </c>
      <c r="D1977" s="5" t="s">
        <v>15</v>
      </c>
      <c r="E1977" s="5">
        <v>393740</v>
      </c>
      <c r="F1977" s="6">
        <v>3061.13</v>
      </c>
    </row>
    <row r="1978" spans="1:6">
      <c r="A1978" s="4">
        <v>2013</v>
      </c>
      <c r="B1978" s="5" t="s">
        <v>74</v>
      </c>
      <c r="C1978" s="5" t="s">
        <v>79</v>
      </c>
      <c r="D1978" s="5" t="s">
        <v>16</v>
      </c>
      <c r="E1978" s="5">
        <v>4820</v>
      </c>
      <c r="F1978" s="6">
        <v>1676.35</v>
      </c>
    </row>
    <row r="1979" spans="1:6">
      <c r="A1979" s="4">
        <v>2013</v>
      </c>
      <c r="B1979" s="5" t="s">
        <v>74</v>
      </c>
      <c r="C1979" s="5" t="s">
        <v>79</v>
      </c>
      <c r="D1979" s="5" t="s">
        <v>17</v>
      </c>
      <c r="E1979" s="5">
        <v>490</v>
      </c>
      <c r="F1979" s="6">
        <v>1714.29</v>
      </c>
    </row>
    <row r="1980" spans="1:6">
      <c r="A1980" s="4">
        <v>2013</v>
      </c>
      <c r="B1980" s="5" t="s">
        <v>74</v>
      </c>
      <c r="C1980" s="5" t="s">
        <v>79</v>
      </c>
      <c r="D1980" s="5" t="s">
        <v>18</v>
      </c>
      <c r="E1980" s="5">
        <v>335980</v>
      </c>
      <c r="F1980" s="6">
        <v>415.98</v>
      </c>
    </row>
    <row r="1981" spans="1:6">
      <c r="A1981" s="4">
        <v>2014</v>
      </c>
      <c r="B1981" s="5" t="s">
        <v>74</v>
      </c>
      <c r="C1981" s="5" t="s">
        <v>79</v>
      </c>
      <c r="D1981" s="5" t="s">
        <v>15</v>
      </c>
      <c r="E1981" s="5">
        <v>323380</v>
      </c>
      <c r="F1981" s="6">
        <v>3220.24</v>
      </c>
    </row>
    <row r="1982" spans="1:6">
      <c r="A1982" s="4">
        <v>2014</v>
      </c>
      <c r="B1982" s="5" t="s">
        <v>74</v>
      </c>
      <c r="C1982" s="5" t="s">
        <v>79</v>
      </c>
      <c r="D1982" s="5" t="s">
        <v>16</v>
      </c>
      <c r="E1982" s="5">
        <v>3850</v>
      </c>
      <c r="F1982" s="6">
        <v>1906.49</v>
      </c>
    </row>
    <row r="1983" spans="1:6">
      <c r="A1983" s="4">
        <v>2014</v>
      </c>
      <c r="B1983" s="5" t="s">
        <v>74</v>
      </c>
      <c r="C1983" s="5" t="s">
        <v>79</v>
      </c>
      <c r="D1983" s="5" t="s">
        <v>17</v>
      </c>
      <c r="E1983" s="5">
        <v>190</v>
      </c>
      <c r="F1983" s="6">
        <v>1368.42</v>
      </c>
    </row>
    <row r="1984" spans="1:6">
      <c r="A1984" s="4">
        <v>2014</v>
      </c>
      <c r="B1984" s="5" t="s">
        <v>74</v>
      </c>
      <c r="C1984" s="5" t="s">
        <v>79</v>
      </c>
      <c r="D1984" s="5" t="s">
        <v>18</v>
      </c>
      <c r="E1984" s="5">
        <v>307790</v>
      </c>
      <c r="F1984" s="6">
        <v>295.43</v>
      </c>
    </row>
    <row r="1985" spans="1:6">
      <c r="A1985" s="4">
        <v>2015</v>
      </c>
      <c r="B1985" s="5" t="s">
        <v>74</v>
      </c>
      <c r="C1985" s="5" t="s">
        <v>79</v>
      </c>
      <c r="D1985" s="5" t="s">
        <v>15</v>
      </c>
      <c r="E1985" s="5">
        <v>212730</v>
      </c>
      <c r="F1985" s="6">
        <v>2916.61</v>
      </c>
    </row>
    <row r="1986" spans="1:6">
      <c r="A1986" s="4">
        <v>2015</v>
      </c>
      <c r="B1986" s="5" t="s">
        <v>74</v>
      </c>
      <c r="C1986" s="5" t="s">
        <v>79</v>
      </c>
      <c r="D1986" s="5" t="s">
        <v>16</v>
      </c>
      <c r="E1986" s="5">
        <v>2540</v>
      </c>
      <c r="F1986" s="6">
        <v>1185.04</v>
      </c>
    </row>
    <row r="1987" spans="1:6">
      <c r="A1987" s="4">
        <v>2015</v>
      </c>
      <c r="B1987" s="5" t="s">
        <v>74</v>
      </c>
      <c r="C1987" s="5" t="s">
        <v>79</v>
      </c>
      <c r="D1987" s="5" t="s">
        <v>17</v>
      </c>
      <c r="E1987" s="5">
        <v>230</v>
      </c>
      <c r="F1987" s="6">
        <v>695.65</v>
      </c>
    </row>
    <row r="1988" spans="1:6">
      <c r="A1988" s="4">
        <v>2015</v>
      </c>
      <c r="B1988" s="5" t="s">
        <v>74</v>
      </c>
      <c r="C1988" s="5" t="s">
        <v>79</v>
      </c>
      <c r="D1988" s="5" t="s">
        <v>18</v>
      </c>
      <c r="E1988" s="5">
        <v>341660</v>
      </c>
      <c r="F1988" s="6">
        <v>337.85</v>
      </c>
    </row>
    <row r="1989" spans="1:6">
      <c r="A1989" s="4">
        <v>2016</v>
      </c>
      <c r="B1989" s="5" t="s">
        <v>74</v>
      </c>
      <c r="C1989" s="5" t="s">
        <v>79</v>
      </c>
      <c r="D1989" s="5" t="s">
        <v>15</v>
      </c>
      <c r="E1989" s="5">
        <v>356250</v>
      </c>
      <c r="F1989" s="6">
        <v>3526.82</v>
      </c>
    </row>
    <row r="1990" spans="1:6">
      <c r="A1990" s="4">
        <v>2016</v>
      </c>
      <c r="B1990" s="5" t="s">
        <v>74</v>
      </c>
      <c r="C1990" s="5" t="s">
        <v>79</v>
      </c>
      <c r="D1990" s="5" t="s">
        <v>16</v>
      </c>
      <c r="E1990" s="5">
        <v>5880</v>
      </c>
      <c r="F1990" s="6">
        <v>2095.36</v>
      </c>
    </row>
    <row r="1991" spans="1:6">
      <c r="A1991" s="4">
        <v>2016</v>
      </c>
      <c r="B1991" s="5" t="s">
        <v>74</v>
      </c>
      <c r="C1991" s="5" t="s">
        <v>79</v>
      </c>
      <c r="D1991" s="5" t="s">
        <v>17</v>
      </c>
      <c r="E1991" s="5">
        <v>330</v>
      </c>
      <c r="F1991" s="6">
        <v>1298.19</v>
      </c>
    </row>
    <row r="1992" spans="1:6">
      <c r="A1992" s="4">
        <v>2016</v>
      </c>
      <c r="B1992" s="5" t="s">
        <v>74</v>
      </c>
      <c r="C1992" s="5" t="s">
        <v>79</v>
      </c>
      <c r="D1992" s="5" t="s">
        <v>18</v>
      </c>
      <c r="E1992" s="5">
        <v>283890</v>
      </c>
      <c r="F1992" s="6">
        <v>296.47000000000003</v>
      </c>
    </row>
    <row r="1993" spans="1:6">
      <c r="A1993" s="4">
        <v>2017</v>
      </c>
      <c r="B1993" s="5" t="s">
        <v>74</v>
      </c>
      <c r="C1993" s="5" t="s">
        <v>79</v>
      </c>
      <c r="D1993" s="5" t="s">
        <v>15</v>
      </c>
      <c r="E1993" s="5">
        <v>415250</v>
      </c>
      <c r="F1993" s="6">
        <v>3325.09</v>
      </c>
    </row>
    <row r="1994" spans="1:6">
      <c r="A1994" s="4">
        <v>2017</v>
      </c>
      <c r="B1994" s="5" t="s">
        <v>74</v>
      </c>
      <c r="C1994" s="5" t="s">
        <v>79</v>
      </c>
      <c r="D1994" s="5" t="s">
        <v>16</v>
      </c>
      <c r="E1994" s="5">
        <v>1720</v>
      </c>
      <c r="F1994" s="6">
        <v>3518.26</v>
      </c>
    </row>
    <row r="1995" spans="1:6">
      <c r="A1995" s="4">
        <v>2017</v>
      </c>
      <c r="B1995" s="5" t="s">
        <v>74</v>
      </c>
      <c r="C1995" s="5" t="s">
        <v>79</v>
      </c>
      <c r="D1995" s="5" t="s">
        <v>17</v>
      </c>
      <c r="E1995" s="5">
        <v>280</v>
      </c>
      <c r="F1995" s="6">
        <v>1514.08</v>
      </c>
    </row>
    <row r="1996" spans="1:6">
      <c r="A1996" s="4">
        <v>2017</v>
      </c>
      <c r="B1996" s="5" t="s">
        <v>74</v>
      </c>
      <c r="C1996" s="5" t="s">
        <v>79</v>
      </c>
      <c r="D1996" s="5" t="s">
        <v>18</v>
      </c>
      <c r="E1996" s="5">
        <v>351280</v>
      </c>
      <c r="F1996" s="6">
        <v>424.69</v>
      </c>
    </row>
    <row r="1997" spans="1:6">
      <c r="A1997" s="4">
        <v>2008</v>
      </c>
      <c r="B1997" s="5" t="s">
        <v>74</v>
      </c>
      <c r="C1997" s="5" t="s">
        <v>80</v>
      </c>
      <c r="D1997" s="5" t="s">
        <v>15</v>
      </c>
      <c r="E1997" s="5">
        <v>230860</v>
      </c>
      <c r="F1997" s="6">
        <v>2988.69</v>
      </c>
    </row>
    <row r="1998" spans="1:6">
      <c r="A1998" s="4">
        <v>2008</v>
      </c>
      <c r="B1998" s="5" t="s">
        <v>74</v>
      </c>
      <c r="C1998" s="5" t="s">
        <v>80</v>
      </c>
      <c r="D1998" s="5" t="s">
        <v>16</v>
      </c>
      <c r="E1998" s="5">
        <v>79700</v>
      </c>
      <c r="F1998" s="6">
        <v>4321.08</v>
      </c>
    </row>
    <row r="1999" spans="1:6">
      <c r="A1999" s="4">
        <v>2008</v>
      </c>
      <c r="B1999" s="5" t="s">
        <v>74</v>
      </c>
      <c r="C1999" s="5" t="s">
        <v>80</v>
      </c>
      <c r="D1999" s="5" t="s">
        <v>17</v>
      </c>
      <c r="E1999" s="5">
        <v>1130</v>
      </c>
      <c r="F1999" s="6">
        <v>796.46</v>
      </c>
    </row>
    <row r="2000" spans="1:6">
      <c r="A2000" s="4">
        <v>2008</v>
      </c>
      <c r="B2000" s="5" t="s">
        <v>74</v>
      </c>
      <c r="C2000" s="5" t="s">
        <v>80</v>
      </c>
      <c r="D2000" s="5" t="s">
        <v>18</v>
      </c>
      <c r="E2000" s="5">
        <v>176420</v>
      </c>
      <c r="F2000" s="6">
        <v>549.99</v>
      </c>
    </row>
    <row r="2001" spans="1:6">
      <c r="A2001" s="4">
        <v>2009</v>
      </c>
      <c r="B2001" s="5" t="s">
        <v>74</v>
      </c>
      <c r="C2001" s="5" t="s">
        <v>80</v>
      </c>
      <c r="D2001" s="5" t="s">
        <v>15</v>
      </c>
      <c r="E2001" s="5">
        <v>124430</v>
      </c>
      <c r="F2001" s="6">
        <v>2542.23</v>
      </c>
    </row>
    <row r="2002" spans="1:6">
      <c r="A2002" s="4">
        <v>2009</v>
      </c>
      <c r="B2002" s="5" t="s">
        <v>74</v>
      </c>
      <c r="C2002" s="5" t="s">
        <v>80</v>
      </c>
      <c r="D2002" s="5" t="s">
        <v>16</v>
      </c>
      <c r="E2002" s="5">
        <v>68620</v>
      </c>
      <c r="F2002" s="6">
        <v>2921.6</v>
      </c>
    </row>
    <row r="2003" spans="1:6">
      <c r="A2003" s="4">
        <v>2009</v>
      </c>
      <c r="B2003" s="5" t="s">
        <v>74</v>
      </c>
      <c r="C2003" s="5" t="s">
        <v>80</v>
      </c>
      <c r="D2003" s="5" t="s">
        <v>17</v>
      </c>
      <c r="E2003" s="5">
        <v>1520</v>
      </c>
      <c r="F2003" s="6">
        <v>888.16</v>
      </c>
    </row>
    <row r="2004" spans="1:6">
      <c r="A2004" s="4">
        <v>2009</v>
      </c>
      <c r="B2004" s="5" t="s">
        <v>74</v>
      </c>
      <c r="C2004" s="5" t="s">
        <v>80</v>
      </c>
      <c r="D2004" s="5" t="s">
        <v>18</v>
      </c>
      <c r="E2004" s="5">
        <v>185340</v>
      </c>
      <c r="F2004" s="6">
        <v>483.98</v>
      </c>
    </row>
    <row r="2005" spans="1:6">
      <c r="A2005" s="4">
        <v>2010</v>
      </c>
      <c r="B2005" s="5" t="s">
        <v>74</v>
      </c>
      <c r="C2005" s="5" t="s">
        <v>80</v>
      </c>
      <c r="D2005" s="5" t="s">
        <v>15</v>
      </c>
      <c r="E2005" s="5">
        <v>268060</v>
      </c>
      <c r="F2005" s="6">
        <v>3209.77</v>
      </c>
    </row>
    <row r="2006" spans="1:6">
      <c r="A2006" s="4">
        <v>2010</v>
      </c>
      <c r="B2006" s="5" t="s">
        <v>74</v>
      </c>
      <c r="C2006" s="5" t="s">
        <v>80</v>
      </c>
      <c r="D2006" s="5" t="s">
        <v>16</v>
      </c>
      <c r="E2006" s="5">
        <v>66940</v>
      </c>
      <c r="F2006" s="6">
        <v>3896.62</v>
      </c>
    </row>
    <row r="2007" spans="1:6">
      <c r="A2007" s="4">
        <v>2010</v>
      </c>
      <c r="B2007" s="5" t="s">
        <v>74</v>
      </c>
      <c r="C2007" s="5" t="s">
        <v>80</v>
      </c>
      <c r="D2007" s="5" t="s">
        <v>17</v>
      </c>
      <c r="E2007" s="5">
        <v>1070</v>
      </c>
      <c r="F2007" s="6">
        <v>803.74</v>
      </c>
    </row>
    <row r="2008" spans="1:6">
      <c r="A2008" s="4">
        <v>2010</v>
      </c>
      <c r="B2008" s="5" t="s">
        <v>74</v>
      </c>
      <c r="C2008" s="5" t="s">
        <v>80</v>
      </c>
      <c r="D2008" s="5" t="s">
        <v>18</v>
      </c>
      <c r="E2008" s="5">
        <v>227970</v>
      </c>
      <c r="F2008" s="6">
        <v>446.02</v>
      </c>
    </row>
    <row r="2009" spans="1:6">
      <c r="A2009" s="4">
        <v>2011</v>
      </c>
      <c r="B2009" s="5" t="s">
        <v>74</v>
      </c>
      <c r="C2009" s="5" t="s">
        <v>80</v>
      </c>
      <c r="D2009" s="5" t="s">
        <v>15</v>
      </c>
      <c r="E2009" s="5">
        <v>224350</v>
      </c>
      <c r="F2009" s="6">
        <v>2558.23</v>
      </c>
    </row>
    <row r="2010" spans="1:6">
      <c r="A2010" s="4">
        <v>2011</v>
      </c>
      <c r="B2010" s="5" t="s">
        <v>74</v>
      </c>
      <c r="C2010" s="5" t="s">
        <v>80</v>
      </c>
      <c r="D2010" s="5" t="s">
        <v>16</v>
      </c>
      <c r="E2010" s="5">
        <v>58960</v>
      </c>
      <c r="F2010" s="6">
        <v>4498.13</v>
      </c>
    </row>
    <row r="2011" spans="1:6">
      <c r="A2011" s="4">
        <v>2011</v>
      </c>
      <c r="B2011" s="5" t="s">
        <v>74</v>
      </c>
      <c r="C2011" s="5" t="s">
        <v>80</v>
      </c>
      <c r="D2011" s="5" t="s">
        <v>17</v>
      </c>
      <c r="E2011" s="5">
        <v>1310</v>
      </c>
      <c r="F2011" s="6">
        <v>1335.88</v>
      </c>
    </row>
    <row r="2012" spans="1:6">
      <c r="A2012" s="4">
        <v>2011</v>
      </c>
      <c r="B2012" s="5" t="s">
        <v>74</v>
      </c>
      <c r="C2012" s="5" t="s">
        <v>80</v>
      </c>
      <c r="D2012" s="5" t="s">
        <v>18</v>
      </c>
      <c r="E2012" s="5">
        <v>265810</v>
      </c>
      <c r="F2012" s="6">
        <v>384</v>
      </c>
    </row>
    <row r="2013" spans="1:6">
      <c r="A2013" s="4">
        <v>2012</v>
      </c>
      <c r="B2013" s="5" t="s">
        <v>74</v>
      </c>
      <c r="C2013" s="5" t="s">
        <v>80</v>
      </c>
      <c r="D2013" s="5" t="s">
        <v>15</v>
      </c>
      <c r="E2013" s="5">
        <v>209710</v>
      </c>
      <c r="F2013" s="6">
        <v>3285.58</v>
      </c>
    </row>
    <row r="2014" spans="1:6">
      <c r="A2014" s="4">
        <v>2012</v>
      </c>
      <c r="B2014" s="5" t="s">
        <v>74</v>
      </c>
      <c r="C2014" s="5" t="s">
        <v>80</v>
      </c>
      <c r="D2014" s="5" t="s">
        <v>16</v>
      </c>
      <c r="E2014" s="5">
        <v>80090</v>
      </c>
      <c r="F2014" s="6">
        <v>4839.68</v>
      </c>
    </row>
    <row r="2015" spans="1:6">
      <c r="A2015" s="4">
        <v>2012</v>
      </c>
      <c r="B2015" s="5" t="s">
        <v>74</v>
      </c>
      <c r="C2015" s="5" t="s">
        <v>80</v>
      </c>
      <c r="D2015" s="5" t="s">
        <v>17</v>
      </c>
      <c r="E2015" s="5">
        <v>1150</v>
      </c>
      <c r="F2015" s="6">
        <v>1660.87</v>
      </c>
    </row>
    <row r="2016" spans="1:6">
      <c r="A2016" s="4">
        <v>2012</v>
      </c>
      <c r="B2016" s="5" t="s">
        <v>74</v>
      </c>
      <c r="C2016" s="5" t="s">
        <v>80</v>
      </c>
      <c r="D2016" s="5" t="s">
        <v>18</v>
      </c>
      <c r="E2016" s="5">
        <v>276410</v>
      </c>
      <c r="F2016" s="6">
        <v>362</v>
      </c>
    </row>
    <row r="2017" spans="1:6">
      <c r="A2017" s="4">
        <v>2013</v>
      </c>
      <c r="B2017" s="5" t="s">
        <v>74</v>
      </c>
      <c r="C2017" s="5" t="s">
        <v>80</v>
      </c>
      <c r="D2017" s="5" t="s">
        <v>15</v>
      </c>
      <c r="E2017" s="5">
        <v>254850</v>
      </c>
      <c r="F2017" s="6">
        <v>3141.14</v>
      </c>
    </row>
    <row r="2018" spans="1:6">
      <c r="A2018" s="4">
        <v>2013</v>
      </c>
      <c r="B2018" s="5" t="s">
        <v>74</v>
      </c>
      <c r="C2018" s="5" t="s">
        <v>80</v>
      </c>
      <c r="D2018" s="5" t="s">
        <v>16</v>
      </c>
      <c r="E2018" s="5">
        <v>119930</v>
      </c>
      <c r="F2018" s="6">
        <v>4983.41</v>
      </c>
    </row>
    <row r="2019" spans="1:6">
      <c r="A2019" s="4">
        <v>2013</v>
      </c>
      <c r="B2019" s="5" t="s">
        <v>74</v>
      </c>
      <c r="C2019" s="5" t="s">
        <v>80</v>
      </c>
      <c r="D2019" s="5" t="s">
        <v>17</v>
      </c>
      <c r="E2019" s="5">
        <v>680</v>
      </c>
      <c r="F2019" s="6">
        <v>838.24</v>
      </c>
    </row>
    <row r="2020" spans="1:6">
      <c r="A2020" s="4">
        <v>2013</v>
      </c>
      <c r="B2020" s="5" t="s">
        <v>74</v>
      </c>
      <c r="C2020" s="5" t="s">
        <v>80</v>
      </c>
      <c r="D2020" s="5" t="s">
        <v>18</v>
      </c>
      <c r="E2020" s="5">
        <v>239790</v>
      </c>
      <c r="F2020" s="6">
        <v>499.31</v>
      </c>
    </row>
    <row r="2021" spans="1:6">
      <c r="A2021" s="4">
        <v>2014</v>
      </c>
      <c r="B2021" s="5" t="s">
        <v>74</v>
      </c>
      <c r="C2021" s="5" t="s">
        <v>80</v>
      </c>
      <c r="D2021" s="5" t="s">
        <v>15</v>
      </c>
      <c r="E2021" s="5">
        <v>142010</v>
      </c>
      <c r="F2021" s="6">
        <v>3080.35</v>
      </c>
    </row>
    <row r="2022" spans="1:6">
      <c r="A2022" s="4">
        <v>2014</v>
      </c>
      <c r="B2022" s="5" t="s">
        <v>74</v>
      </c>
      <c r="C2022" s="5" t="s">
        <v>80</v>
      </c>
      <c r="D2022" s="5" t="s">
        <v>16</v>
      </c>
      <c r="E2022" s="5">
        <v>107390</v>
      </c>
      <c r="F2022" s="6">
        <v>4894.78</v>
      </c>
    </row>
    <row r="2023" spans="1:6">
      <c r="A2023" s="4">
        <v>2014</v>
      </c>
      <c r="B2023" s="5" t="s">
        <v>74</v>
      </c>
      <c r="C2023" s="5" t="s">
        <v>80</v>
      </c>
      <c r="D2023" s="5" t="s">
        <v>17</v>
      </c>
      <c r="E2023" s="5">
        <v>940</v>
      </c>
      <c r="F2023" s="6">
        <v>1340.43</v>
      </c>
    </row>
    <row r="2024" spans="1:6">
      <c r="A2024" s="4">
        <v>2014</v>
      </c>
      <c r="B2024" s="5" t="s">
        <v>74</v>
      </c>
      <c r="C2024" s="5" t="s">
        <v>80</v>
      </c>
      <c r="D2024" s="5" t="s">
        <v>18</v>
      </c>
      <c r="E2024" s="5">
        <v>228060</v>
      </c>
      <c r="F2024" s="6">
        <v>479.65</v>
      </c>
    </row>
    <row r="2025" spans="1:6">
      <c r="A2025" s="4">
        <v>2015</v>
      </c>
      <c r="B2025" s="5" t="s">
        <v>74</v>
      </c>
      <c r="C2025" s="5" t="s">
        <v>80</v>
      </c>
      <c r="D2025" s="5" t="s">
        <v>15</v>
      </c>
      <c r="E2025" s="5">
        <v>181070</v>
      </c>
      <c r="F2025" s="6">
        <v>3164.19</v>
      </c>
    </row>
    <row r="2026" spans="1:6">
      <c r="A2026" s="4">
        <v>2015</v>
      </c>
      <c r="B2026" s="5" t="s">
        <v>74</v>
      </c>
      <c r="C2026" s="5" t="s">
        <v>80</v>
      </c>
      <c r="D2026" s="5" t="s">
        <v>16</v>
      </c>
      <c r="E2026" s="5">
        <v>74840</v>
      </c>
      <c r="F2026" s="6">
        <v>4832.58</v>
      </c>
    </row>
    <row r="2027" spans="1:6">
      <c r="A2027" s="4">
        <v>2015</v>
      </c>
      <c r="B2027" s="5" t="s">
        <v>74</v>
      </c>
      <c r="C2027" s="5" t="s">
        <v>80</v>
      </c>
      <c r="D2027" s="5" t="s">
        <v>17</v>
      </c>
      <c r="E2027" s="5">
        <v>590</v>
      </c>
      <c r="F2027" s="6">
        <v>1152.54</v>
      </c>
    </row>
    <row r="2028" spans="1:6">
      <c r="A2028" s="4">
        <v>2015</v>
      </c>
      <c r="B2028" s="5" t="s">
        <v>74</v>
      </c>
      <c r="C2028" s="5" t="s">
        <v>80</v>
      </c>
      <c r="D2028" s="5" t="s">
        <v>18</v>
      </c>
      <c r="E2028" s="5">
        <v>251020</v>
      </c>
      <c r="F2028" s="6">
        <v>460.08</v>
      </c>
    </row>
    <row r="2029" spans="1:6">
      <c r="A2029" s="4">
        <v>2016</v>
      </c>
      <c r="B2029" s="5" t="s">
        <v>74</v>
      </c>
      <c r="C2029" s="5" t="s">
        <v>80</v>
      </c>
      <c r="D2029" s="5" t="s">
        <v>15</v>
      </c>
      <c r="E2029" s="5">
        <v>275020</v>
      </c>
      <c r="F2029" s="6">
        <v>3539.43</v>
      </c>
    </row>
    <row r="2030" spans="1:6">
      <c r="A2030" s="4">
        <v>2016</v>
      </c>
      <c r="B2030" s="5" t="s">
        <v>74</v>
      </c>
      <c r="C2030" s="5" t="s">
        <v>80</v>
      </c>
      <c r="D2030" s="5" t="s">
        <v>16</v>
      </c>
      <c r="E2030" s="5">
        <v>113680</v>
      </c>
      <c r="F2030" s="6">
        <v>5607.67</v>
      </c>
    </row>
    <row r="2031" spans="1:6">
      <c r="A2031" s="4">
        <v>2016</v>
      </c>
      <c r="B2031" s="5" t="s">
        <v>74</v>
      </c>
      <c r="C2031" s="5" t="s">
        <v>80</v>
      </c>
      <c r="D2031" s="5" t="s">
        <v>17</v>
      </c>
      <c r="E2031" s="5">
        <v>1200</v>
      </c>
      <c r="F2031" s="6">
        <v>1350.98</v>
      </c>
    </row>
    <row r="2032" spans="1:6">
      <c r="A2032" s="4">
        <v>2016</v>
      </c>
      <c r="B2032" s="5" t="s">
        <v>74</v>
      </c>
      <c r="C2032" s="5" t="s">
        <v>80</v>
      </c>
      <c r="D2032" s="5" t="s">
        <v>18</v>
      </c>
      <c r="E2032" s="5">
        <v>232020</v>
      </c>
      <c r="F2032" s="6">
        <v>543.82000000000005</v>
      </c>
    </row>
    <row r="2033" spans="1:6">
      <c r="A2033" s="4">
        <v>2017</v>
      </c>
      <c r="B2033" s="5" t="s">
        <v>74</v>
      </c>
      <c r="C2033" s="5" t="s">
        <v>80</v>
      </c>
      <c r="D2033" s="5" t="s">
        <v>15</v>
      </c>
      <c r="E2033" s="5">
        <v>269290</v>
      </c>
      <c r="F2033" s="6">
        <v>2908.75</v>
      </c>
    </row>
    <row r="2034" spans="1:6">
      <c r="A2034" s="4">
        <v>2017</v>
      </c>
      <c r="B2034" s="5" t="s">
        <v>74</v>
      </c>
      <c r="C2034" s="5" t="s">
        <v>80</v>
      </c>
      <c r="D2034" s="5" t="s">
        <v>16</v>
      </c>
      <c r="E2034" s="5">
        <v>103070</v>
      </c>
      <c r="F2034" s="6">
        <v>6541.12</v>
      </c>
    </row>
    <row r="2035" spans="1:6">
      <c r="A2035" s="4">
        <v>2017</v>
      </c>
      <c r="B2035" s="5" t="s">
        <v>74</v>
      </c>
      <c r="C2035" s="5" t="s">
        <v>80</v>
      </c>
      <c r="D2035" s="5" t="s">
        <v>17</v>
      </c>
      <c r="E2035" s="5">
        <v>1970</v>
      </c>
      <c r="F2035" s="6">
        <v>1477.86</v>
      </c>
    </row>
    <row r="2036" spans="1:6">
      <c r="A2036" s="4">
        <v>2017</v>
      </c>
      <c r="B2036" s="5" t="s">
        <v>74</v>
      </c>
      <c r="C2036" s="5" t="s">
        <v>80</v>
      </c>
      <c r="D2036" s="5" t="s">
        <v>18</v>
      </c>
      <c r="E2036" s="5">
        <v>290510</v>
      </c>
      <c r="F2036" s="6">
        <v>453.12</v>
      </c>
    </row>
    <row r="2037" spans="1:6">
      <c r="A2037" s="4">
        <v>2008</v>
      </c>
      <c r="B2037" s="5" t="s">
        <v>74</v>
      </c>
      <c r="C2037" s="5" t="s">
        <v>81</v>
      </c>
      <c r="D2037" s="5" t="s">
        <v>15</v>
      </c>
      <c r="E2037" s="5">
        <v>194800</v>
      </c>
      <c r="F2037" s="6">
        <v>3057.55</v>
      </c>
    </row>
    <row r="2038" spans="1:6">
      <c r="A2038" s="4">
        <v>2008</v>
      </c>
      <c r="B2038" s="5" t="s">
        <v>74</v>
      </c>
      <c r="C2038" s="5" t="s">
        <v>81</v>
      </c>
      <c r="D2038" s="5" t="s">
        <v>16</v>
      </c>
      <c r="E2038" s="5">
        <v>37650</v>
      </c>
      <c r="F2038" s="6">
        <v>6554.05</v>
      </c>
    </row>
    <row r="2039" spans="1:6">
      <c r="A2039" s="4">
        <v>2008</v>
      </c>
      <c r="B2039" s="5" t="s">
        <v>74</v>
      </c>
      <c r="C2039" s="5" t="s">
        <v>81</v>
      </c>
      <c r="D2039" s="5" t="s">
        <v>17</v>
      </c>
      <c r="E2039" s="5">
        <v>180</v>
      </c>
      <c r="F2039" s="6">
        <v>1611.11</v>
      </c>
    </row>
    <row r="2040" spans="1:6">
      <c r="A2040" s="4">
        <v>2008</v>
      </c>
      <c r="B2040" s="5" t="s">
        <v>74</v>
      </c>
      <c r="C2040" s="5" t="s">
        <v>81</v>
      </c>
      <c r="D2040" s="5" t="s">
        <v>18</v>
      </c>
      <c r="E2040" s="5">
        <v>124520</v>
      </c>
      <c r="F2040" s="6">
        <v>433.02</v>
      </c>
    </row>
    <row r="2041" spans="1:6">
      <c r="A2041" s="4">
        <v>2009</v>
      </c>
      <c r="B2041" s="5" t="s">
        <v>74</v>
      </c>
      <c r="C2041" s="5" t="s">
        <v>81</v>
      </c>
      <c r="D2041" s="5" t="s">
        <v>15</v>
      </c>
      <c r="E2041" s="5">
        <v>103100</v>
      </c>
      <c r="F2041" s="6">
        <v>2972.84</v>
      </c>
    </row>
    <row r="2042" spans="1:6">
      <c r="A2042" s="4">
        <v>2009</v>
      </c>
      <c r="B2042" s="5" t="s">
        <v>74</v>
      </c>
      <c r="C2042" s="5" t="s">
        <v>81</v>
      </c>
      <c r="D2042" s="5" t="s">
        <v>16</v>
      </c>
      <c r="E2042" s="5">
        <v>36990</v>
      </c>
      <c r="F2042" s="6">
        <v>4919.4399999999996</v>
      </c>
    </row>
    <row r="2043" spans="1:6">
      <c r="A2043" s="4">
        <v>2009</v>
      </c>
      <c r="B2043" s="5" t="s">
        <v>74</v>
      </c>
      <c r="C2043" s="5" t="s">
        <v>81</v>
      </c>
      <c r="D2043" s="5" t="s">
        <v>17</v>
      </c>
      <c r="E2043" s="5">
        <v>150</v>
      </c>
      <c r="F2043" s="6">
        <v>1400</v>
      </c>
    </row>
    <row r="2044" spans="1:6">
      <c r="A2044" s="4">
        <v>2009</v>
      </c>
      <c r="B2044" s="5" t="s">
        <v>74</v>
      </c>
      <c r="C2044" s="5" t="s">
        <v>81</v>
      </c>
      <c r="D2044" s="5" t="s">
        <v>18</v>
      </c>
      <c r="E2044" s="5">
        <v>131900</v>
      </c>
      <c r="F2044" s="6">
        <v>387.04</v>
      </c>
    </row>
    <row r="2045" spans="1:6">
      <c r="A2045" s="4">
        <v>2010</v>
      </c>
      <c r="B2045" s="5" t="s">
        <v>74</v>
      </c>
      <c r="C2045" s="5" t="s">
        <v>81</v>
      </c>
      <c r="D2045" s="5" t="s">
        <v>15</v>
      </c>
      <c r="E2045" s="5">
        <v>218250</v>
      </c>
      <c r="F2045" s="6">
        <v>3225.98</v>
      </c>
    </row>
    <row r="2046" spans="1:6">
      <c r="A2046" s="4">
        <v>2010</v>
      </c>
      <c r="B2046" s="5" t="s">
        <v>74</v>
      </c>
      <c r="C2046" s="5" t="s">
        <v>81</v>
      </c>
      <c r="D2046" s="5" t="s">
        <v>16</v>
      </c>
      <c r="E2046" s="5">
        <v>35060</v>
      </c>
      <c r="F2046" s="6">
        <v>6164.86</v>
      </c>
    </row>
    <row r="2047" spans="1:6">
      <c r="A2047" s="4">
        <v>2010</v>
      </c>
      <c r="B2047" s="5" t="s">
        <v>74</v>
      </c>
      <c r="C2047" s="5" t="s">
        <v>81</v>
      </c>
      <c r="D2047" s="5" t="s">
        <v>17</v>
      </c>
      <c r="E2047" s="5">
        <v>300</v>
      </c>
      <c r="F2047" s="6">
        <v>1366.67</v>
      </c>
    </row>
    <row r="2048" spans="1:6">
      <c r="A2048" s="4">
        <v>2010</v>
      </c>
      <c r="B2048" s="5" t="s">
        <v>74</v>
      </c>
      <c r="C2048" s="5" t="s">
        <v>81</v>
      </c>
      <c r="D2048" s="5" t="s">
        <v>18</v>
      </c>
      <c r="E2048" s="5">
        <v>148650</v>
      </c>
      <c r="F2048" s="6">
        <v>464.85</v>
      </c>
    </row>
    <row r="2049" spans="1:6">
      <c r="A2049" s="4">
        <v>2011</v>
      </c>
      <c r="B2049" s="5" t="s">
        <v>74</v>
      </c>
      <c r="C2049" s="5" t="s">
        <v>81</v>
      </c>
      <c r="D2049" s="5" t="s">
        <v>15</v>
      </c>
      <c r="E2049" s="5">
        <v>165310</v>
      </c>
      <c r="F2049" s="6">
        <v>2490.41</v>
      </c>
    </row>
    <row r="2050" spans="1:6">
      <c r="A2050" s="4">
        <v>2011</v>
      </c>
      <c r="B2050" s="5" t="s">
        <v>74</v>
      </c>
      <c r="C2050" s="5" t="s">
        <v>81</v>
      </c>
      <c r="D2050" s="5" t="s">
        <v>16</v>
      </c>
      <c r="E2050" s="5">
        <v>27400</v>
      </c>
      <c r="F2050" s="6">
        <v>4985.04</v>
      </c>
    </row>
    <row r="2051" spans="1:6">
      <c r="A2051" s="4">
        <v>2011</v>
      </c>
      <c r="B2051" s="5" t="s">
        <v>74</v>
      </c>
      <c r="C2051" s="5" t="s">
        <v>81</v>
      </c>
      <c r="D2051" s="5" t="s">
        <v>17</v>
      </c>
      <c r="E2051" s="5">
        <v>250</v>
      </c>
      <c r="F2051" s="6">
        <v>880</v>
      </c>
    </row>
    <row r="2052" spans="1:6">
      <c r="A2052" s="4">
        <v>2011</v>
      </c>
      <c r="B2052" s="5" t="s">
        <v>74</v>
      </c>
      <c r="C2052" s="5" t="s">
        <v>81</v>
      </c>
      <c r="D2052" s="5" t="s">
        <v>18</v>
      </c>
      <c r="E2052" s="5">
        <v>171680</v>
      </c>
      <c r="F2052" s="6">
        <v>208.99</v>
      </c>
    </row>
    <row r="2053" spans="1:6">
      <c r="A2053" s="4">
        <v>2012</v>
      </c>
      <c r="B2053" s="5" t="s">
        <v>74</v>
      </c>
      <c r="C2053" s="5" t="s">
        <v>81</v>
      </c>
      <c r="D2053" s="5" t="s">
        <v>15</v>
      </c>
      <c r="E2053" s="5">
        <v>153840</v>
      </c>
      <c r="F2053" s="6">
        <v>3075.14</v>
      </c>
    </row>
    <row r="2054" spans="1:6">
      <c r="A2054" s="4">
        <v>2012</v>
      </c>
      <c r="B2054" s="5" t="s">
        <v>74</v>
      </c>
      <c r="C2054" s="5" t="s">
        <v>81</v>
      </c>
      <c r="D2054" s="5" t="s">
        <v>16</v>
      </c>
      <c r="E2054" s="5">
        <v>32060</v>
      </c>
      <c r="F2054" s="6">
        <v>5379.29</v>
      </c>
    </row>
    <row r="2055" spans="1:6">
      <c r="A2055" s="4">
        <v>2012</v>
      </c>
      <c r="B2055" s="5" t="s">
        <v>74</v>
      </c>
      <c r="C2055" s="5" t="s">
        <v>81</v>
      </c>
      <c r="D2055" s="5" t="s">
        <v>17</v>
      </c>
      <c r="E2055" s="5">
        <v>220</v>
      </c>
      <c r="F2055" s="6">
        <v>1454.55</v>
      </c>
    </row>
    <row r="2056" spans="1:6">
      <c r="A2056" s="4">
        <v>2012</v>
      </c>
      <c r="B2056" s="5" t="s">
        <v>74</v>
      </c>
      <c r="C2056" s="5" t="s">
        <v>81</v>
      </c>
      <c r="D2056" s="5" t="s">
        <v>18</v>
      </c>
      <c r="E2056" s="5">
        <v>184770</v>
      </c>
      <c r="F2056" s="6">
        <v>465.01</v>
      </c>
    </row>
    <row r="2057" spans="1:6">
      <c r="A2057" s="4">
        <v>2013</v>
      </c>
      <c r="B2057" s="5" t="s">
        <v>74</v>
      </c>
      <c r="C2057" s="5" t="s">
        <v>81</v>
      </c>
      <c r="D2057" s="5" t="s">
        <v>15</v>
      </c>
      <c r="E2057" s="5">
        <v>191780</v>
      </c>
      <c r="F2057" s="6">
        <v>2999.69</v>
      </c>
    </row>
    <row r="2058" spans="1:6">
      <c r="A2058" s="4">
        <v>2013</v>
      </c>
      <c r="B2058" s="5" t="s">
        <v>74</v>
      </c>
      <c r="C2058" s="5" t="s">
        <v>81</v>
      </c>
      <c r="D2058" s="5" t="s">
        <v>16</v>
      </c>
      <c r="E2058" s="5">
        <v>37240</v>
      </c>
      <c r="F2058" s="6">
        <v>5469.92</v>
      </c>
    </row>
    <row r="2059" spans="1:6">
      <c r="A2059" s="4">
        <v>2013</v>
      </c>
      <c r="B2059" s="5" t="s">
        <v>74</v>
      </c>
      <c r="C2059" s="5" t="s">
        <v>81</v>
      </c>
      <c r="D2059" s="5" t="s">
        <v>17</v>
      </c>
      <c r="E2059" s="5">
        <v>90</v>
      </c>
      <c r="F2059" s="6">
        <v>1666.67</v>
      </c>
    </row>
    <row r="2060" spans="1:6">
      <c r="A2060" s="4">
        <v>2013</v>
      </c>
      <c r="B2060" s="5" t="s">
        <v>74</v>
      </c>
      <c r="C2060" s="5" t="s">
        <v>81</v>
      </c>
      <c r="D2060" s="5" t="s">
        <v>18</v>
      </c>
      <c r="E2060" s="5">
        <v>175050</v>
      </c>
      <c r="F2060" s="6">
        <v>564.24</v>
      </c>
    </row>
    <row r="2061" spans="1:6">
      <c r="A2061" s="4">
        <v>2014</v>
      </c>
      <c r="B2061" s="5" t="s">
        <v>74</v>
      </c>
      <c r="C2061" s="5" t="s">
        <v>81</v>
      </c>
      <c r="D2061" s="5" t="s">
        <v>15</v>
      </c>
      <c r="E2061" s="5">
        <v>145710</v>
      </c>
      <c r="F2061" s="6">
        <v>3130.74</v>
      </c>
    </row>
    <row r="2062" spans="1:6">
      <c r="A2062" s="4">
        <v>2014</v>
      </c>
      <c r="B2062" s="5" t="s">
        <v>74</v>
      </c>
      <c r="C2062" s="5" t="s">
        <v>81</v>
      </c>
      <c r="D2062" s="5" t="s">
        <v>16</v>
      </c>
      <c r="E2062" s="5">
        <v>32800</v>
      </c>
      <c r="F2062" s="6">
        <v>4909.1499999999996</v>
      </c>
    </row>
    <row r="2063" spans="1:6">
      <c r="A2063" s="4">
        <v>2014</v>
      </c>
      <c r="B2063" s="5" t="s">
        <v>74</v>
      </c>
      <c r="C2063" s="5" t="s">
        <v>81</v>
      </c>
      <c r="D2063" s="5" t="s">
        <v>17</v>
      </c>
      <c r="E2063" s="5">
        <v>20</v>
      </c>
      <c r="F2063" s="6">
        <v>1500</v>
      </c>
    </row>
    <row r="2064" spans="1:6">
      <c r="A2064" s="4">
        <v>2014</v>
      </c>
      <c r="B2064" s="5" t="s">
        <v>74</v>
      </c>
      <c r="C2064" s="5" t="s">
        <v>81</v>
      </c>
      <c r="D2064" s="5" t="s">
        <v>18</v>
      </c>
      <c r="E2064" s="5">
        <v>157420</v>
      </c>
      <c r="F2064" s="6">
        <v>553.74</v>
      </c>
    </row>
    <row r="2065" spans="1:6">
      <c r="A2065" s="4">
        <v>2015</v>
      </c>
      <c r="B2065" s="5" t="s">
        <v>74</v>
      </c>
      <c r="C2065" s="5" t="s">
        <v>81</v>
      </c>
      <c r="D2065" s="5" t="s">
        <v>15</v>
      </c>
      <c r="E2065" s="5">
        <v>121720</v>
      </c>
      <c r="F2065" s="6">
        <v>3034.34</v>
      </c>
    </row>
    <row r="2066" spans="1:6">
      <c r="A2066" s="4">
        <v>2015</v>
      </c>
      <c r="B2066" s="5" t="s">
        <v>74</v>
      </c>
      <c r="C2066" s="5" t="s">
        <v>81</v>
      </c>
      <c r="D2066" s="5" t="s">
        <v>16</v>
      </c>
      <c r="E2066" s="5">
        <v>20630</v>
      </c>
      <c r="F2066" s="6">
        <v>4949.1000000000004</v>
      </c>
    </row>
    <row r="2067" spans="1:6">
      <c r="A2067" s="4">
        <v>2015</v>
      </c>
      <c r="B2067" s="5" t="s">
        <v>74</v>
      </c>
      <c r="C2067" s="5" t="s">
        <v>81</v>
      </c>
      <c r="D2067" s="5" t="s">
        <v>18</v>
      </c>
      <c r="E2067" s="5">
        <v>154990</v>
      </c>
      <c r="F2067" s="6">
        <v>538.87</v>
      </c>
    </row>
    <row r="2068" spans="1:6">
      <c r="A2068" s="4">
        <v>2016</v>
      </c>
      <c r="B2068" s="5" t="s">
        <v>74</v>
      </c>
      <c r="C2068" s="5" t="s">
        <v>81</v>
      </c>
      <c r="D2068" s="5" t="s">
        <v>15</v>
      </c>
      <c r="E2068" s="5">
        <v>121000</v>
      </c>
      <c r="F2068" s="6">
        <v>3683.86</v>
      </c>
    </row>
    <row r="2069" spans="1:6">
      <c r="A2069" s="4">
        <v>2016</v>
      </c>
      <c r="B2069" s="5" t="s">
        <v>74</v>
      </c>
      <c r="C2069" s="5" t="s">
        <v>81</v>
      </c>
      <c r="D2069" s="5" t="s">
        <v>16</v>
      </c>
      <c r="E2069" s="5">
        <v>24500</v>
      </c>
      <c r="F2069" s="6">
        <v>5650.88</v>
      </c>
    </row>
    <row r="2070" spans="1:6">
      <c r="A2070" s="4">
        <v>2016</v>
      </c>
      <c r="B2070" s="5" t="s">
        <v>74</v>
      </c>
      <c r="C2070" s="5" t="s">
        <v>81</v>
      </c>
      <c r="D2070" s="5" t="s">
        <v>17</v>
      </c>
      <c r="E2070" s="5">
        <v>40</v>
      </c>
      <c r="F2070" s="6">
        <v>1293.33</v>
      </c>
    </row>
    <row r="2071" spans="1:6">
      <c r="A2071" s="4">
        <v>2016</v>
      </c>
      <c r="B2071" s="5" t="s">
        <v>74</v>
      </c>
      <c r="C2071" s="5" t="s">
        <v>81</v>
      </c>
      <c r="D2071" s="5" t="s">
        <v>18</v>
      </c>
      <c r="E2071" s="5">
        <v>119450</v>
      </c>
      <c r="F2071" s="6">
        <v>605.61</v>
      </c>
    </row>
    <row r="2072" spans="1:6">
      <c r="A2072" s="4">
        <v>2017</v>
      </c>
      <c r="B2072" s="5" t="s">
        <v>74</v>
      </c>
      <c r="C2072" s="5" t="s">
        <v>81</v>
      </c>
      <c r="D2072" s="5" t="s">
        <v>15</v>
      </c>
      <c r="E2072" s="5">
        <v>161320</v>
      </c>
      <c r="F2072" s="6">
        <v>3176.26</v>
      </c>
    </row>
    <row r="2073" spans="1:6">
      <c r="A2073" s="4">
        <v>2017</v>
      </c>
      <c r="B2073" s="5" t="s">
        <v>74</v>
      </c>
      <c r="C2073" s="5" t="s">
        <v>81</v>
      </c>
      <c r="D2073" s="5" t="s">
        <v>16</v>
      </c>
      <c r="E2073" s="5">
        <v>40990</v>
      </c>
      <c r="F2073" s="6">
        <v>6142.77</v>
      </c>
    </row>
    <row r="2074" spans="1:6">
      <c r="A2074" s="4">
        <v>2017</v>
      </c>
      <c r="B2074" s="5" t="s">
        <v>74</v>
      </c>
      <c r="C2074" s="5" t="s">
        <v>81</v>
      </c>
      <c r="D2074" s="5" t="s">
        <v>17</v>
      </c>
      <c r="E2074" s="5">
        <v>20</v>
      </c>
      <c r="F2074" s="6">
        <v>1553.19</v>
      </c>
    </row>
    <row r="2075" spans="1:6">
      <c r="A2075" s="4">
        <v>2017</v>
      </c>
      <c r="B2075" s="5" t="s">
        <v>74</v>
      </c>
      <c r="C2075" s="5" t="s">
        <v>81</v>
      </c>
      <c r="D2075" s="5" t="s">
        <v>18</v>
      </c>
      <c r="E2075" s="5">
        <v>143170</v>
      </c>
      <c r="F2075" s="6">
        <v>696.5</v>
      </c>
    </row>
    <row r="2076" spans="1:6">
      <c r="A2076" s="4">
        <v>2008</v>
      </c>
      <c r="B2076" s="5" t="s">
        <v>74</v>
      </c>
      <c r="C2076" s="5" t="s">
        <v>82</v>
      </c>
      <c r="D2076" s="5" t="s">
        <v>15</v>
      </c>
      <c r="E2076" s="5">
        <v>335960</v>
      </c>
      <c r="F2076" s="6">
        <v>3500.42</v>
      </c>
    </row>
    <row r="2077" spans="1:6">
      <c r="A2077" s="4">
        <v>2008</v>
      </c>
      <c r="B2077" s="5" t="s">
        <v>74</v>
      </c>
      <c r="C2077" s="5" t="s">
        <v>82</v>
      </c>
      <c r="D2077" s="5" t="s">
        <v>16</v>
      </c>
      <c r="E2077" s="5">
        <v>136330</v>
      </c>
      <c r="F2077" s="6">
        <v>4618.6499999999996</v>
      </c>
    </row>
    <row r="2078" spans="1:6">
      <c r="A2078" s="4">
        <v>2008</v>
      </c>
      <c r="B2078" s="5" t="s">
        <v>74</v>
      </c>
      <c r="C2078" s="5" t="s">
        <v>82</v>
      </c>
      <c r="D2078" s="5" t="s">
        <v>17</v>
      </c>
      <c r="E2078" s="5">
        <v>1650</v>
      </c>
      <c r="F2078" s="6">
        <v>1400</v>
      </c>
    </row>
    <row r="2079" spans="1:6">
      <c r="A2079" s="4">
        <v>2008</v>
      </c>
      <c r="B2079" s="5" t="s">
        <v>74</v>
      </c>
      <c r="C2079" s="5" t="s">
        <v>82</v>
      </c>
      <c r="D2079" s="5" t="s">
        <v>18</v>
      </c>
      <c r="E2079" s="5">
        <v>180130</v>
      </c>
      <c r="F2079" s="6">
        <v>401.99</v>
      </c>
    </row>
    <row r="2080" spans="1:6">
      <c r="A2080" s="4">
        <v>2009</v>
      </c>
      <c r="B2080" s="5" t="s">
        <v>74</v>
      </c>
      <c r="C2080" s="5" t="s">
        <v>82</v>
      </c>
      <c r="D2080" s="5" t="s">
        <v>15</v>
      </c>
      <c r="E2080" s="5">
        <v>162330</v>
      </c>
      <c r="F2080" s="6">
        <v>3162.63</v>
      </c>
    </row>
    <row r="2081" spans="1:6">
      <c r="A2081" s="4">
        <v>2009</v>
      </c>
      <c r="B2081" s="5" t="s">
        <v>74</v>
      </c>
      <c r="C2081" s="5" t="s">
        <v>82</v>
      </c>
      <c r="D2081" s="5" t="s">
        <v>16</v>
      </c>
      <c r="E2081" s="5">
        <v>100580</v>
      </c>
      <c r="F2081" s="6">
        <v>3429.61</v>
      </c>
    </row>
    <row r="2082" spans="1:6">
      <c r="A2082" s="4">
        <v>2009</v>
      </c>
      <c r="B2082" s="5" t="s">
        <v>74</v>
      </c>
      <c r="C2082" s="5" t="s">
        <v>82</v>
      </c>
      <c r="D2082" s="5" t="s">
        <v>17</v>
      </c>
      <c r="E2082" s="5">
        <v>4170</v>
      </c>
      <c r="F2082" s="6">
        <v>964.03</v>
      </c>
    </row>
    <row r="2083" spans="1:6">
      <c r="A2083" s="4">
        <v>2009</v>
      </c>
      <c r="B2083" s="5" t="s">
        <v>74</v>
      </c>
      <c r="C2083" s="5" t="s">
        <v>82</v>
      </c>
      <c r="D2083" s="5" t="s">
        <v>18</v>
      </c>
      <c r="E2083" s="5">
        <v>199550</v>
      </c>
      <c r="F2083" s="6">
        <v>392.98</v>
      </c>
    </row>
    <row r="2084" spans="1:6">
      <c r="A2084" s="4">
        <v>2010</v>
      </c>
      <c r="B2084" s="5" t="s">
        <v>74</v>
      </c>
      <c r="C2084" s="5" t="s">
        <v>82</v>
      </c>
      <c r="D2084" s="5" t="s">
        <v>15</v>
      </c>
      <c r="E2084" s="5">
        <v>381520</v>
      </c>
      <c r="F2084" s="6">
        <v>3543.35</v>
      </c>
    </row>
    <row r="2085" spans="1:6">
      <c r="A2085" s="4">
        <v>2010</v>
      </c>
      <c r="B2085" s="5" t="s">
        <v>74</v>
      </c>
      <c r="C2085" s="5" t="s">
        <v>82</v>
      </c>
      <c r="D2085" s="5" t="s">
        <v>16</v>
      </c>
      <c r="E2085" s="5">
        <v>91160</v>
      </c>
      <c r="F2085" s="6">
        <v>4781.26</v>
      </c>
    </row>
    <row r="2086" spans="1:6">
      <c r="A2086" s="4">
        <v>2010</v>
      </c>
      <c r="B2086" s="5" t="s">
        <v>74</v>
      </c>
      <c r="C2086" s="5" t="s">
        <v>82</v>
      </c>
      <c r="D2086" s="5" t="s">
        <v>17</v>
      </c>
      <c r="E2086" s="5">
        <v>1620</v>
      </c>
      <c r="F2086" s="6">
        <v>740.74</v>
      </c>
    </row>
    <row r="2087" spans="1:6">
      <c r="A2087" s="4">
        <v>2010</v>
      </c>
      <c r="B2087" s="5" t="s">
        <v>74</v>
      </c>
      <c r="C2087" s="5" t="s">
        <v>82</v>
      </c>
      <c r="D2087" s="5" t="s">
        <v>18</v>
      </c>
      <c r="E2087" s="5">
        <v>235400</v>
      </c>
      <c r="F2087" s="6">
        <v>363</v>
      </c>
    </row>
    <row r="2088" spans="1:6">
      <c r="A2088" s="4">
        <v>2011</v>
      </c>
      <c r="B2088" s="5" t="s">
        <v>74</v>
      </c>
      <c r="C2088" s="5" t="s">
        <v>82</v>
      </c>
      <c r="D2088" s="5" t="s">
        <v>15</v>
      </c>
      <c r="E2088" s="5">
        <v>343380</v>
      </c>
      <c r="F2088" s="6">
        <v>3261.84</v>
      </c>
    </row>
    <row r="2089" spans="1:6">
      <c r="A2089" s="4">
        <v>2011</v>
      </c>
      <c r="B2089" s="5" t="s">
        <v>74</v>
      </c>
      <c r="C2089" s="5" t="s">
        <v>82</v>
      </c>
      <c r="D2089" s="5" t="s">
        <v>16</v>
      </c>
      <c r="E2089" s="5">
        <v>97300</v>
      </c>
      <c r="F2089" s="6">
        <v>3756.83</v>
      </c>
    </row>
    <row r="2090" spans="1:6">
      <c r="A2090" s="4">
        <v>2011</v>
      </c>
      <c r="B2090" s="5" t="s">
        <v>74</v>
      </c>
      <c r="C2090" s="5" t="s">
        <v>82</v>
      </c>
      <c r="D2090" s="5" t="s">
        <v>17</v>
      </c>
      <c r="E2090" s="5">
        <v>1160</v>
      </c>
      <c r="F2090" s="6">
        <v>879.31</v>
      </c>
    </row>
    <row r="2091" spans="1:6">
      <c r="A2091" s="4">
        <v>2011</v>
      </c>
      <c r="B2091" s="5" t="s">
        <v>74</v>
      </c>
      <c r="C2091" s="5" t="s">
        <v>82</v>
      </c>
      <c r="D2091" s="5" t="s">
        <v>18</v>
      </c>
      <c r="E2091" s="5">
        <v>235250</v>
      </c>
      <c r="F2091" s="6">
        <v>211.99</v>
      </c>
    </row>
    <row r="2092" spans="1:6">
      <c r="A2092" s="4">
        <v>2012</v>
      </c>
      <c r="B2092" s="5" t="s">
        <v>74</v>
      </c>
      <c r="C2092" s="5" t="s">
        <v>82</v>
      </c>
      <c r="D2092" s="5" t="s">
        <v>15</v>
      </c>
      <c r="E2092" s="5">
        <v>289430</v>
      </c>
      <c r="F2092" s="6">
        <v>3547.94</v>
      </c>
    </row>
    <row r="2093" spans="1:6">
      <c r="A2093" s="4">
        <v>2012</v>
      </c>
      <c r="B2093" s="5" t="s">
        <v>74</v>
      </c>
      <c r="C2093" s="5" t="s">
        <v>82</v>
      </c>
      <c r="D2093" s="5" t="s">
        <v>16</v>
      </c>
      <c r="E2093" s="5">
        <v>108710</v>
      </c>
      <c r="F2093" s="6">
        <v>5231.17</v>
      </c>
    </row>
    <row r="2094" spans="1:6">
      <c r="A2094" s="4">
        <v>2012</v>
      </c>
      <c r="B2094" s="5" t="s">
        <v>74</v>
      </c>
      <c r="C2094" s="5" t="s">
        <v>82</v>
      </c>
      <c r="D2094" s="5" t="s">
        <v>17</v>
      </c>
      <c r="E2094" s="5">
        <v>2160</v>
      </c>
      <c r="F2094" s="6">
        <v>490.74</v>
      </c>
    </row>
    <row r="2095" spans="1:6">
      <c r="A2095" s="4">
        <v>2012</v>
      </c>
      <c r="B2095" s="5" t="s">
        <v>74</v>
      </c>
      <c r="C2095" s="5" t="s">
        <v>82</v>
      </c>
      <c r="D2095" s="5" t="s">
        <v>18</v>
      </c>
      <c r="E2095" s="5">
        <v>251380</v>
      </c>
      <c r="F2095" s="6">
        <v>337.97</v>
      </c>
    </row>
    <row r="2096" spans="1:6">
      <c r="A2096" s="4">
        <v>2013</v>
      </c>
      <c r="B2096" s="5" t="s">
        <v>74</v>
      </c>
      <c r="C2096" s="5" t="s">
        <v>82</v>
      </c>
      <c r="D2096" s="5" t="s">
        <v>15</v>
      </c>
      <c r="E2096" s="5">
        <v>417910</v>
      </c>
      <c r="F2096" s="6">
        <v>3591.3</v>
      </c>
    </row>
    <row r="2097" spans="1:6">
      <c r="A2097" s="4">
        <v>2013</v>
      </c>
      <c r="B2097" s="5" t="s">
        <v>74</v>
      </c>
      <c r="C2097" s="5" t="s">
        <v>82</v>
      </c>
      <c r="D2097" s="5" t="s">
        <v>16</v>
      </c>
      <c r="E2097" s="5">
        <v>114340</v>
      </c>
      <c r="F2097" s="6">
        <v>5462.74</v>
      </c>
    </row>
    <row r="2098" spans="1:6">
      <c r="A2098" s="4">
        <v>2013</v>
      </c>
      <c r="B2098" s="5" t="s">
        <v>74</v>
      </c>
      <c r="C2098" s="5" t="s">
        <v>82</v>
      </c>
      <c r="D2098" s="5" t="s">
        <v>17</v>
      </c>
      <c r="E2098" s="5">
        <v>1360</v>
      </c>
      <c r="F2098" s="6">
        <v>1352.94</v>
      </c>
    </row>
    <row r="2099" spans="1:6">
      <c r="A2099" s="4">
        <v>2013</v>
      </c>
      <c r="B2099" s="5" t="s">
        <v>74</v>
      </c>
      <c r="C2099" s="5" t="s">
        <v>82</v>
      </c>
      <c r="D2099" s="5" t="s">
        <v>18</v>
      </c>
      <c r="E2099" s="5">
        <v>231380</v>
      </c>
      <c r="F2099" s="6">
        <v>520.62</v>
      </c>
    </row>
    <row r="2100" spans="1:6">
      <c r="A2100" s="4">
        <v>2014</v>
      </c>
      <c r="B2100" s="5" t="s">
        <v>74</v>
      </c>
      <c r="C2100" s="5" t="s">
        <v>82</v>
      </c>
      <c r="D2100" s="5" t="s">
        <v>15</v>
      </c>
      <c r="E2100" s="5">
        <v>278430</v>
      </c>
      <c r="F2100" s="6">
        <v>3559.1</v>
      </c>
    </row>
    <row r="2101" spans="1:6">
      <c r="A2101" s="4">
        <v>2014</v>
      </c>
      <c r="B2101" s="5" t="s">
        <v>74</v>
      </c>
      <c r="C2101" s="5" t="s">
        <v>82</v>
      </c>
      <c r="D2101" s="5" t="s">
        <v>16</v>
      </c>
      <c r="E2101" s="5">
        <v>108090</v>
      </c>
      <c r="F2101" s="6">
        <v>5017.21</v>
      </c>
    </row>
    <row r="2102" spans="1:6">
      <c r="A2102" s="4">
        <v>2014</v>
      </c>
      <c r="B2102" s="5" t="s">
        <v>74</v>
      </c>
      <c r="C2102" s="5" t="s">
        <v>82</v>
      </c>
      <c r="D2102" s="5" t="s">
        <v>17</v>
      </c>
      <c r="E2102" s="5">
        <v>1720</v>
      </c>
      <c r="F2102" s="6">
        <v>1232.56</v>
      </c>
    </row>
    <row r="2103" spans="1:6">
      <c r="A2103" s="4">
        <v>2014</v>
      </c>
      <c r="B2103" s="5" t="s">
        <v>74</v>
      </c>
      <c r="C2103" s="5" t="s">
        <v>82</v>
      </c>
      <c r="D2103" s="5" t="s">
        <v>18</v>
      </c>
      <c r="E2103" s="5">
        <v>214590</v>
      </c>
      <c r="F2103" s="6">
        <v>491.26</v>
      </c>
    </row>
    <row r="2104" spans="1:6">
      <c r="A2104" s="4">
        <v>2015</v>
      </c>
      <c r="B2104" s="5" t="s">
        <v>74</v>
      </c>
      <c r="C2104" s="5" t="s">
        <v>82</v>
      </c>
      <c r="D2104" s="5" t="s">
        <v>15</v>
      </c>
      <c r="E2104" s="5">
        <v>170400</v>
      </c>
      <c r="F2104" s="6">
        <v>3250.94</v>
      </c>
    </row>
    <row r="2105" spans="1:6">
      <c r="A2105" s="4">
        <v>2015</v>
      </c>
      <c r="B2105" s="5" t="s">
        <v>74</v>
      </c>
      <c r="C2105" s="5" t="s">
        <v>82</v>
      </c>
      <c r="D2105" s="5" t="s">
        <v>16</v>
      </c>
      <c r="E2105" s="5">
        <v>84950</v>
      </c>
      <c r="F2105" s="6">
        <v>4429.8999999999996</v>
      </c>
    </row>
    <row r="2106" spans="1:6">
      <c r="A2106" s="4">
        <v>2015</v>
      </c>
      <c r="B2106" s="5" t="s">
        <v>74</v>
      </c>
      <c r="C2106" s="5" t="s">
        <v>82</v>
      </c>
      <c r="D2106" s="5" t="s">
        <v>17</v>
      </c>
      <c r="E2106" s="5">
        <v>1440</v>
      </c>
      <c r="F2106" s="6">
        <v>1409.72</v>
      </c>
    </row>
    <row r="2107" spans="1:6">
      <c r="A2107" s="4">
        <v>2015</v>
      </c>
      <c r="B2107" s="5" t="s">
        <v>74</v>
      </c>
      <c r="C2107" s="5" t="s">
        <v>82</v>
      </c>
      <c r="D2107" s="5" t="s">
        <v>18</v>
      </c>
      <c r="E2107" s="5">
        <v>201240</v>
      </c>
      <c r="F2107" s="6">
        <v>490.41</v>
      </c>
    </row>
    <row r="2108" spans="1:6">
      <c r="A2108" s="4">
        <v>2016</v>
      </c>
      <c r="B2108" s="5" t="s">
        <v>74</v>
      </c>
      <c r="C2108" s="5" t="s">
        <v>82</v>
      </c>
      <c r="D2108" s="5" t="s">
        <v>15</v>
      </c>
      <c r="E2108" s="5">
        <v>369130</v>
      </c>
      <c r="F2108" s="6">
        <v>3948.09</v>
      </c>
    </row>
    <row r="2109" spans="1:6">
      <c r="A2109" s="4">
        <v>2016</v>
      </c>
      <c r="B2109" s="5" t="s">
        <v>74</v>
      </c>
      <c r="C2109" s="5" t="s">
        <v>82</v>
      </c>
      <c r="D2109" s="5" t="s">
        <v>16</v>
      </c>
      <c r="E2109" s="5">
        <v>102860</v>
      </c>
      <c r="F2109" s="6">
        <v>5441.84</v>
      </c>
    </row>
    <row r="2110" spans="1:6">
      <c r="A2110" s="4">
        <v>2016</v>
      </c>
      <c r="B2110" s="5" t="s">
        <v>74</v>
      </c>
      <c r="C2110" s="5" t="s">
        <v>82</v>
      </c>
      <c r="D2110" s="5" t="s">
        <v>17</v>
      </c>
      <c r="E2110" s="5">
        <v>1500</v>
      </c>
      <c r="F2110" s="6">
        <v>1340.41</v>
      </c>
    </row>
    <row r="2111" spans="1:6">
      <c r="A2111" s="4">
        <v>2016</v>
      </c>
      <c r="B2111" s="5" t="s">
        <v>74</v>
      </c>
      <c r="C2111" s="5" t="s">
        <v>82</v>
      </c>
      <c r="D2111" s="5" t="s">
        <v>18</v>
      </c>
      <c r="E2111" s="5">
        <v>151410</v>
      </c>
      <c r="F2111" s="6">
        <v>567.03</v>
      </c>
    </row>
    <row r="2112" spans="1:6">
      <c r="A2112" s="4">
        <v>2017</v>
      </c>
      <c r="B2112" s="5" t="s">
        <v>74</v>
      </c>
      <c r="C2112" s="5" t="s">
        <v>82</v>
      </c>
      <c r="D2112" s="5" t="s">
        <v>15</v>
      </c>
      <c r="E2112" s="5">
        <v>353680</v>
      </c>
      <c r="F2112" s="6">
        <v>3342.24</v>
      </c>
    </row>
    <row r="2113" spans="1:6">
      <c r="A2113" s="4">
        <v>2017</v>
      </c>
      <c r="B2113" s="5" t="s">
        <v>74</v>
      </c>
      <c r="C2113" s="5" t="s">
        <v>82</v>
      </c>
      <c r="D2113" s="5" t="s">
        <v>16</v>
      </c>
      <c r="E2113" s="5">
        <v>65360</v>
      </c>
      <c r="F2113" s="6">
        <v>5152.8100000000004</v>
      </c>
    </row>
    <row r="2114" spans="1:6">
      <c r="A2114" s="4">
        <v>2017</v>
      </c>
      <c r="B2114" s="5" t="s">
        <v>74</v>
      </c>
      <c r="C2114" s="5" t="s">
        <v>82</v>
      </c>
      <c r="D2114" s="5" t="s">
        <v>17</v>
      </c>
      <c r="E2114" s="5">
        <v>1270</v>
      </c>
      <c r="F2114" s="6">
        <v>1457.39</v>
      </c>
    </row>
    <row r="2115" spans="1:6">
      <c r="A2115" s="4">
        <v>2017</v>
      </c>
      <c r="B2115" s="5" t="s">
        <v>74</v>
      </c>
      <c r="C2115" s="5" t="s">
        <v>82</v>
      </c>
      <c r="D2115" s="5" t="s">
        <v>18</v>
      </c>
      <c r="E2115" s="5">
        <v>174970</v>
      </c>
      <c r="F2115" s="6">
        <v>578.83000000000004</v>
      </c>
    </row>
    <row r="2116" spans="1:6">
      <c r="A2116" s="4">
        <v>2008</v>
      </c>
      <c r="B2116" s="5" t="s">
        <v>74</v>
      </c>
      <c r="C2116" s="5" t="s">
        <v>83</v>
      </c>
      <c r="D2116" s="5" t="s">
        <v>15</v>
      </c>
      <c r="E2116" s="5">
        <v>77290</v>
      </c>
      <c r="F2116" s="6">
        <v>2566.6999999999998</v>
      </c>
    </row>
    <row r="2117" spans="1:6">
      <c r="A2117" s="4">
        <v>2008</v>
      </c>
      <c r="B2117" s="5" t="s">
        <v>74</v>
      </c>
      <c r="C2117" s="5" t="s">
        <v>83</v>
      </c>
      <c r="D2117" s="5" t="s">
        <v>16</v>
      </c>
      <c r="E2117" s="5">
        <v>32620</v>
      </c>
      <c r="F2117" s="6">
        <v>4214.59</v>
      </c>
    </row>
    <row r="2118" spans="1:6">
      <c r="A2118" s="4">
        <v>2008</v>
      </c>
      <c r="B2118" s="5" t="s">
        <v>74</v>
      </c>
      <c r="C2118" s="5" t="s">
        <v>83</v>
      </c>
      <c r="D2118" s="5" t="s">
        <v>17</v>
      </c>
      <c r="E2118" s="5">
        <v>23660</v>
      </c>
      <c r="F2118" s="6">
        <v>1486.47</v>
      </c>
    </row>
    <row r="2119" spans="1:6">
      <c r="A2119" s="4">
        <v>2008</v>
      </c>
      <c r="B2119" s="5" t="s">
        <v>74</v>
      </c>
      <c r="C2119" s="5" t="s">
        <v>83</v>
      </c>
      <c r="D2119" s="5" t="s">
        <v>18</v>
      </c>
      <c r="E2119" s="5">
        <v>279350</v>
      </c>
      <c r="F2119" s="6">
        <v>375.01</v>
      </c>
    </row>
    <row r="2120" spans="1:6">
      <c r="A2120" s="4">
        <v>2009</v>
      </c>
      <c r="B2120" s="5" t="s">
        <v>74</v>
      </c>
      <c r="C2120" s="5" t="s">
        <v>83</v>
      </c>
      <c r="D2120" s="5" t="s">
        <v>15</v>
      </c>
      <c r="E2120" s="5">
        <v>48120</v>
      </c>
      <c r="F2120" s="6">
        <v>2046.97</v>
      </c>
    </row>
    <row r="2121" spans="1:6">
      <c r="A2121" s="4">
        <v>2009</v>
      </c>
      <c r="B2121" s="5" t="s">
        <v>74</v>
      </c>
      <c r="C2121" s="5" t="s">
        <v>83</v>
      </c>
      <c r="D2121" s="5" t="s">
        <v>16</v>
      </c>
      <c r="E2121" s="5">
        <v>17900</v>
      </c>
      <c r="F2121" s="6">
        <v>3825.14</v>
      </c>
    </row>
    <row r="2122" spans="1:6">
      <c r="A2122" s="4">
        <v>2009</v>
      </c>
      <c r="B2122" s="5" t="s">
        <v>74</v>
      </c>
      <c r="C2122" s="5" t="s">
        <v>83</v>
      </c>
      <c r="D2122" s="5" t="s">
        <v>17</v>
      </c>
      <c r="E2122" s="5">
        <v>9540</v>
      </c>
      <c r="F2122" s="6">
        <v>1503.14</v>
      </c>
    </row>
    <row r="2123" spans="1:6">
      <c r="A2123" s="4">
        <v>2009</v>
      </c>
      <c r="B2123" s="5" t="s">
        <v>74</v>
      </c>
      <c r="C2123" s="5" t="s">
        <v>83</v>
      </c>
      <c r="D2123" s="5" t="s">
        <v>18</v>
      </c>
      <c r="E2123" s="5">
        <v>280540</v>
      </c>
      <c r="F2123" s="6">
        <v>335</v>
      </c>
    </row>
    <row r="2124" spans="1:6">
      <c r="A2124" s="4">
        <v>2010</v>
      </c>
      <c r="B2124" s="5" t="s">
        <v>74</v>
      </c>
      <c r="C2124" s="5" t="s">
        <v>83</v>
      </c>
      <c r="D2124" s="5" t="s">
        <v>15</v>
      </c>
      <c r="E2124" s="5">
        <v>90550</v>
      </c>
      <c r="F2124" s="6">
        <v>2817.78</v>
      </c>
    </row>
    <row r="2125" spans="1:6">
      <c r="A2125" s="4">
        <v>2010</v>
      </c>
      <c r="B2125" s="5" t="s">
        <v>74</v>
      </c>
      <c r="C2125" s="5" t="s">
        <v>83</v>
      </c>
      <c r="D2125" s="5" t="s">
        <v>16</v>
      </c>
      <c r="E2125" s="5">
        <v>20360</v>
      </c>
      <c r="F2125" s="6">
        <v>3921.41</v>
      </c>
    </row>
    <row r="2126" spans="1:6">
      <c r="A2126" s="4">
        <v>2010</v>
      </c>
      <c r="B2126" s="5" t="s">
        <v>74</v>
      </c>
      <c r="C2126" s="5" t="s">
        <v>83</v>
      </c>
      <c r="D2126" s="5" t="s">
        <v>17</v>
      </c>
      <c r="E2126" s="5">
        <v>11650</v>
      </c>
      <c r="F2126" s="6">
        <v>1334.76</v>
      </c>
    </row>
    <row r="2127" spans="1:6">
      <c r="A2127" s="4">
        <v>2010</v>
      </c>
      <c r="B2127" s="5" t="s">
        <v>74</v>
      </c>
      <c r="C2127" s="5" t="s">
        <v>83</v>
      </c>
      <c r="D2127" s="5" t="s">
        <v>18</v>
      </c>
      <c r="E2127" s="5">
        <v>324980</v>
      </c>
      <c r="F2127" s="6">
        <v>345.01</v>
      </c>
    </row>
    <row r="2128" spans="1:6">
      <c r="A2128" s="4">
        <v>2011</v>
      </c>
      <c r="B2128" s="5" t="s">
        <v>74</v>
      </c>
      <c r="C2128" s="5" t="s">
        <v>83</v>
      </c>
      <c r="D2128" s="5" t="s">
        <v>15</v>
      </c>
      <c r="E2128" s="5">
        <v>76170</v>
      </c>
      <c r="F2128" s="6">
        <v>2616.91</v>
      </c>
    </row>
    <row r="2129" spans="1:6">
      <c r="A2129" s="4">
        <v>2011</v>
      </c>
      <c r="B2129" s="5" t="s">
        <v>74</v>
      </c>
      <c r="C2129" s="5" t="s">
        <v>83</v>
      </c>
      <c r="D2129" s="5" t="s">
        <v>16</v>
      </c>
      <c r="E2129" s="5">
        <v>18050</v>
      </c>
      <c r="F2129" s="6">
        <v>2903.05</v>
      </c>
    </row>
    <row r="2130" spans="1:6">
      <c r="A2130" s="4">
        <v>2011</v>
      </c>
      <c r="B2130" s="5" t="s">
        <v>74</v>
      </c>
      <c r="C2130" s="5" t="s">
        <v>83</v>
      </c>
      <c r="D2130" s="5" t="s">
        <v>17</v>
      </c>
      <c r="E2130" s="5">
        <v>6230</v>
      </c>
      <c r="F2130" s="6">
        <v>1101.1199999999999</v>
      </c>
    </row>
    <row r="2131" spans="1:6">
      <c r="A2131" s="4">
        <v>2011</v>
      </c>
      <c r="B2131" s="5" t="s">
        <v>74</v>
      </c>
      <c r="C2131" s="5" t="s">
        <v>83</v>
      </c>
      <c r="D2131" s="5" t="s">
        <v>18</v>
      </c>
      <c r="E2131" s="5">
        <v>361170</v>
      </c>
      <c r="F2131" s="6">
        <v>249</v>
      </c>
    </row>
    <row r="2132" spans="1:6">
      <c r="A2132" s="4">
        <v>2012</v>
      </c>
      <c r="B2132" s="5" t="s">
        <v>74</v>
      </c>
      <c r="C2132" s="5" t="s">
        <v>83</v>
      </c>
      <c r="D2132" s="5" t="s">
        <v>15</v>
      </c>
      <c r="E2132" s="5">
        <v>70750</v>
      </c>
      <c r="F2132" s="6">
        <v>2646.93</v>
      </c>
    </row>
    <row r="2133" spans="1:6">
      <c r="A2133" s="4">
        <v>2012</v>
      </c>
      <c r="B2133" s="5" t="s">
        <v>74</v>
      </c>
      <c r="C2133" s="5" t="s">
        <v>83</v>
      </c>
      <c r="D2133" s="5" t="s">
        <v>16</v>
      </c>
      <c r="E2133" s="5">
        <v>22020</v>
      </c>
      <c r="F2133" s="6">
        <v>3123.07</v>
      </c>
    </row>
    <row r="2134" spans="1:6">
      <c r="A2134" s="4">
        <v>2012</v>
      </c>
      <c r="B2134" s="5" t="s">
        <v>74</v>
      </c>
      <c r="C2134" s="5" t="s">
        <v>83</v>
      </c>
      <c r="D2134" s="5" t="s">
        <v>17</v>
      </c>
      <c r="E2134" s="5">
        <v>17200</v>
      </c>
      <c r="F2134" s="6">
        <v>1473.26</v>
      </c>
    </row>
    <row r="2135" spans="1:6">
      <c r="A2135" s="4">
        <v>2012</v>
      </c>
      <c r="B2135" s="5" t="s">
        <v>74</v>
      </c>
      <c r="C2135" s="5" t="s">
        <v>83</v>
      </c>
      <c r="D2135" s="5" t="s">
        <v>18</v>
      </c>
      <c r="E2135" s="5">
        <v>370360</v>
      </c>
      <c r="F2135" s="6">
        <v>332</v>
      </c>
    </row>
    <row r="2136" spans="1:6">
      <c r="A2136" s="4">
        <v>2013</v>
      </c>
      <c r="B2136" s="5" t="s">
        <v>74</v>
      </c>
      <c r="C2136" s="5" t="s">
        <v>83</v>
      </c>
      <c r="D2136" s="5" t="s">
        <v>15</v>
      </c>
      <c r="E2136" s="5">
        <v>90690</v>
      </c>
      <c r="F2136" s="6">
        <v>2744.62</v>
      </c>
    </row>
    <row r="2137" spans="1:6">
      <c r="A2137" s="4">
        <v>2013</v>
      </c>
      <c r="B2137" s="5" t="s">
        <v>74</v>
      </c>
      <c r="C2137" s="5" t="s">
        <v>83</v>
      </c>
      <c r="D2137" s="5" t="s">
        <v>16</v>
      </c>
      <c r="E2137" s="5">
        <v>22820</v>
      </c>
      <c r="F2137" s="6">
        <v>3771.25</v>
      </c>
    </row>
    <row r="2138" spans="1:6">
      <c r="A2138" s="4">
        <v>2013</v>
      </c>
      <c r="B2138" s="5" t="s">
        <v>74</v>
      </c>
      <c r="C2138" s="5" t="s">
        <v>83</v>
      </c>
      <c r="D2138" s="5" t="s">
        <v>17</v>
      </c>
      <c r="E2138" s="5">
        <v>25330</v>
      </c>
      <c r="F2138" s="6">
        <v>1370.71</v>
      </c>
    </row>
    <row r="2139" spans="1:6">
      <c r="A2139" s="4">
        <v>2013</v>
      </c>
      <c r="B2139" s="5" t="s">
        <v>74</v>
      </c>
      <c r="C2139" s="5" t="s">
        <v>83</v>
      </c>
      <c r="D2139" s="5" t="s">
        <v>18</v>
      </c>
      <c r="E2139" s="5">
        <v>302850</v>
      </c>
      <c r="F2139" s="6">
        <v>391.08</v>
      </c>
    </row>
    <row r="2140" spans="1:6">
      <c r="A2140" s="4">
        <v>2014</v>
      </c>
      <c r="B2140" s="5" t="s">
        <v>74</v>
      </c>
      <c r="C2140" s="5" t="s">
        <v>83</v>
      </c>
      <c r="D2140" s="5" t="s">
        <v>15</v>
      </c>
      <c r="E2140" s="5">
        <v>50080</v>
      </c>
      <c r="F2140" s="6">
        <v>2518.5700000000002</v>
      </c>
    </row>
    <row r="2141" spans="1:6">
      <c r="A2141" s="4">
        <v>2014</v>
      </c>
      <c r="B2141" s="5" t="s">
        <v>74</v>
      </c>
      <c r="C2141" s="5" t="s">
        <v>83</v>
      </c>
      <c r="D2141" s="5" t="s">
        <v>16</v>
      </c>
      <c r="E2141" s="5">
        <v>23380</v>
      </c>
      <c r="F2141" s="6">
        <v>2940.98</v>
      </c>
    </row>
    <row r="2142" spans="1:6">
      <c r="A2142" s="4">
        <v>2014</v>
      </c>
      <c r="B2142" s="5" t="s">
        <v>74</v>
      </c>
      <c r="C2142" s="5" t="s">
        <v>83</v>
      </c>
      <c r="D2142" s="5" t="s">
        <v>17</v>
      </c>
      <c r="E2142" s="5">
        <v>12610</v>
      </c>
      <c r="F2142" s="6">
        <v>1195.08</v>
      </c>
    </row>
    <row r="2143" spans="1:6">
      <c r="A2143" s="4">
        <v>2014</v>
      </c>
      <c r="B2143" s="5" t="s">
        <v>74</v>
      </c>
      <c r="C2143" s="5" t="s">
        <v>83</v>
      </c>
      <c r="D2143" s="5" t="s">
        <v>18</v>
      </c>
      <c r="E2143" s="5">
        <v>304420</v>
      </c>
      <c r="F2143" s="6">
        <v>338.84</v>
      </c>
    </row>
    <row r="2144" spans="1:6">
      <c r="A2144" s="4">
        <v>2015</v>
      </c>
      <c r="B2144" s="5" t="s">
        <v>74</v>
      </c>
      <c r="C2144" s="5" t="s">
        <v>83</v>
      </c>
      <c r="D2144" s="5" t="s">
        <v>15</v>
      </c>
      <c r="E2144" s="5">
        <v>57500</v>
      </c>
      <c r="F2144" s="6">
        <v>2636.52</v>
      </c>
    </row>
    <row r="2145" spans="1:6">
      <c r="A2145" s="4">
        <v>2015</v>
      </c>
      <c r="B2145" s="5" t="s">
        <v>74</v>
      </c>
      <c r="C2145" s="5" t="s">
        <v>83</v>
      </c>
      <c r="D2145" s="5" t="s">
        <v>16</v>
      </c>
      <c r="E2145" s="5">
        <v>21410</v>
      </c>
      <c r="F2145" s="6">
        <v>3428.3</v>
      </c>
    </row>
    <row r="2146" spans="1:6">
      <c r="A2146" s="4">
        <v>2015</v>
      </c>
      <c r="B2146" s="5" t="s">
        <v>74</v>
      </c>
      <c r="C2146" s="5" t="s">
        <v>83</v>
      </c>
      <c r="D2146" s="5" t="s">
        <v>17</v>
      </c>
      <c r="E2146" s="5">
        <v>13160</v>
      </c>
      <c r="F2146" s="6">
        <v>1193.77</v>
      </c>
    </row>
    <row r="2147" spans="1:6">
      <c r="A2147" s="4">
        <v>2015</v>
      </c>
      <c r="B2147" s="5" t="s">
        <v>74</v>
      </c>
      <c r="C2147" s="5" t="s">
        <v>83</v>
      </c>
      <c r="D2147" s="5" t="s">
        <v>18</v>
      </c>
      <c r="E2147" s="5">
        <v>336450</v>
      </c>
      <c r="F2147" s="6">
        <v>448.68</v>
      </c>
    </row>
    <row r="2148" spans="1:6">
      <c r="A2148" s="4">
        <v>2016</v>
      </c>
      <c r="B2148" s="5" t="s">
        <v>74</v>
      </c>
      <c r="C2148" s="5" t="s">
        <v>83</v>
      </c>
      <c r="D2148" s="5" t="s">
        <v>15</v>
      </c>
      <c r="E2148" s="5">
        <v>95890</v>
      </c>
      <c r="F2148" s="6">
        <v>3115.42</v>
      </c>
    </row>
    <row r="2149" spans="1:6">
      <c r="A2149" s="4">
        <v>2016</v>
      </c>
      <c r="B2149" s="5" t="s">
        <v>74</v>
      </c>
      <c r="C2149" s="5" t="s">
        <v>83</v>
      </c>
      <c r="D2149" s="5" t="s">
        <v>16</v>
      </c>
      <c r="E2149" s="5">
        <v>30630</v>
      </c>
      <c r="F2149" s="6">
        <v>6109.78</v>
      </c>
    </row>
    <row r="2150" spans="1:6">
      <c r="A2150" s="4">
        <v>2016</v>
      </c>
      <c r="B2150" s="5" t="s">
        <v>74</v>
      </c>
      <c r="C2150" s="5" t="s">
        <v>83</v>
      </c>
      <c r="D2150" s="5" t="s">
        <v>17</v>
      </c>
      <c r="E2150" s="5">
        <v>24590</v>
      </c>
      <c r="F2150" s="6">
        <v>1474.99</v>
      </c>
    </row>
    <row r="2151" spans="1:6">
      <c r="A2151" s="4">
        <v>2016</v>
      </c>
      <c r="B2151" s="5" t="s">
        <v>74</v>
      </c>
      <c r="C2151" s="5" t="s">
        <v>83</v>
      </c>
      <c r="D2151" s="5" t="s">
        <v>18</v>
      </c>
      <c r="E2151" s="5">
        <v>275600</v>
      </c>
      <c r="F2151" s="6">
        <v>490.23</v>
      </c>
    </row>
    <row r="2152" spans="1:6">
      <c r="A2152" s="4">
        <v>2017</v>
      </c>
      <c r="B2152" s="5" t="s">
        <v>74</v>
      </c>
      <c r="C2152" s="5" t="s">
        <v>83</v>
      </c>
      <c r="D2152" s="5" t="s">
        <v>15</v>
      </c>
      <c r="E2152" s="5">
        <v>93670</v>
      </c>
      <c r="F2152" s="6">
        <v>2667.68</v>
      </c>
    </row>
    <row r="2153" spans="1:6">
      <c r="A2153" s="4">
        <v>2017</v>
      </c>
      <c r="B2153" s="5" t="s">
        <v>74</v>
      </c>
      <c r="C2153" s="5" t="s">
        <v>83</v>
      </c>
      <c r="D2153" s="5" t="s">
        <v>16</v>
      </c>
      <c r="E2153" s="5">
        <v>30180</v>
      </c>
      <c r="F2153" s="6">
        <v>7486.25</v>
      </c>
    </row>
    <row r="2154" spans="1:6">
      <c r="A2154" s="4">
        <v>2017</v>
      </c>
      <c r="B2154" s="5" t="s">
        <v>74</v>
      </c>
      <c r="C2154" s="5" t="s">
        <v>83</v>
      </c>
      <c r="D2154" s="5" t="s">
        <v>17</v>
      </c>
      <c r="E2154" s="5">
        <v>27340</v>
      </c>
      <c r="F2154" s="6">
        <v>1472.03</v>
      </c>
    </row>
    <row r="2155" spans="1:6">
      <c r="A2155" s="4">
        <v>2017</v>
      </c>
      <c r="B2155" s="5" t="s">
        <v>74</v>
      </c>
      <c r="C2155" s="5" t="s">
        <v>83</v>
      </c>
      <c r="D2155" s="5" t="s">
        <v>18</v>
      </c>
      <c r="E2155" s="5">
        <v>340980</v>
      </c>
      <c r="F2155" s="6">
        <v>535.91999999999996</v>
      </c>
    </row>
    <row r="2156" spans="1:6">
      <c r="A2156" s="4">
        <v>2008</v>
      </c>
      <c r="B2156" s="5" t="s">
        <v>84</v>
      </c>
      <c r="C2156" s="5" t="s">
        <v>85</v>
      </c>
      <c r="D2156" s="5" t="s">
        <v>15</v>
      </c>
      <c r="E2156" s="5">
        <v>10960</v>
      </c>
      <c r="F2156" s="6">
        <v>3064.78</v>
      </c>
    </row>
    <row r="2157" spans="1:6">
      <c r="A2157" s="4">
        <v>2008</v>
      </c>
      <c r="B2157" s="5" t="s">
        <v>84</v>
      </c>
      <c r="C2157" s="5" t="s">
        <v>85</v>
      </c>
      <c r="D2157" s="5" t="s">
        <v>16</v>
      </c>
      <c r="E2157" s="5">
        <v>13260</v>
      </c>
      <c r="F2157" s="6">
        <v>4365.01</v>
      </c>
    </row>
    <row r="2158" spans="1:6">
      <c r="A2158" s="4">
        <v>2008</v>
      </c>
      <c r="B2158" s="5" t="s">
        <v>84</v>
      </c>
      <c r="C2158" s="5" t="s">
        <v>85</v>
      </c>
      <c r="D2158" s="5" t="s">
        <v>17</v>
      </c>
      <c r="E2158" s="5">
        <v>80</v>
      </c>
      <c r="F2158" s="6">
        <v>500</v>
      </c>
    </row>
    <row r="2159" spans="1:6">
      <c r="A2159" s="4">
        <v>2009</v>
      </c>
      <c r="B2159" s="5" t="s">
        <v>84</v>
      </c>
      <c r="C2159" s="5" t="s">
        <v>85</v>
      </c>
      <c r="D2159" s="5" t="s">
        <v>15</v>
      </c>
      <c r="E2159" s="5">
        <v>12020</v>
      </c>
      <c r="F2159" s="6">
        <v>3097.34</v>
      </c>
    </row>
    <row r="2160" spans="1:6">
      <c r="A2160" s="4">
        <v>2009</v>
      </c>
      <c r="B2160" s="5" t="s">
        <v>84</v>
      </c>
      <c r="C2160" s="5" t="s">
        <v>85</v>
      </c>
      <c r="D2160" s="5" t="s">
        <v>16</v>
      </c>
      <c r="E2160" s="5">
        <v>13590</v>
      </c>
      <c r="F2160" s="6">
        <v>4402.5</v>
      </c>
    </row>
    <row r="2161" spans="1:6">
      <c r="A2161" s="4">
        <v>2009</v>
      </c>
      <c r="B2161" s="5" t="s">
        <v>84</v>
      </c>
      <c r="C2161" s="5" t="s">
        <v>85</v>
      </c>
      <c r="D2161" s="5" t="s">
        <v>17</v>
      </c>
      <c r="E2161" s="5">
        <v>140</v>
      </c>
      <c r="F2161" s="6">
        <v>642.86</v>
      </c>
    </row>
    <row r="2162" spans="1:6">
      <c r="A2162" s="4">
        <v>2010</v>
      </c>
      <c r="B2162" s="5" t="s">
        <v>84</v>
      </c>
      <c r="C2162" s="5" t="s">
        <v>85</v>
      </c>
      <c r="D2162" s="5" t="s">
        <v>15</v>
      </c>
      <c r="E2162" s="5">
        <v>12060</v>
      </c>
      <c r="F2162" s="6">
        <v>2660.86</v>
      </c>
    </row>
    <row r="2163" spans="1:6">
      <c r="A2163" s="4">
        <v>2010</v>
      </c>
      <c r="B2163" s="5" t="s">
        <v>84</v>
      </c>
      <c r="C2163" s="5" t="s">
        <v>85</v>
      </c>
      <c r="D2163" s="5" t="s">
        <v>16</v>
      </c>
      <c r="E2163" s="5">
        <v>12710</v>
      </c>
      <c r="F2163" s="6">
        <v>5053.5</v>
      </c>
    </row>
    <row r="2164" spans="1:6">
      <c r="A2164" s="4">
        <v>2010</v>
      </c>
      <c r="B2164" s="5" t="s">
        <v>84</v>
      </c>
      <c r="C2164" s="5" t="s">
        <v>85</v>
      </c>
      <c r="D2164" s="5" t="s">
        <v>17</v>
      </c>
      <c r="E2164" s="5">
        <v>330</v>
      </c>
      <c r="F2164" s="6">
        <v>636.36</v>
      </c>
    </row>
    <row r="2165" spans="1:6">
      <c r="A2165" s="4">
        <v>2011</v>
      </c>
      <c r="B2165" s="5" t="s">
        <v>84</v>
      </c>
      <c r="C2165" s="5" t="s">
        <v>85</v>
      </c>
      <c r="D2165" s="5" t="s">
        <v>15</v>
      </c>
      <c r="E2165" s="5">
        <v>11080</v>
      </c>
      <c r="F2165" s="6">
        <v>2933.21</v>
      </c>
    </row>
    <row r="2166" spans="1:6">
      <c r="A2166" s="4">
        <v>2011</v>
      </c>
      <c r="B2166" s="5" t="s">
        <v>84</v>
      </c>
      <c r="C2166" s="5" t="s">
        <v>85</v>
      </c>
      <c r="D2166" s="5" t="s">
        <v>16</v>
      </c>
      <c r="E2166" s="5">
        <v>17770</v>
      </c>
      <c r="F2166" s="6">
        <v>4643.22</v>
      </c>
    </row>
    <row r="2167" spans="1:6">
      <c r="A2167" s="4">
        <v>2011</v>
      </c>
      <c r="B2167" s="5" t="s">
        <v>84</v>
      </c>
      <c r="C2167" s="5" t="s">
        <v>85</v>
      </c>
      <c r="D2167" s="5" t="s">
        <v>17</v>
      </c>
      <c r="E2167" s="5">
        <v>310</v>
      </c>
      <c r="F2167" s="6">
        <v>483.87</v>
      </c>
    </row>
    <row r="2168" spans="1:6">
      <c r="A2168" s="4">
        <v>2012</v>
      </c>
      <c r="B2168" s="5" t="s">
        <v>84</v>
      </c>
      <c r="C2168" s="5" t="s">
        <v>85</v>
      </c>
      <c r="D2168" s="5" t="s">
        <v>15</v>
      </c>
      <c r="E2168" s="5">
        <v>8920</v>
      </c>
      <c r="F2168" s="6">
        <v>2561.66</v>
      </c>
    </row>
    <row r="2169" spans="1:6">
      <c r="A2169" s="4">
        <v>2012</v>
      </c>
      <c r="B2169" s="5" t="s">
        <v>84</v>
      </c>
      <c r="C2169" s="5" t="s">
        <v>85</v>
      </c>
      <c r="D2169" s="5" t="s">
        <v>16</v>
      </c>
      <c r="E2169" s="5">
        <v>14870</v>
      </c>
      <c r="F2169" s="6">
        <v>3264.29</v>
      </c>
    </row>
    <row r="2170" spans="1:6">
      <c r="A2170" s="4">
        <v>2012</v>
      </c>
      <c r="B2170" s="5" t="s">
        <v>84</v>
      </c>
      <c r="C2170" s="5" t="s">
        <v>85</v>
      </c>
      <c r="D2170" s="5" t="s">
        <v>17</v>
      </c>
      <c r="E2170" s="5">
        <v>100</v>
      </c>
      <c r="F2170" s="6">
        <v>700</v>
      </c>
    </row>
    <row r="2171" spans="1:6">
      <c r="A2171" s="4">
        <v>2013</v>
      </c>
      <c r="B2171" s="5" t="s">
        <v>84</v>
      </c>
      <c r="C2171" s="5" t="s">
        <v>85</v>
      </c>
      <c r="D2171" s="5" t="s">
        <v>15</v>
      </c>
      <c r="E2171" s="5">
        <v>7750</v>
      </c>
      <c r="F2171" s="6">
        <v>2781.94</v>
      </c>
    </row>
    <row r="2172" spans="1:6">
      <c r="A2172" s="4">
        <v>2013</v>
      </c>
      <c r="B2172" s="5" t="s">
        <v>84</v>
      </c>
      <c r="C2172" s="5" t="s">
        <v>85</v>
      </c>
      <c r="D2172" s="5" t="s">
        <v>16</v>
      </c>
      <c r="E2172" s="5">
        <v>16730</v>
      </c>
      <c r="F2172" s="6">
        <v>3176.93</v>
      </c>
    </row>
    <row r="2173" spans="1:6">
      <c r="A2173" s="4">
        <v>2013</v>
      </c>
      <c r="B2173" s="5" t="s">
        <v>84</v>
      </c>
      <c r="C2173" s="5" t="s">
        <v>85</v>
      </c>
      <c r="D2173" s="5" t="s">
        <v>17</v>
      </c>
      <c r="E2173" s="5">
        <v>270</v>
      </c>
      <c r="F2173" s="6">
        <v>740.74</v>
      </c>
    </row>
    <row r="2174" spans="1:6">
      <c r="A2174" s="4">
        <v>2014</v>
      </c>
      <c r="B2174" s="5" t="s">
        <v>84</v>
      </c>
      <c r="C2174" s="5" t="s">
        <v>85</v>
      </c>
      <c r="D2174" s="5" t="s">
        <v>15</v>
      </c>
      <c r="E2174" s="5">
        <v>6840</v>
      </c>
      <c r="F2174" s="6">
        <v>2682.75</v>
      </c>
    </row>
    <row r="2175" spans="1:6">
      <c r="A2175" s="4">
        <v>2014</v>
      </c>
      <c r="B2175" s="5" t="s">
        <v>84</v>
      </c>
      <c r="C2175" s="5" t="s">
        <v>85</v>
      </c>
      <c r="D2175" s="5" t="s">
        <v>16</v>
      </c>
      <c r="E2175" s="5">
        <v>18080</v>
      </c>
      <c r="F2175" s="6">
        <v>3196.35</v>
      </c>
    </row>
    <row r="2176" spans="1:6">
      <c r="A2176" s="4">
        <v>2014</v>
      </c>
      <c r="B2176" s="5" t="s">
        <v>84</v>
      </c>
      <c r="C2176" s="5" t="s">
        <v>85</v>
      </c>
      <c r="D2176" s="5" t="s">
        <v>17</v>
      </c>
      <c r="E2176" s="5">
        <v>320</v>
      </c>
      <c r="F2176" s="6">
        <v>687.5</v>
      </c>
    </row>
    <row r="2177" spans="1:6">
      <c r="A2177" s="4">
        <v>2015</v>
      </c>
      <c r="B2177" s="5" t="s">
        <v>84</v>
      </c>
      <c r="C2177" s="5" t="s">
        <v>85</v>
      </c>
      <c r="D2177" s="5" t="s">
        <v>15</v>
      </c>
      <c r="E2177" s="5">
        <v>5970</v>
      </c>
      <c r="F2177" s="6">
        <v>2452.2600000000002</v>
      </c>
    </row>
    <row r="2178" spans="1:6">
      <c r="A2178" s="4">
        <v>2015</v>
      </c>
      <c r="B2178" s="5" t="s">
        <v>84</v>
      </c>
      <c r="C2178" s="5" t="s">
        <v>85</v>
      </c>
      <c r="D2178" s="5" t="s">
        <v>16</v>
      </c>
      <c r="E2178" s="5">
        <v>17990</v>
      </c>
      <c r="F2178" s="6">
        <v>2867.15</v>
      </c>
    </row>
    <row r="2179" spans="1:6">
      <c r="A2179" s="4">
        <v>2015</v>
      </c>
      <c r="B2179" s="5" t="s">
        <v>84</v>
      </c>
      <c r="C2179" s="5" t="s">
        <v>85</v>
      </c>
      <c r="D2179" s="5" t="s">
        <v>17</v>
      </c>
      <c r="E2179" s="5">
        <v>110</v>
      </c>
      <c r="F2179" s="6">
        <v>272.73</v>
      </c>
    </row>
    <row r="2180" spans="1:6">
      <c r="A2180" s="4">
        <v>2016</v>
      </c>
      <c r="B2180" s="5" t="s">
        <v>84</v>
      </c>
      <c r="C2180" s="5" t="s">
        <v>85</v>
      </c>
      <c r="D2180" s="5" t="s">
        <v>15</v>
      </c>
      <c r="E2180" s="5">
        <v>4960</v>
      </c>
      <c r="F2180" s="6">
        <v>1866.88</v>
      </c>
    </row>
    <row r="2181" spans="1:6">
      <c r="A2181" s="4">
        <v>2016</v>
      </c>
      <c r="B2181" s="5" t="s">
        <v>84</v>
      </c>
      <c r="C2181" s="5" t="s">
        <v>85</v>
      </c>
      <c r="D2181" s="5" t="s">
        <v>16</v>
      </c>
      <c r="E2181" s="5">
        <v>14630</v>
      </c>
      <c r="F2181" s="6">
        <v>2353.77</v>
      </c>
    </row>
    <row r="2182" spans="1:6">
      <c r="A2182" s="4">
        <v>2016</v>
      </c>
      <c r="B2182" s="5" t="s">
        <v>84</v>
      </c>
      <c r="C2182" s="5" t="s">
        <v>85</v>
      </c>
      <c r="D2182" s="5" t="s">
        <v>17</v>
      </c>
      <c r="E2182" s="5">
        <v>210</v>
      </c>
      <c r="F2182" s="6">
        <v>588.79</v>
      </c>
    </row>
    <row r="2183" spans="1:6">
      <c r="A2183" s="4">
        <v>2017</v>
      </c>
      <c r="B2183" s="5" t="s">
        <v>84</v>
      </c>
      <c r="C2183" s="5" t="s">
        <v>85</v>
      </c>
      <c r="D2183" s="5" t="s">
        <v>15</v>
      </c>
      <c r="E2183" s="5">
        <v>5240</v>
      </c>
      <c r="F2183" s="6">
        <v>2950.57</v>
      </c>
    </row>
    <row r="2184" spans="1:6">
      <c r="A2184" s="4">
        <v>2017</v>
      </c>
      <c r="B2184" s="5" t="s">
        <v>84</v>
      </c>
      <c r="C2184" s="5" t="s">
        <v>85</v>
      </c>
      <c r="D2184" s="5" t="s">
        <v>16</v>
      </c>
      <c r="E2184" s="5">
        <v>12760</v>
      </c>
      <c r="F2184" s="6">
        <v>4801.21</v>
      </c>
    </row>
    <row r="2185" spans="1:6">
      <c r="A2185" s="4">
        <v>2017</v>
      </c>
      <c r="B2185" s="5" t="s">
        <v>84</v>
      </c>
      <c r="C2185" s="5" t="s">
        <v>85</v>
      </c>
      <c r="D2185" s="5" t="s">
        <v>17</v>
      </c>
      <c r="E2185" s="5">
        <v>140</v>
      </c>
      <c r="F2185" s="6">
        <v>770.37</v>
      </c>
    </row>
    <row r="2186" spans="1:6">
      <c r="A2186" s="4">
        <v>2008</v>
      </c>
      <c r="B2186" s="5" t="s">
        <v>84</v>
      </c>
      <c r="C2186" s="5" t="s">
        <v>86</v>
      </c>
      <c r="D2186" s="5" t="s">
        <v>15</v>
      </c>
      <c r="E2186" s="5">
        <v>12280</v>
      </c>
      <c r="F2186" s="6">
        <v>2548.0500000000002</v>
      </c>
    </row>
    <row r="2187" spans="1:6">
      <c r="A2187" s="4">
        <v>2008</v>
      </c>
      <c r="B2187" s="5" t="s">
        <v>84</v>
      </c>
      <c r="C2187" s="5" t="s">
        <v>86</v>
      </c>
      <c r="D2187" s="5" t="s">
        <v>16</v>
      </c>
      <c r="E2187" s="5">
        <v>35580</v>
      </c>
      <c r="F2187" s="6">
        <v>3483.14</v>
      </c>
    </row>
    <row r="2188" spans="1:6">
      <c r="A2188" s="4">
        <v>2008</v>
      </c>
      <c r="B2188" s="5" t="s">
        <v>84</v>
      </c>
      <c r="C2188" s="5" t="s">
        <v>86</v>
      </c>
      <c r="D2188" s="5" t="s">
        <v>17</v>
      </c>
      <c r="E2188" s="5">
        <v>160</v>
      </c>
      <c r="F2188" s="6">
        <v>750</v>
      </c>
    </row>
    <row r="2189" spans="1:6">
      <c r="A2189" s="4">
        <v>2009</v>
      </c>
      <c r="B2189" s="5" t="s">
        <v>84</v>
      </c>
      <c r="C2189" s="5" t="s">
        <v>86</v>
      </c>
      <c r="D2189" s="5" t="s">
        <v>15</v>
      </c>
      <c r="E2189" s="5">
        <v>10460</v>
      </c>
      <c r="F2189" s="6">
        <v>2039.2</v>
      </c>
    </row>
    <row r="2190" spans="1:6">
      <c r="A2190" s="4">
        <v>2009</v>
      </c>
      <c r="B2190" s="5" t="s">
        <v>84</v>
      </c>
      <c r="C2190" s="5" t="s">
        <v>86</v>
      </c>
      <c r="D2190" s="5" t="s">
        <v>16</v>
      </c>
      <c r="E2190" s="5">
        <v>39990</v>
      </c>
      <c r="F2190" s="6">
        <v>3019.75</v>
      </c>
    </row>
    <row r="2191" spans="1:6">
      <c r="A2191" s="4">
        <v>2009</v>
      </c>
      <c r="B2191" s="5" t="s">
        <v>84</v>
      </c>
      <c r="C2191" s="5" t="s">
        <v>86</v>
      </c>
      <c r="D2191" s="5" t="s">
        <v>17</v>
      </c>
      <c r="E2191" s="5">
        <v>350</v>
      </c>
      <c r="F2191" s="6">
        <v>542.86</v>
      </c>
    </row>
    <row r="2192" spans="1:6">
      <c r="A2192" s="4">
        <v>2010</v>
      </c>
      <c r="B2192" s="5" t="s">
        <v>84</v>
      </c>
      <c r="C2192" s="5" t="s">
        <v>86</v>
      </c>
      <c r="D2192" s="5" t="s">
        <v>15</v>
      </c>
      <c r="E2192" s="5">
        <v>19250</v>
      </c>
      <c r="F2192" s="6">
        <v>2542.34</v>
      </c>
    </row>
    <row r="2193" spans="1:6">
      <c r="A2193" s="4">
        <v>2010</v>
      </c>
      <c r="B2193" s="5" t="s">
        <v>84</v>
      </c>
      <c r="C2193" s="5" t="s">
        <v>86</v>
      </c>
      <c r="D2193" s="5" t="s">
        <v>16</v>
      </c>
      <c r="E2193" s="5">
        <v>43290</v>
      </c>
      <c r="F2193" s="6">
        <v>3658.35</v>
      </c>
    </row>
    <row r="2194" spans="1:6">
      <c r="A2194" s="4">
        <v>2010</v>
      </c>
      <c r="B2194" s="5" t="s">
        <v>84</v>
      </c>
      <c r="C2194" s="5" t="s">
        <v>86</v>
      </c>
      <c r="D2194" s="5" t="s">
        <v>17</v>
      </c>
      <c r="E2194" s="5">
        <v>50</v>
      </c>
      <c r="F2194" s="6">
        <v>600</v>
      </c>
    </row>
    <row r="2195" spans="1:6">
      <c r="A2195" s="4">
        <v>2010</v>
      </c>
      <c r="B2195" s="5" t="s">
        <v>84</v>
      </c>
      <c r="C2195" s="5" t="s">
        <v>86</v>
      </c>
      <c r="D2195" s="5" t="s">
        <v>18</v>
      </c>
      <c r="E2195" s="5">
        <v>230</v>
      </c>
      <c r="F2195" s="6">
        <v>347.83</v>
      </c>
    </row>
    <row r="2196" spans="1:6">
      <c r="A2196" s="4">
        <v>2011</v>
      </c>
      <c r="B2196" s="5" t="s">
        <v>84</v>
      </c>
      <c r="C2196" s="5" t="s">
        <v>86</v>
      </c>
      <c r="D2196" s="5" t="s">
        <v>15</v>
      </c>
      <c r="E2196" s="5">
        <v>10820</v>
      </c>
      <c r="F2196" s="6">
        <v>2505.5500000000002</v>
      </c>
    </row>
    <row r="2197" spans="1:6">
      <c r="A2197" s="4">
        <v>2011</v>
      </c>
      <c r="B2197" s="5" t="s">
        <v>84</v>
      </c>
      <c r="C2197" s="5" t="s">
        <v>86</v>
      </c>
      <c r="D2197" s="5" t="s">
        <v>16</v>
      </c>
      <c r="E2197" s="5">
        <v>60030</v>
      </c>
      <c r="F2197" s="6">
        <v>3147.09</v>
      </c>
    </row>
    <row r="2198" spans="1:6">
      <c r="A2198" s="4">
        <v>2011</v>
      </c>
      <c r="B2198" s="5" t="s">
        <v>84</v>
      </c>
      <c r="C2198" s="5" t="s">
        <v>86</v>
      </c>
      <c r="D2198" s="5" t="s">
        <v>17</v>
      </c>
      <c r="E2198" s="5">
        <v>150</v>
      </c>
      <c r="F2198" s="6">
        <v>466.67</v>
      </c>
    </row>
    <row r="2199" spans="1:6">
      <c r="A2199" s="4">
        <v>2011</v>
      </c>
      <c r="B2199" s="5" t="s">
        <v>84</v>
      </c>
      <c r="C2199" s="5" t="s">
        <v>86</v>
      </c>
      <c r="D2199" s="5" t="s">
        <v>18</v>
      </c>
      <c r="E2199" s="5">
        <v>200</v>
      </c>
      <c r="F2199" s="6">
        <v>350</v>
      </c>
    </row>
    <row r="2200" spans="1:6">
      <c r="A2200" s="4">
        <v>2012</v>
      </c>
      <c r="B2200" s="5" t="s">
        <v>84</v>
      </c>
      <c r="C2200" s="5" t="s">
        <v>86</v>
      </c>
      <c r="D2200" s="5" t="s">
        <v>15</v>
      </c>
      <c r="E2200" s="5">
        <v>7200</v>
      </c>
      <c r="F2200" s="6">
        <v>2466.67</v>
      </c>
    </row>
    <row r="2201" spans="1:6">
      <c r="A2201" s="4">
        <v>2012</v>
      </c>
      <c r="B2201" s="5" t="s">
        <v>84</v>
      </c>
      <c r="C2201" s="5" t="s">
        <v>86</v>
      </c>
      <c r="D2201" s="5" t="s">
        <v>16</v>
      </c>
      <c r="E2201" s="5">
        <v>61530</v>
      </c>
      <c r="F2201" s="6">
        <v>2791.32</v>
      </c>
    </row>
    <row r="2202" spans="1:6">
      <c r="A2202" s="4">
        <v>2012</v>
      </c>
      <c r="B2202" s="5" t="s">
        <v>84</v>
      </c>
      <c r="C2202" s="5" t="s">
        <v>86</v>
      </c>
      <c r="D2202" s="5" t="s">
        <v>17</v>
      </c>
      <c r="E2202" s="5">
        <v>70</v>
      </c>
      <c r="F2202" s="6">
        <v>571.42999999999995</v>
      </c>
    </row>
    <row r="2203" spans="1:6">
      <c r="A2203" s="4">
        <v>2012</v>
      </c>
      <c r="B2203" s="5" t="s">
        <v>84</v>
      </c>
      <c r="C2203" s="5" t="s">
        <v>86</v>
      </c>
      <c r="D2203" s="5" t="s">
        <v>18</v>
      </c>
      <c r="E2203" s="5">
        <v>160</v>
      </c>
      <c r="F2203" s="6">
        <v>437.5</v>
      </c>
    </row>
    <row r="2204" spans="1:6">
      <c r="A2204" s="4">
        <v>2013</v>
      </c>
      <c r="B2204" s="5" t="s">
        <v>84</v>
      </c>
      <c r="C2204" s="5" t="s">
        <v>86</v>
      </c>
      <c r="D2204" s="5" t="s">
        <v>15</v>
      </c>
      <c r="E2204" s="5">
        <v>4080</v>
      </c>
      <c r="F2204" s="6">
        <v>2325.98</v>
      </c>
    </row>
    <row r="2205" spans="1:6">
      <c r="A2205" s="4">
        <v>2013</v>
      </c>
      <c r="B2205" s="5" t="s">
        <v>84</v>
      </c>
      <c r="C2205" s="5" t="s">
        <v>86</v>
      </c>
      <c r="D2205" s="5" t="s">
        <v>16</v>
      </c>
      <c r="E2205" s="5">
        <v>59440</v>
      </c>
      <c r="F2205" s="6">
        <v>3592.19</v>
      </c>
    </row>
    <row r="2206" spans="1:6">
      <c r="A2206" s="4">
        <v>2013</v>
      </c>
      <c r="B2206" s="5" t="s">
        <v>84</v>
      </c>
      <c r="C2206" s="5" t="s">
        <v>86</v>
      </c>
      <c r="D2206" s="5" t="s">
        <v>17</v>
      </c>
      <c r="E2206" s="5">
        <v>220</v>
      </c>
      <c r="F2206" s="6">
        <v>772.73</v>
      </c>
    </row>
    <row r="2207" spans="1:6">
      <c r="A2207" s="4">
        <v>2013</v>
      </c>
      <c r="B2207" s="5" t="s">
        <v>84</v>
      </c>
      <c r="C2207" s="5" t="s">
        <v>86</v>
      </c>
      <c r="D2207" s="5" t="s">
        <v>18</v>
      </c>
      <c r="E2207" s="5">
        <v>160</v>
      </c>
      <c r="F2207" s="6">
        <v>562.5</v>
      </c>
    </row>
    <row r="2208" spans="1:6">
      <c r="A2208" s="4">
        <v>2014</v>
      </c>
      <c r="B2208" s="5" t="s">
        <v>84</v>
      </c>
      <c r="C2208" s="5" t="s">
        <v>86</v>
      </c>
      <c r="D2208" s="5" t="s">
        <v>15</v>
      </c>
      <c r="E2208" s="5">
        <v>1150</v>
      </c>
      <c r="F2208" s="6">
        <v>2434.7800000000002</v>
      </c>
    </row>
    <row r="2209" spans="1:6">
      <c r="A2209" s="4">
        <v>2014</v>
      </c>
      <c r="B2209" s="5" t="s">
        <v>84</v>
      </c>
      <c r="C2209" s="5" t="s">
        <v>86</v>
      </c>
      <c r="D2209" s="5" t="s">
        <v>16</v>
      </c>
      <c r="E2209" s="5">
        <v>65700</v>
      </c>
      <c r="F2209" s="6">
        <v>2033.33</v>
      </c>
    </row>
    <row r="2210" spans="1:6">
      <c r="A2210" s="4">
        <v>2014</v>
      </c>
      <c r="B2210" s="5" t="s">
        <v>84</v>
      </c>
      <c r="C2210" s="5" t="s">
        <v>86</v>
      </c>
      <c r="D2210" s="5" t="s">
        <v>17</v>
      </c>
      <c r="E2210" s="5">
        <v>80</v>
      </c>
      <c r="F2210" s="6">
        <v>750</v>
      </c>
    </row>
    <row r="2211" spans="1:6">
      <c r="A2211" s="4">
        <v>2014</v>
      </c>
      <c r="B2211" s="5" t="s">
        <v>84</v>
      </c>
      <c r="C2211" s="5" t="s">
        <v>86</v>
      </c>
      <c r="D2211" s="5" t="s">
        <v>18</v>
      </c>
      <c r="E2211" s="5">
        <v>70</v>
      </c>
      <c r="F2211" s="6">
        <v>428.57</v>
      </c>
    </row>
    <row r="2212" spans="1:6">
      <c r="A2212" s="4">
        <v>2015</v>
      </c>
      <c r="B2212" s="5" t="s">
        <v>84</v>
      </c>
      <c r="C2212" s="5" t="s">
        <v>86</v>
      </c>
      <c r="D2212" s="5" t="s">
        <v>15</v>
      </c>
      <c r="E2212" s="5">
        <v>1730</v>
      </c>
      <c r="F2212" s="6">
        <v>2445.09</v>
      </c>
    </row>
    <row r="2213" spans="1:6">
      <c r="A2213" s="4">
        <v>2015</v>
      </c>
      <c r="B2213" s="5" t="s">
        <v>84</v>
      </c>
      <c r="C2213" s="5" t="s">
        <v>86</v>
      </c>
      <c r="D2213" s="5" t="s">
        <v>16</v>
      </c>
      <c r="E2213" s="5">
        <v>60020</v>
      </c>
      <c r="F2213" s="6">
        <v>3350.72</v>
      </c>
    </row>
    <row r="2214" spans="1:6">
      <c r="A2214" s="4">
        <v>2015</v>
      </c>
      <c r="B2214" s="5" t="s">
        <v>84</v>
      </c>
      <c r="C2214" s="5" t="s">
        <v>86</v>
      </c>
      <c r="D2214" s="5" t="s">
        <v>17</v>
      </c>
      <c r="E2214" s="5">
        <v>120</v>
      </c>
      <c r="F2214" s="6">
        <v>416.67</v>
      </c>
    </row>
    <row r="2215" spans="1:6">
      <c r="A2215" s="4">
        <v>2015</v>
      </c>
      <c r="B2215" s="5" t="s">
        <v>84</v>
      </c>
      <c r="C2215" s="5" t="s">
        <v>86</v>
      </c>
      <c r="D2215" s="5" t="s">
        <v>18</v>
      </c>
      <c r="E2215" s="5">
        <v>110</v>
      </c>
      <c r="F2215" s="6">
        <v>363.64</v>
      </c>
    </row>
    <row r="2216" spans="1:6">
      <c r="A2216" s="4">
        <v>2016</v>
      </c>
      <c r="B2216" s="5" t="s">
        <v>84</v>
      </c>
      <c r="C2216" s="5" t="s">
        <v>86</v>
      </c>
      <c r="D2216" s="5" t="s">
        <v>15</v>
      </c>
      <c r="E2216" s="5">
        <v>2640</v>
      </c>
      <c r="F2216" s="6">
        <v>2229.7199999999998</v>
      </c>
    </row>
    <row r="2217" spans="1:6">
      <c r="A2217" s="4">
        <v>2016</v>
      </c>
      <c r="B2217" s="5" t="s">
        <v>84</v>
      </c>
      <c r="C2217" s="5" t="s">
        <v>86</v>
      </c>
      <c r="D2217" s="5" t="s">
        <v>16</v>
      </c>
      <c r="E2217" s="5">
        <v>53310</v>
      </c>
      <c r="F2217" s="6">
        <v>1646.85</v>
      </c>
    </row>
    <row r="2218" spans="1:6">
      <c r="A2218" s="4">
        <v>2016</v>
      </c>
      <c r="B2218" s="5" t="s">
        <v>84</v>
      </c>
      <c r="C2218" s="5" t="s">
        <v>86</v>
      </c>
      <c r="D2218" s="5" t="s">
        <v>17</v>
      </c>
      <c r="E2218" s="5">
        <v>80</v>
      </c>
      <c r="F2218" s="6">
        <v>586.66999999999996</v>
      </c>
    </row>
    <row r="2219" spans="1:6">
      <c r="A2219" s="4">
        <v>2016</v>
      </c>
      <c r="B2219" s="5" t="s">
        <v>84</v>
      </c>
      <c r="C2219" s="5" t="s">
        <v>86</v>
      </c>
      <c r="D2219" s="5" t="s">
        <v>18</v>
      </c>
      <c r="E2219" s="5">
        <v>110</v>
      </c>
      <c r="F2219" s="6">
        <v>376.51</v>
      </c>
    </row>
    <row r="2220" spans="1:6">
      <c r="A2220" s="4">
        <v>2017</v>
      </c>
      <c r="B2220" s="5" t="s">
        <v>84</v>
      </c>
      <c r="C2220" s="5" t="s">
        <v>86</v>
      </c>
      <c r="D2220" s="5" t="s">
        <v>15</v>
      </c>
      <c r="E2220" s="5">
        <v>1690</v>
      </c>
      <c r="F2220" s="6">
        <v>3233.55</v>
      </c>
    </row>
    <row r="2221" spans="1:6">
      <c r="A2221" s="4">
        <v>2017</v>
      </c>
      <c r="B2221" s="5" t="s">
        <v>84</v>
      </c>
      <c r="C2221" s="5" t="s">
        <v>86</v>
      </c>
      <c r="D2221" s="5" t="s">
        <v>16</v>
      </c>
      <c r="E2221" s="5">
        <v>59610</v>
      </c>
      <c r="F2221" s="6">
        <v>4448.5600000000004</v>
      </c>
    </row>
    <row r="2222" spans="1:6">
      <c r="A2222" s="4">
        <v>2017</v>
      </c>
      <c r="B2222" s="5" t="s">
        <v>84</v>
      </c>
      <c r="C2222" s="5" t="s">
        <v>86</v>
      </c>
      <c r="D2222" s="5" t="s">
        <v>17</v>
      </c>
      <c r="E2222" s="5">
        <v>90</v>
      </c>
      <c r="F2222" s="6">
        <v>766.67</v>
      </c>
    </row>
    <row r="2223" spans="1:6">
      <c r="A2223" s="4">
        <v>2017</v>
      </c>
      <c r="B2223" s="5" t="s">
        <v>84</v>
      </c>
      <c r="C2223" s="5" t="s">
        <v>86</v>
      </c>
      <c r="D2223" s="5" t="s">
        <v>18</v>
      </c>
      <c r="E2223" s="5">
        <v>40</v>
      </c>
      <c r="F2223" s="6">
        <v>630</v>
      </c>
    </row>
    <row r="2224" spans="1:6">
      <c r="A2224" s="4">
        <v>2008</v>
      </c>
      <c r="B2224" s="5" t="s">
        <v>84</v>
      </c>
      <c r="C2224" s="5" t="s">
        <v>87</v>
      </c>
      <c r="D2224" s="5" t="s">
        <v>15</v>
      </c>
      <c r="E2224" s="5">
        <v>39820</v>
      </c>
      <c r="F2224" s="6">
        <v>2687.34</v>
      </c>
    </row>
    <row r="2225" spans="1:6">
      <c r="A2225" s="4">
        <v>2008</v>
      </c>
      <c r="B2225" s="5" t="s">
        <v>84</v>
      </c>
      <c r="C2225" s="5" t="s">
        <v>87</v>
      </c>
      <c r="D2225" s="5" t="s">
        <v>16</v>
      </c>
      <c r="E2225" s="5">
        <v>20220</v>
      </c>
      <c r="F2225" s="6">
        <v>1953.02</v>
      </c>
    </row>
    <row r="2226" spans="1:6">
      <c r="A2226" s="4">
        <v>2008</v>
      </c>
      <c r="B2226" s="5" t="s">
        <v>84</v>
      </c>
      <c r="C2226" s="5" t="s">
        <v>87</v>
      </c>
      <c r="D2226" s="5" t="s">
        <v>17</v>
      </c>
      <c r="E2226" s="5">
        <v>1010</v>
      </c>
      <c r="F2226" s="6">
        <v>514.85</v>
      </c>
    </row>
    <row r="2227" spans="1:6">
      <c r="A2227" s="4">
        <v>2008</v>
      </c>
      <c r="B2227" s="5" t="s">
        <v>84</v>
      </c>
      <c r="C2227" s="5" t="s">
        <v>87</v>
      </c>
      <c r="D2227" s="5" t="s">
        <v>18</v>
      </c>
      <c r="E2227" s="5">
        <v>670</v>
      </c>
      <c r="F2227" s="6">
        <v>641.79</v>
      </c>
    </row>
    <row r="2228" spans="1:6">
      <c r="A2228" s="4">
        <v>2009</v>
      </c>
      <c r="B2228" s="5" t="s">
        <v>84</v>
      </c>
      <c r="C2228" s="5" t="s">
        <v>87</v>
      </c>
      <c r="D2228" s="5" t="s">
        <v>15</v>
      </c>
      <c r="E2228" s="5">
        <v>36340</v>
      </c>
      <c r="F2228" s="6">
        <v>2558.06</v>
      </c>
    </row>
    <row r="2229" spans="1:6">
      <c r="A2229" s="4">
        <v>2009</v>
      </c>
      <c r="B2229" s="5" t="s">
        <v>84</v>
      </c>
      <c r="C2229" s="5" t="s">
        <v>87</v>
      </c>
      <c r="D2229" s="5" t="s">
        <v>16</v>
      </c>
      <c r="E2229" s="5">
        <v>20310</v>
      </c>
      <c r="F2229" s="6">
        <v>1937.47</v>
      </c>
    </row>
    <row r="2230" spans="1:6">
      <c r="A2230" s="4">
        <v>2009</v>
      </c>
      <c r="B2230" s="5" t="s">
        <v>84</v>
      </c>
      <c r="C2230" s="5" t="s">
        <v>87</v>
      </c>
      <c r="D2230" s="5" t="s">
        <v>17</v>
      </c>
      <c r="E2230" s="5">
        <v>1050</v>
      </c>
      <c r="F2230" s="6">
        <v>552.38</v>
      </c>
    </row>
    <row r="2231" spans="1:6">
      <c r="A2231" s="4">
        <v>2009</v>
      </c>
      <c r="B2231" s="5" t="s">
        <v>84</v>
      </c>
      <c r="C2231" s="5" t="s">
        <v>87</v>
      </c>
      <c r="D2231" s="5" t="s">
        <v>18</v>
      </c>
      <c r="E2231" s="5">
        <v>850</v>
      </c>
      <c r="F2231" s="6">
        <v>423.53</v>
      </c>
    </row>
    <row r="2232" spans="1:6">
      <c r="A2232" s="4">
        <v>2010</v>
      </c>
      <c r="B2232" s="5" t="s">
        <v>84</v>
      </c>
      <c r="C2232" s="5" t="s">
        <v>87</v>
      </c>
      <c r="D2232" s="5" t="s">
        <v>15</v>
      </c>
      <c r="E2232" s="5">
        <v>34580</v>
      </c>
      <c r="F2232" s="6">
        <v>2846.44</v>
      </c>
    </row>
    <row r="2233" spans="1:6">
      <c r="A2233" s="4">
        <v>2010</v>
      </c>
      <c r="B2233" s="5" t="s">
        <v>84</v>
      </c>
      <c r="C2233" s="5" t="s">
        <v>87</v>
      </c>
      <c r="D2233" s="5" t="s">
        <v>16</v>
      </c>
      <c r="E2233" s="5">
        <v>21760</v>
      </c>
      <c r="F2233" s="6">
        <v>2592.83</v>
      </c>
    </row>
    <row r="2234" spans="1:6">
      <c r="A2234" s="4">
        <v>2010</v>
      </c>
      <c r="B2234" s="5" t="s">
        <v>84</v>
      </c>
      <c r="C2234" s="5" t="s">
        <v>87</v>
      </c>
      <c r="D2234" s="5" t="s">
        <v>17</v>
      </c>
      <c r="E2234" s="5">
        <v>1030</v>
      </c>
      <c r="F2234" s="6">
        <v>660.19</v>
      </c>
    </row>
    <row r="2235" spans="1:6">
      <c r="A2235" s="4">
        <v>2010</v>
      </c>
      <c r="B2235" s="5" t="s">
        <v>84</v>
      </c>
      <c r="C2235" s="5" t="s">
        <v>87</v>
      </c>
      <c r="D2235" s="5" t="s">
        <v>18</v>
      </c>
      <c r="E2235" s="5">
        <v>970</v>
      </c>
      <c r="F2235" s="6">
        <v>587.63</v>
      </c>
    </row>
    <row r="2236" spans="1:6">
      <c r="A2236" s="4">
        <v>2011</v>
      </c>
      <c r="B2236" s="5" t="s">
        <v>84</v>
      </c>
      <c r="C2236" s="5" t="s">
        <v>87</v>
      </c>
      <c r="D2236" s="5" t="s">
        <v>15</v>
      </c>
      <c r="E2236" s="5">
        <v>28440</v>
      </c>
      <c r="F2236" s="6">
        <v>2800.28</v>
      </c>
    </row>
    <row r="2237" spans="1:6">
      <c r="A2237" s="4">
        <v>2011</v>
      </c>
      <c r="B2237" s="5" t="s">
        <v>84</v>
      </c>
      <c r="C2237" s="5" t="s">
        <v>87</v>
      </c>
      <c r="D2237" s="5" t="s">
        <v>16</v>
      </c>
      <c r="E2237" s="5">
        <v>25890</v>
      </c>
      <c r="F2237" s="6">
        <v>2377.75</v>
      </c>
    </row>
    <row r="2238" spans="1:6">
      <c r="A2238" s="4">
        <v>2011</v>
      </c>
      <c r="B2238" s="5" t="s">
        <v>84</v>
      </c>
      <c r="C2238" s="5" t="s">
        <v>87</v>
      </c>
      <c r="D2238" s="5" t="s">
        <v>17</v>
      </c>
      <c r="E2238" s="5">
        <v>750</v>
      </c>
      <c r="F2238" s="6">
        <v>493.33</v>
      </c>
    </row>
    <row r="2239" spans="1:6">
      <c r="A2239" s="4">
        <v>2011</v>
      </c>
      <c r="B2239" s="5" t="s">
        <v>84</v>
      </c>
      <c r="C2239" s="5" t="s">
        <v>87</v>
      </c>
      <c r="D2239" s="5" t="s">
        <v>18</v>
      </c>
      <c r="E2239" s="5">
        <v>1450</v>
      </c>
      <c r="F2239" s="6">
        <v>531.03</v>
      </c>
    </row>
    <row r="2240" spans="1:6">
      <c r="A2240" s="4">
        <v>2012</v>
      </c>
      <c r="B2240" s="5" t="s">
        <v>84</v>
      </c>
      <c r="C2240" s="5" t="s">
        <v>87</v>
      </c>
      <c r="D2240" s="5" t="s">
        <v>15</v>
      </c>
      <c r="E2240" s="5">
        <v>14890</v>
      </c>
      <c r="F2240" s="6">
        <v>2533.2399999999998</v>
      </c>
    </row>
    <row r="2241" spans="1:6">
      <c r="A2241" s="4">
        <v>2012</v>
      </c>
      <c r="B2241" s="5" t="s">
        <v>84</v>
      </c>
      <c r="C2241" s="5" t="s">
        <v>87</v>
      </c>
      <c r="D2241" s="5" t="s">
        <v>16</v>
      </c>
      <c r="E2241" s="5">
        <v>25250</v>
      </c>
      <c r="F2241" s="6">
        <v>2316.04</v>
      </c>
    </row>
    <row r="2242" spans="1:6">
      <c r="A2242" s="4">
        <v>2012</v>
      </c>
      <c r="B2242" s="5" t="s">
        <v>84</v>
      </c>
      <c r="C2242" s="5" t="s">
        <v>87</v>
      </c>
      <c r="D2242" s="5" t="s">
        <v>17</v>
      </c>
      <c r="E2242" s="5">
        <v>280</v>
      </c>
      <c r="F2242" s="6">
        <v>642.86</v>
      </c>
    </row>
    <row r="2243" spans="1:6">
      <c r="A2243" s="4">
        <v>2012</v>
      </c>
      <c r="B2243" s="5" t="s">
        <v>84</v>
      </c>
      <c r="C2243" s="5" t="s">
        <v>87</v>
      </c>
      <c r="D2243" s="5" t="s">
        <v>18</v>
      </c>
      <c r="E2243" s="5">
        <v>1380</v>
      </c>
      <c r="F2243" s="6">
        <v>413.04</v>
      </c>
    </row>
    <row r="2244" spans="1:6">
      <c r="A2244" s="4">
        <v>2013</v>
      </c>
      <c r="B2244" s="5" t="s">
        <v>84</v>
      </c>
      <c r="C2244" s="5" t="s">
        <v>87</v>
      </c>
      <c r="D2244" s="5" t="s">
        <v>15</v>
      </c>
      <c r="E2244" s="5">
        <v>13040</v>
      </c>
      <c r="F2244" s="6">
        <v>2951.69</v>
      </c>
    </row>
    <row r="2245" spans="1:6">
      <c r="A2245" s="4">
        <v>2013</v>
      </c>
      <c r="B2245" s="5" t="s">
        <v>84</v>
      </c>
      <c r="C2245" s="5" t="s">
        <v>87</v>
      </c>
      <c r="D2245" s="5" t="s">
        <v>16</v>
      </c>
      <c r="E2245" s="5">
        <v>25470</v>
      </c>
      <c r="F2245" s="6">
        <v>2131.5300000000002</v>
      </c>
    </row>
    <row r="2246" spans="1:6">
      <c r="A2246" s="4">
        <v>2013</v>
      </c>
      <c r="B2246" s="5" t="s">
        <v>84</v>
      </c>
      <c r="C2246" s="5" t="s">
        <v>87</v>
      </c>
      <c r="D2246" s="5" t="s">
        <v>17</v>
      </c>
      <c r="E2246" s="5">
        <v>240</v>
      </c>
      <c r="F2246" s="6">
        <v>791.67</v>
      </c>
    </row>
    <row r="2247" spans="1:6">
      <c r="A2247" s="4">
        <v>2013</v>
      </c>
      <c r="B2247" s="5" t="s">
        <v>84</v>
      </c>
      <c r="C2247" s="5" t="s">
        <v>87</v>
      </c>
      <c r="D2247" s="5" t="s">
        <v>18</v>
      </c>
      <c r="E2247" s="5">
        <v>760</v>
      </c>
      <c r="F2247" s="6">
        <v>407.89</v>
      </c>
    </row>
    <row r="2248" spans="1:6">
      <c r="A2248" s="4">
        <v>2014</v>
      </c>
      <c r="B2248" s="5" t="s">
        <v>84</v>
      </c>
      <c r="C2248" s="5" t="s">
        <v>87</v>
      </c>
      <c r="D2248" s="5" t="s">
        <v>15</v>
      </c>
      <c r="E2248" s="5">
        <v>9510</v>
      </c>
      <c r="F2248" s="6">
        <v>2831.76</v>
      </c>
    </row>
    <row r="2249" spans="1:6">
      <c r="A2249" s="4">
        <v>2014</v>
      </c>
      <c r="B2249" s="5" t="s">
        <v>84</v>
      </c>
      <c r="C2249" s="5" t="s">
        <v>87</v>
      </c>
      <c r="D2249" s="5" t="s">
        <v>16</v>
      </c>
      <c r="E2249" s="5">
        <v>28200</v>
      </c>
      <c r="F2249" s="6">
        <v>2391.4899999999998</v>
      </c>
    </row>
    <row r="2250" spans="1:6">
      <c r="A2250" s="4">
        <v>2014</v>
      </c>
      <c r="B2250" s="5" t="s">
        <v>84</v>
      </c>
      <c r="C2250" s="5" t="s">
        <v>87</v>
      </c>
      <c r="D2250" s="5" t="s">
        <v>17</v>
      </c>
      <c r="E2250" s="5">
        <v>1890</v>
      </c>
      <c r="F2250" s="6">
        <v>719.58</v>
      </c>
    </row>
    <row r="2251" spans="1:6">
      <c r="A2251" s="4">
        <v>2014</v>
      </c>
      <c r="B2251" s="5" t="s">
        <v>84</v>
      </c>
      <c r="C2251" s="5" t="s">
        <v>87</v>
      </c>
      <c r="D2251" s="5" t="s">
        <v>18</v>
      </c>
      <c r="E2251" s="5">
        <v>1750</v>
      </c>
      <c r="F2251" s="6">
        <v>462.86</v>
      </c>
    </row>
    <row r="2252" spans="1:6">
      <c r="A2252" s="4">
        <v>2015</v>
      </c>
      <c r="B2252" s="5" t="s">
        <v>84</v>
      </c>
      <c r="C2252" s="5" t="s">
        <v>87</v>
      </c>
      <c r="D2252" s="5" t="s">
        <v>15</v>
      </c>
      <c r="E2252" s="5">
        <v>10380</v>
      </c>
      <c r="F2252" s="6">
        <v>2817.92</v>
      </c>
    </row>
    <row r="2253" spans="1:6">
      <c r="A2253" s="4">
        <v>2015</v>
      </c>
      <c r="B2253" s="5" t="s">
        <v>84</v>
      </c>
      <c r="C2253" s="5" t="s">
        <v>87</v>
      </c>
      <c r="D2253" s="5" t="s">
        <v>16</v>
      </c>
      <c r="E2253" s="5">
        <v>24210</v>
      </c>
      <c r="F2253" s="6">
        <v>2584.06</v>
      </c>
    </row>
    <row r="2254" spans="1:6">
      <c r="A2254" s="4">
        <v>2015</v>
      </c>
      <c r="B2254" s="5" t="s">
        <v>84</v>
      </c>
      <c r="C2254" s="5" t="s">
        <v>87</v>
      </c>
      <c r="D2254" s="5" t="s">
        <v>17</v>
      </c>
      <c r="E2254" s="5">
        <v>1540</v>
      </c>
      <c r="F2254" s="6">
        <v>136.36000000000001</v>
      </c>
    </row>
    <row r="2255" spans="1:6">
      <c r="A2255" s="4">
        <v>2015</v>
      </c>
      <c r="B2255" s="5" t="s">
        <v>84</v>
      </c>
      <c r="C2255" s="5" t="s">
        <v>87</v>
      </c>
      <c r="D2255" s="5" t="s">
        <v>18</v>
      </c>
      <c r="E2255" s="5">
        <v>1530</v>
      </c>
      <c r="F2255" s="6">
        <v>326.8</v>
      </c>
    </row>
    <row r="2256" spans="1:6">
      <c r="A2256" s="4">
        <v>2016</v>
      </c>
      <c r="B2256" s="5" t="s">
        <v>84</v>
      </c>
      <c r="C2256" s="5" t="s">
        <v>87</v>
      </c>
      <c r="D2256" s="5" t="s">
        <v>15</v>
      </c>
      <c r="E2256" s="5">
        <v>10760</v>
      </c>
      <c r="F2256" s="6">
        <v>2434.88</v>
      </c>
    </row>
    <row r="2257" spans="1:6">
      <c r="A2257" s="4">
        <v>2016</v>
      </c>
      <c r="B2257" s="5" t="s">
        <v>84</v>
      </c>
      <c r="C2257" s="5" t="s">
        <v>87</v>
      </c>
      <c r="D2257" s="5" t="s">
        <v>16</v>
      </c>
      <c r="E2257" s="5">
        <v>28420</v>
      </c>
      <c r="F2257" s="6">
        <v>1659.99</v>
      </c>
    </row>
    <row r="2258" spans="1:6">
      <c r="A2258" s="4">
        <v>2016</v>
      </c>
      <c r="B2258" s="5" t="s">
        <v>84</v>
      </c>
      <c r="C2258" s="5" t="s">
        <v>87</v>
      </c>
      <c r="D2258" s="5" t="s">
        <v>17</v>
      </c>
      <c r="E2258" s="5">
        <v>20</v>
      </c>
      <c r="F2258" s="6">
        <v>588.24</v>
      </c>
    </row>
    <row r="2259" spans="1:6">
      <c r="A2259" s="4">
        <v>2016</v>
      </c>
      <c r="B2259" s="5" t="s">
        <v>84</v>
      </c>
      <c r="C2259" s="5" t="s">
        <v>87</v>
      </c>
      <c r="D2259" s="5" t="s">
        <v>18</v>
      </c>
      <c r="E2259" s="5">
        <v>1100</v>
      </c>
      <c r="F2259" s="6">
        <v>2328.41</v>
      </c>
    </row>
    <row r="2260" spans="1:6">
      <c r="A2260" s="4">
        <v>2017</v>
      </c>
      <c r="B2260" s="5" t="s">
        <v>84</v>
      </c>
      <c r="C2260" s="5" t="s">
        <v>87</v>
      </c>
      <c r="D2260" s="5" t="s">
        <v>15</v>
      </c>
      <c r="E2260" s="5">
        <v>4860</v>
      </c>
      <c r="F2260" s="6">
        <v>2529.02</v>
      </c>
    </row>
    <row r="2261" spans="1:6">
      <c r="A2261" s="4">
        <v>2017</v>
      </c>
      <c r="B2261" s="5" t="s">
        <v>84</v>
      </c>
      <c r="C2261" s="5" t="s">
        <v>87</v>
      </c>
      <c r="D2261" s="5" t="s">
        <v>16</v>
      </c>
      <c r="E2261" s="5">
        <v>20120</v>
      </c>
      <c r="F2261" s="6">
        <v>2928.44</v>
      </c>
    </row>
    <row r="2262" spans="1:6">
      <c r="A2262" s="4">
        <v>2017</v>
      </c>
      <c r="B2262" s="5" t="s">
        <v>84</v>
      </c>
      <c r="C2262" s="5" t="s">
        <v>87</v>
      </c>
      <c r="D2262" s="5" t="s">
        <v>17</v>
      </c>
      <c r="E2262" s="5">
        <v>350</v>
      </c>
      <c r="F2262" s="6">
        <v>771.19</v>
      </c>
    </row>
    <row r="2263" spans="1:6">
      <c r="A2263" s="4">
        <v>2017</v>
      </c>
      <c r="B2263" s="5" t="s">
        <v>84</v>
      </c>
      <c r="C2263" s="5" t="s">
        <v>87</v>
      </c>
      <c r="D2263" s="5" t="s">
        <v>18</v>
      </c>
      <c r="E2263" s="5">
        <v>740</v>
      </c>
      <c r="F2263" s="6">
        <v>95.63</v>
      </c>
    </row>
    <row r="2264" spans="1:6">
      <c r="A2264" s="4">
        <v>2008</v>
      </c>
      <c r="B2264" s="5" t="s">
        <v>84</v>
      </c>
      <c r="C2264" s="5" t="s">
        <v>88</v>
      </c>
      <c r="D2264" s="5" t="s">
        <v>15</v>
      </c>
      <c r="E2264" s="5">
        <v>143090</v>
      </c>
      <c r="F2264" s="6">
        <v>2944.16</v>
      </c>
    </row>
    <row r="2265" spans="1:6">
      <c r="A2265" s="4">
        <v>2008</v>
      </c>
      <c r="B2265" s="5" t="s">
        <v>84</v>
      </c>
      <c r="C2265" s="5" t="s">
        <v>88</v>
      </c>
      <c r="D2265" s="5" t="s">
        <v>16</v>
      </c>
      <c r="E2265" s="5">
        <v>67850</v>
      </c>
      <c r="F2265" s="6">
        <v>3047.75</v>
      </c>
    </row>
    <row r="2266" spans="1:6">
      <c r="A2266" s="4">
        <v>2008</v>
      </c>
      <c r="B2266" s="5" t="s">
        <v>84</v>
      </c>
      <c r="C2266" s="5" t="s">
        <v>88</v>
      </c>
      <c r="D2266" s="5" t="s">
        <v>17</v>
      </c>
      <c r="E2266" s="5">
        <v>4700</v>
      </c>
      <c r="F2266" s="6">
        <v>578.72</v>
      </c>
    </row>
    <row r="2267" spans="1:6">
      <c r="A2267" s="4">
        <v>2008</v>
      </c>
      <c r="B2267" s="5" t="s">
        <v>84</v>
      </c>
      <c r="C2267" s="5" t="s">
        <v>88</v>
      </c>
      <c r="D2267" s="5" t="s">
        <v>18</v>
      </c>
      <c r="E2267" s="5">
        <v>44070</v>
      </c>
      <c r="F2267" s="6">
        <v>136.15</v>
      </c>
    </row>
    <row r="2268" spans="1:6">
      <c r="A2268" s="4">
        <v>2009</v>
      </c>
      <c r="B2268" s="5" t="s">
        <v>84</v>
      </c>
      <c r="C2268" s="5" t="s">
        <v>88</v>
      </c>
      <c r="D2268" s="5" t="s">
        <v>15</v>
      </c>
      <c r="E2268" s="5">
        <v>140760</v>
      </c>
      <c r="F2268" s="6">
        <v>3038.08</v>
      </c>
    </row>
    <row r="2269" spans="1:6">
      <c r="A2269" s="4">
        <v>2009</v>
      </c>
      <c r="B2269" s="5" t="s">
        <v>84</v>
      </c>
      <c r="C2269" s="5" t="s">
        <v>88</v>
      </c>
      <c r="D2269" s="5" t="s">
        <v>16</v>
      </c>
      <c r="E2269" s="5">
        <v>67290</v>
      </c>
      <c r="F2269" s="6">
        <v>2607.0700000000002</v>
      </c>
    </row>
    <row r="2270" spans="1:6">
      <c r="A2270" s="4">
        <v>2009</v>
      </c>
      <c r="B2270" s="5" t="s">
        <v>84</v>
      </c>
      <c r="C2270" s="5" t="s">
        <v>88</v>
      </c>
      <c r="D2270" s="5" t="s">
        <v>17</v>
      </c>
      <c r="E2270" s="5">
        <v>5270</v>
      </c>
      <c r="F2270" s="6">
        <v>639.47</v>
      </c>
    </row>
    <row r="2271" spans="1:6">
      <c r="A2271" s="4">
        <v>2009</v>
      </c>
      <c r="B2271" s="5" t="s">
        <v>84</v>
      </c>
      <c r="C2271" s="5" t="s">
        <v>88</v>
      </c>
      <c r="D2271" s="5" t="s">
        <v>18</v>
      </c>
      <c r="E2271" s="5">
        <v>42010</v>
      </c>
      <c r="F2271" s="6">
        <v>222.09</v>
      </c>
    </row>
    <row r="2272" spans="1:6">
      <c r="A2272" s="4">
        <v>2010</v>
      </c>
      <c r="B2272" s="5" t="s">
        <v>84</v>
      </c>
      <c r="C2272" s="5" t="s">
        <v>88</v>
      </c>
      <c r="D2272" s="5" t="s">
        <v>15</v>
      </c>
      <c r="E2272" s="5">
        <v>143530</v>
      </c>
      <c r="F2272" s="6">
        <v>3073.85</v>
      </c>
    </row>
    <row r="2273" spans="1:6">
      <c r="A2273" s="4">
        <v>2010</v>
      </c>
      <c r="B2273" s="5" t="s">
        <v>84</v>
      </c>
      <c r="C2273" s="5" t="s">
        <v>88</v>
      </c>
      <c r="D2273" s="5" t="s">
        <v>16</v>
      </c>
      <c r="E2273" s="5">
        <v>63120</v>
      </c>
      <c r="F2273" s="6">
        <v>3323.04</v>
      </c>
    </row>
    <row r="2274" spans="1:6">
      <c r="A2274" s="4">
        <v>2010</v>
      </c>
      <c r="B2274" s="5" t="s">
        <v>84</v>
      </c>
      <c r="C2274" s="5" t="s">
        <v>88</v>
      </c>
      <c r="D2274" s="5" t="s">
        <v>17</v>
      </c>
      <c r="E2274" s="5">
        <v>3880</v>
      </c>
      <c r="F2274" s="6">
        <v>646.91</v>
      </c>
    </row>
    <row r="2275" spans="1:6">
      <c r="A2275" s="4">
        <v>2010</v>
      </c>
      <c r="B2275" s="5" t="s">
        <v>84</v>
      </c>
      <c r="C2275" s="5" t="s">
        <v>88</v>
      </c>
      <c r="D2275" s="5" t="s">
        <v>18</v>
      </c>
      <c r="E2275" s="5">
        <v>41800</v>
      </c>
      <c r="F2275" s="6">
        <v>259.81</v>
      </c>
    </row>
    <row r="2276" spans="1:6">
      <c r="A2276" s="4">
        <v>2011</v>
      </c>
      <c r="B2276" s="5" t="s">
        <v>84</v>
      </c>
      <c r="C2276" s="5" t="s">
        <v>88</v>
      </c>
      <c r="D2276" s="5" t="s">
        <v>15</v>
      </c>
      <c r="E2276" s="5">
        <v>136450</v>
      </c>
      <c r="F2276" s="6">
        <v>3163.43</v>
      </c>
    </row>
    <row r="2277" spans="1:6">
      <c r="A2277" s="4">
        <v>2011</v>
      </c>
      <c r="B2277" s="5" t="s">
        <v>84</v>
      </c>
      <c r="C2277" s="5" t="s">
        <v>88</v>
      </c>
      <c r="D2277" s="5" t="s">
        <v>16</v>
      </c>
      <c r="E2277" s="5">
        <v>71910</v>
      </c>
      <c r="F2277" s="6">
        <v>2459.19</v>
      </c>
    </row>
    <row r="2278" spans="1:6">
      <c r="A2278" s="4">
        <v>2011</v>
      </c>
      <c r="B2278" s="5" t="s">
        <v>84</v>
      </c>
      <c r="C2278" s="5" t="s">
        <v>88</v>
      </c>
      <c r="D2278" s="5" t="s">
        <v>17</v>
      </c>
      <c r="E2278" s="5">
        <v>4020</v>
      </c>
      <c r="F2278" s="6">
        <v>611.94000000000005</v>
      </c>
    </row>
    <row r="2279" spans="1:6">
      <c r="A2279" s="4">
        <v>2011</v>
      </c>
      <c r="B2279" s="5" t="s">
        <v>84</v>
      </c>
      <c r="C2279" s="5" t="s">
        <v>88</v>
      </c>
      <c r="D2279" s="5" t="s">
        <v>18</v>
      </c>
      <c r="E2279" s="5">
        <v>50920</v>
      </c>
      <c r="F2279" s="6">
        <v>346.82</v>
      </c>
    </row>
    <row r="2280" spans="1:6">
      <c r="A2280" s="4">
        <v>2012</v>
      </c>
      <c r="B2280" s="5" t="s">
        <v>84</v>
      </c>
      <c r="C2280" s="5" t="s">
        <v>88</v>
      </c>
      <c r="D2280" s="5" t="s">
        <v>15</v>
      </c>
      <c r="E2280" s="5">
        <v>102100</v>
      </c>
      <c r="F2280" s="6">
        <v>3184.23</v>
      </c>
    </row>
    <row r="2281" spans="1:6">
      <c r="A2281" s="4">
        <v>2012</v>
      </c>
      <c r="B2281" s="5" t="s">
        <v>84</v>
      </c>
      <c r="C2281" s="5" t="s">
        <v>88</v>
      </c>
      <c r="D2281" s="5" t="s">
        <v>16</v>
      </c>
      <c r="E2281" s="5">
        <v>75070</v>
      </c>
      <c r="F2281" s="6">
        <v>2664.18</v>
      </c>
    </row>
    <row r="2282" spans="1:6">
      <c r="A2282" s="4">
        <v>2012</v>
      </c>
      <c r="B2282" s="5" t="s">
        <v>84</v>
      </c>
      <c r="C2282" s="5" t="s">
        <v>88</v>
      </c>
      <c r="D2282" s="5" t="s">
        <v>17</v>
      </c>
      <c r="E2282" s="5">
        <v>10150</v>
      </c>
      <c r="F2282" s="6">
        <v>287.68</v>
      </c>
    </row>
    <row r="2283" spans="1:6">
      <c r="A2283" s="4">
        <v>2012</v>
      </c>
      <c r="B2283" s="5" t="s">
        <v>84</v>
      </c>
      <c r="C2283" s="5" t="s">
        <v>88</v>
      </c>
      <c r="D2283" s="5" t="s">
        <v>18</v>
      </c>
      <c r="E2283" s="5">
        <v>51860</v>
      </c>
      <c r="F2283" s="6">
        <v>197.07</v>
      </c>
    </row>
    <row r="2284" spans="1:6">
      <c r="A2284" s="4">
        <v>2013</v>
      </c>
      <c r="B2284" s="5" t="s">
        <v>84</v>
      </c>
      <c r="C2284" s="5" t="s">
        <v>88</v>
      </c>
      <c r="D2284" s="5" t="s">
        <v>15</v>
      </c>
      <c r="E2284" s="5">
        <v>117830</v>
      </c>
      <c r="F2284" s="6">
        <v>3458.12</v>
      </c>
    </row>
    <row r="2285" spans="1:6">
      <c r="A2285" s="4">
        <v>2013</v>
      </c>
      <c r="B2285" s="5" t="s">
        <v>84</v>
      </c>
      <c r="C2285" s="5" t="s">
        <v>88</v>
      </c>
      <c r="D2285" s="5" t="s">
        <v>16</v>
      </c>
      <c r="E2285" s="5">
        <v>73680</v>
      </c>
      <c r="F2285" s="6">
        <v>3349.35</v>
      </c>
    </row>
    <row r="2286" spans="1:6">
      <c r="A2286" s="4">
        <v>2013</v>
      </c>
      <c r="B2286" s="5" t="s">
        <v>84</v>
      </c>
      <c r="C2286" s="5" t="s">
        <v>88</v>
      </c>
      <c r="D2286" s="5" t="s">
        <v>17</v>
      </c>
      <c r="E2286" s="5">
        <v>4220</v>
      </c>
      <c r="F2286" s="6">
        <v>552.13</v>
      </c>
    </row>
    <row r="2287" spans="1:6">
      <c r="A2287" s="4">
        <v>2013</v>
      </c>
      <c r="B2287" s="5" t="s">
        <v>84</v>
      </c>
      <c r="C2287" s="5" t="s">
        <v>88</v>
      </c>
      <c r="D2287" s="5" t="s">
        <v>18</v>
      </c>
      <c r="E2287" s="5">
        <v>56350</v>
      </c>
      <c r="F2287" s="6">
        <v>533.1</v>
      </c>
    </row>
    <row r="2288" spans="1:6">
      <c r="A2288" s="4">
        <v>2014</v>
      </c>
      <c r="B2288" s="5" t="s">
        <v>84</v>
      </c>
      <c r="C2288" s="5" t="s">
        <v>88</v>
      </c>
      <c r="D2288" s="5" t="s">
        <v>15</v>
      </c>
      <c r="E2288" s="5">
        <v>117040</v>
      </c>
      <c r="F2288" s="6">
        <v>3374.91</v>
      </c>
    </row>
    <row r="2289" spans="1:6">
      <c r="A2289" s="4">
        <v>2014</v>
      </c>
      <c r="B2289" s="5" t="s">
        <v>84</v>
      </c>
      <c r="C2289" s="5" t="s">
        <v>88</v>
      </c>
      <c r="D2289" s="5" t="s">
        <v>16</v>
      </c>
      <c r="E2289" s="5">
        <v>71430</v>
      </c>
      <c r="F2289" s="6">
        <v>3811.56</v>
      </c>
    </row>
    <row r="2290" spans="1:6">
      <c r="A2290" s="4">
        <v>2014</v>
      </c>
      <c r="B2290" s="5" t="s">
        <v>84</v>
      </c>
      <c r="C2290" s="5" t="s">
        <v>88</v>
      </c>
      <c r="D2290" s="5" t="s">
        <v>17</v>
      </c>
      <c r="E2290" s="5">
        <v>5020</v>
      </c>
      <c r="F2290" s="6">
        <v>639.44000000000005</v>
      </c>
    </row>
    <row r="2291" spans="1:6">
      <c r="A2291" s="4">
        <v>2014</v>
      </c>
      <c r="B2291" s="5" t="s">
        <v>84</v>
      </c>
      <c r="C2291" s="5" t="s">
        <v>88</v>
      </c>
      <c r="D2291" s="5" t="s">
        <v>18</v>
      </c>
      <c r="E2291" s="5">
        <v>63230</v>
      </c>
      <c r="F2291" s="6">
        <v>294.64</v>
      </c>
    </row>
    <row r="2292" spans="1:6">
      <c r="A2292" s="4">
        <v>2015</v>
      </c>
      <c r="B2292" s="5" t="s">
        <v>84</v>
      </c>
      <c r="C2292" s="5" t="s">
        <v>88</v>
      </c>
      <c r="D2292" s="5" t="s">
        <v>15</v>
      </c>
      <c r="E2292" s="5">
        <v>107400</v>
      </c>
      <c r="F2292" s="6">
        <v>3408.66</v>
      </c>
    </row>
    <row r="2293" spans="1:6">
      <c r="A2293" s="4">
        <v>2015</v>
      </c>
      <c r="B2293" s="5" t="s">
        <v>84</v>
      </c>
      <c r="C2293" s="5" t="s">
        <v>88</v>
      </c>
      <c r="D2293" s="5" t="s">
        <v>16</v>
      </c>
      <c r="E2293" s="5">
        <v>75770</v>
      </c>
      <c r="F2293" s="6">
        <v>3578.33</v>
      </c>
    </row>
    <row r="2294" spans="1:6">
      <c r="A2294" s="4">
        <v>2015</v>
      </c>
      <c r="B2294" s="5" t="s">
        <v>84</v>
      </c>
      <c r="C2294" s="5" t="s">
        <v>88</v>
      </c>
      <c r="D2294" s="5" t="s">
        <v>17</v>
      </c>
      <c r="E2294" s="5">
        <v>4250</v>
      </c>
      <c r="F2294" s="6">
        <v>632.94000000000005</v>
      </c>
    </row>
    <row r="2295" spans="1:6">
      <c r="A2295" s="4">
        <v>2015</v>
      </c>
      <c r="B2295" s="5" t="s">
        <v>84</v>
      </c>
      <c r="C2295" s="5" t="s">
        <v>88</v>
      </c>
      <c r="D2295" s="5" t="s">
        <v>18</v>
      </c>
      <c r="E2295" s="5">
        <v>62740</v>
      </c>
      <c r="F2295" s="6">
        <v>227.77</v>
      </c>
    </row>
    <row r="2296" spans="1:6">
      <c r="A2296" s="4">
        <v>2016</v>
      </c>
      <c r="B2296" s="5" t="s">
        <v>84</v>
      </c>
      <c r="C2296" s="5" t="s">
        <v>88</v>
      </c>
      <c r="D2296" s="5" t="s">
        <v>15</v>
      </c>
      <c r="E2296" s="5">
        <v>72460</v>
      </c>
      <c r="F2296" s="6">
        <v>2826.23</v>
      </c>
    </row>
    <row r="2297" spans="1:6">
      <c r="A2297" s="4">
        <v>2016</v>
      </c>
      <c r="B2297" s="5" t="s">
        <v>84</v>
      </c>
      <c r="C2297" s="5" t="s">
        <v>88</v>
      </c>
      <c r="D2297" s="5" t="s">
        <v>16</v>
      </c>
      <c r="E2297" s="5">
        <v>63190</v>
      </c>
      <c r="F2297" s="6">
        <v>2004.53</v>
      </c>
    </row>
    <row r="2298" spans="1:6">
      <c r="A2298" s="4">
        <v>2016</v>
      </c>
      <c r="B2298" s="5" t="s">
        <v>84</v>
      </c>
      <c r="C2298" s="5" t="s">
        <v>88</v>
      </c>
      <c r="D2298" s="5" t="s">
        <v>17</v>
      </c>
      <c r="E2298" s="5">
        <v>850</v>
      </c>
      <c r="F2298" s="6">
        <v>227.97</v>
      </c>
    </row>
    <row r="2299" spans="1:6">
      <c r="A2299" s="4">
        <v>2016</v>
      </c>
      <c r="B2299" s="5" t="s">
        <v>84</v>
      </c>
      <c r="C2299" s="5" t="s">
        <v>88</v>
      </c>
      <c r="D2299" s="5" t="s">
        <v>18</v>
      </c>
      <c r="E2299" s="5">
        <v>48730</v>
      </c>
      <c r="F2299" s="6">
        <v>104.53</v>
      </c>
    </row>
    <row r="2300" spans="1:6">
      <c r="A2300" s="4">
        <v>2017</v>
      </c>
      <c r="B2300" s="5" t="s">
        <v>84</v>
      </c>
      <c r="C2300" s="5" t="s">
        <v>88</v>
      </c>
      <c r="D2300" s="5" t="s">
        <v>15</v>
      </c>
      <c r="E2300" s="5">
        <v>68140</v>
      </c>
      <c r="F2300" s="6">
        <v>3092.59</v>
      </c>
    </row>
    <row r="2301" spans="1:6">
      <c r="A2301" s="4">
        <v>2017</v>
      </c>
      <c r="B2301" s="5" t="s">
        <v>84</v>
      </c>
      <c r="C2301" s="5" t="s">
        <v>88</v>
      </c>
      <c r="D2301" s="5" t="s">
        <v>16</v>
      </c>
      <c r="E2301" s="5">
        <v>78600</v>
      </c>
      <c r="F2301" s="6">
        <v>4205.46</v>
      </c>
    </row>
    <row r="2302" spans="1:6">
      <c r="A2302" s="4">
        <v>2017</v>
      </c>
      <c r="B2302" s="5" t="s">
        <v>84</v>
      </c>
      <c r="C2302" s="5" t="s">
        <v>88</v>
      </c>
      <c r="D2302" s="5" t="s">
        <v>17</v>
      </c>
      <c r="E2302" s="5">
        <v>3100</v>
      </c>
      <c r="F2302" s="6">
        <v>764.42</v>
      </c>
    </row>
    <row r="2303" spans="1:6">
      <c r="A2303" s="4">
        <v>2017</v>
      </c>
      <c r="B2303" s="5" t="s">
        <v>84</v>
      </c>
      <c r="C2303" s="5" t="s">
        <v>88</v>
      </c>
      <c r="D2303" s="5" t="s">
        <v>18</v>
      </c>
      <c r="E2303" s="5">
        <v>58040</v>
      </c>
      <c r="F2303" s="6">
        <v>421.79</v>
      </c>
    </row>
    <row r="2304" spans="1:6">
      <c r="A2304" s="4">
        <v>2008</v>
      </c>
      <c r="B2304" s="5" t="s">
        <v>84</v>
      </c>
      <c r="C2304" s="5" t="s">
        <v>89</v>
      </c>
      <c r="D2304" s="5" t="s">
        <v>15</v>
      </c>
      <c r="E2304" s="5">
        <v>89360</v>
      </c>
      <c r="F2304" s="6">
        <v>3195.5</v>
      </c>
    </row>
    <row r="2305" spans="1:6">
      <c r="A2305" s="4">
        <v>2008</v>
      </c>
      <c r="B2305" s="5" t="s">
        <v>84</v>
      </c>
      <c r="C2305" s="5" t="s">
        <v>89</v>
      </c>
      <c r="D2305" s="5" t="s">
        <v>16</v>
      </c>
      <c r="E2305" s="5">
        <v>5940</v>
      </c>
      <c r="F2305" s="6">
        <v>1670.03</v>
      </c>
    </row>
    <row r="2306" spans="1:6">
      <c r="A2306" s="4">
        <v>2009</v>
      </c>
      <c r="B2306" s="5" t="s">
        <v>84</v>
      </c>
      <c r="C2306" s="5" t="s">
        <v>89</v>
      </c>
      <c r="D2306" s="5" t="s">
        <v>15</v>
      </c>
      <c r="E2306" s="5">
        <v>79960</v>
      </c>
      <c r="F2306" s="6">
        <v>3294.27</v>
      </c>
    </row>
    <row r="2307" spans="1:6">
      <c r="A2307" s="4">
        <v>2009</v>
      </c>
      <c r="B2307" s="5" t="s">
        <v>84</v>
      </c>
      <c r="C2307" s="5" t="s">
        <v>89</v>
      </c>
      <c r="D2307" s="5" t="s">
        <v>16</v>
      </c>
      <c r="E2307" s="5">
        <v>4070</v>
      </c>
      <c r="F2307" s="6">
        <v>1292.3800000000001</v>
      </c>
    </row>
    <row r="2308" spans="1:6">
      <c r="A2308" s="4">
        <v>2009</v>
      </c>
      <c r="B2308" s="5" t="s">
        <v>84</v>
      </c>
      <c r="C2308" s="5" t="s">
        <v>89</v>
      </c>
      <c r="D2308" s="5" t="s">
        <v>17</v>
      </c>
      <c r="E2308" s="5">
        <v>70</v>
      </c>
      <c r="F2308" s="6">
        <v>714.29</v>
      </c>
    </row>
    <row r="2309" spans="1:6">
      <c r="A2309" s="4">
        <v>2010</v>
      </c>
      <c r="B2309" s="5" t="s">
        <v>84</v>
      </c>
      <c r="C2309" s="5" t="s">
        <v>89</v>
      </c>
      <c r="D2309" s="5" t="s">
        <v>15</v>
      </c>
      <c r="E2309" s="5">
        <v>81040</v>
      </c>
      <c r="F2309" s="6">
        <v>3418.81</v>
      </c>
    </row>
    <row r="2310" spans="1:6">
      <c r="A2310" s="4">
        <v>2010</v>
      </c>
      <c r="B2310" s="5" t="s">
        <v>84</v>
      </c>
      <c r="C2310" s="5" t="s">
        <v>89</v>
      </c>
      <c r="D2310" s="5" t="s">
        <v>16</v>
      </c>
      <c r="E2310" s="5">
        <v>4750</v>
      </c>
      <c r="F2310" s="6">
        <v>1675.79</v>
      </c>
    </row>
    <row r="2311" spans="1:6">
      <c r="A2311" s="4">
        <v>2010</v>
      </c>
      <c r="B2311" s="5" t="s">
        <v>84</v>
      </c>
      <c r="C2311" s="5" t="s">
        <v>89</v>
      </c>
      <c r="D2311" s="5" t="s">
        <v>17</v>
      </c>
      <c r="E2311" s="5">
        <v>10</v>
      </c>
      <c r="F2311" s="6">
        <v>1000</v>
      </c>
    </row>
    <row r="2312" spans="1:6">
      <c r="A2312" s="4">
        <v>2011</v>
      </c>
      <c r="B2312" s="5" t="s">
        <v>84</v>
      </c>
      <c r="C2312" s="5" t="s">
        <v>89</v>
      </c>
      <c r="D2312" s="5" t="s">
        <v>15</v>
      </c>
      <c r="E2312" s="5">
        <v>74160</v>
      </c>
      <c r="F2312" s="6">
        <v>3393.2</v>
      </c>
    </row>
    <row r="2313" spans="1:6">
      <c r="A2313" s="4">
        <v>2011</v>
      </c>
      <c r="B2313" s="5" t="s">
        <v>84</v>
      </c>
      <c r="C2313" s="5" t="s">
        <v>89</v>
      </c>
      <c r="D2313" s="5" t="s">
        <v>16</v>
      </c>
      <c r="E2313" s="5">
        <v>5260</v>
      </c>
      <c r="F2313" s="6">
        <v>2958.17</v>
      </c>
    </row>
    <row r="2314" spans="1:6">
      <c r="A2314" s="4">
        <v>2012</v>
      </c>
      <c r="B2314" s="5" t="s">
        <v>84</v>
      </c>
      <c r="C2314" s="5" t="s">
        <v>89</v>
      </c>
      <c r="D2314" s="5" t="s">
        <v>15</v>
      </c>
      <c r="E2314" s="5">
        <v>49950</v>
      </c>
      <c r="F2314" s="6">
        <v>3116.32</v>
      </c>
    </row>
    <row r="2315" spans="1:6">
      <c r="A2315" s="4">
        <v>2012</v>
      </c>
      <c r="B2315" s="5" t="s">
        <v>84</v>
      </c>
      <c r="C2315" s="5" t="s">
        <v>89</v>
      </c>
      <c r="D2315" s="5" t="s">
        <v>16</v>
      </c>
      <c r="E2315" s="5">
        <v>4310</v>
      </c>
      <c r="F2315" s="6">
        <v>1791.18</v>
      </c>
    </row>
    <row r="2316" spans="1:6">
      <c r="A2316" s="4">
        <v>2012</v>
      </c>
      <c r="B2316" s="5" t="s">
        <v>84</v>
      </c>
      <c r="C2316" s="5" t="s">
        <v>89</v>
      </c>
      <c r="D2316" s="5" t="s">
        <v>17</v>
      </c>
      <c r="E2316" s="5">
        <v>40</v>
      </c>
      <c r="F2316" s="6">
        <v>750</v>
      </c>
    </row>
    <row r="2317" spans="1:6">
      <c r="A2317" s="4">
        <v>2013</v>
      </c>
      <c r="B2317" s="5" t="s">
        <v>84</v>
      </c>
      <c r="C2317" s="5" t="s">
        <v>89</v>
      </c>
      <c r="D2317" s="5" t="s">
        <v>15</v>
      </c>
      <c r="E2317" s="5">
        <v>65620</v>
      </c>
      <c r="F2317" s="6">
        <v>3492.08</v>
      </c>
    </row>
    <row r="2318" spans="1:6">
      <c r="A2318" s="4">
        <v>2013</v>
      </c>
      <c r="B2318" s="5" t="s">
        <v>84</v>
      </c>
      <c r="C2318" s="5" t="s">
        <v>89</v>
      </c>
      <c r="D2318" s="5" t="s">
        <v>16</v>
      </c>
      <c r="E2318" s="5">
        <v>3170</v>
      </c>
      <c r="F2318" s="6">
        <v>3438.49</v>
      </c>
    </row>
    <row r="2319" spans="1:6">
      <c r="A2319" s="4">
        <v>2013</v>
      </c>
      <c r="B2319" s="5" t="s">
        <v>84</v>
      </c>
      <c r="C2319" s="5" t="s">
        <v>89</v>
      </c>
      <c r="D2319" s="5" t="s">
        <v>17</v>
      </c>
      <c r="E2319" s="5">
        <v>210</v>
      </c>
      <c r="F2319" s="6">
        <v>761.9</v>
      </c>
    </row>
    <row r="2320" spans="1:6">
      <c r="A2320" s="4">
        <v>2014</v>
      </c>
      <c r="B2320" s="5" t="s">
        <v>84</v>
      </c>
      <c r="C2320" s="5" t="s">
        <v>89</v>
      </c>
      <c r="D2320" s="5" t="s">
        <v>15</v>
      </c>
      <c r="E2320" s="5">
        <v>66520</v>
      </c>
      <c r="F2320" s="6">
        <v>3690.02</v>
      </c>
    </row>
    <row r="2321" spans="1:6">
      <c r="A2321" s="4">
        <v>2014</v>
      </c>
      <c r="B2321" s="5" t="s">
        <v>84</v>
      </c>
      <c r="C2321" s="5" t="s">
        <v>89</v>
      </c>
      <c r="D2321" s="5" t="s">
        <v>16</v>
      </c>
      <c r="E2321" s="5">
        <v>4490</v>
      </c>
      <c r="F2321" s="6">
        <v>3993.32</v>
      </c>
    </row>
    <row r="2322" spans="1:6">
      <c r="A2322" s="4">
        <v>2014</v>
      </c>
      <c r="B2322" s="5" t="s">
        <v>84</v>
      </c>
      <c r="C2322" s="5" t="s">
        <v>89</v>
      </c>
      <c r="D2322" s="5" t="s">
        <v>17</v>
      </c>
      <c r="E2322" s="5">
        <v>210</v>
      </c>
      <c r="F2322" s="6">
        <v>714.29</v>
      </c>
    </row>
    <row r="2323" spans="1:6">
      <c r="A2323" s="4">
        <v>2015</v>
      </c>
      <c r="B2323" s="5" t="s">
        <v>84</v>
      </c>
      <c r="C2323" s="5" t="s">
        <v>89</v>
      </c>
      <c r="D2323" s="5" t="s">
        <v>15</v>
      </c>
      <c r="E2323" s="5">
        <v>58490</v>
      </c>
      <c r="F2323" s="6">
        <v>3665.24</v>
      </c>
    </row>
    <row r="2324" spans="1:6">
      <c r="A2324" s="4">
        <v>2015</v>
      </c>
      <c r="B2324" s="5" t="s">
        <v>84</v>
      </c>
      <c r="C2324" s="5" t="s">
        <v>89</v>
      </c>
      <c r="D2324" s="5" t="s">
        <v>16</v>
      </c>
      <c r="E2324" s="5">
        <v>4890</v>
      </c>
      <c r="F2324" s="6">
        <v>3509.2</v>
      </c>
    </row>
    <row r="2325" spans="1:6">
      <c r="A2325" s="4">
        <v>2015</v>
      </c>
      <c r="B2325" s="5" t="s">
        <v>84</v>
      </c>
      <c r="C2325" s="5" t="s">
        <v>89</v>
      </c>
      <c r="D2325" s="5" t="s">
        <v>17</v>
      </c>
      <c r="E2325" s="5">
        <v>170</v>
      </c>
      <c r="F2325" s="6">
        <v>411.76</v>
      </c>
    </row>
    <row r="2326" spans="1:6">
      <c r="A2326" s="4">
        <v>2016</v>
      </c>
      <c r="B2326" s="5" t="s">
        <v>84</v>
      </c>
      <c r="C2326" s="5" t="s">
        <v>89</v>
      </c>
      <c r="D2326" s="5" t="s">
        <v>15</v>
      </c>
      <c r="E2326" s="5">
        <v>43660</v>
      </c>
      <c r="F2326" s="6">
        <v>2603.46</v>
      </c>
    </row>
    <row r="2327" spans="1:6">
      <c r="A2327" s="4">
        <v>2016</v>
      </c>
      <c r="B2327" s="5" t="s">
        <v>84</v>
      </c>
      <c r="C2327" s="5" t="s">
        <v>89</v>
      </c>
      <c r="D2327" s="5" t="s">
        <v>16</v>
      </c>
      <c r="E2327" s="5">
        <v>3810</v>
      </c>
      <c r="F2327" s="6">
        <v>1093.1300000000001</v>
      </c>
    </row>
    <row r="2328" spans="1:6">
      <c r="A2328" s="4">
        <v>2016</v>
      </c>
      <c r="B2328" s="5" t="s">
        <v>84</v>
      </c>
      <c r="C2328" s="5" t="s">
        <v>89</v>
      </c>
      <c r="D2328" s="5" t="s">
        <v>17</v>
      </c>
      <c r="E2328" s="5">
        <v>80</v>
      </c>
      <c r="F2328" s="6">
        <v>584.41999999999996</v>
      </c>
    </row>
    <row r="2329" spans="1:6">
      <c r="A2329" s="4">
        <v>2017</v>
      </c>
      <c r="B2329" s="5" t="s">
        <v>84</v>
      </c>
      <c r="C2329" s="5" t="s">
        <v>89</v>
      </c>
      <c r="D2329" s="5" t="s">
        <v>15</v>
      </c>
      <c r="E2329" s="5">
        <v>33850</v>
      </c>
      <c r="F2329" s="6">
        <v>2969.07</v>
      </c>
    </row>
    <row r="2330" spans="1:6">
      <c r="A2330" s="4">
        <v>2017</v>
      </c>
      <c r="B2330" s="5" t="s">
        <v>84</v>
      </c>
      <c r="C2330" s="5" t="s">
        <v>89</v>
      </c>
      <c r="D2330" s="5" t="s">
        <v>16</v>
      </c>
      <c r="E2330" s="5">
        <v>10290</v>
      </c>
      <c r="F2330" s="6">
        <v>3077.18</v>
      </c>
    </row>
    <row r="2331" spans="1:6">
      <c r="A2331" s="4">
        <v>2017</v>
      </c>
      <c r="B2331" s="5" t="s">
        <v>84</v>
      </c>
      <c r="C2331" s="5" t="s">
        <v>89</v>
      </c>
      <c r="D2331" s="5" t="s">
        <v>17</v>
      </c>
      <c r="E2331" s="5">
        <v>30</v>
      </c>
      <c r="F2331" s="6">
        <v>769.23</v>
      </c>
    </row>
    <row r="2332" spans="1:6">
      <c r="A2332" s="4">
        <v>2008</v>
      </c>
      <c r="B2332" s="5" t="s">
        <v>84</v>
      </c>
      <c r="C2332" s="5" t="s">
        <v>90</v>
      </c>
      <c r="D2332" s="5" t="s">
        <v>15</v>
      </c>
      <c r="E2332" s="5">
        <v>53150</v>
      </c>
      <c r="F2332" s="6">
        <v>2473.94</v>
      </c>
    </row>
    <row r="2333" spans="1:6">
      <c r="A2333" s="4">
        <v>2008</v>
      </c>
      <c r="B2333" s="5" t="s">
        <v>84</v>
      </c>
      <c r="C2333" s="5" t="s">
        <v>90</v>
      </c>
      <c r="D2333" s="5" t="s">
        <v>16</v>
      </c>
      <c r="E2333" s="5">
        <v>41750</v>
      </c>
      <c r="F2333" s="6">
        <v>3312.57</v>
      </c>
    </row>
    <row r="2334" spans="1:6">
      <c r="A2334" s="4">
        <v>2008</v>
      </c>
      <c r="B2334" s="5" t="s">
        <v>84</v>
      </c>
      <c r="C2334" s="5" t="s">
        <v>90</v>
      </c>
      <c r="D2334" s="5" t="s">
        <v>17</v>
      </c>
      <c r="E2334" s="5">
        <v>1920</v>
      </c>
      <c r="F2334" s="6">
        <v>817.71</v>
      </c>
    </row>
    <row r="2335" spans="1:6">
      <c r="A2335" s="4">
        <v>2008</v>
      </c>
      <c r="B2335" s="5" t="s">
        <v>84</v>
      </c>
      <c r="C2335" s="5" t="s">
        <v>90</v>
      </c>
      <c r="D2335" s="5" t="s">
        <v>18</v>
      </c>
      <c r="E2335" s="5">
        <v>820</v>
      </c>
      <c r="F2335" s="6">
        <v>268.29000000000002</v>
      </c>
    </row>
    <row r="2336" spans="1:6">
      <c r="A2336" s="4">
        <v>2009</v>
      </c>
      <c r="B2336" s="5" t="s">
        <v>84</v>
      </c>
      <c r="C2336" s="5" t="s">
        <v>90</v>
      </c>
      <c r="D2336" s="5" t="s">
        <v>15</v>
      </c>
      <c r="E2336" s="5">
        <v>47660</v>
      </c>
      <c r="F2336" s="6">
        <v>2683.38</v>
      </c>
    </row>
    <row r="2337" spans="1:6">
      <c r="A2337" s="4">
        <v>2009</v>
      </c>
      <c r="B2337" s="5" t="s">
        <v>84</v>
      </c>
      <c r="C2337" s="5" t="s">
        <v>90</v>
      </c>
      <c r="D2337" s="5" t="s">
        <v>16</v>
      </c>
      <c r="E2337" s="5">
        <v>62830</v>
      </c>
      <c r="F2337" s="6">
        <v>3537.32</v>
      </c>
    </row>
    <row r="2338" spans="1:6">
      <c r="A2338" s="4">
        <v>2009</v>
      </c>
      <c r="B2338" s="5" t="s">
        <v>84</v>
      </c>
      <c r="C2338" s="5" t="s">
        <v>90</v>
      </c>
      <c r="D2338" s="5" t="s">
        <v>17</v>
      </c>
      <c r="E2338" s="5">
        <v>2120</v>
      </c>
      <c r="F2338" s="6">
        <v>471.7</v>
      </c>
    </row>
    <row r="2339" spans="1:6">
      <c r="A2339" s="4">
        <v>2009</v>
      </c>
      <c r="B2339" s="5" t="s">
        <v>84</v>
      </c>
      <c r="C2339" s="5" t="s">
        <v>90</v>
      </c>
      <c r="D2339" s="5" t="s">
        <v>18</v>
      </c>
      <c r="E2339" s="5">
        <v>300</v>
      </c>
      <c r="F2339" s="6">
        <v>266.67</v>
      </c>
    </row>
    <row r="2340" spans="1:6">
      <c r="A2340" s="4">
        <v>2010</v>
      </c>
      <c r="B2340" s="5" t="s">
        <v>84</v>
      </c>
      <c r="C2340" s="5" t="s">
        <v>90</v>
      </c>
      <c r="D2340" s="5" t="s">
        <v>15</v>
      </c>
      <c r="E2340" s="5">
        <v>51750</v>
      </c>
      <c r="F2340" s="6">
        <v>2883.67</v>
      </c>
    </row>
    <row r="2341" spans="1:6">
      <c r="A2341" s="4">
        <v>2010</v>
      </c>
      <c r="B2341" s="5" t="s">
        <v>84</v>
      </c>
      <c r="C2341" s="5" t="s">
        <v>90</v>
      </c>
      <c r="D2341" s="5" t="s">
        <v>16</v>
      </c>
      <c r="E2341" s="5">
        <v>63550</v>
      </c>
      <c r="F2341" s="6">
        <v>4413.0600000000004</v>
      </c>
    </row>
    <row r="2342" spans="1:6">
      <c r="A2342" s="4">
        <v>2010</v>
      </c>
      <c r="B2342" s="5" t="s">
        <v>84</v>
      </c>
      <c r="C2342" s="5" t="s">
        <v>90</v>
      </c>
      <c r="D2342" s="5" t="s">
        <v>17</v>
      </c>
      <c r="E2342" s="5">
        <v>2330</v>
      </c>
      <c r="F2342" s="6">
        <v>678.11</v>
      </c>
    </row>
    <row r="2343" spans="1:6">
      <c r="A2343" s="4">
        <v>2010</v>
      </c>
      <c r="B2343" s="5" t="s">
        <v>84</v>
      </c>
      <c r="C2343" s="5" t="s">
        <v>90</v>
      </c>
      <c r="D2343" s="5" t="s">
        <v>18</v>
      </c>
      <c r="E2343" s="5">
        <v>110</v>
      </c>
      <c r="F2343" s="6">
        <v>363.64</v>
      </c>
    </row>
    <row r="2344" spans="1:6">
      <c r="A2344" s="4">
        <v>2011</v>
      </c>
      <c r="B2344" s="5" t="s">
        <v>84</v>
      </c>
      <c r="C2344" s="5" t="s">
        <v>90</v>
      </c>
      <c r="D2344" s="5" t="s">
        <v>15</v>
      </c>
      <c r="E2344" s="5">
        <v>48870</v>
      </c>
      <c r="F2344" s="6">
        <v>2473.09</v>
      </c>
    </row>
    <row r="2345" spans="1:6">
      <c r="A2345" s="4">
        <v>2011</v>
      </c>
      <c r="B2345" s="5" t="s">
        <v>84</v>
      </c>
      <c r="C2345" s="5" t="s">
        <v>90</v>
      </c>
      <c r="D2345" s="5" t="s">
        <v>16</v>
      </c>
      <c r="E2345" s="5">
        <v>65700</v>
      </c>
      <c r="F2345" s="6">
        <v>3530.44</v>
      </c>
    </row>
    <row r="2346" spans="1:6">
      <c r="A2346" s="4">
        <v>2011</v>
      </c>
      <c r="B2346" s="5" t="s">
        <v>84</v>
      </c>
      <c r="C2346" s="5" t="s">
        <v>90</v>
      </c>
      <c r="D2346" s="5" t="s">
        <v>17</v>
      </c>
      <c r="E2346" s="5">
        <v>2280</v>
      </c>
      <c r="F2346" s="6">
        <v>662.28</v>
      </c>
    </row>
    <row r="2347" spans="1:6">
      <c r="A2347" s="4">
        <v>2011</v>
      </c>
      <c r="B2347" s="5" t="s">
        <v>84</v>
      </c>
      <c r="C2347" s="5" t="s">
        <v>90</v>
      </c>
      <c r="D2347" s="5" t="s">
        <v>18</v>
      </c>
      <c r="E2347" s="5">
        <v>90</v>
      </c>
      <c r="F2347" s="6">
        <v>444.44</v>
      </c>
    </row>
    <row r="2348" spans="1:6">
      <c r="A2348" s="4">
        <v>2012</v>
      </c>
      <c r="B2348" s="5" t="s">
        <v>84</v>
      </c>
      <c r="C2348" s="5" t="s">
        <v>90</v>
      </c>
      <c r="D2348" s="5" t="s">
        <v>15</v>
      </c>
      <c r="E2348" s="5">
        <v>49290</v>
      </c>
      <c r="F2348" s="6">
        <v>2186.65</v>
      </c>
    </row>
    <row r="2349" spans="1:6">
      <c r="A2349" s="4">
        <v>2012</v>
      </c>
      <c r="B2349" s="5" t="s">
        <v>84</v>
      </c>
      <c r="C2349" s="5" t="s">
        <v>90</v>
      </c>
      <c r="D2349" s="5" t="s">
        <v>16</v>
      </c>
      <c r="E2349" s="5">
        <v>70130</v>
      </c>
      <c r="F2349" s="6">
        <v>2645.52</v>
      </c>
    </row>
    <row r="2350" spans="1:6">
      <c r="A2350" s="4">
        <v>2012</v>
      </c>
      <c r="B2350" s="5" t="s">
        <v>84</v>
      </c>
      <c r="C2350" s="5" t="s">
        <v>90</v>
      </c>
      <c r="D2350" s="5" t="s">
        <v>17</v>
      </c>
      <c r="E2350" s="5">
        <v>1290</v>
      </c>
      <c r="F2350" s="6">
        <v>503.88</v>
      </c>
    </row>
    <row r="2351" spans="1:6">
      <c r="A2351" s="4">
        <v>2012</v>
      </c>
      <c r="B2351" s="5" t="s">
        <v>84</v>
      </c>
      <c r="C2351" s="5" t="s">
        <v>90</v>
      </c>
      <c r="D2351" s="5" t="s">
        <v>18</v>
      </c>
      <c r="E2351" s="5">
        <v>60</v>
      </c>
      <c r="F2351" s="6">
        <v>500</v>
      </c>
    </row>
    <row r="2352" spans="1:6">
      <c r="A2352" s="4">
        <v>2013</v>
      </c>
      <c r="B2352" s="5" t="s">
        <v>84</v>
      </c>
      <c r="C2352" s="5" t="s">
        <v>90</v>
      </c>
      <c r="D2352" s="5" t="s">
        <v>15</v>
      </c>
      <c r="E2352" s="5">
        <v>51800</v>
      </c>
      <c r="F2352" s="6">
        <v>3061.58</v>
      </c>
    </row>
    <row r="2353" spans="1:6">
      <c r="A2353" s="4">
        <v>2013</v>
      </c>
      <c r="B2353" s="5" t="s">
        <v>84</v>
      </c>
      <c r="C2353" s="5" t="s">
        <v>90</v>
      </c>
      <c r="D2353" s="5" t="s">
        <v>16</v>
      </c>
      <c r="E2353" s="5">
        <v>70020</v>
      </c>
      <c r="F2353" s="6">
        <v>3287.63</v>
      </c>
    </row>
    <row r="2354" spans="1:6">
      <c r="A2354" s="4">
        <v>2013</v>
      </c>
      <c r="B2354" s="5" t="s">
        <v>84</v>
      </c>
      <c r="C2354" s="5" t="s">
        <v>90</v>
      </c>
      <c r="D2354" s="5" t="s">
        <v>17</v>
      </c>
      <c r="E2354" s="5">
        <v>1880</v>
      </c>
      <c r="F2354" s="6">
        <v>585.11</v>
      </c>
    </row>
    <row r="2355" spans="1:6">
      <c r="A2355" s="4">
        <v>2013</v>
      </c>
      <c r="B2355" s="5" t="s">
        <v>84</v>
      </c>
      <c r="C2355" s="5" t="s">
        <v>90</v>
      </c>
      <c r="D2355" s="5" t="s">
        <v>18</v>
      </c>
      <c r="E2355" s="5">
        <v>280</v>
      </c>
      <c r="F2355" s="6">
        <v>535.71</v>
      </c>
    </row>
    <row r="2356" spans="1:6">
      <c r="A2356" s="4">
        <v>2014</v>
      </c>
      <c r="B2356" s="5" t="s">
        <v>84</v>
      </c>
      <c r="C2356" s="5" t="s">
        <v>90</v>
      </c>
      <c r="D2356" s="5" t="s">
        <v>15</v>
      </c>
      <c r="E2356" s="5">
        <v>48070</v>
      </c>
      <c r="F2356" s="6">
        <v>3043.27</v>
      </c>
    </row>
    <row r="2357" spans="1:6">
      <c r="A2357" s="4">
        <v>2014</v>
      </c>
      <c r="B2357" s="5" t="s">
        <v>84</v>
      </c>
      <c r="C2357" s="5" t="s">
        <v>90</v>
      </c>
      <c r="D2357" s="5" t="s">
        <v>16</v>
      </c>
      <c r="E2357" s="5">
        <v>83440</v>
      </c>
      <c r="F2357" s="6">
        <v>3874.4</v>
      </c>
    </row>
    <row r="2358" spans="1:6">
      <c r="A2358" s="4">
        <v>2014</v>
      </c>
      <c r="B2358" s="5" t="s">
        <v>84</v>
      </c>
      <c r="C2358" s="5" t="s">
        <v>90</v>
      </c>
      <c r="D2358" s="5" t="s">
        <v>17</v>
      </c>
      <c r="E2358" s="5">
        <v>1850</v>
      </c>
      <c r="F2358" s="6">
        <v>1027.03</v>
      </c>
    </row>
    <row r="2359" spans="1:6">
      <c r="A2359" s="4">
        <v>2014</v>
      </c>
      <c r="B2359" s="5" t="s">
        <v>84</v>
      </c>
      <c r="C2359" s="5" t="s">
        <v>90</v>
      </c>
      <c r="D2359" s="5" t="s">
        <v>18</v>
      </c>
      <c r="E2359" s="5">
        <v>400</v>
      </c>
      <c r="F2359" s="6">
        <v>500</v>
      </c>
    </row>
    <row r="2360" spans="1:6">
      <c r="A2360" s="4">
        <v>2015</v>
      </c>
      <c r="B2360" s="5" t="s">
        <v>84</v>
      </c>
      <c r="C2360" s="5" t="s">
        <v>90</v>
      </c>
      <c r="D2360" s="5" t="s">
        <v>15</v>
      </c>
      <c r="E2360" s="5">
        <v>42820</v>
      </c>
      <c r="F2360" s="6">
        <v>2734.24</v>
      </c>
    </row>
    <row r="2361" spans="1:6">
      <c r="A2361" s="4">
        <v>2015</v>
      </c>
      <c r="B2361" s="5" t="s">
        <v>84</v>
      </c>
      <c r="C2361" s="5" t="s">
        <v>90</v>
      </c>
      <c r="D2361" s="5" t="s">
        <v>16</v>
      </c>
      <c r="E2361" s="5">
        <v>79060</v>
      </c>
      <c r="F2361" s="6">
        <v>3163.67</v>
      </c>
    </row>
    <row r="2362" spans="1:6">
      <c r="A2362" s="4">
        <v>2015</v>
      </c>
      <c r="B2362" s="5" t="s">
        <v>84</v>
      </c>
      <c r="C2362" s="5" t="s">
        <v>90</v>
      </c>
      <c r="D2362" s="5" t="s">
        <v>17</v>
      </c>
      <c r="E2362" s="5">
        <v>3590</v>
      </c>
      <c r="F2362" s="6">
        <v>632.30999999999995</v>
      </c>
    </row>
    <row r="2363" spans="1:6">
      <c r="A2363" s="4">
        <v>2015</v>
      </c>
      <c r="B2363" s="5" t="s">
        <v>84</v>
      </c>
      <c r="C2363" s="5" t="s">
        <v>90</v>
      </c>
      <c r="D2363" s="5" t="s">
        <v>18</v>
      </c>
      <c r="E2363" s="5">
        <v>350</v>
      </c>
      <c r="F2363" s="6">
        <v>342.86</v>
      </c>
    </row>
    <row r="2364" spans="1:6">
      <c r="A2364" s="4">
        <v>2016</v>
      </c>
      <c r="B2364" s="5" t="s">
        <v>84</v>
      </c>
      <c r="C2364" s="5" t="s">
        <v>90</v>
      </c>
      <c r="D2364" s="5" t="s">
        <v>15</v>
      </c>
      <c r="E2364" s="5">
        <v>26100</v>
      </c>
      <c r="F2364" s="6">
        <v>2039.43</v>
      </c>
    </row>
    <row r="2365" spans="1:6">
      <c r="A2365" s="4">
        <v>2016</v>
      </c>
      <c r="B2365" s="5" t="s">
        <v>84</v>
      </c>
      <c r="C2365" s="5" t="s">
        <v>90</v>
      </c>
      <c r="D2365" s="5" t="s">
        <v>16</v>
      </c>
      <c r="E2365" s="5">
        <v>90140</v>
      </c>
      <c r="F2365" s="6">
        <v>2300.98</v>
      </c>
    </row>
    <row r="2366" spans="1:6">
      <c r="A2366" s="4">
        <v>2016</v>
      </c>
      <c r="B2366" s="5" t="s">
        <v>84</v>
      </c>
      <c r="C2366" s="5" t="s">
        <v>90</v>
      </c>
      <c r="D2366" s="5" t="s">
        <v>17</v>
      </c>
      <c r="E2366" s="5">
        <v>1290</v>
      </c>
      <c r="F2366" s="6">
        <v>96.67</v>
      </c>
    </row>
    <row r="2367" spans="1:6">
      <c r="A2367" s="4">
        <v>2016</v>
      </c>
      <c r="B2367" s="5" t="s">
        <v>84</v>
      </c>
      <c r="C2367" s="5" t="s">
        <v>90</v>
      </c>
      <c r="D2367" s="5" t="s">
        <v>18</v>
      </c>
      <c r="E2367" s="5">
        <v>100</v>
      </c>
      <c r="F2367" s="6">
        <v>174.43</v>
      </c>
    </row>
    <row r="2368" spans="1:6">
      <c r="A2368" s="4">
        <v>2017</v>
      </c>
      <c r="B2368" s="5" t="s">
        <v>84</v>
      </c>
      <c r="C2368" s="5" t="s">
        <v>90</v>
      </c>
      <c r="D2368" s="5" t="s">
        <v>15</v>
      </c>
      <c r="E2368" s="5">
        <v>21630</v>
      </c>
      <c r="F2368" s="6">
        <v>3241.2</v>
      </c>
    </row>
    <row r="2369" spans="1:6">
      <c r="A2369" s="4">
        <v>2017</v>
      </c>
      <c r="B2369" s="5" t="s">
        <v>84</v>
      </c>
      <c r="C2369" s="5" t="s">
        <v>90</v>
      </c>
      <c r="D2369" s="5" t="s">
        <v>16</v>
      </c>
      <c r="E2369" s="5">
        <v>82850</v>
      </c>
      <c r="F2369" s="6">
        <v>6371.48</v>
      </c>
    </row>
    <row r="2370" spans="1:6">
      <c r="A2370" s="4">
        <v>2017</v>
      </c>
      <c r="B2370" s="5" t="s">
        <v>84</v>
      </c>
      <c r="C2370" s="5" t="s">
        <v>90</v>
      </c>
      <c r="D2370" s="5" t="s">
        <v>17</v>
      </c>
      <c r="E2370" s="5">
        <v>1180</v>
      </c>
      <c r="F2370" s="6">
        <v>758.71</v>
      </c>
    </row>
    <row r="2371" spans="1:6">
      <c r="A2371" s="4">
        <v>2017</v>
      </c>
      <c r="B2371" s="5" t="s">
        <v>84</v>
      </c>
      <c r="C2371" s="5" t="s">
        <v>90</v>
      </c>
      <c r="D2371" s="5" t="s">
        <v>18</v>
      </c>
      <c r="E2371" s="5">
        <v>130</v>
      </c>
      <c r="F2371" s="6">
        <v>599.04</v>
      </c>
    </row>
    <row r="2372" spans="1:6">
      <c r="A2372" s="4">
        <v>2008</v>
      </c>
      <c r="B2372" s="5" t="s">
        <v>84</v>
      </c>
      <c r="C2372" s="5" t="s">
        <v>91</v>
      </c>
      <c r="D2372" s="5" t="s">
        <v>15</v>
      </c>
      <c r="E2372" s="5">
        <v>131070</v>
      </c>
      <c r="F2372" s="6">
        <v>2447.5500000000002</v>
      </c>
    </row>
    <row r="2373" spans="1:6">
      <c r="A2373" s="4">
        <v>2008</v>
      </c>
      <c r="B2373" s="5" t="s">
        <v>84</v>
      </c>
      <c r="C2373" s="5" t="s">
        <v>91</v>
      </c>
      <c r="D2373" s="5" t="s">
        <v>16</v>
      </c>
      <c r="E2373" s="5">
        <v>56520</v>
      </c>
      <c r="F2373" s="6">
        <v>3759.38</v>
      </c>
    </row>
    <row r="2374" spans="1:6">
      <c r="A2374" s="4">
        <v>2008</v>
      </c>
      <c r="B2374" s="5" t="s">
        <v>84</v>
      </c>
      <c r="C2374" s="5" t="s">
        <v>91</v>
      </c>
      <c r="D2374" s="5" t="s">
        <v>17</v>
      </c>
      <c r="E2374" s="5">
        <v>40</v>
      </c>
      <c r="F2374" s="6">
        <v>750</v>
      </c>
    </row>
    <row r="2375" spans="1:6">
      <c r="A2375" s="4">
        <v>2008</v>
      </c>
      <c r="B2375" s="5" t="s">
        <v>84</v>
      </c>
      <c r="C2375" s="5" t="s">
        <v>91</v>
      </c>
      <c r="D2375" s="5" t="s">
        <v>18</v>
      </c>
      <c r="E2375" s="5">
        <v>3920</v>
      </c>
      <c r="F2375" s="6">
        <v>372.45</v>
      </c>
    </row>
    <row r="2376" spans="1:6">
      <c r="A2376" s="4">
        <v>2009</v>
      </c>
      <c r="B2376" s="5" t="s">
        <v>84</v>
      </c>
      <c r="C2376" s="5" t="s">
        <v>91</v>
      </c>
      <c r="D2376" s="5" t="s">
        <v>15</v>
      </c>
      <c r="E2376" s="5">
        <v>133260</v>
      </c>
      <c r="F2376" s="6">
        <v>2399.9</v>
      </c>
    </row>
    <row r="2377" spans="1:6">
      <c r="A2377" s="4">
        <v>2009</v>
      </c>
      <c r="B2377" s="5" t="s">
        <v>84</v>
      </c>
      <c r="C2377" s="5" t="s">
        <v>91</v>
      </c>
      <c r="D2377" s="5" t="s">
        <v>16</v>
      </c>
      <c r="E2377" s="5">
        <v>69480</v>
      </c>
      <c r="F2377" s="6">
        <v>2877.52</v>
      </c>
    </row>
    <row r="2378" spans="1:6">
      <c r="A2378" s="4">
        <v>2009</v>
      </c>
      <c r="B2378" s="5" t="s">
        <v>84</v>
      </c>
      <c r="C2378" s="5" t="s">
        <v>91</v>
      </c>
      <c r="D2378" s="5" t="s">
        <v>17</v>
      </c>
      <c r="E2378" s="5">
        <v>70</v>
      </c>
      <c r="F2378" s="6">
        <v>571.42999999999995</v>
      </c>
    </row>
    <row r="2379" spans="1:6">
      <c r="A2379" s="4">
        <v>2009</v>
      </c>
      <c r="B2379" s="5" t="s">
        <v>84</v>
      </c>
      <c r="C2379" s="5" t="s">
        <v>91</v>
      </c>
      <c r="D2379" s="5" t="s">
        <v>18</v>
      </c>
      <c r="E2379" s="5">
        <v>1680</v>
      </c>
      <c r="F2379" s="6">
        <v>250</v>
      </c>
    </row>
    <row r="2380" spans="1:6">
      <c r="A2380" s="4">
        <v>2010</v>
      </c>
      <c r="B2380" s="5" t="s">
        <v>84</v>
      </c>
      <c r="C2380" s="5" t="s">
        <v>91</v>
      </c>
      <c r="D2380" s="5" t="s">
        <v>15</v>
      </c>
      <c r="E2380" s="5">
        <v>132390</v>
      </c>
      <c r="F2380" s="6">
        <v>2769.02</v>
      </c>
    </row>
    <row r="2381" spans="1:6">
      <c r="A2381" s="4">
        <v>2010</v>
      </c>
      <c r="B2381" s="5" t="s">
        <v>84</v>
      </c>
      <c r="C2381" s="5" t="s">
        <v>91</v>
      </c>
      <c r="D2381" s="5" t="s">
        <v>16</v>
      </c>
      <c r="E2381" s="5">
        <v>63730</v>
      </c>
      <c r="F2381" s="6">
        <v>4283.7</v>
      </c>
    </row>
    <row r="2382" spans="1:6">
      <c r="A2382" s="4">
        <v>2010</v>
      </c>
      <c r="B2382" s="5" t="s">
        <v>84</v>
      </c>
      <c r="C2382" s="5" t="s">
        <v>91</v>
      </c>
      <c r="D2382" s="5" t="s">
        <v>17</v>
      </c>
      <c r="E2382" s="5">
        <v>80</v>
      </c>
      <c r="F2382" s="6">
        <v>625</v>
      </c>
    </row>
    <row r="2383" spans="1:6">
      <c r="A2383" s="4">
        <v>2010</v>
      </c>
      <c r="B2383" s="5" t="s">
        <v>84</v>
      </c>
      <c r="C2383" s="5" t="s">
        <v>91</v>
      </c>
      <c r="D2383" s="5" t="s">
        <v>18</v>
      </c>
      <c r="E2383" s="5">
        <v>1480</v>
      </c>
      <c r="F2383" s="6">
        <v>371.62</v>
      </c>
    </row>
    <row r="2384" spans="1:6">
      <c r="A2384" s="4">
        <v>2011</v>
      </c>
      <c r="B2384" s="5" t="s">
        <v>84</v>
      </c>
      <c r="C2384" s="5" t="s">
        <v>91</v>
      </c>
      <c r="D2384" s="5" t="s">
        <v>15</v>
      </c>
      <c r="E2384" s="5">
        <v>128980</v>
      </c>
      <c r="F2384" s="6">
        <v>2919.68</v>
      </c>
    </row>
    <row r="2385" spans="1:6">
      <c r="A2385" s="4">
        <v>2011</v>
      </c>
      <c r="B2385" s="5" t="s">
        <v>84</v>
      </c>
      <c r="C2385" s="5" t="s">
        <v>91</v>
      </c>
      <c r="D2385" s="5" t="s">
        <v>16</v>
      </c>
      <c r="E2385" s="5">
        <v>63020</v>
      </c>
      <c r="F2385" s="6">
        <v>4215.8</v>
      </c>
    </row>
    <row r="2386" spans="1:6">
      <c r="A2386" s="4">
        <v>2011</v>
      </c>
      <c r="B2386" s="5" t="s">
        <v>84</v>
      </c>
      <c r="C2386" s="5" t="s">
        <v>91</v>
      </c>
      <c r="D2386" s="5" t="s">
        <v>17</v>
      </c>
      <c r="E2386" s="5">
        <v>70</v>
      </c>
      <c r="F2386" s="6">
        <v>428.57</v>
      </c>
    </row>
    <row r="2387" spans="1:6">
      <c r="A2387" s="4">
        <v>2011</v>
      </c>
      <c r="B2387" s="5" t="s">
        <v>84</v>
      </c>
      <c r="C2387" s="5" t="s">
        <v>91</v>
      </c>
      <c r="D2387" s="5" t="s">
        <v>18</v>
      </c>
      <c r="E2387" s="5">
        <v>1550</v>
      </c>
      <c r="F2387" s="6">
        <v>464.52</v>
      </c>
    </row>
    <row r="2388" spans="1:6">
      <c r="A2388" s="4">
        <v>2012</v>
      </c>
      <c r="B2388" s="5" t="s">
        <v>84</v>
      </c>
      <c r="C2388" s="5" t="s">
        <v>91</v>
      </c>
      <c r="D2388" s="5" t="s">
        <v>15</v>
      </c>
      <c r="E2388" s="5">
        <v>123310</v>
      </c>
      <c r="F2388" s="6">
        <v>2667.26</v>
      </c>
    </row>
    <row r="2389" spans="1:6">
      <c r="A2389" s="4">
        <v>2012</v>
      </c>
      <c r="B2389" s="5" t="s">
        <v>84</v>
      </c>
      <c r="C2389" s="5" t="s">
        <v>91</v>
      </c>
      <c r="D2389" s="5" t="s">
        <v>16</v>
      </c>
      <c r="E2389" s="5">
        <v>69530</v>
      </c>
      <c r="F2389" s="6">
        <v>4131.17</v>
      </c>
    </row>
    <row r="2390" spans="1:6">
      <c r="A2390" s="4">
        <v>2012</v>
      </c>
      <c r="B2390" s="5" t="s">
        <v>84</v>
      </c>
      <c r="C2390" s="5" t="s">
        <v>91</v>
      </c>
      <c r="D2390" s="5" t="s">
        <v>17</v>
      </c>
      <c r="E2390" s="5">
        <v>60</v>
      </c>
      <c r="F2390" s="6">
        <v>666.67</v>
      </c>
    </row>
    <row r="2391" spans="1:6">
      <c r="A2391" s="4">
        <v>2012</v>
      </c>
      <c r="B2391" s="5" t="s">
        <v>84</v>
      </c>
      <c r="C2391" s="5" t="s">
        <v>91</v>
      </c>
      <c r="D2391" s="5" t="s">
        <v>18</v>
      </c>
      <c r="E2391" s="5">
        <v>990</v>
      </c>
      <c r="F2391" s="6">
        <v>414.14</v>
      </c>
    </row>
    <row r="2392" spans="1:6">
      <c r="A2392" s="4">
        <v>2013</v>
      </c>
      <c r="B2392" s="5" t="s">
        <v>84</v>
      </c>
      <c r="C2392" s="5" t="s">
        <v>91</v>
      </c>
      <c r="D2392" s="5" t="s">
        <v>15</v>
      </c>
      <c r="E2392" s="5">
        <v>124620</v>
      </c>
      <c r="F2392" s="6">
        <v>3055.77</v>
      </c>
    </row>
    <row r="2393" spans="1:6">
      <c r="A2393" s="4">
        <v>2013</v>
      </c>
      <c r="B2393" s="5" t="s">
        <v>84</v>
      </c>
      <c r="C2393" s="5" t="s">
        <v>91</v>
      </c>
      <c r="D2393" s="5" t="s">
        <v>16</v>
      </c>
      <c r="E2393" s="5">
        <v>65440</v>
      </c>
      <c r="F2393" s="6">
        <v>2923.9</v>
      </c>
    </row>
    <row r="2394" spans="1:6">
      <c r="A2394" s="4">
        <v>2013</v>
      </c>
      <c r="B2394" s="5" t="s">
        <v>84</v>
      </c>
      <c r="C2394" s="5" t="s">
        <v>91</v>
      </c>
      <c r="D2394" s="5" t="s">
        <v>17</v>
      </c>
      <c r="E2394" s="5">
        <v>50</v>
      </c>
      <c r="F2394" s="6">
        <v>800</v>
      </c>
    </row>
    <row r="2395" spans="1:6">
      <c r="A2395" s="4">
        <v>2013</v>
      </c>
      <c r="B2395" s="5" t="s">
        <v>84</v>
      </c>
      <c r="C2395" s="5" t="s">
        <v>91</v>
      </c>
      <c r="D2395" s="5" t="s">
        <v>18</v>
      </c>
      <c r="E2395" s="5">
        <v>740</v>
      </c>
      <c r="F2395" s="6">
        <v>459.46</v>
      </c>
    </row>
    <row r="2396" spans="1:6">
      <c r="A2396" s="4">
        <v>2014</v>
      </c>
      <c r="B2396" s="5" t="s">
        <v>84</v>
      </c>
      <c r="C2396" s="5" t="s">
        <v>91</v>
      </c>
      <c r="D2396" s="5" t="s">
        <v>15</v>
      </c>
      <c r="E2396" s="5">
        <v>121870</v>
      </c>
      <c r="F2396" s="6">
        <v>3036.1</v>
      </c>
    </row>
    <row r="2397" spans="1:6">
      <c r="A2397" s="4">
        <v>2014</v>
      </c>
      <c r="B2397" s="5" t="s">
        <v>84</v>
      </c>
      <c r="C2397" s="5" t="s">
        <v>91</v>
      </c>
      <c r="D2397" s="5" t="s">
        <v>16</v>
      </c>
      <c r="E2397" s="5">
        <v>58980</v>
      </c>
      <c r="F2397" s="6">
        <v>3580.87</v>
      </c>
    </row>
    <row r="2398" spans="1:6">
      <c r="A2398" s="4">
        <v>2014</v>
      </c>
      <c r="B2398" s="5" t="s">
        <v>84</v>
      </c>
      <c r="C2398" s="5" t="s">
        <v>91</v>
      </c>
      <c r="D2398" s="5" t="s">
        <v>17</v>
      </c>
      <c r="E2398" s="5">
        <v>10</v>
      </c>
      <c r="F2398" s="6">
        <v>1000</v>
      </c>
    </row>
    <row r="2399" spans="1:6">
      <c r="A2399" s="4">
        <v>2014</v>
      </c>
      <c r="B2399" s="5" t="s">
        <v>84</v>
      </c>
      <c r="C2399" s="5" t="s">
        <v>91</v>
      </c>
      <c r="D2399" s="5" t="s">
        <v>18</v>
      </c>
      <c r="E2399" s="5">
        <v>850</v>
      </c>
      <c r="F2399" s="6">
        <v>447.06</v>
      </c>
    </row>
    <row r="2400" spans="1:6">
      <c r="A2400" s="4">
        <v>2015</v>
      </c>
      <c r="B2400" s="5" t="s">
        <v>84</v>
      </c>
      <c r="C2400" s="5" t="s">
        <v>91</v>
      </c>
      <c r="D2400" s="5" t="s">
        <v>15</v>
      </c>
      <c r="E2400" s="5">
        <v>110030</v>
      </c>
      <c r="F2400" s="6">
        <v>2606.1999999999998</v>
      </c>
    </row>
    <row r="2401" spans="1:6">
      <c r="A2401" s="4">
        <v>2015</v>
      </c>
      <c r="B2401" s="5" t="s">
        <v>84</v>
      </c>
      <c r="C2401" s="5" t="s">
        <v>91</v>
      </c>
      <c r="D2401" s="5" t="s">
        <v>16</v>
      </c>
      <c r="E2401" s="5">
        <v>51300</v>
      </c>
      <c r="F2401" s="6">
        <v>3957.12</v>
      </c>
    </row>
    <row r="2402" spans="1:6">
      <c r="A2402" s="4">
        <v>2015</v>
      </c>
      <c r="B2402" s="5" t="s">
        <v>84</v>
      </c>
      <c r="C2402" s="5" t="s">
        <v>91</v>
      </c>
      <c r="D2402" s="5" t="s">
        <v>18</v>
      </c>
      <c r="E2402" s="5">
        <v>540</v>
      </c>
      <c r="F2402" s="6">
        <v>870.37</v>
      </c>
    </row>
    <row r="2403" spans="1:6">
      <c r="A2403" s="4">
        <v>2016</v>
      </c>
      <c r="B2403" s="5" t="s">
        <v>84</v>
      </c>
      <c r="C2403" s="5" t="s">
        <v>91</v>
      </c>
      <c r="D2403" s="5" t="s">
        <v>15</v>
      </c>
      <c r="E2403" s="5">
        <v>104440</v>
      </c>
      <c r="F2403" s="6">
        <v>2092.9499999999998</v>
      </c>
    </row>
    <row r="2404" spans="1:6">
      <c r="A2404" s="4">
        <v>2016</v>
      </c>
      <c r="B2404" s="5" t="s">
        <v>84</v>
      </c>
      <c r="C2404" s="5" t="s">
        <v>91</v>
      </c>
      <c r="D2404" s="5" t="s">
        <v>16</v>
      </c>
      <c r="E2404" s="5">
        <v>52780</v>
      </c>
      <c r="F2404" s="6">
        <v>3368.74</v>
      </c>
    </row>
    <row r="2405" spans="1:6">
      <c r="A2405" s="4">
        <v>2016</v>
      </c>
      <c r="B2405" s="5" t="s">
        <v>84</v>
      </c>
      <c r="C2405" s="5" t="s">
        <v>91</v>
      </c>
      <c r="D2405" s="5" t="s">
        <v>17</v>
      </c>
      <c r="E2405" s="5">
        <v>10</v>
      </c>
      <c r="F2405" s="6">
        <v>666.67</v>
      </c>
    </row>
    <row r="2406" spans="1:6">
      <c r="A2406" s="4">
        <v>2016</v>
      </c>
      <c r="B2406" s="5" t="s">
        <v>84</v>
      </c>
      <c r="C2406" s="5" t="s">
        <v>91</v>
      </c>
      <c r="D2406" s="5" t="s">
        <v>18</v>
      </c>
      <c r="E2406" s="5">
        <v>500</v>
      </c>
      <c r="F2406" s="6">
        <v>377.18</v>
      </c>
    </row>
    <row r="2407" spans="1:6">
      <c r="A2407" s="4">
        <v>2017</v>
      </c>
      <c r="B2407" s="5" t="s">
        <v>84</v>
      </c>
      <c r="C2407" s="5" t="s">
        <v>91</v>
      </c>
      <c r="D2407" s="5" t="s">
        <v>15</v>
      </c>
      <c r="E2407" s="5">
        <v>93520</v>
      </c>
      <c r="F2407" s="6">
        <v>2513.9699999999998</v>
      </c>
    </row>
    <row r="2408" spans="1:6">
      <c r="A2408" s="4">
        <v>2017</v>
      </c>
      <c r="B2408" s="5" t="s">
        <v>84</v>
      </c>
      <c r="C2408" s="5" t="s">
        <v>91</v>
      </c>
      <c r="D2408" s="5" t="s">
        <v>16</v>
      </c>
      <c r="E2408" s="5">
        <v>71210</v>
      </c>
      <c r="F2408" s="6">
        <v>5045.43</v>
      </c>
    </row>
    <row r="2409" spans="1:6">
      <c r="A2409" s="4">
        <v>2017</v>
      </c>
      <c r="B2409" s="5" t="s">
        <v>84</v>
      </c>
      <c r="C2409" s="5" t="s">
        <v>91</v>
      </c>
      <c r="D2409" s="5" t="s">
        <v>17</v>
      </c>
      <c r="E2409" s="5">
        <v>40</v>
      </c>
      <c r="F2409" s="6">
        <v>777.78</v>
      </c>
    </row>
    <row r="2410" spans="1:6">
      <c r="A2410" s="4">
        <v>2017</v>
      </c>
      <c r="B2410" s="5" t="s">
        <v>84</v>
      </c>
      <c r="C2410" s="5" t="s">
        <v>91</v>
      </c>
      <c r="D2410" s="5" t="s">
        <v>18</v>
      </c>
      <c r="E2410" s="5">
        <v>1250</v>
      </c>
      <c r="F2410" s="6">
        <v>629.64</v>
      </c>
    </row>
    <row r="2411" spans="1:6">
      <c r="A2411" s="4">
        <v>2008</v>
      </c>
      <c r="B2411" s="5" t="s">
        <v>84</v>
      </c>
      <c r="C2411" s="5" t="s">
        <v>92</v>
      </c>
      <c r="D2411" s="5" t="s">
        <v>15</v>
      </c>
      <c r="E2411" s="5">
        <v>43790</v>
      </c>
      <c r="F2411" s="6">
        <v>2472.25</v>
      </c>
    </row>
    <row r="2412" spans="1:6">
      <c r="A2412" s="4">
        <v>2008</v>
      </c>
      <c r="B2412" s="5" t="s">
        <v>84</v>
      </c>
      <c r="C2412" s="5" t="s">
        <v>92</v>
      </c>
      <c r="D2412" s="5" t="s">
        <v>16</v>
      </c>
      <c r="E2412" s="5">
        <v>4640</v>
      </c>
      <c r="F2412" s="6">
        <v>2452.59</v>
      </c>
    </row>
    <row r="2413" spans="1:6">
      <c r="A2413" s="4">
        <v>2008</v>
      </c>
      <c r="B2413" s="5" t="s">
        <v>84</v>
      </c>
      <c r="C2413" s="5" t="s">
        <v>92</v>
      </c>
      <c r="D2413" s="5" t="s">
        <v>17</v>
      </c>
      <c r="E2413" s="5">
        <v>7660</v>
      </c>
      <c r="F2413" s="6">
        <v>472.58</v>
      </c>
    </row>
    <row r="2414" spans="1:6">
      <c r="A2414" s="4">
        <v>2008</v>
      </c>
      <c r="B2414" s="5" t="s">
        <v>84</v>
      </c>
      <c r="C2414" s="5" t="s">
        <v>92</v>
      </c>
      <c r="D2414" s="5" t="s">
        <v>18</v>
      </c>
      <c r="E2414" s="5">
        <v>1200</v>
      </c>
      <c r="F2414" s="6">
        <v>191.67</v>
      </c>
    </row>
    <row r="2415" spans="1:6">
      <c r="A2415" s="4">
        <v>2009</v>
      </c>
      <c r="B2415" s="5" t="s">
        <v>84</v>
      </c>
      <c r="C2415" s="5" t="s">
        <v>92</v>
      </c>
      <c r="D2415" s="5" t="s">
        <v>15</v>
      </c>
      <c r="E2415" s="5">
        <v>43640</v>
      </c>
      <c r="F2415" s="6">
        <v>2478.69</v>
      </c>
    </row>
    <row r="2416" spans="1:6">
      <c r="A2416" s="4">
        <v>2009</v>
      </c>
      <c r="B2416" s="5" t="s">
        <v>84</v>
      </c>
      <c r="C2416" s="5" t="s">
        <v>92</v>
      </c>
      <c r="D2416" s="5" t="s">
        <v>16</v>
      </c>
      <c r="E2416" s="5">
        <v>10700</v>
      </c>
      <c r="F2416" s="6">
        <v>2752.34</v>
      </c>
    </row>
    <row r="2417" spans="1:6">
      <c r="A2417" s="4">
        <v>2009</v>
      </c>
      <c r="B2417" s="5" t="s">
        <v>84</v>
      </c>
      <c r="C2417" s="5" t="s">
        <v>92</v>
      </c>
      <c r="D2417" s="5" t="s">
        <v>17</v>
      </c>
      <c r="E2417" s="5">
        <v>7840</v>
      </c>
      <c r="F2417" s="6">
        <v>505.1</v>
      </c>
    </row>
    <row r="2418" spans="1:6">
      <c r="A2418" s="4">
        <v>2009</v>
      </c>
      <c r="B2418" s="5" t="s">
        <v>84</v>
      </c>
      <c r="C2418" s="5" t="s">
        <v>92</v>
      </c>
      <c r="D2418" s="5" t="s">
        <v>18</v>
      </c>
      <c r="E2418" s="5">
        <v>1030</v>
      </c>
      <c r="F2418" s="6">
        <v>233.01</v>
      </c>
    </row>
    <row r="2419" spans="1:6">
      <c r="A2419" s="4">
        <v>2010</v>
      </c>
      <c r="B2419" s="5" t="s">
        <v>84</v>
      </c>
      <c r="C2419" s="5" t="s">
        <v>92</v>
      </c>
      <c r="D2419" s="5" t="s">
        <v>15</v>
      </c>
      <c r="E2419" s="5">
        <v>44060</v>
      </c>
      <c r="F2419" s="6">
        <v>2620.9699999999998</v>
      </c>
    </row>
    <row r="2420" spans="1:6">
      <c r="A2420" s="4">
        <v>2010</v>
      </c>
      <c r="B2420" s="5" t="s">
        <v>84</v>
      </c>
      <c r="C2420" s="5" t="s">
        <v>92</v>
      </c>
      <c r="D2420" s="5" t="s">
        <v>16</v>
      </c>
      <c r="E2420" s="5">
        <v>15590</v>
      </c>
      <c r="F2420" s="6">
        <v>3288.65</v>
      </c>
    </row>
    <row r="2421" spans="1:6">
      <c r="A2421" s="4">
        <v>2010</v>
      </c>
      <c r="B2421" s="5" t="s">
        <v>84</v>
      </c>
      <c r="C2421" s="5" t="s">
        <v>92</v>
      </c>
      <c r="D2421" s="5" t="s">
        <v>17</v>
      </c>
      <c r="E2421" s="5">
        <v>7780</v>
      </c>
      <c r="F2421" s="6">
        <v>744.22</v>
      </c>
    </row>
    <row r="2422" spans="1:6">
      <c r="A2422" s="4">
        <v>2010</v>
      </c>
      <c r="B2422" s="5" t="s">
        <v>84</v>
      </c>
      <c r="C2422" s="5" t="s">
        <v>92</v>
      </c>
      <c r="D2422" s="5" t="s">
        <v>18</v>
      </c>
      <c r="E2422" s="5">
        <v>880</v>
      </c>
      <c r="F2422" s="6">
        <v>375</v>
      </c>
    </row>
    <row r="2423" spans="1:6">
      <c r="A2423" s="4">
        <v>2011</v>
      </c>
      <c r="B2423" s="5" t="s">
        <v>84</v>
      </c>
      <c r="C2423" s="5" t="s">
        <v>92</v>
      </c>
      <c r="D2423" s="5" t="s">
        <v>15</v>
      </c>
      <c r="E2423" s="5">
        <v>45380</v>
      </c>
      <c r="F2423" s="6">
        <v>2572.94</v>
      </c>
    </row>
    <row r="2424" spans="1:6">
      <c r="A2424" s="4">
        <v>2011</v>
      </c>
      <c r="B2424" s="5" t="s">
        <v>84</v>
      </c>
      <c r="C2424" s="5" t="s">
        <v>92</v>
      </c>
      <c r="D2424" s="5" t="s">
        <v>16</v>
      </c>
      <c r="E2424" s="5">
        <v>25060</v>
      </c>
      <c r="F2424" s="6">
        <v>2513.9699999999998</v>
      </c>
    </row>
    <row r="2425" spans="1:6">
      <c r="A2425" s="4">
        <v>2011</v>
      </c>
      <c r="B2425" s="5" t="s">
        <v>84</v>
      </c>
      <c r="C2425" s="5" t="s">
        <v>92</v>
      </c>
      <c r="D2425" s="5" t="s">
        <v>17</v>
      </c>
      <c r="E2425" s="5">
        <v>6940</v>
      </c>
      <c r="F2425" s="6">
        <v>597.98</v>
      </c>
    </row>
    <row r="2426" spans="1:6">
      <c r="A2426" s="4">
        <v>2011</v>
      </c>
      <c r="B2426" s="5" t="s">
        <v>84</v>
      </c>
      <c r="C2426" s="5" t="s">
        <v>92</v>
      </c>
      <c r="D2426" s="5" t="s">
        <v>18</v>
      </c>
      <c r="E2426" s="5">
        <v>1030</v>
      </c>
      <c r="F2426" s="6">
        <v>194.17</v>
      </c>
    </row>
    <row r="2427" spans="1:6">
      <c r="A2427" s="4">
        <v>2012</v>
      </c>
      <c r="B2427" s="5" t="s">
        <v>84</v>
      </c>
      <c r="C2427" s="5" t="s">
        <v>92</v>
      </c>
      <c r="D2427" s="5" t="s">
        <v>15</v>
      </c>
      <c r="E2427" s="5">
        <v>37990</v>
      </c>
      <c r="F2427" s="6">
        <v>2302.4499999999998</v>
      </c>
    </row>
    <row r="2428" spans="1:6">
      <c r="A2428" s="4">
        <v>2012</v>
      </c>
      <c r="B2428" s="5" t="s">
        <v>84</v>
      </c>
      <c r="C2428" s="5" t="s">
        <v>92</v>
      </c>
      <c r="D2428" s="5" t="s">
        <v>16</v>
      </c>
      <c r="E2428" s="5">
        <v>17390</v>
      </c>
      <c r="F2428" s="6">
        <v>2077.63</v>
      </c>
    </row>
    <row r="2429" spans="1:6">
      <c r="A2429" s="4">
        <v>2012</v>
      </c>
      <c r="B2429" s="5" t="s">
        <v>84</v>
      </c>
      <c r="C2429" s="5" t="s">
        <v>92</v>
      </c>
      <c r="D2429" s="5" t="s">
        <v>17</v>
      </c>
      <c r="E2429" s="5">
        <v>8310</v>
      </c>
      <c r="F2429" s="6">
        <v>624.54999999999995</v>
      </c>
    </row>
    <row r="2430" spans="1:6">
      <c r="A2430" s="4">
        <v>2012</v>
      </c>
      <c r="B2430" s="5" t="s">
        <v>84</v>
      </c>
      <c r="C2430" s="5" t="s">
        <v>92</v>
      </c>
      <c r="D2430" s="5" t="s">
        <v>18</v>
      </c>
      <c r="E2430" s="5">
        <v>1160</v>
      </c>
      <c r="F2430" s="6">
        <v>146.55000000000001</v>
      </c>
    </row>
    <row r="2431" spans="1:6">
      <c r="A2431" s="4">
        <v>2013</v>
      </c>
      <c r="B2431" s="5" t="s">
        <v>84</v>
      </c>
      <c r="C2431" s="5" t="s">
        <v>92</v>
      </c>
      <c r="D2431" s="5" t="s">
        <v>15</v>
      </c>
      <c r="E2431" s="5">
        <v>41050</v>
      </c>
      <c r="F2431" s="6">
        <v>2730.82</v>
      </c>
    </row>
    <row r="2432" spans="1:6">
      <c r="A2432" s="4">
        <v>2013</v>
      </c>
      <c r="B2432" s="5" t="s">
        <v>84</v>
      </c>
      <c r="C2432" s="5" t="s">
        <v>92</v>
      </c>
      <c r="D2432" s="5" t="s">
        <v>16</v>
      </c>
      <c r="E2432" s="5">
        <v>28080</v>
      </c>
      <c r="F2432" s="6">
        <v>2591.17</v>
      </c>
    </row>
    <row r="2433" spans="1:6">
      <c r="A2433" s="4">
        <v>2013</v>
      </c>
      <c r="B2433" s="5" t="s">
        <v>84</v>
      </c>
      <c r="C2433" s="5" t="s">
        <v>92</v>
      </c>
      <c r="D2433" s="5" t="s">
        <v>17</v>
      </c>
      <c r="E2433" s="5">
        <v>8280</v>
      </c>
      <c r="F2433" s="6">
        <v>780.19</v>
      </c>
    </row>
    <row r="2434" spans="1:6">
      <c r="A2434" s="4">
        <v>2013</v>
      </c>
      <c r="B2434" s="5" t="s">
        <v>84</v>
      </c>
      <c r="C2434" s="5" t="s">
        <v>92</v>
      </c>
      <c r="D2434" s="5" t="s">
        <v>18</v>
      </c>
      <c r="E2434" s="5">
        <v>1300</v>
      </c>
      <c r="F2434" s="6">
        <v>192.31</v>
      </c>
    </row>
    <row r="2435" spans="1:6">
      <c r="A2435" s="4">
        <v>2014</v>
      </c>
      <c r="B2435" s="5" t="s">
        <v>84</v>
      </c>
      <c r="C2435" s="5" t="s">
        <v>92</v>
      </c>
      <c r="D2435" s="5" t="s">
        <v>15</v>
      </c>
      <c r="E2435" s="5">
        <v>40340</v>
      </c>
      <c r="F2435" s="6">
        <v>2610.31</v>
      </c>
    </row>
    <row r="2436" spans="1:6">
      <c r="A2436" s="4">
        <v>2014</v>
      </c>
      <c r="B2436" s="5" t="s">
        <v>84</v>
      </c>
      <c r="C2436" s="5" t="s">
        <v>92</v>
      </c>
      <c r="D2436" s="5" t="s">
        <v>16</v>
      </c>
      <c r="E2436" s="5">
        <v>23590</v>
      </c>
      <c r="F2436" s="6">
        <v>2577.36</v>
      </c>
    </row>
    <row r="2437" spans="1:6">
      <c r="A2437" s="4">
        <v>2014</v>
      </c>
      <c r="B2437" s="5" t="s">
        <v>84</v>
      </c>
      <c r="C2437" s="5" t="s">
        <v>92</v>
      </c>
      <c r="D2437" s="5" t="s">
        <v>17</v>
      </c>
      <c r="E2437" s="5">
        <v>9300</v>
      </c>
      <c r="F2437" s="6">
        <v>918.28</v>
      </c>
    </row>
    <row r="2438" spans="1:6">
      <c r="A2438" s="4">
        <v>2014</v>
      </c>
      <c r="B2438" s="5" t="s">
        <v>84</v>
      </c>
      <c r="C2438" s="5" t="s">
        <v>92</v>
      </c>
      <c r="D2438" s="5" t="s">
        <v>18</v>
      </c>
      <c r="E2438" s="5">
        <v>1840</v>
      </c>
      <c r="F2438" s="6">
        <v>293.48</v>
      </c>
    </row>
    <row r="2439" spans="1:6">
      <c r="A2439" s="4">
        <v>2015</v>
      </c>
      <c r="B2439" s="5" t="s">
        <v>84</v>
      </c>
      <c r="C2439" s="5" t="s">
        <v>92</v>
      </c>
      <c r="D2439" s="5" t="s">
        <v>15</v>
      </c>
      <c r="E2439" s="5">
        <v>33040</v>
      </c>
      <c r="F2439" s="6">
        <v>2673.12</v>
      </c>
    </row>
    <row r="2440" spans="1:6">
      <c r="A2440" s="4">
        <v>2015</v>
      </c>
      <c r="B2440" s="5" t="s">
        <v>84</v>
      </c>
      <c r="C2440" s="5" t="s">
        <v>92</v>
      </c>
      <c r="D2440" s="5" t="s">
        <v>16</v>
      </c>
      <c r="E2440" s="5">
        <v>25830</v>
      </c>
      <c r="F2440" s="6">
        <v>2387.5300000000002</v>
      </c>
    </row>
    <row r="2441" spans="1:6">
      <c r="A2441" s="4">
        <v>2015</v>
      </c>
      <c r="B2441" s="5" t="s">
        <v>84</v>
      </c>
      <c r="C2441" s="5" t="s">
        <v>92</v>
      </c>
      <c r="D2441" s="5" t="s">
        <v>17</v>
      </c>
      <c r="E2441" s="5">
        <v>13250</v>
      </c>
      <c r="F2441" s="6">
        <v>1206.79</v>
      </c>
    </row>
    <row r="2442" spans="1:6">
      <c r="A2442" s="4">
        <v>2015</v>
      </c>
      <c r="B2442" s="5" t="s">
        <v>84</v>
      </c>
      <c r="C2442" s="5" t="s">
        <v>92</v>
      </c>
      <c r="D2442" s="5" t="s">
        <v>18</v>
      </c>
      <c r="E2442" s="5">
        <v>1360</v>
      </c>
      <c r="F2442" s="6">
        <v>250</v>
      </c>
    </row>
    <row r="2443" spans="1:6">
      <c r="A2443" s="4">
        <v>2016</v>
      </c>
      <c r="B2443" s="5" t="s">
        <v>84</v>
      </c>
      <c r="C2443" s="5" t="s">
        <v>92</v>
      </c>
      <c r="D2443" s="5" t="s">
        <v>15</v>
      </c>
      <c r="E2443" s="5">
        <v>29930</v>
      </c>
      <c r="F2443" s="6">
        <v>2400.3200000000002</v>
      </c>
    </row>
    <row r="2444" spans="1:6">
      <c r="A2444" s="4">
        <v>2016</v>
      </c>
      <c r="B2444" s="5" t="s">
        <v>84</v>
      </c>
      <c r="C2444" s="5" t="s">
        <v>92</v>
      </c>
      <c r="D2444" s="5" t="s">
        <v>16</v>
      </c>
      <c r="E2444" s="5">
        <v>28470</v>
      </c>
      <c r="F2444" s="6">
        <v>3521.66</v>
      </c>
    </row>
    <row r="2445" spans="1:6">
      <c r="A2445" s="4">
        <v>2016</v>
      </c>
      <c r="B2445" s="5" t="s">
        <v>84</v>
      </c>
      <c r="C2445" s="5" t="s">
        <v>92</v>
      </c>
      <c r="D2445" s="5" t="s">
        <v>17</v>
      </c>
      <c r="E2445" s="5">
        <v>3970</v>
      </c>
      <c r="F2445" s="6">
        <v>252.77</v>
      </c>
    </row>
    <row r="2446" spans="1:6">
      <c r="A2446" s="4">
        <v>2016</v>
      </c>
      <c r="B2446" s="5" t="s">
        <v>84</v>
      </c>
      <c r="C2446" s="5" t="s">
        <v>92</v>
      </c>
      <c r="D2446" s="5" t="s">
        <v>18</v>
      </c>
      <c r="E2446" s="5">
        <v>1570</v>
      </c>
      <c r="F2446" s="6">
        <v>115.68</v>
      </c>
    </row>
    <row r="2447" spans="1:6">
      <c r="A2447" s="4">
        <v>2017</v>
      </c>
      <c r="B2447" s="5" t="s">
        <v>84</v>
      </c>
      <c r="C2447" s="5" t="s">
        <v>92</v>
      </c>
      <c r="D2447" s="5" t="s">
        <v>15</v>
      </c>
      <c r="E2447" s="5">
        <v>26900</v>
      </c>
      <c r="F2447" s="6">
        <v>2402.86</v>
      </c>
    </row>
    <row r="2448" spans="1:6">
      <c r="A2448" s="4">
        <v>2017</v>
      </c>
      <c r="B2448" s="5" t="s">
        <v>84</v>
      </c>
      <c r="C2448" s="5" t="s">
        <v>92</v>
      </c>
      <c r="D2448" s="5" t="s">
        <v>16</v>
      </c>
      <c r="E2448" s="5">
        <v>15290</v>
      </c>
      <c r="F2448" s="6">
        <v>2957.35</v>
      </c>
    </row>
    <row r="2449" spans="1:6">
      <c r="A2449" s="4">
        <v>2017</v>
      </c>
      <c r="B2449" s="5" t="s">
        <v>84</v>
      </c>
      <c r="C2449" s="5" t="s">
        <v>92</v>
      </c>
      <c r="D2449" s="5" t="s">
        <v>17</v>
      </c>
      <c r="E2449" s="5">
        <v>11270</v>
      </c>
      <c r="F2449" s="6">
        <v>723.88</v>
      </c>
    </row>
    <row r="2450" spans="1:6">
      <c r="A2450" s="4">
        <v>2017</v>
      </c>
      <c r="B2450" s="5" t="s">
        <v>84</v>
      </c>
      <c r="C2450" s="5" t="s">
        <v>92</v>
      </c>
      <c r="D2450" s="5" t="s">
        <v>18</v>
      </c>
      <c r="E2450" s="5">
        <v>1880</v>
      </c>
      <c r="F2450" s="6">
        <v>372.14</v>
      </c>
    </row>
    <row r="2451" spans="1:6">
      <c r="A2451" s="4">
        <v>2008</v>
      </c>
      <c r="B2451" s="5" t="s">
        <v>84</v>
      </c>
      <c r="C2451" s="5" t="s">
        <v>93</v>
      </c>
      <c r="D2451" s="5" t="s">
        <v>15</v>
      </c>
      <c r="E2451" s="5">
        <v>138880</v>
      </c>
      <c r="F2451" s="6">
        <v>3349.8</v>
      </c>
    </row>
    <row r="2452" spans="1:6">
      <c r="A2452" s="4">
        <v>2008</v>
      </c>
      <c r="B2452" s="5" t="s">
        <v>84</v>
      </c>
      <c r="C2452" s="5" t="s">
        <v>93</v>
      </c>
      <c r="D2452" s="5" t="s">
        <v>16</v>
      </c>
      <c r="E2452" s="5">
        <v>240110</v>
      </c>
      <c r="F2452" s="6">
        <v>2169.42</v>
      </c>
    </row>
    <row r="2453" spans="1:6">
      <c r="A2453" s="4">
        <v>2008</v>
      </c>
      <c r="B2453" s="5" t="s">
        <v>84</v>
      </c>
      <c r="C2453" s="5" t="s">
        <v>93</v>
      </c>
      <c r="D2453" s="5" t="s">
        <v>17</v>
      </c>
      <c r="E2453" s="5">
        <v>13140</v>
      </c>
      <c r="F2453" s="6">
        <v>359.21</v>
      </c>
    </row>
    <row r="2454" spans="1:6">
      <c r="A2454" s="4">
        <v>2008</v>
      </c>
      <c r="B2454" s="5" t="s">
        <v>84</v>
      </c>
      <c r="C2454" s="5" t="s">
        <v>93</v>
      </c>
      <c r="D2454" s="5" t="s">
        <v>18</v>
      </c>
      <c r="E2454" s="5">
        <v>12420</v>
      </c>
      <c r="F2454" s="6">
        <v>354.27</v>
      </c>
    </row>
    <row r="2455" spans="1:6">
      <c r="A2455" s="4">
        <v>2009</v>
      </c>
      <c r="B2455" s="5" t="s">
        <v>84</v>
      </c>
      <c r="C2455" s="5" t="s">
        <v>93</v>
      </c>
      <c r="D2455" s="5" t="s">
        <v>15</v>
      </c>
      <c r="E2455" s="5">
        <v>148530</v>
      </c>
      <c r="F2455" s="6">
        <v>3308.69</v>
      </c>
    </row>
    <row r="2456" spans="1:6">
      <c r="A2456" s="4">
        <v>2009</v>
      </c>
      <c r="B2456" s="5" t="s">
        <v>84</v>
      </c>
      <c r="C2456" s="5" t="s">
        <v>93</v>
      </c>
      <c r="D2456" s="5" t="s">
        <v>16</v>
      </c>
      <c r="E2456" s="5">
        <v>258610</v>
      </c>
      <c r="F2456" s="6">
        <v>2552.7600000000002</v>
      </c>
    </row>
    <row r="2457" spans="1:6">
      <c r="A2457" s="4">
        <v>2009</v>
      </c>
      <c r="B2457" s="5" t="s">
        <v>84</v>
      </c>
      <c r="C2457" s="5" t="s">
        <v>93</v>
      </c>
      <c r="D2457" s="5" t="s">
        <v>17</v>
      </c>
      <c r="E2457" s="5">
        <v>23930</v>
      </c>
      <c r="F2457" s="6">
        <v>411.2</v>
      </c>
    </row>
    <row r="2458" spans="1:6">
      <c r="A2458" s="4">
        <v>2009</v>
      </c>
      <c r="B2458" s="5" t="s">
        <v>84</v>
      </c>
      <c r="C2458" s="5" t="s">
        <v>93</v>
      </c>
      <c r="D2458" s="5" t="s">
        <v>18</v>
      </c>
      <c r="E2458" s="5">
        <v>27350</v>
      </c>
      <c r="F2458" s="6">
        <v>267.27999999999997</v>
      </c>
    </row>
    <row r="2459" spans="1:6">
      <c r="A2459" s="4">
        <v>2010</v>
      </c>
      <c r="B2459" s="5" t="s">
        <v>84</v>
      </c>
      <c r="C2459" s="5" t="s">
        <v>93</v>
      </c>
      <c r="D2459" s="5" t="s">
        <v>15</v>
      </c>
      <c r="E2459" s="5">
        <v>156470</v>
      </c>
      <c r="F2459" s="6">
        <v>3400.08</v>
      </c>
    </row>
    <row r="2460" spans="1:6">
      <c r="A2460" s="4">
        <v>2010</v>
      </c>
      <c r="B2460" s="5" t="s">
        <v>84</v>
      </c>
      <c r="C2460" s="5" t="s">
        <v>93</v>
      </c>
      <c r="D2460" s="5" t="s">
        <v>16</v>
      </c>
      <c r="E2460" s="5">
        <v>283540</v>
      </c>
      <c r="F2460" s="6">
        <v>3623.9</v>
      </c>
    </row>
    <row r="2461" spans="1:6">
      <c r="A2461" s="4">
        <v>2010</v>
      </c>
      <c r="B2461" s="5" t="s">
        <v>84</v>
      </c>
      <c r="C2461" s="5" t="s">
        <v>93</v>
      </c>
      <c r="D2461" s="5" t="s">
        <v>17</v>
      </c>
      <c r="E2461" s="5">
        <v>22900</v>
      </c>
      <c r="F2461" s="6">
        <v>623.58000000000004</v>
      </c>
    </row>
    <row r="2462" spans="1:6">
      <c r="A2462" s="4">
        <v>2010</v>
      </c>
      <c r="B2462" s="5" t="s">
        <v>84</v>
      </c>
      <c r="C2462" s="5" t="s">
        <v>93</v>
      </c>
      <c r="D2462" s="5" t="s">
        <v>18</v>
      </c>
      <c r="E2462" s="5">
        <v>40000</v>
      </c>
      <c r="F2462" s="6">
        <v>304.5</v>
      </c>
    </row>
    <row r="2463" spans="1:6">
      <c r="A2463" s="4">
        <v>2011</v>
      </c>
      <c r="B2463" s="5" t="s">
        <v>84</v>
      </c>
      <c r="C2463" s="5" t="s">
        <v>93</v>
      </c>
      <c r="D2463" s="5" t="s">
        <v>15</v>
      </c>
      <c r="E2463" s="5">
        <v>151320</v>
      </c>
      <c r="F2463" s="6">
        <v>3416.34</v>
      </c>
    </row>
    <row r="2464" spans="1:6">
      <c r="A2464" s="4">
        <v>2011</v>
      </c>
      <c r="B2464" s="5" t="s">
        <v>84</v>
      </c>
      <c r="C2464" s="5" t="s">
        <v>93</v>
      </c>
      <c r="D2464" s="5" t="s">
        <v>16</v>
      </c>
      <c r="E2464" s="5">
        <v>280880</v>
      </c>
      <c r="F2464" s="6">
        <v>2879.02</v>
      </c>
    </row>
    <row r="2465" spans="1:6">
      <c r="A2465" s="4">
        <v>2011</v>
      </c>
      <c r="B2465" s="5" t="s">
        <v>84</v>
      </c>
      <c r="C2465" s="5" t="s">
        <v>93</v>
      </c>
      <c r="D2465" s="5" t="s">
        <v>17</v>
      </c>
      <c r="E2465" s="5">
        <v>31240</v>
      </c>
      <c r="F2465" s="6">
        <v>329.39</v>
      </c>
    </row>
    <row r="2466" spans="1:6">
      <c r="A2466" s="4">
        <v>2011</v>
      </c>
      <c r="B2466" s="5" t="s">
        <v>84</v>
      </c>
      <c r="C2466" s="5" t="s">
        <v>93</v>
      </c>
      <c r="D2466" s="5" t="s">
        <v>18</v>
      </c>
      <c r="E2466" s="5">
        <v>43760</v>
      </c>
      <c r="F2466" s="6">
        <v>386.88</v>
      </c>
    </row>
    <row r="2467" spans="1:6">
      <c r="A2467" s="4">
        <v>2012</v>
      </c>
      <c r="B2467" s="5" t="s">
        <v>84</v>
      </c>
      <c r="C2467" s="5" t="s">
        <v>93</v>
      </c>
      <c r="D2467" s="5" t="s">
        <v>15</v>
      </c>
      <c r="E2467" s="5">
        <v>120430</v>
      </c>
      <c r="F2467" s="6">
        <v>3283.07</v>
      </c>
    </row>
    <row r="2468" spans="1:6">
      <c r="A2468" s="4">
        <v>2012</v>
      </c>
      <c r="B2468" s="5" t="s">
        <v>84</v>
      </c>
      <c r="C2468" s="5" t="s">
        <v>93</v>
      </c>
      <c r="D2468" s="5" t="s">
        <v>16</v>
      </c>
      <c r="E2468" s="5">
        <v>286040</v>
      </c>
      <c r="F2468" s="6">
        <v>2593.73</v>
      </c>
    </row>
    <row r="2469" spans="1:6">
      <c r="A2469" s="4">
        <v>2012</v>
      </c>
      <c r="B2469" s="5" t="s">
        <v>84</v>
      </c>
      <c r="C2469" s="5" t="s">
        <v>93</v>
      </c>
      <c r="D2469" s="5" t="s">
        <v>17</v>
      </c>
      <c r="E2469" s="5">
        <v>24530</v>
      </c>
      <c r="F2469" s="6">
        <v>470.85</v>
      </c>
    </row>
    <row r="2470" spans="1:6">
      <c r="A2470" s="4">
        <v>2012</v>
      </c>
      <c r="B2470" s="5" t="s">
        <v>84</v>
      </c>
      <c r="C2470" s="5" t="s">
        <v>93</v>
      </c>
      <c r="D2470" s="5" t="s">
        <v>18</v>
      </c>
      <c r="E2470" s="5">
        <v>34850</v>
      </c>
      <c r="F2470" s="6">
        <v>285.8</v>
      </c>
    </row>
    <row r="2471" spans="1:6">
      <c r="A2471" s="4">
        <v>2013</v>
      </c>
      <c r="B2471" s="5" t="s">
        <v>84</v>
      </c>
      <c r="C2471" s="5" t="s">
        <v>93</v>
      </c>
      <c r="D2471" s="5" t="s">
        <v>15</v>
      </c>
      <c r="E2471" s="5">
        <v>129790</v>
      </c>
      <c r="F2471" s="6">
        <v>3515.91</v>
      </c>
    </row>
    <row r="2472" spans="1:6">
      <c r="A2472" s="4">
        <v>2013</v>
      </c>
      <c r="B2472" s="5" t="s">
        <v>84</v>
      </c>
      <c r="C2472" s="5" t="s">
        <v>93</v>
      </c>
      <c r="D2472" s="5" t="s">
        <v>16</v>
      </c>
      <c r="E2472" s="5">
        <v>287500</v>
      </c>
      <c r="F2472" s="6">
        <v>3111.9</v>
      </c>
    </row>
    <row r="2473" spans="1:6">
      <c r="A2473" s="4">
        <v>2013</v>
      </c>
      <c r="B2473" s="5" t="s">
        <v>84</v>
      </c>
      <c r="C2473" s="5" t="s">
        <v>93</v>
      </c>
      <c r="D2473" s="5" t="s">
        <v>17</v>
      </c>
      <c r="E2473" s="5">
        <v>24840</v>
      </c>
      <c r="F2473" s="6">
        <v>484.7</v>
      </c>
    </row>
    <row r="2474" spans="1:6">
      <c r="A2474" s="4">
        <v>2013</v>
      </c>
      <c r="B2474" s="5" t="s">
        <v>84</v>
      </c>
      <c r="C2474" s="5" t="s">
        <v>93</v>
      </c>
      <c r="D2474" s="5" t="s">
        <v>18</v>
      </c>
      <c r="E2474" s="5">
        <v>41550</v>
      </c>
      <c r="F2474" s="6">
        <v>273.64999999999998</v>
      </c>
    </row>
    <row r="2475" spans="1:6">
      <c r="A2475" s="4">
        <v>2014</v>
      </c>
      <c r="B2475" s="5" t="s">
        <v>84</v>
      </c>
      <c r="C2475" s="5" t="s">
        <v>93</v>
      </c>
      <c r="D2475" s="5" t="s">
        <v>15</v>
      </c>
      <c r="E2475" s="5">
        <v>138710</v>
      </c>
      <c r="F2475" s="6">
        <v>3634.63</v>
      </c>
    </row>
    <row r="2476" spans="1:6">
      <c r="A2476" s="4">
        <v>2014</v>
      </c>
      <c r="B2476" s="5" t="s">
        <v>84</v>
      </c>
      <c r="C2476" s="5" t="s">
        <v>93</v>
      </c>
      <c r="D2476" s="5" t="s">
        <v>16</v>
      </c>
      <c r="E2476" s="5">
        <v>273460</v>
      </c>
      <c r="F2476" s="6">
        <v>3091.17</v>
      </c>
    </row>
    <row r="2477" spans="1:6">
      <c r="A2477" s="4">
        <v>2014</v>
      </c>
      <c r="B2477" s="5" t="s">
        <v>84</v>
      </c>
      <c r="C2477" s="5" t="s">
        <v>93</v>
      </c>
      <c r="D2477" s="5" t="s">
        <v>17</v>
      </c>
      <c r="E2477" s="5">
        <v>34800</v>
      </c>
      <c r="F2477" s="6">
        <v>669.25</v>
      </c>
    </row>
    <row r="2478" spans="1:6">
      <c r="A2478" s="4">
        <v>2014</v>
      </c>
      <c r="B2478" s="5" t="s">
        <v>84</v>
      </c>
      <c r="C2478" s="5" t="s">
        <v>93</v>
      </c>
      <c r="D2478" s="5" t="s">
        <v>18</v>
      </c>
      <c r="E2478" s="5">
        <v>49250</v>
      </c>
      <c r="F2478" s="6">
        <v>286.89999999999998</v>
      </c>
    </row>
    <row r="2479" spans="1:6">
      <c r="A2479" s="4">
        <v>2015</v>
      </c>
      <c r="B2479" s="5" t="s">
        <v>84</v>
      </c>
      <c r="C2479" s="5" t="s">
        <v>93</v>
      </c>
      <c r="D2479" s="5" t="s">
        <v>15</v>
      </c>
      <c r="E2479" s="5">
        <v>99560</v>
      </c>
      <c r="F2479" s="6">
        <v>3732.02</v>
      </c>
    </row>
    <row r="2480" spans="1:6">
      <c r="A2480" s="4">
        <v>2015</v>
      </c>
      <c r="B2480" s="5" t="s">
        <v>84</v>
      </c>
      <c r="C2480" s="5" t="s">
        <v>93</v>
      </c>
      <c r="D2480" s="5" t="s">
        <v>16</v>
      </c>
      <c r="E2480" s="5">
        <v>265590</v>
      </c>
      <c r="F2480" s="6">
        <v>3011.48</v>
      </c>
    </row>
    <row r="2481" spans="1:6">
      <c r="A2481" s="4">
        <v>2015</v>
      </c>
      <c r="B2481" s="5" t="s">
        <v>84</v>
      </c>
      <c r="C2481" s="5" t="s">
        <v>93</v>
      </c>
      <c r="D2481" s="5" t="s">
        <v>17</v>
      </c>
      <c r="E2481" s="5">
        <v>41610</v>
      </c>
      <c r="F2481" s="6">
        <v>629.41999999999996</v>
      </c>
    </row>
    <row r="2482" spans="1:6">
      <c r="A2482" s="4">
        <v>2015</v>
      </c>
      <c r="B2482" s="5" t="s">
        <v>84</v>
      </c>
      <c r="C2482" s="5" t="s">
        <v>93</v>
      </c>
      <c r="D2482" s="5" t="s">
        <v>18</v>
      </c>
      <c r="E2482" s="5">
        <v>32450</v>
      </c>
      <c r="F2482" s="6">
        <v>331.9</v>
      </c>
    </row>
    <row r="2483" spans="1:6">
      <c r="A2483" s="4">
        <v>2016</v>
      </c>
      <c r="B2483" s="5" t="s">
        <v>84</v>
      </c>
      <c r="C2483" s="5" t="s">
        <v>93</v>
      </c>
      <c r="D2483" s="5" t="s">
        <v>15</v>
      </c>
      <c r="E2483" s="5">
        <v>78720</v>
      </c>
      <c r="F2483" s="6">
        <v>3204.37</v>
      </c>
    </row>
    <row r="2484" spans="1:6">
      <c r="A2484" s="4">
        <v>2016</v>
      </c>
      <c r="B2484" s="5" t="s">
        <v>84</v>
      </c>
      <c r="C2484" s="5" t="s">
        <v>93</v>
      </c>
      <c r="D2484" s="5" t="s">
        <v>16</v>
      </c>
      <c r="E2484" s="5">
        <v>292830</v>
      </c>
      <c r="F2484" s="6">
        <v>1678.73</v>
      </c>
    </row>
    <row r="2485" spans="1:6">
      <c r="A2485" s="4">
        <v>2016</v>
      </c>
      <c r="B2485" s="5" t="s">
        <v>84</v>
      </c>
      <c r="C2485" s="5" t="s">
        <v>93</v>
      </c>
      <c r="D2485" s="5" t="s">
        <v>17</v>
      </c>
      <c r="E2485" s="5">
        <v>6020</v>
      </c>
      <c r="F2485" s="6">
        <v>113.21</v>
      </c>
    </row>
    <row r="2486" spans="1:6">
      <c r="A2486" s="4">
        <v>2016</v>
      </c>
      <c r="B2486" s="5" t="s">
        <v>84</v>
      </c>
      <c r="C2486" s="5" t="s">
        <v>93</v>
      </c>
      <c r="D2486" s="5" t="s">
        <v>18</v>
      </c>
      <c r="E2486" s="5">
        <v>17940</v>
      </c>
      <c r="F2486" s="6">
        <v>187.14</v>
      </c>
    </row>
    <row r="2487" spans="1:6">
      <c r="A2487" s="4">
        <v>2017</v>
      </c>
      <c r="B2487" s="5" t="s">
        <v>84</v>
      </c>
      <c r="C2487" s="5" t="s">
        <v>93</v>
      </c>
      <c r="D2487" s="5" t="s">
        <v>15</v>
      </c>
      <c r="E2487" s="5">
        <v>65990</v>
      </c>
      <c r="F2487" s="6">
        <v>3762.79</v>
      </c>
    </row>
    <row r="2488" spans="1:6">
      <c r="A2488" s="4">
        <v>2017</v>
      </c>
      <c r="B2488" s="5" t="s">
        <v>84</v>
      </c>
      <c r="C2488" s="5" t="s">
        <v>93</v>
      </c>
      <c r="D2488" s="5" t="s">
        <v>16</v>
      </c>
      <c r="E2488" s="5">
        <v>270300</v>
      </c>
      <c r="F2488" s="6">
        <v>4256.05</v>
      </c>
    </row>
    <row r="2489" spans="1:6">
      <c r="A2489" s="4">
        <v>2017</v>
      </c>
      <c r="B2489" s="5" t="s">
        <v>84</v>
      </c>
      <c r="C2489" s="5" t="s">
        <v>93</v>
      </c>
      <c r="D2489" s="5" t="s">
        <v>17</v>
      </c>
      <c r="E2489" s="5">
        <v>38170</v>
      </c>
      <c r="F2489" s="6">
        <v>710.75</v>
      </c>
    </row>
    <row r="2490" spans="1:6">
      <c r="A2490" s="4">
        <v>2017</v>
      </c>
      <c r="B2490" s="5" t="s">
        <v>84</v>
      </c>
      <c r="C2490" s="5" t="s">
        <v>93</v>
      </c>
      <c r="D2490" s="5" t="s">
        <v>18</v>
      </c>
      <c r="E2490" s="5">
        <v>15080</v>
      </c>
      <c r="F2490" s="6">
        <v>315.67</v>
      </c>
    </row>
    <row r="2491" spans="1:6">
      <c r="A2491" s="4">
        <v>2008</v>
      </c>
      <c r="B2491" s="5" t="s">
        <v>84</v>
      </c>
      <c r="C2491" s="5" t="s">
        <v>94</v>
      </c>
      <c r="D2491" s="5" t="s">
        <v>15</v>
      </c>
      <c r="E2491" s="5">
        <v>122720</v>
      </c>
      <c r="F2491" s="6">
        <v>3600.64</v>
      </c>
    </row>
    <row r="2492" spans="1:6">
      <c r="A2492" s="4">
        <v>2008</v>
      </c>
      <c r="B2492" s="5" t="s">
        <v>84</v>
      </c>
      <c r="C2492" s="5" t="s">
        <v>94</v>
      </c>
      <c r="D2492" s="5" t="s">
        <v>16</v>
      </c>
      <c r="E2492" s="5">
        <v>87460</v>
      </c>
      <c r="F2492" s="6">
        <v>2684.43</v>
      </c>
    </row>
    <row r="2493" spans="1:6">
      <c r="A2493" s="4">
        <v>2008</v>
      </c>
      <c r="B2493" s="5" t="s">
        <v>84</v>
      </c>
      <c r="C2493" s="5" t="s">
        <v>94</v>
      </c>
      <c r="D2493" s="5" t="s">
        <v>17</v>
      </c>
      <c r="E2493" s="5">
        <v>38580</v>
      </c>
      <c r="F2493" s="6">
        <v>662.52</v>
      </c>
    </row>
    <row r="2494" spans="1:6">
      <c r="A2494" s="4">
        <v>2008</v>
      </c>
      <c r="B2494" s="5" t="s">
        <v>84</v>
      </c>
      <c r="C2494" s="5" t="s">
        <v>94</v>
      </c>
      <c r="D2494" s="5" t="s">
        <v>18</v>
      </c>
      <c r="E2494" s="5">
        <v>19630</v>
      </c>
      <c r="F2494" s="6">
        <v>314.82</v>
      </c>
    </row>
    <row r="2495" spans="1:6">
      <c r="A2495" s="4">
        <v>2009</v>
      </c>
      <c r="B2495" s="5" t="s">
        <v>84</v>
      </c>
      <c r="C2495" s="5" t="s">
        <v>94</v>
      </c>
      <c r="D2495" s="5" t="s">
        <v>15</v>
      </c>
      <c r="E2495" s="5">
        <v>120410</v>
      </c>
      <c r="F2495" s="6">
        <v>3163.52</v>
      </c>
    </row>
    <row r="2496" spans="1:6">
      <c r="A2496" s="4">
        <v>2009</v>
      </c>
      <c r="B2496" s="5" t="s">
        <v>84</v>
      </c>
      <c r="C2496" s="5" t="s">
        <v>94</v>
      </c>
      <c r="D2496" s="5" t="s">
        <v>16</v>
      </c>
      <c r="E2496" s="5">
        <v>100520</v>
      </c>
      <c r="F2496" s="6">
        <v>1971.15</v>
      </c>
    </row>
    <row r="2497" spans="1:6">
      <c r="A2497" s="4">
        <v>2009</v>
      </c>
      <c r="B2497" s="5" t="s">
        <v>84</v>
      </c>
      <c r="C2497" s="5" t="s">
        <v>94</v>
      </c>
      <c r="D2497" s="5" t="s">
        <v>17</v>
      </c>
      <c r="E2497" s="5">
        <v>45710</v>
      </c>
      <c r="F2497" s="6">
        <v>555.67999999999995</v>
      </c>
    </row>
    <row r="2498" spans="1:6">
      <c r="A2498" s="4">
        <v>2009</v>
      </c>
      <c r="B2498" s="5" t="s">
        <v>84</v>
      </c>
      <c r="C2498" s="5" t="s">
        <v>94</v>
      </c>
      <c r="D2498" s="5" t="s">
        <v>18</v>
      </c>
      <c r="E2498" s="5">
        <v>25270</v>
      </c>
      <c r="F2498" s="6">
        <v>316.19</v>
      </c>
    </row>
    <row r="2499" spans="1:6">
      <c r="A2499" s="4">
        <v>2010</v>
      </c>
      <c r="B2499" s="5" t="s">
        <v>84</v>
      </c>
      <c r="C2499" s="5" t="s">
        <v>94</v>
      </c>
      <c r="D2499" s="5" t="s">
        <v>15</v>
      </c>
      <c r="E2499" s="5">
        <v>130680</v>
      </c>
      <c r="F2499" s="6">
        <v>3542.85</v>
      </c>
    </row>
    <row r="2500" spans="1:6">
      <c r="A2500" s="4">
        <v>2010</v>
      </c>
      <c r="B2500" s="5" t="s">
        <v>84</v>
      </c>
      <c r="C2500" s="5" t="s">
        <v>94</v>
      </c>
      <c r="D2500" s="5" t="s">
        <v>16</v>
      </c>
      <c r="E2500" s="5">
        <v>93490</v>
      </c>
      <c r="F2500" s="6">
        <v>3276.29</v>
      </c>
    </row>
    <row r="2501" spans="1:6">
      <c r="A2501" s="4">
        <v>2010</v>
      </c>
      <c r="B2501" s="5" t="s">
        <v>84</v>
      </c>
      <c r="C2501" s="5" t="s">
        <v>94</v>
      </c>
      <c r="D2501" s="5" t="s">
        <v>17</v>
      </c>
      <c r="E2501" s="5">
        <v>69430</v>
      </c>
      <c r="F2501" s="6">
        <v>591.82000000000005</v>
      </c>
    </row>
    <row r="2502" spans="1:6">
      <c r="A2502" s="4">
        <v>2010</v>
      </c>
      <c r="B2502" s="5" t="s">
        <v>84</v>
      </c>
      <c r="C2502" s="5" t="s">
        <v>94</v>
      </c>
      <c r="D2502" s="5" t="s">
        <v>18</v>
      </c>
      <c r="E2502" s="5">
        <v>44890</v>
      </c>
      <c r="F2502" s="6">
        <v>465.81</v>
      </c>
    </row>
    <row r="2503" spans="1:6">
      <c r="A2503" s="4">
        <v>2011</v>
      </c>
      <c r="B2503" s="5" t="s">
        <v>84</v>
      </c>
      <c r="C2503" s="5" t="s">
        <v>94</v>
      </c>
      <c r="D2503" s="5" t="s">
        <v>15</v>
      </c>
      <c r="E2503" s="5">
        <v>116170</v>
      </c>
      <c r="F2503" s="6">
        <v>3534.73</v>
      </c>
    </row>
    <row r="2504" spans="1:6">
      <c r="A2504" s="4">
        <v>2011</v>
      </c>
      <c r="B2504" s="5" t="s">
        <v>84</v>
      </c>
      <c r="C2504" s="5" t="s">
        <v>94</v>
      </c>
      <c r="D2504" s="5" t="s">
        <v>16</v>
      </c>
      <c r="E2504" s="5">
        <v>103650</v>
      </c>
      <c r="F2504" s="6">
        <v>2660.01</v>
      </c>
    </row>
    <row r="2505" spans="1:6">
      <c r="A2505" s="4">
        <v>2011</v>
      </c>
      <c r="B2505" s="5" t="s">
        <v>84</v>
      </c>
      <c r="C2505" s="5" t="s">
        <v>94</v>
      </c>
      <c r="D2505" s="5" t="s">
        <v>17</v>
      </c>
      <c r="E2505" s="5">
        <v>60230</v>
      </c>
      <c r="F2505" s="6">
        <v>515.86</v>
      </c>
    </row>
    <row r="2506" spans="1:6">
      <c r="A2506" s="4">
        <v>2011</v>
      </c>
      <c r="B2506" s="5" t="s">
        <v>84</v>
      </c>
      <c r="C2506" s="5" t="s">
        <v>94</v>
      </c>
      <c r="D2506" s="5" t="s">
        <v>18</v>
      </c>
      <c r="E2506" s="5">
        <v>42370</v>
      </c>
      <c r="F2506" s="6">
        <v>372.91</v>
      </c>
    </row>
    <row r="2507" spans="1:6">
      <c r="A2507" s="4">
        <v>2012</v>
      </c>
      <c r="B2507" s="5" t="s">
        <v>84</v>
      </c>
      <c r="C2507" s="5" t="s">
        <v>94</v>
      </c>
      <c r="D2507" s="5" t="s">
        <v>15</v>
      </c>
      <c r="E2507" s="5">
        <v>109150</v>
      </c>
      <c r="F2507" s="6">
        <v>3552.73</v>
      </c>
    </row>
    <row r="2508" spans="1:6">
      <c r="A2508" s="4">
        <v>2012</v>
      </c>
      <c r="B2508" s="5" t="s">
        <v>84</v>
      </c>
      <c r="C2508" s="5" t="s">
        <v>94</v>
      </c>
      <c r="D2508" s="5" t="s">
        <v>16</v>
      </c>
      <c r="E2508" s="5">
        <v>109120</v>
      </c>
      <c r="F2508" s="6">
        <v>2332.02</v>
      </c>
    </row>
    <row r="2509" spans="1:6">
      <c r="A2509" s="4">
        <v>2012</v>
      </c>
      <c r="B2509" s="5" t="s">
        <v>84</v>
      </c>
      <c r="C2509" s="5" t="s">
        <v>94</v>
      </c>
      <c r="D2509" s="5" t="s">
        <v>17</v>
      </c>
      <c r="E2509" s="5">
        <v>60890</v>
      </c>
      <c r="F2509" s="6">
        <v>749.88</v>
      </c>
    </row>
    <row r="2510" spans="1:6">
      <c r="A2510" s="4">
        <v>2012</v>
      </c>
      <c r="B2510" s="5" t="s">
        <v>84</v>
      </c>
      <c r="C2510" s="5" t="s">
        <v>94</v>
      </c>
      <c r="D2510" s="5" t="s">
        <v>18</v>
      </c>
      <c r="E2510" s="5">
        <v>65500</v>
      </c>
      <c r="F2510" s="6">
        <v>484.43</v>
      </c>
    </row>
    <row r="2511" spans="1:6">
      <c r="A2511" s="4">
        <v>2013</v>
      </c>
      <c r="B2511" s="5" t="s">
        <v>84</v>
      </c>
      <c r="C2511" s="5" t="s">
        <v>94</v>
      </c>
      <c r="D2511" s="5" t="s">
        <v>15</v>
      </c>
      <c r="E2511" s="5">
        <v>110550</v>
      </c>
      <c r="F2511" s="6">
        <v>3786.7</v>
      </c>
    </row>
    <row r="2512" spans="1:6">
      <c r="A2512" s="4">
        <v>2013</v>
      </c>
      <c r="B2512" s="5" t="s">
        <v>84</v>
      </c>
      <c r="C2512" s="5" t="s">
        <v>94</v>
      </c>
      <c r="D2512" s="5" t="s">
        <v>16</v>
      </c>
      <c r="E2512" s="5">
        <v>84630</v>
      </c>
      <c r="F2512" s="6">
        <v>2766.51</v>
      </c>
    </row>
    <row r="2513" spans="1:6">
      <c r="A2513" s="4">
        <v>2013</v>
      </c>
      <c r="B2513" s="5" t="s">
        <v>84</v>
      </c>
      <c r="C2513" s="5" t="s">
        <v>94</v>
      </c>
      <c r="D2513" s="5" t="s">
        <v>17</v>
      </c>
      <c r="E2513" s="5">
        <v>53820</v>
      </c>
      <c r="F2513" s="6">
        <v>858.79</v>
      </c>
    </row>
    <row r="2514" spans="1:6">
      <c r="A2514" s="4">
        <v>2013</v>
      </c>
      <c r="B2514" s="5" t="s">
        <v>84</v>
      </c>
      <c r="C2514" s="5" t="s">
        <v>94</v>
      </c>
      <c r="D2514" s="5" t="s">
        <v>18</v>
      </c>
      <c r="E2514" s="5">
        <v>74300</v>
      </c>
      <c r="F2514" s="6">
        <v>462.58</v>
      </c>
    </row>
    <row r="2515" spans="1:6">
      <c r="A2515" s="4">
        <v>2014</v>
      </c>
      <c r="B2515" s="5" t="s">
        <v>84</v>
      </c>
      <c r="C2515" s="5" t="s">
        <v>94</v>
      </c>
      <c r="D2515" s="5" t="s">
        <v>15</v>
      </c>
      <c r="E2515" s="5">
        <v>118640</v>
      </c>
      <c r="F2515" s="6">
        <v>3440.07</v>
      </c>
    </row>
    <row r="2516" spans="1:6">
      <c r="A2516" s="4">
        <v>2014</v>
      </c>
      <c r="B2516" s="5" t="s">
        <v>84</v>
      </c>
      <c r="C2516" s="5" t="s">
        <v>94</v>
      </c>
      <c r="D2516" s="5" t="s">
        <v>16</v>
      </c>
      <c r="E2516" s="5">
        <v>99850</v>
      </c>
      <c r="F2516" s="6">
        <v>2616.73</v>
      </c>
    </row>
    <row r="2517" spans="1:6">
      <c r="A2517" s="4">
        <v>2014</v>
      </c>
      <c r="B2517" s="5" t="s">
        <v>84</v>
      </c>
      <c r="C2517" s="5" t="s">
        <v>94</v>
      </c>
      <c r="D2517" s="5" t="s">
        <v>17</v>
      </c>
      <c r="E2517" s="5">
        <v>67270</v>
      </c>
      <c r="F2517" s="6">
        <v>510.48</v>
      </c>
    </row>
    <row r="2518" spans="1:6">
      <c r="A2518" s="4">
        <v>2014</v>
      </c>
      <c r="B2518" s="5" t="s">
        <v>84</v>
      </c>
      <c r="C2518" s="5" t="s">
        <v>94</v>
      </c>
      <c r="D2518" s="5" t="s">
        <v>18</v>
      </c>
      <c r="E2518" s="5">
        <v>82340</v>
      </c>
      <c r="F2518" s="6">
        <v>543.11</v>
      </c>
    </row>
    <row r="2519" spans="1:6">
      <c r="A2519" s="4">
        <v>2015</v>
      </c>
      <c r="B2519" s="5" t="s">
        <v>84</v>
      </c>
      <c r="C2519" s="5" t="s">
        <v>94</v>
      </c>
      <c r="D2519" s="5" t="s">
        <v>15</v>
      </c>
      <c r="E2519" s="5">
        <v>93670</v>
      </c>
      <c r="F2519" s="6">
        <v>3645.14</v>
      </c>
    </row>
    <row r="2520" spans="1:6">
      <c r="A2520" s="4">
        <v>2015</v>
      </c>
      <c r="B2520" s="5" t="s">
        <v>84</v>
      </c>
      <c r="C2520" s="5" t="s">
        <v>94</v>
      </c>
      <c r="D2520" s="5" t="s">
        <v>16</v>
      </c>
      <c r="E2520" s="5">
        <v>99740</v>
      </c>
      <c r="F2520" s="6">
        <v>2640.16</v>
      </c>
    </row>
    <row r="2521" spans="1:6">
      <c r="A2521" s="4">
        <v>2015</v>
      </c>
      <c r="B2521" s="5" t="s">
        <v>84</v>
      </c>
      <c r="C2521" s="5" t="s">
        <v>94</v>
      </c>
      <c r="D2521" s="5" t="s">
        <v>17</v>
      </c>
      <c r="E2521" s="5">
        <v>75360</v>
      </c>
      <c r="F2521" s="6">
        <v>645.97</v>
      </c>
    </row>
    <row r="2522" spans="1:6">
      <c r="A2522" s="4">
        <v>2015</v>
      </c>
      <c r="B2522" s="5" t="s">
        <v>84</v>
      </c>
      <c r="C2522" s="5" t="s">
        <v>94</v>
      </c>
      <c r="D2522" s="5" t="s">
        <v>18</v>
      </c>
      <c r="E2522" s="5">
        <v>68050</v>
      </c>
      <c r="F2522" s="6">
        <v>389.57</v>
      </c>
    </row>
    <row r="2523" spans="1:6">
      <c r="A2523" s="4">
        <v>2016</v>
      </c>
      <c r="B2523" s="5" t="s">
        <v>84</v>
      </c>
      <c r="C2523" s="5" t="s">
        <v>94</v>
      </c>
      <c r="D2523" s="5" t="s">
        <v>15</v>
      </c>
      <c r="E2523" s="5">
        <v>87010</v>
      </c>
      <c r="F2523" s="6">
        <v>3882.34</v>
      </c>
    </row>
    <row r="2524" spans="1:6">
      <c r="A2524" s="4">
        <v>2016</v>
      </c>
      <c r="B2524" s="5" t="s">
        <v>84</v>
      </c>
      <c r="C2524" s="5" t="s">
        <v>94</v>
      </c>
      <c r="D2524" s="5" t="s">
        <v>16</v>
      </c>
      <c r="E2524" s="5">
        <v>95100</v>
      </c>
      <c r="F2524" s="6">
        <v>2634.99</v>
      </c>
    </row>
    <row r="2525" spans="1:6">
      <c r="A2525" s="4">
        <v>2016</v>
      </c>
      <c r="B2525" s="5" t="s">
        <v>84</v>
      </c>
      <c r="C2525" s="5" t="s">
        <v>94</v>
      </c>
      <c r="D2525" s="5" t="s">
        <v>17</v>
      </c>
      <c r="E2525" s="5">
        <v>9470</v>
      </c>
      <c r="F2525" s="6">
        <v>278.37</v>
      </c>
    </row>
    <row r="2526" spans="1:6">
      <c r="A2526" s="4">
        <v>2016</v>
      </c>
      <c r="B2526" s="5" t="s">
        <v>84</v>
      </c>
      <c r="C2526" s="5" t="s">
        <v>94</v>
      </c>
      <c r="D2526" s="5" t="s">
        <v>18</v>
      </c>
      <c r="E2526" s="5">
        <v>48060</v>
      </c>
      <c r="F2526" s="6">
        <v>500.65</v>
      </c>
    </row>
    <row r="2527" spans="1:6">
      <c r="A2527" s="4">
        <v>2017</v>
      </c>
      <c r="B2527" s="5" t="s">
        <v>84</v>
      </c>
      <c r="C2527" s="5" t="s">
        <v>94</v>
      </c>
      <c r="D2527" s="5" t="s">
        <v>15</v>
      </c>
      <c r="E2527" s="5">
        <v>101930</v>
      </c>
      <c r="F2527" s="6">
        <v>3809.74</v>
      </c>
    </row>
    <row r="2528" spans="1:6">
      <c r="A2528" s="4">
        <v>2017</v>
      </c>
      <c r="B2528" s="5" t="s">
        <v>84</v>
      </c>
      <c r="C2528" s="5" t="s">
        <v>94</v>
      </c>
      <c r="D2528" s="5" t="s">
        <v>16</v>
      </c>
      <c r="E2528" s="5">
        <v>97820</v>
      </c>
      <c r="F2528" s="6">
        <v>3849.42</v>
      </c>
    </row>
    <row r="2529" spans="1:6">
      <c r="A2529" s="4">
        <v>2017</v>
      </c>
      <c r="B2529" s="5" t="s">
        <v>84</v>
      </c>
      <c r="C2529" s="5" t="s">
        <v>94</v>
      </c>
      <c r="D2529" s="5" t="s">
        <v>17</v>
      </c>
      <c r="E2529" s="5">
        <v>26860</v>
      </c>
      <c r="F2529" s="6">
        <v>989.91</v>
      </c>
    </row>
    <row r="2530" spans="1:6">
      <c r="A2530" s="4">
        <v>2017</v>
      </c>
      <c r="B2530" s="5" t="s">
        <v>84</v>
      </c>
      <c r="C2530" s="5" t="s">
        <v>94</v>
      </c>
      <c r="D2530" s="5" t="s">
        <v>18</v>
      </c>
      <c r="E2530" s="5">
        <v>59160</v>
      </c>
      <c r="F2530" s="6">
        <v>605.22</v>
      </c>
    </row>
    <row r="2531" spans="1:6">
      <c r="A2531" s="4">
        <v>2008</v>
      </c>
      <c r="B2531" s="5" t="s">
        <v>84</v>
      </c>
      <c r="C2531" s="5" t="s">
        <v>95</v>
      </c>
      <c r="D2531" s="5" t="s">
        <v>15</v>
      </c>
      <c r="E2531" s="5">
        <v>86410</v>
      </c>
      <c r="F2531" s="6">
        <v>1186.21</v>
      </c>
    </row>
    <row r="2532" spans="1:6">
      <c r="A2532" s="4">
        <v>2008</v>
      </c>
      <c r="B2532" s="5" t="s">
        <v>84</v>
      </c>
      <c r="C2532" s="5" t="s">
        <v>95</v>
      </c>
      <c r="D2532" s="5" t="s">
        <v>16</v>
      </c>
      <c r="E2532" s="5">
        <v>194350</v>
      </c>
      <c r="F2532" s="6">
        <v>2525.5500000000002</v>
      </c>
    </row>
    <row r="2533" spans="1:6">
      <c r="A2533" s="4">
        <v>2008</v>
      </c>
      <c r="B2533" s="5" t="s">
        <v>84</v>
      </c>
      <c r="C2533" s="5" t="s">
        <v>95</v>
      </c>
      <c r="D2533" s="5" t="s">
        <v>17</v>
      </c>
      <c r="E2533" s="5">
        <v>95270</v>
      </c>
      <c r="F2533" s="6">
        <v>577.1</v>
      </c>
    </row>
    <row r="2534" spans="1:6">
      <c r="A2534" s="4">
        <v>2008</v>
      </c>
      <c r="B2534" s="5" t="s">
        <v>84</v>
      </c>
      <c r="C2534" s="5" t="s">
        <v>95</v>
      </c>
      <c r="D2534" s="5" t="s">
        <v>18</v>
      </c>
      <c r="E2534" s="5">
        <v>204980</v>
      </c>
      <c r="F2534" s="6">
        <v>312.81</v>
      </c>
    </row>
    <row r="2535" spans="1:6">
      <c r="A2535" s="4">
        <v>2009</v>
      </c>
      <c r="B2535" s="5" t="s">
        <v>84</v>
      </c>
      <c r="C2535" s="5" t="s">
        <v>95</v>
      </c>
      <c r="D2535" s="5" t="s">
        <v>15</v>
      </c>
      <c r="E2535" s="5">
        <v>78970</v>
      </c>
      <c r="F2535" s="6">
        <v>1208.94</v>
      </c>
    </row>
    <row r="2536" spans="1:6">
      <c r="A2536" s="4">
        <v>2009</v>
      </c>
      <c r="B2536" s="5" t="s">
        <v>84</v>
      </c>
      <c r="C2536" s="5" t="s">
        <v>95</v>
      </c>
      <c r="D2536" s="5" t="s">
        <v>16</v>
      </c>
      <c r="E2536" s="5">
        <v>226120</v>
      </c>
      <c r="F2536" s="6">
        <v>2086.33</v>
      </c>
    </row>
    <row r="2537" spans="1:6">
      <c r="A2537" s="4">
        <v>2009</v>
      </c>
      <c r="B2537" s="5" t="s">
        <v>84</v>
      </c>
      <c r="C2537" s="5" t="s">
        <v>95</v>
      </c>
      <c r="D2537" s="5" t="s">
        <v>17</v>
      </c>
      <c r="E2537" s="5">
        <v>132850</v>
      </c>
      <c r="F2537" s="6">
        <v>425.67</v>
      </c>
    </row>
    <row r="2538" spans="1:6">
      <c r="A2538" s="4">
        <v>2009</v>
      </c>
      <c r="B2538" s="5" t="s">
        <v>84</v>
      </c>
      <c r="C2538" s="5" t="s">
        <v>95</v>
      </c>
      <c r="D2538" s="5" t="s">
        <v>18</v>
      </c>
      <c r="E2538" s="5">
        <v>254710</v>
      </c>
      <c r="F2538" s="6">
        <v>237.33</v>
      </c>
    </row>
    <row r="2539" spans="1:6">
      <c r="A2539" s="4">
        <v>2010</v>
      </c>
      <c r="B2539" s="5" t="s">
        <v>84</v>
      </c>
      <c r="C2539" s="5" t="s">
        <v>95</v>
      </c>
      <c r="D2539" s="5" t="s">
        <v>15</v>
      </c>
      <c r="E2539" s="5">
        <v>81430</v>
      </c>
      <c r="F2539" s="6">
        <v>1643.25</v>
      </c>
    </row>
    <row r="2540" spans="1:6">
      <c r="A2540" s="4">
        <v>2010</v>
      </c>
      <c r="B2540" s="5" t="s">
        <v>84</v>
      </c>
      <c r="C2540" s="5" t="s">
        <v>95</v>
      </c>
      <c r="D2540" s="5" t="s">
        <v>16</v>
      </c>
      <c r="E2540" s="5">
        <v>233780</v>
      </c>
      <c r="F2540" s="6">
        <v>3426.68</v>
      </c>
    </row>
    <row r="2541" spans="1:6">
      <c r="A2541" s="4">
        <v>2010</v>
      </c>
      <c r="B2541" s="5" t="s">
        <v>84</v>
      </c>
      <c r="C2541" s="5" t="s">
        <v>95</v>
      </c>
      <c r="D2541" s="5" t="s">
        <v>17</v>
      </c>
      <c r="E2541" s="5">
        <v>128570</v>
      </c>
      <c r="F2541" s="6">
        <v>595.71</v>
      </c>
    </row>
    <row r="2542" spans="1:6">
      <c r="A2542" s="4">
        <v>2010</v>
      </c>
      <c r="B2542" s="5" t="s">
        <v>84</v>
      </c>
      <c r="C2542" s="5" t="s">
        <v>95</v>
      </c>
      <c r="D2542" s="5" t="s">
        <v>18</v>
      </c>
      <c r="E2542" s="5">
        <v>266440</v>
      </c>
      <c r="F2542" s="6">
        <v>374.61</v>
      </c>
    </row>
    <row r="2543" spans="1:6">
      <c r="A2543" s="4">
        <v>2011</v>
      </c>
      <c r="B2543" s="5" t="s">
        <v>84</v>
      </c>
      <c r="C2543" s="5" t="s">
        <v>95</v>
      </c>
      <c r="D2543" s="5" t="s">
        <v>15</v>
      </c>
      <c r="E2543" s="5">
        <v>77220</v>
      </c>
      <c r="F2543" s="6">
        <v>1784.25</v>
      </c>
    </row>
    <row r="2544" spans="1:6">
      <c r="A2544" s="4">
        <v>2011</v>
      </c>
      <c r="B2544" s="5" t="s">
        <v>84</v>
      </c>
      <c r="C2544" s="5" t="s">
        <v>95</v>
      </c>
      <c r="D2544" s="5" t="s">
        <v>16</v>
      </c>
      <c r="E2544" s="5">
        <v>248110</v>
      </c>
      <c r="F2544" s="6">
        <v>3010.84</v>
      </c>
    </row>
    <row r="2545" spans="1:6">
      <c r="A2545" s="4">
        <v>2011</v>
      </c>
      <c r="B2545" s="5" t="s">
        <v>84</v>
      </c>
      <c r="C2545" s="5" t="s">
        <v>95</v>
      </c>
      <c r="D2545" s="5" t="s">
        <v>17</v>
      </c>
      <c r="E2545" s="5">
        <v>129390</v>
      </c>
      <c r="F2545" s="6">
        <v>348.87</v>
      </c>
    </row>
    <row r="2546" spans="1:6">
      <c r="A2546" s="4">
        <v>2011</v>
      </c>
      <c r="B2546" s="5" t="s">
        <v>84</v>
      </c>
      <c r="C2546" s="5" t="s">
        <v>95</v>
      </c>
      <c r="D2546" s="5" t="s">
        <v>18</v>
      </c>
      <c r="E2546" s="5">
        <v>234820</v>
      </c>
      <c r="F2546" s="6">
        <v>367.98</v>
      </c>
    </row>
    <row r="2547" spans="1:6">
      <c r="A2547" s="4">
        <v>2012</v>
      </c>
      <c r="B2547" s="5" t="s">
        <v>84</v>
      </c>
      <c r="C2547" s="5" t="s">
        <v>95</v>
      </c>
      <c r="D2547" s="5" t="s">
        <v>15</v>
      </c>
      <c r="E2547" s="5">
        <v>79780</v>
      </c>
      <c r="F2547" s="6">
        <v>936.32</v>
      </c>
    </row>
    <row r="2548" spans="1:6">
      <c r="A2548" s="4">
        <v>2012</v>
      </c>
      <c r="B2548" s="5" t="s">
        <v>84</v>
      </c>
      <c r="C2548" s="5" t="s">
        <v>95</v>
      </c>
      <c r="D2548" s="5" t="s">
        <v>16</v>
      </c>
      <c r="E2548" s="5">
        <v>240360</v>
      </c>
      <c r="F2548" s="6">
        <v>2087.04</v>
      </c>
    </row>
    <row r="2549" spans="1:6">
      <c r="A2549" s="4">
        <v>2012</v>
      </c>
      <c r="B2549" s="5" t="s">
        <v>84</v>
      </c>
      <c r="C2549" s="5" t="s">
        <v>95</v>
      </c>
      <c r="D2549" s="5" t="s">
        <v>17</v>
      </c>
      <c r="E2549" s="5">
        <v>171450</v>
      </c>
      <c r="F2549" s="6">
        <v>362.67</v>
      </c>
    </row>
    <row r="2550" spans="1:6">
      <c r="A2550" s="4">
        <v>2012</v>
      </c>
      <c r="B2550" s="5" t="s">
        <v>84</v>
      </c>
      <c r="C2550" s="5" t="s">
        <v>95</v>
      </c>
      <c r="D2550" s="5" t="s">
        <v>18</v>
      </c>
      <c r="E2550" s="5">
        <v>139660</v>
      </c>
      <c r="F2550" s="6">
        <v>323.5</v>
      </c>
    </row>
    <row r="2551" spans="1:6">
      <c r="A2551" s="4">
        <v>2013</v>
      </c>
      <c r="B2551" s="5" t="s">
        <v>84</v>
      </c>
      <c r="C2551" s="5" t="s">
        <v>95</v>
      </c>
      <c r="D2551" s="5" t="s">
        <v>15</v>
      </c>
      <c r="E2551" s="5">
        <v>73730</v>
      </c>
      <c r="F2551" s="6">
        <v>2110</v>
      </c>
    </row>
    <row r="2552" spans="1:6">
      <c r="A2552" s="4">
        <v>2013</v>
      </c>
      <c r="B2552" s="5" t="s">
        <v>84</v>
      </c>
      <c r="C2552" s="5" t="s">
        <v>95</v>
      </c>
      <c r="D2552" s="5" t="s">
        <v>16</v>
      </c>
      <c r="E2552" s="5">
        <v>263570</v>
      </c>
      <c r="F2552" s="6">
        <v>3105.85</v>
      </c>
    </row>
    <row r="2553" spans="1:6">
      <c r="A2553" s="4">
        <v>2013</v>
      </c>
      <c r="B2553" s="5" t="s">
        <v>84</v>
      </c>
      <c r="C2553" s="5" t="s">
        <v>95</v>
      </c>
      <c r="D2553" s="5" t="s">
        <v>17</v>
      </c>
      <c r="E2553" s="5">
        <v>139320</v>
      </c>
      <c r="F2553" s="6">
        <v>635.87</v>
      </c>
    </row>
    <row r="2554" spans="1:6">
      <c r="A2554" s="4">
        <v>2013</v>
      </c>
      <c r="B2554" s="5" t="s">
        <v>84</v>
      </c>
      <c r="C2554" s="5" t="s">
        <v>95</v>
      </c>
      <c r="D2554" s="5" t="s">
        <v>18</v>
      </c>
      <c r="E2554" s="5">
        <v>246510</v>
      </c>
      <c r="F2554" s="6">
        <v>357.51</v>
      </c>
    </row>
    <row r="2555" spans="1:6">
      <c r="A2555" s="4">
        <v>2014</v>
      </c>
      <c r="B2555" s="5" t="s">
        <v>84</v>
      </c>
      <c r="C2555" s="5" t="s">
        <v>95</v>
      </c>
      <c r="D2555" s="5" t="s">
        <v>15</v>
      </c>
      <c r="E2555" s="5">
        <v>68900</v>
      </c>
      <c r="F2555" s="6">
        <v>2283.7399999999998</v>
      </c>
    </row>
    <row r="2556" spans="1:6">
      <c r="A2556" s="4">
        <v>2014</v>
      </c>
      <c r="B2556" s="5" t="s">
        <v>84</v>
      </c>
      <c r="C2556" s="5" t="s">
        <v>95</v>
      </c>
      <c r="D2556" s="5" t="s">
        <v>16</v>
      </c>
      <c r="E2556" s="5">
        <v>237140</v>
      </c>
      <c r="F2556" s="6">
        <v>2787.59</v>
      </c>
    </row>
    <row r="2557" spans="1:6">
      <c r="A2557" s="4">
        <v>2014</v>
      </c>
      <c r="B2557" s="5" t="s">
        <v>84</v>
      </c>
      <c r="C2557" s="5" t="s">
        <v>95</v>
      </c>
      <c r="D2557" s="5" t="s">
        <v>17</v>
      </c>
      <c r="E2557" s="5">
        <v>136570</v>
      </c>
      <c r="F2557" s="6">
        <v>704.25</v>
      </c>
    </row>
    <row r="2558" spans="1:6">
      <c r="A2558" s="4">
        <v>2014</v>
      </c>
      <c r="B2558" s="5" t="s">
        <v>84</v>
      </c>
      <c r="C2558" s="5" t="s">
        <v>95</v>
      </c>
      <c r="D2558" s="5" t="s">
        <v>18</v>
      </c>
      <c r="E2558" s="5">
        <v>301370</v>
      </c>
      <c r="F2558" s="6">
        <v>395.96</v>
      </c>
    </row>
    <row r="2559" spans="1:6">
      <c r="A2559" s="4">
        <v>2015</v>
      </c>
      <c r="B2559" s="5" t="s">
        <v>84</v>
      </c>
      <c r="C2559" s="5" t="s">
        <v>95</v>
      </c>
      <c r="D2559" s="5" t="s">
        <v>15</v>
      </c>
      <c r="E2559" s="5">
        <v>70590</v>
      </c>
      <c r="F2559" s="6">
        <v>957.22</v>
      </c>
    </row>
    <row r="2560" spans="1:6">
      <c r="A2560" s="4">
        <v>2015</v>
      </c>
      <c r="B2560" s="5" t="s">
        <v>84</v>
      </c>
      <c r="C2560" s="5" t="s">
        <v>95</v>
      </c>
      <c r="D2560" s="5" t="s">
        <v>16</v>
      </c>
      <c r="E2560" s="5">
        <v>235760</v>
      </c>
      <c r="F2560" s="6">
        <v>2154.56</v>
      </c>
    </row>
    <row r="2561" spans="1:6">
      <c r="A2561" s="4">
        <v>2015</v>
      </c>
      <c r="B2561" s="5" t="s">
        <v>84</v>
      </c>
      <c r="C2561" s="5" t="s">
        <v>95</v>
      </c>
      <c r="D2561" s="5" t="s">
        <v>17</v>
      </c>
      <c r="E2561" s="5">
        <v>203610</v>
      </c>
      <c r="F2561" s="6">
        <v>256.02999999999997</v>
      </c>
    </row>
    <row r="2562" spans="1:6">
      <c r="A2562" s="4">
        <v>2015</v>
      </c>
      <c r="B2562" s="5" t="s">
        <v>84</v>
      </c>
      <c r="C2562" s="5" t="s">
        <v>95</v>
      </c>
      <c r="D2562" s="5" t="s">
        <v>18</v>
      </c>
      <c r="E2562" s="5">
        <v>200160</v>
      </c>
      <c r="F2562" s="6">
        <v>295.41000000000003</v>
      </c>
    </row>
    <row r="2563" spans="1:6">
      <c r="A2563" s="4">
        <v>2016</v>
      </c>
      <c r="B2563" s="5" t="s">
        <v>84</v>
      </c>
      <c r="C2563" s="5" t="s">
        <v>95</v>
      </c>
      <c r="D2563" s="5" t="s">
        <v>15</v>
      </c>
      <c r="E2563" s="5">
        <v>59820</v>
      </c>
      <c r="F2563" s="6">
        <v>948.88</v>
      </c>
    </row>
    <row r="2564" spans="1:6">
      <c r="A2564" s="4">
        <v>2016</v>
      </c>
      <c r="B2564" s="5" t="s">
        <v>84</v>
      </c>
      <c r="C2564" s="5" t="s">
        <v>95</v>
      </c>
      <c r="D2564" s="5" t="s">
        <v>16</v>
      </c>
      <c r="E2564" s="5">
        <v>275800</v>
      </c>
      <c r="F2564" s="6">
        <v>2325.56</v>
      </c>
    </row>
    <row r="2565" spans="1:6">
      <c r="A2565" s="4">
        <v>2016</v>
      </c>
      <c r="B2565" s="5" t="s">
        <v>84</v>
      </c>
      <c r="C2565" s="5" t="s">
        <v>95</v>
      </c>
      <c r="D2565" s="5" t="s">
        <v>17</v>
      </c>
      <c r="E2565" s="5">
        <v>186750</v>
      </c>
      <c r="F2565" s="6">
        <v>139.30000000000001</v>
      </c>
    </row>
    <row r="2566" spans="1:6">
      <c r="A2566" s="4">
        <v>2016</v>
      </c>
      <c r="B2566" s="5" t="s">
        <v>84</v>
      </c>
      <c r="C2566" s="5" t="s">
        <v>95</v>
      </c>
      <c r="D2566" s="5" t="s">
        <v>18</v>
      </c>
      <c r="E2566" s="5">
        <v>198300</v>
      </c>
      <c r="F2566" s="6">
        <v>236</v>
      </c>
    </row>
    <row r="2567" spans="1:6">
      <c r="A2567" s="4">
        <v>2017</v>
      </c>
      <c r="B2567" s="5" t="s">
        <v>84</v>
      </c>
      <c r="C2567" s="5" t="s">
        <v>95</v>
      </c>
      <c r="D2567" s="5" t="s">
        <v>15</v>
      </c>
      <c r="E2567" s="5">
        <v>52590</v>
      </c>
      <c r="F2567" s="6">
        <v>1423.5</v>
      </c>
    </row>
    <row r="2568" spans="1:6">
      <c r="A2568" s="4">
        <v>2017</v>
      </c>
      <c r="B2568" s="5" t="s">
        <v>84</v>
      </c>
      <c r="C2568" s="5" t="s">
        <v>95</v>
      </c>
      <c r="D2568" s="5" t="s">
        <v>16</v>
      </c>
      <c r="E2568" s="5">
        <v>251610</v>
      </c>
      <c r="F2568" s="6">
        <v>3932.23</v>
      </c>
    </row>
    <row r="2569" spans="1:6">
      <c r="A2569" s="4">
        <v>2017</v>
      </c>
      <c r="B2569" s="5" t="s">
        <v>84</v>
      </c>
      <c r="C2569" s="5" t="s">
        <v>95</v>
      </c>
      <c r="D2569" s="5" t="s">
        <v>17</v>
      </c>
      <c r="E2569" s="5">
        <v>237580</v>
      </c>
      <c r="F2569" s="6">
        <v>493.85</v>
      </c>
    </row>
    <row r="2570" spans="1:6">
      <c r="A2570" s="4">
        <v>2017</v>
      </c>
      <c r="B2570" s="5" t="s">
        <v>84</v>
      </c>
      <c r="C2570" s="5" t="s">
        <v>95</v>
      </c>
      <c r="D2570" s="5" t="s">
        <v>18</v>
      </c>
      <c r="E2570" s="5">
        <v>148050</v>
      </c>
      <c r="F2570" s="6">
        <v>453.47</v>
      </c>
    </row>
    <row r="2571" spans="1:6">
      <c r="A2571" s="4">
        <v>2008</v>
      </c>
      <c r="B2571" s="5" t="s">
        <v>84</v>
      </c>
      <c r="C2571" s="5" t="s">
        <v>96</v>
      </c>
      <c r="D2571" s="5" t="s">
        <v>15</v>
      </c>
      <c r="E2571" s="5">
        <v>71240</v>
      </c>
      <c r="F2571" s="6">
        <v>1311.2</v>
      </c>
    </row>
    <row r="2572" spans="1:6">
      <c r="A2572" s="4">
        <v>2008</v>
      </c>
      <c r="B2572" s="5" t="s">
        <v>84</v>
      </c>
      <c r="C2572" s="5" t="s">
        <v>96</v>
      </c>
      <c r="D2572" s="5" t="s">
        <v>16</v>
      </c>
      <c r="E2572" s="5">
        <v>145740</v>
      </c>
      <c r="F2572" s="6">
        <v>2928.98</v>
      </c>
    </row>
    <row r="2573" spans="1:6">
      <c r="A2573" s="4">
        <v>2008</v>
      </c>
      <c r="B2573" s="5" t="s">
        <v>84</v>
      </c>
      <c r="C2573" s="5" t="s">
        <v>96</v>
      </c>
      <c r="D2573" s="5" t="s">
        <v>17</v>
      </c>
      <c r="E2573" s="5">
        <v>52340</v>
      </c>
      <c r="F2573" s="6">
        <v>494.65</v>
      </c>
    </row>
    <row r="2574" spans="1:6">
      <c r="A2574" s="4">
        <v>2008</v>
      </c>
      <c r="B2574" s="5" t="s">
        <v>84</v>
      </c>
      <c r="C2574" s="5" t="s">
        <v>96</v>
      </c>
      <c r="D2574" s="5" t="s">
        <v>18</v>
      </c>
      <c r="E2574" s="5">
        <v>20040</v>
      </c>
      <c r="F2574" s="6">
        <v>327.35000000000002</v>
      </c>
    </row>
    <row r="2575" spans="1:6">
      <c r="A2575" s="4">
        <v>2009</v>
      </c>
      <c r="B2575" s="5" t="s">
        <v>84</v>
      </c>
      <c r="C2575" s="5" t="s">
        <v>96</v>
      </c>
      <c r="D2575" s="5" t="s">
        <v>15</v>
      </c>
      <c r="E2575" s="5">
        <v>71890</v>
      </c>
      <c r="F2575" s="6">
        <v>1169.01</v>
      </c>
    </row>
    <row r="2576" spans="1:6">
      <c r="A2576" s="4">
        <v>2009</v>
      </c>
      <c r="B2576" s="5" t="s">
        <v>84</v>
      </c>
      <c r="C2576" s="5" t="s">
        <v>96</v>
      </c>
      <c r="D2576" s="5" t="s">
        <v>16</v>
      </c>
      <c r="E2576" s="5">
        <v>162340</v>
      </c>
      <c r="F2576" s="6">
        <v>2116.42</v>
      </c>
    </row>
    <row r="2577" spans="1:6">
      <c r="A2577" s="4">
        <v>2009</v>
      </c>
      <c r="B2577" s="5" t="s">
        <v>84</v>
      </c>
      <c r="C2577" s="5" t="s">
        <v>96</v>
      </c>
      <c r="D2577" s="5" t="s">
        <v>17</v>
      </c>
      <c r="E2577" s="5">
        <v>85060</v>
      </c>
      <c r="F2577" s="6">
        <v>456.5</v>
      </c>
    </row>
    <row r="2578" spans="1:6">
      <c r="A2578" s="4">
        <v>2009</v>
      </c>
      <c r="B2578" s="5" t="s">
        <v>84</v>
      </c>
      <c r="C2578" s="5" t="s">
        <v>96</v>
      </c>
      <c r="D2578" s="5" t="s">
        <v>18</v>
      </c>
      <c r="E2578" s="5">
        <v>30050</v>
      </c>
      <c r="F2578" s="6">
        <v>359.07</v>
      </c>
    </row>
    <row r="2579" spans="1:6">
      <c r="A2579" s="4">
        <v>2010</v>
      </c>
      <c r="B2579" s="5" t="s">
        <v>84</v>
      </c>
      <c r="C2579" s="5" t="s">
        <v>96</v>
      </c>
      <c r="D2579" s="5" t="s">
        <v>15</v>
      </c>
      <c r="E2579" s="5">
        <v>68470</v>
      </c>
      <c r="F2579" s="6">
        <v>1984.52</v>
      </c>
    </row>
    <row r="2580" spans="1:6">
      <c r="A2580" s="4">
        <v>2010</v>
      </c>
      <c r="B2580" s="5" t="s">
        <v>84</v>
      </c>
      <c r="C2580" s="5" t="s">
        <v>96</v>
      </c>
      <c r="D2580" s="5" t="s">
        <v>16</v>
      </c>
      <c r="E2580" s="5">
        <v>157510</v>
      </c>
      <c r="F2580" s="6">
        <v>3206.46</v>
      </c>
    </row>
    <row r="2581" spans="1:6">
      <c r="A2581" s="4">
        <v>2010</v>
      </c>
      <c r="B2581" s="5" t="s">
        <v>84</v>
      </c>
      <c r="C2581" s="5" t="s">
        <v>96</v>
      </c>
      <c r="D2581" s="5" t="s">
        <v>17</v>
      </c>
      <c r="E2581" s="5">
        <v>68250</v>
      </c>
      <c r="F2581" s="6">
        <v>651.72</v>
      </c>
    </row>
    <row r="2582" spans="1:6">
      <c r="A2582" s="4">
        <v>2010</v>
      </c>
      <c r="B2582" s="5" t="s">
        <v>84</v>
      </c>
      <c r="C2582" s="5" t="s">
        <v>96</v>
      </c>
      <c r="D2582" s="5" t="s">
        <v>18</v>
      </c>
      <c r="E2582" s="5">
        <v>38330</v>
      </c>
      <c r="F2582" s="6">
        <v>447.43</v>
      </c>
    </row>
    <row r="2583" spans="1:6">
      <c r="A2583" s="4">
        <v>2011</v>
      </c>
      <c r="B2583" s="5" t="s">
        <v>84</v>
      </c>
      <c r="C2583" s="5" t="s">
        <v>96</v>
      </c>
      <c r="D2583" s="5" t="s">
        <v>15</v>
      </c>
      <c r="E2583" s="5">
        <v>68310</v>
      </c>
      <c r="F2583" s="6">
        <v>1939.69</v>
      </c>
    </row>
    <row r="2584" spans="1:6">
      <c r="A2584" s="4">
        <v>2011</v>
      </c>
      <c r="B2584" s="5" t="s">
        <v>84</v>
      </c>
      <c r="C2584" s="5" t="s">
        <v>96</v>
      </c>
      <c r="D2584" s="5" t="s">
        <v>16</v>
      </c>
      <c r="E2584" s="5">
        <v>148000</v>
      </c>
      <c r="F2584" s="6">
        <v>2973.31</v>
      </c>
    </row>
    <row r="2585" spans="1:6">
      <c r="A2585" s="4">
        <v>2011</v>
      </c>
      <c r="B2585" s="5" t="s">
        <v>84</v>
      </c>
      <c r="C2585" s="5" t="s">
        <v>96</v>
      </c>
      <c r="D2585" s="5" t="s">
        <v>17</v>
      </c>
      <c r="E2585" s="5">
        <v>52170</v>
      </c>
      <c r="F2585" s="6">
        <v>507.38</v>
      </c>
    </row>
    <row r="2586" spans="1:6">
      <c r="A2586" s="4">
        <v>2011</v>
      </c>
      <c r="B2586" s="5" t="s">
        <v>84</v>
      </c>
      <c r="C2586" s="5" t="s">
        <v>96</v>
      </c>
      <c r="D2586" s="5" t="s">
        <v>18</v>
      </c>
      <c r="E2586" s="5">
        <v>38010</v>
      </c>
      <c r="F2586" s="6">
        <v>523.02</v>
      </c>
    </row>
    <row r="2587" spans="1:6">
      <c r="A2587" s="4">
        <v>2012</v>
      </c>
      <c r="B2587" s="5" t="s">
        <v>84</v>
      </c>
      <c r="C2587" s="5" t="s">
        <v>96</v>
      </c>
      <c r="D2587" s="5" t="s">
        <v>15</v>
      </c>
      <c r="E2587" s="5">
        <v>63700</v>
      </c>
      <c r="F2587" s="6">
        <v>1492.62</v>
      </c>
    </row>
    <row r="2588" spans="1:6">
      <c r="A2588" s="4">
        <v>2012</v>
      </c>
      <c r="B2588" s="5" t="s">
        <v>84</v>
      </c>
      <c r="C2588" s="5" t="s">
        <v>96</v>
      </c>
      <c r="D2588" s="5" t="s">
        <v>16</v>
      </c>
      <c r="E2588" s="5">
        <v>133170</v>
      </c>
      <c r="F2588" s="6">
        <v>2649.47</v>
      </c>
    </row>
    <row r="2589" spans="1:6">
      <c r="A2589" s="4">
        <v>2012</v>
      </c>
      <c r="B2589" s="5" t="s">
        <v>84</v>
      </c>
      <c r="C2589" s="5" t="s">
        <v>96</v>
      </c>
      <c r="D2589" s="5" t="s">
        <v>17</v>
      </c>
      <c r="E2589" s="5">
        <v>41760</v>
      </c>
      <c r="F2589" s="6">
        <v>512.21</v>
      </c>
    </row>
    <row r="2590" spans="1:6">
      <c r="A2590" s="4">
        <v>2012</v>
      </c>
      <c r="B2590" s="5" t="s">
        <v>84</v>
      </c>
      <c r="C2590" s="5" t="s">
        <v>96</v>
      </c>
      <c r="D2590" s="5" t="s">
        <v>18</v>
      </c>
      <c r="E2590" s="5">
        <v>22680</v>
      </c>
      <c r="F2590" s="6">
        <v>332.01</v>
      </c>
    </row>
    <row r="2591" spans="1:6">
      <c r="A2591" s="4">
        <v>2013</v>
      </c>
      <c r="B2591" s="5" t="s">
        <v>84</v>
      </c>
      <c r="C2591" s="5" t="s">
        <v>96</v>
      </c>
      <c r="D2591" s="5" t="s">
        <v>15</v>
      </c>
      <c r="E2591" s="5">
        <v>58670</v>
      </c>
      <c r="F2591" s="6">
        <v>2110.79</v>
      </c>
    </row>
    <row r="2592" spans="1:6">
      <c r="A2592" s="4">
        <v>2013</v>
      </c>
      <c r="B2592" s="5" t="s">
        <v>84</v>
      </c>
      <c r="C2592" s="5" t="s">
        <v>96</v>
      </c>
      <c r="D2592" s="5" t="s">
        <v>16</v>
      </c>
      <c r="E2592" s="5">
        <v>157640</v>
      </c>
      <c r="F2592" s="6">
        <v>3148</v>
      </c>
    </row>
    <row r="2593" spans="1:6">
      <c r="A2593" s="4">
        <v>2013</v>
      </c>
      <c r="B2593" s="5" t="s">
        <v>84</v>
      </c>
      <c r="C2593" s="5" t="s">
        <v>96</v>
      </c>
      <c r="D2593" s="5" t="s">
        <v>17</v>
      </c>
      <c r="E2593" s="5">
        <v>64070</v>
      </c>
      <c r="F2593" s="6">
        <v>495.86</v>
      </c>
    </row>
    <row r="2594" spans="1:6">
      <c r="A2594" s="4">
        <v>2013</v>
      </c>
      <c r="B2594" s="5" t="s">
        <v>84</v>
      </c>
      <c r="C2594" s="5" t="s">
        <v>96</v>
      </c>
      <c r="D2594" s="5" t="s">
        <v>18</v>
      </c>
      <c r="E2594" s="5">
        <v>31370</v>
      </c>
      <c r="F2594" s="6">
        <v>497.29</v>
      </c>
    </row>
    <row r="2595" spans="1:6">
      <c r="A2595" s="4">
        <v>2014</v>
      </c>
      <c r="B2595" s="5" t="s">
        <v>84</v>
      </c>
      <c r="C2595" s="5" t="s">
        <v>96</v>
      </c>
      <c r="D2595" s="5" t="s">
        <v>15</v>
      </c>
      <c r="E2595" s="5">
        <v>59940</v>
      </c>
      <c r="F2595" s="6">
        <v>2947.78</v>
      </c>
    </row>
    <row r="2596" spans="1:6">
      <c r="A2596" s="4">
        <v>2014</v>
      </c>
      <c r="B2596" s="5" t="s">
        <v>84</v>
      </c>
      <c r="C2596" s="5" t="s">
        <v>96</v>
      </c>
      <c r="D2596" s="5" t="s">
        <v>16</v>
      </c>
      <c r="E2596" s="5">
        <v>156720</v>
      </c>
      <c r="F2596" s="6">
        <v>3704.31</v>
      </c>
    </row>
    <row r="2597" spans="1:6">
      <c r="A2597" s="4">
        <v>2014</v>
      </c>
      <c r="B2597" s="5" t="s">
        <v>84</v>
      </c>
      <c r="C2597" s="5" t="s">
        <v>96</v>
      </c>
      <c r="D2597" s="5" t="s">
        <v>17</v>
      </c>
      <c r="E2597" s="5">
        <v>78640</v>
      </c>
      <c r="F2597" s="6">
        <v>622.20000000000005</v>
      </c>
    </row>
    <row r="2598" spans="1:6">
      <c r="A2598" s="4">
        <v>2014</v>
      </c>
      <c r="B2598" s="5" t="s">
        <v>84</v>
      </c>
      <c r="C2598" s="5" t="s">
        <v>96</v>
      </c>
      <c r="D2598" s="5" t="s">
        <v>18</v>
      </c>
      <c r="E2598" s="5">
        <v>40310</v>
      </c>
      <c r="F2598" s="6">
        <v>489.46</v>
      </c>
    </row>
    <row r="2599" spans="1:6">
      <c r="A2599" s="4">
        <v>2015</v>
      </c>
      <c r="B2599" s="5" t="s">
        <v>84</v>
      </c>
      <c r="C2599" s="5" t="s">
        <v>96</v>
      </c>
      <c r="D2599" s="5" t="s">
        <v>15</v>
      </c>
      <c r="E2599" s="5">
        <v>61230</v>
      </c>
      <c r="F2599" s="6">
        <v>666.34</v>
      </c>
    </row>
    <row r="2600" spans="1:6">
      <c r="A2600" s="4">
        <v>2015</v>
      </c>
      <c r="B2600" s="5" t="s">
        <v>84</v>
      </c>
      <c r="C2600" s="5" t="s">
        <v>96</v>
      </c>
      <c r="D2600" s="5" t="s">
        <v>16</v>
      </c>
      <c r="E2600" s="5">
        <v>131160</v>
      </c>
      <c r="F2600" s="6">
        <v>2147.38</v>
      </c>
    </row>
    <row r="2601" spans="1:6">
      <c r="A2601" s="4">
        <v>2015</v>
      </c>
      <c r="B2601" s="5" t="s">
        <v>84</v>
      </c>
      <c r="C2601" s="5" t="s">
        <v>96</v>
      </c>
      <c r="D2601" s="5" t="s">
        <v>17</v>
      </c>
      <c r="E2601" s="5">
        <v>104260</v>
      </c>
      <c r="F2601" s="6">
        <v>298.29000000000002</v>
      </c>
    </row>
    <row r="2602" spans="1:6">
      <c r="A2602" s="4">
        <v>2015</v>
      </c>
      <c r="B2602" s="5" t="s">
        <v>84</v>
      </c>
      <c r="C2602" s="5" t="s">
        <v>96</v>
      </c>
      <c r="D2602" s="5" t="s">
        <v>18</v>
      </c>
      <c r="E2602" s="5">
        <v>39580</v>
      </c>
      <c r="F2602" s="6">
        <v>268.57</v>
      </c>
    </row>
    <row r="2603" spans="1:6">
      <c r="A2603" s="4">
        <v>2016</v>
      </c>
      <c r="B2603" s="5" t="s">
        <v>84</v>
      </c>
      <c r="C2603" s="5" t="s">
        <v>96</v>
      </c>
      <c r="D2603" s="5" t="s">
        <v>15</v>
      </c>
      <c r="E2603" s="5">
        <v>65590</v>
      </c>
      <c r="F2603" s="6">
        <v>1886.84</v>
      </c>
    </row>
    <row r="2604" spans="1:6">
      <c r="A2604" s="4">
        <v>2016</v>
      </c>
      <c r="B2604" s="5" t="s">
        <v>84</v>
      </c>
      <c r="C2604" s="5" t="s">
        <v>96</v>
      </c>
      <c r="D2604" s="5" t="s">
        <v>16</v>
      </c>
      <c r="E2604" s="5">
        <v>165600</v>
      </c>
      <c r="F2604" s="6">
        <v>3132.11</v>
      </c>
    </row>
    <row r="2605" spans="1:6">
      <c r="A2605" s="4">
        <v>2016</v>
      </c>
      <c r="B2605" s="5" t="s">
        <v>84</v>
      </c>
      <c r="C2605" s="5" t="s">
        <v>96</v>
      </c>
      <c r="D2605" s="5" t="s">
        <v>17</v>
      </c>
      <c r="E2605" s="5">
        <v>102640</v>
      </c>
      <c r="F2605" s="6">
        <v>503.5</v>
      </c>
    </row>
    <row r="2606" spans="1:6">
      <c r="A2606" s="4">
        <v>2016</v>
      </c>
      <c r="B2606" s="5" t="s">
        <v>84</v>
      </c>
      <c r="C2606" s="5" t="s">
        <v>96</v>
      </c>
      <c r="D2606" s="5" t="s">
        <v>18</v>
      </c>
      <c r="E2606" s="5">
        <v>54720</v>
      </c>
      <c r="F2606" s="6">
        <v>478.09</v>
      </c>
    </row>
    <row r="2607" spans="1:6">
      <c r="A2607" s="4">
        <v>2017</v>
      </c>
      <c r="B2607" s="5" t="s">
        <v>84</v>
      </c>
      <c r="C2607" s="5" t="s">
        <v>96</v>
      </c>
      <c r="D2607" s="5" t="s">
        <v>15</v>
      </c>
      <c r="E2607" s="5">
        <v>64580</v>
      </c>
      <c r="F2607" s="6">
        <v>2301.29</v>
      </c>
    </row>
    <row r="2608" spans="1:6">
      <c r="A2608" s="4">
        <v>2017</v>
      </c>
      <c r="B2608" s="5" t="s">
        <v>84</v>
      </c>
      <c r="C2608" s="5" t="s">
        <v>96</v>
      </c>
      <c r="D2608" s="5" t="s">
        <v>16</v>
      </c>
      <c r="E2608" s="5">
        <v>141200</v>
      </c>
      <c r="F2608" s="6">
        <v>4413.1000000000004</v>
      </c>
    </row>
    <row r="2609" spans="1:6">
      <c r="A2609" s="4">
        <v>2017</v>
      </c>
      <c r="B2609" s="5" t="s">
        <v>84</v>
      </c>
      <c r="C2609" s="5" t="s">
        <v>96</v>
      </c>
      <c r="D2609" s="5" t="s">
        <v>17</v>
      </c>
      <c r="E2609" s="5">
        <v>112240</v>
      </c>
      <c r="F2609" s="6">
        <v>745.75</v>
      </c>
    </row>
    <row r="2610" spans="1:6">
      <c r="A2610" s="4">
        <v>2017</v>
      </c>
      <c r="B2610" s="5" t="s">
        <v>84</v>
      </c>
      <c r="C2610" s="5" t="s">
        <v>96</v>
      </c>
      <c r="D2610" s="5" t="s">
        <v>18</v>
      </c>
      <c r="E2610" s="5">
        <v>31000</v>
      </c>
      <c r="F2610" s="6">
        <v>590.42999999999995</v>
      </c>
    </row>
    <row r="2611" spans="1:6">
      <c r="A2611" s="4">
        <v>2008</v>
      </c>
      <c r="B2611" s="5" t="s">
        <v>84</v>
      </c>
      <c r="C2611" s="5" t="s">
        <v>97</v>
      </c>
      <c r="D2611" s="5" t="s">
        <v>15</v>
      </c>
      <c r="E2611" s="5">
        <v>100</v>
      </c>
      <c r="F2611" s="6">
        <v>3100</v>
      </c>
    </row>
    <row r="2612" spans="1:6">
      <c r="A2612" s="4">
        <v>2008</v>
      </c>
      <c r="B2612" s="5" t="s">
        <v>84</v>
      </c>
      <c r="C2612" s="5" t="s">
        <v>97</v>
      </c>
      <c r="D2612" s="5" t="s">
        <v>16</v>
      </c>
      <c r="E2612" s="5">
        <v>112780</v>
      </c>
      <c r="F2612" s="6">
        <v>3177.43</v>
      </c>
    </row>
    <row r="2613" spans="1:6">
      <c r="A2613" s="4">
        <v>2008</v>
      </c>
      <c r="B2613" s="5" t="s">
        <v>84</v>
      </c>
      <c r="C2613" s="5" t="s">
        <v>97</v>
      </c>
      <c r="D2613" s="5" t="s">
        <v>17</v>
      </c>
      <c r="E2613" s="5">
        <v>190140</v>
      </c>
      <c r="F2613" s="6">
        <v>553.54</v>
      </c>
    </row>
    <row r="2614" spans="1:6">
      <c r="A2614" s="4">
        <v>2008</v>
      </c>
      <c r="B2614" s="5" t="s">
        <v>84</v>
      </c>
      <c r="C2614" s="5" t="s">
        <v>97</v>
      </c>
      <c r="D2614" s="5" t="s">
        <v>18</v>
      </c>
      <c r="E2614" s="5">
        <v>8020</v>
      </c>
      <c r="F2614" s="6">
        <v>399</v>
      </c>
    </row>
    <row r="2615" spans="1:6">
      <c r="A2615" s="4">
        <v>2009</v>
      </c>
      <c r="B2615" s="5" t="s">
        <v>84</v>
      </c>
      <c r="C2615" s="5" t="s">
        <v>97</v>
      </c>
      <c r="D2615" s="5" t="s">
        <v>15</v>
      </c>
      <c r="E2615" s="5">
        <v>160</v>
      </c>
      <c r="F2615" s="6">
        <v>2875</v>
      </c>
    </row>
    <row r="2616" spans="1:6">
      <c r="A2616" s="4">
        <v>2009</v>
      </c>
      <c r="B2616" s="5" t="s">
        <v>84</v>
      </c>
      <c r="C2616" s="5" t="s">
        <v>97</v>
      </c>
      <c r="D2616" s="5" t="s">
        <v>16</v>
      </c>
      <c r="E2616" s="5">
        <v>146590</v>
      </c>
      <c r="F2616" s="6">
        <v>2003.96</v>
      </c>
    </row>
    <row r="2617" spans="1:6">
      <c r="A2617" s="4">
        <v>2009</v>
      </c>
      <c r="B2617" s="5" t="s">
        <v>84</v>
      </c>
      <c r="C2617" s="5" t="s">
        <v>97</v>
      </c>
      <c r="D2617" s="5" t="s">
        <v>17</v>
      </c>
      <c r="E2617" s="5">
        <v>256240</v>
      </c>
      <c r="F2617" s="6">
        <v>646.62</v>
      </c>
    </row>
    <row r="2618" spans="1:6">
      <c r="A2618" s="4">
        <v>2009</v>
      </c>
      <c r="B2618" s="5" t="s">
        <v>84</v>
      </c>
      <c r="C2618" s="5" t="s">
        <v>97</v>
      </c>
      <c r="D2618" s="5" t="s">
        <v>18</v>
      </c>
      <c r="E2618" s="5">
        <v>6490</v>
      </c>
      <c r="F2618" s="6">
        <v>315.87</v>
      </c>
    </row>
    <row r="2619" spans="1:6">
      <c r="A2619" s="4">
        <v>2010</v>
      </c>
      <c r="B2619" s="5" t="s">
        <v>84</v>
      </c>
      <c r="C2619" s="5" t="s">
        <v>97</v>
      </c>
      <c r="D2619" s="5" t="s">
        <v>15</v>
      </c>
      <c r="E2619" s="5">
        <v>210</v>
      </c>
      <c r="F2619" s="6">
        <v>2809.52</v>
      </c>
    </row>
    <row r="2620" spans="1:6">
      <c r="A2620" s="4">
        <v>2010</v>
      </c>
      <c r="B2620" s="5" t="s">
        <v>84</v>
      </c>
      <c r="C2620" s="5" t="s">
        <v>97</v>
      </c>
      <c r="D2620" s="5" t="s">
        <v>16</v>
      </c>
      <c r="E2620" s="5">
        <v>164020</v>
      </c>
      <c r="F2620" s="6">
        <v>3100.17</v>
      </c>
    </row>
    <row r="2621" spans="1:6">
      <c r="A2621" s="4">
        <v>2010</v>
      </c>
      <c r="B2621" s="5" t="s">
        <v>84</v>
      </c>
      <c r="C2621" s="5" t="s">
        <v>97</v>
      </c>
      <c r="D2621" s="5" t="s">
        <v>17</v>
      </c>
      <c r="E2621" s="5">
        <v>234220</v>
      </c>
      <c r="F2621" s="6">
        <v>657.29</v>
      </c>
    </row>
    <row r="2622" spans="1:6">
      <c r="A2622" s="4">
        <v>2010</v>
      </c>
      <c r="B2622" s="5" t="s">
        <v>84</v>
      </c>
      <c r="C2622" s="5" t="s">
        <v>97</v>
      </c>
      <c r="D2622" s="5" t="s">
        <v>18</v>
      </c>
      <c r="E2622" s="5">
        <v>12910</v>
      </c>
      <c r="F2622" s="6">
        <v>427.58</v>
      </c>
    </row>
    <row r="2623" spans="1:6">
      <c r="A2623" s="4">
        <v>2011</v>
      </c>
      <c r="B2623" s="5" t="s">
        <v>84</v>
      </c>
      <c r="C2623" s="5" t="s">
        <v>97</v>
      </c>
      <c r="D2623" s="5" t="s">
        <v>15</v>
      </c>
      <c r="E2623" s="5">
        <v>180</v>
      </c>
      <c r="F2623" s="6">
        <v>2611.11</v>
      </c>
    </row>
    <row r="2624" spans="1:6">
      <c r="A2624" s="4">
        <v>2011</v>
      </c>
      <c r="B2624" s="5" t="s">
        <v>84</v>
      </c>
      <c r="C2624" s="5" t="s">
        <v>97</v>
      </c>
      <c r="D2624" s="5" t="s">
        <v>16</v>
      </c>
      <c r="E2624" s="5">
        <v>164190</v>
      </c>
      <c r="F2624" s="6">
        <v>3191.79</v>
      </c>
    </row>
    <row r="2625" spans="1:6">
      <c r="A2625" s="4">
        <v>2011</v>
      </c>
      <c r="B2625" s="5" t="s">
        <v>84</v>
      </c>
      <c r="C2625" s="5" t="s">
        <v>97</v>
      </c>
      <c r="D2625" s="5" t="s">
        <v>17</v>
      </c>
      <c r="E2625" s="5">
        <v>194880</v>
      </c>
      <c r="F2625" s="6">
        <v>379.62</v>
      </c>
    </row>
    <row r="2626" spans="1:6">
      <c r="A2626" s="4">
        <v>2011</v>
      </c>
      <c r="B2626" s="5" t="s">
        <v>84</v>
      </c>
      <c r="C2626" s="5" t="s">
        <v>97</v>
      </c>
      <c r="D2626" s="5" t="s">
        <v>18</v>
      </c>
      <c r="E2626" s="5">
        <v>13700</v>
      </c>
      <c r="F2626" s="6">
        <v>335.77</v>
      </c>
    </row>
    <row r="2627" spans="1:6">
      <c r="A2627" s="4">
        <v>2012</v>
      </c>
      <c r="B2627" s="5" t="s">
        <v>84</v>
      </c>
      <c r="C2627" s="5" t="s">
        <v>97</v>
      </c>
      <c r="D2627" s="5" t="s">
        <v>15</v>
      </c>
      <c r="E2627" s="5">
        <v>150</v>
      </c>
      <c r="F2627" s="6">
        <v>2533.33</v>
      </c>
    </row>
    <row r="2628" spans="1:6">
      <c r="A2628" s="4">
        <v>2012</v>
      </c>
      <c r="B2628" s="5" t="s">
        <v>84</v>
      </c>
      <c r="C2628" s="5" t="s">
        <v>97</v>
      </c>
      <c r="D2628" s="5" t="s">
        <v>16</v>
      </c>
      <c r="E2628" s="5">
        <v>140720</v>
      </c>
      <c r="F2628" s="6">
        <v>2884.74</v>
      </c>
    </row>
    <row r="2629" spans="1:6">
      <c r="A2629" s="4">
        <v>2012</v>
      </c>
      <c r="B2629" s="5" t="s">
        <v>84</v>
      </c>
      <c r="C2629" s="5" t="s">
        <v>97</v>
      </c>
      <c r="D2629" s="5" t="s">
        <v>17</v>
      </c>
      <c r="E2629" s="5">
        <v>255620</v>
      </c>
      <c r="F2629" s="6">
        <v>511.78</v>
      </c>
    </row>
    <row r="2630" spans="1:6">
      <c r="A2630" s="4">
        <v>2012</v>
      </c>
      <c r="B2630" s="5" t="s">
        <v>84</v>
      </c>
      <c r="C2630" s="5" t="s">
        <v>97</v>
      </c>
      <c r="D2630" s="5" t="s">
        <v>18</v>
      </c>
      <c r="E2630" s="5">
        <v>13760</v>
      </c>
      <c r="F2630" s="6">
        <v>388.08</v>
      </c>
    </row>
    <row r="2631" spans="1:6">
      <c r="A2631" s="4">
        <v>2013</v>
      </c>
      <c r="B2631" s="5" t="s">
        <v>84</v>
      </c>
      <c r="C2631" s="5" t="s">
        <v>97</v>
      </c>
      <c r="D2631" s="5" t="s">
        <v>15</v>
      </c>
      <c r="E2631" s="5">
        <v>100</v>
      </c>
      <c r="F2631" s="6">
        <v>3100</v>
      </c>
    </row>
    <row r="2632" spans="1:6">
      <c r="A2632" s="4">
        <v>2013</v>
      </c>
      <c r="B2632" s="5" t="s">
        <v>84</v>
      </c>
      <c r="C2632" s="5" t="s">
        <v>97</v>
      </c>
      <c r="D2632" s="5" t="s">
        <v>16</v>
      </c>
      <c r="E2632" s="5">
        <v>156530</v>
      </c>
      <c r="F2632" s="6">
        <v>3520.09</v>
      </c>
    </row>
    <row r="2633" spans="1:6">
      <c r="A2633" s="4">
        <v>2013</v>
      </c>
      <c r="B2633" s="5" t="s">
        <v>84</v>
      </c>
      <c r="C2633" s="5" t="s">
        <v>97</v>
      </c>
      <c r="D2633" s="5" t="s">
        <v>17</v>
      </c>
      <c r="E2633" s="5">
        <v>228660</v>
      </c>
      <c r="F2633" s="6">
        <v>665.44</v>
      </c>
    </row>
    <row r="2634" spans="1:6">
      <c r="A2634" s="4">
        <v>2013</v>
      </c>
      <c r="B2634" s="5" t="s">
        <v>84</v>
      </c>
      <c r="C2634" s="5" t="s">
        <v>97</v>
      </c>
      <c r="D2634" s="5" t="s">
        <v>18</v>
      </c>
      <c r="E2634" s="5">
        <v>11380</v>
      </c>
      <c r="F2634" s="6">
        <v>431.46</v>
      </c>
    </row>
    <row r="2635" spans="1:6">
      <c r="A2635" s="4">
        <v>2014</v>
      </c>
      <c r="B2635" s="5" t="s">
        <v>84</v>
      </c>
      <c r="C2635" s="5" t="s">
        <v>97</v>
      </c>
      <c r="D2635" s="5" t="s">
        <v>15</v>
      </c>
      <c r="E2635" s="5">
        <v>80</v>
      </c>
      <c r="F2635" s="6">
        <v>2875</v>
      </c>
    </row>
    <row r="2636" spans="1:6">
      <c r="A2636" s="4">
        <v>2014</v>
      </c>
      <c r="B2636" s="5" t="s">
        <v>84</v>
      </c>
      <c r="C2636" s="5" t="s">
        <v>97</v>
      </c>
      <c r="D2636" s="5" t="s">
        <v>16</v>
      </c>
      <c r="E2636" s="5">
        <v>134090</v>
      </c>
      <c r="F2636" s="6">
        <v>3475.87</v>
      </c>
    </row>
    <row r="2637" spans="1:6">
      <c r="A2637" s="4">
        <v>2014</v>
      </c>
      <c r="B2637" s="5" t="s">
        <v>84</v>
      </c>
      <c r="C2637" s="5" t="s">
        <v>97</v>
      </c>
      <c r="D2637" s="5" t="s">
        <v>17</v>
      </c>
      <c r="E2637" s="5">
        <v>262890</v>
      </c>
      <c r="F2637" s="6">
        <v>512.23</v>
      </c>
    </row>
    <row r="2638" spans="1:6">
      <c r="A2638" s="4">
        <v>2014</v>
      </c>
      <c r="B2638" s="5" t="s">
        <v>84</v>
      </c>
      <c r="C2638" s="5" t="s">
        <v>97</v>
      </c>
      <c r="D2638" s="5" t="s">
        <v>18</v>
      </c>
      <c r="E2638" s="5">
        <v>18420</v>
      </c>
      <c r="F2638" s="6">
        <v>419.11</v>
      </c>
    </row>
    <row r="2639" spans="1:6">
      <c r="A2639" s="4">
        <v>2015</v>
      </c>
      <c r="B2639" s="5" t="s">
        <v>84</v>
      </c>
      <c r="C2639" s="5" t="s">
        <v>97</v>
      </c>
      <c r="D2639" s="5" t="s">
        <v>15</v>
      </c>
      <c r="E2639" s="5">
        <v>80</v>
      </c>
      <c r="F2639" s="6">
        <v>2875</v>
      </c>
    </row>
    <row r="2640" spans="1:6">
      <c r="A2640" s="4">
        <v>2015</v>
      </c>
      <c r="B2640" s="5" t="s">
        <v>84</v>
      </c>
      <c r="C2640" s="5" t="s">
        <v>97</v>
      </c>
      <c r="D2640" s="5" t="s">
        <v>16</v>
      </c>
      <c r="E2640" s="5">
        <v>84510</v>
      </c>
      <c r="F2640" s="6">
        <v>2673.06</v>
      </c>
    </row>
    <row r="2641" spans="1:6">
      <c r="A2641" s="4">
        <v>2015</v>
      </c>
      <c r="B2641" s="5" t="s">
        <v>84</v>
      </c>
      <c r="C2641" s="5" t="s">
        <v>97</v>
      </c>
      <c r="D2641" s="5" t="s">
        <v>17</v>
      </c>
      <c r="E2641" s="5">
        <v>455090</v>
      </c>
      <c r="F2641" s="6">
        <v>307.58999999999997</v>
      </c>
    </row>
    <row r="2642" spans="1:6">
      <c r="A2642" s="4">
        <v>2015</v>
      </c>
      <c r="B2642" s="5" t="s">
        <v>84</v>
      </c>
      <c r="C2642" s="5" t="s">
        <v>97</v>
      </c>
      <c r="D2642" s="5" t="s">
        <v>18</v>
      </c>
      <c r="E2642" s="5">
        <v>9540</v>
      </c>
      <c r="F2642" s="6">
        <v>341.72</v>
      </c>
    </row>
    <row r="2643" spans="1:6">
      <c r="A2643" s="4">
        <v>2016</v>
      </c>
      <c r="B2643" s="5" t="s">
        <v>84</v>
      </c>
      <c r="C2643" s="5" t="s">
        <v>97</v>
      </c>
      <c r="D2643" s="5" t="s">
        <v>15</v>
      </c>
      <c r="E2643" s="5">
        <v>30</v>
      </c>
      <c r="F2643" s="6">
        <v>2774.19</v>
      </c>
    </row>
    <row r="2644" spans="1:6">
      <c r="A2644" s="4">
        <v>2016</v>
      </c>
      <c r="B2644" s="5" t="s">
        <v>84</v>
      </c>
      <c r="C2644" s="5" t="s">
        <v>97</v>
      </c>
      <c r="D2644" s="5" t="s">
        <v>16</v>
      </c>
      <c r="E2644" s="5">
        <v>128670</v>
      </c>
      <c r="F2644" s="6">
        <v>3734.72</v>
      </c>
    </row>
    <row r="2645" spans="1:6">
      <c r="A2645" s="4">
        <v>2016</v>
      </c>
      <c r="B2645" s="5" t="s">
        <v>84</v>
      </c>
      <c r="C2645" s="5" t="s">
        <v>97</v>
      </c>
      <c r="D2645" s="5" t="s">
        <v>17</v>
      </c>
      <c r="E2645" s="5">
        <v>263770</v>
      </c>
      <c r="F2645" s="6">
        <v>469.7</v>
      </c>
    </row>
    <row r="2646" spans="1:6">
      <c r="A2646" s="4">
        <v>2016</v>
      </c>
      <c r="B2646" s="5" t="s">
        <v>84</v>
      </c>
      <c r="C2646" s="5" t="s">
        <v>97</v>
      </c>
      <c r="D2646" s="5" t="s">
        <v>18</v>
      </c>
      <c r="E2646" s="5">
        <v>11320</v>
      </c>
      <c r="F2646" s="6">
        <v>462.13</v>
      </c>
    </row>
    <row r="2647" spans="1:6">
      <c r="A2647" s="4">
        <v>2017</v>
      </c>
      <c r="B2647" s="5" t="s">
        <v>84</v>
      </c>
      <c r="C2647" s="5" t="s">
        <v>97</v>
      </c>
      <c r="D2647" s="5" t="s">
        <v>15</v>
      </c>
      <c r="E2647" s="5">
        <v>30</v>
      </c>
      <c r="F2647" s="6">
        <v>2866.67</v>
      </c>
    </row>
    <row r="2648" spans="1:6">
      <c r="A2648" s="4">
        <v>2017</v>
      </c>
      <c r="B2648" s="5" t="s">
        <v>84</v>
      </c>
      <c r="C2648" s="5" t="s">
        <v>97</v>
      </c>
      <c r="D2648" s="5" t="s">
        <v>16</v>
      </c>
      <c r="E2648" s="5">
        <v>113440</v>
      </c>
      <c r="F2648" s="6">
        <v>4083.32</v>
      </c>
    </row>
    <row r="2649" spans="1:6">
      <c r="A2649" s="4">
        <v>2017</v>
      </c>
      <c r="B2649" s="5" t="s">
        <v>84</v>
      </c>
      <c r="C2649" s="5" t="s">
        <v>97</v>
      </c>
      <c r="D2649" s="5" t="s">
        <v>17</v>
      </c>
      <c r="E2649" s="5">
        <v>354620</v>
      </c>
      <c r="F2649" s="6">
        <v>725.92</v>
      </c>
    </row>
    <row r="2650" spans="1:6">
      <c r="A2650" s="4">
        <v>2017</v>
      </c>
      <c r="B2650" s="5" t="s">
        <v>84</v>
      </c>
      <c r="C2650" s="5" t="s">
        <v>97</v>
      </c>
      <c r="D2650" s="5" t="s">
        <v>18</v>
      </c>
      <c r="E2650" s="5">
        <v>13650</v>
      </c>
      <c r="F2650" s="6">
        <v>492.02</v>
      </c>
    </row>
    <row r="2651" spans="1:6">
      <c r="A2651" s="4">
        <v>2008</v>
      </c>
      <c r="B2651" s="5" t="s">
        <v>84</v>
      </c>
      <c r="C2651" s="5" t="s">
        <v>98</v>
      </c>
      <c r="D2651" s="5" t="s">
        <v>15</v>
      </c>
      <c r="E2651" s="5">
        <v>5500</v>
      </c>
      <c r="F2651" s="6">
        <v>743.64</v>
      </c>
    </row>
    <row r="2652" spans="1:6">
      <c r="A2652" s="4">
        <v>2008</v>
      </c>
      <c r="B2652" s="5" t="s">
        <v>84</v>
      </c>
      <c r="C2652" s="5" t="s">
        <v>98</v>
      </c>
      <c r="D2652" s="5" t="s">
        <v>16</v>
      </c>
      <c r="E2652" s="5">
        <v>730</v>
      </c>
      <c r="F2652" s="6">
        <v>1890.41</v>
      </c>
    </row>
    <row r="2653" spans="1:6">
      <c r="A2653" s="4">
        <v>2008</v>
      </c>
      <c r="B2653" s="5" t="s">
        <v>84</v>
      </c>
      <c r="C2653" s="5" t="s">
        <v>98</v>
      </c>
      <c r="D2653" s="5" t="s">
        <v>17</v>
      </c>
      <c r="E2653" s="5">
        <v>38450</v>
      </c>
      <c r="F2653" s="6">
        <v>566.97</v>
      </c>
    </row>
    <row r="2654" spans="1:6">
      <c r="A2654" s="4">
        <v>2008</v>
      </c>
      <c r="B2654" s="5" t="s">
        <v>84</v>
      </c>
      <c r="C2654" s="5" t="s">
        <v>98</v>
      </c>
      <c r="D2654" s="5" t="s">
        <v>18</v>
      </c>
      <c r="E2654" s="5">
        <v>1380</v>
      </c>
      <c r="F2654" s="6">
        <v>159.41999999999999</v>
      </c>
    </row>
    <row r="2655" spans="1:6">
      <c r="A2655" s="4">
        <v>2009</v>
      </c>
      <c r="B2655" s="5" t="s">
        <v>84</v>
      </c>
      <c r="C2655" s="5" t="s">
        <v>98</v>
      </c>
      <c r="D2655" s="5" t="s">
        <v>15</v>
      </c>
      <c r="E2655" s="5">
        <v>5040</v>
      </c>
      <c r="F2655" s="6">
        <v>765.87</v>
      </c>
    </row>
    <row r="2656" spans="1:6">
      <c r="A2656" s="4">
        <v>2009</v>
      </c>
      <c r="B2656" s="5" t="s">
        <v>84</v>
      </c>
      <c r="C2656" s="5" t="s">
        <v>98</v>
      </c>
      <c r="D2656" s="5" t="s">
        <v>16</v>
      </c>
      <c r="E2656" s="5">
        <v>1690</v>
      </c>
      <c r="F2656" s="6">
        <v>834.32</v>
      </c>
    </row>
    <row r="2657" spans="1:6">
      <c r="A2657" s="4">
        <v>2009</v>
      </c>
      <c r="B2657" s="5" t="s">
        <v>84</v>
      </c>
      <c r="C2657" s="5" t="s">
        <v>98</v>
      </c>
      <c r="D2657" s="5" t="s">
        <v>17</v>
      </c>
      <c r="E2657" s="5">
        <v>39840</v>
      </c>
      <c r="F2657" s="6">
        <v>601.41</v>
      </c>
    </row>
    <row r="2658" spans="1:6">
      <c r="A2658" s="4">
        <v>2009</v>
      </c>
      <c r="B2658" s="5" t="s">
        <v>84</v>
      </c>
      <c r="C2658" s="5" t="s">
        <v>98</v>
      </c>
      <c r="D2658" s="5" t="s">
        <v>18</v>
      </c>
      <c r="E2658" s="5">
        <v>1170</v>
      </c>
      <c r="F2658" s="6">
        <v>162.38999999999999</v>
      </c>
    </row>
    <row r="2659" spans="1:6">
      <c r="A2659" s="4">
        <v>2010</v>
      </c>
      <c r="B2659" s="5" t="s">
        <v>84</v>
      </c>
      <c r="C2659" s="5" t="s">
        <v>98</v>
      </c>
      <c r="D2659" s="5" t="s">
        <v>15</v>
      </c>
      <c r="E2659" s="5">
        <v>4930</v>
      </c>
      <c r="F2659" s="6">
        <v>784.99</v>
      </c>
    </row>
    <row r="2660" spans="1:6">
      <c r="A2660" s="4">
        <v>2010</v>
      </c>
      <c r="B2660" s="5" t="s">
        <v>84</v>
      </c>
      <c r="C2660" s="5" t="s">
        <v>98</v>
      </c>
      <c r="D2660" s="5" t="s">
        <v>16</v>
      </c>
      <c r="E2660" s="5">
        <v>1360</v>
      </c>
      <c r="F2660" s="6">
        <v>3338.24</v>
      </c>
    </row>
    <row r="2661" spans="1:6">
      <c r="A2661" s="4">
        <v>2010</v>
      </c>
      <c r="B2661" s="5" t="s">
        <v>84</v>
      </c>
      <c r="C2661" s="5" t="s">
        <v>98</v>
      </c>
      <c r="D2661" s="5" t="s">
        <v>17</v>
      </c>
      <c r="E2661" s="5">
        <v>43070</v>
      </c>
      <c r="F2661" s="6">
        <v>650.79999999999995</v>
      </c>
    </row>
    <row r="2662" spans="1:6">
      <c r="A2662" s="4">
        <v>2010</v>
      </c>
      <c r="B2662" s="5" t="s">
        <v>84</v>
      </c>
      <c r="C2662" s="5" t="s">
        <v>98</v>
      </c>
      <c r="D2662" s="5" t="s">
        <v>18</v>
      </c>
      <c r="E2662" s="5">
        <v>790</v>
      </c>
      <c r="F2662" s="6">
        <v>189.87</v>
      </c>
    </row>
    <row r="2663" spans="1:6">
      <c r="A2663" s="4">
        <v>2011</v>
      </c>
      <c r="B2663" s="5" t="s">
        <v>84</v>
      </c>
      <c r="C2663" s="5" t="s">
        <v>98</v>
      </c>
      <c r="D2663" s="5" t="s">
        <v>15</v>
      </c>
      <c r="E2663" s="5">
        <v>6490</v>
      </c>
      <c r="F2663" s="6">
        <v>687.21</v>
      </c>
    </row>
    <row r="2664" spans="1:6">
      <c r="A2664" s="4">
        <v>2011</v>
      </c>
      <c r="B2664" s="5" t="s">
        <v>84</v>
      </c>
      <c r="C2664" s="5" t="s">
        <v>98</v>
      </c>
      <c r="D2664" s="5" t="s">
        <v>16</v>
      </c>
      <c r="E2664" s="5">
        <v>1530</v>
      </c>
      <c r="F2664" s="6">
        <v>3058.82</v>
      </c>
    </row>
    <row r="2665" spans="1:6">
      <c r="A2665" s="4">
        <v>2011</v>
      </c>
      <c r="B2665" s="5" t="s">
        <v>84</v>
      </c>
      <c r="C2665" s="5" t="s">
        <v>98</v>
      </c>
      <c r="D2665" s="5" t="s">
        <v>17</v>
      </c>
      <c r="E2665" s="5">
        <v>37860</v>
      </c>
      <c r="F2665" s="6">
        <v>493.92</v>
      </c>
    </row>
    <row r="2666" spans="1:6">
      <c r="A2666" s="4">
        <v>2011</v>
      </c>
      <c r="B2666" s="5" t="s">
        <v>84</v>
      </c>
      <c r="C2666" s="5" t="s">
        <v>98</v>
      </c>
      <c r="D2666" s="5" t="s">
        <v>18</v>
      </c>
      <c r="E2666" s="5">
        <v>630</v>
      </c>
      <c r="F2666" s="6">
        <v>412.7</v>
      </c>
    </row>
    <row r="2667" spans="1:6">
      <c r="A2667" s="4">
        <v>2012</v>
      </c>
      <c r="B2667" s="5" t="s">
        <v>84</v>
      </c>
      <c r="C2667" s="5" t="s">
        <v>98</v>
      </c>
      <c r="D2667" s="5" t="s">
        <v>15</v>
      </c>
      <c r="E2667" s="5">
        <v>4940</v>
      </c>
      <c r="F2667" s="6">
        <v>987.85</v>
      </c>
    </row>
    <row r="2668" spans="1:6">
      <c r="A2668" s="4">
        <v>2012</v>
      </c>
      <c r="B2668" s="5" t="s">
        <v>84</v>
      </c>
      <c r="C2668" s="5" t="s">
        <v>98</v>
      </c>
      <c r="D2668" s="5" t="s">
        <v>16</v>
      </c>
      <c r="E2668" s="5">
        <v>2720</v>
      </c>
      <c r="F2668" s="6">
        <v>2746.32</v>
      </c>
    </row>
    <row r="2669" spans="1:6">
      <c r="A2669" s="4">
        <v>2012</v>
      </c>
      <c r="B2669" s="5" t="s">
        <v>84</v>
      </c>
      <c r="C2669" s="5" t="s">
        <v>98</v>
      </c>
      <c r="D2669" s="5" t="s">
        <v>17</v>
      </c>
      <c r="E2669" s="5">
        <v>47000</v>
      </c>
      <c r="F2669" s="6">
        <v>797.02</v>
      </c>
    </row>
    <row r="2670" spans="1:6">
      <c r="A2670" s="4">
        <v>2012</v>
      </c>
      <c r="B2670" s="5" t="s">
        <v>84</v>
      </c>
      <c r="C2670" s="5" t="s">
        <v>98</v>
      </c>
      <c r="D2670" s="5" t="s">
        <v>18</v>
      </c>
      <c r="E2670" s="5">
        <v>550</v>
      </c>
      <c r="F2670" s="6">
        <v>418.18</v>
      </c>
    </row>
    <row r="2671" spans="1:6">
      <c r="A2671" s="4">
        <v>2013</v>
      </c>
      <c r="B2671" s="5" t="s">
        <v>84</v>
      </c>
      <c r="C2671" s="5" t="s">
        <v>98</v>
      </c>
      <c r="D2671" s="5" t="s">
        <v>15</v>
      </c>
      <c r="E2671" s="5">
        <v>3570</v>
      </c>
      <c r="F2671" s="6">
        <v>1551.82</v>
      </c>
    </row>
    <row r="2672" spans="1:6">
      <c r="A2672" s="4">
        <v>2013</v>
      </c>
      <c r="B2672" s="5" t="s">
        <v>84</v>
      </c>
      <c r="C2672" s="5" t="s">
        <v>98</v>
      </c>
      <c r="D2672" s="5" t="s">
        <v>16</v>
      </c>
      <c r="E2672" s="5">
        <v>2770</v>
      </c>
      <c r="F2672" s="6">
        <v>3714.8</v>
      </c>
    </row>
    <row r="2673" spans="1:6">
      <c r="A2673" s="4">
        <v>2013</v>
      </c>
      <c r="B2673" s="5" t="s">
        <v>84</v>
      </c>
      <c r="C2673" s="5" t="s">
        <v>98</v>
      </c>
      <c r="D2673" s="5" t="s">
        <v>17</v>
      </c>
      <c r="E2673" s="5">
        <v>50940</v>
      </c>
      <c r="F2673" s="6">
        <v>779.94</v>
      </c>
    </row>
    <row r="2674" spans="1:6">
      <c r="A2674" s="4">
        <v>2013</v>
      </c>
      <c r="B2674" s="5" t="s">
        <v>84</v>
      </c>
      <c r="C2674" s="5" t="s">
        <v>98</v>
      </c>
      <c r="D2674" s="5" t="s">
        <v>18</v>
      </c>
      <c r="E2674" s="5">
        <v>320</v>
      </c>
      <c r="F2674" s="6">
        <v>531.25</v>
      </c>
    </row>
    <row r="2675" spans="1:6">
      <c r="A2675" s="4">
        <v>2014</v>
      </c>
      <c r="B2675" s="5" t="s">
        <v>84</v>
      </c>
      <c r="C2675" s="5" t="s">
        <v>98</v>
      </c>
      <c r="D2675" s="5" t="s">
        <v>15</v>
      </c>
      <c r="E2675" s="5">
        <v>2060</v>
      </c>
      <c r="F2675" s="6">
        <v>966.02</v>
      </c>
    </row>
    <row r="2676" spans="1:6">
      <c r="A2676" s="4">
        <v>2014</v>
      </c>
      <c r="B2676" s="5" t="s">
        <v>84</v>
      </c>
      <c r="C2676" s="5" t="s">
        <v>98</v>
      </c>
      <c r="D2676" s="5" t="s">
        <v>16</v>
      </c>
      <c r="E2676" s="5">
        <v>1480</v>
      </c>
      <c r="F2676" s="6">
        <v>1851.35</v>
      </c>
    </row>
    <row r="2677" spans="1:6">
      <c r="A2677" s="4">
        <v>2014</v>
      </c>
      <c r="B2677" s="5" t="s">
        <v>84</v>
      </c>
      <c r="C2677" s="5" t="s">
        <v>98</v>
      </c>
      <c r="D2677" s="5" t="s">
        <v>17</v>
      </c>
      <c r="E2677" s="5">
        <v>25970</v>
      </c>
      <c r="F2677" s="6">
        <v>544.47</v>
      </c>
    </row>
    <row r="2678" spans="1:6">
      <c r="A2678" s="4">
        <v>2014</v>
      </c>
      <c r="B2678" s="5" t="s">
        <v>84</v>
      </c>
      <c r="C2678" s="5" t="s">
        <v>98</v>
      </c>
      <c r="D2678" s="5" t="s">
        <v>18</v>
      </c>
      <c r="E2678" s="5">
        <v>290</v>
      </c>
      <c r="F2678" s="6">
        <v>482.76</v>
      </c>
    </row>
    <row r="2679" spans="1:6">
      <c r="A2679" s="4">
        <v>2015</v>
      </c>
      <c r="B2679" s="5" t="s">
        <v>84</v>
      </c>
      <c r="C2679" s="5" t="s">
        <v>98</v>
      </c>
      <c r="D2679" s="5" t="s">
        <v>15</v>
      </c>
      <c r="E2679" s="5">
        <v>1550</v>
      </c>
      <c r="F2679" s="6">
        <v>851.61</v>
      </c>
    </row>
    <row r="2680" spans="1:6">
      <c r="A2680" s="4">
        <v>2015</v>
      </c>
      <c r="B2680" s="5" t="s">
        <v>84</v>
      </c>
      <c r="C2680" s="5" t="s">
        <v>98</v>
      </c>
      <c r="D2680" s="5" t="s">
        <v>16</v>
      </c>
      <c r="E2680" s="5">
        <v>1380</v>
      </c>
      <c r="F2680" s="6">
        <v>1956.52</v>
      </c>
    </row>
    <row r="2681" spans="1:6">
      <c r="A2681" s="4">
        <v>2015</v>
      </c>
      <c r="B2681" s="5" t="s">
        <v>84</v>
      </c>
      <c r="C2681" s="5" t="s">
        <v>98</v>
      </c>
      <c r="D2681" s="5" t="s">
        <v>17</v>
      </c>
      <c r="E2681" s="5">
        <v>47060</v>
      </c>
      <c r="F2681" s="6">
        <v>245.01</v>
      </c>
    </row>
    <row r="2682" spans="1:6">
      <c r="A2682" s="4">
        <v>2015</v>
      </c>
      <c r="B2682" s="5" t="s">
        <v>84</v>
      </c>
      <c r="C2682" s="5" t="s">
        <v>98</v>
      </c>
      <c r="D2682" s="5" t="s">
        <v>18</v>
      </c>
      <c r="E2682" s="5">
        <v>280</v>
      </c>
      <c r="F2682" s="6">
        <v>321.43</v>
      </c>
    </row>
    <row r="2683" spans="1:6">
      <c r="A2683" s="4">
        <v>2016</v>
      </c>
      <c r="B2683" s="5" t="s">
        <v>84</v>
      </c>
      <c r="C2683" s="5" t="s">
        <v>98</v>
      </c>
      <c r="D2683" s="5" t="s">
        <v>15</v>
      </c>
      <c r="E2683" s="5">
        <v>520</v>
      </c>
      <c r="F2683" s="6">
        <v>1198.0999999999999</v>
      </c>
    </row>
    <row r="2684" spans="1:6">
      <c r="A2684" s="4">
        <v>2016</v>
      </c>
      <c r="B2684" s="5" t="s">
        <v>84</v>
      </c>
      <c r="C2684" s="5" t="s">
        <v>98</v>
      </c>
      <c r="D2684" s="5" t="s">
        <v>16</v>
      </c>
      <c r="E2684" s="5">
        <v>1520</v>
      </c>
      <c r="F2684" s="6">
        <v>1055.3699999999999</v>
      </c>
    </row>
    <row r="2685" spans="1:6">
      <c r="A2685" s="4">
        <v>2016</v>
      </c>
      <c r="B2685" s="5" t="s">
        <v>84</v>
      </c>
      <c r="C2685" s="5" t="s">
        <v>98</v>
      </c>
      <c r="D2685" s="5" t="s">
        <v>17</v>
      </c>
      <c r="E2685" s="5">
        <v>71790</v>
      </c>
      <c r="F2685" s="6">
        <v>828.4</v>
      </c>
    </row>
    <row r="2686" spans="1:6">
      <c r="A2686" s="4">
        <v>2016</v>
      </c>
      <c r="B2686" s="5" t="s">
        <v>84</v>
      </c>
      <c r="C2686" s="5" t="s">
        <v>98</v>
      </c>
      <c r="D2686" s="5" t="s">
        <v>18</v>
      </c>
      <c r="E2686" s="5">
        <v>50</v>
      </c>
      <c r="F2686" s="6">
        <v>377.65</v>
      </c>
    </row>
    <row r="2687" spans="1:6">
      <c r="A2687" s="4">
        <v>2017</v>
      </c>
      <c r="B2687" s="5" t="s">
        <v>84</v>
      </c>
      <c r="C2687" s="5" t="s">
        <v>98</v>
      </c>
      <c r="D2687" s="5" t="s">
        <v>15</v>
      </c>
      <c r="E2687" s="5">
        <v>1020</v>
      </c>
      <c r="F2687" s="6">
        <v>1864.44</v>
      </c>
    </row>
    <row r="2688" spans="1:6">
      <c r="A2688" s="4">
        <v>2017</v>
      </c>
      <c r="B2688" s="5" t="s">
        <v>84</v>
      </c>
      <c r="C2688" s="5" t="s">
        <v>98</v>
      </c>
      <c r="D2688" s="5" t="s">
        <v>16</v>
      </c>
      <c r="E2688" s="5">
        <v>870</v>
      </c>
      <c r="F2688" s="6">
        <v>3494.81</v>
      </c>
    </row>
    <row r="2689" spans="1:6">
      <c r="A2689" s="4">
        <v>2017</v>
      </c>
      <c r="B2689" s="5" t="s">
        <v>84</v>
      </c>
      <c r="C2689" s="5" t="s">
        <v>98</v>
      </c>
      <c r="D2689" s="5" t="s">
        <v>17</v>
      </c>
      <c r="E2689" s="5">
        <v>65420</v>
      </c>
      <c r="F2689" s="6">
        <v>877.8</v>
      </c>
    </row>
    <row r="2690" spans="1:6">
      <c r="A2690" s="4">
        <v>2017</v>
      </c>
      <c r="B2690" s="5" t="s">
        <v>84</v>
      </c>
      <c r="C2690" s="5" t="s">
        <v>98</v>
      </c>
      <c r="D2690" s="5" t="s">
        <v>18</v>
      </c>
      <c r="E2690" s="5">
        <v>490</v>
      </c>
      <c r="F2690" s="6">
        <v>629.63</v>
      </c>
    </row>
    <row r="2691" spans="1:6">
      <c r="A2691" s="4">
        <v>2008</v>
      </c>
      <c r="B2691" s="5" t="s">
        <v>84</v>
      </c>
      <c r="C2691" s="5" t="s">
        <v>99</v>
      </c>
      <c r="D2691" s="5" t="s">
        <v>15</v>
      </c>
      <c r="E2691" s="5">
        <v>240150</v>
      </c>
      <c r="F2691" s="6">
        <v>3274.95</v>
      </c>
    </row>
    <row r="2692" spans="1:6">
      <c r="A2692" s="4">
        <v>2008</v>
      </c>
      <c r="B2692" s="5" t="s">
        <v>84</v>
      </c>
      <c r="C2692" s="5" t="s">
        <v>99</v>
      </c>
      <c r="D2692" s="5" t="s">
        <v>16</v>
      </c>
      <c r="E2692" s="5">
        <v>28240</v>
      </c>
      <c r="F2692" s="6">
        <v>2748.23</v>
      </c>
    </row>
    <row r="2693" spans="1:6">
      <c r="A2693" s="4">
        <v>2008</v>
      </c>
      <c r="B2693" s="5" t="s">
        <v>84</v>
      </c>
      <c r="C2693" s="5" t="s">
        <v>99</v>
      </c>
      <c r="D2693" s="5" t="s">
        <v>17</v>
      </c>
      <c r="E2693" s="5">
        <v>100920</v>
      </c>
      <c r="F2693" s="6">
        <v>362.07</v>
      </c>
    </row>
    <row r="2694" spans="1:6">
      <c r="A2694" s="4">
        <v>2008</v>
      </c>
      <c r="B2694" s="5" t="s">
        <v>84</v>
      </c>
      <c r="C2694" s="5" t="s">
        <v>99</v>
      </c>
      <c r="D2694" s="5" t="s">
        <v>18</v>
      </c>
      <c r="E2694" s="5">
        <v>37440</v>
      </c>
      <c r="F2694" s="6">
        <v>403.04</v>
      </c>
    </row>
    <row r="2695" spans="1:6">
      <c r="A2695" s="4">
        <v>2009</v>
      </c>
      <c r="B2695" s="5" t="s">
        <v>84</v>
      </c>
      <c r="C2695" s="5" t="s">
        <v>99</v>
      </c>
      <c r="D2695" s="5" t="s">
        <v>15</v>
      </c>
      <c r="E2695" s="5">
        <v>250400</v>
      </c>
      <c r="F2695" s="6">
        <v>2946.29</v>
      </c>
    </row>
    <row r="2696" spans="1:6">
      <c r="A2696" s="4">
        <v>2009</v>
      </c>
      <c r="B2696" s="5" t="s">
        <v>84</v>
      </c>
      <c r="C2696" s="5" t="s">
        <v>99</v>
      </c>
      <c r="D2696" s="5" t="s">
        <v>16</v>
      </c>
      <c r="E2696" s="5">
        <v>41980</v>
      </c>
      <c r="F2696" s="6">
        <v>1515.72</v>
      </c>
    </row>
    <row r="2697" spans="1:6">
      <c r="A2697" s="4">
        <v>2009</v>
      </c>
      <c r="B2697" s="5" t="s">
        <v>84</v>
      </c>
      <c r="C2697" s="5" t="s">
        <v>99</v>
      </c>
      <c r="D2697" s="5" t="s">
        <v>17</v>
      </c>
      <c r="E2697" s="5">
        <v>138710</v>
      </c>
      <c r="F2697" s="6">
        <v>414.25</v>
      </c>
    </row>
    <row r="2698" spans="1:6">
      <c r="A2698" s="4">
        <v>2009</v>
      </c>
      <c r="B2698" s="5" t="s">
        <v>84</v>
      </c>
      <c r="C2698" s="5" t="s">
        <v>99</v>
      </c>
      <c r="D2698" s="5" t="s">
        <v>18</v>
      </c>
      <c r="E2698" s="5">
        <v>39610</v>
      </c>
      <c r="F2698" s="6">
        <v>260.79000000000002</v>
      </c>
    </row>
    <row r="2699" spans="1:6">
      <c r="A2699" s="4">
        <v>2010</v>
      </c>
      <c r="B2699" s="5" t="s">
        <v>84</v>
      </c>
      <c r="C2699" s="5" t="s">
        <v>99</v>
      </c>
      <c r="D2699" s="5" t="s">
        <v>15</v>
      </c>
      <c r="E2699" s="5">
        <v>252890</v>
      </c>
      <c r="F2699" s="6">
        <v>3114.24</v>
      </c>
    </row>
    <row r="2700" spans="1:6">
      <c r="A2700" s="4">
        <v>2010</v>
      </c>
      <c r="B2700" s="5" t="s">
        <v>84</v>
      </c>
      <c r="C2700" s="5" t="s">
        <v>99</v>
      </c>
      <c r="D2700" s="5" t="s">
        <v>16</v>
      </c>
      <c r="E2700" s="5">
        <v>49200</v>
      </c>
      <c r="F2700" s="6">
        <v>2835.98</v>
      </c>
    </row>
    <row r="2701" spans="1:6">
      <c r="A2701" s="4">
        <v>2010</v>
      </c>
      <c r="B2701" s="5" t="s">
        <v>84</v>
      </c>
      <c r="C2701" s="5" t="s">
        <v>99</v>
      </c>
      <c r="D2701" s="5" t="s">
        <v>17</v>
      </c>
      <c r="E2701" s="5">
        <v>141400</v>
      </c>
      <c r="F2701" s="6">
        <v>514.91999999999996</v>
      </c>
    </row>
    <row r="2702" spans="1:6">
      <c r="A2702" s="4">
        <v>2010</v>
      </c>
      <c r="B2702" s="5" t="s">
        <v>84</v>
      </c>
      <c r="C2702" s="5" t="s">
        <v>99</v>
      </c>
      <c r="D2702" s="5" t="s">
        <v>18</v>
      </c>
      <c r="E2702" s="5">
        <v>48740</v>
      </c>
      <c r="F2702" s="6">
        <v>319.66000000000003</v>
      </c>
    </row>
    <row r="2703" spans="1:6">
      <c r="A2703" s="4">
        <v>2011</v>
      </c>
      <c r="B2703" s="5" t="s">
        <v>84</v>
      </c>
      <c r="C2703" s="5" t="s">
        <v>99</v>
      </c>
      <c r="D2703" s="5" t="s">
        <v>15</v>
      </c>
      <c r="E2703" s="5">
        <v>218770</v>
      </c>
      <c r="F2703" s="6">
        <v>3018.7</v>
      </c>
    </row>
    <row r="2704" spans="1:6">
      <c r="A2704" s="4">
        <v>2011</v>
      </c>
      <c r="B2704" s="5" t="s">
        <v>84</v>
      </c>
      <c r="C2704" s="5" t="s">
        <v>99</v>
      </c>
      <c r="D2704" s="5" t="s">
        <v>16</v>
      </c>
      <c r="E2704" s="5">
        <v>53810</v>
      </c>
      <c r="F2704" s="6">
        <v>2920.83</v>
      </c>
    </row>
    <row r="2705" spans="1:6">
      <c r="A2705" s="4">
        <v>2011</v>
      </c>
      <c r="B2705" s="5" t="s">
        <v>84</v>
      </c>
      <c r="C2705" s="5" t="s">
        <v>99</v>
      </c>
      <c r="D2705" s="5" t="s">
        <v>17</v>
      </c>
      <c r="E2705" s="5">
        <v>102930</v>
      </c>
      <c r="F2705" s="6">
        <v>364.62</v>
      </c>
    </row>
    <row r="2706" spans="1:6">
      <c r="A2706" s="4">
        <v>2011</v>
      </c>
      <c r="B2706" s="5" t="s">
        <v>84</v>
      </c>
      <c r="C2706" s="5" t="s">
        <v>99</v>
      </c>
      <c r="D2706" s="5" t="s">
        <v>18</v>
      </c>
      <c r="E2706" s="5">
        <v>49630</v>
      </c>
      <c r="F2706" s="6">
        <v>268.58999999999997</v>
      </c>
    </row>
    <row r="2707" spans="1:6">
      <c r="A2707" s="4">
        <v>2012</v>
      </c>
      <c r="B2707" s="5" t="s">
        <v>84</v>
      </c>
      <c r="C2707" s="5" t="s">
        <v>99</v>
      </c>
      <c r="D2707" s="5" t="s">
        <v>15</v>
      </c>
      <c r="E2707" s="5">
        <v>228590</v>
      </c>
      <c r="F2707" s="6">
        <v>3216.68</v>
      </c>
    </row>
    <row r="2708" spans="1:6">
      <c r="A2708" s="4">
        <v>2012</v>
      </c>
      <c r="B2708" s="5" t="s">
        <v>84</v>
      </c>
      <c r="C2708" s="5" t="s">
        <v>99</v>
      </c>
      <c r="D2708" s="5" t="s">
        <v>16</v>
      </c>
      <c r="E2708" s="5">
        <v>56560</v>
      </c>
      <c r="F2708" s="6">
        <v>2756.19</v>
      </c>
    </row>
    <row r="2709" spans="1:6">
      <c r="A2709" s="4">
        <v>2012</v>
      </c>
      <c r="B2709" s="5" t="s">
        <v>84</v>
      </c>
      <c r="C2709" s="5" t="s">
        <v>99</v>
      </c>
      <c r="D2709" s="5" t="s">
        <v>17</v>
      </c>
      <c r="E2709" s="5">
        <v>172830</v>
      </c>
      <c r="F2709" s="6">
        <v>721.58</v>
      </c>
    </row>
    <row r="2710" spans="1:6">
      <c r="A2710" s="4">
        <v>2012</v>
      </c>
      <c r="B2710" s="5" t="s">
        <v>84</v>
      </c>
      <c r="C2710" s="5" t="s">
        <v>99</v>
      </c>
      <c r="D2710" s="5" t="s">
        <v>18</v>
      </c>
      <c r="E2710" s="5">
        <v>62590</v>
      </c>
      <c r="F2710" s="6">
        <v>551.53</v>
      </c>
    </row>
    <row r="2711" spans="1:6">
      <c r="A2711" s="4">
        <v>2013</v>
      </c>
      <c r="B2711" s="5" t="s">
        <v>84</v>
      </c>
      <c r="C2711" s="5" t="s">
        <v>99</v>
      </c>
      <c r="D2711" s="5" t="s">
        <v>15</v>
      </c>
      <c r="E2711" s="5">
        <v>254240</v>
      </c>
      <c r="F2711" s="6">
        <v>3288.23</v>
      </c>
    </row>
    <row r="2712" spans="1:6">
      <c r="A2712" s="4">
        <v>2013</v>
      </c>
      <c r="B2712" s="5" t="s">
        <v>84</v>
      </c>
      <c r="C2712" s="5" t="s">
        <v>99</v>
      </c>
      <c r="D2712" s="5" t="s">
        <v>16</v>
      </c>
      <c r="E2712" s="5">
        <v>68220</v>
      </c>
      <c r="F2712" s="6">
        <v>3473.03</v>
      </c>
    </row>
    <row r="2713" spans="1:6">
      <c r="A2713" s="4">
        <v>2013</v>
      </c>
      <c r="B2713" s="5" t="s">
        <v>84</v>
      </c>
      <c r="C2713" s="5" t="s">
        <v>99</v>
      </c>
      <c r="D2713" s="5" t="s">
        <v>17</v>
      </c>
      <c r="E2713" s="5">
        <v>183980</v>
      </c>
      <c r="F2713" s="6">
        <v>868.03</v>
      </c>
    </row>
    <row r="2714" spans="1:6">
      <c r="A2714" s="4">
        <v>2013</v>
      </c>
      <c r="B2714" s="5" t="s">
        <v>84</v>
      </c>
      <c r="C2714" s="5" t="s">
        <v>99</v>
      </c>
      <c r="D2714" s="5" t="s">
        <v>18</v>
      </c>
      <c r="E2714" s="5">
        <v>67860</v>
      </c>
      <c r="F2714" s="6">
        <v>507.37</v>
      </c>
    </row>
    <row r="2715" spans="1:6">
      <c r="A2715" s="4">
        <v>2014</v>
      </c>
      <c r="B2715" s="5" t="s">
        <v>84</v>
      </c>
      <c r="C2715" s="5" t="s">
        <v>99</v>
      </c>
      <c r="D2715" s="5" t="s">
        <v>15</v>
      </c>
      <c r="E2715" s="5">
        <v>237740</v>
      </c>
      <c r="F2715" s="6">
        <v>3085.93</v>
      </c>
    </row>
    <row r="2716" spans="1:6">
      <c r="A2716" s="4">
        <v>2014</v>
      </c>
      <c r="B2716" s="5" t="s">
        <v>84</v>
      </c>
      <c r="C2716" s="5" t="s">
        <v>99</v>
      </c>
      <c r="D2716" s="5" t="s">
        <v>16</v>
      </c>
      <c r="E2716" s="5">
        <v>64260</v>
      </c>
      <c r="F2716" s="6">
        <v>3021.32</v>
      </c>
    </row>
    <row r="2717" spans="1:6">
      <c r="A2717" s="4">
        <v>2014</v>
      </c>
      <c r="B2717" s="5" t="s">
        <v>84</v>
      </c>
      <c r="C2717" s="5" t="s">
        <v>99</v>
      </c>
      <c r="D2717" s="5" t="s">
        <v>17</v>
      </c>
      <c r="E2717" s="5">
        <v>112130</v>
      </c>
      <c r="F2717" s="6">
        <v>792.12</v>
      </c>
    </row>
    <row r="2718" spans="1:6">
      <c r="A2718" s="4">
        <v>2014</v>
      </c>
      <c r="B2718" s="5" t="s">
        <v>84</v>
      </c>
      <c r="C2718" s="5" t="s">
        <v>99</v>
      </c>
      <c r="D2718" s="5" t="s">
        <v>18</v>
      </c>
      <c r="E2718" s="5">
        <v>127870</v>
      </c>
      <c r="F2718" s="6">
        <v>496.05</v>
      </c>
    </row>
    <row r="2719" spans="1:6">
      <c r="A2719" s="4">
        <v>2015</v>
      </c>
      <c r="B2719" s="5" t="s">
        <v>84</v>
      </c>
      <c r="C2719" s="5" t="s">
        <v>99</v>
      </c>
      <c r="D2719" s="5" t="s">
        <v>15</v>
      </c>
      <c r="E2719" s="5">
        <v>166000</v>
      </c>
      <c r="F2719" s="6">
        <v>3177.47</v>
      </c>
    </row>
    <row r="2720" spans="1:6">
      <c r="A2720" s="4">
        <v>2015</v>
      </c>
      <c r="B2720" s="5" t="s">
        <v>84</v>
      </c>
      <c r="C2720" s="5" t="s">
        <v>99</v>
      </c>
      <c r="D2720" s="5" t="s">
        <v>16</v>
      </c>
      <c r="E2720" s="5">
        <v>50810</v>
      </c>
      <c r="F2720" s="6">
        <v>1314.51</v>
      </c>
    </row>
    <row r="2721" spans="1:6">
      <c r="A2721" s="4">
        <v>2015</v>
      </c>
      <c r="B2721" s="5" t="s">
        <v>84</v>
      </c>
      <c r="C2721" s="5" t="s">
        <v>99</v>
      </c>
      <c r="D2721" s="5" t="s">
        <v>17</v>
      </c>
      <c r="E2721" s="5">
        <v>245510</v>
      </c>
      <c r="F2721" s="6">
        <v>517.37</v>
      </c>
    </row>
    <row r="2722" spans="1:6">
      <c r="A2722" s="4">
        <v>2015</v>
      </c>
      <c r="B2722" s="5" t="s">
        <v>84</v>
      </c>
      <c r="C2722" s="5" t="s">
        <v>99</v>
      </c>
      <c r="D2722" s="5" t="s">
        <v>18</v>
      </c>
      <c r="E2722" s="5">
        <v>73180</v>
      </c>
      <c r="F2722" s="6">
        <v>362.94</v>
      </c>
    </row>
    <row r="2723" spans="1:6">
      <c r="A2723" s="4">
        <v>2016</v>
      </c>
      <c r="B2723" s="5" t="s">
        <v>84</v>
      </c>
      <c r="C2723" s="5" t="s">
        <v>99</v>
      </c>
      <c r="D2723" s="5" t="s">
        <v>15</v>
      </c>
      <c r="E2723" s="5">
        <v>169290</v>
      </c>
      <c r="F2723" s="6">
        <v>3727.77</v>
      </c>
    </row>
    <row r="2724" spans="1:6">
      <c r="A2724" s="4">
        <v>2016</v>
      </c>
      <c r="B2724" s="5" t="s">
        <v>84</v>
      </c>
      <c r="C2724" s="5" t="s">
        <v>99</v>
      </c>
      <c r="D2724" s="5" t="s">
        <v>16</v>
      </c>
      <c r="E2724" s="5">
        <v>61320</v>
      </c>
      <c r="F2724" s="6">
        <v>1347.81</v>
      </c>
    </row>
    <row r="2725" spans="1:6">
      <c r="A2725" s="4">
        <v>2016</v>
      </c>
      <c r="B2725" s="5" t="s">
        <v>84</v>
      </c>
      <c r="C2725" s="5" t="s">
        <v>99</v>
      </c>
      <c r="D2725" s="5" t="s">
        <v>17</v>
      </c>
      <c r="E2725" s="5">
        <v>155720</v>
      </c>
      <c r="F2725" s="6">
        <v>618.25</v>
      </c>
    </row>
    <row r="2726" spans="1:6">
      <c r="A2726" s="4">
        <v>2016</v>
      </c>
      <c r="B2726" s="5" t="s">
        <v>84</v>
      </c>
      <c r="C2726" s="5" t="s">
        <v>99</v>
      </c>
      <c r="D2726" s="5" t="s">
        <v>18</v>
      </c>
      <c r="E2726" s="5">
        <v>50100</v>
      </c>
      <c r="F2726" s="6">
        <v>638.86</v>
      </c>
    </row>
    <row r="2727" spans="1:6">
      <c r="A2727" s="4">
        <v>2017</v>
      </c>
      <c r="B2727" s="5" t="s">
        <v>84</v>
      </c>
      <c r="C2727" s="5" t="s">
        <v>99</v>
      </c>
      <c r="D2727" s="5" t="s">
        <v>15</v>
      </c>
      <c r="E2727" s="5">
        <v>167400</v>
      </c>
      <c r="F2727" s="6">
        <v>3265.36</v>
      </c>
    </row>
    <row r="2728" spans="1:6">
      <c r="A2728" s="4">
        <v>2017</v>
      </c>
      <c r="B2728" s="5" t="s">
        <v>84</v>
      </c>
      <c r="C2728" s="5" t="s">
        <v>99</v>
      </c>
      <c r="D2728" s="5" t="s">
        <v>16</v>
      </c>
      <c r="E2728" s="5">
        <v>65340</v>
      </c>
      <c r="F2728" s="6">
        <v>3611.91</v>
      </c>
    </row>
    <row r="2729" spans="1:6">
      <c r="A2729" s="4">
        <v>2017</v>
      </c>
      <c r="B2729" s="5" t="s">
        <v>84</v>
      </c>
      <c r="C2729" s="5" t="s">
        <v>99</v>
      </c>
      <c r="D2729" s="5" t="s">
        <v>17</v>
      </c>
      <c r="E2729" s="5">
        <v>187460</v>
      </c>
      <c r="F2729" s="6">
        <v>791.3</v>
      </c>
    </row>
    <row r="2730" spans="1:6">
      <c r="A2730" s="4">
        <v>2017</v>
      </c>
      <c r="B2730" s="5" t="s">
        <v>84</v>
      </c>
      <c r="C2730" s="5" t="s">
        <v>99</v>
      </c>
      <c r="D2730" s="5" t="s">
        <v>18</v>
      </c>
      <c r="E2730" s="5">
        <v>92460</v>
      </c>
      <c r="F2730" s="6">
        <v>450.71</v>
      </c>
    </row>
    <row r="2731" spans="1:6">
      <c r="A2731" s="4">
        <v>2008</v>
      </c>
      <c r="B2731" s="5" t="s">
        <v>84</v>
      </c>
      <c r="C2731" s="5" t="s">
        <v>100</v>
      </c>
      <c r="D2731" s="5" t="s">
        <v>15</v>
      </c>
      <c r="E2731" s="5">
        <v>92740</v>
      </c>
      <c r="F2731" s="6">
        <v>2335.67</v>
      </c>
    </row>
    <row r="2732" spans="1:6">
      <c r="A2732" s="4">
        <v>2008</v>
      </c>
      <c r="B2732" s="5" t="s">
        <v>84</v>
      </c>
      <c r="C2732" s="5" t="s">
        <v>100</v>
      </c>
      <c r="D2732" s="5" t="s">
        <v>16</v>
      </c>
      <c r="E2732" s="5">
        <v>5940</v>
      </c>
      <c r="F2732" s="6">
        <v>2383.84</v>
      </c>
    </row>
    <row r="2733" spans="1:6">
      <c r="A2733" s="4">
        <v>2008</v>
      </c>
      <c r="B2733" s="5" t="s">
        <v>84</v>
      </c>
      <c r="C2733" s="5" t="s">
        <v>100</v>
      </c>
      <c r="D2733" s="5" t="s">
        <v>17</v>
      </c>
      <c r="E2733" s="5">
        <v>181770</v>
      </c>
      <c r="F2733" s="6">
        <v>625.08000000000004</v>
      </c>
    </row>
    <row r="2734" spans="1:6">
      <c r="A2734" s="4">
        <v>2008</v>
      </c>
      <c r="B2734" s="5" t="s">
        <v>84</v>
      </c>
      <c r="C2734" s="5" t="s">
        <v>100</v>
      </c>
      <c r="D2734" s="5" t="s">
        <v>18</v>
      </c>
      <c r="E2734" s="5">
        <v>50980</v>
      </c>
      <c r="F2734" s="6">
        <v>619.46</v>
      </c>
    </row>
    <row r="2735" spans="1:6">
      <c r="A2735" s="4">
        <v>2009</v>
      </c>
      <c r="B2735" s="5" t="s">
        <v>84</v>
      </c>
      <c r="C2735" s="5" t="s">
        <v>100</v>
      </c>
      <c r="D2735" s="5" t="s">
        <v>15</v>
      </c>
      <c r="E2735" s="5">
        <v>79470</v>
      </c>
      <c r="F2735" s="6">
        <v>2273.69</v>
      </c>
    </row>
    <row r="2736" spans="1:6">
      <c r="A2736" s="4">
        <v>2009</v>
      </c>
      <c r="B2736" s="5" t="s">
        <v>84</v>
      </c>
      <c r="C2736" s="5" t="s">
        <v>100</v>
      </c>
      <c r="D2736" s="5" t="s">
        <v>16</v>
      </c>
      <c r="E2736" s="5">
        <v>6350</v>
      </c>
      <c r="F2736" s="6">
        <v>1124.4100000000001</v>
      </c>
    </row>
    <row r="2737" spans="1:6">
      <c r="A2737" s="4">
        <v>2009</v>
      </c>
      <c r="B2737" s="5" t="s">
        <v>84</v>
      </c>
      <c r="C2737" s="5" t="s">
        <v>100</v>
      </c>
      <c r="D2737" s="5" t="s">
        <v>17</v>
      </c>
      <c r="E2737" s="5">
        <v>233130</v>
      </c>
      <c r="F2737" s="6">
        <v>729.12</v>
      </c>
    </row>
    <row r="2738" spans="1:6">
      <c r="A2738" s="4">
        <v>2009</v>
      </c>
      <c r="B2738" s="5" t="s">
        <v>84</v>
      </c>
      <c r="C2738" s="5" t="s">
        <v>100</v>
      </c>
      <c r="D2738" s="5" t="s">
        <v>18</v>
      </c>
      <c r="E2738" s="5">
        <v>23500</v>
      </c>
      <c r="F2738" s="6">
        <v>401.28</v>
      </c>
    </row>
    <row r="2739" spans="1:6">
      <c r="A2739" s="4">
        <v>2010</v>
      </c>
      <c r="B2739" s="5" t="s">
        <v>84</v>
      </c>
      <c r="C2739" s="5" t="s">
        <v>100</v>
      </c>
      <c r="D2739" s="5" t="s">
        <v>15</v>
      </c>
      <c r="E2739" s="5">
        <v>100310</v>
      </c>
      <c r="F2739" s="6">
        <v>2046.76</v>
      </c>
    </row>
    <row r="2740" spans="1:6">
      <c r="A2740" s="4">
        <v>2010</v>
      </c>
      <c r="B2740" s="5" t="s">
        <v>84</v>
      </c>
      <c r="C2740" s="5" t="s">
        <v>100</v>
      </c>
      <c r="D2740" s="5" t="s">
        <v>16</v>
      </c>
      <c r="E2740" s="5">
        <v>8530</v>
      </c>
      <c r="F2740" s="6">
        <v>1865.18</v>
      </c>
    </row>
    <row r="2741" spans="1:6">
      <c r="A2741" s="4">
        <v>2010</v>
      </c>
      <c r="B2741" s="5" t="s">
        <v>84</v>
      </c>
      <c r="C2741" s="5" t="s">
        <v>100</v>
      </c>
      <c r="D2741" s="5" t="s">
        <v>17</v>
      </c>
      <c r="E2741" s="5">
        <v>235860</v>
      </c>
      <c r="F2741" s="6">
        <v>707.45</v>
      </c>
    </row>
    <row r="2742" spans="1:6">
      <c r="A2742" s="4">
        <v>2010</v>
      </c>
      <c r="B2742" s="5" t="s">
        <v>84</v>
      </c>
      <c r="C2742" s="5" t="s">
        <v>100</v>
      </c>
      <c r="D2742" s="5" t="s">
        <v>18</v>
      </c>
      <c r="E2742" s="5">
        <v>47080</v>
      </c>
      <c r="F2742" s="6">
        <v>465.59</v>
      </c>
    </row>
    <row r="2743" spans="1:6">
      <c r="A2743" s="4">
        <v>2011</v>
      </c>
      <c r="B2743" s="5" t="s">
        <v>84</v>
      </c>
      <c r="C2743" s="5" t="s">
        <v>100</v>
      </c>
      <c r="D2743" s="5" t="s">
        <v>15</v>
      </c>
      <c r="E2743" s="5">
        <v>73060</v>
      </c>
      <c r="F2743" s="6">
        <v>1904.19</v>
      </c>
    </row>
    <row r="2744" spans="1:6">
      <c r="A2744" s="4">
        <v>2011</v>
      </c>
      <c r="B2744" s="5" t="s">
        <v>84</v>
      </c>
      <c r="C2744" s="5" t="s">
        <v>100</v>
      </c>
      <c r="D2744" s="5" t="s">
        <v>16</v>
      </c>
      <c r="E2744" s="5">
        <v>7440</v>
      </c>
      <c r="F2744" s="6">
        <v>2262.1</v>
      </c>
    </row>
    <row r="2745" spans="1:6">
      <c r="A2745" s="4">
        <v>2011</v>
      </c>
      <c r="B2745" s="5" t="s">
        <v>84</v>
      </c>
      <c r="C2745" s="5" t="s">
        <v>100</v>
      </c>
      <c r="D2745" s="5" t="s">
        <v>17</v>
      </c>
      <c r="E2745" s="5">
        <v>179370</v>
      </c>
      <c r="F2745" s="6">
        <v>686.07</v>
      </c>
    </row>
    <row r="2746" spans="1:6">
      <c r="A2746" s="4">
        <v>2011</v>
      </c>
      <c r="B2746" s="5" t="s">
        <v>84</v>
      </c>
      <c r="C2746" s="5" t="s">
        <v>100</v>
      </c>
      <c r="D2746" s="5" t="s">
        <v>18</v>
      </c>
      <c r="E2746" s="5">
        <v>88400</v>
      </c>
      <c r="F2746" s="6">
        <v>452.71</v>
      </c>
    </row>
    <row r="2747" spans="1:6">
      <c r="A2747" s="4">
        <v>2012</v>
      </c>
      <c r="B2747" s="5" t="s">
        <v>84</v>
      </c>
      <c r="C2747" s="5" t="s">
        <v>100</v>
      </c>
      <c r="D2747" s="5" t="s">
        <v>15</v>
      </c>
      <c r="E2747" s="5">
        <v>67090</v>
      </c>
      <c r="F2747" s="6">
        <v>1355.49</v>
      </c>
    </row>
    <row r="2748" spans="1:6">
      <c r="A2748" s="4">
        <v>2012</v>
      </c>
      <c r="B2748" s="5" t="s">
        <v>84</v>
      </c>
      <c r="C2748" s="5" t="s">
        <v>100</v>
      </c>
      <c r="D2748" s="5" t="s">
        <v>16</v>
      </c>
      <c r="E2748" s="5">
        <v>6450</v>
      </c>
      <c r="F2748" s="6">
        <v>2800</v>
      </c>
    </row>
    <row r="2749" spans="1:6">
      <c r="A2749" s="4">
        <v>2012</v>
      </c>
      <c r="B2749" s="5" t="s">
        <v>84</v>
      </c>
      <c r="C2749" s="5" t="s">
        <v>100</v>
      </c>
      <c r="D2749" s="5" t="s">
        <v>17</v>
      </c>
      <c r="E2749" s="5">
        <v>174700</v>
      </c>
      <c r="F2749" s="6">
        <v>792.62</v>
      </c>
    </row>
    <row r="2750" spans="1:6">
      <c r="A2750" s="4">
        <v>2012</v>
      </c>
      <c r="B2750" s="5" t="s">
        <v>84</v>
      </c>
      <c r="C2750" s="5" t="s">
        <v>100</v>
      </c>
      <c r="D2750" s="5" t="s">
        <v>18</v>
      </c>
      <c r="E2750" s="5">
        <v>99230</v>
      </c>
      <c r="F2750" s="6">
        <v>496.93</v>
      </c>
    </row>
    <row r="2751" spans="1:6">
      <c r="A2751" s="4">
        <v>2013</v>
      </c>
      <c r="B2751" s="5" t="s">
        <v>84</v>
      </c>
      <c r="C2751" s="5" t="s">
        <v>100</v>
      </c>
      <c r="D2751" s="5" t="s">
        <v>15</v>
      </c>
      <c r="E2751" s="5">
        <v>74680</v>
      </c>
      <c r="F2751" s="6">
        <v>1980.99</v>
      </c>
    </row>
    <row r="2752" spans="1:6">
      <c r="A2752" s="4">
        <v>2013</v>
      </c>
      <c r="B2752" s="5" t="s">
        <v>84</v>
      </c>
      <c r="C2752" s="5" t="s">
        <v>100</v>
      </c>
      <c r="D2752" s="5" t="s">
        <v>16</v>
      </c>
      <c r="E2752" s="5">
        <v>6250</v>
      </c>
      <c r="F2752" s="6">
        <v>2633.6</v>
      </c>
    </row>
    <row r="2753" spans="1:6">
      <c r="A2753" s="4">
        <v>2013</v>
      </c>
      <c r="B2753" s="5" t="s">
        <v>84</v>
      </c>
      <c r="C2753" s="5" t="s">
        <v>100</v>
      </c>
      <c r="D2753" s="5" t="s">
        <v>17</v>
      </c>
      <c r="E2753" s="5">
        <v>184750</v>
      </c>
      <c r="F2753" s="6">
        <v>890.07</v>
      </c>
    </row>
    <row r="2754" spans="1:6">
      <c r="A2754" s="4">
        <v>2013</v>
      </c>
      <c r="B2754" s="5" t="s">
        <v>84</v>
      </c>
      <c r="C2754" s="5" t="s">
        <v>100</v>
      </c>
      <c r="D2754" s="5" t="s">
        <v>18</v>
      </c>
      <c r="E2754" s="5">
        <v>127770</v>
      </c>
      <c r="F2754" s="6">
        <v>917.66</v>
      </c>
    </row>
    <row r="2755" spans="1:6">
      <c r="A2755" s="4">
        <v>2014</v>
      </c>
      <c r="B2755" s="5" t="s">
        <v>84</v>
      </c>
      <c r="C2755" s="5" t="s">
        <v>100</v>
      </c>
      <c r="D2755" s="5" t="s">
        <v>15</v>
      </c>
      <c r="E2755" s="5">
        <v>87770</v>
      </c>
      <c r="F2755" s="6">
        <v>2568.87</v>
      </c>
    </row>
    <row r="2756" spans="1:6">
      <c r="A2756" s="4">
        <v>2014</v>
      </c>
      <c r="B2756" s="5" t="s">
        <v>84</v>
      </c>
      <c r="C2756" s="5" t="s">
        <v>100</v>
      </c>
      <c r="D2756" s="5" t="s">
        <v>16</v>
      </c>
      <c r="E2756" s="5">
        <v>6330</v>
      </c>
      <c r="F2756" s="6">
        <v>2551.34</v>
      </c>
    </row>
    <row r="2757" spans="1:6">
      <c r="A2757" s="4">
        <v>2014</v>
      </c>
      <c r="B2757" s="5" t="s">
        <v>84</v>
      </c>
      <c r="C2757" s="5" t="s">
        <v>100</v>
      </c>
      <c r="D2757" s="5" t="s">
        <v>17</v>
      </c>
      <c r="E2757" s="5">
        <v>202050</v>
      </c>
      <c r="F2757" s="6">
        <v>829.05</v>
      </c>
    </row>
    <row r="2758" spans="1:6">
      <c r="A2758" s="4">
        <v>2014</v>
      </c>
      <c r="B2758" s="5" t="s">
        <v>84</v>
      </c>
      <c r="C2758" s="5" t="s">
        <v>100</v>
      </c>
      <c r="D2758" s="5" t="s">
        <v>18</v>
      </c>
      <c r="E2758" s="5">
        <v>186510</v>
      </c>
      <c r="F2758" s="6">
        <v>676.32</v>
      </c>
    </row>
    <row r="2759" spans="1:6">
      <c r="A2759" s="4">
        <v>2015</v>
      </c>
      <c r="B2759" s="5" t="s">
        <v>84</v>
      </c>
      <c r="C2759" s="5" t="s">
        <v>100</v>
      </c>
      <c r="D2759" s="5" t="s">
        <v>15</v>
      </c>
      <c r="E2759" s="5">
        <v>53560</v>
      </c>
      <c r="F2759" s="6">
        <v>2016.62</v>
      </c>
    </row>
    <row r="2760" spans="1:6">
      <c r="A2760" s="4">
        <v>2015</v>
      </c>
      <c r="B2760" s="5" t="s">
        <v>84</v>
      </c>
      <c r="C2760" s="5" t="s">
        <v>100</v>
      </c>
      <c r="D2760" s="5" t="s">
        <v>16</v>
      </c>
      <c r="E2760" s="5">
        <v>3600</v>
      </c>
      <c r="F2760" s="6">
        <v>1375</v>
      </c>
    </row>
    <row r="2761" spans="1:6">
      <c r="A2761" s="4">
        <v>2015</v>
      </c>
      <c r="B2761" s="5" t="s">
        <v>84</v>
      </c>
      <c r="C2761" s="5" t="s">
        <v>100</v>
      </c>
      <c r="D2761" s="5" t="s">
        <v>17</v>
      </c>
      <c r="E2761" s="5">
        <v>224880</v>
      </c>
      <c r="F2761" s="6">
        <v>420.36</v>
      </c>
    </row>
    <row r="2762" spans="1:6">
      <c r="A2762" s="4">
        <v>2015</v>
      </c>
      <c r="B2762" s="5" t="s">
        <v>84</v>
      </c>
      <c r="C2762" s="5" t="s">
        <v>100</v>
      </c>
      <c r="D2762" s="5" t="s">
        <v>18</v>
      </c>
      <c r="E2762" s="5">
        <v>150740</v>
      </c>
      <c r="F2762" s="6">
        <v>359.89</v>
      </c>
    </row>
    <row r="2763" spans="1:6">
      <c r="A2763" s="4">
        <v>2016</v>
      </c>
      <c r="B2763" s="5" t="s">
        <v>84</v>
      </c>
      <c r="C2763" s="5" t="s">
        <v>100</v>
      </c>
      <c r="D2763" s="5" t="s">
        <v>15</v>
      </c>
      <c r="E2763" s="5">
        <v>96880</v>
      </c>
      <c r="F2763" s="6">
        <v>3329.87</v>
      </c>
    </row>
    <row r="2764" spans="1:6">
      <c r="A2764" s="4">
        <v>2016</v>
      </c>
      <c r="B2764" s="5" t="s">
        <v>84</v>
      </c>
      <c r="C2764" s="5" t="s">
        <v>100</v>
      </c>
      <c r="D2764" s="5" t="s">
        <v>16</v>
      </c>
      <c r="E2764" s="5">
        <v>5100</v>
      </c>
      <c r="F2764" s="6">
        <v>1860.53</v>
      </c>
    </row>
    <row r="2765" spans="1:6">
      <c r="A2765" s="4">
        <v>2016</v>
      </c>
      <c r="B2765" s="5" t="s">
        <v>84</v>
      </c>
      <c r="C2765" s="5" t="s">
        <v>100</v>
      </c>
      <c r="D2765" s="5" t="s">
        <v>17</v>
      </c>
      <c r="E2765" s="5">
        <v>200270</v>
      </c>
      <c r="F2765" s="6">
        <v>1150.31</v>
      </c>
    </row>
    <row r="2766" spans="1:6">
      <c r="A2766" s="4">
        <v>2016</v>
      </c>
      <c r="B2766" s="5" t="s">
        <v>84</v>
      </c>
      <c r="C2766" s="5" t="s">
        <v>100</v>
      </c>
      <c r="D2766" s="5" t="s">
        <v>18</v>
      </c>
      <c r="E2766" s="5">
        <v>75840</v>
      </c>
      <c r="F2766" s="6">
        <v>500.57</v>
      </c>
    </row>
    <row r="2767" spans="1:6">
      <c r="A2767" s="4">
        <v>2017</v>
      </c>
      <c r="B2767" s="5" t="s">
        <v>84</v>
      </c>
      <c r="C2767" s="5" t="s">
        <v>100</v>
      </c>
      <c r="D2767" s="5" t="s">
        <v>15</v>
      </c>
      <c r="E2767" s="5">
        <v>113280</v>
      </c>
      <c r="F2767" s="6">
        <v>3203.49</v>
      </c>
    </row>
    <row r="2768" spans="1:6">
      <c r="A2768" s="4">
        <v>2017</v>
      </c>
      <c r="B2768" s="5" t="s">
        <v>84</v>
      </c>
      <c r="C2768" s="5" t="s">
        <v>100</v>
      </c>
      <c r="D2768" s="5" t="s">
        <v>16</v>
      </c>
      <c r="E2768" s="5">
        <v>2280</v>
      </c>
      <c r="F2768" s="6">
        <v>3711.84</v>
      </c>
    </row>
    <row r="2769" spans="1:6">
      <c r="A2769" s="4">
        <v>2017</v>
      </c>
      <c r="B2769" s="5" t="s">
        <v>84</v>
      </c>
      <c r="C2769" s="5" t="s">
        <v>100</v>
      </c>
      <c r="D2769" s="5" t="s">
        <v>17</v>
      </c>
      <c r="E2769" s="5">
        <v>226660</v>
      </c>
      <c r="F2769" s="6">
        <v>1085.4100000000001</v>
      </c>
    </row>
    <row r="2770" spans="1:6">
      <c r="A2770" s="4">
        <v>2017</v>
      </c>
      <c r="B2770" s="5" t="s">
        <v>84</v>
      </c>
      <c r="C2770" s="5" t="s">
        <v>100</v>
      </c>
      <c r="D2770" s="5" t="s">
        <v>18</v>
      </c>
      <c r="E2770" s="5">
        <v>123770</v>
      </c>
      <c r="F2770" s="6">
        <v>1052.8599999999999</v>
      </c>
    </row>
    <row r="2771" spans="1:6">
      <c r="A2771" s="4">
        <v>2008</v>
      </c>
      <c r="B2771" s="5" t="s">
        <v>84</v>
      </c>
      <c r="C2771" s="5" t="s">
        <v>101</v>
      </c>
      <c r="D2771" s="5" t="s">
        <v>15</v>
      </c>
      <c r="E2771" s="5">
        <v>116880</v>
      </c>
      <c r="F2771" s="6">
        <v>2347.62</v>
      </c>
    </row>
    <row r="2772" spans="1:6">
      <c r="A2772" s="4">
        <v>2008</v>
      </c>
      <c r="B2772" s="5" t="s">
        <v>84</v>
      </c>
      <c r="C2772" s="5" t="s">
        <v>101</v>
      </c>
      <c r="D2772" s="5" t="s">
        <v>16</v>
      </c>
      <c r="E2772" s="5">
        <v>60</v>
      </c>
      <c r="F2772" s="6">
        <v>2666.67</v>
      </c>
    </row>
    <row r="2773" spans="1:6">
      <c r="A2773" s="4">
        <v>2009</v>
      </c>
      <c r="B2773" s="5" t="s">
        <v>84</v>
      </c>
      <c r="C2773" s="5" t="s">
        <v>101</v>
      </c>
      <c r="D2773" s="5" t="s">
        <v>15</v>
      </c>
      <c r="E2773" s="5">
        <v>112410</v>
      </c>
      <c r="F2773" s="6">
        <v>2333.7800000000002</v>
      </c>
    </row>
    <row r="2774" spans="1:6">
      <c r="A2774" s="4">
        <v>2009</v>
      </c>
      <c r="B2774" s="5" t="s">
        <v>84</v>
      </c>
      <c r="C2774" s="5" t="s">
        <v>101</v>
      </c>
      <c r="D2774" s="5" t="s">
        <v>16</v>
      </c>
      <c r="E2774" s="5">
        <v>30</v>
      </c>
      <c r="F2774" s="6">
        <v>1666.67</v>
      </c>
    </row>
    <row r="2775" spans="1:6">
      <c r="A2775" s="4">
        <v>2010</v>
      </c>
      <c r="B2775" s="5" t="s">
        <v>84</v>
      </c>
      <c r="C2775" s="5" t="s">
        <v>101</v>
      </c>
      <c r="D2775" s="5" t="s">
        <v>15</v>
      </c>
      <c r="E2775" s="5">
        <v>110970</v>
      </c>
      <c r="F2775" s="6">
        <v>2353.61</v>
      </c>
    </row>
    <row r="2776" spans="1:6">
      <c r="A2776" s="4">
        <v>2010</v>
      </c>
      <c r="B2776" s="5" t="s">
        <v>84</v>
      </c>
      <c r="C2776" s="5" t="s">
        <v>101</v>
      </c>
      <c r="D2776" s="5" t="s">
        <v>16</v>
      </c>
      <c r="E2776" s="5">
        <v>20</v>
      </c>
      <c r="F2776" s="6">
        <v>3000</v>
      </c>
    </row>
    <row r="2777" spans="1:6">
      <c r="A2777" s="4">
        <v>2011</v>
      </c>
      <c r="B2777" s="5" t="s">
        <v>84</v>
      </c>
      <c r="C2777" s="5" t="s">
        <v>101</v>
      </c>
      <c r="D2777" s="5" t="s">
        <v>15</v>
      </c>
      <c r="E2777" s="5">
        <v>110500</v>
      </c>
      <c r="F2777" s="6">
        <v>2425.9699999999998</v>
      </c>
    </row>
    <row r="2778" spans="1:6">
      <c r="A2778" s="4">
        <v>2011</v>
      </c>
      <c r="B2778" s="5" t="s">
        <v>84</v>
      </c>
      <c r="C2778" s="5" t="s">
        <v>101</v>
      </c>
      <c r="D2778" s="5" t="s">
        <v>16</v>
      </c>
      <c r="E2778" s="5">
        <v>40</v>
      </c>
      <c r="F2778" s="6">
        <v>3000</v>
      </c>
    </row>
    <row r="2779" spans="1:6">
      <c r="A2779" s="4">
        <v>2012</v>
      </c>
      <c r="B2779" s="5" t="s">
        <v>84</v>
      </c>
      <c r="C2779" s="5" t="s">
        <v>101</v>
      </c>
      <c r="D2779" s="5" t="s">
        <v>15</v>
      </c>
      <c r="E2779" s="5">
        <v>105810</v>
      </c>
      <c r="F2779" s="6">
        <v>2540.9699999999998</v>
      </c>
    </row>
    <row r="2780" spans="1:6">
      <c r="A2780" s="4">
        <v>2012</v>
      </c>
      <c r="B2780" s="5" t="s">
        <v>84</v>
      </c>
      <c r="C2780" s="5" t="s">
        <v>101</v>
      </c>
      <c r="D2780" s="5" t="s">
        <v>16</v>
      </c>
      <c r="E2780" s="5">
        <v>30</v>
      </c>
      <c r="F2780" s="6">
        <v>3333.33</v>
      </c>
    </row>
    <row r="2781" spans="1:6">
      <c r="A2781" s="4">
        <v>2013</v>
      </c>
      <c r="B2781" s="5" t="s">
        <v>84</v>
      </c>
      <c r="C2781" s="5" t="s">
        <v>101</v>
      </c>
      <c r="D2781" s="5" t="s">
        <v>15</v>
      </c>
      <c r="E2781" s="5">
        <v>106930</v>
      </c>
      <c r="F2781" s="6">
        <v>2695.5</v>
      </c>
    </row>
    <row r="2782" spans="1:6">
      <c r="A2782" s="4">
        <v>2013</v>
      </c>
      <c r="B2782" s="5" t="s">
        <v>84</v>
      </c>
      <c r="C2782" s="5" t="s">
        <v>101</v>
      </c>
      <c r="D2782" s="5" t="s">
        <v>16</v>
      </c>
      <c r="E2782" s="5">
        <v>50</v>
      </c>
      <c r="F2782" s="6">
        <v>3400</v>
      </c>
    </row>
    <row r="2783" spans="1:6">
      <c r="A2783" s="4">
        <v>2014</v>
      </c>
      <c r="B2783" s="5" t="s">
        <v>84</v>
      </c>
      <c r="C2783" s="5" t="s">
        <v>101</v>
      </c>
      <c r="D2783" s="5" t="s">
        <v>15</v>
      </c>
      <c r="E2783" s="5">
        <v>101900</v>
      </c>
      <c r="F2783" s="6">
        <v>2653.09</v>
      </c>
    </row>
    <row r="2784" spans="1:6">
      <c r="A2784" s="4">
        <v>2014</v>
      </c>
      <c r="B2784" s="5" t="s">
        <v>84</v>
      </c>
      <c r="C2784" s="5" t="s">
        <v>101</v>
      </c>
      <c r="D2784" s="5" t="s">
        <v>16</v>
      </c>
      <c r="E2784" s="5">
        <v>30</v>
      </c>
      <c r="F2784" s="6">
        <v>3333.33</v>
      </c>
    </row>
    <row r="2785" spans="1:6">
      <c r="A2785" s="4">
        <v>2015</v>
      </c>
      <c r="B2785" s="5" t="s">
        <v>84</v>
      </c>
      <c r="C2785" s="5" t="s">
        <v>101</v>
      </c>
      <c r="D2785" s="5" t="s">
        <v>15</v>
      </c>
      <c r="E2785" s="5">
        <v>98300</v>
      </c>
      <c r="F2785" s="6">
        <v>2577.42</v>
      </c>
    </row>
    <row r="2786" spans="1:6">
      <c r="A2786" s="4">
        <v>2015</v>
      </c>
      <c r="B2786" s="5" t="s">
        <v>84</v>
      </c>
      <c r="C2786" s="5" t="s">
        <v>101</v>
      </c>
      <c r="D2786" s="5" t="s">
        <v>16</v>
      </c>
      <c r="E2786" s="5">
        <v>10</v>
      </c>
      <c r="F2786" s="6">
        <v>2000</v>
      </c>
    </row>
    <row r="2787" spans="1:6">
      <c r="A2787" s="4">
        <v>2016</v>
      </c>
      <c r="B2787" s="5" t="s">
        <v>84</v>
      </c>
      <c r="C2787" s="5" t="s">
        <v>101</v>
      </c>
      <c r="D2787" s="5" t="s">
        <v>15</v>
      </c>
      <c r="E2787" s="5">
        <v>87130</v>
      </c>
      <c r="F2787" s="6">
        <v>2835.18</v>
      </c>
    </row>
    <row r="2788" spans="1:6">
      <c r="A2788" s="4">
        <v>2017</v>
      </c>
      <c r="B2788" s="5" t="s">
        <v>84</v>
      </c>
      <c r="C2788" s="5" t="s">
        <v>101</v>
      </c>
      <c r="D2788" s="5" t="s">
        <v>15</v>
      </c>
      <c r="E2788" s="5">
        <v>80260</v>
      </c>
      <c r="F2788" s="6">
        <v>2904.74</v>
      </c>
    </row>
    <row r="2789" spans="1:6">
      <c r="A2789" s="4">
        <v>2017</v>
      </c>
      <c r="B2789" s="5" t="s">
        <v>84</v>
      </c>
      <c r="C2789" s="5" t="s">
        <v>101</v>
      </c>
      <c r="D2789" s="5" t="s">
        <v>16</v>
      </c>
      <c r="E2789" s="5">
        <v>10</v>
      </c>
      <c r="F2789" s="6">
        <v>3833.33</v>
      </c>
    </row>
    <row r="2790" spans="1:6">
      <c r="A2790" s="4">
        <v>2008</v>
      </c>
      <c r="B2790" s="5" t="s">
        <v>84</v>
      </c>
      <c r="C2790" s="5" t="s">
        <v>102</v>
      </c>
      <c r="D2790" s="5" t="s">
        <v>15</v>
      </c>
      <c r="E2790" s="5">
        <v>80490</v>
      </c>
      <c r="F2790" s="6">
        <v>1521.18</v>
      </c>
    </row>
    <row r="2791" spans="1:6">
      <c r="A2791" s="4">
        <v>2008</v>
      </c>
      <c r="B2791" s="5" t="s">
        <v>84</v>
      </c>
      <c r="C2791" s="5" t="s">
        <v>102</v>
      </c>
      <c r="D2791" s="5" t="s">
        <v>16</v>
      </c>
      <c r="E2791" s="5">
        <v>3330</v>
      </c>
      <c r="F2791" s="6">
        <v>4276.28</v>
      </c>
    </row>
    <row r="2792" spans="1:6">
      <c r="A2792" s="4">
        <v>2008</v>
      </c>
      <c r="B2792" s="5" t="s">
        <v>84</v>
      </c>
      <c r="C2792" s="5" t="s">
        <v>102</v>
      </c>
      <c r="D2792" s="5" t="s">
        <v>17</v>
      </c>
      <c r="E2792" s="5">
        <v>10</v>
      </c>
      <c r="F2792" s="6">
        <v>1000</v>
      </c>
    </row>
    <row r="2793" spans="1:6">
      <c r="A2793" s="4">
        <v>2008</v>
      </c>
      <c r="B2793" s="5" t="s">
        <v>84</v>
      </c>
      <c r="C2793" s="5" t="s">
        <v>102</v>
      </c>
      <c r="D2793" s="5" t="s">
        <v>18</v>
      </c>
      <c r="E2793" s="5">
        <v>3450</v>
      </c>
      <c r="F2793" s="6">
        <v>315.94</v>
      </c>
    </row>
    <row r="2794" spans="1:6">
      <c r="A2794" s="4">
        <v>2009</v>
      </c>
      <c r="B2794" s="5" t="s">
        <v>84</v>
      </c>
      <c r="C2794" s="5" t="s">
        <v>102</v>
      </c>
      <c r="D2794" s="5" t="s">
        <v>15</v>
      </c>
      <c r="E2794" s="5">
        <v>80270</v>
      </c>
      <c r="F2794" s="6">
        <v>1934.1</v>
      </c>
    </row>
    <row r="2795" spans="1:6">
      <c r="A2795" s="4">
        <v>2009</v>
      </c>
      <c r="B2795" s="5" t="s">
        <v>84</v>
      </c>
      <c r="C2795" s="5" t="s">
        <v>102</v>
      </c>
      <c r="D2795" s="5" t="s">
        <v>16</v>
      </c>
      <c r="E2795" s="5">
        <v>4450</v>
      </c>
      <c r="F2795" s="6">
        <v>3676.4</v>
      </c>
    </row>
    <row r="2796" spans="1:6">
      <c r="A2796" s="4">
        <v>2009</v>
      </c>
      <c r="B2796" s="5" t="s">
        <v>84</v>
      </c>
      <c r="C2796" s="5" t="s">
        <v>102</v>
      </c>
      <c r="D2796" s="5" t="s">
        <v>18</v>
      </c>
      <c r="E2796" s="5">
        <v>2780</v>
      </c>
      <c r="F2796" s="6">
        <v>323.74</v>
      </c>
    </row>
    <row r="2797" spans="1:6">
      <c r="A2797" s="4">
        <v>2010</v>
      </c>
      <c r="B2797" s="5" t="s">
        <v>84</v>
      </c>
      <c r="C2797" s="5" t="s">
        <v>102</v>
      </c>
      <c r="D2797" s="5" t="s">
        <v>15</v>
      </c>
      <c r="E2797" s="5">
        <v>79020</v>
      </c>
      <c r="F2797" s="6">
        <v>1907.37</v>
      </c>
    </row>
    <row r="2798" spans="1:6">
      <c r="A2798" s="4">
        <v>2010</v>
      </c>
      <c r="B2798" s="5" t="s">
        <v>84</v>
      </c>
      <c r="C2798" s="5" t="s">
        <v>102</v>
      </c>
      <c r="D2798" s="5" t="s">
        <v>16</v>
      </c>
      <c r="E2798" s="5">
        <v>4490</v>
      </c>
      <c r="F2798" s="6">
        <v>4173.72</v>
      </c>
    </row>
    <row r="2799" spans="1:6">
      <c r="A2799" s="4">
        <v>2010</v>
      </c>
      <c r="B2799" s="5" t="s">
        <v>84</v>
      </c>
      <c r="C2799" s="5" t="s">
        <v>102</v>
      </c>
      <c r="D2799" s="5" t="s">
        <v>17</v>
      </c>
      <c r="E2799" s="5">
        <v>10</v>
      </c>
      <c r="F2799" s="6">
        <v>1000</v>
      </c>
    </row>
    <row r="2800" spans="1:6">
      <c r="A2800" s="4">
        <v>2010</v>
      </c>
      <c r="B2800" s="5" t="s">
        <v>84</v>
      </c>
      <c r="C2800" s="5" t="s">
        <v>102</v>
      </c>
      <c r="D2800" s="5" t="s">
        <v>18</v>
      </c>
      <c r="E2800" s="5">
        <v>2990</v>
      </c>
      <c r="F2800" s="6">
        <v>468.23</v>
      </c>
    </row>
    <row r="2801" spans="1:6">
      <c r="A2801" s="4">
        <v>2011</v>
      </c>
      <c r="B2801" s="5" t="s">
        <v>84</v>
      </c>
      <c r="C2801" s="5" t="s">
        <v>102</v>
      </c>
      <c r="D2801" s="5" t="s">
        <v>15</v>
      </c>
      <c r="E2801" s="5">
        <v>75750</v>
      </c>
      <c r="F2801" s="6">
        <v>2051.4899999999998</v>
      </c>
    </row>
    <row r="2802" spans="1:6">
      <c r="A2802" s="4">
        <v>2011</v>
      </c>
      <c r="B2802" s="5" t="s">
        <v>84</v>
      </c>
      <c r="C2802" s="5" t="s">
        <v>102</v>
      </c>
      <c r="D2802" s="5" t="s">
        <v>16</v>
      </c>
      <c r="E2802" s="5">
        <v>3790</v>
      </c>
      <c r="F2802" s="6">
        <v>3023.75</v>
      </c>
    </row>
    <row r="2803" spans="1:6">
      <c r="A2803" s="4">
        <v>2011</v>
      </c>
      <c r="B2803" s="5" t="s">
        <v>84</v>
      </c>
      <c r="C2803" s="5" t="s">
        <v>102</v>
      </c>
      <c r="D2803" s="5" t="s">
        <v>18</v>
      </c>
      <c r="E2803" s="5">
        <v>2590</v>
      </c>
      <c r="F2803" s="6">
        <v>177.61</v>
      </c>
    </row>
    <row r="2804" spans="1:6">
      <c r="A2804" s="4">
        <v>2012</v>
      </c>
      <c r="B2804" s="5" t="s">
        <v>84</v>
      </c>
      <c r="C2804" s="5" t="s">
        <v>102</v>
      </c>
      <c r="D2804" s="5" t="s">
        <v>15</v>
      </c>
      <c r="E2804" s="5">
        <v>74280</v>
      </c>
      <c r="F2804" s="6">
        <v>2020.33</v>
      </c>
    </row>
    <row r="2805" spans="1:6">
      <c r="A2805" s="4">
        <v>2012</v>
      </c>
      <c r="B2805" s="5" t="s">
        <v>84</v>
      </c>
      <c r="C2805" s="5" t="s">
        <v>102</v>
      </c>
      <c r="D2805" s="5" t="s">
        <v>16</v>
      </c>
      <c r="E2805" s="5">
        <v>4510</v>
      </c>
      <c r="F2805" s="6">
        <v>5494.46</v>
      </c>
    </row>
    <row r="2806" spans="1:6">
      <c r="A2806" s="4">
        <v>2012</v>
      </c>
      <c r="B2806" s="5" t="s">
        <v>84</v>
      </c>
      <c r="C2806" s="5" t="s">
        <v>102</v>
      </c>
      <c r="D2806" s="5" t="s">
        <v>18</v>
      </c>
      <c r="E2806" s="5">
        <v>2600</v>
      </c>
      <c r="F2806" s="6">
        <v>411.54</v>
      </c>
    </row>
    <row r="2807" spans="1:6">
      <c r="A2807" s="4">
        <v>2013</v>
      </c>
      <c r="B2807" s="5" t="s">
        <v>84</v>
      </c>
      <c r="C2807" s="5" t="s">
        <v>102</v>
      </c>
      <c r="D2807" s="5" t="s">
        <v>15</v>
      </c>
      <c r="E2807" s="5">
        <v>69970</v>
      </c>
      <c r="F2807" s="6">
        <v>2434.19</v>
      </c>
    </row>
    <row r="2808" spans="1:6">
      <c r="A2808" s="4">
        <v>2013</v>
      </c>
      <c r="B2808" s="5" t="s">
        <v>84</v>
      </c>
      <c r="C2808" s="5" t="s">
        <v>102</v>
      </c>
      <c r="D2808" s="5" t="s">
        <v>16</v>
      </c>
      <c r="E2808" s="5">
        <v>5910</v>
      </c>
      <c r="F2808" s="6">
        <v>2847.72</v>
      </c>
    </row>
    <row r="2809" spans="1:6">
      <c r="A2809" s="4">
        <v>2013</v>
      </c>
      <c r="B2809" s="5" t="s">
        <v>84</v>
      </c>
      <c r="C2809" s="5" t="s">
        <v>102</v>
      </c>
      <c r="D2809" s="5" t="s">
        <v>17</v>
      </c>
      <c r="E2809" s="5">
        <v>10</v>
      </c>
      <c r="F2809" s="6">
        <v>1000</v>
      </c>
    </row>
    <row r="2810" spans="1:6">
      <c r="A2810" s="4">
        <v>2013</v>
      </c>
      <c r="B2810" s="5" t="s">
        <v>84</v>
      </c>
      <c r="C2810" s="5" t="s">
        <v>102</v>
      </c>
      <c r="D2810" s="5" t="s">
        <v>18</v>
      </c>
      <c r="E2810" s="5">
        <v>1350</v>
      </c>
      <c r="F2810" s="6">
        <v>370.37</v>
      </c>
    </row>
    <row r="2811" spans="1:6">
      <c r="A2811" s="4">
        <v>2014</v>
      </c>
      <c r="B2811" s="5" t="s">
        <v>84</v>
      </c>
      <c r="C2811" s="5" t="s">
        <v>102</v>
      </c>
      <c r="D2811" s="5" t="s">
        <v>15</v>
      </c>
      <c r="E2811" s="5">
        <v>68510</v>
      </c>
      <c r="F2811" s="6">
        <v>2228.87</v>
      </c>
    </row>
    <row r="2812" spans="1:6">
      <c r="A2812" s="4">
        <v>2014</v>
      </c>
      <c r="B2812" s="5" t="s">
        <v>84</v>
      </c>
      <c r="C2812" s="5" t="s">
        <v>102</v>
      </c>
      <c r="D2812" s="5" t="s">
        <v>16</v>
      </c>
      <c r="E2812" s="5">
        <v>6290</v>
      </c>
      <c r="F2812" s="6">
        <v>3815.58</v>
      </c>
    </row>
    <row r="2813" spans="1:6">
      <c r="A2813" s="4">
        <v>2014</v>
      </c>
      <c r="B2813" s="5" t="s">
        <v>84</v>
      </c>
      <c r="C2813" s="5" t="s">
        <v>102</v>
      </c>
      <c r="D2813" s="5" t="s">
        <v>17</v>
      </c>
      <c r="E2813" s="5">
        <v>20</v>
      </c>
      <c r="F2813" s="6">
        <v>500</v>
      </c>
    </row>
    <row r="2814" spans="1:6">
      <c r="A2814" s="4">
        <v>2014</v>
      </c>
      <c r="B2814" s="5" t="s">
        <v>84</v>
      </c>
      <c r="C2814" s="5" t="s">
        <v>102</v>
      </c>
      <c r="D2814" s="5" t="s">
        <v>18</v>
      </c>
      <c r="E2814" s="5">
        <v>1410</v>
      </c>
      <c r="F2814" s="6">
        <v>333.33</v>
      </c>
    </row>
    <row r="2815" spans="1:6">
      <c r="A2815" s="4">
        <v>2015</v>
      </c>
      <c r="B2815" s="5" t="s">
        <v>84</v>
      </c>
      <c r="C2815" s="5" t="s">
        <v>102</v>
      </c>
      <c r="D2815" s="5" t="s">
        <v>15</v>
      </c>
      <c r="E2815" s="5">
        <v>67340</v>
      </c>
      <c r="F2815" s="6">
        <v>1657.86</v>
      </c>
    </row>
    <row r="2816" spans="1:6">
      <c r="A2816" s="4">
        <v>2015</v>
      </c>
      <c r="B2816" s="5" t="s">
        <v>84</v>
      </c>
      <c r="C2816" s="5" t="s">
        <v>102</v>
      </c>
      <c r="D2816" s="5" t="s">
        <v>16</v>
      </c>
      <c r="E2816" s="5">
        <v>5230</v>
      </c>
      <c r="F2816" s="6">
        <v>4508.6000000000004</v>
      </c>
    </row>
    <row r="2817" spans="1:6">
      <c r="A2817" s="4">
        <v>2015</v>
      </c>
      <c r="B2817" s="5" t="s">
        <v>84</v>
      </c>
      <c r="C2817" s="5" t="s">
        <v>102</v>
      </c>
      <c r="D2817" s="5" t="s">
        <v>18</v>
      </c>
      <c r="E2817" s="5">
        <v>1270</v>
      </c>
      <c r="F2817" s="6">
        <v>330.71</v>
      </c>
    </row>
    <row r="2818" spans="1:6">
      <c r="A2818" s="4">
        <v>2016</v>
      </c>
      <c r="B2818" s="5" t="s">
        <v>84</v>
      </c>
      <c r="C2818" s="5" t="s">
        <v>102</v>
      </c>
      <c r="D2818" s="5" t="s">
        <v>15</v>
      </c>
      <c r="E2818" s="5">
        <v>66670</v>
      </c>
      <c r="F2818" s="6">
        <v>1962.86</v>
      </c>
    </row>
    <row r="2819" spans="1:6">
      <c r="A2819" s="4">
        <v>2016</v>
      </c>
      <c r="B2819" s="5" t="s">
        <v>84</v>
      </c>
      <c r="C2819" s="5" t="s">
        <v>102</v>
      </c>
      <c r="D2819" s="5" t="s">
        <v>16</v>
      </c>
      <c r="E2819" s="5">
        <v>5660</v>
      </c>
      <c r="F2819" s="6">
        <v>5424.58</v>
      </c>
    </row>
    <row r="2820" spans="1:6">
      <c r="A2820" s="4">
        <v>2016</v>
      </c>
      <c r="B2820" s="5" t="s">
        <v>84</v>
      </c>
      <c r="C2820" s="5" t="s">
        <v>102</v>
      </c>
      <c r="D2820" s="5" t="s">
        <v>18</v>
      </c>
      <c r="E2820" s="5">
        <v>1110</v>
      </c>
      <c r="F2820" s="6">
        <v>549.24</v>
      </c>
    </row>
    <row r="2821" spans="1:6">
      <c r="A2821" s="4">
        <v>2017</v>
      </c>
      <c r="B2821" s="5" t="s">
        <v>84</v>
      </c>
      <c r="C2821" s="5" t="s">
        <v>102</v>
      </c>
      <c r="D2821" s="5" t="s">
        <v>15</v>
      </c>
      <c r="E2821" s="5">
        <v>62870</v>
      </c>
      <c r="F2821" s="6">
        <v>1976.12</v>
      </c>
    </row>
    <row r="2822" spans="1:6">
      <c r="A2822" s="4">
        <v>2017</v>
      </c>
      <c r="B2822" s="5" t="s">
        <v>84</v>
      </c>
      <c r="C2822" s="5" t="s">
        <v>102</v>
      </c>
      <c r="D2822" s="5" t="s">
        <v>16</v>
      </c>
      <c r="E2822" s="5">
        <v>9870</v>
      </c>
      <c r="F2822" s="6">
        <v>5450.75</v>
      </c>
    </row>
    <row r="2823" spans="1:6">
      <c r="A2823" s="4">
        <v>2017</v>
      </c>
      <c r="B2823" s="5" t="s">
        <v>84</v>
      </c>
      <c r="C2823" s="5" t="s">
        <v>102</v>
      </c>
      <c r="D2823" s="5" t="s">
        <v>18</v>
      </c>
      <c r="E2823" s="5">
        <v>1210</v>
      </c>
      <c r="F2823" s="6">
        <v>647.70000000000005</v>
      </c>
    </row>
    <row r="2824" spans="1:6">
      <c r="A2824" s="4">
        <v>2008</v>
      </c>
      <c r="B2824" s="5" t="s">
        <v>84</v>
      </c>
      <c r="C2824" s="5" t="s">
        <v>103</v>
      </c>
      <c r="D2824" s="5" t="s">
        <v>15</v>
      </c>
      <c r="E2824" s="5">
        <v>35360</v>
      </c>
      <c r="F2824" s="6">
        <v>2397.62</v>
      </c>
    </row>
    <row r="2825" spans="1:6">
      <c r="A2825" s="4">
        <v>2008</v>
      </c>
      <c r="B2825" s="5" t="s">
        <v>84</v>
      </c>
      <c r="C2825" s="5" t="s">
        <v>103</v>
      </c>
      <c r="D2825" s="5" t="s">
        <v>16</v>
      </c>
      <c r="E2825" s="5">
        <v>3810</v>
      </c>
      <c r="F2825" s="6">
        <v>4419.95</v>
      </c>
    </row>
    <row r="2826" spans="1:6">
      <c r="A2826" s="4">
        <v>2009</v>
      </c>
      <c r="B2826" s="5" t="s">
        <v>84</v>
      </c>
      <c r="C2826" s="5" t="s">
        <v>103</v>
      </c>
      <c r="D2826" s="5" t="s">
        <v>15</v>
      </c>
      <c r="E2826" s="5">
        <v>34840</v>
      </c>
      <c r="F2826" s="6">
        <v>2443.7399999999998</v>
      </c>
    </row>
    <row r="2827" spans="1:6">
      <c r="A2827" s="4">
        <v>2009</v>
      </c>
      <c r="B2827" s="5" t="s">
        <v>84</v>
      </c>
      <c r="C2827" s="5" t="s">
        <v>103</v>
      </c>
      <c r="D2827" s="5" t="s">
        <v>16</v>
      </c>
      <c r="E2827" s="5">
        <v>3580</v>
      </c>
      <c r="F2827" s="6">
        <v>4675.9799999999996</v>
      </c>
    </row>
    <row r="2828" spans="1:6">
      <c r="A2828" s="4">
        <v>2010</v>
      </c>
      <c r="B2828" s="5" t="s">
        <v>84</v>
      </c>
      <c r="C2828" s="5" t="s">
        <v>103</v>
      </c>
      <c r="D2828" s="5" t="s">
        <v>15</v>
      </c>
      <c r="E2828" s="5">
        <v>35440</v>
      </c>
      <c r="F2828" s="6">
        <v>2636.85</v>
      </c>
    </row>
    <row r="2829" spans="1:6">
      <c r="A2829" s="4">
        <v>2010</v>
      </c>
      <c r="B2829" s="5" t="s">
        <v>84</v>
      </c>
      <c r="C2829" s="5" t="s">
        <v>103</v>
      </c>
      <c r="D2829" s="5" t="s">
        <v>16</v>
      </c>
      <c r="E2829" s="5">
        <v>3270</v>
      </c>
      <c r="F2829" s="6">
        <v>4798.17</v>
      </c>
    </row>
    <row r="2830" spans="1:6">
      <c r="A2830" s="4">
        <v>2011</v>
      </c>
      <c r="B2830" s="5" t="s">
        <v>84</v>
      </c>
      <c r="C2830" s="5" t="s">
        <v>103</v>
      </c>
      <c r="D2830" s="5" t="s">
        <v>15</v>
      </c>
      <c r="E2830" s="5">
        <v>34220</v>
      </c>
      <c r="F2830" s="6">
        <v>2724.43</v>
      </c>
    </row>
    <row r="2831" spans="1:6">
      <c r="A2831" s="4">
        <v>2011</v>
      </c>
      <c r="B2831" s="5" t="s">
        <v>84</v>
      </c>
      <c r="C2831" s="5" t="s">
        <v>103</v>
      </c>
      <c r="D2831" s="5" t="s">
        <v>16</v>
      </c>
      <c r="E2831" s="5">
        <v>3700</v>
      </c>
      <c r="F2831" s="6">
        <v>3797.3</v>
      </c>
    </row>
    <row r="2832" spans="1:6">
      <c r="A2832" s="4">
        <v>2012</v>
      </c>
      <c r="B2832" s="5" t="s">
        <v>84</v>
      </c>
      <c r="C2832" s="5" t="s">
        <v>103</v>
      </c>
      <c r="D2832" s="5" t="s">
        <v>15</v>
      </c>
      <c r="E2832" s="5">
        <v>31370</v>
      </c>
      <c r="F2832" s="6">
        <v>2479.44</v>
      </c>
    </row>
    <row r="2833" spans="1:6">
      <c r="A2833" s="4">
        <v>2012</v>
      </c>
      <c r="B2833" s="5" t="s">
        <v>84</v>
      </c>
      <c r="C2833" s="5" t="s">
        <v>103</v>
      </c>
      <c r="D2833" s="5" t="s">
        <v>16</v>
      </c>
      <c r="E2833" s="5">
        <v>3910</v>
      </c>
      <c r="F2833" s="6">
        <v>4478.26</v>
      </c>
    </row>
    <row r="2834" spans="1:6">
      <c r="A2834" s="4">
        <v>2013</v>
      </c>
      <c r="B2834" s="5" t="s">
        <v>84</v>
      </c>
      <c r="C2834" s="5" t="s">
        <v>103</v>
      </c>
      <c r="D2834" s="5" t="s">
        <v>15</v>
      </c>
      <c r="E2834" s="5">
        <v>32030</v>
      </c>
      <c r="F2834" s="6">
        <v>2878.86</v>
      </c>
    </row>
    <row r="2835" spans="1:6">
      <c r="A2835" s="4">
        <v>2013</v>
      </c>
      <c r="B2835" s="5" t="s">
        <v>84</v>
      </c>
      <c r="C2835" s="5" t="s">
        <v>103</v>
      </c>
      <c r="D2835" s="5" t="s">
        <v>16</v>
      </c>
      <c r="E2835" s="5">
        <v>2100</v>
      </c>
      <c r="F2835" s="6">
        <v>3861.9</v>
      </c>
    </row>
    <row r="2836" spans="1:6">
      <c r="A2836" s="4">
        <v>2014</v>
      </c>
      <c r="B2836" s="5" t="s">
        <v>84</v>
      </c>
      <c r="C2836" s="5" t="s">
        <v>103</v>
      </c>
      <c r="D2836" s="5" t="s">
        <v>15</v>
      </c>
      <c r="E2836" s="5">
        <v>30960</v>
      </c>
      <c r="F2836" s="6">
        <v>2806.85</v>
      </c>
    </row>
    <row r="2837" spans="1:6">
      <c r="A2837" s="4">
        <v>2014</v>
      </c>
      <c r="B2837" s="5" t="s">
        <v>84</v>
      </c>
      <c r="C2837" s="5" t="s">
        <v>103</v>
      </c>
      <c r="D2837" s="5" t="s">
        <v>16</v>
      </c>
      <c r="E2837" s="5">
        <v>3520</v>
      </c>
      <c r="F2837" s="6">
        <v>5090.91</v>
      </c>
    </row>
    <row r="2838" spans="1:6">
      <c r="A2838" s="4">
        <v>2015</v>
      </c>
      <c r="B2838" s="5" t="s">
        <v>84</v>
      </c>
      <c r="C2838" s="5" t="s">
        <v>103</v>
      </c>
      <c r="D2838" s="5" t="s">
        <v>15</v>
      </c>
      <c r="E2838" s="5">
        <v>28340</v>
      </c>
      <c r="F2838" s="6">
        <v>2699.01</v>
      </c>
    </row>
    <row r="2839" spans="1:6">
      <c r="A2839" s="4">
        <v>2015</v>
      </c>
      <c r="B2839" s="5" t="s">
        <v>84</v>
      </c>
      <c r="C2839" s="5" t="s">
        <v>103</v>
      </c>
      <c r="D2839" s="5" t="s">
        <v>16</v>
      </c>
      <c r="E2839" s="5">
        <v>3450</v>
      </c>
      <c r="F2839" s="6">
        <v>4484.0600000000004</v>
      </c>
    </row>
    <row r="2840" spans="1:6">
      <c r="A2840" s="4">
        <v>2016</v>
      </c>
      <c r="B2840" s="5" t="s">
        <v>84</v>
      </c>
      <c r="C2840" s="5" t="s">
        <v>103</v>
      </c>
      <c r="D2840" s="5" t="s">
        <v>15</v>
      </c>
      <c r="E2840" s="5">
        <v>27930</v>
      </c>
      <c r="F2840" s="6">
        <v>2431.41</v>
      </c>
    </row>
    <row r="2841" spans="1:6">
      <c r="A2841" s="4">
        <v>2016</v>
      </c>
      <c r="B2841" s="5" t="s">
        <v>84</v>
      </c>
      <c r="C2841" s="5" t="s">
        <v>103</v>
      </c>
      <c r="D2841" s="5" t="s">
        <v>16</v>
      </c>
      <c r="E2841" s="5">
        <v>3860</v>
      </c>
      <c r="F2841" s="6">
        <v>5537.55</v>
      </c>
    </row>
    <row r="2842" spans="1:6">
      <c r="A2842" s="4">
        <v>2017</v>
      </c>
      <c r="B2842" s="5" t="s">
        <v>84</v>
      </c>
      <c r="C2842" s="5" t="s">
        <v>103</v>
      </c>
      <c r="D2842" s="5" t="s">
        <v>15</v>
      </c>
      <c r="E2842" s="5">
        <v>27170</v>
      </c>
      <c r="F2842" s="6">
        <v>2364.9499999999998</v>
      </c>
    </row>
    <row r="2843" spans="1:6">
      <c r="A2843" s="4">
        <v>2017</v>
      </c>
      <c r="B2843" s="5" t="s">
        <v>84</v>
      </c>
      <c r="C2843" s="5" t="s">
        <v>103</v>
      </c>
      <c r="D2843" s="5" t="s">
        <v>16</v>
      </c>
      <c r="E2843" s="5">
        <v>3560</v>
      </c>
      <c r="F2843" s="6">
        <v>7516.3</v>
      </c>
    </row>
    <row r="2844" spans="1:6">
      <c r="A2844" s="4">
        <v>2008</v>
      </c>
      <c r="B2844" s="5" t="s">
        <v>104</v>
      </c>
      <c r="C2844" s="5" t="s">
        <v>105</v>
      </c>
      <c r="D2844" s="5" t="s">
        <v>15</v>
      </c>
      <c r="E2844" s="5">
        <v>173110</v>
      </c>
      <c r="F2844" s="6">
        <v>3726.36</v>
      </c>
    </row>
    <row r="2845" spans="1:6">
      <c r="A2845" s="4">
        <v>2009</v>
      </c>
      <c r="B2845" s="5" t="s">
        <v>104</v>
      </c>
      <c r="C2845" s="5" t="s">
        <v>105</v>
      </c>
      <c r="D2845" s="5" t="s">
        <v>15</v>
      </c>
      <c r="E2845" s="5">
        <v>171960</v>
      </c>
      <c r="F2845" s="6">
        <v>3417.77</v>
      </c>
    </row>
    <row r="2846" spans="1:6">
      <c r="A2846" s="4">
        <v>2009</v>
      </c>
      <c r="B2846" s="5" t="s">
        <v>104</v>
      </c>
      <c r="C2846" s="5" t="s">
        <v>105</v>
      </c>
      <c r="D2846" s="5" t="s">
        <v>17</v>
      </c>
      <c r="E2846" s="5">
        <v>20</v>
      </c>
      <c r="F2846" s="6">
        <v>1000</v>
      </c>
    </row>
    <row r="2847" spans="1:6">
      <c r="A2847" s="4">
        <v>2010</v>
      </c>
      <c r="B2847" s="5" t="s">
        <v>104</v>
      </c>
      <c r="C2847" s="5" t="s">
        <v>105</v>
      </c>
      <c r="D2847" s="5" t="s">
        <v>15</v>
      </c>
      <c r="E2847" s="5">
        <v>178960</v>
      </c>
      <c r="F2847" s="6">
        <v>3513.86</v>
      </c>
    </row>
    <row r="2848" spans="1:6">
      <c r="A2848" s="4">
        <v>2010</v>
      </c>
      <c r="B2848" s="5" t="s">
        <v>104</v>
      </c>
      <c r="C2848" s="5" t="s">
        <v>105</v>
      </c>
      <c r="D2848" s="5" t="s">
        <v>16</v>
      </c>
      <c r="E2848" s="5">
        <v>10</v>
      </c>
      <c r="F2848" s="6">
        <v>3000</v>
      </c>
    </row>
    <row r="2849" spans="1:6">
      <c r="A2849" s="4">
        <v>2011</v>
      </c>
      <c r="B2849" s="5" t="s">
        <v>104</v>
      </c>
      <c r="C2849" s="5" t="s">
        <v>105</v>
      </c>
      <c r="D2849" s="5" t="s">
        <v>15</v>
      </c>
      <c r="E2849" s="5">
        <v>169640</v>
      </c>
      <c r="F2849" s="6">
        <v>4176.2</v>
      </c>
    </row>
    <row r="2850" spans="1:6">
      <c r="A2850" s="4">
        <v>2011</v>
      </c>
      <c r="B2850" s="5" t="s">
        <v>104</v>
      </c>
      <c r="C2850" s="5" t="s">
        <v>105</v>
      </c>
      <c r="D2850" s="5" t="s">
        <v>16</v>
      </c>
      <c r="E2850" s="5">
        <v>40</v>
      </c>
      <c r="F2850" s="6">
        <v>5500</v>
      </c>
    </row>
    <row r="2851" spans="1:6">
      <c r="A2851" s="4">
        <v>2012</v>
      </c>
      <c r="B2851" s="5" t="s">
        <v>104</v>
      </c>
      <c r="C2851" s="5" t="s">
        <v>105</v>
      </c>
      <c r="D2851" s="5" t="s">
        <v>15</v>
      </c>
      <c r="E2851" s="5">
        <v>156120</v>
      </c>
      <c r="F2851" s="6">
        <v>4133.62</v>
      </c>
    </row>
    <row r="2852" spans="1:6">
      <c r="A2852" s="4">
        <v>2012</v>
      </c>
      <c r="B2852" s="5" t="s">
        <v>104</v>
      </c>
      <c r="C2852" s="5" t="s">
        <v>105</v>
      </c>
      <c r="D2852" s="5" t="s">
        <v>16</v>
      </c>
      <c r="E2852" s="5">
        <v>10</v>
      </c>
      <c r="F2852" s="6">
        <v>4000</v>
      </c>
    </row>
    <row r="2853" spans="1:6">
      <c r="A2853" s="4">
        <v>2012</v>
      </c>
      <c r="B2853" s="5" t="s">
        <v>104</v>
      </c>
      <c r="C2853" s="5" t="s">
        <v>105</v>
      </c>
      <c r="D2853" s="5" t="s">
        <v>17</v>
      </c>
      <c r="E2853" s="5">
        <v>10</v>
      </c>
      <c r="F2853" s="6">
        <v>1000</v>
      </c>
    </row>
    <row r="2854" spans="1:6">
      <c r="A2854" s="4">
        <v>2013</v>
      </c>
      <c r="B2854" s="5" t="s">
        <v>104</v>
      </c>
      <c r="C2854" s="5" t="s">
        <v>105</v>
      </c>
      <c r="D2854" s="5" t="s">
        <v>15</v>
      </c>
      <c r="E2854" s="5">
        <v>181390</v>
      </c>
      <c r="F2854" s="6">
        <v>4649.43</v>
      </c>
    </row>
    <row r="2855" spans="1:6">
      <c r="A2855" s="4">
        <v>2013</v>
      </c>
      <c r="B2855" s="5" t="s">
        <v>104</v>
      </c>
      <c r="C2855" s="5" t="s">
        <v>105</v>
      </c>
      <c r="D2855" s="5" t="s">
        <v>16</v>
      </c>
      <c r="E2855" s="5">
        <v>110</v>
      </c>
      <c r="F2855" s="6">
        <v>5727.27</v>
      </c>
    </row>
    <row r="2856" spans="1:6">
      <c r="A2856" s="4">
        <v>2013</v>
      </c>
      <c r="B2856" s="5" t="s">
        <v>104</v>
      </c>
      <c r="C2856" s="5" t="s">
        <v>105</v>
      </c>
      <c r="D2856" s="5" t="s">
        <v>17</v>
      </c>
      <c r="E2856" s="5">
        <v>40</v>
      </c>
      <c r="F2856" s="6">
        <v>500</v>
      </c>
    </row>
    <row r="2857" spans="1:6">
      <c r="A2857" s="4">
        <v>2014</v>
      </c>
      <c r="B2857" s="5" t="s">
        <v>104</v>
      </c>
      <c r="C2857" s="5" t="s">
        <v>105</v>
      </c>
      <c r="D2857" s="5" t="s">
        <v>15</v>
      </c>
      <c r="E2857" s="5">
        <v>158230</v>
      </c>
      <c r="F2857" s="6">
        <v>4525.6899999999996</v>
      </c>
    </row>
    <row r="2858" spans="1:6">
      <c r="A2858" s="4">
        <v>2014</v>
      </c>
      <c r="B2858" s="5" t="s">
        <v>104</v>
      </c>
      <c r="C2858" s="5" t="s">
        <v>105</v>
      </c>
      <c r="D2858" s="5" t="s">
        <v>16</v>
      </c>
      <c r="E2858" s="5">
        <v>540</v>
      </c>
      <c r="F2858" s="6">
        <v>7833.33</v>
      </c>
    </row>
    <row r="2859" spans="1:6">
      <c r="A2859" s="4">
        <v>2014</v>
      </c>
      <c r="B2859" s="5" t="s">
        <v>104</v>
      </c>
      <c r="C2859" s="5" t="s">
        <v>105</v>
      </c>
      <c r="D2859" s="5" t="s">
        <v>17</v>
      </c>
      <c r="E2859" s="5">
        <v>10</v>
      </c>
      <c r="F2859" s="6">
        <v>1000</v>
      </c>
    </row>
    <row r="2860" spans="1:6">
      <c r="A2860" s="4">
        <v>2015</v>
      </c>
      <c r="B2860" s="5" t="s">
        <v>104</v>
      </c>
      <c r="C2860" s="5" t="s">
        <v>105</v>
      </c>
      <c r="D2860" s="5" t="s">
        <v>15</v>
      </c>
      <c r="E2860" s="5">
        <v>199140</v>
      </c>
      <c r="F2860" s="6">
        <v>3758.66</v>
      </c>
    </row>
    <row r="2861" spans="1:6">
      <c r="A2861" s="4">
        <v>2015</v>
      </c>
      <c r="B2861" s="5" t="s">
        <v>104</v>
      </c>
      <c r="C2861" s="5" t="s">
        <v>105</v>
      </c>
      <c r="D2861" s="5" t="s">
        <v>16</v>
      </c>
      <c r="E2861" s="5">
        <v>10</v>
      </c>
      <c r="F2861" s="6">
        <v>10000</v>
      </c>
    </row>
    <row r="2862" spans="1:6">
      <c r="A2862" s="4">
        <v>2015</v>
      </c>
      <c r="B2862" s="5" t="s">
        <v>104</v>
      </c>
      <c r="C2862" s="5" t="s">
        <v>105</v>
      </c>
      <c r="D2862" s="5" t="s">
        <v>17</v>
      </c>
      <c r="E2862" s="5">
        <v>30</v>
      </c>
      <c r="F2862" s="6">
        <v>333.33</v>
      </c>
    </row>
    <row r="2863" spans="1:6">
      <c r="A2863" s="4">
        <v>2016</v>
      </c>
      <c r="B2863" s="5" t="s">
        <v>104</v>
      </c>
      <c r="C2863" s="5" t="s">
        <v>105</v>
      </c>
      <c r="D2863" s="5" t="s">
        <v>15</v>
      </c>
      <c r="E2863" s="5">
        <v>169580</v>
      </c>
      <c r="F2863" s="6">
        <v>3450.65</v>
      </c>
    </row>
    <row r="2864" spans="1:6">
      <c r="A2864" s="4">
        <v>2016</v>
      </c>
      <c r="B2864" s="5" t="s">
        <v>104</v>
      </c>
      <c r="C2864" s="5" t="s">
        <v>105</v>
      </c>
      <c r="D2864" s="5" t="s">
        <v>16</v>
      </c>
      <c r="E2864" s="5">
        <v>30</v>
      </c>
      <c r="F2864" s="6">
        <v>3444.44</v>
      </c>
    </row>
    <row r="2865" spans="1:6">
      <c r="A2865" s="4">
        <v>2016</v>
      </c>
      <c r="B2865" s="5" t="s">
        <v>104</v>
      </c>
      <c r="C2865" s="5" t="s">
        <v>105</v>
      </c>
      <c r="D2865" s="5" t="s">
        <v>17</v>
      </c>
      <c r="E2865" s="5">
        <v>50</v>
      </c>
      <c r="F2865" s="6">
        <v>469.39</v>
      </c>
    </row>
    <row r="2866" spans="1:6">
      <c r="A2866" s="4">
        <v>2017</v>
      </c>
      <c r="B2866" s="5" t="s">
        <v>104</v>
      </c>
      <c r="C2866" s="5" t="s">
        <v>105</v>
      </c>
      <c r="D2866" s="5" t="s">
        <v>15</v>
      </c>
      <c r="E2866" s="5">
        <v>193220</v>
      </c>
      <c r="F2866" s="6">
        <v>4178.74</v>
      </c>
    </row>
    <row r="2867" spans="1:6">
      <c r="A2867" s="4">
        <v>2017</v>
      </c>
      <c r="B2867" s="5" t="s">
        <v>104</v>
      </c>
      <c r="C2867" s="5" t="s">
        <v>105</v>
      </c>
      <c r="D2867" s="5" t="s">
        <v>16</v>
      </c>
      <c r="E2867" s="5">
        <v>10</v>
      </c>
      <c r="F2867" s="6">
        <v>6666.67</v>
      </c>
    </row>
    <row r="2868" spans="1:6">
      <c r="A2868" s="4">
        <v>2008</v>
      </c>
      <c r="B2868" s="5" t="s">
        <v>104</v>
      </c>
      <c r="C2868" s="5" t="s">
        <v>106</v>
      </c>
      <c r="D2868" s="5" t="s">
        <v>15</v>
      </c>
      <c r="E2868" s="5">
        <v>254460</v>
      </c>
      <c r="F2868" s="6">
        <v>2652.75</v>
      </c>
    </row>
    <row r="2869" spans="1:6">
      <c r="A2869" s="4">
        <v>2008</v>
      </c>
      <c r="B2869" s="5" t="s">
        <v>104</v>
      </c>
      <c r="C2869" s="5" t="s">
        <v>106</v>
      </c>
      <c r="D2869" s="5" t="s">
        <v>16</v>
      </c>
      <c r="E2869" s="5">
        <v>17900</v>
      </c>
      <c r="F2869" s="6">
        <v>2799.44</v>
      </c>
    </row>
    <row r="2870" spans="1:6">
      <c r="A2870" s="4">
        <v>2008</v>
      </c>
      <c r="B2870" s="5" t="s">
        <v>104</v>
      </c>
      <c r="C2870" s="5" t="s">
        <v>106</v>
      </c>
      <c r="D2870" s="5" t="s">
        <v>18</v>
      </c>
      <c r="E2870" s="5">
        <v>13430</v>
      </c>
      <c r="F2870" s="6">
        <v>278.48</v>
      </c>
    </row>
    <row r="2871" spans="1:6">
      <c r="A2871" s="4">
        <v>2009</v>
      </c>
      <c r="B2871" s="5" t="s">
        <v>104</v>
      </c>
      <c r="C2871" s="5" t="s">
        <v>106</v>
      </c>
      <c r="D2871" s="5" t="s">
        <v>15</v>
      </c>
      <c r="E2871" s="5">
        <v>259970</v>
      </c>
      <c r="F2871" s="6">
        <v>3041.85</v>
      </c>
    </row>
    <row r="2872" spans="1:6">
      <c r="A2872" s="4">
        <v>2009</v>
      </c>
      <c r="B2872" s="5" t="s">
        <v>104</v>
      </c>
      <c r="C2872" s="5" t="s">
        <v>106</v>
      </c>
      <c r="D2872" s="5" t="s">
        <v>16</v>
      </c>
      <c r="E2872" s="5">
        <v>14570</v>
      </c>
      <c r="F2872" s="6">
        <v>2688.4</v>
      </c>
    </row>
    <row r="2873" spans="1:6">
      <c r="A2873" s="4">
        <v>2009</v>
      </c>
      <c r="B2873" s="5" t="s">
        <v>104</v>
      </c>
      <c r="C2873" s="5" t="s">
        <v>106</v>
      </c>
      <c r="D2873" s="5" t="s">
        <v>17</v>
      </c>
      <c r="E2873" s="5">
        <v>60</v>
      </c>
      <c r="F2873" s="6">
        <v>166.67</v>
      </c>
    </row>
    <row r="2874" spans="1:6">
      <c r="A2874" s="4">
        <v>2009</v>
      </c>
      <c r="B2874" s="5" t="s">
        <v>104</v>
      </c>
      <c r="C2874" s="5" t="s">
        <v>106</v>
      </c>
      <c r="D2874" s="5" t="s">
        <v>18</v>
      </c>
      <c r="E2874" s="5">
        <v>11150</v>
      </c>
      <c r="F2874" s="6">
        <v>256.5</v>
      </c>
    </row>
    <row r="2875" spans="1:6">
      <c r="A2875" s="4">
        <v>2010</v>
      </c>
      <c r="B2875" s="5" t="s">
        <v>104</v>
      </c>
      <c r="C2875" s="5" t="s">
        <v>106</v>
      </c>
      <c r="D2875" s="5" t="s">
        <v>15</v>
      </c>
      <c r="E2875" s="5">
        <v>265750</v>
      </c>
      <c r="F2875" s="6">
        <v>3061.22</v>
      </c>
    </row>
    <row r="2876" spans="1:6">
      <c r="A2876" s="4">
        <v>2010</v>
      </c>
      <c r="B2876" s="5" t="s">
        <v>104</v>
      </c>
      <c r="C2876" s="5" t="s">
        <v>106</v>
      </c>
      <c r="D2876" s="5" t="s">
        <v>16</v>
      </c>
      <c r="E2876" s="5">
        <v>15180</v>
      </c>
      <c r="F2876" s="6">
        <v>2118.58</v>
      </c>
    </row>
    <row r="2877" spans="1:6">
      <c r="A2877" s="4">
        <v>2010</v>
      </c>
      <c r="B2877" s="5" t="s">
        <v>104</v>
      </c>
      <c r="C2877" s="5" t="s">
        <v>106</v>
      </c>
      <c r="D2877" s="5" t="s">
        <v>17</v>
      </c>
      <c r="E2877" s="5">
        <v>40</v>
      </c>
      <c r="F2877" s="6">
        <v>250</v>
      </c>
    </row>
    <row r="2878" spans="1:6">
      <c r="A2878" s="4">
        <v>2010</v>
      </c>
      <c r="B2878" s="5" t="s">
        <v>104</v>
      </c>
      <c r="C2878" s="5" t="s">
        <v>106</v>
      </c>
      <c r="D2878" s="5" t="s">
        <v>18</v>
      </c>
      <c r="E2878" s="5">
        <v>11730</v>
      </c>
      <c r="F2878" s="6">
        <v>243.82</v>
      </c>
    </row>
    <row r="2879" spans="1:6">
      <c r="A2879" s="4">
        <v>2011</v>
      </c>
      <c r="B2879" s="5" t="s">
        <v>104</v>
      </c>
      <c r="C2879" s="5" t="s">
        <v>106</v>
      </c>
      <c r="D2879" s="5" t="s">
        <v>15</v>
      </c>
      <c r="E2879" s="5">
        <v>250840</v>
      </c>
      <c r="F2879" s="6">
        <v>2869.8</v>
      </c>
    </row>
    <row r="2880" spans="1:6">
      <c r="A2880" s="4">
        <v>2011</v>
      </c>
      <c r="B2880" s="5" t="s">
        <v>104</v>
      </c>
      <c r="C2880" s="5" t="s">
        <v>106</v>
      </c>
      <c r="D2880" s="5" t="s">
        <v>16</v>
      </c>
      <c r="E2880" s="5">
        <v>19060</v>
      </c>
      <c r="F2880" s="6">
        <v>3307.97</v>
      </c>
    </row>
    <row r="2881" spans="1:6">
      <c r="A2881" s="4">
        <v>2011</v>
      </c>
      <c r="B2881" s="5" t="s">
        <v>104</v>
      </c>
      <c r="C2881" s="5" t="s">
        <v>106</v>
      </c>
      <c r="D2881" s="5" t="s">
        <v>18</v>
      </c>
      <c r="E2881" s="5">
        <v>12000</v>
      </c>
      <c r="F2881" s="6">
        <v>390.83</v>
      </c>
    </row>
    <row r="2882" spans="1:6">
      <c r="A2882" s="4">
        <v>2012</v>
      </c>
      <c r="B2882" s="5" t="s">
        <v>104</v>
      </c>
      <c r="C2882" s="5" t="s">
        <v>106</v>
      </c>
      <c r="D2882" s="5" t="s">
        <v>15</v>
      </c>
      <c r="E2882" s="5">
        <v>227550</v>
      </c>
      <c r="F2882" s="6">
        <v>3233.66</v>
      </c>
    </row>
    <row r="2883" spans="1:6">
      <c r="A2883" s="4">
        <v>2012</v>
      </c>
      <c r="B2883" s="5" t="s">
        <v>104</v>
      </c>
      <c r="C2883" s="5" t="s">
        <v>106</v>
      </c>
      <c r="D2883" s="5" t="s">
        <v>16</v>
      </c>
      <c r="E2883" s="5">
        <v>20560</v>
      </c>
      <c r="F2883" s="6">
        <v>2175.58</v>
      </c>
    </row>
    <row r="2884" spans="1:6">
      <c r="A2884" s="4">
        <v>2012</v>
      </c>
      <c r="B2884" s="5" t="s">
        <v>104</v>
      </c>
      <c r="C2884" s="5" t="s">
        <v>106</v>
      </c>
      <c r="D2884" s="5" t="s">
        <v>18</v>
      </c>
      <c r="E2884" s="5">
        <v>12010</v>
      </c>
      <c r="F2884" s="6">
        <v>413.82</v>
      </c>
    </row>
    <row r="2885" spans="1:6">
      <c r="A2885" s="4">
        <v>2013</v>
      </c>
      <c r="B2885" s="5" t="s">
        <v>104</v>
      </c>
      <c r="C2885" s="5" t="s">
        <v>106</v>
      </c>
      <c r="D2885" s="5" t="s">
        <v>15</v>
      </c>
      <c r="E2885" s="5">
        <v>297930</v>
      </c>
      <c r="F2885" s="6">
        <v>4573.46</v>
      </c>
    </row>
    <row r="2886" spans="1:6">
      <c r="A2886" s="4">
        <v>2013</v>
      </c>
      <c r="B2886" s="5" t="s">
        <v>104</v>
      </c>
      <c r="C2886" s="5" t="s">
        <v>106</v>
      </c>
      <c r="D2886" s="5" t="s">
        <v>16</v>
      </c>
      <c r="E2886" s="5">
        <v>53260</v>
      </c>
      <c r="F2886" s="6">
        <v>5165.2299999999996</v>
      </c>
    </row>
    <row r="2887" spans="1:6">
      <c r="A2887" s="4">
        <v>2013</v>
      </c>
      <c r="B2887" s="5" t="s">
        <v>104</v>
      </c>
      <c r="C2887" s="5" t="s">
        <v>106</v>
      </c>
      <c r="D2887" s="5" t="s">
        <v>18</v>
      </c>
      <c r="E2887" s="5">
        <v>18200</v>
      </c>
      <c r="F2887" s="6">
        <v>510.99</v>
      </c>
    </row>
    <row r="2888" spans="1:6">
      <c r="A2888" s="4">
        <v>2014</v>
      </c>
      <c r="B2888" s="5" t="s">
        <v>104</v>
      </c>
      <c r="C2888" s="5" t="s">
        <v>106</v>
      </c>
      <c r="D2888" s="5" t="s">
        <v>15</v>
      </c>
      <c r="E2888" s="5">
        <v>306160</v>
      </c>
      <c r="F2888" s="6">
        <v>4816.2700000000004</v>
      </c>
    </row>
    <row r="2889" spans="1:6">
      <c r="A2889" s="4">
        <v>2014</v>
      </c>
      <c r="B2889" s="5" t="s">
        <v>104</v>
      </c>
      <c r="C2889" s="5" t="s">
        <v>106</v>
      </c>
      <c r="D2889" s="5" t="s">
        <v>16</v>
      </c>
      <c r="E2889" s="5">
        <v>45090</v>
      </c>
      <c r="F2889" s="6">
        <v>7310.49</v>
      </c>
    </row>
    <row r="2890" spans="1:6">
      <c r="A2890" s="4">
        <v>2014</v>
      </c>
      <c r="B2890" s="5" t="s">
        <v>104</v>
      </c>
      <c r="C2890" s="5" t="s">
        <v>106</v>
      </c>
      <c r="D2890" s="5" t="s">
        <v>18</v>
      </c>
      <c r="E2890" s="5">
        <v>16870</v>
      </c>
      <c r="F2890" s="6">
        <v>562.54</v>
      </c>
    </row>
    <row r="2891" spans="1:6">
      <c r="A2891" s="4">
        <v>2015</v>
      </c>
      <c r="B2891" s="5" t="s">
        <v>104</v>
      </c>
      <c r="C2891" s="5" t="s">
        <v>106</v>
      </c>
      <c r="D2891" s="5" t="s">
        <v>15</v>
      </c>
      <c r="E2891" s="5">
        <v>322290</v>
      </c>
      <c r="F2891" s="6">
        <v>3972.94</v>
      </c>
    </row>
    <row r="2892" spans="1:6">
      <c r="A2892" s="4">
        <v>2015</v>
      </c>
      <c r="B2892" s="5" t="s">
        <v>104</v>
      </c>
      <c r="C2892" s="5" t="s">
        <v>106</v>
      </c>
      <c r="D2892" s="5" t="s">
        <v>16</v>
      </c>
      <c r="E2892" s="5">
        <v>44650</v>
      </c>
      <c r="F2892" s="6">
        <v>5647.93</v>
      </c>
    </row>
    <row r="2893" spans="1:6">
      <c r="A2893" s="4">
        <v>2015</v>
      </c>
      <c r="B2893" s="5" t="s">
        <v>104</v>
      </c>
      <c r="C2893" s="5" t="s">
        <v>106</v>
      </c>
      <c r="D2893" s="5" t="s">
        <v>18</v>
      </c>
      <c r="E2893" s="5">
        <v>16210</v>
      </c>
      <c r="F2893" s="6">
        <v>256.63</v>
      </c>
    </row>
    <row r="2894" spans="1:6">
      <c r="A2894" s="4">
        <v>2016</v>
      </c>
      <c r="B2894" s="5" t="s">
        <v>104</v>
      </c>
      <c r="C2894" s="5" t="s">
        <v>106</v>
      </c>
      <c r="D2894" s="5" t="s">
        <v>15</v>
      </c>
      <c r="E2894" s="5">
        <v>314210</v>
      </c>
      <c r="F2894" s="6">
        <v>3924.87</v>
      </c>
    </row>
    <row r="2895" spans="1:6">
      <c r="A2895" s="4">
        <v>2016</v>
      </c>
      <c r="B2895" s="5" t="s">
        <v>104</v>
      </c>
      <c r="C2895" s="5" t="s">
        <v>106</v>
      </c>
      <c r="D2895" s="5" t="s">
        <v>16</v>
      </c>
      <c r="E2895" s="5">
        <v>34700</v>
      </c>
      <c r="F2895" s="6">
        <v>4900.05</v>
      </c>
    </row>
    <row r="2896" spans="1:6">
      <c r="A2896" s="4">
        <v>2016</v>
      </c>
      <c r="B2896" s="5" t="s">
        <v>104</v>
      </c>
      <c r="C2896" s="5" t="s">
        <v>106</v>
      </c>
      <c r="D2896" s="5" t="s">
        <v>18</v>
      </c>
      <c r="E2896" s="5">
        <v>11350</v>
      </c>
      <c r="F2896" s="6">
        <v>204.7</v>
      </c>
    </row>
    <row r="2897" spans="1:6">
      <c r="A2897" s="4">
        <v>2017</v>
      </c>
      <c r="B2897" s="5" t="s">
        <v>104</v>
      </c>
      <c r="C2897" s="5" t="s">
        <v>106</v>
      </c>
      <c r="D2897" s="5" t="s">
        <v>15</v>
      </c>
      <c r="E2897" s="5">
        <v>294850</v>
      </c>
      <c r="F2897" s="6">
        <v>4299.84</v>
      </c>
    </row>
    <row r="2898" spans="1:6">
      <c r="A2898" s="4">
        <v>2017</v>
      </c>
      <c r="B2898" s="5" t="s">
        <v>104</v>
      </c>
      <c r="C2898" s="5" t="s">
        <v>106</v>
      </c>
      <c r="D2898" s="5" t="s">
        <v>16</v>
      </c>
      <c r="E2898" s="5">
        <v>37720</v>
      </c>
      <c r="F2898" s="6">
        <v>7567.6</v>
      </c>
    </row>
    <row r="2899" spans="1:6">
      <c r="A2899" s="4">
        <v>2017</v>
      </c>
      <c r="B2899" s="5" t="s">
        <v>104</v>
      </c>
      <c r="C2899" s="5" t="s">
        <v>106</v>
      </c>
      <c r="D2899" s="5" t="s">
        <v>18</v>
      </c>
      <c r="E2899" s="5">
        <v>19370</v>
      </c>
      <c r="F2899" s="6">
        <v>0.34</v>
      </c>
    </row>
    <row r="2900" spans="1:6">
      <c r="A2900" s="4">
        <v>2008</v>
      </c>
      <c r="B2900" s="5" t="s">
        <v>104</v>
      </c>
      <c r="C2900" s="5" t="s">
        <v>107</v>
      </c>
      <c r="D2900" s="5" t="s">
        <v>15</v>
      </c>
      <c r="E2900" s="5">
        <v>149310</v>
      </c>
      <c r="F2900" s="6">
        <v>3280.49</v>
      </c>
    </row>
    <row r="2901" spans="1:6">
      <c r="A2901" s="4">
        <v>2008</v>
      </c>
      <c r="B2901" s="5" t="s">
        <v>104</v>
      </c>
      <c r="C2901" s="5" t="s">
        <v>107</v>
      </c>
      <c r="D2901" s="5" t="s">
        <v>16</v>
      </c>
      <c r="E2901" s="5">
        <v>4610</v>
      </c>
      <c r="F2901" s="6">
        <v>5789.59</v>
      </c>
    </row>
    <row r="2902" spans="1:6">
      <c r="A2902" s="4">
        <v>2008</v>
      </c>
      <c r="B2902" s="5" t="s">
        <v>104</v>
      </c>
      <c r="C2902" s="5" t="s">
        <v>107</v>
      </c>
      <c r="D2902" s="5" t="s">
        <v>17</v>
      </c>
      <c r="E2902" s="5">
        <v>120</v>
      </c>
      <c r="F2902" s="6">
        <v>416.67</v>
      </c>
    </row>
    <row r="2903" spans="1:6">
      <c r="A2903" s="4">
        <v>2008</v>
      </c>
      <c r="B2903" s="5" t="s">
        <v>104</v>
      </c>
      <c r="C2903" s="5" t="s">
        <v>107</v>
      </c>
      <c r="D2903" s="5" t="s">
        <v>18</v>
      </c>
      <c r="E2903" s="5">
        <v>7640</v>
      </c>
      <c r="F2903" s="6">
        <v>312.83</v>
      </c>
    </row>
    <row r="2904" spans="1:6">
      <c r="A2904" s="4">
        <v>2009</v>
      </c>
      <c r="B2904" s="5" t="s">
        <v>104</v>
      </c>
      <c r="C2904" s="5" t="s">
        <v>107</v>
      </c>
      <c r="D2904" s="5" t="s">
        <v>15</v>
      </c>
      <c r="E2904" s="5">
        <v>144950</v>
      </c>
      <c r="F2904" s="6">
        <v>3179.1</v>
      </c>
    </row>
    <row r="2905" spans="1:6">
      <c r="A2905" s="4">
        <v>2009</v>
      </c>
      <c r="B2905" s="5" t="s">
        <v>104</v>
      </c>
      <c r="C2905" s="5" t="s">
        <v>107</v>
      </c>
      <c r="D2905" s="5" t="s">
        <v>16</v>
      </c>
      <c r="E2905" s="5">
        <v>910</v>
      </c>
      <c r="F2905" s="6">
        <v>5769.23</v>
      </c>
    </row>
    <row r="2906" spans="1:6">
      <c r="A2906" s="4">
        <v>2009</v>
      </c>
      <c r="B2906" s="5" t="s">
        <v>104</v>
      </c>
      <c r="C2906" s="5" t="s">
        <v>107</v>
      </c>
      <c r="D2906" s="5" t="s">
        <v>17</v>
      </c>
      <c r="E2906" s="5">
        <v>170</v>
      </c>
      <c r="F2906" s="6">
        <v>352.94</v>
      </c>
    </row>
    <row r="2907" spans="1:6">
      <c r="A2907" s="4">
        <v>2009</v>
      </c>
      <c r="B2907" s="5" t="s">
        <v>104</v>
      </c>
      <c r="C2907" s="5" t="s">
        <v>107</v>
      </c>
      <c r="D2907" s="5" t="s">
        <v>18</v>
      </c>
      <c r="E2907" s="5">
        <v>7720</v>
      </c>
      <c r="F2907" s="6">
        <v>340.67</v>
      </c>
    </row>
    <row r="2908" spans="1:6">
      <c r="A2908" s="4">
        <v>2010</v>
      </c>
      <c r="B2908" s="5" t="s">
        <v>104</v>
      </c>
      <c r="C2908" s="5" t="s">
        <v>107</v>
      </c>
      <c r="D2908" s="5" t="s">
        <v>15</v>
      </c>
      <c r="E2908" s="5">
        <v>168710</v>
      </c>
      <c r="F2908" s="6">
        <v>3026.02</v>
      </c>
    </row>
    <row r="2909" spans="1:6">
      <c r="A2909" s="4">
        <v>2010</v>
      </c>
      <c r="B2909" s="5" t="s">
        <v>104</v>
      </c>
      <c r="C2909" s="5" t="s">
        <v>107</v>
      </c>
      <c r="D2909" s="5" t="s">
        <v>16</v>
      </c>
      <c r="E2909" s="5">
        <v>570</v>
      </c>
      <c r="F2909" s="6">
        <v>4263.16</v>
      </c>
    </row>
    <row r="2910" spans="1:6">
      <c r="A2910" s="4">
        <v>2010</v>
      </c>
      <c r="B2910" s="5" t="s">
        <v>104</v>
      </c>
      <c r="C2910" s="5" t="s">
        <v>107</v>
      </c>
      <c r="D2910" s="5" t="s">
        <v>17</v>
      </c>
      <c r="E2910" s="5">
        <v>410</v>
      </c>
      <c r="F2910" s="6">
        <v>390.24</v>
      </c>
    </row>
    <row r="2911" spans="1:6">
      <c r="A2911" s="4">
        <v>2010</v>
      </c>
      <c r="B2911" s="5" t="s">
        <v>104</v>
      </c>
      <c r="C2911" s="5" t="s">
        <v>107</v>
      </c>
      <c r="D2911" s="5" t="s">
        <v>18</v>
      </c>
      <c r="E2911" s="5">
        <v>6900</v>
      </c>
      <c r="F2911" s="6">
        <v>385.51</v>
      </c>
    </row>
    <row r="2912" spans="1:6">
      <c r="A2912" s="4">
        <v>2011</v>
      </c>
      <c r="B2912" s="5" t="s">
        <v>104</v>
      </c>
      <c r="C2912" s="5" t="s">
        <v>107</v>
      </c>
      <c r="D2912" s="5" t="s">
        <v>15</v>
      </c>
      <c r="E2912" s="5">
        <v>101930</v>
      </c>
      <c r="F2912" s="6">
        <v>4451.58</v>
      </c>
    </row>
    <row r="2913" spans="1:6">
      <c r="A2913" s="4">
        <v>2011</v>
      </c>
      <c r="B2913" s="5" t="s">
        <v>104</v>
      </c>
      <c r="C2913" s="5" t="s">
        <v>107</v>
      </c>
      <c r="D2913" s="5" t="s">
        <v>16</v>
      </c>
      <c r="E2913" s="5">
        <v>1940</v>
      </c>
      <c r="F2913" s="6">
        <v>6113.4</v>
      </c>
    </row>
    <row r="2914" spans="1:6">
      <c r="A2914" s="4">
        <v>2011</v>
      </c>
      <c r="B2914" s="5" t="s">
        <v>104</v>
      </c>
      <c r="C2914" s="5" t="s">
        <v>107</v>
      </c>
      <c r="D2914" s="5" t="s">
        <v>18</v>
      </c>
      <c r="E2914" s="5">
        <v>7900</v>
      </c>
      <c r="F2914" s="6">
        <v>349.37</v>
      </c>
    </row>
    <row r="2915" spans="1:6">
      <c r="A2915" s="4">
        <v>2012</v>
      </c>
      <c r="B2915" s="5" t="s">
        <v>104</v>
      </c>
      <c r="C2915" s="5" t="s">
        <v>107</v>
      </c>
      <c r="D2915" s="5" t="s">
        <v>15</v>
      </c>
      <c r="E2915" s="5">
        <v>127480</v>
      </c>
      <c r="F2915" s="6">
        <v>3752.04</v>
      </c>
    </row>
    <row r="2916" spans="1:6">
      <c r="A2916" s="4">
        <v>2012</v>
      </c>
      <c r="B2916" s="5" t="s">
        <v>104</v>
      </c>
      <c r="C2916" s="5" t="s">
        <v>107</v>
      </c>
      <c r="D2916" s="5" t="s">
        <v>16</v>
      </c>
      <c r="E2916" s="5">
        <v>1720</v>
      </c>
      <c r="F2916" s="6">
        <v>3313.95</v>
      </c>
    </row>
    <row r="2917" spans="1:6">
      <c r="A2917" s="4">
        <v>2012</v>
      </c>
      <c r="B2917" s="5" t="s">
        <v>104</v>
      </c>
      <c r="C2917" s="5" t="s">
        <v>107</v>
      </c>
      <c r="D2917" s="5" t="s">
        <v>18</v>
      </c>
      <c r="E2917" s="5">
        <v>8240</v>
      </c>
      <c r="F2917" s="6">
        <v>393.2</v>
      </c>
    </row>
    <row r="2918" spans="1:6">
      <c r="A2918" s="4">
        <v>2013</v>
      </c>
      <c r="B2918" s="5" t="s">
        <v>104</v>
      </c>
      <c r="C2918" s="5" t="s">
        <v>107</v>
      </c>
      <c r="D2918" s="5" t="s">
        <v>15</v>
      </c>
      <c r="E2918" s="5">
        <v>122000</v>
      </c>
      <c r="F2918" s="6">
        <v>4523.7700000000004</v>
      </c>
    </row>
    <row r="2919" spans="1:6">
      <c r="A2919" s="4">
        <v>2013</v>
      </c>
      <c r="B2919" s="5" t="s">
        <v>104</v>
      </c>
      <c r="C2919" s="5" t="s">
        <v>107</v>
      </c>
      <c r="D2919" s="5" t="s">
        <v>16</v>
      </c>
      <c r="E2919" s="5">
        <v>7170</v>
      </c>
      <c r="F2919" s="6">
        <v>5543.93</v>
      </c>
    </row>
    <row r="2920" spans="1:6">
      <c r="A2920" s="4">
        <v>2013</v>
      </c>
      <c r="B2920" s="5" t="s">
        <v>104</v>
      </c>
      <c r="C2920" s="5" t="s">
        <v>107</v>
      </c>
      <c r="D2920" s="5" t="s">
        <v>18</v>
      </c>
      <c r="E2920" s="5">
        <v>6770</v>
      </c>
      <c r="F2920" s="6">
        <v>475.63</v>
      </c>
    </row>
    <row r="2921" spans="1:6">
      <c r="A2921" s="4">
        <v>2014</v>
      </c>
      <c r="B2921" s="5" t="s">
        <v>104</v>
      </c>
      <c r="C2921" s="5" t="s">
        <v>107</v>
      </c>
      <c r="D2921" s="5" t="s">
        <v>15</v>
      </c>
      <c r="E2921" s="5">
        <v>129710</v>
      </c>
      <c r="F2921" s="6">
        <v>4887.5200000000004</v>
      </c>
    </row>
    <row r="2922" spans="1:6">
      <c r="A2922" s="4">
        <v>2014</v>
      </c>
      <c r="B2922" s="5" t="s">
        <v>104</v>
      </c>
      <c r="C2922" s="5" t="s">
        <v>107</v>
      </c>
      <c r="D2922" s="5" t="s">
        <v>16</v>
      </c>
      <c r="E2922" s="5">
        <v>7050</v>
      </c>
      <c r="F2922" s="6">
        <v>7878.01</v>
      </c>
    </row>
    <row r="2923" spans="1:6">
      <c r="A2923" s="4">
        <v>2014</v>
      </c>
      <c r="B2923" s="5" t="s">
        <v>104</v>
      </c>
      <c r="C2923" s="5" t="s">
        <v>107</v>
      </c>
      <c r="D2923" s="5" t="s">
        <v>17</v>
      </c>
      <c r="E2923" s="5">
        <v>270</v>
      </c>
      <c r="F2923" s="6">
        <v>481.48</v>
      </c>
    </row>
    <row r="2924" spans="1:6">
      <c r="A2924" s="4">
        <v>2014</v>
      </c>
      <c r="B2924" s="5" t="s">
        <v>104</v>
      </c>
      <c r="C2924" s="5" t="s">
        <v>107</v>
      </c>
      <c r="D2924" s="5" t="s">
        <v>18</v>
      </c>
      <c r="E2924" s="5">
        <v>9030</v>
      </c>
      <c r="F2924" s="6">
        <v>493.91</v>
      </c>
    </row>
    <row r="2925" spans="1:6">
      <c r="A2925" s="4">
        <v>2015</v>
      </c>
      <c r="B2925" s="5" t="s">
        <v>104</v>
      </c>
      <c r="C2925" s="5" t="s">
        <v>107</v>
      </c>
      <c r="D2925" s="5" t="s">
        <v>15</v>
      </c>
      <c r="E2925" s="5">
        <v>190650</v>
      </c>
      <c r="F2925" s="6">
        <v>3949.44</v>
      </c>
    </row>
    <row r="2926" spans="1:6">
      <c r="A2926" s="4">
        <v>2015</v>
      </c>
      <c r="B2926" s="5" t="s">
        <v>104</v>
      </c>
      <c r="C2926" s="5" t="s">
        <v>107</v>
      </c>
      <c r="D2926" s="5" t="s">
        <v>16</v>
      </c>
      <c r="E2926" s="5">
        <v>5520</v>
      </c>
      <c r="F2926" s="6">
        <v>7125</v>
      </c>
    </row>
    <row r="2927" spans="1:6">
      <c r="A2927" s="4">
        <v>2015</v>
      </c>
      <c r="B2927" s="5" t="s">
        <v>104</v>
      </c>
      <c r="C2927" s="5" t="s">
        <v>107</v>
      </c>
      <c r="D2927" s="5" t="s">
        <v>17</v>
      </c>
      <c r="E2927" s="5">
        <v>20</v>
      </c>
      <c r="F2927" s="6">
        <v>500</v>
      </c>
    </row>
    <row r="2928" spans="1:6">
      <c r="A2928" s="4">
        <v>2015</v>
      </c>
      <c r="B2928" s="5" t="s">
        <v>104</v>
      </c>
      <c r="C2928" s="5" t="s">
        <v>107</v>
      </c>
      <c r="D2928" s="5" t="s">
        <v>18</v>
      </c>
      <c r="E2928" s="5">
        <v>8440</v>
      </c>
      <c r="F2928" s="6">
        <v>315.17</v>
      </c>
    </row>
    <row r="2929" spans="1:6">
      <c r="A2929" s="4">
        <v>2016</v>
      </c>
      <c r="B2929" s="5" t="s">
        <v>104</v>
      </c>
      <c r="C2929" s="5" t="s">
        <v>107</v>
      </c>
      <c r="D2929" s="5" t="s">
        <v>15</v>
      </c>
      <c r="E2929" s="5">
        <v>183450</v>
      </c>
      <c r="F2929" s="6">
        <v>4021.55</v>
      </c>
    </row>
    <row r="2930" spans="1:6">
      <c r="A2930" s="4">
        <v>2016</v>
      </c>
      <c r="B2930" s="5" t="s">
        <v>104</v>
      </c>
      <c r="C2930" s="5" t="s">
        <v>107</v>
      </c>
      <c r="D2930" s="5" t="s">
        <v>16</v>
      </c>
      <c r="E2930" s="5">
        <v>4740</v>
      </c>
      <c r="F2930" s="6">
        <v>3951.11</v>
      </c>
    </row>
    <row r="2931" spans="1:6">
      <c r="A2931" s="4">
        <v>2016</v>
      </c>
      <c r="B2931" s="5" t="s">
        <v>104</v>
      </c>
      <c r="C2931" s="5" t="s">
        <v>107</v>
      </c>
      <c r="D2931" s="5" t="s">
        <v>17</v>
      </c>
      <c r="E2931" s="5">
        <v>60</v>
      </c>
      <c r="F2931" s="6">
        <v>338.98</v>
      </c>
    </row>
    <row r="2932" spans="1:6">
      <c r="A2932" s="4">
        <v>2016</v>
      </c>
      <c r="B2932" s="5" t="s">
        <v>104</v>
      </c>
      <c r="C2932" s="5" t="s">
        <v>107</v>
      </c>
      <c r="D2932" s="5" t="s">
        <v>18</v>
      </c>
      <c r="E2932" s="5">
        <v>6360</v>
      </c>
      <c r="F2932" s="6">
        <v>306.87</v>
      </c>
    </row>
    <row r="2933" spans="1:6">
      <c r="A2933" s="4">
        <v>2017</v>
      </c>
      <c r="B2933" s="5" t="s">
        <v>104</v>
      </c>
      <c r="C2933" s="5" t="s">
        <v>107</v>
      </c>
      <c r="D2933" s="5" t="s">
        <v>15</v>
      </c>
      <c r="E2933" s="5">
        <v>216650</v>
      </c>
      <c r="F2933" s="6">
        <v>4428.49</v>
      </c>
    </row>
    <row r="2934" spans="1:6">
      <c r="A2934" s="4">
        <v>2017</v>
      </c>
      <c r="B2934" s="5" t="s">
        <v>104</v>
      </c>
      <c r="C2934" s="5" t="s">
        <v>107</v>
      </c>
      <c r="D2934" s="5" t="s">
        <v>16</v>
      </c>
      <c r="E2934" s="5">
        <v>5370</v>
      </c>
      <c r="F2934" s="6">
        <v>8166.57</v>
      </c>
    </row>
    <row r="2935" spans="1:6">
      <c r="A2935" s="4">
        <v>2017</v>
      </c>
      <c r="B2935" s="5" t="s">
        <v>104</v>
      </c>
      <c r="C2935" s="5" t="s">
        <v>107</v>
      </c>
      <c r="D2935" s="5" t="s">
        <v>17</v>
      </c>
      <c r="E2935" s="5">
        <v>10</v>
      </c>
      <c r="F2935" s="6">
        <v>1000</v>
      </c>
    </row>
    <row r="2936" spans="1:6">
      <c r="A2936" s="4">
        <v>2017</v>
      </c>
      <c r="B2936" s="5" t="s">
        <v>104</v>
      </c>
      <c r="C2936" s="5" t="s">
        <v>107</v>
      </c>
      <c r="D2936" s="5" t="s">
        <v>18</v>
      </c>
      <c r="E2936" s="5">
        <v>6930</v>
      </c>
      <c r="F2936" s="6">
        <v>0.52</v>
      </c>
    </row>
    <row r="2937" spans="1:6">
      <c r="A2937" s="4">
        <v>2008</v>
      </c>
      <c r="B2937" s="5" t="s">
        <v>104</v>
      </c>
      <c r="C2937" s="5" t="s">
        <v>108</v>
      </c>
      <c r="D2937" s="5" t="s">
        <v>15</v>
      </c>
      <c r="E2937" s="5">
        <v>78830</v>
      </c>
      <c r="F2937" s="6">
        <v>4030.32</v>
      </c>
    </row>
    <row r="2938" spans="1:6">
      <c r="A2938" s="4">
        <v>2008</v>
      </c>
      <c r="B2938" s="5" t="s">
        <v>104</v>
      </c>
      <c r="C2938" s="5" t="s">
        <v>108</v>
      </c>
      <c r="D2938" s="5" t="s">
        <v>16</v>
      </c>
      <c r="E2938" s="5">
        <v>41840</v>
      </c>
      <c r="F2938" s="6">
        <v>3402.72</v>
      </c>
    </row>
    <row r="2939" spans="1:6">
      <c r="A2939" s="4">
        <v>2008</v>
      </c>
      <c r="B2939" s="5" t="s">
        <v>104</v>
      </c>
      <c r="C2939" s="5" t="s">
        <v>108</v>
      </c>
      <c r="D2939" s="5" t="s">
        <v>17</v>
      </c>
      <c r="E2939" s="5">
        <v>330</v>
      </c>
      <c r="F2939" s="6">
        <v>212.12</v>
      </c>
    </row>
    <row r="2940" spans="1:6">
      <c r="A2940" s="4">
        <v>2008</v>
      </c>
      <c r="B2940" s="5" t="s">
        <v>104</v>
      </c>
      <c r="C2940" s="5" t="s">
        <v>108</v>
      </c>
      <c r="D2940" s="5" t="s">
        <v>18</v>
      </c>
      <c r="E2940" s="5">
        <v>24430</v>
      </c>
      <c r="F2940" s="6">
        <v>401.96</v>
      </c>
    </row>
    <row r="2941" spans="1:6">
      <c r="A2941" s="4">
        <v>2009</v>
      </c>
      <c r="B2941" s="5" t="s">
        <v>104</v>
      </c>
      <c r="C2941" s="5" t="s">
        <v>108</v>
      </c>
      <c r="D2941" s="5" t="s">
        <v>15</v>
      </c>
      <c r="E2941" s="5">
        <v>71870</v>
      </c>
      <c r="F2941" s="6">
        <v>4133.4399999999996</v>
      </c>
    </row>
    <row r="2942" spans="1:6">
      <c r="A2942" s="4">
        <v>2009</v>
      </c>
      <c r="B2942" s="5" t="s">
        <v>104</v>
      </c>
      <c r="C2942" s="5" t="s">
        <v>108</v>
      </c>
      <c r="D2942" s="5" t="s">
        <v>16</v>
      </c>
      <c r="E2942" s="5">
        <v>30550</v>
      </c>
      <c r="F2942" s="6">
        <v>4979.71</v>
      </c>
    </row>
    <row r="2943" spans="1:6">
      <c r="A2943" s="4">
        <v>2009</v>
      </c>
      <c r="B2943" s="5" t="s">
        <v>104</v>
      </c>
      <c r="C2943" s="5" t="s">
        <v>108</v>
      </c>
      <c r="D2943" s="5" t="s">
        <v>17</v>
      </c>
      <c r="E2943" s="5">
        <v>610</v>
      </c>
      <c r="F2943" s="6">
        <v>459.02</v>
      </c>
    </row>
    <row r="2944" spans="1:6">
      <c r="A2944" s="4">
        <v>2009</v>
      </c>
      <c r="B2944" s="5" t="s">
        <v>104</v>
      </c>
      <c r="C2944" s="5" t="s">
        <v>108</v>
      </c>
      <c r="D2944" s="5" t="s">
        <v>18</v>
      </c>
      <c r="E2944" s="5">
        <v>25730</v>
      </c>
      <c r="F2944" s="6">
        <v>350.56</v>
      </c>
    </row>
    <row r="2945" spans="1:6">
      <c r="A2945" s="4">
        <v>2010</v>
      </c>
      <c r="B2945" s="5" t="s">
        <v>104</v>
      </c>
      <c r="C2945" s="5" t="s">
        <v>108</v>
      </c>
      <c r="D2945" s="5" t="s">
        <v>15</v>
      </c>
      <c r="E2945" s="5">
        <v>86560</v>
      </c>
      <c r="F2945" s="6">
        <v>4217.6499999999996</v>
      </c>
    </row>
    <row r="2946" spans="1:6">
      <c r="A2946" s="4">
        <v>2010</v>
      </c>
      <c r="B2946" s="5" t="s">
        <v>104</v>
      </c>
      <c r="C2946" s="5" t="s">
        <v>108</v>
      </c>
      <c r="D2946" s="5" t="s">
        <v>16</v>
      </c>
      <c r="E2946" s="5">
        <v>34120</v>
      </c>
      <c r="F2946" s="6">
        <v>5615.77</v>
      </c>
    </row>
    <row r="2947" spans="1:6">
      <c r="A2947" s="4">
        <v>2010</v>
      </c>
      <c r="B2947" s="5" t="s">
        <v>104</v>
      </c>
      <c r="C2947" s="5" t="s">
        <v>108</v>
      </c>
      <c r="D2947" s="5" t="s">
        <v>17</v>
      </c>
      <c r="E2947" s="5">
        <v>610</v>
      </c>
      <c r="F2947" s="6">
        <v>459.02</v>
      </c>
    </row>
    <row r="2948" spans="1:6">
      <c r="A2948" s="4">
        <v>2010</v>
      </c>
      <c r="B2948" s="5" t="s">
        <v>104</v>
      </c>
      <c r="C2948" s="5" t="s">
        <v>108</v>
      </c>
      <c r="D2948" s="5" t="s">
        <v>18</v>
      </c>
      <c r="E2948" s="5">
        <v>25540</v>
      </c>
      <c r="F2948" s="6">
        <v>442.44</v>
      </c>
    </row>
    <row r="2949" spans="1:6">
      <c r="A2949" s="4">
        <v>2011</v>
      </c>
      <c r="B2949" s="5" t="s">
        <v>104</v>
      </c>
      <c r="C2949" s="5" t="s">
        <v>108</v>
      </c>
      <c r="D2949" s="5" t="s">
        <v>15</v>
      </c>
      <c r="E2949" s="5">
        <v>83060</v>
      </c>
      <c r="F2949" s="6">
        <v>4584.04</v>
      </c>
    </row>
    <row r="2950" spans="1:6">
      <c r="A2950" s="4">
        <v>2011</v>
      </c>
      <c r="B2950" s="5" t="s">
        <v>104</v>
      </c>
      <c r="C2950" s="5" t="s">
        <v>108</v>
      </c>
      <c r="D2950" s="5" t="s">
        <v>16</v>
      </c>
      <c r="E2950" s="5">
        <v>45920</v>
      </c>
      <c r="F2950" s="6">
        <v>5781.36</v>
      </c>
    </row>
    <row r="2951" spans="1:6">
      <c r="A2951" s="4">
        <v>2011</v>
      </c>
      <c r="B2951" s="5" t="s">
        <v>104</v>
      </c>
      <c r="C2951" s="5" t="s">
        <v>108</v>
      </c>
      <c r="D2951" s="5" t="s">
        <v>17</v>
      </c>
      <c r="E2951" s="5">
        <v>2950</v>
      </c>
      <c r="F2951" s="6">
        <v>644.07000000000005</v>
      </c>
    </row>
    <row r="2952" spans="1:6">
      <c r="A2952" s="4">
        <v>2011</v>
      </c>
      <c r="B2952" s="5" t="s">
        <v>104</v>
      </c>
      <c r="C2952" s="5" t="s">
        <v>108</v>
      </c>
      <c r="D2952" s="5" t="s">
        <v>18</v>
      </c>
      <c r="E2952" s="5">
        <v>32620</v>
      </c>
      <c r="F2952" s="6">
        <v>515.63</v>
      </c>
    </row>
    <row r="2953" spans="1:6">
      <c r="A2953" s="4">
        <v>2012</v>
      </c>
      <c r="B2953" s="5" t="s">
        <v>104</v>
      </c>
      <c r="C2953" s="5" t="s">
        <v>108</v>
      </c>
      <c r="D2953" s="5" t="s">
        <v>15</v>
      </c>
      <c r="E2953" s="5">
        <v>48230</v>
      </c>
      <c r="F2953" s="6">
        <v>4127.3100000000004</v>
      </c>
    </row>
    <row r="2954" spans="1:6">
      <c r="A2954" s="4">
        <v>2012</v>
      </c>
      <c r="B2954" s="5" t="s">
        <v>104</v>
      </c>
      <c r="C2954" s="5" t="s">
        <v>108</v>
      </c>
      <c r="D2954" s="5" t="s">
        <v>16</v>
      </c>
      <c r="E2954" s="5">
        <v>41470</v>
      </c>
      <c r="F2954" s="6">
        <v>5186.6400000000003</v>
      </c>
    </row>
    <row r="2955" spans="1:6">
      <c r="A2955" s="4">
        <v>2012</v>
      </c>
      <c r="B2955" s="5" t="s">
        <v>104</v>
      </c>
      <c r="C2955" s="5" t="s">
        <v>108</v>
      </c>
      <c r="D2955" s="5" t="s">
        <v>17</v>
      </c>
      <c r="E2955" s="5">
        <v>2150</v>
      </c>
      <c r="F2955" s="6">
        <v>465.12</v>
      </c>
    </row>
    <row r="2956" spans="1:6">
      <c r="A2956" s="4">
        <v>2012</v>
      </c>
      <c r="B2956" s="5" t="s">
        <v>104</v>
      </c>
      <c r="C2956" s="5" t="s">
        <v>108</v>
      </c>
      <c r="D2956" s="5" t="s">
        <v>18</v>
      </c>
      <c r="E2956" s="5">
        <v>33710</v>
      </c>
      <c r="F2956" s="6">
        <v>493.33</v>
      </c>
    </row>
    <row r="2957" spans="1:6">
      <c r="A2957" s="4">
        <v>2013</v>
      </c>
      <c r="B2957" s="5" t="s">
        <v>104</v>
      </c>
      <c r="C2957" s="5" t="s">
        <v>108</v>
      </c>
      <c r="D2957" s="5" t="s">
        <v>15</v>
      </c>
      <c r="E2957" s="5">
        <v>85720</v>
      </c>
      <c r="F2957" s="6">
        <v>4945.99</v>
      </c>
    </row>
    <row r="2958" spans="1:6">
      <c r="A2958" s="4">
        <v>2013</v>
      </c>
      <c r="B2958" s="5" t="s">
        <v>104</v>
      </c>
      <c r="C2958" s="5" t="s">
        <v>108</v>
      </c>
      <c r="D2958" s="5" t="s">
        <v>16</v>
      </c>
      <c r="E2958" s="5">
        <v>62560</v>
      </c>
      <c r="F2958" s="6">
        <v>7412.56</v>
      </c>
    </row>
    <row r="2959" spans="1:6">
      <c r="A2959" s="4">
        <v>2013</v>
      </c>
      <c r="B2959" s="5" t="s">
        <v>104</v>
      </c>
      <c r="C2959" s="5" t="s">
        <v>108</v>
      </c>
      <c r="D2959" s="5" t="s">
        <v>17</v>
      </c>
      <c r="E2959" s="5">
        <v>4630</v>
      </c>
      <c r="F2959" s="6">
        <v>615.54999999999995</v>
      </c>
    </row>
    <row r="2960" spans="1:6">
      <c r="A2960" s="4">
        <v>2013</v>
      </c>
      <c r="B2960" s="5" t="s">
        <v>104</v>
      </c>
      <c r="C2960" s="5" t="s">
        <v>108</v>
      </c>
      <c r="D2960" s="5" t="s">
        <v>18</v>
      </c>
      <c r="E2960" s="5">
        <v>29480</v>
      </c>
      <c r="F2960" s="6">
        <v>586.84</v>
      </c>
    </row>
    <row r="2961" spans="1:6">
      <c r="A2961" s="4">
        <v>2014</v>
      </c>
      <c r="B2961" s="5" t="s">
        <v>104</v>
      </c>
      <c r="C2961" s="5" t="s">
        <v>108</v>
      </c>
      <c r="D2961" s="5" t="s">
        <v>15</v>
      </c>
      <c r="E2961" s="5">
        <v>67320</v>
      </c>
      <c r="F2961" s="6">
        <v>5129.68</v>
      </c>
    </row>
    <row r="2962" spans="1:6">
      <c r="A2962" s="4">
        <v>2014</v>
      </c>
      <c r="B2962" s="5" t="s">
        <v>104</v>
      </c>
      <c r="C2962" s="5" t="s">
        <v>108</v>
      </c>
      <c r="D2962" s="5" t="s">
        <v>16</v>
      </c>
      <c r="E2962" s="5">
        <v>67300</v>
      </c>
      <c r="F2962" s="6">
        <v>8853.2000000000007</v>
      </c>
    </row>
    <row r="2963" spans="1:6">
      <c r="A2963" s="4">
        <v>2014</v>
      </c>
      <c r="B2963" s="5" t="s">
        <v>104</v>
      </c>
      <c r="C2963" s="5" t="s">
        <v>108</v>
      </c>
      <c r="D2963" s="5" t="s">
        <v>17</v>
      </c>
      <c r="E2963" s="5">
        <v>2420</v>
      </c>
      <c r="F2963" s="6">
        <v>533.05999999999995</v>
      </c>
    </row>
    <row r="2964" spans="1:6">
      <c r="A2964" s="4">
        <v>2014</v>
      </c>
      <c r="B2964" s="5" t="s">
        <v>104</v>
      </c>
      <c r="C2964" s="5" t="s">
        <v>108</v>
      </c>
      <c r="D2964" s="5" t="s">
        <v>18</v>
      </c>
      <c r="E2964" s="5">
        <v>34430</v>
      </c>
      <c r="F2964" s="6">
        <v>614.29</v>
      </c>
    </row>
    <row r="2965" spans="1:6">
      <c r="A2965" s="4">
        <v>2015</v>
      </c>
      <c r="B2965" s="5" t="s">
        <v>104</v>
      </c>
      <c r="C2965" s="5" t="s">
        <v>108</v>
      </c>
      <c r="D2965" s="5" t="s">
        <v>15</v>
      </c>
      <c r="E2965" s="5">
        <v>92850</v>
      </c>
      <c r="F2965" s="6">
        <v>4681.42</v>
      </c>
    </row>
    <row r="2966" spans="1:6">
      <c r="A2966" s="4">
        <v>2015</v>
      </c>
      <c r="B2966" s="5" t="s">
        <v>104</v>
      </c>
      <c r="C2966" s="5" t="s">
        <v>108</v>
      </c>
      <c r="D2966" s="5" t="s">
        <v>16</v>
      </c>
      <c r="E2966" s="5">
        <v>60390</v>
      </c>
      <c r="F2966" s="6">
        <v>9124.19</v>
      </c>
    </row>
    <row r="2967" spans="1:6">
      <c r="A2967" s="4">
        <v>2015</v>
      </c>
      <c r="B2967" s="5" t="s">
        <v>104</v>
      </c>
      <c r="C2967" s="5" t="s">
        <v>108</v>
      </c>
      <c r="D2967" s="5" t="s">
        <v>17</v>
      </c>
      <c r="E2967" s="5">
        <v>960</v>
      </c>
      <c r="F2967" s="6">
        <v>541.66999999999996</v>
      </c>
    </row>
    <row r="2968" spans="1:6">
      <c r="A2968" s="4">
        <v>2015</v>
      </c>
      <c r="B2968" s="5" t="s">
        <v>104</v>
      </c>
      <c r="C2968" s="5" t="s">
        <v>108</v>
      </c>
      <c r="D2968" s="5" t="s">
        <v>18</v>
      </c>
      <c r="E2968" s="5">
        <v>27910</v>
      </c>
      <c r="F2968" s="6">
        <v>472.23</v>
      </c>
    </row>
    <row r="2969" spans="1:6">
      <c r="A2969" s="4">
        <v>2016</v>
      </c>
      <c r="B2969" s="5" t="s">
        <v>104</v>
      </c>
      <c r="C2969" s="5" t="s">
        <v>108</v>
      </c>
      <c r="D2969" s="5" t="s">
        <v>15</v>
      </c>
      <c r="E2969" s="5">
        <v>80000</v>
      </c>
      <c r="F2969" s="6">
        <v>4676.96</v>
      </c>
    </row>
    <row r="2970" spans="1:6">
      <c r="A2970" s="4">
        <v>2016</v>
      </c>
      <c r="B2970" s="5" t="s">
        <v>104</v>
      </c>
      <c r="C2970" s="5" t="s">
        <v>108</v>
      </c>
      <c r="D2970" s="5" t="s">
        <v>16</v>
      </c>
      <c r="E2970" s="5">
        <v>44960</v>
      </c>
      <c r="F2970" s="6">
        <v>6965.03</v>
      </c>
    </row>
    <row r="2971" spans="1:6">
      <c r="A2971" s="4">
        <v>2016</v>
      </c>
      <c r="B2971" s="5" t="s">
        <v>104</v>
      </c>
      <c r="C2971" s="5" t="s">
        <v>108</v>
      </c>
      <c r="D2971" s="5" t="s">
        <v>17</v>
      </c>
      <c r="E2971" s="5">
        <v>680</v>
      </c>
      <c r="F2971" s="6">
        <v>548.53</v>
      </c>
    </row>
    <row r="2972" spans="1:6">
      <c r="A2972" s="4">
        <v>2016</v>
      </c>
      <c r="B2972" s="5" t="s">
        <v>104</v>
      </c>
      <c r="C2972" s="5" t="s">
        <v>108</v>
      </c>
      <c r="D2972" s="5" t="s">
        <v>18</v>
      </c>
      <c r="E2972" s="5">
        <v>30000</v>
      </c>
      <c r="F2972" s="6">
        <v>282.49</v>
      </c>
    </row>
    <row r="2973" spans="1:6">
      <c r="A2973" s="4">
        <v>2017</v>
      </c>
      <c r="B2973" s="5" t="s">
        <v>104</v>
      </c>
      <c r="C2973" s="5" t="s">
        <v>108</v>
      </c>
      <c r="D2973" s="5" t="s">
        <v>15</v>
      </c>
      <c r="E2973" s="5">
        <v>73110</v>
      </c>
      <c r="F2973" s="6">
        <v>4929.7700000000004</v>
      </c>
    </row>
    <row r="2974" spans="1:6">
      <c r="A2974" s="4">
        <v>2017</v>
      </c>
      <c r="B2974" s="5" t="s">
        <v>104</v>
      </c>
      <c r="C2974" s="5" t="s">
        <v>108</v>
      </c>
      <c r="D2974" s="5" t="s">
        <v>16</v>
      </c>
      <c r="E2974" s="5">
        <v>51960</v>
      </c>
      <c r="F2974" s="6">
        <v>9156.11</v>
      </c>
    </row>
    <row r="2975" spans="1:6">
      <c r="A2975" s="4">
        <v>2017</v>
      </c>
      <c r="B2975" s="5" t="s">
        <v>104</v>
      </c>
      <c r="C2975" s="5" t="s">
        <v>108</v>
      </c>
      <c r="D2975" s="5" t="s">
        <v>17</v>
      </c>
      <c r="E2975" s="5">
        <v>1100</v>
      </c>
      <c r="F2975" s="6">
        <v>925.59</v>
      </c>
    </row>
    <row r="2976" spans="1:6">
      <c r="A2976" s="4">
        <v>2017</v>
      </c>
      <c r="B2976" s="5" t="s">
        <v>104</v>
      </c>
      <c r="C2976" s="5" t="s">
        <v>108</v>
      </c>
      <c r="D2976" s="5" t="s">
        <v>18</v>
      </c>
      <c r="E2976" s="5">
        <v>37060</v>
      </c>
      <c r="F2976" s="6">
        <v>0.5</v>
      </c>
    </row>
    <row r="2977" spans="1:6">
      <c r="A2977" s="4">
        <v>2008</v>
      </c>
      <c r="B2977" s="5" t="s">
        <v>104</v>
      </c>
      <c r="C2977" s="5" t="s">
        <v>109</v>
      </c>
      <c r="D2977" s="5" t="s">
        <v>15</v>
      </c>
      <c r="E2977" s="5">
        <v>104490</v>
      </c>
      <c r="F2977" s="6">
        <v>1865.15</v>
      </c>
    </row>
    <row r="2978" spans="1:6">
      <c r="A2978" s="4">
        <v>2008</v>
      </c>
      <c r="B2978" s="5" t="s">
        <v>104</v>
      </c>
      <c r="C2978" s="5" t="s">
        <v>109</v>
      </c>
      <c r="D2978" s="5" t="s">
        <v>16</v>
      </c>
      <c r="E2978" s="5">
        <v>23450</v>
      </c>
      <c r="F2978" s="6">
        <v>4522.17</v>
      </c>
    </row>
    <row r="2979" spans="1:6">
      <c r="A2979" s="4">
        <v>2008</v>
      </c>
      <c r="B2979" s="5" t="s">
        <v>104</v>
      </c>
      <c r="C2979" s="5" t="s">
        <v>109</v>
      </c>
      <c r="D2979" s="5" t="s">
        <v>17</v>
      </c>
      <c r="E2979" s="5">
        <v>3490</v>
      </c>
      <c r="F2979" s="6">
        <v>686.25</v>
      </c>
    </row>
    <row r="2980" spans="1:6">
      <c r="A2980" s="4">
        <v>2008</v>
      </c>
      <c r="B2980" s="5" t="s">
        <v>104</v>
      </c>
      <c r="C2980" s="5" t="s">
        <v>109</v>
      </c>
      <c r="D2980" s="5" t="s">
        <v>18</v>
      </c>
      <c r="E2980" s="5">
        <v>1460</v>
      </c>
      <c r="F2980" s="6">
        <v>245.73</v>
      </c>
    </row>
    <row r="2981" spans="1:6">
      <c r="A2981" s="4">
        <v>2009</v>
      </c>
      <c r="B2981" s="5" t="s">
        <v>104</v>
      </c>
      <c r="C2981" s="5" t="s">
        <v>109</v>
      </c>
      <c r="D2981" s="5" t="s">
        <v>15</v>
      </c>
      <c r="E2981" s="5">
        <v>104100</v>
      </c>
      <c r="F2981" s="6">
        <v>2146.21</v>
      </c>
    </row>
    <row r="2982" spans="1:6">
      <c r="A2982" s="4">
        <v>2009</v>
      </c>
      <c r="B2982" s="5" t="s">
        <v>104</v>
      </c>
      <c r="C2982" s="5" t="s">
        <v>109</v>
      </c>
      <c r="D2982" s="5" t="s">
        <v>16</v>
      </c>
      <c r="E2982" s="5">
        <v>21230</v>
      </c>
      <c r="F2982" s="6">
        <v>6637.78</v>
      </c>
    </row>
    <row r="2983" spans="1:6">
      <c r="A2983" s="4">
        <v>2009</v>
      </c>
      <c r="B2983" s="5" t="s">
        <v>104</v>
      </c>
      <c r="C2983" s="5" t="s">
        <v>109</v>
      </c>
      <c r="D2983" s="5" t="s">
        <v>17</v>
      </c>
      <c r="E2983" s="5">
        <v>3850</v>
      </c>
      <c r="F2983" s="6">
        <v>669.7</v>
      </c>
    </row>
    <row r="2984" spans="1:6">
      <c r="A2984" s="4">
        <v>2009</v>
      </c>
      <c r="B2984" s="5" t="s">
        <v>104</v>
      </c>
      <c r="C2984" s="5" t="s">
        <v>109</v>
      </c>
      <c r="D2984" s="5" t="s">
        <v>18</v>
      </c>
      <c r="E2984" s="5">
        <v>1130</v>
      </c>
      <c r="F2984" s="6">
        <v>615.04</v>
      </c>
    </row>
    <row r="2985" spans="1:6">
      <c r="A2985" s="4">
        <v>2010</v>
      </c>
      <c r="B2985" s="5" t="s">
        <v>104</v>
      </c>
      <c r="C2985" s="5" t="s">
        <v>109</v>
      </c>
      <c r="D2985" s="5" t="s">
        <v>15</v>
      </c>
      <c r="E2985" s="5">
        <v>101470</v>
      </c>
      <c r="F2985" s="6">
        <v>2392.48</v>
      </c>
    </row>
    <row r="2986" spans="1:6">
      <c r="A2986" s="4">
        <v>2010</v>
      </c>
      <c r="B2986" s="5" t="s">
        <v>104</v>
      </c>
      <c r="C2986" s="5" t="s">
        <v>109</v>
      </c>
      <c r="D2986" s="5" t="s">
        <v>16</v>
      </c>
      <c r="E2986" s="5">
        <v>19010</v>
      </c>
      <c r="F2986" s="6">
        <v>5466.86</v>
      </c>
    </row>
    <row r="2987" spans="1:6">
      <c r="A2987" s="4">
        <v>2010</v>
      </c>
      <c r="B2987" s="5" t="s">
        <v>104</v>
      </c>
      <c r="C2987" s="5" t="s">
        <v>109</v>
      </c>
      <c r="D2987" s="5" t="s">
        <v>17</v>
      </c>
      <c r="E2987" s="5">
        <v>3500</v>
      </c>
      <c r="F2987" s="6">
        <v>743.22</v>
      </c>
    </row>
    <row r="2988" spans="1:6">
      <c r="A2988" s="4">
        <v>2010</v>
      </c>
      <c r="B2988" s="5" t="s">
        <v>104</v>
      </c>
      <c r="C2988" s="5" t="s">
        <v>109</v>
      </c>
      <c r="D2988" s="5" t="s">
        <v>18</v>
      </c>
      <c r="E2988" s="5">
        <v>1090</v>
      </c>
      <c r="F2988" s="6">
        <v>435.78</v>
      </c>
    </row>
    <row r="2989" spans="1:6">
      <c r="A2989" s="4">
        <v>2011</v>
      </c>
      <c r="B2989" s="5" t="s">
        <v>104</v>
      </c>
      <c r="C2989" s="5" t="s">
        <v>109</v>
      </c>
      <c r="D2989" s="5" t="s">
        <v>15</v>
      </c>
      <c r="E2989" s="5">
        <v>100520</v>
      </c>
      <c r="F2989" s="6">
        <v>3672.92</v>
      </c>
    </row>
    <row r="2990" spans="1:6">
      <c r="A2990" s="4">
        <v>2011</v>
      </c>
      <c r="B2990" s="5" t="s">
        <v>104</v>
      </c>
      <c r="C2990" s="5" t="s">
        <v>109</v>
      </c>
      <c r="D2990" s="5" t="s">
        <v>16</v>
      </c>
      <c r="E2990" s="5">
        <v>22520</v>
      </c>
      <c r="F2990" s="6">
        <v>7938.28</v>
      </c>
    </row>
    <row r="2991" spans="1:6">
      <c r="A2991" s="4">
        <v>2011</v>
      </c>
      <c r="B2991" s="5" t="s">
        <v>104</v>
      </c>
      <c r="C2991" s="5" t="s">
        <v>109</v>
      </c>
      <c r="D2991" s="5" t="s">
        <v>17</v>
      </c>
      <c r="E2991" s="5">
        <v>3210</v>
      </c>
      <c r="F2991" s="6">
        <v>641.74</v>
      </c>
    </row>
    <row r="2992" spans="1:6">
      <c r="A2992" s="4">
        <v>2011</v>
      </c>
      <c r="B2992" s="5" t="s">
        <v>104</v>
      </c>
      <c r="C2992" s="5" t="s">
        <v>109</v>
      </c>
      <c r="D2992" s="5" t="s">
        <v>18</v>
      </c>
      <c r="E2992" s="5">
        <v>1790</v>
      </c>
      <c r="F2992" s="6">
        <v>621.16999999999996</v>
      </c>
    </row>
    <row r="2993" spans="1:6">
      <c r="A2993" s="4">
        <v>2012</v>
      </c>
      <c r="B2993" s="5" t="s">
        <v>104</v>
      </c>
      <c r="C2993" s="5" t="s">
        <v>109</v>
      </c>
      <c r="D2993" s="5" t="s">
        <v>15</v>
      </c>
      <c r="E2993" s="5">
        <v>85870</v>
      </c>
      <c r="F2993" s="6">
        <v>2894.67</v>
      </c>
    </row>
    <row r="2994" spans="1:6">
      <c r="A2994" s="4">
        <v>2012</v>
      </c>
      <c r="B2994" s="5" t="s">
        <v>104</v>
      </c>
      <c r="C2994" s="5" t="s">
        <v>109</v>
      </c>
      <c r="D2994" s="5" t="s">
        <v>16</v>
      </c>
      <c r="E2994" s="5">
        <v>17670</v>
      </c>
      <c r="F2994" s="6">
        <v>5421.62</v>
      </c>
    </row>
    <row r="2995" spans="1:6">
      <c r="A2995" s="4">
        <v>2012</v>
      </c>
      <c r="B2995" s="5" t="s">
        <v>104</v>
      </c>
      <c r="C2995" s="5" t="s">
        <v>109</v>
      </c>
      <c r="D2995" s="5" t="s">
        <v>17</v>
      </c>
      <c r="E2995" s="5">
        <v>2870</v>
      </c>
      <c r="F2995" s="6">
        <v>743.46</v>
      </c>
    </row>
    <row r="2996" spans="1:6">
      <c r="A2996" s="4">
        <v>2012</v>
      </c>
      <c r="B2996" s="5" t="s">
        <v>104</v>
      </c>
      <c r="C2996" s="5" t="s">
        <v>109</v>
      </c>
      <c r="D2996" s="5" t="s">
        <v>18</v>
      </c>
      <c r="E2996" s="5">
        <v>760</v>
      </c>
      <c r="F2996" s="6">
        <v>304.64</v>
      </c>
    </row>
    <row r="2997" spans="1:6">
      <c r="A2997" s="4">
        <v>2013</v>
      </c>
      <c r="B2997" s="5" t="s">
        <v>104</v>
      </c>
      <c r="C2997" s="5" t="s">
        <v>109</v>
      </c>
      <c r="D2997" s="5" t="s">
        <v>15</v>
      </c>
      <c r="E2997" s="5">
        <v>78570</v>
      </c>
      <c r="F2997" s="6">
        <v>1931.27</v>
      </c>
    </row>
    <row r="2998" spans="1:6">
      <c r="A2998" s="4">
        <v>2013</v>
      </c>
      <c r="B2998" s="5" t="s">
        <v>104</v>
      </c>
      <c r="C2998" s="5" t="s">
        <v>109</v>
      </c>
      <c r="D2998" s="5" t="s">
        <v>16</v>
      </c>
      <c r="E2998" s="5">
        <v>25510</v>
      </c>
      <c r="F2998" s="6">
        <v>7179.93</v>
      </c>
    </row>
    <row r="2999" spans="1:6">
      <c r="A2999" s="4">
        <v>2013</v>
      </c>
      <c r="B2999" s="5" t="s">
        <v>104</v>
      </c>
      <c r="C2999" s="5" t="s">
        <v>109</v>
      </c>
      <c r="D2999" s="5" t="s">
        <v>17</v>
      </c>
      <c r="E2999" s="5">
        <v>2540</v>
      </c>
      <c r="F2999" s="6">
        <v>696.85</v>
      </c>
    </row>
    <row r="3000" spans="1:6">
      <c r="A3000" s="4">
        <v>2013</v>
      </c>
      <c r="B3000" s="5" t="s">
        <v>104</v>
      </c>
      <c r="C3000" s="5" t="s">
        <v>109</v>
      </c>
      <c r="D3000" s="5" t="s">
        <v>18</v>
      </c>
      <c r="E3000" s="5">
        <v>530</v>
      </c>
      <c r="F3000" s="6">
        <v>428.57</v>
      </c>
    </row>
    <row r="3001" spans="1:6">
      <c r="A3001" s="4">
        <v>2014</v>
      </c>
      <c r="B3001" s="5" t="s">
        <v>104</v>
      </c>
      <c r="C3001" s="5" t="s">
        <v>109</v>
      </c>
      <c r="D3001" s="5" t="s">
        <v>15</v>
      </c>
      <c r="E3001" s="5">
        <v>74800</v>
      </c>
      <c r="F3001" s="6">
        <v>4278.88</v>
      </c>
    </row>
    <row r="3002" spans="1:6">
      <c r="A3002" s="4">
        <v>2014</v>
      </c>
      <c r="B3002" s="5" t="s">
        <v>104</v>
      </c>
      <c r="C3002" s="5" t="s">
        <v>109</v>
      </c>
      <c r="D3002" s="5" t="s">
        <v>16</v>
      </c>
      <c r="E3002" s="5">
        <v>21950</v>
      </c>
      <c r="F3002" s="6">
        <v>7400</v>
      </c>
    </row>
    <row r="3003" spans="1:6">
      <c r="A3003" s="4">
        <v>2014</v>
      </c>
      <c r="B3003" s="5" t="s">
        <v>104</v>
      </c>
      <c r="C3003" s="5" t="s">
        <v>109</v>
      </c>
      <c r="D3003" s="5" t="s">
        <v>17</v>
      </c>
      <c r="E3003" s="5">
        <v>2120</v>
      </c>
      <c r="F3003" s="6">
        <v>693.4</v>
      </c>
    </row>
    <row r="3004" spans="1:6">
      <c r="A3004" s="4">
        <v>2014</v>
      </c>
      <c r="B3004" s="5" t="s">
        <v>104</v>
      </c>
      <c r="C3004" s="5" t="s">
        <v>109</v>
      </c>
      <c r="D3004" s="5" t="s">
        <v>18</v>
      </c>
      <c r="E3004" s="5">
        <v>920</v>
      </c>
      <c r="F3004" s="6">
        <v>581.52</v>
      </c>
    </row>
    <row r="3005" spans="1:6">
      <c r="A3005" s="4">
        <v>2015</v>
      </c>
      <c r="B3005" s="5" t="s">
        <v>104</v>
      </c>
      <c r="C3005" s="5" t="s">
        <v>109</v>
      </c>
      <c r="D3005" s="5" t="s">
        <v>15</v>
      </c>
      <c r="E3005" s="5">
        <v>80980</v>
      </c>
      <c r="F3005" s="6">
        <v>3593.32</v>
      </c>
    </row>
    <row r="3006" spans="1:6">
      <c r="A3006" s="4">
        <v>2015</v>
      </c>
      <c r="B3006" s="5" t="s">
        <v>104</v>
      </c>
      <c r="C3006" s="5" t="s">
        <v>109</v>
      </c>
      <c r="D3006" s="5" t="s">
        <v>16</v>
      </c>
      <c r="E3006" s="5">
        <v>20800</v>
      </c>
      <c r="F3006" s="6">
        <v>8141.55</v>
      </c>
    </row>
    <row r="3007" spans="1:6">
      <c r="A3007" s="4">
        <v>2015</v>
      </c>
      <c r="B3007" s="5" t="s">
        <v>104</v>
      </c>
      <c r="C3007" s="5" t="s">
        <v>109</v>
      </c>
      <c r="D3007" s="5" t="s">
        <v>17</v>
      </c>
      <c r="E3007" s="5">
        <v>2090</v>
      </c>
      <c r="F3007" s="6">
        <v>708.13</v>
      </c>
    </row>
    <row r="3008" spans="1:6">
      <c r="A3008" s="4">
        <v>2015</v>
      </c>
      <c r="B3008" s="5" t="s">
        <v>104</v>
      </c>
      <c r="C3008" s="5" t="s">
        <v>109</v>
      </c>
      <c r="D3008" s="5" t="s">
        <v>18</v>
      </c>
      <c r="E3008" s="5">
        <v>990</v>
      </c>
      <c r="F3008" s="6">
        <v>426.4</v>
      </c>
    </row>
    <row r="3009" spans="1:6">
      <c r="A3009" s="4">
        <v>2016</v>
      </c>
      <c r="B3009" s="5" t="s">
        <v>104</v>
      </c>
      <c r="C3009" s="5" t="s">
        <v>109</v>
      </c>
      <c r="D3009" s="5" t="s">
        <v>15</v>
      </c>
      <c r="E3009" s="5">
        <v>70870</v>
      </c>
      <c r="F3009" s="6">
        <v>3749.48</v>
      </c>
    </row>
    <row r="3010" spans="1:6">
      <c r="A3010" s="4">
        <v>2016</v>
      </c>
      <c r="B3010" s="5" t="s">
        <v>104</v>
      </c>
      <c r="C3010" s="5" t="s">
        <v>109</v>
      </c>
      <c r="D3010" s="5" t="s">
        <v>16</v>
      </c>
      <c r="E3010" s="5">
        <v>16330</v>
      </c>
      <c r="F3010" s="6">
        <v>3034.96</v>
      </c>
    </row>
    <row r="3011" spans="1:6">
      <c r="A3011" s="4">
        <v>2016</v>
      </c>
      <c r="B3011" s="5" t="s">
        <v>104</v>
      </c>
      <c r="C3011" s="5" t="s">
        <v>109</v>
      </c>
      <c r="D3011" s="5" t="s">
        <v>17</v>
      </c>
      <c r="E3011" s="5">
        <v>2600</v>
      </c>
      <c r="F3011" s="6">
        <v>681.68</v>
      </c>
    </row>
    <row r="3012" spans="1:6">
      <c r="A3012" s="4">
        <v>2016</v>
      </c>
      <c r="B3012" s="5" t="s">
        <v>104</v>
      </c>
      <c r="C3012" s="5" t="s">
        <v>109</v>
      </c>
      <c r="D3012" s="5" t="s">
        <v>18</v>
      </c>
      <c r="E3012" s="5">
        <v>960</v>
      </c>
      <c r="F3012" s="6">
        <v>246.27</v>
      </c>
    </row>
    <row r="3013" spans="1:6">
      <c r="A3013" s="4">
        <v>2017</v>
      </c>
      <c r="B3013" s="5" t="s">
        <v>104</v>
      </c>
      <c r="C3013" s="5" t="s">
        <v>109</v>
      </c>
      <c r="D3013" s="5" t="s">
        <v>15</v>
      </c>
      <c r="E3013" s="5">
        <v>90170</v>
      </c>
      <c r="F3013" s="6">
        <v>2166.46</v>
      </c>
    </row>
    <row r="3014" spans="1:6">
      <c r="A3014" s="4">
        <v>2017</v>
      </c>
      <c r="B3014" s="5" t="s">
        <v>104</v>
      </c>
      <c r="C3014" s="5" t="s">
        <v>109</v>
      </c>
      <c r="D3014" s="5" t="s">
        <v>16</v>
      </c>
      <c r="E3014" s="5">
        <v>18090</v>
      </c>
      <c r="F3014" s="6">
        <v>8900.0400000000009</v>
      </c>
    </row>
    <row r="3015" spans="1:6">
      <c r="A3015" s="4">
        <v>2017</v>
      </c>
      <c r="B3015" s="5" t="s">
        <v>104</v>
      </c>
      <c r="C3015" s="5" t="s">
        <v>109</v>
      </c>
      <c r="D3015" s="5" t="s">
        <v>17</v>
      </c>
      <c r="E3015" s="5">
        <v>2540</v>
      </c>
      <c r="F3015" s="6">
        <v>925.86</v>
      </c>
    </row>
    <row r="3016" spans="1:6">
      <c r="A3016" s="4">
        <v>2017</v>
      </c>
      <c r="B3016" s="5" t="s">
        <v>104</v>
      </c>
      <c r="C3016" s="5" t="s">
        <v>109</v>
      </c>
      <c r="D3016" s="5" t="s">
        <v>18</v>
      </c>
      <c r="E3016" s="5">
        <v>930</v>
      </c>
      <c r="F3016" s="6">
        <v>0.39</v>
      </c>
    </row>
    <row r="3017" spans="1:6">
      <c r="A3017" s="4">
        <v>2008</v>
      </c>
      <c r="B3017" s="5" t="s">
        <v>104</v>
      </c>
      <c r="C3017" s="5" t="s">
        <v>110</v>
      </c>
      <c r="D3017" s="5" t="s">
        <v>15</v>
      </c>
      <c r="E3017" s="5">
        <v>154760</v>
      </c>
      <c r="F3017" s="6">
        <v>3727.25</v>
      </c>
    </row>
    <row r="3018" spans="1:6">
      <c r="A3018" s="4">
        <v>2008</v>
      </c>
      <c r="B3018" s="5" t="s">
        <v>104</v>
      </c>
      <c r="C3018" s="5" t="s">
        <v>110</v>
      </c>
      <c r="D3018" s="5" t="s">
        <v>16</v>
      </c>
      <c r="E3018" s="5">
        <v>78340</v>
      </c>
      <c r="F3018" s="6">
        <v>3147.72</v>
      </c>
    </row>
    <row r="3019" spans="1:6">
      <c r="A3019" s="4">
        <v>2008</v>
      </c>
      <c r="B3019" s="5" t="s">
        <v>104</v>
      </c>
      <c r="C3019" s="5" t="s">
        <v>110</v>
      </c>
      <c r="D3019" s="5" t="s">
        <v>17</v>
      </c>
      <c r="E3019" s="5">
        <v>1350</v>
      </c>
      <c r="F3019" s="6">
        <v>681.12</v>
      </c>
    </row>
    <row r="3020" spans="1:6">
      <c r="A3020" s="4">
        <v>2008</v>
      </c>
      <c r="B3020" s="5" t="s">
        <v>104</v>
      </c>
      <c r="C3020" s="5" t="s">
        <v>110</v>
      </c>
      <c r="D3020" s="5" t="s">
        <v>18</v>
      </c>
      <c r="E3020" s="5">
        <v>40200</v>
      </c>
      <c r="F3020" s="6">
        <v>191.92</v>
      </c>
    </row>
    <row r="3021" spans="1:6">
      <c r="A3021" s="4">
        <v>2009</v>
      </c>
      <c r="B3021" s="5" t="s">
        <v>104</v>
      </c>
      <c r="C3021" s="5" t="s">
        <v>110</v>
      </c>
      <c r="D3021" s="5" t="s">
        <v>15</v>
      </c>
      <c r="E3021" s="5">
        <v>147360</v>
      </c>
      <c r="F3021" s="6">
        <v>3912.95</v>
      </c>
    </row>
    <row r="3022" spans="1:6">
      <c r="A3022" s="4">
        <v>2009</v>
      </c>
      <c r="B3022" s="5" t="s">
        <v>104</v>
      </c>
      <c r="C3022" s="5" t="s">
        <v>110</v>
      </c>
      <c r="D3022" s="5" t="s">
        <v>16</v>
      </c>
      <c r="E3022" s="5">
        <v>75000</v>
      </c>
      <c r="F3022" s="6">
        <v>3729.87</v>
      </c>
    </row>
    <row r="3023" spans="1:6">
      <c r="A3023" s="4">
        <v>2009</v>
      </c>
      <c r="B3023" s="5" t="s">
        <v>104</v>
      </c>
      <c r="C3023" s="5" t="s">
        <v>110</v>
      </c>
      <c r="D3023" s="5" t="s">
        <v>17</v>
      </c>
      <c r="E3023" s="5">
        <v>1320</v>
      </c>
      <c r="F3023" s="6">
        <v>614.35</v>
      </c>
    </row>
    <row r="3024" spans="1:6">
      <c r="A3024" s="4">
        <v>2009</v>
      </c>
      <c r="B3024" s="5" t="s">
        <v>104</v>
      </c>
      <c r="C3024" s="5" t="s">
        <v>110</v>
      </c>
      <c r="D3024" s="5" t="s">
        <v>18</v>
      </c>
      <c r="E3024" s="5">
        <v>33770</v>
      </c>
      <c r="F3024" s="6">
        <v>464.3</v>
      </c>
    </row>
    <row r="3025" spans="1:6">
      <c r="A3025" s="4">
        <v>2010</v>
      </c>
      <c r="B3025" s="5" t="s">
        <v>104</v>
      </c>
      <c r="C3025" s="5" t="s">
        <v>110</v>
      </c>
      <c r="D3025" s="5" t="s">
        <v>15</v>
      </c>
      <c r="E3025" s="5">
        <v>150380</v>
      </c>
      <c r="F3025" s="6">
        <v>3981.63</v>
      </c>
    </row>
    <row r="3026" spans="1:6">
      <c r="A3026" s="4">
        <v>2010</v>
      </c>
      <c r="B3026" s="5" t="s">
        <v>104</v>
      </c>
      <c r="C3026" s="5" t="s">
        <v>110</v>
      </c>
      <c r="D3026" s="5" t="s">
        <v>16</v>
      </c>
      <c r="E3026" s="5">
        <v>64550</v>
      </c>
      <c r="F3026" s="6">
        <v>3352.06</v>
      </c>
    </row>
    <row r="3027" spans="1:6">
      <c r="A3027" s="4">
        <v>2010</v>
      </c>
      <c r="B3027" s="5" t="s">
        <v>104</v>
      </c>
      <c r="C3027" s="5" t="s">
        <v>110</v>
      </c>
      <c r="D3027" s="5" t="s">
        <v>17</v>
      </c>
      <c r="E3027" s="5">
        <v>1330</v>
      </c>
      <c r="F3027" s="6">
        <v>767.83</v>
      </c>
    </row>
    <row r="3028" spans="1:6">
      <c r="A3028" s="4">
        <v>2010</v>
      </c>
      <c r="B3028" s="5" t="s">
        <v>104</v>
      </c>
      <c r="C3028" s="5" t="s">
        <v>110</v>
      </c>
      <c r="D3028" s="5" t="s">
        <v>18</v>
      </c>
      <c r="E3028" s="5">
        <v>48550</v>
      </c>
      <c r="F3028" s="6">
        <v>292.69</v>
      </c>
    </row>
    <row r="3029" spans="1:6">
      <c r="A3029" s="4">
        <v>2011</v>
      </c>
      <c r="B3029" s="5" t="s">
        <v>104</v>
      </c>
      <c r="C3029" s="5" t="s">
        <v>110</v>
      </c>
      <c r="D3029" s="5" t="s">
        <v>15</v>
      </c>
      <c r="E3029" s="5">
        <v>144770</v>
      </c>
      <c r="F3029" s="6">
        <v>4412.3599999999997</v>
      </c>
    </row>
    <row r="3030" spans="1:6">
      <c r="A3030" s="4">
        <v>2011</v>
      </c>
      <c r="B3030" s="5" t="s">
        <v>104</v>
      </c>
      <c r="C3030" s="5" t="s">
        <v>110</v>
      </c>
      <c r="D3030" s="5" t="s">
        <v>16</v>
      </c>
      <c r="E3030" s="5">
        <v>77700</v>
      </c>
      <c r="F3030" s="6">
        <v>5925.02</v>
      </c>
    </row>
    <row r="3031" spans="1:6">
      <c r="A3031" s="4">
        <v>2011</v>
      </c>
      <c r="B3031" s="5" t="s">
        <v>104</v>
      </c>
      <c r="C3031" s="5" t="s">
        <v>110</v>
      </c>
      <c r="D3031" s="5" t="s">
        <v>17</v>
      </c>
      <c r="E3031" s="5">
        <v>1150</v>
      </c>
      <c r="F3031" s="6">
        <v>643.05999999999995</v>
      </c>
    </row>
    <row r="3032" spans="1:6">
      <c r="A3032" s="4">
        <v>2011</v>
      </c>
      <c r="B3032" s="5" t="s">
        <v>104</v>
      </c>
      <c r="C3032" s="5" t="s">
        <v>110</v>
      </c>
      <c r="D3032" s="5" t="s">
        <v>18</v>
      </c>
      <c r="E3032" s="5">
        <v>49210</v>
      </c>
      <c r="F3032" s="6">
        <v>504.61</v>
      </c>
    </row>
    <row r="3033" spans="1:6">
      <c r="A3033" s="4">
        <v>2012</v>
      </c>
      <c r="B3033" s="5" t="s">
        <v>104</v>
      </c>
      <c r="C3033" s="5" t="s">
        <v>110</v>
      </c>
      <c r="D3033" s="5" t="s">
        <v>15</v>
      </c>
      <c r="E3033" s="5">
        <v>85540</v>
      </c>
      <c r="F3033" s="6">
        <v>3032.89</v>
      </c>
    </row>
    <row r="3034" spans="1:6">
      <c r="A3034" s="4">
        <v>2012</v>
      </c>
      <c r="B3034" s="5" t="s">
        <v>104</v>
      </c>
      <c r="C3034" s="5" t="s">
        <v>110</v>
      </c>
      <c r="D3034" s="5" t="s">
        <v>16</v>
      </c>
      <c r="E3034" s="5">
        <v>85100</v>
      </c>
      <c r="F3034" s="6">
        <v>2692.28</v>
      </c>
    </row>
    <row r="3035" spans="1:6">
      <c r="A3035" s="4">
        <v>2012</v>
      </c>
      <c r="B3035" s="5" t="s">
        <v>104</v>
      </c>
      <c r="C3035" s="5" t="s">
        <v>110</v>
      </c>
      <c r="D3035" s="5" t="s">
        <v>17</v>
      </c>
      <c r="E3035" s="5">
        <v>1140</v>
      </c>
      <c r="F3035" s="6">
        <v>730.64</v>
      </c>
    </row>
    <row r="3036" spans="1:6">
      <c r="A3036" s="4">
        <v>2012</v>
      </c>
      <c r="B3036" s="5" t="s">
        <v>104</v>
      </c>
      <c r="C3036" s="5" t="s">
        <v>110</v>
      </c>
      <c r="D3036" s="5" t="s">
        <v>18</v>
      </c>
      <c r="E3036" s="5">
        <v>50500</v>
      </c>
      <c r="F3036" s="6">
        <v>210.05</v>
      </c>
    </row>
    <row r="3037" spans="1:6">
      <c r="A3037" s="4">
        <v>2013</v>
      </c>
      <c r="B3037" s="5" t="s">
        <v>104</v>
      </c>
      <c r="C3037" s="5" t="s">
        <v>110</v>
      </c>
      <c r="D3037" s="5" t="s">
        <v>15</v>
      </c>
      <c r="E3037" s="5">
        <v>115800</v>
      </c>
      <c r="F3037" s="6">
        <v>5094.6499999999996</v>
      </c>
    </row>
    <row r="3038" spans="1:6">
      <c r="A3038" s="4">
        <v>2013</v>
      </c>
      <c r="B3038" s="5" t="s">
        <v>104</v>
      </c>
      <c r="C3038" s="5" t="s">
        <v>110</v>
      </c>
      <c r="D3038" s="5" t="s">
        <v>16</v>
      </c>
      <c r="E3038" s="5">
        <v>97350</v>
      </c>
      <c r="F3038" s="6">
        <v>6677.66</v>
      </c>
    </row>
    <row r="3039" spans="1:6">
      <c r="A3039" s="4">
        <v>2013</v>
      </c>
      <c r="B3039" s="5" t="s">
        <v>104</v>
      </c>
      <c r="C3039" s="5" t="s">
        <v>110</v>
      </c>
      <c r="D3039" s="5" t="s">
        <v>17</v>
      </c>
      <c r="E3039" s="5">
        <v>1000</v>
      </c>
      <c r="F3039" s="6">
        <v>693.91</v>
      </c>
    </row>
    <row r="3040" spans="1:6">
      <c r="A3040" s="4">
        <v>2013</v>
      </c>
      <c r="B3040" s="5" t="s">
        <v>104</v>
      </c>
      <c r="C3040" s="5" t="s">
        <v>110</v>
      </c>
      <c r="D3040" s="5" t="s">
        <v>18</v>
      </c>
      <c r="E3040" s="5">
        <v>57260</v>
      </c>
      <c r="F3040" s="6">
        <v>500.26</v>
      </c>
    </row>
    <row r="3041" spans="1:6">
      <c r="A3041" s="4">
        <v>2014</v>
      </c>
      <c r="B3041" s="5" t="s">
        <v>104</v>
      </c>
      <c r="C3041" s="5" t="s">
        <v>110</v>
      </c>
      <c r="D3041" s="5" t="s">
        <v>15</v>
      </c>
      <c r="E3041" s="5">
        <v>125770</v>
      </c>
      <c r="F3041" s="6">
        <v>4849.1000000000004</v>
      </c>
    </row>
    <row r="3042" spans="1:6">
      <c r="A3042" s="4">
        <v>2014</v>
      </c>
      <c r="B3042" s="5" t="s">
        <v>104</v>
      </c>
      <c r="C3042" s="5" t="s">
        <v>110</v>
      </c>
      <c r="D3042" s="5" t="s">
        <v>16</v>
      </c>
      <c r="E3042" s="5">
        <v>85250</v>
      </c>
      <c r="F3042" s="6">
        <v>9260.0300000000007</v>
      </c>
    </row>
    <row r="3043" spans="1:6">
      <c r="A3043" s="4">
        <v>2014</v>
      </c>
      <c r="B3043" s="5" t="s">
        <v>104</v>
      </c>
      <c r="C3043" s="5" t="s">
        <v>110</v>
      </c>
      <c r="D3043" s="5" t="s">
        <v>17</v>
      </c>
      <c r="E3043" s="5">
        <v>910</v>
      </c>
      <c r="F3043" s="6">
        <v>690.41</v>
      </c>
    </row>
    <row r="3044" spans="1:6">
      <c r="A3044" s="4">
        <v>2014</v>
      </c>
      <c r="B3044" s="5" t="s">
        <v>104</v>
      </c>
      <c r="C3044" s="5" t="s">
        <v>110</v>
      </c>
      <c r="D3044" s="5" t="s">
        <v>18</v>
      </c>
      <c r="E3044" s="5">
        <v>71900</v>
      </c>
      <c r="F3044" s="6">
        <v>579.35</v>
      </c>
    </row>
    <row r="3045" spans="1:6">
      <c r="A3045" s="4">
        <v>2015</v>
      </c>
      <c r="B3045" s="5" t="s">
        <v>104</v>
      </c>
      <c r="C3045" s="5" t="s">
        <v>110</v>
      </c>
      <c r="D3045" s="5" t="s">
        <v>15</v>
      </c>
      <c r="E3045" s="5">
        <v>137320</v>
      </c>
      <c r="F3045" s="6">
        <v>4380.47</v>
      </c>
    </row>
    <row r="3046" spans="1:6">
      <c r="A3046" s="4">
        <v>2015</v>
      </c>
      <c r="B3046" s="5" t="s">
        <v>104</v>
      </c>
      <c r="C3046" s="5" t="s">
        <v>110</v>
      </c>
      <c r="D3046" s="5" t="s">
        <v>16</v>
      </c>
      <c r="E3046" s="5">
        <v>108040</v>
      </c>
      <c r="F3046" s="6">
        <v>6724.57</v>
      </c>
    </row>
    <row r="3047" spans="1:6">
      <c r="A3047" s="4">
        <v>2015</v>
      </c>
      <c r="B3047" s="5" t="s">
        <v>104</v>
      </c>
      <c r="C3047" s="5" t="s">
        <v>110</v>
      </c>
      <c r="D3047" s="5" t="s">
        <v>17</v>
      </c>
      <c r="E3047" s="5">
        <v>760</v>
      </c>
      <c r="F3047" s="6">
        <v>709.93</v>
      </c>
    </row>
    <row r="3048" spans="1:6">
      <c r="A3048" s="4">
        <v>2015</v>
      </c>
      <c r="B3048" s="5" t="s">
        <v>104</v>
      </c>
      <c r="C3048" s="5" t="s">
        <v>110</v>
      </c>
      <c r="D3048" s="5" t="s">
        <v>18</v>
      </c>
      <c r="E3048" s="5">
        <v>45540</v>
      </c>
      <c r="F3048" s="6">
        <v>284</v>
      </c>
    </row>
    <row r="3049" spans="1:6">
      <c r="A3049" s="4">
        <v>2016</v>
      </c>
      <c r="B3049" s="5" t="s">
        <v>104</v>
      </c>
      <c r="C3049" s="5" t="s">
        <v>110</v>
      </c>
      <c r="D3049" s="5" t="s">
        <v>15</v>
      </c>
      <c r="E3049" s="5">
        <v>123550</v>
      </c>
      <c r="F3049" s="6">
        <v>4285.7299999999996</v>
      </c>
    </row>
    <row r="3050" spans="1:6">
      <c r="A3050" s="4">
        <v>2016</v>
      </c>
      <c r="B3050" s="5" t="s">
        <v>104</v>
      </c>
      <c r="C3050" s="5" t="s">
        <v>110</v>
      </c>
      <c r="D3050" s="5" t="s">
        <v>16</v>
      </c>
      <c r="E3050" s="5">
        <v>91510</v>
      </c>
      <c r="F3050" s="6">
        <v>2953.96</v>
      </c>
    </row>
    <row r="3051" spans="1:6">
      <c r="A3051" s="4">
        <v>2016</v>
      </c>
      <c r="B3051" s="5" t="s">
        <v>104</v>
      </c>
      <c r="C3051" s="5" t="s">
        <v>110</v>
      </c>
      <c r="D3051" s="5" t="s">
        <v>17</v>
      </c>
      <c r="E3051" s="5">
        <v>840</v>
      </c>
      <c r="F3051" s="6">
        <v>693.02</v>
      </c>
    </row>
    <row r="3052" spans="1:6">
      <c r="A3052" s="4">
        <v>2016</v>
      </c>
      <c r="B3052" s="5" t="s">
        <v>104</v>
      </c>
      <c r="C3052" s="5" t="s">
        <v>110</v>
      </c>
      <c r="D3052" s="5" t="s">
        <v>18</v>
      </c>
      <c r="E3052" s="5">
        <v>43480</v>
      </c>
      <c r="F3052" s="6">
        <v>201.55</v>
      </c>
    </row>
    <row r="3053" spans="1:6">
      <c r="A3053" s="4">
        <v>2017</v>
      </c>
      <c r="B3053" s="5" t="s">
        <v>104</v>
      </c>
      <c r="C3053" s="5" t="s">
        <v>110</v>
      </c>
      <c r="D3053" s="5" t="s">
        <v>15</v>
      </c>
      <c r="E3053" s="5">
        <v>99630</v>
      </c>
      <c r="F3053" s="6">
        <v>4782.99</v>
      </c>
    </row>
    <row r="3054" spans="1:6">
      <c r="A3054" s="4">
        <v>2017</v>
      </c>
      <c r="B3054" s="5" t="s">
        <v>104</v>
      </c>
      <c r="C3054" s="5" t="s">
        <v>110</v>
      </c>
      <c r="D3054" s="5" t="s">
        <v>16</v>
      </c>
      <c r="E3054" s="5">
        <v>88690</v>
      </c>
      <c r="F3054" s="6">
        <v>9739.86</v>
      </c>
    </row>
    <row r="3055" spans="1:6">
      <c r="A3055" s="4">
        <v>2017</v>
      </c>
      <c r="B3055" s="5" t="s">
        <v>104</v>
      </c>
      <c r="C3055" s="5" t="s">
        <v>110</v>
      </c>
      <c r="D3055" s="5" t="s">
        <v>17</v>
      </c>
      <c r="E3055" s="5">
        <v>800</v>
      </c>
      <c r="F3055" s="6">
        <v>927</v>
      </c>
    </row>
    <row r="3056" spans="1:6">
      <c r="A3056" s="4">
        <v>2017</v>
      </c>
      <c r="B3056" s="5" t="s">
        <v>104</v>
      </c>
      <c r="C3056" s="5" t="s">
        <v>110</v>
      </c>
      <c r="D3056" s="5" t="s">
        <v>18</v>
      </c>
      <c r="E3056" s="5">
        <v>59880</v>
      </c>
      <c r="F3056" s="6">
        <v>0.45</v>
      </c>
    </row>
    <row r="3057" spans="1:6">
      <c r="A3057" s="4">
        <v>2008</v>
      </c>
      <c r="B3057" s="5" t="s">
        <v>104</v>
      </c>
      <c r="C3057" s="5" t="s">
        <v>111</v>
      </c>
      <c r="D3057" s="5" t="s">
        <v>15</v>
      </c>
      <c r="E3057" s="5">
        <v>539920</v>
      </c>
      <c r="F3057" s="6">
        <v>1583.66</v>
      </c>
    </row>
    <row r="3058" spans="1:6">
      <c r="A3058" s="4">
        <v>2008</v>
      </c>
      <c r="B3058" s="5" t="s">
        <v>104</v>
      </c>
      <c r="C3058" s="5" t="s">
        <v>111</v>
      </c>
      <c r="D3058" s="5" t="s">
        <v>16</v>
      </c>
      <c r="E3058" s="5">
        <v>12660</v>
      </c>
      <c r="F3058" s="6">
        <v>6945.47</v>
      </c>
    </row>
    <row r="3059" spans="1:6">
      <c r="A3059" s="4">
        <v>2008</v>
      </c>
      <c r="B3059" s="5" t="s">
        <v>104</v>
      </c>
      <c r="C3059" s="5" t="s">
        <v>111</v>
      </c>
      <c r="D3059" s="5" t="s">
        <v>17</v>
      </c>
      <c r="E3059" s="5">
        <v>620</v>
      </c>
      <c r="F3059" s="6">
        <v>686.29</v>
      </c>
    </row>
    <row r="3060" spans="1:6">
      <c r="A3060" s="4">
        <v>2008</v>
      </c>
      <c r="B3060" s="5" t="s">
        <v>104</v>
      </c>
      <c r="C3060" s="5" t="s">
        <v>111</v>
      </c>
      <c r="D3060" s="5" t="s">
        <v>18</v>
      </c>
      <c r="E3060" s="5">
        <v>2090</v>
      </c>
      <c r="F3060" s="6">
        <v>398.85</v>
      </c>
    </row>
    <row r="3061" spans="1:6">
      <c r="A3061" s="4">
        <v>2009</v>
      </c>
      <c r="B3061" s="5" t="s">
        <v>104</v>
      </c>
      <c r="C3061" s="5" t="s">
        <v>111</v>
      </c>
      <c r="D3061" s="5" t="s">
        <v>15</v>
      </c>
      <c r="E3061" s="5">
        <v>501160</v>
      </c>
      <c r="F3061" s="6">
        <v>2794.29</v>
      </c>
    </row>
    <row r="3062" spans="1:6">
      <c r="A3062" s="4">
        <v>2009</v>
      </c>
      <c r="B3062" s="5" t="s">
        <v>104</v>
      </c>
      <c r="C3062" s="5" t="s">
        <v>111</v>
      </c>
      <c r="D3062" s="5" t="s">
        <v>16</v>
      </c>
      <c r="E3062" s="5">
        <v>10090</v>
      </c>
      <c r="F3062" s="6">
        <v>6639.49</v>
      </c>
    </row>
    <row r="3063" spans="1:6">
      <c r="A3063" s="4">
        <v>2009</v>
      </c>
      <c r="B3063" s="5" t="s">
        <v>104</v>
      </c>
      <c r="C3063" s="5" t="s">
        <v>111</v>
      </c>
      <c r="D3063" s="5" t="s">
        <v>17</v>
      </c>
      <c r="E3063" s="5">
        <v>590</v>
      </c>
      <c r="F3063" s="6">
        <v>611.86</v>
      </c>
    </row>
    <row r="3064" spans="1:6">
      <c r="A3064" s="4">
        <v>2009</v>
      </c>
      <c r="B3064" s="5" t="s">
        <v>104</v>
      </c>
      <c r="C3064" s="5" t="s">
        <v>111</v>
      </c>
      <c r="D3064" s="5" t="s">
        <v>18</v>
      </c>
      <c r="E3064" s="5">
        <v>1730</v>
      </c>
      <c r="F3064" s="6">
        <v>512.03</v>
      </c>
    </row>
    <row r="3065" spans="1:6">
      <c r="A3065" s="4">
        <v>2010</v>
      </c>
      <c r="B3065" s="5" t="s">
        <v>104</v>
      </c>
      <c r="C3065" s="5" t="s">
        <v>111</v>
      </c>
      <c r="D3065" s="5" t="s">
        <v>15</v>
      </c>
      <c r="E3065" s="5">
        <v>496120</v>
      </c>
      <c r="F3065" s="6">
        <v>2299.56</v>
      </c>
    </row>
    <row r="3066" spans="1:6">
      <c r="A3066" s="4">
        <v>2010</v>
      </c>
      <c r="B3066" s="5" t="s">
        <v>104</v>
      </c>
      <c r="C3066" s="5" t="s">
        <v>111</v>
      </c>
      <c r="D3066" s="5" t="s">
        <v>16</v>
      </c>
      <c r="E3066" s="5">
        <v>9060</v>
      </c>
      <c r="F3066" s="6">
        <v>5480.69</v>
      </c>
    </row>
    <row r="3067" spans="1:6">
      <c r="A3067" s="4">
        <v>2010</v>
      </c>
      <c r="B3067" s="5" t="s">
        <v>104</v>
      </c>
      <c r="C3067" s="5" t="s">
        <v>111</v>
      </c>
      <c r="D3067" s="5" t="s">
        <v>17</v>
      </c>
      <c r="E3067" s="5">
        <v>610</v>
      </c>
      <c r="F3067" s="6">
        <v>754.08</v>
      </c>
    </row>
    <row r="3068" spans="1:6">
      <c r="A3068" s="4">
        <v>2010</v>
      </c>
      <c r="B3068" s="5" t="s">
        <v>104</v>
      </c>
      <c r="C3068" s="5" t="s">
        <v>111</v>
      </c>
      <c r="D3068" s="5" t="s">
        <v>18</v>
      </c>
      <c r="E3068" s="5">
        <v>2160</v>
      </c>
      <c r="F3068" s="6">
        <v>493.32</v>
      </c>
    </row>
    <row r="3069" spans="1:6">
      <c r="A3069" s="4">
        <v>2011</v>
      </c>
      <c r="B3069" s="5" t="s">
        <v>104</v>
      </c>
      <c r="C3069" s="5" t="s">
        <v>111</v>
      </c>
      <c r="D3069" s="5" t="s">
        <v>15</v>
      </c>
      <c r="E3069" s="5">
        <v>450120</v>
      </c>
      <c r="F3069" s="6">
        <v>4027.91</v>
      </c>
    </row>
    <row r="3070" spans="1:6">
      <c r="A3070" s="4">
        <v>2011</v>
      </c>
      <c r="B3070" s="5" t="s">
        <v>104</v>
      </c>
      <c r="C3070" s="5" t="s">
        <v>111</v>
      </c>
      <c r="D3070" s="5" t="s">
        <v>16</v>
      </c>
      <c r="E3070" s="5">
        <v>9600</v>
      </c>
      <c r="F3070" s="6">
        <v>6843.19</v>
      </c>
    </row>
    <row r="3071" spans="1:6">
      <c r="A3071" s="4">
        <v>2011</v>
      </c>
      <c r="B3071" s="5" t="s">
        <v>104</v>
      </c>
      <c r="C3071" s="5" t="s">
        <v>111</v>
      </c>
      <c r="D3071" s="5" t="s">
        <v>17</v>
      </c>
      <c r="E3071" s="5">
        <v>530</v>
      </c>
      <c r="F3071" s="6">
        <v>642.41999999999996</v>
      </c>
    </row>
    <row r="3072" spans="1:6">
      <c r="A3072" s="4">
        <v>2011</v>
      </c>
      <c r="B3072" s="5" t="s">
        <v>104</v>
      </c>
      <c r="C3072" s="5" t="s">
        <v>111</v>
      </c>
      <c r="D3072" s="5" t="s">
        <v>18</v>
      </c>
      <c r="E3072" s="5">
        <v>2920</v>
      </c>
      <c r="F3072" s="6">
        <v>560.22</v>
      </c>
    </row>
    <row r="3073" spans="1:6">
      <c r="A3073" s="4">
        <v>2012</v>
      </c>
      <c r="B3073" s="5" t="s">
        <v>104</v>
      </c>
      <c r="C3073" s="5" t="s">
        <v>111</v>
      </c>
      <c r="D3073" s="5" t="s">
        <v>15</v>
      </c>
      <c r="E3073" s="5">
        <v>450220</v>
      </c>
      <c r="F3073" s="6">
        <v>1854.48</v>
      </c>
    </row>
    <row r="3074" spans="1:6">
      <c r="A3074" s="4">
        <v>2012</v>
      </c>
      <c r="B3074" s="5" t="s">
        <v>104</v>
      </c>
      <c r="C3074" s="5" t="s">
        <v>111</v>
      </c>
      <c r="D3074" s="5" t="s">
        <v>16</v>
      </c>
      <c r="E3074" s="5">
        <v>8350</v>
      </c>
      <c r="F3074" s="6">
        <v>4991.57</v>
      </c>
    </row>
    <row r="3075" spans="1:6">
      <c r="A3075" s="4">
        <v>2012</v>
      </c>
      <c r="B3075" s="5" t="s">
        <v>104</v>
      </c>
      <c r="C3075" s="5" t="s">
        <v>111</v>
      </c>
      <c r="D3075" s="5" t="s">
        <v>17</v>
      </c>
      <c r="E3075" s="5">
        <v>500</v>
      </c>
      <c r="F3075" s="6">
        <v>766.77</v>
      </c>
    </row>
    <row r="3076" spans="1:6">
      <c r="A3076" s="4">
        <v>2012</v>
      </c>
      <c r="B3076" s="5" t="s">
        <v>104</v>
      </c>
      <c r="C3076" s="5" t="s">
        <v>111</v>
      </c>
      <c r="D3076" s="5" t="s">
        <v>18</v>
      </c>
      <c r="E3076" s="5">
        <v>3300</v>
      </c>
      <c r="F3076" s="6">
        <v>415.35</v>
      </c>
    </row>
    <row r="3077" spans="1:6">
      <c r="A3077" s="4">
        <v>2013</v>
      </c>
      <c r="B3077" s="5" t="s">
        <v>104</v>
      </c>
      <c r="C3077" s="5" t="s">
        <v>111</v>
      </c>
      <c r="D3077" s="5" t="s">
        <v>15</v>
      </c>
      <c r="E3077" s="5">
        <v>507500</v>
      </c>
      <c r="F3077" s="6">
        <v>4564.4799999999996</v>
      </c>
    </row>
    <row r="3078" spans="1:6">
      <c r="A3078" s="4">
        <v>2013</v>
      </c>
      <c r="B3078" s="5" t="s">
        <v>104</v>
      </c>
      <c r="C3078" s="5" t="s">
        <v>111</v>
      </c>
      <c r="D3078" s="5" t="s">
        <v>16</v>
      </c>
      <c r="E3078" s="5">
        <v>10990</v>
      </c>
      <c r="F3078" s="6">
        <v>6692.46</v>
      </c>
    </row>
    <row r="3079" spans="1:6">
      <c r="A3079" s="4">
        <v>2013</v>
      </c>
      <c r="B3079" s="5" t="s">
        <v>104</v>
      </c>
      <c r="C3079" s="5" t="s">
        <v>111</v>
      </c>
      <c r="D3079" s="5" t="s">
        <v>17</v>
      </c>
      <c r="E3079" s="5">
        <v>440</v>
      </c>
      <c r="F3079" s="6">
        <v>695.65</v>
      </c>
    </row>
    <row r="3080" spans="1:6">
      <c r="A3080" s="4">
        <v>2013</v>
      </c>
      <c r="B3080" s="5" t="s">
        <v>104</v>
      </c>
      <c r="C3080" s="5" t="s">
        <v>111</v>
      </c>
      <c r="D3080" s="5" t="s">
        <v>18</v>
      </c>
      <c r="E3080" s="5">
        <v>8210</v>
      </c>
      <c r="F3080" s="6">
        <v>559.45000000000005</v>
      </c>
    </row>
    <row r="3081" spans="1:6">
      <c r="A3081" s="4">
        <v>2014</v>
      </c>
      <c r="B3081" s="5" t="s">
        <v>104</v>
      </c>
      <c r="C3081" s="5" t="s">
        <v>111</v>
      </c>
      <c r="D3081" s="5" t="s">
        <v>15</v>
      </c>
      <c r="E3081" s="5">
        <v>543510</v>
      </c>
      <c r="F3081" s="6">
        <v>4039.75</v>
      </c>
    </row>
    <row r="3082" spans="1:6">
      <c r="A3082" s="4">
        <v>2014</v>
      </c>
      <c r="B3082" s="5" t="s">
        <v>104</v>
      </c>
      <c r="C3082" s="5" t="s">
        <v>111</v>
      </c>
      <c r="D3082" s="5" t="s">
        <v>16</v>
      </c>
      <c r="E3082" s="5">
        <v>11320</v>
      </c>
      <c r="F3082" s="6">
        <v>6910.69</v>
      </c>
    </row>
    <row r="3083" spans="1:6">
      <c r="A3083" s="4">
        <v>2014</v>
      </c>
      <c r="B3083" s="5" t="s">
        <v>104</v>
      </c>
      <c r="C3083" s="5" t="s">
        <v>111</v>
      </c>
      <c r="D3083" s="5" t="s">
        <v>17</v>
      </c>
      <c r="E3083" s="5">
        <v>390</v>
      </c>
      <c r="F3083" s="6">
        <v>696.72</v>
      </c>
    </row>
    <row r="3084" spans="1:6">
      <c r="A3084" s="4">
        <v>2014</v>
      </c>
      <c r="B3084" s="5" t="s">
        <v>104</v>
      </c>
      <c r="C3084" s="5" t="s">
        <v>111</v>
      </c>
      <c r="D3084" s="5" t="s">
        <v>18</v>
      </c>
      <c r="E3084" s="5">
        <v>10090</v>
      </c>
      <c r="F3084" s="6">
        <v>474.67</v>
      </c>
    </row>
    <row r="3085" spans="1:6">
      <c r="A3085" s="4">
        <v>2015</v>
      </c>
      <c r="B3085" s="5" t="s">
        <v>104</v>
      </c>
      <c r="C3085" s="5" t="s">
        <v>111</v>
      </c>
      <c r="D3085" s="5" t="s">
        <v>15</v>
      </c>
      <c r="E3085" s="5">
        <v>548650</v>
      </c>
      <c r="F3085" s="6">
        <v>3092.72</v>
      </c>
    </row>
    <row r="3086" spans="1:6">
      <c r="A3086" s="4">
        <v>2015</v>
      </c>
      <c r="B3086" s="5" t="s">
        <v>104</v>
      </c>
      <c r="C3086" s="5" t="s">
        <v>111</v>
      </c>
      <c r="D3086" s="5" t="s">
        <v>16</v>
      </c>
      <c r="E3086" s="5">
        <v>10740</v>
      </c>
      <c r="F3086" s="6">
        <v>7629.23</v>
      </c>
    </row>
    <row r="3087" spans="1:6">
      <c r="A3087" s="4">
        <v>2015</v>
      </c>
      <c r="B3087" s="5" t="s">
        <v>104</v>
      </c>
      <c r="C3087" s="5" t="s">
        <v>111</v>
      </c>
      <c r="D3087" s="5" t="s">
        <v>17</v>
      </c>
      <c r="E3087" s="5">
        <v>350</v>
      </c>
      <c r="F3087" s="6">
        <v>715.6</v>
      </c>
    </row>
    <row r="3088" spans="1:6">
      <c r="A3088" s="4">
        <v>2015</v>
      </c>
      <c r="B3088" s="5" t="s">
        <v>104</v>
      </c>
      <c r="C3088" s="5" t="s">
        <v>111</v>
      </c>
      <c r="D3088" s="5" t="s">
        <v>18</v>
      </c>
      <c r="E3088" s="5">
        <v>9340</v>
      </c>
      <c r="F3088" s="6">
        <v>538</v>
      </c>
    </row>
    <row r="3089" spans="1:6">
      <c r="A3089" s="4">
        <v>2016</v>
      </c>
      <c r="B3089" s="5" t="s">
        <v>104</v>
      </c>
      <c r="C3089" s="5" t="s">
        <v>111</v>
      </c>
      <c r="D3089" s="5" t="s">
        <v>15</v>
      </c>
      <c r="E3089" s="5">
        <v>541980</v>
      </c>
      <c r="F3089" s="6">
        <v>2502.0700000000002</v>
      </c>
    </row>
    <row r="3090" spans="1:6">
      <c r="A3090" s="4">
        <v>2016</v>
      </c>
      <c r="B3090" s="5" t="s">
        <v>104</v>
      </c>
      <c r="C3090" s="5" t="s">
        <v>111</v>
      </c>
      <c r="D3090" s="5" t="s">
        <v>16</v>
      </c>
      <c r="E3090" s="5">
        <v>8170</v>
      </c>
      <c r="F3090" s="6">
        <v>3326.4</v>
      </c>
    </row>
    <row r="3091" spans="1:6">
      <c r="A3091" s="4">
        <v>2016</v>
      </c>
      <c r="B3091" s="5" t="s">
        <v>104</v>
      </c>
      <c r="C3091" s="5" t="s">
        <v>111</v>
      </c>
      <c r="D3091" s="5" t="s">
        <v>17</v>
      </c>
      <c r="E3091" s="5">
        <v>390</v>
      </c>
      <c r="F3091" s="6">
        <v>692.95</v>
      </c>
    </row>
    <row r="3092" spans="1:6">
      <c r="A3092" s="4">
        <v>2016</v>
      </c>
      <c r="B3092" s="5" t="s">
        <v>104</v>
      </c>
      <c r="C3092" s="5" t="s">
        <v>111</v>
      </c>
      <c r="D3092" s="5" t="s">
        <v>18</v>
      </c>
      <c r="E3092" s="5">
        <v>12160</v>
      </c>
      <c r="F3092" s="6">
        <v>576.05999999999995</v>
      </c>
    </row>
    <row r="3093" spans="1:6">
      <c r="A3093" s="4">
        <v>2017</v>
      </c>
      <c r="B3093" s="5" t="s">
        <v>104</v>
      </c>
      <c r="C3093" s="5" t="s">
        <v>111</v>
      </c>
      <c r="D3093" s="5" t="s">
        <v>15</v>
      </c>
      <c r="E3093" s="5">
        <v>520250</v>
      </c>
      <c r="F3093" s="6">
        <v>3537.05</v>
      </c>
    </row>
    <row r="3094" spans="1:6">
      <c r="A3094" s="4">
        <v>2017</v>
      </c>
      <c r="B3094" s="5" t="s">
        <v>104</v>
      </c>
      <c r="C3094" s="5" t="s">
        <v>111</v>
      </c>
      <c r="D3094" s="5" t="s">
        <v>16</v>
      </c>
      <c r="E3094" s="5">
        <v>10170</v>
      </c>
      <c r="F3094" s="6">
        <v>7817.75</v>
      </c>
    </row>
    <row r="3095" spans="1:6">
      <c r="A3095" s="4">
        <v>2017</v>
      </c>
      <c r="B3095" s="5" t="s">
        <v>104</v>
      </c>
      <c r="C3095" s="5" t="s">
        <v>111</v>
      </c>
      <c r="D3095" s="5" t="s">
        <v>17</v>
      </c>
      <c r="E3095" s="5">
        <v>370</v>
      </c>
      <c r="F3095" s="6">
        <v>926.66</v>
      </c>
    </row>
    <row r="3096" spans="1:6">
      <c r="A3096" s="4">
        <v>2017</v>
      </c>
      <c r="B3096" s="5" t="s">
        <v>104</v>
      </c>
      <c r="C3096" s="5" t="s">
        <v>111</v>
      </c>
      <c r="D3096" s="5" t="s">
        <v>18</v>
      </c>
      <c r="E3096" s="5">
        <v>7660</v>
      </c>
      <c r="F3096" s="6">
        <v>0.6</v>
      </c>
    </row>
    <row r="3097" spans="1:6">
      <c r="A3097" s="4">
        <v>2008</v>
      </c>
      <c r="B3097" s="5" t="s">
        <v>104</v>
      </c>
      <c r="C3097" s="5" t="s">
        <v>112</v>
      </c>
      <c r="D3097" s="5" t="s">
        <v>15</v>
      </c>
      <c r="E3097" s="5">
        <v>101920</v>
      </c>
      <c r="F3097" s="6">
        <v>4122.6499999999996</v>
      </c>
    </row>
    <row r="3098" spans="1:6">
      <c r="A3098" s="4">
        <v>2008</v>
      </c>
      <c r="B3098" s="5" t="s">
        <v>104</v>
      </c>
      <c r="C3098" s="5" t="s">
        <v>112</v>
      </c>
      <c r="D3098" s="5" t="s">
        <v>16</v>
      </c>
      <c r="E3098" s="5">
        <v>69060</v>
      </c>
      <c r="F3098" s="6">
        <v>6212.57</v>
      </c>
    </row>
    <row r="3099" spans="1:6">
      <c r="A3099" s="4">
        <v>2008</v>
      </c>
      <c r="B3099" s="5" t="s">
        <v>104</v>
      </c>
      <c r="C3099" s="5" t="s">
        <v>112</v>
      </c>
      <c r="D3099" s="5" t="s">
        <v>17</v>
      </c>
      <c r="E3099" s="5">
        <v>630</v>
      </c>
      <c r="F3099" s="6">
        <v>507.94</v>
      </c>
    </row>
    <row r="3100" spans="1:6">
      <c r="A3100" s="4">
        <v>2008</v>
      </c>
      <c r="B3100" s="5" t="s">
        <v>104</v>
      </c>
      <c r="C3100" s="5" t="s">
        <v>112</v>
      </c>
      <c r="D3100" s="5" t="s">
        <v>18</v>
      </c>
      <c r="E3100" s="5">
        <v>9050</v>
      </c>
      <c r="F3100" s="6">
        <v>340.33</v>
      </c>
    </row>
    <row r="3101" spans="1:6">
      <c r="A3101" s="4">
        <v>2009</v>
      </c>
      <c r="B3101" s="5" t="s">
        <v>104</v>
      </c>
      <c r="C3101" s="5" t="s">
        <v>112</v>
      </c>
      <c r="D3101" s="5" t="s">
        <v>15</v>
      </c>
      <c r="E3101" s="5">
        <v>83010</v>
      </c>
      <c r="F3101" s="6">
        <v>4339</v>
      </c>
    </row>
    <row r="3102" spans="1:6">
      <c r="A3102" s="4">
        <v>2009</v>
      </c>
      <c r="B3102" s="5" t="s">
        <v>104</v>
      </c>
      <c r="C3102" s="5" t="s">
        <v>112</v>
      </c>
      <c r="D3102" s="5" t="s">
        <v>16</v>
      </c>
      <c r="E3102" s="5">
        <v>55740</v>
      </c>
      <c r="F3102" s="6">
        <v>5824</v>
      </c>
    </row>
    <row r="3103" spans="1:6">
      <c r="A3103" s="4">
        <v>2009</v>
      </c>
      <c r="B3103" s="5" t="s">
        <v>104</v>
      </c>
      <c r="C3103" s="5" t="s">
        <v>112</v>
      </c>
      <c r="D3103" s="5" t="s">
        <v>17</v>
      </c>
      <c r="E3103" s="5">
        <v>650</v>
      </c>
      <c r="F3103" s="6">
        <v>523.08000000000004</v>
      </c>
    </row>
    <row r="3104" spans="1:6">
      <c r="A3104" s="4">
        <v>2009</v>
      </c>
      <c r="B3104" s="5" t="s">
        <v>104</v>
      </c>
      <c r="C3104" s="5" t="s">
        <v>112</v>
      </c>
      <c r="D3104" s="5" t="s">
        <v>18</v>
      </c>
      <c r="E3104" s="5">
        <v>7680</v>
      </c>
      <c r="F3104" s="6">
        <v>352.86</v>
      </c>
    </row>
    <row r="3105" spans="1:6">
      <c r="A3105" s="4">
        <v>2010</v>
      </c>
      <c r="B3105" s="5" t="s">
        <v>104</v>
      </c>
      <c r="C3105" s="5" t="s">
        <v>112</v>
      </c>
      <c r="D3105" s="5" t="s">
        <v>15</v>
      </c>
      <c r="E3105" s="5">
        <v>94770</v>
      </c>
      <c r="F3105" s="6">
        <v>4559.67</v>
      </c>
    </row>
    <row r="3106" spans="1:6">
      <c r="A3106" s="4">
        <v>2010</v>
      </c>
      <c r="B3106" s="5" t="s">
        <v>104</v>
      </c>
      <c r="C3106" s="5" t="s">
        <v>112</v>
      </c>
      <c r="D3106" s="5" t="s">
        <v>16</v>
      </c>
      <c r="E3106" s="5">
        <v>52490</v>
      </c>
      <c r="F3106" s="6">
        <v>5532.67</v>
      </c>
    </row>
    <row r="3107" spans="1:6">
      <c r="A3107" s="4">
        <v>2010</v>
      </c>
      <c r="B3107" s="5" t="s">
        <v>104</v>
      </c>
      <c r="C3107" s="5" t="s">
        <v>112</v>
      </c>
      <c r="D3107" s="5" t="s">
        <v>17</v>
      </c>
      <c r="E3107" s="5">
        <v>660</v>
      </c>
      <c r="F3107" s="6">
        <v>500</v>
      </c>
    </row>
    <row r="3108" spans="1:6">
      <c r="A3108" s="4">
        <v>2010</v>
      </c>
      <c r="B3108" s="5" t="s">
        <v>104</v>
      </c>
      <c r="C3108" s="5" t="s">
        <v>112</v>
      </c>
      <c r="D3108" s="5" t="s">
        <v>18</v>
      </c>
      <c r="E3108" s="5">
        <v>9920</v>
      </c>
      <c r="F3108" s="6">
        <v>383.06</v>
      </c>
    </row>
    <row r="3109" spans="1:6">
      <c r="A3109" s="4">
        <v>2011</v>
      </c>
      <c r="B3109" s="5" t="s">
        <v>104</v>
      </c>
      <c r="C3109" s="5" t="s">
        <v>112</v>
      </c>
      <c r="D3109" s="5" t="s">
        <v>15</v>
      </c>
      <c r="E3109" s="5">
        <v>99540</v>
      </c>
      <c r="F3109" s="6">
        <v>4889.99</v>
      </c>
    </row>
    <row r="3110" spans="1:6">
      <c r="A3110" s="4">
        <v>2011</v>
      </c>
      <c r="B3110" s="5" t="s">
        <v>104</v>
      </c>
      <c r="C3110" s="5" t="s">
        <v>112</v>
      </c>
      <c r="D3110" s="5" t="s">
        <v>16</v>
      </c>
      <c r="E3110" s="5">
        <v>58130</v>
      </c>
      <c r="F3110" s="6">
        <v>6152.42</v>
      </c>
    </row>
    <row r="3111" spans="1:6">
      <c r="A3111" s="4">
        <v>2011</v>
      </c>
      <c r="B3111" s="5" t="s">
        <v>104</v>
      </c>
      <c r="C3111" s="5" t="s">
        <v>112</v>
      </c>
      <c r="D3111" s="5" t="s">
        <v>17</v>
      </c>
      <c r="E3111" s="5">
        <v>670</v>
      </c>
      <c r="F3111" s="6">
        <v>656.72</v>
      </c>
    </row>
    <row r="3112" spans="1:6">
      <c r="A3112" s="4">
        <v>2011</v>
      </c>
      <c r="B3112" s="5" t="s">
        <v>104</v>
      </c>
      <c r="C3112" s="5" t="s">
        <v>112</v>
      </c>
      <c r="D3112" s="5" t="s">
        <v>18</v>
      </c>
      <c r="E3112" s="5">
        <v>11080</v>
      </c>
      <c r="F3112" s="6">
        <v>470.22</v>
      </c>
    </row>
    <row r="3113" spans="1:6">
      <c r="A3113" s="4">
        <v>2012</v>
      </c>
      <c r="B3113" s="5" t="s">
        <v>104</v>
      </c>
      <c r="C3113" s="5" t="s">
        <v>112</v>
      </c>
      <c r="D3113" s="5" t="s">
        <v>15</v>
      </c>
      <c r="E3113" s="5">
        <v>37820</v>
      </c>
      <c r="F3113" s="6">
        <v>3792.97</v>
      </c>
    </row>
    <row r="3114" spans="1:6">
      <c r="A3114" s="4">
        <v>2012</v>
      </c>
      <c r="B3114" s="5" t="s">
        <v>104</v>
      </c>
      <c r="C3114" s="5" t="s">
        <v>112</v>
      </c>
      <c r="D3114" s="5" t="s">
        <v>16</v>
      </c>
      <c r="E3114" s="5">
        <v>50720</v>
      </c>
      <c r="F3114" s="6">
        <v>3784.31</v>
      </c>
    </row>
    <row r="3115" spans="1:6">
      <c r="A3115" s="4">
        <v>2012</v>
      </c>
      <c r="B3115" s="5" t="s">
        <v>104</v>
      </c>
      <c r="C3115" s="5" t="s">
        <v>112</v>
      </c>
      <c r="D3115" s="5" t="s">
        <v>17</v>
      </c>
      <c r="E3115" s="5">
        <v>290</v>
      </c>
      <c r="F3115" s="6">
        <v>482.76</v>
      </c>
    </row>
    <row r="3116" spans="1:6">
      <c r="A3116" s="4">
        <v>2012</v>
      </c>
      <c r="B3116" s="5" t="s">
        <v>104</v>
      </c>
      <c r="C3116" s="5" t="s">
        <v>112</v>
      </c>
      <c r="D3116" s="5" t="s">
        <v>18</v>
      </c>
      <c r="E3116" s="5">
        <v>8510</v>
      </c>
      <c r="F3116" s="6">
        <v>304.35000000000002</v>
      </c>
    </row>
    <row r="3117" spans="1:6">
      <c r="A3117" s="4">
        <v>2013</v>
      </c>
      <c r="B3117" s="5" t="s">
        <v>104</v>
      </c>
      <c r="C3117" s="5" t="s">
        <v>112</v>
      </c>
      <c r="D3117" s="5" t="s">
        <v>15</v>
      </c>
      <c r="E3117" s="5">
        <v>52000</v>
      </c>
      <c r="F3117" s="6">
        <v>4625.7700000000004</v>
      </c>
    </row>
    <row r="3118" spans="1:6">
      <c r="A3118" s="4">
        <v>2013</v>
      </c>
      <c r="B3118" s="5" t="s">
        <v>104</v>
      </c>
      <c r="C3118" s="5" t="s">
        <v>112</v>
      </c>
      <c r="D3118" s="5" t="s">
        <v>16</v>
      </c>
      <c r="E3118" s="5">
        <v>46070</v>
      </c>
      <c r="F3118" s="6">
        <v>6476.02</v>
      </c>
    </row>
    <row r="3119" spans="1:6">
      <c r="A3119" s="4">
        <v>2013</v>
      </c>
      <c r="B3119" s="5" t="s">
        <v>104</v>
      </c>
      <c r="C3119" s="5" t="s">
        <v>112</v>
      </c>
      <c r="D3119" s="5" t="s">
        <v>17</v>
      </c>
      <c r="E3119" s="5">
        <v>230</v>
      </c>
      <c r="F3119" s="6">
        <v>652.16999999999996</v>
      </c>
    </row>
    <row r="3120" spans="1:6">
      <c r="A3120" s="4">
        <v>2013</v>
      </c>
      <c r="B3120" s="5" t="s">
        <v>104</v>
      </c>
      <c r="C3120" s="5" t="s">
        <v>112</v>
      </c>
      <c r="D3120" s="5" t="s">
        <v>18</v>
      </c>
      <c r="E3120" s="5">
        <v>9340</v>
      </c>
      <c r="F3120" s="6">
        <v>372.59</v>
      </c>
    </row>
    <row r="3121" spans="1:6">
      <c r="A3121" s="4">
        <v>2014</v>
      </c>
      <c r="B3121" s="5" t="s">
        <v>104</v>
      </c>
      <c r="C3121" s="5" t="s">
        <v>112</v>
      </c>
      <c r="D3121" s="5" t="s">
        <v>15</v>
      </c>
      <c r="E3121" s="5">
        <v>73630</v>
      </c>
      <c r="F3121" s="6">
        <v>4618.7700000000004</v>
      </c>
    </row>
    <row r="3122" spans="1:6">
      <c r="A3122" s="4">
        <v>2014</v>
      </c>
      <c r="B3122" s="5" t="s">
        <v>104</v>
      </c>
      <c r="C3122" s="5" t="s">
        <v>112</v>
      </c>
      <c r="D3122" s="5" t="s">
        <v>16</v>
      </c>
      <c r="E3122" s="5">
        <v>40180</v>
      </c>
      <c r="F3122" s="6">
        <v>7740.67</v>
      </c>
    </row>
    <row r="3123" spans="1:6">
      <c r="A3123" s="4">
        <v>2014</v>
      </c>
      <c r="B3123" s="5" t="s">
        <v>104</v>
      </c>
      <c r="C3123" s="5" t="s">
        <v>112</v>
      </c>
      <c r="D3123" s="5" t="s">
        <v>17</v>
      </c>
      <c r="E3123" s="5">
        <v>580</v>
      </c>
      <c r="F3123" s="6">
        <v>551.72</v>
      </c>
    </row>
    <row r="3124" spans="1:6">
      <c r="A3124" s="4">
        <v>2014</v>
      </c>
      <c r="B3124" s="5" t="s">
        <v>104</v>
      </c>
      <c r="C3124" s="5" t="s">
        <v>112</v>
      </c>
      <c r="D3124" s="5" t="s">
        <v>18</v>
      </c>
      <c r="E3124" s="5">
        <v>14240</v>
      </c>
      <c r="F3124" s="6">
        <v>610.25</v>
      </c>
    </row>
    <row r="3125" spans="1:6">
      <c r="A3125" s="4">
        <v>2015</v>
      </c>
      <c r="B3125" s="5" t="s">
        <v>104</v>
      </c>
      <c r="C3125" s="5" t="s">
        <v>112</v>
      </c>
      <c r="D3125" s="5" t="s">
        <v>15</v>
      </c>
      <c r="E3125" s="5">
        <v>85600</v>
      </c>
      <c r="F3125" s="6">
        <v>4147.08</v>
      </c>
    </row>
    <row r="3126" spans="1:6">
      <c r="A3126" s="4">
        <v>2015</v>
      </c>
      <c r="B3126" s="5" t="s">
        <v>104</v>
      </c>
      <c r="C3126" s="5" t="s">
        <v>112</v>
      </c>
      <c r="D3126" s="5" t="s">
        <v>16</v>
      </c>
      <c r="E3126" s="5">
        <v>47780</v>
      </c>
      <c r="F3126" s="6">
        <v>8304.1</v>
      </c>
    </row>
    <row r="3127" spans="1:6">
      <c r="A3127" s="4">
        <v>2015</v>
      </c>
      <c r="B3127" s="5" t="s">
        <v>104</v>
      </c>
      <c r="C3127" s="5" t="s">
        <v>112</v>
      </c>
      <c r="D3127" s="5" t="s">
        <v>17</v>
      </c>
      <c r="E3127" s="5">
        <v>590</v>
      </c>
      <c r="F3127" s="6">
        <v>542.37</v>
      </c>
    </row>
    <row r="3128" spans="1:6">
      <c r="A3128" s="4">
        <v>2015</v>
      </c>
      <c r="B3128" s="5" t="s">
        <v>104</v>
      </c>
      <c r="C3128" s="5" t="s">
        <v>112</v>
      </c>
      <c r="D3128" s="5" t="s">
        <v>18</v>
      </c>
      <c r="E3128" s="5">
        <v>14610</v>
      </c>
      <c r="F3128" s="6">
        <v>490.76</v>
      </c>
    </row>
    <row r="3129" spans="1:6">
      <c r="A3129" s="4">
        <v>2016</v>
      </c>
      <c r="B3129" s="5" t="s">
        <v>104</v>
      </c>
      <c r="C3129" s="5" t="s">
        <v>112</v>
      </c>
      <c r="D3129" s="5" t="s">
        <v>15</v>
      </c>
      <c r="E3129" s="5">
        <v>77180</v>
      </c>
      <c r="F3129" s="6">
        <v>4056.26</v>
      </c>
    </row>
    <row r="3130" spans="1:6">
      <c r="A3130" s="4">
        <v>2016</v>
      </c>
      <c r="B3130" s="5" t="s">
        <v>104</v>
      </c>
      <c r="C3130" s="5" t="s">
        <v>112</v>
      </c>
      <c r="D3130" s="5" t="s">
        <v>16</v>
      </c>
      <c r="E3130" s="5">
        <v>40990</v>
      </c>
      <c r="F3130" s="6">
        <v>1642.97</v>
      </c>
    </row>
    <row r="3131" spans="1:6">
      <c r="A3131" s="4">
        <v>2016</v>
      </c>
      <c r="B3131" s="5" t="s">
        <v>104</v>
      </c>
      <c r="C3131" s="5" t="s">
        <v>112</v>
      </c>
      <c r="D3131" s="5" t="s">
        <v>17</v>
      </c>
      <c r="E3131" s="5">
        <v>590</v>
      </c>
      <c r="F3131" s="6">
        <v>577.97</v>
      </c>
    </row>
    <row r="3132" spans="1:6">
      <c r="A3132" s="4">
        <v>2016</v>
      </c>
      <c r="B3132" s="5" t="s">
        <v>104</v>
      </c>
      <c r="C3132" s="5" t="s">
        <v>112</v>
      </c>
      <c r="D3132" s="5" t="s">
        <v>18</v>
      </c>
      <c r="E3132" s="5">
        <v>15770</v>
      </c>
      <c r="F3132" s="6">
        <v>191.8</v>
      </c>
    </row>
    <row r="3133" spans="1:6">
      <c r="A3133" s="4">
        <v>2017</v>
      </c>
      <c r="B3133" s="5" t="s">
        <v>104</v>
      </c>
      <c r="C3133" s="5" t="s">
        <v>112</v>
      </c>
      <c r="D3133" s="5" t="s">
        <v>15</v>
      </c>
      <c r="E3133" s="5">
        <v>36780</v>
      </c>
      <c r="F3133" s="6">
        <v>4656.49</v>
      </c>
    </row>
    <row r="3134" spans="1:6">
      <c r="A3134" s="4">
        <v>2017</v>
      </c>
      <c r="B3134" s="5" t="s">
        <v>104</v>
      </c>
      <c r="C3134" s="5" t="s">
        <v>112</v>
      </c>
      <c r="D3134" s="5" t="s">
        <v>16</v>
      </c>
      <c r="E3134" s="5">
        <v>42880</v>
      </c>
      <c r="F3134" s="6">
        <v>8465.5499999999993</v>
      </c>
    </row>
    <row r="3135" spans="1:6">
      <c r="A3135" s="4">
        <v>2017</v>
      </c>
      <c r="B3135" s="5" t="s">
        <v>104</v>
      </c>
      <c r="C3135" s="5" t="s">
        <v>112</v>
      </c>
      <c r="D3135" s="5" t="s">
        <v>17</v>
      </c>
      <c r="E3135" s="5">
        <v>360</v>
      </c>
      <c r="F3135" s="6">
        <v>925</v>
      </c>
    </row>
    <row r="3136" spans="1:6">
      <c r="A3136" s="4">
        <v>2017</v>
      </c>
      <c r="B3136" s="5" t="s">
        <v>104</v>
      </c>
      <c r="C3136" s="5" t="s">
        <v>112</v>
      </c>
      <c r="D3136" s="5" t="s">
        <v>18</v>
      </c>
      <c r="E3136" s="5">
        <v>19670</v>
      </c>
      <c r="F3136" s="6">
        <v>0.44</v>
      </c>
    </row>
    <row r="3137" spans="1:6">
      <c r="A3137" s="4">
        <v>2008</v>
      </c>
      <c r="B3137" s="5" t="s">
        <v>104</v>
      </c>
      <c r="C3137" s="5" t="s">
        <v>113</v>
      </c>
      <c r="D3137" s="5" t="s">
        <v>15</v>
      </c>
      <c r="E3137" s="5">
        <v>242130</v>
      </c>
      <c r="F3137" s="6">
        <v>1816.05</v>
      </c>
    </row>
    <row r="3138" spans="1:6">
      <c r="A3138" s="4">
        <v>2008</v>
      </c>
      <c r="B3138" s="5" t="s">
        <v>104</v>
      </c>
      <c r="C3138" s="5" t="s">
        <v>113</v>
      </c>
      <c r="D3138" s="5" t="s">
        <v>16</v>
      </c>
      <c r="E3138" s="5">
        <v>16770</v>
      </c>
      <c r="F3138" s="6">
        <v>4686.34</v>
      </c>
    </row>
    <row r="3139" spans="1:6">
      <c r="A3139" s="4">
        <v>2008</v>
      </c>
      <c r="B3139" s="5" t="s">
        <v>104</v>
      </c>
      <c r="C3139" s="5" t="s">
        <v>113</v>
      </c>
      <c r="D3139" s="5" t="s">
        <v>17</v>
      </c>
      <c r="E3139" s="5">
        <v>180</v>
      </c>
      <c r="F3139" s="6">
        <v>500</v>
      </c>
    </row>
    <row r="3140" spans="1:6">
      <c r="A3140" s="4">
        <v>2008</v>
      </c>
      <c r="B3140" s="5" t="s">
        <v>104</v>
      </c>
      <c r="C3140" s="5" t="s">
        <v>113</v>
      </c>
      <c r="D3140" s="5" t="s">
        <v>18</v>
      </c>
      <c r="E3140" s="5">
        <v>10060</v>
      </c>
      <c r="F3140" s="6">
        <v>224.65</v>
      </c>
    </row>
    <row r="3141" spans="1:6">
      <c r="A3141" s="4">
        <v>2009</v>
      </c>
      <c r="B3141" s="5" t="s">
        <v>104</v>
      </c>
      <c r="C3141" s="5" t="s">
        <v>113</v>
      </c>
      <c r="D3141" s="5" t="s">
        <v>15</v>
      </c>
      <c r="E3141" s="5">
        <v>237840</v>
      </c>
      <c r="F3141" s="6">
        <v>1840.31</v>
      </c>
    </row>
    <row r="3142" spans="1:6">
      <c r="A3142" s="4">
        <v>2009</v>
      </c>
      <c r="B3142" s="5" t="s">
        <v>104</v>
      </c>
      <c r="C3142" s="5" t="s">
        <v>113</v>
      </c>
      <c r="D3142" s="5" t="s">
        <v>16</v>
      </c>
      <c r="E3142" s="5">
        <v>14090</v>
      </c>
      <c r="F3142" s="6">
        <v>3626.69</v>
      </c>
    </row>
    <row r="3143" spans="1:6">
      <c r="A3143" s="4">
        <v>2009</v>
      </c>
      <c r="B3143" s="5" t="s">
        <v>104</v>
      </c>
      <c r="C3143" s="5" t="s">
        <v>113</v>
      </c>
      <c r="D3143" s="5" t="s">
        <v>17</v>
      </c>
      <c r="E3143" s="5">
        <v>130</v>
      </c>
      <c r="F3143" s="6">
        <v>538.46</v>
      </c>
    </row>
    <row r="3144" spans="1:6">
      <c r="A3144" s="4">
        <v>2009</v>
      </c>
      <c r="B3144" s="5" t="s">
        <v>104</v>
      </c>
      <c r="C3144" s="5" t="s">
        <v>113</v>
      </c>
      <c r="D3144" s="5" t="s">
        <v>18</v>
      </c>
      <c r="E3144" s="5">
        <v>8860</v>
      </c>
      <c r="F3144" s="6">
        <v>223.48</v>
      </c>
    </row>
    <row r="3145" spans="1:6">
      <c r="A3145" s="4">
        <v>2010</v>
      </c>
      <c r="B3145" s="5" t="s">
        <v>104</v>
      </c>
      <c r="C3145" s="5" t="s">
        <v>113</v>
      </c>
      <c r="D3145" s="5" t="s">
        <v>15</v>
      </c>
      <c r="E3145" s="5">
        <v>245900</v>
      </c>
      <c r="F3145" s="6">
        <v>2183.5700000000002</v>
      </c>
    </row>
    <row r="3146" spans="1:6">
      <c r="A3146" s="4">
        <v>2010</v>
      </c>
      <c r="B3146" s="5" t="s">
        <v>104</v>
      </c>
      <c r="C3146" s="5" t="s">
        <v>113</v>
      </c>
      <c r="D3146" s="5" t="s">
        <v>16</v>
      </c>
      <c r="E3146" s="5">
        <v>11000</v>
      </c>
      <c r="F3146" s="6">
        <v>5150</v>
      </c>
    </row>
    <row r="3147" spans="1:6">
      <c r="A3147" s="4">
        <v>2010</v>
      </c>
      <c r="B3147" s="5" t="s">
        <v>104</v>
      </c>
      <c r="C3147" s="5" t="s">
        <v>113</v>
      </c>
      <c r="D3147" s="5" t="s">
        <v>17</v>
      </c>
      <c r="E3147" s="5">
        <v>100</v>
      </c>
      <c r="F3147" s="6">
        <v>500</v>
      </c>
    </row>
    <row r="3148" spans="1:6">
      <c r="A3148" s="4">
        <v>2010</v>
      </c>
      <c r="B3148" s="5" t="s">
        <v>104</v>
      </c>
      <c r="C3148" s="5" t="s">
        <v>113</v>
      </c>
      <c r="D3148" s="5" t="s">
        <v>18</v>
      </c>
      <c r="E3148" s="5">
        <v>9200</v>
      </c>
      <c r="F3148" s="6">
        <v>293.48</v>
      </c>
    </row>
    <row r="3149" spans="1:6">
      <c r="A3149" s="4">
        <v>2011</v>
      </c>
      <c r="B3149" s="5" t="s">
        <v>104</v>
      </c>
      <c r="C3149" s="5" t="s">
        <v>113</v>
      </c>
      <c r="D3149" s="5" t="s">
        <v>15</v>
      </c>
      <c r="E3149" s="5">
        <v>242400</v>
      </c>
      <c r="F3149" s="6">
        <v>3576.28</v>
      </c>
    </row>
    <row r="3150" spans="1:6">
      <c r="A3150" s="4">
        <v>2011</v>
      </c>
      <c r="B3150" s="5" t="s">
        <v>104</v>
      </c>
      <c r="C3150" s="5" t="s">
        <v>113</v>
      </c>
      <c r="D3150" s="5" t="s">
        <v>16</v>
      </c>
      <c r="E3150" s="5">
        <v>17760</v>
      </c>
      <c r="F3150" s="6">
        <v>6572.64</v>
      </c>
    </row>
    <row r="3151" spans="1:6">
      <c r="A3151" s="4">
        <v>2011</v>
      </c>
      <c r="B3151" s="5" t="s">
        <v>104</v>
      </c>
      <c r="C3151" s="5" t="s">
        <v>113</v>
      </c>
      <c r="D3151" s="5" t="s">
        <v>17</v>
      </c>
      <c r="E3151" s="5">
        <v>50</v>
      </c>
      <c r="F3151" s="6">
        <v>600</v>
      </c>
    </row>
    <row r="3152" spans="1:6">
      <c r="A3152" s="4">
        <v>2011</v>
      </c>
      <c r="B3152" s="5" t="s">
        <v>104</v>
      </c>
      <c r="C3152" s="5" t="s">
        <v>113</v>
      </c>
      <c r="D3152" s="5" t="s">
        <v>18</v>
      </c>
      <c r="E3152" s="5">
        <v>11940</v>
      </c>
      <c r="F3152" s="6">
        <v>404.52</v>
      </c>
    </row>
    <row r="3153" spans="1:6">
      <c r="A3153" s="4">
        <v>2012</v>
      </c>
      <c r="B3153" s="5" t="s">
        <v>104</v>
      </c>
      <c r="C3153" s="5" t="s">
        <v>113</v>
      </c>
      <c r="D3153" s="5" t="s">
        <v>15</v>
      </c>
      <c r="E3153" s="5">
        <v>210110</v>
      </c>
      <c r="F3153" s="6">
        <v>1139.1199999999999</v>
      </c>
    </row>
    <row r="3154" spans="1:6">
      <c r="A3154" s="4">
        <v>2012</v>
      </c>
      <c r="B3154" s="5" t="s">
        <v>104</v>
      </c>
      <c r="C3154" s="5" t="s">
        <v>113</v>
      </c>
      <c r="D3154" s="5" t="s">
        <v>16</v>
      </c>
      <c r="E3154" s="5">
        <v>25030</v>
      </c>
      <c r="F3154" s="6">
        <v>2264.48</v>
      </c>
    </row>
    <row r="3155" spans="1:6">
      <c r="A3155" s="4">
        <v>2012</v>
      </c>
      <c r="B3155" s="5" t="s">
        <v>104</v>
      </c>
      <c r="C3155" s="5" t="s">
        <v>113</v>
      </c>
      <c r="D3155" s="5" t="s">
        <v>17</v>
      </c>
      <c r="E3155" s="5">
        <v>40</v>
      </c>
      <c r="F3155" s="6">
        <v>250</v>
      </c>
    </row>
    <row r="3156" spans="1:6">
      <c r="A3156" s="4">
        <v>2012</v>
      </c>
      <c r="B3156" s="5" t="s">
        <v>104</v>
      </c>
      <c r="C3156" s="5" t="s">
        <v>113</v>
      </c>
      <c r="D3156" s="5" t="s">
        <v>18</v>
      </c>
      <c r="E3156" s="5">
        <v>9950</v>
      </c>
      <c r="F3156" s="6">
        <v>227.14</v>
      </c>
    </row>
    <row r="3157" spans="1:6">
      <c r="A3157" s="4">
        <v>2013</v>
      </c>
      <c r="B3157" s="5" t="s">
        <v>104</v>
      </c>
      <c r="C3157" s="5" t="s">
        <v>113</v>
      </c>
      <c r="D3157" s="5" t="s">
        <v>15</v>
      </c>
      <c r="E3157" s="5">
        <v>196900</v>
      </c>
      <c r="F3157" s="6">
        <v>752.46</v>
      </c>
    </row>
    <row r="3158" spans="1:6">
      <c r="A3158" s="4">
        <v>2013</v>
      </c>
      <c r="B3158" s="5" t="s">
        <v>104</v>
      </c>
      <c r="C3158" s="5" t="s">
        <v>113</v>
      </c>
      <c r="D3158" s="5" t="s">
        <v>16</v>
      </c>
      <c r="E3158" s="5">
        <v>26800</v>
      </c>
      <c r="F3158" s="6">
        <v>4572.3900000000003</v>
      </c>
    </row>
    <row r="3159" spans="1:6">
      <c r="A3159" s="4">
        <v>2013</v>
      </c>
      <c r="B3159" s="5" t="s">
        <v>104</v>
      </c>
      <c r="C3159" s="5" t="s">
        <v>113</v>
      </c>
      <c r="D3159" s="5" t="s">
        <v>17</v>
      </c>
      <c r="E3159" s="5">
        <v>40</v>
      </c>
      <c r="F3159" s="6">
        <v>500</v>
      </c>
    </row>
    <row r="3160" spans="1:6">
      <c r="A3160" s="4">
        <v>2013</v>
      </c>
      <c r="B3160" s="5" t="s">
        <v>104</v>
      </c>
      <c r="C3160" s="5" t="s">
        <v>113</v>
      </c>
      <c r="D3160" s="5" t="s">
        <v>18</v>
      </c>
      <c r="E3160" s="5">
        <v>13190</v>
      </c>
      <c r="F3160" s="6">
        <v>462.47</v>
      </c>
    </row>
    <row r="3161" spans="1:6">
      <c r="A3161" s="4">
        <v>2014</v>
      </c>
      <c r="B3161" s="5" t="s">
        <v>104</v>
      </c>
      <c r="C3161" s="5" t="s">
        <v>113</v>
      </c>
      <c r="D3161" s="5" t="s">
        <v>15</v>
      </c>
      <c r="E3161" s="5">
        <v>201570</v>
      </c>
      <c r="F3161" s="6">
        <v>3618.84</v>
      </c>
    </row>
    <row r="3162" spans="1:6">
      <c r="A3162" s="4">
        <v>2014</v>
      </c>
      <c r="B3162" s="5" t="s">
        <v>104</v>
      </c>
      <c r="C3162" s="5" t="s">
        <v>113</v>
      </c>
      <c r="D3162" s="5" t="s">
        <v>16</v>
      </c>
      <c r="E3162" s="5">
        <v>19040</v>
      </c>
      <c r="F3162" s="6">
        <v>8171.22</v>
      </c>
    </row>
    <row r="3163" spans="1:6">
      <c r="A3163" s="4">
        <v>2014</v>
      </c>
      <c r="B3163" s="5" t="s">
        <v>104</v>
      </c>
      <c r="C3163" s="5" t="s">
        <v>113</v>
      </c>
      <c r="D3163" s="5" t="s">
        <v>17</v>
      </c>
      <c r="E3163" s="5">
        <v>60</v>
      </c>
      <c r="F3163" s="6">
        <v>500</v>
      </c>
    </row>
    <row r="3164" spans="1:6">
      <c r="A3164" s="4">
        <v>2014</v>
      </c>
      <c r="B3164" s="5" t="s">
        <v>104</v>
      </c>
      <c r="C3164" s="5" t="s">
        <v>113</v>
      </c>
      <c r="D3164" s="5" t="s">
        <v>18</v>
      </c>
      <c r="E3164" s="5">
        <v>15800</v>
      </c>
      <c r="F3164" s="6">
        <v>400.63</v>
      </c>
    </row>
    <row r="3165" spans="1:6">
      <c r="A3165" s="4">
        <v>2015</v>
      </c>
      <c r="B3165" s="5" t="s">
        <v>104</v>
      </c>
      <c r="C3165" s="5" t="s">
        <v>113</v>
      </c>
      <c r="D3165" s="5" t="s">
        <v>15</v>
      </c>
      <c r="E3165" s="5">
        <v>212400</v>
      </c>
      <c r="F3165" s="6">
        <v>2794.49</v>
      </c>
    </row>
    <row r="3166" spans="1:6">
      <c r="A3166" s="4">
        <v>2015</v>
      </c>
      <c r="B3166" s="5" t="s">
        <v>104</v>
      </c>
      <c r="C3166" s="5" t="s">
        <v>113</v>
      </c>
      <c r="D3166" s="5" t="s">
        <v>16</v>
      </c>
      <c r="E3166" s="5">
        <v>22580</v>
      </c>
      <c r="F3166" s="6">
        <v>6609.39</v>
      </c>
    </row>
    <row r="3167" spans="1:6">
      <c r="A3167" s="4">
        <v>2015</v>
      </c>
      <c r="B3167" s="5" t="s">
        <v>104</v>
      </c>
      <c r="C3167" s="5" t="s">
        <v>113</v>
      </c>
      <c r="D3167" s="5" t="s">
        <v>17</v>
      </c>
      <c r="E3167" s="5">
        <v>10</v>
      </c>
      <c r="F3167" s="6">
        <v>1000</v>
      </c>
    </row>
    <row r="3168" spans="1:6">
      <c r="A3168" s="4">
        <v>2015</v>
      </c>
      <c r="B3168" s="5" t="s">
        <v>104</v>
      </c>
      <c r="C3168" s="5" t="s">
        <v>113</v>
      </c>
      <c r="D3168" s="5" t="s">
        <v>18</v>
      </c>
      <c r="E3168" s="5">
        <v>15780</v>
      </c>
      <c r="F3168" s="6">
        <v>444.23</v>
      </c>
    </row>
    <row r="3169" spans="1:6">
      <c r="A3169" s="4">
        <v>2016</v>
      </c>
      <c r="B3169" s="5" t="s">
        <v>104</v>
      </c>
      <c r="C3169" s="5" t="s">
        <v>113</v>
      </c>
      <c r="D3169" s="5" t="s">
        <v>15</v>
      </c>
      <c r="E3169" s="5">
        <v>215670</v>
      </c>
      <c r="F3169" s="6">
        <v>2072.3000000000002</v>
      </c>
    </row>
    <row r="3170" spans="1:6">
      <c r="A3170" s="4">
        <v>2016</v>
      </c>
      <c r="B3170" s="5" t="s">
        <v>104</v>
      </c>
      <c r="C3170" s="5" t="s">
        <v>113</v>
      </c>
      <c r="D3170" s="5" t="s">
        <v>16</v>
      </c>
      <c r="E3170" s="5">
        <v>27820</v>
      </c>
      <c r="F3170" s="6">
        <v>780.77</v>
      </c>
    </row>
    <row r="3171" spans="1:6">
      <c r="A3171" s="4">
        <v>2016</v>
      </c>
      <c r="B3171" s="5" t="s">
        <v>104</v>
      </c>
      <c r="C3171" s="5" t="s">
        <v>113</v>
      </c>
      <c r="D3171" s="5" t="s">
        <v>17</v>
      </c>
      <c r="E3171" s="5">
        <v>10</v>
      </c>
      <c r="F3171" s="6">
        <v>571.42999999999995</v>
      </c>
    </row>
    <row r="3172" spans="1:6">
      <c r="A3172" s="4">
        <v>2016</v>
      </c>
      <c r="B3172" s="5" t="s">
        <v>104</v>
      </c>
      <c r="C3172" s="5" t="s">
        <v>113</v>
      </c>
      <c r="D3172" s="5" t="s">
        <v>18</v>
      </c>
      <c r="E3172" s="5">
        <v>18240</v>
      </c>
      <c r="F3172" s="6">
        <v>179.37</v>
      </c>
    </row>
    <row r="3173" spans="1:6">
      <c r="A3173" s="4">
        <v>2017</v>
      </c>
      <c r="B3173" s="5" t="s">
        <v>104</v>
      </c>
      <c r="C3173" s="5" t="s">
        <v>113</v>
      </c>
      <c r="D3173" s="5" t="s">
        <v>15</v>
      </c>
      <c r="E3173" s="5">
        <v>217340</v>
      </c>
      <c r="F3173" s="6">
        <v>2017.36</v>
      </c>
    </row>
    <row r="3174" spans="1:6">
      <c r="A3174" s="4">
        <v>2017</v>
      </c>
      <c r="B3174" s="5" t="s">
        <v>104</v>
      </c>
      <c r="C3174" s="5" t="s">
        <v>113</v>
      </c>
      <c r="D3174" s="5" t="s">
        <v>16</v>
      </c>
      <c r="E3174" s="5">
        <v>24820</v>
      </c>
      <c r="F3174" s="6">
        <v>6247.74</v>
      </c>
    </row>
    <row r="3175" spans="1:6">
      <c r="A3175" s="4">
        <v>2017</v>
      </c>
      <c r="B3175" s="5" t="s">
        <v>104</v>
      </c>
      <c r="C3175" s="5" t="s">
        <v>113</v>
      </c>
      <c r="D3175" s="5" t="s">
        <v>17</v>
      </c>
      <c r="E3175" s="5">
        <v>10</v>
      </c>
      <c r="F3175" s="6">
        <v>923.08</v>
      </c>
    </row>
    <row r="3176" spans="1:6">
      <c r="A3176" s="4">
        <v>2017</v>
      </c>
      <c r="B3176" s="5" t="s">
        <v>104</v>
      </c>
      <c r="C3176" s="5" t="s">
        <v>113</v>
      </c>
      <c r="D3176" s="5" t="s">
        <v>18</v>
      </c>
      <c r="E3176" s="5">
        <v>20030</v>
      </c>
      <c r="F3176" s="6">
        <v>0.28000000000000003</v>
      </c>
    </row>
    <row r="3177" spans="1:6">
      <c r="A3177" s="4">
        <v>2008</v>
      </c>
      <c r="B3177" s="5" t="s">
        <v>104</v>
      </c>
      <c r="C3177" s="5" t="s">
        <v>114</v>
      </c>
      <c r="D3177" s="5" t="s">
        <v>15</v>
      </c>
      <c r="E3177" s="5">
        <v>113720</v>
      </c>
      <c r="F3177" s="6">
        <v>4241.7299999999996</v>
      </c>
    </row>
    <row r="3178" spans="1:6">
      <c r="A3178" s="4">
        <v>2008</v>
      </c>
      <c r="B3178" s="5" t="s">
        <v>104</v>
      </c>
      <c r="C3178" s="5" t="s">
        <v>114</v>
      </c>
      <c r="D3178" s="5" t="s">
        <v>16</v>
      </c>
      <c r="E3178" s="5">
        <v>22030</v>
      </c>
      <c r="F3178" s="6">
        <v>4108.03</v>
      </c>
    </row>
    <row r="3179" spans="1:6">
      <c r="A3179" s="4">
        <v>2008</v>
      </c>
      <c r="B3179" s="5" t="s">
        <v>104</v>
      </c>
      <c r="C3179" s="5" t="s">
        <v>114</v>
      </c>
      <c r="D3179" s="5" t="s">
        <v>17</v>
      </c>
      <c r="E3179" s="5">
        <v>110</v>
      </c>
      <c r="F3179" s="6">
        <v>818.18</v>
      </c>
    </row>
    <row r="3180" spans="1:6">
      <c r="A3180" s="4">
        <v>2008</v>
      </c>
      <c r="B3180" s="5" t="s">
        <v>104</v>
      </c>
      <c r="C3180" s="5" t="s">
        <v>114</v>
      </c>
      <c r="D3180" s="5" t="s">
        <v>18</v>
      </c>
      <c r="E3180" s="5">
        <v>6140</v>
      </c>
      <c r="F3180" s="6">
        <v>278.5</v>
      </c>
    </row>
    <row r="3181" spans="1:6">
      <c r="A3181" s="4">
        <v>2009</v>
      </c>
      <c r="B3181" s="5" t="s">
        <v>104</v>
      </c>
      <c r="C3181" s="5" t="s">
        <v>114</v>
      </c>
      <c r="D3181" s="5" t="s">
        <v>15</v>
      </c>
      <c r="E3181" s="5">
        <v>105540</v>
      </c>
      <c r="F3181" s="6">
        <v>4288.04</v>
      </c>
    </row>
    <row r="3182" spans="1:6">
      <c r="A3182" s="4">
        <v>2009</v>
      </c>
      <c r="B3182" s="5" t="s">
        <v>104</v>
      </c>
      <c r="C3182" s="5" t="s">
        <v>114</v>
      </c>
      <c r="D3182" s="5" t="s">
        <v>16</v>
      </c>
      <c r="E3182" s="5">
        <v>22000</v>
      </c>
      <c r="F3182" s="6">
        <v>3554.09</v>
      </c>
    </row>
    <row r="3183" spans="1:6">
      <c r="A3183" s="4">
        <v>2009</v>
      </c>
      <c r="B3183" s="5" t="s">
        <v>104</v>
      </c>
      <c r="C3183" s="5" t="s">
        <v>114</v>
      </c>
      <c r="D3183" s="5" t="s">
        <v>17</v>
      </c>
      <c r="E3183" s="5">
        <v>50</v>
      </c>
      <c r="F3183" s="6">
        <v>600</v>
      </c>
    </row>
    <row r="3184" spans="1:6">
      <c r="A3184" s="4">
        <v>2009</v>
      </c>
      <c r="B3184" s="5" t="s">
        <v>104</v>
      </c>
      <c r="C3184" s="5" t="s">
        <v>114</v>
      </c>
      <c r="D3184" s="5" t="s">
        <v>18</v>
      </c>
      <c r="E3184" s="5">
        <v>6340</v>
      </c>
      <c r="F3184" s="6">
        <v>291.8</v>
      </c>
    </row>
    <row r="3185" spans="1:6">
      <c r="A3185" s="4">
        <v>2010</v>
      </c>
      <c r="B3185" s="5" t="s">
        <v>104</v>
      </c>
      <c r="C3185" s="5" t="s">
        <v>114</v>
      </c>
      <c r="D3185" s="5" t="s">
        <v>15</v>
      </c>
      <c r="E3185" s="5">
        <v>99770</v>
      </c>
      <c r="F3185" s="6">
        <v>4422.7700000000004</v>
      </c>
    </row>
    <row r="3186" spans="1:6">
      <c r="A3186" s="4">
        <v>2010</v>
      </c>
      <c r="B3186" s="5" t="s">
        <v>104</v>
      </c>
      <c r="C3186" s="5" t="s">
        <v>114</v>
      </c>
      <c r="D3186" s="5" t="s">
        <v>16</v>
      </c>
      <c r="E3186" s="5">
        <v>24560</v>
      </c>
      <c r="F3186" s="6">
        <v>3432</v>
      </c>
    </row>
    <row r="3187" spans="1:6">
      <c r="A3187" s="4">
        <v>2010</v>
      </c>
      <c r="B3187" s="5" t="s">
        <v>104</v>
      </c>
      <c r="C3187" s="5" t="s">
        <v>114</v>
      </c>
      <c r="D3187" s="5" t="s">
        <v>17</v>
      </c>
      <c r="E3187" s="5">
        <v>30</v>
      </c>
      <c r="F3187" s="6">
        <v>333.33</v>
      </c>
    </row>
    <row r="3188" spans="1:6">
      <c r="A3188" s="4">
        <v>2010</v>
      </c>
      <c r="B3188" s="5" t="s">
        <v>104</v>
      </c>
      <c r="C3188" s="5" t="s">
        <v>114</v>
      </c>
      <c r="D3188" s="5" t="s">
        <v>18</v>
      </c>
      <c r="E3188" s="5">
        <v>5660</v>
      </c>
      <c r="F3188" s="6">
        <v>540.64</v>
      </c>
    </row>
    <row r="3189" spans="1:6">
      <c r="A3189" s="4">
        <v>2011</v>
      </c>
      <c r="B3189" s="5" t="s">
        <v>104</v>
      </c>
      <c r="C3189" s="5" t="s">
        <v>114</v>
      </c>
      <c r="D3189" s="5" t="s">
        <v>15</v>
      </c>
      <c r="E3189" s="5">
        <v>121600</v>
      </c>
      <c r="F3189" s="6">
        <v>3634.62</v>
      </c>
    </row>
    <row r="3190" spans="1:6">
      <c r="A3190" s="4">
        <v>2011</v>
      </c>
      <c r="B3190" s="5" t="s">
        <v>104</v>
      </c>
      <c r="C3190" s="5" t="s">
        <v>114</v>
      </c>
      <c r="D3190" s="5" t="s">
        <v>16</v>
      </c>
      <c r="E3190" s="5">
        <v>27980</v>
      </c>
      <c r="F3190" s="6">
        <v>6278.77</v>
      </c>
    </row>
    <row r="3191" spans="1:6">
      <c r="A3191" s="4">
        <v>2011</v>
      </c>
      <c r="B3191" s="5" t="s">
        <v>104</v>
      </c>
      <c r="C3191" s="5" t="s">
        <v>114</v>
      </c>
      <c r="D3191" s="5" t="s">
        <v>17</v>
      </c>
      <c r="E3191" s="5">
        <v>20</v>
      </c>
      <c r="F3191" s="6">
        <v>500</v>
      </c>
    </row>
    <row r="3192" spans="1:6">
      <c r="A3192" s="4">
        <v>2011</v>
      </c>
      <c r="B3192" s="5" t="s">
        <v>104</v>
      </c>
      <c r="C3192" s="5" t="s">
        <v>114</v>
      </c>
      <c r="D3192" s="5" t="s">
        <v>18</v>
      </c>
      <c r="E3192" s="5">
        <v>6330</v>
      </c>
      <c r="F3192" s="6">
        <v>470.77</v>
      </c>
    </row>
    <row r="3193" spans="1:6">
      <c r="A3193" s="4">
        <v>2012</v>
      </c>
      <c r="B3193" s="5" t="s">
        <v>104</v>
      </c>
      <c r="C3193" s="5" t="s">
        <v>114</v>
      </c>
      <c r="D3193" s="5" t="s">
        <v>15</v>
      </c>
      <c r="E3193" s="5">
        <v>51630</v>
      </c>
      <c r="F3193" s="6">
        <v>4010.27</v>
      </c>
    </row>
    <row r="3194" spans="1:6">
      <c r="A3194" s="4">
        <v>2012</v>
      </c>
      <c r="B3194" s="5" t="s">
        <v>104</v>
      </c>
      <c r="C3194" s="5" t="s">
        <v>114</v>
      </c>
      <c r="D3194" s="5" t="s">
        <v>16</v>
      </c>
      <c r="E3194" s="5">
        <v>40440</v>
      </c>
      <c r="F3194" s="6">
        <v>1621.91</v>
      </c>
    </row>
    <row r="3195" spans="1:6">
      <c r="A3195" s="4">
        <v>2012</v>
      </c>
      <c r="B3195" s="5" t="s">
        <v>104</v>
      </c>
      <c r="C3195" s="5" t="s">
        <v>114</v>
      </c>
      <c r="D3195" s="5" t="s">
        <v>17</v>
      </c>
      <c r="E3195" s="5">
        <v>30</v>
      </c>
      <c r="F3195" s="6">
        <v>1000</v>
      </c>
    </row>
    <row r="3196" spans="1:6">
      <c r="A3196" s="4">
        <v>2012</v>
      </c>
      <c r="B3196" s="5" t="s">
        <v>104</v>
      </c>
      <c r="C3196" s="5" t="s">
        <v>114</v>
      </c>
      <c r="D3196" s="5" t="s">
        <v>18</v>
      </c>
      <c r="E3196" s="5">
        <v>6260</v>
      </c>
      <c r="F3196" s="6">
        <v>241.21</v>
      </c>
    </row>
    <row r="3197" spans="1:6">
      <c r="A3197" s="4">
        <v>2013</v>
      </c>
      <c r="B3197" s="5" t="s">
        <v>104</v>
      </c>
      <c r="C3197" s="5" t="s">
        <v>114</v>
      </c>
      <c r="D3197" s="5" t="s">
        <v>15</v>
      </c>
      <c r="E3197" s="5">
        <v>74010</v>
      </c>
      <c r="F3197" s="6">
        <v>5653.83</v>
      </c>
    </row>
    <row r="3198" spans="1:6">
      <c r="A3198" s="4">
        <v>2013</v>
      </c>
      <c r="B3198" s="5" t="s">
        <v>104</v>
      </c>
      <c r="C3198" s="5" t="s">
        <v>114</v>
      </c>
      <c r="D3198" s="5" t="s">
        <v>16</v>
      </c>
      <c r="E3198" s="5">
        <v>50630</v>
      </c>
      <c r="F3198" s="6">
        <v>2732.96</v>
      </c>
    </row>
    <row r="3199" spans="1:6">
      <c r="A3199" s="4">
        <v>2013</v>
      </c>
      <c r="B3199" s="5" t="s">
        <v>104</v>
      </c>
      <c r="C3199" s="5" t="s">
        <v>114</v>
      </c>
      <c r="D3199" s="5" t="s">
        <v>17</v>
      </c>
      <c r="E3199" s="5">
        <v>20</v>
      </c>
      <c r="F3199" s="6">
        <v>500</v>
      </c>
    </row>
    <row r="3200" spans="1:6">
      <c r="A3200" s="4">
        <v>2013</v>
      </c>
      <c r="B3200" s="5" t="s">
        <v>104</v>
      </c>
      <c r="C3200" s="5" t="s">
        <v>114</v>
      </c>
      <c r="D3200" s="5" t="s">
        <v>18</v>
      </c>
      <c r="E3200" s="5">
        <v>8010</v>
      </c>
      <c r="F3200" s="6">
        <v>259.68</v>
      </c>
    </row>
    <row r="3201" spans="1:6">
      <c r="A3201" s="4">
        <v>2014</v>
      </c>
      <c r="B3201" s="5" t="s">
        <v>104</v>
      </c>
      <c r="C3201" s="5" t="s">
        <v>114</v>
      </c>
      <c r="D3201" s="5" t="s">
        <v>15</v>
      </c>
      <c r="E3201" s="5">
        <v>101100</v>
      </c>
      <c r="F3201" s="6">
        <v>5117.01</v>
      </c>
    </row>
    <row r="3202" spans="1:6">
      <c r="A3202" s="4">
        <v>2014</v>
      </c>
      <c r="B3202" s="5" t="s">
        <v>104</v>
      </c>
      <c r="C3202" s="5" t="s">
        <v>114</v>
      </c>
      <c r="D3202" s="5" t="s">
        <v>16</v>
      </c>
      <c r="E3202" s="5">
        <v>24240</v>
      </c>
      <c r="F3202" s="6">
        <v>6834.57</v>
      </c>
    </row>
    <row r="3203" spans="1:6">
      <c r="A3203" s="4">
        <v>2014</v>
      </c>
      <c r="B3203" s="5" t="s">
        <v>104</v>
      </c>
      <c r="C3203" s="5" t="s">
        <v>114</v>
      </c>
      <c r="D3203" s="5" t="s">
        <v>17</v>
      </c>
      <c r="E3203" s="5">
        <v>60</v>
      </c>
      <c r="F3203" s="6">
        <v>666.67</v>
      </c>
    </row>
    <row r="3204" spans="1:6">
      <c r="A3204" s="4">
        <v>2014</v>
      </c>
      <c r="B3204" s="5" t="s">
        <v>104</v>
      </c>
      <c r="C3204" s="5" t="s">
        <v>114</v>
      </c>
      <c r="D3204" s="5" t="s">
        <v>18</v>
      </c>
      <c r="E3204" s="5">
        <v>13420</v>
      </c>
      <c r="F3204" s="6">
        <v>797.32</v>
      </c>
    </row>
    <row r="3205" spans="1:6">
      <c r="A3205" s="4">
        <v>2015</v>
      </c>
      <c r="B3205" s="5" t="s">
        <v>104</v>
      </c>
      <c r="C3205" s="5" t="s">
        <v>114</v>
      </c>
      <c r="D3205" s="5" t="s">
        <v>15</v>
      </c>
      <c r="E3205" s="5">
        <v>117070</v>
      </c>
      <c r="F3205" s="6">
        <v>4809.17</v>
      </c>
    </row>
    <row r="3206" spans="1:6">
      <c r="A3206" s="4">
        <v>2015</v>
      </c>
      <c r="B3206" s="5" t="s">
        <v>104</v>
      </c>
      <c r="C3206" s="5" t="s">
        <v>114</v>
      </c>
      <c r="D3206" s="5" t="s">
        <v>16</v>
      </c>
      <c r="E3206" s="5">
        <v>34520</v>
      </c>
      <c r="F3206" s="6">
        <v>4794.8999999999996</v>
      </c>
    </row>
    <row r="3207" spans="1:6">
      <c r="A3207" s="4">
        <v>2015</v>
      </c>
      <c r="B3207" s="5" t="s">
        <v>104</v>
      </c>
      <c r="C3207" s="5" t="s">
        <v>114</v>
      </c>
      <c r="D3207" s="5" t="s">
        <v>17</v>
      </c>
      <c r="E3207" s="5">
        <v>60</v>
      </c>
      <c r="F3207" s="6">
        <v>666.67</v>
      </c>
    </row>
    <row r="3208" spans="1:6">
      <c r="A3208" s="4">
        <v>2015</v>
      </c>
      <c r="B3208" s="5" t="s">
        <v>104</v>
      </c>
      <c r="C3208" s="5" t="s">
        <v>114</v>
      </c>
      <c r="D3208" s="5" t="s">
        <v>18</v>
      </c>
      <c r="E3208" s="5">
        <v>9290</v>
      </c>
      <c r="F3208" s="6">
        <v>669.54</v>
      </c>
    </row>
    <row r="3209" spans="1:6">
      <c r="A3209" s="4">
        <v>2016</v>
      </c>
      <c r="B3209" s="5" t="s">
        <v>104</v>
      </c>
      <c r="C3209" s="5" t="s">
        <v>114</v>
      </c>
      <c r="D3209" s="5" t="s">
        <v>15</v>
      </c>
      <c r="E3209" s="5">
        <v>48440</v>
      </c>
      <c r="F3209" s="6">
        <v>3710.76</v>
      </c>
    </row>
    <row r="3210" spans="1:6">
      <c r="A3210" s="4">
        <v>2016</v>
      </c>
      <c r="B3210" s="5" t="s">
        <v>104</v>
      </c>
      <c r="C3210" s="5" t="s">
        <v>114</v>
      </c>
      <c r="D3210" s="5" t="s">
        <v>16</v>
      </c>
      <c r="E3210" s="5">
        <v>45730</v>
      </c>
      <c r="F3210" s="6">
        <v>330.64</v>
      </c>
    </row>
    <row r="3211" spans="1:6">
      <c r="A3211" s="4">
        <v>2016</v>
      </c>
      <c r="B3211" s="5" t="s">
        <v>104</v>
      </c>
      <c r="C3211" s="5" t="s">
        <v>114</v>
      </c>
      <c r="D3211" s="5" t="s">
        <v>17</v>
      </c>
      <c r="E3211" s="5">
        <v>20</v>
      </c>
      <c r="F3211" s="6">
        <v>625</v>
      </c>
    </row>
    <row r="3212" spans="1:6">
      <c r="A3212" s="4">
        <v>2016</v>
      </c>
      <c r="B3212" s="5" t="s">
        <v>104</v>
      </c>
      <c r="C3212" s="5" t="s">
        <v>114</v>
      </c>
      <c r="D3212" s="5" t="s">
        <v>18</v>
      </c>
      <c r="E3212" s="5">
        <v>9890</v>
      </c>
      <c r="F3212" s="6">
        <v>123.54</v>
      </c>
    </row>
    <row r="3213" spans="1:6">
      <c r="A3213" s="4">
        <v>2017</v>
      </c>
      <c r="B3213" s="5" t="s">
        <v>104</v>
      </c>
      <c r="C3213" s="5" t="s">
        <v>114</v>
      </c>
      <c r="D3213" s="5" t="s">
        <v>15</v>
      </c>
      <c r="E3213" s="5">
        <v>77000</v>
      </c>
      <c r="F3213" s="6">
        <v>4612.54</v>
      </c>
    </row>
    <row r="3214" spans="1:6">
      <c r="A3214" s="4">
        <v>2017</v>
      </c>
      <c r="B3214" s="5" t="s">
        <v>104</v>
      </c>
      <c r="C3214" s="5" t="s">
        <v>114</v>
      </c>
      <c r="D3214" s="5" t="s">
        <v>16</v>
      </c>
      <c r="E3214" s="5">
        <v>44820</v>
      </c>
      <c r="F3214" s="6">
        <v>3663.82</v>
      </c>
    </row>
    <row r="3215" spans="1:6">
      <c r="A3215" s="4">
        <v>2017</v>
      </c>
      <c r="B3215" s="5" t="s">
        <v>104</v>
      </c>
      <c r="C3215" s="5" t="s">
        <v>114</v>
      </c>
      <c r="D3215" s="5" t="s">
        <v>17</v>
      </c>
      <c r="E3215" s="5">
        <v>10</v>
      </c>
      <c r="F3215" s="6">
        <v>875</v>
      </c>
    </row>
    <row r="3216" spans="1:6">
      <c r="A3216" s="4">
        <v>2017</v>
      </c>
      <c r="B3216" s="5" t="s">
        <v>104</v>
      </c>
      <c r="C3216" s="5" t="s">
        <v>114</v>
      </c>
      <c r="D3216" s="5" t="s">
        <v>18</v>
      </c>
      <c r="E3216" s="5">
        <v>10090</v>
      </c>
      <c r="F3216" s="6">
        <v>0.39</v>
      </c>
    </row>
    <row r="3217" spans="1:6">
      <c r="A3217" s="4">
        <v>2008</v>
      </c>
      <c r="B3217" s="5" t="s">
        <v>104</v>
      </c>
      <c r="C3217" s="5" t="s">
        <v>115</v>
      </c>
      <c r="D3217" s="5" t="s">
        <v>15</v>
      </c>
      <c r="E3217" s="5">
        <v>780</v>
      </c>
      <c r="F3217" s="6">
        <v>3910.26</v>
      </c>
    </row>
    <row r="3218" spans="1:6">
      <c r="A3218" s="4">
        <v>2009</v>
      </c>
      <c r="B3218" s="5" t="s">
        <v>104</v>
      </c>
      <c r="C3218" s="5" t="s">
        <v>115</v>
      </c>
      <c r="D3218" s="5" t="s">
        <v>15</v>
      </c>
      <c r="E3218" s="5">
        <v>510</v>
      </c>
      <c r="F3218" s="6">
        <v>3490.2</v>
      </c>
    </row>
    <row r="3219" spans="1:6">
      <c r="A3219" s="4">
        <v>2010</v>
      </c>
      <c r="B3219" s="5" t="s">
        <v>104</v>
      </c>
      <c r="C3219" s="5" t="s">
        <v>115</v>
      </c>
      <c r="D3219" s="5" t="s">
        <v>15</v>
      </c>
      <c r="E3219" s="5">
        <v>390</v>
      </c>
      <c r="F3219" s="6">
        <v>3589.74</v>
      </c>
    </row>
    <row r="3220" spans="1:6">
      <c r="A3220" s="4">
        <v>2011</v>
      </c>
      <c r="B3220" s="5" t="s">
        <v>104</v>
      </c>
      <c r="C3220" s="5" t="s">
        <v>115</v>
      </c>
      <c r="D3220" s="5" t="s">
        <v>15</v>
      </c>
      <c r="E3220" s="5">
        <v>400</v>
      </c>
      <c r="F3220" s="6">
        <v>4125</v>
      </c>
    </row>
    <row r="3221" spans="1:6">
      <c r="A3221" s="4">
        <v>2012</v>
      </c>
      <c r="B3221" s="5" t="s">
        <v>104</v>
      </c>
      <c r="C3221" s="5" t="s">
        <v>115</v>
      </c>
      <c r="D3221" s="5" t="s">
        <v>15</v>
      </c>
      <c r="E3221" s="5">
        <v>290</v>
      </c>
      <c r="F3221" s="6">
        <v>3965.52</v>
      </c>
    </row>
    <row r="3222" spans="1:6">
      <c r="A3222" s="4">
        <v>2013</v>
      </c>
      <c r="B3222" s="5" t="s">
        <v>104</v>
      </c>
      <c r="C3222" s="5" t="s">
        <v>115</v>
      </c>
      <c r="D3222" s="5" t="s">
        <v>15</v>
      </c>
      <c r="E3222" s="5">
        <v>330</v>
      </c>
      <c r="F3222" s="6">
        <v>4303.03</v>
      </c>
    </row>
    <row r="3223" spans="1:6">
      <c r="A3223" s="4">
        <v>2014</v>
      </c>
      <c r="B3223" s="5" t="s">
        <v>104</v>
      </c>
      <c r="C3223" s="5" t="s">
        <v>115</v>
      </c>
      <c r="D3223" s="5" t="s">
        <v>15</v>
      </c>
      <c r="E3223" s="5">
        <v>30</v>
      </c>
      <c r="F3223" s="6">
        <v>5000</v>
      </c>
    </row>
    <row r="3224" spans="1:6">
      <c r="A3224" s="4">
        <v>2015</v>
      </c>
      <c r="B3224" s="5" t="s">
        <v>104</v>
      </c>
      <c r="C3224" s="5" t="s">
        <v>115</v>
      </c>
      <c r="D3224" s="5" t="s">
        <v>15</v>
      </c>
      <c r="E3224" s="5">
        <v>320</v>
      </c>
      <c r="F3224" s="6">
        <v>4437.5</v>
      </c>
    </row>
    <row r="3225" spans="1:6">
      <c r="A3225" s="4">
        <v>2016</v>
      </c>
      <c r="B3225" s="5" t="s">
        <v>104</v>
      </c>
      <c r="C3225" s="5" t="s">
        <v>115</v>
      </c>
      <c r="D3225" s="5" t="s">
        <v>15</v>
      </c>
      <c r="E3225" s="5">
        <v>240</v>
      </c>
      <c r="F3225" s="6">
        <v>4292.18</v>
      </c>
    </row>
    <row r="3226" spans="1:6">
      <c r="A3226" s="4">
        <v>2017</v>
      </c>
      <c r="B3226" s="5" t="s">
        <v>104</v>
      </c>
      <c r="C3226" s="5" t="s">
        <v>115</v>
      </c>
      <c r="D3226" s="5" t="s">
        <v>15</v>
      </c>
      <c r="E3226" s="5">
        <v>240</v>
      </c>
      <c r="F3226" s="6">
        <v>3853.56</v>
      </c>
    </row>
    <row r="3227" spans="1:6">
      <c r="A3227" s="4">
        <v>2008</v>
      </c>
      <c r="B3227" s="5" t="s">
        <v>104</v>
      </c>
      <c r="C3227" s="5" t="s">
        <v>116</v>
      </c>
      <c r="D3227" s="5" t="s">
        <v>15</v>
      </c>
      <c r="E3227" s="5">
        <v>18190</v>
      </c>
      <c r="F3227" s="6">
        <v>4599.2299999999996</v>
      </c>
    </row>
    <row r="3228" spans="1:6">
      <c r="A3228" s="4">
        <v>2009</v>
      </c>
      <c r="B3228" s="5" t="s">
        <v>104</v>
      </c>
      <c r="C3228" s="5" t="s">
        <v>116</v>
      </c>
      <c r="D3228" s="5" t="s">
        <v>15</v>
      </c>
      <c r="E3228" s="5">
        <v>17310</v>
      </c>
      <c r="F3228" s="6">
        <v>4404.3900000000003</v>
      </c>
    </row>
    <row r="3229" spans="1:6">
      <c r="A3229" s="4">
        <v>2010</v>
      </c>
      <c r="B3229" s="5" t="s">
        <v>104</v>
      </c>
      <c r="C3229" s="5" t="s">
        <v>116</v>
      </c>
      <c r="D3229" s="5" t="s">
        <v>15</v>
      </c>
      <c r="E3229" s="5">
        <v>16990</v>
      </c>
      <c r="F3229" s="6">
        <v>4731.6099999999997</v>
      </c>
    </row>
    <row r="3230" spans="1:6">
      <c r="A3230" s="4">
        <v>2011</v>
      </c>
      <c r="B3230" s="5" t="s">
        <v>104</v>
      </c>
      <c r="C3230" s="5" t="s">
        <v>116</v>
      </c>
      <c r="D3230" s="5" t="s">
        <v>15</v>
      </c>
      <c r="E3230" s="5">
        <v>16620</v>
      </c>
      <c r="F3230" s="6">
        <v>5421.78</v>
      </c>
    </row>
    <row r="3231" spans="1:6">
      <c r="A3231" s="4">
        <v>2012</v>
      </c>
      <c r="B3231" s="5" t="s">
        <v>104</v>
      </c>
      <c r="C3231" s="5" t="s">
        <v>116</v>
      </c>
      <c r="D3231" s="5" t="s">
        <v>15</v>
      </c>
      <c r="E3231" s="5">
        <v>12410</v>
      </c>
      <c r="F3231" s="6">
        <v>4663.9799999999996</v>
      </c>
    </row>
    <row r="3232" spans="1:6">
      <c r="A3232" s="4">
        <v>2013</v>
      </c>
      <c r="B3232" s="5" t="s">
        <v>104</v>
      </c>
      <c r="C3232" s="5" t="s">
        <v>116</v>
      </c>
      <c r="D3232" s="5" t="s">
        <v>15</v>
      </c>
      <c r="E3232" s="5">
        <v>13620</v>
      </c>
      <c r="F3232" s="6">
        <v>4897.21</v>
      </c>
    </row>
    <row r="3233" spans="1:6">
      <c r="A3233" s="4">
        <v>2014</v>
      </c>
      <c r="B3233" s="5" t="s">
        <v>104</v>
      </c>
      <c r="C3233" s="5" t="s">
        <v>116</v>
      </c>
      <c r="D3233" s="5" t="s">
        <v>15</v>
      </c>
      <c r="E3233" s="5">
        <v>13180</v>
      </c>
      <c r="F3233" s="6">
        <v>5078.91</v>
      </c>
    </row>
    <row r="3234" spans="1:6">
      <c r="A3234" s="4">
        <v>2014</v>
      </c>
      <c r="B3234" s="5" t="s">
        <v>104</v>
      </c>
      <c r="C3234" s="5" t="s">
        <v>116</v>
      </c>
      <c r="D3234" s="5" t="s">
        <v>16</v>
      </c>
      <c r="E3234" s="5">
        <v>20</v>
      </c>
      <c r="F3234" s="6">
        <v>9000</v>
      </c>
    </row>
    <row r="3235" spans="1:6">
      <c r="A3235" s="4">
        <v>2015</v>
      </c>
      <c r="B3235" s="5" t="s">
        <v>104</v>
      </c>
      <c r="C3235" s="5" t="s">
        <v>116</v>
      </c>
      <c r="D3235" s="5" t="s">
        <v>15</v>
      </c>
      <c r="E3235" s="5">
        <v>12960</v>
      </c>
      <c r="F3235" s="6">
        <v>4304.78</v>
      </c>
    </row>
    <row r="3236" spans="1:6">
      <c r="A3236" s="4">
        <v>2015</v>
      </c>
      <c r="B3236" s="5" t="s">
        <v>104</v>
      </c>
      <c r="C3236" s="5" t="s">
        <v>116</v>
      </c>
      <c r="D3236" s="5" t="s">
        <v>16</v>
      </c>
      <c r="E3236" s="5">
        <v>50</v>
      </c>
      <c r="F3236" s="6">
        <v>7400</v>
      </c>
    </row>
    <row r="3237" spans="1:6">
      <c r="A3237" s="4">
        <v>2016</v>
      </c>
      <c r="B3237" s="5" t="s">
        <v>104</v>
      </c>
      <c r="C3237" s="5" t="s">
        <v>116</v>
      </c>
      <c r="D3237" s="5" t="s">
        <v>15</v>
      </c>
      <c r="E3237" s="5">
        <v>12160</v>
      </c>
      <c r="F3237" s="6">
        <v>4003.78</v>
      </c>
    </row>
    <row r="3238" spans="1:6">
      <c r="A3238" s="4">
        <v>2016</v>
      </c>
      <c r="B3238" s="5" t="s">
        <v>104</v>
      </c>
      <c r="C3238" s="5" t="s">
        <v>116</v>
      </c>
      <c r="D3238" s="5" t="s">
        <v>16</v>
      </c>
      <c r="E3238" s="5">
        <v>50</v>
      </c>
      <c r="F3238" s="6">
        <v>2872.34</v>
      </c>
    </row>
    <row r="3239" spans="1:6">
      <c r="A3239" s="4">
        <v>2017</v>
      </c>
      <c r="B3239" s="5" t="s">
        <v>104</v>
      </c>
      <c r="C3239" s="5" t="s">
        <v>116</v>
      </c>
      <c r="D3239" s="5" t="s">
        <v>15</v>
      </c>
      <c r="E3239" s="5">
        <v>9630</v>
      </c>
      <c r="F3239" s="6">
        <v>3431.03</v>
      </c>
    </row>
    <row r="3240" spans="1:6">
      <c r="A3240" s="4">
        <v>2016</v>
      </c>
      <c r="B3240" s="5" t="s">
        <v>117</v>
      </c>
      <c r="C3240" s="5" t="s">
        <v>118</v>
      </c>
      <c r="D3240" s="5" t="s">
        <v>16</v>
      </c>
      <c r="E3240" s="5">
        <v>100</v>
      </c>
      <c r="F3240" s="6">
        <v>1000</v>
      </c>
    </row>
    <row r="3241" spans="1:6">
      <c r="A3241" s="4">
        <v>2008</v>
      </c>
      <c r="B3241" s="5" t="s">
        <v>117</v>
      </c>
      <c r="C3241" s="5" t="s">
        <v>119</v>
      </c>
      <c r="D3241" s="5" t="s">
        <v>15</v>
      </c>
      <c r="E3241" s="5">
        <v>140600</v>
      </c>
      <c r="F3241" s="6">
        <v>2157.89</v>
      </c>
    </row>
    <row r="3242" spans="1:6">
      <c r="A3242" s="4">
        <v>2008</v>
      </c>
      <c r="B3242" s="5" t="s">
        <v>117</v>
      </c>
      <c r="C3242" s="5" t="s">
        <v>119</v>
      </c>
      <c r="D3242" s="5" t="s">
        <v>16</v>
      </c>
      <c r="E3242" s="5">
        <v>100</v>
      </c>
      <c r="F3242" s="6">
        <v>3000</v>
      </c>
    </row>
    <row r="3243" spans="1:6">
      <c r="A3243" s="4">
        <v>2008</v>
      </c>
      <c r="B3243" s="5" t="s">
        <v>117</v>
      </c>
      <c r="C3243" s="5" t="s">
        <v>119</v>
      </c>
      <c r="D3243" s="5" t="s">
        <v>17</v>
      </c>
      <c r="E3243" s="5">
        <v>4300</v>
      </c>
      <c r="F3243" s="6">
        <v>697.67</v>
      </c>
    </row>
    <row r="3244" spans="1:6">
      <c r="A3244" s="4">
        <v>2009</v>
      </c>
      <c r="B3244" s="5" t="s">
        <v>117</v>
      </c>
      <c r="C3244" s="5" t="s">
        <v>119</v>
      </c>
      <c r="D3244" s="5" t="s">
        <v>15</v>
      </c>
      <c r="E3244" s="5">
        <v>138600</v>
      </c>
      <c r="F3244" s="6">
        <v>2097.84</v>
      </c>
    </row>
    <row r="3245" spans="1:6">
      <c r="A3245" s="4">
        <v>2009</v>
      </c>
      <c r="B3245" s="5" t="s">
        <v>117</v>
      </c>
      <c r="C3245" s="5" t="s">
        <v>119</v>
      </c>
      <c r="D3245" s="5" t="s">
        <v>16</v>
      </c>
      <c r="E3245" s="5">
        <v>100</v>
      </c>
      <c r="F3245" s="6">
        <v>3000</v>
      </c>
    </row>
    <row r="3246" spans="1:6">
      <c r="A3246" s="4">
        <v>2009</v>
      </c>
      <c r="B3246" s="5" t="s">
        <v>117</v>
      </c>
      <c r="C3246" s="5" t="s">
        <v>119</v>
      </c>
      <c r="D3246" s="5" t="s">
        <v>17</v>
      </c>
      <c r="E3246" s="5">
        <v>4400</v>
      </c>
      <c r="F3246" s="6">
        <v>663.64</v>
      </c>
    </row>
    <row r="3247" spans="1:6">
      <c r="A3247" s="4">
        <v>2010</v>
      </c>
      <c r="B3247" s="5" t="s">
        <v>117</v>
      </c>
      <c r="C3247" s="5" t="s">
        <v>119</v>
      </c>
      <c r="D3247" s="5" t="s">
        <v>15</v>
      </c>
      <c r="E3247" s="5">
        <v>138300</v>
      </c>
      <c r="F3247" s="6">
        <v>2028.78</v>
      </c>
    </row>
    <row r="3248" spans="1:6">
      <c r="A3248" s="4">
        <v>2010</v>
      </c>
      <c r="B3248" s="5" t="s">
        <v>117</v>
      </c>
      <c r="C3248" s="5" t="s">
        <v>119</v>
      </c>
      <c r="D3248" s="5" t="s">
        <v>16</v>
      </c>
      <c r="E3248" s="5">
        <v>100</v>
      </c>
      <c r="F3248" s="6">
        <v>2900</v>
      </c>
    </row>
    <row r="3249" spans="1:6">
      <c r="A3249" s="4">
        <v>2010</v>
      </c>
      <c r="B3249" s="5" t="s">
        <v>117</v>
      </c>
      <c r="C3249" s="5" t="s">
        <v>119</v>
      </c>
      <c r="D3249" s="5" t="s">
        <v>17</v>
      </c>
      <c r="E3249" s="5">
        <v>4300</v>
      </c>
      <c r="F3249" s="6">
        <v>865.12</v>
      </c>
    </row>
    <row r="3250" spans="1:6">
      <c r="A3250" s="4">
        <v>2011</v>
      </c>
      <c r="B3250" s="5" t="s">
        <v>117</v>
      </c>
      <c r="C3250" s="5" t="s">
        <v>119</v>
      </c>
      <c r="D3250" s="5" t="s">
        <v>15</v>
      </c>
      <c r="E3250" s="5">
        <v>140400</v>
      </c>
      <c r="F3250" s="6">
        <v>2450</v>
      </c>
    </row>
    <row r="3251" spans="1:6">
      <c r="A3251" s="4">
        <v>2011</v>
      </c>
      <c r="B3251" s="5" t="s">
        <v>117</v>
      </c>
      <c r="C3251" s="5" t="s">
        <v>119</v>
      </c>
      <c r="D3251" s="5" t="s">
        <v>16</v>
      </c>
      <c r="E3251" s="5">
        <v>100</v>
      </c>
      <c r="F3251" s="6">
        <v>2800</v>
      </c>
    </row>
    <row r="3252" spans="1:6">
      <c r="A3252" s="4">
        <v>2011</v>
      </c>
      <c r="B3252" s="5" t="s">
        <v>117</v>
      </c>
      <c r="C3252" s="5" t="s">
        <v>119</v>
      </c>
      <c r="D3252" s="5" t="s">
        <v>17</v>
      </c>
      <c r="E3252" s="5">
        <v>4200</v>
      </c>
      <c r="F3252" s="6">
        <v>869.05</v>
      </c>
    </row>
    <row r="3253" spans="1:6">
      <c r="A3253" s="4">
        <v>2012</v>
      </c>
      <c r="B3253" s="5" t="s">
        <v>117</v>
      </c>
      <c r="C3253" s="5" t="s">
        <v>119</v>
      </c>
      <c r="D3253" s="5" t="s">
        <v>15</v>
      </c>
      <c r="E3253" s="5">
        <v>139600</v>
      </c>
      <c r="F3253" s="6">
        <v>2599.86</v>
      </c>
    </row>
    <row r="3254" spans="1:6">
      <c r="A3254" s="4">
        <v>2012</v>
      </c>
      <c r="B3254" s="5" t="s">
        <v>117</v>
      </c>
      <c r="C3254" s="5" t="s">
        <v>119</v>
      </c>
      <c r="D3254" s="5" t="s">
        <v>17</v>
      </c>
      <c r="E3254" s="5">
        <v>2500</v>
      </c>
      <c r="F3254" s="6">
        <v>680</v>
      </c>
    </row>
    <row r="3255" spans="1:6">
      <c r="A3255" s="4">
        <v>2013</v>
      </c>
      <c r="B3255" s="5" t="s">
        <v>117</v>
      </c>
      <c r="C3255" s="5" t="s">
        <v>119</v>
      </c>
      <c r="D3255" s="5" t="s">
        <v>15</v>
      </c>
      <c r="E3255" s="5">
        <v>139600</v>
      </c>
      <c r="F3255" s="6">
        <v>2392.5500000000002</v>
      </c>
    </row>
    <row r="3256" spans="1:6">
      <c r="A3256" s="4">
        <v>2013</v>
      </c>
      <c r="B3256" s="5" t="s">
        <v>117</v>
      </c>
      <c r="C3256" s="5" t="s">
        <v>119</v>
      </c>
      <c r="D3256" s="5" t="s">
        <v>17</v>
      </c>
      <c r="E3256" s="5">
        <v>3300</v>
      </c>
      <c r="F3256" s="6">
        <v>1181.82</v>
      </c>
    </row>
    <row r="3257" spans="1:6">
      <c r="A3257" s="4">
        <v>2014</v>
      </c>
      <c r="B3257" s="5" t="s">
        <v>117</v>
      </c>
      <c r="C3257" s="5" t="s">
        <v>119</v>
      </c>
      <c r="D3257" s="5" t="s">
        <v>15</v>
      </c>
      <c r="E3257" s="5">
        <v>132800</v>
      </c>
      <c r="F3257" s="6">
        <v>2475.15</v>
      </c>
    </row>
    <row r="3258" spans="1:6">
      <c r="A3258" s="4">
        <v>2014</v>
      </c>
      <c r="B3258" s="5" t="s">
        <v>117</v>
      </c>
      <c r="C3258" s="5" t="s">
        <v>119</v>
      </c>
      <c r="D3258" s="5" t="s">
        <v>17</v>
      </c>
      <c r="E3258" s="5">
        <v>4600</v>
      </c>
      <c r="F3258" s="6">
        <v>826.09</v>
      </c>
    </row>
    <row r="3259" spans="1:6">
      <c r="A3259" s="4">
        <v>2015</v>
      </c>
      <c r="B3259" s="5" t="s">
        <v>117</v>
      </c>
      <c r="C3259" s="5" t="s">
        <v>119</v>
      </c>
      <c r="D3259" s="5" t="s">
        <v>15</v>
      </c>
      <c r="E3259" s="5">
        <v>133900</v>
      </c>
      <c r="F3259" s="6">
        <v>2289.02</v>
      </c>
    </row>
    <row r="3260" spans="1:6">
      <c r="A3260" s="4">
        <v>2015</v>
      </c>
      <c r="B3260" s="5" t="s">
        <v>117</v>
      </c>
      <c r="C3260" s="5" t="s">
        <v>119</v>
      </c>
      <c r="D3260" s="5" t="s">
        <v>16</v>
      </c>
      <c r="E3260" s="5">
        <v>40</v>
      </c>
      <c r="F3260" s="6">
        <v>3000</v>
      </c>
    </row>
    <row r="3261" spans="1:6">
      <c r="A3261" s="4">
        <v>2015</v>
      </c>
      <c r="B3261" s="5" t="s">
        <v>117</v>
      </c>
      <c r="C3261" s="5" t="s">
        <v>119</v>
      </c>
      <c r="D3261" s="5" t="s">
        <v>17</v>
      </c>
      <c r="E3261" s="5">
        <v>3100</v>
      </c>
      <c r="F3261" s="6">
        <v>677.42</v>
      </c>
    </row>
    <row r="3262" spans="1:6">
      <c r="A3262" s="4">
        <v>2016</v>
      </c>
      <c r="B3262" s="5" t="s">
        <v>117</v>
      </c>
      <c r="C3262" s="5" t="s">
        <v>119</v>
      </c>
      <c r="D3262" s="5" t="s">
        <v>15</v>
      </c>
      <c r="E3262" s="5">
        <v>132700</v>
      </c>
      <c r="F3262" s="6">
        <v>2828.18</v>
      </c>
    </row>
    <row r="3263" spans="1:6">
      <c r="A3263" s="4">
        <v>2016</v>
      </c>
      <c r="B3263" s="5" t="s">
        <v>117</v>
      </c>
      <c r="C3263" s="5" t="s">
        <v>119</v>
      </c>
      <c r="D3263" s="5" t="s">
        <v>16</v>
      </c>
      <c r="E3263" s="5">
        <v>30</v>
      </c>
      <c r="F3263" s="6">
        <v>3571.43</v>
      </c>
    </row>
    <row r="3264" spans="1:6">
      <c r="A3264" s="4">
        <v>2016</v>
      </c>
      <c r="B3264" s="5" t="s">
        <v>117</v>
      </c>
      <c r="C3264" s="5" t="s">
        <v>119</v>
      </c>
      <c r="D3264" s="5" t="s">
        <v>17</v>
      </c>
      <c r="E3264" s="5">
        <v>3300</v>
      </c>
      <c r="F3264" s="6">
        <v>939.39</v>
      </c>
    </row>
    <row r="3265" spans="1:6">
      <c r="A3265" s="4">
        <v>2017</v>
      </c>
      <c r="B3265" s="5" t="s">
        <v>117</v>
      </c>
      <c r="C3265" s="5" t="s">
        <v>119</v>
      </c>
      <c r="D3265" s="5" t="s">
        <v>15</v>
      </c>
      <c r="E3265" s="5">
        <v>132680</v>
      </c>
      <c r="F3265" s="6">
        <v>1856.37</v>
      </c>
    </row>
    <row r="3266" spans="1:6">
      <c r="A3266" s="4">
        <v>2017</v>
      </c>
      <c r="B3266" s="5" t="s">
        <v>117</v>
      </c>
      <c r="C3266" s="5" t="s">
        <v>119</v>
      </c>
      <c r="D3266" s="5" t="s">
        <v>17</v>
      </c>
      <c r="E3266" s="5">
        <v>3300</v>
      </c>
      <c r="F3266" s="6">
        <v>878.79</v>
      </c>
    </row>
    <row r="3267" spans="1:6">
      <c r="A3267" s="4">
        <v>2008</v>
      </c>
      <c r="B3267" s="5" t="s">
        <v>117</v>
      </c>
      <c r="C3267" s="5" t="s">
        <v>120</v>
      </c>
      <c r="D3267" s="5" t="s">
        <v>15</v>
      </c>
      <c r="E3267" s="5">
        <v>132300</v>
      </c>
      <c r="F3267" s="6">
        <v>2719.58</v>
      </c>
    </row>
    <row r="3268" spans="1:6">
      <c r="A3268" s="4">
        <v>2008</v>
      </c>
      <c r="B3268" s="5" t="s">
        <v>117</v>
      </c>
      <c r="C3268" s="5" t="s">
        <v>120</v>
      </c>
      <c r="D3268" s="5" t="s">
        <v>16</v>
      </c>
      <c r="E3268" s="5">
        <v>200</v>
      </c>
      <c r="F3268" s="6">
        <v>3000</v>
      </c>
    </row>
    <row r="3269" spans="1:6">
      <c r="A3269" s="4">
        <v>2008</v>
      </c>
      <c r="B3269" s="5" t="s">
        <v>117</v>
      </c>
      <c r="C3269" s="5" t="s">
        <v>120</v>
      </c>
      <c r="D3269" s="5" t="s">
        <v>17</v>
      </c>
      <c r="E3269" s="5">
        <v>2000</v>
      </c>
      <c r="F3269" s="6">
        <v>700</v>
      </c>
    </row>
    <row r="3270" spans="1:6">
      <c r="A3270" s="4">
        <v>2009</v>
      </c>
      <c r="B3270" s="5" t="s">
        <v>117</v>
      </c>
      <c r="C3270" s="5" t="s">
        <v>120</v>
      </c>
      <c r="D3270" s="5" t="s">
        <v>15</v>
      </c>
      <c r="E3270" s="5">
        <v>130400</v>
      </c>
      <c r="F3270" s="6">
        <v>2526.3000000000002</v>
      </c>
    </row>
    <row r="3271" spans="1:6">
      <c r="A3271" s="4">
        <v>2009</v>
      </c>
      <c r="B3271" s="5" t="s">
        <v>117</v>
      </c>
      <c r="C3271" s="5" t="s">
        <v>120</v>
      </c>
      <c r="D3271" s="5" t="s">
        <v>17</v>
      </c>
      <c r="E3271" s="5">
        <v>2000</v>
      </c>
      <c r="F3271" s="6">
        <v>665</v>
      </c>
    </row>
    <row r="3272" spans="1:6">
      <c r="A3272" s="4">
        <v>2010</v>
      </c>
      <c r="B3272" s="5" t="s">
        <v>117</v>
      </c>
      <c r="C3272" s="5" t="s">
        <v>120</v>
      </c>
      <c r="D3272" s="5" t="s">
        <v>15</v>
      </c>
      <c r="E3272" s="5">
        <v>126200</v>
      </c>
      <c r="F3272" s="6">
        <v>2369.89</v>
      </c>
    </row>
    <row r="3273" spans="1:6">
      <c r="A3273" s="4">
        <v>2010</v>
      </c>
      <c r="B3273" s="5" t="s">
        <v>117</v>
      </c>
      <c r="C3273" s="5" t="s">
        <v>120</v>
      </c>
      <c r="D3273" s="5" t="s">
        <v>17</v>
      </c>
      <c r="E3273" s="5">
        <v>1800</v>
      </c>
      <c r="F3273" s="6">
        <v>866.67</v>
      </c>
    </row>
    <row r="3274" spans="1:6">
      <c r="A3274" s="4">
        <v>2011</v>
      </c>
      <c r="B3274" s="5" t="s">
        <v>117</v>
      </c>
      <c r="C3274" s="5" t="s">
        <v>120</v>
      </c>
      <c r="D3274" s="5" t="s">
        <v>15</v>
      </c>
      <c r="E3274" s="5">
        <v>126800</v>
      </c>
      <c r="F3274" s="6">
        <v>2414.5100000000002</v>
      </c>
    </row>
    <row r="3275" spans="1:6">
      <c r="A3275" s="4">
        <v>2011</v>
      </c>
      <c r="B3275" s="5" t="s">
        <v>117</v>
      </c>
      <c r="C3275" s="5" t="s">
        <v>120</v>
      </c>
      <c r="D3275" s="5" t="s">
        <v>16</v>
      </c>
      <c r="E3275" s="5">
        <v>200</v>
      </c>
      <c r="F3275" s="6">
        <v>2850</v>
      </c>
    </row>
    <row r="3276" spans="1:6">
      <c r="A3276" s="4">
        <v>2011</v>
      </c>
      <c r="B3276" s="5" t="s">
        <v>117</v>
      </c>
      <c r="C3276" s="5" t="s">
        <v>120</v>
      </c>
      <c r="D3276" s="5" t="s">
        <v>17</v>
      </c>
      <c r="E3276" s="5">
        <v>1800</v>
      </c>
      <c r="F3276" s="6">
        <v>872.22</v>
      </c>
    </row>
    <row r="3277" spans="1:6">
      <c r="A3277" s="4">
        <v>2012</v>
      </c>
      <c r="B3277" s="5" t="s">
        <v>117</v>
      </c>
      <c r="C3277" s="5" t="s">
        <v>120</v>
      </c>
      <c r="D3277" s="5" t="s">
        <v>15</v>
      </c>
      <c r="E3277" s="5">
        <v>127900</v>
      </c>
      <c r="F3277" s="6">
        <v>2606.1799999999998</v>
      </c>
    </row>
    <row r="3278" spans="1:6">
      <c r="A3278" s="4">
        <v>2013</v>
      </c>
      <c r="B3278" s="5" t="s">
        <v>117</v>
      </c>
      <c r="C3278" s="5" t="s">
        <v>120</v>
      </c>
      <c r="D3278" s="5" t="s">
        <v>15</v>
      </c>
      <c r="E3278" s="5">
        <v>127900</v>
      </c>
      <c r="F3278" s="6">
        <v>2860.83</v>
      </c>
    </row>
    <row r="3279" spans="1:6">
      <c r="A3279" s="4">
        <v>2014</v>
      </c>
      <c r="B3279" s="5" t="s">
        <v>117</v>
      </c>
      <c r="C3279" s="5" t="s">
        <v>120</v>
      </c>
      <c r="D3279" s="5" t="s">
        <v>15</v>
      </c>
      <c r="E3279" s="5">
        <v>125300</v>
      </c>
      <c r="F3279" s="6">
        <v>2799.68</v>
      </c>
    </row>
    <row r="3280" spans="1:6">
      <c r="A3280" s="4">
        <v>2015</v>
      </c>
      <c r="B3280" s="5" t="s">
        <v>117</v>
      </c>
      <c r="C3280" s="5" t="s">
        <v>120</v>
      </c>
      <c r="D3280" s="5" t="s">
        <v>15</v>
      </c>
      <c r="E3280" s="5">
        <v>115600</v>
      </c>
      <c r="F3280" s="6">
        <v>2940.31</v>
      </c>
    </row>
    <row r="3281" spans="1:6">
      <c r="A3281" s="4">
        <v>2015</v>
      </c>
      <c r="B3281" s="5" t="s">
        <v>117</v>
      </c>
      <c r="C3281" s="5" t="s">
        <v>120</v>
      </c>
      <c r="D3281" s="5" t="s">
        <v>17</v>
      </c>
      <c r="E3281" s="5">
        <v>900</v>
      </c>
      <c r="F3281" s="6">
        <v>666.67</v>
      </c>
    </row>
    <row r="3282" spans="1:6">
      <c r="A3282" s="4">
        <v>2016</v>
      </c>
      <c r="B3282" s="5" t="s">
        <v>117</v>
      </c>
      <c r="C3282" s="5" t="s">
        <v>120</v>
      </c>
      <c r="D3282" s="5" t="s">
        <v>15</v>
      </c>
      <c r="E3282" s="5">
        <v>113300</v>
      </c>
      <c r="F3282" s="6">
        <v>2728.16</v>
      </c>
    </row>
    <row r="3283" spans="1:6">
      <c r="A3283" s="4">
        <v>2016</v>
      </c>
      <c r="B3283" s="5" t="s">
        <v>117</v>
      </c>
      <c r="C3283" s="5" t="s">
        <v>120</v>
      </c>
      <c r="D3283" s="5" t="s">
        <v>17</v>
      </c>
      <c r="E3283" s="5">
        <v>900</v>
      </c>
      <c r="F3283" s="6">
        <v>888.89</v>
      </c>
    </row>
    <row r="3284" spans="1:6">
      <c r="A3284" s="4">
        <v>2017</v>
      </c>
      <c r="B3284" s="5" t="s">
        <v>117</v>
      </c>
      <c r="C3284" s="5" t="s">
        <v>120</v>
      </c>
      <c r="D3284" s="5" t="s">
        <v>15</v>
      </c>
      <c r="E3284" s="5">
        <v>114240</v>
      </c>
      <c r="F3284" s="6">
        <v>2720.66</v>
      </c>
    </row>
    <row r="3285" spans="1:6">
      <c r="A3285" s="4">
        <v>2008</v>
      </c>
      <c r="B3285" s="5" t="s">
        <v>117</v>
      </c>
      <c r="C3285" s="5" t="s">
        <v>121</v>
      </c>
      <c r="D3285" s="5" t="s">
        <v>15</v>
      </c>
      <c r="E3285" s="5">
        <v>156000</v>
      </c>
      <c r="F3285" s="6">
        <v>2673.72</v>
      </c>
    </row>
    <row r="3286" spans="1:6">
      <c r="A3286" s="4">
        <v>2008</v>
      </c>
      <c r="B3286" s="5" t="s">
        <v>117</v>
      </c>
      <c r="C3286" s="5" t="s">
        <v>121</v>
      </c>
      <c r="D3286" s="5" t="s">
        <v>16</v>
      </c>
      <c r="E3286" s="5">
        <v>300</v>
      </c>
      <c r="F3286" s="6">
        <v>3000</v>
      </c>
    </row>
    <row r="3287" spans="1:6">
      <c r="A3287" s="4">
        <v>2009</v>
      </c>
      <c r="B3287" s="5" t="s">
        <v>117</v>
      </c>
      <c r="C3287" s="5" t="s">
        <v>121</v>
      </c>
      <c r="D3287" s="5" t="s">
        <v>15</v>
      </c>
      <c r="E3287" s="5">
        <v>155900</v>
      </c>
      <c r="F3287" s="6">
        <v>2614.1799999999998</v>
      </c>
    </row>
    <row r="3288" spans="1:6">
      <c r="A3288" s="4">
        <v>2009</v>
      </c>
      <c r="B3288" s="5" t="s">
        <v>117</v>
      </c>
      <c r="C3288" s="5" t="s">
        <v>121</v>
      </c>
      <c r="D3288" s="5" t="s">
        <v>16</v>
      </c>
      <c r="E3288" s="5">
        <v>300</v>
      </c>
      <c r="F3288" s="6">
        <v>3000</v>
      </c>
    </row>
    <row r="3289" spans="1:6">
      <c r="A3289" s="4">
        <v>2010</v>
      </c>
      <c r="B3289" s="5" t="s">
        <v>117</v>
      </c>
      <c r="C3289" s="5" t="s">
        <v>121</v>
      </c>
      <c r="D3289" s="5" t="s">
        <v>15</v>
      </c>
      <c r="E3289" s="5">
        <v>156000</v>
      </c>
      <c r="F3289" s="6">
        <v>2757.12</v>
      </c>
    </row>
    <row r="3290" spans="1:6">
      <c r="A3290" s="4">
        <v>2010</v>
      </c>
      <c r="B3290" s="5" t="s">
        <v>117</v>
      </c>
      <c r="C3290" s="5" t="s">
        <v>121</v>
      </c>
      <c r="D3290" s="5" t="s">
        <v>16</v>
      </c>
      <c r="E3290" s="5">
        <v>400</v>
      </c>
      <c r="F3290" s="6">
        <v>2925</v>
      </c>
    </row>
    <row r="3291" spans="1:6">
      <c r="A3291" s="4">
        <v>2011</v>
      </c>
      <c r="B3291" s="5" t="s">
        <v>117</v>
      </c>
      <c r="C3291" s="5" t="s">
        <v>121</v>
      </c>
      <c r="D3291" s="5" t="s">
        <v>15</v>
      </c>
      <c r="E3291" s="5">
        <v>155500</v>
      </c>
      <c r="F3291" s="6">
        <v>2813.12</v>
      </c>
    </row>
    <row r="3292" spans="1:6">
      <c r="A3292" s="4">
        <v>2011</v>
      </c>
      <c r="B3292" s="5" t="s">
        <v>117</v>
      </c>
      <c r="C3292" s="5" t="s">
        <v>121</v>
      </c>
      <c r="D3292" s="5" t="s">
        <v>16</v>
      </c>
      <c r="E3292" s="5">
        <v>100</v>
      </c>
      <c r="F3292" s="6">
        <v>2800</v>
      </c>
    </row>
    <row r="3293" spans="1:6">
      <c r="A3293" s="4">
        <v>2012</v>
      </c>
      <c r="B3293" s="5" t="s">
        <v>117</v>
      </c>
      <c r="C3293" s="5" t="s">
        <v>121</v>
      </c>
      <c r="D3293" s="5" t="s">
        <v>15</v>
      </c>
      <c r="E3293" s="5">
        <v>150700</v>
      </c>
      <c r="F3293" s="6">
        <v>2841.27</v>
      </c>
    </row>
    <row r="3294" spans="1:6">
      <c r="A3294" s="4">
        <v>2013</v>
      </c>
      <c r="B3294" s="5" t="s">
        <v>117</v>
      </c>
      <c r="C3294" s="5" t="s">
        <v>121</v>
      </c>
      <c r="D3294" s="5" t="s">
        <v>15</v>
      </c>
      <c r="E3294" s="5">
        <v>148900</v>
      </c>
      <c r="F3294" s="6">
        <v>3032.91</v>
      </c>
    </row>
    <row r="3295" spans="1:6">
      <c r="A3295" s="4">
        <v>2014</v>
      </c>
      <c r="B3295" s="5" t="s">
        <v>117</v>
      </c>
      <c r="C3295" s="5" t="s">
        <v>121</v>
      </c>
      <c r="D3295" s="5" t="s">
        <v>15</v>
      </c>
      <c r="E3295" s="5">
        <v>142500</v>
      </c>
      <c r="F3295" s="6">
        <v>3145.96</v>
      </c>
    </row>
    <row r="3296" spans="1:6">
      <c r="A3296" s="4">
        <v>2014</v>
      </c>
      <c r="B3296" s="5" t="s">
        <v>117</v>
      </c>
      <c r="C3296" s="5" t="s">
        <v>121</v>
      </c>
      <c r="D3296" s="5" t="s">
        <v>16</v>
      </c>
      <c r="E3296" s="5">
        <v>100</v>
      </c>
      <c r="F3296" s="6">
        <v>2000</v>
      </c>
    </row>
    <row r="3297" spans="1:6">
      <c r="A3297" s="4">
        <v>2015</v>
      </c>
      <c r="B3297" s="5" t="s">
        <v>117</v>
      </c>
      <c r="C3297" s="5" t="s">
        <v>121</v>
      </c>
      <c r="D3297" s="5" t="s">
        <v>15</v>
      </c>
      <c r="E3297" s="5">
        <v>138200</v>
      </c>
      <c r="F3297" s="6">
        <v>2678.73</v>
      </c>
    </row>
    <row r="3298" spans="1:6">
      <c r="A3298" s="4">
        <v>2015</v>
      </c>
      <c r="B3298" s="5" t="s">
        <v>117</v>
      </c>
      <c r="C3298" s="5" t="s">
        <v>121</v>
      </c>
      <c r="D3298" s="5" t="s">
        <v>16</v>
      </c>
      <c r="E3298" s="5">
        <v>150</v>
      </c>
      <c r="F3298" s="6">
        <v>1333.33</v>
      </c>
    </row>
    <row r="3299" spans="1:6">
      <c r="A3299" s="4">
        <v>2015</v>
      </c>
      <c r="B3299" s="5" t="s">
        <v>117</v>
      </c>
      <c r="C3299" s="5" t="s">
        <v>121</v>
      </c>
      <c r="D3299" s="5" t="s">
        <v>17</v>
      </c>
      <c r="E3299" s="5">
        <v>20</v>
      </c>
      <c r="F3299" s="6">
        <v>500</v>
      </c>
    </row>
    <row r="3300" spans="1:6">
      <c r="A3300" s="4">
        <v>2016</v>
      </c>
      <c r="B3300" s="5" t="s">
        <v>117</v>
      </c>
      <c r="C3300" s="5" t="s">
        <v>121</v>
      </c>
      <c r="D3300" s="5" t="s">
        <v>15</v>
      </c>
      <c r="E3300" s="5">
        <v>139340</v>
      </c>
      <c r="F3300" s="6">
        <v>3195.78</v>
      </c>
    </row>
    <row r="3301" spans="1:6">
      <c r="A3301" s="4">
        <v>2016</v>
      </c>
      <c r="B3301" s="5" t="s">
        <v>117</v>
      </c>
      <c r="C3301" s="5" t="s">
        <v>121</v>
      </c>
      <c r="D3301" s="5" t="s">
        <v>16</v>
      </c>
      <c r="E3301" s="5">
        <v>60</v>
      </c>
      <c r="F3301" s="6">
        <v>3508.77</v>
      </c>
    </row>
    <row r="3302" spans="1:6">
      <c r="A3302" s="4">
        <v>2017</v>
      </c>
      <c r="B3302" s="5" t="s">
        <v>117</v>
      </c>
      <c r="C3302" s="5" t="s">
        <v>121</v>
      </c>
      <c r="D3302" s="5" t="s">
        <v>15</v>
      </c>
      <c r="E3302" s="5">
        <v>139250</v>
      </c>
      <c r="F3302" s="6">
        <v>3093.02</v>
      </c>
    </row>
    <row r="3303" spans="1:6">
      <c r="A3303" s="4">
        <v>2008</v>
      </c>
      <c r="B3303" s="5" t="s">
        <v>117</v>
      </c>
      <c r="C3303" s="5" t="s">
        <v>122</v>
      </c>
      <c r="D3303" s="5" t="s">
        <v>15</v>
      </c>
      <c r="E3303" s="5">
        <v>51200</v>
      </c>
      <c r="F3303" s="6">
        <v>1285.1600000000001</v>
      </c>
    </row>
    <row r="3304" spans="1:6">
      <c r="A3304" s="4">
        <v>2008</v>
      </c>
      <c r="B3304" s="5" t="s">
        <v>117</v>
      </c>
      <c r="C3304" s="5" t="s">
        <v>122</v>
      </c>
      <c r="D3304" s="5" t="s">
        <v>16</v>
      </c>
      <c r="E3304" s="5">
        <v>104100</v>
      </c>
      <c r="F3304" s="6">
        <v>2881.46</v>
      </c>
    </row>
    <row r="3305" spans="1:6">
      <c r="A3305" s="4">
        <v>2008</v>
      </c>
      <c r="B3305" s="5" t="s">
        <v>117</v>
      </c>
      <c r="C3305" s="5" t="s">
        <v>122</v>
      </c>
      <c r="D3305" s="5" t="s">
        <v>17</v>
      </c>
      <c r="E3305" s="5">
        <v>34500</v>
      </c>
      <c r="F3305" s="6">
        <v>585.51</v>
      </c>
    </row>
    <row r="3306" spans="1:6">
      <c r="A3306" s="4">
        <v>2008</v>
      </c>
      <c r="B3306" s="5" t="s">
        <v>117</v>
      </c>
      <c r="C3306" s="5" t="s">
        <v>122</v>
      </c>
      <c r="D3306" s="5" t="s">
        <v>18</v>
      </c>
      <c r="E3306" s="5">
        <v>28000</v>
      </c>
      <c r="F3306" s="6">
        <v>220.36</v>
      </c>
    </row>
    <row r="3307" spans="1:6">
      <c r="A3307" s="4">
        <v>2009</v>
      </c>
      <c r="B3307" s="5" t="s">
        <v>117</v>
      </c>
      <c r="C3307" s="5" t="s">
        <v>122</v>
      </c>
      <c r="D3307" s="5" t="s">
        <v>15</v>
      </c>
      <c r="E3307" s="5">
        <v>48100</v>
      </c>
      <c r="F3307" s="6">
        <v>391.68</v>
      </c>
    </row>
    <row r="3308" spans="1:6">
      <c r="A3308" s="4">
        <v>2009</v>
      </c>
      <c r="B3308" s="5" t="s">
        <v>117</v>
      </c>
      <c r="C3308" s="5" t="s">
        <v>122</v>
      </c>
      <c r="D3308" s="5" t="s">
        <v>16</v>
      </c>
      <c r="E3308" s="5">
        <v>144300</v>
      </c>
      <c r="F3308" s="6">
        <v>2266.39</v>
      </c>
    </row>
    <row r="3309" spans="1:6">
      <c r="A3309" s="4">
        <v>2009</v>
      </c>
      <c r="B3309" s="5" t="s">
        <v>117</v>
      </c>
      <c r="C3309" s="5" t="s">
        <v>122</v>
      </c>
      <c r="D3309" s="5" t="s">
        <v>17</v>
      </c>
      <c r="E3309" s="5">
        <v>39300</v>
      </c>
      <c r="F3309" s="6">
        <v>700.51</v>
      </c>
    </row>
    <row r="3310" spans="1:6">
      <c r="A3310" s="4">
        <v>2009</v>
      </c>
      <c r="B3310" s="5" t="s">
        <v>117</v>
      </c>
      <c r="C3310" s="5" t="s">
        <v>122</v>
      </c>
      <c r="D3310" s="5" t="s">
        <v>18</v>
      </c>
      <c r="E3310" s="5">
        <v>46400</v>
      </c>
      <c r="F3310" s="6">
        <v>253.66</v>
      </c>
    </row>
    <row r="3311" spans="1:6">
      <c r="A3311" s="4">
        <v>2010</v>
      </c>
      <c r="B3311" s="5" t="s">
        <v>117</v>
      </c>
      <c r="C3311" s="5" t="s">
        <v>122</v>
      </c>
      <c r="D3311" s="5" t="s">
        <v>15</v>
      </c>
      <c r="E3311" s="5">
        <v>59100</v>
      </c>
      <c r="F3311" s="6">
        <v>406.6</v>
      </c>
    </row>
    <row r="3312" spans="1:6">
      <c r="A3312" s="4">
        <v>2010</v>
      </c>
      <c r="B3312" s="5" t="s">
        <v>117</v>
      </c>
      <c r="C3312" s="5" t="s">
        <v>122</v>
      </c>
      <c r="D3312" s="5" t="s">
        <v>16</v>
      </c>
      <c r="E3312" s="5">
        <v>169400</v>
      </c>
      <c r="F3312" s="6">
        <v>3235.66</v>
      </c>
    </row>
    <row r="3313" spans="1:6">
      <c r="A3313" s="4">
        <v>2010</v>
      </c>
      <c r="B3313" s="5" t="s">
        <v>117</v>
      </c>
      <c r="C3313" s="5" t="s">
        <v>122</v>
      </c>
      <c r="D3313" s="5" t="s">
        <v>17</v>
      </c>
      <c r="E3313" s="5">
        <v>40600</v>
      </c>
      <c r="F3313" s="6">
        <v>767.24</v>
      </c>
    </row>
    <row r="3314" spans="1:6">
      <c r="A3314" s="4">
        <v>2010</v>
      </c>
      <c r="B3314" s="5" t="s">
        <v>117</v>
      </c>
      <c r="C3314" s="5" t="s">
        <v>122</v>
      </c>
      <c r="D3314" s="5" t="s">
        <v>18</v>
      </c>
      <c r="E3314" s="5">
        <v>50500</v>
      </c>
      <c r="F3314" s="6">
        <v>338.61</v>
      </c>
    </row>
    <row r="3315" spans="1:6">
      <c r="A3315" s="4">
        <v>2011</v>
      </c>
      <c r="B3315" s="5" t="s">
        <v>117</v>
      </c>
      <c r="C3315" s="5" t="s">
        <v>122</v>
      </c>
      <c r="D3315" s="5" t="s">
        <v>15</v>
      </c>
      <c r="E3315" s="5">
        <v>62900</v>
      </c>
      <c r="F3315" s="6">
        <v>1236.8800000000001</v>
      </c>
    </row>
    <row r="3316" spans="1:6">
      <c r="A3316" s="4">
        <v>2011</v>
      </c>
      <c r="B3316" s="5" t="s">
        <v>117</v>
      </c>
      <c r="C3316" s="5" t="s">
        <v>122</v>
      </c>
      <c r="D3316" s="5" t="s">
        <v>16</v>
      </c>
      <c r="E3316" s="5">
        <v>176000</v>
      </c>
      <c r="F3316" s="6">
        <v>3170.28</v>
      </c>
    </row>
    <row r="3317" spans="1:6">
      <c r="A3317" s="4">
        <v>2011</v>
      </c>
      <c r="B3317" s="5" t="s">
        <v>117</v>
      </c>
      <c r="C3317" s="5" t="s">
        <v>122</v>
      </c>
      <c r="D3317" s="5" t="s">
        <v>17</v>
      </c>
      <c r="E3317" s="5">
        <v>37900</v>
      </c>
      <c r="F3317" s="6">
        <v>711.87</v>
      </c>
    </row>
    <row r="3318" spans="1:6">
      <c r="A3318" s="4">
        <v>2011</v>
      </c>
      <c r="B3318" s="5" t="s">
        <v>117</v>
      </c>
      <c r="C3318" s="5" t="s">
        <v>122</v>
      </c>
      <c r="D3318" s="5" t="s">
        <v>18</v>
      </c>
      <c r="E3318" s="5">
        <v>47000</v>
      </c>
      <c r="F3318" s="6">
        <v>348.94</v>
      </c>
    </row>
    <row r="3319" spans="1:6">
      <c r="A3319" s="4">
        <v>2012</v>
      </c>
      <c r="B3319" s="5" t="s">
        <v>117</v>
      </c>
      <c r="C3319" s="5" t="s">
        <v>122</v>
      </c>
      <c r="D3319" s="5" t="s">
        <v>15</v>
      </c>
      <c r="E3319" s="5">
        <v>67900</v>
      </c>
      <c r="F3319" s="6">
        <v>1189.8399999999999</v>
      </c>
    </row>
    <row r="3320" spans="1:6">
      <c r="A3320" s="4">
        <v>2012</v>
      </c>
      <c r="B3320" s="5" t="s">
        <v>117</v>
      </c>
      <c r="C3320" s="5" t="s">
        <v>122</v>
      </c>
      <c r="D3320" s="5" t="s">
        <v>16</v>
      </c>
      <c r="E3320" s="5">
        <v>169060</v>
      </c>
      <c r="F3320" s="6">
        <v>2944.99</v>
      </c>
    </row>
    <row r="3321" spans="1:6">
      <c r="A3321" s="4">
        <v>2012</v>
      </c>
      <c r="B3321" s="5" t="s">
        <v>117</v>
      </c>
      <c r="C3321" s="5" t="s">
        <v>122</v>
      </c>
      <c r="D3321" s="5" t="s">
        <v>17</v>
      </c>
      <c r="E3321" s="5">
        <v>25600</v>
      </c>
      <c r="F3321" s="6">
        <v>687.11</v>
      </c>
    </row>
    <row r="3322" spans="1:6">
      <c r="A3322" s="4">
        <v>2012</v>
      </c>
      <c r="B3322" s="5" t="s">
        <v>117</v>
      </c>
      <c r="C3322" s="5" t="s">
        <v>122</v>
      </c>
      <c r="D3322" s="5" t="s">
        <v>18</v>
      </c>
      <c r="E3322" s="5">
        <v>45700</v>
      </c>
      <c r="F3322" s="6">
        <v>285.56</v>
      </c>
    </row>
    <row r="3323" spans="1:6">
      <c r="A3323" s="4">
        <v>2013</v>
      </c>
      <c r="B3323" s="5" t="s">
        <v>117</v>
      </c>
      <c r="C3323" s="5" t="s">
        <v>122</v>
      </c>
      <c r="D3323" s="5" t="s">
        <v>15</v>
      </c>
      <c r="E3323" s="5">
        <v>72600</v>
      </c>
      <c r="F3323" s="6">
        <v>1285.1199999999999</v>
      </c>
    </row>
    <row r="3324" spans="1:6">
      <c r="A3324" s="4">
        <v>2013</v>
      </c>
      <c r="B3324" s="5" t="s">
        <v>117</v>
      </c>
      <c r="C3324" s="5" t="s">
        <v>122</v>
      </c>
      <c r="D3324" s="5" t="s">
        <v>16</v>
      </c>
      <c r="E3324" s="5">
        <v>146200</v>
      </c>
      <c r="F3324" s="6">
        <v>3850.21</v>
      </c>
    </row>
    <row r="3325" spans="1:6">
      <c r="A3325" s="4">
        <v>2013</v>
      </c>
      <c r="B3325" s="5" t="s">
        <v>117</v>
      </c>
      <c r="C3325" s="5" t="s">
        <v>122</v>
      </c>
      <c r="D3325" s="5" t="s">
        <v>17</v>
      </c>
      <c r="E3325" s="5">
        <v>40000</v>
      </c>
      <c r="F3325" s="6">
        <v>655.5</v>
      </c>
    </row>
    <row r="3326" spans="1:6">
      <c r="A3326" s="4">
        <v>2013</v>
      </c>
      <c r="B3326" s="5" t="s">
        <v>117</v>
      </c>
      <c r="C3326" s="5" t="s">
        <v>122</v>
      </c>
      <c r="D3326" s="5" t="s">
        <v>18</v>
      </c>
      <c r="E3326" s="5">
        <v>46000</v>
      </c>
      <c r="F3326" s="6">
        <v>394.35</v>
      </c>
    </row>
    <row r="3327" spans="1:6">
      <c r="A3327" s="4">
        <v>2014</v>
      </c>
      <c r="B3327" s="5" t="s">
        <v>117</v>
      </c>
      <c r="C3327" s="5" t="s">
        <v>122</v>
      </c>
      <c r="D3327" s="5" t="s">
        <v>15</v>
      </c>
      <c r="E3327" s="5">
        <v>71200</v>
      </c>
      <c r="F3327" s="6">
        <v>1217.7</v>
      </c>
    </row>
    <row r="3328" spans="1:6">
      <c r="A3328" s="4">
        <v>2014</v>
      </c>
      <c r="B3328" s="5" t="s">
        <v>117</v>
      </c>
      <c r="C3328" s="5" t="s">
        <v>122</v>
      </c>
      <c r="D3328" s="5" t="s">
        <v>16</v>
      </c>
      <c r="E3328" s="5">
        <v>120000</v>
      </c>
      <c r="F3328" s="6">
        <v>2690.83</v>
      </c>
    </row>
    <row r="3329" spans="1:6">
      <c r="A3329" s="4">
        <v>2014</v>
      </c>
      <c r="B3329" s="5" t="s">
        <v>117</v>
      </c>
      <c r="C3329" s="5" t="s">
        <v>122</v>
      </c>
      <c r="D3329" s="5" t="s">
        <v>17</v>
      </c>
      <c r="E3329" s="5">
        <v>40900</v>
      </c>
      <c r="F3329" s="6">
        <v>696.82</v>
      </c>
    </row>
    <row r="3330" spans="1:6">
      <c r="A3330" s="4">
        <v>2014</v>
      </c>
      <c r="B3330" s="5" t="s">
        <v>117</v>
      </c>
      <c r="C3330" s="5" t="s">
        <v>122</v>
      </c>
      <c r="D3330" s="5" t="s">
        <v>18</v>
      </c>
      <c r="E3330" s="5">
        <v>46000</v>
      </c>
      <c r="F3330" s="6">
        <v>175</v>
      </c>
    </row>
    <row r="3331" spans="1:6">
      <c r="A3331" s="4">
        <v>2015</v>
      </c>
      <c r="B3331" s="5" t="s">
        <v>117</v>
      </c>
      <c r="C3331" s="5" t="s">
        <v>122</v>
      </c>
      <c r="D3331" s="5" t="s">
        <v>15</v>
      </c>
      <c r="E3331" s="5">
        <v>69600</v>
      </c>
      <c r="F3331" s="6">
        <v>1452.59</v>
      </c>
    </row>
    <row r="3332" spans="1:6">
      <c r="A3332" s="4">
        <v>2015</v>
      </c>
      <c r="B3332" s="5" t="s">
        <v>117</v>
      </c>
      <c r="C3332" s="5" t="s">
        <v>122</v>
      </c>
      <c r="D3332" s="5" t="s">
        <v>16</v>
      </c>
      <c r="E3332" s="5">
        <v>144700</v>
      </c>
      <c r="F3332" s="6">
        <v>2403.59</v>
      </c>
    </row>
    <row r="3333" spans="1:6">
      <c r="A3333" s="4">
        <v>2015</v>
      </c>
      <c r="B3333" s="5" t="s">
        <v>117</v>
      </c>
      <c r="C3333" s="5" t="s">
        <v>122</v>
      </c>
      <c r="D3333" s="5" t="s">
        <v>17</v>
      </c>
      <c r="E3333" s="5">
        <v>39900</v>
      </c>
      <c r="F3333" s="6">
        <v>667.42</v>
      </c>
    </row>
    <row r="3334" spans="1:6">
      <c r="A3334" s="4">
        <v>2015</v>
      </c>
      <c r="B3334" s="5" t="s">
        <v>117</v>
      </c>
      <c r="C3334" s="5" t="s">
        <v>122</v>
      </c>
      <c r="D3334" s="5" t="s">
        <v>18</v>
      </c>
      <c r="E3334" s="5">
        <v>43300</v>
      </c>
      <c r="F3334" s="6">
        <v>111.78</v>
      </c>
    </row>
    <row r="3335" spans="1:6">
      <c r="A3335" s="4">
        <v>2016</v>
      </c>
      <c r="B3335" s="5" t="s">
        <v>117</v>
      </c>
      <c r="C3335" s="5" t="s">
        <v>122</v>
      </c>
      <c r="D3335" s="5" t="s">
        <v>15</v>
      </c>
      <c r="E3335" s="5">
        <v>71900</v>
      </c>
      <c r="F3335" s="6">
        <v>2027.82</v>
      </c>
    </row>
    <row r="3336" spans="1:6">
      <c r="A3336" s="4">
        <v>2016</v>
      </c>
      <c r="B3336" s="5" t="s">
        <v>117</v>
      </c>
      <c r="C3336" s="5" t="s">
        <v>122</v>
      </c>
      <c r="D3336" s="5" t="s">
        <v>16</v>
      </c>
      <c r="E3336" s="5">
        <v>152000</v>
      </c>
      <c r="F3336" s="6">
        <v>4607.8900000000003</v>
      </c>
    </row>
    <row r="3337" spans="1:6">
      <c r="A3337" s="4">
        <v>2016</v>
      </c>
      <c r="B3337" s="5" t="s">
        <v>117</v>
      </c>
      <c r="C3337" s="5" t="s">
        <v>122</v>
      </c>
      <c r="D3337" s="5" t="s">
        <v>17</v>
      </c>
      <c r="E3337" s="5">
        <v>59600</v>
      </c>
      <c r="F3337" s="6">
        <v>713.09</v>
      </c>
    </row>
    <row r="3338" spans="1:6">
      <c r="A3338" s="4">
        <v>2016</v>
      </c>
      <c r="B3338" s="5" t="s">
        <v>117</v>
      </c>
      <c r="C3338" s="5" t="s">
        <v>122</v>
      </c>
      <c r="D3338" s="5" t="s">
        <v>18</v>
      </c>
      <c r="E3338" s="5">
        <v>46700</v>
      </c>
      <c r="F3338" s="6">
        <v>610.91999999999996</v>
      </c>
    </row>
    <row r="3339" spans="1:6">
      <c r="A3339" s="4">
        <v>2017</v>
      </c>
      <c r="B3339" s="5" t="s">
        <v>117</v>
      </c>
      <c r="C3339" s="5" t="s">
        <v>122</v>
      </c>
      <c r="D3339" s="5" t="s">
        <v>15</v>
      </c>
      <c r="E3339" s="5">
        <v>72500</v>
      </c>
      <c r="F3339" s="6">
        <v>2118.62</v>
      </c>
    </row>
    <row r="3340" spans="1:6">
      <c r="A3340" s="4">
        <v>2017</v>
      </c>
      <c r="B3340" s="5" t="s">
        <v>117</v>
      </c>
      <c r="C3340" s="5" t="s">
        <v>122</v>
      </c>
      <c r="D3340" s="5" t="s">
        <v>16</v>
      </c>
      <c r="E3340" s="5">
        <v>163580</v>
      </c>
      <c r="F3340" s="6">
        <v>4707.67</v>
      </c>
    </row>
    <row r="3341" spans="1:6">
      <c r="A3341" s="4">
        <v>2017</v>
      </c>
      <c r="B3341" s="5" t="s">
        <v>117</v>
      </c>
      <c r="C3341" s="5" t="s">
        <v>122</v>
      </c>
      <c r="D3341" s="5" t="s">
        <v>17</v>
      </c>
      <c r="E3341" s="5">
        <v>72500</v>
      </c>
      <c r="F3341" s="6">
        <v>851.03</v>
      </c>
    </row>
    <row r="3342" spans="1:6">
      <c r="A3342" s="4">
        <v>2017</v>
      </c>
      <c r="B3342" s="5" t="s">
        <v>117</v>
      </c>
      <c r="C3342" s="5" t="s">
        <v>122</v>
      </c>
      <c r="D3342" s="5" t="s">
        <v>18</v>
      </c>
      <c r="E3342" s="5">
        <v>65400</v>
      </c>
      <c r="F3342" s="6">
        <v>396.61</v>
      </c>
    </row>
    <row r="3343" spans="1:6">
      <c r="A3343" s="4">
        <v>2008</v>
      </c>
      <c r="B3343" s="5" t="s">
        <v>117</v>
      </c>
      <c r="C3343" s="5" t="s">
        <v>123</v>
      </c>
      <c r="D3343" s="5" t="s">
        <v>15</v>
      </c>
      <c r="E3343" s="5">
        <v>25800</v>
      </c>
      <c r="F3343" s="6">
        <v>965.12</v>
      </c>
    </row>
    <row r="3344" spans="1:6">
      <c r="A3344" s="4">
        <v>2008</v>
      </c>
      <c r="B3344" s="5" t="s">
        <v>117</v>
      </c>
      <c r="C3344" s="5" t="s">
        <v>123</v>
      </c>
      <c r="D3344" s="5" t="s">
        <v>16</v>
      </c>
      <c r="E3344" s="5">
        <v>60200</v>
      </c>
      <c r="F3344" s="6">
        <v>1672.92</v>
      </c>
    </row>
    <row r="3345" spans="1:6">
      <c r="A3345" s="4">
        <v>2008</v>
      </c>
      <c r="B3345" s="5" t="s">
        <v>117</v>
      </c>
      <c r="C3345" s="5" t="s">
        <v>123</v>
      </c>
      <c r="D3345" s="5" t="s">
        <v>17</v>
      </c>
      <c r="E3345" s="5">
        <v>31200</v>
      </c>
      <c r="F3345" s="6">
        <v>842.95</v>
      </c>
    </row>
    <row r="3346" spans="1:6">
      <c r="A3346" s="4">
        <v>2008</v>
      </c>
      <c r="B3346" s="5" t="s">
        <v>117</v>
      </c>
      <c r="C3346" s="5" t="s">
        <v>123</v>
      </c>
      <c r="D3346" s="5" t="s">
        <v>18</v>
      </c>
      <c r="E3346" s="5">
        <v>167600</v>
      </c>
      <c r="F3346" s="6">
        <v>183.29</v>
      </c>
    </row>
    <row r="3347" spans="1:6">
      <c r="A3347" s="4">
        <v>2009</v>
      </c>
      <c r="B3347" s="5" t="s">
        <v>117</v>
      </c>
      <c r="C3347" s="5" t="s">
        <v>123</v>
      </c>
      <c r="D3347" s="5" t="s">
        <v>15</v>
      </c>
      <c r="E3347" s="5">
        <v>23600</v>
      </c>
      <c r="F3347" s="6">
        <v>645.76</v>
      </c>
    </row>
    <row r="3348" spans="1:6">
      <c r="A3348" s="4">
        <v>2009</v>
      </c>
      <c r="B3348" s="5" t="s">
        <v>117</v>
      </c>
      <c r="C3348" s="5" t="s">
        <v>123</v>
      </c>
      <c r="D3348" s="5" t="s">
        <v>16</v>
      </c>
      <c r="E3348" s="5">
        <v>69500</v>
      </c>
      <c r="F3348" s="6">
        <v>2255.83</v>
      </c>
    </row>
    <row r="3349" spans="1:6">
      <c r="A3349" s="4">
        <v>2009</v>
      </c>
      <c r="B3349" s="5" t="s">
        <v>117</v>
      </c>
      <c r="C3349" s="5" t="s">
        <v>123</v>
      </c>
      <c r="D3349" s="5" t="s">
        <v>17</v>
      </c>
      <c r="E3349" s="5">
        <v>44900</v>
      </c>
      <c r="F3349" s="6">
        <v>1004.45</v>
      </c>
    </row>
    <row r="3350" spans="1:6">
      <c r="A3350" s="4">
        <v>2009</v>
      </c>
      <c r="B3350" s="5" t="s">
        <v>117</v>
      </c>
      <c r="C3350" s="5" t="s">
        <v>123</v>
      </c>
      <c r="D3350" s="5" t="s">
        <v>18</v>
      </c>
      <c r="E3350" s="5">
        <v>183800</v>
      </c>
      <c r="F3350" s="6">
        <v>282.32</v>
      </c>
    </row>
    <row r="3351" spans="1:6">
      <c r="A3351" s="4">
        <v>2010</v>
      </c>
      <c r="B3351" s="5" t="s">
        <v>117</v>
      </c>
      <c r="C3351" s="5" t="s">
        <v>123</v>
      </c>
      <c r="D3351" s="5" t="s">
        <v>15</v>
      </c>
      <c r="E3351" s="5">
        <v>28400</v>
      </c>
      <c r="F3351" s="6">
        <v>1104.93</v>
      </c>
    </row>
    <row r="3352" spans="1:6">
      <c r="A3352" s="4">
        <v>2010</v>
      </c>
      <c r="B3352" s="5" t="s">
        <v>117</v>
      </c>
      <c r="C3352" s="5" t="s">
        <v>123</v>
      </c>
      <c r="D3352" s="5" t="s">
        <v>16</v>
      </c>
      <c r="E3352" s="5">
        <v>79400</v>
      </c>
      <c r="F3352" s="6">
        <v>3032.75</v>
      </c>
    </row>
    <row r="3353" spans="1:6">
      <c r="A3353" s="4">
        <v>2010</v>
      </c>
      <c r="B3353" s="5" t="s">
        <v>117</v>
      </c>
      <c r="C3353" s="5" t="s">
        <v>123</v>
      </c>
      <c r="D3353" s="5" t="s">
        <v>17</v>
      </c>
      <c r="E3353" s="5">
        <v>49700</v>
      </c>
      <c r="F3353" s="6">
        <v>1011.07</v>
      </c>
    </row>
    <row r="3354" spans="1:6">
      <c r="A3354" s="4">
        <v>2010</v>
      </c>
      <c r="B3354" s="5" t="s">
        <v>117</v>
      </c>
      <c r="C3354" s="5" t="s">
        <v>123</v>
      </c>
      <c r="D3354" s="5" t="s">
        <v>18</v>
      </c>
      <c r="E3354" s="5">
        <v>189100</v>
      </c>
      <c r="F3354" s="6">
        <v>406.82</v>
      </c>
    </row>
    <row r="3355" spans="1:6">
      <c r="A3355" s="4">
        <v>2011</v>
      </c>
      <c r="B3355" s="5" t="s">
        <v>117</v>
      </c>
      <c r="C3355" s="5" t="s">
        <v>123</v>
      </c>
      <c r="D3355" s="5" t="s">
        <v>15</v>
      </c>
      <c r="E3355" s="5">
        <v>27300</v>
      </c>
      <c r="F3355" s="6">
        <v>1355.31</v>
      </c>
    </row>
    <row r="3356" spans="1:6">
      <c r="A3356" s="4">
        <v>2011</v>
      </c>
      <c r="B3356" s="5" t="s">
        <v>117</v>
      </c>
      <c r="C3356" s="5" t="s">
        <v>123</v>
      </c>
      <c r="D3356" s="5" t="s">
        <v>16</v>
      </c>
      <c r="E3356" s="5">
        <v>89100</v>
      </c>
      <c r="F3356" s="6">
        <v>2604.4899999999998</v>
      </c>
    </row>
    <row r="3357" spans="1:6">
      <c r="A3357" s="4">
        <v>2011</v>
      </c>
      <c r="B3357" s="5" t="s">
        <v>117</v>
      </c>
      <c r="C3357" s="5" t="s">
        <v>123</v>
      </c>
      <c r="D3357" s="5" t="s">
        <v>17</v>
      </c>
      <c r="E3357" s="5">
        <v>40600</v>
      </c>
      <c r="F3357" s="6">
        <v>962.81</v>
      </c>
    </row>
    <row r="3358" spans="1:6">
      <c r="A3358" s="4">
        <v>2011</v>
      </c>
      <c r="B3358" s="5" t="s">
        <v>117</v>
      </c>
      <c r="C3358" s="5" t="s">
        <v>123</v>
      </c>
      <c r="D3358" s="5" t="s">
        <v>18</v>
      </c>
      <c r="E3358" s="5">
        <v>213400</v>
      </c>
      <c r="F3358" s="6">
        <v>279.99</v>
      </c>
    </row>
    <row r="3359" spans="1:6">
      <c r="A3359" s="4">
        <v>2012</v>
      </c>
      <c r="B3359" s="5" t="s">
        <v>117</v>
      </c>
      <c r="C3359" s="5" t="s">
        <v>123</v>
      </c>
      <c r="D3359" s="5" t="s">
        <v>15</v>
      </c>
      <c r="E3359" s="5">
        <v>27200</v>
      </c>
      <c r="F3359" s="6">
        <v>1314.71</v>
      </c>
    </row>
    <row r="3360" spans="1:6">
      <c r="A3360" s="4">
        <v>2012</v>
      </c>
      <c r="B3360" s="5" t="s">
        <v>117</v>
      </c>
      <c r="C3360" s="5" t="s">
        <v>123</v>
      </c>
      <c r="D3360" s="5" t="s">
        <v>16</v>
      </c>
      <c r="E3360" s="5">
        <v>98710</v>
      </c>
      <c r="F3360" s="6">
        <v>2607.54</v>
      </c>
    </row>
    <row r="3361" spans="1:6">
      <c r="A3361" s="4">
        <v>2012</v>
      </c>
      <c r="B3361" s="5" t="s">
        <v>117</v>
      </c>
      <c r="C3361" s="5" t="s">
        <v>123</v>
      </c>
      <c r="D3361" s="5" t="s">
        <v>17</v>
      </c>
      <c r="E3361" s="5">
        <v>56300</v>
      </c>
      <c r="F3361" s="6">
        <v>852.58</v>
      </c>
    </row>
    <row r="3362" spans="1:6">
      <c r="A3362" s="4">
        <v>2012</v>
      </c>
      <c r="B3362" s="5" t="s">
        <v>117</v>
      </c>
      <c r="C3362" s="5" t="s">
        <v>123</v>
      </c>
      <c r="D3362" s="5" t="s">
        <v>18</v>
      </c>
      <c r="E3362" s="5">
        <v>239700</v>
      </c>
      <c r="F3362" s="6">
        <v>252.94</v>
      </c>
    </row>
    <row r="3363" spans="1:6">
      <c r="A3363" s="4">
        <v>2013</v>
      </c>
      <c r="B3363" s="5" t="s">
        <v>117</v>
      </c>
      <c r="C3363" s="5" t="s">
        <v>123</v>
      </c>
      <c r="D3363" s="5" t="s">
        <v>15</v>
      </c>
      <c r="E3363" s="5">
        <v>30200</v>
      </c>
      <c r="F3363" s="6">
        <v>993.38</v>
      </c>
    </row>
    <row r="3364" spans="1:6">
      <c r="A3364" s="4">
        <v>2013</v>
      </c>
      <c r="B3364" s="5" t="s">
        <v>117</v>
      </c>
      <c r="C3364" s="5" t="s">
        <v>123</v>
      </c>
      <c r="D3364" s="5" t="s">
        <v>16</v>
      </c>
      <c r="E3364" s="5">
        <v>117100</v>
      </c>
      <c r="F3364" s="6">
        <v>2778.82</v>
      </c>
    </row>
    <row r="3365" spans="1:6">
      <c r="A3365" s="4">
        <v>2013</v>
      </c>
      <c r="B3365" s="5" t="s">
        <v>117</v>
      </c>
      <c r="C3365" s="5" t="s">
        <v>123</v>
      </c>
      <c r="D3365" s="5" t="s">
        <v>17</v>
      </c>
      <c r="E3365" s="5">
        <v>66600</v>
      </c>
      <c r="F3365" s="6">
        <v>1112.01</v>
      </c>
    </row>
    <row r="3366" spans="1:6">
      <c r="A3366" s="4">
        <v>2013</v>
      </c>
      <c r="B3366" s="5" t="s">
        <v>117</v>
      </c>
      <c r="C3366" s="5" t="s">
        <v>123</v>
      </c>
      <c r="D3366" s="5" t="s">
        <v>18</v>
      </c>
      <c r="E3366" s="5">
        <v>275400</v>
      </c>
      <c r="F3366" s="6">
        <v>380.72</v>
      </c>
    </row>
    <row r="3367" spans="1:6">
      <c r="A3367" s="4">
        <v>2014</v>
      </c>
      <c r="B3367" s="5" t="s">
        <v>117</v>
      </c>
      <c r="C3367" s="5" t="s">
        <v>123</v>
      </c>
      <c r="D3367" s="5" t="s">
        <v>15</v>
      </c>
      <c r="E3367" s="5">
        <v>18300</v>
      </c>
      <c r="F3367" s="6">
        <v>491.8</v>
      </c>
    </row>
    <row r="3368" spans="1:6">
      <c r="A3368" s="4">
        <v>2014</v>
      </c>
      <c r="B3368" s="5" t="s">
        <v>117</v>
      </c>
      <c r="C3368" s="5" t="s">
        <v>123</v>
      </c>
      <c r="D3368" s="5" t="s">
        <v>16</v>
      </c>
      <c r="E3368" s="5">
        <v>134400</v>
      </c>
      <c r="F3368" s="6">
        <v>2039.43</v>
      </c>
    </row>
    <row r="3369" spans="1:6">
      <c r="A3369" s="4">
        <v>2014</v>
      </c>
      <c r="B3369" s="5" t="s">
        <v>117</v>
      </c>
      <c r="C3369" s="5" t="s">
        <v>123</v>
      </c>
      <c r="D3369" s="5" t="s">
        <v>17</v>
      </c>
      <c r="E3369" s="5">
        <v>41200</v>
      </c>
      <c r="F3369" s="6">
        <v>757.28</v>
      </c>
    </row>
    <row r="3370" spans="1:6">
      <c r="A3370" s="4">
        <v>2014</v>
      </c>
      <c r="B3370" s="5" t="s">
        <v>117</v>
      </c>
      <c r="C3370" s="5" t="s">
        <v>123</v>
      </c>
      <c r="D3370" s="5" t="s">
        <v>18</v>
      </c>
      <c r="E3370" s="5">
        <v>328500</v>
      </c>
      <c r="F3370" s="6">
        <v>196.96</v>
      </c>
    </row>
    <row r="3371" spans="1:6">
      <c r="A3371" s="4">
        <v>2015</v>
      </c>
      <c r="B3371" s="5" t="s">
        <v>117</v>
      </c>
      <c r="C3371" s="5" t="s">
        <v>123</v>
      </c>
      <c r="D3371" s="5" t="s">
        <v>15</v>
      </c>
      <c r="E3371" s="5">
        <v>21200</v>
      </c>
      <c r="F3371" s="6">
        <v>943.4</v>
      </c>
    </row>
    <row r="3372" spans="1:6">
      <c r="A3372" s="4">
        <v>2015</v>
      </c>
      <c r="B3372" s="5" t="s">
        <v>117</v>
      </c>
      <c r="C3372" s="5" t="s">
        <v>123</v>
      </c>
      <c r="D3372" s="5" t="s">
        <v>16</v>
      </c>
      <c r="E3372" s="5">
        <v>149200</v>
      </c>
      <c r="F3372" s="6">
        <v>1712.47</v>
      </c>
    </row>
    <row r="3373" spans="1:6">
      <c r="A3373" s="4">
        <v>2015</v>
      </c>
      <c r="B3373" s="5" t="s">
        <v>117</v>
      </c>
      <c r="C3373" s="5" t="s">
        <v>123</v>
      </c>
      <c r="D3373" s="5" t="s">
        <v>17</v>
      </c>
      <c r="E3373" s="5">
        <v>46400</v>
      </c>
      <c r="F3373" s="6">
        <v>834.91</v>
      </c>
    </row>
    <row r="3374" spans="1:6">
      <c r="A3374" s="4">
        <v>2015</v>
      </c>
      <c r="B3374" s="5" t="s">
        <v>117</v>
      </c>
      <c r="C3374" s="5" t="s">
        <v>123</v>
      </c>
      <c r="D3374" s="5" t="s">
        <v>18</v>
      </c>
      <c r="E3374" s="5">
        <v>344700</v>
      </c>
      <c r="F3374" s="6">
        <v>179.23</v>
      </c>
    </row>
    <row r="3375" spans="1:6">
      <c r="A3375" s="4">
        <v>2016</v>
      </c>
      <c r="B3375" s="5" t="s">
        <v>117</v>
      </c>
      <c r="C3375" s="5" t="s">
        <v>123</v>
      </c>
      <c r="D3375" s="5" t="s">
        <v>15</v>
      </c>
      <c r="E3375" s="5">
        <v>31700</v>
      </c>
      <c r="F3375" s="6">
        <v>1258.68</v>
      </c>
    </row>
    <row r="3376" spans="1:6">
      <c r="A3376" s="4">
        <v>2016</v>
      </c>
      <c r="B3376" s="5" t="s">
        <v>117</v>
      </c>
      <c r="C3376" s="5" t="s">
        <v>123</v>
      </c>
      <c r="D3376" s="5" t="s">
        <v>16</v>
      </c>
      <c r="E3376" s="5">
        <v>114900</v>
      </c>
      <c r="F3376" s="6">
        <v>2656.22</v>
      </c>
    </row>
    <row r="3377" spans="1:6">
      <c r="A3377" s="4">
        <v>2016</v>
      </c>
      <c r="B3377" s="5" t="s">
        <v>117</v>
      </c>
      <c r="C3377" s="5" t="s">
        <v>123</v>
      </c>
      <c r="D3377" s="5" t="s">
        <v>17</v>
      </c>
      <c r="E3377" s="5">
        <v>54300</v>
      </c>
      <c r="F3377" s="6">
        <v>2163.9</v>
      </c>
    </row>
    <row r="3378" spans="1:6">
      <c r="A3378" s="4">
        <v>2016</v>
      </c>
      <c r="B3378" s="5" t="s">
        <v>117</v>
      </c>
      <c r="C3378" s="5" t="s">
        <v>123</v>
      </c>
      <c r="D3378" s="5" t="s">
        <v>18</v>
      </c>
      <c r="E3378" s="5">
        <v>281600</v>
      </c>
      <c r="F3378" s="6">
        <v>318.13</v>
      </c>
    </row>
    <row r="3379" spans="1:6">
      <c r="A3379" s="4">
        <v>2017</v>
      </c>
      <c r="B3379" s="5" t="s">
        <v>117</v>
      </c>
      <c r="C3379" s="5" t="s">
        <v>123</v>
      </c>
      <c r="D3379" s="5" t="s">
        <v>15</v>
      </c>
      <c r="E3379" s="5">
        <v>33600</v>
      </c>
      <c r="F3379" s="6">
        <v>1315.48</v>
      </c>
    </row>
    <row r="3380" spans="1:6">
      <c r="A3380" s="4">
        <v>2017</v>
      </c>
      <c r="B3380" s="5" t="s">
        <v>117</v>
      </c>
      <c r="C3380" s="5" t="s">
        <v>123</v>
      </c>
      <c r="D3380" s="5" t="s">
        <v>16</v>
      </c>
      <c r="E3380" s="5">
        <v>123930</v>
      </c>
      <c r="F3380" s="6">
        <v>3101.78</v>
      </c>
    </row>
    <row r="3381" spans="1:6">
      <c r="A3381" s="4">
        <v>2017</v>
      </c>
      <c r="B3381" s="5" t="s">
        <v>117</v>
      </c>
      <c r="C3381" s="5" t="s">
        <v>123</v>
      </c>
      <c r="D3381" s="5" t="s">
        <v>17</v>
      </c>
      <c r="E3381" s="5">
        <v>96200</v>
      </c>
      <c r="F3381" s="6">
        <v>1889.81</v>
      </c>
    </row>
    <row r="3382" spans="1:6">
      <c r="A3382" s="4">
        <v>2017</v>
      </c>
      <c r="B3382" s="5" t="s">
        <v>117</v>
      </c>
      <c r="C3382" s="5" t="s">
        <v>123</v>
      </c>
      <c r="D3382" s="5" t="s">
        <v>18</v>
      </c>
      <c r="E3382" s="5">
        <v>297000</v>
      </c>
      <c r="F3382" s="6">
        <v>346.42</v>
      </c>
    </row>
    <row r="3383" spans="1:6">
      <c r="A3383" s="4">
        <v>2008</v>
      </c>
      <c r="B3383" s="5" t="s">
        <v>117</v>
      </c>
      <c r="C3383" s="5" t="s">
        <v>124</v>
      </c>
      <c r="D3383" s="5" t="s">
        <v>16</v>
      </c>
      <c r="E3383" s="5">
        <v>74700</v>
      </c>
      <c r="F3383" s="6">
        <v>2554.2199999999998</v>
      </c>
    </row>
    <row r="3384" spans="1:6">
      <c r="A3384" s="4">
        <v>2008</v>
      </c>
      <c r="B3384" s="5" t="s">
        <v>117</v>
      </c>
      <c r="C3384" s="5" t="s">
        <v>124</v>
      </c>
      <c r="D3384" s="5" t="s">
        <v>17</v>
      </c>
      <c r="E3384" s="5">
        <v>27700</v>
      </c>
      <c r="F3384" s="6">
        <v>989.17</v>
      </c>
    </row>
    <row r="3385" spans="1:6">
      <c r="A3385" s="4">
        <v>2008</v>
      </c>
      <c r="B3385" s="5" t="s">
        <v>117</v>
      </c>
      <c r="C3385" s="5" t="s">
        <v>124</v>
      </c>
      <c r="D3385" s="5" t="s">
        <v>18</v>
      </c>
      <c r="E3385" s="5">
        <v>434600</v>
      </c>
      <c r="F3385" s="6">
        <v>305.14999999999998</v>
      </c>
    </row>
    <row r="3386" spans="1:6">
      <c r="A3386" s="4">
        <v>2009</v>
      </c>
      <c r="B3386" s="5" t="s">
        <v>117</v>
      </c>
      <c r="C3386" s="5" t="s">
        <v>124</v>
      </c>
      <c r="D3386" s="5" t="s">
        <v>15</v>
      </c>
      <c r="E3386" s="5">
        <v>200</v>
      </c>
      <c r="F3386" s="6">
        <v>450</v>
      </c>
    </row>
    <row r="3387" spans="1:6">
      <c r="A3387" s="4">
        <v>2009</v>
      </c>
      <c r="B3387" s="5" t="s">
        <v>117</v>
      </c>
      <c r="C3387" s="5" t="s">
        <v>124</v>
      </c>
      <c r="D3387" s="5" t="s">
        <v>16</v>
      </c>
      <c r="E3387" s="5">
        <v>87000</v>
      </c>
      <c r="F3387" s="6">
        <v>2273.4499999999998</v>
      </c>
    </row>
    <row r="3388" spans="1:6">
      <c r="A3388" s="4">
        <v>2009</v>
      </c>
      <c r="B3388" s="5" t="s">
        <v>117</v>
      </c>
      <c r="C3388" s="5" t="s">
        <v>124</v>
      </c>
      <c r="D3388" s="5" t="s">
        <v>17</v>
      </c>
      <c r="E3388" s="5">
        <v>57300</v>
      </c>
      <c r="F3388" s="6">
        <v>1144.68</v>
      </c>
    </row>
    <row r="3389" spans="1:6">
      <c r="A3389" s="4">
        <v>2009</v>
      </c>
      <c r="B3389" s="5" t="s">
        <v>117</v>
      </c>
      <c r="C3389" s="5" t="s">
        <v>124</v>
      </c>
      <c r="D3389" s="5" t="s">
        <v>18</v>
      </c>
      <c r="E3389" s="5">
        <v>413600</v>
      </c>
      <c r="F3389" s="6">
        <v>281.58</v>
      </c>
    </row>
    <row r="3390" spans="1:6">
      <c r="A3390" s="4">
        <v>2010</v>
      </c>
      <c r="B3390" s="5" t="s">
        <v>117</v>
      </c>
      <c r="C3390" s="5" t="s">
        <v>124</v>
      </c>
      <c r="D3390" s="5" t="s">
        <v>16</v>
      </c>
      <c r="E3390" s="5">
        <v>88500</v>
      </c>
      <c r="F3390" s="6">
        <v>3234.46</v>
      </c>
    </row>
    <row r="3391" spans="1:6">
      <c r="A3391" s="4">
        <v>2010</v>
      </c>
      <c r="B3391" s="5" t="s">
        <v>117</v>
      </c>
      <c r="C3391" s="5" t="s">
        <v>124</v>
      </c>
      <c r="D3391" s="5" t="s">
        <v>17</v>
      </c>
      <c r="E3391" s="5">
        <v>70600</v>
      </c>
      <c r="F3391" s="6">
        <v>1164.1600000000001</v>
      </c>
    </row>
    <row r="3392" spans="1:6">
      <c r="A3392" s="4">
        <v>2010</v>
      </c>
      <c r="B3392" s="5" t="s">
        <v>117</v>
      </c>
      <c r="C3392" s="5" t="s">
        <v>124</v>
      </c>
      <c r="D3392" s="5" t="s">
        <v>18</v>
      </c>
      <c r="E3392" s="5">
        <v>509700</v>
      </c>
      <c r="F3392" s="6">
        <v>365.9</v>
      </c>
    </row>
    <row r="3393" spans="1:6">
      <c r="A3393" s="4">
        <v>2011</v>
      </c>
      <c r="B3393" s="5" t="s">
        <v>117</v>
      </c>
      <c r="C3393" s="5" t="s">
        <v>124</v>
      </c>
      <c r="D3393" s="5" t="s">
        <v>15</v>
      </c>
      <c r="E3393" s="5">
        <v>200</v>
      </c>
      <c r="F3393" s="6">
        <v>1500</v>
      </c>
    </row>
    <row r="3394" spans="1:6">
      <c r="A3394" s="4">
        <v>2011</v>
      </c>
      <c r="B3394" s="5" t="s">
        <v>117</v>
      </c>
      <c r="C3394" s="5" t="s">
        <v>124</v>
      </c>
      <c r="D3394" s="5" t="s">
        <v>16</v>
      </c>
      <c r="E3394" s="5">
        <v>79200</v>
      </c>
      <c r="F3394" s="6">
        <v>3444.95</v>
      </c>
    </row>
    <row r="3395" spans="1:6">
      <c r="A3395" s="4">
        <v>2011</v>
      </c>
      <c r="B3395" s="5" t="s">
        <v>117</v>
      </c>
      <c r="C3395" s="5" t="s">
        <v>124</v>
      </c>
      <c r="D3395" s="5" t="s">
        <v>17</v>
      </c>
      <c r="E3395" s="5">
        <v>36200</v>
      </c>
      <c r="F3395" s="6">
        <v>1302.21</v>
      </c>
    </row>
    <row r="3396" spans="1:6">
      <c r="A3396" s="4">
        <v>2011</v>
      </c>
      <c r="B3396" s="5" t="s">
        <v>117</v>
      </c>
      <c r="C3396" s="5" t="s">
        <v>124</v>
      </c>
      <c r="D3396" s="5" t="s">
        <v>18</v>
      </c>
      <c r="E3396" s="5">
        <v>548600</v>
      </c>
      <c r="F3396" s="6">
        <v>322.39999999999998</v>
      </c>
    </row>
    <row r="3397" spans="1:6">
      <c r="A3397" s="4">
        <v>2012</v>
      </c>
      <c r="B3397" s="5" t="s">
        <v>117</v>
      </c>
      <c r="C3397" s="5" t="s">
        <v>124</v>
      </c>
      <c r="D3397" s="5" t="s">
        <v>16</v>
      </c>
      <c r="E3397" s="5">
        <v>82200</v>
      </c>
      <c r="F3397" s="6">
        <v>2679.44</v>
      </c>
    </row>
    <row r="3398" spans="1:6">
      <c r="A3398" s="4">
        <v>2012</v>
      </c>
      <c r="B3398" s="5" t="s">
        <v>117</v>
      </c>
      <c r="C3398" s="5" t="s">
        <v>124</v>
      </c>
      <c r="D3398" s="5" t="s">
        <v>17</v>
      </c>
      <c r="E3398" s="5">
        <v>34400</v>
      </c>
      <c r="F3398" s="6">
        <v>725</v>
      </c>
    </row>
    <row r="3399" spans="1:6">
      <c r="A3399" s="4">
        <v>2012</v>
      </c>
      <c r="B3399" s="5" t="s">
        <v>117</v>
      </c>
      <c r="C3399" s="5" t="s">
        <v>124</v>
      </c>
      <c r="D3399" s="5" t="s">
        <v>18</v>
      </c>
      <c r="E3399" s="5">
        <v>558800</v>
      </c>
      <c r="F3399" s="6">
        <v>259.58999999999997</v>
      </c>
    </row>
    <row r="3400" spans="1:6">
      <c r="A3400" s="4">
        <v>2013</v>
      </c>
      <c r="B3400" s="5" t="s">
        <v>117</v>
      </c>
      <c r="C3400" s="5" t="s">
        <v>124</v>
      </c>
      <c r="D3400" s="5" t="s">
        <v>16</v>
      </c>
      <c r="E3400" s="5">
        <v>87500</v>
      </c>
      <c r="F3400" s="6">
        <v>3481.14</v>
      </c>
    </row>
    <row r="3401" spans="1:6">
      <c r="A3401" s="4">
        <v>2013</v>
      </c>
      <c r="B3401" s="5" t="s">
        <v>117</v>
      </c>
      <c r="C3401" s="5" t="s">
        <v>124</v>
      </c>
      <c r="D3401" s="5" t="s">
        <v>17</v>
      </c>
      <c r="E3401" s="5">
        <v>34400</v>
      </c>
      <c r="F3401" s="6">
        <v>1156.98</v>
      </c>
    </row>
    <row r="3402" spans="1:6">
      <c r="A3402" s="4">
        <v>2013</v>
      </c>
      <c r="B3402" s="5" t="s">
        <v>117</v>
      </c>
      <c r="C3402" s="5" t="s">
        <v>124</v>
      </c>
      <c r="D3402" s="5" t="s">
        <v>18</v>
      </c>
      <c r="E3402" s="5">
        <v>558800</v>
      </c>
      <c r="F3402" s="6">
        <v>484.47</v>
      </c>
    </row>
    <row r="3403" spans="1:6">
      <c r="A3403" s="4">
        <v>2014</v>
      </c>
      <c r="B3403" s="5" t="s">
        <v>117</v>
      </c>
      <c r="C3403" s="5" t="s">
        <v>124</v>
      </c>
      <c r="D3403" s="5" t="s">
        <v>16</v>
      </c>
      <c r="E3403" s="5">
        <v>154100</v>
      </c>
      <c r="F3403" s="6">
        <v>2899.42</v>
      </c>
    </row>
    <row r="3404" spans="1:6">
      <c r="A3404" s="4">
        <v>2014</v>
      </c>
      <c r="B3404" s="5" t="s">
        <v>117</v>
      </c>
      <c r="C3404" s="5" t="s">
        <v>124</v>
      </c>
      <c r="D3404" s="5" t="s">
        <v>17</v>
      </c>
      <c r="E3404" s="5">
        <v>51600</v>
      </c>
      <c r="F3404" s="6">
        <v>1054.26</v>
      </c>
    </row>
    <row r="3405" spans="1:6">
      <c r="A3405" s="4">
        <v>2014</v>
      </c>
      <c r="B3405" s="5" t="s">
        <v>117</v>
      </c>
      <c r="C3405" s="5" t="s">
        <v>124</v>
      </c>
      <c r="D3405" s="5" t="s">
        <v>18</v>
      </c>
      <c r="E3405" s="5">
        <v>471100</v>
      </c>
      <c r="F3405" s="6">
        <v>293.48</v>
      </c>
    </row>
    <row r="3406" spans="1:6">
      <c r="A3406" s="4">
        <v>2015</v>
      </c>
      <c r="B3406" s="5" t="s">
        <v>117</v>
      </c>
      <c r="C3406" s="5" t="s">
        <v>124</v>
      </c>
      <c r="D3406" s="5" t="s">
        <v>16</v>
      </c>
      <c r="E3406" s="5">
        <v>148900</v>
      </c>
      <c r="F3406" s="6">
        <v>1751.51</v>
      </c>
    </row>
    <row r="3407" spans="1:6">
      <c r="A3407" s="4">
        <v>2015</v>
      </c>
      <c r="B3407" s="5" t="s">
        <v>117</v>
      </c>
      <c r="C3407" s="5" t="s">
        <v>124</v>
      </c>
      <c r="D3407" s="5" t="s">
        <v>17</v>
      </c>
      <c r="E3407" s="5">
        <v>49100</v>
      </c>
      <c r="F3407" s="6">
        <v>947.05</v>
      </c>
    </row>
    <row r="3408" spans="1:6">
      <c r="A3408" s="4">
        <v>2015</v>
      </c>
      <c r="B3408" s="5" t="s">
        <v>117</v>
      </c>
      <c r="C3408" s="5" t="s">
        <v>124</v>
      </c>
      <c r="D3408" s="5" t="s">
        <v>18</v>
      </c>
      <c r="E3408" s="5">
        <v>461600</v>
      </c>
      <c r="F3408" s="6">
        <v>236.27</v>
      </c>
    </row>
    <row r="3409" spans="1:6">
      <c r="A3409" s="4">
        <v>2016</v>
      </c>
      <c r="B3409" s="5" t="s">
        <v>117</v>
      </c>
      <c r="C3409" s="5" t="s">
        <v>124</v>
      </c>
      <c r="D3409" s="5" t="s">
        <v>16</v>
      </c>
      <c r="E3409" s="5">
        <v>197600</v>
      </c>
      <c r="F3409" s="6">
        <v>3392.21</v>
      </c>
    </row>
    <row r="3410" spans="1:6">
      <c r="A3410" s="4">
        <v>2016</v>
      </c>
      <c r="B3410" s="5" t="s">
        <v>117</v>
      </c>
      <c r="C3410" s="5" t="s">
        <v>124</v>
      </c>
      <c r="D3410" s="5" t="s">
        <v>17</v>
      </c>
      <c r="E3410" s="5">
        <v>64300</v>
      </c>
      <c r="F3410" s="6">
        <v>1387.25</v>
      </c>
    </row>
    <row r="3411" spans="1:6">
      <c r="A3411" s="4">
        <v>2016</v>
      </c>
      <c r="B3411" s="5" t="s">
        <v>117</v>
      </c>
      <c r="C3411" s="5" t="s">
        <v>124</v>
      </c>
      <c r="D3411" s="5" t="s">
        <v>18</v>
      </c>
      <c r="E3411" s="5">
        <v>504200</v>
      </c>
      <c r="F3411" s="6">
        <v>522.04</v>
      </c>
    </row>
    <row r="3412" spans="1:6">
      <c r="A3412" s="4">
        <v>2017</v>
      </c>
      <c r="B3412" s="5" t="s">
        <v>117</v>
      </c>
      <c r="C3412" s="5" t="s">
        <v>124</v>
      </c>
      <c r="D3412" s="5" t="s">
        <v>16</v>
      </c>
      <c r="E3412" s="5">
        <v>202670</v>
      </c>
      <c r="F3412" s="6">
        <v>3569.91</v>
      </c>
    </row>
    <row r="3413" spans="1:6">
      <c r="A3413" s="4">
        <v>2017</v>
      </c>
      <c r="B3413" s="5" t="s">
        <v>117</v>
      </c>
      <c r="C3413" s="5" t="s">
        <v>124</v>
      </c>
      <c r="D3413" s="5" t="s">
        <v>17</v>
      </c>
      <c r="E3413" s="5">
        <v>72300</v>
      </c>
      <c r="F3413" s="6">
        <v>1275.24</v>
      </c>
    </row>
    <row r="3414" spans="1:6">
      <c r="A3414" s="4">
        <v>2017</v>
      </c>
      <c r="B3414" s="5" t="s">
        <v>117</v>
      </c>
      <c r="C3414" s="5" t="s">
        <v>124</v>
      </c>
      <c r="D3414" s="5" t="s">
        <v>18</v>
      </c>
      <c r="E3414" s="5">
        <v>514300</v>
      </c>
      <c r="F3414" s="6">
        <v>292.20999999999998</v>
      </c>
    </row>
    <row r="3415" spans="1:6">
      <c r="A3415" s="4">
        <v>2008</v>
      </c>
      <c r="B3415" s="5" t="s">
        <v>117</v>
      </c>
      <c r="C3415" s="5" t="s">
        <v>125</v>
      </c>
      <c r="D3415" s="5" t="s">
        <v>15</v>
      </c>
      <c r="E3415" s="5">
        <v>9300</v>
      </c>
      <c r="F3415" s="6">
        <v>978.49</v>
      </c>
    </row>
    <row r="3416" spans="1:6">
      <c r="A3416" s="4">
        <v>2008</v>
      </c>
      <c r="B3416" s="5" t="s">
        <v>117</v>
      </c>
      <c r="C3416" s="5" t="s">
        <v>125</v>
      </c>
      <c r="D3416" s="5" t="s">
        <v>16</v>
      </c>
      <c r="E3416" s="5">
        <v>34100</v>
      </c>
      <c r="F3416" s="6">
        <v>2938.42</v>
      </c>
    </row>
    <row r="3417" spans="1:6">
      <c r="A3417" s="4">
        <v>2008</v>
      </c>
      <c r="B3417" s="5" t="s">
        <v>117</v>
      </c>
      <c r="C3417" s="5" t="s">
        <v>125</v>
      </c>
      <c r="D3417" s="5" t="s">
        <v>17</v>
      </c>
      <c r="E3417" s="5">
        <v>90500</v>
      </c>
      <c r="F3417" s="6">
        <v>725.97</v>
      </c>
    </row>
    <row r="3418" spans="1:6">
      <c r="A3418" s="4">
        <v>2008</v>
      </c>
      <c r="B3418" s="5" t="s">
        <v>117</v>
      </c>
      <c r="C3418" s="5" t="s">
        <v>125</v>
      </c>
      <c r="D3418" s="5" t="s">
        <v>18</v>
      </c>
      <c r="E3418" s="5">
        <v>59300</v>
      </c>
      <c r="F3418" s="6">
        <v>267.45</v>
      </c>
    </row>
    <row r="3419" spans="1:6">
      <c r="A3419" s="4">
        <v>2009</v>
      </c>
      <c r="B3419" s="5" t="s">
        <v>117</v>
      </c>
      <c r="C3419" s="5" t="s">
        <v>125</v>
      </c>
      <c r="D3419" s="5" t="s">
        <v>15</v>
      </c>
      <c r="E3419" s="5">
        <v>7400</v>
      </c>
      <c r="F3419" s="6">
        <v>378.38</v>
      </c>
    </row>
    <row r="3420" spans="1:6">
      <c r="A3420" s="4">
        <v>2009</v>
      </c>
      <c r="B3420" s="5" t="s">
        <v>117</v>
      </c>
      <c r="C3420" s="5" t="s">
        <v>125</v>
      </c>
      <c r="D3420" s="5" t="s">
        <v>16</v>
      </c>
      <c r="E3420" s="5">
        <v>53600</v>
      </c>
      <c r="F3420" s="6">
        <v>2640.11</v>
      </c>
    </row>
    <row r="3421" spans="1:6">
      <c r="A3421" s="4">
        <v>2009</v>
      </c>
      <c r="B3421" s="5" t="s">
        <v>117</v>
      </c>
      <c r="C3421" s="5" t="s">
        <v>125</v>
      </c>
      <c r="D3421" s="5" t="s">
        <v>17</v>
      </c>
      <c r="E3421" s="5">
        <v>102300</v>
      </c>
      <c r="F3421" s="6">
        <v>739.49</v>
      </c>
    </row>
    <row r="3422" spans="1:6">
      <c r="A3422" s="4">
        <v>2009</v>
      </c>
      <c r="B3422" s="5" t="s">
        <v>117</v>
      </c>
      <c r="C3422" s="5" t="s">
        <v>125</v>
      </c>
      <c r="D3422" s="5" t="s">
        <v>18</v>
      </c>
      <c r="E3422" s="5">
        <v>82700</v>
      </c>
      <c r="F3422" s="6">
        <v>257.19</v>
      </c>
    </row>
    <row r="3423" spans="1:6">
      <c r="A3423" s="4">
        <v>2010</v>
      </c>
      <c r="B3423" s="5" t="s">
        <v>117</v>
      </c>
      <c r="C3423" s="5" t="s">
        <v>125</v>
      </c>
      <c r="D3423" s="5" t="s">
        <v>15</v>
      </c>
      <c r="E3423" s="5">
        <v>7500</v>
      </c>
      <c r="F3423" s="6">
        <v>937.33</v>
      </c>
    </row>
    <row r="3424" spans="1:6">
      <c r="A3424" s="4">
        <v>2010</v>
      </c>
      <c r="B3424" s="5" t="s">
        <v>117</v>
      </c>
      <c r="C3424" s="5" t="s">
        <v>125</v>
      </c>
      <c r="D3424" s="5" t="s">
        <v>16</v>
      </c>
      <c r="E3424" s="5">
        <v>60800</v>
      </c>
      <c r="F3424" s="6">
        <v>2782.4</v>
      </c>
    </row>
    <row r="3425" spans="1:6">
      <c r="A3425" s="4">
        <v>2010</v>
      </c>
      <c r="B3425" s="5" t="s">
        <v>117</v>
      </c>
      <c r="C3425" s="5" t="s">
        <v>125</v>
      </c>
      <c r="D3425" s="5" t="s">
        <v>17</v>
      </c>
      <c r="E3425" s="5">
        <v>115200</v>
      </c>
      <c r="F3425" s="6">
        <v>815.71</v>
      </c>
    </row>
    <row r="3426" spans="1:6">
      <c r="A3426" s="4">
        <v>2010</v>
      </c>
      <c r="B3426" s="5" t="s">
        <v>117</v>
      </c>
      <c r="C3426" s="5" t="s">
        <v>125</v>
      </c>
      <c r="D3426" s="5" t="s">
        <v>18</v>
      </c>
      <c r="E3426" s="5">
        <v>101700</v>
      </c>
      <c r="F3426" s="6">
        <v>369.62</v>
      </c>
    </row>
    <row r="3427" spans="1:6">
      <c r="A3427" s="4">
        <v>2011</v>
      </c>
      <c r="B3427" s="5" t="s">
        <v>117</v>
      </c>
      <c r="C3427" s="5" t="s">
        <v>125</v>
      </c>
      <c r="D3427" s="5" t="s">
        <v>15</v>
      </c>
      <c r="E3427" s="5">
        <v>7900</v>
      </c>
      <c r="F3427" s="6">
        <v>987.34</v>
      </c>
    </row>
    <row r="3428" spans="1:6">
      <c r="A3428" s="4">
        <v>2011</v>
      </c>
      <c r="B3428" s="5" t="s">
        <v>117</v>
      </c>
      <c r="C3428" s="5" t="s">
        <v>125</v>
      </c>
      <c r="D3428" s="5" t="s">
        <v>16</v>
      </c>
      <c r="E3428" s="5">
        <v>55500</v>
      </c>
      <c r="F3428" s="6">
        <v>2667.39</v>
      </c>
    </row>
    <row r="3429" spans="1:6">
      <c r="A3429" s="4">
        <v>2011</v>
      </c>
      <c r="B3429" s="5" t="s">
        <v>117</v>
      </c>
      <c r="C3429" s="5" t="s">
        <v>125</v>
      </c>
      <c r="D3429" s="5" t="s">
        <v>17</v>
      </c>
      <c r="E3429" s="5">
        <v>45300</v>
      </c>
      <c r="F3429" s="6">
        <v>612.14</v>
      </c>
    </row>
    <row r="3430" spans="1:6">
      <c r="A3430" s="4">
        <v>2011</v>
      </c>
      <c r="B3430" s="5" t="s">
        <v>117</v>
      </c>
      <c r="C3430" s="5" t="s">
        <v>125</v>
      </c>
      <c r="D3430" s="5" t="s">
        <v>18</v>
      </c>
      <c r="E3430" s="5">
        <v>112000</v>
      </c>
      <c r="F3430" s="6">
        <v>361.43</v>
      </c>
    </row>
    <row r="3431" spans="1:6">
      <c r="A3431" s="4">
        <v>2012</v>
      </c>
      <c r="B3431" s="5" t="s">
        <v>117</v>
      </c>
      <c r="C3431" s="5" t="s">
        <v>125</v>
      </c>
      <c r="D3431" s="5" t="s">
        <v>15</v>
      </c>
      <c r="E3431" s="5">
        <v>7500</v>
      </c>
      <c r="F3431" s="6">
        <v>614.66999999999996</v>
      </c>
    </row>
    <row r="3432" spans="1:6">
      <c r="A3432" s="4">
        <v>2012</v>
      </c>
      <c r="B3432" s="5" t="s">
        <v>117</v>
      </c>
      <c r="C3432" s="5" t="s">
        <v>125</v>
      </c>
      <c r="D3432" s="5" t="s">
        <v>16</v>
      </c>
      <c r="E3432" s="5">
        <v>59860</v>
      </c>
      <c r="F3432" s="6">
        <v>1953.06</v>
      </c>
    </row>
    <row r="3433" spans="1:6">
      <c r="A3433" s="4">
        <v>2012</v>
      </c>
      <c r="B3433" s="5" t="s">
        <v>117</v>
      </c>
      <c r="C3433" s="5" t="s">
        <v>125</v>
      </c>
      <c r="D3433" s="5" t="s">
        <v>17</v>
      </c>
      <c r="E3433" s="5">
        <v>59400</v>
      </c>
      <c r="F3433" s="6">
        <v>364.48</v>
      </c>
    </row>
    <row r="3434" spans="1:6">
      <c r="A3434" s="4">
        <v>2012</v>
      </c>
      <c r="B3434" s="5" t="s">
        <v>117</v>
      </c>
      <c r="C3434" s="5" t="s">
        <v>125</v>
      </c>
      <c r="D3434" s="5" t="s">
        <v>18</v>
      </c>
      <c r="E3434" s="5">
        <v>96200</v>
      </c>
      <c r="F3434" s="6">
        <v>155.72</v>
      </c>
    </row>
    <row r="3435" spans="1:6">
      <c r="A3435" s="4">
        <v>2013</v>
      </c>
      <c r="B3435" s="5" t="s">
        <v>117</v>
      </c>
      <c r="C3435" s="5" t="s">
        <v>125</v>
      </c>
      <c r="D3435" s="5" t="s">
        <v>15</v>
      </c>
      <c r="E3435" s="5">
        <v>7900</v>
      </c>
      <c r="F3435" s="6">
        <v>2405.06</v>
      </c>
    </row>
    <row r="3436" spans="1:6">
      <c r="A3436" s="4">
        <v>2013</v>
      </c>
      <c r="B3436" s="5" t="s">
        <v>117</v>
      </c>
      <c r="C3436" s="5" t="s">
        <v>125</v>
      </c>
      <c r="D3436" s="5" t="s">
        <v>16</v>
      </c>
      <c r="E3436" s="5">
        <v>82900</v>
      </c>
      <c r="F3436" s="6">
        <v>4314.84</v>
      </c>
    </row>
    <row r="3437" spans="1:6">
      <c r="A3437" s="4">
        <v>2013</v>
      </c>
      <c r="B3437" s="5" t="s">
        <v>117</v>
      </c>
      <c r="C3437" s="5" t="s">
        <v>125</v>
      </c>
      <c r="D3437" s="5" t="s">
        <v>17</v>
      </c>
      <c r="E3437" s="5">
        <v>120700</v>
      </c>
      <c r="F3437" s="6">
        <v>772.99</v>
      </c>
    </row>
    <row r="3438" spans="1:6">
      <c r="A3438" s="4">
        <v>2013</v>
      </c>
      <c r="B3438" s="5" t="s">
        <v>117</v>
      </c>
      <c r="C3438" s="5" t="s">
        <v>125</v>
      </c>
      <c r="D3438" s="5" t="s">
        <v>18</v>
      </c>
      <c r="E3438" s="5">
        <v>104700</v>
      </c>
      <c r="F3438" s="6">
        <v>382.33</v>
      </c>
    </row>
    <row r="3439" spans="1:6">
      <c r="A3439" s="4">
        <v>2014</v>
      </c>
      <c r="B3439" s="5" t="s">
        <v>117</v>
      </c>
      <c r="C3439" s="5" t="s">
        <v>125</v>
      </c>
      <c r="D3439" s="5" t="s">
        <v>15</v>
      </c>
      <c r="E3439" s="5">
        <v>8600</v>
      </c>
      <c r="F3439" s="6">
        <v>255.81</v>
      </c>
    </row>
    <row r="3440" spans="1:6">
      <c r="A3440" s="4">
        <v>2014</v>
      </c>
      <c r="B3440" s="5" t="s">
        <v>117</v>
      </c>
      <c r="C3440" s="5" t="s">
        <v>125</v>
      </c>
      <c r="D3440" s="5" t="s">
        <v>16</v>
      </c>
      <c r="E3440" s="5">
        <v>97700</v>
      </c>
      <c r="F3440" s="6">
        <v>2396.11</v>
      </c>
    </row>
    <row r="3441" spans="1:6">
      <c r="A3441" s="4">
        <v>2014</v>
      </c>
      <c r="B3441" s="5" t="s">
        <v>117</v>
      </c>
      <c r="C3441" s="5" t="s">
        <v>125</v>
      </c>
      <c r="D3441" s="5" t="s">
        <v>17</v>
      </c>
      <c r="E3441" s="5">
        <v>115200</v>
      </c>
      <c r="F3441" s="6">
        <v>739.58</v>
      </c>
    </row>
    <row r="3442" spans="1:6">
      <c r="A3442" s="4">
        <v>2014</v>
      </c>
      <c r="B3442" s="5" t="s">
        <v>117</v>
      </c>
      <c r="C3442" s="5" t="s">
        <v>125</v>
      </c>
      <c r="D3442" s="5" t="s">
        <v>18</v>
      </c>
      <c r="E3442" s="5">
        <v>102600</v>
      </c>
      <c r="F3442" s="6">
        <v>169.69</v>
      </c>
    </row>
    <row r="3443" spans="1:6">
      <c r="A3443" s="4">
        <v>2015</v>
      </c>
      <c r="B3443" s="5" t="s">
        <v>117</v>
      </c>
      <c r="C3443" s="5" t="s">
        <v>125</v>
      </c>
      <c r="D3443" s="5" t="s">
        <v>15</v>
      </c>
      <c r="E3443" s="5">
        <v>14000</v>
      </c>
      <c r="F3443" s="6">
        <v>1228.57</v>
      </c>
    </row>
    <row r="3444" spans="1:6">
      <c r="A3444" s="4">
        <v>2015</v>
      </c>
      <c r="B3444" s="5" t="s">
        <v>117</v>
      </c>
      <c r="C3444" s="5" t="s">
        <v>125</v>
      </c>
      <c r="D3444" s="5" t="s">
        <v>16</v>
      </c>
      <c r="E3444" s="5">
        <v>44000</v>
      </c>
      <c r="F3444" s="6">
        <v>1590.91</v>
      </c>
    </row>
    <row r="3445" spans="1:6">
      <c r="A3445" s="4">
        <v>2015</v>
      </c>
      <c r="B3445" s="5" t="s">
        <v>117</v>
      </c>
      <c r="C3445" s="5" t="s">
        <v>125</v>
      </c>
      <c r="D3445" s="5" t="s">
        <v>17</v>
      </c>
      <c r="E3445" s="5">
        <v>135100</v>
      </c>
      <c r="F3445" s="6">
        <v>401.92</v>
      </c>
    </row>
    <row r="3446" spans="1:6">
      <c r="A3446" s="4">
        <v>2015</v>
      </c>
      <c r="B3446" s="5" t="s">
        <v>117</v>
      </c>
      <c r="C3446" s="5" t="s">
        <v>125</v>
      </c>
      <c r="D3446" s="5" t="s">
        <v>18</v>
      </c>
      <c r="E3446" s="5">
        <v>73600</v>
      </c>
      <c r="F3446" s="6">
        <v>95.38</v>
      </c>
    </row>
    <row r="3447" spans="1:6">
      <c r="A3447" s="4">
        <v>2016</v>
      </c>
      <c r="B3447" s="5" t="s">
        <v>117</v>
      </c>
      <c r="C3447" s="5" t="s">
        <v>125</v>
      </c>
      <c r="D3447" s="5" t="s">
        <v>15</v>
      </c>
      <c r="E3447" s="5">
        <v>15000</v>
      </c>
      <c r="F3447" s="6">
        <v>1746.67</v>
      </c>
    </row>
    <row r="3448" spans="1:6">
      <c r="A3448" s="4">
        <v>2016</v>
      </c>
      <c r="B3448" s="5" t="s">
        <v>117</v>
      </c>
      <c r="C3448" s="5" t="s">
        <v>125</v>
      </c>
      <c r="D3448" s="5" t="s">
        <v>16</v>
      </c>
      <c r="E3448" s="5">
        <v>68000</v>
      </c>
      <c r="F3448" s="6">
        <v>3608.82</v>
      </c>
    </row>
    <row r="3449" spans="1:6">
      <c r="A3449" s="4">
        <v>2016</v>
      </c>
      <c r="B3449" s="5" t="s">
        <v>117</v>
      </c>
      <c r="C3449" s="5" t="s">
        <v>125</v>
      </c>
      <c r="D3449" s="5" t="s">
        <v>17</v>
      </c>
      <c r="E3449" s="5">
        <v>160100</v>
      </c>
      <c r="F3449" s="6">
        <v>815.74</v>
      </c>
    </row>
    <row r="3450" spans="1:6">
      <c r="A3450" s="4">
        <v>2016</v>
      </c>
      <c r="B3450" s="5" t="s">
        <v>117</v>
      </c>
      <c r="C3450" s="5" t="s">
        <v>125</v>
      </c>
      <c r="D3450" s="5" t="s">
        <v>18</v>
      </c>
      <c r="E3450" s="5">
        <v>132400</v>
      </c>
      <c r="F3450" s="6">
        <v>189.52</v>
      </c>
    </row>
    <row r="3451" spans="1:6">
      <c r="A3451" s="4">
        <v>2017</v>
      </c>
      <c r="B3451" s="5" t="s">
        <v>117</v>
      </c>
      <c r="C3451" s="5" t="s">
        <v>125</v>
      </c>
      <c r="D3451" s="5" t="s">
        <v>15</v>
      </c>
      <c r="E3451" s="5">
        <v>16200</v>
      </c>
      <c r="F3451" s="6">
        <v>2302.4699999999998</v>
      </c>
    </row>
    <row r="3452" spans="1:6">
      <c r="A3452" s="4">
        <v>2017</v>
      </c>
      <c r="B3452" s="5" t="s">
        <v>117</v>
      </c>
      <c r="C3452" s="5" t="s">
        <v>125</v>
      </c>
      <c r="D3452" s="5" t="s">
        <v>16</v>
      </c>
      <c r="E3452" s="5">
        <v>78380</v>
      </c>
      <c r="F3452" s="6">
        <v>3086.29</v>
      </c>
    </row>
    <row r="3453" spans="1:6">
      <c r="A3453" s="4">
        <v>2017</v>
      </c>
      <c r="B3453" s="5" t="s">
        <v>117</v>
      </c>
      <c r="C3453" s="5" t="s">
        <v>125</v>
      </c>
      <c r="D3453" s="5" t="s">
        <v>17</v>
      </c>
      <c r="E3453" s="5">
        <v>208010</v>
      </c>
      <c r="F3453" s="6">
        <v>798.06</v>
      </c>
    </row>
    <row r="3454" spans="1:6">
      <c r="A3454" s="4">
        <v>2017</v>
      </c>
      <c r="B3454" s="5" t="s">
        <v>117</v>
      </c>
      <c r="C3454" s="5" t="s">
        <v>125</v>
      </c>
      <c r="D3454" s="5" t="s">
        <v>18</v>
      </c>
      <c r="E3454" s="5">
        <v>132800</v>
      </c>
      <c r="F3454" s="6">
        <v>299.01</v>
      </c>
    </row>
    <row r="3455" spans="1:6">
      <c r="A3455" s="4">
        <v>2008</v>
      </c>
      <c r="B3455" s="5" t="s">
        <v>117</v>
      </c>
      <c r="C3455" s="5" t="s">
        <v>126</v>
      </c>
      <c r="D3455" s="5" t="s">
        <v>15</v>
      </c>
      <c r="E3455" s="5">
        <v>61200</v>
      </c>
      <c r="F3455" s="6">
        <v>1233.6600000000001</v>
      </c>
    </row>
    <row r="3456" spans="1:6">
      <c r="A3456" s="4">
        <v>2008</v>
      </c>
      <c r="B3456" s="5" t="s">
        <v>117</v>
      </c>
      <c r="C3456" s="5" t="s">
        <v>126</v>
      </c>
      <c r="D3456" s="5" t="s">
        <v>16</v>
      </c>
      <c r="E3456" s="5">
        <v>17400</v>
      </c>
      <c r="F3456" s="6">
        <v>2424.14</v>
      </c>
    </row>
    <row r="3457" spans="1:6">
      <c r="A3457" s="4">
        <v>2008</v>
      </c>
      <c r="B3457" s="5" t="s">
        <v>117</v>
      </c>
      <c r="C3457" s="5" t="s">
        <v>126</v>
      </c>
      <c r="D3457" s="5" t="s">
        <v>17</v>
      </c>
      <c r="E3457" s="5">
        <v>47400</v>
      </c>
      <c r="F3457" s="6">
        <v>753.16</v>
      </c>
    </row>
    <row r="3458" spans="1:6">
      <c r="A3458" s="4">
        <v>2008</v>
      </c>
      <c r="B3458" s="5" t="s">
        <v>117</v>
      </c>
      <c r="C3458" s="5" t="s">
        <v>126</v>
      </c>
      <c r="D3458" s="5" t="s">
        <v>18</v>
      </c>
      <c r="E3458" s="5">
        <v>100</v>
      </c>
      <c r="F3458" s="6">
        <v>500</v>
      </c>
    </row>
    <row r="3459" spans="1:6">
      <c r="A3459" s="4">
        <v>2009</v>
      </c>
      <c r="B3459" s="5" t="s">
        <v>117</v>
      </c>
      <c r="C3459" s="5" t="s">
        <v>126</v>
      </c>
      <c r="D3459" s="5" t="s">
        <v>15</v>
      </c>
      <c r="E3459" s="5">
        <v>62600</v>
      </c>
      <c r="F3459" s="6">
        <v>817.57</v>
      </c>
    </row>
    <row r="3460" spans="1:6">
      <c r="A3460" s="4">
        <v>2009</v>
      </c>
      <c r="B3460" s="5" t="s">
        <v>117</v>
      </c>
      <c r="C3460" s="5" t="s">
        <v>126</v>
      </c>
      <c r="D3460" s="5" t="s">
        <v>16</v>
      </c>
      <c r="E3460" s="5">
        <v>16700</v>
      </c>
      <c r="F3460" s="6">
        <v>2531.7399999999998</v>
      </c>
    </row>
    <row r="3461" spans="1:6">
      <c r="A3461" s="4">
        <v>2009</v>
      </c>
      <c r="B3461" s="5" t="s">
        <v>117</v>
      </c>
      <c r="C3461" s="5" t="s">
        <v>126</v>
      </c>
      <c r="D3461" s="5" t="s">
        <v>17</v>
      </c>
      <c r="E3461" s="5">
        <v>54100</v>
      </c>
      <c r="F3461" s="6">
        <v>786.51</v>
      </c>
    </row>
    <row r="3462" spans="1:6">
      <c r="A3462" s="4">
        <v>2010</v>
      </c>
      <c r="B3462" s="5" t="s">
        <v>117</v>
      </c>
      <c r="C3462" s="5" t="s">
        <v>126</v>
      </c>
      <c r="D3462" s="5" t="s">
        <v>15</v>
      </c>
      <c r="E3462" s="5">
        <v>60900</v>
      </c>
      <c r="F3462" s="6">
        <v>1180.95</v>
      </c>
    </row>
    <row r="3463" spans="1:6">
      <c r="A3463" s="4">
        <v>2010</v>
      </c>
      <c r="B3463" s="5" t="s">
        <v>117</v>
      </c>
      <c r="C3463" s="5" t="s">
        <v>126</v>
      </c>
      <c r="D3463" s="5" t="s">
        <v>16</v>
      </c>
      <c r="E3463" s="5">
        <v>26960</v>
      </c>
      <c r="F3463" s="6">
        <v>2786.35</v>
      </c>
    </row>
    <row r="3464" spans="1:6">
      <c r="A3464" s="4">
        <v>2010</v>
      </c>
      <c r="B3464" s="5" t="s">
        <v>117</v>
      </c>
      <c r="C3464" s="5" t="s">
        <v>126</v>
      </c>
      <c r="D3464" s="5" t="s">
        <v>17</v>
      </c>
      <c r="E3464" s="5">
        <v>58100</v>
      </c>
      <c r="F3464" s="6">
        <v>949.4</v>
      </c>
    </row>
    <row r="3465" spans="1:6">
      <c r="A3465" s="4">
        <v>2010</v>
      </c>
      <c r="B3465" s="5" t="s">
        <v>117</v>
      </c>
      <c r="C3465" s="5" t="s">
        <v>126</v>
      </c>
      <c r="D3465" s="5" t="s">
        <v>18</v>
      </c>
      <c r="E3465" s="5">
        <v>10</v>
      </c>
      <c r="F3465" s="6">
        <v>1000</v>
      </c>
    </row>
    <row r="3466" spans="1:6">
      <c r="A3466" s="4">
        <v>2011</v>
      </c>
      <c r="B3466" s="5" t="s">
        <v>117</v>
      </c>
      <c r="C3466" s="5" t="s">
        <v>126</v>
      </c>
      <c r="D3466" s="5" t="s">
        <v>15</v>
      </c>
      <c r="E3466" s="5">
        <v>62000</v>
      </c>
      <c r="F3466" s="6">
        <v>1380.65</v>
      </c>
    </row>
    <row r="3467" spans="1:6">
      <c r="A3467" s="4">
        <v>2011</v>
      </c>
      <c r="B3467" s="5" t="s">
        <v>117</v>
      </c>
      <c r="C3467" s="5" t="s">
        <v>126</v>
      </c>
      <c r="D3467" s="5" t="s">
        <v>16</v>
      </c>
      <c r="E3467" s="5">
        <v>27200</v>
      </c>
      <c r="F3467" s="6">
        <v>3202.21</v>
      </c>
    </row>
    <row r="3468" spans="1:6">
      <c r="A3468" s="4">
        <v>2011</v>
      </c>
      <c r="B3468" s="5" t="s">
        <v>117</v>
      </c>
      <c r="C3468" s="5" t="s">
        <v>126</v>
      </c>
      <c r="D3468" s="5" t="s">
        <v>17</v>
      </c>
      <c r="E3468" s="5">
        <v>35400</v>
      </c>
      <c r="F3468" s="6">
        <v>931.92</v>
      </c>
    </row>
    <row r="3469" spans="1:6">
      <c r="A3469" s="4">
        <v>2012</v>
      </c>
      <c r="B3469" s="5" t="s">
        <v>117</v>
      </c>
      <c r="C3469" s="5" t="s">
        <v>126</v>
      </c>
      <c r="D3469" s="5" t="s">
        <v>15</v>
      </c>
      <c r="E3469" s="5">
        <v>77600</v>
      </c>
      <c r="F3469" s="6">
        <v>1368.04</v>
      </c>
    </row>
    <row r="3470" spans="1:6">
      <c r="A3470" s="4">
        <v>2012</v>
      </c>
      <c r="B3470" s="5" t="s">
        <v>117</v>
      </c>
      <c r="C3470" s="5" t="s">
        <v>126</v>
      </c>
      <c r="D3470" s="5" t="s">
        <v>16</v>
      </c>
      <c r="E3470" s="5">
        <v>25220</v>
      </c>
      <c r="F3470" s="6">
        <v>2619.35</v>
      </c>
    </row>
    <row r="3471" spans="1:6">
      <c r="A3471" s="4">
        <v>2012</v>
      </c>
      <c r="B3471" s="5" t="s">
        <v>117</v>
      </c>
      <c r="C3471" s="5" t="s">
        <v>126</v>
      </c>
      <c r="D3471" s="5" t="s">
        <v>17</v>
      </c>
      <c r="E3471" s="5">
        <v>37800</v>
      </c>
      <c r="F3471" s="6">
        <v>713.23</v>
      </c>
    </row>
    <row r="3472" spans="1:6">
      <c r="A3472" s="4">
        <v>2013</v>
      </c>
      <c r="B3472" s="5" t="s">
        <v>117</v>
      </c>
      <c r="C3472" s="5" t="s">
        <v>126</v>
      </c>
      <c r="D3472" s="5" t="s">
        <v>15</v>
      </c>
      <c r="E3472" s="5">
        <v>82100</v>
      </c>
      <c r="F3472" s="6">
        <v>1866.02</v>
      </c>
    </row>
    <row r="3473" spans="1:6">
      <c r="A3473" s="4">
        <v>2013</v>
      </c>
      <c r="B3473" s="5" t="s">
        <v>117</v>
      </c>
      <c r="C3473" s="5" t="s">
        <v>126</v>
      </c>
      <c r="D3473" s="5" t="s">
        <v>16</v>
      </c>
      <c r="E3473" s="5">
        <v>31900</v>
      </c>
      <c r="F3473" s="6">
        <v>2880.88</v>
      </c>
    </row>
    <row r="3474" spans="1:6">
      <c r="A3474" s="4">
        <v>2013</v>
      </c>
      <c r="B3474" s="5" t="s">
        <v>117</v>
      </c>
      <c r="C3474" s="5" t="s">
        <v>126</v>
      </c>
      <c r="D3474" s="5" t="s">
        <v>17</v>
      </c>
      <c r="E3474" s="5">
        <v>50600</v>
      </c>
      <c r="F3474" s="6">
        <v>814.23</v>
      </c>
    </row>
    <row r="3475" spans="1:6">
      <c r="A3475" s="4">
        <v>2014</v>
      </c>
      <c r="B3475" s="5" t="s">
        <v>117</v>
      </c>
      <c r="C3475" s="5" t="s">
        <v>126</v>
      </c>
      <c r="D3475" s="5" t="s">
        <v>15</v>
      </c>
      <c r="E3475" s="5">
        <v>82100</v>
      </c>
      <c r="F3475" s="6">
        <v>1657.73</v>
      </c>
    </row>
    <row r="3476" spans="1:6">
      <c r="A3476" s="4">
        <v>2014</v>
      </c>
      <c r="B3476" s="5" t="s">
        <v>117</v>
      </c>
      <c r="C3476" s="5" t="s">
        <v>126</v>
      </c>
      <c r="D3476" s="5" t="s">
        <v>16</v>
      </c>
      <c r="E3476" s="5">
        <v>36000</v>
      </c>
      <c r="F3476" s="6">
        <v>3705.56</v>
      </c>
    </row>
    <row r="3477" spans="1:6">
      <c r="A3477" s="4">
        <v>2014</v>
      </c>
      <c r="B3477" s="5" t="s">
        <v>117</v>
      </c>
      <c r="C3477" s="5" t="s">
        <v>126</v>
      </c>
      <c r="D3477" s="5" t="s">
        <v>17</v>
      </c>
      <c r="E3477" s="5">
        <v>59900</v>
      </c>
      <c r="F3477" s="6">
        <v>864.77</v>
      </c>
    </row>
    <row r="3478" spans="1:6">
      <c r="A3478" s="4">
        <v>2015</v>
      </c>
      <c r="B3478" s="5" t="s">
        <v>117</v>
      </c>
      <c r="C3478" s="5" t="s">
        <v>126</v>
      </c>
      <c r="D3478" s="5" t="s">
        <v>15</v>
      </c>
      <c r="E3478" s="5">
        <v>54600</v>
      </c>
      <c r="F3478" s="6">
        <v>1965.2</v>
      </c>
    </row>
    <row r="3479" spans="1:6">
      <c r="A3479" s="4">
        <v>2015</v>
      </c>
      <c r="B3479" s="5" t="s">
        <v>117</v>
      </c>
      <c r="C3479" s="5" t="s">
        <v>126</v>
      </c>
      <c r="D3479" s="5" t="s">
        <v>16</v>
      </c>
      <c r="E3479" s="5">
        <v>37200</v>
      </c>
      <c r="F3479" s="6">
        <v>2373.66</v>
      </c>
    </row>
    <row r="3480" spans="1:6">
      <c r="A3480" s="4">
        <v>2015</v>
      </c>
      <c r="B3480" s="5" t="s">
        <v>117</v>
      </c>
      <c r="C3480" s="5" t="s">
        <v>126</v>
      </c>
      <c r="D3480" s="5" t="s">
        <v>17</v>
      </c>
      <c r="E3480" s="5">
        <v>63700</v>
      </c>
      <c r="F3480" s="6">
        <v>855.57</v>
      </c>
    </row>
    <row r="3481" spans="1:6">
      <c r="A3481" s="4">
        <v>2016</v>
      </c>
      <c r="B3481" s="5" t="s">
        <v>117</v>
      </c>
      <c r="C3481" s="5" t="s">
        <v>126</v>
      </c>
      <c r="D3481" s="5" t="s">
        <v>15</v>
      </c>
      <c r="E3481" s="5">
        <v>53500</v>
      </c>
      <c r="F3481" s="6">
        <v>2157.0100000000002</v>
      </c>
    </row>
    <row r="3482" spans="1:6">
      <c r="A3482" s="4">
        <v>2016</v>
      </c>
      <c r="B3482" s="5" t="s">
        <v>117</v>
      </c>
      <c r="C3482" s="5" t="s">
        <v>126</v>
      </c>
      <c r="D3482" s="5" t="s">
        <v>16</v>
      </c>
      <c r="E3482" s="5">
        <v>42600</v>
      </c>
      <c r="F3482" s="6">
        <v>6042.25</v>
      </c>
    </row>
    <row r="3483" spans="1:6">
      <c r="A3483" s="4">
        <v>2016</v>
      </c>
      <c r="B3483" s="5" t="s">
        <v>117</v>
      </c>
      <c r="C3483" s="5" t="s">
        <v>126</v>
      </c>
      <c r="D3483" s="5" t="s">
        <v>17</v>
      </c>
      <c r="E3483" s="5">
        <v>80500</v>
      </c>
      <c r="F3483" s="6">
        <v>1074.53</v>
      </c>
    </row>
    <row r="3484" spans="1:6">
      <c r="A3484" s="4">
        <v>2017</v>
      </c>
      <c r="B3484" s="5" t="s">
        <v>117</v>
      </c>
      <c r="C3484" s="5" t="s">
        <v>126</v>
      </c>
      <c r="D3484" s="5" t="s">
        <v>15</v>
      </c>
      <c r="E3484" s="5">
        <v>52000</v>
      </c>
      <c r="F3484" s="6">
        <v>2384.62</v>
      </c>
    </row>
    <row r="3485" spans="1:6">
      <c r="A3485" s="4">
        <v>2017</v>
      </c>
      <c r="B3485" s="5" t="s">
        <v>117</v>
      </c>
      <c r="C3485" s="5" t="s">
        <v>126</v>
      </c>
      <c r="D3485" s="5" t="s">
        <v>16</v>
      </c>
      <c r="E3485" s="5">
        <v>47330</v>
      </c>
      <c r="F3485" s="6">
        <v>3097.53</v>
      </c>
    </row>
    <row r="3486" spans="1:6">
      <c r="A3486" s="4">
        <v>2017</v>
      </c>
      <c r="B3486" s="5" t="s">
        <v>117</v>
      </c>
      <c r="C3486" s="5" t="s">
        <v>126</v>
      </c>
      <c r="D3486" s="5" t="s">
        <v>17</v>
      </c>
      <c r="E3486" s="5">
        <v>90300</v>
      </c>
      <c r="F3486" s="6">
        <v>1137.28</v>
      </c>
    </row>
    <row r="3487" spans="1:6">
      <c r="A3487" s="4">
        <v>2008</v>
      </c>
      <c r="B3487" s="5" t="s">
        <v>117</v>
      </c>
      <c r="C3487" s="5" t="s">
        <v>127</v>
      </c>
      <c r="D3487" s="5" t="s">
        <v>15</v>
      </c>
      <c r="E3487" s="5">
        <v>49700</v>
      </c>
      <c r="F3487" s="6">
        <v>2199.1999999999998</v>
      </c>
    </row>
    <row r="3488" spans="1:6">
      <c r="A3488" s="4">
        <v>2008</v>
      </c>
      <c r="B3488" s="5" t="s">
        <v>117</v>
      </c>
      <c r="C3488" s="5" t="s">
        <v>127</v>
      </c>
      <c r="D3488" s="5" t="s">
        <v>16</v>
      </c>
      <c r="E3488" s="5">
        <v>13500</v>
      </c>
      <c r="F3488" s="6">
        <v>2032.59</v>
      </c>
    </row>
    <row r="3489" spans="1:6">
      <c r="A3489" s="4">
        <v>2008</v>
      </c>
      <c r="B3489" s="5" t="s">
        <v>117</v>
      </c>
      <c r="C3489" s="5" t="s">
        <v>127</v>
      </c>
      <c r="D3489" s="5" t="s">
        <v>17</v>
      </c>
      <c r="E3489" s="5">
        <v>28000</v>
      </c>
      <c r="F3489" s="6">
        <v>728.57</v>
      </c>
    </row>
    <row r="3490" spans="1:6">
      <c r="A3490" s="4">
        <v>2008</v>
      </c>
      <c r="B3490" s="5" t="s">
        <v>117</v>
      </c>
      <c r="C3490" s="5" t="s">
        <v>127</v>
      </c>
      <c r="D3490" s="5" t="s">
        <v>18</v>
      </c>
      <c r="E3490" s="5">
        <v>1400</v>
      </c>
      <c r="F3490" s="6">
        <v>185.71</v>
      </c>
    </row>
    <row r="3491" spans="1:6">
      <c r="A3491" s="4">
        <v>2009</v>
      </c>
      <c r="B3491" s="5" t="s">
        <v>117</v>
      </c>
      <c r="C3491" s="5" t="s">
        <v>127</v>
      </c>
      <c r="D3491" s="5" t="s">
        <v>15</v>
      </c>
      <c r="E3491" s="5">
        <v>50600</v>
      </c>
      <c r="F3491" s="6">
        <v>1519.76</v>
      </c>
    </row>
    <row r="3492" spans="1:6">
      <c r="A3492" s="4">
        <v>2009</v>
      </c>
      <c r="B3492" s="5" t="s">
        <v>117</v>
      </c>
      <c r="C3492" s="5" t="s">
        <v>127</v>
      </c>
      <c r="D3492" s="5" t="s">
        <v>16</v>
      </c>
      <c r="E3492" s="5">
        <v>17800</v>
      </c>
      <c r="F3492" s="6">
        <v>2504.4899999999998</v>
      </c>
    </row>
    <row r="3493" spans="1:6">
      <c r="A3493" s="4">
        <v>2009</v>
      </c>
      <c r="B3493" s="5" t="s">
        <v>117</v>
      </c>
      <c r="C3493" s="5" t="s">
        <v>127</v>
      </c>
      <c r="D3493" s="5" t="s">
        <v>17</v>
      </c>
      <c r="E3493" s="5">
        <v>28000</v>
      </c>
      <c r="F3493" s="6">
        <v>602.5</v>
      </c>
    </row>
    <row r="3494" spans="1:6">
      <c r="A3494" s="4">
        <v>2009</v>
      </c>
      <c r="B3494" s="5" t="s">
        <v>117</v>
      </c>
      <c r="C3494" s="5" t="s">
        <v>127</v>
      </c>
      <c r="D3494" s="5" t="s">
        <v>18</v>
      </c>
      <c r="E3494" s="5">
        <v>1600</v>
      </c>
      <c r="F3494" s="6">
        <v>118.75</v>
      </c>
    </row>
    <row r="3495" spans="1:6">
      <c r="A3495" s="4">
        <v>2010</v>
      </c>
      <c r="B3495" s="5" t="s">
        <v>117</v>
      </c>
      <c r="C3495" s="5" t="s">
        <v>127</v>
      </c>
      <c r="D3495" s="5" t="s">
        <v>15</v>
      </c>
      <c r="E3495" s="5">
        <v>50800</v>
      </c>
      <c r="F3495" s="6">
        <v>1618.9</v>
      </c>
    </row>
    <row r="3496" spans="1:6">
      <c r="A3496" s="4">
        <v>2010</v>
      </c>
      <c r="B3496" s="5" t="s">
        <v>117</v>
      </c>
      <c r="C3496" s="5" t="s">
        <v>127</v>
      </c>
      <c r="D3496" s="5" t="s">
        <v>16</v>
      </c>
      <c r="E3496" s="5">
        <v>20300</v>
      </c>
      <c r="F3496" s="6">
        <v>1983.74</v>
      </c>
    </row>
    <row r="3497" spans="1:6">
      <c r="A3497" s="4">
        <v>2010</v>
      </c>
      <c r="B3497" s="5" t="s">
        <v>117</v>
      </c>
      <c r="C3497" s="5" t="s">
        <v>127</v>
      </c>
      <c r="D3497" s="5" t="s">
        <v>17</v>
      </c>
      <c r="E3497" s="5">
        <v>29900</v>
      </c>
      <c r="F3497" s="6">
        <v>813.04</v>
      </c>
    </row>
    <row r="3498" spans="1:6">
      <c r="A3498" s="4">
        <v>2010</v>
      </c>
      <c r="B3498" s="5" t="s">
        <v>117</v>
      </c>
      <c r="C3498" s="5" t="s">
        <v>127</v>
      </c>
      <c r="D3498" s="5" t="s">
        <v>18</v>
      </c>
      <c r="E3498" s="5">
        <v>1600</v>
      </c>
      <c r="F3498" s="6">
        <v>143.75</v>
      </c>
    </row>
    <row r="3499" spans="1:6">
      <c r="A3499" s="4">
        <v>2011</v>
      </c>
      <c r="B3499" s="5" t="s">
        <v>117</v>
      </c>
      <c r="C3499" s="5" t="s">
        <v>127</v>
      </c>
      <c r="D3499" s="5" t="s">
        <v>15</v>
      </c>
      <c r="E3499" s="5">
        <v>50500</v>
      </c>
      <c r="F3499" s="6">
        <v>1643.56</v>
      </c>
    </row>
    <row r="3500" spans="1:6">
      <c r="A3500" s="4">
        <v>2011</v>
      </c>
      <c r="B3500" s="5" t="s">
        <v>117</v>
      </c>
      <c r="C3500" s="5" t="s">
        <v>127</v>
      </c>
      <c r="D3500" s="5" t="s">
        <v>16</v>
      </c>
      <c r="E3500" s="5">
        <v>22300</v>
      </c>
      <c r="F3500" s="6">
        <v>2033.18</v>
      </c>
    </row>
    <row r="3501" spans="1:6">
      <c r="A3501" s="4">
        <v>2011</v>
      </c>
      <c r="B3501" s="5" t="s">
        <v>117</v>
      </c>
      <c r="C3501" s="5" t="s">
        <v>127</v>
      </c>
      <c r="D3501" s="5" t="s">
        <v>17</v>
      </c>
      <c r="E3501" s="5">
        <v>27300</v>
      </c>
      <c r="F3501" s="6">
        <v>663.74</v>
      </c>
    </row>
    <row r="3502" spans="1:6">
      <c r="A3502" s="4">
        <v>2011</v>
      </c>
      <c r="B3502" s="5" t="s">
        <v>117</v>
      </c>
      <c r="C3502" s="5" t="s">
        <v>127</v>
      </c>
      <c r="D3502" s="5" t="s">
        <v>18</v>
      </c>
      <c r="E3502" s="5">
        <v>1000</v>
      </c>
      <c r="F3502" s="6">
        <v>290</v>
      </c>
    </row>
    <row r="3503" spans="1:6">
      <c r="A3503" s="4">
        <v>2012</v>
      </c>
      <c r="B3503" s="5" t="s">
        <v>117</v>
      </c>
      <c r="C3503" s="5" t="s">
        <v>127</v>
      </c>
      <c r="D3503" s="5" t="s">
        <v>15</v>
      </c>
      <c r="E3503" s="5">
        <v>51000</v>
      </c>
      <c r="F3503" s="6">
        <v>1373.33</v>
      </c>
    </row>
    <row r="3504" spans="1:6">
      <c r="A3504" s="4">
        <v>2012</v>
      </c>
      <c r="B3504" s="5" t="s">
        <v>117</v>
      </c>
      <c r="C3504" s="5" t="s">
        <v>127</v>
      </c>
      <c r="D3504" s="5" t="s">
        <v>16</v>
      </c>
      <c r="E3504" s="5">
        <v>19520</v>
      </c>
      <c r="F3504" s="6">
        <v>1580.94</v>
      </c>
    </row>
    <row r="3505" spans="1:6">
      <c r="A3505" s="4">
        <v>2012</v>
      </c>
      <c r="B3505" s="5" t="s">
        <v>117</v>
      </c>
      <c r="C3505" s="5" t="s">
        <v>127</v>
      </c>
      <c r="D3505" s="5" t="s">
        <v>17</v>
      </c>
      <c r="E3505" s="5">
        <v>25400</v>
      </c>
      <c r="F3505" s="6">
        <v>555.51</v>
      </c>
    </row>
    <row r="3506" spans="1:6">
      <c r="A3506" s="4">
        <v>2012</v>
      </c>
      <c r="B3506" s="5" t="s">
        <v>117</v>
      </c>
      <c r="C3506" s="5" t="s">
        <v>127</v>
      </c>
      <c r="D3506" s="5" t="s">
        <v>18</v>
      </c>
      <c r="E3506" s="5">
        <v>100</v>
      </c>
      <c r="F3506" s="6">
        <v>600</v>
      </c>
    </row>
    <row r="3507" spans="1:6">
      <c r="A3507" s="4">
        <v>2013</v>
      </c>
      <c r="B3507" s="5" t="s">
        <v>117</v>
      </c>
      <c r="C3507" s="5" t="s">
        <v>127</v>
      </c>
      <c r="D3507" s="5" t="s">
        <v>15</v>
      </c>
      <c r="E3507" s="5">
        <v>50400</v>
      </c>
      <c r="F3507" s="6">
        <v>1500</v>
      </c>
    </row>
    <row r="3508" spans="1:6">
      <c r="A3508" s="4">
        <v>2013</v>
      </c>
      <c r="B3508" s="5" t="s">
        <v>117</v>
      </c>
      <c r="C3508" s="5" t="s">
        <v>127</v>
      </c>
      <c r="D3508" s="5" t="s">
        <v>16</v>
      </c>
      <c r="E3508" s="5">
        <v>25400</v>
      </c>
      <c r="F3508" s="6">
        <v>2641.73</v>
      </c>
    </row>
    <row r="3509" spans="1:6">
      <c r="A3509" s="4">
        <v>2013</v>
      </c>
      <c r="B3509" s="5" t="s">
        <v>117</v>
      </c>
      <c r="C3509" s="5" t="s">
        <v>127</v>
      </c>
      <c r="D3509" s="5" t="s">
        <v>17</v>
      </c>
      <c r="E3509" s="5">
        <v>25700</v>
      </c>
      <c r="F3509" s="6">
        <v>797.67</v>
      </c>
    </row>
    <row r="3510" spans="1:6">
      <c r="A3510" s="4">
        <v>2013</v>
      </c>
      <c r="B3510" s="5" t="s">
        <v>117</v>
      </c>
      <c r="C3510" s="5" t="s">
        <v>127</v>
      </c>
      <c r="D3510" s="5" t="s">
        <v>18</v>
      </c>
      <c r="E3510" s="5">
        <v>200</v>
      </c>
      <c r="F3510" s="6">
        <v>450</v>
      </c>
    </row>
    <row r="3511" spans="1:6">
      <c r="A3511" s="4">
        <v>2014</v>
      </c>
      <c r="B3511" s="5" t="s">
        <v>117</v>
      </c>
      <c r="C3511" s="5" t="s">
        <v>127</v>
      </c>
      <c r="D3511" s="5" t="s">
        <v>15</v>
      </c>
      <c r="E3511" s="5">
        <v>52900</v>
      </c>
      <c r="F3511" s="6">
        <v>1790.17</v>
      </c>
    </row>
    <row r="3512" spans="1:6">
      <c r="A3512" s="4">
        <v>2014</v>
      </c>
      <c r="B3512" s="5" t="s">
        <v>117</v>
      </c>
      <c r="C3512" s="5" t="s">
        <v>127</v>
      </c>
      <c r="D3512" s="5" t="s">
        <v>16</v>
      </c>
      <c r="E3512" s="5">
        <v>30800</v>
      </c>
      <c r="F3512" s="6">
        <v>1964.29</v>
      </c>
    </row>
    <row r="3513" spans="1:6">
      <c r="A3513" s="4">
        <v>2014</v>
      </c>
      <c r="B3513" s="5" t="s">
        <v>117</v>
      </c>
      <c r="C3513" s="5" t="s">
        <v>127</v>
      </c>
      <c r="D3513" s="5" t="s">
        <v>17</v>
      </c>
      <c r="E3513" s="5">
        <v>34100</v>
      </c>
      <c r="F3513" s="6">
        <v>759.53</v>
      </c>
    </row>
    <row r="3514" spans="1:6">
      <c r="A3514" s="4">
        <v>2014</v>
      </c>
      <c r="B3514" s="5" t="s">
        <v>117</v>
      </c>
      <c r="C3514" s="5" t="s">
        <v>127</v>
      </c>
      <c r="D3514" s="5" t="s">
        <v>18</v>
      </c>
      <c r="E3514" s="5">
        <v>100</v>
      </c>
      <c r="F3514" s="6">
        <v>200</v>
      </c>
    </row>
    <row r="3515" spans="1:6">
      <c r="A3515" s="4">
        <v>2015</v>
      </c>
      <c r="B3515" s="5" t="s">
        <v>117</v>
      </c>
      <c r="C3515" s="5" t="s">
        <v>127</v>
      </c>
      <c r="D3515" s="5" t="s">
        <v>15</v>
      </c>
      <c r="E3515" s="5">
        <v>52700</v>
      </c>
      <c r="F3515" s="6">
        <v>1512.33</v>
      </c>
    </row>
    <row r="3516" spans="1:6">
      <c r="A3516" s="4">
        <v>2015</v>
      </c>
      <c r="B3516" s="5" t="s">
        <v>117</v>
      </c>
      <c r="C3516" s="5" t="s">
        <v>127</v>
      </c>
      <c r="D3516" s="5" t="s">
        <v>16</v>
      </c>
      <c r="E3516" s="5">
        <v>31000</v>
      </c>
      <c r="F3516" s="6">
        <v>2016.13</v>
      </c>
    </row>
    <row r="3517" spans="1:6">
      <c r="A3517" s="4">
        <v>2015</v>
      </c>
      <c r="B3517" s="5" t="s">
        <v>117</v>
      </c>
      <c r="C3517" s="5" t="s">
        <v>127</v>
      </c>
      <c r="D3517" s="5" t="s">
        <v>17</v>
      </c>
      <c r="E3517" s="5">
        <v>27900</v>
      </c>
      <c r="F3517" s="6">
        <v>777.78</v>
      </c>
    </row>
    <row r="3518" spans="1:6">
      <c r="A3518" s="4">
        <v>2015</v>
      </c>
      <c r="B3518" s="5" t="s">
        <v>117</v>
      </c>
      <c r="C3518" s="5" t="s">
        <v>127</v>
      </c>
      <c r="D3518" s="5" t="s">
        <v>18</v>
      </c>
      <c r="E3518" s="5">
        <v>100</v>
      </c>
      <c r="F3518" s="6">
        <v>100</v>
      </c>
    </row>
    <row r="3519" spans="1:6">
      <c r="A3519" s="4">
        <v>2016</v>
      </c>
      <c r="B3519" s="5" t="s">
        <v>117</v>
      </c>
      <c r="C3519" s="5" t="s">
        <v>127</v>
      </c>
      <c r="D3519" s="5" t="s">
        <v>15</v>
      </c>
      <c r="E3519" s="5">
        <v>47000</v>
      </c>
      <c r="F3519" s="6">
        <v>1746.81</v>
      </c>
    </row>
    <row r="3520" spans="1:6">
      <c r="A3520" s="4">
        <v>2016</v>
      </c>
      <c r="B3520" s="5" t="s">
        <v>117</v>
      </c>
      <c r="C3520" s="5" t="s">
        <v>127</v>
      </c>
      <c r="D3520" s="5" t="s">
        <v>16</v>
      </c>
      <c r="E3520" s="5">
        <v>35500</v>
      </c>
      <c r="F3520" s="6">
        <v>2188.73</v>
      </c>
    </row>
    <row r="3521" spans="1:6">
      <c r="A3521" s="4">
        <v>2016</v>
      </c>
      <c r="B3521" s="5" t="s">
        <v>117</v>
      </c>
      <c r="C3521" s="5" t="s">
        <v>127</v>
      </c>
      <c r="D3521" s="5" t="s">
        <v>17</v>
      </c>
      <c r="E3521" s="5">
        <v>32000</v>
      </c>
      <c r="F3521" s="6">
        <v>800</v>
      </c>
    </row>
    <row r="3522" spans="1:6">
      <c r="A3522" s="4">
        <v>2016</v>
      </c>
      <c r="B3522" s="5" t="s">
        <v>117</v>
      </c>
      <c r="C3522" s="5" t="s">
        <v>127</v>
      </c>
      <c r="D3522" s="5" t="s">
        <v>18</v>
      </c>
      <c r="E3522" s="5">
        <v>100</v>
      </c>
      <c r="F3522" s="6">
        <v>360</v>
      </c>
    </row>
    <row r="3523" spans="1:6">
      <c r="A3523" s="4">
        <v>2017</v>
      </c>
      <c r="B3523" s="5" t="s">
        <v>117</v>
      </c>
      <c r="C3523" s="5" t="s">
        <v>127</v>
      </c>
      <c r="D3523" s="5" t="s">
        <v>15</v>
      </c>
      <c r="E3523" s="5">
        <v>45800</v>
      </c>
      <c r="F3523" s="6">
        <v>1812.23</v>
      </c>
    </row>
    <row r="3524" spans="1:6">
      <c r="A3524" s="4">
        <v>2017</v>
      </c>
      <c r="B3524" s="5" t="s">
        <v>117</v>
      </c>
      <c r="C3524" s="5" t="s">
        <v>127</v>
      </c>
      <c r="D3524" s="5" t="s">
        <v>16</v>
      </c>
      <c r="E3524" s="5">
        <v>33990</v>
      </c>
      <c r="F3524" s="6">
        <v>2886.48</v>
      </c>
    </row>
    <row r="3525" spans="1:6">
      <c r="A3525" s="4">
        <v>2017</v>
      </c>
      <c r="B3525" s="5" t="s">
        <v>117</v>
      </c>
      <c r="C3525" s="5" t="s">
        <v>127</v>
      </c>
      <c r="D3525" s="5" t="s">
        <v>17</v>
      </c>
      <c r="E3525" s="5">
        <v>31000</v>
      </c>
      <c r="F3525" s="6">
        <v>932.26</v>
      </c>
    </row>
    <row r="3526" spans="1:6">
      <c r="A3526" s="4">
        <v>2017</v>
      </c>
      <c r="B3526" s="5" t="s">
        <v>117</v>
      </c>
      <c r="C3526" s="5" t="s">
        <v>127</v>
      </c>
      <c r="D3526" s="5" t="s">
        <v>18</v>
      </c>
      <c r="E3526" s="5">
        <v>90</v>
      </c>
      <c r="F3526" s="6">
        <v>211.76</v>
      </c>
    </row>
    <row r="3527" spans="1:6">
      <c r="A3527" s="4">
        <v>2008</v>
      </c>
      <c r="B3527" s="5" t="s">
        <v>117</v>
      </c>
      <c r="C3527" s="5" t="s">
        <v>128</v>
      </c>
      <c r="D3527" s="5" t="s">
        <v>15</v>
      </c>
      <c r="E3527" s="5">
        <v>18700</v>
      </c>
      <c r="F3527" s="6">
        <v>2069.52</v>
      </c>
    </row>
    <row r="3528" spans="1:6">
      <c r="A3528" s="4">
        <v>2008</v>
      </c>
      <c r="B3528" s="5" t="s">
        <v>117</v>
      </c>
      <c r="C3528" s="5" t="s">
        <v>128</v>
      </c>
      <c r="D3528" s="5" t="s">
        <v>16</v>
      </c>
      <c r="E3528" s="5">
        <v>28000</v>
      </c>
      <c r="F3528" s="6">
        <v>2294.29</v>
      </c>
    </row>
    <row r="3529" spans="1:6">
      <c r="A3529" s="4">
        <v>2008</v>
      </c>
      <c r="B3529" s="5" t="s">
        <v>117</v>
      </c>
      <c r="C3529" s="5" t="s">
        <v>128</v>
      </c>
      <c r="D3529" s="5" t="s">
        <v>17</v>
      </c>
      <c r="E3529" s="5">
        <v>28100</v>
      </c>
      <c r="F3529" s="6">
        <v>644.13</v>
      </c>
    </row>
    <row r="3530" spans="1:6">
      <c r="A3530" s="4">
        <v>2008</v>
      </c>
      <c r="B3530" s="5" t="s">
        <v>117</v>
      </c>
      <c r="C3530" s="5" t="s">
        <v>128</v>
      </c>
      <c r="D3530" s="5" t="s">
        <v>18</v>
      </c>
      <c r="E3530" s="5">
        <v>1500</v>
      </c>
      <c r="F3530" s="6">
        <v>180</v>
      </c>
    </row>
    <row r="3531" spans="1:6">
      <c r="A3531" s="4">
        <v>2009</v>
      </c>
      <c r="B3531" s="5" t="s">
        <v>117</v>
      </c>
      <c r="C3531" s="5" t="s">
        <v>128</v>
      </c>
      <c r="D3531" s="5" t="s">
        <v>15</v>
      </c>
      <c r="E3531" s="5">
        <v>18700</v>
      </c>
      <c r="F3531" s="6">
        <v>1875.4</v>
      </c>
    </row>
    <row r="3532" spans="1:6">
      <c r="A3532" s="4">
        <v>2009</v>
      </c>
      <c r="B3532" s="5" t="s">
        <v>117</v>
      </c>
      <c r="C3532" s="5" t="s">
        <v>128</v>
      </c>
      <c r="D3532" s="5" t="s">
        <v>16</v>
      </c>
      <c r="E3532" s="5">
        <v>34100</v>
      </c>
      <c r="F3532" s="6">
        <v>2333.7199999999998</v>
      </c>
    </row>
    <row r="3533" spans="1:6">
      <c r="A3533" s="4">
        <v>2009</v>
      </c>
      <c r="B3533" s="5" t="s">
        <v>117</v>
      </c>
      <c r="C3533" s="5" t="s">
        <v>128</v>
      </c>
      <c r="D3533" s="5" t="s">
        <v>17</v>
      </c>
      <c r="E3533" s="5">
        <v>34000</v>
      </c>
      <c r="F3533" s="6">
        <v>830</v>
      </c>
    </row>
    <row r="3534" spans="1:6">
      <c r="A3534" s="4">
        <v>2009</v>
      </c>
      <c r="B3534" s="5" t="s">
        <v>117</v>
      </c>
      <c r="C3534" s="5" t="s">
        <v>128</v>
      </c>
      <c r="D3534" s="5" t="s">
        <v>18</v>
      </c>
      <c r="E3534" s="5">
        <v>2500</v>
      </c>
      <c r="F3534" s="6">
        <v>120</v>
      </c>
    </row>
    <row r="3535" spans="1:6">
      <c r="A3535" s="4">
        <v>2010</v>
      </c>
      <c r="B3535" s="5" t="s">
        <v>117</v>
      </c>
      <c r="C3535" s="5" t="s">
        <v>128</v>
      </c>
      <c r="D3535" s="5" t="s">
        <v>15</v>
      </c>
      <c r="E3535" s="5">
        <v>20200</v>
      </c>
      <c r="F3535" s="6">
        <v>2666.83</v>
      </c>
    </row>
    <row r="3536" spans="1:6">
      <c r="A3536" s="4">
        <v>2010</v>
      </c>
      <c r="B3536" s="5" t="s">
        <v>117</v>
      </c>
      <c r="C3536" s="5" t="s">
        <v>128</v>
      </c>
      <c r="D3536" s="5" t="s">
        <v>16</v>
      </c>
      <c r="E3536" s="5">
        <v>43210</v>
      </c>
      <c r="F3536" s="6">
        <v>3075.21</v>
      </c>
    </row>
    <row r="3537" spans="1:6">
      <c r="A3537" s="4">
        <v>2010</v>
      </c>
      <c r="B3537" s="5" t="s">
        <v>117</v>
      </c>
      <c r="C3537" s="5" t="s">
        <v>128</v>
      </c>
      <c r="D3537" s="5" t="s">
        <v>17</v>
      </c>
      <c r="E3537" s="5">
        <v>37200</v>
      </c>
      <c r="F3537" s="6">
        <v>925.81</v>
      </c>
    </row>
    <row r="3538" spans="1:6">
      <c r="A3538" s="4">
        <v>2010</v>
      </c>
      <c r="B3538" s="5" t="s">
        <v>117</v>
      </c>
      <c r="C3538" s="5" t="s">
        <v>128</v>
      </c>
      <c r="D3538" s="5" t="s">
        <v>18</v>
      </c>
      <c r="E3538" s="5">
        <v>3520</v>
      </c>
      <c r="F3538" s="6">
        <v>198.86</v>
      </c>
    </row>
    <row r="3539" spans="1:6">
      <c r="A3539" s="4">
        <v>2011</v>
      </c>
      <c r="B3539" s="5" t="s">
        <v>117</v>
      </c>
      <c r="C3539" s="5" t="s">
        <v>128</v>
      </c>
      <c r="D3539" s="5" t="s">
        <v>15</v>
      </c>
      <c r="E3539" s="5">
        <v>18100</v>
      </c>
      <c r="F3539" s="6">
        <v>1861.88</v>
      </c>
    </row>
    <row r="3540" spans="1:6">
      <c r="A3540" s="4">
        <v>2011</v>
      </c>
      <c r="B3540" s="5" t="s">
        <v>117</v>
      </c>
      <c r="C3540" s="5" t="s">
        <v>128</v>
      </c>
      <c r="D3540" s="5" t="s">
        <v>16</v>
      </c>
      <c r="E3540" s="5">
        <v>53100</v>
      </c>
      <c r="F3540" s="6">
        <v>2048.4</v>
      </c>
    </row>
    <row r="3541" spans="1:6">
      <c r="A3541" s="4">
        <v>2011</v>
      </c>
      <c r="B3541" s="5" t="s">
        <v>117</v>
      </c>
      <c r="C3541" s="5" t="s">
        <v>128</v>
      </c>
      <c r="D3541" s="5" t="s">
        <v>17</v>
      </c>
      <c r="E3541" s="5">
        <v>22700</v>
      </c>
      <c r="F3541" s="6">
        <v>766.52</v>
      </c>
    </row>
    <row r="3542" spans="1:6">
      <c r="A3542" s="4">
        <v>2011</v>
      </c>
      <c r="B3542" s="5" t="s">
        <v>117</v>
      </c>
      <c r="C3542" s="5" t="s">
        <v>128</v>
      </c>
      <c r="D3542" s="5" t="s">
        <v>18</v>
      </c>
      <c r="E3542" s="5">
        <v>3000</v>
      </c>
      <c r="F3542" s="6">
        <v>293.33</v>
      </c>
    </row>
    <row r="3543" spans="1:6">
      <c r="A3543" s="4">
        <v>2012</v>
      </c>
      <c r="B3543" s="5" t="s">
        <v>117</v>
      </c>
      <c r="C3543" s="5" t="s">
        <v>128</v>
      </c>
      <c r="D3543" s="5" t="s">
        <v>15</v>
      </c>
      <c r="E3543" s="5">
        <v>17500</v>
      </c>
      <c r="F3543" s="6">
        <v>1928</v>
      </c>
    </row>
    <row r="3544" spans="1:6">
      <c r="A3544" s="4">
        <v>2012</v>
      </c>
      <c r="B3544" s="5" t="s">
        <v>117</v>
      </c>
      <c r="C3544" s="5" t="s">
        <v>128</v>
      </c>
      <c r="D3544" s="5" t="s">
        <v>16</v>
      </c>
      <c r="E3544" s="5">
        <v>34900</v>
      </c>
      <c r="F3544" s="6">
        <v>1866.76</v>
      </c>
    </row>
    <row r="3545" spans="1:6">
      <c r="A3545" s="4">
        <v>2012</v>
      </c>
      <c r="B3545" s="5" t="s">
        <v>117</v>
      </c>
      <c r="C3545" s="5" t="s">
        <v>128</v>
      </c>
      <c r="D3545" s="5" t="s">
        <v>17</v>
      </c>
      <c r="E3545" s="5">
        <v>23900</v>
      </c>
      <c r="F3545" s="6">
        <v>601.26</v>
      </c>
    </row>
    <row r="3546" spans="1:6">
      <c r="A3546" s="4">
        <v>2012</v>
      </c>
      <c r="B3546" s="5" t="s">
        <v>117</v>
      </c>
      <c r="C3546" s="5" t="s">
        <v>128</v>
      </c>
      <c r="D3546" s="5" t="s">
        <v>18</v>
      </c>
      <c r="E3546" s="5">
        <v>2600</v>
      </c>
      <c r="F3546" s="6">
        <v>569.23</v>
      </c>
    </row>
    <row r="3547" spans="1:6">
      <c r="A3547" s="4">
        <v>2013</v>
      </c>
      <c r="B3547" s="5" t="s">
        <v>117</v>
      </c>
      <c r="C3547" s="5" t="s">
        <v>128</v>
      </c>
      <c r="D3547" s="5" t="s">
        <v>15</v>
      </c>
      <c r="E3547" s="5">
        <v>14500</v>
      </c>
      <c r="F3547" s="6">
        <v>1758.62</v>
      </c>
    </row>
    <row r="3548" spans="1:6">
      <c r="A3548" s="4">
        <v>2013</v>
      </c>
      <c r="B3548" s="5" t="s">
        <v>117</v>
      </c>
      <c r="C3548" s="5" t="s">
        <v>128</v>
      </c>
      <c r="D3548" s="5" t="s">
        <v>16</v>
      </c>
      <c r="E3548" s="5">
        <v>47900</v>
      </c>
      <c r="F3548" s="6">
        <v>2390.4</v>
      </c>
    </row>
    <row r="3549" spans="1:6">
      <c r="A3549" s="4">
        <v>2013</v>
      </c>
      <c r="B3549" s="5" t="s">
        <v>117</v>
      </c>
      <c r="C3549" s="5" t="s">
        <v>128</v>
      </c>
      <c r="D3549" s="5" t="s">
        <v>17</v>
      </c>
      <c r="E3549" s="5">
        <v>27400</v>
      </c>
      <c r="F3549" s="6">
        <v>744.53</v>
      </c>
    </row>
    <row r="3550" spans="1:6">
      <c r="A3550" s="4">
        <v>2013</v>
      </c>
      <c r="B3550" s="5" t="s">
        <v>117</v>
      </c>
      <c r="C3550" s="5" t="s">
        <v>128</v>
      </c>
      <c r="D3550" s="5" t="s">
        <v>18</v>
      </c>
      <c r="E3550" s="5">
        <v>2800</v>
      </c>
      <c r="F3550" s="6">
        <v>400</v>
      </c>
    </row>
    <row r="3551" spans="1:6">
      <c r="A3551" s="4">
        <v>2014</v>
      </c>
      <c r="B3551" s="5" t="s">
        <v>117</v>
      </c>
      <c r="C3551" s="5" t="s">
        <v>128</v>
      </c>
      <c r="D3551" s="5" t="s">
        <v>15</v>
      </c>
      <c r="E3551" s="5">
        <v>15500</v>
      </c>
      <c r="F3551" s="6">
        <v>2025.81</v>
      </c>
    </row>
    <row r="3552" spans="1:6">
      <c r="A3552" s="4">
        <v>2014</v>
      </c>
      <c r="B3552" s="5" t="s">
        <v>117</v>
      </c>
      <c r="C3552" s="5" t="s">
        <v>128</v>
      </c>
      <c r="D3552" s="5" t="s">
        <v>16</v>
      </c>
      <c r="E3552" s="5">
        <v>63800</v>
      </c>
      <c r="F3552" s="6">
        <v>3827.59</v>
      </c>
    </row>
    <row r="3553" spans="1:6">
      <c r="A3553" s="4">
        <v>2014</v>
      </c>
      <c r="B3553" s="5" t="s">
        <v>117</v>
      </c>
      <c r="C3553" s="5" t="s">
        <v>128</v>
      </c>
      <c r="D3553" s="5" t="s">
        <v>17</v>
      </c>
      <c r="E3553" s="5">
        <v>27100</v>
      </c>
      <c r="F3553" s="6">
        <v>977.86</v>
      </c>
    </row>
    <row r="3554" spans="1:6">
      <c r="A3554" s="4">
        <v>2014</v>
      </c>
      <c r="B3554" s="5" t="s">
        <v>117</v>
      </c>
      <c r="C3554" s="5" t="s">
        <v>128</v>
      </c>
      <c r="D3554" s="5" t="s">
        <v>18</v>
      </c>
      <c r="E3554" s="5">
        <v>1400</v>
      </c>
      <c r="F3554" s="6">
        <v>178.57</v>
      </c>
    </row>
    <row r="3555" spans="1:6">
      <c r="A3555" s="4">
        <v>2015</v>
      </c>
      <c r="B3555" s="5" t="s">
        <v>117</v>
      </c>
      <c r="C3555" s="5" t="s">
        <v>128</v>
      </c>
      <c r="D3555" s="5" t="s">
        <v>15</v>
      </c>
      <c r="E3555" s="5">
        <v>22600</v>
      </c>
      <c r="F3555" s="6">
        <v>1920.35</v>
      </c>
    </row>
    <row r="3556" spans="1:6">
      <c r="A3556" s="4">
        <v>2015</v>
      </c>
      <c r="B3556" s="5" t="s">
        <v>117</v>
      </c>
      <c r="C3556" s="5" t="s">
        <v>128</v>
      </c>
      <c r="D3556" s="5" t="s">
        <v>16</v>
      </c>
      <c r="E3556" s="5">
        <v>46700</v>
      </c>
      <c r="F3556" s="6">
        <v>1922.91</v>
      </c>
    </row>
    <row r="3557" spans="1:6">
      <c r="A3557" s="4">
        <v>2015</v>
      </c>
      <c r="B3557" s="5" t="s">
        <v>117</v>
      </c>
      <c r="C3557" s="5" t="s">
        <v>128</v>
      </c>
      <c r="D3557" s="5" t="s">
        <v>17</v>
      </c>
      <c r="E3557" s="5">
        <v>22300</v>
      </c>
      <c r="F3557" s="6">
        <v>627.79999999999995</v>
      </c>
    </row>
    <row r="3558" spans="1:6">
      <c r="A3558" s="4">
        <v>2015</v>
      </c>
      <c r="B3558" s="5" t="s">
        <v>117</v>
      </c>
      <c r="C3558" s="5" t="s">
        <v>128</v>
      </c>
      <c r="D3558" s="5" t="s">
        <v>18</v>
      </c>
      <c r="E3558" s="5">
        <v>1000</v>
      </c>
      <c r="F3558" s="6">
        <v>90</v>
      </c>
    </row>
    <row r="3559" spans="1:6">
      <c r="A3559" s="4">
        <v>2016</v>
      </c>
      <c r="B3559" s="5" t="s">
        <v>117</v>
      </c>
      <c r="C3559" s="5" t="s">
        <v>128</v>
      </c>
      <c r="D3559" s="5" t="s">
        <v>15</v>
      </c>
      <c r="E3559" s="5">
        <v>16800</v>
      </c>
      <c r="F3559" s="6">
        <v>2553.5700000000002</v>
      </c>
    </row>
    <row r="3560" spans="1:6">
      <c r="A3560" s="4">
        <v>2016</v>
      </c>
      <c r="B3560" s="5" t="s">
        <v>117</v>
      </c>
      <c r="C3560" s="5" t="s">
        <v>128</v>
      </c>
      <c r="D3560" s="5" t="s">
        <v>16</v>
      </c>
      <c r="E3560" s="5">
        <v>64000</v>
      </c>
      <c r="F3560" s="6">
        <v>3057.81</v>
      </c>
    </row>
    <row r="3561" spans="1:6">
      <c r="A3561" s="4">
        <v>2016</v>
      </c>
      <c r="B3561" s="5" t="s">
        <v>117</v>
      </c>
      <c r="C3561" s="5" t="s">
        <v>128</v>
      </c>
      <c r="D3561" s="5" t="s">
        <v>17</v>
      </c>
      <c r="E3561" s="5">
        <v>28300</v>
      </c>
      <c r="F3561" s="6">
        <v>833.92</v>
      </c>
    </row>
    <row r="3562" spans="1:6">
      <c r="A3562" s="4">
        <v>2016</v>
      </c>
      <c r="B3562" s="5" t="s">
        <v>117</v>
      </c>
      <c r="C3562" s="5" t="s">
        <v>128</v>
      </c>
      <c r="D3562" s="5" t="s">
        <v>18</v>
      </c>
      <c r="E3562" s="5">
        <v>600</v>
      </c>
      <c r="F3562" s="6">
        <v>540</v>
      </c>
    </row>
    <row r="3563" spans="1:6">
      <c r="A3563" s="4">
        <v>2017</v>
      </c>
      <c r="B3563" s="5" t="s">
        <v>117</v>
      </c>
      <c r="C3563" s="5" t="s">
        <v>128</v>
      </c>
      <c r="D3563" s="5" t="s">
        <v>15</v>
      </c>
      <c r="E3563" s="5">
        <v>17000</v>
      </c>
      <c r="F3563" s="6">
        <v>2311.7600000000002</v>
      </c>
    </row>
    <row r="3564" spans="1:6">
      <c r="A3564" s="4">
        <v>2017</v>
      </c>
      <c r="B3564" s="5" t="s">
        <v>117</v>
      </c>
      <c r="C3564" s="5" t="s">
        <v>128</v>
      </c>
      <c r="D3564" s="5" t="s">
        <v>16</v>
      </c>
      <c r="E3564" s="5">
        <v>58780</v>
      </c>
      <c r="F3564" s="6">
        <v>2419.0300000000002</v>
      </c>
    </row>
    <row r="3565" spans="1:6">
      <c r="A3565" s="4">
        <v>2017</v>
      </c>
      <c r="B3565" s="5" t="s">
        <v>117</v>
      </c>
      <c r="C3565" s="5" t="s">
        <v>128</v>
      </c>
      <c r="D3565" s="5" t="s">
        <v>17</v>
      </c>
      <c r="E3565" s="5">
        <v>29400</v>
      </c>
      <c r="F3565" s="6">
        <v>914.97</v>
      </c>
    </row>
    <row r="3566" spans="1:6">
      <c r="A3566" s="4">
        <v>2017</v>
      </c>
      <c r="B3566" s="5" t="s">
        <v>117</v>
      </c>
      <c r="C3566" s="5" t="s">
        <v>128</v>
      </c>
      <c r="D3566" s="5" t="s">
        <v>18</v>
      </c>
      <c r="E3566" s="5">
        <v>250</v>
      </c>
      <c r="F3566" s="6">
        <v>141.72999999999999</v>
      </c>
    </row>
    <row r="3567" spans="1:6">
      <c r="A3567" s="4">
        <v>2008</v>
      </c>
      <c r="B3567" s="5" t="s">
        <v>117</v>
      </c>
      <c r="C3567" s="5" t="s">
        <v>129</v>
      </c>
      <c r="D3567" s="5" t="s">
        <v>15</v>
      </c>
      <c r="E3567" s="5">
        <v>100</v>
      </c>
      <c r="F3567" s="6">
        <v>1000</v>
      </c>
    </row>
    <row r="3568" spans="1:6">
      <c r="A3568" s="4">
        <v>2008</v>
      </c>
      <c r="B3568" s="5" t="s">
        <v>117</v>
      </c>
      <c r="C3568" s="5" t="s">
        <v>129</v>
      </c>
      <c r="D3568" s="5" t="s">
        <v>16</v>
      </c>
      <c r="E3568" s="5">
        <v>26500</v>
      </c>
      <c r="F3568" s="6">
        <v>2108.6799999999998</v>
      </c>
    </row>
    <row r="3569" spans="1:6">
      <c r="A3569" s="4">
        <v>2008</v>
      </c>
      <c r="B3569" s="5" t="s">
        <v>117</v>
      </c>
      <c r="C3569" s="5" t="s">
        <v>129</v>
      </c>
      <c r="D3569" s="5" t="s">
        <v>17</v>
      </c>
      <c r="E3569" s="5">
        <v>38500</v>
      </c>
      <c r="F3569" s="6">
        <v>732.47</v>
      </c>
    </row>
    <row r="3570" spans="1:6">
      <c r="A3570" s="4">
        <v>2008</v>
      </c>
      <c r="B3570" s="5" t="s">
        <v>117</v>
      </c>
      <c r="C3570" s="5" t="s">
        <v>129</v>
      </c>
      <c r="D3570" s="5" t="s">
        <v>18</v>
      </c>
      <c r="E3570" s="5">
        <v>100</v>
      </c>
      <c r="F3570" s="6">
        <v>300</v>
      </c>
    </row>
    <row r="3571" spans="1:6">
      <c r="A3571" s="4">
        <v>2009</v>
      </c>
      <c r="B3571" s="5" t="s">
        <v>117</v>
      </c>
      <c r="C3571" s="5" t="s">
        <v>129</v>
      </c>
      <c r="D3571" s="5" t="s">
        <v>15</v>
      </c>
      <c r="E3571" s="5">
        <v>100</v>
      </c>
      <c r="F3571" s="6">
        <v>100</v>
      </c>
    </row>
    <row r="3572" spans="1:6">
      <c r="A3572" s="4">
        <v>2009</v>
      </c>
      <c r="B3572" s="5" t="s">
        <v>117</v>
      </c>
      <c r="C3572" s="5" t="s">
        <v>129</v>
      </c>
      <c r="D3572" s="5" t="s">
        <v>16</v>
      </c>
      <c r="E3572" s="5">
        <v>38700</v>
      </c>
      <c r="F3572" s="6">
        <v>2624.81</v>
      </c>
    </row>
    <row r="3573" spans="1:6">
      <c r="A3573" s="4">
        <v>2009</v>
      </c>
      <c r="B3573" s="5" t="s">
        <v>117</v>
      </c>
      <c r="C3573" s="5" t="s">
        <v>129</v>
      </c>
      <c r="D3573" s="5" t="s">
        <v>17</v>
      </c>
      <c r="E3573" s="5">
        <v>47700</v>
      </c>
      <c r="F3573" s="6">
        <v>780.71</v>
      </c>
    </row>
    <row r="3574" spans="1:6">
      <c r="A3574" s="4">
        <v>2009</v>
      </c>
      <c r="B3574" s="5" t="s">
        <v>117</v>
      </c>
      <c r="C3574" s="5" t="s">
        <v>129</v>
      </c>
      <c r="D3574" s="5" t="s">
        <v>18</v>
      </c>
      <c r="E3574" s="5">
        <v>1400</v>
      </c>
      <c r="F3574" s="6">
        <v>285.70999999999998</v>
      </c>
    </row>
    <row r="3575" spans="1:6">
      <c r="A3575" s="4">
        <v>2010</v>
      </c>
      <c r="B3575" s="5" t="s">
        <v>117</v>
      </c>
      <c r="C3575" s="5" t="s">
        <v>129</v>
      </c>
      <c r="D3575" s="5" t="s">
        <v>15</v>
      </c>
      <c r="E3575" s="5">
        <v>700</v>
      </c>
      <c r="F3575" s="6">
        <v>328.57</v>
      </c>
    </row>
    <row r="3576" spans="1:6">
      <c r="A3576" s="4">
        <v>2010</v>
      </c>
      <c r="B3576" s="5" t="s">
        <v>117</v>
      </c>
      <c r="C3576" s="5" t="s">
        <v>129</v>
      </c>
      <c r="D3576" s="5" t="s">
        <v>16</v>
      </c>
      <c r="E3576" s="5">
        <v>58100</v>
      </c>
      <c r="F3576" s="6">
        <v>2186.23</v>
      </c>
    </row>
    <row r="3577" spans="1:6">
      <c r="A3577" s="4">
        <v>2010</v>
      </c>
      <c r="B3577" s="5" t="s">
        <v>117</v>
      </c>
      <c r="C3577" s="5" t="s">
        <v>129</v>
      </c>
      <c r="D3577" s="5" t="s">
        <v>17</v>
      </c>
      <c r="E3577" s="5">
        <v>56400</v>
      </c>
      <c r="F3577" s="6">
        <v>664.01</v>
      </c>
    </row>
    <row r="3578" spans="1:6">
      <c r="A3578" s="4">
        <v>2010</v>
      </c>
      <c r="B3578" s="5" t="s">
        <v>117</v>
      </c>
      <c r="C3578" s="5" t="s">
        <v>129</v>
      </c>
      <c r="D3578" s="5" t="s">
        <v>18</v>
      </c>
      <c r="E3578" s="5">
        <v>1800</v>
      </c>
      <c r="F3578" s="6">
        <v>494.44</v>
      </c>
    </row>
    <row r="3579" spans="1:6">
      <c r="A3579" s="4">
        <v>2011</v>
      </c>
      <c r="B3579" s="5" t="s">
        <v>117</v>
      </c>
      <c r="C3579" s="5" t="s">
        <v>129</v>
      </c>
      <c r="D3579" s="5" t="s">
        <v>15</v>
      </c>
      <c r="E3579" s="5">
        <v>700</v>
      </c>
      <c r="F3579" s="6">
        <v>285.70999999999998</v>
      </c>
    </row>
    <row r="3580" spans="1:6">
      <c r="A3580" s="4">
        <v>2011</v>
      </c>
      <c r="B3580" s="5" t="s">
        <v>117</v>
      </c>
      <c r="C3580" s="5" t="s">
        <v>129</v>
      </c>
      <c r="D3580" s="5" t="s">
        <v>16</v>
      </c>
      <c r="E3580" s="5">
        <v>39800</v>
      </c>
      <c r="F3580" s="6">
        <v>2059.5500000000002</v>
      </c>
    </row>
    <row r="3581" spans="1:6">
      <c r="A3581" s="4">
        <v>2011</v>
      </c>
      <c r="B3581" s="5" t="s">
        <v>117</v>
      </c>
      <c r="C3581" s="5" t="s">
        <v>129</v>
      </c>
      <c r="D3581" s="5" t="s">
        <v>17</v>
      </c>
      <c r="E3581" s="5">
        <v>24800</v>
      </c>
      <c r="F3581" s="6">
        <v>660.89</v>
      </c>
    </row>
    <row r="3582" spans="1:6">
      <c r="A3582" s="4">
        <v>2011</v>
      </c>
      <c r="B3582" s="5" t="s">
        <v>117</v>
      </c>
      <c r="C3582" s="5" t="s">
        <v>129</v>
      </c>
      <c r="D3582" s="5" t="s">
        <v>18</v>
      </c>
      <c r="E3582" s="5">
        <v>900</v>
      </c>
      <c r="F3582" s="6">
        <v>455.56</v>
      </c>
    </row>
    <row r="3583" spans="1:6">
      <c r="A3583" s="4">
        <v>2012</v>
      </c>
      <c r="B3583" s="5" t="s">
        <v>117</v>
      </c>
      <c r="C3583" s="5" t="s">
        <v>129</v>
      </c>
      <c r="D3583" s="5" t="s">
        <v>15</v>
      </c>
      <c r="E3583" s="5">
        <v>400</v>
      </c>
      <c r="F3583" s="6">
        <v>225</v>
      </c>
    </row>
    <row r="3584" spans="1:6">
      <c r="A3584" s="4">
        <v>2012</v>
      </c>
      <c r="B3584" s="5" t="s">
        <v>117</v>
      </c>
      <c r="C3584" s="5" t="s">
        <v>129</v>
      </c>
      <c r="D3584" s="5" t="s">
        <v>16</v>
      </c>
      <c r="E3584" s="5">
        <v>33300</v>
      </c>
      <c r="F3584" s="6">
        <v>1576.58</v>
      </c>
    </row>
    <row r="3585" spans="1:6">
      <c r="A3585" s="4">
        <v>2012</v>
      </c>
      <c r="B3585" s="5" t="s">
        <v>117</v>
      </c>
      <c r="C3585" s="5" t="s">
        <v>129</v>
      </c>
      <c r="D3585" s="5" t="s">
        <v>17</v>
      </c>
      <c r="E3585" s="5">
        <v>26100</v>
      </c>
      <c r="F3585" s="6">
        <v>418.39</v>
      </c>
    </row>
    <row r="3586" spans="1:6">
      <c r="A3586" s="4">
        <v>2012</v>
      </c>
      <c r="B3586" s="5" t="s">
        <v>117</v>
      </c>
      <c r="C3586" s="5" t="s">
        <v>129</v>
      </c>
      <c r="D3586" s="5" t="s">
        <v>18</v>
      </c>
      <c r="E3586" s="5">
        <v>500</v>
      </c>
      <c r="F3586" s="6">
        <v>560</v>
      </c>
    </row>
    <row r="3587" spans="1:6">
      <c r="A3587" s="4">
        <v>2013</v>
      </c>
      <c r="B3587" s="5" t="s">
        <v>117</v>
      </c>
      <c r="C3587" s="5" t="s">
        <v>129</v>
      </c>
      <c r="D3587" s="5" t="s">
        <v>15</v>
      </c>
      <c r="E3587" s="5">
        <v>400</v>
      </c>
      <c r="F3587" s="6">
        <v>250</v>
      </c>
    </row>
    <row r="3588" spans="1:6">
      <c r="A3588" s="4">
        <v>2013</v>
      </c>
      <c r="B3588" s="5" t="s">
        <v>117</v>
      </c>
      <c r="C3588" s="5" t="s">
        <v>129</v>
      </c>
      <c r="D3588" s="5" t="s">
        <v>16</v>
      </c>
      <c r="E3588" s="5">
        <v>44300</v>
      </c>
      <c r="F3588" s="6">
        <v>2209.9299999999998</v>
      </c>
    </row>
    <row r="3589" spans="1:6">
      <c r="A3589" s="4">
        <v>2013</v>
      </c>
      <c r="B3589" s="5" t="s">
        <v>117</v>
      </c>
      <c r="C3589" s="5" t="s">
        <v>129</v>
      </c>
      <c r="D3589" s="5" t="s">
        <v>17</v>
      </c>
      <c r="E3589" s="5">
        <v>35400</v>
      </c>
      <c r="F3589" s="6">
        <v>556.5</v>
      </c>
    </row>
    <row r="3590" spans="1:6">
      <c r="A3590" s="4">
        <v>2013</v>
      </c>
      <c r="B3590" s="5" t="s">
        <v>117</v>
      </c>
      <c r="C3590" s="5" t="s">
        <v>129</v>
      </c>
      <c r="D3590" s="5" t="s">
        <v>18</v>
      </c>
      <c r="E3590" s="5">
        <v>500</v>
      </c>
      <c r="F3590" s="6">
        <v>260</v>
      </c>
    </row>
    <row r="3591" spans="1:6">
      <c r="A3591" s="4">
        <v>2014</v>
      </c>
      <c r="B3591" s="5" t="s">
        <v>117</v>
      </c>
      <c r="C3591" s="5" t="s">
        <v>129</v>
      </c>
      <c r="D3591" s="5" t="s">
        <v>15</v>
      </c>
      <c r="E3591" s="5">
        <v>400</v>
      </c>
      <c r="F3591" s="6">
        <v>250</v>
      </c>
    </row>
    <row r="3592" spans="1:6">
      <c r="A3592" s="4">
        <v>2014</v>
      </c>
      <c r="B3592" s="5" t="s">
        <v>117</v>
      </c>
      <c r="C3592" s="5" t="s">
        <v>129</v>
      </c>
      <c r="D3592" s="5" t="s">
        <v>16</v>
      </c>
      <c r="E3592" s="5">
        <v>51000</v>
      </c>
      <c r="F3592" s="6">
        <v>2611.7600000000002</v>
      </c>
    </row>
    <row r="3593" spans="1:6">
      <c r="A3593" s="4">
        <v>2014</v>
      </c>
      <c r="B3593" s="5" t="s">
        <v>117</v>
      </c>
      <c r="C3593" s="5" t="s">
        <v>129</v>
      </c>
      <c r="D3593" s="5" t="s">
        <v>17</v>
      </c>
      <c r="E3593" s="5">
        <v>39500</v>
      </c>
      <c r="F3593" s="6">
        <v>749.37</v>
      </c>
    </row>
    <row r="3594" spans="1:6">
      <c r="A3594" s="4">
        <v>2014</v>
      </c>
      <c r="B3594" s="5" t="s">
        <v>117</v>
      </c>
      <c r="C3594" s="5" t="s">
        <v>129</v>
      </c>
      <c r="D3594" s="5" t="s">
        <v>18</v>
      </c>
      <c r="E3594" s="5">
        <v>600</v>
      </c>
      <c r="F3594" s="6">
        <v>366.67</v>
      </c>
    </row>
    <row r="3595" spans="1:6">
      <c r="A3595" s="4">
        <v>2015</v>
      </c>
      <c r="B3595" s="5" t="s">
        <v>117</v>
      </c>
      <c r="C3595" s="5" t="s">
        <v>129</v>
      </c>
      <c r="D3595" s="5" t="s">
        <v>16</v>
      </c>
      <c r="E3595" s="5">
        <v>48200</v>
      </c>
      <c r="F3595" s="6">
        <v>1352.7</v>
      </c>
    </row>
    <row r="3596" spans="1:6">
      <c r="A3596" s="4">
        <v>2015</v>
      </c>
      <c r="B3596" s="5" t="s">
        <v>117</v>
      </c>
      <c r="C3596" s="5" t="s">
        <v>129</v>
      </c>
      <c r="D3596" s="5" t="s">
        <v>17</v>
      </c>
      <c r="E3596" s="5">
        <v>45800</v>
      </c>
      <c r="F3596" s="6">
        <v>294.76</v>
      </c>
    </row>
    <row r="3597" spans="1:6">
      <c r="A3597" s="4">
        <v>2015</v>
      </c>
      <c r="B3597" s="5" t="s">
        <v>117</v>
      </c>
      <c r="C3597" s="5" t="s">
        <v>129</v>
      </c>
      <c r="D3597" s="5" t="s">
        <v>18</v>
      </c>
      <c r="E3597" s="5">
        <v>900</v>
      </c>
      <c r="F3597" s="6">
        <v>144.44</v>
      </c>
    </row>
    <row r="3598" spans="1:6">
      <c r="A3598" s="4">
        <v>2016</v>
      </c>
      <c r="B3598" s="5" t="s">
        <v>117</v>
      </c>
      <c r="C3598" s="5" t="s">
        <v>129</v>
      </c>
      <c r="D3598" s="5" t="s">
        <v>15</v>
      </c>
      <c r="E3598" s="5">
        <v>200</v>
      </c>
      <c r="F3598" s="6">
        <v>215</v>
      </c>
    </row>
    <row r="3599" spans="1:6">
      <c r="A3599" s="4">
        <v>2016</v>
      </c>
      <c r="B3599" s="5" t="s">
        <v>117</v>
      </c>
      <c r="C3599" s="5" t="s">
        <v>129</v>
      </c>
      <c r="D3599" s="5" t="s">
        <v>16</v>
      </c>
      <c r="E3599" s="5">
        <v>63000</v>
      </c>
      <c r="F3599" s="6">
        <v>1657.14</v>
      </c>
    </row>
    <row r="3600" spans="1:6">
      <c r="A3600" s="4">
        <v>2016</v>
      </c>
      <c r="B3600" s="5" t="s">
        <v>117</v>
      </c>
      <c r="C3600" s="5" t="s">
        <v>129</v>
      </c>
      <c r="D3600" s="5" t="s">
        <v>17</v>
      </c>
      <c r="E3600" s="5">
        <v>56500</v>
      </c>
      <c r="F3600" s="6">
        <v>674.34</v>
      </c>
    </row>
    <row r="3601" spans="1:6">
      <c r="A3601" s="4">
        <v>2016</v>
      </c>
      <c r="B3601" s="5" t="s">
        <v>117</v>
      </c>
      <c r="C3601" s="5" t="s">
        <v>129</v>
      </c>
      <c r="D3601" s="5" t="s">
        <v>18</v>
      </c>
      <c r="E3601" s="5">
        <v>900</v>
      </c>
      <c r="F3601" s="6">
        <v>274</v>
      </c>
    </row>
    <row r="3602" spans="1:6">
      <c r="A3602" s="4">
        <v>2017</v>
      </c>
      <c r="B3602" s="5" t="s">
        <v>117</v>
      </c>
      <c r="C3602" s="5" t="s">
        <v>129</v>
      </c>
      <c r="D3602" s="5" t="s">
        <v>15</v>
      </c>
      <c r="E3602" s="5">
        <v>600</v>
      </c>
      <c r="F3602" s="6">
        <v>116.67</v>
      </c>
    </row>
    <row r="3603" spans="1:6">
      <c r="A3603" s="4">
        <v>2017</v>
      </c>
      <c r="B3603" s="5" t="s">
        <v>117</v>
      </c>
      <c r="C3603" s="5" t="s">
        <v>129</v>
      </c>
      <c r="D3603" s="5" t="s">
        <v>16</v>
      </c>
      <c r="E3603" s="5">
        <v>75810</v>
      </c>
      <c r="F3603" s="6">
        <v>2059.39</v>
      </c>
    </row>
    <row r="3604" spans="1:6">
      <c r="A3604" s="4">
        <v>2017</v>
      </c>
      <c r="B3604" s="5" t="s">
        <v>117</v>
      </c>
      <c r="C3604" s="5" t="s">
        <v>129</v>
      </c>
      <c r="D3604" s="5" t="s">
        <v>17</v>
      </c>
      <c r="E3604" s="5">
        <v>68250</v>
      </c>
      <c r="F3604" s="6">
        <v>675.47</v>
      </c>
    </row>
    <row r="3605" spans="1:6">
      <c r="A3605" s="4">
        <v>2017</v>
      </c>
      <c r="B3605" s="5" t="s">
        <v>117</v>
      </c>
      <c r="C3605" s="5" t="s">
        <v>129</v>
      </c>
      <c r="D3605" s="5" t="s">
        <v>18</v>
      </c>
      <c r="E3605" s="5">
        <v>300</v>
      </c>
      <c r="F3605" s="6">
        <v>240</v>
      </c>
    </row>
    <row r="3606" spans="1:6">
      <c r="A3606" s="4">
        <v>2008</v>
      </c>
      <c r="B3606" s="5" t="s">
        <v>117</v>
      </c>
      <c r="C3606" s="5" t="s">
        <v>130</v>
      </c>
      <c r="D3606" s="5" t="s">
        <v>15</v>
      </c>
      <c r="E3606" s="5">
        <v>114400</v>
      </c>
      <c r="F3606" s="6">
        <v>2510.4899999999998</v>
      </c>
    </row>
    <row r="3607" spans="1:6">
      <c r="A3607" s="4">
        <v>2008</v>
      </c>
      <c r="B3607" s="5" t="s">
        <v>117</v>
      </c>
      <c r="C3607" s="5" t="s">
        <v>130</v>
      </c>
      <c r="D3607" s="5" t="s">
        <v>16</v>
      </c>
      <c r="E3607" s="5">
        <v>10100</v>
      </c>
      <c r="F3607" s="6">
        <v>2365.35</v>
      </c>
    </row>
    <row r="3608" spans="1:6">
      <c r="A3608" s="4">
        <v>2008</v>
      </c>
      <c r="B3608" s="5" t="s">
        <v>117</v>
      </c>
      <c r="C3608" s="5" t="s">
        <v>130</v>
      </c>
      <c r="D3608" s="5" t="s">
        <v>17</v>
      </c>
      <c r="E3608" s="5">
        <v>10100</v>
      </c>
      <c r="F3608" s="6">
        <v>742.57</v>
      </c>
    </row>
    <row r="3609" spans="1:6">
      <c r="A3609" s="4">
        <v>2008</v>
      </c>
      <c r="B3609" s="5" t="s">
        <v>117</v>
      </c>
      <c r="C3609" s="5" t="s">
        <v>130</v>
      </c>
      <c r="D3609" s="5" t="s">
        <v>18</v>
      </c>
      <c r="E3609" s="5">
        <v>100</v>
      </c>
      <c r="F3609" s="6">
        <v>300</v>
      </c>
    </row>
    <row r="3610" spans="1:6">
      <c r="A3610" s="4">
        <v>2009</v>
      </c>
      <c r="B3610" s="5" t="s">
        <v>117</v>
      </c>
      <c r="C3610" s="5" t="s">
        <v>130</v>
      </c>
      <c r="D3610" s="5" t="s">
        <v>15</v>
      </c>
      <c r="E3610" s="5">
        <v>113300</v>
      </c>
      <c r="F3610" s="6">
        <v>2588.44</v>
      </c>
    </row>
    <row r="3611" spans="1:6">
      <c r="A3611" s="4">
        <v>2009</v>
      </c>
      <c r="B3611" s="5" t="s">
        <v>117</v>
      </c>
      <c r="C3611" s="5" t="s">
        <v>130</v>
      </c>
      <c r="D3611" s="5" t="s">
        <v>16</v>
      </c>
      <c r="E3611" s="5">
        <v>11000</v>
      </c>
      <c r="F3611" s="6">
        <v>2556.36</v>
      </c>
    </row>
    <row r="3612" spans="1:6">
      <c r="A3612" s="4">
        <v>2009</v>
      </c>
      <c r="B3612" s="5" t="s">
        <v>117</v>
      </c>
      <c r="C3612" s="5" t="s">
        <v>130</v>
      </c>
      <c r="D3612" s="5" t="s">
        <v>17</v>
      </c>
      <c r="E3612" s="5">
        <v>9000</v>
      </c>
      <c r="F3612" s="6">
        <v>875.56</v>
      </c>
    </row>
    <row r="3613" spans="1:6">
      <c r="A3613" s="4">
        <v>2009</v>
      </c>
      <c r="B3613" s="5" t="s">
        <v>117</v>
      </c>
      <c r="C3613" s="5" t="s">
        <v>130</v>
      </c>
      <c r="D3613" s="5" t="s">
        <v>18</v>
      </c>
      <c r="E3613" s="5">
        <v>100</v>
      </c>
      <c r="F3613" s="6">
        <v>300</v>
      </c>
    </row>
    <row r="3614" spans="1:6">
      <c r="A3614" s="4">
        <v>2010</v>
      </c>
      <c r="B3614" s="5" t="s">
        <v>117</v>
      </c>
      <c r="C3614" s="5" t="s">
        <v>130</v>
      </c>
      <c r="D3614" s="5" t="s">
        <v>15</v>
      </c>
      <c r="E3614" s="5">
        <v>112000</v>
      </c>
      <c r="F3614" s="6">
        <v>2885</v>
      </c>
    </row>
    <row r="3615" spans="1:6">
      <c r="A3615" s="4">
        <v>2010</v>
      </c>
      <c r="B3615" s="5" t="s">
        <v>117</v>
      </c>
      <c r="C3615" s="5" t="s">
        <v>130</v>
      </c>
      <c r="D3615" s="5" t="s">
        <v>16</v>
      </c>
      <c r="E3615" s="5">
        <v>11600</v>
      </c>
      <c r="F3615" s="6">
        <v>2215.52</v>
      </c>
    </row>
    <row r="3616" spans="1:6">
      <c r="A3616" s="4">
        <v>2010</v>
      </c>
      <c r="B3616" s="5" t="s">
        <v>117</v>
      </c>
      <c r="C3616" s="5" t="s">
        <v>130</v>
      </c>
      <c r="D3616" s="5" t="s">
        <v>17</v>
      </c>
      <c r="E3616" s="5">
        <v>8500</v>
      </c>
      <c r="F3616" s="6">
        <v>836.47</v>
      </c>
    </row>
    <row r="3617" spans="1:6">
      <c r="A3617" s="4">
        <v>2010</v>
      </c>
      <c r="B3617" s="5" t="s">
        <v>117</v>
      </c>
      <c r="C3617" s="5" t="s">
        <v>130</v>
      </c>
      <c r="D3617" s="5" t="s">
        <v>18</v>
      </c>
      <c r="E3617" s="5">
        <v>100</v>
      </c>
      <c r="F3617" s="6">
        <v>400</v>
      </c>
    </row>
    <row r="3618" spans="1:6">
      <c r="A3618" s="4">
        <v>2011</v>
      </c>
      <c r="B3618" s="5" t="s">
        <v>117</v>
      </c>
      <c r="C3618" s="5" t="s">
        <v>130</v>
      </c>
      <c r="D3618" s="5" t="s">
        <v>15</v>
      </c>
      <c r="E3618" s="5">
        <v>104900</v>
      </c>
      <c r="F3618" s="6">
        <v>2677.6</v>
      </c>
    </row>
    <row r="3619" spans="1:6">
      <c r="A3619" s="4">
        <v>2011</v>
      </c>
      <c r="B3619" s="5" t="s">
        <v>117</v>
      </c>
      <c r="C3619" s="5" t="s">
        <v>130</v>
      </c>
      <c r="D3619" s="5" t="s">
        <v>16</v>
      </c>
      <c r="E3619" s="5">
        <v>11600</v>
      </c>
      <c r="F3619" s="6">
        <v>2876.72</v>
      </c>
    </row>
    <row r="3620" spans="1:6">
      <c r="A3620" s="4">
        <v>2011</v>
      </c>
      <c r="B3620" s="5" t="s">
        <v>117</v>
      </c>
      <c r="C3620" s="5" t="s">
        <v>130</v>
      </c>
      <c r="D3620" s="5" t="s">
        <v>17</v>
      </c>
      <c r="E3620" s="5">
        <v>9000</v>
      </c>
      <c r="F3620" s="6">
        <v>1263.33</v>
      </c>
    </row>
    <row r="3621" spans="1:6">
      <c r="A3621" s="4">
        <v>2012</v>
      </c>
      <c r="B3621" s="5" t="s">
        <v>117</v>
      </c>
      <c r="C3621" s="5" t="s">
        <v>130</v>
      </c>
      <c r="D3621" s="5" t="s">
        <v>15</v>
      </c>
      <c r="E3621" s="5">
        <v>108500</v>
      </c>
      <c r="F3621" s="6">
        <v>2617.14</v>
      </c>
    </row>
    <row r="3622" spans="1:6">
      <c r="A3622" s="4">
        <v>2012</v>
      </c>
      <c r="B3622" s="5" t="s">
        <v>117</v>
      </c>
      <c r="C3622" s="5" t="s">
        <v>130</v>
      </c>
      <c r="D3622" s="5" t="s">
        <v>16</v>
      </c>
      <c r="E3622" s="5">
        <v>5500</v>
      </c>
      <c r="F3622" s="6">
        <v>1900</v>
      </c>
    </row>
    <row r="3623" spans="1:6">
      <c r="A3623" s="4">
        <v>2012</v>
      </c>
      <c r="B3623" s="5" t="s">
        <v>117</v>
      </c>
      <c r="C3623" s="5" t="s">
        <v>130</v>
      </c>
      <c r="D3623" s="5" t="s">
        <v>17</v>
      </c>
      <c r="E3623" s="5">
        <v>9800</v>
      </c>
      <c r="F3623" s="6">
        <v>1104.08</v>
      </c>
    </row>
    <row r="3624" spans="1:6">
      <c r="A3624" s="4">
        <v>2013</v>
      </c>
      <c r="B3624" s="5" t="s">
        <v>117</v>
      </c>
      <c r="C3624" s="5" t="s">
        <v>130</v>
      </c>
      <c r="D3624" s="5" t="s">
        <v>15</v>
      </c>
      <c r="E3624" s="5">
        <v>109600</v>
      </c>
      <c r="F3624" s="6">
        <v>3118.61</v>
      </c>
    </row>
    <row r="3625" spans="1:6">
      <c r="A3625" s="4">
        <v>2013</v>
      </c>
      <c r="B3625" s="5" t="s">
        <v>117</v>
      </c>
      <c r="C3625" s="5" t="s">
        <v>130</v>
      </c>
      <c r="D3625" s="5" t="s">
        <v>16</v>
      </c>
      <c r="E3625" s="5">
        <v>6600</v>
      </c>
      <c r="F3625" s="6">
        <v>2545.4499999999998</v>
      </c>
    </row>
    <row r="3626" spans="1:6">
      <c r="A3626" s="4">
        <v>2013</v>
      </c>
      <c r="B3626" s="5" t="s">
        <v>117</v>
      </c>
      <c r="C3626" s="5" t="s">
        <v>130</v>
      </c>
      <c r="D3626" s="5" t="s">
        <v>17</v>
      </c>
      <c r="E3626" s="5">
        <v>11400</v>
      </c>
      <c r="F3626" s="6">
        <v>1192.98</v>
      </c>
    </row>
    <row r="3627" spans="1:6">
      <c r="A3627" s="4">
        <v>2014</v>
      </c>
      <c r="B3627" s="5" t="s">
        <v>117</v>
      </c>
      <c r="C3627" s="5" t="s">
        <v>130</v>
      </c>
      <c r="D3627" s="5" t="s">
        <v>15</v>
      </c>
      <c r="E3627" s="5">
        <v>111800</v>
      </c>
      <c r="F3627" s="6">
        <v>3028.62</v>
      </c>
    </row>
    <row r="3628" spans="1:6">
      <c r="A3628" s="4">
        <v>2014</v>
      </c>
      <c r="B3628" s="5" t="s">
        <v>117</v>
      </c>
      <c r="C3628" s="5" t="s">
        <v>130</v>
      </c>
      <c r="D3628" s="5" t="s">
        <v>16</v>
      </c>
      <c r="E3628" s="5">
        <v>9500</v>
      </c>
      <c r="F3628" s="6">
        <v>3105.26</v>
      </c>
    </row>
    <row r="3629" spans="1:6">
      <c r="A3629" s="4">
        <v>2014</v>
      </c>
      <c r="B3629" s="5" t="s">
        <v>117</v>
      </c>
      <c r="C3629" s="5" t="s">
        <v>130</v>
      </c>
      <c r="D3629" s="5" t="s">
        <v>17</v>
      </c>
      <c r="E3629" s="5">
        <v>6300</v>
      </c>
      <c r="F3629" s="6">
        <v>904.76</v>
      </c>
    </row>
    <row r="3630" spans="1:6">
      <c r="A3630" s="4">
        <v>2015</v>
      </c>
      <c r="B3630" s="5" t="s">
        <v>117</v>
      </c>
      <c r="C3630" s="5" t="s">
        <v>130</v>
      </c>
      <c r="D3630" s="5" t="s">
        <v>15</v>
      </c>
      <c r="E3630" s="5">
        <v>112400</v>
      </c>
      <c r="F3630" s="6">
        <v>2460.85</v>
      </c>
    </row>
    <row r="3631" spans="1:6">
      <c r="A3631" s="4">
        <v>2015</v>
      </c>
      <c r="B3631" s="5" t="s">
        <v>117</v>
      </c>
      <c r="C3631" s="5" t="s">
        <v>130</v>
      </c>
      <c r="D3631" s="5" t="s">
        <v>16</v>
      </c>
      <c r="E3631" s="5">
        <v>11900</v>
      </c>
      <c r="F3631" s="6">
        <v>2647.06</v>
      </c>
    </row>
    <row r="3632" spans="1:6">
      <c r="A3632" s="4">
        <v>2015</v>
      </c>
      <c r="B3632" s="5" t="s">
        <v>117</v>
      </c>
      <c r="C3632" s="5" t="s">
        <v>130</v>
      </c>
      <c r="D3632" s="5" t="s">
        <v>17</v>
      </c>
      <c r="E3632" s="5">
        <v>4800</v>
      </c>
      <c r="F3632" s="6">
        <v>833.33</v>
      </c>
    </row>
    <row r="3633" spans="1:6">
      <c r="A3633" s="4">
        <v>2016</v>
      </c>
      <c r="B3633" s="5" t="s">
        <v>117</v>
      </c>
      <c r="C3633" s="5" t="s">
        <v>130</v>
      </c>
      <c r="D3633" s="5" t="s">
        <v>15</v>
      </c>
      <c r="E3633" s="5">
        <v>114200</v>
      </c>
      <c r="F3633" s="6">
        <v>3483.36</v>
      </c>
    </row>
    <row r="3634" spans="1:6">
      <c r="A3634" s="4">
        <v>2016</v>
      </c>
      <c r="B3634" s="5" t="s">
        <v>117</v>
      </c>
      <c r="C3634" s="5" t="s">
        <v>130</v>
      </c>
      <c r="D3634" s="5" t="s">
        <v>16</v>
      </c>
      <c r="E3634" s="5">
        <v>12000</v>
      </c>
      <c r="F3634" s="6">
        <v>3700</v>
      </c>
    </row>
    <row r="3635" spans="1:6">
      <c r="A3635" s="4">
        <v>2016</v>
      </c>
      <c r="B3635" s="5" t="s">
        <v>117</v>
      </c>
      <c r="C3635" s="5" t="s">
        <v>130</v>
      </c>
      <c r="D3635" s="5" t="s">
        <v>17</v>
      </c>
      <c r="E3635" s="5">
        <v>8900</v>
      </c>
      <c r="F3635" s="6">
        <v>842.7</v>
      </c>
    </row>
    <row r="3636" spans="1:6">
      <c r="A3636" s="4">
        <v>2017</v>
      </c>
      <c r="B3636" s="5" t="s">
        <v>117</v>
      </c>
      <c r="C3636" s="5" t="s">
        <v>130</v>
      </c>
      <c r="D3636" s="5" t="s">
        <v>15</v>
      </c>
      <c r="E3636" s="5">
        <v>109460</v>
      </c>
      <c r="F3636" s="6">
        <v>3054.2</v>
      </c>
    </row>
    <row r="3637" spans="1:6">
      <c r="A3637" s="4">
        <v>2017</v>
      </c>
      <c r="B3637" s="5" t="s">
        <v>117</v>
      </c>
      <c r="C3637" s="5" t="s">
        <v>130</v>
      </c>
      <c r="D3637" s="5" t="s">
        <v>16</v>
      </c>
      <c r="E3637" s="5">
        <v>10440</v>
      </c>
      <c r="F3637" s="6">
        <v>2911.88</v>
      </c>
    </row>
    <row r="3638" spans="1:6">
      <c r="A3638" s="4">
        <v>2017</v>
      </c>
      <c r="B3638" s="5" t="s">
        <v>117</v>
      </c>
      <c r="C3638" s="5" t="s">
        <v>130</v>
      </c>
      <c r="D3638" s="5" t="s">
        <v>17</v>
      </c>
      <c r="E3638" s="5">
        <v>5400</v>
      </c>
      <c r="F3638" s="6">
        <v>851.85</v>
      </c>
    </row>
    <row r="3639" spans="1:6">
      <c r="A3639" s="4">
        <v>2017</v>
      </c>
      <c r="B3639" s="5" t="s">
        <v>117</v>
      </c>
      <c r="C3639" s="5" t="s">
        <v>130</v>
      </c>
      <c r="D3639" s="5" t="s">
        <v>18</v>
      </c>
      <c r="E3639" s="5">
        <v>10</v>
      </c>
      <c r="F3639" s="6">
        <v>166.15</v>
      </c>
    </row>
    <row r="3640" spans="1:6">
      <c r="A3640" s="4">
        <v>2008</v>
      </c>
      <c r="B3640" s="5" t="s">
        <v>117</v>
      </c>
      <c r="C3640" s="5" t="s">
        <v>131</v>
      </c>
      <c r="D3640" s="5" t="s">
        <v>16</v>
      </c>
      <c r="E3640" s="5">
        <v>175300</v>
      </c>
      <c r="F3640" s="6">
        <v>2352.65</v>
      </c>
    </row>
    <row r="3641" spans="1:6">
      <c r="A3641" s="4">
        <v>2008</v>
      </c>
      <c r="B3641" s="5" t="s">
        <v>117</v>
      </c>
      <c r="C3641" s="5" t="s">
        <v>131</v>
      </c>
      <c r="D3641" s="5" t="s">
        <v>17</v>
      </c>
      <c r="E3641" s="5">
        <v>67900</v>
      </c>
      <c r="F3641" s="6">
        <v>767.3</v>
      </c>
    </row>
    <row r="3642" spans="1:6">
      <c r="A3642" s="4">
        <v>2008</v>
      </c>
      <c r="B3642" s="5" t="s">
        <v>117</v>
      </c>
      <c r="C3642" s="5" t="s">
        <v>131</v>
      </c>
      <c r="D3642" s="5" t="s">
        <v>18</v>
      </c>
      <c r="E3642" s="5">
        <v>537600</v>
      </c>
      <c r="F3642" s="6">
        <v>259.88</v>
      </c>
    </row>
    <row r="3643" spans="1:6">
      <c r="A3643" s="4">
        <v>2009</v>
      </c>
      <c r="B3643" s="5" t="s">
        <v>117</v>
      </c>
      <c r="C3643" s="5" t="s">
        <v>131</v>
      </c>
      <c r="D3643" s="5" t="s">
        <v>16</v>
      </c>
      <c r="E3643" s="5">
        <v>187900</v>
      </c>
      <c r="F3643" s="6">
        <v>2475.73</v>
      </c>
    </row>
    <row r="3644" spans="1:6">
      <c r="A3644" s="4">
        <v>2009</v>
      </c>
      <c r="B3644" s="5" t="s">
        <v>117</v>
      </c>
      <c r="C3644" s="5" t="s">
        <v>131</v>
      </c>
      <c r="D3644" s="5" t="s">
        <v>17</v>
      </c>
      <c r="E3644" s="5">
        <v>79600</v>
      </c>
      <c r="F3644" s="6">
        <v>863.07</v>
      </c>
    </row>
    <row r="3645" spans="1:6">
      <c r="A3645" s="4">
        <v>2009</v>
      </c>
      <c r="B3645" s="5" t="s">
        <v>117</v>
      </c>
      <c r="C3645" s="5" t="s">
        <v>131</v>
      </c>
      <c r="D3645" s="5" t="s">
        <v>18</v>
      </c>
      <c r="E3645" s="5">
        <v>572100</v>
      </c>
      <c r="F3645" s="6">
        <v>301.24</v>
      </c>
    </row>
    <row r="3646" spans="1:6">
      <c r="A3646" s="4">
        <v>2010</v>
      </c>
      <c r="B3646" s="5" t="s">
        <v>117</v>
      </c>
      <c r="C3646" s="5" t="s">
        <v>131</v>
      </c>
      <c r="D3646" s="5" t="s">
        <v>15</v>
      </c>
      <c r="E3646" s="5">
        <v>10</v>
      </c>
      <c r="F3646" s="6">
        <v>2000</v>
      </c>
    </row>
    <row r="3647" spans="1:6">
      <c r="A3647" s="4">
        <v>2010</v>
      </c>
      <c r="B3647" s="5" t="s">
        <v>117</v>
      </c>
      <c r="C3647" s="5" t="s">
        <v>131</v>
      </c>
      <c r="D3647" s="5" t="s">
        <v>16</v>
      </c>
      <c r="E3647" s="5">
        <v>206800</v>
      </c>
      <c r="F3647" s="6">
        <v>3412.86</v>
      </c>
    </row>
    <row r="3648" spans="1:6">
      <c r="A3648" s="4">
        <v>2010</v>
      </c>
      <c r="B3648" s="5" t="s">
        <v>117</v>
      </c>
      <c r="C3648" s="5" t="s">
        <v>131</v>
      </c>
      <c r="D3648" s="5" t="s">
        <v>17</v>
      </c>
      <c r="E3648" s="5">
        <v>86000</v>
      </c>
      <c r="F3648" s="6">
        <v>872.44</v>
      </c>
    </row>
    <row r="3649" spans="1:6">
      <c r="A3649" s="4">
        <v>2010</v>
      </c>
      <c r="B3649" s="5" t="s">
        <v>117</v>
      </c>
      <c r="C3649" s="5" t="s">
        <v>131</v>
      </c>
      <c r="D3649" s="5" t="s">
        <v>18</v>
      </c>
      <c r="E3649" s="5">
        <v>636200</v>
      </c>
      <c r="F3649" s="6">
        <v>442.47</v>
      </c>
    </row>
    <row r="3650" spans="1:6">
      <c r="A3650" s="4">
        <v>2011</v>
      </c>
      <c r="B3650" s="5" t="s">
        <v>117</v>
      </c>
      <c r="C3650" s="5" t="s">
        <v>131</v>
      </c>
      <c r="D3650" s="5" t="s">
        <v>16</v>
      </c>
      <c r="E3650" s="5">
        <v>208600</v>
      </c>
      <c r="F3650" s="6">
        <v>3057.72</v>
      </c>
    </row>
    <row r="3651" spans="1:6">
      <c r="A3651" s="4">
        <v>2011</v>
      </c>
      <c r="B3651" s="5" t="s">
        <v>117</v>
      </c>
      <c r="C3651" s="5" t="s">
        <v>131</v>
      </c>
      <c r="D3651" s="5" t="s">
        <v>17</v>
      </c>
      <c r="E3651" s="5">
        <v>62400</v>
      </c>
      <c r="F3651" s="6">
        <v>705.61</v>
      </c>
    </row>
    <row r="3652" spans="1:6">
      <c r="A3652" s="4">
        <v>2011</v>
      </c>
      <c r="B3652" s="5" t="s">
        <v>117</v>
      </c>
      <c r="C3652" s="5" t="s">
        <v>131</v>
      </c>
      <c r="D3652" s="5" t="s">
        <v>18</v>
      </c>
      <c r="E3652" s="5">
        <v>686200</v>
      </c>
      <c r="F3652" s="6">
        <v>303.12</v>
      </c>
    </row>
    <row r="3653" spans="1:6">
      <c r="A3653" s="4">
        <v>2012</v>
      </c>
      <c r="B3653" s="5" t="s">
        <v>117</v>
      </c>
      <c r="C3653" s="5" t="s">
        <v>131</v>
      </c>
      <c r="D3653" s="5" t="s">
        <v>16</v>
      </c>
      <c r="E3653" s="5">
        <v>215240</v>
      </c>
      <c r="F3653" s="6">
        <v>1904.01</v>
      </c>
    </row>
    <row r="3654" spans="1:6">
      <c r="A3654" s="4">
        <v>2012</v>
      </c>
      <c r="B3654" s="5" t="s">
        <v>117</v>
      </c>
      <c r="C3654" s="5" t="s">
        <v>131</v>
      </c>
      <c r="D3654" s="5" t="s">
        <v>17</v>
      </c>
      <c r="E3654" s="5">
        <v>50800</v>
      </c>
      <c r="F3654" s="6">
        <v>226.38</v>
      </c>
    </row>
    <row r="3655" spans="1:6">
      <c r="A3655" s="4">
        <v>2012</v>
      </c>
      <c r="B3655" s="5" t="s">
        <v>117</v>
      </c>
      <c r="C3655" s="5" t="s">
        <v>131</v>
      </c>
      <c r="D3655" s="5" t="s">
        <v>18</v>
      </c>
      <c r="E3655" s="5">
        <v>668300</v>
      </c>
      <c r="F3655" s="6">
        <v>144.65</v>
      </c>
    </row>
    <row r="3656" spans="1:6">
      <c r="A3656" s="4">
        <v>2013</v>
      </c>
      <c r="B3656" s="5" t="s">
        <v>117</v>
      </c>
      <c r="C3656" s="5" t="s">
        <v>131</v>
      </c>
      <c r="D3656" s="5" t="s">
        <v>16</v>
      </c>
      <c r="E3656" s="5">
        <v>258700</v>
      </c>
      <c r="F3656" s="6">
        <v>3855.04</v>
      </c>
    </row>
    <row r="3657" spans="1:6">
      <c r="A3657" s="4">
        <v>2013</v>
      </c>
      <c r="B3657" s="5" t="s">
        <v>117</v>
      </c>
      <c r="C3657" s="5" t="s">
        <v>131</v>
      </c>
      <c r="D3657" s="5" t="s">
        <v>17</v>
      </c>
      <c r="E3657" s="5">
        <v>69800</v>
      </c>
      <c r="F3657" s="6">
        <v>805.16</v>
      </c>
    </row>
    <row r="3658" spans="1:6">
      <c r="A3658" s="4">
        <v>2013</v>
      </c>
      <c r="B3658" s="5" t="s">
        <v>117</v>
      </c>
      <c r="C3658" s="5" t="s">
        <v>131</v>
      </c>
      <c r="D3658" s="5" t="s">
        <v>18</v>
      </c>
      <c r="E3658" s="5">
        <v>721400</v>
      </c>
      <c r="F3658" s="6">
        <v>428.54</v>
      </c>
    </row>
    <row r="3659" spans="1:6">
      <c r="A3659" s="4">
        <v>2014</v>
      </c>
      <c r="B3659" s="5" t="s">
        <v>117</v>
      </c>
      <c r="C3659" s="5" t="s">
        <v>131</v>
      </c>
      <c r="D3659" s="5" t="s">
        <v>16</v>
      </c>
      <c r="E3659" s="5">
        <v>261900</v>
      </c>
      <c r="F3659" s="6">
        <v>843.83</v>
      </c>
    </row>
    <row r="3660" spans="1:6">
      <c r="A3660" s="4">
        <v>2014</v>
      </c>
      <c r="B3660" s="5" t="s">
        <v>117</v>
      </c>
      <c r="C3660" s="5" t="s">
        <v>131</v>
      </c>
      <c r="D3660" s="5" t="s">
        <v>17</v>
      </c>
      <c r="E3660" s="5">
        <v>68900</v>
      </c>
      <c r="F3660" s="6">
        <v>335.27</v>
      </c>
    </row>
    <row r="3661" spans="1:6">
      <c r="A3661" s="4">
        <v>2014</v>
      </c>
      <c r="B3661" s="5" t="s">
        <v>117</v>
      </c>
      <c r="C3661" s="5" t="s">
        <v>131</v>
      </c>
      <c r="D3661" s="5" t="s">
        <v>18</v>
      </c>
      <c r="E3661" s="5">
        <v>716800</v>
      </c>
      <c r="F3661" s="6">
        <v>101.3</v>
      </c>
    </row>
    <row r="3662" spans="1:6">
      <c r="A3662" s="4">
        <v>2015</v>
      </c>
      <c r="B3662" s="5" t="s">
        <v>117</v>
      </c>
      <c r="C3662" s="5" t="s">
        <v>131</v>
      </c>
      <c r="D3662" s="5" t="s">
        <v>16</v>
      </c>
      <c r="E3662" s="5">
        <v>284800</v>
      </c>
      <c r="F3662" s="6">
        <v>1043.54</v>
      </c>
    </row>
    <row r="3663" spans="1:6">
      <c r="A3663" s="4">
        <v>2015</v>
      </c>
      <c r="B3663" s="5" t="s">
        <v>117</v>
      </c>
      <c r="C3663" s="5" t="s">
        <v>131</v>
      </c>
      <c r="D3663" s="5" t="s">
        <v>17</v>
      </c>
      <c r="E3663" s="5">
        <v>76600</v>
      </c>
      <c r="F3663" s="6">
        <v>334.2</v>
      </c>
    </row>
    <row r="3664" spans="1:6">
      <c r="A3664" s="4">
        <v>2015</v>
      </c>
      <c r="B3664" s="5" t="s">
        <v>117</v>
      </c>
      <c r="C3664" s="5" t="s">
        <v>131</v>
      </c>
      <c r="D3664" s="5" t="s">
        <v>18</v>
      </c>
      <c r="E3664" s="5">
        <v>744100</v>
      </c>
      <c r="F3664" s="6">
        <v>101.69</v>
      </c>
    </row>
    <row r="3665" spans="1:6">
      <c r="A3665" s="4">
        <v>2016</v>
      </c>
      <c r="B3665" s="5" t="s">
        <v>117</v>
      </c>
      <c r="C3665" s="5" t="s">
        <v>131</v>
      </c>
      <c r="D3665" s="5" t="s">
        <v>15</v>
      </c>
      <c r="E3665" s="5">
        <v>6500</v>
      </c>
      <c r="F3665" s="6">
        <v>476.92</v>
      </c>
    </row>
    <row r="3666" spans="1:6">
      <c r="A3666" s="4">
        <v>2016</v>
      </c>
      <c r="B3666" s="5" t="s">
        <v>117</v>
      </c>
      <c r="C3666" s="5" t="s">
        <v>131</v>
      </c>
      <c r="D3666" s="5" t="s">
        <v>16</v>
      </c>
      <c r="E3666" s="5">
        <v>138300</v>
      </c>
      <c r="F3666" s="6">
        <v>3148.23</v>
      </c>
    </row>
    <row r="3667" spans="1:6">
      <c r="A3667" s="4">
        <v>2016</v>
      </c>
      <c r="B3667" s="5" t="s">
        <v>117</v>
      </c>
      <c r="C3667" s="5" t="s">
        <v>131</v>
      </c>
      <c r="D3667" s="5" t="s">
        <v>17</v>
      </c>
      <c r="E3667" s="5">
        <v>122700</v>
      </c>
      <c r="F3667" s="6">
        <v>1147.51</v>
      </c>
    </row>
    <row r="3668" spans="1:6">
      <c r="A3668" s="4">
        <v>2016</v>
      </c>
      <c r="B3668" s="5" t="s">
        <v>117</v>
      </c>
      <c r="C3668" s="5" t="s">
        <v>131</v>
      </c>
      <c r="D3668" s="5" t="s">
        <v>18</v>
      </c>
      <c r="E3668" s="5">
        <v>772900</v>
      </c>
      <c r="F3668" s="6">
        <v>393.84</v>
      </c>
    </row>
    <row r="3669" spans="1:6">
      <c r="A3669" s="4">
        <v>2017</v>
      </c>
      <c r="B3669" s="5" t="s">
        <v>117</v>
      </c>
      <c r="C3669" s="5" t="s">
        <v>131</v>
      </c>
      <c r="D3669" s="5" t="s">
        <v>16</v>
      </c>
      <c r="E3669" s="5">
        <v>112650</v>
      </c>
      <c r="F3669" s="6">
        <v>2026.58</v>
      </c>
    </row>
    <row r="3670" spans="1:6">
      <c r="A3670" s="4">
        <v>2017</v>
      </c>
      <c r="B3670" s="5" t="s">
        <v>117</v>
      </c>
      <c r="C3670" s="5" t="s">
        <v>131</v>
      </c>
      <c r="D3670" s="5" t="s">
        <v>17</v>
      </c>
      <c r="E3670" s="5">
        <v>145600</v>
      </c>
      <c r="F3670" s="6">
        <v>692.31</v>
      </c>
    </row>
    <row r="3671" spans="1:6">
      <c r="A3671" s="4">
        <v>2017</v>
      </c>
      <c r="B3671" s="5" t="s">
        <v>117</v>
      </c>
      <c r="C3671" s="5" t="s">
        <v>131</v>
      </c>
      <c r="D3671" s="5" t="s">
        <v>18</v>
      </c>
      <c r="E3671" s="5">
        <v>800890</v>
      </c>
      <c r="F3671" s="6">
        <v>132.56</v>
      </c>
    </row>
    <row r="3672" spans="1:6">
      <c r="A3672" s="4">
        <v>2008</v>
      </c>
      <c r="B3672" s="5" t="s">
        <v>117</v>
      </c>
      <c r="C3672" s="5" t="s">
        <v>132</v>
      </c>
      <c r="D3672" s="5" t="s">
        <v>15</v>
      </c>
      <c r="E3672" s="5">
        <v>6300</v>
      </c>
      <c r="F3672" s="6">
        <v>349.21</v>
      </c>
    </row>
    <row r="3673" spans="1:6">
      <c r="A3673" s="4">
        <v>2008</v>
      </c>
      <c r="B3673" s="5" t="s">
        <v>117</v>
      </c>
      <c r="C3673" s="5" t="s">
        <v>132</v>
      </c>
      <c r="D3673" s="5" t="s">
        <v>16</v>
      </c>
      <c r="E3673" s="5">
        <v>4100</v>
      </c>
      <c r="F3673" s="6">
        <v>1119.51</v>
      </c>
    </row>
    <row r="3674" spans="1:6">
      <c r="A3674" s="4">
        <v>2008</v>
      </c>
      <c r="B3674" s="5" t="s">
        <v>117</v>
      </c>
      <c r="C3674" s="5" t="s">
        <v>132</v>
      </c>
      <c r="D3674" s="5" t="s">
        <v>17</v>
      </c>
      <c r="E3674" s="5">
        <v>69900</v>
      </c>
      <c r="F3674" s="6">
        <v>592.27</v>
      </c>
    </row>
    <row r="3675" spans="1:6">
      <c r="A3675" s="4">
        <v>2008</v>
      </c>
      <c r="B3675" s="5" t="s">
        <v>117</v>
      </c>
      <c r="C3675" s="5" t="s">
        <v>132</v>
      </c>
      <c r="D3675" s="5" t="s">
        <v>18</v>
      </c>
      <c r="E3675" s="5">
        <v>310100</v>
      </c>
      <c r="F3675" s="6">
        <v>299.48</v>
      </c>
    </row>
    <row r="3676" spans="1:6">
      <c r="A3676" s="4">
        <v>2009</v>
      </c>
      <c r="B3676" s="5" t="s">
        <v>117</v>
      </c>
      <c r="C3676" s="5" t="s">
        <v>132</v>
      </c>
      <c r="D3676" s="5" t="s">
        <v>15</v>
      </c>
      <c r="E3676" s="5">
        <v>4300</v>
      </c>
      <c r="F3676" s="6">
        <v>351.16</v>
      </c>
    </row>
    <row r="3677" spans="1:6">
      <c r="A3677" s="4">
        <v>2009</v>
      </c>
      <c r="B3677" s="5" t="s">
        <v>117</v>
      </c>
      <c r="C3677" s="5" t="s">
        <v>132</v>
      </c>
      <c r="D3677" s="5" t="s">
        <v>16</v>
      </c>
      <c r="E3677" s="5">
        <v>3700</v>
      </c>
      <c r="F3677" s="6">
        <v>943.24</v>
      </c>
    </row>
    <row r="3678" spans="1:6">
      <c r="A3678" s="4">
        <v>2009</v>
      </c>
      <c r="B3678" s="5" t="s">
        <v>117</v>
      </c>
      <c r="C3678" s="5" t="s">
        <v>132</v>
      </c>
      <c r="D3678" s="5" t="s">
        <v>17</v>
      </c>
      <c r="E3678" s="5">
        <v>80700</v>
      </c>
      <c r="F3678" s="6">
        <v>671.5</v>
      </c>
    </row>
    <row r="3679" spans="1:6">
      <c r="A3679" s="4">
        <v>2009</v>
      </c>
      <c r="B3679" s="5" t="s">
        <v>117</v>
      </c>
      <c r="C3679" s="5" t="s">
        <v>132</v>
      </c>
      <c r="D3679" s="5" t="s">
        <v>18</v>
      </c>
      <c r="E3679" s="5">
        <v>314700</v>
      </c>
      <c r="F3679" s="6">
        <v>271.02</v>
      </c>
    </row>
    <row r="3680" spans="1:6">
      <c r="A3680" s="4">
        <v>2010</v>
      </c>
      <c r="B3680" s="5" t="s">
        <v>117</v>
      </c>
      <c r="C3680" s="5" t="s">
        <v>132</v>
      </c>
      <c r="D3680" s="5" t="s">
        <v>15</v>
      </c>
      <c r="E3680" s="5">
        <v>5100</v>
      </c>
      <c r="F3680" s="6">
        <v>484.31</v>
      </c>
    </row>
    <row r="3681" spans="1:6">
      <c r="A3681" s="4">
        <v>2010</v>
      </c>
      <c r="B3681" s="5" t="s">
        <v>117</v>
      </c>
      <c r="C3681" s="5" t="s">
        <v>132</v>
      </c>
      <c r="D3681" s="5" t="s">
        <v>16</v>
      </c>
      <c r="E3681" s="5">
        <v>4400</v>
      </c>
      <c r="F3681" s="6">
        <v>1268.18</v>
      </c>
    </row>
    <row r="3682" spans="1:6">
      <c r="A3682" s="4">
        <v>2010</v>
      </c>
      <c r="B3682" s="5" t="s">
        <v>117</v>
      </c>
      <c r="C3682" s="5" t="s">
        <v>132</v>
      </c>
      <c r="D3682" s="5" t="s">
        <v>17</v>
      </c>
      <c r="E3682" s="5">
        <v>103400</v>
      </c>
      <c r="F3682" s="6">
        <v>655.22</v>
      </c>
    </row>
    <row r="3683" spans="1:6">
      <c r="A3683" s="4">
        <v>2010</v>
      </c>
      <c r="B3683" s="5" t="s">
        <v>117</v>
      </c>
      <c r="C3683" s="5" t="s">
        <v>132</v>
      </c>
      <c r="D3683" s="5" t="s">
        <v>18</v>
      </c>
      <c r="E3683" s="5">
        <v>314300</v>
      </c>
      <c r="F3683" s="6">
        <v>291</v>
      </c>
    </row>
    <row r="3684" spans="1:6">
      <c r="A3684" s="4">
        <v>2011</v>
      </c>
      <c r="B3684" s="5" t="s">
        <v>117</v>
      </c>
      <c r="C3684" s="5" t="s">
        <v>132</v>
      </c>
      <c r="D3684" s="5" t="s">
        <v>15</v>
      </c>
      <c r="E3684" s="5">
        <v>2300</v>
      </c>
      <c r="F3684" s="6">
        <v>347.83</v>
      </c>
    </row>
    <row r="3685" spans="1:6">
      <c r="A3685" s="4">
        <v>2011</v>
      </c>
      <c r="B3685" s="5" t="s">
        <v>117</v>
      </c>
      <c r="C3685" s="5" t="s">
        <v>132</v>
      </c>
      <c r="D3685" s="5" t="s">
        <v>16</v>
      </c>
      <c r="E3685" s="5">
        <v>4000</v>
      </c>
      <c r="F3685" s="6">
        <v>1562.5</v>
      </c>
    </row>
    <row r="3686" spans="1:6">
      <c r="A3686" s="4">
        <v>2011</v>
      </c>
      <c r="B3686" s="5" t="s">
        <v>117</v>
      </c>
      <c r="C3686" s="5" t="s">
        <v>132</v>
      </c>
      <c r="D3686" s="5" t="s">
        <v>17</v>
      </c>
      <c r="E3686" s="5">
        <v>88600</v>
      </c>
      <c r="F3686" s="6">
        <v>794.47</v>
      </c>
    </row>
    <row r="3687" spans="1:6">
      <c r="A3687" s="4">
        <v>2011</v>
      </c>
      <c r="B3687" s="5" t="s">
        <v>117</v>
      </c>
      <c r="C3687" s="5" t="s">
        <v>132</v>
      </c>
      <c r="D3687" s="5" t="s">
        <v>18</v>
      </c>
      <c r="E3687" s="5">
        <v>330100</v>
      </c>
      <c r="F3687" s="6">
        <v>286.79000000000002</v>
      </c>
    </row>
    <row r="3688" spans="1:6">
      <c r="A3688" s="4">
        <v>2012</v>
      </c>
      <c r="B3688" s="5" t="s">
        <v>117</v>
      </c>
      <c r="C3688" s="5" t="s">
        <v>132</v>
      </c>
      <c r="D3688" s="5" t="s">
        <v>15</v>
      </c>
      <c r="E3688" s="5">
        <v>2000</v>
      </c>
      <c r="F3688" s="6">
        <v>165</v>
      </c>
    </row>
    <row r="3689" spans="1:6">
      <c r="A3689" s="4">
        <v>2012</v>
      </c>
      <c r="B3689" s="5" t="s">
        <v>117</v>
      </c>
      <c r="C3689" s="5" t="s">
        <v>132</v>
      </c>
      <c r="D3689" s="5" t="s">
        <v>16</v>
      </c>
      <c r="E3689" s="5">
        <v>5130</v>
      </c>
      <c r="F3689" s="6">
        <v>908.38</v>
      </c>
    </row>
    <row r="3690" spans="1:6">
      <c r="A3690" s="4">
        <v>2012</v>
      </c>
      <c r="B3690" s="5" t="s">
        <v>117</v>
      </c>
      <c r="C3690" s="5" t="s">
        <v>132</v>
      </c>
      <c r="D3690" s="5" t="s">
        <v>17</v>
      </c>
      <c r="E3690" s="5">
        <v>106200</v>
      </c>
      <c r="F3690" s="6">
        <v>655.93</v>
      </c>
    </row>
    <row r="3691" spans="1:6">
      <c r="A3691" s="4">
        <v>2012</v>
      </c>
      <c r="B3691" s="5" t="s">
        <v>117</v>
      </c>
      <c r="C3691" s="5" t="s">
        <v>132</v>
      </c>
      <c r="D3691" s="5" t="s">
        <v>18</v>
      </c>
      <c r="E3691" s="5">
        <v>374500</v>
      </c>
      <c r="F3691" s="6">
        <v>358.66</v>
      </c>
    </row>
    <row r="3692" spans="1:6">
      <c r="A3692" s="4">
        <v>2013</v>
      </c>
      <c r="B3692" s="5" t="s">
        <v>117</v>
      </c>
      <c r="C3692" s="5" t="s">
        <v>132</v>
      </c>
      <c r="D3692" s="5" t="s">
        <v>15</v>
      </c>
      <c r="E3692" s="5">
        <v>700</v>
      </c>
      <c r="F3692" s="6">
        <v>428.57</v>
      </c>
    </row>
    <row r="3693" spans="1:6">
      <c r="A3693" s="4">
        <v>2013</v>
      </c>
      <c r="B3693" s="5" t="s">
        <v>117</v>
      </c>
      <c r="C3693" s="5" t="s">
        <v>132</v>
      </c>
      <c r="D3693" s="5" t="s">
        <v>16</v>
      </c>
      <c r="E3693" s="5">
        <v>4900</v>
      </c>
      <c r="F3693" s="6">
        <v>1428.57</v>
      </c>
    </row>
    <row r="3694" spans="1:6">
      <c r="A3694" s="4">
        <v>2013</v>
      </c>
      <c r="B3694" s="5" t="s">
        <v>117</v>
      </c>
      <c r="C3694" s="5" t="s">
        <v>132</v>
      </c>
      <c r="D3694" s="5" t="s">
        <v>17</v>
      </c>
      <c r="E3694" s="5">
        <v>166300</v>
      </c>
      <c r="F3694" s="6">
        <v>921.23</v>
      </c>
    </row>
    <row r="3695" spans="1:6">
      <c r="A3695" s="4">
        <v>2013</v>
      </c>
      <c r="B3695" s="5" t="s">
        <v>117</v>
      </c>
      <c r="C3695" s="5" t="s">
        <v>132</v>
      </c>
      <c r="D3695" s="5" t="s">
        <v>18</v>
      </c>
      <c r="E3695" s="5">
        <v>361900</v>
      </c>
      <c r="F3695" s="6">
        <v>373.72</v>
      </c>
    </row>
    <row r="3696" spans="1:6">
      <c r="A3696" s="4">
        <v>2014</v>
      </c>
      <c r="B3696" s="5" t="s">
        <v>117</v>
      </c>
      <c r="C3696" s="5" t="s">
        <v>132</v>
      </c>
      <c r="D3696" s="5" t="s">
        <v>16</v>
      </c>
      <c r="E3696" s="5">
        <v>5300</v>
      </c>
      <c r="F3696" s="6">
        <v>471.7</v>
      </c>
    </row>
    <row r="3697" spans="1:6">
      <c r="A3697" s="4">
        <v>2014</v>
      </c>
      <c r="B3697" s="5" t="s">
        <v>117</v>
      </c>
      <c r="C3697" s="5" t="s">
        <v>132</v>
      </c>
      <c r="D3697" s="5" t="s">
        <v>17</v>
      </c>
      <c r="E3697" s="5">
        <v>122900</v>
      </c>
      <c r="F3697" s="6">
        <v>2024.41</v>
      </c>
    </row>
    <row r="3698" spans="1:6">
      <c r="A3698" s="4">
        <v>2014</v>
      </c>
      <c r="B3698" s="5" t="s">
        <v>117</v>
      </c>
      <c r="C3698" s="5" t="s">
        <v>132</v>
      </c>
      <c r="D3698" s="5" t="s">
        <v>18</v>
      </c>
      <c r="E3698" s="5">
        <v>368200</v>
      </c>
      <c r="F3698" s="6">
        <v>141.85</v>
      </c>
    </row>
    <row r="3699" spans="1:6">
      <c r="A3699" s="4">
        <v>2015</v>
      </c>
      <c r="B3699" s="5" t="s">
        <v>117</v>
      </c>
      <c r="C3699" s="5" t="s">
        <v>132</v>
      </c>
      <c r="D3699" s="5" t="s">
        <v>16</v>
      </c>
      <c r="E3699" s="5">
        <v>14600</v>
      </c>
      <c r="F3699" s="6">
        <v>630.14</v>
      </c>
    </row>
    <row r="3700" spans="1:6">
      <c r="A3700" s="4">
        <v>2015</v>
      </c>
      <c r="B3700" s="5" t="s">
        <v>117</v>
      </c>
      <c r="C3700" s="5" t="s">
        <v>132</v>
      </c>
      <c r="D3700" s="5" t="s">
        <v>17</v>
      </c>
      <c r="E3700" s="5">
        <v>110100</v>
      </c>
      <c r="F3700" s="6">
        <v>318.8</v>
      </c>
    </row>
    <row r="3701" spans="1:6">
      <c r="A3701" s="4">
        <v>2015</v>
      </c>
      <c r="B3701" s="5" t="s">
        <v>117</v>
      </c>
      <c r="C3701" s="5" t="s">
        <v>132</v>
      </c>
      <c r="D3701" s="5" t="s">
        <v>18</v>
      </c>
      <c r="E3701" s="5">
        <v>356400</v>
      </c>
      <c r="F3701" s="6">
        <v>77.89</v>
      </c>
    </row>
    <row r="3702" spans="1:6">
      <c r="A3702" s="4">
        <v>2016</v>
      </c>
      <c r="B3702" s="5" t="s">
        <v>117</v>
      </c>
      <c r="C3702" s="5" t="s">
        <v>132</v>
      </c>
      <c r="D3702" s="5" t="s">
        <v>15</v>
      </c>
      <c r="E3702" s="5">
        <v>20</v>
      </c>
      <c r="F3702" s="6">
        <v>200</v>
      </c>
    </row>
    <row r="3703" spans="1:6">
      <c r="A3703" s="4">
        <v>2016</v>
      </c>
      <c r="B3703" s="5" t="s">
        <v>117</v>
      </c>
      <c r="C3703" s="5" t="s">
        <v>132</v>
      </c>
      <c r="D3703" s="5" t="s">
        <v>16</v>
      </c>
      <c r="E3703" s="5">
        <v>12330</v>
      </c>
      <c r="F3703" s="6">
        <v>1311.44</v>
      </c>
    </row>
    <row r="3704" spans="1:6">
      <c r="A3704" s="4">
        <v>2016</v>
      </c>
      <c r="B3704" s="5" t="s">
        <v>117</v>
      </c>
      <c r="C3704" s="5" t="s">
        <v>132</v>
      </c>
      <c r="D3704" s="5" t="s">
        <v>17</v>
      </c>
      <c r="E3704" s="5">
        <v>141530</v>
      </c>
      <c r="F3704" s="6">
        <v>978.77</v>
      </c>
    </row>
    <row r="3705" spans="1:6">
      <c r="A3705" s="4">
        <v>2016</v>
      </c>
      <c r="B3705" s="5" t="s">
        <v>117</v>
      </c>
      <c r="C3705" s="5" t="s">
        <v>132</v>
      </c>
      <c r="D3705" s="5" t="s">
        <v>18</v>
      </c>
      <c r="E3705" s="5">
        <v>242630</v>
      </c>
      <c r="F3705" s="6">
        <v>686.81</v>
      </c>
    </row>
    <row r="3706" spans="1:6">
      <c r="A3706" s="4">
        <v>2017</v>
      </c>
      <c r="B3706" s="5" t="s">
        <v>117</v>
      </c>
      <c r="C3706" s="5" t="s">
        <v>132</v>
      </c>
      <c r="D3706" s="5" t="s">
        <v>16</v>
      </c>
      <c r="E3706" s="5">
        <v>5630</v>
      </c>
      <c r="F3706" s="6">
        <v>836.09</v>
      </c>
    </row>
    <row r="3707" spans="1:6">
      <c r="A3707" s="4">
        <v>2017</v>
      </c>
      <c r="B3707" s="5" t="s">
        <v>117</v>
      </c>
      <c r="C3707" s="5" t="s">
        <v>132</v>
      </c>
      <c r="D3707" s="5" t="s">
        <v>17</v>
      </c>
      <c r="E3707" s="5">
        <v>183070</v>
      </c>
      <c r="F3707" s="6">
        <v>825.88</v>
      </c>
    </row>
    <row r="3708" spans="1:6">
      <c r="A3708" s="4">
        <v>2017</v>
      </c>
      <c r="B3708" s="5" t="s">
        <v>117</v>
      </c>
      <c r="C3708" s="5" t="s">
        <v>132</v>
      </c>
      <c r="D3708" s="5" t="s">
        <v>18</v>
      </c>
      <c r="E3708" s="5">
        <v>272100</v>
      </c>
      <c r="F3708" s="6">
        <v>331.95</v>
      </c>
    </row>
    <row r="3709" spans="1:6">
      <c r="A3709" s="4">
        <v>2008</v>
      </c>
      <c r="B3709" s="5" t="s">
        <v>117</v>
      </c>
      <c r="C3709" s="5" t="s">
        <v>133</v>
      </c>
      <c r="D3709" s="5" t="s">
        <v>15</v>
      </c>
      <c r="E3709" s="5">
        <v>1000</v>
      </c>
      <c r="F3709" s="6">
        <v>400</v>
      </c>
    </row>
    <row r="3710" spans="1:6">
      <c r="A3710" s="4">
        <v>2008</v>
      </c>
      <c r="B3710" s="5" t="s">
        <v>117</v>
      </c>
      <c r="C3710" s="5" t="s">
        <v>133</v>
      </c>
      <c r="D3710" s="5" t="s">
        <v>16</v>
      </c>
      <c r="E3710" s="5">
        <v>11200</v>
      </c>
      <c r="F3710" s="6">
        <v>1109.82</v>
      </c>
    </row>
    <row r="3711" spans="1:6">
      <c r="A3711" s="4">
        <v>2008</v>
      </c>
      <c r="B3711" s="5" t="s">
        <v>117</v>
      </c>
      <c r="C3711" s="5" t="s">
        <v>133</v>
      </c>
      <c r="D3711" s="5" t="s">
        <v>17</v>
      </c>
      <c r="E3711" s="5">
        <v>45100</v>
      </c>
      <c r="F3711" s="6">
        <v>636.36</v>
      </c>
    </row>
    <row r="3712" spans="1:6">
      <c r="A3712" s="4">
        <v>2008</v>
      </c>
      <c r="B3712" s="5" t="s">
        <v>117</v>
      </c>
      <c r="C3712" s="5" t="s">
        <v>133</v>
      </c>
      <c r="D3712" s="5" t="s">
        <v>18</v>
      </c>
      <c r="E3712" s="5">
        <v>205200</v>
      </c>
      <c r="F3712" s="6">
        <v>172.66</v>
      </c>
    </row>
    <row r="3713" spans="1:6">
      <c r="A3713" s="4">
        <v>2009</v>
      </c>
      <c r="B3713" s="5" t="s">
        <v>117</v>
      </c>
      <c r="C3713" s="5" t="s">
        <v>133</v>
      </c>
      <c r="D3713" s="5" t="s">
        <v>15</v>
      </c>
      <c r="E3713" s="5">
        <v>600</v>
      </c>
      <c r="F3713" s="6">
        <v>283.33</v>
      </c>
    </row>
    <row r="3714" spans="1:6">
      <c r="A3714" s="4">
        <v>2009</v>
      </c>
      <c r="B3714" s="5" t="s">
        <v>117</v>
      </c>
      <c r="C3714" s="5" t="s">
        <v>133</v>
      </c>
      <c r="D3714" s="5" t="s">
        <v>16</v>
      </c>
      <c r="E3714" s="5">
        <v>12100</v>
      </c>
      <c r="F3714" s="6">
        <v>942.98</v>
      </c>
    </row>
    <row r="3715" spans="1:6">
      <c r="A3715" s="4">
        <v>2009</v>
      </c>
      <c r="B3715" s="5" t="s">
        <v>117</v>
      </c>
      <c r="C3715" s="5" t="s">
        <v>133</v>
      </c>
      <c r="D3715" s="5" t="s">
        <v>17</v>
      </c>
      <c r="E3715" s="5">
        <v>67300</v>
      </c>
      <c r="F3715" s="6">
        <v>604.46</v>
      </c>
    </row>
    <row r="3716" spans="1:6">
      <c r="A3716" s="4">
        <v>2009</v>
      </c>
      <c r="B3716" s="5" t="s">
        <v>117</v>
      </c>
      <c r="C3716" s="5" t="s">
        <v>133</v>
      </c>
      <c r="D3716" s="5" t="s">
        <v>18</v>
      </c>
      <c r="E3716" s="5">
        <v>222800</v>
      </c>
      <c r="F3716" s="6">
        <v>228.59</v>
      </c>
    </row>
    <row r="3717" spans="1:6">
      <c r="A3717" s="4">
        <v>2010</v>
      </c>
      <c r="B3717" s="5" t="s">
        <v>117</v>
      </c>
      <c r="C3717" s="5" t="s">
        <v>133</v>
      </c>
      <c r="D3717" s="5" t="s">
        <v>15</v>
      </c>
      <c r="E3717" s="5">
        <v>800</v>
      </c>
      <c r="F3717" s="6">
        <v>425</v>
      </c>
    </row>
    <row r="3718" spans="1:6">
      <c r="A3718" s="4">
        <v>2010</v>
      </c>
      <c r="B3718" s="5" t="s">
        <v>117</v>
      </c>
      <c r="C3718" s="5" t="s">
        <v>133</v>
      </c>
      <c r="D3718" s="5" t="s">
        <v>16</v>
      </c>
      <c r="E3718" s="5">
        <v>9500</v>
      </c>
      <c r="F3718" s="6">
        <v>1474.74</v>
      </c>
    </row>
    <row r="3719" spans="1:6">
      <c r="A3719" s="4">
        <v>2010</v>
      </c>
      <c r="B3719" s="5" t="s">
        <v>117</v>
      </c>
      <c r="C3719" s="5" t="s">
        <v>133</v>
      </c>
      <c r="D3719" s="5" t="s">
        <v>17</v>
      </c>
      <c r="E3719" s="5">
        <v>57800</v>
      </c>
      <c r="F3719" s="6">
        <v>702.6</v>
      </c>
    </row>
    <row r="3720" spans="1:6">
      <c r="A3720" s="4">
        <v>2010</v>
      </c>
      <c r="B3720" s="5" t="s">
        <v>117</v>
      </c>
      <c r="C3720" s="5" t="s">
        <v>133</v>
      </c>
      <c r="D3720" s="5" t="s">
        <v>18</v>
      </c>
      <c r="E3720" s="5">
        <v>276800</v>
      </c>
      <c r="F3720" s="6">
        <v>259.27999999999997</v>
      </c>
    </row>
    <row r="3721" spans="1:6">
      <c r="A3721" s="4">
        <v>2011</v>
      </c>
      <c r="B3721" s="5" t="s">
        <v>117</v>
      </c>
      <c r="C3721" s="5" t="s">
        <v>133</v>
      </c>
      <c r="D3721" s="5" t="s">
        <v>15</v>
      </c>
      <c r="E3721" s="5">
        <v>600</v>
      </c>
      <c r="F3721" s="6">
        <v>466.67</v>
      </c>
    </row>
    <row r="3722" spans="1:6">
      <c r="A3722" s="4">
        <v>2011</v>
      </c>
      <c r="B3722" s="5" t="s">
        <v>117</v>
      </c>
      <c r="C3722" s="5" t="s">
        <v>133</v>
      </c>
      <c r="D3722" s="5" t="s">
        <v>16</v>
      </c>
      <c r="E3722" s="5">
        <v>8600</v>
      </c>
      <c r="F3722" s="6">
        <v>1153.49</v>
      </c>
    </row>
    <row r="3723" spans="1:6">
      <c r="A3723" s="4">
        <v>2011</v>
      </c>
      <c r="B3723" s="5" t="s">
        <v>117</v>
      </c>
      <c r="C3723" s="5" t="s">
        <v>133</v>
      </c>
      <c r="D3723" s="5" t="s">
        <v>17</v>
      </c>
      <c r="E3723" s="5">
        <v>39600</v>
      </c>
      <c r="F3723" s="6">
        <v>610.61</v>
      </c>
    </row>
    <row r="3724" spans="1:6">
      <c r="A3724" s="4">
        <v>2011</v>
      </c>
      <c r="B3724" s="5" t="s">
        <v>117</v>
      </c>
      <c r="C3724" s="5" t="s">
        <v>133</v>
      </c>
      <c r="D3724" s="5" t="s">
        <v>18</v>
      </c>
      <c r="E3724" s="5">
        <v>329000</v>
      </c>
      <c r="F3724" s="6">
        <v>216.47</v>
      </c>
    </row>
    <row r="3725" spans="1:6">
      <c r="A3725" s="4">
        <v>2012</v>
      </c>
      <c r="B3725" s="5" t="s">
        <v>117</v>
      </c>
      <c r="C3725" s="5" t="s">
        <v>133</v>
      </c>
      <c r="D3725" s="5" t="s">
        <v>15</v>
      </c>
      <c r="E3725" s="5">
        <v>600</v>
      </c>
      <c r="F3725" s="6">
        <v>450</v>
      </c>
    </row>
    <row r="3726" spans="1:6">
      <c r="A3726" s="4">
        <v>2012</v>
      </c>
      <c r="B3726" s="5" t="s">
        <v>117</v>
      </c>
      <c r="C3726" s="5" t="s">
        <v>133</v>
      </c>
      <c r="D3726" s="5" t="s">
        <v>16</v>
      </c>
      <c r="E3726" s="5">
        <v>10560</v>
      </c>
      <c r="F3726" s="6">
        <v>712.12</v>
      </c>
    </row>
    <row r="3727" spans="1:6">
      <c r="A3727" s="4">
        <v>2012</v>
      </c>
      <c r="B3727" s="5" t="s">
        <v>117</v>
      </c>
      <c r="C3727" s="5" t="s">
        <v>133</v>
      </c>
      <c r="D3727" s="5" t="s">
        <v>17</v>
      </c>
      <c r="E3727" s="5">
        <v>39900</v>
      </c>
      <c r="F3727" s="6">
        <v>497.99</v>
      </c>
    </row>
    <row r="3728" spans="1:6">
      <c r="A3728" s="4">
        <v>2012</v>
      </c>
      <c r="B3728" s="5" t="s">
        <v>117</v>
      </c>
      <c r="C3728" s="5" t="s">
        <v>133</v>
      </c>
      <c r="D3728" s="5" t="s">
        <v>18</v>
      </c>
      <c r="E3728" s="5">
        <v>329000</v>
      </c>
      <c r="F3728" s="6">
        <v>176.2</v>
      </c>
    </row>
    <row r="3729" spans="1:6">
      <c r="A3729" s="4">
        <v>2013</v>
      </c>
      <c r="B3729" s="5" t="s">
        <v>117</v>
      </c>
      <c r="C3729" s="5" t="s">
        <v>133</v>
      </c>
      <c r="D3729" s="5" t="s">
        <v>15</v>
      </c>
      <c r="E3729" s="5">
        <v>500</v>
      </c>
      <c r="F3729" s="6">
        <v>600</v>
      </c>
    </row>
    <row r="3730" spans="1:6">
      <c r="A3730" s="4">
        <v>2013</v>
      </c>
      <c r="B3730" s="5" t="s">
        <v>117</v>
      </c>
      <c r="C3730" s="5" t="s">
        <v>133</v>
      </c>
      <c r="D3730" s="5" t="s">
        <v>16</v>
      </c>
      <c r="E3730" s="5">
        <v>15200</v>
      </c>
      <c r="F3730" s="6">
        <v>1263.1600000000001</v>
      </c>
    </row>
    <row r="3731" spans="1:6">
      <c r="A3731" s="4">
        <v>2013</v>
      </c>
      <c r="B3731" s="5" t="s">
        <v>117</v>
      </c>
      <c r="C3731" s="5" t="s">
        <v>133</v>
      </c>
      <c r="D3731" s="5" t="s">
        <v>17</v>
      </c>
      <c r="E3731" s="5">
        <v>63400</v>
      </c>
      <c r="F3731" s="6">
        <v>745.43</v>
      </c>
    </row>
    <row r="3732" spans="1:6">
      <c r="A3732" s="4">
        <v>2013</v>
      </c>
      <c r="B3732" s="5" t="s">
        <v>117</v>
      </c>
      <c r="C3732" s="5" t="s">
        <v>133</v>
      </c>
      <c r="D3732" s="5" t="s">
        <v>18</v>
      </c>
      <c r="E3732" s="5">
        <v>338600</v>
      </c>
      <c r="F3732" s="6">
        <v>290.45999999999998</v>
      </c>
    </row>
    <row r="3733" spans="1:6">
      <c r="A3733" s="4">
        <v>2014</v>
      </c>
      <c r="B3733" s="5" t="s">
        <v>117</v>
      </c>
      <c r="C3733" s="5" t="s">
        <v>133</v>
      </c>
      <c r="D3733" s="5" t="s">
        <v>15</v>
      </c>
      <c r="E3733" s="5">
        <v>400</v>
      </c>
      <c r="F3733" s="6">
        <v>250</v>
      </c>
    </row>
    <row r="3734" spans="1:6">
      <c r="A3734" s="4">
        <v>2014</v>
      </c>
      <c r="B3734" s="5" t="s">
        <v>117</v>
      </c>
      <c r="C3734" s="5" t="s">
        <v>133</v>
      </c>
      <c r="D3734" s="5" t="s">
        <v>16</v>
      </c>
      <c r="E3734" s="5">
        <v>16000</v>
      </c>
      <c r="F3734" s="6">
        <v>700</v>
      </c>
    </row>
    <row r="3735" spans="1:6">
      <c r="A3735" s="4">
        <v>2014</v>
      </c>
      <c r="B3735" s="5" t="s">
        <v>117</v>
      </c>
      <c r="C3735" s="5" t="s">
        <v>133</v>
      </c>
      <c r="D3735" s="5" t="s">
        <v>17</v>
      </c>
      <c r="E3735" s="5">
        <v>64400</v>
      </c>
      <c r="F3735" s="6">
        <v>372.67</v>
      </c>
    </row>
    <row r="3736" spans="1:6">
      <c r="A3736" s="4">
        <v>2014</v>
      </c>
      <c r="B3736" s="5" t="s">
        <v>117</v>
      </c>
      <c r="C3736" s="5" t="s">
        <v>133</v>
      </c>
      <c r="D3736" s="5" t="s">
        <v>18</v>
      </c>
      <c r="E3736" s="5">
        <v>373300</v>
      </c>
      <c r="F3736" s="6">
        <v>80.819999999999993</v>
      </c>
    </row>
    <row r="3737" spans="1:6">
      <c r="A3737" s="4">
        <v>2015</v>
      </c>
      <c r="B3737" s="5" t="s">
        <v>117</v>
      </c>
      <c r="C3737" s="5" t="s">
        <v>133</v>
      </c>
      <c r="D3737" s="5" t="s">
        <v>16</v>
      </c>
      <c r="E3737" s="5">
        <v>17200</v>
      </c>
      <c r="F3737" s="6">
        <v>313.95</v>
      </c>
    </row>
    <row r="3738" spans="1:6">
      <c r="A3738" s="4">
        <v>2015</v>
      </c>
      <c r="B3738" s="5" t="s">
        <v>117</v>
      </c>
      <c r="C3738" s="5" t="s">
        <v>133</v>
      </c>
      <c r="D3738" s="5" t="s">
        <v>17</v>
      </c>
      <c r="E3738" s="5">
        <v>70600</v>
      </c>
      <c r="F3738" s="6">
        <v>263.45999999999998</v>
      </c>
    </row>
    <row r="3739" spans="1:6">
      <c r="A3739" s="4">
        <v>2015</v>
      </c>
      <c r="B3739" s="5" t="s">
        <v>117</v>
      </c>
      <c r="C3739" s="5" t="s">
        <v>133</v>
      </c>
      <c r="D3739" s="5" t="s">
        <v>18</v>
      </c>
      <c r="E3739" s="5">
        <v>334100</v>
      </c>
      <c r="F3739" s="6">
        <v>54.41</v>
      </c>
    </row>
    <row r="3740" spans="1:6">
      <c r="A3740" s="4">
        <v>2016</v>
      </c>
      <c r="B3740" s="5" t="s">
        <v>117</v>
      </c>
      <c r="C3740" s="5" t="s">
        <v>133</v>
      </c>
      <c r="D3740" s="5" t="s">
        <v>15</v>
      </c>
      <c r="E3740" s="5">
        <v>100</v>
      </c>
      <c r="F3740" s="6">
        <v>700</v>
      </c>
    </row>
    <row r="3741" spans="1:6">
      <c r="A3741" s="4">
        <v>2016</v>
      </c>
      <c r="B3741" s="5" t="s">
        <v>117</v>
      </c>
      <c r="C3741" s="5" t="s">
        <v>133</v>
      </c>
      <c r="D3741" s="5" t="s">
        <v>16</v>
      </c>
      <c r="E3741" s="5">
        <v>42200</v>
      </c>
      <c r="F3741" s="6">
        <v>1953.32</v>
      </c>
    </row>
    <row r="3742" spans="1:6">
      <c r="A3742" s="4">
        <v>2016</v>
      </c>
      <c r="B3742" s="5" t="s">
        <v>117</v>
      </c>
      <c r="C3742" s="5" t="s">
        <v>133</v>
      </c>
      <c r="D3742" s="5" t="s">
        <v>17</v>
      </c>
      <c r="E3742" s="5">
        <v>118200</v>
      </c>
      <c r="F3742" s="6">
        <v>853.64</v>
      </c>
    </row>
    <row r="3743" spans="1:6">
      <c r="A3743" s="4">
        <v>2016</v>
      </c>
      <c r="B3743" s="5" t="s">
        <v>117</v>
      </c>
      <c r="C3743" s="5" t="s">
        <v>133</v>
      </c>
      <c r="D3743" s="5" t="s">
        <v>18</v>
      </c>
      <c r="E3743" s="5">
        <v>341400</v>
      </c>
      <c r="F3743" s="6">
        <v>251.46</v>
      </c>
    </row>
    <row r="3744" spans="1:6">
      <c r="A3744" s="4">
        <v>2017</v>
      </c>
      <c r="B3744" s="5" t="s">
        <v>117</v>
      </c>
      <c r="C3744" s="5" t="s">
        <v>133</v>
      </c>
      <c r="D3744" s="5" t="s">
        <v>15</v>
      </c>
      <c r="E3744" s="5">
        <v>60</v>
      </c>
      <c r="F3744" s="6">
        <v>461.54</v>
      </c>
    </row>
    <row r="3745" spans="1:6">
      <c r="A3745" s="4">
        <v>2017</v>
      </c>
      <c r="B3745" s="5" t="s">
        <v>117</v>
      </c>
      <c r="C3745" s="5" t="s">
        <v>133</v>
      </c>
      <c r="D3745" s="5" t="s">
        <v>16</v>
      </c>
      <c r="E3745" s="5">
        <v>48830</v>
      </c>
      <c r="F3745" s="6">
        <v>743.82</v>
      </c>
    </row>
    <row r="3746" spans="1:6">
      <c r="A3746" s="4">
        <v>2017</v>
      </c>
      <c r="B3746" s="5" t="s">
        <v>117</v>
      </c>
      <c r="C3746" s="5" t="s">
        <v>133</v>
      </c>
      <c r="D3746" s="5" t="s">
        <v>17</v>
      </c>
      <c r="E3746" s="5">
        <v>138400</v>
      </c>
      <c r="F3746" s="6">
        <v>603.32000000000005</v>
      </c>
    </row>
    <row r="3747" spans="1:6">
      <c r="A3747" s="4">
        <v>2017</v>
      </c>
      <c r="B3747" s="5" t="s">
        <v>117</v>
      </c>
      <c r="C3747" s="5" t="s">
        <v>133</v>
      </c>
      <c r="D3747" s="5" t="s">
        <v>18</v>
      </c>
      <c r="E3747" s="5">
        <v>348510</v>
      </c>
      <c r="F3747" s="6">
        <v>143.47999999999999</v>
      </c>
    </row>
    <row r="3748" spans="1:6">
      <c r="A3748" s="4">
        <v>2008</v>
      </c>
      <c r="B3748" s="5" t="s">
        <v>117</v>
      </c>
      <c r="C3748" s="5" t="s">
        <v>134</v>
      </c>
      <c r="D3748" s="5" t="s">
        <v>15</v>
      </c>
      <c r="E3748" s="5">
        <v>8000</v>
      </c>
      <c r="F3748" s="6">
        <v>525</v>
      </c>
    </row>
    <row r="3749" spans="1:6">
      <c r="A3749" s="4">
        <v>2008</v>
      </c>
      <c r="B3749" s="5" t="s">
        <v>117</v>
      </c>
      <c r="C3749" s="5" t="s">
        <v>134</v>
      </c>
      <c r="D3749" s="5" t="s">
        <v>16</v>
      </c>
      <c r="E3749" s="5">
        <v>1000</v>
      </c>
      <c r="F3749" s="6">
        <v>1120</v>
      </c>
    </row>
    <row r="3750" spans="1:6">
      <c r="A3750" s="4">
        <v>2008</v>
      </c>
      <c r="B3750" s="5" t="s">
        <v>117</v>
      </c>
      <c r="C3750" s="5" t="s">
        <v>134</v>
      </c>
      <c r="D3750" s="5" t="s">
        <v>17</v>
      </c>
      <c r="E3750" s="5">
        <v>44300</v>
      </c>
      <c r="F3750" s="6">
        <v>711.06</v>
      </c>
    </row>
    <row r="3751" spans="1:6">
      <c r="A3751" s="4">
        <v>2008</v>
      </c>
      <c r="B3751" s="5" t="s">
        <v>117</v>
      </c>
      <c r="C3751" s="5" t="s">
        <v>134</v>
      </c>
      <c r="D3751" s="5" t="s">
        <v>18</v>
      </c>
      <c r="E3751" s="5">
        <v>269300</v>
      </c>
      <c r="F3751" s="6">
        <v>120.76</v>
      </c>
    </row>
    <row r="3752" spans="1:6">
      <c r="A3752" s="4">
        <v>2009</v>
      </c>
      <c r="B3752" s="5" t="s">
        <v>117</v>
      </c>
      <c r="C3752" s="5" t="s">
        <v>134</v>
      </c>
      <c r="D3752" s="5" t="s">
        <v>15</v>
      </c>
      <c r="E3752" s="5">
        <v>5600</v>
      </c>
      <c r="F3752" s="6">
        <v>266.07</v>
      </c>
    </row>
    <row r="3753" spans="1:6">
      <c r="A3753" s="4">
        <v>2009</v>
      </c>
      <c r="B3753" s="5" t="s">
        <v>117</v>
      </c>
      <c r="C3753" s="5" t="s">
        <v>134</v>
      </c>
      <c r="D3753" s="5" t="s">
        <v>16</v>
      </c>
      <c r="E3753" s="5">
        <v>1200</v>
      </c>
      <c r="F3753" s="6">
        <v>850</v>
      </c>
    </row>
    <row r="3754" spans="1:6">
      <c r="A3754" s="4">
        <v>2009</v>
      </c>
      <c r="B3754" s="5" t="s">
        <v>117</v>
      </c>
      <c r="C3754" s="5" t="s">
        <v>134</v>
      </c>
      <c r="D3754" s="5" t="s">
        <v>17</v>
      </c>
      <c r="E3754" s="5">
        <v>48400</v>
      </c>
      <c r="F3754" s="6">
        <v>718.18</v>
      </c>
    </row>
    <row r="3755" spans="1:6">
      <c r="A3755" s="4">
        <v>2009</v>
      </c>
      <c r="B3755" s="5" t="s">
        <v>117</v>
      </c>
      <c r="C3755" s="5" t="s">
        <v>134</v>
      </c>
      <c r="D3755" s="5" t="s">
        <v>18</v>
      </c>
      <c r="E3755" s="5">
        <v>257400</v>
      </c>
      <c r="F3755" s="6">
        <v>130.26</v>
      </c>
    </row>
    <row r="3756" spans="1:6">
      <c r="A3756" s="4">
        <v>2010</v>
      </c>
      <c r="B3756" s="5" t="s">
        <v>117</v>
      </c>
      <c r="C3756" s="5" t="s">
        <v>134</v>
      </c>
      <c r="D3756" s="5" t="s">
        <v>15</v>
      </c>
      <c r="E3756" s="5">
        <v>5200</v>
      </c>
      <c r="F3756" s="6">
        <v>521.15</v>
      </c>
    </row>
    <row r="3757" spans="1:6">
      <c r="A3757" s="4">
        <v>2010</v>
      </c>
      <c r="B3757" s="5" t="s">
        <v>117</v>
      </c>
      <c r="C3757" s="5" t="s">
        <v>134</v>
      </c>
      <c r="D3757" s="5" t="s">
        <v>16</v>
      </c>
      <c r="E3757" s="5">
        <v>1140</v>
      </c>
      <c r="F3757" s="6">
        <v>1298.25</v>
      </c>
    </row>
    <row r="3758" spans="1:6">
      <c r="A3758" s="4">
        <v>2010</v>
      </c>
      <c r="B3758" s="5" t="s">
        <v>117</v>
      </c>
      <c r="C3758" s="5" t="s">
        <v>134</v>
      </c>
      <c r="D3758" s="5" t="s">
        <v>17</v>
      </c>
      <c r="E3758" s="5">
        <v>52900</v>
      </c>
      <c r="F3758" s="6">
        <v>1017.77</v>
      </c>
    </row>
    <row r="3759" spans="1:6">
      <c r="A3759" s="4">
        <v>2010</v>
      </c>
      <c r="B3759" s="5" t="s">
        <v>117</v>
      </c>
      <c r="C3759" s="5" t="s">
        <v>134</v>
      </c>
      <c r="D3759" s="5" t="s">
        <v>18</v>
      </c>
      <c r="E3759" s="5">
        <v>302100</v>
      </c>
      <c r="F3759" s="6">
        <v>260.11</v>
      </c>
    </row>
    <row r="3760" spans="1:6">
      <c r="A3760" s="4">
        <v>2011</v>
      </c>
      <c r="B3760" s="5" t="s">
        <v>117</v>
      </c>
      <c r="C3760" s="5" t="s">
        <v>134</v>
      </c>
      <c r="D3760" s="5" t="s">
        <v>15</v>
      </c>
      <c r="E3760" s="5">
        <v>4000</v>
      </c>
      <c r="F3760" s="6">
        <v>375</v>
      </c>
    </row>
    <row r="3761" spans="1:6">
      <c r="A3761" s="4">
        <v>2011</v>
      </c>
      <c r="B3761" s="5" t="s">
        <v>117</v>
      </c>
      <c r="C3761" s="5" t="s">
        <v>134</v>
      </c>
      <c r="D3761" s="5" t="s">
        <v>16</v>
      </c>
      <c r="E3761" s="5">
        <v>1100</v>
      </c>
      <c r="F3761" s="6">
        <v>1636.36</v>
      </c>
    </row>
    <row r="3762" spans="1:6">
      <c r="A3762" s="4">
        <v>2011</v>
      </c>
      <c r="B3762" s="5" t="s">
        <v>117</v>
      </c>
      <c r="C3762" s="5" t="s">
        <v>134</v>
      </c>
      <c r="D3762" s="5" t="s">
        <v>17</v>
      </c>
      <c r="E3762" s="5">
        <v>54500</v>
      </c>
      <c r="F3762" s="6">
        <v>781.28</v>
      </c>
    </row>
    <row r="3763" spans="1:6">
      <c r="A3763" s="4">
        <v>2011</v>
      </c>
      <c r="B3763" s="5" t="s">
        <v>117</v>
      </c>
      <c r="C3763" s="5" t="s">
        <v>134</v>
      </c>
      <c r="D3763" s="5" t="s">
        <v>18</v>
      </c>
      <c r="E3763" s="5">
        <v>326600</v>
      </c>
      <c r="F3763" s="6">
        <v>271.16000000000003</v>
      </c>
    </row>
    <row r="3764" spans="1:6">
      <c r="A3764" s="4">
        <v>2012</v>
      </c>
      <c r="B3764" s="5" t="s">
        <v>117</v>
      </c>
      <c r="C3764" s="5" t="s">
        <v>134</v>
      </c>
      <c r="D3764" s="5" t="s">
        <v>15</v>
      </c>
      <c r="E3764" s="5">
        <v>4000</v>
      </c>
      <c r="F3764" s="6">
        <v>522.5</v>
      </c>
    </row>
    <row r="3765" spans="1:6">
      <c r="A3765" s="4">
        <v>2012</v>
      </c>
      <c r="B3765" s="5" t="s">
        <v>117</v>
      </c>
      <c r="C3765" s="5" t="s">
        <v>134</v>
      </c>
      <c r="D3765" s="5" t="s">
        <v>16</v>
      </c>
      <c r="E3765" s="5">
        <v>800</v>
      </c>
      <c r="F3765" s="6">
        <v>1437.5</v>
      </c>
    </row>
    <row r="3766" spans="1:6">
      <c r="A3766" s="4">
        <v>2012</v>
      </c>
      <c r="B3766" s="5" t="s">
        <v>117</v>
      </c>
      <c r="C3766" s="5" t="s">
        <v>134</v>
      </c>
      <c r="D3766" s="5" t="s">
        <v>17</v>
      </c>
      <c r="E3766" s="5">
        <v>54700</v>
      </c>
      <c r="F3766" s="6">
        <v>1206.76</v>
      </c>
    </row>
    <row r="3767" spans="1:6">
      <c r="A3767" s="4">
        <v>2012</v>
      </c>
      <c r="B3767" s="5" t="s">
        <v>117</v>
      </c>
      <c r="C3767" s="5" t="s">
        <v>134</v>
      </c>
      <c r="D3767" s="5" t="s">
        <v>18</v>
      </c>
      <c r="E3767" s="5">
        <v>326600</v>
      </c>
      <c r="F3767" s="6">
        <v>274.39999999999998</v>
      </c>
    </row>
    <row r="3768" spans="1:6">
      <c r="A3768" s="4">
        <v>2013</v>
      </c>
      <c r="B3768" s="5" t="s">
        <v>117</v>
      </c>
      <c r="C3768" s="5" t="s">
        <v>134</v>
      </c>
      <c r="D3768" s="5" t="s">
        <v>15</v>
      </c>
      <c r="E3768" s="5">
        <v>800</v>
      </c>
      <c r="F3768" s="6">
        <v>500</v>
      </c>
    </row>
    <row r="3769" spans="1:6">
      <c r="A3769" s="4">
        <v>2013</v>
      </c>
      <c r="B3769" s="5" t="s">
        <v>117</v>
      </c>
      <c r="C3769" s="5" t="s">
        <v>134</v>
      </c>
      <c r="D3769" s="5" t="s">
        <v>16</v>
      </c>
      <c r="E3769" s="5">
        <v>2700</v>
      </c>
      <c r="F3769" s="6">
        <v>1000</v>
      </c>
    </row>
    <row r="3770" spans="1:6">
      <c r="A3770" s="4">
        <v>2013</v>
      </c>
      <c r="B3770" s="5" t="s">
        <v>117</v>
      </c>
      <c r="C3770" s="5" t="s">
        <v>134</v>
      </c>
      <c r="D3770" s="5" t="s">
        <v>17</v>
      </c>
      <c r="E3770" s="5">
        <v>65300</v>
      </c>
      <c r="F3770" s="6">
        <v>912.71</v>
      </c>
    </row>
    <row r="3771" spans="1:6">
      <c r="A3771" s="4">
        <v>2013</v>
      </c>
      <c r="B3771" s="5" t="s">
        <v>117</v>
      </c>
      <c r="C3771" s="5" t="s">
        <v>134</v>
      </c>
      <c r="D3771" s="5" t="s">
        <v>18</v>
      </c>
      <c r="E3771" s="5">
        <v>321100</v>
      </c>
      <c r="F3771" s="6">
        <v>202.3</v>
      </c>
    </row>
    <row r="3772" spans="1:6">
      <c r="A3772" s="4">
        <v>2014</v>
      </c>
      <c r="B3772" s="5" t="s">
        <v>117</v>
      </c>
      <c r="C3772" s="5" t="s">
        <v>134</v>
      </c>
      <c r="D3772" s="5" t="s">
        <v>15</v>
      </c>
      <c r="E3772" s="5">
        <v>800</v>
      </c>
      <c r="F3772" s="6">
        <v>125</v>
      </c>
    </row>
    <row r="3773" spans="1:6">
      <c r="A3773" s="4">
        <v>2014</v>
      </c>
      <c r="B3773" s="5" t="s">
        <v>117</v>
      </c>
      <c r="C3773" s="5" t="s">
        <v>134</v>
      </c>
      <c r="D3773" s="5" t="s">
        <v>16</v>
      </c>
      <c r="E3773" s="5">
        <v>3900</v>
      </c>
      <c r="F3773" s="6">
        <v>1000</v>
      </c>
    </row>
    <row r="3774" spans="1:6">
      <c r="A3774" s="4">
        <v>2014</v>
      </c>
      <c r="B3774" s="5" t="s">
        <v>117</v>
      </c>
      <c r="C3774" s="5" t="s">
        <v>134</v>
      </c>
      <c r="D3774" s="5" t="s">
        <v>17</v>
      </c>
      <c r="E3774" s="5">
        <v>51200</v>
      </c>
      <c r="F3774" s="6">
        <v>501.95</v>
      </c>
    </row>
    <row r="3775" spans="1:6">
      <c r="A3775" s="4">
        <v>2014</v>
      </c>
      <c r="B3775" s="5" t="s">
        <v>117</v>
      </c>
      <c r="C3775" s="5" t="s">
        <v>134</v>
      </c>
      <c r="D3775" s="5" t="s">
        <v>18</v>
      </c>
      <c r="E3775" s="5">
        <v>342300</v>
      </c>
      <c r="F3775" s="6">
        <v>92.96</v>
      </c>
    </row>
    <row r="3776" spans="1:6">
      <c r="A3776" s="4">
        <v>2015</v>
      </c>
      <c r="B3776" s="5" t="s">
        <v>117</v>
      </c>
      <c r="C3776" s="5" t="s">
        <v>134</v>
      </c>
      <c r="D3776" s="5" t="s">
        <v>15</v>
      </c>
      <c r="E3776" s="5">
        <v>400</v>
      </c>
      <c r="F3776" s="6">
        <v>250</v>
      </c>
    </row>
    <row r="3777" spans="1:6">
      <c r="A3777" s="4">
        <v>2015</v>
      </c>
      <c r="B3777" s="5" t="s">
        <v>117</v>
      </c>
      <c r="C3777" s="5" t="s">
        <v>134</v>
      </c>
      <c r="D3777" s="5" t="s">
        <v>16</v>
      </c>
      <c r="E3777" s="5">
        <v>9100</v>
      </c>
      <c r="F3777" s="6">
        <v>945.05</v>
      </c>
    </row>
    <row r="3778" spans="1:6">
      <c r="A3778" s="4">
        <v>2015</v>
      </c>
      <c r="B3778" s="5" t="s">
        <v>117</v>
      </c>
      <c r="C3778" s="5" t="s">
        <v>134</v>
      </c>
      <c r="D3778" s="5" t="s">
        <v>17</v>
      </c>
      <c r="E3778" s="5">
        <v>46600</v>
      </c>
      <c r="F3778" s="6">
        <v>330.47</v>
      </c>
    </row>
    <row r="3779" spans="1:6">
      <c r="A3779" s="4">
        <v>2015</v>
      </c>
      <c r="B3779" s="5" t="s">
        <v>117</v>
      </c>
      <c r="C3779" s="5" t="s">
        <v>134</v>
      </c>
      <c r="D3779" s="5" t="s">
        <v>18</v>
      </c>
      <c r="E3779" s="5">
        <v>352700</v>
      </c>
      <c r="F3779" s="6">
        <v>122.8</v>
      </c>
    </row>
    <row r="3780" spans="1:6">
      <c r="A3780" s="4">
        <v>2016</v>
      </c>
      <c r="B3780" s="5" t="s">
        <v>117</v>
      </c>
      <c r="C3780" s="5" t="s">
        <v>134</v>
      </c>
      <c r="D3780" s="5" t="s">
        <v>15</v>
      </c>
      <c r="E3780" s="5">
        <v>700</v>
      </c>
      <c r="F3780" s="6">
        <v>1857.14</v>
      </c>
    </row>
    <row r="3781" spans="1:6">
      <c r="A3781" s="4">
        <v>2016</v>
      </c>
      <c r="B3781" s="5" t="s">
        <v>117</v>
      </c>
      <c r="C3781" s="5" t="s">
        <v>134</v>
      </c>
      <c r="D3781" s="5" t="s">
        <v>16</v>
      </c>
      <c r="E3781" s="5">
        <v>10300</v>
      </c>
      <c r="F3781" s="6">
        <v>1883.5</v>
      </c>
    </row>
    <row r="3782" spans="1:6">
      <c r="A3782" s="4">
        <v>2016</v>
      </c>
      <c r="B3782" s="5" t="s">
        <v>117</v>
      </c>
      <c r="C3782" s="5" t="s">
        <v>134</v>
      </c>
      <c r="D3782" s="5" t="s">
        <v>17</v>
      </c>
      <c r="E3782" s="5">
        <v>93900</v>
      </c>
      <c r="F3782" s="6">
        <v>1593.18</v>
      </c>
    </row>
    <row r="3783" spans="1:6">
      <c r="A3783" s="4">
        <v>2016</v>
      </c>
      <c r="B3783" s="5" t="s">
        <v>117</v>
      </c>
      <c r="C3783" s="5" t="s">
        <v>134</v>
      </c>
      <c r="D3783" s="5" t="s">
        <v>18</v>
      </c>
      <c r="E3783" s="5">
        <v>364300</v>
      </c>
      <c r="F3783" s="6">
        <v>313.95</v>
      </c>
    </row>
    <row r="3784" spans="1:6">
      <c r="A3784" s="4">
        <v>2017</v>
      </c>
      <c r="B3784" s="5" t="s">
        <v>117</v>
      </c>
      <c r="C3784" s="5" t="s">
        <v>134</v>
      </c>
      <c r="D3784" s="5" t="s">
        <v>15</v>
      </c>
      <c r="E3784" s="5">
        <v>810</v>
      </c>
      <c r="F3784" s="6">
        <v>1485.15</v>
      </c>
    </row>
    <row r="3785" spans="1:6">
      <c r="A3785" s="4">
        <v>2017</v>
      </c>
      <c r="B3785" s="5" t="s">
        <v>117</v>
      </c>
      <c r="C3785" s="5" t="s">
        <v>134</v>
      </c>
      <c r="D3785" s="5" t="s">
        <v>16</v>
      </c>
      <c r="E3785" s="5">
        <v>6150</v>
      </c>
      <c r="F3785" s="6">
        <v>1675.89</v>
      </c>
    </row>
    <row r="3786" spans="1:6">
      <c r="A3786" s="4">
        <v>2017</v>
      </c>
      <c r="B3786" s="5" t="s">
        <v>117</v>
      </c>
      <c r="C3786" s="5" t="s">
        <v>134</v>
      </c>
      <c r="D3786" s="5" t="s">
        <v>17</v>
      </c>
      <c r="E3786" s="5">
        <v>123590</v>
      </c>
      <c r="F3786" s="6">
        <v>1257.42</v>
      </c>
    </row>
    <row r="3787" spans="1:6">
      <c r="A3787" s="4">
        <v>2017</v>
      </c>
      <c r="B3787" s="5" t="s">
        <v>117</v>
      </c>
      <c r="C3787" s="5" t="s">
        <v>134</v>
      </c>
      <c r="D3787" s="5" t="s">
        <v>18</v>
      </c>
      <c r="E3787" s="5">
        <v>299540</v>
      </c>
      <c r="F3787" s="6">
        <v>187.31</v>
      </c>
    </row>
    <row r="3788" spans="1:6">
      <c r="A3788" s="4">
        <v>2008</v>
      </c>
      <c r="B3788" s="5" t="s">
        <v>117</v>
      </c>
      <c r="C3788" s="5" t="s">
        <v>135</v>
      </c>
      <c r="D3788" s="5" t="s">
        <v>15</v>
      </c>
      <c r="E3788" s="5">
        <v>8900</v>
      </c>
      <c r="F3788" s="6">
        <v>359.55</v>
      </c>
    </row>
    <row r="3789" spans="1:6">
      <c r="A3789" s="4">
        <v>2008</v>
      </c>
      <c r="B3789" s="5" t="s">
        <v>117</v>
      </c>
      <c r="C3789" s="5" t="s">
        <v>135</v>
      </c>
      <c r="D3789" s="5" t="s">
        <v>16</v>
      </c>
      <c r="E3789" s="5">
        <v>20500</v>
      </c>
      <c r="F3789" s="6">
        <v>951.71</v>
      </c>
    </row>
    <row r="3790" spans="1:6">
      <c r="A3790" s="4">
        <v>2008</v>
      </c>
      <c r="B3790" s="5" t="s">
        <v>117</v>
      </c>
      <c r="C3790" s="5" t="s">
        <v>135</v>
      </c>
      <c r="D3790" s="5" t="s">
        <v>17</v>
      </c>
      <c r="E3790" s="5">
        <v>158600</v>
      </c>
      <c r="F3790" s="6">
        <v>701.77</v>
      </c>
    </row>
    <row r="3791" spans="1:6">
      <c r="A3791" s="4">
        <v>2008</v>
      </c>
      <c r="B3791" s="5" t="s">
        <v>117</v>
      </c>
      <c r="C3791" s="5" t="s">
        <v>135</v>
      </c>
      <c r="D3791" s="5" t="s">
        <v>18</v>
      </c>
      <c r="E3791" s="5">
        <v>5100</v>
      </c>
      <c r="F3791" s="6">
        <v>247.06</v>
      </c>
    </row>
    <row r="3792" spans="1:6">
      <c r="A3792" s="4">
        <v>2009</v>
      </c>
      <c r="B3792" s="5" t="s">
        <v>117</v>
      </c>
      <c r="C3792" s="5" t="s">
        <v>135</v>
      </c>
      <c r="D3792" s="5" t="s">
        <v>15</v>
      </c>
      <c r="E3792" s="5">
        <v>9300</v>
      </c>
      <c r="F3792" s="6">
        <v>534.41</v>
      </c>
    </row>
    <row r="3793" spans="1:6">
      <c r="A3793" s="4">
        <v>2009</v>
      </c>
      <c r="B3793" s="5" t="s">
        <v>117</v>
      </c>
      <c r="C3793" s="5" t="s">
        <v>135</v>
      </c>
      <c r="D3793" s="5" t="s">
        <v>16</v>
      </c>
      <c r="E3793" s="5">
        <v>24000</v>
      </c>
      <c r="F3793" s="6">
        <v>1074.17</v>
      </c>
    </row>
    <row r="3794" spans="1:6">
      <c r="A3794" s="4">
        <v>2009</v>
      </c>
      <c r="B3794" s="5" t="s">
        <v>117</v>
      </c>
      <c r="C3794" s="5" t="s">
        <v>135</v>
      </c>
      <c r="D3794" s="5" t="s">
        <v>17</v>
      </c>
      <c r="E3794" s="5">
        <v>132900</v>
      </c>
      <c r="F3794" s="6">
        <v>705.64</v>
      </c>
    </row>
    <row r="3795" spans="1:6">
      <c r="A3795" s="4">
        <v>2009</v>
      </c>
      <c r="B3795" s="5" t="s">
        <v>117</v>
      </c>
      <c r="C3795" s="5" t="s">
        <v>135</v>
      </c>
      <c r="D3795" s="5" t="s">
        <v>18</v>
      </c>
      <c r="E3795" s="5">
        <v>7400</v>
      </c>
      <c r="F3795" s="6">
        <v>270.27</v>
      </c>
    </row>
    <row r="3796" spans="1:6">
      <c r="A3796" s="4">
        <v>2010</v>
      </c>
      <c r="B3796" s="5" t="s">
        <v>117</v>
      </c>
      <c r="C3796" s="5" t="s">
        <v>135</v>
      </c>
      <c r="D3796" s="5" t="s">
        <v>15</v>
      </c>
      <c r="E3796" s="5">
        <v>17500</v>
      </c>
      <c r="F3796" s="6">
        <v>353.71</v>
      </c>
    </row>
    <row r="3797" spans="1:6">
      <c r="A3797" s="4">
        <v>2010</v>
      </c>
      <c r="B3797" s="5" t="s">
        <v>117</v>
      </c>
      <c r="C3797" s="5" t="s">
        <v>135</v>
      </c>
      <c r="D3797" s="5" t="s">
        <v>16</v>
      </c>
      <c r="E3797" s="5">
        <v>26870</v>
      </c>
      <c r="F3797" s="6">
        <v>1056.2</v>
      </c>
    </row>
    <row r="3798" spans="1:6">
      <c r="A3798" s="4">
        <v>2010</v>
      </c>
      <c r="B3798" s="5" t="s">
        <v>117</v>
      </c>
      <c r="C3798" s="5" t="s">
        <v>135</v>
      </c>
      <c r="D3798" s="5" t="s">
        <v>17</v>
      </c>
      <c r="E3798" s="5">
        <v>153500</v>
      </c>
      <c r="F3798" s="6">
        <v>835.5</v>
      </c>
    </row>
    <row r="3799" spans="1:6">
      <c r="A3799" s="4">
        <v>2010</v>
      </c>
      <c r="B3799" s="5" t="s">
        <v>117</v>
      </c>
      <c r="C3799" s="5" t="s">
        <v>135</v>
      </c>
      <c r="D3799" s="5" t="s">
        <v>18</v>
      </c>
      <c r="E3799" s="5">
        <v>21600</v>
      </c>
      <c r="F3799" s="6">
        <v>367.59</v>
      </c>
    </row>
    <row r="3800" spans="1:6">
      <c r="A3800" s="4">
        <v>2011</v>
      </c>
      <c r="B3800" s="5" t="s">
        <v>117</v>
      </c>
      <c r="C3800" s="5" t="s">
        <v>135</v>
      </c>
      <c r="D3800" s="5" t="s">
        <v>15</v>
      </c>
      <c r="E3800" s="5">
        <v>17400</v>
      </c>
      <c r="F3800" s="6">
        <v>419.54</v>
      </c>
    </row>
    <row r="3801" spans="1:6">
      <c r="A3801" s="4">
        <v>2011</v>
      </c>
      <c r="B3801" s="5" t="s">
        <v>117</v>
      </c>
      <c r="C3801" s="5" t="s">
        <v>135</v>
      </c>
      <c r="D3801" s="5" t="s">
        <v>16</v>
      </c>
      <c r="E3801" s="5">
        <v>28400</v>
      </c>
      <c r="F3801" s="6">
        <v>1390.85</v>
      </c>
    </row>
    <row r="3802" spans="1:6">
      <c r="A3802" s="4">
        <v>2011</v>
      </c>
      <c r="B3802" s="5" t="s">
        <v>117</v>
      </c>
      <c r="C3802" s="5" t="s">
        <v>135</v>
      </c>
      <c r="D3802" s="5" t="s">
        <v>17</v>
      </c>
      <c r="E3802" s="5">
        <v>119600</v>
      </c>
      <c r="F3802" s="6">
        <v>797.24</v>
      </c>
    </row>
    <row r="3803" spans="1:6">
      <c r="A3803" s="4">
        <v>2011</v>
      </c>
      <c r="B3803" s="5" t="s">
        <v>117</v>
      </c>
      <c r="C3803" s="5" t="s">
        <v>135</v>
      </c>
      <c r="D3803" s="5" t="s">
        <v>18</v>
      </c>
      <c r="E3803" s="5">
        <v>25400</v>
      </c>
      <c r="F3803" s="6">
        <v>342.91</v>
      </c>
    </row>
    <row r="3804" spans="1:6">
      <c r="A3804" s="4">
        <v>2012</v>
      </c>
      <c r="B3804" s="5" t="s">
        <v>117</v>
      </c>
      <c r="C3804" s="5" t="s">
        <v>135</v>
      </c>
      <c r="D3804" s="5" t="s">
        <v>15</v>
      </c>
      <c r="E3804" s="5">
        <v>19800</v>
      </c>
      <c r="F3804" s="6">
        <v>392.42</v>
      </c>
    </row>
    <row r="3805" spans="1:6">
      <c r="A3805" s="4">
        <v>2012</v>
      </c>
      <c r="B3805" s="5" t="s">
        <v>117</v>
      </c>
      <c r="C3805" s="5" t="s">
        <v>135</v>
      </c>
      <c r="D3805" s="5" t="s">
        <v>16</v>
      </c>
      <c r="E3805" s="5">
        <v>30430</v>
      </c>
      <c r="F3805" s="6">
        <v>1023.99</v>
      </c>
    </row>
    <row r="3806" spans="1:6">
      <c r="A3806" s="4">
        <v>2012</v>
      </c>
      <c r="B3806" s="5" t="s">
        <v>117</v>
      </c>
      <c r="C3806" s="5" t="s">
        <v>135</v>
      </c>
      <c r="D3806" s="5" t="s">
        <v>17</v>
      </c>
      <c r="E3806" s="5">
        <v>127200</v>
      </c>
      <c r="F3806" s="6">
        <v>669.89</v>
      </c>
    </row>
    <row r="3807" spans="1:6">
      <c r="A3807" s="4">
        <v>2012</v>
      </c>
      <c r="B3807" s="5" t="s">
        <v>117</v>
      </c>
      <c r="C3807" s="5" t="s">
        <v>135</v>
      </c>
      <c r="D3807" s="5" t="s">
        <v>18</v>
      </c>
      <c r="E3807" s="5">
        <v>31500</v>
      </c>
      <c r="F3807" s="6">
        <v>260</v>
      </c>
    </row>
    <row r="3808" spans="1:6">
      <c r="A3808" s="4">
        <v>2013</v>
      </c>
      <c r="B3808" s="5" t="s">
        <v>117</v>
      </c>
      <c r="C3808" s="5" t="s">
        <v>135</v>
      </c>
      <c r="D3808" s="5" t="s">
        <v>15</v>
      </c>
      <c r="E3808" s="5">
        <v>20700</v>
      </c>
      <c r="F3808" s="6">
        <v>555.55999999999995</v>
      </c>
    </row>
    <row r="3809" spans="1:6">
      <c r="A3809" s="4">
        <v>2013</v>
      </c>
      <c r="B3809" s="5" t="s">
        <v>117</v>
      </c>
      <c r="C3809" s="5" t="s">
        <v>135</v>
      </c>
      <c r="D3809" s="5" t="s">
        <v>16</v>
      </c>
      <c r="E3809" s="5">
        <v>35800</v>
      </c>
      <c r="F3809" s="6">
        <v>1597.77</v>
      </c>
    </row>
    <row r="3810" spans="1:6">
      <c r="A3810" s="4">
        <v>2013</v>
      </c>
      <c r="B3810" s="5" t="s">
        <v>117</v>
      </c>
      <c r="C3810" s="5" t="s">
        <v>135</v>
      </c>
      <c r="D3810" s="5" t="s">
        <v>17</v>
      </c>
      <c r="E3810" s="5">
        <v>174100</v>
      </c>
      <c r="F3810" s="6">
        <v>1184.3800000000001</v>
      </c>
    </row>
    <row r="3811" spans="1:6">
      <c r="A3811" s="4">
        <v>2013</v>
      </c>
      <c r="B3811" s="5" t="s">
        <v>117</v>
      </c>
      <c r="C3811" s="5" t="s">
        <v>135</v>
      </c>
      <c r="D3811" s="5" t="s">
        <v>18</v>
      </c>
      <c r="E3811" s="5">
        <v>33700</v>
      </c>
      <c r="F3811" s="6">
        <v>381.9</v>
      </c>
    </row>
    <row r="3812" spans="1:6">
      <c r="A3812" s="4">
        <v>2014</v>
      </c>
      <c r="B3812" s="5" t="s">
        <v>117</v>
      </c>
      <c r="C3812" s="5" t="s">
        <v>135</v>
      </c>
      <c r="D3812" s="5" t="s">
        <v>15</v>
      </c>
      <c r="E3812" s="5">
        <v>18900</v>
      </c>
      <c r="F3812" s="6">
        <v>190.48</v>
      </c>
    </row>
    <row r="3813" spans="1:6">
      <c r="A3813" s="4">
        <v>2014</v>
      </c>
      <c r="B3813" s="5" t="s">
        <v>117</v>
      </c>
      <c r="C3813" s="5" t="s">
        <v>135</v>
      </c>
      <c r="D3813" s="5" t="s">
        <v>16</v>
      </c>
      <c r="E3813" s="5">
        <v>33900</v>
      </c>
      <c r="F3813" s="6">
        <v>460.18</v>
      </c>
    </row>
    <row r="3814" spans="1:6">
      <c r="A3814" s="4">
        <v>2014</v>
      </c>
      <c r="B3814" s="5" t="s">
        <v>117</v>
      </c>
      <c r="C3814" s="5" t="s">
        <v>135</v>
      </c>
      <c r="D3814" s="5" t="s">
        <v>17</v>
      </c>
      <c r="E3814" s="5">
        <v>179900</v>
      </c>
      <c r="F3814" s="6">
        <v>381.88</v>
      </c>
    </row>
    <row r="3815" spans="1:6">
      <c r="A3815" s="4">
        <v>2014</v>
      </c>
      <c r="B3815" s="5" t="s">
        <v>117</v>
      </c>
      <c r="C3815" s="5" t="s">
        <v>135</v>
      </c>
      <c r="D3815" s="5" t="s">
        <v>18</v>
      </c>
      <c r="E3815" s="5">
        <v>33100</v>
      </c>
      <c r="F3815" s="6">
        <v>139.88</v>
      </c>
    </row>
    <row r="3816" spans="1:6">
      <c r="A3816" s="4">
        <v>2015</v>
      </c>
      <c r="B3816" s="5" t="s">
        <v>117</v>
      </c>
      <c r="C3816" s="5" t="s">
        <v>135</v>
      </c>
      <c r="D3816" s="5" t="s">
        <v>15</v>
      </c>
      <c r="E3816" s="5">
        <v>10000</v>
      </c>
      <c r="F3816" s="6">
        <v>90</v>
      </c>
    </row>
    <row r="3817" spans="1:6">
      <c r="A3817" s="4">
        <v>2015</v>
      </c>
      <c r="B3817" s="5" t="s">
        <v>117</v>
      </c>
      <c r="C3817" s="5" t="s">
        <v>135</v>
      </c>
      <c r="D3817" s="5" t="s">
        <v>16</v>
      </c>
      <c r="E3817" s="5">
        <v>26000</v>
      </c>
      <c r="F3817" s="6">
        <v>267.31</v>
      </c>
    </row>
    <row r="3818" spans="1:6">
      <c r="A3818" s="4">
        <v>2015</v>
      </c>
      <c r="B3818" s="5" t="s">
        <v>117</v>
      </c>
      <c r="C3818" s="5" t="s">
        <v>135</v>
      </c>
      <c r="D3818" s="5" t="s">
        <v>17</v>
      </c>
      <c r="E3818" s="5">
        <v>146100</v>
      </c>
      <c r="F3818" s="6">
        <v>235.46</v>
      </c>
    </row>
    <row r="3819" spans="1:6">
      <c r="A3819" s="4">
        <v>2015</v>
      </c>
      <c r="B3819" s="5" t="s">
        <v>117</v>
      </c>
      <c r="C3819" s="5" t="s">
        <v>135</v>
      </c>
      <c r="D3819" s="5" t="s">
        <v>18</v>
      </c>
      <c r="E3819" s="5">
        <v>18700</v>
      </c>
      <c r="F3819" s="6">
        <v>80.75</v>
      </c>
    </row>
    <row r="3820" spans="1:6">
      <c r="A3820" s="4">
        <v>2016</v>
      </c>
      <c r="B3820" s="5" t="s">
        <v>117</v>
      </c>
      <c r="C3820" s="5" t="s">
        <v>135</v>
      </c>
      <c r="D3820" s="5" t="s">
        <v>15</v>
      </c>
      <c r="E3820" s="5">
        <v>9600</v>
      </c>
      <c r="F3820" s="6">
        <v>218.75</v>
      </c>
    </row>
    <row r="3821" spans="1:6">
      <c r="A3821" s="4">
        <v>2016</v>
      </c>
      <c r="B3821" s="5" t="s">
        <v>117</v>
      </c>
      <c r="C3821" s="5" t="s">
        <v>135</v>
      </c>
      <c r="D3821" s="5" t="s">
        <v>16</v>
      </c>
      <c r="E3821" s="5">
        <v>30600</v>
      </c>
      <c r="F3821" s="6">
        <v>656.86</v>
      </c>
    </row>
    <row r="3822" spans="1:6">
      <c r="A3822" s="4">
        <v>2016</v>
      </c>
      <c r="B3822" s="5" t="s">
        <v>117</v>
      </c>
      <c r="C3822" s="5" t="s">
        <v>135</v>
      </c>
      <c r="D3822" s="5" t="s">
        <v>17</v>
      </c>
      <c r="E3822" s="5">
        <v>238800</v>
      </c>
      <c r="F3822" s="6">
        <v>920.44</v>
      </c>
    </row>
    <row r="3823" spans="1:6">
      <c r="A3823" s="4">
        <v>2016</v>
      </c>
      <c r="B3823" s="5" t="s">
        <v>117</v>
      </c>
      <c r="C3823" s="5" t="s">
        <v>135</v>
      </c>
      <c r="D3823" s="5" t="s">
        <v>18</v>
      </c>
      <c r="E3823" s="5">
        <v>16000</v>
      </c>
      <c r="F3823" s="6">
        <v>370.13</v>
      </c>
    </row>
    <row r="3824" spans="1:6">
      <c r="A3824" s="4">
        <v>2017</v>
      </c>
      <c r="B3824" s="5" t="s">
        <v>117</v>
      </c>
      <c r="C3824" s="5" t="s">
        <v>135</v>
      </c>
      <c r="D3824" s="5" t="s">
        <v>15</v>
      </c>
      <c r="E3824" s="5">
        <v>10300</v>
      </c>
      <c r="F3824" s="6">
        <v>291.26</v>
      </c>
    </row>
    <row r="3825" spans="1:6">
      <c r="A3825" s="4">
        <v>2017</v>
      </c>
      <c r="B3825" s="5" t="s">
        <v>117</v>
      </c>
      <c r="C3825" s="5" t="s">
        <v>135</v>
      </c>
      <c r="D3825" s="5" t="s">
        <v>16</v>
      </c>
      <c r="E3825" s="5">
        <v>40340</v>
      </c>
      <c r="F3825" s="6">
        <v>775.89</v>
      </c>
    </row>
    <row r="3826" spans="1:6">
      <c r="A3826" s="4">
        <v>2017</v>
      </c>
      <c r="B3826" s="5" t="s">
        <v>117</v>
      </c>
      <c r="C3826" s="5" t="s">
        <v>135</v>
      </c>
      <c r="D3826" s="5" t="s">
        <v>17</v>
      </c>
      <c r="E3826" s="5">
        <v>362830</v>
      </c>
      <c r="F3826" s="6">
        <v>731.47</v>
      </c>
    </row>
    <row r="3827" spans="1:6">
      <c r="A3827" s="4">
        <v>2017</v>
      </c>
      <c r="B3827" s="5" t="s">
        <v>117</v>
      </c>
      <c r="C3827" s="5" t="s">
        <v>135</v>
      </c>
      <c r="D3827" s="5" t="s">
        <v>18</v>
      </c>
      <c r="E3827" s="5">
        <v>16560</v>
      </c>
      <c r="F3827" s="6">
        <v>214.14</v>
      </c>
    </row>
    <row r="3828" spans="1:6">
      <c r="A3828" s="4">
        <v>2008</v>
      </c>
      <c r="B3828" s="5" t="s">
        <v>117</v>
      </c>
      <c r="C3828" s="5" t="s">
        <v>136</v>
      </c>
      <c r="D3828" s="5" t="s">
        <v>16</v>
      </c>
      <c r="E3828" s="5">
        <v>56400</v>
      </c>
      <c r="F3828" s="6">
        <v>2993.62</v>
      </c>
    </row>
    <row r="3829" spans="1:6">
      <c r="A3829" s="4">
        <v>2008</v>
      </c>
      <c r="B3829" s="5" t="s">
        <v>117</v>
      </c>
      <c r="C3829" s="5" t="s">
        <v>136</v>
      </c>
      <c r="D3829" s="5" t="s">
        <v>17</v>
      </c>
      <c r="E3829" s="5">
        <v>63500</v>
      </c>
      <c r="F3829" s="6">
        <v>754.33</v>
      </c>
    </row>
    <row r="3830" spans="1:6">
      <c r="A3830" s="4">
        <v>2008</v>
      </c>
      <c r="B3830" s="5" t="s">
        <v>117</v>
      </c>
      <c r="C3830" s="5" t="s">
        <v>136</v>
      </c>
      <c r="D3830" s="5" t="s">
        <v>18</v>
      </c>
      <c r="E3830" s="5">
        <v>247600</v>
      </c>
      <c r="F3830" s="6">
        <v>290.02</v>
      </c>
    </row>
    <row r="3831" spans="1:6">
      <c r="A3831" s="4">
        <v>2009</v>
      </c>
      <c r="B3831" s="5" t="s">
        <v>117</v>
      </c>
      <c r="C3831" s="5" t="s">
        <v>136</v>
      </c>
      <c r="D3831" s="5" t="s">
        <v>16</v>
      </c>
      <c r="E3831" s="5">
        <v>84940</v>
      </c>
      <c r="F3831" s="6">
        <v>2184.25</v>
      </c>
    </row>
    <row r="3832" spans="1:6">
      <c r="A3832" s="4">
        <v>2009</v>
      </c>
      <c r="B3832" s="5" t="s">
        <v>117</v>
      </c>
      <c r="C3832" s="5" t="s">
        <v>136</v>
      </c>
      <c r="D3832" s="5" t="s">
        <v>17</v>
      </c>
      <c r="E3832" s="5">
        <v>75300</v>
      </c>
      <c r="F3832" s="6">
        <v>1241.97</v>
      </c>
    </row>
    <row r="3833" spans="1:6">
      <c r="A3833" s="4">
        <v>2009</v>
      </c>
      <c r="B3833" s="5" t="s">
        <v>117</v>
      </c>
      <c r="C3833" s="5" t="s">
        <v>136</v>
      </c>
      <c r="D3833" s="5" t="s">
        <v>18</v>
      </c>
      <c r="E3833" s="5">
        <v>239400</v>
      </c>
      <c r="F3833" s="6">
        <v>266</v>
      </c>
    </row>
    <row r="3834" spans="1:6">
      <c r="A3834" s="4">
        <v>2010</v>
      </c>
      <c r="B3834" s="5" t="s">
        <v>117</v>
      </c>
      <c r="C3834" s="5" t="s">
        <v>136</v>
      </c>
      <c r="D3834" s="5" t="s">
        <v>16</v>
      </c>
      <c r="E3834" s="5">
        <v>75100</v>
      </c>
      <c r="F3834" s="6">
        <v>2429.69</v>
      </c>
    </row>
    <row r="3835" spans="1:6">
      <c r="A3835" s="4">
        <v>2010</v>
      </c>
      <c r="B3835" s="5" t="s">
        <v>117</v>
      </c>
      <c r="C3835" s="5" t="s">
        <v>136</v>
      </c>
      <c r="D3835" s="5" t="s">
        <v>17</v>
      </c>
      <c r="E3835" s="5">
        <v>74200</v>
      </c>
      <c r="F3835" s="6">
        <v>1060.3800000000001</v>
      </c>
    </row>
    <row r="3836" spans="1:6">
      <c r="A3836" s="4">
        <v>2010</v>
      </c>
      <c r="B3836" s="5" t="s">
        <v>117</v>
      </c>
      <c r="C3836" s="5" t="s">
        <v>136</v>
      </c>
      <c r="D3836" s="5" t="s">
        <v>18</v>
      </c>
      <c r="E3836" s="5">
        <v>251500</v>
      </c>
      <c r="F3836" s="6">
        <v>294.79000000000002</v>
      </c>
    </row>
    <row r="3837" spans="1:6">
      <c r="A3837" s="4">
        <v>2011</v>
      </c>
      <c r="B3837" s="5" t="s">
        <v>117</v>
      </c>
      <c r="C3837" s="5" t="s">
        <v>136</v>
      </c>
      <c r="D3837" s="5" t="s">
        <v>16</v>
      </c>
      <c r="E3837" s="5">
        <v>65000</v>
      </c>
      <c r="F3837" s="6">
        <v>2756.15</v>
      </c>
    </row>
    <row r="3838" spans="1:6">
      <c r="A3838" s="4">
        <v>2011</v>
      </c>
      <c r="B3838" s="5" t="s">
        <v>117</v>
      </c>
      <c r="C3838" s="5" t="s">
        <v>136</v>
      </c>
      <c r="D3838" s="5" t="s">
        <v>17</v>
      </c>
      <c r="E3838" s="5">
        <v>48100</v>
      </c>
      <c r="F3838" s="6">
        <v>837.42</v>
      </c>
    </row>
    <row r="3839" spans="1:6">
      <c r="A3839" s="4">
        <v>2011</v>
      </c>
      <c r="B3839" s="5" t="s">
        <v>117</v>
      </c>
      <c r="C3839" s="5" t="s">
        <v>136</v>
      </c>
      <c r="D3839" s="5" t="s">
        <v>18</v>
      </c>
      <c r="E3839" s="5">
        <v>256900</v>
      </c>
      <c r="F3839" s="6">
        <v>212.88</v>
      </c>
    </row>
    <row r="3840" spans="1:6">
      <c r="A3840" s="4">
        <v>2012</v>
      </c>
      <c r="B3840" s="5" t="s">
        <v>117</v>
      </c>
      <c r="C3840" s="5" t="s">
        <v>136</v>
      </c>
      <c r="D3840" s="5" t="s">
        <v>16</v>
      </c>
      <c r="E3840" s="5">
        <v>22500</v>
      </c>
      <c r="F3840" s="6">
        <v>1783.11</v>
      </c>
    </row>
    <row r="3841" spans="1:6">
      <c r="A3841" s="4">
        <v>2012</v>
      </c>
      <c r="B3841" s="5" t="s">
        <v>117</v>
      </c>
      <c r="C3841" s="5" t="s">
        <v>136</v>
      </c>
      <c r="D3841" s="5" t="s">
        <v>17</v>
      </c>
      <c r="E3841" s="5">
        <v>44300</v>
      </c>
      <c r="F3841" s="6">
        <v>745.37</v>
      </c>
    </row>
    <row r="3842" spans="1:6">
      <c r="A3842" s="4">
        <v>2012</v>
      </c>
      <c r="B3842" s="5" t="s">
        <v>117</v>
      </c>
      <c r="C3842" s="5" t="s">
        <v>136</v>
      </c>
      <c r="D3842" s="5" t="s">
        <v>18</v>
      </c>
      <c r="E3842" s="5">
        <v>253900</v>
      </c>
      <c r="F3842" s="6">
        <v>231.71</v>
      </c>
    </row>
    <row r="3843" spans="1:6">
      <c r="A3843" s="4">
        <v>2013</v>
      </c>
      <c r="B3843" s="5" t="s">
        <v>117</v>
      </c>
      <c r="C3843" s="5" t="s">
        <v>136</v>
      </c>
      <c r="D3843" s="5" t="s">
        <v>16</v>
      </c>
      <c r="E3843" s="5">
        <v>33400</v>
      </c>
      <c r="F3843" s="6">
        <v>2616.77</v>
      </c>
    </row>
    <row r="3844" spans="1:6">
      <c r="A3844" s="4">
        <v>2013</v>
      </c>
      <c r="B3844" s="5" t="s">
        <v>117</v>
      </c>
      <c r="C3844" s="5" t="s">
        <v>136</v>
      </c>
      <c r="D3844" s="5" t="s">
        <v>17</v>
      </c>
      <c r="E3844" s="5">
        <v>79000</v>
      </c>
      <c r="F3844" s="6">
        <v>798.73</v>
      </c>
    </row>
    <row r="3845" spans="1:6">
      <c r="A3845" s="4">
        <v>2013</v>
      </c>
      <c r="B3845" s="5" t="s">
        <v>117</v>
      </c>
      <c r="C3845" s="5" t="s">
        <v>136</v>
      </c>
      <c r="D3845" s="5" t="s">
        <v>18</v>
      </c>
      <c r="E3845" s="5">
        <v>227900</v>
      </c>
      <c r="F3845" s="6">
        <v>505.18</v>
      </c>
    </row>
    <row r="3846" spans="1:6">
      <c r="A3846" s="4">
        <v>2014</v>
      </c>
      <c r="B3846" s="5" t="s">
        <v>117</v>
      </c>
      <c r="C3846" s="5" t="s">
        <v>136</v>
      </c>
      <c r="D3846" s="5" t="s">
        <v>16</v>
      </c>
      <c r="E3846" s="5">
        <v>48900</v>
      </c>
      <c r="F3846" s="6">
        <v>1229.04</v>
      </c>
    </row>
    <row r="3847" spans="1:6">
      <c r="A3847" s="4">
        <v>2014</v>
      </c>
      <c r="B3847" s="5" t="s">
        <v>117</v>
      </c>
      <c r="C3847" s="5" t="s">
        <v>136</v>
      </c>
      <c r="D3847" s="5" t="s">
        <v>17</v>
      </c>
      <c r="E3847" s="5">
        <v>57200</v>
      </c>
      <c r="F3847" s="6">
        <v>639.86</v>
      </c>
    </row>
    <row r="3848" spans="1:6">
      <c r="A3848" s="4">
        <v>2014</v>
      </c>
      <c r="B3848" s="5" t="s">
        <v>117</v>
      </c>
      <c r="C3848" s="5" t="s">
        <v>136</v>
      </c>
      <c r="D3848" s="5" t="s">
        <v>18</v>
      </c>
      <c r="E3848" s="5">
        <v>174300</v>
      </c>
      <c r="F3848" s="6">
        <v>136.83000000000001</v>
      </c>
    </row>
    <row r="3849" spans="1:6">
      <c r="A3849" s="4">
        <v>2015</v>
      </c>
      <c r="B3849" s="5" t="s">
        <v>117</v>
      </c>
      <c r="C3849" s="5" t="s">
        <v>136</v>
      </c>
      <c r="D3849" s="5" t="s">
        <v>16</v>
      </c>
      <c r="E3849" s="5">
        <v>42700</v>
      </c>
      <c r="F3849" s="6">
        <v>1149.8800000000001</v>
      </c>
    </row>
    <row r="3850" spans="1:6">
      <c r="A3850" s="4">
        <v>2015</v>
      </c>
      <c r="B3850" s="5" t="s">
        <v>117</v>
      </c>
      <c r="C3850" s="5" t="s">
        <v>136</v>
      </c>
      <c r="D3850" s="5" t="s">
        <v>17</v>
      </c>
      <c r="E3850" s="5">
        <v>55700</v>
      </c>
      <c r="F3850" s="6">
        <v>556.54999999999995</v>
      </c>
    </row>
    <row r="3851" spans="1:6">
      <c r="A3851" s="4">
        <v>2015</v>
      </c>
      <c r="B3851" s="5" t="s">
        <v>117</v>
      </c>
      <c r="C3851" s="5" t="s">
        <v>136</v>
      </c>
      <c r="D3851" s="5" t="s">
        <v>18</v>
      </c>
      <c r="E3851" s="5">
        <v>170700</v>
      </c>
      <c r="F3851" s="6">
        <v>174.81</v>
      </c>
    </row>
    <row r="3852" spans="1:6">
      <c r="A3852" s="4">
        <v>2016</v>
      </c>
      <c r="B3852" s="5" t="s">
        <v>117</v>
      </c>
      <c r="C3852" s="5" t="s">
        <v>136</v>
      </c>
      <c r="D3852" s="5" t="s">
        <v>15</v>
      </c>
      <c r="E3852" s="5">
        <v>10</v>
      </c>
      <c r="F3852" s="6">
        <v>400</v>
      </c>
    </row>
    <row r="3853" spans="1:6">
      <c r="A3853" s="4">
        <v>2016</v>
      </c>
      <c r="B3853" s="5" t="s">
        <v>117</v>
      </c>
      <c r="C3853" s="5" t="s">
        <v>136</v>
      </c>
      <c r="D3853" s="5" t="s">
        <v>16</v>
      </c>
      <c r="E3853" s="5">
        <v>60360</v>
      </c>
      <c r="F3853" s="6">
        <v>2208.42</v>
      </c>
    </row>
    <row r="3854" spans="1:6">
      <c r="A3854" s="4">
        <v>2016</v>
      </c>
      <c r="B3854" s="5" t="s">
        <v>117</v>
      </c>
      <c r="C3854" s="5" t="s">
        <v>136</v>
      </c>
      <c r="D3854" s="5" t="s">
        <v>17</v>
      </c>
      <c r="E3854" s="5">
        <v>70100</v>
      </c>
      <c r="F3854" s="6">
        <v>1118.4000000000001</v>
      </c>
    </row>
    <row r="3855" spans="1:6">
      <c r="A3855" s="4">
        <v>2016</v>
      </c>
      <c r="B3855" s="5" t="s">
        <v>117</v>
      </c>
      <c r="C3855" s="5" t="s">
        <v>136</v>
      </c>
      <c r="D3855" s="5" t="s">
        <v>18</v>
      </c>
      <c r="E3855" s="5">
        <v>169550</v>
      </c>
      <c r="F3855" s="6">
        <v>548.44000000000005</v>
      </c>
    </row>
    <row r="3856" spans="1:6">
      <c r="A3856" s="4">
        <v>2017</v>
      </c>
      <c r="B3856" s="5" t="s">
        <v>117</v>
      </c>
      <c r="C3856" s="5" t="s">
        <v>136</v>
      </c>
      <c r="D3856" s="5" t="s">
        <v>16</v>
      </c>
      <c r="E3856" s="5">
        <v>39600</v>
      </c>
      <c r="F3856" s="6">
        <v>2242.37</v>
      </c>
    </row>
    <row r="3857" spans="1:6">
      <c r="A3857" s="4">
        <v>2017</v>
      </c>
      <c r="B3857" s="5" t="s">
        <v>117</v>
      </c>
      <c r="C3857" s="5" t="s">
        <v>136</v>
      </c>
      <c r="D3857" s="5" t="s">
        <v>17</v>
      </c>
      <c r="E3857" s="5">
        <v>132200</v>
      </c>
      <c r="F3857" s="6">
        <v>814.67</v>
      </c>
    </row>
    <row r="3858" spans="1:6">
      <c r="A3858" s="4">
        <v>2017</v>
      </c>
      <c r="B3858" s="5" t="s">
        <v>117</v>
      </c>
      <c r="C3858" s="5" t="s">
        <v>136</v>
      </c>
      <c r="D3858" s="5" t="s">
        <v>18</v>
      </c>
      <c r="E3858" s="5">
        <v>174540</v>
      </c>
      <c r="F3858" s="6">
        <v>186.56</v>
      </c>
    </row>
    <row r="3859" spans="1:6">
      <c r="A3859" s="4">
        <v>2008</v>
      </c>
      <c r="B3859" s="5" t="s">
        <v>117</v>
      </c>
      <c r="C3859" s="5" t="s">
        <v>137</v>
      </c>
      <c r="D3859" s="5" t="s">
        <v>15</v>
      </c>
      <c r="E3859" s="5">
        <v>100</v>
      </c>
      <c r="F3859" s="6">
        <v>1000</v>
      </c>
    </row>
    <row r="3860" spans="1:6">
      <c r="A3860" s="4">
        <v>2008</v>
      </c>
      <c r="B3860" s="5" t="s">
        <v>117</v>
      </c>
      <c r="C3860" s="5" t="s">
        <v>137</v>
      </c>
      <c r="D3860" s="5" t="s">
        <v>16</v>
      </c>
      <c r="E3860" s="5">
        <v>2500</v>
      </c>
      <c r="F3860" s="6">
        <v>2880</v>
      </c>
    </row>
    <row r="3861" spans="1:6">
      <c r="A3861" s="4">
        <v>2008</v>
      </c>
      <c r="B3861" s="5" t="s">
        <v>117</v>
      </c>
      <c r="C3861" s="5" t="s">
        <v>137</v>
      </c>
      <c r="D3861" s="5" t="s">
        <v>17</v>
      </c>
      <c r="E3861" s="5">
        <v>115500</v>
      </c>
      <c r="F3861" s="6">
        <v>485.71</v>
      </c>
    </row>
    <row r="3862" spans="1:6">
      <c r="A3862" s="4">
        <v>2008</v>
      </c>
      <c r="B3862" s="5" t="s">
        <v>117</v>
      </c>
      <c r="C3862" s="5" t="s">
        <v>137</v>
      </c>
      <c r="D3862" s="5" t="s">
        <v>18</v>
      </c>
      <c r="E3862" s="5">
        <v>220700</v>
      </c>
      <c r="F3862" s="6">
        <v>257.41000000000003</v>
      </c>
    </row>
    <row r="3863" spans="1:6">
      <c r="A3863" s="4">
        <v>2009</v>
      </c>
      <c r="B3863" s="5" t="s">
        <v>117</v>
      </c>
      <c r="C3863" s="5" t="s">
        <v>137</v>
      </c>
      <c r="D3863" s="5" t="s">
        <v>15</v>
      </c>
      <c r="E3863" s="5">
        <v>100</v>
      </c>
      <c r="F3863" s="6">
        <v>1600</v>
      </c>
    </row>
    <row r="3864" spans="1:6">
      <c r="A3864" s="4">
        <v>2009</v>
      </c>
      <c r="B3864" s="5" t="s">
        <v>117</v>
      </c>
      <c r="C3864" s="5" t="s">
        <v>137</v>
      </c>
      <c r="D3864" s="5" t="s">
        <v>16</v>
      </c>
      <c r="E3864" s="5">
        <v>2100</v>
      </c>
      <c r="F3864" s="6">
        <v>1885.71</v>
      </c>
    </row>
    <row r="3865" spans="1:6">
      <c r="A3865" s="4">
        <v>2009</v>
      </c>
      <c r="B3865" s="5" t="s">
        <v>117</v>
      </c>
      <c r="C3865" s="5" t="s">
        <v>137</v>
      </c>
      <c r="D3865" s="5" t="s">
        <v>17</v>
      </c>
      <c r="E3865" s="5">
        <v>122900</v>
      </c>
      <c r="F3865" s="6">
        <v>1296.18</v>
      </c>
    </row>
    <row r="3866" spans="1:6">
      <c r="A3866" s="4">
        <v>2009</v>
      </c>
      <c r="B3866" s="5" t="s">
        <v>117</v>
      </c>
      <c r="C3866" s="5" t="s">
        <v>137</v>
      </c>
      <c r="D3866" s="5" t="s">
        <v>18</v>
      </c>
      <c r="E3866" s="5">
        <v>208300</v>
      </c>
      <c r="F3866" s="6">
        <v>275.85000000000002</v>
      </c>
    </row>
    <row r="3867" spans="1:6">
      <c r="A3867" s="4">
        <v>2010</v>
      </c>
      <c r="B3867" s="5" t="s">
        <v>117</v>
      </c>
      <c r="C3867" s="5" t="s">
        <v>137</v>
      </c>
      <c r="D3867" s="5" t="s">
        <v>16</v>
      </c>
      <c r="E3867" s="5">
        <v>2100</v>
      </c>
      <c r="F3867" s="6">
        <v>2219.0500000000002</v>
      </c>
    </row>
    <row r="3868" spans="1:6">
      <c r="A3868" s="4">
        <v>2010</v>
      </c>
      <c r="B3868" s="5" t="s">
        <v>117</v>
      </c>
      <c r="C3868" s="5" t="s">
        <v>137</v>
      </c>
      <c r="D3868" s="5" t="s">
        <v>17</v>
      </c>
      <c r="E3868" s="5">
        <v>134700</v>
      </c>
      <c r="F3868" s="6">
        <v>1214.8499999999999</v>
      </c>
    </row>
    <row r="3869" spans="1:6">
      <c r="A3869" s="4">
        <v>2010</v>
      </c>
      <c r="B3869" s="5" t="s">
        <v>117</v>
      </c>
      <c r="C3869" s="5" t="s">
        <v>137</v>
      </c>
      <c r="D3869" s="5" t="s">
        <v>18</v>
      </c>
      <c r="E3869" s="5">
        <v>229820</v>
      </c>
      <c r="F3869" s="6">
        <v>294.14</v>
      </c>
    </row>
    <row r="3870" spans="1:6">
      <c r="A3870" s="4">
        <v>2011</v>
      </c>
      <c r="B3870" s="5" t="s">
        <v>117</v>
      </c>
      <c r="C3870" s="5" t="s">
        <v>137</v>
      </c>
      <c r="D3870" s="5" t="s">
        <v>15</v>
      </c>
      <c r="E3870" s="5">
        <v>200</v>
      </c>
      <c r="F3870" s="6">
        <v>1000</v>
      </c>
    </row>
    <row r="3871" spans="1:6">
      <c r="A3871" s="4">
        <v>2011</v>
      </c>
      <c r="B3871" s="5" t="s">
        <v>117</v>
      </c>
      <c r="C3871" s="5" t="s">
        <v>137</v>
      </c>
      <c r="D3871" s="5" t="s">
        <v>16</v>
      </c>
      <c r="E3871" s="5">
        <v>1600</v>
      </c>
      <c r="F3871" s="6">
        <v>2625</v>
      </c>
    </row>
    <row r="3872" spans="1:6">
      <c r="A3872" s="4">
        <v>2011</v>
      </c>
      <c r="B3872" s="5" t="s">
        <v>117</v>
      </c>
      <c r="C3872" s="5" t="s">
        <v>137</v>
      </c>
      <c r="D3872" s="5" t="s">
        <v>17</v>
      </c>
      <c r="E3872" s="5">
        <v>127800</v>
      </c>
      <c r="F3872" s="6">
        <v>561.35</v>
      </c>
    </row>
    <row r="3873" spans="1:6">
      <c r="A3873" s="4">
        <v>2011</v>
      </c>
      <c r="B3873" s="5" t="s">
        <v>117</v>
      </c>
      <c r="C3873" s="5" t="s">
        <v>137</v>
      </c>
      <c r="D3873" s="5" t="s">
        <v>18</v>
      </c>
      <c r="E3873" s="5">
        <v>233400</v>
      </c>
      <c r="F3873" s="6">
        <v>264.52</v>
      </c>
    </row>
    <row r="3874" spans="1:6">
      <c r="A3874" s="4">
        <v>2012</v>
      </c>
      <c r="B3874" s="5" t="s">
        <v>117</v>
      </c>
      <c r="C3874" s="5" t="s">
        <v>137</v>
      </c>
      <c r="D3874" s="5" t="s">
        <v>16</v>
      </c>
      <c r="E3874" s="5">
        <v>1030</v>
      </c>
      <c r="F3874" s="6">
        <v>1718.45</v>
      </c>
    </row>
    <row r="3875" spans="1:6">
      <c r="A3875" s="4">
        <v>2012</v>
      </c>
      <c r="B3875" s="5" t="s">
        <v>117</v>
      </c>
      <c r="C3875" s="5" t="s">
        <v>137</v>
      </c>
      <c r="D3875" s="5" t="s">
        <v>17</v>
      </c>
      <c r="E3875" s="5">
        <v>138200</v>
      </c>
      <c r="F3875" s="6">
        <v>843.27</v>
      </c>
    </row>
    <row r="3876" spans="1:6">
      <c r="A3876" s="4">
        <v>2012</v>
      </c>
      <c r="B3876" s="5" t="s">
        <v>117</v>
      </c>
      <c r="C3876" s="5" t="s">
        <v>137</v>
      </c>
      <c r="D3876" s="5" t="s">
        <v>18</v>
      </c>
      <c r="E3876" s="5">
        <v>226100</v>
      </c>
      <c r="F3876" s="6">
        <v>309.69</v>
      </c>
    </row>
    <row r="3877" spans="1:6">
      <c r="A3877" s="4">
        <v>2013</v>
      </c>
      <c r="B3877" s="5" t="s">
        <v>117</v>
      </c>
      <c r="C3877" s="5" t="s">
        <v>137</v>
      </c>
      <c r="D3877" s="5" t="s">
        <v>16</v>
      </c>
      <c r="E3877" s="5">
        <v>500</v>
      </c>
      <c r="F3877" s="6">
        <v>2600</v>
      </c>
    </row>
    <row r="3878" spans="1:6">
      <c r="A3878" s="4">
        <v>2013</v>
      </c>
      <c r="B3878" s="5" t="s">
        <v>117</v>
      </c>
      <c r="C3878" s="5" t="s">
        <v>137</v>
      </c>
      <c r="D3878" s="5" t="s">
        <v>17</v>
      </c>
      <c r="E3878" s="5">
        <v>189100</v>
      </c>
      <c r="F3878" s="6">
        <v>1173.45</v>
      </c>
    </row>
    <row r="3879" spans="1:6">
      <c r="A3879" s="4">
        <v>2013</v>
      </c>
      <c r="B3879" s="5" t="s">
        <v>117</v>
      </c>
      <c r="C3879" s="5" t="s">
        <v>137</v>
      </c>
      <c r="D3879" s="5" t="s">
        <v>18</v>
      </c>
      <c r="E3879" s="5">
        <v>181800</v>
      </c>
      <c r="F3879" s="6">
        <v>377.12</v>
      </c>
    </row>
    <row r="3880" spans="1:6">
      <c r="A3880" s="4">
        <v>2014</v>
      </c>
      <c r="B3880" s="5" t="s">
        <v>117</v>
      </c>
      <c r="C3880" s="5" t="s">
        <v>137</v>
      </c>
      <c r="D3880" s="5" t="s">
        <v>16</v>
      </c>
      <c r="E3880" s="5">
        <v>900</v>
      </c>
      <c r="F3880" s="6">
        <v>1222.22</v>
      </c>
    </row>
    <row r="3881" spans="1:6">
      <c r="A3881" s="4">
        <v>2014</v>
      </c>
      <c r="B3881" s="5" t="s">
        <v>117</v>
      </c>
      <c r="C3881" s="5" t="s">
        <v>137</v>
      </c>
      <c r="D3881" s="5" t="s">
        <v>17</v>
      </c>
      <c r="E3881" s="5">
        <v>145000</v>
      </c>
      <c r="F3881" s="6">
        <v>608.97</v>
      </c>
    </row>
    <row r="3882" spans="1:6">
      <c r="A3882" s="4">
        <v>2014</v>
      </c>
      <c r="B3882" s="5" t="s">
        <v>117</v>
      </c>
      <c r="C3882" s="5" t="s">
        <v>137</v>
      </c>
      <c r="D3882" s="5" t="s">
        <v>18</v>
      </c>
      <c r="E3882" s="5">
        <v>167200</v>
      </c>
      <c r="F3882" s="6">
        <v>150.06</v>
      </c>
    </row>
    <row r="3883" spans="1:6">
      <c r="A3883" s="4">
        <v>2015</v>
      </c>
      <c r="B3883" s="5" t="s">
        <v>117</v>
      </c>
      <c r="C3883" s="5" t="s">
        <v>137</v>
      </c>
      <c r="D3883" s="5" t="s">
        <v>16</v>
      </c>
      <c r="E3883" s="5">
        <v>1300</v>
      </c>
      <c r="F3883" s="6">
        <v>1538.46</v>
      </c>
    </row>
    <row r="3884" spans="1:6">
      <c r="A3884" s="4">
        <v>2015</v>
      </c>
      <c r="B3884" s="5" t="s">
        <v>117</v>
      </c>
      <c r="C3884" s="5" t="s">
        <v>137</v>
      </c>
      <c r="D3884" s="5" t="s">
        <v>17</v>
      </c>
      <c r="E3884" s="5">
        <v>144900</v>
      </c>
      <c r="F3884" s="6">
        <v>550.72</v>
      </c>
    </row>
    <row r="3885" spans="1:6">
      <c r="A3885" s="4">
        <v>2015</v>
      </c>
      <c r="B3885" s="5" t="s">
        <v>117</v>
      </c>
      <c r="C3885" s="5" t="s">
        <v>137</v>
      </c>
      <c r="D3885" s="5" t="s">
        <v>18</v>
      </c>
      <c r="E3885" s="5">
        <v>161600</v>
      </c>
      <c r="F3885" s="6">
        <v>238.92</v>
      </c>
    </row>
    <row r="3886" spans="1:6">
      <c r="A3886" s="4">
        <v>2016</v>
      </c>
      <c r="B3886" s="5" t="s">
        <v>117</v>
      </c>
      <c r="C3886" s="5" t="s">
        <v>137</v>
      </c>
      <c r="D3886" s="5" t="s">
        <v>16</v>
      </c>
      <c r="E3886" s="5">
        <v>700</v>
      </c>
      <c r="F3886" s="6">
        <v>2000</v>
      </c>
    </row>
    <row r="3887" spans="1:6">
      <c r="A3887" s="4">
        <v>2016</v>
      </c>
      <c r="B3887" s="5" t="s">
        <v>117</v>
      </c>
      <c r="C3887" s="5" t="s">
        <v>137</v>
      </c>
      <c r="D3887" s="5" t="s">
        <v>17</v>
      </c>
      <c r="E3887" s="5">
        <v>160700</v>
      </c>
      <c r="F3887" s="6">
        <v>988.8</v>
      </c>
    </row>
    <row r="3888" spans="1:6">
      <c r="A3888" s="4">
        <v>2016</v>
      </c>
      <c r="B3888" s="5" t="s">
        <v>117</v>
      </c>
      <c r="C3888" s="5" t="s">
        <v>137</v>
      </c>
      <c r="D3888" s="5" t="s">
        <v>18</v>
      </c>
      <c r="E3888" s="5">
        <v>173500</v>
      </c>
      <c r="F3888" s="6">
        <v>498.19</v>
      </c>
    </row>
    <row r="3889" spans="1:6">
      <c r="A3889" s="4">
        <v>2017</v>
      </c>
      <c r="B3889" s="5" t="s">
        <v>117</v>
      </c>
      <c r="C3889" s="5" t="s">
        <v>137</v>
      </c>
      <c r="D3889" s="5" t="s">
        <v>16</v>
      </c>
      <c r="E3889" s="5">
        <v>1150</v>
      </c>
      <c r="F3889" s="6">
        <v>2168.2600000000002</v>
      </c>
    </row>
    <row r="3890" spans="1:6">
      <c r="A3890" s="4">
        <v>2017</v>
      </c>
      <c r="B3890" s="5" t="s">
        <v>117</v>
      </c>
      <c r="C3890" s="5" t="s">
        <v>137</v>
      </c>
      <c r="D3890" s="5" t="s">
        <v>17</v>
      </c>
      <c r="E3890" s="5">
        <v>124900</v>
      </c>
      <c r="F3890" s="6">
        <v>927.14</v>
      </c>
    </row>
    <row r="3891" spans="1:6">
      <c r="A3891" s="4">
        <v>2017</v>
      </c>
      <c r="B3891" s="5" t="s">
        <v>117</v>
      </c>
      <c r="C3891" s="5" t="s">
        <v>137</v>
      </c>
      <c r="D3891" s="5" t="s">
        <v>18</v>
      </c>
      <c r="E3891" s="5">
        <v>183800</v>
      </c>
      <c r="F3891" s="6">
        <v>252.76</v>
      </c>
    </row>
    <row r="3892" spans="1:6">
      <c r="A3892" s="4">
        <v>2008</v>
      </c>
      <c r="B3892" s="5" t="s">
        <v>117</v>
      </c>
      <c r="C3892" s="5" t="s">
        <v>138</v>
      </c>
      <c r="D3892" s="5" t="s">
        <v>15</v>
      </c>
      <c r="E3892" s="5">
        <v>4500</v>
      </c>
      <c r="F3892" s="6">
        <v>400</v>
      </c>
    </row>
    <row r="3893" spans="1:6">
      <c r="A3893" s="4">
        <v>2008</v>
      </c>
      <c r="B3893" s="5" t="s">
        <v>117</v>
      </c>
      <c r="C3893" s="5" t="s">
        <v>138</v>
      </c>
      <c r="D3893" s="5" t="s">
        <v>16</v>
      </c>
      <c r="E3893" s="5">
        <v>1600</v>
      </c>
      <c r="F3893" s="6">
        <v>2900</v>
      </c>
    </row>
    <row r="3894" spans="1:6">
      <c r="A3894" s="4">
        <v>2008</v>
      </c>
      <c r="B3894" s="5" t="s">
        <v>117</v>
      </c>
      <c r="C3894" s="5" t="s">
        <v>138</v>
      </c>
      <c r="D3894" s="5" t="s">
        <v>17</v>
      </c>
      <c r="E3894" s="5">
        <v>79000</v>
      </c>
      <c r="F3894" s="6">
        <v>727.85</v>
      </c>
    </row>
    <row r="3895" spans="1:6">
      <c r="A3895" s="4">
        <v>2008</v>
      </c>
      <c r="B3895" s="5" t="s">
        <v>117</v>
      </c>
      <c r="C3895" s="5" t="s">
        <v>138</v>
      </c>
      <c r="D3895" s="5" t="s">
        <v>18</v>
      </c>
      <c r="E3895" s="5">
        <v>116100</v>
      </c>
      <c r="F3895" s="6">
        <v>270.89</v>
      </c>
    </row>
    <row r="3896" spans="1:6">
      <c r="A3896" s="4">
        <v>2009</v>
      </c>
      <c r="B3896" s="5" t="s">
        <v>117</v>
      </c>
      <c r="C3896" s="5" t="s">
        <v>138</v>
      </c>
      <c r="D3896" s="5" t="s">
        <v>15</v>
      </c>
      <c r="E3896" s="5">
        <v>4300</v>
      </c>
      <c r="F3896" s="6">
        <v>1448.84</v>
      </c>
    </row>
    <row r="3897" spans="1:6">
      <c r="A3897" s="4">
        <v>2009</v>
      </c>
      <c r="B3897" s="5" t="s">
        <v>117</v>
      </c>
      <c r="C3897" s="5" t="s">
        <v>138</v>
      </c>
      <c r="D3897" s="5" t="s">
        <v>16</v>
      </c>
      <c r="E3897" s="5">
        <v>1400</v>
      </c>
      <c r="F3897" s="6">
        <v>2221.4299999999998</v>
      </c>
    </row>
    <row r="3898" spans="1:6">
      <c r="A3898" s="4">
        <v>2009</v>
      </c>
      <c r="B3898" s="5" t="s">
        <v>117</v>
      </c>
      <c r="C3898" s="5" t="s">
        <v>138</v>
      </c>
      <c r="D3898" s="5" t="s">
        <v>17</v>
      </c>
      <c r="E3898" s="5">
        <v>90400</v>
      </c>
      <c r="F3898" s="6">
        <v>1186.17</v>
      </c>
    </row>
    <row r="3899" spans="1:6">
      <c r="A3899" s="4">
        <v>2009</v>
      </c>
      <c r="B3899" s="5" t="s">
        <v>117</v>
      </c>
      <c r="C3899" s="5" t="s">
        <v>138</v>
      </c>
      <c r="D3899" s="5" t="s">
        <v>18</v>
      </c>
      <c r="E3899" s="5">
        <v>179400</v>
      </c>
      <c r="F3899" s="6">
        <v>293.02999999999997</v>
      </c>
    </row>
    <row r="3900" spans="1:6">
      <c r="A3900" s="4">
        <v>2010</v>
      </c>
      <c r="B3900" s="5" t="s">
        <v>117</v>
      </c>
      <c r="C3900" s="5" t="s">
        <v>138</v>
      </c>
      <c r="D3900" s="5" t="s">
        <v>15</v>
      </c>
      <c r="E3900" s="5">
        <v>3800</v>
      </c>
      <c r="F3900" s="6">
        <v>726.32</v>
      </c>
    </row>
    <row r="3901" spans="1:6">
      <c r="A3901" s="4">
        <v>2010</v>
      </c>
      <c r="B3901" s="5" t="s">
        <v>117</v>
      </c>
      <c r="C3901" s="5" t="s">
        <v>138</v>
      </c>
      <c r="D3901" s="5" t="s">
        <v>16</v>
      </c>
      <c r="E3901" s="5">
        <v>1600</v>
      </c>
      <c r="F3901" s="6">
        <v>2481.25</v>
      </c>
    </row>
    <row r="3902" spans="1:6">
      <c r="A3902" s="4">
        <v>2010</v>
      </c>
      <c r="B3902" s="5" t="s">
        <v>117</v>
      </c>
      <c r="C3902" s="5" t="s">
        <v>138</v>
      </c>
      <c r="D3902" s="5" t="s">
        <v>17</v>
      </c>
      <c r="E3902" s="5">
        <v>99300</v>
      </c>
      <c r="F3902" s="6">
        <v>1004.83</v>
      </c>
    </row>
    <row r="3903" spans="1:6">
      <c r="A3903" s="4">
        <v>2010</v>
      </c>
      <c r="B3903" s="5" t="s">
        <v>117</v>
      </c>
      <c r="C3903" s="5" t="s">
        <v>138</v>
      </c>
      <c r="D3903" s="5" t="s">
        <v>18</v>
      </c>
      <c r="E3903" s="5">
        <v>204280</v>
      </c>
      <c r="F3903" s="6">
        <v>279.81</v>
      </c>
    </row>
    <row r="3904" spans="1:6">
      <c r="A3904" s="4">
        <v>2011</v>
      </c>
      <c r="B3904" s="5" t="s">
        <v>117</v>
      </c>
      <c r="C3904" s="5" t="s">
        <v>138</v>
      </c>
      <c r="D3904" s="5" t="s">
        <v>15</v>
      </c>
      <c r="E3904" s="5">
        <v>4100</v>
      </c>
      <c r="F3904" s="6">
        <v>756.1</v>
      </c>
    </row>
    <row r="3905" spans="1:6">
      <c r="A3905" s="4">
        <v>2011</v>
      </c>
      <c r="B3905" s="5" t="s">
        <v>117</v>
      </c>
      <c r="C3905" s="5" t="s">
        <v>138</v>
      </c>
      <c r="D3905" s="5" t="s">
        <v>16</v>
      </c>
      <c r="E3905" s="5">
        <v>1200</v>
      </c>
      <c r="F3905" s="6">
        <v>2783.33</v>
      </c>
    </row>
    <row r="3906" spans="1:6">
      <c r="A3906" s="4">
        <v>2011</v>
      </c>
      <c r="B3906" s="5" t="s">
        <v>117</v>
      </c>
      <c r="C3906" s="5" t="s">
        <v>138</v>
      </c>
      <c r="D3906" s="5" t="s">
        <v>17</v>
      </c>
      <c r="E3906" s="5">
        <v>68900</v>
      </c>
      <c r="F3906" s="6">
        <v>974.75</v>
      </c>
    </row>
    <row r="3907" spans="1:6">
      <c r="A3907" s="4">
        <v>2011</v>
      </c>
      <c r="B3907" s="5" t="s">
        <v>117</v>
      </c>
      <c r="C3907" s="5" t="s">
        <v>138</v>
      </c>
      <c r="D3907" s="5" t="s">
        <v>18</v>
      </c>
      <c r="E3907" s="5">
        <v>187400</v>
      </c>
      <c r="F3907" s="6">
        <v>245.14</v>
      </c>
    </row>
    <row r="3908" spans="1:6">
      <c r="A3908" s="4">
        <v>2012</v>
      </c>
      <c r="B3908" s="5" t="s">
        <v>117</v>
      </c>
      <c r="C3908" s="5" t="s">
        <v>138</v>
      </c>
      <c r="D3908" s="5" t="s">
        <v>15</v>
      </c>
      <c r="E3908" s="5">
        <v>3800</v>
      </c>
      <c r="F3908" s="6">
        <v>407.89</v>
      </c>
    </row>
    <row r="3909" spans="1:6">
      <c r="A3909" s="4">
        <v>2012</v>
      </c>
      <c r="B3909" s="5" t="s">
        <v>117</v>
      </c>
      <c r="C3909" s="5" t="s">
        <v>138</v>
      </c>
      <c r="D3909" s="5" t="s">
        <v>16</v>
      </c>
      <c r="E3909" s="5">
        <v>2640</v>
      </c>
      <c r="F3909" s="6">
        <v>1708.33</v>
      </c>
    </row>
    <row r="3910" spans="1:6">
      <c r="A3910" s="4">
        <v>2012</v>
      </c>
      <c r="B3910" s="5" t="s">
        <v>117</v>
      </c>
      <c r="C3910" s="5" t="s">
        <v>138</v>
      </c>
      <c r="D3910" s="5" t="s">
        <v>17</v>
      </c>
      <c r="E3910" s="5">
        <v>80300</v>
      </c>
      <c r="F3910" s="6">
        <v>1248.57</v>
      </c>
    </row>
    <row r="3911" spans="1:6">
      <c r="A3911" s="4">
        <v>2012</v>
      </c>
      <c r="B3911" s="5" t="s">
        <v>117</v>
      </c>
      <c r="C3911" s="5" t="s">
        <v>138</v>
      </c>
      <c r="D3911" s="5" t="s">
        <v>18</v>
      </c>
      <c r="E3911" s="5">
        <v>191300</v>
      </c>
      <c r="F3911" s="6">
        <v>543.39</v>
      </c>
    </row>
    <row r="3912" spans="1:6">
      <c r="A3912" s="4">
        <v>2013</v>
      </c>
      <c r="B3912" s="5" t="s">
        <v>117</v>
      </c>
      <c r="C3912" s="5" t="s">
        <v>138</v>
      </c>
      <c r="D3912" s="5" t="s">
        <v>15</v>
      </c>
      <c r="E3912" s="5">
        <v>4700</v>
      </c>
      <c r="F3912" s="6">
        <v>170.21</v>
      </c>
    </row>
    <row r="3913" spans="1:6">
      <c r="A3913" s="4">
        <v>2013</v>
      </c>
      <c r="B3913" s="5" t="s">
        <v>117</v>
      </c>
      <c r="C3913" s="5" t="s">
        <v>138</v>
      </c>
      <c r="D3913" s="5" t="s">
        <v>16</v>
      </c>
      <c r="E3913" s="5">
        <v>1300</v>
      </c>
      <c r="F3913" s="6">
        <v>2538.46</v>
      </c>
    </row>
    <row r="3914" spans="1:6">
      <c r="A3914" s="4">
        <v>2013</v>
      </c>
      <c r="B3914" s="5" t="s">
        <v>117</v>
      </c>
      <c r="C3914" s="5" t="s">
        <v>138</v>
      </c>
      <c r="D3914" s="5" t="s">
        <v>17</v>
      </c>
      <c r="E3914" s="5">
        <v>89900</v>
      </c>
      <c r="F3914" s="6">
        <v>1149.05</v>
      </c>
    </row>
    <row r="3915" spans="1:6">
      <c r="A3915" s="4">
        <v>2013</v>
      </c>
      <c r="B3915" s="5" t="s">
        <v>117</v>
      </c>
      <c r="C3915" s="5" t="s">
        <v>138</v>
      </c>
      <c r="D3915" s="5" t="s">
        <v>18</v>
      </c>
      <c r="E3915" s="5">
        <v>186700</v>
      </c>
      <c r="F3915" s="6">
        <v>610.5</v>
      </c>
    </row>
    <row r="3916" spans="1:6">
      <c r="A3916" s="4">
        <v>2014</v>
      </c>
      <c r="B3916" s="5" t="s">
        <v>117</v>
      </c>
      <c r="C3916" s="5" t="s">
        <v>138</v>
      </c>
      <c r="D3916" s="5" t="s">
        <v>15</v>
      </c>
      <c r="E3916" s="5">
        <v>5300</v>
      </c>
      <c r="F3916" s="6">
        <v>301.89</v>
      </c>
    </row>
    <row r="3917" spans="1:6">
      <c r="A3917" s="4">
        <v>2014</v>
      </c>
      <c r="B3917" s="5" t="s">
        <v>117</v>
      </c>
      <c r="C3917" s="5" t="s">
        <v>138</v>
      </c>
      <c r="D3917" s="5" t="s">
        <v>16</v>
      </c>
      <c r="E3917" s="5">
        <v>2600</v>
      </c>
      <c r="F3917" s="6">
        <v>692.31</v>
      </c>
    </row>
    <row r="3918" spans="1:6">
      <c r="A3918" s="4">
        <v>2014</v>
      </c>
      <c r="B3918" s="5" t="s">
        <v>117</v>
      </c>
      <c r="C3918" s="5" t="s">
        <v>138</v>
      </c>
      <c r="D3918" s="5" t="s">
        <v>17</v>
      </c>
      <c r="E3918" s="5">
        <v>126500</v>
      </c>
      <c r="F3918" s="6">
        <v>793.68</v>
      </c>
    </row>
    <row r="3919" spans="1:6">
      <c r="A3919" s="4">
        <v>2014</v>
      </c>
      <c r="B3919" s="5" t="s">
        <v>117</v>
      </c>
      <c r="C3919" s="5" t="s">
        <v>138</v>
      </c>
      <c r="D3919" s="5" t="s">
        <v>18</v>
      </c>
      <c r="E3919" s="5">
        <v>196500</v>
      </c>
      <c r="F3919" s="6">
        <v>179.75</v>
      </c>
    </row>
    <row r="3920" spans="1:6">
      <c r="A3920" s="4">
        <v>2015</v>
      </c>
      <c r="B3920" s="5" t="s">
        <v>117</v>
      </c>
      <c r="C3920" s="5" t="s">
        <v>138</v>
      </c>
      <c r="D3920" s="5" t="s">
        <v>15</v>
      </c>
      <c r="E3920" s="5">
        <v>5600</v>
      </c>
      <c r="F3920" s="6">
        <v>214.29</v>
      </c>
    </row>
    <row r="3921" spans="1:6">
      <c r="A3921" s="4">
        <v>2015</v>
      </c>
      <c r="B3921" s="5" t="s">
        <v>117</v>
      </c>
      <c r="C3921" s="5" t="s">
        <v>138</v>
      </c>
      <c r="D3921" s="5" t="s">
        <v>16</v>
      </c>
      <c r="E3921" s="5">
        <v>1000</v>
      </c>
      <c r="F3921" s="6">
        <v>1400</v>
      </c>
    </row>
    <row r="3922" spans="1:6">
      <c r="A3922" s="4">
        <v>2015</v>
      </c>
      <c r="B3922" s="5" t="s">
        <v>117</v>
      </c>
      <c r="C3922" s="5" t="s">
        <v>138</v>
      </c>
      <c r="D3922" s="5" t="s">
        <v>17</v>
      </c>
      <c r="E3922" s="5">
        <v>125700</v>
      </c>
      <c r="F3922" s="6">
        <v>792.36</v>
      </c>
    </row>
    <row r="3923" spans="1:6">
      <c r="A3923" s="4">
        <v>2015</v>
      </c>
      <c r="B3923" s="5" t="s">
        <v>117</v>
      </c>
      <c r="C3923" s="5" t="s">
        <v>138</v>
      </c>
      <c r="D3923" s="5" t="s">
        <v>18</v>
      </c>
      <c r="E3923" s="5">
        <v>200000</v>
      </c>
      <c r="F3923" s="6">
        <v>375.3</v>
      </c>
    </row>
    <row r="3924" spans="1:6">
      <c r="A3924" s="4">
        <v>2016</v>
      </c>
      <c r="B3924" s="5" t="s">
        <v>117</v>
      </c>
      <c r="C3924" s="5" t="s">
        <v>138</v>
      </c>
      <c r="D3924" s="5" t="s">
        <v>15</v>
      </c>
      <c r="E3924" s="5">
        <v>6900</v>
      </c>
      <c r="F3924" s="6">
        <v>666.67</v>
      </c>
    </row>
    <row r="3925" spans="1:6">
      <c r="A3925" s="4">
        <v>2016</v>
      </c>
      <c r="B3925" s="5" t="s">
        <v>117</v>
      </c>
      <c r="C3925" s="5" t="s">
        <v>138</v>
      </c>
      <c r="D3925" s="5" t="s">
        <v>16</v>
      </c>
      <c r="E3925" s="5">
        <v>2200</v>
      </c>
      <c r="F3925" s="6">
        <v>2136.36</v>
      </c>
    </row>
    <row r="3926" spans="1:6">
      <c r="A3926" s="4">
        <v>2016</v>
      </c>
      <c r="B3926" s="5" t="s">
        <v>117</v>
      </c>
      <c r="C3926" s="5" t="s">
        <v>138</v>
      </c>
      <c r="D3926" s="5" t="s">
        <v>17</v>
      </c>
      <c r="E3926" s="5">
        <v>133700</v>
      </c>
      <c r="F3926" s="6">
        <v>1228.1199999999999</v>
      </c>
    </row>
    <row r="3927" spans="1:6">
      <c r="A3927" s="4">
        <v>2016</v>
      </c>
      <c r="B3927" s="5" t="s">
        <v>117</v>
      </c>
      <c r="C3927" s="5" t="s">
        <v>138</v>
      </c>
      <c r="D3927" s="5" t="s">
        <v>18</v>
      </c>
      <c r="E3927" s="5">
        <v>200300</v>
      </c>
      <c r="F3927" s="6">
        <v>722.52</v>
      </c>
    </row>
    <row r="3928" spans="1:6">
      <c r="A3928" s="4">
        <v>2017</v>
      </c>
      <c r="B3928" s="5" t="s">
        <v>117</v>
      </c>
      <c r="C3928" s="5" t="s">
        <v>138</v>
      </c>
      <c r="D3928" s="5" t="s">
        <v>15</v>
      </c>
      <c r="E3928" s="5">
        <v>8900</v>
      </c>
      <c r="F3928" s="6">
        <v>337.08</v>
      </c>
    </row>
    <row r="3929" spans="1:6">
      <c r="A3929" s="4">
        <v>2017</v>
      </c>
      <c r="B3929" s="5" t="s">
        <v>117</v>
      </c>
      <c r="C3929" s="5" t="s">
        <v>138</v>
      </c>
      <c r="D3929" s="5" t="s">
        <v>16</v>
      </c>
      <c r="E3929" s="5">
        <v>8020</v>
      </c>
      <c r="F3929" s="6">
        <v>2344.14</v>
      </c>
    </row>
    <row r="3930" spans="1:6">
      <c r="A3930" s="4">
        <v>2017</v>
      </c>
      <c r="B3930" s="5" t="s">
        <v>117</v>
      </c>
      <c r="C3930" s="5" t="s">
        <v>138</v>
      </c>
      <c r="D3930" s="5" t="s">
        <v>17</v>
      </c>
      <c r="E3930" s="5">
        <v>103900</v>
      </c>
      <c r="F3930" s="6">
        <v>1259.8699999999999</v>
      </c>
    </row>
    <row r="3931" spans="1:6">
      <c r="A3931" s="4">
        <v>2017</v>
      </c>
      <c r="B3931" s="5" t="s">
        <v>117</v>
      </c>
      <c r="C3931" s="5" t="s">
        <v>138</v>
      </c>
      <c r="D3931" s="5" t="s">
        <v>18</v>
      </c>
      <c r="E3931" s="5">
        <v>207460</v>
      </c>
      <c r="F3931" s="6">
        <v>329.97</v>
      </c>
    </row>
    <row r="3932" spans="1:6">
      <c r="A3932" s="4">
        <v>2008</v>
      </c>
      <c r="B3932" s="5" t="s">
        <v>117</v>
      </c>
      <c r="C3932" s="5" t="s">
        <v>139</v>
      </c>
      <c r="D3932" s="5" t="s">
        <v>15</v>
      </c>
      <c r="E3932" s="5">
        <v>500</v>
      </c>
      <c r="F3932" s="6">
        <v>400</v>
      </c>
    </row>
    <row r="3933" spans="1:6">
      <c r="A3933" s="4">
        <v>2008</v>
      </c>
      <c r="B3933" s="5" t="s">
        <v>117</v>
      </c>
      <c r="C3933" s="5" t="s">
        <v>139</v>
      </c>
      <c r="D3933" s="5" t="s">
        <v>16</v>
      </c>
      <c r="E3933" s="5">
        <v>500</v>
      </c>
      <c r="F3933" s="6">
        <v>3000</v>
      </c>
    </row>
    <row r="3934" spans="1:6">
      <c r="A3934" s="4">
        <v>2008</v>
      </c>
      <c r="B3934" s="5" t="s">
        <v>117</v>
      </c>
      <c r="C3934" s="5" t="s">
        <v>139</v>
      </c>
      <c r="D3934" s="5" t="s">
        <v>17</v>
      </c>
      <c r="E3934" s="5">
        <v>33400</v>
      </c>
      <c r="F3934" s="6">
        <v>739.52</v>
      </c>
    </row>
    <row r="3935" spans="1:6">
      <c r="A3935" s="4">
        <v>2008</v>
      </c>
      <c r="B3935" s="5" t="s">
        <v>117</v>
      </c>
      <c r="C3935" s="5" t="s">
        <v>139</v>
      </c>
      <c r="D3935" s="5" t="s">
        <v>18</v>
      </c>
      <c r="E3935" s="5">
        <v>379400</v>
      </c>
      <c r="F3935" s="6">
        <v>318.95</v>
      </c>
    </row>
    <row r="3936" spans="1:6">
      <c r="A3936" s="4">
        <v>2009</v>
      </c>
      <c r="B3936" s="5" t="s">
        <v>117</v>
      </c>
      <c r="C3936" s="5" t="s">
        <v>139</v>
      </c>
      <c r="D3936" s="5" t="s">
        <v>15</v>
      </c>
      <c r="E3936" s="5">
        <v>200</v>
      </c>
      <c r="F3936" s="6">
        <v>1650</v>
      </c>
    </row>
    <row r="3937" spans="1:6">
      <c r="A3937" s="4">
        <v>2009</v>
      </c>
      <c r="B3937" s="5" t="s">
        <v>117</v>
      </c>
      <c r="C3937" s="5" t="s">
        <v>139</v>
      </c>
      <c r="D3937" s="5" t="s">
        <v>16</v>
      </c>
      <c r="E3937" s="5">
        <v>1100</v>
      </c>
      <c r="F3937" s="6">
        <v>2218.1799999999998</v>
      </c>
    </row>
    <row r="3938" spans="1:6">
      <c r="A3938" s="4">
        <v>2009</v>
      </c>
      <c r="B3938" s="5" t="s">
        <v>117</v>
      </c>
      <c r="C3938" s="5" t="s">
        <v>139</v>
      </c>
      <c r="D3938" s="5" t="s">
        <v>17</v>
      </c>
      <c r="E3938" s="5">
        <v>27600</v>
      </c>
      <c r="F3938" s="6">
        <v>646.01</v>
      </c>
    </row>
    <row r="3939" spans="1:6">
      <c r="A3939" s="4">
        <v>2009</v>
      </c>
      <c r="B3939" s="5" t="s">
        <v>117</v>
      </c>
      <c r="C3939" s="5" t="s">
        <v>139</v>
      </c>
      <c r="D3939" s="5" t="s">
        <v>18</v>
      </c>
      <c r="E3939" s="5">
        <v>392100</v>
      </c>
      <c r="F3939" s="6">
        <v>219.66</v>
      </c>
    </row>
    <row r="3940" spans="1:6">
      <c r="A3940" s="4">
        <v>2010</v>
      </c>
      <c r="B3940" s="5" t="s">
        <v>117</v>
      </c>
      <c r="C3940" s="5" t="s">
        <v>139</v>
      </c>
      <c r="D3940" s="5" t="s">
        <v>16</v>
      </c>
      <c r="E3940" s="5">
        <v>800</v>
      </c>
      <c r="F3940" s="6">
        <v>1825</v>
      </c>
    </row>
    <row r="3941" spans="1:6">
      <c r="A3941" s="4">
        <v>2010</v>
      </c>
      <c r="B3941" s="5" t="s">
        <v>117</v>
      </c>
      <c r="C3941" s="5" t="s">
        <v>139</v>
      </c>
      <c r="D3941" s="5" t="s">
        <v>17</v>
      </c>
      <c r="E3941" s="5">
        <v>38000</v>
      </c>
      <c r="F3941" s="6">
        <v>1155.79</v>
      </c>
    </row>
    <row r="3942" spans="1:6">
      <c r="A3942" s="4">
        <v>2010</v>
      </c>
      <c r="B3942" s="5" t="s">
        <v>117</v>
      </c>
      <c r="C3942" s="5" t="s">
        <v>139</v>
      </c>
      <c r="D3942" s="5" t="s">
        <v>18</v>
      </c>
      <c r="E3942" s="5">
        <v>479800</v>
      </c>
      <c r="F3942" s="6">
        <v>274.91000000000003</v>
      </c>
    </row>
    <row r="3943" spans="1:6">
      <c r="A3943" s="4">
        <v>2011</v>
      </c>
      <c r="B3943" s="5" t="s">
        <v>117</v>
      </c>
      <c r="C3943" s="5" t="s">
        <v>139</v>
      </c>
      <c r="D3943" s="5" t="s">
        <v>15</v>
      </c>
      <c r="E3943" s="5">
        <v>100</v>
      </c>
      <c r="F3943" s="6">
        <v>1000</v>
      </c>
    </row>
    <row r="3944" spans="1:6">
      <c r="A3944" s="4">
        <v>2011</v>
      </c>
      <c r="B3944" s="5" t="s">
        <v>117</v>
      </c>
      <c r="C3944" s="5" t="s">
        <v>139</v>
      </c>
      <c r="D3944" s="5" t="s">
        <v>16</v>
      </c>
      <c r="E3944" s="5">
        <v>500</v>
      </c>
      <c r="F3944" s="6">
        <v>2780</v>
      </c>
    </row>
    <row r="3945" spans="1:6">
      <c r="A3945" s="4">
        <v>2011</v>
      </c>
      <c r="B3945" s="5" t="s">
        <v>117</v>
      </c>
      <c r="C3945" s="5" t="s">
        <v>139</v>
      </c>
      <c r="D3945" s="5" t="s">
        <v>17</v>
      </c>
      <c r="E3945" s="5">
        <v>40600</v>
      </c>
      <c r="F3945" s="6">
        <v>1289.6600000000001</v>
      </c>
    </row>
    <row r="3946" spans="1:6">
      <c r="A3946" s="4">
        <v>2011</v>
      </c>
      <c r="B3946" s="5" t="s">
        <v>117</v>
      </c>
      <c r="C3946" s="5" t="s">
        <v>139</v>
      </c>
      <c r="D3946" s="5" t="s">
        <v>18</v>
      </c>
      <c r="E3946" s="5">
        <v>481100</v>
      </c>
      <c r="F3946" s="6">
        <v>252.11</v>
      </c>
    </row>
    <row r="3947" spans="1:6">
      <c r="A3947" s="4">
        <v>2012</v>
      </c>
      <c r="B3947" s="5" t="s">
        <v>117</v>
      </c>
      <c r="C3947" s="5" t="s">
        <v>139</v>
      </c>
      <c r="D3947" s="5" t="s">
        <v>15</v>
      </c>
      <c r="E3947" s="5">
        <v>100</v>
      </c>
      <c r="F3947" s="6">
        <v>400</v>
      </c>
    </row>
    <row r="3948" spans="1:6">
      <c r="A3948" s="4">
        <v>2012</v>
      </c>
      <c r="B3948" s="5" t="s">
        <v>117</v>
      </c>
      <c r="C3948" s="5" t="s">
        <v>139</v>
      </c>
      <c r="D3948" s="5" t="s">
        <v>16</v>
      </c>
      <c r="E3948" s="5">
        <v>1260</v>
      </c>
      <c r="F3948" s="6">
        <v>888.89</v>
      </c>
    </row>
    <row r="3949" spans="1:6">
      <c r="A3949" s="4">
        <v>2012</v>
      </c>
      <c r="B3949" s="5" t="s">
        <v>117</v>
      </c>
      <c r="C3949" s="5" t="s">
        <v>139</v>
      </c>
      <c r="D3949" s="5" t="s">
        <v>17</v>
      </c>
      <c r="E3949" s="5">
        <v>45600</v>
      </c>
      <c r="F3949" s="6">
        <v>1185.53</v>
      </c>
    </row>
    <row r="3950" spans="1:6">
      <c r="A3950" s="4">
        <v>2012</v>
      </c>
      <c r="B3950" s="5" t="s">
        <v>117</v>
      </c>
      <c r="C3950" s="5" t="s">
        <v>139</v>
      </c>
      <c r="D3950" s="5" t="s">
        <v>18</v>
      </c>
      <c r="E3950" s="5">
        <v>467600</v>
      </c>
      <c r="F3950" s="6">
        <v>356.8</v>
      </c>
    </row>
    <row r="3951" spans="1:6">
      <c r="A3951" s="4">
        <v>2013</v>
      </c>
      <c r="B3951" s="5" t="s">
        <v>117</v>
      </c>
      <c r="C3951" s="5" t="s">
        <v>139</v>
      </c>
      <c r="D3951" s="5" t="s">
        <v>16</v>
      </c>
      <c r="E3951" s="5">
        <v>400</v>
      </c>
      <c r="F3951" s="6">
        <v>1250</v>
      </c>
    </row>
    <row r="3952" spans="1:6">
      <c r="A3952" s="4">
        <v>2013</v>
      </c>
      <c r="B3952" s="5" t="s">
        <v>117</v>
      </c>
      <c r="C3952" s="5" t="s">
        <v>139</v>
      </c>
      <c r="D3952" s="5" t="s">
        <v>17</v>
      </c>
      <c r="E3952" s="5">
        <v>45600</v>
      </c>
      <c r="F3952" s="6">
        <v>813.6</v>
      </c>
    </row>
    <row r="3953" spans="1:6">
      <c r="A3953" s="4">
        <v>2013</v>
      </c>
      <c r="B3953" s="5" t="s">
        <v>117</v>
      </c>
      <c r="C3953" s="5" t="s">
        <v>139</v>
      </c>
      <c r="D3953" s="5" t="s">
        <v>18</v>
      </c>
      <c r="E3953" s="5">
        <v>416300</v>
      </c>
      <c r="F3953" s="6">
        <v>302.83</v>
      </c>
    </row>
    <row r="3954" spans="1:6">
      <c r="A3954" s="4">
        <v>2014</v>
      </c>
      <c r="B3954" s="5" t="s">
        <v>117</v>
      </c>
      <c r="C3954" s="5" t="s">
        <v>139</v>
      </c>
      <c r="D3954" s="5" t="s">
        <v>16</v>
      </c>
      <c r="E3954" s="5">
        <v>1300</v>
      </c>
      <c r="F3954" s="6">
        <v>1000</v>
      </c>
    </row>
    <row r="3955" spans="1:6">
      <c r="A3955" s="4">
        <v>2014</v>
      </c>
      <c r="B3955" s="5" t="s">
        <v>117</v>
      </c>
      <c r="C3955" s="5" t="s">
        <v>139</v>
      </c>
      <c r="D3955" s="5" t="s">
        <v>17</v>
      </c>
      <c r="E3955" s="5">
        <v>38500</v>
      </c>
      <c r="F3955" s="6">
        <v>846.75</v>
      </c>
    </row>
    <row r="3956" spans="1:6">
      <c r="A3956" s="4">
        <v>2014</v>
      </c>
      <c r="B3956" s="5" t="s">
        <v>117</v>
      </c>
      <c r="C3956" s="5" t="s">
        <v>139</v>
      </c>
      <c r="D3956" s="5" t="s">
        <v>18</v>
      </c>
      <c r="E3956" s="5">
        <v>421000</v>
      </c>
      <c r="F3956" s="6">
        <v>122.87</v>
      </c>
    </row>
    <row r="3957" spans="1:6">
      <c r="A3957" s="4">
        <v>2015</v>
      </c>
      <c r="B3957" s="5" t="s">
        <v>117</v>
      </c>
      <c r="C3957" s="5" t="s">
        <v>139</v>
      </c>
      <c r="D3957" s="5" t="s">
        <v>16</v>
      </c>
      <c r="E3957" s="5">
        <v>3400</v>
      </c>
      <c r="F3957" s="6">
        <v>882.35</v>
      </c>
    </row>
    <row r="3958" spans="1:6">
      <c r="A3958" s="4">
        <v>2015</v>
      </c>
      <c r="B3958" s="5" t="s">
        <v>117</v>
      </c>
      <c r="C3958" s="5" t="s">
        <v>139</v>
      </c>
      <c r="D3958" s="5" t="s">
        <v>17</v>
      </c>
      <c r="E3958" s="5">
        <v>80900</v>
      </c>
      <c r="F3958" s="6">
        <v>737.95</v>
      </c>
    </row>
    <row r="3959" spans="1:6">
      <c r="A3959" s="4">
        <v>2015</v>
      </c>
      <c r="B3959" s="5" t="s">
        <v>117</v>
      </c>
      <c r="C3959" s="5" t="s">
        <v>139</v>
      </c>
      <c r="D3959" s="5" t="s">
        <v>18</v>
      </c>
      <c r="E3959" s="5">
        <v>432900</v>
      </c>
      <c r="F3959" s="6">
        <v>200.99</v>
      </c>
    </row>
    <row r="3960" spans="1:6">
      <c r="A3960" s="4">
        <v>2016</v>
      </c>
      <c r="B3960" s="5" t="s">
        <v>117</v>
      </c>
      <c r="C3960" s="5" t="s">
        <v>139</v>
      </c>
      <c r="D3960" s="5" t="s">
        <v>16</v>
      </c>
      <c r="E3960" s="5">
        <v>3400</v>
      </c>
      <c r="F3960" s="6">
        <v>2147.06</v>
      </c>
    </row>
    <row r="3961" spans="1:6">
      <c r="A3961" s="4">
        <v>2016</v>
      </c>
      <c r="B3961" s="5" t="s">
        <v>117</v>
      </c>
      <c r="C3961" s="5" t="s">
        <v>139</v>
      </c>
      <c r="D3961" s="5" t="s">
        <v>17</v>
      </c>
      <c r="E3961" s="5">
        <v>147700</v>
      </c>
      <c r="F3961" s="6">
        <v>738.66</v>
      </c>
    </row>
    <row r="3962" spans="1:6">
      <c r="A3962" s="4">
        <v>2016</v>
      </c>
      <c r="B3962" s="5" t="s">
        <v>117</v>
      </c>
      <c r="C3962" s="5" t="s">
        <v>139</v>
      </c>
      <c r="D3962" s="5" t="s">
        <v>18</v>
      </c>
      <c r="E3962" s="5">
        <v>420700</v>
      </c>
      <c r="F3962" s="6">
        <v>469.75</v>
      </c>
    </row>
    <row r="3963" spans="1:6">
      <c r="A3963" s="4">
        <v>2017</v>
      </c>
      <c r="B3963" s="5" t="s">
        <v>117</v>
      </c>
      <c r="C3963" s="5" t="s">
        <v>139</v>
      </c>
      <c r="D3963" s="5" t="s">
        <v>16</v>
      </c>
      <c r="E3963" s="5">
        <v>2400</v>
      </c>
      <c r="F3963" s="6">
        <v>2041.67</v>
      </c>
    </row>
    <row r="3964" spans="1:6">
      <c r="A3964" s="4">
        <v>2017</v>
      </c>
      <c r="B3964" s="5" t="s">
        <v>117</v>
      </c>
      <c r="C3964" s="5" t="s">
        <v>139</v>
      </c>
      <c r="D3964" s="5" t="s">
        <v>17</v>
      </c>
      <c r="E3964" s="5">
        <v>94100</v>
      </c>
      <c r="F3964" s="6">
        <v>797.02</v>
      </c>
    </row>
    <row r="3965" spans="1:6">
      <c r="A3965" s="4">
        <v>2017</v>
      </c>
      <c r="B3965" s="5" t="s">
        <v>117</v>
      </c>
      <c r="C3965" s="5" t="s">
        <v>139</v>
      </c>
      <c r="D3965" s="5" t="s">
        <v>18</v>
      </c>
      <c r="E3965" s="5">
        <v>470300</v>
      </c>
      <c r="F3965" s="6">
        <v>182.76</v>
      </c>
    </row>
    <row r="3966" spans="1:6">
      <c r="A3966" s="4">
        <v>2008</v>
      </c>
      <c r="B3966" s="5" t="s">
        <v>117</v>
      </c>
      <c r="C3966" s="5" t="s">
        <v>140</v>
      </c>
      <c r="D3966" s="5" t="s">
        <v>16</v>
      </c>
      <c r="E3966" s="5">
        <v>100</v>
      </c>
      <c r="F3966" s="6">
        <v>2000</v>
      </c>
    </row>
    <row r="3967" spans="1:6">
      <c r="A3967" s="4">
        <v>2008</v>
      </c>
      <c r="B3967" s="5" t="s">
        <v>117</v>
      </c>
      <c r="C3967" s="5" t="s">
        <v>140</v>
      </c>
      <c r="D3967" s="5" t="s">
        <v>17</v>
      </c>
      <c r="E3967" s="5">
        <v>16800</v>
      </c>
      <c r="F3967" s="6">
        <v>535.71</v>
      </c>
    </row>
    <row r="3968" spans="1:6">
      <c r="A3968" s="4">
        <v>2008</v>
      </c>
      <c r="B3968" s="5" t="s">
        <v>117</v>
      </c>
      <c r="C3968" s="5" t="s">
        <v>140</v>
      </c>
      <c r="D3968" s="5" t="s">
        <v>18</v>
      </c>
      <c r="E3968" s="5">
        <v>68500</v>
      </c>
      <c r="F3968" s="6">
        <v>208.03</v>
      </c>
    </row>
    <row r="3969" spans="1:6">
      <c r="A3969" s="4">
        <v>2009</v>
      </c>
      <c r="B3969" s="5" t="s">
        <v>117</v>
      </c>
      <c r="C3969" s="5" t="s">
        <v>140</v>
      </c>
      <c r="D3969" s="5" t="s">
        <v>17</v>
      </c>
      <c r="E3969" s="5">
        <v>26600</v>
      </c>
      <c r="F3969" s="6">
        <v>533.08000000000004</v>
      </c>
    </row>
    <row r="3970" spans="1:6">
      <c r="A3970" s="4">
        <v>2009</v>
      </c>
      <c r="B3970" s="5" t="s">
        <v>117</v>
      </c>
      <c r="C3970" s="5" t="s">
        <v>140</v>
      </c>
      <c r="D3970" s="5" t="s">
        <v>18</v>
      </c>
      <c r="E3970" s="5">
        <v>145400</v>
      </c>
      <c r="F3970" s="6">
        <v>232.53</v>
      </c>
    </row>
    <row r="3971" spans="1:6">
      <c r="A3971" s="4">
        <v>2010</v>
      </c>
      <c r="B3971" s="5" t="s">
        <v>117</v>
      </c>
      <c r="C3971" s="5" t="s">
        <v>140</v>
      </c>
      <c r="D3971" s="5" t="s">
        <v>17</v>
      </c>
      <c r="E3971" s="5">
        <v>27600</v>
      </c>
      <c r="F3971" s="6">
        <v>766.3</v>
      </c>
    </row>
    <row r="3972" spans="1:6">
      <c r="A3972" s="4">
        <v>2010</v>
      </c>
      <c r="B3972" s="5" t="s">
        <v>117</v>
      </c>
      <c r="C3972" s="5" t="s">
        <v>140</v>
      </c>
      <c r="D3972" s="5" t="s">
        <v>18</v>
      </c>
      <c r="E3972" s="5">
        <v>190600</v>
      </c>
      <c r="F3972" s="6">
        <v>234.58</v>
      </c>
    </row>
    <row r="3973" spans="1:6">
      <c r="A3973" s="4">
        <v>2011</v>
      </c>
      <c r="B3973" s="5" t="s">
        <v>117</v>
      </c>
      <c r="C3973" s="5" t="s">
        <v>140</v>
      </c>
      <c r="D3973" s="5" t="s">
        <v>16</v>
      </c>
      <c r="E3973" s="5">
        <v>100</v>
      </c>
      <c r="F3973" s="6">
        <v>700</v>
      </c>
    </row>
    <row r="3974" spans="1:6">
      <c r="A3974" s="4">
        <v>2011</v>
      </c>
      <c r="B3974" s="5" t="s">
        <v>117</v>
      </c>
      <c r="C3974" s="5" t="s">
        <v>140</v>
      </c>
      <c r="D3974" s="5" t="s">
        <v>17</v>
      </c>
      <c r="E3974" s="5">
        <v>28000</v>
      </c>
      <c r="F3974" s="6">
        <v>709.64</v>
      </c>
    </row>
    <row r="3975" spans="1:6">
      <c r="A3975" s="4">
        <v>2011</v>
      </c>
      <c r="B3975" s="5" t="s">
        <v>117</v>
      </c>
      <c r="C3975" s="5" t="s">
        <v>140</v>
      </c>
      <c r="D3975" s="5" t="s">
        <v>18</v>
      </c>
      <c r="E3975" s="5">
        <v>178400</v>
      </c>
      <c r="F3975" s="6">
        <v>320.8</v>
      </c>
    </row>
    <row r="3976" spans="1:6">
      <c r="A3976" s="4">
        <v>2012</v>
      </c>
      <c r="B3976" s="5" t="s">
        <v>117</v>
      </c>
      <c r="C3976" s="5" t="s">
        <v>140</v>
      </c>
      <c r="D3976" s="5" t="s">
        <v>17</v>
      </c>
      <c r="E3976" s="5">
        <v>30000</v>
      </c>
      <c r="F3976" s="6">
        <v>927</v>
      </c>
    </row>
    <row r="3977" spans="1:6">
      <c r="A3977" s="4">
        <v>2012</v>
      </c>
      <c r="B3977" s="5" t="s">
        <v>117</v>
      </c>
      <c r="C3977" s="5" t="s">
        <v>140</v>
      </c>
      <c r="D3977" s="5" t="s">
        <v>18</v>
      </c>
      <c r="E3977" s="5">
        <v>172400</v>
      </c>
      <c r="F3977" s="6">
        <v>320.42</v>
      </c>
    </row>
    <row r="3978" spans="1:6">
      <c r="A3978" s="4">
        <v>2013</v>
      </c>
      <c r="B3978" s="5" t="s">
        <v>117</v>
      </c>
      <c r="C3978" s="5" t="s">
        <v>140</v>
      </c>
      <c r="D3978" s="5" t="s">
        <v>16</v>
      </c>
      <c r="E3978" s="5">
        <v>500</v>
      </c>
      <c r="F3978" s="6">
        <v>1000</v>
      </c>
    </row>
    <row r="3979" spans="1:6">
      <c r="A3979" s="4">
        <v>2013</v>
      </c>
      <c r="B3979" s="5" t="s">
        <v>117</v>
      </c>
      <c r="C3979" s="5" t="s">
        <v>140</v>
      </c>
      <c r="D3979" s="5" t="s">
        <v>17</v>
      </c>
      <c r="E3979" s="5">
        <v>36400</v>
      </c>
      <c r="F3979" s="6">
        <v>755.49</v>
      </c>
    </row>
    <row r="3980" spans="1:6">
      <c r="A3980" s="4">
        <v>2013</v>
      </c>
      <c r="B3980" s="5" t="s">
        <v>117</v>
      </c>
      <c r="C3980" s="5" t="s">
        <v>140</v>
      </c>
      <c r="D3980" s="5" t="s">
        <v>18</v>
      </c>
      <c r="E3980" s="5">
        <v>176900</v>
      </c>
      <c r="F3980" s="6">
        <v>258.95999999999998</v>
      </c>
    </row>
    <row r="3981" spans="1:6">
      <c r="A3981" s="4">
        <v>2014</v>
      </c>
      <c r="B3981" s="5" t="s">
        <v>117</v>
      </c>
      <c r="C3981" s="5" t="s">
        <v>140</v>
      </c>
      <c r="D3981" s="5" t="s">
        <v>16</v>
      </c>
      <c r="E3981" s="5">
        <v>1000</v>
      </c>
      <c r="F3981" s="6">
        <v>1000</v>
      </c>
    </row>
    <row r="3982" spans="1:6">
      <c r="A3982" s="4">
        <v>2014</v>
      </c>
      <c r="B3982" s="5" t="s">
        <v>117</v>
      </c>
      <c r="C3982" s="5" t="s">
        <v>140</v>
      </c>
      <c r="D3982" s="5" t="s">
        <v>17</v>
      </c>
      <c r="E3982" s="5">
        <v>31000</v>
      </c>
      <c r="F3982" s="6">
        <v>787.1</v>
      </c>
    </row>
    <row r="3983" spans="1:6">
      <c r="A3983" s="4">
        <v>2014</v>
      </c>
      <c r="B3983" s="5" t="s">
        <v>117</v>
      </c>
      <c r="C3983" s="5" t="s">
        <v>140</v>
      </c>
      <c r="D3983" s="5" t="s">
        <v>18</v>
      </c>
      <c r="E3983" s="5">
        <v>207700</v>
      </c>
      <c r="F3983" s="6">
        <v>159.99</v>
      </c>
    </row>
    <row r="3984" spans="1:6">
      <c r="A3984" s="4">
        <v>2015</v>
      </c>
      <c r="B3984" s="5" t="s">
        <v>117</v>
      </c>
      <c r="C3984" s="5" t="s">
        <v>140</v>
      </c>
      <c r="D3984" s="5" t="s">
        <v>16</v>
      </c>
      <c r="E3984" s="5">
        <v>300</v>
      </c>
      <c r="F3984" s="6">
        <v>1000</v>
      </c>
    </row>
    <row r="3985" spans="1:6">
      <c r="A3985" s="4">
        <v>2015</v>
      </c>
      <c r="B3985" s="5" t="s">
        <v>117</v>
      </c>
      <c r="C3985" s="5" t="s">
        <v>140</v>
      </c>
      <c r="D3985" s="5" t="s">
        <v>17</v>
      </c>
      <c r="E3985" s="5">
        <v>28600</v>
      </c>
      <c r="F3985" s="6">
        <v>779.72</v>
      </c>
    </row>
    <row r="3986" spans="1:6">
      <c r="A3986" s="4">
        <v>2015</v>
      </c>
      <c r="B3986" s="5" t="s">
        <v>117</v>
      </c>
      <c r="C3986" s="5" t="s">
        <v>140</v>
      </c>
      <c r="D3986" s="5" t="s">
        <v>18</v>
      </c>
      <c r="E3986" s="5">
        <v>223400</v>
      </c>
      <c r="F3986" s="6">
        <v>258.55</v>
      </c>
    </row>
    <row r="3987" spans="1:6">
      <c r="A3987" s="4">
        <v>2016</v>
      </c>
      <c r="B3987" s="5" t="s">
        <v>117</v>
      </c>
      <c r="C3987" s="5" t="s">
        <v>140</v>
      </c>
      <c r="D3987" s="5" t="s">
        <v>16</v>
      </c>
      <c r="E3987" s="5">
        <v>130</v>
      </c>
      <c r="F3987" s="6">
        <v>1538.46</v>
      </c>
    </row>
    <row r="3988" spans="1:6">
      <c r="A3988" s="4">
        <v>2016</v>
      </c>
      <c r="B3988" s="5" t="s">
        <v>117</v>
      </c>
      <c r="C3988" s="5" t="s">
        <v>140</v>
      </c>
      <c r="D3988" s="5" t="s">
        <v>17</v>
      </c>
      <c r="E3988" s="5">
        <v>29600</v>
      </c>
      <c r="F3988" s="6">
        <v>1141.8900000000001</v>
      </c>
    </row>
    <row r="3989" spans="1:6">
      <c r="A3989" s="4">
        <v>2016</v>
      </c>
      <c r="B3989" s="5" t="s">
        <v>117</v>
      </c>
      <c r="C3989" s="5" t="s">
        <v>140</v>
      </c>
      <c r="D3989" s="5" t="s">
        <v>18</v>
      </c>
      <c r="E3989" s="5">
        <v>240500</v>
      </c>
      <c r="F3989" s="6">
        <v>538.04999999999995</v>
      </c>
    </row>
    <row r="3990" spans="1:6">
      <c r="A3990" s="4">
        <v>2017</v>
      </c>
      <c r="B3990" s="5" t="s">
        <v>117</v>
      </c>
      <c r="C3990" s="5" t="s">
        <v>140</v>
      </c>
      <c r="D3990" s="5" t="s">
        <v>16</v>
      </c>
      <c r="E3990" s="5">
        <v>230</v>
      </c>
      <c r="F3990" s="6">
        <v>442.48</v>
      </c>
    </row>
    <row r="3991" spans="1:6">
      <c r="A3991" s="4">
        <v>2017</v>
      </c>
      <c r="B3991" s="5" t="s">
        <v>117</v>
      </c>
      <c r="C3991" s="5" t="s">
        <v>140</v>
      </c>
      <c r="D3991" s="5" t="s">
        <v>17</v>
      </c>
      <c r="E3991" s="5">
        <v>31400</v>
      </c>
      <c r="F3991" s="6">
        <v>1171.97</v>
      </c>
    </row>
    <row r="3992" spans="1:6">
      <c r="A3992" s="4">
        <v>2017</v>
      </c>
      <c r="B3992" s="5" t="s">
        <v>117</v>
      </c>
      <c r="C3992" s="5" t="s">
        <v>140</v>
      </c>
      <c r="D3992" s="5" t="s">
        <v>18</v>
      </c>
      <c r="E3992" s="5">
        <v>251060</v>
      </c>
      <c r="F3992" s="6">
        <v>450.61</v>
      </c>
    </row>
    <row r="3993" spans="1:6">
      <c r="A3993" s="4">
        <v>2008</v>
      </c>
      <c r="B3993" s="5" t="s">
        <v>117</v>
      </c>
      <c r="C3993" s="5" t="s">
        <v>141</v>
      </c>
      <c r="D3993" s="5" t="s">
        <v>15</v>
      </c>
      <c r="E3993" s="5">
        <v>57500</v>
      </c>
      <c r="F3993" s="6">
        <v>949.57</v>
      </c>
    </row>
    <row r="3994" spans="1:6">
      <c r="A3994" s="4">
        <v>2008</v>
      </c>
      <c r="B3994" s="5" t="s">
        <v>117</v>
      </c>
      <c r="C3994" s="5" t="s">
        <v>141</v>
      </c>
      <c r="D3994" s="5" t="s">
        <v>16</v>
      </c>
      <c r="E3994" s="5">
        <v>600</v>
      </c>
      <c r="F3994" s="6">
        <v>1500</v>
      </c>
    </row>
    <row r="3995" spans="1:6">
      <c r="A3995" s="4">
        <v>2008</v>
      </c>
      <c r="B3995" s="5" t="s">
        <v>117</v>
      </c>
      <c r="C3995" s="5" t="s">
        <v>141</v>
      </c>
      <c r="D3995" s="5" t="s">
        <v>17</v>
      </c>
      <c r="E3995" s="5">
        <v>66400</v>
      </c>
      <c r="F3995" s="6">
        <v>600.9</v>
      </c>
    </row>
    <row r="3996" spans="1:6">
      <c r="A3996" s="4">
        <v>2008</v>
      </c>
      <c r="B3996" s="5" t="s">
        <v>117</v>
      </c>
      <c r="C3996" s="5" t="s">
        <v>141</v>
      </c>
      <c r="D3996" s="5" t="s">
        <v>18</v>
      </c>
      <c r="E3996" s="5">
        <v>44300</v>
      </c>
      <c r="F3996" s="6">
        <v>243.79</v>
      </c>
    </row>
    <row r="3997" spans="1:6">
      <c r="A3997" s="4">
        <v>2009</v>
      </c>
      <c r="B3997" s="5" t="s">
        <v>117</v>
      </c>
      <c r="C3997" s="5" t="s">
        <v>141</v>
      </c>
      <c r="D3997" s="5" t="s">
        <v>15</v>
      </c>
      <c r="E3997" s="5">
        <v>70900</v>
      </c>
      <c r="F3997" s="6">
        <v>1146.26</v>
      </c>
    </row>
    <row r="3998" spans="1:6">
      <c r="A3998" s="4">
        <v>2009</v>
      </c>
      <c r="B3998" s="5" t="s">
        <v>117</v>
      </c>
      <c r="C3998" s="5" t="s">
        <v>141</v>
      </c>
      <c r="D3998" s="5" t="s">
        <v>16</v>
      </c>
      <c r="E3998" s="5">
        <v>200</v>
      </c>
      <c r="F3998" s="6">
        <v>2250</v>
      </c>
    </row>
    <row r="3999" spans="1:6">
      <c r="A3999" s="4">
        <v>2009</v>
      </c>
      <c r="B3999" s="5" t="s">
        <v>117</v>
      </c>
      <c r="C3999" s="5" t="s">
        <v>141</v>
      </c>
      <c r="D3999" s="5" t="s">
        <v>17</v>
      </c>
      <c r="E3999" s="5">
        <v>73800</v>
      </c>
      <c r="F3999" s="6">
        <v>796.75</v>
      </c>
    </row>
    <row r="4000" spans="1:6">
      <c r="A4000" s="4">
        <v>2009</v>
      </c>
      <c r="B4000" s="5" t="s">
        <v>117</v>
      </c>
      <c r="C4000" s="5" t="s">
        <v>141</v>
      </c>
      <c r="D4000" s="5" t="s">
        <v>18</v>
      </c>
      <c r="E4000" s="5">
        <v>63600</v>
      </c>
      <c r="F4000" s="6">
        <v>237.74</v>
      </c>
    </row>
    <row r="4001" spans="1:6">
      <c r="A4001" s="4">
        <v>2010</v>
      </c>
      <c r="B4001" s="5" t="s">
        <v>117</v>
      </c>
      <c r="C4001" s="5" t="s">
        <v>141</v>
      </c>
      <c r="D4001" s="5" t="s">
        <v>15</v>
      </c>
      <c r="E4001" s="5">
        <v>71500</v>
      </c>
      <c r="F4001" s="6">
        <v>983.22</v>
      </c>
    </row>
    <row r="4002" spans="1:6">
      <c r="A4002" s="4">
        <v>2010</v>
      </c>
      <c r="B4002" s="5" t="s">
        <v>117</v>
      </c>
      <c r="C4002" s="5" t="s">
        <v>141</v>
      </c>
      <c r="D4002" s="5" t="s">
        <v>16</v>
      </c>
      <c r="E4002" s="5">
        <v>100</v>
      </c>
      <c r="F4002" s="6">
        <v>2500</v>
      </c>
    </row>
    <row r="4003" spans="1:6">
      <c r="A4003" s="4">
        <v>2010</v>
      </c>
      <c r="B4003" s="5" t="s">
        <v>117</v>
      </c>
      <c r="C4003" s="5" t="s">
        <v>141</v>
      </c>
      <c r="D4003" s="5" t="s">
        <v>17</v>
      </c>
      <c r="E4003" s="5">
        <v>84900</v>
      </c>
      <c r="F4003" s="6">
        <v>866.2</v>
      </c>
    </row>
    <row r="4004" spans="1:6">
      <c r="A4004" s="4">
        <v>2010</v>
      </c>
      <c r="B4004" s="5" t="s">
        <v>117</v>
      </c>
      <c r="C4004" s="5" t="s">
        <v>141</v>
      </c>
      <c r="D4004" s="5" t="s">
        <v>18</v>
      </c>
      <c r="E4004" s="5">
        <v>80800</v>
      </c>
      <c r="F4004" s="6">
        <v>265.10000000000002</v>
      </c>
    </row>
    <row r="4005" spans="1:6">
      <c r="A4005" s="4">
        <v>2011</v>
      </c>
      <c r="B4005" s="5" t="s">
        <v>117</v>
      </c>
      <c r="C4005" s="5" t="s">
        <v>141</v>
      </c>
      <c r="D4005" s="5" t="s">
        <v>15</v>
      </c>
      <c r="E4005" s="5">
        <v>77500</v>
      </c>
      <c r="F4005" s="6">
        <v>1514.84</v>
      </c>
    </row>
    <row r="4006" spans="1:6">
      <c r="A4006" s="4">
        <v>2011</v>
      </c>
      <c r="B4006" s="5" t="s">
        <v>117</v>
      </c>
      <c r="C4006" s="5" t="s">
        <v>141</v>
      </c>
      <c r="D4006" s="5" t="s">
        <v>16</v>
      </c>
      <c r="E4006" s="5">
        <v>400</v>
      </c>
      <c r="F4006" s="6">
        <v>700</v>
      </c>
    </row>
    <row r="4007" spans="1:6">
      <c r="A4007" s="4">
        <v>2011</v>
      </c>
      <c r="B4007" s="5" t="s">
        <v>117</v>
      </c>
      <c r="C4007" s="5" t="s">
        <v>141</v>
      </c>
      <c r="D4007" s="5" t="s">
        <v>17</v>
      </c>
      <c r="E4007" s="5">
        <v>69900</v>
      </c>
      <c r="F4007" s="6">
        <v>884.12</v>
      </c>
    </row>
    <row r="4008" spans="1:6">
      <c r="A4008" s="4">
        <v>2011</v>
      </c>
      <c r="B4008" s="5" t="s">
        <v>117</v>
      </c>
      <c r="C4008" s="5" t="s">
        <v>141</v>
      </c>
      <c r="D4008" s="5" t="s">
        <v>18</v>
      </c>
      <c r="E4008" s="5">
        <v>102100</v>
      </c>
      <c r="F4008" s="6">
        <v>236.14</v>
      </c>
    </row>
    <row r="4009" spans="1:6">
      <c r="A4009" s="4">
        <v>2012</v>
      </c>
      <c r="B4009" s="5" t="s">
        <v>117</v>
      </c>
      <c r="C4009" s="5" t="s">
        <v>141</v>
      </c>
      <c r="D4009" s="5" t="s">
        <v>15</v>
      </c>
      <c r="E4009" s="5">
        <v>67100</v>
      </c>
      <c r="F4009" s="6">
        <v>1497.02</v>
      </c>
    </row>
    <row r="4010" spans="1:6">
      <c r="A4010" s="4">
        <v>2012</v>
      </c>
      <c r="B4010" s="5" t="s">
        <v>117</v>
      </c>
      <c r="C4010" s="5" t="s">
        <v>141</v>
      </c>
      <c r="D4010" s="5" t="s">
        <v>16</v>
      </c>
      <c r="E4010" s="5">
        <v>500</v>
      </c>
      <c r="F4010" s="6">
        <v>2000</v>
      </c>
    </row>
    <row r="4011" spans="1:6">
      <c r="A4011" s="4">
        <v>2012</v>
      </c>
      <c r="B4011" s="5" t="s">
        <v>117</v>
      </c>
      <c r="C4011" s="5" t="s">
        <v>141</v>
      </c>
      <c r="D4011" s="5" t="s">
        <v>17</v>
      </c>
      <c r="E4011" s="5">
        <v>71000</v>
      </c>
      <c r="F4011" s="6">
        <v>852.82</v>
      </c>
    </row>
    <row r="4012" spans="1:6">
      <c r="A4012" s="4">
        <v>2012</v>
      </c>
      <c r="B4012" s="5" t="s">
        <v>117</v>
      </c>
      <c r="C4012" s="5" t="s">
        <v>141</v>
      </c>
      <c r="D4012" s="5" t="s">
        <v>18</v>
      </c>
      <c r="E4012" s="5">
        <v>89400</v>
      </c>
      <c r="F4012" s="6">
        <v>336.13</v>
      </c>
    </row>
    <row r="4013" spans="1:6">
      <c r="A4013" s="4">
        <v>2013</v>
      </c>
      <c r="B4013" s="5" t="s">
        <v>117</v>
      </c>
      <c r="C4013" s="5" t="s">
        <v>141</v>
      </c>
      <c r="D4013" s="5" t="s">
        <v>15</v>
      </c>
      <c r="E4013" s="5">
        <v>77800</v>
      </c>
      <c r="F4013" s="6">
        <v>1352.18</v>
      </c>
    </row>
    <row r="4014" spans="1:6">
      <c r="A4014" s="4">
        <v>2013</v>
      </c>
      <c r="B4014" s="5" t="s">
        <v>117</v>
      </c>
      <c r="C4014" s="5" t="s">
        <v>141</v>
      </c>
      <c r="D4014" s="5" t="s">
        <v>16</v>
      </c>
      <c r="E4014" s="5">
        <v>500</v>
      </c>
      <c r="F4014" s="6">
        <v>1800</v>
      </c>
    </row>
    <row r="4015" spans="1:6">
      <c r="A4015" s="4">
        <v>2013</v>
      </c>
      <c r="B4015" s="5" t="s">
        <v>117</v>
      </c>
      <c r="C4015" s="5" t="s">
        <v>141</v>
      </c>
      <c r="D4015" s="5" t="s">
        <v>17</v>
      </c>
      <c r="E4015" s="5">
        <v>71700</v>
      </c>
      <c r="F4015" s="6">
        <v>629.01</v>
      </c>
    </row>
    <row r="4016" spans="1:6">
      <c r="A4016" s="4">
        <v>2013</v>
      </c>
      <c r="B4016" s="5" t="s">
        <v>117</v>
      </c>
      <c r="C4016" s="5" t="s">
        <v>141</v>
      </c>
      <c r="D4016" s="5" t="s">
        <v>18</v>
      </c>
      <c r="E4016" s="5">
        <v>92400</v>
      </c>
      <c r="F4016" s="6">
        <v>292.97000000000003</v>
      </c>
    </row>
    <row r="4017" spans="1:6">
      <c r="A4017" s="4">
        <v>2014</v>
      </c>
      <c r="B4017" s="5" t="s">
        <v>117</v>
      </c>
      <c r="C4017" s="5" t="s">
        <v>141</v>
      </c>
      <c r="D4017" s="5" t="s">
        <v>15</v>
      </c>
      <c r="E4017" s="5">
        <v>78800</v>
      </c>
      <c r="F4017" s="6">
        <v>1211.93</v>
      </c>
    </row>
    <row r="4018" spans="1:6">
      <c r="A4018" s="4">
        <v>2014</v>
      </c>
      <c r="B4018" s="5" t="s">
        <v>117</v>
      </c>
      <c r="C4018" s="5" t="s">
        <v>141</v>
      </c>
      <c r="D4018" s="5" t="s">
        <v>16</v>
      </c>
      <c r="E4018" s="5">
        <v>600</v>
      </c>
      <c r="F4018" s="6">
        <v>1333.33</v>
      </c>
    </row>
    <row r="4019" spans="1:6">
      <c r="A4019" s="4">
        <v>2014</v>
      </c>
      <c r="B4019" s="5" t="s">
        <v>117</v>
      </c>
      <c r="C4019" s="5" t="s">
        <v>141</v>
      </c>
      <c r="D4019" s="5" t="s">
        <v>17</v>
      </c>
      <c r="E4019" s="5">
        <v>67000</v>
      </c>
      <c r="F4019" s="6">
        <v>695.52</v>
      </c>
    </row>
    <row r="4020" spans="1:6">
      <c r="A4020" s="4">
        <v>2014</v>
      </c>
      <c r="B4020" s="5" t="s">
        <v>117</v>
      </c>
      <c r="C4020" s="5" t="s">
        <v>141</v>
      </c>
      <c r="D4020" s="5" t="s">
        <v>18</v>
      </c>
      <c r="E4020" s="5">
        <v>111300</v>
      </c>
      <c r="F4020" s="6">
        <v>242.95</v>
      </c>
    </row>
    <row r="4021" spans="1:6">
      <c r="A4021" s="4">
        <v>2015</v>
      </c>
      <c r="B4021" s="5" t="s">
        <v>117</v>
      </c>
      <c r="C4021" s="5" t="s">
        <v>141</v>
      </c>
      <c r="D4021" s="5" t="s">
        <v>15</v>
      </c>
      <c r="E4021" s="5">
        <v>88700</v>
      </c>
      <c r="F4021" s="6">
        <v>1209.7</v>
      </c>
    </row>
    <row r="4022" spans="1:6">
      <c r="A4022" s="4">
        <v>2015</v>
      </c>
      <c r="B4022" s="5" t="s">
        <v>117</v>
      </c>
      <c r="C4022" s="5" t="s">
        <v>141</v>
      </c>
      <c r="D4022" s="5" t="s">
        <v>16</v>
      </c>
      <c r="E4022" s="5">
        <v>200</v>
      </c>
      <c r="F4022" s="6">
        <v>1000</v>
      </c>
    </row>
    <row r="4023" spans="1:6">
      <c r="A4023" s="4">
        <v>2015</v>
      </c>
      <c r="B4023" s="5" t="s">
        <v>117</v>
      </c>
      <c r="C4023" s="5" t="s">
        <v>141</v>
      </c>
      <c r="D4023" s="5" t="s">
        <v>17</v>
      </c>
      <c r="E4023" s="5">
        <v>67400</v>
      </c>
      <c r="F4023" s="6">
        <v>755.19</v>
      </c>
    </row>
    <row r="4024" spans="1:6">
      <c r="A4024" s="4">
        <v>2015</v>
      </c>
      <c r="B4024" s="5" t="s">
        <v>117</v>
      </c>
      <c r="C4024" s="5" t="s">
        <v>141</v>
      </c>
      <c r="D4024" s="5" t="s">
        <v>18</v>
      </c>
      <c r="E4024" s="5">
        <v>126400</v>
      </c>
      <c r="F4024" s="6">
        <v>229.83</v>
      </c>
    </row>
    <row r="4025" spans="1:6">
      <c r="A4025" s="4">
        <v>2016</v>
      </c>
      <c r="B4025" s="5" t="s">
        <v>117</v>
      </c>
      <c r="C4025" s="5" t="s">
        <v>141</v>
      </c>
      <c r="D4025" s="5" t="s">
        <v>15</v>
      </c>
      <c r="E4025" s="5">
        <v>87700</v>
      </c>
      <c r="F4025" s="6">
        <v>1942.99</v>
      </c>
    </row>
    <row r="4026" spans="1:6">
      <c r="A4026" s="4">
        <v>2016</v>
      </c>
      <c r="B4026" s="5" t="s">
        <v>117</v>
      </c>
      <c r="C4026" s="5" t="s">
        <v>141</v>
      </c>
      <c r="D4026" s="5" t="s">
        <v>16</v>
      </c>
      <c r="E4026" s="5">
        <v>60</v>
      </c>
      <c r="F4026" s="6">
        <v>2187.5</v>
      </c>
    </row>
    <row r="4027" spans="1:6">
      <c r="A4027" s="4">
        <v>2016</v>
      </c>
      <c r="B4027" s="5" t="s">
        <v>117</v>
      </c>
      <c r="C4027" s="5" t="s">
        <v>141</v>
      </c>
      <c r="D4027" s="5" t="s">
        <v>17</v>
      </c>
      <c r="E4027" s="5">
        <v>63400</v>
      </c>
      <c r="F4027" s="6">
        <v>776.03</v>
      </c>
    </row>
    <row r="4028" spans="1:6">
      <c r="A4028" s="4">
        <v>2016</v>
      </c>
      <c r="B4028" s="5" t="s">
        <v>117</v>
      </c>
      <c r="C4028" s="5" t="s">
        <v>141</v>
      </c>
      <c r="D4028" s="5" t="s">
        <v>18</v>
      </c>
      <c r="E4028" s="5">
        <v>136500</v>
      </c>
      <c r="F4028" s="6">
        <v>725.54</v>
      </c>
    </row>
    <row r="4029" spans="1:6">
      <c r="A4029" s="4">
        <v>2017</v>
      </c>
      <c r="B4029" s="5" t="s">
        <v>117</v>
      </c>
      <c r="C4029" s="5" t="s">
        <v>141</v>
      </c>
      <c r="D4029" s="5" t="s">
        <v>15</v>
      </c>
      <c r="E4029" s="5">
        <v>97280</v>
      </c>
      <c r="F4029" s="6">
        <v>1887.43</v>
      </c>
    </row>
    <row r="4030" spans="1:6">
      <c r="A4030" s="4">
        <v>2017</v>
      </c>
      <c r="B4030" s="5" t="s">
        <v>117</v>
      </c>
      <c r="C4030" s="5" t="s">
        <v>141</v>
      </c>
      <c r="D4030" s="5" t="s">
        <v>16</v>
      </c>
      <c r="E4030" s="5">
        <v>510</v>
      </c>
      <c r="F4030" s="6">
        <v>492.13</v>
      </c>
    </row>
    <row r="4031" spans="1:6">
      <c r="A4031" s="4">
        <v>2017</v>
      </c>
      <c r="B4031" s="5" t="s">
        <v>117</v>
      </c>
      <c r="C4031" s="5" t="s">
        <v>141</v>
      </c>
      <c r="D4031" s="5" t="s">
        <v>17</v>
      </c>
      <c r="E4031" s="5">
        <v>64400</v>
      </c>
      <c r="F4031" s="6">
        <v>1158.3900000000001</v>
      </c>
    </row>
    <row r="4032" spans="1:6">
      <c r="A4032" s="4">
        <v>2017</v>
      </c>
      <c r="B4032" s="5" t="s">
        <v>117</v>
      </c>
      <c r="C4032" s="5" t="s">
        <v>141</v>
      </c>
      <c r="D4032" s="5" t="s">
        <v>18</v>
      </c>
      <c r="E4032" s="5">
        <v>145170</v>
      </c>
      <c r="F4032" s="6">
        <v>431</v>
      </c>
    </row>
    <row r="4033" spans="1:6">
      <c r="A4033" s="4">
        <v>2008</v>
      </c>
      <c r="B4033" s="5" t="s">
        <v>117</v>
      </c>
      <c r="C4033" s="5" t="s">
        <v>142</v>
      </c>
      <c r="D4033" s="5" t="s">
        <v>15</v>
      </c>
      <c r="E4033" s="5">
        <v>363900</v>
      </c>
      <c r="F4033" s="6">
        <v>729.32</v>
      </c>
    </row>
    <row r="4034" spans="1:6">
      <c r="A4034" s="4">
        <v>2008</v>
      </c>
      <c r="B4034" s="5" t="s">
        <v>117</v>
      </c>
      <c r="C4034" s="5" t="s">
        <v>142</v>
      </c>
      <c r="D4034" s="5" t="s">
        <v>16</v>
      </c>
      <c r="E4034" s="5">
        <v>100</v>
      </c>
      <c r="F4034" s="6">
        <v>2000</v>
      </c>
    </row>
    <row r="4035" spans="1:6">
      <c r="A4035" s="4">
        <v>2008</v>
      </c>
      <c r="B4035" s="5" t="s">
        <v>117</v>
      </c>
      <c r="C4035" s="5" t="s">
        <v>142</v>
      </c>
      <c r="D4035" s="5" t="s">
        <v>17</v>
      </c>
      <c r="E4035" s="5">
        <v>8700</v>
      </c>
      <c r="F4035" s="6">
        <v>482.76</v>
      </c>
    </row>
    <row r="4036" spans="1:6">
      <c r="A4036" s="4">
        <v>2009</v>
      </c>
      <c r="B4036" s="5" t="s">
        <v>117</v>
      </c>
      <c r="C4036" s="5" t="s">
        <v>142</v>
      </c>
      <c r="D4036" s="5" t="s">
        <v>15</v>
      </c>
      <c r="E4036" s="5">
        <v>361700</v>
      </c>
      <c r="F4036" s="6">
        <v>1055.6300000000001</v>
      </c>
    </row>
    <row r="4037" spans="1:6">
      <c r="A4037" s="4">
        <v>2009</v>
      </c>
      <c r="B4037" s="5" t="s">
        <v>117</v>
      </c>
      <c r="C4037" s="5" t="s">
        <v>142</v>
      </c>
      <c r="D4037" s="5" t="s">
        <v>16</v>
      </c>
      <c r="E4037" s="5">
        <v>100</v>
      </c>
      <c r="F4037" s="6">
        <v>2200</v>
      </c>
    </row>
    <row r="4038" spans="1:6">
      <c r="A4038" s="4">
        <v>2009</v>
      </c>
      <c r="B4038" s="5" t="s">
        <v>117</v>
      </c>
      <c r="C4038" s="5" t="s">
        <v>142</v>
      </c>
      <c r="D4038" s="5" t="s">
        <v>17</v>
      </c>
      <c r="E4038" s="5">
        <v>11100</v>
      </c>
      <c r="F4038" s="6">
        <v>570.27</v>
      </c>
    </row>
    <row r="4039" spans="1:6">
      <c r="A4039" s="4">
        <v>2010</v>
      </c>
      <c r="B4039" s="5" t="s">
        <v>117</v>
      </c>
      <c r="C4039" s="5" t="s">
        <v>142</v>
      </c>
      <c r="D4039" s="5" t="s">
        <v>15</v>
      </c>
      <c r="E4039" s="5">
        <v>378600</v>
      </c>
      <c r="F4039" s="6">
        <v>1604.99</v>
      </c>
    </row>
    <row r="4040" spans="1:6">
      <c r="A4040" s="4">
        <v>2010</v>
      </c>
      <c r="B4040" s="5" t="s">
        <v>117</v>
      </c>
      <c r="C4040" s="5" t="s">
        <v>142</v>
      </c>
      <c r="D4040" s="5" t="s">
        <v>16</v>
      </c>
      <c r="E4040" s="5">
        <v>200</v>
      </c>
      <c r="F4040" s="6">
        <v>2300</v>
      </c>
    </row>
    <row r="4041" spans="1:6">
      <c r="A4041" s="4">
        <v>2010</v>
      </c>
      <c r="B4041" s="5" t="s">
        <v>117</v>
      </c>
      <c r="C4041" s="5" t="s">
        <v>142</v>
      </c>
      <c r="D4041" s="5" t="s">
        <v>17</v>
      </c>
      <c r="E4041" s="5">
        <v>13100</v>
      </c>
      <c r="F4041" s="6">
        <v>647.33000000000004</v>
      </c>
    </row>
    <row r="4042" spans="1:6">
      <c r="A4042" s="4">
        <v>2011</v>
      </c>
      <c r="B4042" s="5" t="s">
        <v>117</v>
      </c>
      <c r="C4042" s="5" t="s">
        <v>142</v>
      </c>
      <c r="D4042" s="5" t="s">
        <v>15</v>
      </c>
      <c r="E4042" s="5">
        <v>365800</v>
      </c>
      <c r="F4042" s="6">
        <v>1732.7</v>
      </c>
    </row>
    <row r="4043" spans="1:6">
      <c r="A4043" s="4">
        <v>2011</v>
      </c>
      <c r="B4043" s="5" t="s">
        <v>117</v>
      </c>
      <c r="C4043" s="5" t="s">
        <v>142</v>
      </c>
      <c r="D4043" s="5" t="s">
        <v>16</v>
      </c>
      <c r="E4043" s="5">
        <v>200</v>
      </c>
      <c r="F4043" s="6">
        <v>700</v>
      </c>
    </row>
    <row r="4044" spans="1:6">
      <c r="A4044" s="4">
        <v>2011</v>
      </c>
      <c r="B4044" s="5" t="s">
        <v>117</v>
      </c>
      <c r="C4044" s="5" t="s">
        <v>142</v>
      </c>
      <c r="D4044" s="5" t="s">
        <v>17</v>
      </c>
      <c r="E4044" s="5">
        <v>12700</v>
      </c>
      <c r="F4044" s="6">
        <v>640.16</v>
      </c>
    </row>
    <row r="4045" spans="1:6">
      <c r="A4045" s="4">
        <v>2012</v>
      </c>
      <c r="B4045" s="5" t="s">
        <v>117</v>
      </c>
      <c r="C4045" s="5" t="s">
        <v>142</v>
      </c>
      <c r="D4045" s="5" t="s">
        <v>15</v>
      </c>
      <c r="E4045" s="5">
        <v>370700</v>
      </c>
      <c r="F4045" s="6">
        <v>1982.65</v>
      </c>
    </row>
    <row r="4046" spans="1:6">
      <c r="A4046" s="4">
        <v>2012</v>
      </c>
      <c r="B4046" s="5" t="s">
        <v>117</v>
      </c>
      <c r="C4046" s="5" t="s">
        <v>142</v>
      </c>
      <c r="D4046" s="5" t="s">
        <v>16</v>
      </c>
      <c r="E4046" s="5">
        <v>150</v>
      </c>
      <c r="F4046" s="6">
        <v>1466.67</v>
      </c>
    </row>
    <row r="4047" spans="1:6">
      <c r="A4047" s="4">
        <v>2012</v>
      </c>
      <c r="B4047" s="5" t="s">
        <v>117</v>
      </c>
      <c r="C4047" s="5" t="s">
        <v>142</v>
      </c>
      <c r="D4047" s="5" t="s">
        <v>17</v>
      </c>
      <c r="E4047" s="5">
        <v>13200</v>
      </c>
      <c r="F4047" s="6">
        <v>526.52</v>
      </c>
    </row>
    <row r="4048" spans="1:6">
      <c r="A4048" s="4">
        <v>2013</v>
      </c>
      <c r="B4048" s="5" t="s">
        <v>117</v>
      </c>
      <c r="C4048" s="5" t="s">
        <v>142</v>
      </c>
      <c r="D4048" s="5" t="s">
        <v>15</v>
      </c>
      <c r="E4048" s="5">
        <v>396100</v>
      </c>
      <c r="F4048" s="6">
        <v>1639.96</v>
      </c>
    </row>
    <row r="4049" spans="1:6">
      <c r="A4049" s="4">
        <v>2013</v>
      </c>
      <c r="B4049" s="5" t="s">
        <v>117</v>
      </c>
      <c r="C4049" s="5" t="s">
        <v>142</v>
      </c>
      <c r="D4049" s="5" t="s">
        <v>16</v>
      </c>
      <c r="E4049" s="5">
        <v>100</v>
      </c>
      <c r="F4049" s="6">
        <v>3000</v>
      </c>
    </row>
    <row r="4050" spans="1:6">
      <c r="A4050" s="4">
        <v>2013</v>
      </c>
      <c r="B4050" s="5" t="s">
        <v>117</v>
      </c>
      <c r="C4050" s="5" t="s">
        <v>142</v>
      </c>
      <c r="D4050" s="5" t="s">
        <v>17</v>
      </c>
      <c r="E4050" s="5">
        <v>17000</v>
      </c>
      <c r="F4050" s="6">
        <v>505.88</v>
      </c>
    </row>
    <row r="4051" spans="1:6">
      <c r="A4051" s="4">
        <v>2014</v>
      </c>
      <c r="B4051" s="5" t="s">
        <v>117</v>
      </c>
      <c r="C4051" s="5" t="s">
        <v>142</v>
      </c>
      <c r="D4051" s="5" t="s">
        <v>15</v>
      </c>
      <c r="E4051" s="5">
        <v>383800</v>
      </c>
      <c r="F4051" s="6">
        <v>1822.56</v>
      </c>
    </row>
    <row r="4052" spans="1:6">
      <c r="A4052" s="4">
        <v>2014</v>
      </c>
      <c r="B4052" s="5" t="s">
        <v>117</v>
      </c>
      <c r="C4052" s="5" t="s">
        <v>142</v>
      </c>
      <c r="D4052" s="5" t="s">
        <v>16</v>
      </c>
      <c r="E4052" s="5">
        <v>600</v>
      </c>
      <c r="F4052" s="6">
        <v>500</v>
      </c>
    </row>
    <row r="4053" spans="1:6">
      <c r="A4053" s="4">
        <v>2014</v>
      </c>
      <c r="B4053" s="5" t="s">
        <v>117</v>
      </c>
      <c r="C4053" s="5" t="s">
        <v>142</v>
      </c>
      <c r="D4053" s="5" t="s">
        <v>17</v>
      </c>
      <c r="E4053" s="5">
        <v>21700</v>
      </c>
      <c r="F4053" s="6">
        <v>534.55999999999995</v>
      </c>
    </row>
    <row r="4054" spans="1:6">
      <c r="A4054" s="4">
        <v>2015</v>
      </c>
      <c r="B4054" s="5" t="s">
        <v>117</v>
      </c>
      <c r="C4054" s="5" t="s">
        <v>142</v>
      </c>
      <c r="D4054" s="5" t="s">
        <v>15</v>
      </c>
      <c r="E4054" s="5">
        <v>370400</v>
      </c>
      <c r="F4054" s="6">
        <v>1549.14</v>
      </c>
    </row>
    <row r="4055" spans="1:6">
      <c r="A4055" s="4">
        <v>2015</v>
      </c>
      <c r="B4055" s="5" t="s">
        <v>117</v>
      </c>
      <c r="C4055" s="5" t="s">
        <v>142</v>
      </c>
      <c r="D4055" s="5" t="s">
        <v>16</v>
      </c>
      <c r="E4055" s="5">
        <v>2200</v>
      </c>
      <c r="F4055" s="6">
        <v>863.64</v>
      </c>
    </row>
    <row r="4056" spans="1:6">
      <c r="A4056" s="4">
        <v>2015</v>
      </c>
      <c r="B4056" s="5" t="s">
        <v>117</v>
      </c>
      <c r="C4056" s="5" t="s">
        <v>142</v>
      </c>
      <c r="D4056" s="5" t="s">
        <v>17</v>
      </c>
      <c r="E4056" s="5">
        <v>11000</v>
      </c>
      <c r="F4056" s="6">
        <v>427.27</v>
      </c>
    </row>
    <row r="4057" spans="1:6">
      <c r="A4057" s="4">
        <v>2016</v>
      </c>
      <c r="B4057" s="5" t="s">
        <v>117</v>
      </c>
      <c r="C4057" s="5" t="s">
        <v>142</v>
      </c>
      <c r="D4057" s="5" t="s">
        <v>15</v>
      </c>
      <c r="E4057" s="5">
        <v>391700</v>
      </c>
      <c r="F4057" s="6">
        <v>2268.83</v>
      </c>
    </row>
    <row r="4058" spans="1:6">
      <c r="A4058" s="4">
        <v>2016</v>
      </c>
      <c r="B4058" s="5" t="s">
        <v>117</v>
      </c>
      <c r="C4058" s="5" t="s">
        <v>142</v>
      </c>
      <c r="D4058" s="5" t="s">
        <v>16</v>
      </c>
      <c r="E4058" s="5">
        <v>930</v>
      </c>
      <c r="F4058" s="6">
        <v>1585.31</v>
      </c>
    </row>
    <row r="4059" spans="1:6">
      <c r="A4059" s="4">
        <v>2016</v>
      </c>
      <c r="B4059" s="5" t="s">
        <v>117</v>
      </c>
      <c r="C4059" s="5" t="s">
        <v>142</v>
      </c>
      <c r="D4059" s="5" t="s">
        <v>17</v>
      </c>
      <c r="E4059" s="5">
        <v>16100</v>
      </c>
      <c r="F4059" s="6">
        <v>621.12</v>
      </c>
    </row>
    <row r="4060" spans="1:6">
      <c r="A4060" s="4">
        <v>2017</v>
      </c>
      <c r="B4060" s="5" t="s">
        <v>117</v>
      </c>
      <c r="C4060" s="5" t="s">
        <v>142</v>
      </c>
      <c r="D4060" s="5" t="s">
        <v>15</v>
      </c>
      <c r="E4060" s="5">
        <v>315890</v>
      </c>
      <c r="F4060" s="6">
        <v>1421.69</v>
      </c>
    </row>
    <row r="4061" spans="1:6">
      <c r="A4061" s="4">
        <v>2017</v>
      </c>
      <c r="B4061" s="5" t="s">
        <v>117</v>
      </c>
      <c r="C4061" s="5" t="s">
        <v>142</v>
      </c>
      <c r="D4061" s="5" t="s">
        <v>16</v>
      </c>
      <c r="E4061" s="5">
        <v>740</v>
      </c>
      <c r="F4061" s="6">
        <v>444.15</v>
      </c>
    </row>
    <row r="4062" spans="1:6">
      <c r="A4062" s="4">
        <v>2017</v>
      </c>
      <c r="B4062" s="5" t="s">
        <v>117</v>
      </c>
      <c r="C4062" s="5" t="s">
        <v>142</v>
      </c>
      <c r="D4062" s="5" t="s">
        <v>17</v>
      </c>
      <c r="E4062" s="5">
        <v>15400</v>
      </c>
      <c r="F4062" s="6">
        <v>961.04</v>
      </c>
    </row>
    <row r="4063" spans="1:6">
      <c r="A4063" s="4">
        <v>2017</v>
      </c>
      <c r="B4063" s="5" t="s">
        <v>117</v>
      </c>
      <c r="C4063" s="5" t="s">
        <v>142</v>
      </c>
      <c r="D4063" s="5" t="s">
        <v>18</v>
      </c>
      <c r="E4063" s="5">
        <v>40</v>
      </c>
      <c r="F4063" s="6">
        <v>473.68</v>
      </c>
    </row>
    <row r="4064" spans="1:6">
      <c r="A4064" s="4">
        <v>2008</v>
      </c>
      <c r="B4064" s="5" t="s">
        <v>117</v>
      </c>
      <c r="C4064" s="5" t="s">
        <v>143</v>
      </c>
      <c r="D4064" s="5" t="s">
        <v>15</v>
      </c>
      <c r="E4064" s="5">
        <v>311500</v>
      </c>
      <c r="F4064" s="6">
        <v>849.12</v>
      </c>
    </row>
    <row r="4065" spans="1:6">
      <c r="A4065" s="4">
        <v>2008</v>
      </c>
      <c r="B4065" s="5" t="s">
        <v>117</v>
      </c>
      <c r="C4065" s="5" t="s">
        <v>143</v>
      </c>
      <c r="D4065" s="5" t="s">
        <v>16</v>
      </c>
      <c r="E4065" s="5">
        <v>2400</v>
      </c>
      <c r="F4065" s="6">
        <v>1541.67</v>
      </c>
    </row>
    <row r="4066" spans="1:6">
      <c r="A4066" s="4">
        <v>2008</v>
      </c>
      <c r="B4066" s="5" t="s">
        <v>117</v>
      </c>
      <c r="C4066" s="5" t="s">
        <v>143</v>
      </c>
      <c r="D4066" s="5" t="s">
        <v>17</v>
      </c>
      <c r="E4066" s="5">
        <v>31900</v>
      </c>
      <c r="F4066" s="6">
        <v>492.16</v>
      </c>
    </row>
    <row r="4067" spans="1:6">
      <c r="A4067" s="4">
        <v>2008</v>
      </c>
      <c r="B4067" s="5" t="s">
        <v>117</v>
      </c>
      <c r="C4067" s="5" t="s">
        <v>143</v>
      </c>
      <c r="D4067" s="5" t="s">
        <v>18</v>
      </c>
      <c r="E4067" s="5">
        <v>49400</v>
      </c>
      <c r="F4067" s="6">
        <v>283</v>
      </c>
    </row>
    <row r="4068" spans="1:6">
      <c r="A4068" s="4">
        <v>2009</v>
      </c>
      <c r="B4068" s="5" t="s">
        <v>117</v>
      </c>
      <c r="C4068" s="5" t="s">
        <v>143</v>
      </c>
      <c r="D4068" s="5" t="s">
        <v>15</v>
      </c>
      <c r="E4068" s="5">
        <v>264100</v>
      </c>
      <c r="F4068" s="6">
        <v>705.87</v>
      </c>
    </row>
    <row r="4069" spans="1:6">
      <c r="A4069" s="4">
        <v>2009</v>
      </c>
      <c r="B4069" s="5" t="s">
        <v>117</v>
      </c>
      <c r="C4069" s="5" t="s">
        <v>143</v>
      </c>
      <c r="D4069" s="5" t="s">
        <v>16</v>
      </c>
      <c r="E4069" s="5">
        <v>2700</v>
      </c>
      <c r="F4069" s="6">
        <v>1988.89</v>
      </c>
    </row>
    <row r="4070" spans="1:6">
      <c r="A4070" s="4">
        <v>2009</v>
      </c>
      <c r="B4070" s="5" t="s">
        <v>117</v>
      </c>
      <c r="C4070" s="5" t="s">
        <v>143</v>
      </c>
      <c r="D4070" s="5" t="s">
        <v>17</v>
      </c>
      <c r="E4070" s="5">
        <v>31800</v>
      </c>
      <c r="F4070" s="6">
        <v>447.48</v>
      </c>
    </row>
    <row r="4071" spans="1:6">
      <c r="A4071" s="4">
        <v>2009</v>
      </c>
      <c r="B4071" s="5" t="s">
        <v>117</v>
      </c>
      <c r="C4071" s="5" t="s">
        <v>143</v>
      </c>
      <c r="D4071" s="5" t="s">
        <v>18</v>
      </c>
      <c r="E4071" s="5">
        <v>56800</v>
      </c>
      <c r="F4071" s="6">
        <v>242.61</v>
      </c>
    </row>
    <row r="4072" spans="1:6">
      <c r="A4072" s="4">
        <v>2010</v>
      </c>
      <c r="B4072" s="5" t="s">
        <v>117</v>
      </c>
      <c r="C4072" s="5" t="s">
        <v>143</v>
      </c>
      <c r="D4072" s="5" t="s">
        <v>15</v>
      </c>
      <c r="E4072" s="5">
        <v>275500</v>
      </c>
      <c r="F4072" s="6">
        <v>1453.65</v>
      </c>
    </row>
    <row r="4073" spans="1:6">
      <c r="A4073" s="4">
        <v>2010</v>
      </c>
      <c r="B4073" s="5" t="s">
        <v>117</v>
      </c>
      <c r="C4073" s="5" t="s">
        <v>143</v>
      </c>
      <c r="D4073" s="5" t="s">
        <v>16</v>
      </c>
      <c r="E4073" s="5">
        <v>3070</v>
      </c>
      <c r="F4073" s="6">
        <v>2325.73</v>
      </c>
    </row>
    <row r="4074" spans="1:6">
      <c r="A4074" s="4">
        <v>2010</v>
      </c>
      <c r="B4074" s="5" t="s">
        <v>117</v>
      </c>
      <c r="C4074" s="5" t="s">
        <v>143</v>
      </c>
      <c r="D4074" s="5" t="s">
        <v>17</v>
      </c>
      <c r="E4074" s="5">
        <v>40200</v>
      </c>
      <c r="F4074" s="6">
        <v>602.24</v>
      </c>
    </row>
    <row r="4075" spans="1:6">
      <c r="A4075" s="4">
        <v>2010</v>
      </c>
      <c r="B4075" s="5" t="s">
        <v>117</v>
      </c>
      <c r="C4075" s="5" t="s">
        <v>143</v>
      </c>
      <c r="D4075" s="5" t="s">
        <v>18</v>
      </c>
      <c r="E4075" s="5">
        <v>96100</v>
      </c>
      <c r="F4075" s="6">
        <v>231.11</v>
      </c>
    </row>
    <row r="4076" spans="1:6">
      <c r="A4076" s="4">
        <v>2011</v>
      </c>
      <c r="B4076" s="5" t="s">
        <v>117</v>
      </c>
      <c r="C4076" s="5" t="s">
        <v>143</v>
      </c>
      <c r="D4076" s="5" t="s">
        <v>15</v>
      </c>
      <c r="E4076" s="5">
        <v>315000</v>
      </c>
      <c r="F4076" s="6">
        <v>1239.02</v>
      </c>
    </row>
    <row r="4077" spans="1:6">
      <c r="A4077" s="4">
        <v>2011</v>
      </c>
      <c r="B4077" s="5" t="s">
        <v>117</v>
      </c>
      <c r="C4077" s="5" t="s">
        <v>143</v>
      </c>
      <c r="D4077" s="5" t="s">
        <v>16</v>
      </c>
      <c r="E4077" s="5">
        <v>3400</v>
      </c>
      <c r="F4077" s="6">
        <v>1358.82</v>
      </c>
    </row>
    <row r="4078" spans="1:6">
      <c r="A4078" s="4">
        <v>2011</v>
      </c>
      <c r="B4078" s="5" t="s">
        <v>117</v>
      </c>
      <c r="C4078" s="5" t="s">
        <v>143</v>
      </c>
      <c r="D4078" s="5" t="s">
        <v>17</v>
      </c>
      <c r="E4078" s="5">
        <v>29200</v>
      </c>
      <c r="F4078" s="6">
        <v>578.08000000000004</v>
      </c>
    </row>
    <row r="4079" spans="1:6">
      <c r="A4079" s="4">
        <v>2011</v>
      </c>
      <c r="B4079" s="5" t="s">
        <v>117</v>
      </c>
      <c r="C4079" s="5" t="s">
        <v>143</v>
      </c>
      <c r="D4079" s="5" t="s">
        <v>18</v>
      </c>
      <c r="E4079" s="5">
        <v>104200</v>
      </c>
      <c r="F4079" s="6">
        <v>270.83</v>
      </c>
    </row>
    <row r="4080" spans="1:6">
      <c r="A4080" s="4">
        <v>2012</v>
      </c>
      <c r="B4080" s="5" t="s">
        <v>117</v>
      </c>
      <c r="C4080" s="5" t="s">
        <v>143</v>
      </c>
      <c r="D4080" s="5" t="s">
        <v>15</v>
      </c>
      <c r="E4080" s="5">
        <v>315100</v>
      </c>
      <c r="F4080" s="6">
        <v>1557.54</v>
      </c>
    </row>
    <row r="4081" spans="1:6">
      <c r="A4081" s="4">
        <v>2012</v>
      </c>
      <c r="B4081" s="5" t="s">
        <v>117</v>
      </c>
      <c r="C4081" s="5" t="s">
        <v>143</v>
      </c>
      <c r="D4081" s="5" t="s">
        <v>16</v>
      </c>
      <c r="E4081" s="5">
        <v>3400</v>
      </c>
      <c r="F4081" s="6">
        <v>1626.47</v>
      </c>
    </row>
    <row r="4082" spans="1:6">
      <c r="A4082" s="4">
        <v>2012</v>
      </c>
      <c r="B4082" s="5" t="s">
        <v>117</v>
      </c>
      <c r="C4082" s="5" t="s">
        <v>143</v>
      </c>
      <c r="D4082" s="5" t="s">
        <v>17</v>
      </c>
      <c r="E4082" s="5">
        <v>31900</v>
      </c>
      <c r="F4082" s="6">
        <v>788.09</v>
      </c>
    </row>
    <row r="4083" spans="1:6">
      <c r="A4083" s="4">
        <v>2012</v>
      </c>
      <c r="B4083" s="5" t="s">
        <v>117</v>
      </c>
      <c r="C4083" s="5" t="s">
        <v>143</v>
      </c>
      <c r="D4083" s="5" t="s">
        <v>18</v>
      </c>
      <c r="E4083" s="5">
        <v>112800</v>
      </c>
      <c r="F4083" s="6">
        <v>421.63</v>
      </c>
    </row>
    <row r="4084" spans="1:6">
      <c r="A4084" s="4">
        <v>2013</v>
      </c>
      <c r="B4084" s="5" t="s">
        <v>117</v>
      </c>
      <c r="C4084" s="5" t="s">
        <v>143</v>
      </c>
      <c r="D4084" s="5" t="s">
        <v>15</v>
      </c>
      <c r="E4084" s="5">
        <v>319400</v>
      </c>
      <c r="F4084" s="6">
        <v>1409.52</v>
      </c>
    </row>
    <row r="4085" spans="1:6">
      <c r="A4085" s="4">
        <v>2013</v>
      </c>
      <c r="B4085" s="5" t="s">
        <v>117</v>
      </c>
      <c r="C4085" s="5" t="s">
        <v>143</v>
      </c>
      <c r="D4085" s="5" t="s">
        <v>16</v>
      </c>
      <c r="E4085" s="5">
        <v>2700</v>
      </c>
      <c r="F4085" s="6">
        <v>2740.74</v>
      </c>
    </row>
    <row r="4086" spans="1:6">
      <c r="A4086" s="4">
        <v>2013</v>
      </c>
      <c r="B4086" s="5" t="s">
        <v>117</v>
      </c>
      <c r="C4086" s="5" t="s">
        <v>143</v>
      </c>
      <c r="D4086" s="5" t="s">
        <v>17</v>
      </c>
      <c r="E4086" s="5">
        <v>36400</v>
      </c>
      <c r="F4086" s="6">
        <v>519.23</v>
      </c>
    </row>
    <row r="4087" spans="1:6">
      <c r="A4087" s="4">
        <v>2013</v>
      </c>
      <c r="B4087" s="5" t="s">
        <v>117</v>
      </c>
      <c r="C4087" s="5" t="s">
        <v>143</v>
      </c>
      <c r="D4087" s="5" t="s">
        <v>18</v>
      </c>
      <c r="E4087" s="5">
        <v>112400</v>
      </c>
      <c r="F4087" s="6">
        <v>336.92</v>
      </c>
    </row>
    <row r="4088" spans="1:6">
      <c r="A4088" s="4">
        <v>2014</v>
      </c>
      <c r="B4088" s="5" t="s">
        <v>117</v>
      </c>
      <c r="C4088" s="5" t="s">
        <v>143</v>
      </c>
      <c r="D4088" s="5" t="s">
        <v>15</v>
      </c>
      <c r="E4088" s="5">
        <v>301500</v>
      </c>
      <c r="F4088" s="6">
        <v>1060.03</v>
      </c>
    </row>
    <row r="4089" spans="1:6">
      <c r="A4089" s="4">
        <v>2014</v>
      </c>
      <c r="B4089" s="5" t="s">
        <v>117</v>
      </c>
      <c r="C4089" s="5" t="s">
        <v>143</v>
      </c>
      <c r="D4089" s="5" t="s">
        <v>16</v>
      </c>
      <c r="E4089" s="5">
        <v>1900</v>
      </c>
      <c r="F4089" s="6">
        <v>1473.68</v>
      </c>
    </row>
    <row r="4090" spans="1:6">
      <c r="A4090" s="4">
        <v>2014</v>
      </c>
      <c r="B4090" s="5" t="s">
        <v>117</v>
      </c>
      <c r="C4090" s="5" t="s">
        <v>143</v>
      </c>
      <c r="D4090" s="5" t="s">
        <v>17</v>
      </c>
      <c r="E4090" s="5">
        <v>32900</v>
      </c>
      <c r="F4090" s="6">
        <v>434.65</v>
      </c>
    </row>
    <row r="4091" spans="1:6">
      <c r="A4091" s="4">
        <v>2014</v>
      </c>
      <c r="B4091" s="5" t="s">
        <v>117</v>
      </c>
      <c r="C4091" s="5" t="s">
        <v>143</v>
      </c>
      <c r="D4091" s="5" t="s">
        <v>18</v>
      </c>
      <c r="E4091" s="5">
        <v>127900</v>
      </c>
      <c r="F4091" s="6">
        <v>213.21</v>
      </c>
    </row>
    <row r="4092" spans="1:6">
      <c r="A4092" s="4">
        <v>2015</v>
      </c>
      <c r="B4092" s="5" t="s">
        <v>117</v>
      </c>
      <c r="C4092" s="5" t="s">
        <v>143</v>
      </c>
      <c r="D4092" s="5" t="s">
        <v>15</v>
      </c>
      <c r="E4092" s="5">
        <v>292400</v>
      </c>
      <c r="F4092" s="6">
        <v>847.81</v>
      </c>
    </row>
    <row r="4093" spans="1:6">
      <c r="A4093" s="4">
        <v>2015</v>
      </c>
      <c r="B4093" s="5" t="s">
        <v>117</v>
      </c>
      <c r="C4093" s="5" t="s">
        <v>143</v>
      </c>
      <c r="D4093" s="5" t="s">
        <v>16</v>
      </c>
      <c r="E4093" s="5">
        <v>2100</v>
      </c>
      <c r="F4093" s="6">
        <v>1380.95</v>
      </c>
    </row>
    <row r="4094" spans="1:6">
      <c r="A4094" s="4">
        <v>2015</v>
      </c>
      <c r="B4094" s="5" t="s">
        <v>117</v>
      </c>
      <c r="C4094" s="5" t="s">
        <v>143</v>
      </c>
      <c r="D4094" s="5" t="s">
        <v>17</v>
      </c>
      <c r="E4094" s="5">
        <v>38800</v>
      </c>
      <c r="F4094" s="6">
        <v>592.78</v>
      </c>
    </row>
    <row r="4095" spans="1:6">
      <c r="A4095" s="4">
        <v>2015</v>
      </c>
      <c r="B4095" s="5" t="s">
        <v>117</v>
      </c>
      <c r="C4095" s="5" t="s">
        <v>143</v>
      </c>
      <c r="D4095" s="5" t="s">
        <v>18</v>
      </c>
      <c r="E4095" s="5">
        <v>161000</v>
      </c>
      <c r="F4095" s="6">
        <v>234.91</v>
      </c>
    </row>
    <row r="4096" spans="1:6">
      <c r="A4096" s="4">
        <v>2016</v>
      </c>
      <c r="B4096" s="5" t="s">
        <v>117</v>
      </c>
      <c r="C4096" s="5" t="s">
        <v>143</v>
      </c>
      <c r="D4096" s="5" t="s">
        <v>15</v>
      </c>
      <c r="E4096" s="5">
        <v>296500</v>
      </c>
      <c r="F4096" s="6">
        <v>1790.22</v>
      </c>
    </row>
    <row r="4097" spans="1:6">
      <c r="A4097" s="4">
        <v>2016</v>
      </c>
      <c r="B4097" s="5" t="s">
        <v>117</v>
      </c>
      <c r="C4097" s="5" t="s">
        <v>143</v>
      </c>
      <c r="D4097" s="5" t="s">
        <v>16</v>
      </c>
      <c r="E4097" s="5">
        <v>2130</v>
      </c>
      <c r="F4097" s="6">
        <v>2527.23</v>
      </c>
    </row>
    <row r="4098" spans="1:6">
      <c r="A4098" s="4">
        <v>2016</v>
      </c>
      <c r="B4098" s="5" t="s">
        <v>117</v>
      </c>
      <c r="C4098" s="5" t="s">
        <v>143</v>
      </c>
      <c r="D4098" s="5" t="s">
        <v>17</v>
      </c>
      <c r="E4098" s="5">
        <v>44000</v>
      </c>
      <c r="F4098" s="6">
        <v>515.91</v>
      </c>
    </row>
    <row r="4099" spans="1:6">
      <c r="A4099" s="4">
        <v>2016</v>
      </c>
      <c r="B4099" s="5" t="s">
        <v>117</v>
      </c>
      <c r="C4099" s="5" t="s">
        <v>143</v>
      </c>
      <c r="D4099" s="5" t="s">
        <v>18</v>
      </c>
      <c r="E4099" s="5">
        <v>167700</v>
      </c>
      <c r="F4099" s="6">
        <v>605.15</v>
      </c>
    </row>
    <row r="4100" spans="1:6">
      <c r="A4100" s="4">
        <v>2017</v>
      </c>
      <c r="B4100" s="5" t="s">
        <v>117</v>
      </c>
      <c r="C4100" s="5" t="s">
        <v>143</v>
      </c>
      <c r="D4100" s="5" t="s">
        <v>15</v>
      </c>
      <c r="E4100" s="5">
        <v>284380</v>
      </c>
      <c r="F4100" s="6">
        <v>1010.26</v>
      </c>
    </row>
    <row r="4101" spans="1:6">
      <c r="A4101" s="4">
        <v>2017</v>
      </c>
      <c r="B4101" s="5" t="s">
        <v>117</v>
      </c>
      <c r="C4101" s="5" t="s">
        <v>143</v>
      </c>
      <c r="D4101" s="5" t="s">
        <v>16</v>
      </c>
      <c r="E4101" s="5">
        <v>2370</v>
      </c>
      <c r="F4101" s="6">
        <v>2309.41</v>
      </c>
    </row>
    <row r="4102" spans="1:6">
      <c r="A4102" s="4">
        <v>2017</v>
      </c>
      <c r="B4102" s="5" t="s">
        <v>117</v>
      </c>
      <c r="C4102" s="5" t="s">
        <v>143</v>
      </c>
      <c r="D4102" s="5" t="s">
        <v>17</v>
      </c>
      <c r="E4102" s="5">
        <v>37600</v>
      </c>
      <c r="F4102" s="6">
        <v>617.02</v>
      </c>
    </row>
    <row r="4103" spans="1:6">
      <c r="A4103" s="4">
        <v>2017</v>
      </c>
      <c r="B4103" s="5" t="s">
        <v>117</v>
      </c>
      <c r="C4103" s="5" t="s">
        <v>143</v>
      </c>
      <c r="D4103" s="5" t="s">
        <v>18</v>
      </c>
      <c r="E4103" s="5">
        <v>170690</v>
      </c>
      <c r="F4103" s="6">
        <v>366.76</v>
      </c>
    </row>
    <row r="4104" spans="1:6">
      <c r="A4104" s="4">
        <v>2008</v>
      </c>
      <c r="B4104" s="5" t="s">
        <v>144</v>
      </c>
      <c r="C4104" s="5" t="s">
        <v>145</v>
      </c>
      <c r="D4104" s="5" t="s">
        <v>15</v>
      </c>
      <c r="E4104" s="5">
        <v>105950</v>
      </c>
      <c r="F4104" s="6">
        <v>1866.61</v>
      </c>
    </row>
    <row r="4105" spans="1:6">
      <c r="A4105" s="4">
        <v>2008</v>
      </c>
      <c r="B4105" s="5" t="s">
        <v>144</v>
      </c>
      <c r="C4105" s="5" t="s">
        <v>145</v>
      </c>
      <c r="D4105" s="5" t="s">
        <v>16</v>
      </c>
      <c r="E4105" s="5">
        <v>350</v>
      </c>
      <c r="F4105" s="6">
        <v>1500</v>
      </c>
    </row>
    <row r="4106" spans="1:6">
      <c r="A4106" s="4">
        <v>2008</v>
      </c>
      <c r="B4106" s="5" t="s">
        <v>144</v>
      </c>
      <c r="C4106" s="5" t="s">
        <v>145</v>
      </c>
      <c r="D4106" s="5" t="s">
        <v>17</v>
      </c>
      <c r="E4106" s="5">
        <v>19720</v>
      </c>
      <c r="F4106" s="6">
        <v>594.28</v>
      </c>
    </row>
    <row r="4107" spans="1:6">
      <c r="A4107" s="4">
        <v>2008</v>
      </c>
      <c r="B4107" s="5" t="s">
        <v>144</v>
      </c>
      <c r="C4107" s="5" t="s">
        <v>145</v>
      </c>
      <c r="D4107" s="5" t="s">
        <v>18</v>
      </c>
      <c r="E4107" s="5">
        <v>213840</v>
      </c>
      <c r="F4107" s="6">
        <v>271.49</v>
      </c>
    </row>
    <row r="4108" spans="1:6">
      <c r="A4108" s="4">
        <v>2009</v>
      </c>
      <c r="B4108" s="5" t="s">
        <v>144</v>
      </c>
      <c r="C4108" s="5" t="s">
        <v>145</v>
      </c>
      <c r="D4108" s="5" t="s">
        <v>15</v>
      </c>
      <c r="E4108" s="5">
        <v>95250</v>
      </c>
      <c r="F4108" s="6">
        <v>2513.2600000000002</v>
      </c>
    </row>
    <row r="4109" spans="1:6">
      <c r="A4109" s="4">
        <v>2009</v>
      </c>
      <c r="B4109" s="5" t="s">
        <v>144</v>
      </c>
      <c r="C4109" s="5" t="s">
        <v>145</v>
      </c>
      <c r="D4109" s="5" t="s">
        <v>16</v>
      </c>
      <c r="E4109" s="5">
        <v>540</v>
      </c>
      <c r="F4109" s="6">
        <v>1000</v>
      </c>
    </row>
    <row r="4110" spans="1:6">
      <c r="A4110" s="4">
        <v>2009</v>
      </c>
      <c r="B4110" s="5" t="s">
        <v>144</v>
      </c>
      <c r="C4110" s="5" t="s">
        <v>145</v>
      </c>
      <c r="D4110" s="5" t="s">
        <v>17</v>
      </c>
      <c r="E4110" s="5">
        <v>4400</v>
      </c>
      <c r="F4110" s="6">
        <v>568.17999999999995</v>
      </c>
    </row>
    <row r="4111" spans="1:6">
      <c r="A4111" s="4">
        <v>2009</v>
      </c>
      <c r="B4111" s="5" t="s">
        <v>144</v>
      </c>
      <c r="C4111" s="5" t="s">
        <v>145</v>
      </c>
      <c r="D4111" s="5" t="s">
        <v>18</v>
      </c>
      <c r="E4111" s="5">
        <v>240060</v>
      </c>
      <c r="F4111" s="6">
        <v>310.55</v>
      </c>
    </row>
    <row r="4112" spans="1:6">
      <c r="A4112" s="4">
        <v>2010</v>
      </c>
      <c r="B4112" s="5" t="s">
        <v>144</v>
      </c>
      <c r="C4112" s="5" t="s">
        <v>145</v>
      </c>
      <c r="D4112" s="5" t="s">
        <v>15</v>
      </c>
      <c r="E4112" s="5">
        <v>122940</v>
      </c>
      <c r="F4112" s="6">
        <v>2701.08</v>
      </c>
    </row>
    <row r="4113" spans="1:6">
      <c r="A4113" s="4">
        <v>2010</v>
      </c>
      <c r="B4113" s="5" t="s">
        <v>144</v>
      </c>
      <c r="C4113" s="5" t="s">
        <v>145</v>
      </c>
      <c r="D4113" s="5" t="s">
        <v>16</v>
      </c>
      <c r="E4113" s="5">
        <v>570</v>
      </c>
      <c r="F4113" s="6">
        <v>1793.71</v>
      </c>
    </row>
    <row r="4114" spans="1:6">
      <c r="A4114" s="4">
        <v>2010</v>
      </c>
      <c r="B4114" s="5" t="s">
        <v>144</v>
      </c>
      <c r="C4114" s="5" t="s">
        <v>145</v>
      </c>
      <c r="D4114" s="5" t="s">
        <v>17</v>
      </c>
      <c r="E4114" s="5">
        <v>4460</v>
      </c>
      <c r="F4114" s="6">
        <v>753.31</v>
      </c>
    </row>
    <row r="4115" spans="1:6">
      <c r="A4115" s="4">
        <v>2010</v>
      </c>
      <c r="B4115" s="5" t="s">
        <v>144</v>
      </c>
      <c r="C4115" s="5" t="s">
        <v>145</v>
      </c>
      <c r="D4115" s="5" t="s">
        <v>18</v>
      </c>
      <c r="E4115" s="5">
        <v>227140</v>
      </c>
      <c r="F4115" s="6">
        <v>493.03</v>
      </c>
    </row>
    <row r="4116" spans="1:6">
      <c r="A4116" s="4">
        <v>2011</v>
      </c>
      <c r="B4116" s="5" t="s">
        <v>144</v>
      </c>
      <c r="C4116" s="5" t="s">
        <v>145</v>
      </c>
      <c r="D4116" s="5" t="s">
        <v>15</v>
      </c>
      <c r="E4116" s="5">
        <v>138290</v>
      </c>
      <c r="F4116" s="6">
        <v>2729.43</v>
      </c>
    </row>
    <row r="4117" spans="1:6">
      <c r="A4117" s="4">
        <v>2011</v>
      </c>
      <c r="B4117" s="5" t="s">
        <v>144</v>
      </c>
      <c r="C4117" s="5" t="s">
        <v>145</v>
      </c>
      <c r="D4117" s="5" t="s">
        <v>16</v>
      </c>
      <c r="E4117" s="5">
        <v>290</v>
      </c>
      <c r="F4117" s="6">
        <v>1200</v>
      </c>
    </row>
    <row r="4118" spans="1:6">
      <c r="A4118" s="4">
        <v>2011</v>
      </c>
      <c r="B4118" s="5" t="s">
        <v>144</v>
      </c>
      <c r="C4118" s="5" t="s">
        <v>145</v>
      </c>
      <c r="D4118" s="5" t="s">
        <v>17</v>
      </c>
      <c r="E4118" s="5">
        <v>29700</v>
      </c>
      <c r="F4118" s="6">
        <v>700.34</v>
      </c>
    </row>
    <row r="4119" spans="1:6">
      <c r="A4119" s="4">
        <v>2011</v>
      </c>
      <c r="B4119" s="5" t="s">
        <v>144</v>
      </c>
      <c r="C4119" s="5" t="s">
        <v>145</v>
      </c>
      <c r="D4119" s="5" t="s">
        <v>18</v>
      </c>
      <c r="E4119" s="5">
        <v>241430</v>
      </c>
      <c r="F4119" s="6">
        <v>332.45</v>
      </c>
    </row>
    <row r="4120" spans="1:6">
      <c r="A4120" s="4">
        <v>2012</v>
      </c>
      <c r="B4120" s="5" t="s">
        <v>144</v>
      </c>
      <c r="C4120" s="5" t="s">
        <v>145</v>
      </c>
      <c r="D4120" s="5" t="s">
        <v>15</v>
      </c>
      <c r="E4120" s="5">
        <v>114570</v>
      </c>
      <c r="F4120" s="6">
        <v>2011.77</v>
      </c>
    </row>
    <row r="4121" spans="1:6">
      <c r="A4121" s="4">
        <v>2012</v>
      </c>
      <c r="B4121" s="5" t="s">
        <v>144</v>
      </c>
      <c r="C4121" s="5" t="s">
        <v>145</v>
      </c>
      <c r="D4121" s="5" t="s">
        <v>16</v>
      </c>
      <c r="E4121" s="5">
        <v>180</v>
      </c>
      <c r="F4121" s="6">
        <v>1666.67</v>
      </c>
    </row>
    <row r="4122" spans="1:6">
      <c r="A4122" s="4">
        <v>2012</v>
      </c>
      <c r="B4122" s="5" t="s">
        <v>144</v>
      </c>
      <c r="C4122" s="5" t="s">
        <v>145</v>
      </c>
      <c r="D4122" s="5" t="s">
        <v>17</v>
      </c>
      <c r="E4122" s="5">
        <v>15700</v>
      </c>
      <c r="F4122" s="6">
        <v>719.75</v>
      </c>
    </row>
    <row r="4123" spans="1:6">
      <c r="A4123" s="4">
        <v>2012</v>
      </c>
      <c r="B4123" s="5" t="s">
        <v>144</v>
      </c>
      <c r="C4123" s="5" t="s">
        <v>145</v>
      </c>
      <c r="D4123" s="5" t="s">
        <v>18</v>
      </c>
      <c r="E4123" s="5">
        <v>197330</v>
      </c>
      <c r="F4123" s="6">
        <v>329.85</v>
      </c>
    </row>
    <row r="4124" spans="1:6">
      <c r="A4124" s="4">
        <v>2013</v>
      </c>
      <c r="B4124" s="5" t="s">
        <v>144</v>
      </c>
      <c r="C4124" s="5" t="s">
        <v>145</v>
      </c>
      <c r="D4124" s="5" t="s">
        <v>15</v>
      </c>
      <c r="E4124" s="5">
        <v>122390</v>
      </c>
      <c r="F4124" s="6">
        <v>2370.66</v>
      </c>
    </row>
    <row r="4125" spans="1:6">
      <c r="A4125" s="4">
        <v>2013</v>
      </c>
      <c r="B4125" s="5" t="s">
        <v>144</v>
      </c>
      <c r="C4125" s="5" t="s">
        <v>145</v>
      </c>
      <c r="D4125" s="5" t="s">
        <v>16</v>
      </c>
      <c r="E4125" s="5">
        <v>20</v>
      </c>
      <c r="F4125" s="6">
        <v>1500</v>
      </c>
    </row>
    <row r="4126" spans="1:6">
      <c r="A4126" s="4">
        <v>2013</v>
      </c>
      <c r="B4126" s="5" t="s">
        <v>144</v>
      </c>
      <c r="C4126" s="5" t="s">
        <v>145</v>
      </c>
      <c r="D4126" s="5" t="s">
        <v>17</v>
      </c>
      <c r="E4126" s="5">
        <v>19280</v>
      </c>
      <c r="F4126" s="6">
        <v>919.09</v>
      </c>
    </row>
    <row r="4127" spans="1:6">
      <c r="A4127" s="4">
        <v>2013</v>
      </c>
      <c r="B4127" s="5" t="s">
        <v>144</v>
      </c>
      <c r="C4127" s="5" t="s">
        <v>145</v>
      </c>
      <c r="D4127" s="5" t="s">
        <v>18</v>
      </c>
      <c r="E4127" s="5">
        <v>195770</v>
      </c>
      <c r="F4127" s="6">
        <v>399.33</v>
      </c>
    </row>
    <row r="4128" spans="1:6">
      <c r="A4128" s="4">
        <v>2014</v>
      </c>
      <c r="B4128" s="5" t="s">
        <v>144</v>
      </c>
      <c r="C4128" s="5" t="s">
        <v>145</v>
      </c>
      <c r="D4128" s="5" t="s">
        <v>15</v>
      </c>
      <c r="E4128" s="5">
        <v>130400</v>
      </c>
      <c r="F4128" s="6">
        <v>2666.66</v>
      </c>
    </row>
    <row r="4129" spans="1:6">
      <c r="A4129" s="4">
        <v>2014</v>
      </c>
      <c r="B4129" s="5" t="s">
        <v>144</v>
      </c>
      <c r="C4129" s="5" t="s">
        <v>145</v>
      </c>
      <c r="D4129" s="5" t="s">
        <v>16</v>
      </c>
      <c r="E4129" s="5">
        <v>10</v>
      </c>
      <c r="F4129" s="6">
        <v>2000</v>
      </c>
    </row>
    <row r="4130" spans="1:6">
      <c r="A4130" s="4">
        <v>2014</v>
      </c>
      <c r="B4130" s="5" t="s">
        <v>144</v>
      </c>
      <c r="C4130" s="5" t="s">
        <v>145</v>
      </c>
      <c r="D4130" s="5" t="s">
        <v>17</v>
      </c>
      <c r="E4130" s="5">
        <v>23190</v>
      </c>
      <c r="F4130" s="6">
        <v>840.46</v>
      </c>
    </row>
    <row r="4131" spans="1:6">
      <c r="A4131" s="4">
        <v>2014</v>
      </c>
      <c r="B4131" s="5" t="s">
        <v>144</v>
      </c>
      <c r="C4131" s="5" t="s">
        <v>145</v>
      </c>
      <c r="D4131" s="5" t="s">
        <v>18</v>
      </c>
      <c r="E4131" s="5">
        <v>236880</v>
      </c>
      <c r="F4131" s="6">
        <v>367.38</v>
      </c>
    </row>
    <row r="4132" spans="1:6">
      <c r="A4132" s="4">
        <v>2015</v>
      </c>
      <c r="B4132" s="5" t="s">
        <v>144</v>
      </c>
      <c r="C4132" s="5" t="s">
        <v>145</v>
      </c>
      <c r="D4132" s="5" t="s">
        <v>15</v>
      </c>
      <c r="E4132" s="5">
        <v>130690</v>
      </c>
      <c r="F4132" s="6">
        <v>2574.0700000000002</v>
      </c>
    </row>
    <row r="4133" spans="1:6">
      <c r="A4133" s="4">
        <v>2015</v>
      </c>
      <c r="B4133" s="5" t="s">
        <v>144</v>
      </c>
      <c r="C4133" s="5" t="s">
        <v>145</v>
      </c>
      <c r="D4133" s="5" t="s">
        <v>16</v>
      </c>
      <c r="E4133" s="5">
        <v>20</v>
      </c>
      <c r="F4133" s="6">
        <v>1666.67</v>
      </c>
    </row>
    <row r="4134" spans="1:6">
      <c r="A4134" s="4">
        <v>2015</v>
      </c>
      <c r="B4134" s="5" t="s">
        <v>144</v>
      </c>
      <c r="C4134" s="5" t="s">
        <v>145</v>
      </c>
      <c r="D4134" s="5" t="s">
        <v>17</v>
      </c>
      <c r="E4134" s="5">
        <v>8210</v>
      </c>
      <c r="F4134" s="6">
        <v>696.32</v>
      </c>
    </row>
    <row r="4135" spans="1:6">
      <c r="A4135" s="4">
        <v>2015</v>
      </c>
      <c r="B4135" s="5" t="s">
        <v>144</v>
      </c>
      <c r="C4135" s="5" t="s">
        <v>145</v>
      </c>
      <c r="D4135" s="5" t="s">
        <v>18</v>
      </c>
      <c r="E4135" s="5">
        <v>204640</v>
      </c>
      <c r="F4135" s="6">
        <v>433.62</v>
      </c>
    </row>
    <row r="4136" spans="1:6">
      <c r="A4136" s="4">
        <v>2016</v>
      </c>
      <c r="B4136" s="5" t="s">
        <v>144</v>
      </c>
      <c r="C4136" s="5" t="s">
        <v>145</v>
      </c>
      <c r="D4136" s="5" t="s">
        <v>15</v>
      </c>
      <c r="E4136" s="5">
        <v>153190</v>
      </c>
      <c r="F4136" s="6">
        <v>2704.69</v>
      </c>
    </row>
    <row r="4137" spans="1:6">
      <c r="A4137" s="4">
        <v>2016</v>
      </c>
      <c r="B4137" s="5" t="s">
        <v>144</v>
      </c>
      <c r="C4137" s="5" t="s">
        <v>145</v>
      </c>
      <c r="D4137" s="5" t="s">
        <v>16</v>
      </c>
      <c r="E4137" s="5">
        <v>110</v>
      </c>
      <c r="F4137" s="6">
        <v>1990.91</v>
      </c>
    </row>
    <row r="4138" spans="1:6">
      <c r="A4138" s="4">
        <v>2016</v>
      </c>
      <c r="B4138" s="5" t="s">
        <v>144</v>
      </c>
      <c r="C4138" s="5" t="s">
        <v>145</v>
      </c>
      <c r="D4138" s="5" t="s">
        <v>17</v>
      </c>
      <c r="E4138" s="5">
        <v>20000</v>
      </c>
      <c r="F4138" s="6">
        <v>715.54</v>
      </c>
    </row>
    <row r="4139" spans="1:6">
      <c r="A4139" s="4">
        <v>2016</v>
      </c>
      <c r="B4139" s="5" t="s">
        <v>144</v>
      </c>
      <c r="C4139" s="5" t="s">
        <v>145</v>
      </c>
      <c r="D4139" s="5" t="s">
        <v>18</v>
      </c>
      <c r="E4139" s="5">
        <v>177520</v>
      </c>
      <c r="F4139" s="6">
        <v>342.77</v>
      </c>
    </row>
    <row r="4140" spans="1:6">
      <c r="A4140" s="4">
        <v>2017</v>
      </c>
      <c r="B4140" s="5" t="s">
        <v>144</v>
      </c>
      <c r="C4140" s="5" t="s">
        <v>145</v>
      </c>
      <c r="D4140" s="5" t="s">
        <v>15</v>
      </c>
      <c r="E4140" s="5">
        <v>157760</v>
      </c>
      <c r="F4140" s="6">
        <v>2222.13</v>
      </c>
    </row>
    <row r="4141" spans="1:6">
      <c r="A4141" s="4">
        <v>2017</v>
      </c>
      <c r="B4141" s="5" t="s">
        <v>144</v>
      </c>
      <c r="C4141" s="5" t="s">
        <v>145</v>
      </c>
      <c r="D4141" s="5" t="s">
        <v>16</v>
      </c>
      <c r="E4141" s="5">
        <v>1150</v>
      </c>
      <c r="F4141" s="6">
        <v>2213.23</v>
      </c>
    </row>
    <row r="4142" spans="1:6">
      <c r="A4142" s="4">
        <v>2017</v>
      </c>
      <c r="B4142" s="5" t="s">
        <v>144</v>
      </c>
      <c r="C4142" s="5" t="s">
        <v>145</v>
      </c>
      <c r="D4142" s="5" t="s">
        <v>17</v>
      </c>
      <c r="E4142" s="5">
        <v>44160</v>
      </c>
      <c r="F4142" s="6">
        <v>1046.49</v>
      </c>
    </row>
    <row r="4143" spans="1:6">
      <c r="A4143" s="4">
        <v>2017</v>
      </c>
      <c r="B4143" s="5" t="s">
        <v>144</v>
      </c>
      <c r="C4143" s="5" t="s">
        <v>145</v>
      </c>
      <c r="D4143" s="5" t="s">
        <v>18</v>
      </c>
      <c r="E4143" s="5">
        <v>177840</v>
      </c>
      <c r="F4143" s="6">
        <v>602.79</v>
      </c>
    </row>
    <row r="4144" spans="1:6">
      <c r="A4144" s="4">
        <v>2008</v>
      </c>
      <c r="B4144" s="5" t="s">
        <v>144</v>
      </c>
      <c r="C4144" s="5" t="s">
        <v>146</v>
      </c>
      <c r="D4144" s="5" t="s">
        <v>16</v>
      </c>
      <c r="E4144" s="5">
        <v>600</v>
      </c>
      <c r="F4144" s="6">
        <v>1500</v>
      </c>
    </row>
    <row r="4145" spans="1:6">
      <c r="A4145" s="4">
        <v>2008</v>
      </c>
      <c r="B4145" s="5" t="s">
        <v>144</v>
      </c>
      <c r="C4145" s="5" t="s">
        <v>146</v>
      </c>
      <c r="D4145" s="5" t="s">
        <v>17</v>
      </c>
      <c r="E4145" s="5">
        <v>8200</v>
      </c>
      <c r="F4145" s="6">
        <v>1500</v>
      </c>
    </row>
    <row r="4146" spans="1:6">
      <c r="A4146" s="4">
        <v>2008</v>
      </c>
      <c r="B4146" s="5" t="s">
        <v>144</v>
      </c>
      <c r="C4146" s="5" t="s">
        <v>146</v>
      </c>
      <c r="D4146" s="5" t="s">
        <v>18</v>
      </c>
      <c r="E4146" s="5">
        <v>227100</v>
      </c>
      <c r="F4146" s="6">
        <v>569.53</v>
      </c>
    </row>
    <row r="4147" spans="1:6">
      <c r="A4147" s="4">
        <v>2009</v>
      </c>
      <c r="B4147" s="5" t="s">
        <v>144</v>
      </c>
      <c r="C4147" s="5" t="s">
        <v>146</v>
      </c>
      <c r="D4147" s="5" t="s">
        <v>16</v>
      </c>
      <c r="E4147" s="5">
        <v>1200</v>
      </c>
      <c r="F4147" s="6">
        <v>1000</v>
      </c>
    </row>
    <row r="4148" spans="1:6">
      <c r="A4148" s="4">
        <v>2009</v>
      </c>
      <c r="B4148" s="5" t="s">
        <v>144</v>
      </c>
      <c r="C4148" s="5" t="s">
        <v>146</v>
      </c>
      <c r="D4148" s="5" t="s">
        <v>17</v>
      </c>
      <c r="E4148" s="5">
        <v>1800</v>
      </c>
      <c r="F4148" s="6">
        <v>1166.67</v>
      </c>
    </row>
    <row r="4149" spans="1:6">
      <c r="A4149" s="4">
        <v>2009</v>
      </c>
      <c r="B4149" s="5" t="s">
        <v>144</v>
      </c>
      <c r="C4149" s="5" t="s">
        <v>146</v>
      </c>
      <c r="D4149" s="5" t="s">
        <v>18</v>
      </c>
      <c r="E4149" s="5">
        <v>245500</v>
      </c>
      <c r="F4149" s="6">
        <v>474.75</v>
      </c>
    </row>
    <row r="4150" spans="1:6">
      <c r="A4150" s="4">
        <v>2010</v>
      </c>
      <c r="B4150" s="5" t="s">
        <v>144</v>
      </c>
      <c r="C4150" s="5" t="s">
        <v>146</v>
      </c>
      <c r="D4150" s="5" t="s">
        <v>16</v>
      </c>
      <c r="E4150" s="5">
        <v>2400</v>
      </c>
      <c r="F4150" s="6">
        <v>1708.33</v>
      </c>
    </row>
    <row r="4151" spans="1:6">
      <c r="A4151" s="4">
        <v>2010</v>
      </c>
      <c r="B4151" s="5" t="s">
        <v>144</v>
      </c>
      <c r="C4151" s="5" t="s">
        <v>146</v>
      </c>
      <c r="D4151" s="5" t="s">
        <v>17</v>
      </c>
      <c r="E4151" s="5">
        <v>2400</v>
      </c>
      <c r="F4151" s="6">
        <v>1458.33</v>
      </c>
    </row>
    <row r="4152" spans="1:6">
      <c r="A4152" s="4">
        <v>2010</v>
      </c>
      <c r="B4152" s="5" t="s">
        <v>144</v>
      </c>
      <c r="C4152" s="5" t="s">
        <v>146</v>
      </c>
      <c r="D4152" s="5" t="s">
        <v>18</v>
      </c>
      <c r="E4152" s="5">
        <v>269400</v>
      </c>
      <c r="F4152" s="6">
        <v>720.97</v>
      </c>
    </row>
    <row r="4153" spans="1:6">
      <c r="A4153" s="4">
        <v>2011</v>
      </c>
      <c r="B4153" s="5" t="s">
        <v>144</v>
      </c>
      <c r="C4153" s="5" t="s">
        <v>146</v>
      </c>
      <c r="D4153" s="5" t="s">
        <v>17</v>
      </c>
      <c r="E4153" s="5">
        <v>2600</v>
      </c>
      <c r="F4153" s="6">
        <v>1461.54</v>
      </c>
    </row>
    <row r="4154" spans="1:6">
      <c r="A4154" s="4">
        <v>2011</v>
      </c>
      <c r="B4154" s="5" t="s">
        <v>144</v>
      </c>
      <c r="C4154" s="5" t="s">
        <v>146</v>
      </c>
      <c r="D4154" s="5" t="s">
        <v>18</v>
      </c>
      <c r="E4154" s="5">
        <v>388900</v>
      </c>
      <c r="F4154" s="6">
        <v>441.45</v>
      </c>
    </row>
    <row r="4155" spans="1:6">
      <c r="A4155" s="4">
        <v>2012</v>
      </c>
      <c r="B4155" s="5" t="s">
        <v>144</v>
      </c>
      <c r="C4155" s="5" t="s">
        <v>146</v>
      </c>
      <c r="D4155" s="5" t="s">
        <v>16</v>
      </c>
      <c r="E4155" s="5">
        <v>300</v>
      </c>
      <c r="F4155" s="6">
        <v>2000</v>
      </c>
    </row>
    <row r="4156" spans="1:6">
      <c r="A4156" s="4">
        <v>2012</v>
      </c>
      <c r="B4156" s="5" t="s">
        <v>144</v>
      </c>
      <c r="C4156" s="5" t="s">
        <v>146</v>
      </c>
      <c r="D4156" s="5" t="s">
        <v>17</v>
      </c>
      <c r="E4156" s="5">
        <v>2300</v>
      </c>
      <c r="F4156" s="6">
        <v>869.57</v>
      </c>
    </row>
    <row r="4157" spans="1:6">
      <c r="A4157" s="4">
        <v>2012</v>
      </c>
      <c r="B4157" s="5" t="s">
        <v>144</v>
      </c>
      <c r="C4157" s="5" t="s">
        <v>146</v>
      </c>
      <c r="D4157" s="5" t="s">
        <v>18</v>
      </c>
      <c r="E4157" s="5">
        <v>289300</v>
      </c>
      <c r="F4157" s="6">
        <v>142.62</v>
      </c>
    </row>
    <row r="4158" spans="1:6">
      <c r="A4158" s="4">
        <v>2013</v>
      </c>
      <c r="B4158" s="5" t="s">
        <v>144</v>
      </c>
      <c r="C4158" s="5" t="s">
        <v>146</v>
      </c>
      <c r="D4158" s="5" t="s">
        <v>17</v>
      </c>
      <c r="E4158" s="5">
        <v>3460</v>
      </c>
      <c r="F4158" s="6">
        <v>1234.0999999999999</v>
      </c>
    </row>
    <row r="4159" spans="1:6">
      <c r="A4159" s="4">
        <v>2013</v>
      </c>
      <c r="B4159" s="5" t="s">
        <v>144</v>
      </c>
      <c r="C4159" s="5" t="s">
        <v>146</v>
      </c>
      <c r="D4159" s="5" t="s">
        <v>18</v>
      </c>
      <c r="E4159" s="5">
        <v>347230</v>
      </c>
      <c r="F4159" s="6">
        <v>992.71</v>
      </c>
    </row>
    <row r="4160" spans="1:6">
      <c r="A4160" s="4">
        <v>2014</v>
      </c>
      <c r="B4160" s="5" t="s">
        <v>144</v>
      </c>
      <c r="C4160" s="5" t="s">
        <v>146</v>
      </c>
      <c r="D4160" s="5" t="s">
        <v>16</v>
      </c>
      <c r="E4160" s="5">
        <v>150</v>
      </c>
      <c r="F4160" s="6">
        <v>1333.33</v>
      </c>
    </row>
    <row r="4161" spans="1:6">
      <c r="A4161" s="4">
        <v>2014</v>
      </c>
      <c r="B4161" s="5" t="s">
        <v>144</v>
      </c>
      <c r="C4161" s="5" t="s">
        <v>146</v>
      </c>
      <c r="D4161" s="5" t="s">
        <v>17</v>
      </c>
      <c r="E4161" s="5">
        <v>360</v>
      </c>
      <c r="F4161" s="6">
        <v>1444.44</v>
      </c>
    </row>
    <row r="4162" spans="1:6">
      <c r="A4162" s="4">
        <v>2014</v>
      </c>
      <c r="B4162" s="5" t="s">
        <v>144</v>
      </c>
      <c r="C4162" s="5" t="s">
        <v>146</v>
      </c>
      <c r="D4162" s="5" t="s">
        <v>18</v>
      </c>
      <c r="E4162" s="5">
        <v>412950</v>
      </c>
      <c r="F4162" s="6">
        <v>326.82</v>
      </c>
    </row>
    <row r="4163" spans="1:6">
      <c r="A4163" s="4">
        <v>2015</v>
      </c>
      <c r="B4163" s="5" t="s">
        <v>144</v>
      </c>
      <c r="C4163" s="5" t="s">
        <v>146</v>
      </c>
      <c r="D4163" s="5" t="s">
        <v>17</v>
      </c>
      <c r="E4163" s="5">
        <v>1740</v>
      </c>
      <c r="F4163" s="6">
        <v>1373.56</v>
      </c>
    </row>
    <row r="4164" spans="1:6">
      <c r="A4164" s="4">
        <v>2015</v>
      </c>
      <c r="B4164" s="5" t="s">
        <v>144</v>
      </c>
      <c r="C4164" s="5" t="s">
        <v>146</v>
      </c>
      <c r="D4164" s="5" t="s">
        <v>18</v>
      </c>
      <c r="E4164" s="5">
        <v>378760</v>
      </c>
      <c r="F4164" s="6">
        <v>503.83</v>
      </c>
    </row>
    <row r="4165" spans="1:6">
      <c r="A4165" s="4">
        <v>2016</v>
      </c>
      <c r="B4165" s="5" t="s">
        <v>144</v>
      </c>
      <c r="C4165" s="5" t="s">
        <v>146</v>
      </c>
      <c r="D4165" s="5" t="s">
        <v>16</v>
      </c>
      <c r="E4165" s="5">
        <v>260</v>
      </c>
      <c r="F4165" s="6">
        <v>2031.01</v>
      </c>
    </row>
    <row r="4166" spans="1:6">
      <c r="A4166" s="4">
        <v>2016</v>
      </c>
      <c r="B4166" s="5" t="s">
        <v>144</v>
      </c>
      <c r="C4166" s="5" t="s">
        <v>146</v>
      </c>
      <c r="D4166" s="5" t="s">
        <v>17</v>
      </c>
      <c r="E4166" s="5">
        <v>2570</v>
      </c>
      <c r="F4166" s="6">
        <v>1548.11</v>
      </c>
    </row>
    <row r="4167" spans="1:6">
      <c r="A4167" s="4">
        <v>2016</v>
      </c>
      <c r="B4167" s="5" t="s">
        <v>144</v>
      </c>
      <c r="C4167" s="5" t="s">
        <v>146</v>
      </c>
      <c r="D4167" s="5" t="s">
        <v>18</v>
      </c>
      <c r="E4167" s="5">
        <v>348630</v>
      </c>
      <c r="F4167" s="6">
        <v>301.76</v>
      </c>
    </row>
    <row r="4168" spans="1:6">
      <c r="A4168" s="4">
        <v>2017</v>
      </c>
      <c r="B4168" s="5" t="s">
        <v>144</v>
      </c>
      <c r="C4168" s="5" t="s">
        <v>146</v>
      </c>
      <c r="D4168" s="5" t="s">
        <v>17</v>
      </c>
      <c r="E4168" s="5">
        <v>6260</v>
      </c>
      <c r="F4168" s="6">
        <v>2151.56</v>
      </c>
    </row>
    <row r="4169" spans="1:6">
      <c r="A4169" s="4">
        <v>2017</v>
      </c>
      <c r="B4169" s="5" t="s">
        <v>144</v>
      </c>
      <c r="C4169" s="5" t="s">
        <v>146</v>
      </c>
      <c r="D4169" s="5" t="s">
        <v>18</v>
      </c>
      <c r="E4169" s="5">
        <v>374750</v>
      </c>
      <c r="F4169" s="6">
        <v>401.08</v>
      </c>
    </row>
    <row r="4170" spans="1:6">
      <c r="A4170" s="4">
        <v>2008</v>
      </c>
      <c r="B4170" s="5" t="s">
        <v>144</v>
      </c>
      <c r="C4170" s="5" t="s">
        <v>147</v>
      </c>
      <c r="D4170" s="5" t="s">
        <v>16</v>
      </c>
      <c r="E4170" s="5">
        <v>10700</v>
      </c>
      <c r="F4170" s="6">
        <v>1766.36</v>
      </c>
    </row>
    <row r="4171" spans="1:6">
      <c r="A4171" s="4">
        <v>2008</v>
      </c>
      <c r="B4171" s="5" t="s">
        <v>144</v>
      </c>
      <c r="C4171" s="5" t="s">
        <v>147</v>
      </c>
      <c r="D4171" s="5" t="s">
        <v>17</v>
      </c>
      <c r="E4171" s="5">
        <v>300</v>
      </c>
      <c r="F4171" s="6">
        <v>1000</v>
      </c>
    </row>
    <row r="4172" spans="1:6">
      <c r="A4172" s="4">
        <v>2008</v>
      </c>
      <c r="B4172" s="5" t="s">
        <v>144</v>
      </c>
      <c r="C4172" s="5" t="s">
        <v>147</v>
      </c>
      <c r="D4172" s="5" t="s">
        <v>18</v>
      </c>
      <c r="E4172" s="5">
        <v>28200</v>
      </c>
      <c r="F4172" s="6">
        <v>690.78</v>
      </c>
    </row>
    <row r="4173" spans="1:6">
      <c r="A4173" s="4">
        <v>2009</v>
      </c>
      <c r="B4173" s="5" t="s">
        <v>144</v>
      </c>
      <c r="C4173" s="5" t="s">
        <v>147</v>
      </c>
      <c r="D4173" s="5" t="s">
        <v>16</v>
      </c>
      <c r="E4173" s="5">
        <v>9400</v>
      </c>
      <c r="F4173" s="6">
        <v>1585.11</v>
      </c>
    </row>
    <row r="4174" spans="1:6">
      <c r="A4174" s="4">
        <v>2009</v>
      </c>
      <c r="B4174" s="5" t="s">
        <v>144</v>
      </c>
      <c r="C4174" s="5" t="s">
        <v>147</v>
      </c>
      <c r="D4174" s="5" t="s">
        <v>17</v>
      </c>
      <c r="E4174" s="5">
        <v>200</v>
      </c>
      <c r="F4174" s="6">
        <v>1000</v>
      </c>
    </row>
    <row r="4175" spans="1:6">
      <c r="A4175" s="4">
        <v>2009</v>
      </c>
      <c r="B4175" s="5" t="s">
        <v>144</v>
      </c>
      <c r="C4175" s="5" t="s">
        <v>147</v>
      </c>
      <c r="D4175" s="5" t="s">
        <v>18</v>
      </c>
      <c r="E4175" s="5">
        <v>32600</v>
      </c>
      <c r="F4175" s="6">
        <v>560.74</v>
      </c>
    </row>
    <row r="4176" spans="1:6">
      <c r="A4176" s="4">
        <v>2010</v>
      </c>
      <c r="B4176" s="5" t="s">
        <v>144</v>
      </c>
      <c r="C4176" s="5" t="s">
        <v>147</v>
      </c>
      <c r="D4176" s="5" t="s">
        <v>16</v>
      </c>
      <c r="E4176" s="5">
        <v>10300</v>
      </c>
      <c r="F4176" s="6">
        <v>2184.4699999999998</v>
      </c>
    </row>
    <row r="4177" spans="1:6">
      <c r="A4177" s="4">
        <v>2010</v>
      </c>
      <c r="B4177" s="5" t="s">
        <v>144</v>
      </c>
      <c r="C4177" s="5" t="s">
        <v>147</v>
      </c>
      <c r="D4177" s="5" t="s">
        <v>17</v>
      </c>
      <c r="E4177" s="5">
        <v>900</v>
      </c>
      <c r="F4177" s="6">
        <v>1333.33</v>
      </c>
    </row>
    <row r="4178" spans="1:6">
      <c r="A4178" s="4">
        <v>2010</v>
      </c>
      <c r="B4178" s="5" t="s">
        <v>144</v>
      </c>
      <c r="C4178" s="5" t="s">
        <v>147</v>
      </c>
      <c r="D4178" s="5" t="s">
        <v>18</v>
      </c>
      <c r="E4178" s="5">
        <v>32300</v>
      </c>
      <c r="F4178" s="6">
        <v>597.52</v>
      </c>
    </row>
    <row r="4179" spans="1:6">
      <c r="A4179" s="4">
        <v>2011</v>
      </c>
      <c r="B4179" s="5" t="s">
        <v>144</v>
      </c>
      <c r="C4179" s="5" t="s">
        <v>147</v>
      </c>
      <c r="D4179" s="5" t="s">
        <v>16</v>
      </c>
      <c r="E4179" s="5">
        <v>11700</v>
      </c>
      <c r="F4179" s="6">
        <v>2153.85</v>
      </c>
    </row>
    <row r="4180" spans="1:6">
      <c r="A4180" s="4">
        <v>2011</v>
      </c>
      <c r="B4180" s="5" t="s">
        <v>144</v>
      </c>
      <c r="C4180" s="5" t="s">
        <v>147</v>
      </c>
      <c r="D4180" s="5" t="s">
        <v>17</v>
      </c>
      <c r="E4180" s="5">
        <v>300</v>
      </c>
      <c r="F4180" s="6">
        <v>1333.33</v>
      </c>
    </row>
    <row r="4181" spans="1:6">
      <c r="A4181" s="4">
        <v>2011</v>
      </c>
      <c r="B4181" s="5" t="s">
        <v>144</v>
      </c>
      <c r="C4181" s="5" t="s">
        <v>147</v>
      </c>
      <c r="D4181" s="5" t="s">
        <v>18</v>
      </c>
      <c r="E4181" s="5">
        <v>48000</v>
      </c>
      <c r="F4181" s="6">
        <v>642.91999999999996</v>
      </c>
    </row>
    <row r="4182" spans="1:6">
      <c r="A4182" s="4">
        <v>2012</v>
      </c>
      <c r="B4182" s="5" t="s">
        <v>144</v>
      </c>
      <c r="C4182" s="5" t="s">
        <v>147</v>
      </c>
      <c r="D4182" s="5" t="s">
        <v>16</v>
      </c>
      <c r="E4182" s="5">
        <v>8000</v>
      </c>
      <c r="F4182" s="6">
        <v>1725</v>
      </c>
    </row>
    <row r="4183" spans="1:6">
      <c r="A4183" s="4">
        <v>2012</v>
      </c>
      <c r="B4183" s="5" t="s">
        <v>144</v>
      </c>
      <c r="C4183" s="5" t="s">
        <v>147</v>
      </c>
      <c r="D4183" s="5" t="s">
        <v>17</v>
      </c>
      <c r="E4183" s="5">
        <v>200</v>
      </c>
      <c r="F4183" s="6">
        <v>1000</v>
      </c>
    </row>
    <row r="4184" spans="1:6">
      <c r="A4184" s="4">
        <v>2012</v>
      </c>
      <c r="B4184" s="5" t="s">
        <v>144</v>
      </c>
      <c r="C4184" s="5" t="s">
        <v>147</v>
      </c>
      <c r="D4184" s="5" t="s">
        <v>18</v>
      </c>
      <c r="E4184" s="5">
        <v>45600</v>
      </c>
      <c r="F4184" s="6">
        <v>599.12</v>
      </c>
    </row>
    <row r="4185" spans="1:6">
      <c r="A4185" s="4">
        <v>2013</v>
      </c>
      <c r="B4185" s="5" t="s">
        <v>144</v>
      </c>
      <c r="C4185" s="5" t="s">
        <v>147</v>
      </c>
      <c r="D4185" s="5" t="s">
        <v>16</v>
      </c>
      <c r="E4185" s="5">
        <v>8880</v>
      </c>
      <c r="F4185" s="6">
        <v>1843.47</v>
      </c>
    </row>
    <row r="4186" spans="1:6">
      <c r="A4186" s="4">
        <v>2013</v>
      </c>
      <c r="B4186" s="5" t="s">
        <v>144</v>
      </c>
      <c r="C4186" s="5" t="s">
        <v>147</v>
      </c>
      <c r="D4186" s="5" t="s">
        <v>17</v>
      </c>
      <c r="E4186" s="5">
        <v>170</v>
      </c>
      <c r="F4186" s="6">
        <v>1235.29</v>
      </c>
    </row>
    <row r="4187" spans="1:6">
      <c r="A4187" s="4">
        <v>2013</v>
      </c>
      <c r="B4187" s="5" t="s">
        <v>144</v>
      </c>
      <c r="C4187" s="5" t="s">
        <v>147</v>
      </c>
      <c r="D4187" s="5" t="s">
        <v>18</v>
      </c>
      <c r="E4187" s="5">
        <v>45750</v>
      </c>
      <c r="F4187" s="6">
        <v>248.09</v>
      </c>
    </row>
    <row r="4188" spans="1:6">
      <c r="A4188" s="4">
        <v>2014</v>
      </c>
      <c r="B4188" s="5" t="s">
        <v>144</v>
      </c>
      <c r="C4188" s="5" t="s">
        <v>147</v>
      </c>
      <c r="D4188" s="5" t="s">
        <v>16</v>
      </c>
      <c r="E4188" s="5">
        <v>8480</v>
      </c>
      <c r="F4188" s="6">
        <v>1728.77</v>
      </c>
    </row>
    <row r="4189" spans="1:6">
      <c r="A4189" s="4">
        <v>2014</v>
      </c>
      <c r="B4189" s="5" t="s">
        <v>144</v>
      </c>
      <c r="C4189" s="5" t="s">
        <v>147</v>
      </c>
      <c r="D4189" s="5" t="s">
        <v>17</v>
      </c>
      <c r="E4189" s="5">
        <v>20</v>
      </c>
      <c r="F4189" s="6">
        <v>1000</v>
      </c>
    </row>
    <row r="4190" spans="1:6">
      <c r="A4190" s="4">
        <v>2014</v>
      </c>
      <c r="B4190" s="5" t="s">
        <v>144</v>
      </c>
      <c r="C4190" s="5" t="s">
        <v>147</v>
      </c>
      <c r="D4190" s="5" t="s">
        <v>18</v>
      </c>
      <c r="E4190" s="5">
        <v>41390</v>
      </c>
      <c r="F4190" s="6">
        <v>571.39</v>
      </c>
    </row>
    <row r="4191" spans="1:6">
      <c r="A4191" s="4">
        <v>2015</v>
      </c>
      <c r="B4191" s="5" t="s">
        <v>144</v>
      </c>
      <c r="C4191" s="5" t="s">
        <v>147</v>
      </c>
      <c r="D4191" s="5" t="s">
        <v>15</v>
      </c>
      <c r="E4191" s="5">
        <v>80</v>
      </c>
      <c r="F4191" s="6">
        <v>1125</v>
      </c>
    </row>
    <row r="4192" spans="1:6">
      <c r="A4192" s="4">
        <v>2015</v>
      </c>
      <c r="B4192" s="5" t="s">
        <v>144</v>
      </c>
      <c r="C4192" s="5" t="s">
        <v>147</v>
      </c>
      <c r="D4192" s="5" t="s">
        <v>16</v>
      </c>
      <c r="E4192" s="5">
        <v>5620</v>
      </c>
      <c r="F4192" s="6">
        <v>1658.36</v>
      </c>
    </row>
    <row r="4193" spans="1:6">
      <c r="A4193" s="4">
        <v>2015</v>
      </c>
      <c r="B4193" s="5" t="s">
        <v>144</v>
      </c>
      <c r="C4193" s="5" t="s">
        <v>147</v>
      </c>
      <c r="D4193" s="5" t="s">
        <v>17</v>
      </c>
      <c r="E4193" s="5">
        <v>20</v>
      </c>
      <c r="F4193" s="6">
        <v>1000</v>
      </c>
    </row>
    <row r="4194" spans="1:6">
      <c r="A4194" s="4">
        <v>2015</v>
      </c>
      <c r="B4194" s="5" t="s">
        <v>144</v>
      </c>
      <c r="C4194" s="5" t="s">
        <v>147</v>
      </c>
      <c r="D4194" s="5" t="s">
        <v>18</v>
      </c>
      <c r="E4194" s="5">
        <v>34430</v>
      </c>
      <c r="F4194" s="6">
        <v>422.89</v>
      </c>
    </row>
    <row r="4195" spans="1:6">
      <c r="A4195" s="4">
        <v>2016</v>
      </c>
      <c r="B4195" s="5" t="s">
        <v>144</v>
      </c>
      <c r="C4195" s="5" t="s">
        <v>147</v>
      </c>
      <c r="D4195" s="5" t="s">
        <v>16</v>
      </c>
      <c r="E4195" s="5">
        <v>5900</v>
      </c>
      <c r="F4195" s="6">
        <v>1522.2</v>
      </c>
    </row>
    <row r="4196" spans="1:6">
      <c r="A4196" s="4">
        <v>2016</v>
      </c>
      <c r="B4196" s="5" t="s">
        <v>144</v>
      </c>
      <c r="C4196" s="5" t="s">
        <v>147</v>
      </c>
      <c r="D4196" s="5" t="s">
        <v>17</v>
      </c>
      <c r="E4196" s="5">
        <v>120</v>
      </c>
      <c r="F4196" s="6">
        <v>1119.6600000000001</v>
      </c>
    </row>
    <row r="4197" spans="1:6">
      <c r="A4197" s="4">
        <v>2016</v>
      </c>
      <c r="B4197" s="5" t="s">
        <v>144</v>
      </c>
      <c r="C4197" s="5" t="s">
        <v>147</v>
      </c>
      <c r="D4197" s="5" t="s">
        <v>18</v>
      </c>
      <c r="E4197" s="5">
        <v>33310</v>
      </c>
      <c r="F4197" s="6">
        <v>696.51</v>
      </c>
    </row>
    <row r="4198" spans="1:6">
      <c r="A4198" s="4">
        <v>2017</v>
      </c>
      <c r="B4198" s="5" t="s">
        <v>144</v>
      </c>
      <c r="C4198" s="5" t="s">
        <v>147</v>
      </c>
      <c r="D4198" s="5" t="s">
        <v>16</v>
      </c>
      <c r="E4198" s="5">
        <v>7740</v>
      </c>
      <c r="F4198" s="6">
        <v>1929.29</v>
      </c>
    </row>
    <row r="4199" spans="1:6">
      <c r="A4199" s="4">
        <v>2017</v>
      </c>
      <c r="B4199" s="5" t="s">
        <v>144</v>
      </c>
      <c r="C4199" s="5" t="s">
        <v>147</v>
      </c>
      <c r="D4199" s="5" t="s">
        <v>17</v>
      </c>
      <c r="E4199" s="5">
        <v>330</v>
      </c>
      <c r="F4199" s="6">
        <v>1283.99</v>
      </c>
    </row>
    <row r="4200" spans="1:6">
      <c r="A4200" s="4">
        <v>2017</v>
      </c>
      <c r="B4200" s="5" t="s">
        <v>144</v>
      </c>
      <c r="C4200" s="5" t="s">
        <v>147</v>
      </c>
      <c r="D4200" s="5" t="s">
        <v>18</v>
      </c>
      <c r="E4200" s="5">
        <v>18720</v>
      </c>
      <c r="F4200" s="6">
        <v>746.29</v>
      </c>
    </row>
    <row r="4201" spans="1:6">
      <c r="A4201" s="4">
        <v>2008</v>
      </c>
      <c r="B4201" s="5" t="s">
        <v>144</v>
      </c>
      <c r="C4201" s="5" t="s">
        <v>148</v>
      </c>
      <c r="D4201" s="5" t="s">
        <v>15</v>
      </c>
      <c r="E4201" s="5">
        <v>30600</v>
      </c>
      <c r="F4201" s="6">
        <v>1326.8</v>
      </c>
    </row>
    <row r="4202" spans="1:6">
      <c r="A4202" s="4">
        <v>2008</v>
      </c>
      <c r="B4202" s="5" t="s">
        <v>144</v>
      </c>
      <c r="C4202" s="5" t="s">
        <v>148</v>
      </c>
      <c r="D4202" s="5" t="s">
        <v>16</v>
      </c>
      <c r="E4202" s="5">
        <v>7700</v>
      </c>
      <c r="F4202" s="6">
        <v>1441.56</v>
      </c>
    </row>
    <row r="4203" spans="1:6">
      <c r="A4203" s="4">
        <v>2008</v>
      </c>
      <c r="B4203" s="5" t="s">
        <v>144</v>
      </c>
      <c r="C4203" s="5" t="s">
        <v>148</v>
      </c>
      <c r="D4203" s="5" t="s">
        <v>17</v>
      </c>
      <c r="E4203" s="5">
        <v>3100</v>
      </c>
      <c r="F4203" s="6">
        <v>451.61</v>
      </c>
    </row>
    <row r="4204" spans="1:6">
      <c r="A4204" s="4">
        <v>2008</v>
      </c>
      <c r="B4204" s="5" t="s">
        <v>144</v>
      </c>
      <c r="C4204" s="5" t="s">
        <v>148</v>
      </c>
      <c r="D4204" s="5" t="s">
        <v>18</v>
      </c>
      <c r="E4204" s="5">
        <v>174500</v>
      </c>
      <c r="F4204" s="6">
        <v>286.7</v>
      </c>
    </row>
    <row r="4205" spans="1:6">
      <c r="A4205" s="4">
        <v>2009</v>
      </c>
      <c r="B4205" s="5" t="s">
        <v>144</v>
      </c>
      <c r="C4205" s="5" t="s">
        <v>148</v>
      </c>
      <c r="D4205" s="5" t="s">
        <v>15</v>
      </c>
      <c r="E4205" s="5">
        <v>27500</v>
      </c>
      <c r="F4205" s="6">
        <v>1040</v>
      </c>
    </row>
    <row r="4206" spans="1:6">
      <c r="A4206" s="4">
        <v>2009</v>
      </c>
      <c r="B4206" s="5" t="s">
        <v>144</v>
      </c>
      <c r="C4206" s="5" t="s">
        <v>148</v>
      </c>
      <c r="D4206" s="5" t="s">
        <v>16</v>
      </c>
      <c r="E4206" s="5">
        <v>7500</v>
      </c>
      <c r="F4206" s="6">
        <v>960</v>
      </c>
    </row>
    <row r="4207" spans="1:6">
      <c r="A4207" s="4">
        <v>2009</v>
      </c>
      <c r="B4207" s="5" t="s">
        <v>144</v>
      </c>
      <c r="C4207" s="5" t="s">
        <v>148</v>
      </c>
      <c r="D4207" s="5" t="s">
        <v>17</v>
      </c>
      <c r="E4207" s="5">
        <v>2700</v>
      </c>
      <c r="F4207" s="6">
        <v>962.96</v>
      </c>
    </row>
    <row r="4208" spans="1:6">
      <c r="A4208" s="4">
        <v>2009</v>
      </c>
      <c r="B4208" s="5" t="s">
        <v>144</v>
      </c>
      <c r="C4208" s="5" t="s">
        <v>148</v>
      </c>
      <c r="D4208" s="5" t="s">
        <v>18</v>
      </c>
      <c r="E4208" s="5">
        <v>151700</v>
      </c>
      <c r="F4208" s="6">
        <v>361.63</v>
      </c>
    </row>
    <row r="4209" spans="1:6">
      <c r="A4209" s="4">
        <v>2010</v>
      </c>
      <c r="B4209" s="5" t="s">
        <v>144</v>
      </c>
      <c r="C4209" s="5" t="s">
        <v>148</v>
      </c>
      <c r="D4209" s="5" t="s">
        <v>15</v>
      </c>
      <c r="E4209" s="5">
        <v>25200</v>
      </c>
      <c r="F4209" s="6">
        <v>1396.83</v>
      </c>
    </row>
    <row r="4210" spans="1:6">
      <c r="A4210" s="4">
        <v>2010</v>
      </c>
      <c r="B4210" s="5" t="s">
        <v>144</v>
      </c>
      <c r="C4210" s="5" t="s">
        <v>148</v>
      </c>
      <c r="D4210" s="5" t="s">
        <v>16</v>
      </c>
      <c r="E4210" s="5">
        <v>15600</v>
      </c>
      <c r="F4210" s="6">
        <v>1782.05</v>
      </c>
    </row>
    <row r="4211" spans="1:6">
      <c r="A4211" s="4">
        <v>2010</v>
      </c>
      <c r="B4211" s="5" t="s">
        <v>144</v>
      </c>
      <c r="C4211" s="5" t="s">
        <v>148</v>
      </c>
      <c r="D4211" s="5" t="s">
        <v>17</v>
      </c>
      <c r="E4211" s="5">
        <v>1600</v>
      </c>
      <c r="F4211" s="6">
        <v>1437.5</v>
      </c>
    </row>
    <row r="4212" spans="1:6">
      <c r="A4212" s="4">
        <v>2010</v>
      </c>
      <c r="B4212" s="5" t="s">
        <v>144</v>
      </c>
      <c r="C4212" s="5" t="s">
        <v>148</v>
      </c>
      <c r="D4212" s="5" t="s">
        <v>18</v>
      </c>
      <c r="E4212" s="5">
        <v>159000</v>
      </c>
      <c r="F4212" s="6">
        <v>363.52</v>
      </c>
    </row>
    <row r="4213" spans="1:6">
      <c r="A4213" s="4">
        <v>2011</v>
      </c>
      <c r="B4213" s="5" t="s">
        <v>144</v>
      </c>
      <c r="C4213" s="5" t="s">
        <v>148</v>
      </c>
      <c r="D4213" s="5" t="s">
        <v>15</v>
      </c>
      <c r="E4213" s="5">
        <v>31000</v>
      </c>
      <c r="F4213" s="6">
        <v>1293.55</v>
      </c>
    </row>
    <row r="4214" spans="1:6">
      <c r="A4214" s="4">
        <v>2011</v>
      </c>
      <c r="B4214" s="5" t="s">
        <v>144</v>
      </c>
      <c r="C4214" s="5" t="s">
        <v>148</v>
      </c>
      <c r="D4214" s="5" t="s">
        <v>16</v>
      </c>
      <c r="E4214" s="5">
        <v>14700</v>
      </c>
      <c r="F4214" s="6">
        <v>1755.1</v>
      </c>
    </row>
    <row r="4215" spans="1:6">
      <c r="A4215" s="4">
        <v>2011</v>
      </c>
      <c r="B4215" s="5" t="s">
        <v>144</v>
      </c>
      <c r="C4215" s="5" t="s">
        <v>148</v>
      </c>
      <c r="D4215" s="5" t="s">
        <v>17</v>
      </c>
      <c r="E4215" s="5">
        <v>5700</v>
      </c>
      <c r="F4215" s="6">
        <v>1140.3499999999999</v>
      </c>
    </row>
    <row r="4216" spans="1:6">
      <c r="A4216" s="4">
        <v>2011</v>
      </c>
      <c r="B4216" s="5" t="s">
        <v>144</v>
      </c>
      <c r="C4216" s="5" t="s">
        <v>148</v>
      </c>
      <c r="D4216" s="5" t="s">
        <v>18</v>
      </c>
      <c r="E4216" s="5">
        <v>170800</v>
      </c>
      <c r="F4216" s="6">
        <v>392.56</v>
      </c>
    </row>
    <row r="4217" spans="1:6">
      <c r="A4217" s="4">
        <v>2012</v>
      </c>
      <c r="B4217" s="5" t="s">
        <v>144</v>
      </c>
      <c r="C4217" s="5" t="s">
        <v>148</v>
      </c>
      <c r="D4217" s="5" t="s">
        <v>15</v>
      </c>
      <c r="E4217" s="5">
        <v>23400</v>
      </c>
      <c r="F4217" s="6">
        <v>1423.08</v>
      </c>
    </row>
    <row r="4218" spans="1:6">
      <c r="A4218" s="4">
        <v>2012</v>
      </c>
      <c r="B4218" s="5" t="s">
        <v>144</v>
      </c>
      <c r="C4218" s="5" t="s">
        <v>148</v>
      </c>
      <c r="D4218" s="5" t="s">
        <v>16</v>
      </c>
      <c r="E4218" s="5">
        <v>9000</v>
      </c>
      <c r="F4218" s="6">
        <v>1733.33</v>
      </c>
    </row>
    <row r="4219" spans="1:6">
      <c r="A4219" s="4">
        <v>2012</v>
      </c>
      <c r="B4219" s="5" t="s">
        <v>144</v>
      </c>
      <c r="C4219" s="5" t="s">
        <v>148</v>
      </c>
      <c r="D4219" s="5" t="s">
        <v>17</v>
      </c>
      <c r="E4219" s="5">
        <v>3300</v>
      </c>
      <c r="F4219" s="6">
        <v>969.7</v>
      </c>
    </row>
    <row r="4220" spans="1:6">
      <c r="A4220" s="4">
        <v>2012</v>
      </c>
      <c r="B4220" s="5" t="s">
        <v>144</v>
      </c>
      <c r="C4220" s="5" t="s">
        <v>148</v>
      </c>
      <c r="D4220" s="5" t="s">
        <v>18</v>
      </c>
      <c r="E4220" s="5">
        <v>154500</v>
      </c>
      <c r="F4220" s="6">
        <v>410.29</v>
      </c>
    </row>
    <row r="4221" spans="1:6">
      <c r="A4221" s="4">
        <v>2013</v>
      </c>
      <c r="B4221" s="5" t="s">
        <v>144</v>
      </c>
      <c r="C4221" s="5" t="s">
        <v>148</v>
      </c>
      <c r="D4221" s="5" t="s">
        <v>15</v>
      </c>
      <c r="E4221" s="5">
        <v>22650</v>
      </c>
      <c r="F4221" s="6">
        <v>1253.8599999999999</v>
      </c>
    </row>
    <row r="4222" spans="1:6">
      <c r="A4222" s="4">
        <v>2013</v>
      </c>
      <c r="B4222" s="5" t="s">
        <v>144</v>
      </c>
      <c r="C4222" s="5" t="s">
        <v>148</v>
      </c>
      <c r="D4222" s="5" t="s">
        <v>16</v>
      </c>
      <c r="E4222" s="5">
        <v>12470</v>
      </c>
      <c r="F4222" s="6">
        <v>1545.31</v>
      </c>
    </row>
    <row r="4223" spans="1:6">
      <c r="A4223" s="4">
        <v>2013</v>
      </c>
      <c r="B4223" s="5" t="s">
        <v>144</v>
      </c>
      <c r="C4223" s="5" t="s">
        <v>148</v>
      </c>
      <c r="D4223" s="5" t="s">
        <v>17</v>
      </c>
      <c r="E4223" s="5">
        <v>4110</v>
      </c>
      <c r="F4223" s="6">
        <v>1236.01</v>
      </c>
    </row>
    <row r="4224" spans="1:6">
      <c r="A4224" s="4">
        <v>2013</v>
      </c>
      <c r="B4224" s="5" t="s">
        <v>144</v>
      </c>
      <c r="C4224" s="5" t="s">
        <v>148</v>
      </c>
      <c r="D4224" s="5" t="s">
        <v>18</v>
      </c>
      <c r="E4224" s="5">
        <v>141620</v>
      </c>
      <c r="F4224" s="6">
        <v>411.31</v>
      </c>
    </row>
    <row r="4225" spans="1:6">
      <c r="A4225" s="4">
        <v>2014</v>
      </c>
      <c r="B4225" s="5" t="s">
        <v>144</v>
      </c>
      <c r="C4225" s="5" t="s">
        <v>148</v>
      </c>
      <c r="D4225" s="5" t="s">
        <v>15</v>
      </c>
      <c r="E4225" s="5">
        <v>20790</v>
      </c>
      <c r="F4225" s="6">
        <v>1400.19</v>
      </c>
    </row>
    <row r="4226" spans="1:6">
      <c r="A4226" s="4">
        <v>2014</v>
      </c>
      <c r="B4226" s="5" t="s">
        <v>144</v>
      </c>
      <c r="C4226" s="5" t="s">
        <v>148</v>
      </c>
      <c r="D4226" s="5" t="s">
        <v>16</v>
      </c>
      <c r="E4226" s="5">
        <v>5310</v>
      </c>
      <c r="F4226" s="6">
        <v>1681.73</v>
      </c>
    </row>
    <row r="4227" spans="1:6">
      <c r="A4227" s="4">
        <v>2014</v>
      </c>
      <c r="B4227" s="5" t="s">
        <v>144</v>
      </c>
      <c r="C4227" s="5" t="s">
        <v>148</v>
      </c>
      <c r="D4227" s="5" t="s">
        <v>17</v>
      </c>
      <c r="E4227" s="5">
        <v>3680</v>
      </c>
      <c r="F4227" s="6">
        <v>513.59</v>
      </c>
    </row>
    <row r="4228" spans="1:6">
      <c r="A4228" s="4">
        <v>2014</v>
      </c>
      <c r="B4228" s="5" t="s">
        <v>144</v>
      </c>
      <c r="C4228" s="5" t="s">
        <v>148</v>
      </c>
      <c r="D4228" s="5" t="s">
        <v>18</v>
      </c>
      <c r="E4228" s="5">
        <v>146370</v>
      </c>
      <c r="F4228" s="6">
        <v>420.85</v>
      </c>
    </row>
    <row r="4229" spans="1:6">
      <c r="A4229" s="4">
        <v>2015</v>
      </c>
      <c r="B4229" s="5" t="s">
        <v>144</v>
      </c>
      <c r="C4229" s="5" t="s">
        <v>148</v>
      </c>
      <c r="D4229" s="5" t="s">
        <v>15</v>
      </c>
      <c r="E4229" s="5">
        <v>17740</v>
      </c>
      <c r="F4229" s="6">
        <v>1102.03</v>
      </c>
    </row>
    <row r="4230" spans="1:6">
      <c r="A4230" s="4">
        <v>2015</v>
      </c>
      <c r="B4230" s="5" t="s">
        <v>144</v>
      </c>
      <c r="C4230" s="5" t="s">
        <v>148</v>
      </c>
      <c r="D4230" s="5" t="s">
        <v>16</v>
      </c>
      <c r="E4230" s="5">
        <v>6730</v>
      </c>
      <c r="F4230" s="6">
        <v>1472.51</v>
      </c>
    </row>
    <row r="4231" spans="1:6">
      <c r="A4231" s="4">
        <v>2015</v>
      </c>
      <c r="B4231" s="5" t="s">
        <v>144</v>
      </c>
      <c r="C4231" s="5" t="s">
        <v>148</v>
      </c>
      <c r="D4231" s="5" t="s">
        <v>17</v>
      </c>
      <c r="E4231" s="5">
        <v>2000</v>
      </c>
      <c r="F4231" s="6">
        <v>680</v>
      </c>
    </row>
    <row r="4232" spans="1:6">
      <c r="A4232" s="4">
        <v>2015</v>
      </c>
      <c r="B4232" s="5" t="s">
        <v>144</v>
      </c>
      <c r="C4232" s="5" t="s">
        <v>148</v>
      </c>
      <c r="D4232" s="5" t="s">
        <v>18</v>
      </c>
      <c r="E4232" s="5">
        <v>123300</v>
      </c>
      <c r="F4232" s="6">
        <v>443.55</v>
      </c>
    </row>
    <row r="4233" spans="1:6">
      <c r="A4233" s="4">
        <v>2016</v>
      </c>
      <c r="B4233" s="5" t="s">
        <v>144</v>
      </c>
      <c r="C4233" s="5" t="s">
        <v>148</v>
      </c>
      <c r="D4233" s="5" t="s">
        <v>15</v>
      </c>
      <c r="E4233" s="5">
        <v>22400</v>
      </c>
      <c r="F4233" s="6">
        <v>1008.35</v>
      </c>
    </row>
    <row r="4234" spans="1:6">
      <c r="A4234" s="4">
        <v>2016</v>
      </c>
      <c r="B4234" s="5" t="s">
        <v>144</v>
      </c>
      <c r="C4234" s="5" t="s">
        <v>148</v>
      </c>
      <c r="D4234" s="5" t="s">
        <v>16</v>
      </c>
      <c r="E4234" s="5">
        <v>8520</v>
      </c>
      <c r="F4234" s="6">
        <v>1557.77</v>
      </c>
    </row>
    <row r="4235" spans="1:6">
      <c r="A4235" s="4">
        <v>2016</v>
      </c>
      <c r="B4235" s="5" t="s">
        <v>144</v>
      </c>
      <c r="C4235" s="5" t="s">
        <v>148</v>
      </c>
      <c r="D4235" s="5" t="s">
        <v>17</v>
      </c>
      <c r="E4235" s="5">
        <v>2290</v>
      </c>
      <c r="F4235" s="6">
        <v>593.63</v>
      </c>
    </row>
    <row r="4236" spans="1:6">
      <c r="A4236" s="4">
        <v>2016</v>
      </c>
      <c r="B4236" s="5" t="s">
        <v>144</v>
      </c>
      <c r="C4236" s="5" t="s">
        <v>148</v>
      </c>
      <c r="D4236" s="5" t="s">
        <v>18</v>
      </c>
      <c r="E4236" s="5">
        <v>86980</v>
      </c>
      <c r="F4236" s="6">
        <v>423.05</v>
      </c>
    </row>
    <row r="4237" spans="1:6">
      <c r="A4237" s="4">
        <v>2017</v>
      </c>
      <c r="B4237" s="5" t="s">
        <v>144</v>
      </c>
      <c r="C4237" s="5" t="s">
        <v>148</v>
      </c>
      <c r="D4237" s="5" t="s">
        <v>15</v>
      </c>
      <c r="E4237" s="5">
        <v>19520</v>
      </c>
      <c r="F4237" s="6">
        <v>1315.44</v>
      </c>
    </row>
    <row r="4238" spans="1:6">
      <c r="A4238" s="4">
        <v>2017</v>
      </c>
      <c r="B4238" s="5" t="s">
        <v>144</v>
      </c>
      <c r="C4238" s="5" t="s">
        <v>148</v>
      </c>
      <c r="D4238" s="5" t="s">
        <v>16</v>
      </c>
      <c r="E4238" s="5">
        <v>8050</v>
      </c>
      <c r="F4238" s="6">
        <v>1608.27</v>
      </c>
    </row>
    <row r="4239" spans="1:6">
      <c r="A4239" s="4">
        <v>2017</v>
      </c>
      <c r="B4239" s="5" t="s">
        <v>144</v>
      </c>
      <c r="C4239" s="5" t="s">
        <v>148</v>
      </c>
      <c r="D4239" s="5" t="s">
        <v>17</v>
      </c>
      <c r="E4239" s="5">
        <v>2970</v>
      </c>
      <c r="F4239" s="6">
        <v>659.71</v>
      </c>
    </row>
    <row r="4240" spans="1:6">
      <c r="A4240" s="4">
        <v>2017</v>
      </c>
      <c r="B4240" s="5" t="s">
        <v>144</v>
      </c>
      <c r="C4240" s="5" t="s">
        <v>148</v>
      </c>
      <c r="D4240" s="5" t="s">
        <v>18</v>
      </c>
      <c r="E4240" s="5">
        <v>141930</v>
      </c>
      <c r="F4240" s="6">
        <v>466.11</v>
      </c>
    </row>
    <row r="4241" spans="1:6">
      <c r="A4241" s="4">
        <v>2008</v>
      </c>
      <c r="B4241" s="5" t="s">
        <v>144</v>
      </c>
      <c r="C4241" s="5" t="s">
        <v>149</v>
      </c>
      <c r="D4241" s="5" t="s">
        <v>15</v>
      </c>
      <c r="E4241" s="5">
        <v>60400</v>
      </c>
      <c r="F4241" s="6">
        <v>1110.93</v>
      </c>
    </row>
    <row r="4242" spans="1:6">
      <c r="A4242" s="4">
        <v>2008</v>
      </c>
      <c r="B4242" s="5" t="s">
        <v>144</v>
      </c>
      <c r="C4242" s="5" t="s">
        <v>149</v>
      </c>
      <c r="D4242" s="5" t="s">
        <v>16</v>
      </c>
      <c r="E4242" s="5">
        <v>48600</v>
      </c>
      <c r="F4242" s="6">
        <v>2086.42</v>
      </c>
    </row>
    <row r="4243" spans="1:6">
      <c r="A4243" s="4">
        <v>2008</v>
      </c>
      <c r="B4243" s="5" t="s">
        <v>144</v>
      </c>
      <c r="C4243" s="5" t="s">
        <v>149</v>
      </c>
      <c r="D4243" s="5" t="s">
        <v>17</v>
      </c>
      <c r="E4243" s="5">
        <v>2700</v>
      </c>
      <c r="F4243" s="6">
        <v>1000</v>
      </c>
    </row>
    <row r="4244" spans="1:6">
      <c r="A4244" s="4">
        <v>2008</v>
      </c>
      <c r="B4244" s="5" t="s">
        <v>144</v>
      </c>
      <c r="C4244" s="5" t="s">
        <v>149</v>
      </c>
      <c r="D4244" s="5" t="s">
        <v>18</v>
      </c>
      <c r="E4244" s="5">
        <v>166500</v>
      </c>
      <c r="F4244" s="6">
        <v>565.95000000000005</v>
      </c>
    </row>
    <row r="4245" spans="1:6">
      <c r="A4245" s="4">
        <v>2009</v>
      </c>
      <c r="B4245" s="5" t="s">
        <v>144</v>
      </c>
      <c r="C4245" s="5" t="s">
        <v>149</v>
      </c>
      <c r="D4245" s="5" t="s">
        <v>15</v>
      </c>
      <c r="E4245" s="5">
        <v>52500</v>
      </c>
      <c r="F4245" s="6">
        <v>908.57</v>
      </c>
    </row>
    <row r="4246" spans="1:6">
      <c r="A4246" s="4">
        <v>2009</v>
      </c>
      <c r="B4246" s="5" t="s">
        <v>144</v>
      </c>
      <c r="C4246" s="5" t="s">
        <v>149</v>
      </c>
      <c r="D4246" s="5" t="s">
        <v>16</v>
      </c>
      <c r="E4246" s="5">
        <v>47500</v>
      </c>
      <c r="F4246" s="6">
        <v>1465.26</v>
      </c>
    </row>
    <row r="4247" spans="1:6">
      <c r="A4247" s="4">
        <v>2009</v>
      </c>
      <c r="B4247" s="5" t="s">
        <v>144</v>
      </c>
      <c r="C4247" s="5" t="s">
        <v>149</v>
      </c>
      <c r="D4247" s="5" t="s">
        <v>17</v>
      </c>
      <c r="E4247" s="5">
        <v>2300</v>
      </c>
      <c r="F4247" s="6">
        <v>956.52</v>
      </c>
    </row>
    <row r="4248" spans="1:6">
      <c r="A4248" s="4">
        <v>2009</v>
      </c>
      <c r="B4248" s="5" t="s">
        <v>144</v>
      </c>
      <c r="C4248" s="5" t="s">
        <v>149</v>
      </c>
      <c r="D4248" s="5" t="s">
        <v>18</v>
      </c>
      <c r="E4248" s="5">
        <v>162100</v>
      </c>
      <c r="F4248" s="6">
        <v>583.1</v>
      </c>
    </row>
    <row r="4249" spans="1:6">
      <c r="A4249" s="4">
        <v>2010</v>
      </c>
      <c r="B4249" s="5" t="s">
        <v>144</v>
      </c>
      <c r="C4249" s="5" t="s">
        <v>149</v>
      </c>
      <c r="D4249" s="5" t="s">
        <v>15</v>
      </c>
      <c r="E4249" s="5">
        <v>55100</v>
      </c>
      <c r="F4249" s="6">
        <v>1235.93</v>
      </c>
    </row>
    <row r="4250" spans="1:6">
      <c r="A4250" s="4">
        <v>2010</v>
      </c>
      <c r="B4250" s="5" t="s">
        <v>144</v>
      </c>
      <c r="C4250" s="5" t="s">
        <v>149</v>
      </c>
      <c r="D4250" s="5" t="s">
        <v>16</v>
      </c>
      <c r="E4250" s="5">
        <v>124300</v>
      </c>
      <c r="F4250" s="6">
        <v>2021.72</v>
      </c>
    </row>
    <row r="4251" spans="1:6">
      <c r="A4251" s="4">
        <v>2010</v>
      </c>
      <c r="B4251" s="5" t="s">
        <v>144</v>
      </c>
      <c r="C4251" s="5" t="s">
        <v>149</v>
      </c>
      <c r="D4251" s="5" t="s">
        <v>17</v>
      </c>
      <c r="E4251" s="5">
        <v>1500</v>
      </c>
      <c r="F4251" s="6">
        <v>1333.33</v>
      </c>
    </row>
    <row r="4252" spans="1:6">
      <c r="A4252" s="4">
        <v>2010</v>
      </c>
      <c r="B4252" s="5" t="s">
        <v>144</v>
      </c>
      <c r="C4252" s="5" t="s">
        <v>149</v>
      </c>
      <c r="D4252" s="5" t="s">
        <v>18</v>
      </c>
      <c r="E4252" s="5">
        <v>166300</v>
      </c>
      <c r="F4252" s="6">
        <v>676.31</v>
      </c>
    </row>
    <row r="4253" spans="1:6">
      <c r="A4253" s="4">
        <v>2011</v>
      </c>
      <c r="B4253" s="5" t="s">
        <v>144</v>
      </c>
      <c r="C4253" s="5" t="s">
        <v>149</v>
      </c>
      <c r="D4253" s="5" t="s">
        <v>15</v>
      </c>
      <c r="E4253" s="5">
        <v>44400</v>
      </c>
      <c r="F4253" s="6">
        <v>1245.5</v>
      </c>
    </row>
    <row r="4254" spans="1:6">
      <c r="A4254" s="4">
        <v>2011</v>
      </c>
      <c r="B4254" s="5" t="s">
        <v>144</v>
      </c>
      <c r="C4254" s="5" t="s">
        <v>149</v>
      </c>
      <c r="D4254" s="5" t="s">
        <v>16</v>
      </c>
      <c r="E4254" s="5">
        <v>81100</v>
      </c>
      <c r="F4254" s="6">
        <v>2057.9499999999998</v>
      </c>
    </row>
    <row r="4255" spans="1:6">
      <c r="A4255" s="4">
        <v>2011</v>
      </c>
      <c r="B4255" s="5" t="s">
        <v>144</v>
      </c>
      <c r="C4255" s="5" t="s">
        <v>149</v>
      </c>
      <c r="D4255" s="5" t="s">
        <v>17</v>
      </c>
      <c r="E4255" s="5">
        <v>3600</v>
      </c>
      <c r="F4255" s="6">
        <v>1138.8900000000001</v>
      </c>
    </row>
    <row r="4256" spans="1:6">
      <c r="A4256" s="4">
        <v>2011</v>
      </c>
      <c r="B4256" s="5" t="s">
        <v>144</v>
      </c>
      <c r="C4256" s="5" t="s">
        <v>149</v>
      </c>
      <c r="D4256" s="5" t="s">
        <v>18</v>
      </c>
      <c r="E4256" s="5">
        <v>196900</v>
      </c>
      <c r="F4256" s="6">
        <v>551.70000000000005</v>
      </c>
    </row>
    <row r="4257" spans="1:6">
      <c r="A4257" s="4">
        <v>2012</v>
      </c>
      <c r="B4257" s="5" t="s">
        <v>144</v>
      </c>
      <c r="C4257" s="5" t="s">
        <v>149</v>
      </c>
      <c r="D4257" s="5" t="s">
        <v>15</v>
      </c>
      <c r="E4257" s="5">
        <v>44600</v>
      </c>
      <c r="F4257" s="6">
        <v>1417.04</v>
      </c>
    </row>
    <row r="4258" spans="1:6">
      <c r="A4258" s="4">
        <v>2012</v>
      </c>
      <c r="B4258" s="5" t="s">
        <v>144</v>
      </c>
      <c r="C4258" s="5" t="s">
        <v>149</v>
      </c>
      <c r="D4258" s="5" t="s">
        <v>16</v>
      </c>
      <c r="E4258" s="5">
        <v>68700</v>
      </c>
      <c r="F4258" s="6">
        <v>2173.2199999999998</v>
      </c>
    </row>
    <row r="4259" spans="1:6">
      <c r="A4259" s="4">
        <v>2012</v>
      </c>
      <c r="B4259" s="5" t="s">
        <v>144</v>
      </c>
      <c r="C4259" s="5" t="s">
        <v>149</v>
      </c>
      <c r="D4259" s="5" t="s">
        <v>17</v>
      </c>
      <c r="E4259" s="5">
        <v>1300</v>
      </c>
      <c r="F4259" s="6">
        <v>1000</v>
      </c>
    </row>
    <row r="4260" spans="1:6">
      <c r="A4260" s="4">
        <v>2012</v>
      </c>
      <c r="B4260" s="5" t="s">
        <v>144</v>
      </c>
      <c r="C4260" s="5" t="s">
        <v>149</v>
      </c>
      <c r="D4260" s="5" t="s">
        <v>18</v>
      </c>
      <c r="E4260" s="5">
        <v>203800</v>
      </c>
      <c r="F4260" s="6">
        <v>704.61</v>
      </c>
    </row>
    <row r="4261" spans="1:6">
      <c r="A4261" s="4">
        <v>2013</v>
      </c>
      <c r="B4261" s="5" t="s">
        <v>144</v>
      </c>
      <c r="C4261" s="5" t="s">
        <v>149</v>
      </c>
      <c r="D4261" s="5" t="s">
        <v>15</v>
      </c>
      <c r="E4261" s="5">
        <v>38070</v>
      </c>
      <c r="F4261" s="6">
        <v>1331.76</v>
      </c>
    </row>
    <row r="4262" spans="1:6">
      <c r="A4262" s="4">
        <v>2013</v>
      </c>
      <c r="B4262" s="5" t="s">
        <v>144</v>
      </c>
      <c r="C4262" s="5" t="s">
        <v>149</v>
      </c>
      <c r="D4262" s="5" t="s">
        <v>16</v>
      </c>
      <c r="E4262" s="5">
        <v>43700</v>
      </c>
      <c r="F4262" s="6">
        <v>2091.9899999999998</v>
      </c>
    </row>
    <row r="4263" spans="1:6">
      <c r="A4263" s="4">
        <v>2013</v>
      </c>
      <c r="B4263" s="5" t="s">
        <v>144</v>
      </c>
      <c r="C4263" s="5" t="s">
        <v>149</v>
      </c>
      <c r="D4263" s="5" t="s">
        <v>17</v>
      </c>
      <c r="E4263" s="5">
        <v>1760</v>
      </c>
      <c r="F4263" s="6">
        <v>1232.95</v>
      </c>
    </row>
    <row r="4264" spans="1:6">
      <c r="A4264" s="4">
        <v>2013</v>
      </c>
      <c r="B4264" s="5" t="s">
        <v>144</v>
      </c>
      <c r="C4264" s="5" t="s">
        <v>149</v>
      </c>
      <c r="D4264" s="5" t="s">
        <v>18</v>
      </c>
      <c r="E4264" s="5">
        <v>207820</v>
      </c>
      <c r="F4264" s="6">
        <v>677.46</v>
      </c>
    </row>
    <row r="4265" spans="1:6">
      <c r="A4265" s="4">
        <v>2014</v>
      </c>
      <c r="B4265" s="5" t="s">
        <v>144</v>
      </c>
      <c r="C4265" s="5" t="s">
        <v>149</v>
      </c>
      <c r="D4265" s="5" t="s">
        <v>15</v>
      </c>
      <c r="E4265" s="5">
        <v>41680</v>
      </c>
      <c r="F4265" s="6">
        <v>1603.17</v>
      </c>
    </row>
    <row r="4266" spans="1:6">
      <c r="A4266" s="4">
        <v>2014</v>
      </c>
      <c r="B4266" s="5" t="s">
        <v>144</v>
      </c>
      <c r="C4266" s="5" t="s">
        <v>149</v>
      </c>
      <c r="D4266" s="5" t="s">
        <v>16</v>
      </c>
      <c r="E4266" s="5">
        <v>75990</v>
      </c>
      <c r="F4266" s="6">
        <v>2236.61</v>
      </c>
    </row>
    <row r="4267" spans="1:6">
      <c r="A4267" s="4">
        <v>2014</v>
      </c>
      <c r="B4267" s="5" t="s">
        <v>144</v>
      </c>
      <c r="C4267" s="5" t="s">
        <v>149</v>
      </c>
      <c r="D4267" s="5" t="s">
        <v>17</v>
      </c>
      <c r="E4267" s="5">
        <v>330</v>
      </c>
      <c r="F4267" s="6">
        <v>1030.3</v>
      </c>
    </row>
    <row r="4268" spans="1:6">
      <c r="A4268" s="4">
        <v>2014</v>
      </c>
      <c r="B4268" s="5" t="s">
        <v>144</v>
      </c>
      <c r="C4268" s="5" t="s">
        <v>149</v>
      </c>
      <c r="D4268" s="5" t="s">
        <v>18</v>
      </c>
      <c r="E4268" s="5">
        <v>193170</v>
      </c>
      <c r="F4268" s="6">
        <v>728.84</v>
      </c>
    </row>
    <row r="4269" spans="1:6">
      <c r="A4269" s="4">
        <v>2015</v>
      </c>
      <c r="B4269" s="5" t="s">
        <v>144</v>
      </c>
      <c r="C4269" s="5" t="s">
        <v>149</v>
      </c>
      <c r="D4269" s="5" t="s">
        <v>15</v>
      </c>
      <c r="E4269" s="5">
        <v>39600</v>
      </c>
      <c r="F4269" s="6">
        <v>1612.88</v>
      </c>
    </row>
    <row r="4270" spans="1:6">
      <c r="A4270" s="4">
        <v>2015</v>
      </c>
      <c r="B4270" s="5" t="s">
        <v>144</v>
      </c>
      <c r="C4270" s="5" t="s">
        <v>149</v>
      </c>
      <c r="D4270" s="5" t="s">
        <v>16</v>
      </c>
      <c r="E4270" s="5">
        <v>65850</v>
      </c>
      <c r="F4270" s="6">
        <v>2384.66</v>
      </c>
    </row>
    <row r="4271" spans="1:6">
      <c r="A4271" s="4">
        <v>2015</v>
      </c>
      <c r="B4271" s="5" t="s">
        <v>144</v>
      </c>
      <c r="C4271" s="5" t="s">
        <v>149</v>
      </c>
      <c r="D4271" s="5" t="s">
        <v>17</v>
      </c>
      <c r="E4271" s="5">
        <v>240</v>
      </c>
      <c r="F4271" s="6">
        <v>875</v>
      </c>
    </row>
    <row r="4272" spans="1:6">
      <c r="A4272" s="4">
        <v>2015</v>
      </c>
      <c r="B4272" s="5" t="s">
        <v>144</v>
      </c>
      <c r="C4272" s="5" t="s">
        <v>149</v>
      </c>
      <c r="D4272" s="5" t="s">
        <v>18</v>
      </c>
      <c r="E4272" s="5">
        <v>165250</v>
      </c>
      <c r="F4272" s="6">
        <v>616.22</v>
      </c>
    </row>
    <row r="4273" spans="1:6">
      <c r="A4273" s="4">
        <v>2016</v>
      </c>
      <c r="B4273" s="5" t="s">
        <v>144</v>
      </c>
      <c r="C4273" s="5" t="s">
        <v>149</v>
      </c>
      <c r="D4273" s="5" t="s">
        <v>15</v>
      </c>
      <c r="E4273" s="5">
        <v>40600</v>
      </c>
      <c r="F4273" s="6">
        <v>1789.73</v>
      </c>
    </row>
    <row r="4274" spans="1:6">
      <c r="A4274" s="4">
        <v>2016</v>
      </c>
      <c r="B4274" s="5" t="s">
        <v>144</v>
      </c>
      <c r="C4274" s="5" t="s">
        <v>149</v>
      </c>
      <c r="D4274" s="5" t="s">
        <v>16</v>
      </c>
      <c r="E4274" s="5">
        <v>85690</v>
      </c>
      <c r="F4274" s="6">
        <v>2435.4299999999998</v>
      </c>
    </row>
    <row r="4275" spans="1:6">
      <c r="A4275" s="4">
        <v>2016</v>
      </c>
      <c r="B4275" s="5" t="s">
        <v>144</v>
      </c>
      <c r="C4275" s="5" t="s">
        <v>149</v>
      </c>
      <c r="D4275" s="5" t="s">
        <v>17</v>
      </c>
      <c r="E4275" s="5">
        <v>160</v>
      </c>
      <c r="F4275" s="6">
        <v>1121.95</v>
      </c>
    </row>
    <row r="4276" spans="1:6">
      <c r="A4276" s="4">
        <v>2016</v>
      </c>
      <c r="B4276" s="5" t="s">
        <v>144</v>
      </c>
      <c r="C4276" s="5" t="s">
        <v>149</v>
      </c>
      <c r="D4276" s="5" t="s">
        <v>18</v>
      </c>
      <c r="E4276" s="5">
        <v>138800</v>
      </c>
      <c r="F4276" s="6">
        <v>750.63</v>
      </c>
    </row>
    <row r="4277" spans="1:6">
      <c r="A4277" s="4">
        <v>2017</v>
      </c>
      <c r="B4277" s="5" t="s">
        <v>144</v>
      </c>
      <c r="C4277" s="5" t="s">
        <v>149</v>
      </c>
      <c r="D4277" s="5" t="s">
        <v>15</v>
      </c>
      <c r="E4277" s="5">
        <v>45000</v>
      </c>
      <c r="F4277" s="6">
        <v>1598.48</v>
      </c>
    </row>
    <row r="4278" spans="1:6">
      <c r="A4278" s="4">
        <v>2017</v>
      </c>
      <c r="B4278" s="5" t="s">
        <v>144</v>
      </c>
      <c r="C4278" s="5" t="s">
        <v>149</v>
      </c>
      <c r="D4278" s="5" t="s">
        <v>16</v>
      </c>
      <c r="E4278" s="5">
        <v>52850</v>
      </c>
      <c r="F4278" s="6">
        <v>2324.0700000000002</v>
      </c>
    </row>
    <row r="4279" spans="1:6">
      <c r="A4279" s="4">
        <v>2017</v>
      </c>
      <c r="B4279" s="5" t="s">
        <v>144</v>
      </c>
      <c r="C4279" s="5" t="s">
        <v>149</v>
      </c>
      <c r="D4279" s="5" t="s">
        <v>17</v>
      </c>
      <c r="E4279" s="5">
        <v>780</v>
      </c>
      <c r="F4279" s="6">
        <v>1285.53</v>
      </c>
    </row>
    <row r="4280" spans="1:6">
      <c r="A4280" s="4">
        <v>2017</v>
      </c>
      <c r="B4280" s="5" t="s">
        <v>144</v>
      </c>
      <c r="C4280" s="5" t="s">
        <v>149</v>
      </c>
      <c r="D4280" s="5" t="s">
        <v>18</v>
      </c>
      <c r="E4280" s="5">
        <v>159210</v>
      </c>
      <c r="F4280" s="6">
        <v>923.76</v>
      </c>
    </row>
    <row r="4281" spans="1:6">
      <c r="A4281" s="4">
        <v>2008</v>
      </c>
      <c r="B4281" s="5" t="s">
        <v>144</v>
      </c>
      <c r="C4281" s="5" t="s">
        <v>150</v>
      </c>
      <c r="D4281" s="5" t="s">
        <v>16</v>
      </c>
      <c r="E4281" s="5">
        <v>1300</v>
      </c>
      <c r="F4281" s="6">
        <v>1461.54</v>
      </c>
    </row>
    <row r="4282" spans="1:6">
      <c r="A4282" s="4">
        <v>2008</v>
      </c>
      <c r="B4282" s="5" t="s">
        <v>144</v>
      </c>
      <c r="C4282" s="5" t="s">
        <v>150</v>
      </c>
      <c r="D4282" s="5" t="s">
        <v>17</v>
      </c>
      <c r="E4282" s="5">
        <v>3000</v>
      </c>
      <c r="F4282" s="6">
        <v>1000</v>
      </c>
    </row>
    <row r="4283" spans="1:6">
      <c r="A4283" s="4">
        <v>2008</v>
      </c>
      <c r="B4283" s="5" t="s">
        <v>144</v>
      </c>
      <c r="C4283" s="5" t="s">
        <v>150</v>
      </c>
      <c r="D4283" s="5" t="s">
        <v>18</v>
      </c>
      <c r="E4283" s="5">
        <v>306200</v>
      </c>
      <c r="F4283" s="6">
        <v>591.04999999999995</v>
      </c>
    </row>
    <row r="4284" spans="1:6">
      <c r="A4284" s="4">
        <v>2009</v>
      </c>
      <c r="B4284" s="5" t="s">
        <v>144</v>
      </c>
      <c r="C4284" s="5" t="s">
        <v>150</v>
      </c>
      <c r="D4284" s="5" t="s">
        <v>16</v>
      </c>
      <c r="E4284" s="5">
        <v>3900</v>
      </c>
      <c r="F4284" s="6">
        <v>948.72</v>
      </c>
    </row>
    <row r="4285" spans="1:6">
      <c r="A4285" s="4">
        <v>2009</v>
      </c>
      <c r="B4285" s="5" t="s">
        <v>144</v>
      </c>
      <c r="C4285" s="5" t="s">
        <v>150</v>
      </c>
      <c r="D4285" s="5" t="s">
        <v>17</v>
      </c>
      <c r="E4285" s="5">
        <v>500</v>
      </c>
      <c r="F4285" s="6">
        <v>800</v>
      </c>
    </row>
    <row r="4286" spans="1:6">
      <c r="A4286" s="4">
        <v>2009</v>
      </c>
      <c r="B4286" s="5" t="s">
        <v>144</v>
      </c>
      <c r="C4286" s="5" t="s">
        <v>150</v>
      </c>
      <c r="D4286" s="5" t="s">
        <v>18</v>
      </c>
      <c r="E4286" s="5">
        <v>309700</v>
      </c>
      <c r="F4286" s="6">
        <v>464.55</v>
      </c>
    </row>
    <row r="4287" spans="1:6">
      <c r="A4287" s="4">
        <v>2010</v>
      </c>
      <c r="B4287" s="5" t="s">
        <v>144</v>
      </c>
      <c r="C4287" s="5" t="s">
        <v>150</v>
      </c>
      <c r="D4287" s="5" t="s">
        <v>16</v>
      </c>
      <c r="E4287" s="5">
        <v>3200</v>
      </c>
      <c r="F4287" s="6">
        <v>1625</v>
      </c>
    </row>
    <row r="4288" spans="1:6">
      <c r="A4288" s="4">
        <v>2010</v>
      </c>
      <c r="B4288" s="5" t="s">
        <v>144</v>
      </c>
      <c r="C4288" s="5" t="s">
        <v>150</v>
      </c>
      <c r="D4288" s="5" t="s">
        <v>17</v>
      </c>
      <c r="E4288" s="5">
        <v>2600</v>
      </c>
      <c r="F4288" s="6">
        <v>1384.62</v>
      </c>
    </row>
    <row r="4289" spans="1:6">
      <c r="A4289" s="4">
        <v>2010</v>
      </c>
      <c r="B4289" s="5" t="s">
        <v>144</v>
      </c>
      <c r="C4289" s="5" t="s">
        <v>150</v>
      </c>
      <c r="D4289" s="5" t="s">
        <v>18</v>
      </c>
      <c r="E4289" s="5">
        <v>301000</v>
      </c>
      <c r="F4289" s="6">
        <v>804.02</v>
      </c>
    </row>
    <row r="4290" spans="1:6">
      <c r="A4290" s="4">
        <v>2011</v>
      </c>
      <c r="B4290" s="5" t="s">
        <v>144</v>
      </c>
      <c r="C4290" s="5" t="s">
        <v>150</v>
      </c>
      <c r="D4290" s="5" t="s">
        <v>16</v>
      </c>
      <c r="E4290" s="5">
        <v>1100</v>
      </c>
      <c r="F4290" s="6">
        <v>1363.64</v>
      </c>
    </row>
    <row r="4291" spans="1:6">
      <c r="A4291" s="4">
        <v>2011</v>
      </c>
      <c r="B4291" s="5" t="s">
        <v>144</v>
      </c>
      <c r="C4291" s="5" t="s">
        <v>150</v>
      </c>
      <c r="D4291" s="5" t="s">
        <v>17</v>
      </c>
      <c r="E4291" s="5">
        <v>1200</v>
      </c>
      <c r="F4291" s="6">
        <v>1166.67</v>
      </c>
    </row>
    <row r="4292" spans="1:6">
      <c r="A4292" s="4">
        <v>2011</v>
      </c>
      <c r="B4292" s="5" t="s">
        <v>144</v>
      </c>
      <c r="C4292" s="5" t="s">
        <v>150</v>
      </c>
      <c r="D4292" s="5" t="s">
        <v>18</v>
      </c>
      <c r="E4292" s="5">
        <v>305200</v>
      </c>
      <c r="F4292" s="6">
        <v>608.58000000000004</v>
      </c>
    </row>
    <row r="4293" spans="1:6">
      <c r="A4293" s="4">
        <v>2012</v>
      </c>
      <c r="B4293" s="5" t="s">
        <v>144</v>
      </c>
      <c r="C4293" s="5" t="s">
        <v>150</v>
      </c>
      <c r="D4293" s="5" t="s">
        <v>16</v>
      </c>
      <c r="E4293" s="5">
        <v>600</v>
      </c>
      <c r="F4293" s="6">
        <v>1666.67</v>
      </c>
    </row>
    <row r="4294" spans="1:6">
      <c r="A4294" s="4">
        <v>2012</v>
      </c>
      <c r="B4294" s="5" t="s">
        <v>144</v>
      </c>
      <c r="C4294" s="5" t="s">
        <v>150</v>
      </c>
      <c r="D4294" s="5" t="s">
        <v>17</v>
      </c>
      <c r="E4294" s="5">
        <v>500</v>
      </c>
      <c r="F4294" s="6">
        <v>1000</v>
      </c>
    </row>
    <row r="4295" spans="1:6">
      <c r="A4295" s="4">
        <v>2012</v>
      </c>
      <c r="B4295" s="5" t="s">
        <v>144</v>
      </c>
      <c r="C4295" s="5" t="s">
        <v>150</v>
      </c>
      <c r="D4295" s="5" t="s">
        <v>18</v>
      </c>
      <c r="E4295" s="5">
        <v>313500</v>
      </c>
      <c r="F4295" s="6">
        <v>274.13</v>
      </c>
    </row>
    <row r="4296" spans="1:6">
      <c r="A4296" s="4">
        <v>2013</v>
      </c>
      <c r="B4296" s="5" t="s">
        <v>144</v>
      </c>
      <c r="C4296" s="5" t="s">
        <v>150</v>
      </c>
      <c r="D4296" s="5" t="s">
        <v>16</v>
      </c>
      <c r="E4296" s="5">
        <v>220</v>
      </c>
      <c r="F4296" s="6">
        <v>1318.18</v>
      </c>
    </row>
    <row r="4297" spans="1:6">
      <c r="A4297" s="4">
        <v>2013</v>
      </c>
      <c r="B4297" s="5" t="s">
        <v>144</v>
      </c>
      <c r="C4297" s="5" t="s">
        <v>150</v>
      </c>
      <c r="D4297" s="5" t="s">
        <v>17</v>
      </c>
      <c r="E4297" s="5">
        <v>1340</v>
      </c>
      <c r="F4297" s="6">
        <v>1231.3399999999999</v>
      </c>
    </row>
    <row r="4298" spans="1:6">
      <c r="A4298" s="4">
        <v>2013</v>
      </c>
      <c r="B4298" s="5" t="s">
        <v>144</v>
      </c>
      <c r="C4298" s="5" t="s">
        <v>150</v>
      </c>
      <c r="D4298" s="5" t="s">
        <v>18</v>
      </c>
      <c r="E4298" s="5">
        <v>324900</v>
      </c>
      <c r="F4298" s="6">
        <v>618.84</v>
      </c>
    </row>
    <row r="4299" spans="1:6">
      <c r="A4299" s="4">
        <v>2014</v>
      </c>
      <c r="B4299" s="5" t="s">
        <v>144</v>
      </c>
      <c r="C4299" s="5" t="s">
        <v>150</v>
      </c>
      <c r="D4299" s="5" t="s">
        <v>16</v>
      </c>
      <c r="E4299" s="5">
        <v>1330</v>
      </c>
      <c r="F4299" s="6">
        <v>1338.35</v>
      </c>
    </row>
    <row r="4300" spans="1:6">
      <c r="A4300" s="4">
        <v>2014</v>
      </c>
      <c r="B4300" s="5" t="s">
        <v>144</v>
      </c>
      <c r="C4300" s="5" t="s">
        <v>150</v>
      </c>
      <c r="D4300" s="5" t="s">
        <v>17</v>
      </c>
      <c r="E4300" s="5">
        <v>630</v>
      </c>
      <c r="F4300" s="6">
        <v>1000.8</v>
      </c>
    </row>
    <row r="4301" spans="1:6">
      <c r="A4301" s="4">
        <v>2014</v>
      </c>
      <c r="B4301" s="5" t="s">
        <v>144</v>
      </c>
      <c r="C4301" s="5" t="s">
        <v>150</v>
      </c>
      <c r="D4301" s="5" t="s">
        <v>18</v>
      </c>
      <c r="E4301" s="5">
        <v>321210</v>
      </c>
      <c r="F4301" s="6">
        <v>464.6</v>
      </c>
    </row>
    <row r="4302" spans="1:6">
      <c r="A4302" s="4">
        <v>2015</v>
      </c>
      <c r="B4302" s="5" t="s">
        <v>144</v>
      </c>
      <c r="C4302" s="5" t="s">
        <v>150</v>
      </c>
      <c r="D4302" s="5" t="s">
        <v>16</v>
      </c>
      <c r="E4302" s="5">
        <v>680</v>
      </c>
      <c r="F4302" s="6">
        <v>1323.53</v>
      </c>
    </row>
    <row r="4303" spans="1:6">
      <c r="A4303" s="4">
        <v>2015</v>
      </c>
      <c r="B4303" s="5" t="s">
        <v>144</v>
      </c>
      <c r="C4303" s="5" t="s">
        <v>150</v>
      </c>
      <c r="D4303" s="5" t="s">
        <v>17</v>
      </c>
      <c r="E4303" s="5">
        <v>730</v>
      </c>
      <c r="F4303" s="6">
        <v>881.79</v>
      </c>
    </row>
    <row r="4304" spans="1:6">
      <c r="A4304" s="4">
        <v>2015</v>
      </c>
      <c r="B4304" s="5" t="s">
        <v>144</v>
      </c>
      <c r="C4304" s="5" t="s">
        <v>150</v>
      </c>
      <c r="D4304" s="5" t="s">
        <v>18</v>
      </c>
      <c r="E4304" s="5">
        <v>329380</v>
      </c>
      <c r="F4304" s="6">
        <v>446.42</v>
      </c>
    </row>
    <row r="4305" spans="1:6">
      <c r="A4305" s="4">
        <v>2016</v>
      </c>
      <c r="B4305" s="5" t="s">
        <v>144</v>
      </c>
      <c r="C4305" s="5" t="s">
        <v>150</v>
      </c>
      <c r="D4305" s="5" t="s">
        <v>16</v>
      </c>
      <c r="E4305" s="5">
        <v>80</v>
      </c>
      <c r="F4305" s="6">
        <v>1680</v>
      </c>
    </row>
    <row r="4306" spans="1:6">
      <c r="A4306" s="4">
        <v>2016</v>
      </c>
      <c r="B4306" s="5" t="s">
        <v>144</v>
      </c>
      <c r="C4306" s="5" t="s">
        <v>150</v>
      </c>
      <c r="D4306" s="5" t="s">
        <v>17</v>
      </c>
      <c r="E4306" s="5">
        <v>1300</v>
      </c>
      <c r="F4306" s="6">
        <v>1123.8</v>
      </c>
    </row>
    <row r="4307" spans="1:6">
      <c r="A4307" s="4">
        <v>2016</v>
      </c>
      <c r="B4307" s="5" t="s">
        <v>144</v>
      </c>
      <c r="C4307" s="5" t="s">
        <v>150</v>
      </c>
      <c r="D4307" s="5" t="s">
        <v>18</v>
      </c>
      <c r="E4307" s="5">
        <v>309790</v>
      </c>
      <c r="F4307" s="6">
        <v>346.71</v>
      </c>
    </row>
    <row r="4308" spans="1:6">
      <c r="A4308" s="4">
        <v>2017</v>
      </c>
      <c r="B4308" s="5" t="s">
        <v>144</v>
      </c>
      <c r="C4308" s="5" t="s">
        <v>150</v>
      </c>
      <c r="D4308" s="5" t="s">
        <v>16</v>
      </c>
      <c r="E4308" s="5">
        <v>10</v>
      </c>
      <c r="F4308" s="6">
        <v>1857.14</v>
      </c>
    </row>
    <row r="4309" spans="1:6">
      <c r="A4309" s="4">
        <v>2017</v>
      </c>
      <c r="B4309" s="5" t="s">
        <v>144</v>
      </c>
      <c r="C4309" s="5" t="s">
        <v>150</v>
      </c>
      <c r="D4309" s="5" t="s">
        <v>17</v>
      </c>
      <c r="E4309" s="5">
        <v>4600</v>
      </c>
      <c r="F4309" s="6">
        <v>1285.1199999999999</v>
      </c>
    </row>
    <row r="4310" spans="1:6">
      <c r="A4310" s="4">
        <v>2017</v>
      </c>
      <c r="B4310" s="5" t="s">
        <v>144</v>
      </c>
      <c r="C4310" s="5" t="s">
        <v>150</v>
      </c>
      <c r="D4310" s="5" t="s">
        <v>18</v>
      </c>
      <c r="E4310" s="5">
        <v>324730</v>
      </c>
      <c r="F4310" s="6">
        <v>741.69</v>
      </c>
    </row>
    <row r="4311" spans="1:6">
      <c r="A4311" s="4">
        <v>2008</v>
      </c>
      <c r="B4311" s="5" t="s">
        <v>144</v>
      </c>
      <c r="C4311" s="5" t="s">
        <v>151</v>
      </c>
      <c r="D4311" s="5" t="s">
        <v>15</v>
      </c>
      <c r="E4311" s="5">
        <v>113500</v>
      </c>
      <c r="F4311" s="6">
        <v>2285.46</v>
      </c>
    </row>
    <row r="4312" spans="1:6">
      <c r="A4312" s="4">
        <v>2008</v>
      </c>
      <c r="B4312" s="5" t="s">
        <v>144</v>
      </c>
      <c r="C4312" s="5" t="s">
        <v>151</v>
      </c>
      <c r="D4312" s="5" t="s">
        <v>17</v>
      </c>
      <c r="E4312" s="5">
        <v>2100</v>
      </c>
      <c r="F4312" s="6">
        <v>1000</v>
      </c>
    </row>
    <row r="4313" spans="1:6">
      <c r="A4313" s="4">
        <v>2009</v>
      </c>
      <c r="B4313" s="5" t="s">
        <v>144</v>
      </c>
      <c r="C4313" s="5" t="s">
        <v>151</v>
      </c>
      <c r="D4313" s="5" t="s">
        <v>15</v>
      </c>
      <c r="E4313" s="5">
        <v>120000</v>
      </c>
      <c r="F4313" s="6">
        <v>2225.83</v>
      </c>
    </row>
    <row r="4314" spans="1:6">
      <c r="A4314" s="4">
        <v>2009</v>
      </c>
      <c r="B4314" s="5" t="s">
        <v>144</v>
      </c>
      <c r="C4314" s="5" t="s">
        <v>151</v>
      </c>
      <c r="D4314" s="5" t="s">
        <v>17</v>
      </c>
      <c r="E4314" s="5">
        <v>2700</v>
      </c>
      <c r="F4314" s="6">
        <v>962.96</v>
      </c>
    </row>
    <row r="4315" spans="1:6">
      <c r="A4315" s="4">
        <v>2010</v>
      </c>
      <c r="B4315" s="5" t="s">
        <v>144</v>
      </c>
      <c r="C4315" s="5" t="s">
        <v>151</v>
      </c>
      <c r="D4315" s="5" t="s">
        <v>15</v>
      </c>
      <c r="E4315" s="5">
        <v>155600</v>
      </c>
      <c r="F4315" s="6">
        <v>2465.3000000000002</v>
      </c>
    </row>
    <row r="4316" spans="1:6">
      <c r="A4316" s="4">
        <v>2010</v>
      </c>
      <c r="B4316" s="5" t="s">
        <v>144</v>
      </c>
      <c r="C4316" s="5" t="s">
        <v>151</v>
      </c>
      <c r="D4316" s="5" t="s">
        <v>17</v>
      </c>
      <c r="E4316" s="5">
        <v>2500</v>
      </c>
      <c r="F4316" s="6">
        <v>1440</v>
      </c>
    </row>
    <row r="4317" spans="1:6">
      <c r="A4317" s="4">
        <v>2011</v>
      </c>
      <c r="B4317" s="5" t="s">
        <v>144</v>
      </c>
      <c r="C4317" s="5" t="s">
        <v>151</v>
      </c>
      <c r="D4317" s="5" t="s">
        <v>15</v>
      </c>
      <c r="E4317" s="5">
        <v>149600</v>
      </c>
      <c r="F4317" s="6">
        <v>2462.5700000000002</v>
      </c>
    </row>
    <row r="4318" spans="1:6">
      <c r="A4318" s="4">
        <v>2011</v>
      </c>
      <c r="B4318" s="5" t="s">
        <v>144</v>
      </c>
      <c r="C4318" s="5" t="s">
        <v>151</v>
      </c>
      <c r="D4318" s="5" t="s">
        <v>17</v>
      </c>
      <c r="E4318" s="5">
        <v>3100</v>
      </c>
      <c r="F4318" s="6">
        <v>1129.03</v>
      </c>
    </row>
    <row r="4319" spans="1:6">
      <c r="A4319" s="4">
        <v>2012</v>
      </c>
      <c r="B4319" s="5" t="s">
        <v>144</v>
      </c>
      <c r="C4319" s="5" t="s">
        <v>151</v>
      </c>
      <c r="D4319" s="5" t="s">
        <v>15</v>
      </c>
      <c r="E4319" s="5">
        <v>124000</v>
      </c>
      <c r="F4319" s="6">
        <v>2425</v>
      </c>
    </row>
    <row r="4320" spans="1:6">
      <c r="A4320" s="4">
        <v>2012</v>
      </c>
      <c r="B4320" s="5" t="s">
        <v>144</v>
      </c>
      <c r="C4320" s="5" t="s">
        <v>151</v>
      </c>
      <c r="D4320" s="5" t="s">
        <v>17</v>
      </c>
      <c r="E4320" s="5">
        <v>3800</v>
      </c>
      <c r="F4320" s="6">
        <v>973.68</v>
      </c>
    </row>
    <row r="4321" spans="1:6">
      <c r="A4321" s="4">
        <v>2013</v>
      </c>
      <c r="B4321" s="5" t="s">
        <v>144</v>
      </c>
      <c r="C4321" s="5" t="s">
        <v>151</v>
      </c>
      <c r="D4321" s="5" t="s">
        <v>15</v>
      </c>
      <c r="E4321" s="5">
        <v>150350</v>
      </c>
      <c r="F4321" s="6">
        <v>2319.3200000000002</v>
      </c>
    </row>
    <row r="4322" spans="1:6">
      <c r="A4322" s="4">
        <v>2013</v>
      </c>
      <c r="B4322" s="5" t="s">
        <v>144</v>
      </c>
      <c r="C4322" s="5" t="s">
        <v>151</v>
      </c>
      <c r="D4322" s="5" t="s">
        <v>16</v>
      </c>
      <c r="E4322" s="5">
        <v>60</v>
      </c>
      <c r="F4322" s="6">
        <v>1833.33</v>
      </c>
    </row>
    <row r="4323" spans="1:6">
      <c r="A4323" s="4">
        <v>2013</v>
      </c>
      <c r="B4323" s="5" t="s">
        <v>144</v>
      </c>
      <c r="C4323" s="5" t="s">
        <v>151</v>
      </c>
      <c r="D4323" s="5" t="s">
        <v>17</v>
      </c>
      <c r="E4323" s="5">
        <v>3110</v>
      </c>
      <c r="F4323" s="6">
        <v>1234.73</v>
      </c>
    </row>
    <row r="4324" spans="1:6">
      <c r="A4324" s="4">
        <v>2014</v>
      </c>
      <c r="B4324" s="5" t="s">
        <v>144</v>
      </c>
      <c r="C4324" s="5" t="s">
        <v>151</v>
      </c>
      <c r="D4324" s="5" t="s">
        <v>15</v>
      </c>
      <c r="E4324" s="5">
        <v>139230</v>
      </c>
      <c r="F4324" s="6">
        <v>2431.37</v>
      </c>
    </row>
    <row r="4325" spans="1:6">
      <c r="A4325" s="4">
        <v>2014</v>
      </c>
      <c r="B4325" s="5" t="s">
        <v>144</v>
      </c>
      <c r="C4325" s="5" t="s">
        <v>151</v>
      </c>
      <c r="D4325" s="5" t="s">
        <v>16</v>
      </c>
      <c r="E4325" s="5">
        <v>140</v>
      </c>
      <c r="F4325" s="6">
        <v>2071.4299999999998</v>
      </c>
    </row>
    <row r="4326" spans="1:6">
      <c r="A4326" s="4">
        <v>2014</v>
      </c>
      <c r="B4326" s="5" t="s">
        <v>144</v>
      </c>
      <c r="C4326" s="5" t="s">
        <v>151</v>
      </c>
      <c r="D4326" s="5" t="s">
        <v>17</v>
      </c>
      <c r="E4326" s="5">
        <v>2550</v>
      </c>
      <c r="F4326" s="6">
        <v>811.76</v>
      </c>
    </row>
    <row r="4327" spans="1:6">
      <c r="A4327" s="4">
        <v>2015</v>
      </c>
      <c r="B4327" s="5" t="s">
        <v>144</v>
      </c>
      <c r="C4327" s="5" t="s">
        <v>151</v>
      </c>
      <c r="D4327" s="5" t="s">
        <v>15</v>
      </c>
      <c r="E4327" s="5">
        <v>118980</v>
      </c>
      <c r="F4327" s="6">
        <v>2471.2600000000002</v>
      </c>
    </row>
    <row r="4328" spans="1:6">
      <c r="A4328" s="4">
        <v>2015</v>
      </c>
      <c r="B4328" s="5" t="s">
        <v>144</v>
      </c>
      <c r="C4328" s="5" t="s">
        <v>151</v>
      </c>
      <c r="D4328" s="5" t="s">
        <v>16</v>
      </c>
      <c r="E4328" s="5">
        <v>150</v>
      </c>
      <c r="F4328" s="6">
        <v>2000</v>
      </c>
    </row>
    <row r="4329" spans="1:6">
      <c r="A4329" s="4">
        <v>2015</v>
      </c>
      <c r="B4329" s="5" t="s">
        <v>144</v>
      </c>
      <c r="C4329" s="5" t="s">
        <v>151</v>
      </c>
      <c r="D4329" s="5" t="s">
        <v>17</v>
      </c>
      <c r="E4329" s="5">
        <v>3750</v>
      </c>
      <c r="F4329" s="6">
        <v>832</v>
      </c>
    </row>
    <row r="4330" spans="1:6">
      <c r="A4330" s="4">
        <v>2016</v>
      </c>
      <c r="B4330" s="5" t="s">
        <v>144</v>
      </c>
      <c r="C4330" s="5" t="s">
        <v>151</v>
      </c>
      <c r="D4330" s="5" t="s">
        <v>15</v>
      </c>
      <c r="E4330" s="5">
        <v>142310</v>
      </c>
      <c r="F4330" s="6">
        <v>2682.63</v>
      </c>
    </row>
    <row r="4331" spans="1:6">
      <c r="A4331" s="4">
        <v>2016</v>
      </c>
      <c r="B4331" s="5" t="s">
        <v>144</v>
      </c>
      <c r="C4331" s="5" t="s">
        <v>151</v>
      </c>
      <c r="D4331" s="5" t="s">
        <v>16</v>
      </c>
      <c r="E4331" s="5">
        <v>250</v>
      </c>
      <c r="F4331" s="6">
        <v>2151.39</v>
      </c>
    </row>
    <row r="4332" spans="1:6">
      <c r="A4332" s="4">
        <v>2016</v>
      </c>
      <c r="B4332" s="5" t="s">
        <v>144</v>
      </c>
      <c r="C4332" s="5" t="s">
        <v>151</v>
      </c>
      <c r="D4332" s="5" t="s">
        <v>17</v>
      </c>
      <c r="E4332" s="5">
        <v>4500</v>
      </c>
      <c r="F4332" s="6">
        <v>586.54</v>
      </c>
    </row>
    <row r="4333" spans="1:6">
      <c r="A4333" s="4">
        <v>2017</v>
      </c>
      <c r="B4333" s="5" t="s">
        <v>144</v>
      </c>
      <c r="C4333" s="5" t="s">
        <v>151</v>
      </c>
      <c r="D4333" s="5" t="s">
        <v>15</v>
      </c>
      <c r="E4333" s="5">
        <v>121650</v>
      </c>
      <c r="F4333" s="6">
        <v>2526.81</v>
      </c>
    </row>
    <row r="4334" spans="1:6">
      <c r="A4334" s="4">
        <v>2017</v>
      </c>
      <c r="B4334" s="5" t="s">
        <v>144</v>
      </c>
      <c r="C4334" s="5" t="s">
        <v>151</v>
      </c>
      <c r="D4334" s="5" t="s">
        <v>16</v>
      </c>
      <c r="E4334" s="5">
        <v>390</v>
      </c>
      <c r="F4334" s="6">
        <v>2115.38</v>
      </c>
    </row>
    <row r="4335" spans="1:6">
      <c r="A4335" s="4">
        <v>2017</v>
      </c>
      <c r="B4335" s="5" t="s">
        <v>144</v>
      </c>
      <c r="C4335" s="5" t="s">
        <v>151</v>
      </c>
      <c r="D4335" s="5" t="s">
        <v>17</v>
      </c>
      <c r="E4335" s="5">
        <v>3480</v>
      </c>
      <c r="F4335" s="6">
        <v>758.48</v>
      </c>
    </row>
    <row r="4336" spans="1:6">
      <c r="A4336" s="4">
        <v>2008</v>
      </c>
      <c r="B4336" s="5" t="s">
        <v>144</v>
      </c>
      <c r="C4336" s="5" t="s">
        <v>152</v>
      </c>
      <c r="D4336" s="5" t="s">
        <v>15</v>
      </c>
      <c r="E4336" s="5">
        <v>17900</v>
      </c>
      <c r="F4336" s="6">
        <v>1268.1600000000001</v>
      </c>
    </row>
    <row r="4337" spans="1:6">
      <c r="A4337" s="4">
        <v>2008</v>
      </c>
      <c r="B4337" s="5" t="s">
        <v>144</v>
      </c>
      <c r="C4337" s="5" t="s">
        <v>152</v>
      </c>
      <c r="D4337" s="5" t="s">
        <v>16</v>
      </c>
      <c r="E4337" s="5">
        <v>3100</v>
      </c>
      <c r="F4337" s="6">
        <v>1419.35</v>
      </c>
    </row>
    <row r="4338" spans="1:6">
      <c r="A4338" s="4">
        <v>2008</v>
      </c>
      <c r="B4338" s="5" t="s">
        <v>144</v>
      </c>
      <c r="C4338" s="5" t="s">
        <v>152</v>
      </c>
      <c r="D4338" s="5" t="s">
        <v>17</v>
      </c>
      <c r="E4338" s="5">
        <v>1200</v>
      </c>
      <c r="F4338" s="6">
        <v>1000</v>
      </c>
    </row>
    <row r="4339" spans="1:6">
      <c r="A4339" s="4">
        <v>2009</v>
      </c>
      <c r="B4339" s="5" t="s">
        <v>144</v>
      </c>
      <c r="C4339" s="5" t="s">
        <v>152</v>
      </c>
      <c r="D4339" s="5" t="s">
        <v>15</v>
      </c>
      <c r="E4339" s="5">
        <v>15800</v>
      </c>
      <c r="F4339" s="6">
        <v>1101.27</v>
      </c>
    </row>
    <row r="4340" spans="1:6">
      <c r="A4340" s="4">
        <v>2009</v>
      </c>
      <c r="B4340" s="5" t="s">
        <v>144</v>
      </c>
      <c r="C4340" s="5" t="s">
        <v>152</v>
      </c>
      <c r="D4340" s="5" t="s">
        <v>16</v>
      </c>
      <c r="E4340" s="5">
        <v>3300</v>
      </c>
      <c r="F4340" s="6">
        <v>969.7</v>
      </c>
    </row>
    <row r="4341" spans="1:6">
      <c r="A4341" s="4">
        <v>2009</v>
      </c>
      <c r="B4341" s="5" t="s">
        <v>144</v>
      </c>
      <c r="C4341" s="5" t="s">
        <v>152</v>
      </c>
      <c r="D4341" s="5" t="s">
        <v>17</v>
      </c>
      <c r="E4341" s="5">
        <v>1400</v>
      </c>
      <c r="F4341" s="6">
        <v>928.57</v>
      </c>
    </row>
    <row r="4342" spans="1:6">
      <c r="A4342" s="4">
        <v>2010</v>
      </c>
      <c r="B4342" s="5" t="s">
        <v>144</v>
      </c>
      <c r="C4342" s="5" t="s">
        <v>152</v>
      </c>
      <c r="D4342" s="5" t="s">
        <v>15</v>
      </c>
      <c r="E4342" s="5">
        <v>18000</v>
      </c>
      <c r="F4342" s="6">
        <v>1300</v>
      </c>
    </row>
    <row r="4343" spans="1:6">
      <c r="A4343" s="4">
        <v>2010</v>
      </c>
      <c r="B4343" s="5" t="s">
        <v>144</v>
      </c>
      <c r="C4343" s="5" t="s">
        <v>152</v>
      </c>
      <c r="D4343" s="5" t="s">
        <v>16</v>
      </c>
      <c r="E4343" s="5">
        <v>2700</v>
      </c>
      <c r="F4343" s="6">
        <v>1629.63</v>
      </c>
    </row>
    <row r="4344" spans="1:6">
      <c r="A4344" s="4">
        <v>2010</v>
      </c>
      <c r="B4344" s="5" t="s">
        <v>144</v>
      </c>
      <c r="C4344" s="5" t="s">
        <v>152</v>
      </c>
      <c r="D4344" s="5" t="s">
        <v>17</v>
      </c>
      <c r="E4344" s="5">
        <v>1500</v>
      </c>
      <c r="F4344" s="6">
        <v>1400</v>
      </c>
    </row>
    <row r="4345" spans="1:6">
      <c r="A4345" s="4">
        <v>2011</v>
      </c>
      <c r="B4345" s="5" t="s">
        <v>144</v>
      </c>
      <c r="C4345" s="5" t="s">
        <v>152</v>
      </c>
      <c r="D4345" s="5" t="s">
        <v>15</v>
      </c>
      <c r="E4345" s="5">
        <v>18000</v>
      </c>
      <c r="F4345" s="6">
        <v>1705.56</v>
      </c>
    </row>
    <row r="4346" spans="1:6">
      <c r="A4346" s="4">
        <v>2011</v>
      </c>
      <c r="B4346" s="5" t="s">
        <v>144</v>
      </c>
      <c r="C4346" s="5" t="s">
        <v>152</v>
      </c>
      <c r="D4346" s="5" t="s">
        <v>16</v>
      </c>
      <c r="E4346" s="5">
        <v>2700</v>
      </c>
      <c r="F4346" s="6">
        <v>1370.37</v>
      </c>
    </row>
    <row r="4347" spans="1:6">
      <c r="A4347" s="4">
        <v>2011</v>
      </c>
      <c r="B4347" s="5" t="s">
        <v>144</v>
      </c>
      <c r="C4347" s="5" t="s">
        <v>152</v>
      </c>
      <c r="D4347" s="5" t="s">
        <v>17</v>
      </c>
      <c r="E4347" s="5">
        <v>14000</v>
      </c>
      <c r="F4347" s="6">
        <v>1135.71</v>
      </c>
    </row>
    <row r="4348" spans="1:6">
      <c r="A4348" s="4">
        <v>2012</v>
      </c>
      <c r="B4348" s="5" t="s">
        <v>144</v>
      </c>
      <c r="C4348" s="5" t="s">
        <v>152</v>
      </c>
      <c r="D4348" s="5" t="s">
        <v>15</v>
      </c>
      <c r="E4348" s="5">
        <v>13800</v>
      </c>
      <c r="F4348" s="6">
        <v>1579.71</v>
      </c>
    </row>
    <row r="4349" spans="1:6">
      <c r="A4349" s="4">
        <v>2012</v>
      </c>
      <c r="B4349" s="5" t="s">
        <v>144</v>
      </c>
      <c r="C4349" s="5" t="s">
        <v>152</v>
      </c>
      <c r="D4349" s="5" t="s">
        <v>16</v>
      </c>
      <c r="E4349" s="5">
        <v>3600</v>
      </c>
      <c r="F4349" s="6">
        <v>1638.89</v>
      </c>
    </row>
    <row r="4350" spans="1:6">
      <c r="A4350" s="4">
        <v>2012</v>
      </c>
      <c r="B4350" s="5" t="s">
        <v>144</v>
      </c>
      <c r="C4350" s="5" t="s">
        <v>152</v>
      </c>
      <c r="D4350" s="5" t="s">
        <v>17</v>
      </c>
      <c r="E4350" s="5">
        <v>400</v>
      </c>
      <c r="F4350" s="6">
        <v>750</v>
      </c>
    </row>
    <row r="4351" spans="1:6">
      <c r="A4351" s="4">
        <v>2013</v>
      </c>
      <c r="B4351" s="5" t="s">
        <v>144</v>
      </c>
      <c r="C4351" s="5" t="s">
        <v>152</v>
      </c>
      <c r="D4351" s="5" t="s">
        <v>15</v>
      </c>
      <c r="E4351" s="5">
        <v>16810</v>
      </c>
      <c r="F4351" s="6">
        <v>2568.71</v>
      </c>
    </row>
    <row r="4352" spans="1:6">
      <c r="A4352" s="4">
        <v>2013</v>
      </c>
      <c r="B4352" s="5" t="s">
        <v>144</v>
      </c>
      <c r="C4352" s="5" t="s">
        <v>152</v>
      </c>
      <c r="D4352" s="5" t="s">
        <v>16</v>
      </c>
      <c r="E4352" s="5">
        <v>3750</v>
      </c>
      <c r="F4352" s="6">
        <v>1266.67</v>
      </c>
    </row>
    <row r="4353" spans="1:6">
      <c r="A4353" s="4">
        <v>2013</v>
      </c>
      <c r="B4353" s="5" t="s">
        <v>144</v>
      </c>
      <c r="C4353" s="5" t="s">
        <v>152</v>
      </c>
      <c r="D4353" s="5" t="s">
        <v>17</v>
      </c>
      <c r="E4353" s="5">
        <v>19380</v>
      </c>
      <c r="F4353" s="6">
        <v>924.66</v>
      </c>
    </row>
    <row r="4354" spans="1:6">
      <c r="A4354" s="4">
        <v>2014</v>
      </c>
      <c r="B4354" s="5" t="s">
        <v>144</v>
      </c>
      <c r="C4354" s="5" t="s">
        <v>152</v>
      </c>
      <c r="D4354" s="5" t="s">
        <v>15</v>
      </c>
      <c r="E4354" s="5">
        <v>14460</v>
      </c>
      <c r="F4354" s="6">
        <v>1493.78</v>
      </c>
    </row>
    <row r="4355" spans="1:6">
      <c r="A4355" s="4">
        <v>2014</v>
      </c>
      <c r="B4355" s="5" t="s">
        <v>144</v>
      </c>
      <c r="C4355" s="5" t="s">
        <v>152</v>
      </c>
      <c r="D4355" s="5" t="s">
        <v>17</v>
      </c>
      <c r="E4355" s="5">
        <v>16240</v>
      </c>
      <c r="F4355" s="6">
        <v>987.07</v>
      </c>
    </row>
    <row r="4356" spans="1:6">
      <c r="A4356" s="4">
        <v>2015</v>
      </c>
      <c r="B4356" s="5" t="s">
        <v>144</v>
      </c>
      <c r="C4356" s="5" t="s">
        <v>152</v>
      </c>
      <c r="D4356" s="5" t="s">
        <v>15</v>
      </c>
      <c r="E4356" s="5">
        <v>21110</v>
      </c>
      <c r="F4356" s="6">
        <v>1973.47</v>
      </c>
    </row>
    <row r="4357" spans="1:6">
      <c r="A4357" s="4">
        <v>2015</v>
      </c>
      <c r="B4357" s="5" t="s">
        <v>144</v>
      </c>
      <c r="C4357" s="5" t="s">
        <v>152</v>
      </c>
      <c r="D4357" s="5" t="s">
        <v>16</v>
      </c>
      <c r="E4357" s="5">
        <v>1960</v>
      </c>
      <c r="F4357" s="6">
        <v>1321.43</v>
      </c>
    </row>
    <row r="4358" spans="1:6">
      <c r="A4358" s="4">
        <v>2015</v>
      </c>
      <c r="B4358" s="5" t="s">
        <v>144</v>
      </c>
      <c r="C4358" s="5" t="s">
        <v>152</v>
      </c>
      <c r="D4358" s="5" t="s">
        <v>17</v>
      </c>
      <c r="E4358" s="5">
        <v>16160</v>
      </c>
      <c r="F4358" s="6">
        <v>975.25</v>
      </c>
    </row>
    <row r="4359" spans="1:6">
      <c r="A4359" s="4">
        <v>2016</v>
      </c>
      <c r="B4359" s="5" t="s">
        <v>144</v>
      </c>
      <c r="C4359" s="5" t="s">
        <v>152</v>
      </c>
      <c r="D4359" s="5" t="s">
        <v>15</v>
      </c>
      <c r="E4359" s="5">
        <v>22200</v>
      </c>
      <c r="F4359" s="6">
        <v>2415.7199999999998</v>
      </c>
    </row>
    <row r="4360" spans="1:6">
      <c r="A4360" s="4">
        <v>2016</v>
      </c>
      <c r="B4360" s="5" t="s">
        <v>144</v>
      </c>
      <c r="C4360" s="5" t="s">
        <v>152</v>
      </c>
      <c r="D4360" s="5" t="s">
        <v>16</v>
      </c>
      <c r="E4360" s="5">
        <v>1870</v>
      </c>
      <c r="F4360" s="6">
        <v>1677.75</v>
      </c>
    </row>
    <row r="4361" spans="1:6">
      <c r="A4361" s="4">
        <v>2016</v>
      </c>
      <c r="B4361" s="5" t="s">
        <v>144</v>
      </c>
      <c r="C4361" s="5" t="s">
        <v>152</v>
      </c>
      <c r="D4361" s="5" t="s">
        <v>17</v>
      </c>
      <c r="E4361" s="5">
        <v>18280</v>
      </c>
      <c r="F4361" s="6">
        <v>978.29</v>
      </c>
    </row>
    <row r="4362" spans="1:6">
      <c r="A4362" s="4">
        <v>2017</v>
      </c>
      <c r="B4362" s="5" t="s">
        <v>144</v>
      </c>
      <c r="C4362" s="5" t="s">
        <v>152</v>
      </c>
      <c r="D4362" s="5" t="s">
        <v>15</v>
      </c>
      <c r="E4362" s="5">
        <v>20830</v>
      </c>
      <c r="F4362" s="6">
        <v>2398.34</v>
      </c>
    </row>
    <row r="4363" spans="1:6">
      <c r="A4363" s="4">
        <v>2017</v>
      </c>
      <c r="B4363" s="5" t="s">
        <v>144</v>
      </c>
      <c r="C4363" s="5" t="s">
        <v>152</v>
      </c>
      <c r="D4363" s="5" t="s">
        <v>17</v>
      </c>
      <c r="E4363" s="5">
        <v>20210</v>
      </c>
      <c r="F4363" s="6">
        <v>865.62</v>
      </c>
    </row>
    <row r="4364" spans="1:6">
      <c r="A4364" s="4">
        <v>2008</v>
      </c>
      <c r="B4364" s="5" t="s">
        <v>144</v>
      </c>
      <c r="C4364" s="5" t="s">
        <v>153</v>
      </c>
      <c r="D4364" s="5" t="s">
        <v>16</v>
      </c>
      <c r="E4364" s="5">
        <v>1900</v>
      </c>
      <c r="F4364" s="6">
        <v>1421.05</v>
      </c>
    </row>
    <row r="4365" spans="1:6">
      <c r="A4365" s="4">
        <v>2008</v>
      </c>
      <c r="B4365" s="5" t="s">
        <v>144</v>
      </c>
      <c r="C4365" s="5" t="s">
        <v>153</v>
      </c>
      <c r="D4365" s="5" t="s">
        <v>17</v>
      </c>
      <c r="E4365" s="5">
        <v>27800</v>
      </c>
      <c r="F4365" s="6">
        <v>1327.34</v>
      </c>
    </row>
    <row r="4366" spans="1:6">
      <c r="A4366" s="4">
        <v>2008</v>
      </c>
      <c r="B4366" s="5" t="s">
        <v>144</v>
      </c>
      <c r="C4366" s="5" t="s">
        <v>153</v>
      </c>
      <c r="D4366" s="5" t="s">
        <v>18</v>
      </c>
      <c r="E4366" s="5">
        <v>142400</v>
      </c>
      <c r="F4366" s="6">
        <v>701.83</v>
      </c>
    </row>
    <row r="4367" spans="1:6">
      <c r="A4367" s="4">
        <v>2009</v>
      </c>
      <c r="B4367" s="5" t="s">
        <v>144</v>
      </c>
      <c r="C4367" s="5" t="s">
        <v>153</v>
      </c>
      <c r="D4367" s="5" t="s">
        <v>16</v>
      </c>
      <c r="E4367" s="5">
        <v>1100</v>
      </c>
      <c r="F4367" s="6">
        <v>909.09</v>
      </c>
    </row>
    <row r="4368" spans="1:6">
      <c r="A4368" s="4">
        <v>2009</v>
      </c>
      <c r="B4368" s="5" t="s">
        <v>144</v>
      </c>
      <c r="C4368" s="5" t="s">
        <v>153</v>
      </c>
      <c r="D4368" s="5" t="s">
        <v>17</v>
      </c>
      <c r="E4368" s="5">
        <v>22900</v>
      </c>
      <c r="F4368" s="6">
        <v>1475.98</v>
      </c>
    </row>
    <row r="4369" spans="1:6">
      <c r="A4369" s="4">
        <v>2009</v>
      </c>
      <c r="B4369" s="5" t="s">
        <v>144</v>
      </c>
      <c r="C4369" s="5" t="s">
        <v>153</v>
      </c>
      <c r="D4369" s="5" t="s">
        <v>18</v>
      </c>
      <c r="E4369" s="5">
        <v>165800</v>
      </c>
      <c r="F4369" s="6">
        <v>753.62</v>
      </c>
    </row>
    <row r="4370" spans="1:6">
      <c r="A4370" s="4">
        <v>2010</v>
      </c>
      <c r="B4370" s="5" t="s">
        <v>144</v>
      </c>
      <c r="C4370" s="5" t="s">
        <v>153</v>
      </c>
      <c r="D4370" s="5" t="s">
        <v>16</v>
      </c>
      <c r="E4370" s="5">
        <v>6300</v>
      </c>
      <c r="F4370" s="6">
        <v>1634.92</v>
      </c>
    </row>
    <row r="4371" spans="1:6">
      <c r="A4371" s="4">
        <v>2010</v>
      </c>
      <c r="B4371" s="5" t="s">
        <v>144</v>
      </c>
      <c r="C4371" s="5" t="s">
        <v>153</v>
      </c>
      <c r="D4371" s="5" t="s">
        <v>17</v>
      </c>
      <c r="E4371" s="5">
        <v>24000</v>
      </c>
      <c r="F4371" s="6">
        <v>1541.67</v>
      </c>
    </row>
    <row r="4372" spans="1:6">
      <c r="A4372" s="4">
        <v>2010</v>
      </c>
      <c r="B4372" s="5" t="s">
        <v>144</v>
      </c>
      <c r="C4372" s="5" t="s">
        <v>153</v>
      </c>
      <c r="D4372" s="5" t="s">
        <v>18</v>
      </c>
      <c r="E4372" s="5">
        <v>192600</v>
      </c>
      <c r="F4372" s="6">
        <v>673.36</v>
      </c>
    </row>
    <row r="4373" spans="1:6">
      <c r="A4373" s="4">
        <v>2011</v>
      </c>
      <c r="B4373" s="5" t="s">
        <v>144</v>
      </c>
      <c r="C4373" s="5" t="s">
        <v>153</v>
      </c>
      <c r="D4373" s="5" t="s">
        <v>17</v>
      </c>
      <c r="E4373" s="5">
        <v>23100</v>
      </c>
      <c r="F4373" s="6">
        <v>1441.56</v>
      </c>
    </row>
    <row r="4374" spans="1:6">
      <c r="A4374" s="4">
        <v>2011</v>
      </c>
      <c r="B4374" s="5" t="s">
        <v>144</v>
      </c>
      <c r="C4374" s="5" t="s">
        <v>153</v>
      </c>
      <c r="D4374" s="5" t="s">
        <v>18</v>
      </c>
      <c r="E4374" s="5">
        <v>231000</v>
      </c>
      <c r="F4374" s="6">
        <v>792.25</v>
      </c>
    </row>
    <row r="4375" spans="1:6">
      <c r="A4375" s="4">
        <v>2012</v>
      </c>
      <c r="B4375" s="5" t="s">
        <v>144</v>
      </c>
      <c r="C4375" s="5" t="s">
        <v>153</v>
      </c>
      <c r="D4375" s="5" t="s">
        <v>17</v>
      </c>
      <c r="E4375" s="5">
        <v>7200</v>
      </c>
      <c r="F4375" s="6">
        <v>930.56</v>
      </c>
    </row>
    <row r="4376" spans="1:6">
      <c r="A4376" s="4">
        <v>2012</v>
      </c>
      <c r="B4376" s="5" t="s">
        <v>144</v>
      </c>
      <c r="C4376" s="5" t="s">
        <v>153</v>
      </c>
      <c r="D4376" s="5" t="s">
        <v>18</v>
      </c>
      <c r="E4376" s="5">
        <v>111600</v>
      </c>
      <c r="F4376" s="6">
        <v>81.99</v>
      </c>
    </row>
    <row r="4377" spans="1:6">
      <c r="A4377" s="4">
        <v>2013</v>
      </c>
      <c r="B4377" s="5" t="s">
        <v>144</v>
      </c>
      <c r="C4377" s="5" t="s">
        <v>153</v>
      </c>
      <c r="D4377" s="5" t="s">
        <v>17</v>
      </c>
      <c r="E4377" s="5">
        <v>24370</v>
      </c>
      <c r="F4377" s="6">
        <v>1626.59</v>
      </c>
    </row>
    <row r="4378" spans="1:6">
      <c r="A4378" s="4">
        <v>2013</v>
      </c>
      <c r="B4378" s="5" t="s">
        <v>144</v>
      </c>
      <c r="C4378" s="5" t="s">
        <v>153</v>
      </c>
      <c r="D4378" s="5" t="s">
        <v>18</v>
      </c>
      <c r="E4378" s="5">
        <v>180530</v>
      </c>
      <c r="F4378" s="6">
        <v>1144.6300000000001</v>
      </c>
    </row>
    <row r="4379" spans="1:6">
      <c r="A4379" s="4">
        <v>2014</v>
      </c>
      <c r="B4379" s="5" t="s">
        <v>144</v>
      </c>
      <c r="C4379" s="5" t="s">
        <v>153</v>
      </c>
      <c r="D4379" s="5" t="s">
        <v>17</v>
      </c>
      <c r="E4379" s="5">
        <v>3900</v>
      </c>
      <c r="F4379" s="6">
        <v>1442.43</v>
      </c>
    </row>
    <row r="4380" spans="1:6">
      <c r="A4380" s="4">
        <v>2014</v>
      </c>
      <c r="B4380" s="5" t="s">
        <v>144</v>
      </c>
      <c r="C4380" s="5" t="s">
        <v>153</v>
      </c>
      <c r="D4380" s="5" t="s">
        <v>18</v>
      </c>
      <c r="E4380" s="5">
        <v>236460</v>
      </c>
      <c r="F4380" s="6">
        <v>680.63</v>
      </c>
    </row>
    <row r="4381" spans="1:6">
      <c r="A4381" s="4">
        <v>2015</v>
      </c>
      <c r="B4381" s="5" t="s">
        <v>144</v>
      </c>
      <c r="C4381" s="5" t="s">
        <v>153</v>
      </c>
      <c r="D4381" s="5" t="s">
        <v>17</v>
      </c>
      <c r="E4381" s="5">
        <v>1700</v>
      </c>
      <c r="F4381" s="6">
        <v>1235.33</v>
      </c>
    </row>
    <row r="4382" spans="1:6">
      <c r="A4382" s="4">
        <v>2015</v>
      </c>
      <c r="B4382" s="5" t="s">
        <v>144</v>
      </c>
      <c r="C4382" s="5" t="s">
        <v>153</v>
      </c>
      <c r="D4382" s="5" t="s">
        <v>18</v>
      </c>
      <c r="E4382" s="5">
        <v>248800</v>
      </c>
      <c r="F4382" s="6">
        <v>434.48</v>
      </c>
    </row>
    <row r="4383" spans="1:6">
      <c r="A4383" s="4">
        <v>2016</v>
      </c>
      <c r="B4383" s="5" t="s">
        <v>144</v>
      </c>
      <c r="C4383" s="5" t="s">
        <v>153</v>
      </c>
      <c r="D4383" s="5" t="s">
        <v>16</v>
      </c>
      <c r="E4383" s="5">
        <v>10</v>
      </c>
      <c r="F4383" s="6">
        <v>1685.71</v>
      </c>
    </row>
    <row r="4384" spans="1:6">
      <c r="A4384" s="4">
        <v>2016</v>
      </c>
      <c r="B4384" s="5" t="s">
        <v>144</v>
      </c>
      <c r="C4384" s="5" t="s">
        <v>153</v>
      </c>
      <c r="D4384" s="5" t="s">
        <v>17</v>
      </c>
      <c r="E4384" s="5">
        <v>4430</v>
      </c>
      <c r="F4384" s="6">
        <v>1003.43</v>
      </c>
    </row>
    <row r="4385" spans="1:6">
      <c r="A4385" s="4">
        <v>2016</v>
      </c>
      <c r="B4385" s="5" t="s">
        <v>144</v>
      </c>
      <c r="C4385" s="5" t="s">
        <v>153</v>
      </c>
      <c r="D4385" s="5" t="s">
        <v>18</v>
      </c>
      <c r="E4385" s="5">
        <v>210630</v>
      </c>
      <c r="F4385" s="6">
        <v>209.6</v>
      </c>
    </row>
    <row r="4386" spans="1:6">
      <c r="A4386" s="4">
        <v>2017</v>
      </c>
      <c r="B4386" s="5" t="s">
        <v>144</v>
      </c>
      <c r="C4386" s="5" t="s">
        <v>153</v>
      </c>
      <c r="D4386" s="5" t="s">
        <v>16</v>
      </c>
      <c r="E4386" s="5">
        <v>880</v>
      </c>
      <c r="F4386" s="6">
        <v>1974.97</v>
      </c>
    </row>
    <row r="4387" spans="1:6">
      <c r="A4387" s="4">
        <v>2017</v>
      </c>
      <c r="B4387" s="5" t="s">
        <v>144</v>
      </c>
      <c r="C4387" s="5" t="s">
        <v>153</v>
      </c>
      <c r="D4387" s="5" t="s">
        <v>17</v>
      </c>
      <c r="E4387" s="5">
        <v>14180</v>
      </c>
      <c r="F4387" s="6">
        <v>1427.67</v>
      </c>
    </row>
    <row r="4388" spans="1:6">
      <c r="A4388" s="4">
        <v>2017</v>
      </c>
      <c r="B4388" s="5" t="s">
        <v>144</v>
      </c>
      <c r="C4388" s="5" t="s">
        <v>153</v>
      </c>
      <c r="D4388" s="5" t="s">
        <v>18</v>
      </c>
      <c r="E4388" s="5">
        <v>197300</v>
      </c>
      <c r="F4388" s="6">
        <v>1009.48</v>
      </c>
    </row>
    <row r="4389" spans="1:6">
      <c r="A4389" s="4">
        <v>2008</v>
      </c>
      <c r="B4389" s="5" t="s">
        <v>144</v>
      </c>
      <c r="C4389" s="5" t="s">
        <v>154</v>
      </c>
      <c r="D4389" s="5" t="s">
        <v>17</v>
      </c>
      <c r="E4389" s="5">
        <v>22800</v>
      </c>
      <c r="F4389" s="6">
        <v>1377.19</v>
      </c>
    </row>
    <row r="4390" spans="1:6">
      <c r="A4390" s="4">
        <v>2008</v>
      </c>
      <c r="B4390" s="5" t="s">
        <v>144</v>
      </c>
      <c r="C4390" s="5" t="s">
        <v>154</v>
      </c>
      <c r="D4390" s="5" t="s">
        <v>18</v>
      </c>
      <c r="E4390" s="5">
        <v>48900</v>
      </c>
      <c r="F4390" s="6">
        <v>811.45</v>
      </c>
    </row>
    <row r="4391" spans="1:6">
      <c r="A4391" s="4">
        <v>2009</v>
      </c>
      <c r="B4391" s="5" t="s">
        <v>144</v>
      </c>
      <c r="C4391" s="5" t="s">
        <v>154</v>
      </c>
      <c r="D4391" s="5" t="s">
        <v>16</v>
      </c>
      <c r="E4391" s="5">
        <v>300</v>
      </c>
      <c r="F4391" s="6">
        <v>1000</v>
      </c>
    </row>
    <row r="4392" spans="1:6">
      <c r="A4392" s="4">
        <v>2009</v>
      </c>
      <c r="B4392" s="5" t="s">
        <v>144</v>
      </c>
      <c r="C4392" s="5" t="s">
        <v>154</v>
      </c>
      <c r="D4392" s="5" t="s">
        <v>17</v>
      </c>
      <c r="E4392" s="5">
        <v>14100</v>
      </c>
      <c r="F4392" s="6">
        <v>1212.77</v>
      </c>
    </row>
    <row r="4393" spans="1:6">
      <c r="A4393" s="4">
        <v>2009</v>
      </c>
      <c r="B4393" s="5" t="s">
        <v>144</v>
      </c>
      <c r="C4393" s="5" t="s">
        <v>154</v>
      </c>
      <c r="D4393" s="5" t="s">
        <v>18</v>
      </c>
      <c r="E4393" s="5">
        <v>56200</v>
      </c>
      <c r="F4393" s="6">
        <v>833.63</v>
      </c>
    </row>
    <row r="4394" spans="1:6">
      <c r="A4394" s="4">
        <v>2010</v>
      </c>
      <c r="B4394" s="5" t="s">
        <v>144</v>
      </c>
      <c r="C4394" s="5" t="s">
        <v>154</v>
      </c>
      <c r="D4394" s="5" t="s">
        <v>16</v>
      </c>
      <c r="E4394" s="5">
        <v>25100</v>
      </c>
      <c r="F4394" s="6">
        <v>1924.3</v>
      </c>
    </row>
    <row r="4395" spans="1:6">
      <c r="A4395" s="4">
        <v>2010</v>
      </c>
      <c r="B4395" s="5" t="s">
        <v>144</v>
      </c>
      <c r="C4395" s="5" t="s">
        <v>154</v>
      </c>
      <c r="D4395" s="5" t="s">
        <v>17</v>
      </c>
      <c r="E4395" s="5">
        <v>21400</v>
      </c>
      <c r="F4395" s="6">
        <v>1551.4</v>
      </c>
    </row>
    <row r="4396" spans="1:6">
      <c r="A4396" s="4">
        <v>2010</v>
      </c>
      <c r="B4396" s="5" t="s">
        <v>144</v>
      </c>
      <c r="C4396" s="5" t="s">
        <v>154</v>
      </c>
      <c r="D4396" s="5" t="s">
        <v>18</v>
      </c>
      <c r="E4396" s="5">
        <v>57000</v>
      </c>
      <c r="F4396" s="6">
        <v>624.55999999999995</v>
      </c>
    </row>
    <row r="4397" spans="1:6">
      <c r="A4397" s="4">
        <v>2011</v>
      </c>
      <c r="B4397" s="5" t="s">
        <v>144</v>
      </c>
      <c r="C4397" s="5" t="s">
        <v>154</v>
      </c>
      <c r="D4397" s="5" t="s">
        <v>15</v>
      </c>
      <c r="E4397" s="5">
        <v>200</v>
      </c>
      <c r="F4397" s="6">
        <v>2500</v>
      </c>
    </row>
    <row r="4398" spans="1:6">
      <c r="A4398" s="4">
        <v>2011</v>
      </c>
      <c r="B4398" s="5" t="s">
        <v>144</v>
      </c>
      <c r="C4398" s="5" t="s">
        <v>154</v>
      </c>
      <c r="D4398" s="5" t="s">
        <v>17</v>
      </c>
      <c r="E4398" s="5">
        <v>32400</v>
      </c>
      <c r="F4398" s="6">
        <v>1604.94</v>
      </c>
    </row>
    <row r="4399" spans="1:6">
      <c r="A4399" s="4">
        <v>2011</v>
      </c>
      <c r="B4399" s="5" t="s">
        <v>144</v>
      </c>
      <c r="C4399" s="5" t="s">
        <v>154</v>
      </c>
      <c r="D4399" s="5" t="s">
        <v>18</v>
      </c>
      <c r="E4399" s="5">
        <v>92200</v>
      </c>
      <c r="F4399" s="6">
        <v>646.96</v>
      </c>
    </row>
    <row r="4400" spans="1:6">
      <c r="A4400" s="4">
        <v>2012</v>
      </c>
      <c r="B4400" s="5" t="s">
        <v>144</v>
      </c>
      <c r="C4400" s="5" t="s">
        <v>154</v>
      </c>
      <c r="D4400" s="5" t="s">
        <v>17</v>
      </c>
      <c r="E4400" s="5">
        <v>9700</v>
      </c>
      <c r="F4400" s="6">
        <v>1608.25</v>
      </c>
    </row>
    <row r="4401" spans="1:6">
      <c r="A4401" s="4">
        <v>2012</v>
      </c>
      <c r="B4401" s="5" t="s">
        <v>144</v>
      </c>
      <c r="C4401" s="5" t="s">
        <v>154</v>
      </c>
      <c r="D4401" s="5" t="s">
        <v>18</v>
      </c>
      <c r="E4401" s="5">
        <v>70000</v>
      </c>
      <c r="F4401" s="6">
        <v>357.29</v>
      </c>
    </row>
    <row r="4402" spans="1:6">
      <c r="A4402" s="4">
        <v>2013</v>
      </c>
      <c r="B4402" s="5" t="s">
        <v>144</v>
      </c>
      <c r="C4402" s="5" t="s">
        <v>154</v>
      </c>
      <c r="D4402" s="5" t="s">
        <v>17</v>
      </c>
      <c r="E4402" s="5">
        <v>34180</v>
      </c>
      <c r="F4402" s="6">
        <v>1958.75</v>
      </c>
    </row>
    <row r="4403" spans="1:6">
      <c r="A4403" s="4">
        <v>2013</v>
      </c>
      <c r="B4403" s="5" t="s">
        <v>144</v>
      </c>
      <c r="C4403" s="5" t="s">
        <v>154</v>
      </c>
      <c r="D4403" s="5" t="s">
        <v>18</v>
      </c>
      <c r="E4403" s="5">
        <v>87190</v>
      </c>
      <c r="F4403" s="6">
        <v>1159.42</v>
      </c>
    </row>
    <row r="4404" spans="1:6">
      <c r="A4404" s="4">
        <v>2014</v>
      </c>
      <c r="B4404" s="5" t="s">
        <v>144</v>
      </c>
      <c r="C4404" s="5" t="s">
        <v>154</v>
      </c>
      <c r="D4404" s="5" t="s">
        <v>16</v>
      </c>
      <c r="E4404" s="5">
        <v>460</v>
      </c>
      <c r="F4404" s="6">
        <v>1826.09</v>
      </c>
    </row>
    <row r="4405" spans="1:6">
      <c r="A4405" s="4">
        <v>2014</v>
      </c>
      <c r="B4405" s="5" t="s">
        <v>144</v>
      </c>
      <c r="C4405" s="5" t="s">
        <v>154</v>
      </c>
      <c r="D4405" s="5" t="s">
        <v>17</v>
      </c>
      <c r="E4405" s="5">
        <v>30260</v>
      </c>
      <c r="F4405" s="6">
        <v>1617.32</v>
      </c>
    </row>
    <row r="4406" spans="1:6">
      <c r="A4406" s="4">
        <v>2014</v>
      </c>
      <c r="B4406" s="5" t="s">
        <v>144</v>
      </c>
      <c r="C4406" s="5" t="s">
        <v>154</v>
      </c>
      <c r="D4406" s="5" t="s">
        <v>18</v>
      </c>
      <c r="E4406" s="5">
        <v>150640</v>
      </c>
      <c r="F4406" s="6">
        <v>929.57</v>
      </c>
    </row>
    <row r="4407" spans="1:6">
      <c r="A4407" s="4">
        <v>2015</v>
      </c>
      <c r="B4407" s="5" t="s">
        <v>144</v>
      </c>
      <c r="C4407" s="5" t="s">
        <v>154</v>
      </c>
      <c r="D4407" s="5" t="s">
        <v>16</v>
      </c>
      <c r="E4407" s="5">
        <v>20</v>
      </c>
      <c r="F4407" s="6">
        <v>1500</v>
      </c>
    </row>
    <row r="4408" spans="1:6">
      <c r="A4408" s="4">
        <v>2015</v>
      </c>
      <c r="B4408" s="5" t="s">
        <v>144</v>
      </c>
      <c r="C4408" s="5" t="s">
        <v>154</v>
      </c>
      <c r="D4408" s="5" t="s">
        <v>17</v>
      </c>
      <c r="E4408" s="5">
        <v>7820</v>
      </c>
      <c r="F4408" s="6">
        <v>1287.72</v>
      </c>
    </row>
    <row r="4409" spans="1:6">
      <c r="A4409" s="4">
        <v>2015</v>
      </c>
      <c r="B4409" s="5" t="s">
        <v>144</v>
      </c>
      <c r="C4409" s="5" t="s">
        <v>154</v>
      </c>
      <c r="D4409" s="5" t="s">
        <v>18</v>
      </c>
      <c r="E4409" s="5">
        <v>131630</v>
      </c>
      <c r="F4409" s="6">
        <v>409.03</v>
      </c>
    </row>
    <row r="4410" spans="1:6">
      <c r="A4410" s="4">
        <v>2016</v>
      </c>
      <c r="B4410" s="5" t="s">
        <v>144</v>
      </c>
      <c r="C4410" s="5" t="s">
        <v>154</v>
      </c>
      <c r="D4410" s="5" t="s">
        <v>17</v>
      </c>
      <c r="E4410" s="5">
        <v>35450</v>
      </c>
      <c r="F4410" s="6">
        <v>1707.7</v>
      </c>
    </row>
    <row r="4411" spans="1:6">
      <c r="A4411" s="4">
        <v>2016</v>
      </c>
      <c r="B4411" s="5" t="s">
        <v>144</v>
      </c>
      <c r="C4411" s="5" t="s">
        <v>154</v>
      </c>
      <c r="D4411" s="5" t="s">
        <v>18</v>
      </c>
      <c r="E4411" s="5">
        <v>71710</v>
      </c>
      <c r="F4411" s="6">
        <v>647.69000000000005</v>
      </c>
    </row>
    <row r="4412" spans="1:6">
      <c r="A4412" s="4">
        <v>2017</v>
      </c>
      <c r="B4412" s="5" t="s">
        <v>144</v>
      </c>
      <c r="C4412" s="5" t="s">
        <v>154</v>
      </c>
      <c r="D4412" s="5" t="s">
        <v>16</v>
      </c>
      <c r="E4412" s="5">
        <v>430</v>
      </c>
      <c r="F4412" s="6">
        <v>1455.81</v>
      </c>
    </row>
    <row r="4413" spans="1:6">
      <c r="A4413" s="4">
        <v>2017</v>
      </c>
      <c r="B4413" s="5" t="s">
        <v>144</v>
      </c>
      <c r="C4413" s="5" t="s">
        <v>154</v>
      </c>
      <c r="D4413" s="5" t="s">
        <v>17</v>
      </c>
      <c r="E4413" s="5">
        <v>74750</v>
      </c>
      <c r="F4413" s="6">
        <v>1543.53</v>
      </c>
    </row>
    <row r="4414" spans="1:6">
      <c r="A4414" s="4">
        <v>2017</v>
      </c>
      <c r="B4414" s="5" t="s">
        <v>144</v>
      </c>
      <c r="C4414" s="5" t="s">
        <v>154</v>
      </c>
      <c r="D4414" s="5" t="s">
        <v>18</v>
      </c>
      <c r="E4414" s="5">
        <v>77510</v>
      </c>
      <c r="F4414" s="6">
        <v>532.48</v>
      </c>
    </row>
    <row r="4415" spans="1:6">
      <c r="A4415" s="4">
        <v>2008</v>
      </c>
      <c r="B4415" s="5" t="s">
        <v>144</v>
      </c>
      <c r="C4415" s="5" t="s">
        <v>155</v>
      </c>
      <c r="D4415" s="5" t="s">
        <v>15</v>
      </c>
      <c r="E4415" s="5">
        <v>193800</v>
      </c>
      <c r="F4415" s="6">
        <v>2054.1799999999998</v>
      </c>
    </row>
    <row r="4416" spans="1:6">
      <c r="A4416" s="4">
        <v>2008</v>
      </c>
      <c r="B4416" s="5" t="s">
        <v>144</v>
      </c>
      <c r="C4416" s="5" t="s">
        <v>155</v>
      </c>
      <c r="D4416" s="5" t="s">
        <v>16</v>
      </c>
      <c r="E4416" s="5">
        <v>21000</v>
      </c>
      <c r="F4416" s="6">
        <v>1485.71</v>
      </c>
    </row>
    <row r="4417" spans="1:6">
      <c r="A4417" s="4">
        <v>2008</v>
      </c>
      <c r="B4417" s="5" t="s">
        <v>144</v>
      </c>
      <c r="C4417" s="5" t="s">
        <v>155</v>
      </c>
      <c r="D4417" s="5" t="s">
        <v>17</v>
      </c>
      <c r="E4417" s="5">
        <v>4300</v>
      </c>
      <c r="F4417" s="6">
        <v>604.65</v>
      </c>
    </row>
    <row r="4418" spans="1:6">
      <c r="A4418" s="4">
        <v>2008</v>
      </c>
      <c r="B4418" s="5" t="s">
        <v>144</v>
      </c>
      <c r="C4418" s="5" t="s">
        <v>155</v>
      </c>
      <c r="D4418" s="5" t="s">
        <v>18</v>
      </c>
      <c r="E4418" s="5">
        <v>32400</v>
      </c>
      <c r="F4418" s="6">
        <v>551.54</v>
      </c>
    </row>
    <row r="4419" spans="1:6">
      <c r="A4419" s="4">
        <v>2009</v>
      </c>
      <c r="B4419" s="5" t="s">
        <v>144</v>
      </c>
      <c r="C4419" s="5" t="s">
        <v>155</v>
      </c>
      <c r="D4419" s="5" t="s">
        <v>15</v>
      </c>
      <c r="E4419" s="5">
        <v>168600</v>
      </c>
      <c r="F4419" s="6">
        <v>2441.87</v>
      </c>
    </row>
    <row r="4420" spans="1:6">
      <c r="A4420" s="4">
        <v>2009</v>
      </c>
      <c r="B4420" s="5" t="s">
        <v>144</v>
      </c>
      <c r="C4420" s="5" t="s">
        <v>155</v>
      </c>
      <c r="D4420" s="5" t="s">
        <v>16</v>
      </c>
      <c r="E4420" s="5">
        <v>14600</v>
      </c>
      <c r="F4420" s="6">
        <v>890.41</v>
      </c>
    </row>
    <row r="4421" spans="1:6">
      <c r="A4421" s="4">
        <v>2009</v>
      </c>
      <c r="B4421" s="5" t="s">
        <v>144</v>
      </c>
      <c r="C4421" s="5" t="s">
        <v>155</v>
      </c>
      <c r="D4421" s="5" t="s">
        <v>17</v>
      </c>
      <c r="E4421" s="5">
        <v>4800</v>
      </c>
      <c r="F4421" s="6">
        <v>687.5</v>
      </c>
    </row>
    <row r="4422" spans="1:6">
      <c r="A4422" s="4">
        <v>2009</v>
      </c>
      <c r="B4422" s="5" t="s">
        <v>144</v>
      </c>
      <c r="C4422" s="5" t="s">
        <v>155</v>
      </c>
      <c r="D4422" s="5" t="s">
        <v>18</v>
      </c>
      <c r="E4422" s="5">
        <v>31300</v>
      </c>
      <c r="F4422" s="6">
        <v>607.03</v>
      </c>
    </row>
    <row r="4423" spans="1:6">
      <c r="A4423" s="4">
        <v>2010</v>
      </c>
      <c r="B4423" s="5" t="s">
        <v>144</v>
      </c>
      <c r="C4423" s="5" t="s">
        <v>155</v>
      </c>
      <c r="D4423" s="5" t="s">
        <v>15</v>
      </c>
      <c r="E4423" s="5">
        <v>186600</v>
      </c>
      <c r="F4423" s="6">
        <v>2280.81</v>
      </c>
    </row>
    <row r="4424" spans="1:6">
      <c r="A4424" s="4">
        <v>2010</v>
      </c>
      <c r="B4424" s="5" t="s">
        <v>144</v>
      </c>
      <c r="C4424" s="5" t="s">
        <v>155</v>
      </c>
      <c r="D4424" s="5" t="s">
        <v>16</v>
      </c>
      <c r="E4424" s="5">
        <v>27900</v>
      </c>
      <c r="F4424" s="6">
        <v>1863.8</v>
      </c>
    </row>
    <row r="4425" spans="1:6">
      <c r="A4425" s="4">
        <v>2010</v>
      </c>
      <c r="B4425" s="5" t="s">
        <v>144</v>
      </c>
      <c r="C4425" s="5" t="s">
        <v>155</v>
      </c>
      <c r="D4425" s="5" t="s">
        <v>17</v>
      </c>
      <c r="E4425" s="5">
        <v>4000</v>
      </c>
      <c r="F4425" s="6">
        <v>825</v>
      </c>
    </row>
    <row r="4426" spans="1:6">
      <c r="A4426" s="4">
        <v>2010</v>
      </c>
      <c r="B4426" s="5" t="s">
        <v>144</v>
      </c>
      <c r="C4426" s="5" t="s">
        <v>155</v>
      </c>
      <c r="D4426" s="5" t="s">
        <v>18</v>
      </c>
      <c r="E4426" s="5">
        <v>24800</v>
      </c>
      <c r="F4426" s="6">
        <v>683.87</v>
      </c>
    </row>
    <row r="4427" spans="1:6">
      <c r="A4427" s="4">
        <v>2011</v>
      </c>
      <c r="B4427" s="5" t="s">
        <v>144</v>
      </c>
      <c r="C4427" s="5" t="s">
        <v>155</v>
      </c>
      <c r="D4427" s="5" t="s">
        <v>15</v>
      </c>
      <c r="E4427" s="5">
        <v>201300</v>
      </c>
      <c r="F4427" s="6">
        <v>2241.9299999999998</v>
      </c>
    </row>
    <row r="4428" spans="1:6">
      <c r="A4428" s="4">
        <v>2011</v>
      </c>
      <c r="B4428" s="5" t="s">
        <v>144</v>
      </c>
      <c r="C4428" s="5" t="s">
        <v>155</v>
      </c>
      <c r="D4428" s="5" t="s">
        <v>16</v>
      </c>
      <c r="E4428" s="5">
        <v>17300</v>
      </c>
      <c r="F4428" s="6">
        <v>1809.25</v>
      </c>
    </row>
    <row r="4429" spans="1:6">
      <c r="A4429" s="4">
        <v>2011</v>
      </c>
      <c r="B4429" s="5" t="s">
        <v>144</v>
      </c>
      <c r="C4429" s="5" t="s">
        <v>155</v>
      </c>
      <c r="D4429" s="5" t="s">
        <v>17</v>
      </c>
      <c r="E4429" s="5">
        <v>3400</v>
      </c>
      <c r="F4429" s="6">
        <v>794.12</v>
      </c>
    </row>
    <row r="4430" spans="1:6">
      <c r="A4430" s="4">
        <v>2011</v>
      </c>
      <c r="B4430" s="5" t="s">
        <v>144</v>
      </c>
      <c r="C4430" s="5" t="s">
        <v>155</v>
      </c>
      <c r="D4430" s="5" t="s">
        <v>18</v>
      </c>
      <c r="E4430" s="5">
        <v>35700</v>
      </c>
      <c r="F4430" s="6">
        <v>457.14</v>
      </c>
    </row>
    <row r="4431" spans="1:6">
      <c r="A4431" s="4">
        <v>2012</v>
      </c>
      <c r="B4431" s="5" t="s">
        <v>144</v>
      </c>
      <c r="C4431" s="5" t="s">
        <v>155</v>
      </c>
      <c r="D4431" s="5" t="s">
        <v>15</v>
      </c>
      <c r="E4431" s="5">
        <v>179400</v>
      </c>
      <c r="F4431" s="6">
        <v>2474.36</v>
      </c>
    </row>
    <row r="4432" spans="1:6">
      <c r="A4432" s="4">
        <v>2012</v>
      </c>
      <c r="B4432" s="5" t="s">
        <v>144</v>
      </c>
      <c r="C4432" s="5" t="s">
        <v>155</v>
      </c>
      <c r="D4432" s="5" t="s">
        <v>16</v>
      </c>
      <c r="E4432" s="5">
        <v>9100</v>
      </c>
      <c r="F4432" s="6">
        <v>1780.22</v>
      </c>
    </row>
    <row r="4433" spans="1:6">
      <c r="A4433" s="4">
        <v>2012</v>
      </c>
      <c r="B4433" s="5" t="s">
        <v>144</v>
      </c>
      <c r="C4433" s="5" t="s">
        <v>155</v>
      </c>
      <c r="D4433" s="5" t="s">
        <v>17</v>
      </c>
      <c r="E4433" s="5">
        <v>3500</v>
      </c>
      <c r="F4433" s="6">
        <v>771.43</v>
      </c>
    </row>
    <row r="4434" spans="1:6">
      <c r="A4434" s="4">
        <v>2012</v>
      </c>
      <c r="B4434" s="5" t="s">
        <v>144</v>
      </c>
      <c r="C4434" s="5" t="s">
        <v>155</v>
      </c>
      <c r="D4434" s="5" t="s">
        <v>18</v>
      </c>
      <c r="E4434" s="5">
        <v>41600</v>
      </c>
      <c r="F4434" s="6">
        <v>468.51</v>
      </c>
    </row>
    <row r="4435" spans="1:6">
      <c r="A4435" s="4">
        <v>2013</v>
      </c>
      <c r="B4435" s="5" t="s">
        <v>144</v>
      </c>
      <c r="C4435" s="5" t="s">
        <v>155</v>
      </c>
      <c r="D4435" s="5" t="s">
        <v>15</v>
      </c>
      <c r="E4435" s="5">
        <v>228110</v>
      </c>
      <c r="F4435" s="6">
        <v>2477.4</v>
      </c>
    </row>
    <row r="4436" spans="1:6">
      <c r="A4436" s="4">
        <v>2013</v>
      </c>
      <c r="B4436" s="5" t="s">
        <v>144</v>
      </c>
      <c r="C4436" s="5" t="s">
        <v>155</v>
      </c>
      <c r="D4436" s="5" t="s">
        <v>16</v>
      </c>
      <c r="E4436" s="5">
        <v>8320</v>
      </c>
      <c r="F4436" s="6">
        <v>1521.63</v>
      </c>
    </row>
    <row r="4437" spans="1:6">
      <c r="A4437" s="4">
        <v>2013</v>
      </c>
      <c r="B4437" s="5" t="s">
        <v>144</v>
      </c>
      <c r="C4437" s="5" t="s">
        <v>155</v>
      </c>
      <c r="D4437" s="5" t="s">
        <v>17</v>
      </c>
      <c r="E4437" s="5">
        <v>3580</v>
      </c>
      <c r="F4437" s="6">
        <v>832.4</v>
      </c>
    </row>
    <row r="4438" spans="1:6">
      <c r="A4438" s="4">
        <v>2013</v>
      </c>
      <c r="B4438" s="5" t="s">
        <v>144</v>
      </c>
      <c r="C4438" s="5" t="s">
        <v>155</v>
      </c>
      <c r="D4438" s="5" t="s">
        <v>18</v>
      </c>
      <c r="E4438" s="5">
        <v>34110</v>
      </c>
      <c r="F4438" s="6">
        <v>584.58000000000004</v>
      </c>
    </row>
    <row r="4439" spans="1:6">
      <c r="A4439" s="4">
        <v>2014</v>
      </c>
      <c r="B4439" s="5" t="s">
        <v>144</v>
      </c>
      <c r="C4439" s="5" t="s">
        <v>155</v>
      </c>
      <c r="D4439" s="5" t="s">
        <v>15</v>
      </c>
      <c r="E4439" s="5">
        <v>220870</v>
      </c>
      <c r="F4439" s="6">
        <v>2645.17</v>
      </c>
    </row>
    <row r="4440" spans="1:6">
      <c r="A4440" s="4">
        <v>2014</v>
      </c>
      <c r="B4440" s="5" t="s">
        <v>144</v>
      </c>
      <c r="C4440" s="5" t="s">
        <v>155</v>
      </c>
      <c r="D4440" s="5" t="s">
        <v>16</v>
      </c>
      <c r="E4440" s="5">
        <v>10230</v>
      </c>
      <c r="F4440" s="6">
        <v>1411.5</v>
      </c>
    </row>
    <row r="4441" spans="1:6">
      <c r="A4441" s="4">
        <v>2014</v>
      </c>
      <c r="B4441" s="5" t="s">
        <v>144</v>
      </c>
      <c r="C4441" s="5" t="s">
        <v>155</v>
      </c>
      <c r="D4441" s="5" t="s">
        <v>17</v>
      </c>
      <c r="E4441" s="5">
        <v>4600</v>
      </c>
      <c r="F4441" s="6">
        <v>810.89</v>
      </c>
    </row>
    <row r="4442" spans="1:6">
      <c r="A4442" s="4">
        <v>2014</v>
      </c>
      <c r="B4442" s="5" t="s">
        <v>144</v>
      </c>
      <c r="C4442" s="5" t="s">
        <v>155</v>
      </c>
      <c r="D4442" s="5" t="s">
        <v>18</v>
      </c>
      <c r="E4442" s="5">
        <v>32540</v>
      </c>
      <c r="F4442" s="6">
        <v>680.58</v>
      </c>
    </row>
    <row r="4443" spans="1:6">
      <c r="A4443" s="4">
        <v>2015</v>
      </c>
      <c r="B4443" s="5" t="s">
        <v>144</v>
      </c>
      <c r="C4443" s="5" t="s">
        <v>155</v>
      </c>
      <c r="D4443" s="5" t="s">
        <v>15</v>
      </c>
      <c r="E4443" s="5">
        <v>219250</v>
      </c>
      <c r="F4443" s="6">
        <v>2621.91</v>
      </c>
    </row>
    <row r="4444" spans="1:6">
      <c r="A4444" s="4">
        <v>2015</v>
      </c>
      <c r="B4444" s="5" t="s">
        <v>144</v>
      </c>
      <c r="C4444" s="5" t="s">
        <v>155</v>
      </c>
      <c r="D4444" s="5" t="s">
        <v>16</v>
      </c>
      <c r="E4444" s="5">
        <v>12110</v>
      </c>
      <c r="F4444" s="6">
        <v>1072.3699999999999</v>
      </c>
    </row>
    <row r="4445" spans="1:6">
      <c r="A4445" s="4">
        <v>2015</v>
      </c>
      <c r="B4445" s="5" t="s">
        <v>144</v>
      </c>
      <c r="C4445" s="5" t="s">
        <v>155</v>
      </c>
      <c r="D4445" s="5" t="s">
        <v>17</v>
      </c>
      <c r="E4445" s="5">
        <v>3020</v>
      </c>
      <c r="F4445" s="6">
        <v>1018.63</v>
      </c>
    </row>
    <row r="4446" spans="1:6">
      <c r="A4446" s="4">
        <v>2015</v>
      </c>
      <c r="B4446" s="5" t="s">
        <v>144</v>
      </c>
      <c r="C4446" s="5" t="s">
        <v>155</v>
      </c>
      <c r="D4446" s="5" t="s">
        <v>18</v>
      </c>
      <c r="E4446" s="5">
        <v>27610</v>
      </c>
      <c r="F4446" s="6">
        <v>650.54</v>
      </c>
    </row>
    <row r="4447" spans="1:6">
      <c r="A4447" s="4">
        <v>2016</v>
      </c>
      <c r="B4447" s="5" t="s">
        <v>144</v>
      </c>
      <c r="C4447" s="5" t="s">
        <v>155</v>
      </c>
      <c r="D4447" s="5" t="s">
        <v>15</v>
      </c>
      <c r="E4447" s="5">
        <v>222460</v>
      </c>
      <c r="F4447" s="6">
        <v>2647.59</v>
      </c>
    </row>
    <row r="4448" spans="1:6">
      <c r="A4448" s="4">
        <v>2016</v>
      </c>
      <c r="B4448" s="5" t="s">
        <v>144</v>
      </c>
      <c r="C4448" s="5" t="s">
        <v>155</v>
      </c>
      <c r="D4448" s="5" t="s">
        <v>16</v>
      </c>
      <c r="E4448" s="5">
        <v>13280</v>
      </c>
      <c r="F4448" s="6">
        <v>1562.66</v>
      </c>
    </row>
    <row r="4449" spans="1:6">
      <c r="A4449" s="4">
        <v>2016</v>
      </c>
      <c r="B4449" s="5" t="s">
        <v>144</v>
      </c>
      <c r="C4449" s="5" t="s">
        <v>155</v>
      </c>
      <c r="D4449" s="5" t="s">
        <v>17</v>
      </c>
      <c r="E4449" s="5">
        <v>5630</v>
      </c>
      <c r="F4449" s="6">
        <v>960.03</v>
      </c>
    </row>
    <row r="4450" spans="1:6">
      <c r="A4450" s="4">
        <v>2016</v>
      </c>
      <c r="B4450" s="5" t="s">
        <v>144</v>
      </c>
      <c r="C4450" s="5" t="s">
        <v>155</v>
      </c>
      <c r="D4450" s="5" t="s">
        <v>18</v>
      </c>
      <c r="E4450" s="5">
        <v>21200</v>
      </c>
      <c r="F4450" s="6">
        <v>591.1</v>
      </c>
    </row>
    <row r="4451" spans="1:6">
      <c r="A4451" s="4">
        <v>2017</v>
      </c>
      <c r="B4451" s="5" t="s">
        <v>144</v>
      </c>
      <c r="C4451" s="5" t="s">
        <v>155</v>
      </c>
      <c r="D4451" s="5" t="s">
        <v>15</v>
      </c>
      <c r="E4451" s="5">
        <v>235190</v>
      </c>
      <c r="F4451" s="6">
        <v>2594.81</v>
      </c>
    </row>
    <row r="4452" spans="1:6">
      <c r="A4452" s="4">
        <v>2017</v>
      </c>
      <c r="B4452" s="5" t="s">
        <v>144</v>
      </c>
      <c r="C4452" s="5" t="s">
        <v>155</v>
      </c>
      <c r="D4452" s="5" t="s">
        <v>16</v>
      </c>
      <c r="E4452" s="5">
        <v>11300</v>
      </c>
      <c r="F4452" s="6">
        <v>1478.42</v>
      </c>
    </row>
    <row r="4453" spans="1:6">
      <c r="A4453" s="4">
        <v>2017</v>
      </c>
      <c r="B4453" s="5" t="s">
        <v>144</v>
      </c>
      <c r="C4453" s="5" t="s">
        <v>155</v>
      </c>
      <c r="D4453" s="5" t="s">
        <v>17</v>
      </c>
      <c r="E4453" s="5">
        <v>5740</v>
      </c>
      <c r="F4453" s="6">
        <v>1033.3399999999999</v>
      </c>
    </row>
    <row r="4454" spans="1:6">
      <c r="A4454" s="4">
        <v>2017</v>
      </c>
      <c r="B4454" s="5" t="s">
        <v>144</v>
      </c>
      <c r="C4454" s="5" t="s">
        <v>155</v>
      </c>
      <c r="D4454" s="5" t="s">
        <v>18</v>
      </c>
      <c r="E4454" s="5">
        <v>21700</v>
      </c>
      <c r="F4454" s="6">
        <v>549.1</v>
      </c>
    </row>
    <row r="4455" spans="1:6">
      <c r="A4455" s="4">
        <v>2008</v>
      </c>
      <c r="B4455" s="5" t="s">
        <v>144</v>
      </c>
      <c r="C4455" s="5" t="s">
        <v>156</v>
      </c>
      <c r="D4455" s="5" t="s">
        <v>17</v>
      </c>
      <c r="E4455" s="5">
        <v>400</v>
      </c>
      <c r="F4455" s="6">
        <v>1000</v>
      </c>
    </row>
    <row r="4456" spans="1:6">
      <c r="A4456" s="4">
        <v>2008</v>
      </c>
      <c r="B4456" s="5" t="s">
        <v>144</v>
      </c>
      <c r="C4456" s="5" t="s">
        <v>156</v>
      </c>
      <c r="D4456" s="5" t="s">
        <v>18</v>
      </c>
      <c r="E4456" s="5">
        <v>67500</v>
      </c>
      <c r="F4456" s="6">
        <v>658.81</v>
      </c>
    </row>
    <row r="4457" spans="1:6">
      <c r="A4457" s="4">
        <v>2009</v>
      </c>
      <c r="B4457" s="5" t="s">
        <v>144</v>
      </c>
      <c r="C4457" s="5" t="s">
        <v>156</v>
      </c>
      <c r="D4457" s="5" t="s">
        <v>17</v>
      </c>
      <c r="E4457" s="5">
        <v>200</v>
      </c>
      <c r="F4457" s="6">
        <v>1000</v>
      </c>
    </row>
    <row r="4458" spans="1:6">
      <c r="A4458" s="4">
        <v>2009</v>
      </c>
      <c r="B4458" s="5" t="s">
        <v>144</v>
      </c>
      <c r="C4458" s="5" t="s">
        <v>156</v>
      </c>
      <c r="D4458" s="5" t="s">
        <v>18</v>
      </c>
      <c r="E4458" s="5">
        <v>63500</v>
      </c>
      <c r="F4458" s="6">
        <v>843.31</v>
      </c>
    </row>
    <row r="4459" spans="1:6">
      <c r="A4459" s="4">
        <v>2010</v>
      </c>
      <c r="B4459" s="5" t="s">
        <v>144</v>
      </c>
      <c r="C4459" s="5" t="s">
        <v>156</v>
      </c>
      <c r="D4459" s="5" t="s">
        <v>17</v>
      </c>
      <c r="E4459" s="5">
        <v>400</v>
      </c>
      <c r="F4459" s="6">
        <v>1250</v>
      </c>
    </row>
    <row r="4460" spans="1:6">
      <c r="A4460" s="4">
        <v>2010</v>
      </c>
      <c r="B4460" s="5" t="s">
        <v>144</v>
      </c>
      <c r="C4460" s="5" t="s">
        <v>156</v>
      </c>
      <c r="D4460" s="5" t="s">
        <v>18</v>
      </c>
      <c r="E4460" s="5">
        <v>76900</v>
      </c>
      <c r="F4460" s="6">
        <v>745.25</v>
      </c>
    </row>
    <row r="4461" spans="1:6">
      <c r="A4461" s="4">
        <v>2011</v>
      </c>
      <c r="B4461" s="5" t="s">
        <v>144</v>
      </c>
      <c r="C4461" s="5" t="s">
        <v>156</v>
      </c>
      <c r="D4461" s="5" t="s">
        <v>17</v>
      </c>
      <c r="E4461" s="5">
        <v>700</v>
      </c>
      <c r="F4461" s="6">
        <v>1000</v>
      </c>
    </row>
    <row r="4462" spans="1:6">
      <c r="A4462" s="4">
        <v>2011</v>
      </c>
      <c r="B4462" s="5" t="s">
        <v>144</v>
      </c>
      <c r="C4462" s="5" t="s">
        <v>156</v>
      </c>
      <c r="D4462" s="5" t="s">
        <v>18</v>
      </c>
      <c r="E4462" s="5">
        <v>87300</v>
      </c>
      <c r="F4462" s="6">
        <v>763.69</v>
      </c>
    </row>
    <row r="4463" spans="1:6">
      <c r="A4463" s="4">
        <v>2012</v>
      </c>
      <c r="B4463" s="5" t="s">
        <v>144</v>
      </c>
      <c r="C4463" s="5" t="s">
        <v>156</v>
      </c>
      <c r="D4463" s="5" t="s">
        <v>16</v>
      </c>
      <c r="E4463" s="5">
        <v>1700</v>
      </c>
      <c r="F4463" s="6">
        <v>1705.88</v>
      </c>
    </row>
    <row r="4464" spans="1:6">
      <c r="A4464" s="4">
        <v>2012</v>
      </c>
      <c r="B4464" s="5" t="s">
        <v>144</v>
      </c>
      <c r="C4464" s="5" t="s">
        <v>156</v>
      </c>
      <c r="D4464" s="5" t="s">
        <v>17</v>
      </c>
      <c r="E4464" s="5">
        <v>300</v>
      </c>
      <c r="F4464" s="6">
        <v>1000</v>
      </c>
    </row>
    <row r="4465" spans="1:6">
      <c r="A4465" s="4">
        <v>2012</v>
      </c>
      <c r="B4465" s="5" t="s">
        <v>144</v>
      </c>
      <c r="C4465" s="5" t="s">
        <v>156</v>
      </c>
      <c r="D4465" s="5" t="s">
        <v>18</v>
      </c>
      <c r="E4465" s="5">
        <v>62800</v>
      </c>
      <c r="F4465" s="6">
        <v>791.24</v>
      </c>
    </row>
    <row r="4466" spans="1:6">
      <c r="A4466" s="4">
        <v>2013</v>
      </c>
      <c r="B4466" s="5" t="s">
        <v>144</v>
      </c>
      <c r="C4466" s="5" t="s">
        <v>156</v>
      </c>
      <c r="D4466" s="5" t="s">
        <v>16</v>
      </c>
      <c r="E4466" s="5">
        <v>4680</v>
      </c>
      <c r="F4466" s="6">
        <v>1267.0899999999999</v>
      </c>
    </row>
    <row r="4467" spans="1:6">
      <c r="A4467" s="4">
        <v>2013</v>
      </c>
      <c r="B4467" s="5" t="s">
        <v>144</v>
      </c>
      <c r="C4467" s="5" t="s">
        <v>156</v>
      </c>
      <c r="D4467" s="5" t="s">
        <v>17</v>
      </c>
      <c r="E4467" s="5">
        <v>1020</v>
      </c>
      <c r="F4467" s="6">
        <v>1245.0999999999999</v>
      </c>
    </row>
    <row r="4468" spans="1:6">
      <c r="A4468" s="4">
        <v>2013</v>
      </c>
      <c r="B4468" s="5" t="s">
        <v>144</v>
      </c>
      <c r="C4468" s="5" t="s">
        <v>156</v>
      </c>
      <c r="D4468" s="5" t="s">
        <v>18</v>
      </c>
      <c r="E4468" s="5">
        <v>78500</v>
      </c>
      <c r="F4468" s="6">
        <v>933.76</v>
      </c>
    </row>
    <row r="4469" spans="1:6">
      <c r="A4469" s="4">
        <v>2014</v>
      </c>
      <c r="B4469" s="5" t="s">
        <v>144</v>
      </c>
      <c r="C4469" s="5" t="s">
        <v>156</v>
      </c>
      <c r="D4469" s="5" t="s">
        <v>16</v>
      </c>
      <c r="E4469" s="5">
        <v>120</v>
      </c>
      <c r="F4469" s="6">
        <v>1750</v>
      </c>
    </row>
    <row r="4470" spans="1:6">
      <c r="A4470" s="4">
        <v>2014</v>
      </c>
      <c r="B4470" s="5" t="s">
        <v>144</v>
      </c>
      <c r="C4470" s="5" t="s">
        <v>156</v>
      </c>
      <c r="D4470" s="5" t="s">
        <v>18</v>
      </c>
      <c r="E4470" s="5">
        <v>56680</v>
      </c>
      <c r="F4470" s="6">
        <v>962.6</v>
      </c>
    </row>
    <row r="4471" spans="1:6">
      <c r="A4471" s="4">
        <v>2015</v>
      </c>
      <c r="B4471" s="5" t="s">
        <v>144</v>
      </c>
      <c r="C4471" s="5" t="s">
        <v>156</v>
      </c>
      <c r="D4471" s="5" t="s">
        <v>16</v>
      </c>
      <c r="E4471" s="5">
        <v>2350</v>
      </c>
      <c r="F4471" s="6">
        <v>2204.2600000000002</v>
      </c>
    </row>
    <row r="4472" spans="1:6">
      <c r="A4472" s="4">
        <v>2015</v>
      </c>
      <c r="B4472" s="5" t="s">
        <v>144</v>
      </c>
      <c r="C4472" s="5" t="s">
        <v>156</v>
      </c>
      <c r="D4472" s="5" t="s">
        <v>17</v>
      </c>
      <c r="E4472" s="5">
        <v>130</v>
      </c>
      <c r="F4472" s="6">
        <v>846.15</v>
      </c>
    </row>
    <row r="4473" spans="1:6">
      <c r="A4473" s="4">
        <v>2015</v>
      </c>
      <c r="B4473" s="5" t="s">
        <v>144</v>
      </c>
      <c r="C4473" s="5" t="s">
        <v>156</v>
      </c>
      <c r="D4473" s="5" t="s">
        <v>18</v>
      </c>
      <c r="E4473" s="5">
        <v>48840</v>
      </c>
      <c r="F4473" s="6">
        <v>972.36</v>
      </c>
    </row>
    <row r="4474" spans="1:6">
      <c r="A4474" s="4">
        <v>2016</v>
      </c>
      <c r="B4474" s="5" t="s">
        <v>144</v>
      </c>
      <c r="C4474" s="5" t="s">
        <v>156</v>
      </c>
      <c r="D4474" s="5" t="s">
        <v>16</v>
      </c>
      <c r="E4474" s="5">
        <v>1610</v>
      </c>
      <c r="F4474" s="6">
        <v>2221.19</v>
      </c>
    </row>
    <row r="4475" spans="1:6">
      <c r="A4475" s="4">
        <v>2016</v>
      </c>
      <c r="B4475" s="5" t="s">
        <v>144</v>
      </c>
      <c r="C4475" s="5" t="s">
        <v>156</v>
      </c>
      <c r="D4475" s="5" t="s">
        <v>17</v>
      </c>
      <c r="E4475" s="5">
        <v>80</v>
      </c>
      <c r="F4475" s="6">
        <v>1123.46</v>
      </c>
    </row>
    <row r="4476" spans="1:6">
      <c r="A4476" s="4">
        <v>2016</v>
      </c>
      <c r="B4476" s="5" t="s">
        <v>144</v>
      </c>
      <c r="C4476" s="5" t="s">
        <v>156</v>
      </c>
      <c r="D4476" s="5" t="s">
        <v>18</v>
      </c>
      <c r="E4476" s="5">
        <v>42420</v>
      </c>
      <c r="F4476" s="6">
        <v>890.32</v>
      </c>
    </row>
    <row r="4477" spans="1:6">
      <c r="A4477" s="4">
        <v>2017</v>
      </c>
      <c r="B4477" s="5" t="s">
        <v>144</v>
      </c>
      <c r="C4477" s="5" t="s">
        <v>156</v>
      </c>
      <c r="D4477" s="5" t="s">
        <v>16</v>
      </c>
      <c r="E4477" s="5">
        <v>120</v>
      </c>
      <c r="F4477" s="6">
        <v>1813.56</v>
      </c>
    </row>
    <row r="4478" spans="1:6">
      <c r="A4478" s="4">
        <v>2017</v>
      </c>
      <c r="B4478" s="5" t="s">
        <v>144</v>
      </c>
      <c r="C4478" s="5" t="s">
        <v>156</v>
      </c>
      <c r="D4478" s="5" t="s">
        <v>17</v>
      </c>
      <c r="E4478" s="5">
        <v>220</v>
      </c>
      <c r="F4478" s="6">
        <v>1283.72</v>
      </c>
    </row>
    <row r="4479" spans="1:6">
      <c r="A4479" s="4">
        <v>2017</v>
      </c>
      <c r="B4479" s="5" t="s">
        <v>144</v>
      </c>
      <c r="C4479" s="5" t="s">
        <v>156</v>
      </c>
      <c r="D4479" s="5" t="s">
        <v>18</v>
      </c>
      <c r="E4479" s="5">
        <v>58610</v>
      </c>
      <c r="F4479" s="6">
        <v>770.67</v>
      </c>
    </row>
    <row r="4480" spans="1:6">
      <c r="A4480" s="4">
        <v>2008</v>
      </c>
      <c r="B4480" s="5" t="s">
        <v>144</v>
      </c>
      <c r="C4480" s="5" t="s">
        <v>157</v>
      </c>
      <c r="D4480" s="5" t="s">
        <v>15</v>
      </c>
      <c r="E4480" s="5">
        <v>11150</v>
      </c>
      <c r="F4480" s="6">
        <v>2074.7199999999998</v>
      </c>
    </row>
    <row r="4481" spans="1:6">
      <c r="A4481" s="4">
        <v>2008</v>
      </c>
      <c r="B4481" s="5" t="s">
        <v>144</v>
      </c>
      <c r="C4481" s="5" t="s">
        <v>157</v>
      </c>
      <c r="D4481" s="5" t="s">
        <v>16</v>
      </c>
      <c r="E4481" s="5">
        <v>1350</v>
      </c>
      <c r="F4481" s="6">
        <v>1462.85</v>
      </c>
    </row>
    <row r="4482" spans="1:6">
      <c r="A4482" s="4">
        <v>2008</v>
      </c>
      <c r="B4482" s="5" t="s">
        <v>144</v>
      </c>
      <c r="C4482" s="5" t="s">
        <v>157</v>
      </c>
      <c r="D4482" s="5" t="s">
        <v>17</v>
      </c>
      <c r="E4482" s="5">
        <v>6080</v>
      </c>
      <c r="F4482" s="6">
        <v>654.72</v>
      </c>
    </row>
    <row r="4483" spans="1:6">
      <c r="A4483" s="4">
        <v>2008</v>
      </c>
      <c r="B4483" s="5" t="s">
        <v>144</v>
      </c>
      <c r="C4483" s="5" t="s">
        <v>157</v>
      </c>
      <c r="D4483" s="5" t="s">
        <v>18</v>
      </c>
      <c r="E4483" s="5">
        <v>126460</v>
      </c>
      <c r="F4483" s="6">
        <v>465.71</v>
      </c>
    </row>
    <row r="4484" spans="1:6">
      <c r="A4484" s="4">
        <v>2009</v>
      </c>
      <c r="B4484" s="5" t="s">
        <v>144</v>
      </c>
      <c r="C4484" s="5" t="s">
        <v>157</v>
      </c>
      <c r="D4484" s="5" t="s">
        <v>15</v>
      </c>
      <c r="E4484" s="5">
        <v>10550</v>
      </c>
      <c r="F4484" s="6">
        <v>2351.79</v>
      </c>
    </row>
    <row r="4485" spans="1:6">
      <c r="A4485" s="4">
        <v>2009</v>
      </c>
      <c r="B4485" s="5" t="s">
        <v>144</v>
      </c>
      <c r="C4485" s="5" t="s">
        <v>157</v>
      </c>
      <c r="D4485" s="5" t="s">
        <v>16</v>
      </c>
      <c r="E4485" s="5">
        <v>760</v>
      </c>
      <c r="F4485" s="6">
        <v>1000</v>
      </c>
    </row>
    <row r="4486" spans="1:6">
      <c r="A4486" s="4">
        <v>2009</v>
      </c>
      <c r="B4486" s="5" t="s">
        <v>144</v>
      </c>
      <c r="C4486" s="5" t="s">
        <v>157</v>
      </c>
      <c r="D4486" s="5" t="s">
        <v>17</v>
      </c>
      <c r="E4486" s="5">
        <v>2200</v>
      </c>
      <c r="F4486" s="6">
        <v>590.91</v>
      </c>
    </row>
    <row r="4487" spans="1:6">
      <c r="A4487" s="4">
        <v>2009</v>
      </c>
      <c r="B4487" s="5" t="s">
        <v>144</v>
      </c>
      <c r="C4487" s="5" t="s">
        <v>157</v>
      </c>
      <c r="D4487" s="5" t="s">
        <v>18</v>
      </c>
      <c r="E4487" s="5">
        <v>136840</v>
      </c>
      <c r="F4487" s="6">
        <v>480.7</v>
      </c>
    </row>
    <row r="4488" spans="1:6">
      <c r="A4488" s="4">
        <v>2010</v>
      </c>
      <c r="B4488" s="5" t="s">
        <v>144</v>
      </c>
      <c r="C4488" s="5" t="s">
        <v>157</v>
      </c>
      <c r="D4488" s="5" t="s">
        <v>15</v>
      </c>
      <c r="E4488" s="5">
        <v>14760</v>
      </c>
      <c r="F4488" s="6">
        <v>2203.86</v>
      </c>
    </row>
    <row r="4489" spans="1:6">
      <c r="A4489" s="4">
        <v>2010</v>
      </c>
      <c r="B4489" s="5" t="s">
        <v>144</v>
      </c>
      <c r="C4489" s="5" t="s">
        <v>157</v>
      </c>
      <c r="D4489" s="5" t="s">
        <v>16</v>
      </c>
      <c r="E4489" s="5">
        <v>4730</v>
      </c>
      <c r="F4489" s="6">
        <v>1919.2</v>
      </c>
    </row>
    <row r="4490" spans="1:6">
      <c r="A4490" s="4">
        <v>2010</v>
      </c>
      <c r="B4490" s="5" t="s">
        <v>144</v>
      </c>
      <c r="C4490" s="5" t="s">
        <v>157</v>
      </c>
      <c r="D4490" s="5" t="s">
        <v>17</v>
      </c>
      <c r="E4490" s="5">
        <v>12540</v>
      </c>
      <c r="F4490" s="6">
        <v>720.92</v>
      </c>
    </row>
    <row r="4491" spans="1:6">
      <c r="A4491" s="4">
        <v>2010</v>
      </c>
      <c r="B4491" s="5" t="s">
        <v>144</v>
      </c>
      <c r="C4491" s="5" t="s">
        <v>157</v>
      </c>
      <c r="D4491" s="5" t="s">
        <v>18</v>
      </c>
      <c r="E4491" s="5">
        <v>138160</v>
      </c>
      <c r="F4491" s="6">
        <v>518.20000000000005</v>
      </c>
    </row>
    <row r="4492" spans="1:6">
      <c r="A4492" s="4">
        <v>2011</v>
      </c>
      <c r="B4492" s="5" t="s">
        <v>144</v>
      </c>
      <c r="C4492" s="5" t="s">
        <v>157</v>
      </c>
      <c r="D4492" s="5" t="s">
        <v>15</v>
      </c>
      <c r="E4492" s="5">
        <v>9010</v>
      </c>
      <c r="F4492" s="6">
        <v>1991.67</v>
      </c>
    </row>
    <row r="4493" spans="1:6">
      <c r="A4493" s="4">
        <v>2011</v>
      </c>
      <c r="B4493" s="5" t="s">
        <v>144</v>
      </c>
      <c r="C4493" s="5" t="s">
        <v>157</v>
      </c>
      <c r="D4493" s="5" t="s">
        <v>16</v>
      </c>
      <c r="E4493" s="5">
        <v>700</v>
      </c>
      <c r="F4493" s="6">
        <v>1200</v>
      </c>
    </row>
    <row r="4494" spans="1:6">
      <c r="A4494" s="4">
        <v>2011</v>
      </c>
      <c r="B4494" s="5" t="s">
        <v>144</v>
      </c>
      <c r="C4494" s="5" t="s">
        <v>157</v>
      </c>
      <c r="D4494" s="5" t="s">
        <v>17</v>
      </c>
      <c r="E4494" s="5">
        <v>19000</v>
      </c>
      <c r="F4494" s="6">
        <v>652.63</v>
      </c>
    </row>
    <row r="4495" spans="1:6">
      <c r="A4495" s="4">
        <v>2011</v>
      </c>
      <c r="B4495" s="5" t="s">
        <v>144</v>
      </c>
      <c r="C4495" s="5" t="s">
        <v>157</v>
      </c>
      <c r="D4495" s="5" t="s">
        <v>18</v>
      </c>
      <c r="E4495" s="5">
        <v>151470</v>
      </c>
      <c r="F4495" s="6">
        <v>612.24</v>
      </c>
    </row>
    <row r="4496" spans="1:6">
      <c r="A4496" s="4">
        <v>2012</v>
      </c>
      <c r="B4496" s="5" t="s">
        <v>144</v>
      </c>
      <c r="C4496" s="5" t="s">
        <v>157</v>
      </c>
      <c r="D4496" s="5" t="s">
        <v>15</v>
      </c>
      <c r="E4496" s="5">
        <v>2830</v>
      </c>
      <c r="F4496" s="6">
        <v>2300.1799999999998</v>
      </c>
    </row>
    <row r="4497" spans="1:6">
      <c r="A4497" s="4">
        <v>2012</v>
      </c>
      <c r="B4497" s="5" t="s">
        <v>144</v>
      </c>
      <c r="C4497" s="5" t="s">
        <v>157</v>
      </c>
      <c r="D4497" s="5" t="s">
        <v>16</v>
      </c>
      <c r="E4497" s="5">
        <v>520</v>
      </c>
      <c r="F4497" s="6">
        <v>1539.2</v>
      </c>
    </row>
    <row r="4498" spans="1:6">
      <c r="A4498" s="4">
        <v>2012</v>
      </c>
      <c r="B4498" s="5" t="s">
        <v>144</v>
      </c>
      <c r="C4498" s="5" t="s">
        <v>157</v>
      </c>
      <c r="D4498" s="5" t="s">
        <v>17</v>
      </c>
      <c r="E4498" s="5">
        <v>10300</v>
      </c>
      <c r="F4498" s="6">
        <v>533.98</v>
      </c>
    </row>
    <row r="4499" spans="1:6">
      <c r="A4499" s="4">
        <v>2012</v>
      </c>
      <c r="B4499" s="5" t="s">
        <v>144</v>
      </c>
      <c r="C4499" s="5" t="s">
        <v>157</v>
      </c>
      <c r="D4499" s="5" t="s">
        <v>18</v>
      </c>
      <c r="E4499" s="5">
        <v>127870</v>
      </c>
      <c r="F4499" s="6">
        <v>608.29</v>
      </c>
    </row>
    <row r="4500" spans="1:6">
      <c r="A4500" s="4">
        <v>2013</v>
      </c>
      <c r="B4500" s="5" t="s">
        <v>144</v>
      </c>
      <c r="C4500" s="5" t="s">
        <v>157</v>
      </c>
      <c r="D4500" s="5" t="s">
        <v>15</v>
      </c>
      <c r="E4500" s="5">
        <v>9060</v>
      </c>
      <c r="F4500" s="6">
        <v>2164.91</v>
      </c>
    </row>
    <row r="4501" spans="1:6">
      <c r="A4501" s="4">
        <v>2013</v>
      </c>
      <c r="B4501" s="5" t="s">
        <v>144</v>
      </c>
      <c r="C4501" s="5" t="s">
        <v>157</v>
      </c>
      <c r="D4501" s="5" t="s">
        <v>16</v>
      </c>
      <c r="E4501" s="5">
        <v>460</v>
      </c>
      <c r="F4501" s="6">
        <v>1280.8900000000001</v>
      </c>
    </row>
    <row r="4502" spans="1:6">
      <c r="A4502" s="4">
        <v>2013</v>
      </c>
      <c r="B4502" s="5" t="s">
        <v>144</v>
      </c>
      <c r="C4502" s="5" t="s">
        <v>157</v>
      </c>
      <c r="D4502" s="5" t="s">
        <v>17</v>
      </c>
      <c r="E4502" s="5">
        <v>23240</v>
      </c>
      <c r="F4502" s="6">
        <v>811.96</v>
      </c>
    </row>
    <row r="4503" spans="1:6">
      <c r="A4503" s="4">
        <v>2013</v>
      </c>
      <c r="B4503" s="5" t="s">
        <v>144</v>
      </c>
      <c r="C4503" s="5" t="s">
        <v>157</v>
      </c>
      <c r="D4503" s="5" t="s">
        <v>18</v>
      </c>
      <c r="E4503" s="5">
        <v>126610</v>
      </c>
      <c r="F4503" s="6">
        <v>587.51</v>
      </c>
    </row>
    <row r="4504" spans="1:6">
      <c r="A4504" s="4">
        <v>2014</v>
      </c>
      <c r="B4504" s="5" t="s">
        <v>144</v>
      </c>
      <c r="C4504" s="5" t="s">
        <v>157</v>
      </c>
      <c r="D4504" s="5" t="s">
        <v>15</v>
      </c>
      <c r="E4504" s="5">
        <v>10290</v>
      </c>
      <c r="F4504" s="6">
        <v>2525.58</v>
      </c>
    </row>
    <row r="4505" spans="1:6">
      <c r="A4505" s="4">
        <v>2014</v>
      </c>
      <c r="B4505" s="5" t="s">
        <v>144</v>
      </c>
      <c r="C4505" s="5" t="s">
        <v>157</v>
      </c>
      <c r="D4505" s="5" t="s">
        <v>16</v>
      </c>
      <c r="E4505" s="5">
        <v>360</v>
      </c>
      <c r="F4505" s="6">
        <v>1258.45</v>
      </c>
    </row>
    <row r="4506" spans="1:6">
      <c r="A4506" s="4">
        <v>2014</v>
      </c>
      <c r="B4506" s="5" t="s">
        <v>144</v>
      </c>
      <c r="C4506" s="5" t="s">
        <v>157</v>
      </c>
      <c r="D4506" s="5" t="s">
        <v>17</v>
      </c>
      <c r="E4506" s="5">
        <v>6170</v>
      </c>
      <c r="F4506" s="6">
        <v>662.88</v>
      </c>
    </row>
    <row r="4507" spans="1:6">
      <c r="A4507" s="4">
        <v>2014</v>
      </c>
      <c r="B4507" s="5" t="s">
        <v>144</v>
      </c>
      <c r="C4507" s="5" t="s">
        <v>157</v>
      </c>
      <c r="D4507" s="5" t="s">
        <v>18</v>
      </c>
      <c r="E4507" s="5">
        <v>129280</v>
      </c>
      <c r="F4507" s="6">
        <v>638.46</v>
      </c>
    </row>
    <row r="4508" spans="1:6">
      <c r="A4508" s="4">
        <v>2015</v>
      </c>
      <c r="B4508" s="5" t="s">
        <v>144</v>
      </c>
      <c r="C4508" s="5" t="s">
        <v>157</v>
      </c>
      <c r="D4508" s="5" t="s">
        <v>15</v>
      </c>
      <c r="E4508" s="5">
        <v>11580</v>
      </c>
      <c r="F4508" s="6">
        <v>2271.73</v>
      </c>
    </row>
    <row r="4509" spans="1:6">
      <c r="A4509" s="4">
        <v>2015</v>
      </c>
      <c r="B4509" s="5" t="s">
        <v>144</v>
      </c>
      <c r="C4509" s="5" t="s">
        <v>157</v>
      </c>
      <c r="D4509" s="5" t="s">
        <v>16</v>
      </c>
      <c r="E4509" s="5">
        <v>220</v>
      </c>
      <c r="F4509" s="6">
        <v>1351.78</v>
      </c>
    </row>
    <row r="4510" spans="1:6">
      <c r="A4510" s="4">
        <v>2015</v>
      </c>
      <c r="B4510" s="5" t="s">
        <v>144</v>
      </c>
      <c r="C4510" s="5" t="s">
        <v>157</v>
      </c>
      <c r="D4510" s="5" t="s">
        <v>17</v>
      </c>
      <c r="E4510" s="5">
        <v>7290</v>
      </c>
      <c r="F4510" s="6">
        <v>711.93</v>
      </c>
    </row>
    <row r="4511" spans="1:6">
      <c r="A4511" s="4">
        <v>2015</v>
      </c>
      <c r="B4511" s="5" t="s">
        <v>144</v>
      </c>
      <c r="C4511" s="5" t="s">
        <v>157</v>
      </c>
      <c r="D4511" s="5" t="s">
        <v>18</v>
      </c>
      <c r="E4511" s="5">
        <v>86780</v>
      </c>
      <c r="F4511" s="6">
        <v>640.85</v>
      </c>
    </row>
    <row r="4512" spans="1:6">
      <c r="A4512" s="4">
        <v>2016</v>
      </c>
      <c r="B4512" s="5" t="s">
        <v>144</v>
      </c>
      <c r="C4512" s="5" t="s">
        <v>157</v>
      </c>
      <c r="D4512" s="5" t="s">
        <v>15</v>
      </c>
      <c r="E4512" s="5">
        <v>8490</v>
      </c>
      <c r="F4512" s="6">
        <v>1879.08</v>
      </c>
    </row>
    <row r="4513" spans="1:6">
      <c r="A4513" s="4">
        <v>2016</v>
      </c>
      <c r="B4513" s="5" t="s">
        <v>144</v>
      </c>
      <c r="C4513" s="5" t="s">
        <v>157</v>
      </c>
      <c r="D4513" s="5" t="s">
        <v>16</v>
      </c>
      <c r="E4513" s="5">
        <v>250</v>
      </c>
      <c r="F4513" s="6">
        <v>1680</v>
      </c>
    </row>
    <row r="4514" spans="1:6">
      <c r="A4514" s="4">
        <v>2016</v>
      </c>
      <c r="B4514" s="5" t="s">
        <v>144</v>
      </c>
      <c r="C4514" s="5" t="s">
        <v>157</v>
      </c>
      <c r="D4514" s="5" t="s">
        <v>17</v>
      </c>
      <c r="E4514" s="5">
        <v>13230</v>
      </c>
      <c r="F4514" s="6">
        <v>840.22</v>
      </c>
    </row>
    <row r="4515" spans="1:6">
      <c r="A4515" s="4">
        <v>2016</v>
      </c>
      <c r="B4515" s="5" t="s">
        <v>144</v>
      </c>
      <c r="C4515" s="5" t="s">
        <v>157</v>
      </c>
      <c r="D4515" s="5" t="s">
        <v>18</v>
      </c>
      <c r="E4515" s="5">
        <v>80710</v>
      </c>
      <c r="F4515" s="6">
        <v>676.67</v>
      </c>
    </row>
    <row r="4516" spans="1:6">
      <c r="A4516" s="4">
        <v>2017</v>
      </c>
      <c r="B4516" s="5" t="s">
        <v>144</v>
      </c>
      <c r="C4516" s="5" t="s">
        <v>157</v>
      </c>
      <c r="D4516" s="5" t="s">
        <v>15</v>
      </c>
      <c r="E4516" s="5">
        <v>12080</v>
      </c>
      <c r="F4516" s="6">
        <v>2030.04</v>
      </c>
    </row>
    <row r="4517" spans="1:6">
      <c r="A4517" s="4">
        <v>2017</v>
      </c>
      <c r="B4517" s="5" t="s">
        <v>144</v>
      </c>
      <c r="C4517" s="5" t="s">
        <v>157</v>
      </c>
      <c r="D4517" s="5" t="s">
        <v>16</v>
      </c>
      <c r="E4517" s="5">
        <v>520</v>
      </c>
      <c r="F4517" s="6">
        <v>1676.61</v>
      </c>
    </row>
    <row r="4518" spans="1:6">
      <c r="A4518" s="4">
        <v>2017</v>
      </c>
      <c r="B4518" s="5" t="s">
        <v>144</v>
      </c>
      <c r="C4518" s="5" t="s">
        <v>157</v>
      </c>
      <c r="D4518" s="5" t="s">
        <v>17</v>
      </c>
      <c r="E4518" s="5">
        <v>24950</v>
      </c>
      <c r="F4518" s="6">
        <v>707.16</v>
      </c>
    </row>
    <row r="4519" spans="1:6">
      <c r="A4519" s="4">
        <v>2017</v>
      </c>
      <c r="B4519" s="5" t="s">
        <v>144</v>
      </c>
      <c r="C4519" s="5" t="s">
        <v>157</v>
      </c>
      <c r="D4519" s="5" t="s">
        <v>18</v>
      </c>
      <c r="E4519" s="5">
        <v>91730</v>
      </c>
      <c r="F4519" s="6">
        <v>701.35</v>
      </c>
    </row>
    <row r="4520" spans="1:6">
      <c r="A4520" s="4">
        <v>2008</v>
      </c>
      <c r="B4520" s="5" t="s">
        <v>144</v>
      </c>
      <c r="C4520" s="5" t="s">
        <v>158</v>
      </c>
      <c r="D4520" s="5" t="s">
        <v>15</v>
      </c>
      <c r="E4520" s="5">
        <v>108500</v>
      </c>
      <c r="F4520" s="6">
        <v>715.21</v>
      </c>
    </row>
    <row r="4521" spans="1:6">
      <c r="A4521" s="4">
        <v>2008</v>
      </c>
      <c r="B4521" s="5" t="s">
        <v>144</v>
      </c>
      <c r="C4521" s="5" t="s">
        <v>158</v>
      </c>
      <c r="D4521" s="5" t="s">
        <v>16</v>
      </c>
      <c r="E4521" s="5">
        <v>228500</v>
      </c>
      <c r="F4521" s="6">
        <v>1277.46</v>
      </c>
    </row>
    <row r="4522" spans="1:6">
      <c r="A4522" s="4">
        <v>2008</v>
      </c>
      <c r="B4522" s="5" t="s">
        <v>144</v>
      </c>
      <c r="C4522" s="5" t="s">
        <v>158</v>
      </c>
      <c r="D4522" s="5" t="s">
        <v>17</v>
      </c>
      <c r="E4522" s="5">
        <v>50200</v>
      </c>
      <c r="F4522" s="6">
        <v>739.04</v>
      </c>
    </row>
    <row r="4523" spans="1:6">
      <c r="A4523" s="4">
        <v>2008</v>
      </c>
      <c r="B4523" s="5" t="s">
        <v>144</v>
      </c>
      <c r="C4523" s="5" t="s">
        <v>158</v>
      </c>
      <c r="D4523" s="5" t="s">
        <v>18</v>
      </c>
      <c r="E4523" s="5">
        <v>7400</v>
      </c>
      <c r="F4523" s="6">
        <v>352.7</v>
      </c>
    </row>
    <row r="4524" spans="1:6">
      <c r="A4524" s="4">
        <v>2009</v>
      </c>
      <c r="B4524" s="5" t="s">
        <v>144</v>
      </c>
      <c r="C4524" s="5" t="s">
        <v>158</v>
      </c>
      <c r="D4524" s="5" t="s">
        <v>15</v>
      </c>
      <c r="E4524" s="5">
        <v>91100</v>
      </c>
      <c r="F4524" s="6">
        <v>419.32</v>
      </c>
    </row>
    <row r="4525" spans="1:6">
      <c r="A4525" s="4">
        <v>2009</v>
      </c>
      <c r="B4525" s="5" t="s">
        <v>144</v>
      </c>
      <c r="C4525" s="5" t="s">
        <v>158</v>
      </c>
      <c r="D4525" s="5" t="s">
        <v>16</v>
      </c>
      <c r="E4525" s="5">
        <v>230200</v>
      </c>
      <c r="F4525" s="6">
        <v>814.07</v>
      </c>
    </row>
    <row r="4526" spans="1:6">
      <c r="A4526" s="4">
        <v>2009</v>
      </c>
      <c r="B4526" s="5" t="s">
        <v>144</v>
      </c>
      <c r="C4526" s="5" t="s">
        <v>158</v>
      </c>
      <c r="D4526" s="5" t="s">
        <v>17</v>
      </c>
      <c r="E4526" s="5">
        <v>53500</v>
      </c>
      <c r="F4526" s="6">
        <v>742.06</v>
      </c>
    </row>
    <row r="4527" spans="1:6">
      <c r="A4527" s="4">
        <v>2009</v>
      </c>
      <c r="B4527" s="5" t="s">
        <v>144</v>
      </c>
      <c r="C4527" s="5" t="s">
        <v>158</v>
      </c>
      <c r="D4527" s="5" t="s">
        <v>18</v>
      </c>
      <c r="E4527" s="5">
        <v>8800</v>
      </c>
      <c r="F4527" s="6">
        <v>439.77</v>
      </c>
    </row>
    <row r="4528" spans="1:6">
      <c r="A4528" s="4">
        <v>2010</v>
      </c>
      <c r="B4528" s="5" t="s">
        <v>144</v>
      </c>
      <c r="C4528" s="5" t="s">
        <v>158</v>
      </c>
      <c r="D4528" s="5" t="s">
        <v>15</v>
      </c>
      <c r="E4528" s="5">
        <v>106700</v>
      </c>
      <c r="F4528" s="6">
        <v>871.6</v>
      </c>
    </row>
    <row r="4529" spans="1:6">
      <c r="A4529" s="4">
        <v>2010</v>
      </c>
      <c r="B4529" s="5" t="s">
        <v>144</v>
      </c>
      <c r="C4529" s="5" t="s">
        <v>158</v>
      </c>
      <c r="D4529" s="5" t="s">
        <v>16</v>
      </c>
      <c r="E4529" s="5">
        <v>239100</v>
      </c>
      <c r="F4529" s="6">
        <v>1557.09</v>
      </c>
    </row>
    <row r="4530" spans="1:6">
      <c r="A4530" s="4">
        <v>2010</v>
      </c>
      <c r="B4530" s="5" t="s">
        <v>144</v>
      </c>
      <c r="C4530" s="5" t="s">
        <v>158</v>
      </c>
      <c r="D4530" s="5" t="s">
        <v>17</v>
      </c>
      <c r="E4530" s="5">
        <v>60000</v>
      </c>
      <c r="F4530" s="6">
        <v>831.67</v>
      </c>
    </row>
    <row r="4531" spans="1:6">
      <c r="A4531" s="4">
        <v>2010</v>
      </c>
      <c r="B4531" s="5" t="s">
        <v>144</v>
      </c>
      <c r="C4531" s="5" t="s">
        <v>158</v>
      </c>
      <c r="D4531" s="5" t="s">
        <v>18</v>
      </c>
      <c r="E4531" s="5">
        <v>9900</v>
      </c>
      <c r="F4531" s="6">
        <v>316.16000000000003</v>
      </c>
    </row>
    <row r="4532" spans="1:6">
      <c r="A4532" s="4">
        <v>2011</v>
      </c>
      <c r="B4532" s="5" t="s">
        <v>144</v>
      </c>
      <c r="C4532" s="5" t="s">
        <v>158</v>
      </c>
      <c r="D4532" s="5" t="s">
        <v>15</v>
      </c>
      <c r="E4532" s="5">
        <v>115300</v>
      </c>
      <c r="F4532" s="6">
        <v>1149.18</v>
      </c>
    </row>
    <row r="4533" spans="1:6">
      <c r="A4533" s="4">
        <v>2011</v>
      </c>
      <c r="B4533" s="5" t="s">
        <v>144</v>
      </c>
      <c r="C4533" s="5" t="s">
        <v>158</v>
      </c>
      <c r="D4533" s="5" t="s">
        <v>16</v>
      </c>
      <c r="E4533" s="5">
        <v>295000</v>
      </c>
      <c r="F4533" s="6">
        <v>1333.22</v>
      </c>
    </row>
    <row r="4534" spans="1:6">
      <c r="A4534" s="4">
        <v>2011</v>
      </c>
      <c r="B4534" s="5" t="s">
        <v>144</v>
      </c>
      <c r="C4534" s="5" t="s">
        <v>158</v>
      </c>
      <c r="D4534" s="5" t="s">
        <v>17</v>
      </c>
      <c r="E4534" s="5">
        <v>59700</v>
      </c>
      <c r="F4534" s="6">
        <v>983.25</v>
      </c>
    </row>
    <row r="4535" spans="1:6">
      <c r="A4535" s="4">
        <v>2011</v>
      </c>
      <c r="B4535" s="5" t="s">
        <v>144</v>
      </c>
      <c r="C4535" s="5" t="s">
        <v>158</v>
      </c>
      <c r="D4535" s="5" t="s">
        <v>18</v>
      </c>
      <c r="E4535" s="5">
        <v>10300</v>
      </c>
      <c r="F4535" s="6">
        <v>297.08999999999997</v>
      </c>
    </row>
    <row r="4536" spans="1:6">
      <c r="A4536" s="4">
        <v>2012</v>
      </c>
      <c r="B4536" s="5" t="s">
        <v>144</v>
      </c>
      <c r="C4536" s="5" t="s">
        <v>158</v>
      </c>
      <c r="D4536" s="5" t="s">
        <v>15</v>
      </c>
      <c r="E4536" s="5">
        <v>99300</v>
      </c>
      <c r="F4536" s="6">
        <v>1565.96</v>
      </c>
    </row>
    <row r="4537" spans="1:6">
      <c r="A4537" s="4">
        <v>2012</v>
      </c>
      <c r="B4537" s="5" t="s">
        <v>144</v>
      </c>
      <c r="C4537" s="5" t="s">
        <v>158</v>
      </c>
      <c r="D4537" s="5" t="s">
        <v>16</v>
      </c>
      <c r="E4537" s="5">
        <v>292100</v>
      </c>
      <c r="F4537" s="6">
        <v>1678.19</v>
      </c>
    </row>
    <row r="4538" spans="1:6">
      <c r="A4538" s="4">
        <v>2012</v>
      </c>
      <c r="B4538" s="5" t="s">
        <v>144</v>
      </c>
      <c r="C4538" s="5" t="s">
        <v>158</v>
      </c>
      <c r="D4538" s="5" t="s">
        <v>17</v>
      </c>
      <c r="E4538" s="5">
        <v>58100</v>
      </c>
      <c r="F4538" s="6">
        <v>1046.47</v>
      </c>
    </row>
    <row r="4539" spans="1:6">
      <c r="A4539" s="4">
        <v>2012</v>
      </c>
      <c r="B4539" s="5" t="s">
        <v>144</v>
      </c>
      <c r="C4539" s="5" t="s">
        <v>158</v>
      </c>
      <c r="D4539" s="5" t="s">
        <v>18</v>
      </c>
      <c r="E4539" s="5">
        <v>12900</v>
      </c>
      <c r="F4539" s="6">
        <v>378.29</v>
      </c>
    </row>
    <row r="4540" spans="1:6">
      <c r="A4540" s="4">
        <v>2013</v>
      </c>
      <c r="B4540" s="5" t="s">
        <v>144</v>
      </c>
      <c r="C4540" s="5" t="s">
        <v>158</v>
      </c>
      <c r="D4540" s="5" t="s">
        <v>15</v>
      </c>
      <c r="E4540" s="5">
        <v>120490</v>
      </c>
      <c r="F4540" s="6">
        <v>1323.26</v>
      </c>
    </row>
    <row r="4541" spans="1:6">
      <c r="A4541" s="4">
        <v>2013</v>
      </c>
      <c r="B4541" s="5" t="s">
        <v>144</v>
      </c>
      <c r="C4541" s="5" t="s">
        <v>158</v>
      </c>
      <c r="D4541" s="5" t="s">
        <v>16</v>
      </c>
      <c r="E4541" s="5">
        <v>287970</v>
      </c>
      <c r="F4541" s="6">
        <v>1400.67</v>
      </c>
    </row>
    <row r="4542" spans="1:6">
      <c r="A4542" s="4">
        <v>2013</v>
      </c>
      <c r="B4542" s="5" t="s">
        <v>144</v>
      </c>
      <c r="C4542" s="5" t="s">
        <v>158</v>
      </c>
      <c r="D4542" s="5" t="s">
        <v>17</v>
      </c>
      <c r="E4542" s="5">
        <v>56100</v>
      </c>
      <c r="F4542" s="6">
        <v>848.13</v>
      </c>
    </row>
    <row r="4543" spans="1:6">
      <c r="A4543" s="4">
        <v>2013</v>
      </c>
      <c r="B4543" s="5" t="s">
        <v>144</v>
      </c>
      <c r="C4543" s="5" t="s">
        <v>158</v>
      </c>
      <c r="D4543" s="5" t="s">
        <v>18</v>
      </c>
      <c r="E4543" s="5">
        <v>13360</v>
      </c>
      <c r="F4543" s="6">
        <v>742.51</v>
      </c>
    </row>
    <row r="4544" spans="1:6">
      <c r="A4544" s="4">
        <v>2014</v>
      </c>
      <c r="B4544" s="5" t="s">
        <v>144</v>
      </c>
      <c r="C4544" s="5" t="s">
        <v>158</v>
      </c>
      <c r="D4544" s="5" t="s">
        <v>15</v>
      </c>
      <c r="E4544" s="5">
        <v>110170</v>
      </c>
      <c r="F4544" s="6">
        <v>962.05</v>
      </c>
    </row>
    <row r="4545" spans="1:6">
      <c r="A4545" s="4">
        <v>2014</v>
      </c>
      <c r="B4545" s="5" t="s">
        <v>144</v>
      </c>
      <c r="C4545" s="5" t="s">
        <v>158</v>
      </c>
      <c r="D4545" s="5" t="s">
        <v>16</v>
      </c>
      <c r="E4545" s="5">
        <v>236870</v>
      </c>
      <c r="F4545" s="6">
        <v>1164.0999999999999</v>
      </c>
    </row>
    <row r="4546" spans="1:6">
      <c r="A4546" s="4">
        <v>2014</v>
      </c>
      <c r="B4546" s="5" t="s">
        <v>144</v>
      </c>
      <c r="C4546" s="5" t="s">
        <v>158</v>
      </c>
      <c r="D4546" s="5" t="s">
        <v>17</v>
      </c>
      <c r="E4546" s="5">
        <v>48410</v>
      </c>
      <c r="F4546" s="6">
        <v>811.61</v>
      </c>
    </row>
    <row r="4547" spans="1:6">
      <c r="A4547" s="4">
        <v>2014</v>
      </c>
      <c r="B4547" s="5" t="s">
        <v>144</v>
      </c>
      <c r="C4547" s="5" t="s">
        <v>158</v>
      </c>
      <c r="D4547" s="5" t="s">
        <v>18</v>
      </c>
      <c r="E4547" s="5">
        <v>22000</v>
      </c>
      <c r="F4547" s="6">
        <v>680.63</v>
      </c>
    </row>
    <row r="4548" spans="1:6">
      <c r="A4548" s="4">
        <v>2015</v>
      </c>
      <c r="B4548" s="5" t="s">
        <v>144</v>
      </c>
      <c r="C4548" s="5" t="s">
        <v>158</v>
      </c>
      <c r="D4548" s="5" t="s">
        <v>15</v>
      </c>
      <c r="E4548" s="5">
        <v>105670</v>
      </c>
      <c r="F4548" s="6">
        <v>885.67</v>
      </c>
    </row>
    <row r="4549" spans="1:6">
      <c r="A4549" s="4">
        <v>2015</v>
      </c>
      <c r="B4549" s="5" t="s">
        <v>144</v>
      </c>
      <c r="C4549" s="5" t="s">
        <v>158</v>
      </c>
      <c r="D4549" s="5" t="s">
        <v>16</v>
      </c>
      <c r="E4549" s="5">
        <v>239120</v>
      </c>
      <c r="F4549" s="6">
        <v>1196.94</v>
      </c>
    </row>
    <row r="4550" spans="1:6">
      <c r="A4550" s="4">
        <v>2015</v>
      </c>
      <c r="B4550" s="5" t="s">
        <v>144</v>
      </c>
      <c r="C4550" s="5" t="s">
        <v>158</v>
      </c>
      <c r="D4550" s="5" t="s">
        <v>17</v>
      </c>
      <c r="E4550" s="5">
        <v>38190</v>
      </c>
      <c r="F4550" s="6">
        <v>679.83</v>
      </c>
    </row>
    <row r="4551" spans="1:6">
      <c r="A4551" s="4">
        <v>2015</v>
      </c>
      <c r="B4551" s="5" t="s">
        <v>144</v>
      </c>
      <c r="C4551" s="5" t="s">
        <v>158</v>
      </c>
      <c r="D4551" s="5" t="s">
        <v>18</v>
      </c>
      <c r="E4551" s="5">
        <v>20400</v>
      </c>
      <c r="F4551" s="6">
        <v>551.89</v>
      </c>
    </row>
    <row r="4552" spans="1:6">
      <c r="A4552" s="4">
        <v>2016</v>
      </c>
      <c r="B4552" s="5" t="s">
        <v>144</v>
      </c>
      <c r="C4552" s="5" t="s">
        <v>158</v>
      </c>
      <c r="D4552" s="5" t="s">
        <v>15</v>
      </c>
      <c r="E4552" s="5">
        <v>126380</v>
      </c>
      <c r="F4552" s="6">
        <v>1207.3499999999999</v>
      </c>
    </row>
    <row r="4553" spans="1:6">
      <c r="A4553" s="4">
        <v>2016</v>
      </c>
      <c r="B4553" s="5" t="s">
        <v>144</v>
      </c>
      <c r="C4553" s="5" t="s">
        <v>158</v>
      </c>
      <c r="D4553" s="5" t="s">
        <v>16</v>
      </c>
      <c r="E4553" s="5">
        <v>267890</v>
      </c>
      <c r="F4553" s="6">
        <v>1703.75</v>
      </c>
    </row>
    <row r="4554" spans="1:6">
      <c r="A4554" s="4">
        <v>2016</v>
      </c>
      <c r="B4554" s="5" t="s">
        <v>144</v>
      </c>
      <c r="C4554" s="5" t="s">
        <v>158</v>
      </c>
      <c r="D4554" s="5" t="s">
        <v>17</v>
      </c>
      <c r="E4554" s="5">
        <v>33630</v>
      </c>
      <c r="F4554" s="6">
        <v>1276.79</v>
      </c>
    </row>
    <row r="4555" spans="1:6">
      <c r="A4555" s="4">
        <v>2016</v>
      </c>
      <c r="B4555" s="5" t="s">
        <v>144</v>
      </c>
      <c r="C4555" s="5" t="s">
        <v>158</v>
      </c>
      <c r="D4555" s="5" t="s">
        <v>18</v>
      </c>
      <c r="E4555" s="5">
        <v>19260</v>
      </c>
      <c r="F4555" s="6">
        <v>389.31</v>
      </c>
    </row>
    <row r="4556" spans="1:6">
      <c r="A4556" s="4">
        <v>2017</v>
      </c>
      <c r="B4556" s="5" t="s">
        <v>144</v>
      </c>
      <c r="C4556" s="5" t="s">
        <v>158</v>
      </c>
      <c r="D4556" s="5" t="s">
        <v>15</v>
      </c>
      <c r="E4556" s="5">
        <v>127960</v>
      </c>
      <c r="F4556" s="6">
        <v>1126.3599999999999</v>
      </c>
    </row>
    <row r="4557" spans="1:6">
      <c r="A4557" s="4">
        <v>2017</v>
      </c>
      <c r="B4557" s="5" t="s">
        <v>144</v>
      </c>
      <c r="C4557" s="5" t="s">
        <v>158</v>
      </c>
      <c r="D4557" s="5" t="s">
        <v>16</v>
      </c>
      <c r="E4557" s="5">
        <v>256790</v>
      </c>
      <c r="F4557" s="6">
        <v>1615.93</v>
      </c>
    </row>
    <row r="4558" spans="1:6">
      <c r="A4558" s="4">
        <v>2017</v>
      </c>
      <c r="B4558" s="5" t="s">
        <v>144</v>
      </c>
      <c r="C4558" s="5" t="s">
        <v>158</v>
      </c>
      <c r="D4558" s="5" t="s">
        <v>17</v>
      </c>
      <c r="E4558" s="5">
        <v>43740</v>
      </c>
      <c r="F4558" s="6">
        <v>1436.07</v>
      </c>
    </row>
    <row r="4559" spans="1:6">
      <c r="A4559" s="4">
        <v>2017</v>
      </c>
      <c r="B4559" s="5" t="s">
        <v>144</v>
      </c>
      <c r="C4559" s="5" t="s">
        <v>158</v>
      </c>
      <c r="D4559" s="5" t="s">
        <v>18</v>
      </c>
      <c r="E4559" s="5">
        <v>17070</v>
      </c>
      <c r="F4559" s="6">
        <v>664.94</v>
      </c>
    </row>
    <row r="4560" spans="1:6">
      <c r="A4560" s="4">
        <v>2008</v>
      </c>
      <c r="B4560" s="5" t="s">
        <v>144</v>
      </c>
      <c r="C4560" s="5" t="s">
        <v>159</v>
      </c>
      <c r="D4560" s="5" t="s">
        <v>16</v>
      </c>
      <c r="E4560" s="5">
        <v>800</v>
      </c>
      <c r="F4560" s="6">
        <v>1375</v>
      </c>
    </row>
    <row r="4561" spans="1:6">
      <c r="A4561" s="4">
        <v>2008</v>
      </c>
      <c r="B4561" s="5" t="s">
        <v>144</v>
      </c>
      <c r="C4561" s="5" t="s">
        <v>159</v>
      </c>
      <c r="D4561" s="5" t="s">
        <v>17</v>
      </c>
      <c r="E4561" s="5">
        <v>7700</v>
      </c>
      <c r="F4561" s="6">
        <v>1870.13</v>
      </c>
    </row>
    <row r="4562" spans="1:6">
      <c r="A4562" s="4">
        <v>2008</v>
      </c>
      <c r="B4562" s="5" t="s">
        <v>144</v>
      </c>
      <c r="C4562" s="5" t="s">
        <v>159</v>
      </c>
      <c r="D4562" s="5" t="s">
        <v>18</v>
      </c>
      <c r="E4562" s="5">
        <v>245000</v>
      </c>
      <c r="F4562" s="6">
        <v>778.94</v>
      </c>
    </row>
    <row r="4563" spans="1:6">
      <c r="A4563" s="4">
        <v>2009</v>
      </c>
      <c r="B4563" s="5" t="s">
        <v>144</v>
      </c>
      <c r="C4563" s="5" t="s">
        <v>159</v>
      </c>
      <c r="D4563" s="5" t="s">
        <v>16</v>
      </c>
      <c r="E4563" s="5">
        <v>900</v>
      </c>
      <c r="F4563" s="6">
        <v>1000</v>
      </c>
    </row>
    <row r="4564" spans="1:6">
      <c r="A4564" s="4">
        <v>2009</v>
      </c>
      <c r="B4564" s="5" t="s">
        <v>144</v>
      </c>
      <c r="C4564" s="5" t="s">
        <v>159</v>
      </c>
      <c r="D4564" s="5" t="s">
        <v>17</v>
      </c>
      <c r="E4564" s="5">
        <v>4900</v>
      </c>
      <c r="F4564" s="6">
        <v>1408.16</v>
      </c>
    </row>
    <row r="4565" spans="1:6">
      <c r="A4565" s="4">
        <v>2009</v>
      </c>
      <c r="B4565" s="5" t="s">
        <v>144</v>
      </c>
      <c r="C4565" s="5" t="s">
        <v>159</v>
      </c>
      <c r="D4565" s="5" t="s">
        <v>18</v>
      </c>
      <c r="E4565" s="5">
        <v>287200</v>
      </c>
      <c r="F4565" s="6">
        <v>749.13</v>
      </c>
    </row>
    <row r="4566" spans="1:6">
      <c r="A4566" s="4">
        <v>2010</v>
      </c>
      <c r="B4566" s="5" t="s">
        <v>144</v>
      </c>
      <c r="C4566" s="5" t="s">
        <v>159</v>
      </c>
      <c r="D4566" s="5" t="s">
        <v>16</v>
      </c>
      <c r="E4566" s="5">
        <v>6000</v>
      </c>
      <c r="F4566" s="6">
        <v>1616.67</v>
      </c>
    </row>
    <row r="4567" spans="1:6">
      <c r="A4567" s="4">
        <v>2010</v>
      </c>
      <c r="B4567" s="5" t="s">
        <v>144</v>
      </c>
      <c r="C4567" s="5" t="s">
        <v>159</v>
      </c>
      <c r="D4567" s="5" t="s">
        <v>17</v>
      </c>
      <c r="E4567" s="5">
        <v>8800</v>
      </c>
      <c r="F4567" s="6">
        <v>1375</v>
      </c>
    </row>
    <row r="4568" spans="1:6">
      <c r="A4568" s="4">
        <v>2010</v>
      </c>
      <c r="B4568" s="5" t="s">
        <v>144</v>
      </c>
      <c r="C4568" s="5" t="s">
        <v>159</v>
      </c>
      <c r="D4568" s="5" t="s">
        <v>18</v>
      </c>
      <c r="E4568" s="5">
        <v>356900</v>
      </c>
      <c r="F4568" s="6">
        <v>789.69</v>
      </c>
    </row>
    <row r="4569" spans="1:6">
      <c r="A4569" s="4">
        <v>2011</v>
      </c>
      <c r="B4569" s="5" t="s">
        <v>144</v>
      </c>
      <c r="C4569" s="5" t="s">
        <v>159</v>
      </c>
      <c r="D4569" s="5" t="s">
        <v>17</v>
      </c>
      <c r="E4569" s="5">
        <v>10700</v>
      </c>
      <c r="F4569" s="6">
        <v>1429.91</v>
      </c>
    </row>
    <row r="4570" spans="1:6">
      <c r="A4570" s="4">
        <v>2011</v>
      </c>
      <c r="B4570" s="5" t="s">
        <v>144</v>
      </c>
      <c r="C4570" s="5" t="s">
        <v>159</v>
      </c>
      <c r="D4570" s="5" t="s">
        <v>18</v>
      </c>
      <c r="E4570" s="5">
        <v>387100</v>
      </c>
      <c r="F4570" s="6">
        <v>800.65</v>
      </c>
    </row>
    <row r="4571" spans="1:6">
      <c r="A4571" s="4">
        <v>2012</v>
      </c>
      <c r="B4571" s="5" t="s">
        <v>144</v>
      </c>
      <c r="C4571" s="5" t="s">
        <v>159</v>
      </c>
      <c r="D4571" s="5" t="s">
        <v>16</v>
      </c>
      <c r="E4571" s="5">
        <v>400</v>
      </c>
      <c r="F4571" s="6">
        <v>1500</v>
      </c>
    </row>
    <row r="4572" spans="1:6">
      <c r="A4572" s="4">
        <v>2012</v>
      </c>
      <c r="B4572" s="5" t="s">
        <v>144</v>
      </c>
      <c r="C4572" s="5" t="s">
        <v>159</v>
      </c>
      <c r="D4572" s="5" t="s">
        <v>17</v>
      </c>
      <c r="E4572" s="5">
        <v>2100</v>
      </c>
      <c r="F4572" s="6">
        <v>1476.19</v>
      </c>
    </row>
    <row r="4573" spans="1:6">
      <c r="A4573" s="4">
        <v>2012</v>
      </c>
      <c r="B4573" s="5" t="s">
        <v>144</v>
      </c>
      <c r="C4573" s="5" t="s">
        <v>159</v>
      </c>
      <c r="D4573" s="5" t="s">
        <v>18</v>
      </c>
      <c r="E4573" s="5">
        <v>306300</v>
      </c>
      <c r="F4573" s="6">
        <v>271.33999999999997</v>
      </c>
    </row>
    <row r="4574" spans="1:6">
      <c r="A4574" s="4">
        <v>2013</v>
      </c>
      <c r="B4574" s="5" t="s">
        <v>144</v>
      </c>
      <c r="C4574" s="5" t="s">
        <v>159</v>
      </c>
      <c r="D4574" s="5" t="s">
        <v>16</v>
      </c>
      <c r="E4574" s="5">
        <v>1030</v>
      </c>
      <c r="F4574" s="6">
        <v>1514.56</v>
      </c>
    </row>
    <row r="4575" spans="1:6">
      <c r="A4575" s="4">
        <v>2013</v>
      </c>
      <c r="B4575" s="5" t="s">
        <v>144</v>
      </c>
      <c r="C4575" s="5" t="s">
        <v>159</v>
      </c>
      <c r="D4575" s="5" t="s">
        <v>17</v>
      </c>
      <c r="E4575" s="5">
        <v>12570</v>
      </c>
      <c r="F4575" s="6">
        <v>1956.25</v>
      </c>
    </row>
    <row r="4576" spans="1:6">
      <c r="A4576" s="4">
        <v>2013</v>
      </c>
      <c r="B4576" s="5" t="s">
        <v>144</v>
      </c>
      <c r="C4576" s="5" t="s">
        <v>159</v>
      </c>
      <c r="D4576" s="5" t="s">
        <v>18</v>
      </c>
      <c r="E4576" s="5">
        <v>277050</v>
      </c>
      <c r="F4576" s="6">
        <v>977.91</v>
      </c>
    </row>
    <row r="4577" spans="1:6">
      <c r="A4577" s="4">
        <v>2014</v>
      </c>
      <c r="B4577" s="5" t="s">
        <v>144</v>
      </c>
      <c r="C4577" s="5" t="s">
        <v>159</v>
      </c>
      <c r="D4577" s="5" t="s">
        <v>16</v>
      </c>
      <c r="E4577" s="5">
        <v>450</v>
      </c>
      <c r="F4577" s="6">
        <v>1610.35</v>
      </c>
    </row>
    <row r="4578" spans="1:6">
      <c r="A4578" s="4">
        <v>2014</v>
      </c>
      <c r="B4578" s="5" t="s">
        <v>144</v>
      </c>
      <c r="C4578" s="5" t="s">
        <v>159</v>
      </c>
      <c r="D4578" s="5" t="s">
        <v>17</v>
      </c>
      <c r="E4578" s="5">
        <v>2250</v>
      </c>
      <c r="F4578" s="6">
        <v>1715.86</v>
      </c>
    </row>
    <row r="4579" spans="1:6">
      <c r="A4579" s="4">
        <v>2014</v>
      </c>
      <c r="B4579" s="5" t="s">
        <v>144</v>
      </c>
      <c r="C4579" s="5" t="s">
        <v>159</v>
      </c>
      <c r="D4579" s="5" t="s">
        <v>18</v>
      </c>
      <c r="E4579" s="5">
        <v>342450</v>
      </c>
      <c r="F4579" s="6">
        <v>740.54</v>
      </c>
    </row>
    <row r="4580" spans="1:6">
      <c r="A4580" s="4">
        <v>2015</v>
      </c>
      <c r="B4580" s="5" t="s">
        <v>144</v>
      </c>
      <c r="C4580" s="5" t="s">
        <v>159</v>
      </c>
      <c r="D4580" s="5" t="s">
        <v>16</v>
      </c>
      <c r="E4580" s="5">
        <v>530</v>
      </c>
      <c r="F4580" s="6">
        <v>1758.12</v>
      </c>
    </row>
    <row r="4581" spans="1:6">
      <c r="A4581" s="4">
        <v>2015</v>
      </c>
      <c r="B4581" s="5" t="s">
        <v>144</v>
      </c>
      <c r="C4581" s="5" t="s">
        <v>159</v>
      </c>
      <c r="D4581" s="5" t="s">
        <v>17</v>
      </c>
      <c r="E4581" s="5">
        <v>5560</v>
      </c>
      <c r="F4581" s="6">
        <v>1883.51</v>
      </c>
    </row>
    <row r="4582" spans="1:6">
      <c r="A4582" s="4">
        <v>2015</v>
      </c>
      <c r="B4582" s="5" t="s">
        <v>144</v>
      </c>
      <c r="C4582" s="5" t="s">
        <v>159</v>
      </c>
      <c r="D4582" s="5" t="s">
        <v>18</v>
      </c>
      <c r="E4582" s="5">
        <v>363610</v>
      </c>
      <c r="F4582" s="6">
        <v>331.33</v>
      </c>
    </row>
    <row r="4583" spans="1:6">
      <c r="A4583" s="4">
        <v>2016</v>
      </c>
      <c r="B4583" s="5" t="s">
        <v>144</v>
      </c>
      <c r="C4583" s="5" t="s">
        <v>159</v>
      </c>
      <c r="D4583" s="5" t="s">
        <v>16</v>
      </c>
      <c r="E4583" s="5">
        <v>330</v>
      </c>
      <c r="F4583" s="6">
        <v>1678.86</v>
      </c>
    </row>
    <row r="4584" spans="1:6">
      <c r="A4584" s="4">
        <v>2016</v>
      </c>
      <c r="B4584" s="5" t="s">
        <v>144</v>
      </c>
      <c r="C4584" s="5" t="s">
        <v>159</v>
      </c>
      <c r="D4584" s="5" t="s">
        <v>17</v>
      </c>
      <c r="E4584" s="5">
        <v>4850</v>
      </c>
      <c r="F4584" s="6">
        <v>860.94</v>
      </c>
    </row>
    <row r="4585" spans="1:6">
      <c r="A4585" s="4">
        <v>2016</v>
      </c>
      <c r="B4585" s="5" t="s">
        <v>144</v>
      </c>
      <c r="C4585" s="5" t="s">
        <v>159</v>
      </c>
      <c r="D4585" s="5" t="s">
        <v>18</v>
      </c>
      <c r="E4585" s="5">
        <v>340080</v>
      </c>
      <c r="F4585" s="6">
        <v>203.41</v>
      </c>
    </row>
    <row r="4586" spans="1:6">
      <c r="A4586" s="4">
        <v>2017</v>
      </c>
      <c r="B4586" s="5" t="s">
        <v>144</v>
      </c>
      <c r="C4586" s="5" t="s">
        <v>159</v>
      </c>
      <c r="D4586" s="5" t="s">
        <v>16</v>
      </c>
      <c r="E4586" s="5">
        <v>340</v>
      </c>
      <c r="F4586" s="6">
        <v>2212.83</v>
      </c>
    </row>
    <row r="4587" spans="1:6">
      <c r="A4587" s="4">
        <v>2017</v>
      </c>
      <c r="B4587" s="5" t="s">
        <v>144</v>
      </c>
      <c r="C4587" s="5" t="s">
        <v>159</v>
      </c>
      <c r="D4587" s="5" t="s">
        <v>17</v>
      </c>
      <c r="E4587" s="5">
        <v>19650</v>
      </c>
      <c r="F4587" s="6">
        <v>2018.85</v>
      </c>
    </row>
    <row r="4588" spans="1:6">
      <c r="A4588" s="4">
        <v>2017</v>
      </c>
      <c r="B4588" s="5" t="s">
        <v>144</v>
      </c>
      <c r="C4588" s="5" t="s">
        <v>159</v>
      </c>
      <c r="D4588" s="5" t="s">
        <v>18</v>
      </c>
      <c r="E4588" s="5">
        <v>385380</v>
      </c>
      <c r="F4588" s="6">
        <v>904.88</v>
      </c>
    </row>
    <row r="4589" spans="1:6">
      <c r="A4589" s="4">
        <v>2008</v>
      </c>
      <c r="B4589" s="5" t="s">
        <v>144</v>
      </c>
      <c r="C4589" s="5" t="s">
        <v>160</v>
      </c>
      <c r="D4589" s="5" t="s">
        <v>15</v>
      </c>
      <c r="E4589" s="5">
        <v>10100</v>
      </c>
      <c r="F4589" s="6">
        <v>1821.78</v>
      </c>
    </row>
    <row r="4590" spans="1:6">
      <c r="A4590" s="4">
        <v>2008</v>
      </c>
      <c r="B4590" s="5" t="s">
        <v>144</v>
      </c>
      <c r="C4590" s="5" t="s">
        <v>160</v>
      </c>
      <c r="D4590" s="5" t="s">
        <v>16</v>
      </c>
      <c r="E4590" s="5">
        <v>90300</v>
      </c>
      <c r="F4590" s="6">
        <v>1449.61</v>
      </c>
    </row>
    <row r="4591" spans="1:6">
      <c r="A4591" s="4">
        <v>2008</v>
      </c>
      <c r="B4591" s="5" t="s">
        <v>144</v>
      </c>
      <c r="C4591" s="5" t="s">
        <v>160</v>
      </c>
      <c r="D4591" s="5" t="s">
        <v>17</v>
      </c>
      <c r="E4591" s="5">
        <v>4100</v>
      </c>
      <c r="F4591" s="6">
        <v>804.88</v>
      </c>
    </row>
    <row r="4592" spans="1:6">
      <c r="A4592" s="4">
        <v>2008</v>
      </c>
      <c r="B4592" s="5" t="s">
        <v>144</v>
      </c>
      <c r="C4592" s="5" t="s">
        <v>160</v>
      </c>
      <c r="D4592" s="5" t="s">
        <v>18</v>
      </c>
      <c r="E4592" s="5">
        <v>110100</v>
      </c>
      <c r="F4592" s="6">
        <v>558.30999999999995</v>
      </c>
    </row>
    <row r="4593" spans="1:6">
      <c r="A4593" s="4">
        <v>2009</v>
      </c>
      <c r="B4593" s="5" t="s">
        <v>144</v>
      </c>
      <c r="C4593" s="5" t="s">
        <v>160</v>
      </c>
      <c r="D4593" s="5" t="s">
        <v>15</v>
      </c>
      <c r="E4593" s="5">
        <v>6700</v>
      </c>
      <c r="F4593" s="6">
        <v>2447.7600000000002</v>
      </c>
    </row>
    <row r="4594" spans="1:6">
      <c r="A4594" s="4">
        <v>2009</v>
      </c>
      <c r="B4594" s="5" t="s">
        <v>144</v>
      </c>
      <c r="C4594" s="5" t="s">
        <v>160</v>
      </c>
      <c r="D4594" s="5" t="s">
        <v>16</v>
      </c>
      <c r="E4594" s="5">
        <v>88300</v>
      </c>
      <c r="F4594" s="6">
        <v>1027.18</v>
      </c>
    </row>
    <row r="4595" spans="1:6">
      <c r="A4595" s="4">
        <v>2009</v>
      </c>
      <c r="B4595" s="5" t="s">
        <v>144</v>
      </c>
      <c r="C4595" s="5" t="s">
        <v>160</v>
      </c>
      <c r="D4595" s="5" t="s">
        <v>17</v>
      </c>
      <c r="E4595" s="5">
        <v>4100</v>
      </c>
      <c r="F4595" s="6">
        <v>707.32</v>
      </c>
    </row>
    <row r="4596" spans="1:6">
      <c r="A4596" s="4">
        <v>2009</v>
      </c>
      <c r="B4596" s="5" t="s">
        <v>144</v>
      </c>
      <c r="C4596" s="5" t="s">
        <v>160</v>
      </c>
      <c r="D4596" s="5" t="s">
        <v>18</v>
      </c>
      <c r="E4596" s="5">
        <v>112500</v>
      </c>
      <c r="F4596" s="6">
        <v>449.6</v>
      </c>
    </row>
    <row r="4597" spans="1:6">
      <c r="A4597" s="4">
        <v>2010</v>
      </c>
      <c r="B4597" s="5" t="s">
        <v>144</v>
      </c>
      <c r="C4597" s="5" t="s">
        <v>160</v>
      </c>
      <c r="D4597" s="5" t="s">
        <v>15</v>
      </c>
      <c r="E4597" s="5">
        <v>5600</v>
      </c>
      <c r="F4597" s="6">
        <v>2142.86</v>
      </c>
    </row>
    <row r="4598" spans="1:6">
      <c r="A4598" s="4">
        <v>2010</v>
      </c>
      <c r="B4598" s="5" t="s">
        <v>144</v>
      </c>
      <c r="C4598" s="5" t="s">
        <v>160</v>
      </c>
      <c r="D4598" s="5" t="s">
        <v>16</v>
      </c>
      <c r="E4598" s="5">
        <v>94200</v>
      </c>
      <c r="F4598" s="6">
        <v>1641.19</v>
      </c>
    </row>
    <row r="4599" spans="1:6">
      <c r="A4599" s="4">
        <v>2010</v>
      </c>
      <c r="B4599" s="5" t="s">
        <v>144</v>
      </c>
      <c r="C4599" s="5" t="s">
        <v>160</v>
      </c>
      <c r="D4599" s="5" t="s">
        <v>17</v>
      </c>
      <c r="E4599" s="5">
        <v>2300</v>
      </c>
      <c r="F4599" s="6">
        <v>1043.48</v>
      </c>
    </row>
    <row r="4600" spans="1:6">
      <c r="A4600" s="4">
        <v>2010</v>
      </c>
      <c r="B4600" s="5" t="s">
        <v>144</v>
      </c>
      <c r="C4600" s="5" t="s">
        <v>160</v>
      </c>
      <c r="D4600" s="5" t="s">
        <v>18</v>
      </c>
      <c r="E4600" s="5">
        <v>107100</v>
      </c>
      <c r="F4600" s="6">
        <v>550.51</v>
      </c>
    </row>
    <row r="4601" spans="1:6">
      <c r="A4601" s="4">
        <v>2011</v>
      </c>
      <c r="B4601" s="5" t="s">
        <v>144</v>
      </c>
      <c r="C4601" s="5" t="s">
        <v>160</v>
      </c>
      <c r="D4601" s="5" t="s">
        <v>15</v>
      </c>
      <c r="E4601" s="5">
        <v>6700</v>
      </c>
      <c r="F4601" s="6">
        <v>2373.13</v>
      </c>
    </row>
    <row r="4602" spans="1:6">
      <c r="A4602" s="4">
        <v>2011</v>
      </c>
      <c r="B4602" s="5" t="s">
        <v>144</v>
      </c>
      <c r="C4602" s="5" t="s">
        <v>160</v>
      </c>
      <c r="D4602" s="5" t="s">
        <v>16</v>
      </c>
      <c r="E4602" s="5">
        <v>87100</v>
      </c>
      <c r="F4602" s="6">
        <v>1524.68</v>
      </c>
    </row>
    <row r="4603" spans="1:6">
      <c r="A4603" s="4">
        <v>2011</v>
      </c>
      <c r="B4603" s="5" t="s">
        <v>144</v>
      </c>
      <c r="C4603" s="5" t="s">
        <v>160</v>
      </c>
      <c r="D4603" s="5" t="s">
        <v>17</v>
      </c>
      <c r="E4603" s="5">
        <v>4500</v>
      </c>
      <c r="F4603" s="6">
        <v>866.67</v>
      </c>
    </row>
    <row r="4604" spans="1:6">
      <c r="A4604" s="4">
        <v>2011</v>
      </c>
      <c r="B4604" s="5" t="s">
        <v>144</v>
      </c>
      <c r="C4604" s="5" t="s">
        <v>160</v>
      </c>
      <c r="D4604" s="5" t="s">
        <v>18</v>
      </c>
      <c r="E4604" s="5">
        <v>156600</v>
      </c>
      <c r="F4604" s="6">
        <v>531.41999999999996</v>
      </c>
    </row>
    <row r="4605" spans="1:6">
      <c r="A4605" s="4">
        <v>2012</v>
      </c>
      <c r="B4605" s="5" t="s">
        <v>144</v>
      </c>
      <c r="C4605" s="5" t="s">
        <v>160</v>
      </c>
      <c r="D4605" s="5" t="s">
        <v>15</v>
      </c>
      <c r="E4605" s="5">
        <v>3700</v>
      </c>
      <c r="F4605" s="6">
        <v>2216.2199999999998</v>
      </c>
    </row>
    <row r="4606" spans="1:6">
      <c r="A4606" s="4">
        <v>2012</v>
      </c>
      <c r="B4606" s="5" t="s">
        <v>144</v>
      </c>
      <c r="C4606" s="5" t="s">
        <v>160</v>
      </c>
      <c r="D4606" s="5" t="s">
        <v>16</v>
      </c>
      <c r="E4606" s="5">
        <v>61300</v>
      </c>
      <c r="F4606" s="6">
        <v>1460.03</v>
      </c>
    </row>
    <row r="4607" spans="1:6">
      <c r="A4607" s="4">
        <v>2012</v>
      </c>
      <c r="B4607" s="5" t="s">
        <v>144</v>
      </c>
      <c r="C4607" s="5" t="s">
        <v>160</v>
      </c>
      <c r="D4607" s="5" t="s">
        <v>17</v>
      </c>
      <c r="E4607" s="5">
        <v>1500</v>
      </c>
      <c r="F4607" s="6">
        <v>1533.33</v>
      </c>
    </row>
    <row r="4608" spans="1:6">
      <c r="A4608" s="4">
        <v>2012</v>
      </c>
      <c r="B4608" s="5" t="s">
        <v>144</v>
      </c>
      <c r="C4608" s="5" t="s">
        <v>160</v>
      </c>
      <c r="D4608" s="5" t="s">
        <v>18</v>
      </c>
      <c r="E4608" s="5">
        <v>138300</v>
      </c>
      <c r="F4608" s="6">
        <v>486.77</v>
      </c>
    </row>
    <row r="4609" spans="1:6">
      <c r="A4609" s="4">
        <v>2013</v>
      </c>
      <c r="B4609" s="5" t="s">
        <v>144</v>
      </c>
      <c r="C4609" s="5" t="s">
        <v>160</v>
      </c>
      <c r="D4609" s="5" t="s">
        <v>15</v>
      </c>
      <c r="E4609" s="5">
        <v>1680</v>
      </c>
      <c r="F4609" s="6">
        <v>2119.0500000000002</v>
      </c>
    </row>
    <row r="4610" spans="1:6">
      <c r="A4610" s="4">
        <v>2013</v>
      </c>
      <c r="B4610" s="5" t="s">
        <v>144</v>
      </c>
      <c r="C4610" s="5" t="s">
        <v>160</v>
      </c>
      <c r="D4610" s="5" t="s">
        <v>16</v>
      </c>
      <c r="E4610" s="5">
        <v>57030</v>
      </c>
      <c r="F4610" s="6">
        <v>1233.9100000000001</v>
      </c>
    </row>
    <row r="4611" spans="1:6">
      <c r="A4611" s="4">
        <v>2013</v>
      </c>
      <c r="B4611" s="5" t="s">
        <v>144</v>
      </c>
      <c r="C4611" s="5" t="s">
        <v>160</v>
      </c>
      <c r="D4611" s="5" t="s">
        <v>17</v>
      </c>
      <c r="E4611" s="5">
        <v>2920</v>
      </c>
      <c r="F4611" s="6">
        <v>1236.3</v>
      </c>
    </row>
    <row r="4612" spans="1:6">
      <c r="A4612" s="4">
        <v>2013</v>
      </c>
      <c r="B4612" s="5" t="s">
        <v>144</v>
      </c>
      <c r="C4612" s="5" t="s">
        <v>160</v>
      </c>
      <c r="D4612" s="5" t="s">
        <v>18</v>
      </c>
      <c r="E4612" s="5">
        <v>126100</v>
      </c>
      <c r="F4612" s="6">
        <v>402.38</v>
      </c>
    </row>
    <row r="4613" spans="1:6">
      <c r="A4613" s="4">
        <v>2014</v>
      </c>
      <c r="B4613" s="5" t="s">
        <v>144</v>
      </c>
      <c r="C4613" s="5" t="s">
        <v>160</v>
      </c>
      <c r="D4613" s="5" t="s">
        <v>15</v>
      </c>
      <c r="E4613" s="5">
        <v>5890</v>
      </c>
      <c r="F4613" s="6">
        <v>1723.26</v>
      </c>
    </row>
    <row r="4614" spans="1:6">
      <c r="A4614" s="4">
        <v>2014</v>
      </c>
      <c r="B4614" s="5" t="s">
        <v>144</v>
      </c>
      <c r="C4614" s="5" t="s">
        <v>160</v>
      </c>
      <c r="D4614" s="5" t="s">
        <v>16</v>
      </c>
      <c r="E4614" s="5">
        <v>51500</v>
      </c>
      <c r="F4614" s="6">
        <v>1464.47</v>
      </c>
    </row>
    <row r="4615" spans="1:6">
      <c r="A4615" s="4">
        <v>2014</v>
      </c>
      <c r="B4615" s="5" t="s">
        <v>144</v>
      </c>
      <c r="C4615" s="5" t="s">
        <v>160</v>
      </c>
      <c r="D4615" s="5" t="s">
        <v>17</v>
      </c>
      <c r="E4615" s="5">
        <v>3170</v>
      </c>
      <c r="F4615" s="6">
        <v>757.1</v>
      </c>
    </row>
    <row r="4616" spans="1:6">
      <c r="A4616" s="4">
        <v>2014</v>
      </c>
      <c r="B4616" s="5" t="s">
        <v>144</v>
      </c>
      <c r="C4616" s="5" t="s">
        <v>160</v>
      </c>
      <c r="D4616" s="5" t="s">
        <v>18</v>
      </c>
      <c r="E4616" s="5">
        <v>139580</v>
      </c>
      <c r="F4616" s="6">
        <v>594.86</v>
      </c>
    </row>
    <row r="4617" spans="1:6">
      <c r="A4617" s="4">
        <v>2015</v>
      </c>
      <c r="B4617" s="5" t="s">
        <v>144</v>
      </c>
      <c r="C4617" s="5" t="s">
        <v>160</v>
      </c>
      <c r="D4617" s="5" t="s">
        <v>15</v>
      </c>
      <c r="E4617" s="5">
        <v>4730</v>
      </c>
      <c r="F4617" s="6">
        <v>2678.65</v>
      </c>
    </row>
    <row r="4618" spans="1:6">
      <c r="A4618" s="4">
        <v>2015</v>
      </c>
      <c r="B4618" s="5" t="s">
        <v>144</v>
      </c>
      <c r="C4618" s="5" t="s">
        <v>160</v>
      </c>
      <c r="D4618" s="5" t="s">
        <v>16</v>
      </c>
      <c r="E4618" s="5">
        <v>53830</v>
      </c>
      <c r="F4618" s="6">
        <v>2187.81</v>
      </c>
    </row>
    <row r="4619" spans="1:6">
      <c r="A4619" s="4">
        <v>2015</v>
      </c>
      <c r="B4619" s="5" t="s">
        <v>144</v>
      </c>
      <c r="C4619" s="5" t="s">
        <v>160</v>
      </c>
      <c r="D4619" s="5" t="s">
        <v>17</v>
      </c>
      <c r="E4619" s="5">
        <v>3680</v>
      </c>
      <c r="F4619" s="6">
        <v>671.2</v>
      </c>
    </row>
    <row r="4620" spans="1:6">
      <c r="A4620" s="4">
        <v>2015</v>
      </c>
      <c r="B4620" s="5" t="s">
        <v>144</v>
      </c>
      <c r="C4620" s="5" t="s">
        <v>160</v>
      </c>
      <c r="D4620" s="5" t="s">
        <v>18</v>
      </c>
      <c r="E4620" s="5">
        <v>128530</v>
      </c>
      <c r="F4620" s="6">
        <v>595.42999999999995</v>
      </c>
    </row>
    <row r="4621" spans="1:6">
      <c r="A4621" s="4">
        <v>2016</v>
      </c>
      <c r="B4621" s="5" t="s">
        <v>144</v>
      </c>
      <c r="C4621" s="5" t="s">
        <v>160</v>
      </c>
      <c r="D4621" s="5" t="s">
        <v>15</v>
      </c>
      <c r="E4621" s="5">
        <v>7670</v>
      </c>
      <c r="F4621" s="6">
        <v>2756.13</v>
      </c>
    </row>
    <row r="4622" spans="1:6">
      <c r="A4622" s="4">
        <v>2016</v>
      </c>
      <c r="B4622" s="5" t="s">
        <v>144</v>
      </c>
      <c r="C4622" s="5" t="s">
        <v>160</v>
      </c>
      <c r="D4622" s="5" t="s">
        <v>16</v>
      </c>
      <c r="E4622" s="5">
        <v>59010</v>
      </c>
      <c r="F4622" s="6">
        <v>1920.52</v>
      </c>
    </row>
    <row r="4623" spans="1:6">
      <c r="A4623" s="4">
        <v>2016</v>
      </c>
      <c r="B4623" s="5" t="s">
        <v>144</v>
      </c>
      <c r="C4623" s="5" t="s">
        <v>160</v>
      </c>
      <c r="D4623" s="5" t="s">
        <v>17</v>
      </c>
      <c r="E4623" s="5">
        <v>3540</v>
      </c>
      <c r="F4623" s="6">
        <v>816.15</v>
      </c>
    </row>
    <row r="4624" spans="1:6">
      <c r="A4624" s="4">
        <v>2016</v>
      </c>
      <c r="B4624" s="5" t="s">
        <v>144</v>
      </c>
      <c r="C4624" s="5" t="s">
        <v>160</v>
      </c>
      <c r="D4624" s="5" t="s">
        <v>18</v>
      </c>
      <c r="E4624" s="5">
        <v>101700</v>
      </c>
      <c r="F4624" s="6">
        <v>544.92999999999995</v>
      </c>
    </row>
    <row r="4625" spans="1:6">
      <c r="A4625" s="4">
        <v>2017</v>
      </c>
      <c r="B4625" s="5" t="s">
        <v>144</v>
      </c>
      <c r="C4625" s="5" t="s">
        <v>160</v>
      </c>
      <c r="D4625" s="5" t="s">
        <v>15</v>
      </c>
      <c r="E4625" s="5">
        <v>8660</v>
      </c>
      <c r="F4625" s="6">
        <v>3448.97</v>
      </c>
    </row>
    <row r="4626" spans="1:6">
      <c r="A4626" s="4">
        <v>2017</v>
      </c>
      <c r="B4626" s="5" t="s">
        <v>144</v>
      </c>
      <c r="C4626" s="5" t="s">
        <v>160</v>
      </c>
      <c r="D4626" s="5" t="s">
        <v>16</v>
      </c>
      <c r="E4626" s="5">
        <v>56090</v>
      </c>
      <c r="F4626" s="6">
        <v>2089.2199999999998</v>
      </c>
    </row>
    <row r="4627" spans="1:6">
      <c r="A4627" s="4">
        <v>2017</v>
      </c>
      <c r="B4627" s="5" t="s">
        <v>144</v>
      </c>
      <c r="C4627" s="5" t="s">
        <v>160</v>
      </c>
      <c r="D4627" s="5" t="s">
        <v>17</v>
      </c>
      <c r="E4627" s="5">
        <v>4340</v>
      </c>
      <c r="F4627" s="6">
        <v>875.49</v>
      </c>
    </row>
    <row r="4628" spans="1:6">
      <c r="A4628" s="4">
        <v>2017</v>
      </c>
      <c r="B4628" s="5" t="s">
        <v>144</v>
      </c>
      <c r="C4628" s="5" t="s">
        <v>160</v>
      </c>
      <c r="D4628" s="5" t="s">
        <v>18</v>
      </c>
      <c r="E4628" s="5">
        <v>119690</v>
      </c>
      <c r="F4628" s="6">
        <v>696.74</v>
      </c>
    </row>
    <row r="4629" spans="1:6">
      <c r="A4629" s="4">
        <v>2008</v>
      </c>
      <c r="B4629" s="5" t="s">
        <v>144</v>
      </c>
      <c r="C4629" s="5" t="s">
        <v>161</v>
      </c>
      <c r="D4629" s="5" t="s">
        <v>15</v>
      </c>
      <c r="E4629" s="5">
        <v>94500</v>
      </c>
      <c r="F4629" s="6">
        <v>2085.71</v>
      </c>
    </row>
    <row r="4630" spans="1:6">
      <c r="A4630" s="4">
        <v>2008</v>
      </c>
      <c r="B4630" s="5" t="s">
        <v>144</v>
      </c>
      <c r="C4630" s="5" t="s">
        <v>161</v>
      </c>
      <c r="D4630" s="5" t="s">
        <v>16</v>
      </c>
      <c r="E4630" s="5">
        <v>2700</v>
      </c>
      <c r="F4630" s="6">
        <v>1370.37</v>
      </c>
    </row>
    <row r="4631" spans="1:6">
      <c r="A4631" s="4">
        <v>2008</v>
      </c>
      <c r="B4631" s="5" t="s">
        <v>144</v>
      </c>
      <c r="C4631" s="5" t="s">
        <v>161</v>
      </c>
      <c r="D4631" s="5" t="s">
        <v>17</v>
      </c>
      <c r="E4631" s="5">
        <v>2400</v>
      </c>
      <c r="F4631" s="6">
        <v>1291.67</v>
      </c>
    </row>
    <row r="4632" spans="1:6">
      <c r="A4632" s="4">
        <v>2008</v>
      </c>
      <c r="B4632" s="5" t="s">
        <v>144</v>
      </c>
      <c r="C4632" s="5" t="s">
        <v>161</v>
      </c>
      <c r="D4632" s="5" t="s">
        <v>18</v>
      </c>
      <c r="E4632" s="5">
        <v>8400</v>
      </c>
      <c r="F4632" s="6">
        <v>390.48</v>
      </c>
    </row>
    <row r="4633" spans="1:6">
      <c r="A4633" s="4">
        <v>2009</v>
      </c>
      <c r="B4633" s="5" t="s">
        <v>144</v>
      </c>
      <c r="C4633" s="5" t="s">
        <v>161</v>
      </c>
      <c r="D4633" s="5" t="s">
        <v>15</v>
      </c>
      <c r="E4633" s="5">
        <v>90900</v>
      </c>
      <c r="F4633" s="6">
        <v>2212.3200000000002</v>
      </c>
    </row>
    <row r="4634" spans="1:6">
      <c r="A4634" s="4">
        <v>2009</v>
      </c>
      <c r="B4634" s="5" t="s">
        <v>144</v>
      </c>
      <c r="C4634" s="5" t="s">
        <v>161</v>
      </c>
      <c r="D4634" s="5" t="s">
        <v>16</v>
      </c>
      <c r="E4634" s="5">
        <v>2200</v>
      </c>
      <c r="F4634" s="6">
        <v>1000</v>
      </c>
    </row>
    <row r="4635" spans="1:6">
      <c r="A4635" s="4">
        <v>2009</v>
      </c>
      <c r="B4635" s="5" t="s">
        <v>144</v>
      </c>
      <c r="C4635" s="5" t="s">
        <v>161</v>
      </c>
      <c r="D4635" s="5" t="s">
        <v>17</v>
      </c>
      <c r="E4635" s="5">
        <v>2300</v>
      </c>
      <c r="F4635" s="6">
        <v>1217.3900000000001</v>
      </c>
    </row>
    <row r="4636" spans="1:6">
      <c r="A4636" s="4">
        <v>2009</v>
      </c>
      <c r="B4636" s="5" t="s">
        <v>144</v>
      </c>
      <c r="C4636" s="5" t="s">
        <v>161</v>
      </c>
      <c r="D4636" s="5" t="s">
        <v>18</v>
      </c>
      <c r="E4636" s="5">
        <v>4800</v>
      </c>
      <c r="F4636" s="6">
        <v>287.5</v>
      </c>
    </row>
    <row r="4637" spans="1:6">
      <c r="A4637" s="4">
        <v>2010</v>
      </c>
      <c r="B4637" s="5" t="s">
        <v>144</v>
      </c>
      <c r="C4637" s="5" t="s">
        <v>161</v>
      </c>
      <c r="D4637" s="5" t="s">
        <v>15</v>
      </c>
      <c r="E4637" s="5">
        <v>117600</v>
      </c>
      <c r="F4637" s="6">
        <v>2213.44</v>
      </c>
    </row>
    <row r="4638" spans="1:6">
      <c r="A4638" s="4">
        <v>2010</v>
      </c>
      <c r="B4638" s="5" t="s">
        <v>144</v>
      </c>
      <c r="C4638" s="5" t="s">
        <v>161</v>
      </c>
      <c r="D4638" s="5" t="s">
        <v>16</v>
      </c>
      <c r="E4638" s="5">
        <v>3100</v>
      </c>
      <c r="F4638" s="6">
        <v>1774.19</v>
      </c>
    </row>
    <row r="4639" spans="1:6">
      <c r="A4639" s="4">
        <v>2010</v>
      </c>
      <c r="B4639" s="5" t="s">
        <v>144</v>
      </c>
      <c r="C4639" s="5" t="s">
        <v>161</v>
      </c>
      <c r="D4639" s="5" t="s">
        <v>17</v>
      </c>
      <c r="E4639" s="5">
        <v>3000</v>
      </c>
      <c r="F4639" s="6">
        <v>1466.67</v>
      </c>
    </row>
    <row r="4640" spans="1:6">
      <c r="A4640" s="4">
        <v>2010</v>
      </c>
      <c r="B4640" s="5" t="s">
        <v>144</v>
      </c>
      <c r="C4640" s="5" t="s">
        <v>161</v>
      </c>
      <c r="D4640" s="5" t="s">
        <v>18</v>
      </c>
      <c r="E4640" s="5">
        <v>5600</v>
      </c>
      <c r="F4640" s="6">
        <v>351.79</v>
      </c>
    </row>
    <row r="4641" spans="1:6">
      <c r="A4641" s="4">
        <v>2011</v>
      </c>
      <c r="B4641" s="5" t="s">
        <v>144</v>
      </c>
      <c r="C4641" s="5" t="s">
        <v>161</v>
      </c>
      <c r="D4641" s="5" t="s">
        <v>15</v>
      </c>
      <c r="E4641" s="5">
        <v>121200</v>
      </c>
      <c r="F4641" s="6">
        <v>2462.0500000000002</v>
      </c>
    </row>
    <row r="4642" spans="1:6">
      <c r="A4642" s="4">
        <v>2011</v>
      </c>
      <c r="B4642" s="5" t="s">
        <v>144</v>
      </c>
      <c r="C4642" s="5" t="s">
        <v>161</v>
      </c>
      <c r="D4642" s="5" t="s">
        <v>16</v>
      </c>
      <c r="E4642" s="5">
        <v>4200</v>
      </c>
      <c r="F4642" s="6">
        <v>1166.67</v>
      </c>
    </row>
    <row r="4643" spans="1:6">
      <c r="A4643" s="4">
        <v>2011</v>
      </c>
      <c r="B4643" s="5" t="s">
        <v>144</v>
      </c>
      <c r="C4643" s="5" t="s">
        <v>161</v>
      </c>
      <c r="D4643" s="5" t="s">
        <v>17</v>
      </c>
      <c r="E4643" s="5">
        <v>4600</v>
      </c>
      <c r="F4643" s="6">
        <v>1413.04</v>
      </c>
    </row>
    <row r="4644" spans="1:6">
      <c r="A4644" s="4">
        <v>2011</v>
      </c>
      <c r="B4644" s="5" t="s">
        <v>144</v>
      </c>
      <c r="C4644" s="5" t="s">
        <v>161</v>
      </c>
      <c r="D4644" s="5" t="s">
        <v>18</v>
      </c>
      <c r="E4644" s="5">
        <v>23000</v>
      </c>
      <c r="F4644" s="6">
        <v>580.42999999999995</v>
      </c>
    </row>
    <row r="4645" spans="1:6">
      <c r="A4645" s="4">
        <v>2012</v>
      </c>
      <c r="B4645" s="5" t="s">
        <v>144</v>
      </c>
      <c r="C4645" s="5" t="s">
        <v>161</v>
      </c>
      <c r="D4645" s="5" t="s">
        <v>15</v>
      </c>
      <c r="E4645" s="5">
        <v>95300</v>
      </c>
      <c r="F4645" s="6">
        <v>2448.06</v>
      </c>
    </row>
    <row r="4646" spans="1:6">
      <c r="A4646" s="4">
        <v>2012</v>
      </c>
      <c r="B4646" s="5" t="s">
        <v>144</v>
      </c>
      <c r="C4646" s="5" t="s">
        <v>161</v>
      </c>
      <c r="D4646" s="5" t="s">
        <v>16</v>
      </c>
      <c r="E4646" s="5">
        <v>2300</v>
      </c>
      <c r="F4646" s="6">
        <v>1695.65</v>
      </c>
    </row>
    <row r="4647" spans="1:6">
      <c r="A4647" s="4">
        <v>2012</v>
      </c>
      <c r="B4647" s="5" t="s">
        <v>144</v>
      </c>
      <c r="C4647" s="5" t="s">
        <v>161</v>
      </c>
      <c r="D4647" s="5" t="s">
        <v>17</v>
      </c>
      <c r="E4647" s="5">
        <v>3600</v>
      </c>
      <c r="F4647" s="6">
        <v>1250</v>
      </c>
    </row>
    <row r="4648" spans="1:6">
      <c r="A4648" s="4">
        <v>2012</v>
      </c>
      <c r="B4648" s="5" t="s">
        <v>144</v>
      </c>
      <c r="C4648" s="5" t="s">
        <v>161</v>
      </c>
      <c r="D4648" s="5" t="s">
        <v>18</v>
      </c>
      <c r="E4648" s="5">
        <v>12700</v>
      </c>
      <c r="F4648" s="6">
        <v>255.12</v>
      </c>
    </row>
    <row r="4649" spans="1:6">
      <c r="A4649" s="4">
        <v>2013</v>
      </c>
      <c r="B4649" s="5" t="s">
        <v>144</v>
      </c>
      <c r="C4649" s="5" t="s">
        <v>161</v>
      </c>
      <c r="D4649" s="5" t="s">
        <v>15</v>
      </c>
      <c r="E4649" s="5">
        <v>110550</v>
      </c>
      <c r="F4649" s="6">
        <v>2432.11</v>
      </c>
    </row>
    <row r="4650" spans="1:6">
      <c r="A4650" s="4">
        <v>2013</v>
      </c>
      <c r="B4650" s="5" t="s">
        <v>144</v>
      </c>
      <c r="C4650" s="5" t="s">
        <v>161</v>
      </c>
      <c r="D4650" s="5" t="s">
        <v>16</v>
      </c>
      <c r="E4650" s="5">
        <v>3780</v>
      </c>
      <c r="F4650" s="6">
        <v>1417.99</v>
      </c>
    </row>
    <row r="4651" spans="1:6">
      <c r="A4651" s="4">
        <v>2013</v>
      </c>
      <c r="B4651" s="5" t="s">
        <v>144</v>
      </c>
      <c r="C4651" s="5" t="s">
        <v>161</v>
      </c>
      <c r="D4651" s="5" t="s">
        <v>17</v>
      </c>
      <c r="E4651" s="5">
        <v>4230</v>
      </c>
      <c r="F4651" s="6">
        <v>1739.95</v>
      </c>
    </row>
    <row r="4652" spans="1:6">
      <c r="A4652" s="4">
        <v>2013</v>
      </c>
      <c r="B4652" s="5" t="s">
        <v>144</v>
      </c>
      <c r="C4652" s="5" t="s">
        <v>161</v>
      </c>
      <c r="D4652" s="5" t="s">
        <v>18</v>
      </c>
      <c r="E4652" s="5">
        <v>14760</v>
      </c>
      <c r="F4652" s="6">
        <v>604.34</v>
      </c>
    </row>
    <row r="4653" spans="1:6">
      <c r="A4653" s="4">
        <v>2014</v>
      </c>
      <c r="B4653" s="5" t="s">
        <v>144</v>
      </c>
      <c r="C4653" s="5" t="s">
        <v>161</v>
      </c>
      <c r="D4653" s="5" t="s">
        <v>15</v>
      </c>
      <c r="E4653" s="5">
        <v>100680</v>
      </c>
      <c r="F4653" s="6">
        <v>2397.9899999999998</v>
      </c>
    </row>
    <row r="4654" spans="1:6">
      <c r="A4654" s="4">
        <v>2014</v>
      </c>
      <c r="B4654" s="5" t="s">
        <v>144</v>
      </c>
      <c r="C4654" s="5" t="s">
        <v>161</v>
      </c>
      <c r="D4654" s="5" t="s">
        <v>16</v>
      </c>
      <c r="E4654" s="5">
        <v>2150</v>
      </c>
      <c r="F4654" s="6">
        <v>1702.33</v>
      </c>
    </row>
    <row r="4655" spans="1:6">
      <c r="A4655" s="4">
        <v>2014</v>
      </c>
      <c r="B4655" s="5" t="s">
        <v>144</v>
      </c>
      <c r="C4655" s="5" t="s">
        <v>161</v>
      </c>
      <c r="D4655" s="5" t="s">
        <v>17</v>
      </c>
      <c r="E4655" s="5">
        <v>3480</v>
      </c>
      <c r="F4655" s="6">
        <v>1086.21</v>
      </c>
    </row>
    <row r="4656" spans="1:6">
      <c r="A4656" s="4">
        <v>2014</v>
      </c>
      <c r="B4656" s="5" t="s">
        <v>144</v>
      </c>
      <c r="C4656" s="5" t="s">
        <v>161</v>
      </c>
      <c r="D4656" s="5" t="s">
        <v>18</v>
      </c>
      <c r="E4656" s="5">
        <v>15120</v>
      </c>
      <c r="F4656" s="6">
        <v>572.09</v>
      </c>
    </row>
    <row r="4657" spans="1:6">
      <c r="A4657" s="4">
        <v>2015</v>
      </c>
      <c r="B4657" s="5" t="s">
        <v>144</v>
      </c>
      <c r="C4657" s="5" t="s">
        <v>161</v>
      </c>
      <c r="D4657" s="5" t="s">
        <v>15</v>
      </c>
      <c r="E4657" s="5">
        <v>104130</v>
      </c>
      <c r="F4657" s="6">
        <v>2181.89</v>
      </c>
    </row>
    <row r="4658" spans="1:6">
      <c r="A4658" s="4">
        <v>2015</v>
      </c>
      <c r="B4658" s="5" t="s">
        <v>144</v>
      </c>
      <c r="C4658" s="5" t="s">
        <v>161</v>
      </c>
      <c r="D4658" s="5" t="s">
        <v>16</v>
      </c>
      <c r="E4658" s="5">
        <v>2720</v>
      </c>
      <c r="F4658" s="6">
        <v>1834.56</v>
      </c>
    </row>
    <row r="4659" spans="1:6">
      <c r="A4659" s="4">
        <v>2015</v>
      </c>
      <c r="B4659" s="5" t="s">
        <v>144</v>
      </c>
      <c r="C4659" s="5" t="s">
        <v>161</v>
      </c>
      <c r="D4659" s="5" t="s">
        <v>17</v>
      </c>
      <c r="E4659" s="5">
        <v>2420</v>
      </c>
      <c r="F4659" s="6">
        <v>776.86</v>
      </c>
    </row>
    <row r="4660" spans="1:6">
      <c r="A4660" s="4">
        <v>2015</v>
      </c>
      <c r="B4660" s="5" t="s">
        <v>144</v>
      </c>
      <c r="C4660" s="5" t="s">
        <v>161</v>
      </c>
      <c r="D4660" s="5" t="s">
        <v>18</v>
      </c>
      <c r="E4660" s="5">
        <v>12240</v>
      </c>
      <c r="F4660" s="6">
        <v>518.79</v>
      </c>
    </row>
    <row r="4661" spans="1:6">
      <c r="A4661" s="4">
        <v>2016</v>
      </c>
      <c r="B4661" s="5" t="s">
        <v>144</v>
      </c>
      <c r="C4661" s="5" t="s">
        <v>161</v>
      </c>
      <c r="D4661" s="5" t="s">
        <v>15</v>
      </c>
      <c r="E4661" s="5">
        <v>101530</v>
      </c>
      <c r="F4661" s="6">
        <v>2598.7399999999998</v>
      </c>
    </row>
    <row r="4662" spans="1:6">
      <c r="A4662" s="4">
        <v>2016</v>
      </c>
      <c r="B4662" s="5" t="s">
        <v>144</v>
      </c>
      <c r="C4662" s="5" t="s">
        <v>161</v>
      </c>
      <c r="D4662" s="5" t="s">
        <v>16</v>
      </c>
      <c r="E4662" s="5">
        <v>4790</v>
      </c>
      <c r="F4662" s="6">
        <v>2104.2600000000002</v>
      </c>
    </row>
    <row r="4663" spans="1:6">
      <c r="A4663" s="4">
        <v>2016</v>
      </c>
      <c r="B4663" s="5" t="s">
        <v>144</v>
      </c>
      <c r="C4663" s="5" t="s">
        <v>161</v>
      </c>
      <c r="D4663" s="5" t="s">
        <v>17</v>
      </c>
      <c r="E4663" s="5">
        <v>3020</v>
      </c>
      <c r="F4663" s="6">
        <v>998.02</v>
      </c>
    </row>
    <row r="4664" spans="1:6">
      <c r="A4664" s="4">
        <v>2016</v>
      </c>
      <c r="B4664" s="5" t="s">
        <v>144</v>
      </c>
      <c r="C4664" s="5" t="s">
        <v>161</v>
      </c>
      <c r="D4664" s="5" t="s">
        <v>18</v>
      </c>
      <c r="E4664" s="5">
        <v>4810</v>
      </c>
      <c r="F4664" s="6">
        <v>643.03</v>
      </c>
    </row>
    <row r="4665" spans="1:6">
      <c r="A4665" s="4">
        <v>2017</v>
      </c>
      <c r="B4665" s="5" t="s">
        <v>144</v>
      </c>
      <c r="C4665" s="5" t="s">
        <v>161</v>
      </c>
      <c r="D4665" s="5" t="s">
        <v>15</v>
      </c>
      <c r="E4665" s="5">
        <v>105790</v>
      </c>
      <c r="F4665" s="6">
        <v>2589.3200000000002</v>
      </c>
    </row>
    <row r="4666" spans="1:6">
      <c r="A4666" s="4">
        <v>2017</v>
      </c>
      <c r="B4666" s="5" t="s">
        <v>144</v>
      </c>
      <c r="C4666" s="5" t="s">
        <v>161</v>
      </c>
      <c r="D4666" s="5" t="s">
        <v>16</v>
      </c>
      <c r="E4666" s="5">
        <v>3330</v>
      </c>
      <c r="F4666" s="6">
        <v>2284.73</v>
      </c>
    </row>
    <row r="4667" spans="1:6">
      <c r="A4667" s="4">
        <v>2017</v>
      </c>
      <c r="B4667" s="5" t="s">
        <v>144</v>
      </c>
      <c r="C4667" s="5" t="s">
        <v>161</v>
      </c>
      <c r="D4667" s="5" t="s">
        <v>17</v>
      </c>
      <c r="E4667" s="5">
        <v>5010</v>
      </c>
      <c r="F4667" s="6">
        <v>1132.4000000000001</v>
      </c>
    </row>
    <row r="4668" spans="1:6">
      <c r="A4668" s="4">
        <v>2017</v>
      </c>
      <c r="B4668" s="5" t="s">
        <v>144</v>
      </c>
      <c r="C4668" s="5" t="s">
        <v>161</v>
      </c>
      <c r="D4668" s="5" t="s">
        <v>18</v>
      </c>
      <c r="E4668" s="5">
        <v>12550</v>
      </c>
      <c r="F4668" s="6">
        <v>937.62</v>
      </c>
    </row>
    <row r="4669" spans="1:6">
      <c r="A4669" s="4">
        <v>2008</v>
      </c>
      <c r="B4669" s="5" t="s">
        <v>144</v>
      </c>
      <c r="C4669" s="5" t="s">
        <v>162</v>
      </c>
      <c r="D4669" s="5" t="s">
        <v>15</v>
      </c>
      <c r="E4669" s="5">
        <v>900</v>
      </c>
      <c r="F4669" s="6">
        <v>1111.1099999999999</v>
      </c>
    </row>
    <row r="4670" spans="1:6">
      <c r="A4670" s="4">
        <v>2008</v>
      </c>
      <c r="B4670" s="5" t="s">
        <v>144</v>
      </c>
      <c r="C4670" s="5" t="s">
        <v>162</v>
      </c>
      <c r="D4670" s="5" t="s">
        <v>17</v>
      </c>
      <c r="E4670" s="5">
        <v>9300</v>
      </c>
      <c r="F4670" s="6">
        <v>956.99</v>
      </c>
    </row>
    <row r="4671" spans="1:6">
      <c r="A4671" s="4">
        <v>2008</v>
      </c>
      <c r="B4671" s="5" t="s">
        <v>144</v>
      </c>
      <c r="C4671" s="5" t="s">
        <v>162</v>
      </c>
      <c r="D4671" s="5" t="s">
        <v>18</v>
      </c>
      <c r="E4671" s="5">
        <v>448700</v>
      </c>
      <c r="F4671" s="6">
        <v>314.58</v>
      </c>
    </row>
    <row r="4672" spans="1:6">
      <c r="A4672" s="4">
        <v>2009</v>
      </c>
      <c r="B4672" s="5" t="s">
        <v>144</v>
      </c>
      <c r="C4672" s="5" t="s">
        <v>162</v>
      </c>
      <c r="D4672" s="5" t="s">
        <v>15</v>
      </c>
      <c r="E4672" s="5">
        <v>600</v>
      </c>
      <c r="F4672" s="6">
        <v>1000</v>
      </c>
    </row>
    <row r="4673" spans="1:6">
      <c r="A4673" s="4">
        <v>2009</v>
      </c>
      <c r="B4673" s="5" t="s">
        <v>144</v>
      </c>
      <c r="C4673" s="5" t="s">
        <v>162</v>
      </c>
      <c r="D4673" s="5" t="s">
        <v>17</v>
      </c>
      <c r="E4673" s="5">
        <v>7200</v>
      </c>
      <c r="F4673" s="6">
        <v>416.67</v>
      </c>
    </row>
    <row r="4674" spans="1:6">
      <c r="A4674" s="4">
        <v>2009</v>
      </c>
      <c r="B4674" s="5" t="s">
        <v>144</v>
      </c>
      <c r="C4674" s="5" t="s">
        <v>162</v>
      </c>
      <c r="D4674" s="5" t="s">
        <v>18</v>
      </c>
      <c r="E4674" s="5">
        <v>455800</v>
      </c>
      <c r="F4674" s="6">
        <v>382.67</v>
      </c>
    </row>
    <row r="4675" spans="1:6">
      <c r="A4675" s="4">
        <v>2010</v>
      </c>
      <c r="B4675" s="5" t="s">
        <v>144</v>
      </c>
      <c r="C4675" s="5" t="s">
        <v>162</v>
      </c>
      <c r="D4675" s="5" t="s">
        <v>17</v>
      </c>
      <c r="E4675" s="5">
        <v>21600</v>
      </c>
      <c r="F4675" s="6">
        <v>1217.5899999999999</v>
      </c>
    </row>
    <row r="4676" spans="1:6">
      <c r="A4676" s="4">
        <v>2010</v>
      </c>
      <c r="B4676" s="5" t="s">
        <v>144</v>
      </c>
      <c r="C4676" s="5" t="s">
        <v>162</v>
      </c>
      <c r="D4676" s="5" t="s">
        <v>18</v>
      </c>
      <c r="E4676" s="5">
        <v>499100</v>
      </c>
      <c r="F4676" s="6">
        <v>551.91</v>
      </c>
    </row>
    <row r="4677" spans="1:6">
      <c r="A4677" s="4">
        <v>2011</v>
      </c>
      <c r="B4677" s="5" t="s">
        <v>144</v>
      </c>
      <c r="C4677" s="5" t="s">
        <v>162</v>
      </c>
      <c r="D4677" s="5" t="s">
        <v>15</v>
      </c>
      <c r="E4677" s="5">
        <v>500</v>
      </c>
      <c r="F4677" s="6">
        <v>2400</v>
      </c>
    </row>
    <row r="4678" spans="1:6">
      <c r="A4678" s="4">
        <v>2011</v>
      </c>
      <c r="B4678" s="5" t="s">
        <v>144</v>
      </c>
      <c r="C4678" s="5" t="s">
        <v>162</v>
      </c>
      <c r="D4678" s="5" t="s">
        <v>17</v>
      </c>
      <c r="E4678" s="5">
        <v>21600</v>
      </c>
      <c r="F4678" s="6">
        <v>1453.7</v>
      </c>
    </row>
    <row r="4679" spans="1:6">
      <c r="A4679" s="4">
        <v>2011</v>
      </c>
      <c r="B4679" s="5" t="s">
        <v>144</v>
      </c>
      <c r="C4679" s="5" t="s">
        <v>162</v>
      </c>
      <c r="D4679" s="5" t="s">
        <v>18</v>
      </c>
      <c r="E4679" s="5">
        <v>477200</v>
      </c>
      <c r="F4679" s="6">
        <v>610.91999999999996</v>
      </c>
    </row>
    <row r="4680" spans="1:6">
      <c r="A4680" s="4">
        <v>2012</v>
      </c>
      <c r="B4680" s="5" t="s">
        <v>144</v>
      </c>
      <c r="C4680" s="5" t="s">
        <v>162</v>
      </c>
      <c r="D4680" s="5" t="s">
        <v>15</v>
      </c>
      <c r="E4680" s="5">
        <v>200</v>
      </c>
      <c r="F4680" s="6">
        <v>2000</v>
      </c>
    </row>
    <row r="4681" spans="1:6">
      <c r="A4681" s="4">
        <v>2012</v>
      </c>
      <c r="B4681" s="5" t="s">
        <v>144</v>
      </c>
      <c r="C4681" s="5" t="s">
        <v>162</v>
      </c>
      <c r="D4681" s="5" t="s">
        <v>17</v>
      </c>
      <c r="E4681" s="5">
        <v>12300</v>
      </c>
      <c r="F4681" s="6">
        <v>739.84</v>
      </c>
    </row>
    <row r="4682" spans="1:6">
      <c r="A4682" s="4">
        <v>2012</v>
      </c>
      <c r="B4682" s="5" t="s">
        <v>144</v>
      </c>
      <c r="C4682" s="5" t="s">
        <v>162</v>
      </c>
      <c r="D4682" s="5" t="s">
        <v>18</v>
      </c>
      <c r="E4682" s="5">
        <v>369100</v>
      </c>
      <c r="F4682" s="6">
        <v>204.28</v>
      </c>
    </row>
    <row r="4683" spans="1:6">
      <c r="A4683" s="4">
        <v>2013</v>
      </c>
      <c r="B4683" s="5" t="s">
        <v>144</v>
      </c>
      <c r="C4683" s="5" t="s">
        <v>162</v>
      </c>
      <c r="D4683" s="5" t="s">
        <v>15</v>
      </c>
      <c r="E4683" s="5">
        <v>230</v>
      </c>
      <c r="F4683" s="6">
        <v>1565.22</v>
      </c>
    </row>
    <row r="4684" spans="1:6">
      <c r="A4684" s="4">
        <v>2013</v>
      </c>
      <c r="B4684" s="5" t="s">
        <v>144</v>
      </c>
      <c r="C4684" s="5" t="s">
        <v>162</v>
      </c>
      <c r="D4684" s="5" t="s">
        <v>16</v>
      </c>
      <c r="E4684" s="5">
        <v>60</v>
      </c>
      <c r="F4684" s="6">
        <v>1833.33</v>
      </c>
    </row>
    <row r="4685" spans="1:6">
      <c r="A4685" s="4">
        <v>2013</v>
      </c>
      <c r="B4685" s="5" t="s">
        <v>144</v>
      </c>
      <c r="C4685" s="5" t="s">
        <v>162</v>
      </c>
      <c r="D4685" s="5" t="s">
        <v>17</v>
      </c>
      <c r="E4685" s="5">
        <v>26840</v>
      </c>
      <c r="F4685" s="6">
        <v>1227.27</v>
      </c>
    </row>
    <row r="4686" spans="1:6">
      <c r="A4686" s="4">
        <v>2013</v>
      </c>
      <c r="B4686" s="5" t="s">
        <v>144</v>
      </c>
      <c r="C4686" s="5" t="s">
        <v>162</v>
      </c>
      <c r="D4686" s="5" t="s">
        <v>18</v>
      </c>
      <c r="E4686" s="5">
        <v>407120</v>
      </c>
      <c r="F4686" s="6">
        <v>594.12</v>
      </c>
    </row>
    <row r="4687" spans="1:6">
      <c r="A4687" s="4">
        <v>2014</v>
      </c>
      <c r="B4687" s="5" t="s">
        <v>144</v>
      </c>
      <c r="C4687" s="5" t="s">
        <v>162</v>
      </c>
      <c r="D4687" s="5" t="s">
        <v>16</v>
      </c>
      <c r="E4687" s="5">
        <v>800</v>
      </c>
      <c r="F4687" s="6">
        <v>1896.77</v>
      </c>
    </row>
    <row r="4688" spans="1:6">
      <c r="A4688" s="4">
        <v>2014</v>
      </c>
      <c r="B4688" s="5" t="s">
        <v>144</v>
      </c>
      <c r="C4688" s="5" t="s">
        <v>162</v>
      </c>
      <c r="D4688" s="5" t="s">
        <v>17</v>
      </c>
      <c r="E4688" s="5">
        <v>14770</v>
      </c>
      <c r="F4688" s="6">
        <v>1025.43</v>
      </c>
    </row>
    <row r="4689" spans="1:6">
      <c r="A4689" s="4">
        <v>2014</v>
      </c>
      <c r="B4689" s="5" t="s">
        <v>144</v>
      </c>
      <c r="C4689" s="5" t="s">
        <v>162</v>
      </c>
      <c r="D4689" s="5" t="s">
        <v>18</v>
      </c>
      <c r="E4689" s="5">
        <v>407070</v>
      </c>
      <c r="F4689" s="6">
        <v>600.15</v>
      </c>
    </row>
    <row r="4690" spans="1:6">
      <c r="A4690" s="4">
        <v>2015</v>
      </c>
      <c r="B4690" s="5" t="s">
        <v>144</v>
      </c>
      <c r="C4690" s="5" t="s">
        <v>162</v>
      </c>
      <c r="D4690" s="5" t="s">
        <v>15</v>
      </c>
      <c r="E4690" s="5">
        <v>660</v>
      </c>
      <c r="F4690" s="6">
        <v>2515.15</v>
      </c>
    </row>
    <row r="4691" spans="1:6">
      <c r="A4691" s="4">
        <v>2015</v>
      </c>
      <c r="B4691" s="5" t="s">
        <v>144</v>
      </c>
      <c r="C4691" s="5" t="s">
        <v>162</v>
      </c>
      <c r="D4691" s="5" t="s">
        <v>16</v>
      </c>
      <c r="E4691" s="5">
        <v>20</v>
      </c>
      <c r="F4691" s="6">
        <v>1428.57</v>
      </c>
    </row>
    <row r="4692" spans="1:6">
      <c r="A4692" s="4">
        <v>2015</v>
      </c>
      <c r="B4692" s="5" t="s">
        <v>144</v>
      </c>
      <c r="C4692" s="5" t="s">
        <v>162</v>
      </c>
      <c r="D4692" s="5" t="s">
        <v>17</v>
      </c>
      <c r="E4692" s="5">
        <v>11480</v>
      </c>
      <c r="F4692" s="6">
        <v>923.17</v>
      </c>
    </row>
    <row r="4693" spans="1:6">
      <c r="A4693" s="4">
        <v>2015</v>
      </c>
      <c r="B4693" s="5" t="s">
        <v>144</v>
      </c>
      <c r="C4693" s="5" t="s">
        <v>162</v>
      </c>
      <c r="D4693" s="5" t="s">
        <v>18</v>
      </c>
      <c r="E4693" s="5">
        <v>417380</v>
      </c>
      <c r="F4693" s="6">
        <v>628.53</v>
      </c>
    </row>
    <row r="4694" spans="1:6">
      <c r="A4694" s="4">
        <v>2016</v>
      </c>
      <c r="B4694" s="5" t="s">
        <v>144</v>
      </c>
      <c r="C4694" s="5" t="s">
        <v>162</v>
      </c>
      <c r="D4694" s="5" t="s">
        <v>15</v>
      </c>
      <c r="E4694" s="5">
        <v>370</v>
      </c>
      <c r="F4694" s="6">
        <v>2596.77</v>
      </c>
    </row>
    <row r="4695" spans="1:6">
      <c r="A4695" s="4">
        <v>2016</v>
      </c>
      <c r="B4695" s="5" t="s">
        <v>144</v>
      </c>
      <c r="C4695" s="5" t="s">
        <v>162</v>
      </c>
      <c r="D4695" s="5" t="s">
        <v>16</v>
      </c>
      <c r="E4695" s="5">
        <v>30</v>
      </c>
      <c r="F4695" s="6">
        <v>1685.71</v>
      </c>
    </row>
    <row r="4696" spans="1:6">
      <c r="A4696" s="4">
        <v>2016</v>
      </c>
      <c r="B4696" s="5" t="s">
        <v>144</v>
      </c>
      <c r="C4696" s="5" t="s">
        <v>162</v>
      </c>
      <c r="D4696" s="5" t="s">
        <v>17</v>
      </c>
      <c r="E4696" s="5">
        <v>11310</v>
      </c>
      <c r="F4696" s="6">
        <v>734.97</v>
      </c>
    </row>
    <row r="4697" spans="1:6">
      <c r="A4697" s="4">
        <v>2016</v>
      </c>
      <c r="B4697" s="5" t="s">
        <v>144</v>
      </c>
      <c r="C4697" s="5" t="s">
        <v>162</v>
      </c>
      <c r="D4697" s="5" t="s">
        <v>18</v>
      </c>
      <c r="E4697" s="5">
        <v>403400</v>
      </c>
      <c r="F4697" s="6">
        <v>395.8</v>
      </c>
    </row>
    <row r="4698" spans="1:6">
      <c r="A4698" s="4">
        <v>2017</v>
      </c>
      <c r="B4698" s="5" t="s">
        <v>144</v>
      </c>
      <c r="C4698" s="5" t="s">
        <v>162</v>
      </c>
      <c r="D4698" s="5" t="s">
        <v>15</v>
      </c>
      <c r="E4698" s="5">
        <v>850</v>
      </c>
      <c r="F4698" s="6">
        <v>1853.77</v>
      </c>
    </row>
    <row r="4699" spans="1:6">
      <c r="A4699" s="4">
        <v>2017</v>
      </c>
      <c r="B4699" s="5" t="s">
        <v>144</v>
      </c>
      <c r="C4699" s="5" t="s">
        <v>162</v>
      </c>
      <c r="D4699" s="5" t="s">
        <v>17</v>
      </c>
      <c r="E4699" s="5">
        <v>17400</v>
      </c>
      <c r="F4699" s="6">
        <v>903.85</v>
      </c>
    </row>
    <row r="4700" spans="1:6">
      <c r="A4700" s="4">
        <v>2017</v>
      </c>
      <c r="B4700" s="5" t="s">
        <v>144</v>
      </c>
      <c r="C4700" s="5" t="s">
        <v>162</v>
      </c>
      <c r="D4700" s="5" t="s">
        <v>18</v>
      </c>
      <c r="E4700" s="5">
        <v>447780</v>
      </c>
      <c r="F4700" s="6">
        <v>620.05999999999995</v>
      </c>
    </row>
    <row r="4701" spans="1:6">
      <c r="A4701" s="4">
        <v>2008</v>
      </c>
      <c r="B4701" s="5" t="s">
        <v>163</v>
      </c>
      <c r="C4701" s="5" t="s">
        <v>164</v>
      </c>
      <c r="D4701" s="5" t="s">
        <v>16</v>
      </c>
      <c r="E4701" s="5">
        <v>35740</v>
      </c>
      <c r="F4701" s="6">
        <v>719.08</v>
      </c>
    </row>
    <row r="4702" spans="1:6">
      <c r="A4702" s="4">
        <v>2008</v>
      </c>
      <c r="B4702" s="5" t="s">
        <v>163</v>
      </c>
      <c r="C4702" s="5" t="s">
        <v>164</v>
      </c>
      <c r="D4702" s="5" t="s">
        <v>17</v>
      </c>
      <c r="E4702" s="5">
        <v>20780</v>
      </c>
      <c r="F4702" s="6">
        <v>455.25</v>
      </c>
    </row>
    <row r="4703" spans="1:6">
      <c r="A4703" s="4">
        <v>2008</v>
      </c>
      <c r="B4703" s="5" t="s">
        <v>163</v>
      </c>
      <c r="C4703" s="5" t="s">
        <v>164</v>
      </c>
      <c r="D4703" s="5" t="s">
        <v>18</v>
      </c>
      <c r="E4703" s="5">
        <v>6330</v>
      </c>
      <c r="F4703" s="6">
        <v>293.83999999999997</v>
      </c>
    </row>
    <row r="4704" spans="1:6">
      <c r="A4704" s="4">
        <v>2009</v>
      </c>
      <c r="B4704" s="5" t="s">
        <v>163</v>
      </c>
      <c r="C4704" s="5" t="s">
        <v>164</v>
      </c>
      <c r="D4704" s="5" t="s">
        <v>15</v>
      </c>
      <c r="E4704" s="5">
        <v>10</v>
      </c>
      <c r="F4704" s="6">
        <v>1000</v>
      </c>
    </row>
    <row r="4705" spans="1:6">
      <c r="A4705" s="4">
        <v>2009</v>
      </c>
      <c r="B4705" s="5" t="s">
        <v>163</v>
      </c>
      <c r="C4705" s="5" t="s">
        <v>164</v>
      </c>
      <c r="D4705" s="5" t="s">
        <v>16</v>
      </c>
      <c r="E4705" s="5">
        <v>35270</v>
      </c>
      <c r="F4705" s="6">
        <v>60.39</v>
      </c>
    </row>
    <row r="4706" spans="1:6">
      <c r="A4706" s="4">
        <v>2009</v>
      </c>
      <c r="B4706" s="5" t="s">
        <v>163</v>
      </c>
      <c r="C4706" s="5" t="s">
        <v>164</v>
      </c>
      <c r="D4706" s="5" t="s">
        <v>17</v>
      </c>
      <c r="E4706" s="5">
        <v>160</v>
      </c>
      <c r="F4706" s="6">
        <v>437.5</v>
      </c>
    </row>
    <row r="4707" spans="1:6">
      <c r="A4707" s="4">
        <v>2009</v>
      </c>
      <c r="B4707" s="5" t="s">
        <v>163</v>
      </c>
      <c r="C4707" s="5" t="s">
        <v>164</v>
      </c>
      <c r="D4707" s="5" t="s">
        <v>18</v>
      </c>
      <c r="E4707" s="5">
        <v>6450</v>
      </c>
      <c r="F4707" s="6">
        <v>117.83</v>
      </c>
    </row>
    <row r="4708" spans="1:6">
      <c r="A4708" s="4">
        <v>2010</v>
      </c>
      <c r="B4708" s="5" t="s">
        <v>163</v>
      </c>
      <c r="C4708" s="5" t="s">
        <v>164</v>
      </c>
      <c r="D4708" s="5" t="s">
        <v>15</v>
      </c>
      <c r="E4708" s="5">
        <v>10</v>
      </c>
      <c r="F4708" s="6">
        <v>2000</v>
      </c>
    </row>
    <row r="4709" spans="1:6">
      <c r="A4709" s="4">
        <v>2010</v>
      </c>
      <c r="B4709" s="5" t="s">
        <v>163</v>
      </c>
      <c r="C4709" s="5" t="s">
        <v>164</v>
      </c>
      <c r="D4709" s="5" t="s">
        <v>16</v>
      </c>
      <c r="E4709" s="5">
        <v>35420</v>
      </c>
      <c r="F4709" s="6">
        <v>1506.21</v>
      </c>
    </row>
    <row r="4710" spans="1:6">
      <c r="A4710" s="4">
        <v>2010</v>
      </c>
      <c r="B4710" s="5" t="s">
        <v>163</v>
      </c>
      <c r="C4710" s="5" t="s">
        <v>164</v>
      </c>
      <c r="D4710" s="5" t="s">
        <v>17</v>
      </c>
      <c r="E4710" s="5">
        <v>111130</v>
      </c>
      <c r="F4710" s="6">
        <v>831.55</v>
      </c>
    </row>
    <row r="4711" spans="1:6">
      <c r="A4711" s="4">
        <v>2010</v>
      </c>
      <c r="B4711" s="5" t="s">
        <v>163</v>
      </c>
      <c r="C4711" s="5" t="s">
        <v>164</v>
      </c>
      <c r="D4711" s="5" t="s">
        <v>18</v>
      </c>
      <c r="E4711" s="5">
        <v>3280</v>
      </c>
      <c r="F4711" s="6">
        <v>295.73</v>
      </c>
    </row>
    <row r="4712" spans="1:6">
      <c r="A4712" s="4">
        <v>2011</v>
      </c>
      <c r="B4712" s="5" t="s">
        <v>163</v>
      </c>
      <c r="C4712" s="5" t="s">
        <v>164</v>
      </c>
      <c r="D4712" s="5" t="s">
        <v>15</v>
      </c>
      <c r="E4712" s="5">
        <v>10</v>
      </c>
      <c r="F4712" s="6">
        <v>2000</v>
      </c>
    </row>
    <row r="4713" spans="1:6">
      <c r="A4713" s="4">
        <v>2011</v>
      </c>
      <c r="B4713" s="5" t="s">
        <v>163</v>
      </c>
      <c r="C4713" s="5" t="s">
        <v>164</v>
      </c>
      <c r="D4713" s="5" t="s">
        <v>16</v>
      </c>
      <c r="E4713" s="5">
        <v>32420</v>
      </c>
      <c r="F4713" s="6">
        <v>1185.69</v>
      </c>
    </row>
    <row r="4714" spans="1:6">
      <c r="A4714" s="4">
        <v>2011</v>
      </c>
      <c r="B4714" s="5" t="s">
        <v>163</v>
      </c>
      <c r="C4714" s="5" t="s">
        <v>164</v>
      </c>
      <c r="D4714" s="5" t="s">
        <v>17</v>
      </c>
      <c r="E4714" s="5">
        <v>87690</v>
      </c>
      <c r="F4714" s="6">
        <v>760.06</v>
      </c>
    </row>
    <row r="4715" spans="1:6">
      <c r="A4715" s="4">
        <v>2011</v>
      </c>
      <c r="B4715" s="5" t="s">
        <v>163</v>
      </c>
      <c r="C4715" s="5" t="s">
        <v>164</v>
      </c>
      <c r="D4715" s="5" t="s">
        <v>18</v>
      </c>
      <c r="E4715" s="5">
        <v>11670</v>
      </c>
      <c r="F4715" s="6">
        <v>322.19</v>
      </c>
    </row>
    <row r="4716" spans="1:6">
      <c r="A4716" s="4">
        <v>2012</v>
      </c>
      <c r="B4716" s="5" t="s">
        <v>163</v>
      </c>
      <c r="C4716" s="5" t="s">
        <v>164</v>
      </c>
      <c r="D4716" s="5" t="s">
        <v>15</v>
      </c>
      <c r="E4716" s="5">
        <v>10</v>
      </c>
      <c r="F4716" s="6">
        <v>1000</v>
      </c>
    </row>
    <row r="4717" spans="1:6">
      <c r="A4717" s="4">
        <v>2012</v>
      </c>
      <c r="B4717" s="5" t="s">
        <v>163</v>
      </c>
      <c r="C4717" s="5" t="s">
        <v>164</v>
      </c>
      <c r="D4717" s="5" t="s">
        <v>16</v>
      </c>
      <c r="E4717" s="5">
        <v>29480</v>
      </c>
      <c r="F4717" s="6">
        <v>838.87</v>
      </c>
    </row>
    <row r="4718" spans="1:6">
      <c r="A4718" s="4">
        <v>2012</v>
      </c>
      <c r="B4718" s="5" t="s">
        <v>163</v>
      </c>
      <c r="C4718" s="5" t="s">
        <v>164</v>
      </c>
      <c r="D4718" s="5" t="s">
        <v>17</v>
      </c>
      <c r="E4718" s="5">
        <v>90070</v>
      </c>
      <c r="F4718" s="6">
        <v>1185.19</v>
      </c>
    </row>
    <row r="4719" spans="1:6">
      <c r="A4719" s="4">
        <v>2012</v>
      </c>
      <c r="B4719" s="5" t="s">
        <v>163</v>
      </c>
      <c r="C4719" s="5" t="s">
        <v>164</v>
      </c>
      <c r="D4719" s="5" t="s">
        <v>18</v>
      </c>
      <c r="E4719" s="5">
        <v>31200</v>
      </c>
      <c r="F4719" s="6">
        <v>34.29</v>
      </c>
    </row>
    <row r="4720" spans="1:6">
      <c r="A4720" s="4">
        <v>2013</v>
      </c>
      <c r="B4720" s="5" t="s">
        <v>163</v>
      </c>
      <c r="C4720" s="5" t="s">
        <v>164</v>
      </c>
      <c r="D4720" s="5" t="s">
        <v>15</v>
      </c>
      <c r="E4720" s="5">
        <v>10</v>
      </c>
      <c r="F4720" s="6">
        <v>1000</v>
      </c>
    </row>
    <row r="4721" spans="1:6">
      <c r="A4721" s="4">
        <v>2013</v>
      </c>
      <c r="B4721" s="5" t="s">
        <v>163</v>
      </c>
      <c r="C4721" s="5" t="s">
        <v>164</v>
      </c>
      <c r="D4721" s="5" t="s">
        <v>16</v>
      </c>
      <c r="E4721" s="5">
        <v>29440</v>
      </c>
      <c r="F4721" s="6">
        <v>1104.28</v>
      </c>
    </row>
    <row r="4722" spans="1:6">
      <c r="A4722" s="4">
        <v>2013</v>
      </c>
      <c r="B4722" s="5" t="s">
        <v>163</v>
      </c>
      <c r="C4722" s="5" t="s">
        <v>164</v>
      </c>
      <c r="D4722" s="5" t="s">
        <v>17</v>
      </c>
      <c r="E4722" s="5">
        <v>167020</v>
      </c>
      <c r="F4722" s="6">
        <v>1065.92</v>
      </c>
    </row>
    <row r="4723" spans="1:6">
      <c r="A4723" s="4">
        <v>2013</v>
      </c>
      <c r="B4723" s="5" t="s">
        <v>163</v>
      </c>
      <c r="C4723" s="5" t="s">
        <v>164</v>
      </c>
      <c r="D4723" s="5" t="s">
        <v>18</v>
      </c>
      <c r="E4723" s="5">
        <v>15280</v>
      </c>
      <c r="F4723" s="6">
        <v>94.9</v>
      </c>
    </row>
    <row r="4724" spans="1:6">
      <c r="A4724" s="4">
        <v>2014</v>
      </c>
      <c r="B4724" s="5" t="s">
        <v>163</v>
      </c>
      <c r="C4724" s="5" t="s">
        <v>164</v>
      </c>
      <c r="D4724" s="5" t="s">
        <v>15</v>
      </c>
      <c r="E4724" s="5">
        <v>10</v>
      </c>
      <c r="F4724" s="6">
        <v>2000</v>
      </c>
    </row>
    <row r="4725" spans="1:6">
      <c r="A4725" s="4">
        <v>2014</v>
      </c>
      <c r="B4725" s="5" t="s">
        <v>163</v>
      </c>
      <c r="C4725" s="5" t="s">
        <v>164</v>
      </c>
      <c r="D4725" s="5" t="s">
        <v>16</v>
      </c>
      <c r="E4725" s="5">
        <v>27330</v>
      </c>
      <c r="F4725" s="6">
        <v>959.75</v>
      </c>
    </row>
    <row r="4726" spans="1:6">
      <c r="A4726" s="4">
        <v>2014</v>
      </c>
      <c r="B4726" s="5" t="s">
        <v>163</v>
      </c>
      <c r="C4726" s="5" t="s">
        <v>164</v>
      </c>
      <c r="D4726" s="5" t="s">
        <v>17</v>
      </c>
      <c r="E4726" s="5">
        <v>82740</v>
      </c>
      <c r="F4726" s="6">
        <v>464.83</v>
      </c>
    </row>
    <row r="4727" spans="1:6">
      <c r="A4727" s="4">
        <v>2014</v>
      </c>
      <c r="B4727" s="5" t="s">
        <v>163</v>
      </c>
      <c r="C4727" s="5" t="s">
        <v>164</v>
      </c>
      <c r="D4727" s="5" t="s">
        <v>18</v>
      </c>
      <c r="E4727" s="5">
        <v>17290</v>
      </c>
      <c r="F4727" s="6">
        <v>109.31</v>
      </c>
    </row>
    <row r="4728" spans="1:6">
      <c r="A4728" s="4">
        <v>2015</v>
      </c>
      <c r="B4728" s="5" t="s">
        <v>163</v>
      </c>
      <c r="C4728" s="5" t="s">
        <v>164</v>
      </c>
      <c r="D4728" s="5" t="s">
        <v>16</v>
      </c>
      <c r="E4728" s="5">
        <v>26410</v>
      </c>
      <c r="F4728" s="6">
        <v>667.17</v>
      </c>
    </row>
    <row r="4729" spans="1:6">
      <c r="A4729" s="4">
        <v>2015</v>
      </c>
      <c r="B4729" s="5" t="s">
        <v>163</v>
      </c>
      <c r="C4729" s="5" t="s">
        <v>164</v>
      </c>
      <c r="D4729" s="5" t="s">
        <v>17</v>
      </c>
      <c r="E4729" s="5">
        <v>19690</v>
      </c>
      <c r="F4729" s="6">
        <v>833.93</v>
      </c>
    </row>
    <row r="4730" spans="1:6">
      <c r="A4730" s="4">
        <v>2015</v>
      </c>
      <c r="B4730" s="5" t="s">
        <v>163</v>
      </c>
      <c r="C4730" s="5" t="s">
        <v>164</v>
      </c>
      <c r="D4730" s="5" t="s">
        <v>18</v>
      </c>
      <c r="E4730" s="5">
        <v>14400</v>
      </c>
      <c r="F4730" s="6">
        <v>80.56</v>
      </c>
    </row>
    <row r="4731" spans="1:6">
      <c r="A4731" s="4">
        <v>2016</v>
      </c>
      <c r="B4731" s="5" t="s">
        <v>163</v>
      </c>
      <c r="C4731" s="5" t="s">
        <v>164</v>
      </c>
      <c r="D4731" s="5" t="s">
        <v>15</v>
      </c>
      <c r="E4731" s="5">
        <v>10</v>
      </c>
      <c r="F4731" s="6">
        <v>2285.71</v>
      </c>
    </row>
    <row r="4732" spans="1:6">
      <c r="A4732" s="4">
        <v>2016</v>
      </c>
      <c r="B4732" s="5" t="s">
        <v>163</v>
      </c>
      <c r="C4732" s="5" t="s">
        <v>164</v>
      </c>
      <c r="D4732" s="5" t="s">
        <v>16</v>
      </c>
      <c r="E4732" s="5">
        <v>25820</v>
      </c>
      <c r="F4732" s="6">
        <v>1100.1300000000001</v>
      </c>
    </row>
    <row r="4733" spans="1:6">
      <c r="A4733" s="4">
        <v>2016</v>
      </c>
      <c r="B4733" s="5" t="s">
        <v>163</v>
      </c>
      <c r="C4733" s="5" t="s">
        <v>164</v>
      </c>
      <c r="D4733" s="5" t="s">
        <v>17</v>
      </c>
      <c r="E4733" s="5">
        <v>149360</v>
      </c>
      <c r="F4733" s="6">
        <v>839.26</v>
      </c>
    </row>
    <row r="4734" spans="1:6">
      <c r="A4734" s="4">
        <v>2016</v>
      </c>
      <c r="B4734" s="5" t="s">
        <v>163</v>
      </c>
      <c r="C4734" s="5" t="s">
        <v>164</v>
      </c>
      <c r="D4734" s="5" t="s">
        <v>18</v>
      </c>
      <c r="E4734" s="5">
        <v>9850</v>
      </c>
      <c r="F4734" s="6">
        <v>559.77</v>
      </c>
    </row>
    <row r="4735" spans="1:6">
      <c r="A4735" s="4">
        <v>2017</v>
      </c>
      <c r="B4735" s="5" t="s">
        <v>163</v>
      </c>
      <c r="C4735" s="5" t="s">
        <v>164</v>
      </c>
      <c r="D4735" s="5" t="s">
        <v>15</v>
      </c>
      <c r="E4735" s="5">
        <v>10</v>
      </c>
      <c r="F4735" s="6">
        <v>2333.33</v>
      </c>
    </row>
    <row r="4736" spans="1:6">
      <c r="A4736" s="4">
        <v>2017</v>
      </c>
      <c r="B4736" s="5" t="s">
        <v>163</v>
      </c>
      <c r="C4736" s="5" t="s">
        <v>164</v>
      </c>
      <c r="D4736" s="5" t="s">
        <v>16</v>
      </c>
      <c r="E4736" s="5">
        <v>23370</v>
      </c>
      <c r="F4736" s="6">
        <v>1254.6400000000001</v>
      </c>
    </row>
    <row r="4737" spans="1:6">
      <c r="A4737" s="4">
        <v>2017</v>
      </c>
      <c r="B4737" s="5" t="s">
        <v>163</v>
      </c>
      <c r="C4737" s="5" t="s">
        <v>164</v>
      </c>
      <c r="D4737" s="5" t="s">
        <v>17</v>
      </c>
      <c r="E4737" s="5">
        <v>66190</v>
      </c>
      <c r="F4737" s="6">
        <v>927.91</v>
      </c>
    </row>
    <row r="4738" spans="1:6">
      <c r="A4738" s="4">
        <v>2017</v>
      </c>
      <c r="B4738" s="5" t="s">
        <v>163</v>
      </c>
      <c r="C4738" s="5" t="s">
        <v>164</v>
      </c>
      <c r="D4738" s="5" t="s">
        <v>18</v>
      </c>
      <c r="E4738" s="5">
        <v>12060</v>
      </c>
      <c r="F4738" s="6">
        <v>139.09</v>
      </c>
    </row>
    <row r="4739" spans="1:6">
      <c r="A4739" s="4">
        <v>2008</v>
      </c>
      <c r="B4739" s="5" t="s">
        <v>163</v>
      </c>
      <c r="C4739" s="5" t="s">
        <v>165</v>
      </c>
      <c r="D4739" s="5" t="s">
        <v>15</v>
      </c>
      <c r="E4739" s="5">
        <v>270</v>
      </c>
      <c r="F4739" s="6">
        <v>1777.78</v>
      </c>
    </row>
    <row r="4740" spans="1:6">
      <c r="A4740" s="4">
        <v>2008</v>
      </c>
      <c r="B4740" s="5" t="s">
        <v>163</v>
      </c>
      <c r="C4740" s="5" t="s">
        <v>165</v>
      </c>
      <c r="D4740" s="5" t="s">
        <v>16</v>
      </c>
      <c r="E4740" s="5">
        <v>8350</v>
      </c>
      <c r="F4740" s="6">
        <v>1784.43</v>
      </c>
    </row>
    <row r="4741" spans="1:6">
      <c r="A4741" s="4">
        <v>2008</v>
      </c>
      <c r="B4741" s="5" t="s">
        <v>163</v>
      </c>
      <c r="C4741" s="5" t="s">
        <v>165</v>
      </c>
      <c r="D4741" s="5" t="s">
        <v>17</v>
      </c>
      <c r="E4741" s="5">
        <v>14300</v>
      </c>
      <c r="F4741" s="6">
        <v>1286.01</v>
      </c>
    </row>
    <row r="4742" spans="1:6">
      <c r="A4742" s="4">
        <v>2008</v>
      </c>
      <c r="B4742" s="5" t="s">
        <v>163</v>
      </c>
      <c r="C4742" s="5" t="s">
        <v>165</v>
      </c>
      <c r="D4742" s="5" t="s">
        <v>18</v>
      </c>
      <c r="E4742" s="5">
        <v>2370</v>
      </c>
      <c r="F4742" s="6">
        <v>400.84</v>
      </c>
    </row>
    <row r="4743" spans="1:6">
      <c r="A4743" s="4">
        <v>2009</v>
      </c>
      <c r="B4743" s="5" t="s">
        <v>163</v>
      </c>
      <c r="C4743" s="5" t="s">
        <v>165</v>
      </c>
      <c r="D4743" s="5" t="s">
        <v>15</v>
      </c>
      <c r="E4743" s="5">
        <v>350</v>
      </c>
      <c r="F4743" s="6">
        <v>1485.71</v>
      </c>
    </row>
    <row r="4744" spans="1:6">
      <c r="A4744" s="4">
        <v>2009</v>
      </c>
      <c r="B4744" s="5" t="s">
        <v>163</v>
      </c>
      <c r="C4744" s="5" t="s">
        <v>165</v>
      </c>
      <c r="D4744" s="5" t="s">
        <v>16</v>
      </c>
      <c r="E4744" s="5">
        <v>7870</v>
      </c>
      <c r="F4744" s="6">
        <v>879.29</v>
      </c>
    </row>
    <row r="4745" spans="1:6">
      <c r="A4745" s="4">
        <v>2009</v>
      </c>
      <c r="B4745" s="5" t="s">
        <v>163</v>
      </c>
      <c r="C4745" s="5" t="s">
        <v>165</v>
      </c>
      <c r="D4745" s="5" t="s">
        <v>17</v>
      </c>
      <c r="E4745" s="5">
        <v>9940</v>
      </c>
      <c r="F4745" s="6">
        <v>1089.54</v>
      </c>
    </row>
    <row r="4746" spans="1:6">
      <c r="A4746" s="4">
        <v>2009</v>
      </c>
      <c r="B4746" s="5" t="s">
        <v>163</v>
      </c>
      <c r="C4746" s="5" t="s">
        <v>165</v>
      </c>
      <c r="D4746" s="5" t="s">
        <v>18</v>
      </c>
      <c r="E4746" s="5">
        <v>4330</v>
      </c>
      <c r="F4746" s="6">
        <v>390.3</v>
      </c>
    </row>
    <row r="4747" spans="1:6">
      <c r="A4747" s="4">
        <v>2010</v>
      </c>
      <c r="B4747" s="5" t="s">
        <v>163</v>
      </c>
      <c r="C4747" s="5" t="s">
        <v>165</v>
      </c>
      <c r="D4747" s="5" t="s">
        <v>15</v>
      </c>
      <c r="E4747" s="5">
        <v>380</v>
      </c>
      <c r="F4747" s="6">
        <v>2026.32</v>
      </c>
    </row>
    <row r="4748" spans="1:6">
      <c r="A4748" s="4">
        <v>2010</v>
      </c>
      <c r="B4748" s="5" t="s">
        <v>163</v>
      </c>
      <c r="C4748" s="5" t="s">
        <v>165</v>
      </c>
      <c r="D4748" s="5" t="s">
        <v>16</v>
      </c>
      <c r="E4748" s="5">
        <v>6770</v>
      </c>
      <c r="F4748" s="6">
        <v>1802.07</v>
      </c>
    </row>
    <row r="4749" spans="1:6">
      <c r="A4749" s="4">
        <v>2010</v>
      </c>
      <c r="B4749" s="5" t="s">
        <v>163</v>
      </c>
      <c r="C4749" s="5" t="s">
        <v>165</v>
      </c>
      <c r="D4749" s="5" t="s">
        <v>17</v>
      </c>
      <c r="E4749" s="5">
        <v>13670</v>
      </c>
      <c r="F4749" s="6">
        <v>1509.88</v>
      </c>
    </row>
    <row r="4750" spans="1:6">
      <c r="A4750" s="4">
        <v>2010</v>
      </c>
      <c r="B4750" s="5" t="s">
        <v>163</v>
      </c>
      <c r="C4750" s="5" t="s">
        <v>165</v>
      </c>
      <c r="D4750" s="5" t="s">
        <v>18</v>
      </c>
      <c r="E4750" s="5">
        <v>3680</v>
      </c>
      <c r="F4750" s="6">
        <v>418.48</v>
      </c>
    </row>
    <row r="4751" spans="1:6">
      <c r="A4751" s="4">
        <v>2011</v>
      </c>
      <c r="B4751" s="5" t="s">
        <v>163</v>
      </c>
      <c r="C4751" s="5" t="s">
        <v>165</v>
      </c>
      <c r="D4751" s="5" t="s">
        <v>15</v>
      </c>
      <c r="E4751" s="5">
        <v>380</v>
      </c>
      <c r="F4751" s="6">
        <v>1868.42</v>
      </c>
    </row>
    <row r="4752" spans="1:6">
      <c r="A4752" s="4">
        <v>2011</v>
      </c>
      <c r="B4752" s="5" t="s">
        <v>163</v>
      </c>
      <c r="C4752" s="5" t="s">
        <v>165</v>
      </c>
      <c r="D4752" s="5" t="s">
        <v>16</v>
      </c>
      <c r="E4752" s="5">
        <v>7020</v>
      </c>
      <c r="F4752" s="6">
        <v>1883.19</v>
      </c>
    </row>
    <row r="4753" spans="1:6">
      <c r="A4753" s="4">
        <v>2011</v>
      </c>
      <c r="B4753" s="5" t="s">
        <v>163</v>
      </c>
      <c r="C4753" s="5" t="s">
        <v>165</v>
      </c>
      <c r="D4753" s="5" t="s">
        <v>17</v>
      </c>
      <c r="E4753" s="5">
        <v>11290</v>
      </c>
      <c r="F4753" s="6">
        <v>1303.81</v>
      </c>
    </row>
    <row r="4754" spans="1:6">
      <c r="A4754" s="4">
        <v>2011</v>
      </c>
      <c r="B4754" s="5" t="s">
        <v>163</v>
      </c>
      <c r="C4754" s="5" t="s">
        <v>165</v>
      </c>
      <c r="D4754" s="5" t="s">
        <v>18</v>
      </c>
      <c r="E4754" s="5">
        <v>8750</v>
      </c>
      <c r="F4754" s="6">
        <v>393.14</v>
      </c>
    </row>
    <row r="4755" spans="1:6">
      <c r="A4755" s="4">
        <v>2012</v>
      </c>
      <c r="B4755" s="5" t="s">
        <v>163</v>
      </c>
      <c r="C4755" s="5" t="s">
        <v>165</v>
      </c>
      <c r="D4755" s="5" t="s">
        <v>15</v>
      </c>
      <c r="E4755" s="5">
        <v>790</v>
      </c>
      <c r="F4755" s="6">
        <v>1759.49</v>
      </c>
    </row>
    <row r="4756" spans="1:6">
      <c r="A4756" s="4">
        <v>2012</v>
      </c>
      <c r="B4756" s="5" t="s">
        <v>163</v>
      </c>
      <c r="C4756" s="5" t="s">
        <v>165</v>
      </c>
      <c r="D4756" s="5" t="s">
        <v>16</v>
      </c>
      <c r="E4756" s="5">
        <v>6640</v>
      </c>
      <c r="F4756" s="6">
        <v>1596.39</v>
      </c>
    </row>
    <row r="4757" spans="1:6">
      <c r="A4757" s="4">
        <v>2012</v>
      </c>
      <c r="B4757" s="5" t="s">
        <v>163</v>
      </c>
      <c r="C4757" s="5" t="s">
        <v>165</v>
      </c>
      <c r="D4757" s="5" t="s">
        <v>17</v>
      </c>
      <c r="E4757" s="5">
        <v>11910</v>
      </c>
      <c r="F4757" s="6">
        <v>1294.71</v>
      </c>
    </row>
    <row r="4758" spans="1:6">
      <c r="A4758" s="4">
        <v>2012</v>
      </c>
      <c r="B4758" s="5" t="s">
        <v>163</v>
      </c>
      <c r="C4758" s="5" t="s">
        <v>165</v>
      </c>
      <c r="D4758" s="5" t="s">
        <v>18</v>
      </c>
      <c r="E4758" s="5">
        <v>16510</v>
      </c>
      <c r="F4758" s="6">
        <v>79.349999999999994</v>
      </c>
    </row>
    <row r="4759" spans="1:6">
      <c r="A4759" s="4">
        <v>2013</v>
      </c>
      <c r="B4759" s="5" t="s">
        <v>163</v>
      </c>
      <c r="C4759" s="5" t="s">
        <v>165</v>
      </c>
      <c r="D4759" s="5" t="s">
        <v>15</v>
      </c>
      <c r="E4759" s="5">
        <v>400</v>
      </c>
      <c r="F4759" s="6">
        <v>2150</v>
      </c>
    </row>
    <row r="4760" spans="1:6">
      <c r="A4760" s="4">
        <v>2013</v>
      </c>
      <c r="B4760" s="5" t="s">
        <v>163</v>
      </c>
      <c r="C4760" s="5" t="s">
        <v>165</v>
      </c>
      <c r="D4760" s="5" t="s">
        <v>16</v>
      </c>
      <c r="E4760" s="5">
        <v>5200</v>
      </c>
      <c r="F4760" s="6">
        <v>1592.31</v>
      </c>
    </row>
    <row r="4761" spans="1:6">
      <c r="A4761" s="4">
        <v>2013</v>
      </c>
      <c r="B4761" s="5" t="s">
        <v>163</v>
      </c>
      <c r="C4761" s="5" t="s">
        <v>165</v>
      </c>
      <c r="D4761" s="5" t="s">
        <v>17</v>
      </c>
      <c r="E4761" s="5">
        <v>15090</v>
      </c>
      <c r="F4761" s="6">
        <v>1401.59</v>
      </c>
    </row>
    <row r="4762" spans="1:6">
      <c r="A4762" s="4">
        <v>2013</v>
      </c>
      <c r="B4762" s="5" t="s">
        <v>163</v>
      </c>
      <c r="C4762" s="5" t="s">
        <v>165</v>
      </c>
      <c r="D4762" s="5" t="s">
        <v>18</v>
      </c>
      <c r="E4762" s="5">
        <v>12710</v>
      </c>
      <c r="F4762" s="6">
        <v>62.16</v>
      </c>
    </row>
    <row r="4763" spans="1:6">
      <c r="A4763" s="4">
        <v>2014</v>
      </c>
      <c r="B4763" s="5" t="s">
        <v>163</v>
      </c>
      <c r="C4763" s="5" t="s">
        <v>165</v>
      </c>
      <c r="D4763" s="5" t="s">
        <v>15</v>
      </c>
      <c r="E4763" s="5">
        <v>350</v>
      </c>
      <c r="F4763" s="6">
        <v>2200</v>
      </c>
    </row>
    <row r="4764" spans="1:6">
      <c r="A4764" s="4">
        <v>2014</v>
      </c>
      <c r="B4764" s="5" t="s">
        <v>163</v>
      </c>
      <c r="C4764" s="5" t="s">
        <v>165</v>
      </c>
      <c r="D4764" s="5" t="s">
        <v>16</v>
      </c>
      <c r="E4764" s="5">
        <v>3970</v>
      </c>
      <c r="F4764" s="6">
        <v>1758.19</v>
      </c>
    </row>
    <row r="4765" spans="1:6">
      <c r="A4765" s="4">
        <v>2014</v>
      </c>
      <c r="B4765" s="5" t="s">
        <v>163</v>
      </c>
      <c r="C4765" s="5" t="s">
        <v>165</v>
      </c>
      <c r="D4765" s="5" t="s">
        <v>17</v>
      </c>
      <c r="E4765" s="5">
        <v>12260</v>
      </c>
      <c r="F4765" s="6">
        <v>953.51</v>
      </c>
    </row>
    <row r="4766" spans="1:6">
      <c r="A4766" s="4">
        <v>2014</v>
      </c>
      <c r="B4766" s="5" t="s">
        <v>163</v>
      </c>
      <c r="C4766" s="5" t="s">
        <v>165</v>
      </c>
      <c r="D4766" s="5" t="s">
        <v>18</v>
      </c>
      <c r="E4766" s="5">
        <v>20540</v>
      </c>
      <c r="F4766" s="6">
        <v>88.61</v>
      </c>
    </row>
    <row r="4767" spans="1:6">
      <c r="A4767" s="4">
        <v>2015</v>
      </c>
      <c r="B4767" s="5" t="s">
        <v>163</v>
      </c>
      <c r="C4767" s="5" t="s">
        <v>165</v>
      </c>
      <c r="D4767" s="5" t="s">
        <v>15</v>
      </c>
      <c r="E4767" s="5">
        <v>290</v>
      </c>
      <c r="F4767" s="6">
        <v>2000</v>
      </c>
    </row>
    <row r="4768" spans="1:6">
      <c r="A4768" s="4">
        <v>2015</v>
      </c>
      <c r="B4768" s="5" t="s">
        <v>163</v>
      </c>
      <c r="C4768" s="5" t="s">
        <v>165</v>
      </c>
      <c r="D4768" s="5" t="s">
        <v>16</v>
      </c>
      <c r="E4768" s="5">
        <v>3620</v>
      </c>
      <c r="F4768" s="6">
        <v>1593.92</v>
      </c>
    </row>
    <row r="4769" spans="1:6">
      <c r="A4769" s="4">
        <v>2015</v>
      </c>
      <c r="B4769" s="5" t="s">
        <v>163</v>
      </c>
      <c r="C4769" s="5" t="s">
        <v>165</v>
      </c>
      <c r="D4769" s="5" t="s">
        <v>17</v>
      </c>
      <c r="E4769" s="5">
        <v>8470</v>
      </c>
      <c r="F4769" s="6">
        <v>749.7</v>
      </c>
    </row>
    <row r="4770" spans="1:6">
      <c r="A4770" s="4">
        <v>2015</v>
      </c>
      <c r="B4770" s="5" t="s">
        <v>163</v>
      </c>
      <c r="C4770" s="5" t="s">
        <v>165</v>
      </c>
      <c r="D4770" s="5" t="s">
        <v>18</v>
      </c>
      <c r="E4770" s="5">
        <v>28690</v>
      </c>
      <c r="F4770" s="6">
        <v>81.209999999999994</v>
      </c>
    </row>
    <row r="4771" spans="1:6">
      <c r="A4771" s="4">
        <v>2016</v>
      </c>
      <c r="B4771" s="5" t="s">
        <v>163</v>
      </c>
      <c r="C4771" s="5" t="s">
        <v>165</v>
      </c>
      <c r="D4771" s="5" t="s">
        <v>15</v>
      </c>
      <c r="E4771" s="5">
        <v>270</v>
      </c>
      <c r="F4771" s="6">
        <v>2289.4699999999998</v>
      </c>
    </row>
    <row r="4772" spans="1:6">
      <c r="A4772" s="4">
        <v>2016</v>
      </c>
      <c r="B4772" s="5" t="s">
        <v>163</v>
      </c>
      <c r="C4772" s="5" t="s">
        <v>165</v>
      </c>
      <c r="D4772" s="5" t="s">
        <v>16</v>
      </c>
      <c r="E4772" s="5">
        <v>3680</v>
      </c>
      <c r="F4772" s="6">
        <v>1516.71</v>
      </c>
    </row>
    <row r="4773" spans="1:6">
      <c r="A4773" s="4">
        <v>2016</v>
      </c>
      <c r="B4773" s="5" t="s">
        <v>163</v>
      </c>
      <c r="C4773" s="5" t="s">
        <v>165</v>
      </c>
      <c r="D4773" s="5" t="s">
        <v>17</v>
      </c>
      <c r="E4773" s="5">
        <v>11060</v>
      </c>
      <c r="F4773" s="6">
        <v>1474</v>
      </c>
    </row>
    <row r="4774" spans="1:6">
      <c r="A4774" s="4">
        <v>2016</v>
      </c>
      <c r="B4774" s="5" t="s">
        <v>163</v>
      </c>
      <c r="C4774" s="5" t="s">
        <v>165</v>
      </c>
      <c r="D4774" s="5" t="s">
        <v>18</v>
      </c>
      <c r="E4774" s="5">
        <v>35460</v>
      </c>
      <c r="F4774" s="6">
        <v>608.05999999999995</v>
      </c>
    </row>
    <row r="4775" spans="1:6">
      <c r="A4775" s="4">
        <v>2017</v>
      </c>
      <c r="B4775" s="5" t="s">
        <v>163</v>
      </c>
      <c r="C4775" s="5" t="s">
        <v>165</v>
      </c>
      <c r="D4775" s="5" t="s">
        <v>15</v>
      </c>
      <c r="E4775" s="5">
        <v>240</v>
      </c>
      <c r="F4775" s="6">
        <v>2367.09</v>
      </c>
    </row>
    <row r="4776" spans="1:6">
      <c r="A4776" s="4">
        <v>2017</v>
      </c>
      <c r="B4776" s="5" t="s">
        <v>163</v>
      </c>
      <c r="C4776" s="5" t="s">
        <v>165</v>
      </c>
      <c r="D4776" s="5" t="s">
        <v>16</v>
      </c>
      <c r="E4776" s="5">
        <v>3280</v>
      </c>
      <c r="F4776" s="6">
        <v>1763.88</v>
      </c>
    </row>
    <row r="4777" spans="1:6">
      <c r="A4777" s="4">
        <v>2017</v>
      </c>
      <c r="B4777" s="5" t="s">
        <v>163</v>
      </c>
      <c r="C4777" s="5" t="s">
        <v>165</v>
      </c>
      <c r="D4777" s="5" t="s">
        <v>17</v>
      </c>
      <c r="E4777" s="5">
        <v>7490</v>
      </c>
      <c r="F4777" s="6">
        <v>1948.76</v>
      </c>
    </row>
    <row r="4778" spans="1:6">
      <c r="A4778" s="4">
        <v>2017</v>
      </c>
      <c r="B4778" s="5" t="s">
        <v>163</v>
      </c>
      <c r="C4778" s="5" t="s">
        <v>165</v>
      </c>
      <c r="D4778" s="5" t="s">
        <v>18</v>
      </c>
      <c r="E4778" s="5">
        <v>46160</v>
      </c>
      <c r="F4778" s="6">
        <v>86.33</v>
      </c>
    </row>
    <row r="4779" spans="1:6">
      <c r="A4779" s="4">
        <v>2008</v>
      </c>
      <c r="B4779" s="5" t="s">
        <v>163</v>
      </c>
      <c r="C4779" s="5" t="s">
        <v>166</v>
      </c>
      <c r="D4779" s="5" t="s">
        <v>15</v>
      </c>
      <c r="E4779" s="5">
        <v>32030</v>
      </c>
      <c r="F4779" s="6">
        <v>414.99</v>
      </c>
    </row>
    <row r="4780" spans="1:6">
      <c r="A4780" s="4">
        <v>2008</v>
      </c>
      <c r="B4780" s="5" t="s">
        <v>163</v>
      </c>
      <c r="C4780" s="5" t="s">
        <v>166</v>
      </c>
      <c r="D4780" s="5" t="s">
        <v>16</v>
      </c>
      <c r="E4780" s="5">
        <v>149530</v>
      </c>
      <c r="F4780" s="6">
        <v>2139.67</v>
      </c>
    </row>
    <row r="4781" spans="1:6">
      <c r="A4781" s="4">
        <v>2008</v>
      </c>
      <c r="B4781" s="5" t="s">
        <v>163</v>
      </c>
      <c r="C4781" s="5" t="s">
        <v>166</v>
      </c>
      <c r="D4781" s="5" t="s">
        <v>17</v>
      </c>
      <c r="E4781" s="5">
        <v>22340</v>
      </c>
      <c r="F4781" s="6">
        <v>794.86</v>
      </c>
    </row>
    <row r="4782" spans="1:6">
      <c r="A4782" s="4">
        <v>2008</v>
      </c>
      <c r="B4782" s="5" t="s">
        <v>163</v>
      </c>
      <c r="C4782" s="5" t="s">
        <v>166</v>
      </c>
      <c r="D4782" s="5" t="s">
        <v>18</v>
      </c>
      <c r="E4782" s="5">
        <v>10390</v>
      </c>
      <c r="F4782" s="6">
        <v>238.69</v>
      </c>
    </row>
    <row r="4783" spans="1:6">
      <c r="A4783" s="4">
        <v>2009</v>
      </c>
      <c r="B4783" s="5" t="s">
        <v>163</v>
      </c>
      <c r="C4783" s="5" t="s">
        <v>166</v>
      </c>
      <c r="D4783" s="5" t="s">
        <v>15</v>
      </c>
      <c r="E4783" s="5">
        <v>28640</v>
      </c>
      <c r="F4783" s="6">
        <v>425.4</v>
      </c>
    </row>
    <row r="4784" spans="1:6">
      <c r="A4784" s="4">
        <v>2009</v>
      </c>
      <c r="B4784" s="5" t="s">
        <v>163</v>
      </c>
      <c r="C4784" s="5" t="s">
        <v>166</v>
      </c>
      <c r="D4784" s="5" t="s">
        <v>16</v>
      </c>
      <c r="E4784" s="5">
        <v>156950</v>
      </c>
      <c r="F4784" s="6">
        <v>1060.3399999999999</v>
      </c>
    </row>
    <row r="4785" spans="1:6">
      <c r="A4785" s="4">
        <v>2009</v>
      </c>
      <c r="B4785" s="5" t="s">
        <v>163</v>
      </c>
      <c r="C4785" s="5" t="s">
        <v>166</v>
      </c>
      <c r="D4785" s="5" t="s">
        <v>17</v>
      </c>
      <c r="E4785" s="5">
        <v>20910</v>
      </c>
      <c r="F4785" s="6">
        <v>1147.6099999999999</v>
      </c>
    </row>
    <row r="4786" spans="1:6">
      <c r="A4786" s="4">
        <v>2009</v>
      </c>
      <c r="B4786" s="5" t="s">
        <v>163</v>
      </c>
      <c r="C4786" s="5" t="s">
        <v>166</v>
      </c>
      <c r="D4786" s="5" t="s">
        <v>18</v>
      </c>
      <c r="E4786" s="5">
        <v>11770</v>
      </c>
      <c r="F4786" s="6">
        <v>297.02</v>
      </c>
    </row>
    <row r="4787" spans="1:6">
      <c r="A4787" s="4">
        <v>2010</v>
      </c>
      <c r="B4787" s="5" t="s">
        <v>163</v>
      </c>
      <c r="C4787" s="5" t="s">
        <v>166</v>
      </c>
      <c r="D4787" s="5" t="s">
        <v>15</v>
      </c>
      <c r="E4787" s="5">
        <v>27470</v>
      </c>
      <c r="F4787" s="6">
        <v>673.37</v>
      </c>
    </row>
    <row r="4788" spans="1:6">
      <c r="A4788" s="4">
        <v>2010</v>
      </c>
      <c r="B4788" s="5" t="s">
        <v>163</v>
      </c>
      <c r="C4788" s="5" t="s">
        <v>166</v>
      </c>
      <c r="D4788" s="5" t="s">
        <v>16</v>
      </c>
      <c r="E4788" s="5">
        <v>159500</v>
      </c>
      <c r="F4788" s="6">
        <v>1989</v>
      </c>
    </row>
    <row r="4789" spans="1:6">
      <c r="A4789" s="4">
        <v>2010</v>
      </c>
      <c r="B4789" s="5" t="s">
        <v>163</v>
      </c>
      <c r="C4789" s="5" t="s">
        <v>166</v>
      </c>
      <c r="D4789" s="5" t="s">
        <v>17</v>
      </c>
      <c r="E4789" s="5">
        <v>21200</v>
      </c>
      <c r="F4789" s="6">
        <v>842.42</v>
      </c>
    </row>
    <row r="4790" spans="1:6">
      <c r="A4790" s="4">
        <v>2010</v>
      </c>
      <c r="B4790" s="5" t="s">
        <v>163</v>
      </c>
      <c r="C4790" s="5" t="s">
        <v>166</v>
      </c>
      <c r="D4790" s="5" t="s">
        <v>18</v>
      </c>
      <c r="E4790" s="5">
        <v>12020</v>
      </c>
      <c r="F4790" s="6">
        <v>371.67</v>
      </c>
    </row>
    <row r="4791" spans="1:6">
      <c r="A4791" s="4">
        <v>2011</v>
      </c>
      <c r="B4791" s="5" t="s">
        <v>163</v>
      </c>
      <c r="C4791" s="5" t="s">
        <v>166</v>
      </c>
      <c r="D4791" s="5" t="s">
        <v>15</v>
      </c>
      <c r="E4791" s="5">
        <v>28930</v>
      </c>
      <c r="F4791" s="6">
        <v>1297.6500000000001</v>
      </c>
    </row>
    <row r="4792" spans="1:6">
      <c r="A4792" s="4">
        <v>2011</v>
      </c>
      <c r="B4792" s="5" t="s">
        <v>163</v>
      </c>
      <c r="C4792" s="5" t="s">
        <v>166</v>
      </c>
      <c r="D4792" s="5" t="s">
        <v>16</v>
      </c>
      <c r="E4792" s="5">
        <v>163780</v>
      </c>
      <c r="F4792" s="6">
        <v>1086.22</v>
      </c>
    </row>
    <row r="4793" spans="1:6">
      <c r="A4793" s="4">
        <v>2011</v>
      </c>
      <c r="B4793" s="5" t="s">
        <v>163</v>
      </c>
      <c r="C4793" s="5" t="s">
        <v>166</v>
      </c>
      <c r="D4793" s="5" t="s">
        <v>17</v>
      </c>
      <c r="E4793" s="5">
        <v>20120</v>
      </c>
      <c r="F4793" s="6">
        <v>977.25</v>
      </c>
    </row>
    <row r="4794" spans="1:6">
      <c r="A4794" s="4">
        <v>2011</v>
      </c>
      <c r="B4794" s="5" t="s">
        <v>163</v>
      </c>
      <c r="C4794" s="5" t="s">
        <v>166</v>
      </c>
      <c r="D4794" s="5" t="s">
        <v>18</v>
      </c>
      <c r="E4794" s="5">
        <v>12410</v>
      </c>
      <c r="F4794" s="6">
        <v>353.49</v>
      </c>
    </row>
    <row r="4795" spans="1:6">
      <c r="A4795" s="4">
        <v>2012</v>
      </c>
      <c r="B4795" s="5" t="s">
        <v>163</v>
      </c>
      <c r="C4795" s="5" t="s">
        <v>166</v>
      </c>
      <c r="D4795" s="5" t="s">
        <v>15</v>
      </c>
      <c r="E4795" s="5">
        <v>30070</v>
      </c>
      <c r="F4795" s="6">
        <v>1071.8499999999999</v>
      </c>
    </row>
    <row r="4796" spans="1:6">
      <c r="A4796" s="4">
        <v>2012</v>
      </c>
      <c r="B4796" s="5" t="s">
        <v>163</v>
      </c>
      <c r="C4796" s="5" t="s">
        <v>166</v>
      </c>
      <c r="D4796" s="5" t="s">
        <v>16</v>
      </c>
      <c r="E4796" s="5">
        <v>163510</v>
      </c>
      <c r="F4796" s="6">
        <v>1531.72</v>
      </c>
    </row>
    <row r="4797" spans="1:6">
      <c r="A4797" s="4">
        <v>2012</v>
      </c>
      <c r="B4797" s="5" t="s">
        <v>163</v>
      </c>
      <c r="C4797" s="5" t="s">
        <v>166</v>
      </c>
      <c r="D4797" s="5" t="s">
        <v>17</v>
      </c>
      <c r="E4797" s="5">
        <v>20030</v>
      </c>
      <c r="F4797" s="6">
        <v>990.52</v>
      </c>
    </row>
    <row r="4798" spans="1:6">
      <c r="A4798" s="4">
        <v>2012</v>
      </c>
      <c r="B4798" s="5" t="s">
        <v>163</v>
      </c>
      <c r="C4798" s="5" t="s">
        <v>166</v>
      </c>
      <c r="D4798" s="5" t="s">
        <v>18</v>
      </c>
      <c r="E4798" s="5">
        <v>16040</v>
      </c>
      <c r="F4798" s="6">
        <v>46.34</v>
      </c>
    </row>
    <row r="4799" spans="1:6">
      <c r="A4799" s="4">
        <v>2013</v>
      </c>
      <c r="B4799" s="5" t="s">
        <v>163</v>
      </c>
      <c r="C4799" s="5" t="s">
        <v>166</v>
      </c>
      <c r="D4799" s="5" t="s">
        <v>15</v>
      </c>
      <c r="E4799" s="5">
        <v>30270</v>
      </c>
      <c r="F4799" s="6">
        <v>982.68</v>
      </c>
    </row>
    <row r="4800" spans="1:6">
      <c r="A4800" s="4">
        <v>2013</v>
      </c>
      <c r="B4800" s="5" t="s">
        <v>163</v>
      </c>
      <c r="C4800" s="5" t="s">
        <v>166</v>
      </c>
      <c r="D4800" s="5" t="s">
        <v>16</v>
      </c>
      <c r="E4800" s="5">
        <v>160550</v>
      </c>
      <c r="F4800" s="6">
        <v>1368.06</v>
      </c>
    </row>
    <row r="4801" spans="1:6">
      <c r="A4801" s="4">
        <v>2013</v>
      </c>
      <c r="B4801" s="5" t="s">
        <v>163</v>
      </c>
      <c r="C4801" s="5" t="s">
        <v>166</v>
      </c>
      <c r="D4801" s="5" t="s">
        <v>17</v>
      </c>
      <c r="E4801" s="5">
        <v>21970</v>
      </c>
      <c r="F4801" s="6">
        <v>1000.37</v>
      </c>
    </row>
    <row r="4802" spans="1:6">
      <c r="A4802" s="4">
        <v>2013</v>
      </c>
      <c r="B4802" s="5" t="s">
        <v>163</v>
      </c>
      <c r="C4802" s="5" t="s">
        <v>166</v>
      </c>
      <c r="D4802" s="5" t="s">
        <v>18</v>
      </c>
      <c r="E4802" s="5">
        <v>11950</v>
      </c>
      <c r="F4802" s="6">
        <v>76.97</v>
      </c>
    </row>
    <row r="4803" spans="1:6">
      <c r="A4803" s="4">
        <v>2014</v>
      </c>
      <c r="B4803" s="5" t="s">
        <v>163</v>
      </c>
      <c r="C4803" s="5" t="s">
        <v>166</v>
      </c>
      <c r="D4803" s="5" t="s">
        <v>15</v>
      </c>
      <c r="E4803" s="5">
        <v>28050</v>
      </c>
      <c r="F4803" s="6">
        <v>657.08</v>
      </c>
    </row>
    <row r="4804" spans="1:6">
      <c r="A4804" s="4">
        <v>2014</v>
      </c>
      <c r="B4804" s="5" t="s">
        <v>163</v>
      </c>
      <c r="C4804" s="5" t="s">
        <v>166</v>
      </c>
      <c r="D4804" s="5" t="s">
        <v>16</v>
      </c>
      <c r="E4804" s="5">
        <v>152850</v>
      </c>
      <c r="F4804" s="6">
        <v>1140.76</v>
      </c>
    </row>
    <row r="4805" spans="1:6">
      <c r="A4805" s="4">
        <v>2014</v>
      </c>
      <c r="B4805" s="5" t="s">
        <v>163</v>
      </c>
      <c r="C4805" s="5" t="s">
        <v>166</v>
      </c>
      <c r="D4805" s="5" t="s">
        <v>17</v>
      </c>
      <c r="E4805" s="5">
        <v>19900</v>
      </c>
      <c r="F4805" s="6">
        <v>1007.52</v>
      </c>
    </row>
    <row r="4806" spans="1:6">
      <c r="A4806" s="4">
        <v>2014</v>
      </c>
      <c r="B4806" s="5" t="s">
        <v>163</v>
      </c>
      <c r="C4806" s="5" t="s">
        <v>166</v>
      </c>
      <c r="D4806" s="5" t="s">
        <v>18</v>
      </c>
      <c r="E4806" s="5">
        <v>11670</v>
      </c>
      <c r="F4806" s="6">
        <v>21.98</v>
      </c>
    </row>
    <row r="4807" spans="1:6">
      <c r="A4807" s="4">
        <v>2015</v>
      </c>
      <c r="B4807" s="5" t="s">
        <v>163</v>
      </c>
      <c r="C4807" s="5" t="s">
        <v>166</v>
      </c>
      <c r="D4807" s="5" t="s">
        <v>15</v>
      </c>
      <c r="E4807" s="5">
        <v>27540</v>
      </c>
      <c r="F4807" s="6">
        <v>520.72</v>
      </c>
    </row>
    <row r="4808" spans="1:6">
      <c r="A4808" s="4">
        <v>2015</v>
      </c>
      <c r="B4808" s="5" t="s">
        <v>163</v>
      </c>
      <c r="C4808" s="5" t="s">
        <v>166</v>
      </c>
      <c r="D4808" s="5" t="s">
        <v>16</v>
      </c>
      <c r="E4808" s="5">
        <v>146020</v>
      </c>
      <c r="F4808" s="6">
        <v>1061.82</v>
      </c>
    </row>
    <row r="4809" spans="1:6">
      <c r="A4809" s="4">
        <v>2015</v>
      </c>
      <c r="B4809" s="5" t="s">
        <v>163</v>
      </c>
      <c r="C4809" s="5" t="s">
        <v>166</v>
      </c>
      <c r="D4809" s="5" t="s">
        <v>17</v>
      </c>
      <c r="E4809" s="5">
        <v>17000</v>
      </c>
      <c r="F4809" s="6">
        <v>1120.1300000000001</v>
      </c>
    </row>
    <row r="4810" spans="1:6">
      <c r="A4810" s="4">
        <v>2015</v>
      </c>
      <c r="B4810" s="5" t="s">
        <v>163</v>
      </c>
      <c r="C4810" s="5" t="s">
        <v>166</v>
      </c>
      <c r="D4810" s="5" t="s">
        <v>18</v>
      </c>
      <c r="E4810" s="5">
        <v>11210</v>
      </c>
      <c r="F4810" s="6">
        <v>65.709999999999994</v>
      </c>
    </row>
    <row r="4811" spans="1:6">
      <c r="A4811" s="4">
        <v>2016</v>
      </c>
      <c r="B4811" s="5" t="s">
        <v>163</v>
      </c>
      <c r="C4811" s="5" t="s">
        <v>166</v>
      </c>
      <c r="D4811" s="5" t="s">
        <v>15</v>
      </c>
      <c r="E4811" s="5">
        <v>29520</v>
      </c>
      <c r="F4811" s="6">
        <v>1055.47</v>
      </c>
    </row>
    <row r="4812" spans="1:6">
      <c r="A4812" s="4">
        <v>2016</v>
      </c>
      <c r="B4812" s="5" t="s">
        <v>163</v>
      </c>
      <c r="C4812" s="5" t="s">
        <v>166</v>
      </c>
      <c r="D4812" s="5" t="s">
        <v>16</v>
      </c>
      <c r="E4812" s="5">
        <v>138530</v>
      </c>
      <c r="F4812" s="6">
        <v>1354.44</v>
      </c>
    </row>
    <row r="4813" spans="1:6">
      <c r="A4813" s="4">
        <v>2016</v>
      </c>
      <c r="B4813" s="5" t="s">
        <v>163</v>
      </c>
      <c r="C4813" s="5" t="s">
        <v>166</v>
      </c>
      <c r="D4813" s="5" t="s">
        <v>17</v>
      </c>
      <c r="E4813" s="5">
        <v>16620</v>
      </c>
      <c r="F4813" s="6">
        <v>1201.1500000000001</v>
      </c>
    </row>
    <row r="4814" spans="1:6">
      <c r="A4814" s="4">
        <v>2016</v>
      </c>
      <c r="B4814" s="5" t="s">
        <v>163</v>
      </c>
      <c r="C4814" s="5" t="s">
        <v>166</v>
      </c>
      <c r="D4814" s="5" t="s">
        <v>18</v>
      </c>
      <c r="E4814" s="5">
        <v>11060</v>
      </c>
      <c r="F4814" s="6">
        <v>348.87</v>
      </c>
    </row>
    <row r="4815" spans="1:6">
      <c r="A4815" s="4">
        <v>2017</v>
      </c>
      <c r="B4815" s="5" t="s">
        <v>163</v>
      </c>
      <c r="C4815" s="5" t="s">
        <v>166</v>
      </c>
      <c r="D4815" s="5" t="s">
        <v>15</v>
      </c>
      <c r="E4815" s="5">
        <v>28870</v>
      </c>
      <c r="F4815" s="6">
        <v>1022.5</v>
      </c>
    </row>
    <row r="4816" spans="1:6">
      <c r="A4816" s="4">
        <v>2017</v>
      </c>
      <c r="B4816" s="5" t="s">
        <v>163</v>
      </c>
      <c r="C4816" s="5" t="s">
        <v>166</v>
      </c>
      <c r="D4816" s="5" t="s">
        <v>16</v>
      </c>
      <c r="E4816" s="5">
        <v>125130</v>
      </c>
      <c r="F4816" s="6">
        <v>1700.81</v>
      </c>
    </row>
    <row r="4817" spans="1:6">
      <c r="A4817" s="4">
        <v>2017</v>
      </c>
      <c r="B4817" s="5" t="s">
        <v>163</v>
      </c>
      <c r="C4817" s="5" t="s">
        <v>166</v>
      </c>
      <c r="D4817" s="5" t="s">
        <v>17</v>
      </c>
      <c r="E4817" s="5">
        <v>17770</v>
      </c>
      <c r="F4817" s="6">
        <v>1071.78</v>
      </c>
    </row>
    <row r="4818" spans="1:6">
      <c r="A4818" s="4">
        <v>2017</v>
      </c>
      <c r="B4818" s="5" t="s">
        <v>163</v>
      </c>
      <c r="C4818" s="5" t="s">
        <v>166</v>
      </c>
      <c r="D4818" s="5" t="s">
        <v>18</v>
      </c>
      <c r="E4818" s="5">
        <v>10890</v>
      </c>
      <c r="F4818" s="6">
        <v>100.71</v>
      </c>
    </row>
    <row r="4819" spans="1:6">
      <c r="A4819" s="4">
        <v>2008</v>
      </c>
      <c r="B4819" s="5" t="s">
        <v>163</v>
      </c>
      <c r="C4819" s="5" t="s">
        <v>167</v>
      </c>
      <c r="D4819" s="5" t="s">
        <v>16</v>
      </c>
      <c r="E4819" s="5">
        <v>10</v>
      </c>
      <c r="F4819" s="6">
        <v>2000</v>
      </c>
    </row>
    <row r="4820" spans="1:6">
      <c r="A4820" s="4">
        <v>2008</v>
      </c>
      <c r="B4820" s="5" t="s">
        <v>163</v>
      </c>
      <c r="C4820" s="5" t="s">
        <v>167</v>
      </c>
      <c r="D4820" s="5" t="s">
        <v>17</v>
      </c>
      <c r="E4820" s="5">
        <v>40</v>
      </c>
      <c r="F4820" s="6">
        <v>500</v>
      </c>
    </row>
    <row r="4821" spans="1:6">
      <c r="A4821" s="4">
        <v>2008</v>
      </c>
      <c r="B4821" s="5" t="s">
        <v>163</v>
      </c>
      <c r="C4821" s="5" t="s">
        <v>167</v>
      </c>
      <c r="D4821" s="5" t="s">
        <v>18</v>
      </c>
      <c r="E4821" s="5">
        <v>10</v>
      </c>
      <c r="F4821" s="6">
        <v>1000</v>
      </c>
    </row>
    <row r="4822" spans="1:6">
      <c r="A4822" s="4">
        <v>2010</v>
      </c>
      <c r="B4822" s="5" t="s">
        <v>163</v>
      </c>
      <c r="C4822" s="5" t="s">
        <v>167</v>
      </c>
      <c r="D4822" s="5" t="s">
        <v>17</v>
      </c>
      <c r="E4822" s="5">
        <v>1070</v>
      </c>
      <c r="F4822" s="6">
        <v>897.2</v>
      </c>
    </row>
    <row r="4823" spans="1:6">
      <c r="A4823" s="4">
        <v>2011</v>
      </c>
      <c r="B4823" s="5" t="s">
        <v>163</v>
      </c>
      <c r="C4823" s="5" t="s">
        <v>167</v>
      </c>
      <c r="D4823" s="5" t="s">
        <v>17</v>
      </c>
      <c r="E4823" s="5">
        <v>460</v>
      </c>
      <c r="F4823" s="6">
        <v>804.35</v>
      </c>
    </row>
    <row r="4824" spans="1:6">
      <c r="A4824" s="4">
        <v>2011</v>
      </c>
      <c r="B4824" s="5" t="s">
        <v>163</v>
      </c>
      <c r="C4824" s="5" t="s">
        <v>167</v>
      </c>
      <c r="D4824" s="5" t="s">
        <v>18</v>
      </c>
      <c r="E4824" s="5">
        <v>10</v>
      </c>
      <c r="F4824" s="6">
        <v>1000</v>
      </c>
    </row>
    <row r="4825" spans="1:6">
      <c r="A4825" s="4">
        <v>2012</v>
      </c>
      <c r="B4825" s="5" t="s">
        <v>163</v>
      </c>
      <c r="C4825" s="5" t="s">
        <v>167</v>
      </c>
      <c r="D4825" s="5" t="s">
        <v>17</v>
      </c>
      <c r="E4825" s="5">
        <v>300</v>
      </c>
      <c r="F4825" s="6">
        <v>533.33000000000004</v>
      </c>
    </row>
    <row r="4826" spans="1:6">
      <c r="A4826" s="4">
        <v>2013</v>
      </c>
      <c r="B4826" s="5" t="s">
        <v>163</v>
      </c>
      <c r="C4826" s="5" t="s">
        <v>167</v>
      </c>
      <c r="D4826" s="5" t="s">
        <v>16</v>
      </c>
      <c r="E4826" s="5">
        <v>30</v>
      </c>
      <c r="F4826" s="6">
        <v>1333.33</v>
      </c>
    </row>
    <row r="4827" spans="1:6">
      <c r="A4827" s="4">
        <v>2013</v>
      </c>
      <c r="B4827" s="5" t="s">
        <v>163</v>
      </c>
      <c r="C4827" s="5" t="s">
        <v>167</v>
      </c>
      <c r="D4827" s="5" t="s">
        <v>17</v>
      </c>
      <c r="E4827" s="5">
        <v>1210</v>
      </c>
      <c r="F4827" s="6">
        <v>851.24</v>
      </c>
    </row>
    <row r="4828" spans="1:6">
      <c r="A4828" s="4">
        <v>2014</v>
      </c>
      <c r="B4828" s="5" t="s">
        <v>163</v>
      </c>
      <c r="C4828" s="5" t="s">
        <v>167</v>
      </c>
      <c r="D4828" s="5" t="s">
        <v>16</v>
      </c>
      <c r="E4828" s="5">
        <v>10</v>
      </c>
      <c r="F4828" s="6">
        <v>2000</v>
      </c>
    </row>
    <row r="4829" spans="1:6">
      <c r="A4829" s="4">
        <v>2014</v>
      </c>
      <c r="B4829" s="5" t="s">
        <v>163</v>
      </c>
      <c r="C4829" s="5" t="s">
        <v>167</v>
      </c>
      <c r="D4829" s="5" t="s">
        <v>17</v>
      </c>
      <c r="E4829" s="5">
        <v>100</v>
      </c>
      <c r="F4829" s="6">
        <v>800</v>
      </c>
    </row>
    <row r="4830" spans="1:6">
      <c r="A4830" s="4">
        <v>2015</v>
      </c>
      <c r="B4830" s="5" t="s">
        <v>163</v>
      </c>
      <c r="C4830" s="5" t="s">
        <v>167</v>
      </c>
      <c r="D4830" s="5" t="s">
        <v>16</v>
      </c>
      <c r="E4830" s="5">
        <v>30</v>
      </c>
      <c r="F4830" s="6">
        <v>1333.33</v>
      </c>
    </row>
    <row r="4831" spans="1:6">
      <c r="A4831" s="4">
        <v>2015</v>
      </c>
      <c r="B4831" s="5" t="s">
        <v>163</v>
      </c>
      <c r="C4831" s="5" t="s">
        <v>167</v>
      </c>
      <c r="D4831" s="5" t="s">
        <v>17</v>
      </c>
      <c r="E4831" s="5">
        <v>100</v>
      </c>
      <c r="F4831" s="6">
        <v>900</v>
      </c>
    </row>
    <row r="4832" spans="1:6">
      <c r="A4832" s="4">
        <v>2016</v>
      </c>
      <c r="B4832" s="5" t="s">
        <v>163</v>
      </c>
      <c r="C4832" s="5" t="s">
        <v>167</v>
      </c>
      <c r="D4832" s="5" t="s">
        <v>17</v>
      </c>
      <c r="E4832" s="5">
        <v>2010</v>
      </c>
      <c r="F4832" s="6">
        <v>910.63</v>
      </c>
    </row>
    <row r="4833" spans="1:6">
      <c r="A4833" s="4">
        <v>2017</v>
      </c>
      <c r="B4833" s="5" t="s">
        <v>163</v>
      </c>
      <c r="C4833" s="5" t="s">
        <v>167</v>
      </c>
      <c r="D4833" s="5" t="s">
        <v>16</v>
      </c>
      <c r="E4833" s="5">
        <v>10</v>
      </c>
      <c r="F4833" s="6">
        <v>2000</v>
      </c>
    </row>
    <row r="4834" spans="1:6">
      <c r="A4834" s="4">
        <v>2017</v>
      </c>
      <c r="B4834" s="5" t="s">
        <v>163</v>
      </c>
      <c r="C4834" s="5" t="s">
        <v>167</v>
      </c>
      <c r="D4834" s="5" t="s">
        <v>17</v>
      </c>
      <c r="E4834" s="5">
        <v>2850</v>
      </c>
      <c r="F4834" s="6">
        <v>1073.76</v>
      </c>
    </row>
    <row r="4835" spans="1:6">
      <c r="A4835" s="4">
        <v>2008</v>
      </c>
      <c r="B4835" s="5" t="s">
        <v>163</v>
      </c>
      <c r="C4835" s="5" t="s">
        <v>168</v>
      </c>
      <c r="D4835" s="5" t="s">
        <v>15</v>
      </c>
      <c r="E4835" s="5">
        <v>2850</v>
      </c>
      <c r="F4835" s="6">
        <v>1336.84</v>
      </c>
    </row>
    <row r="4836" spans="1:6">
      <c r="A4836" s="4">
        <v>2008</v>
      </c>
      <c r="B4836" s="5" t="s">
        <v>163</v>
      </c>
      <c r="C4836" s="5" t="s">
        <v>168</v>
      </c>
      <c r="D4836" s="5" t="s">
        <v>16</v>
      </c>
      <c r="E4836" s="5">
        <v>30</v>
      </c>
      <c r="F4836" s="6">
        <v>1666.67</v>
      </c>
    </row>
    <row r="4837" spans="1:6">
      <c r="A4837" s="4">
        <v>2008</v>
      </c>
      <c r="B4837" s="5" t="s">
        <v>163</v>
      </c>
      <c r="C4837" s="5" t="s">
        <v>168</v>
      </c>
      <c r="D4837" s="5" t="s">
        <v>17</v>
      </c>
      <c r="E4837" s="5">
        <v>8930</v>
      </c>
      <c r="F4837" s="6">
        <v>1279.96</v>
      </c>
    </row>
    <row r="4838" spans="1:6">
      <c r="A4838" s="4">
        <v>2008</v>
      </c>
      <c r="B4838" s="5" t="s">
        <v>163</v>
      </c>
      <c r="C4838" s="5" t="s">
        <v>168</v>
      </c>
      <c r="D4838" s="5" t="s">
        <v>18</v>
      </c>
      <c r="E4838" s="5">
        <v>130</v>
      </c>
      <c r="F4838" s="6">
        <v>384.62</v>
      </c>
    </row>
    <row r="4839" spans="1:6">
      <c r="A4839" s="4">
        <v>2009</v>
      </c>
      <c r="B4839" s="5" t="s">
        <v>163</v>
      </c>
      <c r="C4839" s="5" t="s">
        <v>168</v>
      </c>
      <c r="D4839" s="5" t="s">
        <v>15</v>
      </c>
      <c r="E4839" s="5">
        <v>2440</v>
      </c>
      <c r="F4839" s="6">
        <v>1704.92</v>
      </c>
    </row>
    <row r="4840" spans="1:6">
      <c r="A4840" s="4">
        <v>2009</v>
      </c>
      <c r="B4840" s="5" t="s">
        <v>163</v>
      </c>
      <c r="C4840" s="5" t="s">
        <v>168</v>
      </c>
      <c r="D4840" s="5" t="s">
        <v>16</v>
      </c>
      <c r="E4840" s="5">
        <v>20</v>
      </c>
      <c r="F4840" s="6">
        <v>1000</v>
      </c>
    </row>
    <row r="4841" spans="1:6">
      <c r="A4841" s="4">
        <v>2009</v>
      </c>
      <c r="B4841" s="5" t="s">
        <v>163</v>
      </c>
      <c r="C4841" s="5" t="s">
        <v>168</v>
      </c>
      <c r="D4841" s="5" t="s">
        <v>17</v>
      </c>
      <c r="E4841" s="5">
        <v>10380</v>
      </c>
      <c r="F4841" s="6">
        <v>1289.98</v>
      </c>
    </row>
    <row r="4842" spans="1:6">
      <c r="A4842" s="4">
        <v>2009</v>
      </c>
      <c r="B4842" s="5" t="s">
        <v>163</v>
      </c>
      <c r="C4842" s="5" t="s">
        <v>168</v>
      </c>
      <c r="D4842" s="5" t="s">
        <v>18</v>
      </c>
      <c r="E4842" s="5">
        <v>160</v>
      </c>
      <c r="F4842" s="6">
        <v>312.5</v>
      </c>
    </row>
    <row r="4843" spans="1:6">
      <c r="A4843" s="4">
        <v>2010</v>
      </c>
      <c r="B4843" s="5" t="s">
        <v>163</v>
      </c>
      <c r="C4843" s="5" t="s">
        <v>168</v>
      </c>
      <c r="D4843" s="5" t="s">
        <v>15</v>
      </c>
      <c r="E4843" s="5">
        <v>2220</v>
      </c>
      <c r="F4843" s="6">
        <v>2018.02</v>
      </c>
    </row>
    <row r="4844" spans="1:6">
      <c r="A4844" s="4">
        <v>2010</v>
      </c>
      <c r="B4844" s="5" t="s">
        <v>163</v>
      </c>
      <c r="C4844" s="5" t="s">
        <v>168</v>
      </c>
      <c r="D4844" s="5" t="s">
        <v>16</v>
      </c>
      <c r="E4844" s="5">
        <v>20</v>
      </c>
      <c r="F4844" s="6">
        <v>1000</v>
      </c>
    </row>
    <row r="4845" spans="1:6">
      <c r="A4845" s="4">
        <v>2010</v>
      </c>
      <c r="B4845" s="5" t="s">
        <v>163</v>
      </c>
      <c r="C4845" s="5" t="s">
        <v>168</v>
      </c>
      <c r="D4845" s="5" t="s">
        <v>17</v>
      </c>
      <c r="E4845" s="5">
        <v>7160</v>
      </c>
      <c r="F4845" s="6">
        <v>1480.45</v>
      </c>
    </row>
    <row r="4846" spans="1:6">
      <c r="A4846" s="4">
        <v>2010</v>
      </c>
      <c r="B4846" s="5" t="s">
        <v>163</v>
      </c>
      <c r="C4846" s="5" t="s">
        <v>168</v>
      </c>
      <c r="D4846" s="5" t="s">
        <v>18</v>
      </c>
      <c r="E4846" s="5">
        <v>110</v>
      </c>
      <c r="F4846" s="6">
        <v>363.64</v>
      </c>
    </row>
    <row r="4847" spans="1:6">
      <c r="A4847" s="4">
        <v>2011</v>
      </c>
      <c r="B4847" s="5" t="s">
        <v>163</v>
      </c>
      <c r="C4847" s="5" t="s">
        <v>168</v>
      </c>
      <c r="D4847" s="5" t="s">
        <v>15</v>
      </c>
      <c r="E4847" s="5">
        <v>2920</v>
      </c>
      <c r="F4847" s="6">
        <v>2380.14</v>
      </c>
    </row>
    <row r="4848" spans="1:6">
      <c r="A4848" s="4">
        <v>2011</v>
      </c>
      <c r="B4848" s="5" t="s">
        <v>163</v>
      </c>
      <c r="C4848" s="5" t="s">
        <v>168</v>
      </c>
      <c r="D4848" s="5" t="s">
        <v>16</v>
      </c>
      <c r="E4848" s="5">
        <v>20</v>
      </c>
      <c r="F4848" s="6">
        <v>1000</v>
      </c>
    </row>
    <row r="4849" spans="1:6">
      <c r="A4849" s="4">
        <v>2011</v>
      </c>
      <c r="B4849" s="5" t="s">
        <v>163</v>
      </c>
      <c r="C4849" s="5" t="s">
        <v>168</v>
      </c>
      <c r="D4849" s="5" t="s">
        <v>17</v>
      </c>
      <c r="E4849" s="5">
        <v>6310</v>
      </c>
      <c r="F4849" s="6">
        <v>1309.03</v>
      </c>
    </row>
    <row r="4850" spans="1:6">
      <c r="A4850" s="4">
        <v>2011</v>
      </c>
      <c r="B4850" s="5" t="s">
        <v>163</v>
      </c>
      <c r="C4850" s="5" t="s">
        <v>168</v>
      </c>
      <c r="D4850" s="5" t="s">
        <v>18</v>
      </c>
      <c r="E4850" s="5">
        <v>460</v>
      </c>
      <c r="F4850" s="6">
        <v>543.48</v>
      </c>
    </row>
    <row r="4851" spans="1:6">
      <c r="A4851" s="4">
        <v>2012</v>
      </c>
      <c r="B4851" s="5" t="s">
        <v>163</v>
      </c>
      <c r="C4851" s="5" t="s">
        <v>168</v>
      </c>
      <c r="D4851" s="5" t="s">
        <v>15</v>
      </c>
      <c r="E4851" s="5">
        <v>1490</v>
      </c>
      <c r="F4851" s="6">
        <v>1959.73</v>
      </c>
    </row>
    <row r="4852" spans="1:6">
      <c r="A4852" s="4">
        <v>2012</v>
      </c>
      <c r="B4852" s="5" t="s">
        <v>163</v>
      </c>
      <c r="C4852" s="5" t="s">
        <v>168</v>
      </c>
      <c r="D4852" s="5" t="s">
        <v>16</v>
      </c>
      <c r="E4852" s="5">
        <v>10</v>
      </c>
      <c r="F4852" s="6">
        <v>2000</v>
      </c>
    </row>
    <row r="4853" spans="1:6">
      <c r="A4853" s="4">
        <v>2012</v>
      </c>
      <c r="B4853" s="5" t="s">
        <v>163</v>
      </c>
      <c r="C4853" s="5" t="s">
        <v>168</v>
      </c>
      <c r="D4853" s="5" t="s">
        <v>17</v>
      </c>
      <c r="E4853" s="5">
        <v>5820</v>
      </c>
      <c r="F4853" s="6">
        <v>1616.84</v>
      </c>
    </row>
    <row r="4854" spans="1:6">
      <c r="A4854" s="4">
        <v>2012</v>
      </c>
      <c r="B4854" s="5" t="s">
        <v>163</v>
      </c>
      <c r="C4854" s="5" t="s">
        <v>168</v>
      </c>
      <c r="D4854" s="5" t="s">
        <v>18</v>
      </c>
      <c r="E4854" s="5">
        <v>1590</v>
      </c>
      <c r="F4854" s="6">
        <v>94.34</v>
      </c>
    </row>
    <row r="4855" spans="1:6">
      <c r="A4855" s="4">
        <v>2013</v>
      </c>
      <c r="B4855" s="5" t="s">
        <v>163</v>
      </c>
      <c r="C4855" s="5" t="s">
        <v>168</v>
      </c>
      <c r="D4855" s="5" t="s">
        <v>15</v>
      </c>
      <c r="E4855" s="5">
        <v>2360</v>
      </c>
      <c r="F4855" s="6">
        <v>2004.24</v>
      </c>
    </row>
    <row r="4856" spans="1:6">
      <c r="A4856" s="4">
        <v>2013</v>
      </c>
      <c r="B4856" s="5" t="s">
        <v>163</v>
      </c>
      <c r="C4856" s="5" t="s">
        <v>168</v>
      </c>
      <c r="D4856" s="5" t="s">
        <v>16</v>
      </c>
      <c r="E4856" s="5">
        <v>10</v>
      </c>
      <c r="F4856" s="6">
        <v>1000</v>
      </c>
    </row>
    <row r="4857" spans="1:6">
      <c r="A4857" s="4">
        <v>2013</v>
      </c>
      <c r="B4857" s="5" t="s">
        <v>163</v>
      </c>
      <c r="C4857" s="5" t="s">
        <v>168</v>
      </c>
      <c r="D4857" s="5" t="s">
        <v>17</v>
      </c>
      <c r="E4857" s="5">
        <v>6240</v>
      </c>
      <c r="F4857" s="6">
        <v>1472.76</v>
      </c>
    </row>
    <row r="4858" spans="1:6">
      <c r="A4858" s="4">
        <v>2013</v>
      </c>
      <c r="B4858" s="5" t="s">
        <v>163</v>
      </c>
      <c r="C4858" s="5" t="s">
        <v>168</v>
      </c>
      <c r="D4858" s="5" t="s">
        <v>18</v>
      </c>
      <c r="E4858" s="5">
        <v>1460</v>
      </c>
      <c r="F4858" s="6">
        <v>102.74</v>
      </c>
    </row>
    <row r="4859" spans="1:6">
      <c r="A4859" s="4">
        <v>2014</v>
      </c>
      <c r="B4859" s="5" t="s">
        <v>163</v>
      </c>
      <c r="C4859" s="5" t="s">
        <v>168</v>
      </c>
      <c r="D4859" s="5" t="s">
        <v>15</v>
      </c>
      <c r="E4859" s="5">
        <v>2640</v>
      </c>
      <c r="F4859" s="6">
        <v>2193.1799999999998</v>
      </c>
    </row>
    <row r="4860" spans="1:6">
      <c r="A4860" s="4">
        <v>2014</v>
      </c>
      <c r="B4860" s="5" t="s">
        <v>163</v>
      </c>
      <c r="C4860" s="5" t="s">
        <v>168</v>
      </c>
      <c r="D4860" s="5" t="s">
        <v>17</v>
      </c>
      <c r="E4860" s="5">
        <v>6610</v>
      </c>
      <c r="F4860" s="6">
        <v>1202.72</v>
      </c>
    </row>
    <row r="4861" spans="1:6">
      <c r="A4861" s="4">
        <v>2014</v>
      </c>
      <c r="B4861" s="5" t="s">
        <v>163</v>
      </c>
      <c r="C4861" s="5" t="s">
        <v>168</v>
      </c>
      <c r="D4861" s="5" t="s">
        <v>18</v>
      </c>
      <c r="E4861" s="5">
        <v>3010</v>
      </c>
      <c r="F4861" s="6">
        <v>96.35</v>
      </c>
    </row>
    <row r="4862" spans="1:6">
      <c r="A4862" s="4">
        <v>2015</v>
      </c>
      <c r="B4862" s="5" t="s">
        <v>163</v>
      </c>
      <c r="C4862" s="5" t="s">
        <v>168</v>
      </c>
      <c r="D4862" s="5" t="s">
        <v>15</v>
      </c>
      <c r="E4862" s="5">
        <v>2610</v>
      </c>
      <c r="F4862" s="6">
        <v>2291.19</v>
      </c>
    </row>
    <row r="4863" spans="1:6">
      <c r="A4863" s="4">
        <v>2015</v>
      </c>
      <c r="B4863" s="5" t="s">
        <v>163</v>
      </c>
      <c r="C4863" s="5" t="s">
        <v>168</v>
      </c>
      <c r="D4863" s="5" t="s">
        <v>16</v>
      </c>
      <c r="E4863" s="5">
        <v>10</v>
      </c>
      <c r="F4863" s="6">
        <v>1000</v>
      </c>
    </row>
    <row r="4864" spans="1:6">
      <c r="A4864" s="4">
        <v>2015</v>
      </c>
      <c r="B4864" s="5" t="s">
        <v>163</v>
      </c>
      <c r="C4864" s="5" t="s">
        <v>168</v>
      </c>
      <c r="D4864" s="5" t="s">
        <v>17</v>
      </c>
      <c r="E4864" s="5">
        <v>4420</v>
      </c>
      <c r="F4864" s="6">
        <v>776.02</v>
      </c>
    </row>
    <row r="4865" spans="1:6">
      <c r="A4865" s="4">
        <v>2015</v>
      </c>
      <c r="B4865" s="5" t="s">
        <v>163</v>
      </c>
      <c r="C4865" s="5" t="s">
        <v>168</v>
      </c>
      <c r="D4865" s="5" t="s">
        <v>18</v>
      </c>
      <c r="E4865" s="5">
        <v>6260</v>
      </c>
      <c r="F4865" s="6">
        <v>83.07</v>
      </c>
    </row>
    <row r="4866" spans="1:6">
      <c r="A4866" s="4">
        <v>2016</v>
      </c>
      <c r="B4866" s="5" t="s">
        <v>163</v>
      </c>
      <c r="C4866" s="5" t="s">
        <v>168</v>
      </c>
      <c r="D4866" s="5" t="s">
        <v>15</v>
      </c>
      <c r="E4866" s="5">
        <v>1780</v>
      </c>
      <c r="F4866" s="6">
        <v>2283.62</v>
      </c>
    </row>
    <row r="4867" spans="1:6">
      <c r="A4867" s="4">
        <v>2016</v>
      </c>
      <c r="B4867" s="5" t="s">
        <v>163</v>
      </c>
      <c r="C4867" s="5" t="s">
        <v>168</v>
      </c>
      <c r="D4867" s="5" t="s">
        <v>17</v>
      </c>
      <c r="E4867" s="5">
        <v>5150</v>
      </c>
      <c r="F4867" s="6">
        <v>1126.0899999999999</v>
      </c>
    </row>
    <row r="4868" spans="1:6">
      <c r="A4868" s="4">
        <v>2016</v>
      </c>
      <c r="B4868" s="5" t="s">
        <v>163</v>
      </c>
      <c r="C4868" s="5" t="s">
        <v>168</v>
      </c>
      <c r="D4868" s="5" t="s">
        <v>18</v>
      </c>
      <c r="E4868" s="5">
        <v>7090</v>
      </c>
      <c r="F4868" s="6">
        <v>279.51</v>
      </c>
    </row>
    <row r="4869" spans="1:6">
      <c r="A4869" s="4">
        <v>2017</v>
      </c>
      <c r="B4869" s="5" t="s">
        <v>163</v>
      </c>
      <c r="C4869" s="5" t="s">
        <v>168</v>
      </c>
      <c r="D4869" s="5" t="s">
        <v>15</v>
      </c>
      <c r="E4869" s="5">
        <v>1360</v>
      </c>
      <c r="F4869" s="6">
        <v>2209.1</v>
      </c>
    </row>
    <row r="4870" spans="1:6">
      <c r="A4870" s="4">
        <v>2017</v>
      </c>
      <c r="B4870" s="5" t="s">
        <v>163</v>
      </c>
      <c r="C4870" s="5" t="s">
        <v>168</v>
      </c>
      <c r="D4870" s="5" t="s">
        <v>17</v>
      </c>
      <c r="E4870" s="5">
        <v>4160</v>
      </c>
      <c r="F4870" s="6">
        <v>860.64</v>
      </c>
    </row>
    <row r="4871" spans="1:6">
      <c r="A4871" s="4">
        <v>2017</v>
      </c>
      <c r="B4871" s="5" t="s">
        <v>163</v>
      </c>
      <c r="C4871" s="5" t="s">
        <v>168</v>
      </c>
      <c r="D4871" s="5" t="s">
        <v>18</v>
      </c>
      <c r="E4871" s="5">
        <v>7070</v>
      </c>
      <c r="F4871" s="6">
        <v>91.27</v>
      </c>
    </row>
    <row r="4872" spans="1:6">
      <c r="A4872" s="4">
        <v>2008</v>
      </c>
      <c r="B4872" s="5" t="s">
        <v>163</v>
      </c>
      <c r="C4872" s="5" t="s">
        <v>169</v>
      </c>
      <c r="D4872" s="5" t="s">
        <v>15</v>
      </c>
      <c r="E4872" s="5">
        <v>280</v>
      </c>
      <c r="F4872" s="6">
        <v>1785.71</v>
      </c>
    </row>
    <row r="4873" spans="1:6">
      <c r="A4873" s="4">
        <v>2008</v>
      </c>
      <c r="B4873" s="5" t="s">
        <v>163</v>
      </c>
      <c r="C4873" s="5" t="s">
        <v>169</v>
      </c>
      <c r="D4873" s="5" t="s">
        <v>16</v>
      </c>
      <c r="E4873" s="5">
        <v>179710</v>
      </c>
      <c r="F4873" s="6">
        <v>1563.07</v>
      </c>
    </row>
    <row r="4874" spans="1:6">
      <c r="A4874" s="4">
        <v>2008</v>
      </c>
      <c r="B4874" s="5" t="s">
        <v>163</v>
      </c>
      <c r="C4874" s="5" t="s">
        <v>169</v>
      </c>
      <c r="D4874" s="5" t="s">
        <v>17</v>
      </c>
      <c r="E4874" s="5">
        <v>18940</v>
      </c>
      <c r="F4874" s="6">
        <v>674.76</v>
      </c>
    </row>
    <row r="4875" spans="1:6">
      <c r="A4875" s="4">
        <v>2008</v>
      </c>
      <c r="B4875" s="5" t="s">
        <v>163</v>
      </c>
      <c r="C4875" s="5" t="s">
        <v>169</v>
      </c>
      <c r="D4875" s="5" t="s">
        <v>18</v>
      </c>
      <c r="E4875" s="5">
        <v>15950</v>
      </c>
      <c r="F4875" s="6">
        <v>218.18</v>
      </c>
    </row>
    <row r="4876" spans="1:6">
      <c r="A4876" s="4">
        <v>2009</v>
      </c>
      <c r="B4876" s="5" t="s">
        <v>163</v>
      </c>
      <c r="C4876" s="5" t="s">
        <v>169</v>
      </c>
      <c r="D4876" s="5" t="s">
        <v>15</v>
      </c>
      <c r="E4876" s="5">
        <v>430</v>
      </c>
      <c r="F4876" s="6">
        <v>1511.63</v>
      </c>
    </row>
    <row r="4877" spans="1:6">
      <c r="A4877" s="4">
        <v>2009</v>
      </c>
      <c r="B4877" s="5" t="s">
        <v>163</v>
      </c>
      <c r="C4877" s="5" t="s">
        <v>169</v>
      </c>
      <c r="D4877" s="5" t="s">
        <v>16</v>
      </c>
      <c r="E4877" s="5">
        <v>187230</v>
      </c>
      <c r="F4877" s="6">
        <v>690.33</v>
      </c>
    </row>
    <row r="4878" spans="1:6">
      <c r="A4878" s="4">
        <v>2009</v>
      </c>
      <c r="B4878" s="5" t="s">
        <v>163</v>
      </c>
      <c r="C4878" s="5" t="s">
        <v>169</v>
      </c>
      <c r="D4878" s="5" t="s">
        <v>17</v>
      </c>
      <c r="E4878" s="5">
        <v>2580</v>
      </c>
      <c r="F4878" s="6">
        <v>503.88</v>
      </c>
    </row>
    <row r="4879" spans="1:6">
      <c r="A4879" s="4">
        <v>2009</v>
      </c>
      <c r="B4879" s="5" t="s">
        <v>163</v>
      </c>
      <c r="C4879" s="5" t="s">
        <v>169</v>
      </c>
      <c r="D4879" s="5" t="s">
        <v>18</v>
      </c>
      <c r="E4879" s="5">
        <v>23340</v>
      </c>
      <c r="F4879" s="6">
        <v>114.4</v>
      </c>
    </row>
    <row r="4880" spans="1:6">
      <c r="A4880" s="4">
        <v>2010</v>
      </c>
      <c r="B4880" s="5" t="s">
        <v>163</v>
      </c>
      <c r="C4880" s="5" t="s">
        <v>169</v>
      </c>
      <c r="D4880" s="5" t="s">
        <v>15</v>
      </c>
      <c r="E4880" s="5">
        <v>390</v>
      </c>
      <c r="F4880" s="6">
        <v>2025.64</v>
      </c>
    </row>
    <row r="4881" spans="1:6">
      <c r="A4881" s="4">
        <v>2010</v>
      </c>
      <c r="B4881" s="5" t="s">
        <v>163</v>
      </c>
      <c r="C4881" s="5" t="s">
        <v>169</v>
      </c>
      <c r="D4881" s="5" t="s">
        <v>16</v>
      </c>
      <c r="E4881" s="5">
        <v>202330</v>
      </c>
      <c r="F4881" s="6">
        <v>1836.36</v>
      </c>
    </row>
    <row r="4882" spans="1:6">
      <c r="A4882" s="4">
        <v>2010</v>
      </c>
      <c r="B4882" s="5" t="s">
        <v>163</v>
      </c>
      <c r="C4882" s="5" t="s">
        <v>169</v>
      </c>
      <c r="D4882" s="5" t="s">
        <v>17</v>
      </c>
      <c r="E4882" s="5">
        <v>50090</v>
      </c>
      <c r="F4882" s="6">
        <v>868.44</v>
      </c>
    </row>
    <row r="4883" spans="1:6">
      <c r="A4883" s="4">
        <v>2010</v>
      </c>
      <c r="B4883" s="5" t="s">
        <v>163</v>
      </c>
      <c r="C4883" s="5" t="s">
        <v>169</v>
      </c>
      <c r="D4883" s="5" t="s">
        <v>18</v>
      </c>
      <c r="E4883" s="5">
        <v>12910</v>
      </c>
      <c r="F4883" s="6">
        <v>419.83</v>
      </c>
    </row>
    <row r="4884" spans="1:6">
      <c r="A4884" s="4">
        <v>2011</v>
      </c>
      <c r="B4884" s="5" t="s">
        <v>163</v>
      </c>
      <c r="C4884" s="5" t="s">
        <v>169</v>
      </c>
      <c r="D4884" s="5" t="s">
        <v>15</v>
      </c>
      <c r="E4884" s="5">
        <v>370</v>
      </c>
      <c r="F4884" s="6">
        <v>1864.86</v>
      </c>
    </row>
    <row r="4885" spans="1:6">
      <c r="A4885" s="4">
        <v>2011</v>
      </c>
      <c r="B4885" s="5" t="s">
        <v>163</v>
      </c>
      <c r="C4885" s="5" t="s">
        <v>169</v>
      </c>
      <c r="D4885" s="5" t="s">
        <v>16</v>
      </c>
      <c r="E4885" s="5">
        <v>170510</v>
      </c>
      <c r="F4885" s="6">
        <v>1687.99</v>
      </c>
    </row>
    <row r="4886" spans="1:6">
      <c r="A4886" s="4">
        <v>2011</v>
      </c>
      <c r="B4886" s="5" t="s">
        <v>163</v>
      </c>
      <c r="C4886" s="5" t="s">
        <v>169</v>
      </c>
      <c r="D4886" s="5" t="s">
        <v>17</v>
      </c>
      <c r="E4886" s="5">
        <v>29300</v>
      </c>
      <c r="F4886" s="6">
        <v>792.49</v>
      </c>
    </row>
    <row r="4887" spans="1:6">
      <c r="A4887" s="4">
        <v>2011</v>
      </c>
      <c r="B4887" s="5" t="s">
        <v>163</v>
      </c>
      <c r="C4887" s="5" t="s">
        <v>169</v>
      </c>
      <c r="D4887" s="5" t="s">
        <v>18</v>
      </c>
      <c r="E4887" s="5">
        <v>38960</v>
      </c>
      <c r="F4887" s="6">
        <v>477.41</v>
      </c>
    </row>
    <row r="4888" spans="1:6">
      <c r="A4888" s="4">
        <v>2012</v>
      </c>
      <c r="B4888" s="5" t="s">
        <v>163</v>
      </c>
      <c r="C4888" s="5" t="s">
        <v>169</v>
      </c>
      <c r="D4888" s="5" t="s">
        <v>15</v>
      </c>
      <c r="E4888" s="5">
        <v>260</v>
      </c>
      <c r="F4888" s="6">
        <v>1730.77</v>
      </c>
    </row>
    <row r="4889" spans="1:6">
      <c r="A4889" s="4">
        <v>2012</v>
      </c>
      <c r="B4889" s="5" t="s">
        <v>163</v>
      </c>
      <c r="C4889" s="5" t="s">
        <v>169</v>
      </c>
      <c r="D4889" s="5" t="s">
        <v>16</v>
      </c>
      <c r="E4889" s="5">
        <v>156130</v>
      </c>
      <c r="F4889" s="6">
        <v>1817.4</v>
      </c>
    </row>
    <row r="4890" spans="1:6">
      <c r="A4890" s="4">
        <v>2012</v>
      </c>
      <c r="B4890" s="5" t="s">
        <v>163</v>
      </c>
      <c r="C4890" s="5" t="s">
        <v>169</v>
      </c>
      <c r="D4890" s="5" t="s">
        <v>17</v>
      </c>
      <c r="E4890" s="5">
        <v>29240</v>
      </c>
      <c r="F4890" s="6">
        <v>1219.9000000000001</v>
      </c>
    </row>
    <row r="4891" spans="1:6">
      <c r="A4891" s="4">
        <v>2012</v>
      </c>
      <c r="B4891" s="5" t="s">
        <v>163</v>
      </c>
      <c r="C4891" s="5" t="s">
        <v>169</v>
      </c>
      <c r="D4891" s="5" t="s">
        <v>18</v>
      </c>
      <c r="E4891" s="5">
        <v>50770</v>
      </c>
      <c r="F4891" s="6">
        <v>89.42</v>
      </c>
    </row>
    <row r="4892" spans="1:6">
      <c r="A4892" s="4">
        <v>2013</v>
      </c>
      <c r="B4892" s="5" t="s">
        <v>163</v>
      </c>
      <c r="C4892" s="5" t="s">
        <v>169</v>
      </c>
      <c r="D4892" s="5" t="s">
        <v>15</v>
      </c>
      <c r="E4892" s="5">
        <v>290</v>
      </c>
      <c r="F4892" s="6">
        <v>2172.41</v>
      </c>
    </row>
    <row r="4893" spans="1:6">
      <c r="A4893" s="4">
        <v>2013</v>
      </c>
      <c r="B4893" s="5" t="s">
        <v>163</v>
      </c>
      <c r="C4893" s="5" t="s">
        <v>169</v>
      </c>
      <c r="D4893" s="5" t="s">
        <v>16</v>
      </c>
      <c r="E4893" s="5">
        <v>153610</v>
      </c>
      <c r="F4893" s="6">
        <v>1720.66</v>
      </c>
    </row>
    <row r="4894" spans="1:6">
      <c r="A4894" s="4">
        <v>2013</v>
      </c>
      <c r="B4894" s="5" t="s">
        <v>163</v>
      </c>
      <c r="C4894" s="5" t="s">
        <v>169</v>
      </c>
      <c r="D4894" s="5" t="s">
        <v>17</v>
      </c>
      <c r="E4894" s="5">
        <v>45740</v>
      </c>
      <c r="F4894" s="6">
        <v>1245.74</v>
      </c>
    </row>
    <row r="4895" spans="1:6">
      <c r="A4895" s="4">
        <v>2013</v>
      </c>
      <c r="B4895" s="5" t="s">
        <v>163</v>
      </c>
      <c r="C4895" s="5" t="s">
        <v>169</v>
      </c>
      <c r="D4895" s="5" t="s">
        <v>18</v>
      </c>
      <c r="E4895" s="5">
        <v>39480</v>
      </c>
      <c r="F4895" s="6">
        <v>94.98</v>
      </c>
    </row>
    <row r="4896" spans="1:6">
      <c r="A4896" s="4">
        <v>2014</v>
      </c>
      <c r="B4896" s="5" t="s">
        <v>163</v>
      </c>
      <c r="C4896" s="5" t="s">
        <v>169</v>
      </c>
      <c r="D4896" s="5" t="s">
        <v>15</v>
      </c>
      <c r="E4896" s="5">
        <v>510</v>
      </c>
      <c r="F4896" s="6">
        <v>2196.08</v>
      </c>
    </row>
    <row r="4897" spans="1:6">
      <c r="A4897" s="4">
        <v>2014</v>
      </c>
      <c r="B4897" s="5" t="s">
        <v>163</v>
      </c>
      <c r="C4897" s="5" t="s">
        <v>169</v>
      </c>
      <c r="D4897" s="5" t="s">
        <v>16</v>
      </c>
      <c r="E4897" s="5">
        <v>153060</v>
      </c>
      <c r="F4897" s="6">
        <v>2012.54</v>
      </c>
    </row>
    <row r="4898" spans="1:6">
      <c r="A4898" s="4">
        <v>2014</v>
      </c>
      <c r="B4898" s="5" t="s">
        <v>163</v>
      </c>
      <c r="C4898" s="5" t="s">
        <v>169</v>
      </c>
      <c r="D4898" s="5" t="s">
        <v>17</v>
      </c>
      <c r="E4898" s="5">
        <v>26650</v>
      </c>
      <c r="F4898" s="6">
        <v>726.45</v>
      </c>
    </row>
    <row r="4899" spans="1:6">
      <c r="A4899" s="4">
        <v>2014</v>
      </c>
      <c r="B4899" s="5" t="s">
        <v>163</v>
      </c>
      <c r="C4899" s="5" t="s">
        <v>169</v>
      </c>
      <c r="D4899" s="5" t="s">
        <v>18</v>
      </c>
      <c r="E4899" s="5">
        <v>45360</v>
      </c>
      <c r="F4899" s="6">
        <v>95.46</v>
      </c>
    </row>
    <row r="4900" spans="1:6">
      <c r="A4900" s="4">
        <v>2015</v>
      </c>
      <c r="B4900" s="5" t="s">
        <v>163</v>
      </c>
      <c r="C4900" s="5" t="s">
        <v>169</v>
      </c>
      <c r="D4900" s="5" t="s">
        <v>15</v>
      </c>
      <c r="E4900" s="5">
        <v>570</v>
      </c>
      <c r="F4900" s="6">
        <v>2000</v>
      </c>
    </row>
    <row r="4901" spans="1:6">
      <c r="A4901" s="4">
        <v>2015</v>
      </c>
      <c r="B4901" s="5" t="s">
        <v>163</v>
      </c>
      <c r="C4901" s="5" t="s">
        <v>169</v>
      </c>
      <c r="D4901" s="5" t="s">
        <v>16</v>
      </c>
      <c r="E4901" s="5">
        <v>162800</v>
      </c>
      <c r="F4901" s="6">
        <v>1214.6199999999999</v>
      </c>
    </row>
    <row r="4902" spans="1:6">
      <c r="A4902" s="4">
        <v>2015</v>
      </c>
      <c r="B4902" s="5" t="s">
        <v>163</v>
      </c>
      <c r="C4902" s="5" t="s">
        <v>169</v>
      </c>
      <c r="D4902" s="5" t="s">
        <v>17</v>
      </c>
      <c r="E4902" s="5">
        <v>12260</v>
      </c>
      <c r="F4902" s="6">
        <v>858.08</v>
      </c>
    </row>
    <row r="4903" spans="1:6">
      <c r="A4903" s="4">
        <v>2015</v>
      </c>
      <c r="B4903" s="5" t="s">
        <v>163</v>
      </c>
      <c r="C4903" s="5" t="s">
        <v>169</v>
      </c>
      <c r="D4903" s="5" t="s">
        <v>18</v>
      </c>
      <c r="E4903" s="5">
        <v>44390</v>
      </c>
      <c r="F4903" s="6">
        <v>80.42</v>
      </c>
    </row>
    <row r="4904" spans="1:6">
      <c r="A4904" s="4">
        <v>2016</v>
      </c>
      <c r="B4904" s="5" t="s">
        <v>163</v>
      </c>
      <c r="C4904" s="5" t="s">
        <v>169</v>
      </c>
      <c r="D4904" s="5" t="s">
        <v>15</v>
      </c>
      <c r="E4904" s="5">
        <v>510</v>
      </c>
      <c r="F4904" s="6">
        <v>2289.3200000000002</v>
      </c>
    </row>
    <row r="4905" spans="1:6">
      <c r="A4905" s="4">
        <v>2016</v>
      </c>
      <c r="B4905" s="5" t="s">
        <v>163</v>
      </c>
      <c r="C4905" s="5" t="s">
        <v>169</v>
      </c>
      <c r="D4905" s="5" t="s">
        <v>16</v>
      </c>
      <c r="E4905" s="5">
        <v>173080</v>
      </c>
      <c r="F4905" s="6">
        <v>1532.31</v>
      </c>
    </row>
    <row r="4906" spans="1:6">
      <c r="A4906" s="4">
        <v>2016</v>
      </c>
      <c r="B4906" s="5" t="s">
        <v>163</v>
      </c>
      <c r="C4906" s="5" t="s">
        <v>169</v>
      </c>
      <c r="D4906" s="5" t="s">
        <v>17</v>
      </c>
      <c r="E4906" s="5">
        <v>33410</v>
      </c>
      <c r="F4906" s="6">
        <v>1121.1600000000001</v>
      </c>
    </row>
    <row r="4907" spans="1:6">
      <c r="A4907" s="4">
        <v>2016</v>
      </c>
      <c r="B4907" s="5" t="s">
        <v>163</v>
      </c>
      <c r="C4907" s="5" t="s">
        <v>169</v>
      </c>
      <c r="D4907" s="5" t="s">
        <v>18</v>
      </c>
      <c r="E4907" s="5">
        <v>31420</v>
      </c>
      <c r="F4907" s="6">
        <v>577.45000000000005</v>
      </c>
    </row>
    <row r="4908" spans="1:6">
      <c r="A4908" s="4">
        <v>2017</v>
      </c>
      <c r="B4908" s="5" t="s">
        <v>163</v>
      </c>
      <c r="C4908" s="5" t="s">
        <v>169</v>
      </c>
      <c r="D4908" s="5" t="s">
        <v>15</v>
      </c>
      <c r="E4908" s="5">
        <v>580</v>
      </c>
      <c r="F4908" s="6">
        <v>2366.3200000000002</v>
      </c>
    </row>
    <row r="4909" spans="1:6">
      <c r="A4909" s="4">
        <v>2017</v>
      </c>
      <c r="B4909" s="5" t="s">
        <v>163</v>
      </c>
      <c r="C4909" s="5" t="s">
        <v>169</v>
      </c>
      <c r="D4909" s="5" t="s">
        <v>16</v>
      </c>
      <c r="E4909" s="5">
        <v>158940</v>
      </c>
      <c r="F4909" s="6">
        <v>2276.23</v>
      </c>
    </row>
    <row r="4910" spans="1:6">
      <c r="A4910" s="4">
        <v>2017</v>
      </c>
      <c r="B4910" s="5" t="s">
        <v>163</v>
      </c>
      <c r="C4910" s="5" t="s">
        <v>169</v>
      </c>
      <c r="D4910" s="5" t="s">
        <v>17</v>
      </c>
      <c r="E4910" s="5">
        <v>34020</v>
      </c>
      <c r="F4910" s="6">
        <v>1132.01</v>
      </c>
    </row>
    <row r="4911" spans="1:6">
      <c r="A4911" s="4">
        <v>2017</v>
      </c>
      <c r="B4911" s="5" t="s">
        <v>163</v>
      </c>
      <c r="C4911" s="5" t="s">
        <v>169</v>
      </c>
      <c r="D4911" s="5" t="s">
        <v>18</v>
      </c>
      <c r="E4911" s="5">
        <v>41470</v>
      </c>
      <c r="F4911" s="6">
        <v>117.55</v>
      </c>
    </row>
    <row r="4912" spans="1:6">
      <c r="A4912" s="4">
        <v>2008</v>
      </c>
      <c r="B4912" s="5" t="s">
        <v>163</v>
      </c>
      <c r="C4912" s="5" t="s">
        <v>170</v>
      </c>
      <c r="D4912" s="5" t="s">
        <v>15</v>
      </c>
      <c r="E4912" s="5">
        <v>180</v>
      </c>
      <c r="F4912" s="6">
        <v>1777.78</v>
      </c>
    </row>
    <row r="4913" spans="1:6">
      <c r="A4913" s="4">
        <v>2008</v>
      </c>
      <c r="B4913" s="5" t="s">
        <v>163</v>
      </c>
      <c r="C4913" s="5" t="s">
        <v>170</v>
      </c>
      <c r="D4913" s="5" t="s">
        <v>16</v>
      </c>
      <c r="E4913" s="5">
        <v>10</v>
      </c>
      <c r="F4913" s="6">
        <v>1000</v>
      </c>
    </row>
    <row r="4914" spans="1:6">
      <c r="A4914" s="4">
        <v>2008</v>
      </c>
      <c r="B4914" s="5" t="s">
        <v>163</v>
      </c>
      <c r="C4914" s="5" t="s">
        <v>170</v>
      </c>
      <c r="D4914" s="5" t="s">
        <v>17</v>
      </c>
      <c r="E4914" s="5">
        <v>171780</v>
      </c>
      <c r="F4914" s="6">
        <v>869.66</v>
      </c>
    </row>
    <row r="4915" spans="1:6">
      <c r="A4915" s="4">
        <v>2008</v>
      </c>
      <c r="B4915" s="5" t="s">
        <v>163</v>
      </c>
      <c r="C4915" s="5" t="s">
        <v>170</v>
      </c>
      <c r="D4915" s="5" t="s">
        <v>18</v>
      </c>
      <c r="E4915" s="5">
        <v>790</v>
      </c>
      <c r="F4915" s="6">
        <v>341.77</v>
      </c>
    </row>
    <row r="4916" spans="1:6">
      <c r="A4916" s="4">
        <v>2009</v>
      </c>
      <c r="B4916" s="5" t="s">
        <v>163</v>
      </c>
      <c r="C4916" s="5" t="s">
        <v>170</v>
      </c>
      <c r="D4916" s="5" t="s">
        <v>15</v>
      </c>
      <c r="E4916" s="5">
        <v>60</v>
      </c>
      <c r="F4916" s="6">
        <v>1666.67</v>
      </c>
    </row>
    <row r="4917" spans="1:6">
      <c r="A4917" s="4">
        <v>2009</v>
      </c>
      <c r="B4917" s="5" t="s">
        <v>163</v>
      </c>
      <c r="C4917" s="5" t="s">
        <v>170</v>
      </c>
      <c r="D4917" s="5" t="s">
        <v>16</v>
      </c>
      <c r="E4917" s="5">
        <v>10</v>
      </c>
      <c r="F4917" s="6">
        <v>1000</v>
      </c>
    </row>
    <row r="4918" spans="1:6">
      <c r="A4918" s="4">
        <v>2009</v>
      </c>
      <c r="B4918" s="5" t="s">
        <v>163</v>
      </c>
      <c r="C4918" s="5" t="s">
        <v>170</v>
      </c>
      <c r="D4918" s="5" t="s">
        <v>17</v>
      </c>
      <c r="E4918" s="5">
        <v>118710</v>
      </c>
      <c r="F4918" s="6">
        <v>493.3</v>
      </c>
    </row>
    <row r="4919" spans="1:6">
      <c r="A4919" s="4">
        <v>2009</v>
      </c>
      <c r="B4919" s="5" t="s">
        <v>163</v>
      </c>
      <c r="C4919" s="5" t="s">
        <v>170</v>
      </c>
      <c r="D4919" s="5" t="s">
        <v>18</v>
      </c>
      <c r="E4919" s="5">
        <v>5130</v>
      </c>
      <c r="F4919" s="6">
        <v>60.43</v>
      </c>
    </row>
    <row r="4920" spans="1:6">
      <c r="A4920" s="4">
        <v>2010</v>
      </c>
      <c r="B4920" s="5" t="s">
        <v>163</v>
      </c>
      <c r="C4920" s="5" t="s">
        <v>170</v>
      </c>
      <c r="D4920" s="5" t="s">
        <v>15</v>
      </c>
      <c r="E4920" s="5">
        <v>40</v>
      </c>
      <c r="F4920" s="6">
        <v>2000</v>
      </c>
    </row>
    <row r="4921" spans="1:6">
      <c r="A4921" s="4">
        <v>2010</v>
      </c>
      <c r="B4921" s="5" t="s">
        <v>163</v>
      </c>
      <c r="C4921" s="5" t="s">
        <v>170</v>
      </c>
      <c r="D4921" s="5" t="s">
        <v>16</v>
      </c>
      <c r="E4921" s="5">
        <v>10</v>
      </c>
      <c r="F4921" s="6">
        <v>1000</v>
      </c>
    </row>
    <row r="4922" spans="1:6">
      <c r="A4922" s="4">
        <v>2010</v>
      </c>
      <c r="B4922" s="5" t="s">
        <v>163</v>
      </c>
      <c r="C4922" s="5" t="s">
        <v>170</v>
      </c>
      <c r="D4922" s="5" t="s">
        <v>17</v>
      </c>
      <c r="E4922" s="5">
        <v>163770</v>
      </c>
      <c r="F4922" s="6">
        <v>888.14</v>
      </c>
    </row>
    <row r="4923" spans="1:6">
      <c r="A4923" s="4">
        <v>2010</v>
      </c>
      <c r="B4923" s="5" t="s">
        <v>163</v>
      </c>
      <c r="C4923" s="5" t="s">
        <v>170</v>
      </c>
      <c r="D4923" s="5" t="s">
        <v>18</v>
      </c>
      <c r="E4923" s="5">
        <v>510</v>
      </c>
      <c r="F4923" s="6">
        <v>294.12</v>
      </c>
    </row>
    <row r="4924" spans="1:6">
      <c r="A4924" s="4">
        <v>2011</v>
      </c>
      <c r="B4924" s="5" t="s">
        <v>163</v>
      </c>
      <c r="C4924" s="5" t="s">
        <v>170</v>
      </c>
      <c r="D4924" s="5" t="s">
        <v>15</v>
      </c>
      <c r="E4924" s="5">
        <v>30</v>
      </c>
      <c r="F4924" s="6">
        <v>2000</v>
      </c>
    </row>
    <row r="4925" spans="1:6">
      <c r="A4925" s="4">
        <v>2011</v>
      </c>
      <c r="B4925" s="5" t="s">
        <v>163</v>
      </c>
      <c r="C4925" s="5" t="s">
        <v>170</v>
      </c>
      <c r="D4925" s="5" t="s">
        <v>16</v>
      </c>
      <c r="E4925" s="5">
        <v>10</v>
      </c>
      <c r="F4925" s="6">
        <v>1000</v>
      </c>
    </row>
    <row r="4926" spans="1:6">
      <c r="A4926" s="4">
        <v>2011</v>
      </c>
      <c r="B4926" s="5" t="s">
        <v>163</v>
      </c>
      <c r="C4926" s="5" t="s">
        <v>170</v>
      </c>
      <c r="D4926" s="5" t="s">
        <v>17</v>
      </c>
      <c r="E4926" s="5">
        <v>170380</v>
      </c>
      <c r="F4926" s="6">
        <v>716.81</v>
      </c>
    </row>
    <row r="4927" spans="1:6">
      <c r="A4927" s="4">
        <v>2011</v>
      </c>
      <c r="B4927" s="5" t="s">
        <v>163</v>
      </c>
      <c r="C4927" s="5" t="s">
        <v>170</v>
      </c>
      <c r="D4927" s="5" t="s">
        <v>18</v>
      </c>
      <c r="E4927" s="5">
        <v>7340</v>
      </c>
      <c r="F4927" s="6">
        <v>411.44</v>
      </c>
    </row>
    <row r="4928" spans="1:6">
      <c r="A4928" s="4">
        <v>2012</v>
      </c>
      <c r="B4928" s="5" t="s">
        <v>163</v>
      </c>
      <c r="C4928" s="5" t="s">
        <v>170</v>
      </c>
      <c r="D4928" s="5" t="s">
        <v>15</v>
      </c>
      <c r="E4928" s="5">
        <v>30</v>
      </c>
      <c r="F4928" s="6">
        <v>1666.67</v>
      </c>
    </row>
    <row r="4929" spans="1:6">
      <c r="A4929" s="4">
        <v>2012</v>
      </c>
      <c r="B4929" s="5" t="s">
        <v>163</v>
      </c>
      <c r="C4929" s="5" t="s">
        <v>170</v>
      </c>
      <c r="D4929" s="5" t="s">
        <v>16</v>
      </c>
      <c r="E4929" s="5">
        <v>30</v>
      </c>
      <c r="F4929" s="6">
        <v>2000</v>
      </c>
    </row>
    <row r="4930" spans="1:6">
      <c r="A4930" s="4">
        <v>2012</v>
      </c>
      <c r="B4930" s="5" t="s">
        <v>163</v>
      </c>
      <c r="C4930" s="5" t="s">
        <v>170</v>
      </c>
      <c r="D4930" s="5" t="s">
        <v>17</v>
      </c>
      <c r="E4930" s="5">
        <v>188570</v>
      </c>
      <c r="F4930" s="6">
        <v>818.32</v>
      </c>
    </row>
    <row r="4931" spans="1:6">
      <c r="A4931" s="4">
        <v>2012</v>
      </c>
      <c r="B4931" s="5" t="s">
        <v>163</v>
      </c>
      <c r="C4931" s="5" t="s">
        <v>170</v>
      </c>
      <c r="D4931" s="5" t="s">
        <v>18</v>
      </c>
      <c r="E4931" s="5">
        <v>1720</v>
      </c>
      <c r="F4931" s="6">
        <v>81.400000000000006</v>
      </c>
    </row>
    <row r="4932" spans="1:6">
      <c r="A4932" s="4">
        <v>2013</v>
      </c>
      <c r="B4932" s="5" t="s">
        <v>163</v>
      </c>
      <c r="C4932" s="5" t="s">
        <v>170</v>
      </c>
      <c r="D4932" s="5" t="s">
        <v>15</v>
      </c>
      <c r="E4932" s="5">
        <v>20</v>
      </c>
      <c r="F4932" s="6">
        <v>2000</v>
      </c>
    </row>
    <row r="4933" spans="1:6">
      <c r="A4933" s="4">
        <v>2013</v>
      </c>
      <c r="B4933" s="5" t="s">
        <v>163</v>
      </c>
      <c r="C4933" s="5" t="s">
        <v>170</v>
      </c>
      <c r="D4933" s="5" t="s">
        <v>17</v>
      </c>
      <c r="E4933" s="5">
        <v>230210</v>
      </c>
      <c r="F4933" s="6">
        <v>770.64</v>
      </c>
    </row>
    <row r="4934" spans="1:6">
      <c r="A4934" s="4">
        <v>2013</v>
      </c>
      <c r="B4934" s="5" t="s">
        <v>163</v>
      </c>
      <c r="C4934" s="5" t="s">
        <v>170</v>
      </c>
      <c r="D4934" s="5" t="s">
        <v>18</v>
      </c>
      <c r="E4934" s="5">
        <v>750</v>
      </c>
      <c r="F4934" s="6">
        <v>93.33</v>
      </c>
    </row>
    <row r="4935" spans="1:6">
      <c r="A4935" s="4">
        <v>2014</v>
      </c>
      <c r="B4935" s="5" t="s">
        <v>163</v>
      </c>
      <c r="C4935" s="5" t="s">
        <v>170</v>
      </c>
      <c r="D4935" s="5" t="s">
        <v>15</v>
      </c>
      <c r="E4935" s="5">
        <v>40</v>
      </c>
      <c r="F4935" s="6">
        <v>2000</v>
      </c>
    </row>
    <row r="4936" spans="1:6">
      <c r="A4936" s="4">
        <v>2014</v>
      </c>
      <c r="B4936" s="5" t="s">
        <v>163</v>
      </c>
      <c r="C4936" s="5" t="s">
        <v>170</v>
      </c>
      <c r="D4936" s="5" t="s">
        <v>17</v>
      </c>
      <c r="E4936" s="5">
        <v>220950</v>
      </c>
      <c r="F4936" s="6">
        <v>773.34</v>
      </c>
    </row>
    <row r="4937" spans="1:6">
      <c r="A4937" s="4">
        <v>2014</v>
      </c>
      <c r="B4937" s="5" t="s">
        <v>163</v>
      </c>
      <c r="C4937" s="5" t="s">
        <v>170</v>
      </c>
      <c r="D4937" s="5" t="s">
        <v>18</v>
      </c>
      <c r="E4937" s="5">
        <v>750</v>
      </c>
      <c r="F4937" s="6">
        <v>53.33</v>
      </c>
    </row>
    <row r="4938" spans="1:6">
      <c r="A4938" s="4">
        <v>2015</v>
      </c>
      <c r="B4938" s="5" t="s">
        <v>163</v>
      </c>
      <c r="C4938" s="5" t="s">
        <v>170</v>
      </c>
      <c r="D4938" s="5" t="s">
        <v>15</v>
      </c>
      <c r="E4938" s="5">
        <v>20</v>
      </c>
      <c r="F4938" s="6">
        <v>1500</v>
      </c>
    </row>
    <row r="4939" spans="1:6">
      <c r="A4939" s="4">
        <v>2015</v>
      </c>
      <c r="B4939" s="5" t="s">
        <v>163</v>
      </c>
      <c r="C4939" s="5" t="s">
        <v>170</v>
      </c>
      <c r="D4939" s="5" t="s">
        <v>17</v>
      </c>
      <c r="E4939" s="5">
        <v>241720</v>
      </c>
      <c r="F4939" s="6">
        <v>919.62</v>
      </c>
    </row>
    <row r="4940" spans="1:6">
      <c r="A4940" s="4">
        <v>2015</v>
      </c>
      <c r="B4940" s="5" t="s">
        <v>163</v>
      </c>
      <c r="C4940" s="5" t="s">
        <v>170</v>
      </c>
      <c r="D4940" s="5" t="s">
        <v>18</v>
      </c>
      <c r="E4940" s="5">
        <v>630</v>
      </c>
      <c r="F4940" s="6">
        <v>31.75</v>
      </c>
    </row>
    <row r="4941" spans="1:6">
      <c r="A4941" s="4">
        <v>2016</v>
      </c>
      <c r="B4941" s="5" t="s">
        <v>163</v>
      </c>
      <c r="C4941" s="5" t="s">
        <v>170</v>
      </c>
      <c r="D4941" s="5" t="s">
        <v>15</v>
      </c>
      <c r="E4941" s="5">
        <v>10</v>
      </c>
      <c r="F4941" s="6">
        <v>2250</v>
      </c>
    </row>
    <row r="4942" spans="1:6">
      <c r="A4942" s="4">
        <v>2016</v>
      </c>
      <c r="B4942" s="5" t="s">
        <v>163</v>
      </c>
      <c r="C4942" s="5" t="s">
        <v>170</v>
      </c>
      <c r="D4942" s="5" t="s">
        <v>17</v>
      </c>
      <c r="E4942" s="5">
        <v>226590</v>
      </c>
      <c r="F4942" s="6">
        <v>854.36</v>
      </c>
    </row>
    <row r="4943" spans="1:6">
      <c r="A4943" s="4">
        <v>2016</v>
      </c>
      <c r="B4943" s="5" t="s">
        <v>163</v>
      </c>
      <c r="C4943" s="5" t="s">
        <v>170</v>
      </c>
      <c r="D4943" s="5" t="s">
        <v>18</v>
      </c>
      <c r="E4943" s="5">
        <v>660</v>
      </c>
      <c r="F4943" s="6">
        <v>596.01</v>
      </c>
    </row>
    <row r="4944" spans="1:6">
      <c r="A4944" s="4">
        <v>2017</v>
      </c>
      <c r="B4944" s="5" t="s">
        <v>163</v>
      </c>
      <c r="C4944" s="5" t="s">
        <v>170</v>
      </c>
      <c r="D4944" s="5" t="s">
        <v>17</v>
      </c>
      <c r="E4944" s="5">
        <v>255770</v>
      </c>
      <c r="F4944" s="6">
        <v>918.64</v>
      </c>
    </row>
    <row r="4945" spans="1:6">
      <c r="A4945" s="4">
        <v>2017</v>
      </c>
      <c r="B4945" s="5" t="s">
        <v>163</v>
      </c>
      <c r="C4945" s="5" t="s">
        <v>170</v>
      </c>
      <c r="D4945" s="5" t="s">
        <v>18</v>
      </c>
      <c r="E4945" s="5">
        <v>2400</v>
      </c>
      <c r="F4945" s="6">
        <v>99.11</v>
      </c>
    </row>
    <row r="4946" spans="1:6">
      <c r="A4946" s="4">
        <v>2008</v>
      </c>
      <c r="B4946" s="5" t="s">
        <v>163</v>
      </c>
      <c r="C4946" s="5" t="s">
        <v>171</v>
      </c>
      <c r="D4946" s="5" t="s">
        <v>15</v>
      </c>
      <c r="E4946" s="5">
        <v>24510</v>
      </c>
      <c r="F4946" s="6">
        <v>1849.86</v>
      </c>
    </row>
    <row r="4947" spans="1:6">
      <c r="A4947" s="4">
        <v>2008</v>
      </c>
      <c r="B4947" s="5" t="s">
        <v>163</v>
      </c>
      <c r="C4947" s="5" t="s">
        <v>171</v>
      </c>
      <c r="D4947" s="5" t="s">
        <v>16</v>
      </c>
      <c r="E4947" s="5">
        <v>32700</v>
      </c>
      <c r="F4947" s="6">
        <v>2250.15</v>
      </c>
    </row>
    <row r="4948" spans="1:6">
      <c r="A4948" s="4">
        <v>2008</v>
      </c>
      <c r="B4948" s="5" t="s">
        <v>163</v>
      </c>
      <c r="C4948" s="5" t="s">
        <v>171</v>
      </c>
      <c r="D4948" s="5" t="s">
        <v>17</v>
      </c>
      <c r="E4948" s="5">
        <v>5020</v>
      </c>
      <c r="F4948" s="6">
        <v>1145.42</v>
      </c>
    </row>
    <row r="4949" spans="1:6">
      <c r="A4949" s="4">
        <v>2009</v>
      </c>
      <c r="B4949" s="5" t="s">
        <v>163</v>
      </c>
      <c r="C4949" s="5" t="s">
        <v>171</v>
      </c>
      <c r="D4949" s="5" t="s">
        <v>15</v>
      </c>
      <c r="E4949" s="5">
        <v>36150</v>
      </c>
      <c r="F4949" s="6">
        <v>867.5</v>
      </c>
    </row>
    <row r="4950" spans="1:6">
      <c r="A4950" s="4">
        <v>2009</v>
      </c>
      <c r="B4950" s="5" t="s">
        <v>163</v>
      </c>
      <c r="C4950" s="5" t="s">
        <v>171</v>
      </c>
      <c r="D4950" s="5" t="s">
        <v>16</v>
      </c>
      <c r="E4950" s="5">
        <v>37990</v>
      </c>
      <c r="F4950" s="6">
        <v>1304.82</v>
      </c>
    </row>
    <row r="4951" spans="1:6">
      <c r="A4951" s="4">
        <v>2009</v>
      </c>
      <c r="B4951" s="5" t="s">
        <v>163</v>
      </c>
      <c r="C4951" s="5" t="s">
        <v>171</v>
      </c>
      <c r="D4951" s="5" t="s">
        <v>17</v>
      </c>
      <c r="E4951" s="5">
        <v>6910</v>
      </c>
      <c r="F4951" s="6">
        <v>739.51</v>
      </c>
    </row>
    <row r="4952" spans="1:6">
      <c r="A4952" s="4">
        <v>2010</v>
      </c>
      <c r="B4952" s="5" t="s">
        <v>163</v>
      </c>
      <c r="C4952" s="5" t="s">
        <v>171</v>
      </c>
      <c r="D4952" s="5" t="s">
        <v>15</v>
      </c>
      <c r="E4952" s="5">
        <v>22900</v>
      </c>
      <c r="F4952" s="6">
        <v>1876.42</v>
      </c>
    </row>
    <row r="4953" spans="1:6">
      <c r="A4953" s="4">
        <v>2010</v>
      </c>
      <c r="B4953" s="5" t="s">
        <v>163</v>
      </c>
      <c r="C4953" s="5" t="s">
        <v>171</v>
      </c>
      <c r="D4953" s="5" t="s">
        <v>16</v>
      </c>
      <c r="E4953" s="5">
        <v>48610</v>
      </c>
      <c r="F4953" s="6">
        <v>2517.79</v>
      </c>
    </row>
    <row r="4954" spans="1:6">
      <c r="A4954" s="4">
        <v>2010</v>
      </c>
      <c r="B4954" s="5" t="s">
        <v>163</v>
      </c>
      <c r="C4954" s="5" t="s">
        <v>171</v>
      </c>
      <c r="D4954" s="5" t="s">
        <v>17</v>
      </c>
      <c r="E4954" s="5">
        <v>9070</v>
      </c>
      <c r="F4954" s="6">
        <v>1177.51</v>
      </c>
    </row>
    <row r="4955" spans="1:6">
      <c r="A4955" s="4">
        <v>2011</v>
      </c>
      <c r="B4955" s="5" t="s">
        <v>163</v>
      </c>
      <c r="C4955" s="5" t="s">
        <v>171</v>
      </c>
      <c r="D4955" s="5" t="s">
        <v>15</v>
      </c>
      <c r="E4955" s="5">
        <v>20970</v>
      </c>
      <c r="F4955" s="6">
        <v>1631.86</v>
      </c>
    </row>
    <row r="4956" spans="1:6">
      <c r="A4956" s="4">
        <v>2011</v>
      </c>
      <c r="B4956" s="5" t="s">
        <v>163</v>
      </c>
      <c r="C4956" s="5" t="s">
        <v>171</v>
      </c>
      <c r="D4956" s="5" t="s">
        <v>16</v>
      </c>
      <c r="E4956" s="5">
        <v>41040</v>
      </c>
      <c r="F4956" s="6">
        <v>2679.82</v>
      </c>
    </row>
    <row r="4957" spans="1:6">
      <c r="A4957" s="4">
        <v>2011</v>
      </c>
      <c r="B4957" s="5" t="s">
        <v>163</v>
      </c>
      <c r="C4957" s="5" t="s">
        <v>171</v>
      </c>
      <c r="D4957" s="5" t="s">
        <v>17</v>
      </c>
      <c r="E4957" s="5">
        <v>5820</v>
      </c>
      <c r="F4957" s="6">
        <v>1249.1400000000001</v>
      </c>
    </row>
    <row r="4958" spans="1:6">
      <c r="A4958" s="4">
        <v>2011</v>
      </c>
      <c r="B4958" s="5" t="s">
        <v>163</v>
      </c>
      <c r="C4958" s="5" t="s">
        <v>171</v>
      </c>
      <c r="D4958" s="5" t="s">
        <v>18</v>
      </c>
      <c r="E4958" s="5">
        <v>60</v>
      </c>
      <c r="F4958" s="6">
        <v>500</v>
      </c>
    </row>
    <row r="4959" spans="1:6">
      <c r="A4959" s="4">
        <v>2012</v>
      </c>
      <c r="B4959" s="5" t="s">
        <v>163</v>
      </c>
      <c r="C4959" s="5" t="s">
        <v>171</v>
      </c>
      <c r="D4959" s="5" t="s">
        <v>15</v>
      </c>
      <c r="E4959" s="5">
        <v>19310</v>
      </c>
      <c r="F4959" s="6">
        <v>1977.21</v>
      </c>
    </row>
    <row r="4960" spans="1:6">
      <c r="A4960" s="4">
        <v>2012</v>
      </c>
      <c r="B4960" s="5" t="s">
        <v>163</v>
      </c>
      <c r="C4960" s="5" t="s">
        <v>171</v>
      </c>
      <c r="D4960" s="5" t="s">
        <v>16</v>
      </c>
      <c r="E4960" s="5">
        <v>42610</v>
      </c>
      <c r="F4960" s="6">
        <v>3046.47</v>
      </c>
    </row>
    <row r="4961" spans="1:6">
      <c r="A4961" s="4">
        <v>2012</v>
      </c>
      <c r="B4961" s="5" t="s">
        <v>163</v>
      </c>
      <c r="C4961" s="5" t="s">
        <v>171</v>
      </c>
      <c r="D4961" s="5" t="s">
        <v>17</v>
      </c>
      <c r="E4961" s="5">
        <v>5190</v>
      </c>
      <c r="F4961" s="6">
        <v>1248.55</v>
      </c>
    </row>
    <row r="4962" spans="1:6">
      <c r="A4962" s="4">
        <v>2012</v>
      </c>
      <c r="B4962" s="5" t="s">
        <v>163</v>
      </c>
      <c r="C4962" s="5" t="s">
        <v>171</v>
      </c>
      <c r="D4962" s="5" t="s">
        <v>18</v>
      </c>
      <c r="E4962" s="5">
        <v>100</v>
      </c>
      <c r="F4962" s="6">
        <v>100</v>
      </c>
    </row>
    <row r="4963" spans="1:6">
      <c r="A4963" s="4">
        <v>2013</v>
      </c>
      <c r="B4963" s="5" t="s">
        <v>163</v>
      </c>
      <c r="C4963" s="5" t="s">
        <v>171</v>
      </c>
      <c r="D4963" s="5" t="s">
        <v>15</v>
      </c>
      <c r="E4963" s="5">
        <v>29470</v>
      </c>
      <c r="F4963" s="6">
        <v>2441.4699999999998</v>
      </c>
    </row>
    <row r="4964" spans="1:6">
      <c r="A4964" s="4">
        <v>2013</v>
      </c>
      <c r="B4964" s="5" t="s">
        <v>163</v>
      </c>
      <c r="C4964" s="5" t="s">
        <v>171</v>
      </c>
      <c r="D4964" s="5" t="s">
        <v>16</v>
      </c>
      <c r="E4964" s="5">
        <v>29740</v>
      </c>
      <c r="F4964" s="6">
        <v>1998.65</v>
      </c>
    </row>
    <row r="4965" spans="1:6">
      <c r="A4965" s="4">
        <v>2013</v>
      </c>
      <c r="B4965" s="5" t="s">
        <v>163</v>
      </c>
      <c r="C4965" s="5" t="s">
        <v>171</v>
      </c>
      <c r="D4965" s="5" t="s">
        <v>17</v>
      </c>
      <c r="E4965" s="5">
        <v>2010</v>
      </c>
      <c r="F4965" s="6">
        <v>1258.71</v>
      </c>
    </row>
    <row r="4966" spans="1:6">
      <c r="A4966" s="4">
        <v>2013</v>
      </c>
      <c r="B4966" s="5" t="s">
        <v>163</v>
      </c>
      <c r="C4966" s="5" t="s">
        <v>171</v>
      </c>
      <c r="D4966" s="5" t="s">
        <v>18</v>
      </c>
      <c r="E4966" s="5">
        <v>60</v>
      </c>
      <c r="F4966" s="6">
        <v>166.67</v>
      </c>
    </row>
    <row r="4967" spans="1:6">
      <c r="A4967" s="4">
        <v>2014</v>
      </c>
      <c r="B4967" s="5" t="s">
        <v>163</v>
      </c>
      <c r="C4967" s="5" t="s">
        <v>171</v>
      </c>
      <c r="D4967" s="5" t="s">
        <v>15</v>
      </c>
      <c r="E4967" s="5">
        <v>34550</v>
      </c>
      <c r="F4967" s="6">
        <v>2220.84</v>
      </c>
    </row>
    <row r="4968" spans="1:6">
      <c r="A4968" s="4">
        <v>2014</v>
      </c>
      <c r="B4968" s="5" t="s">
        <v>163</v>
      </c>
      <c r="C4968" s="5" t="s">
        <v>171</v>
      </c>
      <c r="D4968" s="5" t="s">
        <v>16</v>
      </c>
      <c r="E4968" s="5">
        <v>34170</v>
      </c>
      <c r="F4968" s="6">
        <v>2673.98</v>
      </c>
    </row>
    <row r="4969" spans="1:6">
      <c r="A4969" s="4">
        <v>2014</v>
      </c>
      <c r="B4969" s="5" t="s">
        <v>163</v>
      </c>
      <c r="C4969" s="5" t="s">
        <v>171</v>
      </c>
      <c r="D4969" s="5" t="s">
        <v>17</v>
      </c>
      <c r="E4969" s="5">
        <v>1620</v>
      </c>
      <c r="F4969" s="6">
        <v>345.68</v>
      </c>
    </row>
    <row r="4970" spans="1:6">
      <c r="A4970" s="4">
        <v>2014</v>
      </c>
      <c r="B4970" s="5" t="s">
        <v>163</v>
      </c>
      <c r="C4970" s="5" t="s">
        <v>171</v>
      </c>
      <c r="D4970" s="5" t="s">
        <v>18</v>
      </c>
      <c r="E4970" s="5">
        <v>90</v>
      </c>
      <c r="F4970" s="6">
        <v>111.11</v>
      </c>
    </row>
    <row r="4971" spans="1:6">
      <c r="A4971" s="4">
        <v>2015</v>
      </c>
      <c r="B4971" s="5" t="s">
        <v>163</v>
      </c>
      <c r="C4971" s="5" t="s">
        <v>171</v>
      </c>
      <c r="D4971" s="5" t="s">
        <v>15</v>
      </c>
      <c r="E4971" s="5">
        <v>39860</v>
      </c>
      <c r="F4971" s="6">
        <v>2228.3000000000002</v>
      </c>
    </row>
    <row r="4972" spans="1:6">
      <c r="A4972" s="4">
        <v>2015</v>
      </c>
      <c r="B4972" s="5" t="s">
        <v>163</v>
      </c>
      <c r="C4972" s="5" t="s">
        <v>171</v>
      </c>
      <c r="D4972" s="5" t="s">
        <v>16</v>
      </c>
      <c r="E4972" s="5">
        <v>29720</v>
      </c>
      <c r="F4972" s="6">
        <v>2907.13</v>
      </c>
    </row>
    <row r="4973" spans="1:6">
      <c r="A4973" s="4">
        <v>2015</v>
      </c>
      <c r="B4973" s="5" t="s">
        <v>163</v>
      </c>
      <c r="C4973" s="5" t="s">
        <v>171</v>
      </c>
      <c r="D4973" s="5" t="s">
        <v>17</v>
      </c>
      <c r="E4973" s="5">
        <v>2360</v>
      </c>
      <c r="F4973" s="6">
        <v>1127.1199999999999</v>
      </c>
    </row>
    <row r="4974" spans="1:6">
      <c r="A4974" s="4">
        <v>2015</v>
      </c>
      <c r="B4974" s="5" t="s">
        <v>163</v>
      </c>
      <c r="C4974" s="5" t="s">
        <v>171</v>
      </c>
      <c r="D4974" s="5" t="s">
        <v>18</v>
      </c>
      <c r="E4974" s="5">
        <v>80</v>
      </c>
      <c r="F4974" s="6">
        <v>125</v>
      </c>
    </row>
    <row r="4975" spans="1:6">
      <c r="A4975" s="4">
        <v>2016</v>
      </c>
      <c r="B4975" s="5" t="s">
        <v>163</v>
      </c>
      <c r="C4975" s="5" t="s">
        <v>171</v>
      </c>
      <c r="D4975" s="5" t="s">
        <v>15</v>
      </c>
      <c r="E4975" s="5">
        <v>44350</v>
      </c>
      <c r="F4975" s="6">
        <v>2672.73</v>
      </c>
    </row>
    <row r="4976" spans="1:6">
      <c r="A4976" s="4">
        <v>2016</v>
      </c>
      <c r="B4976" s="5" t="s">
        <v>163</v>
      </c>
      <c r="C4976" s="5" t="s">
        <v>171</v>
      </c>
      <c r="D4976" s="5" t="s">
        <v>16</v>
      </c>
      <c r="E4976" s="5">
        <v>30340</v>
      </c>
      <c r="F4976" s="6">
        <v>2880.55</v>
      </c>
    </row>
    <row r="4977" spans="1:6">
      <c r="A4977" s="4">
        <v>2016</v>
      </c>
      <c r="B4977" s="5" t="s">
        <v>163</v>
      </c>
      <c r="C4977" s="5" t="s">
        <v>171</v>
      </c>
      <c r="D4977" s="5" t="s">
        <v>17</v>
      </c>
      <c r="E4977" s="5">
        <v>7170</v>
      </c>
      <c r="F4977" s="6">
        <v>1509</v>
      </c>
    </row>
    <row r="4978" spans="1:6">
      <c r="A4978" s="4">
        <v>2016</v>
      </c>
      <c r="B4978" s="5" t="s">
        <v>163</v>
      </c>
      <c r="C4978" s="5" t="s">
        <v>171</v>
      </c>
      <c r="D4978" s="5" t="s">
        <v>18</v>
      </c>
      <c r="E4978" s="5">
        <v>180</v>
      </c>
      <c r="F4978" s="6">
        <v>595.62</v>
      </c>
    </row>
    <row r="4979" spans="1:6">
      <c r="A4979" s="4">
        <v>2017</v>
      </c>
      <c r="B4979" s="5" t="s">
        <v>163</v>
      </c>
      <c r="C4979" s="5" t="s">
        <v>171</v>
      </c>
      <c r="D4979" s="5" t="s">
        <v>15</v>
      </c>
      <c r="E4979" s="5">
        <v>47010</v>
      </c>
      <c r="F4979" s="6">
        <v>2831.55</v>
      </c>
    </row>
    <row r="4980" spans="1:6">
      <c r="A4980" s="4">
        <v>2017</v>
      </c>
      <c r="B4980" s="5" t="s">
        <v>163</v>
      </c>
      <c r="C4980" s="5" t="s">
        <v>171</v>
      </c>
      <c r="D4980" s="5" t="s">
        <v>16</v>
      </c>
      <c r="E4980" s="5">
        <v>22940</v>
      </c>
      <c r="F4980" s="6">
        <v>3454.63</v>
      </c>
    </row>
    <row r="4981" spans="1:6">
      <c r="A4981" s="4">
        <v>2017</v>
      </c>
      <c r="B4981" s="5" t="s">
        <v>163</v>
      </c>
      <c r="C4981" s="5" t="s">
        <v>171</v>
      </c>
      <c r="D4981" s="5" t="s">
        <v>17</v>
      </c>
      <c r="E4981" s="5">
        <v>50600</v>
      </c>
      <c r="F4981" s="6">
        <v>1281</v>
      </c>
    </row>
    <row r="4982" spans="1:6">
      <c r="A4982" s="4">
        <v>2017</v>
      </c>
      <c r="B4982" s="5" t="s">
        <v>163</v>
      </c>
      <c r="C4982" s="5" t="s">
        <v>171</v>
      </c>
      <c r="D4982" s="5" t="s">
        <v>18</v>
      </c>
      <c r="E4982" s="5">
        <v>270</v>
      </c>
      <c r="F4982" s="6">
        <v>99.03</v>
      </c>
    </row>
    <row r="4983" spans="1:6">
      <c r="A4983" s="4">
        <v>2008</v>
      </c>
      <c r="B4983" s="5" t="s">
        <v>163</v>
      </c>
      <c r="C4983" s="5" t="s">
        <v>172</v>
      </c>
      <c r="D4983" s="5" t="s">
        <v>15</v>
      </c>
      <c r="E4983" s="5">
        <v>870</v>
      </c>
      <c r="F4983" s="6">
        <v>1810.61</v>
      </c>
    </row>
    <row r="4984" spans="1:6">
      <c r="A4984" s="4">
        <v>2008</v>
      </c>
      <c r="B4984" s="5" t="s">
        <v>163</v>
      </c>
      <c r="C4984" s="5" t="s">
        <v>172</v>
      </c>
      <c r="D4984" s="5" t="s">
        <v>16</v>
      </c>
      <c r="E4984" s="5">
        <v>184700</v>
      </c>
      <c r="F4984" s="6">
        <v>2745.12</v>
      </c>
    </row>
    <row r="4985" spans="1:6">
      <c r="A4985" s="4">
        <v>2008</v>
      </c>
      <c r="B4985" s="5" t="s">
        <v>163</v>
      </c>
      <c r="C4985" s="5" t="s">
        <v>172</v>
      </c>
      <c r="D4985" s="5" t="s">
        <v>17</v>
      </c>
      <c r="E4985" s="5">
        <v>17720</v>
      </c>
      <c r="F4985" s="6">
        <v>866.68</v>
      </c>
    </row>
    <row r="4986" spans="1:6">
      <c r="A4986" s="4">
        <v>2008</v>
      </c>
      <c r="B4986" s="5" t="s">
        <v>163</v>
      </c>
      <c r="C4986" s="5" t="s">
        <v>172</v>
      </c>
      <c r="D4986" s="5" t="s">
        <v>18</v>
      </c>
      <c r="E4986" s="5">
        <v>2770</v>
      </c>
      <c r="F4986" s="6">
        <v>407.94</v>
      </c>
    </row>
    <row r="4987" spans="1:6">
      <c r="A4987" s="4">
        <v>2009</v>
      </c>
      <c r="B4987" s="5" t="s">
        <v>163</v>
      </c>
      <c r="C4987" s="5" t="s">
        <v>172</v>
      </c>
      <c r="D4987" s="5" t="s">
        <v>15</v>
      </c>
      <c r="E4987" s="5">
        <v>1250</v>
      </c>
      <c r="F4987" s="6">
        <v>1510.56</v>
      </c>
    </row>
    <row r="4988" spans="1:6">
      <c r="A4988" s="4">
        <v>2009</v>
      </c>
      <c r="B4988" s="5" t="s">
        <v>163</v>
      </c>
      <c r="C4988" s="5" t="s">
        <v>172</v>
      </c>
      <c r="D4988" s="5" t="s">
        <v>16</v>
      </c>
      <c r="E4988" s="5">
        <v>193920</v>
      </c>
      <c r="F4988" s="6">
        <v>1745.42</v>
      </c>
    </row>
    <row r="4989" spans="1:6">
      <c r="A4989" s="4">
        <v>2009</v>
      </c>
      <c r="B4989" s="5" t="s">
        <v>163</v>
      </c>
      <c r="C4989" s="5" t="s">
        <v>172</v>
      </c>
      <c r="D4989" s="5" t="s">
        <v>17</v>
      </c>
      <c r="E4989" s="5">
        <v>12530</v>
      </c>
      <c r="F4989" s="6">
        <v>1013.24</v>
      </c>
    </row>
    <row r="4990" spans="1:6">
      <c r="A4990" s="4">
        <v>2009</v>
      </c>
      <c r="B4990" s="5" t="s">
        <v>163</v>
      </c>
      <c r="C4990" s="5" t="s">
        <v>172</v>
      </c>
      <c r="D4990" s="5" t="s">
        <v>18</v>
      </c>
      <c r="E4990" s="5">
        <v>9340</v>
      </c>
      <c r="F4990" s="6">
        <v>338.99</v>
      </c>
    </row>
    <row r="4991" spans="1:6">
      <c r="A4991" s="4">
        <v>2010</v>
      </c>
      <c r="B4991" s="5" t="s">
        <v>163</v>
      </c>
      <c r="C4991" s="5" t="s">
        <v>172</v>
      </c>
      <c r="D4991" s="5" t="s">
        <v>15</v>
      </c>
      <c r="E4991" s="5">
        <v>1280</v>
      </c>
      <c r="F4991" s="6">
        <v>2018.19</v>
      </c>
    </row>
    <row r="4992" spans="1:6">
      <c r="A4992" s="4">
        <v>2010</v>
      </c>
      <c r="B4992" s="5" t="s">
        <v>163</v>
      </c>
      <c r="C4992" s="5" t="s">
        <v>172</v>
      </c>
      <c r="D4992" s="5" t="s">
        <v>16</v>
      </c>
      <c r="E4992" s="5">
        <v>199100</v>
      </c>
      <c r="F4992" s="6">
        <v>2133.4299999999998</v>
      </c>
    </row>
    <row r="4993" spans="1:6">
      <c r="A4993" s="4">
        <v>2010</v>
      </c>
      <c r="B4993" s="5" t="s">
        <v>163</v>
      </c>
      <c r="C4993" s="5" t="s">
        <v>172</v>
      </c>
      <c r="D4993" s="5" t="s">
        <v>17</v>
      </c>
      <c r="E4993" s="5">
        <v>16190</v>
      </c>
      <c r="F4993" s="6">
        <v>977.73</v>
      </c>
    </row>
    <row r="4994" spans="1:6">
      <c r="A4994" s="4">
        <v>2010</v>
      </c>
      <c r="B4994" s="5" t="s">
        <v>163</v>
      </c>
      <c r="C4994" s="5" t="s">
        <v>172</v>
      </c>
      <c r="D4994" s="5" t="s">
        <v>18</v>
      </c>
      <c r="E4994" s="5">
        <v>6660</v>
      </c>
      <c r="F4994" s="6">
        <v>583.61</v>
      </c>
    </row>
    <row r="4995" spans="1:6">
      <c r="A4995" s="4">
        <v>2011</v>
      </c>
      <c r="B4995" s="5" t="s">
        <v>163</v>
      </c>
      <c r="C4995" s="5" t="s">
        <v>172</v>
      </c>
      <c r="D4995" s="5" t="s">
        <v>15</v>
      </c>
      <c r="E4995" s="5">
        <v>910</v>
      </c>
      <c r="F4995" s="6">
        <v>1882.79</v>
      </c>
    </row>
    <row r="4996" spans="1:6">
      <c r="A4996" s="4">
        <v>2011</v>
      </c>
      <c r="B4996" s="5" t="s">
        <v>163</v>
      </c>
      <c r="C4996" s="5" t="s">
        <v>172</v>
      </c>
      <c r="D4996" s="5" t="s">
        <v>16</v>
      </c>
      <c r="E4996" s="5">
        <v>171890</v>
      </c>
      <c r="F4996" s="6">
        <v>2349.69</v>
      </c>
    </row>
    <row r="4997" spans="1:6">
      <c r="A4997" s="4">
        <v>2011</v>
      </c>
      <c r="B4997" s="5" t="s">
        <v>163</v>
      </c>
      <c r="C4997" s="5" t="s">
        <v>172</v>
      </c>
      <c r="D4997" s="5" t="s">
        <v>17</v>
      </c>
      <c r="E4997" s="5">
        <v>12340</v>
      </c>
      <c r="F4997" s="6">
        <v>960.47</v>
      </c>
    </row>
    <row r="4998" spans="1:6">
      <c r="A4998" s="4">
        <v>2011</v>
      </c>
      <c r="B4998" s="5" t="s">
        <v>163</v>
      </c>
      <c r="C4998" s="5" t="s">
        <v>172</v>
      </c>
      <c r="D4998" s="5" t="s">
        <v>18</v>
      </c>
      <c r="E4998" s="5">
        <v>21510</v>
      </c>
      <c r="F4998" s="6">
        <v>607.53</v>
      </c>
    </row>
    <row r="4999" spans="1:6">
      <c r="A4999" s="4">
        <v>2012</v>
      </c>
      <c r="B4999" s="5" t="s">
        <v>163</v>
      </c>
      <c r="C4999" s="5" t="s">
        <v>172</v>
      </c>
      <c r="D4999" s="5" t="s">
        <v>15</v>
      </c>
      <c r="E4999" s="5">
        <v>700</v>
      </c>
      <c r="F4999" s="6">
        <v>1761.85</v>
      </c>
    </row>
    <row r="5000" spans="1:6">
      <c r="A5000" s="4">
        <v>2012</v>
      </c>
      <c r="B5000" s="5" t="s">
        <v>163</v>
      </c>
      <c r="C5000" s="5" t="s">
        <v>172</v>
      </c>
      <c r="D5000" s="5" t="s">
        <v>16</v>
      </c>
      <c r="E5000" s="5">
        <v>157490</v>
      </c>
      <c r="F5000" s="6">
        <v>2624.17</v>
      </c>
    </row>
    <row r="5001" spans="1:6">
      <c r="A5001" s="4">
        <v>2012</v>
      </c>
      <c r="B5001" s="5" t="s">
        <v>163</v>
      </c>
      <c r="C5001" s="5" t="s">
        <v>172</v>
      </c>
      <c r="D5001" s="5" t="s">
        <v>17</v>
      </c>
      <c r="E5001" s="5">
        <v>12290</v>
      </c>
      <c r="F5001" s="6">
        <v>1015.48</v>
      </c>
    </row>
    <row r="5002" spans="1:6">
      <c r="A5002" s="4">
        <v>2012</v>
      </c>
      <c r="B5002" s="5" t="s">
        <v>163</v>
      </c>
      <c r="C5002" s="5" t="s">
        <v>172</v>
      </c>
      <c r="D5002" s="5" t="s">
        <v>18</v>
      </c>
      <c r="E5002" s="5">
        <v>18470</v>
      </c>
      <c r="F5002" s="6">
        <v>104.14</v>
      </c>
    </row>
    <row r="5003" spans="1:6">
      <c r="A5003" s="4">
        <v>2013</v>
      </c>
      <c r="B5003" s="5" t="s">
        <v>163</v>
      </c>
      <c r="C5003" s="5" t="s">
        <v>172</v>
      </c>
      <c r="D5003" s="5" t="s">
        <v>15</v>
      </c>
      <c r="E5003" s="5">
        <v>690</v>
      </c>
      <c r="F5003" s="6">
        <v>2133.9299999999998</v>
      </c>
    </row>
    <row r="5004" spans="1:6">
      <c r="A5004" s="4">
        <v>2013</v>
      </c>
      <c r="B5004" s="5" t="s">
        <v>163</v>
      </c>
      <c r="C5004" s="5" t="s">
        <v>172</v>
      </c>
      <c r="D5004" s="5" t="s">
        <v>16</v>
      </c>
      <c r="E5004" s="5">
        <v>140520</v>
      </c>
      <c r="F5004" s="6">
        <v>2191.4499999999998</v>
      </c>
    </row>
    <row r="5005" spans="1:6">
      <c r="A5005" s="4">
        <v>2013</v>
      </c>
      <c r="B5005" s="5" t="s">
        <v>163</v>
      </c>
      <c r="C5005" s="5" t="s">
        <v>172</v>
      </c>
      <c r="D5005" s="5" t="s">
        <v>17</v>
      </c>
      <c r="E5005" s="5">
        <v>13600</v>
      </c>
      <c r="F5005" s="6">
        <v>1194.6600000000001</v>
      </c>
    </row>
    <row r="5006" spans="1:6">
      <c r="A5006" s="4">
        <v>2013</v>
      </c>
      <c r="B5006" s="5" t="s">
        <v>163</v>
      </c>
      <c r="C5006" s="5" t="s">
        <v>172</v>
      </c>
      <c r="D5006" s="5" t="s">
        <v>18</v>
      </c>
      <c r="E5006" s="5">
        <v>13350</v>
      </c>
      <c r="F5006" s="6">
        <v>123.57</v>
      </c>
    </row>
    <row r="5007" spans="1:6">
      <c r="A5007" s="4">
        <v>2014</v>
      </c>
      <c r="B5007" s="5" t="s">
        <v>163</v>
      </c>
      <c r="C5007" s="5" t="s">
        <v>172</v>
      </c>
      <c r="D5007" s="5" t="s">
        <v>15</v>
      </c>
      <c r="E5007" s="5">
        <v>880</v>
      </c>
      <c r="F5007" s="6">
        <v>2178.02</v>
      </c>
    </row>
    <row r="5008" spans="1:6">
      <c r="A5008" s="4">
        <v>2014</v>
      </c>
      <c r="B5008" s="5" t="s">
        <v>163</v>
      </c>
      <c r="C5008" s="5" t="s">
        <v>172</v>
      </c>
      <c r="D5008" s="5" t="s">
        <v>16</v>
      </c>
      <c r="E5008" s="5">
        <v>121560</v>
      </c>
      <c r="F5008" s="6">
        <v>2563.5</v>
      </c>
    </row>
    <row r="5009" spans="1:6">
      <c r="A5009" s="4">
        <v>2014</v>
      </c>
      <c r="B5009" s="5" t="s">
        <v>163</v>
      </c>
      <c r="C5009" s="5" t="s">
        <v>172</v>
      </c>
      <c r="D5009" s="5" t="s">
        <v>17</v>
      </c>
      <c r="E5009" s="5">
        <v>10940</v>
      </c>
      <c r="F5009" s="6">
        <v>1044.76</v>
      </c>
    </row>
    <row r="5010" spans="1:6">
      <c r="A5010" s="4">
        <v>2014</v>
      </c>
      <c r="B5010" s="5" t="s">
        <v>163</v>
      </c>
      <c r="C5010" s="5" t="s">
        <v>172</v>
      </c>
      <c r="D5010" s="5" t="s">
        <v>18</v>
      </c>
      <c r="E5010" s="5">
        <v>13310</v>
      </c>
      <c r="F5010" s="6">
        <v>132.74</v>
      </c>
    </row>
    <row r="5011" spans="1:6">
      <c r="A5011" s="4">
        <v>2015</v>
      </c>
      <c r="B5011" s="5" t="s">
        <v>163</v>
      </c>
      <c r="C5011" s="5" t="s">
        <v>172</v>
      </c>
      <c r="D5011" s="5" t="s">
        <v>15</v>
      </c>
      <c r="E5011" s="5">
        <v>1260</v>
      </c>
      <c r="F5011" s="6">
        <v>2015.79</v>
      </c>
    </row>
    <row r="5012" spans="1:6">
      <c r="A5012" s="4">
        <v>2015</v>
      </c>
      <c r="B5012" s="5" t="s">
        <v>163</v>
      </c>
      <c r="C5012" s="5" t="s">
        <v>172</v>
      </c>
      <c r="D5012" s="5" t="s">
        <v>16</v>
      </c>
      <c r="E5012" s="5">
        <v>105080</v>
      </c>
      <c r="F5012" s="6">
        <v>2066.6799999999998</v>
      </c>
    </row>
    <row r="5013" spans="1:6">
      <c r="A5013" s="4">
        <v>2015</v>
      </c>
      <c r="B5013" s="5" t="s">
        <v>163</v>
      </c>
      <c r="C5013" s="5" t="s">
        <v>172</v>
      </c>
      <c r="D5013" s="5" t="s">
        <v>17</v>
      </c>
      <c r="E5013" s="5">
        <v>9480</v>
      </c>
      <c r="F5013" s="6">
        <v>1179.57</v>
      </c>
    </row>
    <row r="5014" spans="1:6">
      <c r="A5014" s="4">
        <v>2015</v>
      </c>
      <c r="B5014" s="5" t="s">
        <v>163</v>
      </c>
      <c r="C5014" s="5" t="s">
        <v>172</v>
      </c>
      <c r="D5014" s="5" t="s">
        <v>18</v>
      </c>
      <c r="E5014" s="5">
        <v>11510</v>
      </c>
      <c r="F5014" s="6">
        <v>98.76</v>
      </c>
    </row>
    <row r="5015" spans="1:6">
      <c r="A5015" s="4">
        <v>2016</v>
      </c>
      <c r="B5015" s="5" t="s">
        <v>163</v>
      </c>
      <c r="C5015" s="5" t="s">
        <v>172</v>
      </c>
      <c r="D5015" s="5" t="s">
        <v>15</v>
      </c>
      <c r="E5015" s="5">
        <v>1130</v>
      </c>
      <c r="F5015" s="6">
        <v>1590.23</v>
      </c>
    </row>
    <row r="5016" spans="1:6">
      <c r="A5016" s="4">
        <v>2016</v>
      </c>
      <c r="B5016" s="5" t="s">
        <v>163</v>
      </c>
      <c r="C5016" s="5" t="s">
        <v>172</v>
      </c>
      <c r="D5016" s="5" t="s">
        <v>16</v>
      </c>
      <c r="E5016" s="5">
        <v>125900</v>
      </c>
      <c r="F5016" s="6">
        <v>1461.25</v>
      </c>
    </row>
    <row r="5017" spans="1:6">
      <c r="A5017" s="4">
        <v>2016</v>
      </c>
      <c r="B5017" s="5" t="s">
        <v>163</v>
      </c>
      <c r="C5017" s="5" t="s">
        <v>172</v>
      </c>
      <c r="D5017" s="5" t="s">
        <v>17</v>
      </c>
      <c r="E5017" s="5">
        <v>11720</v>
      </c>
      <c r="F5017" s="6">
        <v>1498</v>
      </c>
    </row>
    <row r="5018" spans="1:6">
      <c r="A5018" s="4">
        <v>2016</v>
      </c>
      <c r="B5018" s="5" t="s">
        <v>163</v>
      </c>
      <c r="C5018" s="5" t="s">
        <v>172</v>
      </c>
      <c r="D5018" s="5" t="s">
        <v>18</v>
      </c>
      <c r="E5018" s="5">
        <v>10560</v>
      </c>
      <c r="F5018" s="6">
        <v>724.89</v>
      </c>
    </row>
    <row r="5019" spans="1:6">
      <c r="A5019" s="4">
        <v>2017</v>
      </c>
      <c r="B5019" s="5" t="s">
        <v>163</v>
      </c>
      <c r="C5019" s="5" t="s">
        <v>172</v>
      </c>
      <c r="D5019" s="5" t="s">
        <v>15</v>
      </c>
      <c r="E5019" s="5">
        <v>1350</v>
      </c>
      <c r="F5019" s="6">
        <v>2314.17</v>
      </c>
    </row>
    <row r="5020" spans="1:6">
      <c r="A5020" s="4">
        <v>2017</v>
      </c>
      <c r="B5020" s="5" t="s">
        <v>163</v>
      </c>
      <c r="C5020" s="5" t="s">
        <v>172</v>
      </c>
      <c r="D5020" s="5" t="s">
        <v>16</v>
      </c>
      <c r="E5020" s="5">
        <v>120760</v>
      </c>
      <c r="F5020" s="6">
        <v>2917.48</v>
      </c>
    </row>
    <row r="5021" spans="1:6">
      <c r="A5021" s="4">
        <v>2017</v>
      </c>
      <c r="B5021" s="5" t="s">
        <v>163</v>
      </c>
      <c r="C5021" s="5" t="s">
        <v>172</v>
      </c>
      <c r="D5021" s="5" t="s">
        <v>17</v>
      </c>
      <c r="E5021" s="5">
        <v>22850</v>
      </c>
      <c r="F5021" s="6">
        <v>1415.56</v>
      </c>
    </row>
    <row r="5022" spans="1:6">
      <c r="A5022" s="4">
        <v>2017</v>
      </c>
      <c r="B5022" s="5" t="s">
        <v>163</v>
      </c>
      <c r="C5022" s="5" t="s">
        <v>172</v>
      </c>
      <c r="D5022" s="5" t="s">
        <v>18</v>
      </c>
      <c r="E5022" s="5">
        <v>12310</v>
      </c>
      <c r="F5022" s="6">
        <v>117.52</v>
      </c>
    </row>
    <row r="5023" spans="1:6">
      <c r="A5023" s="4">
        <v>2008</v>
      </c>
      <c r="B5023" s="5" t="s">
        <v>163</v>
      </c>
      <c r="C5023" s="5" t="s">
        <v>173</v>
      </c>
      <c r="D5023" s="5" t="s">
        <v>17</v>
      </c>
      <c r="E5023" s="5">
        <v>287900</v>
      </c>
      <c r="F5023" s="6">
        <v>501.91</v>
      </c>
    </row>
    <row r="5024" spans="1:6">
      <c r="A5024" s="4">
        <v>2009</v>
      </c>
      <c r="B5024" s="5" t="s">
        <v>163</v>
      </c>
      <c r="C5024" s="5" t="s">
        <v>173</v>
      </c>
      <c r="D5024" s="5" t="s">
        <v>17</v>
      </c>
      <c r="E5024" s="5">
        <v>162380</v>
      </c>
      <c r="F5024" s="6">
        <v>194.73</v>
      </c>
    </row>
    <row r="5025" spans="1:6">
      <c r="A5025" s="4">
        <v>2010</v>
      </c>
      <c r="B5025" s="5" t="s">
        <v>163</v>
      </c>
      <c r="C5025" s="5" t="s">
        <v>173</v>
      </c>
      <c r="D5025" s="5" t="s">
        <v>17</v>
      </c>
      <c r="E5025" s="5">
        <v>358730</v>
      </c>
      <c r="F5025" s="6">
        <v>621.11</v>
      </c>
    </row>
    <row r="5026" spans="1:6">
      <c r="A5026" s="4">
        <v>2011</v>
      </c>
      <c r="B5026" s="5" t="s">
        <v>163</v>
      </c>
      <c r="C5026" s="5" t="s">
        <v>173</v>
      </c>
      <c r="D5026" s="5" t="s">
        <v>17</v>
      </c>
      <c r="E5026" s="5">
        <v>319450</v>
      </c>
      <c r="F5026" s="6">
        <v>128.22</v>
      </c>
    </row>
    <row r="5027" spans="1:6">
      <c r="A5027" s="4">
        <v>2011</v>
      </c>
      <c r="B5027" s="5" t="s">
        <v>163</v>
      </c>
      <c r="C5027" s="5" t="s">
        <v>173</v>
      </c>
      <c r="D5027" s="5" t="s">
        <v>18</v>
      </c>
      <c r="E5027" s="5">
        <v>80</v>
      </c>
      <c r="F5027" s="6">
        <v>500</v>
      </c>
    </row>
    <row r="5028" spans="1:6">
      <c r="A5028" s="4">
        <v>2012</v>
      </c>
      <c r="B5028" s="5" t="s">
        <v>163</v>
      </c>
      <c r="C5028" s="5" t="s">
        <v>173</v>
      </c>
      <c r="D5028" s="5" t="s">
        <v>17</v>
      </c>
      <c r="E5028" s="5">
        <v>127130</v>
      </c>
      <c r="F5028" s="6">
        <v>701.96</v>
      </c>
    </row>
    <row r="5029" spans="1:6">
      <c r="A5029" s="4">
        <v>2012</v>
      </c>
      <c r="B5029" s="5" t="s">
        <v>163</v>
      </c>
      <c r="C5029" s="5" t="s">
        <v>173</v>
      </c>
      <c r="D5029" s="5" t="s">
        <v>18</v>
      </c>
      <c r="E5029" s="5">
        <v>420</v>
      </c>
      <c r="F5029" s="6">
        <v>95.24</v>
      </c>
    </row>
    <row r="5030" spans="1:6">
      <c r="A5030" s="4">
        <v>2013</v>
      </c>
      <c r="B5030" s="5" t="s">
        <v>163</v>
      </c>
      <c r="C5030" s="5" t="s">
        <v>173</v>
      </c>
      <c r="D5030" s="5" t="s">
        <v>17</v>
      </c>
      <c r="E5030" s="5">
        <v>387680</v>
      </c>
      <c r="F5030" s="6">
        <v>251.68</v>
      </c>
    </row>
    <row r="5031" spans="1:6">
      <c r="A5031" s="4">
        <v>2013</v>
      </c>
      <c r="B5031" s="5" t="s">
        <v>163</v>
      </c>
      <c r="C5031" s="5" t="s">
        <v>173</v>
      </c>
      <c r="D5031" s="5" t="s">
        <v>18</v>
      </c>
      <c r="E5031" s="5">
        <v>300</v>
      </c>
      <c r="F5031" s="6">
        <v>100</v>
      </c>
    </row>
    <row r="5032" spans="1:6">
      <c r="A5032" s="4">
        <v>2014</v>
      </c>
      <c r="B5032" s="5" t="s">
        <v>163</v>
      </c>
      <c r="C5032" s="5" t="s">
        <v>173</v>
      </c>
      <c r="D5032" s="5" t="s">
        <v>17</v>
      </c>
      <c r="E5032" s="5">
        <v>219690</v>
      </c>
      <c r="F5032" s="6">
        <v>312.02999999999997</v>
      </c>
    </row>
    <row r="5033" spans="1:6">
      <c r="A5033" s="4">
        <v>2014</v>
      </c>
      <c r="B5033" s="5" t="s">
        <v>163</v>
      </c>
      <c r="C5033" s="5" t="s">
        <v>173</v>
      </c>
      <c r="D5033" s="5" t="s">
        <v>18</v>
      </c>
      <c r="E5033" s="5">
        <v>610</v>
      </c>
      <c r="F5033" s="6">
        <v>98.36</v>
      </c>
    </row>
    <row r="5034" spans="1:6">
      <c r="A5034" s="4">
        <v>2015</v>
      </c>
      <c r="B5034" s="5" t="s">
        <v>163</v>
      </c>
      <c r="C5034" s="5" t="s">
        <v>173</v>
      </c>
      <c r="D5034" s="5" t="s">
        <v>17</v>
      </c>
      <c r="E5034" s="5">
        <v>113170</v>
      </c>
      <c r="F5034" s="6">
        <v>371.56</v>
      </c>
    </row>
    <row r="5035" spans="1:6">
      <c r="A5035" s="4">
        <v>2015</v>
      </c>
      <c r="B5035" s="5" t="s">
        <v>163</v>
      </c>
      <c r="C5035" s="5" t="s">
        <v>173</v>
      </c>
      <c r="D5035" s="5" t="s">
        <v>18</v>
      </c>
      <c r="E5035" s="5">
        <v>610</v>
      </c>
      <c r="F5035" s="6">
        <v>81.97</v>
      </c>
    </row>
    <row r="5036" spans="1:6">
      <c r="A5036" s="4">
        <v>2016</v>
      </c>
      <c r="B5036" s="5" t="s">
        <v>163</v>
      </c>
      <c r="C5036" s="5" t="s">
        <v>173</v>
      </c>
      <c r="D5036" s="5" t="s">
        <v>17</v>
      </c>
      <c r="E5036" s="5">
        <v>219110</v>
      </c>
      <c r="F5036" s="6">
        <v>347.46</v>
      </c>
    </row>
    <row r="5037" spans="1:6">
      <c r="A5037" s="4">
        <v>2016</v>
      </c>
      <c r="B5037" s="5" t="s">
        <v>163</v>
      </c>
      <c r="C5037" s="5" t="s">
        <v>173</v>
      </c>
      <c r="D5037" s="5" t="s">
        <v>18</v>
      </c>
      <c r="E5037" s="5">
        <v>860</v>
      </c>
      <c r="F5037" s="6">
        <v>596.14</v>
      </c>
    </row>
    <row r="5038" spans="1:6">
      <c r="A5038" s="4">
        <v>2017</v>
      </c>
      <c r="B5038" s="5" t="s">
        <v>163</v>
      </c>
      <c r="C5038" s="5" t="s">
        <v>173</v>
      </c>
      <c r="D5038" s="5" t="s">
        <v>17</v>
      </c>
      <c r="E5038" s="5">
        <v>107090</v>
      </c>
      <c r="F5038" s="6">
        <v>383.01</v>
      </c>
    </row>
    <row r="5039" spans="1:6">
      <c r="A5039" s="4">
        <v>2017</v>
      </c>
      <c r="B5039" s="5" t="s">
        <v>163</v>
      </c>
      <c r="C5039" s="5" t="s">
        <v>173</v>
      </c>
      <c r="D5039" s="5" t="s">
        <v>18</v>
      </c>
      <c r="E5039" s="5">
        <v>1190</v>
      </c>
      <c r="F5039" s="6">
        <v>60.51</v>
      </c>
    </row>
    <row r="5040" spans="1:6">
      <c r="A5040" s="4">
        <v>2008</v>
      </c>
      <c r="B5040" s="5" t="s">
        <v>163</v>
      </c>
      <c r="C5040" s="5" t="s">
        <v>174</v>
      </c>
      <c r="D5040" s="5" t="s">
        <v>15</v>
      </c>
      <c r="E5040" s="5">
        <v>14840</v>
      </c>
      <c r="F5040" s="6">
        <v>221.7</v>
      </c>
    </row>
    <row r="5041" spans="1:6">
      <c r="A5041" s="4">
        <v>2008</v>
      </c>
      <c r="B5041" s="5" t="s">
        <v>163</v>
      </c>
      <c r="C5041" s="5" t="s">
        <v>174</v>
      </c>
      <c r="D5041" s="5" t="s">
        <v>16</v>
      </c>
      <c r="E5041" s="5">
        <v>88370</v>
      </c>
      <c r="F5041" s="6">
        <v>878.35</v>
      </c>
    </row>
    <row r="5042" spans="1:6">
      <c r="A5042" s="4">
        <v>2008</v>
      </c>
      <c r="B5042" s="5" t="s">
        <v>163</v>
      </c>
      <c r="C5042" s="5" t="s">
        <v>174</v>
      </c>
      <c r="D5042" s="5" t="s">
        <v>17</v>
      </c>
      <c r="E5042" s="5">
        <v>7700</v>
      </c>
      <c r="F5042" s="6">
        <v>579.22</v>
      </c>
    </row>
    <row r="5043" spans="1:6">
      <c r="A5043" s="4">
        <v>2008</v>
      </c>
      <c r="B5043" s="5" t="s">
        <v>163</v>
      </c>
      <c r="C5043" s="5" t="s">
        <v>174</v>
      </c>
      <c r="D5043" s="5" t="s">
        <v>18</v>
      </c>
      <c r="E5043" s="5">
        <v>390</v>
      </c>
      <c r="F5043" s="6">
        <v>410.26</v>
      </c>
    </row>
    <row r="5044" spans="1:6">
      <c r="A5044" s="4">
        <v>2009</v>
      </c>
      <c r="B5044" s="5" t="s">
        <v>163</v>
      </c>
      <c r="C5044" s="5" t="s">
        <v>174</v>
      </c>
      <c r="D5044" s="5" t="s">
        <v>15</v>
      </c>
      <c r="E5044" s="5">
        <v>13960</v>
      </c>
      <c r="F5044" s="6">
        <v>362.46</v>
      </c>
    </row>
    <row r="5045" spans="1:6">
      <c r="A5045" s="4">
        <v>2009</v>
      </c>
      <c r="B5045" s="5" t="s">
        <v>163</v>
      </c>
      <c r="C5045" s="5" t="s">
        <v>174</v>
      </c>
      <c r="D5045" s="5" t="s">
        <v>16</v>
      </c>
      <c r="E5045" s="5">
        <v>90000</v>
      </c>
      <c r="F5045" s="6">
        <v>632.55999999999995</v>
      </c>
    </row>
    <row r="5046" spans="1:6">
      <c r="A5046" s="4">
        <v>2009</v>
      </c>
      <c r="B5046" s="5" t="s">
        <v>163</v>
      </c>
      <c r="C5046" s="5" t="s">
        <v>174</v>
      </c>
      <c r="D5046" s="5" t="s">
        <v>17</v>
      </c>
      <c r="E5046" s="5">
        <v>13410</v>
      </c>
      <c r="F5046" s="6">
        <v>1038.78</v>
      </c>
    </row>
    <row r="5047" spans="1:6">
      <c r="A5047" s="4">
        <v>2009</v>
      </c>
      <c r="B5047" s="5" t="s">
        <v>163</v>
      </c>
      <c r="C5047" s="5" t="s">
        <v>174</v>
      </c>
      <c r="D5047" s="5" t="s">
        <v>18</v>
      </c>
      <c r="E5047" s="5">
        <v>420</v>
      </c>
      <c r="F5047" s="6">
        <v>357.14</v>
      </c>
    </row>
    <row r="5048" spans="1:6">
      <c r="A5048" s="4">
        <v>2010</v>
      </c>
      <c r="B5048" s="5" t="s">
        <v>163</v>
      </c>
      <c r="C5048" s="5" t="s">
        <v>174</v>
      </c>
      <c r="D5048" s="5" t="s">
        <v>15</v>
      </c>
      <c r="E5048" s="5">
        <v>13730</v>
      </c>
      <c r="F5048" s="6">
        <v>659.87</v>
      </c>
    </row>
    <row r="5049" spans="1:6">
      <c r="A5049" s="4">
        <v>2010</v>
      </c>
      <c r="B5049" s="5" t="s">
        <v>163</v>
      </c>
      <c r="C5049" s="5" t="s">
        <v>174</v>
      </c>
      <c r="D5049" s="5" t="s">
        <v>16</v>
      </c>
      <c r="E5049" s="5">
        <v>89060</v>
      </c>
      <c r="F5049" s="6">
        <v>1464.86</v>
      </c>
    </row>
    <row r="5050" spans="1:6">
      <c r="A5050" s="4">
        <v>2010</v>
      </c>
      <c r="B5050" s="5" t="s">
        <v>163</v>
      </c>
      <c r="C5050" s="5" t="s">
        <v>174</v>
      </c>
      <c r="D5050" s="5" t="s">
        <v>17</v>
      </c>
      <c r="E5050" s="5">
        <v>13570</v>
      </c>
      <c r="F5050" s="6">
        <v>927.78</v>
      </c>
    </row>
    <row r="5051" spans="1:6">
      <c r="A5051" s="4">
        <v>2010</v>
      </c>
      <c r="B5051" s="5" t="s">
        <v>163</v>
      </c>
      <c r="C5051" s="5" t="s">
        <v>174</v>
      </c>
      <c r="D5051" s="5" t="s">
        <v>18</v>
      </c>
      <c r="E5051" s="5">
        <v>460</v>
      </c>
      <c r="F5051" s="6">
        <v>434.78</v>
      </c>
    </row>
    <row r="5052" spans="1:6">
      <c r="A5052" s="4">
        <v>2011</v>
      </c>
      <c r="B5052" s="5" t="s">
        <v>163</v>
      </c>
      <c r="C5052" s="5" t="s">
        <v>174</v>
      </c>
      <c r="D5052" s="5" t="s">
        <v>15</v>
      </c>
      <c r="E5052" s="5">
        <v>22030</v>
      </c>
      <c r="F5052" s="6">
        <v>777.58</v>
      </c>
    </row>
    <row r="5053" spans="1:6">
      <c r="A5053" s="4">
        <v>2011</v>
      </c>
      <c r="B5053" s="5" t="s">
        <v>163</v>
      </c>
      <c r="C5053" s="5" t="s">
        <v>174</v>
      </c>
      <c r="D5053" s="5" t="s">
        <v>16</v>
      </c>
      <c r="E5053" s="5">
        <v>82210</v>
      </c>
      <c r="F5053" s="6">
        <v>482.79</v>
      </c>
    </row>
    <row r="5054" spans="1:6">
      <c r="A5054" s="4">
        <v>2011</v>
      </c>
      <c r="B5054" s="5" t="s">
        <v>163</v>
      </c>
      <c r="C5054" s="5" t="s">
        <v>174</v>
      </c>
      <c r="D5054" s="5" t="s">
        <v>17</v>
      </c>
      <c r="E5054" s="5">
        <v>14970</v>
      </c>
      <c r="F5054" s="6">
        <v>1262.53</v>
      </c>
    </row>
    <row r="5055" spans="1:6">
      <c r="A5055" s="4">
        <v>2011</v>
      </c>
      <c r="B5055" s="5" t="s">
        <v>163</v>
      </c>
      <c r="C5055" s="5" t="s">
        <v>174</v>
      </c>
      <c r="D5055" s="5" t="s">
        <v>18</v>
      </c>
      <c r="E5055" s="5">
        <v>1030</v>
      </c>
      <c r="F5055" s="6">
        <v>524.27</v>
      </c>
    </row>
    <row r="5056" spans="1:6">
      <c r="A5056" s="4">
        <v>2012</v>
      </c>
      <c r="B5056" s="5" t="s">
        <v>163</v>
      </c>
      <c r="C5056" s="5" t="s">
        <v>174</v>
      </c>
      <c r="D5056" s="5" t="s">
        <v>15</v>
      </c>
      <c r="E5056" s="5">
        <v>22730</v>
      </c>
      <c r="F5056" s="6">
        <v>945.01</v>
      </c>
    </row>
    <row r="5057" spans="1:6">
      <c r="A5057" s="4">
        <v>2012</v>
      </c>
      <c r="B5057" s="5" t="s">
        <v>163</v>
      </c>
      <c r="C5057" s="5" t="s">
        <v>174</v>
      </c>
      <c r="D5057" s="5" t="s">
        <v>16</v>
      </c>
      <c r="E5057" s="5">
        <v>79060</v>
      </c>
      <c r="F5057" s="6">
        <v>866.68</v>
      </c>
    </row>
    <row r="5058" spans="1:6">
      <c r="A5058" s="4">
        <v>2012</v>
      </c>
      <c r="B5058" s="5" t="s">
        <v>163</v>
      </c>
      <c r="C5058" s="5" t="s">
        <v>174</v>
      </c>
      <c r="D5058" s="5" t="s">
        <v>17</v>
      </c>
      <c r="E5058" s="5">
        <v>15380</v>
      </c>
      <c r="F5058" s="6">
        <v>898.57</v>
      </c>
    </row>
    <row r="5059" spans="1:6">
      <c r="A5059" s="4">
        <v>2012</v>
      </c>
      <c r="B5059" s="5" t="s">
        <v>163</v>
      </c>
      <c r="C5059" s="5" t="s">
        <v>174</v>
      </c>
      <c r="D5059" s="5" t="s">
        <v>18</v>
      </c>
      <c r="E5059" s="5">
        <v>1360</v>
      </c>
      <c r="F5059" s="6">
        <v>88.24</v>
      </c>
    </row>
    <row r="5060" spans="1:6">
      <c r="A5060" s="4">
        <v>2013</v>
      </c>
      <c r="B5060" s="5" t="s">
        <v>163</v>
      </c>
      <c r="C5060" s="5" t="s">
        <v>174</v>
      </c>
      <c r="D5060" s="5" t="s">
        <v>15</v>
      </c>
      <c r="E5060" s="5">
        <v>22890</v>
      </c>
      <c r="F5060" s="6">
        <v>1096.1099999999999</v>
      </c>
    </row>
    <row r="5061" spans="1:6">
      <c r="A5061" s="4">
        <v>2013</v>
      </c>
      <c r="B5061" s="5" t="s">
        <v>163</v>
      </c>
      <c r="C5061" s="5" t="s">
        <v>174</v>
      </c>
      <c r="D5061" s="5" t="s">
        <v>16</v>
      </c>
      <c r="E5061" s="5">
        <v>76160</v>
      </c>
      <c r="F5061" s="6">
        <v>938.42</v>
      </c>
    </row>
    <row r="5062" spans="1:6">
      <c r="A5062" s="4">
        <v>2013</v>
      </c>
      <c r="B5062" s="5" t="s">
        <v>163</v>
      </c>
      <c r="C5062" s="5" t="s">
        <v>174</v>
      </c>
      <c r="D5062" s="5" t="s">
        <v>17</v>
      </c>
      <c r="E5062" s="5">
        <v>16700</v>
      </c>
      <c r="F5062" s="6">
        <v>1100</v>
      </c>
    </row>
    <row r="5063" spans="1:6">
      <c r="A5063" s="4">
        <v>2013</v>
      </c>
      <c r="B5063" s="5" t="s">
        <v>163</v>
      </c>
      <c r="C5063" s="5" t="s">
        <v>174</v>
      </c>
      <c r="D5063" s="5" t="s">
        <v>18</v>
      </c>
      <c r="E5063" s="5">
        <v>1170</v>
      </c>
      <c r="F5063" s="6">
        <v>102.56</v>
      </c>
    </row>
    <row r="5064" spans="1:6">
      <c r="A5064" s="4">
        <v>2014</v>
      </c>
      <c r="B5064" s="5" t="s">
        <v>163</v>
      </c>
      <c r="C5064" s="5" t="s">
        <v>174</v>
      </c>
      <c r="D5064" s="5" t="s">
        <v>15</v>
      </c>
      <c r="E5064" s="5">
        <v>16330</v>
      </c>
      <c r="F5064" s="6">
        <v>696.88</v>
      </c>
    </row>
    <row r="5065" spans="1:6">
      <c r="A5065" s="4">
        <v>2014</v>
      </c>
      <c r="B5065" s="5" t="s">
        <v>163</v>
      </c>
      <c r="C5065" s="5" t="s">
        <v>174</v>
      </c>
      <c r="D5065" s="5" t="s">
        <v>16</v>
      </c>
      <c r="E5065" s="5">
        <v>70760</v>
      </c>
      <c r="F5065" s="6">
        <v>1241.52</v>
      </c>
    </row>
    <row r="5066" spans="1:6">
      <c r="A5066" s="4">
        <v>2014</v>
      </c>
      <c r="B5066" s="5" t="s">
        <v>163</v>
      </c>
      <c r="C5066" s="5" t="s">
        <v>174</v>
      </c>
      <c r="D5066" s="5" t="s">
        <v>17</v>
      </c>
      <c r="E5066" s="5">
        <v>13600</v>
      </c>
      <c r="F5066" s="6">
        <v>1314.71</v>
      </c>
    </row>
    <row r="5067" spans="1:6">
      <c r="A5067" s="4">
        <v>2014</v>
      </c>
      <c r="B5067" s="5" t="s">
        <v>163</v>
      </c>
      <c r="C5067" s="5" t="s">
        <v>174</v>
      </c>
      <c r="D5067" s="5" t="s">
        <v>18</v>
      </c>
      <c r="E5067" s="5">
        <v>900</v>
      </c>
      <c r="F5067" s="6">
        <v>100</v>
      </c>
    </row>
    <row r="5068" spans="1:6">
      <c r="A5068" s="4">
        <v>2015</v>
      </c>
      <c r="B5068" s="5" t="s">
        <v>163</v>
      </c>
      <c r="C5068" s="5" t="s">
        <v>174</v>
      </c>
      <c r="D5068" s="5" t="s">
        <v>15</v>
      </c>
      <c r="E5068" s="5">
        <v>16360</v>
      </c>
      <c r="F5068" s="6">
        <v>673.59</v>
      </c>
    </row>
    <row r="5069" spans="1:6">
      <c r="A5069" s="4">
        <v>2015</v>
      </c>
      <c r="B5069" s="5" t="s">
        <v>163</v>
      </c>
      <c r="C5069" s="5" t="s">
        <v>174</v>
      </c>
      <c r="D5069" s="5" t="s">
        <v>16</v>
      </c>
      <c r="E5069" s="5">
        <v>66600</v>
      </c>
      <c r="F5069" s="6">
        <v>869.07</v>
      </c>
    </row>
    <row r="5070" spans="1:6">
      <c r="A5070" s="4">
        <v>2015</v>
      </c>
      <c r="B5070" s="5" t="s">
        <v>163</v>
      </c>
      <c r="C5070" s="5" t="s">
        <v>174</v>
      </c>
      <c r="D5070" s="5" t="s">
        <v>17</v>
      </c>
      <c r="E5070" s="5">
        <v>10840</v>
      </c>
      <c r="F5070" s="6">
        <v>1007.38</v>
      </c>
    </row>
    <row r="5071" spans="1:6">
      <c r="A5071" s="4">
        <v>2015</v>
      </c>
      <c r="B5071" s="5" t="s">
        <v>163</v>
      </c>
      <c r="C5071" s="5" t="s">
        <v>174</v>
      </c>
      <c r="D5071" s="5" t="s">
        <v>18</v>
      </c>
      <c r="E5071" s="5">
        <v>680</v>
      </c>
      <c r="F5071" s="6">
        <v>88.24</v>
      </c>
    </row>
    <row r="5072" spans="1:6">
      <c r="A5072" s="4">
        <v>2016</v>
      </c>
      <c r="B5072" s="5" t="s">
        <v>163</v>
      </c>
      <c r="C5072" s="5" t="s">
        <v>174</v>
      </c>
      <c r="D5072" s="5" t="s">
        <v>15</v>
      </c>
      <c r="E5072" s="5">
        <v>17680</v>
      </c>
      <c r="F5072" s="6">
        <v>1268.54</v>
      </c>
    </row>
    <row r="5073" spans="1:6">
      <c r="A5073" s="4">
        <v>2016</v>
      </c>
      <c r="B5073" s="5" t="s">
        <v>163</v>
      </c>
      <c r="C5073" s="5" t="s">
        <v>174</v>
      </c>
      <c r="D5073" s="5" t="s">
        <v>16</v>
      </c>
      <c r="E5073" s="5">
        <v>63660</v>
      </c>
      <c r="F5073" s="6">
        <v>1374.32</v>
      </c>
    </row>
    <row r="5074" spans="1:6">
      <c r="A5074" s="4">
        <v>2016</v>
      </c>
      <c r="B5074" s="5" t="s">
        <v>163</v>
      </c>
      <c r="C5074" s="5" t="s">
        <v>174</v>
      </c>
      <c r="D5074" s="5" t="s">
        <v>17</v>
      </c>
      <c r="E5074" s="5">
        <v>11870</v>
      </c>
      <c r="F5074" s="6">
        <v>1164.58</v>
      </c>
    </row>
    <row r="5075" spans="1:6">
      <c r="A5075" s="4">
        <v>2016</v>
      </c>
      <c r="B5075" s="5" t="s">
        <v>163</v>
      </c>
      <c r="C5075" s="5" t="s">
        <v>174</v>
      </c>
      <c r="D5075" s="5" t="s">
        <v>18</v>
      </c>
      <c r="E5075" s="5">
        <v>620</v>
      </c>
      <c r="F5075" s="6">
        <v>230.47</v>
      </c>
    </row>
    <row r="5076" spans="1:6">
      <c r="A5076" s="4">
        <v>2017</v>
      </c>
      <c r="B5076" s="5" t="s">
        <v>163</v>
      </c>
      <c r="C5076" s="5" t="s">
        <v>174</v>
      </c>
      <c r="D5076" s="5" t="s">
        <v>15</v>
      </c>
      <c r="E5076" s="5">
        <v>17170</v>
      </c>
      <c r="F5076" s="6">
        <v>1149.47</v>
      </c>
    </row>
    <row r="5077" spans="1:6">
      <c r="A5077" s="4">
        <v>2017</v>
      </c>
      <c r="B5077" s="5" t="s">
        <v>163</v>
      </c>
      <c r="C5077" s="5" t="s">
        <v>174</v>
      </c>
      <c r="D5077" s="5" t="s">
        <v>16</v>
      </c>
      <c r="E5077" s="5">
        <v>61450</v>
      </c>
      <c r="F5077" s="6">
        <v>1144.17</v>
      </c>
    </row>
    <row r="5078" spans="1:6">
      <c r="A5078" s="4">
        <v>2017</v>
      </c>
      <c r="B5078" s="5" t="s">
        <v>163</v>
      </c>
      <c r="C5078" s="5" t="s">
        <v>174</v>
      </c>
      <c r="D5078" s="5" t="s">
        <v>17</v>
      </c>
      <c r="E5078" s="5">
        <v>11700</v>
      </c>
      <c r="F5078" s="6">
        <v>1248.9100000000001</v>
      </c>
    </row>
    <row r="5079" spans="1:6">
      <c r="A5079" s="4">
        <v>2017</v>
      </c>
      <c r="B5079" s="5" t="s">
        <v>163</v>
      </c>
      <c r="C5079" s="5" t="s">
        <v>174</v>
      </c>
      <c r="D5079" s="5" t="s">
        <v>18</v>
      </c>
      <c r="E5079" s="5">
        <v>590</v>
      </c>
      <c r="F5079" s="6">
        <v>99.05</v>
      </c>
    </row>
    <row r="5080" spans="1:6">
      <c r="A5080" s="4">
        <v>2008</v>
      </c>
      <c r="B5080" s="5" t="s">
        <v>163</v>
      </c>
      <c r="C5080" s="5" t="s">
        <v>175</v>
      </c>
      <c r="D5080" s="5" t="s">
        <v>15</v>
      </c>
      <c r="E5080" s="5">
        <v>30660</v>
      </c>
      <c r="F5080" s="6">
        <v>3412.92</v>
      </c>
    </row>
    <row r="5081" spans="1:6">
      <c r="A5081" s="4">
        <v>2008</v>
      </c>
      <c r="B5081" s="5" t="s">
        <v>163</v>
      </c>
      <c r="C5081" s="5" t="s">
        <v>175</v>
      </c>
      <c r="D5081" s="5" t="s">
        <v>16</v>
      </c>
      <c r="E5081" s="5">
        <v>70</v>
      </c>
      <c r="F5081" s="6">
        <v>1857.14</v>
      </c>
    </row>
    <row r="5082" spans="1:6">
      <c r="A5082" s="4">
        <v>2008</v>
      </c>
      <c r="B5082" s="5" t="s">
        <v>163</v>
      </c>
      <c r="C5082" s="5" t="s">
        <v>175</v>
      </c>
      <c r="D5082" s="5" t="s">
        <v>17</v>
      </c>
      <c r="E5082" s="5">
        <v>322190</v>
      </c>
      <c r="F5082" s="6">
        <v>713.37</v>
      </c>
    </row>
    <row r="5083" spans="1:6">
      <c r="A5083" s="4">
        <v>2008</v>
      </c>
      <c r="B5083" s="5" t="s">
        <v>163</v>
      </c>
      <c r="C5083" s="5" t="s">
        <v>175</v>
      </c>
      <c r="D5083" s="5" t="s">
        <v>18</v>
      </c>
      <c r="E5083" s="5">
        <v>222870</v>
      </c>
      <c r="F5083" s="6">
        <v>415.53</v>
      </c>
    </row>
    <row r="5084" spans="1:6">
      <c r="A5084" s="4">
        <v>2009</v>
      </c>
      <c r="B5084" s="5" t="s">
        <v>163</v>
      </c>
      <c r="C5084" s="5" t="s">
        <v>175</v>
      </c>
      <c r="D5084" s="5" t="s">
        <v>15</v>
      </c>
      <c r="E5084" s="5">
        <v>33380</v>
      </c>
      <c r="F5084" s="6">
        <v>3228.58</v>
      </c>
    </row>
    <row r="5085" spans="1:6">
      <c r="A5085" s="4">
        <v>2009</v>
      </c>
      <c r="B5085" s="5" t="s">
        <v>163</v>
      </c>
      <c r="C5085" s="5" t="s">
        <v>175</v>
      </c>
      <c r="D5085" s="5" t="s">
        <v>17</v>
      </c>
      <c r="E5085" s="5">
        <v>230310</v>
      </c>
      <c r="F5085" s="6">
        <v>495.85</v>
      </c>
    </row>
    <row r="5086" spans="1:6">
      <c r="A5086" s="4">
        <v>2009</v>
      </c>
      <c r="B5086" s="5" t="s">
        <v>163</v>
      </c>
      <c r="C5086" s="5" t="s">
        <v>175</v>
      </c>
      <c r="D5086" s="5" t="s">
        <v>18</v>
      </c>
      <c r="E5086" s="5">
        <v>338550</v>
      </c>
      <c r="F5086" s="6">
        <v>363.52</v>
      </c>
    </row>
    <row r="5087" spans="1:6">
      <c r="A5087" s="4">
        <v>2010</v>
      </c>
      <c r="B5087" s="5" t="s">
        <v>163</v>
      </c>
      <c r="C5087" s="5" t="s">
        <v>175</v>
      </c>
      <c r="D5087" s="5" t="s">
        <v>15</v>
      </c>
      <c r="E5087" s="5">
        <v>30340</v>
      </c>
      <c r="F5087" s="6">
        <v>3576.14</v>
      </c>
    </row>
    <row r="5088" spans="1:6">
      <c r="A5088" s="4">
        <v>2010</v>
      </c>
      <c r="B5088" s="5" t="s">
        <v>163</v>
      </c>
      <c r="C5088" s="5" t="s">
        <v>175</v>
      </c>
      <c r="D5088" s="5" t="s">
        <v>16</v>
      </c>
      <c r="E5088" s="5">
        <v>30</v>
      </c>
      <c r="F5088" s="6">
        <v>2333.33</v>
      </c>
    </row>
    <row r="5089" spans="1:6">
      <c r="A5089" s="4">
        <v>2010</v>
      </c>
      <c r="B5089" s="5" t="s">
        <v>163</v>
      </c>
      <c r="C5089" s="5" t="s">
        <v>175</v>
      </c>
      <c r="D5089" s="5" t="s">
        <v>17</v>
      </c>
      <c r="E5089" s="5">
        <v>297970</v>
      </c>
      <c r="F5089" s="6">
        <v>757.46</v>
      </c>
    </row>
    <row r="5090" spans="1:6">
      <c r="A5090" s="4">
        <v>2010</v>
      </c>
      <c r="B5090" s="5" t="s">
        <v>163</v>
      </c>
      <c r="C5090" s="5" t="s">
        <v>175</v>
      </c>
      <c r="D5090" s="5" t="s">
        <v>18</v>
      </c>
      <c r="E5090" s="5">
        <v>254600</v>
      </c>
      <c r="F5090" s="6">
        <v>416.81</v>
      </c>
    </row>
    <row r="5091" spans="1:6">
      <c r="A5091" s="4">
        <v>2011</v>
      </c>
      <c r="B5091" s="5" t="s">
        <v>163</v>
      </c>
      <c r="C5091" s="5" t="s">
        <v>175</v>
      </c>
      <c r="D5091" s="5" t="s">
        <v>15</v>
      </c>
      <c r="E5091" s="5">
        <v>31320</v>
      </c>
      <c r="F5091" s="6">
        <v>3165.71</v>
      </c>
    </row>
    <row r="5092" spans="1:6">
      <c r="A5092" s="4">
        <v>2011</v>
      </c>
      <c r="B5092" s="5" t="s">
        <v>163</v>
      </c>
      <c r="C5092" s="5" t="s">
        <v>175</v>
      </c>
      <c r="D5092" s="5" t="s">
        <v>16</v>
      </c>
      <c r="E5092" s="5">
        <v>20</v>
      </c>
      <c r="F5092" s="6">
        <v>1000</v>
      </c>
    </row>
    <row r="5093" spans="1:6">
      <c r="A5093" s="4">
        <v>2011</v>
      </c>
      <c r="B5093" s="5" t="s">
        <v>163</v>
      </c>
      <c r="C5093" s="5" t="s">
        <v>175</v>
      </c>
      <c r="D5093" s="5" t="s">
        <v>17</v>
      </c>
      <c r="E5093" s="5">
        <v>247980</v>
      </c>
      <c r="F5093" s="6">
        <v>612.47</v>
      </c>
    </row>
    <row r="5094" spans="1:6">
      <c r="A5094" s="4">
        <v>2011</v>
      </c>
      <c r="B5094" s="5" t="s">
        <v>163</v>
      </c>
      <c r="C5094" s="5" t="s">
        <v>175</v>
      </c>
      <c r="D5094" s="5" t="s">
        <v>18</v>
      </c>
      <c r="E5094" s="5">
        <v>387600</v>
      </c>
      <c r="F5094" s="6">
        <v>518.11</v>
      </c>
    </row>
    <row r="5095" spans="1:6">
      <c r="A5095" s="4">
        <v>2012</v>
      </c>
      <c r="B5095" s="5" t="s">
        <v>163</v>
      </c>
      <c r="C5095" s="5" t="s">
        <v>175</v>
      </c>
      <c r="D5095" s="5" t="s">
        <v>15</v>
      </c>
      <c r="E5095" s="5">
        <v>29010</v>
      </c>
      <c r="F5095" s="6">
        <v>2746.64</v>
      </c>
    </row>
    <row r="5096" spans="1:6">
      <c r="A5096" s="4">
        <v>2012</v>
      </c>
      <c r="B5096" s="5" t="s">
        <v>163</v>
      </c>
      <c r="C5096" s="5" t="s">
        <v>175</v>
      </c>
      <c r="D5096" s="5" t="s">
        <v>16</v>
      </c>
      <c r="E5096" s="5">
        <v>20</v>
      </c>
      <c r="F5096" s="6">
        <v>2000</v>
      </c>
    </row>
    <row r="5097" spans="1:6">
      <c r="A5097" s="4">
        <v>2012</v>
      </c>
      <c r="B5097" s="5" t="s">
        <v>163</v>
      </c>
      <c r="C5097" s="5" t="s">
        <v>175</v>
      </c>
      <c r="D5097" s="5" t="s">
        <v>17</v>
      </c>
      <c r="E5097" s="5">
        <v>170200</v>
      </c>
      <c r="F5097" s="6">
        <v>927.73</v>
      </c>
    </row>
    <row r="5098" spans="1:6">
      <c r="A5098" s="4">
        <v>2012</v>
      </c>
      <c r="B5098" s="5" t="s">
        <v>163</v>
      </c>
      <c r="C5098" s="5" t="s">
        <v>175</v>
      </c>
      <c r="D5098" s="5" t="s">
        <v>18</v>
      </c>
      <c r="E5098" s="5">
        <v>303830</v>
      </c>
      <c r="F5098" s="6">
        <v>93.34</v>
      </c>
    </row>
    <row r="5099" spans="1:6">
      <c r="A5099" s="4">
        <v>2013</v>
      </c>
      <c r="B5099" s="5" t="s">
        <v>163</v>
      </c>
      <c r="C5099" s="5" t="s">
        <v>175</v>
      </c>
      <c r="D5099" s="5" t="s">
        <v>15</v>
      </c>
      <c r="E5099" s="5">
        <v>32280</v>
      </c>
      <c r="F5099" s="6">
        <v>3800.81</v>
      </c>
    </row>
    <row r="5100" spans="1:6">
      <c r="A5100" s="4">
        <v>2013</v>
      </c>
      <c r="B5100" s="5" t="s">
        <v>163</v>
      </c>
      <c r="C5100" s="5" t="s">
        <v>175</v>
      </c>
      <c r="D5100" s="5" t="s">
        <v>16</v>
      </c>
      <c r="E5100" s="5">
        <v>80</v>
      </c>
      <c r="F5100" s="6">
        <v>1500</v>
      </c>
    </row>
    <row r="5101" spans="1:6">
      <c r="A5101" s="4">
        <v>2013</v>
      </c>
      <c r="B5101" s="5" t="s">
        <v>163</v>
      </c>
      <c r="C5101" s="5" t="s">
        <v>175</v>
      </c>
      <c r="D5101" s="5" t="s">
        <v>17</v>
      </c>
      <c r="E5101" s="5">
        <v>181500</v>
      </c>
      <c r="F5101" s="6">
        <v>810.25</v>
      </c>
    </row>
    <row r="5102" spans="1:6">
      <c r="A5102" s="4">
        <v>2013</v>
      </c>
      <c r="B5102" s="5" t="s">
        <v>163</v>
      </c>
      <c r="C5102" s="5" t="s">
        <v>175</v>
      </c>
      <c r="D5102" s="5" t="s">
        <v>18</v>
      </c>
      <c r="E5102" s="5">
        <v>193930</v>
      </c>
      <c r="F5102" s="6">
        <v>96.43</v>
      </c>
    </row>
    <row r="5103" spans="1:6">
      <c r="A5103" s="4">
        <v>2014</v>
      </c>
      <c r="B5103" s="5" t="s">
        <v>163</v>
      </c>
      <c r="C5103" s="5" t="s">
        <v>175</v>
      </c>
      <c r="D5103" s="5" t="s">
        <v>15</v>
      </c>
      <c r="E5103" s="5">
        <v>39420</v>
      </c>
      <c r="F5103" s="6">
        <v>3529.17</v>
      </c>
    </row>
    <row r="5104" spans="1:6">
      <c r="A5104" s="4">
        <v>2014</v>
      </c>
      <c r="B5104" s="5" t="s">
        <v>163</v>
      </c>
      <c r="C5104" s="5" t="s">
        <v>175</v>
      </c>
      <c r="D5104" s="5" t="s">
        <v>16</v>
      </c>
      <c r="E5104" s="5">
        <v>80</v>
      </c>
      <c r="F5104" s="6">
        <v>1625</v>
      </c>
    </row>
    <row r="5105" spans="1:6">
      <c r="A5105" s="4">
        <v>2014</v>
      </c>
      <c r="B5105" s="5" t="s">
        <v>163</v>
      </c>
      <c r="C5105" s="5" t="s">
        <v>175</v>
      </c>
      <c r="D5105" s="5" t="s">
        <v>17</v>
      </c>
      <c r="E5105" s="5">
        <v>136610</v>
      </c>
      <c r="F5105" s="6">
        <v>917.14</v>
      </c>
    </row>
    <row r="5106" spans="1:6">
      <c r="A5106" s="4">
        <v>2014</v>
      </c>
      <c r="B5106" s="5" t="s">
        <v>163</v>
      </c>
      <c r="C5106" s="5" t="s">
        <v>175</v>
      </c>
      <c r="D5106" s="5" t="s">
        <v>18</v>
      </c>
      <c r="E5106" s="5">
        <v>240550</v>
      </c>
      <c r="F5106" s="6">
        <v>100.06</v>
      </c>
    </row>
    <row r="5107" spans="1:6">
      <c r="A5107" s="4">
        <v>2015</v>
      </c>
      <c r="B5107" s="5" t="s">
        <v>163</v>
      </c>
      <c r="C5107" s="5" t="s">
        <v>175</v>
      </c>
      <c r="D5107" s="5" t="s">
        <v>15</v>
      </c>
      <c r="E5107" s="5">
        <v>45900</v>
      </c>
      <c r="F5107" s="6">
        <v>2898.91</v>
      </c>
    </row>
    <row r="5108" spans="1:6">
      <c r="A5108" s="4">
        <v>2015</v>
      </c>
      <c r="B5108" s="5" t="s">
        <v>163</v>
      </c>
      <c r="C5108" s="5" t="s">
        <v>175</v>
      </c>
      <c r="D5108" s="5" t="s">
        <v>16</v>
      </c>
      <c r="E5108" s="5">
        <v>20</v>
      </c>
      <c r="F5108" s="6">
        <v>1500</v>
      </c>
    </row>
    <row r="5109" spans="1:6">
      <c r="A5109" s="4">
        <v>2015</v>
      </c>
      <c r="B5109" s="5" t="s">
        <v>163</v>
      </c>
      <c r="C5109" s="5" t="s">
        <v>175</v>
      </c>
      <c r="D5109" s="5" t="s">
        <v>17</v>
      </c>
      <c r="E5109" s="5">
        <v>156160</v>
      </c>
      <c r="F5109" s="6">
        <v>826.72</v>
      </c>
    </row>
    <row r="5110" spans="1:6">
      <c r="A5110" s="4">
        <v>2015</v>
      </c>
      <c r="B5110" s="5" t="s">
        <v>163</v>
      </c>
      <c r="C5110" s="5" t="s">
        <v>175</v>
      </c>
      <c r="D5110" s="5" t="s">
        <v>18</v>
      </c>
      <c r="E5110" s="5">
        <v>204810</v>
      </c>
      <c r="F5110" s="6">
        <v>84.86</v>
      </c>
    </row>
    <row r="5111" spans="1:6">
      <c r="A5111" s="4">
        <v>2016</v>
      </c>
      <c r="B5111" s="5" t="s">
        <v>163</v>
      </c>
      <c r="C5111" s="5" t="s">
        <v>175</v>
      </c>
      <c r="D5111" s="5" t="s">
        <v>15</v>
      </c>
      <c r="E5111" s="5">
        <v>48220</v>
      </c>
      <c r="F5111" s="6">
        <v>2908.67</v>
      </c>
    </row>
    <row r="5112" spans="1:6">
      <c r="A5112" s="4">
        <v>2016</v>
      </c>
      <c r="B5112" s="5" t="s">
        <v>163</v>
      </c>
      <c r="C5112" s="5" t="s">
        <v>175</v>
      </c>
      <c r="D5112" s="5" t="s">
        <v>16</v>
      </c>
      <c r="E5112" s="5">
        <v>220</v>
      </c>
      <c r="F5112" s="6">
        <v>1500</v>
      </c>
    </row>
    <row r="5113" spans="1:6">
      <c r="A5113" s="4">
        <v>2016</v>
      </c>
      <c r="B5113" s="5" t="s">
        <v>163</v>
      </c>
      <c r="C5113" s="5" t="s">
        <v>175</v>
      </c>
      <c r="D5113" s="5" t="s">
        <v>17</v>
      </c>
      <c r="E5113" s="5">
        <v>200370</v>
      </c>
      <c r="F5113" s="6">
        <v>820.54</v>
      </c>
    </row>
    <row r="5114" spans="1:6">
      <c r="A5114" s="4">
        <v>2016</v>
      </c>
      <c r="B5114" s="5" t="s">
        <v>163</v>
      </c>
      <c r="C5114" s="5" t="s">
        <v>175</v>
      </c>
      <c r="D5114" s="5" t="s">
        <v>18</v>
      </c>
      <c r="E5114" s="5">
        <v>250010</v>
      </c>
      <c r="F5114" s="6">
        <v>596.04</v>
      </c>
    </row>
    <row r="5115" spans="1:6">
      <c r="A5115" s="4">
        <v>2017</v>
      </c>
      <c r="B5115" s="5" t="s">
        <v>163</v>
      </c>
      <c r="C5115" s="5" t="s">
        <v>175</v>
      </c>
      <c r="D5115" s="5" t="s">
        <v>15</v>
      </c>
      <c r="E5115" s="5">
        <v>42180</v>
      </c>
      <c r="F5115" s="6">
        <v>3017.4</v>
      </c>
    </row>
    <row r="5116" spans="1:6">
      <c r="A5116" s="4">
        <v>2017</v>
      </c>
      <c r="B5116" s="5" t="s">
        <v>163</v>
      </c>
      <c r="C5116" s="5" t="s">
        <v>175</v>
      </c>
      <c r="D5116" s="5" t="s">
        <v>16</v>
      </c>
      <c r="E5116" s="5">
        <v>70</v>
      </c>
      <c r="F5116" s="6">
        <v>2013.89</v>
      </c>
    </row>
    <row r="5117" spans="1:6">
      <c r="A5117" s="4">
        <v>2017</v>
      </c>
      <c r="B5117" s="5" t="s">
        <v>163</v>
      </c>
      <c r="C5117" s="5" t="s">
        <v>175</v>
      </c>
      <c r="D5117" s="5" t="s">
        <v>17</v>
      </c>
      <c r="E5117" s="5">
        <v>196460</v>
      </c>
      <c r="F5117" s="6">
        <v>841.97</v>
      </c>
    </row>
    <row r="5118" spans="1:6">
      <c r="A5118" s="4">
        <v>2017</v>
      </c>
      <c r="B5118" s="5" t="s">
        <v>163</v>
      </c>
      <c r="C5118" s="5" t="s">
        <v>175</v>
      </c>
      <c r="D5118" s="5" t="s">
        <v>18</v>
      </c>
      <c r="E5118" s="5">
        <v>315650</v>
      </c>
      <c r="F5118" s="6">
        <v>103.3</v>
      </c>
    </row>
    <row r="5119" spans="1:6">
      <c r="A5119" s="4">
        <v>2008</v>
      </c>
      <c r="B5119" s="5" t="s">
        <v>163</v>
      </c>
      <c r="C5119" s="5" t="s">
        <v>176</v>
      </c>
      <c r="D5119" s="5" t="s">
        <v>16</v>
      </c>
      <c r="E5119" s="5">
        <v>5590</v>
      </c>
      <c r="F5119" s="6">
        <v>1221.82</v>
      </c>
    </row>
    <row r="5120" spans="1:6">
      <c r="A5120" s="4">
        <v>2008</v>
      </c>
      <c r="B5120" s="5" t="s">
        <v>163</v>
      </c>
      <c r="C5120" s="5" t="s">
        <v>176</v>
      </c>
      <c r="D5120" s="5" t="s">
        <v>17</v>
      </c>
      <c r="E5120" s="5">
        <v>35680</v>
      </c>
      <c r="F5120" s="6">
        <v>1024.3800000000001</v>
      </c>
    </row>
    <row r="5121" spans="1:6">
      <c r="A5121" s="4">
        <v>2008</v>
      </c>
      <c r="B5121" s="5" t="s">
        <v>163</v>
      </c>
      <c r="C5121" s="5" t="s">
        <v>176</v>
      </c>
      <c r="D5121" s="5" t="s">
        <v>18</v>
      </c>
      <c r="E5121" s="5">
        <v>90</v>
      </c>
      <c r="F5121" s="6">
        <v>444.44</v>
      </c>
    </row>
    <row r="5122" spans="1:6">
      <c r="A5122" s="4">
        <v>2009</v>
      </c>
      <c r="B5122" s="5" t="s">
        <v>163</v>
      </c>
      <c r="C5122" s="5" t="s">
        <v>176</v>
      </c>
      <c r="D5122" s="5" t="s">
        <v>16</v>
      </c>
      <c r="E5122" s="5">
        <v>4770</v>
      </c>
      <c r="F5122" s="6">
        <v>587</v>
      </c>
    </row>
    <row r="5123" spans="1:6">
      <c r="A5123" s="4">
        <v>2009</v>
      </c>
      <c r="B5123" s="5" t="s">
        <v>163</v>
      </c>
      <c r="C5123" s="5" t="s">
        <v>176</v>
      </c>
      <c r="D5123" s="5" t="s">
        <v>17</v>
      </c>
      <c r="E5123" s="5">
        <v>11900</v>
      </c>
      <c r="F5123" s="6">
        <v>854.62</v>
      </c>
    </row>
    <row r="5124" spans="1:6">
      <c r="A5124" s="4">
        <v>2009</v>
      </c>
      <c r="B5124" s="5" t="s">
        <v>163</v>
      </c>
      <c r="C5124" s="5" t="s">
        <v>176</v>
      </c>
      <c r="D5124" s="5" t="s">
        <v>18</v>
      </c>
      <c r="E5124" s="5">
        <v>100</v>
      </c>
      <c r="F5124" s="6">
        <v>300</v>
      </c>
    </row>
    <row r="5125" spans="1:6">
      <c r="A5125" s="4">
        <v>2010</v>
      </c>
      <c r="B5125" s="5" t="s">
        <v>163</v>
      </c>
      <c r="C5125" s="5" t="s">
        <v>176</v>
      </c>
      <c r="D5125" s="5" t="s">
        <v>16</v>
      </c>
      <c r="E5125" s="5">
        <v>4210</v>
      </c>
      <c r="F5125" s="6">
        <v>1790.97</v>
      </c>
    </row>
    <row r="5126" spans="1:6">
      <c r="A5126" s="4">
        <v>2010</v>
      </c>
      <c r="B5126" s="5" t="s">
        <v>163</v>
      </c>
      <c r="C5126" s="5" t="s">
        <v>176</v>
      </c>
      <c r="D5126" s="5" t="s">
        <v>17</v>
      </c>
      <c r="E5126" s="5">
        <v>114770</v>
      </c>
      <c r="F5126" s="6">
        <v>1755.77</v>
      </c>
    </row>
    <row r="5127" spans="1:6">
      <c r="A5127" s="4">
        <v>2010</v>
      </c>
      <c r="B5127" s="5" t="s">
        <v>163</v>
      </c>
      <c r="C5127" s="5" t="s">
        <v>176</v>
      </c>
      <c r="D5127" s="5" t="s">
        <v>18</v>
      </c>
      <c r="E5127" s="5">
        <v>100</v>
      </c>
      <c r="F5127" s="6">
        <v>400</v>
      </c>
    </row>
    <row r="5128" spans="1:6">
      <c r="A5128" s="4">
        <v>2011</v>
      </c>
      <c r="B5128" s="5" t="s">
        <v>163</v>
      </c>
      <c r="C5128" s="5" t="s">
        <v>176</v>
      </c>
      <c r="D5128" s="5" t="s">
        <v>16</v>
      </c>
      <c r="E5128" s="5">
        <v>4300</v>
      </c>
      <c r="F5128" s="6">
        <v>1295.3499999999999</v>
      </c>
    </row>
    <row r="5129" spans="1:6">
      <c r="A5129" s="4">
        <v>2011</v>
      </c>
      <c r="B5129" s="5" t="s">
        <v>163</v>
      </c>
      <c r="C5129" s="5" t="s">
        <v>176</v>
      </c>
      <c r="D5129" s="5" t="s">
        <v>17</v>
      </c>
      <c r="E5129" s="5">
        <v>115590</v>
      </c>
      <c r="F5129" s="6">
        <v>911.06</v>
      </c>
    </row>
    <row r="5130" spans="1:6">
      <c r="A5130" s="4">
        <v>2011</v>
      </c>
      <c r="B5130" s="5" t="s">
        <v>163</v>
      </c>
      <c r="C5130" s="5" t="s">
        <v>176</v>
      </c>
      <c r="D5130" s="5" t="s">
        <v>18</v>
      </c>
      <c r="E5130" s="5">
        <v>110</v>
      </c>
      <c r="F5130" s="6">
        <v>545.45000000000005</v>
      </c>
    </row>
    <row r="5131" spans="1:6">
      <c r="A5131" s="4">
        <v>2012</v>
      </c>
      <c r="B5131" s="5" t="s">
        <v>163</v>
      </c>
      <c r="C5131" s="5" t="s">
        <v>176</v>
      </c>
      <c r="D5131" s="5" t="s">
        <v>16</v>
      </c>
      <c r="E5131" s="5">
        <v>3050</v>
      </c>
      <c r="F5131" s="6">
        <v>1121.31</v>
      </c>
    </row>
    <row r="5132" spans="1:6">
      <c r="A5132" s="4">
        <v>2012</v>
      </c>
      <c r="B5132" s="5" t="s">
        <v>163</v>
      </c>
      <c r="C5132" s="5" t="s">
        <v>176</v>
      </c>
      <c r="D5132" s="5" t="s">
        <v>17</v>
      </c>
      <c r="E5132" s="5">
        <v>115870</v>
      </c>
      <c r="F5132" s="6">
        <v>1573.4</v>
      </c>
    </row>
    <row r="5133" spans="1:6">
      <c r="A5133" s="4">
        <v>2012</v>
      </c>
      <c r="B5133" s="5" t="s">
        <v>163</v>
      </c>
      <c r="C5133" s="5" t="s">
        <v>176</v>
      </c>
      <c r="D5133" s="5" t="s">
        <v>18</v>
      </c>
      <c r="E5133" s="5">
        <v>210</v>
      </c>
      <c r="F5133" s="6">
        <v>95.24</v>
      </c>
    </row>
    <row r="5134" spans="1:6">
      <c r="A5134" s="4">
        <v>2013</v>
      </c>
      <c r="B5134" s="5" t="s">
        <v>163</v>
      </c>
      <c r="C5134" s="5" t="s">
        <v>176</v>
      </c>
      <c r="D5134" s="5" t="s">
        <v>16</v>
      </c>
      <c r="E5134" s="5">
        <v>3210</v>
      </c>
      <c r="F5134" s="6">
        <v>1404.98</v>
      </c>
    </row>
    <row r="5135" spans="1:6">
      <c r="A5135" s="4">
        <v>2013</v>
      </c>
      <c r="B5135" s="5" t="s">
        <v>163</v>
      </c>
      <c r="C5135" s="5" t="s">
        <v>176</v>
      </c>
      <c r="D5135" s="5" t="s">
        <v>17</v>
      </c>
      <c r="E5135" s="5">
        <v>162620</v>
      </c>
      <c r="F5135" s="6">
        <v>1254.4000000000001</v>
      </c>
    </row>
    <row r="5136" spans="1:6">
      <c r="A5136" s="4">
        <v>2013</v>
      </c>
      <c r="B5136" s="5" t="s">
        <v>163</v>
      </c>
      <c r="C5136" s="5" t="s">
        <v>176</v>
      </c>
      <c r="D5136" s="5" t="s">
        <v>18</v>
      </c>
      <c r="E5136" s="5">
        <v>70</v>
      </c>
      <c r="F5136" s="6">
        <v>142.86000000000001</v>
      </c>
    </row>
    <row r="5137" spans="1:6">
      <c r="A5137" s="4">
        <v>2014</v>
      </c>
      <c r="B5137" s="5" t="s">
        <v>163</v>
      </c>
      <c r="C5137" s="5" t="s">
        <v>176</v>
      </c>
      <c r="D5137" s="5" t="s">
        <v>16</v>
      </c>
      <c r="E5137" s="5">
        <v>2320</v>
      </c>
      <c r="F5137" s="6">
        <v>1181.03</v>
      </c>
    </row>
    <row r="5138" spans="1:6">
      <c r="A5138" s="4">
        <v>2014</v>
      </c>
      <c r="B5138" s="5" t="s">
        <v>163</v>
      </c>
      <c r="C5138" s="5" t="s">
        <v>176</v>
      </c>
      <c r="D5138" s="5" t="s">
        <v>17</v>
      </c>
      <c r="E5138" s="5">
        <v>137550</v>
      </c>
      <c r="F5138" s="6">
        <v>803.05</v>
      </c>
    </row>
    <row r="5139" spans="1:6">
      <c r="A5139" s="4">
        <v>2014</v>
      </c>
      <c r="B5139" s="5" t="s">
        <v>163</v>
      </c>
      <c r="C5139" s="5" t="s">
        <v>176</v>
      </c>
      <c r="D5139" s="5" t="s">
        <v>18</v>
      </c>
      <c r="E5139" s="5">
        <v>210</v>
      </c>
      <c r="F5139" s="6">
        <v>95.24</v>
      </c>
    </row>
    <row r="5140" spans="1:6">
      <c r="A5140" s="4">
        <v>2015</v>
      </c>
      <c r="B5140" s="5" t="s">
        <v>163</v>
      </c>
      <c r="C5140" s="5" t="s">
        <v>176</v>
      </c>
      <c r="D5140" s="5" t="s">
        <v>16</v>
      </c>
      <c r="E5140" s="5">
        <v>2450</v>
      </c>
      <c r="F5140" s="6">
        <v>1526.53</v>
      </c>
    </row>
    <row r="5141" spans="1:6">
      <c r="A5141" s="4">
        <v>2015</v>
      </c>
      <c r="B5141" s="5" t="s">
        <v>163</v>
      </c>
      <c r="C5141" s="5" t="s">
        <v>176</v>
      </c>
      <c r="D5141" s="5" t="s">
        <v>17</v>
      </c>
      <c r="E5141" s="5">
        <v>26360</v>
      </c>
      <c r="F5141" s="6">
        <v>977.24</v>
      </c>
    </row>
    <row r="5142" spans="1:6">
      <c r="A5142" s="4">
        <v>2015</v>
      </c>
      <c r="B5142" s="5" t="s">
        <v>163</v>
      </c>
      <c r="C5142" s="5" t="s">
        <v>176</v>
      </c>
      <c r="D5142" s="5" t="s">
        <v>18</v>
      </c>
      <c r="E5142" s="5">
        <v>150</v>
      </c>
      <c r="F5142" s="6">
        <v>66.67</v>
      </c>
    </row>
    <row r="5143" spans="1:6">
      <c r="A5143" s="4">
        <v>2016</v>
      </c>
      <c r="B5143" s="5" t="s">
        <v>163</v>
      </c>
      <c r="C5143" s="5" t="s">
        <v>176</v>
      </c>
      <c r="D5143" s="5" t="s">
        <v>16</v>
      </c>
      <c r="E5143" s="5">
        <v>1980</v>
      </c>
      <c r="F5143" s="6">
        <v>1497.98</v>
      </c>
    </row>
    <row r="5144" spans="1:6">
      <c r="A5144" s="4">
        <v>2016</v>
      </c>
      <c r="B5144" s="5" t="s">
        <v>163</v>
      </c>
      <c r="C5144" s="5" t="s">
        <v>176</v>
      </c>
      <c r="D5144" s="5" t="s">
        <v>17</v>
      </c>
      <c r="E5144" s="5">
        <v>114840</v>
      </c>
      <c r="F5144" s="6">
        <v>1105.26</v>
      </c>
    </row>
    <row r="5145" spans="1:6">
      <c r="A5145" s="4">
        <v>2016</v>
      </c>
      <c r="B5145" s="5" t="s">
        <v>163</v>
      </c>
      <c r="C5145" s="5" t="s">
        <v>176</v>
      </c>
      <c r="D5145" s="5" t="s">
        <v>18</v>
      </c>
      <c r="E5145" s="5">
        <v>100</v>
      </c>
      <c r="F5145" s="6">
        <v>595.66999999999996</v>
      </c>
    </row>
    <row r="5146" spans="1:6">
      <c r="A5146" s="4">
        <v>2017</v>
      </c>
      <c r="B5146" s="5" t="s">
        <v>163</v>
      </c>
      <c r="C5146" s="5" t="s">
        <v>176</v>
      </c>
      <c r="D5146" s="5" t="s">
        <v>16</v>
      </c>
      <c r="E5146" s="5">
        <v>1990</v>
      </c>
      <c r="F5146" s="6">
        <v>1306.6500000000001</v>
      </c>
    </row>
    <row r="5147" spans="1:6">
      <c r="A5147" s="4">
        <v>2017</v>
      </c>
      <c r="B5147" s="5" t="s">
        <v>163</v>
      </c>
      <c r="C5147" s="5" t="s">
        <v>176</v>
      </c>
      <c r="D5147" s="5" t="s">
        <v>17</v>
      </c>
      <c r="E5147" s="5">
        <v>36120</v>
      </c>
      <c r="F5147" s="6">
        <v>1096.3699999999999</v>
      </c>
    </row>
    <row r="5148" spans="1:6">
      <c r="A5148" s="4">
        <v>2017</v>
      </c>
      <c r="B5148" s="5" t="s">
        <v>163</v>
      </c>
      <c r="C5148" s="5" t="s">
        <v>176</v>
      </c>
      <c r="D5148" s="5" t="s">
        <v>18</v>
      </c>
      <c r="E5148" s="5">
        <v>200</v>
      </c>
      <c r="F5148" s="6">
        <v>98.68</v>
      </c>
    </row>
    <row r="5149" spans="1:6">
      <c r="A5149" s="4">
        <v>2008</v>
      </c>
      <c r="B5149" s="5" t="s">
        <v>163</v>
      </c>
      <c r="C5149" s="5" t="s">
        <v>177</v>
      </c>
      <c r="D5149" s="5" t="s">
        <v>17</v>
      </c>
      <c r="E5149" s="5">
        <v>66960</v>
      </c>
      <c r="F5149" s="6">
        <v>528.23</v>
      </c>
    </row>
    <row r="5150" spans="1:6">
      <c r="A5150" s="4">
        <v>2008</v>
      </c>
      <c r="B5150" s="5" t="s">
        <v>163</v>
      </c>
      <c r="C5150" s="5" t="s">
        <v>177</v>
      </c>
      <c r="D5150" s="5" t="s">
        <v>18</v>
      </c>
      <c r="E5150" s="5">
        <v>40</v>
      </c>
      <c r="F5150" s="6">
        <v>500</v>
      </c>
    </row>
    <row r="5151" spans="1:6">
      <c r="A5151" s="4">
        <v>2009</v>
      </c>
      <c r="B5151" s="5" t="s">
        <v>163</v>
      </c>
      <c r="C5151" s="5" t="s">
        <v>177</v>
      </c>
      <c r="D5151" s="5" t="s">
        <v>17</v>
      </c>
      <c r="E5151" s="5">
        <v>52680</v>
      </c>
      <c r="F5151" s="6">
        <v>361.43</v>
      </c>
    </row>
    <row r="5152" spans="1:6">
      <c r="A5152" s="4">
        <v>2009</v>
      </c>
      <c r="B5152" s="5" t="s">
        <v>163</v>
      </c>
      <c r="C5152" s="5" t="s">
        <v>177</v>
      </c>
      <c r="D5152" s="5" t="s">
        <v>18</v>
      </c>
      <c r="E5152" s="5">
        <v>110</v>
      </c>
      <c r="F5152" s="6">
        <v>363.64</v>
      </c>
    </row>
    <row r="5153" spans="1:6">
      <c r="A5153" s="4">
        <v>2010</v>
      </c>
      <c r="B5153" s="5" t="s">
        <v>163</v>
      </c>
      <c r="C5153" s="5" t="s">
        <v>177</v>
      </c>
      <c r="D5153" s="5" t="s">
        <v>17</v>
      </c>
      <c r="E5153" s="5">
        <v>79530</v>
      </c>
      <c r="F5153" s="6">
        <v>654.34</v>
      </c>
    </row>
    <row r="5154" spans="1:6">
      <c r="A5154" s="4">
        <v>2010</v>
      </c>
      <c r="B5154" s="5" t="s">
        <v>163</v>
      </c>
      <c r="C5154" s="5" t="s">
        <v>177</v>
      </c>
      <c r="D5154" s="5" t="s">
        <v>18</v>
      </c>
      <c r="E5154" s="5">
        <v>40</v>
      </c>
      <c r="F5154" s="6">
        <v>500</v>
      </c>
    </row>
    <row r="5155" spans="1:6">
      <c r="A5155" s="4">
        <v>2011</v>
      </c>
      <c r="B5155" s="5" t="s">
        <v>163</v>
      </c>
      <c r="C5155" s="5" t="s">
        <v>177</v>
      </c>
      <c r="D5155" s="5" t="s">
        <v>17</v>
      </c>
      <c r="E5155" s="5">
        <v>94020</v>
      </c>
      <c r="F5155" s="6">
        <v>861.63</v>
      </c>
    </row>
    <row r="5156" spans="1:6">
      <c r="A5156" s="4">
        <v>2011</v>
      </c>
      <c r="B5156" s="5" t="s">
        <v>163</v>
      </c>
      <c r="C5156" s="5" t="s">
        <v>177</v>
      </c>
      <c r="D5156" s="5" t="s">
        <v>18</v>
      </c>
      <c r="E5156" s="5">
        <v>340</v>
      </c>
      <c r="F5156" s="6">
        <v>529.41</v>
      </c>
    </row>
    <row r="5157" spans="1:6">
      <c r="A5157" s="4">
        <v>2012</v>
      </c>
      <c r="B5157" s="5" t="s">
        <v>163</v>
      </c>
      <c r="C5157" s="5" t="s">
        <v>177</v>
      </c>
      <c r="D5157" s="5" t="s">
        <v>17</v>
      </c>
      <c r="E5157" s="5">
        <v>130490</v>
      </c>
      <c r="F5157" s="6">
        <v>618.44000000000005</v>
      </c>
    </row>
    <row r="5158" spans="1:6">
      <c r="A5158" s="4">
        <v>2012</v>
      </c>
      <c r="B5158" s="5" t="s">
        <v>163</v>
      </c>
      <c r="C5158" s="5" t="s">
        <v>177</v>
      </c>
      <c r="D5158" s="5" t="s">
        <v>18</v>
      </c>
      <c r="E5158" s="5">
        <v>140</v>
      </c>
      <c r="F5158" s="6">
        <v>71.430000000000007</v>
      </c>
    </row>
    <row r="5159" spans="1:6">
      <c r="A5159" s="4">
        <v>2013</v>
      </c>
      <c r="B5159" s="5" t="s">
        <v>163</v>
      </c>
      <c r="C5159" s="5" t="s">
        <v>177</v>
      </c>
      <c r="D5159" s="5" t="s">
        <v>17</v>
      </c>
      <c r="E5159" s="5">
        <v>143650</v>
      </c>
      <c r="F5159" s="6">
        <v>884.44</v>
      </c>
    </row>
    <row r="5160" spans="1:6">
      <c r="A5160" s="4">
        <v>2013</v>
      </c>
      <c r="B5160" s="5" t="s">
        <v>163</v>
      </c>
      <c r="C5160" s="5" t="s">
        <v>177</v>
      </c>
      <c r="D5160" s="5" t="s">
        <v>18</v>
      </c>
      <c r="E5160" s="5">
        <v>170</v>
      </c>
      <c r="F5160" s="6">
        <v>117.65</v>
      </c>
    </row>
    <row r="5161" spans="1:6">
      <c r="A5161" s="4">
        <v>2014</v>
      </c>
      <c r="B5161" s="5" t="s">
        <v>163</v>
      </c>
      <c r="C5161" s="5" t="s">
        <v>177</v>
      </c>
      <c r="D5161" s="5" t="s">
        <v>17</v>
      </c>
      <c r="E5161" s="5">
        <v>107830</v>
      </c>
      <c r="F5161" s="6">
        <v>450.25</v>
      </c>
    </row>
    <row r="5162" spans="1:6">
      <c r="A5162" s="4">
        <v>2014</v>
      </c>
      <c r="B5162" s="5" t="s">
        <v>163</v>
      </c>
      <c r="C5162" s="5" t="s">
        <v>177</v>
      </c>
      <c r="D5162" s="5" t="s">
        <v>18</v>
      </c>
      <c r="E5162" s="5">
        <v>280</v>
      </c>
      <c r="F5162" s="6">
        <v>107.14</v>
      </c>
    </row>
    <row r="5163" spans="1:6">
      <c r="A5163" s="4">
        <v>2015</v>
      </c>
      <c r="B5163" s="5" t="s">
        <v>163</v>
      </c>
      <c r="C5163" s="5" t="s">
        <v>177</v>
      </c>
      <c r="D5163" s="5" t="s">
        <v>17</v>
      </c>
      <c r="E5163" s="5">
        <v>131690</v>
      </c>
      <c r="F5163" s="6">
        <v>1007.52</v>
      </c>
    </row>
    <row r="5164" spans="1:6">
      <c r="A5164" s="4">
        <v>2015</v>
      </c>
      <c r="B5164" s="5" t="s">
        <v>163</v>
      </c>
      <c r="C5164" s="5" t="s">
        <v>177</v>
      </c>
      <c r="D5164" s="5" t="s">
        <v>18</v>
      </c>
      <c r="E5164" s="5">
        <v>190</v>
      </c>
      <c r="F5164" s="6">
        <v>105.26</v>
      </c>
    </row>
    <row r="5165" spans="1:6">
      <c r="A5165" s="4">
        <v>2016</v>
      </c>
      <c r="B5165" s="5" t="s">
        <v>163</v>
      </c>
      <c r="C5165" s="5" t="s">
        <v>177</v>
      </c>
      <c r="D5165" s="5" t="s">
        <v>17</v>
      </c>
      <c r="E5165" s="5">
        <v>152930</v>
      </c>
      <c r="F5165" s="6">
        <v>895.07</v>
      </c>
    </row>
    <row r="5166" spans="1:6">
      <c r="A5166" s="4">
        <v>2016</v>
      </c>
      <c r="B5166" s="5" t="s">
        <v>163</v>
      </c>
      <c r="C5166" s="5" t="s">
        <v>177</v>
      </c>
      <c r="D5166" s="5" t="s">
        <v>18</v>
      </c>
      <c r="E5166" s="5">
        <v>40</v>
      </c>
      <c r="F5166" s="6">
        <v>595.71</v>
      </c>
    </row>
    <row r="5167" spans="1:6">
      <c r="A5167" s="4">
        <v>2017</v>
      </c>
      <c r="B5167" s="5" t="s">
        <v>163</v>
      </c>
      <c r="C5167" s="5" t="s">
        <v>177</v>
      </c>
      <c r="D5167" s="5" t="s">
        <v>17</v>
      </c>
      <c r="E5167" s="5">
        <v>159080</v>
      </c>
      <c r="F5167" s="6">
        <v>789.65</v>
      </c>
    </row>
    <row r="5168" spans="1:6">
      <c r="A5168" s="4">
        <v>2017</v>
      </c>
      <c r="B5168" s="5" t="s">
        <v>163</v>
      </c>
      <c r="C5168" s="5" t="s">
        <v>177</v>
      </c>
      <c r="D5168" s="5" t="s">
        <v>18</v>
      </c>
      <c r="E5168" s="5">
        <v>170</v>
      </c>
      <c r="F5168" s="6">
        <v>98.74</v>
      </c>
    </row>
    <row r="5169" spans="1:6">
      <c r="A5169" s="4">
        <v>2008</v>
      </c>
      <c r="B5169" s="5" t="s">
        <v>163</v>
      </c>
      <c r="C5169" s="5" t="s">
        <v>178</v>
      </c>
      <c r="D5169" s="5" t="s">
        <v>16</v>
      </c>
      <c r="E5169" s="5">
        <v>50</v>
      </c>
      <c r="F5169" s="6">
        <v>1800</v>
      </c>
    </row>
    <row r="5170" spans="1:6">
      <c r="A5170" s="4">
        <v>2008</v>
      </c>
      <c r="B5170" s="5" t="s">
        <v>163</v>
      </c>
      <c r="C5170" s="5" t="s">
        <v>178</v>
      </c>
      <c r="D5170" s="5" t="s">
        <v>17</v>
      </c>
      <c r="E5170" s="5">
        <v>960</v>
      </c>
      <c r="F5170" s="6">
        <v>531.25</v>
      </c>
    </row>
    <row r="5171" spans="1:6">
      <c r="A5171" s="4">
        <v>2008</v>
      </c>
      <c r="B5171" s="5" t="s">
        <v>163</v>
      </c>
      <c r="C5171" s="5" t="s">
        <v>178</v>
      </c>
      <c r="D5171" s="5" t="s">
        <v>18</v>
      </c>
      <c r="E5171" s="5">
        <v>720</v>
      </c>
      <c r="F5171" s="6">
        <v>402.78</v>
      </c>
    </row>
    <row r="5172" spans="1:6">
      <c r="A5172" s="4">
        <v>2009</v>
      </c>
      <c r="B5172" s="5" t="s">
        <v>163</v>
      </c>
      <c r="C5172" s="5" t="s">
        <v>178</v>
      </c>
      <c r="D5172" s="5" t="s">
        <v>16</v>
      </c>
      <c r="E5172" s="5">
        <v>20</v>
      </c>
      <c r="F5172" s="6">
        <v>1500</v>
      </c>
    </row>
    <row r="5173" spans="1:6">
      <c r="A5173" s="4">
        <v>2009</v>
      </c>
      <c r="B5173" s="5" t="s">
        <v>163</v>
      </c>
      <c r="C5173" s="5" t="s">
        <v>178</v>
      </c>
      <c r="D5173" s="5" t="s">
        <v>17</v>
      </c>
      <c r="E5173" s="5">
        <v>20</v>
      </c>
      <c r="F5173" s="6">
        <v>500</v>
      </c>
    </row>
    <row r="5174" spans="1:6">
      <c r="A5174" s="4">
        <v>2009</v>
      </c>
      <c r="B5174" s="5" t="s">
        <v>163</v>
      </c>
      <c r="C5174" s="5" t="s">
        <v>178</v>
      </c>
      <c r="D5174" s="5" t="s">
        <v>18</v>
      </c>
      <c r="E5174" s="5">
        <v>690</v>
      </c>
      <c r="F5174" s="6">
        <v>347.83</v>
      </c>
    </row>
    <row r="5175" spans="1:6">
      <c r="A5175" s="4">
        <v>2010</v>
      </c>
      <c r="B5175" s="5" t="s">
        <v>163</v>
      </c>
      <c r="C5175" s="5" t="s">
        <v>178</v>
      </c>
      <c r="D5175" s="5" t="s">
        <v>16</v>
      </c>
      <c r="E5175" s="5">
        <v>30</v>
      </c>
      <c r="F5175" s="6">
        <v>2000</v>
      </c>
    </row>
    <row r="5176" spans="1:6">
      <c r="A5176" s="4">
        <v>2010</v>
      </c>
      <c r="B5176" s="5" t="s">
        <v>163</v>
      </c>
      <c r="C5176" s="5" t="s">
        <v>178</v>
      </c>
      <c r="D5176" s="5" t="s">
        <v>17</v>
      </c>
      <c r="E5176" s="5">
        <v>7910</v>
      </c>
      <c r="F5176" s="6">
        <v>415.93</v>
      </c>
    </row>
    <row r="5177" spans="1:6">
      <c r="A5177" s="4">
        <v>2010</v>
      </c>
      <c r="B5177" s="5" t="s">
        <v>163</v>
      </c>
      <c r="C5177" s="5" t="s">
        <v>178</v>
      </c>
      <c r="D5177" s="5" t="s">
        <v>18</v>
      </c>
      <c r="E5177" s="5">
        <v>340</v>
      </c>
      <c r="F5177" s="6">
        <v>441.18</v>
      </c>
    </row>
    <row r="5178" spans="1:6">
      <c r="A5178" s="4">
        <v>2011</v>
      </c>
      <c r="B5178" s="5" t="s">
        <v>163</v>
      </c>
      <c r="C5178" s="5" t="s">
        <v>178</v>
      </c>
      <c r="D5178" s="5" t="s">
        <v>16</v>
      </c>
      <c r="E5178" s="5">
        <v>40</v>
      </c>
      <c r="F5178" s="6">
        <v>1500</v>
      </c>
    </row>
    <row r="5179" spans="1:6">
      <c r="A5179" s="4">
        <v>2011</v>
      </c>
      <c r="B5179" s="5" t="s">
        <v>163</v>
      </c>
      <c r="C5179" s="5" t="s">
        <v>178</v>
      </c>
      <c r="D5179" s="5" t="s">
        <v>17</v>
      </c>
      <c r="E5179" s="5">
        <v>4120</v>
      </c>
      <c r="F5179" s="6">
        <v>589.80999999999995</v>
      </c>
    </row>
    <row r="5180" spans="1:6">
      <c r="A5180" s="4">
        <v>2011</v>
      </c>
      <c r="B5180" s="5" t="s">
        <v>163</v>
      </c>
      <c r="C5180" s="5" t="s">
        <v>178</v>
      </c>
      <c r="D5180" s="5" t="s">
        <v>18</v>
      </c>
      <c r="E5180" s="5">
        <v>700</v>
      </c>
      <c r="F5180" s="6">
        <v>514.29</v>
      </c>
    </row>
    <row r="5181" spans="1:6">
      <c r="A5181" s="4">
        <v>2012</v>
      </c>
      <c r="B5181" s="5" t="s">
        <v>163</v>
      </c>
      <c r="C5181" s="5" t="s">
        <v>178</v>
      </c>
      <c r="D5181" s="5" t="s">
        <v>16</v>
      </c>
      <c r="E5181" s="5">
        <v>50</v>
      </c>
      <c r="F5181" s="6">
        <v>2000</v>
      </c>
    </row>
    <row r="5182" spans="1:6">
      <c r="A5182" s="4">
        <v>2012</v>
      </c>
      <c r="B5182" s="5" t="s">
        <v>163</v>
      </c>
      <c r="C5182" s="5" t="s">
        <v>178</v>
      </c>
      <c r="D5182" s="5" t="s">
        <v>17</v>
      </c>
      <c r="E5182" s="5">
        <v>1850</v>
      </c>
      <c r="F5182" s="6">
        <v>843.24</v>
      </c>
    </row>
    <row r="5183" spans="1:6">
      <c r="A5183" s="4">
        <v>2012</v>
      </c>
      <c r="B5183" s="5" t="s">
        <v>163</v>
      </c>
      <c r="C5183" s="5" t="s">
        <v>178</v>
      </c>
      <c r="D5183" s="5" t="s">
        <v>18</v>
      </c>
      <c r="E5183" s="5">
        <v>910</v>
      </c>
      <c r="F5183" s="6">
        <v>87.91</v>
      </c>
    </row>
    <row r="5184" spans="1:6">
      <c r="A5184" s="4">
        <v>2013</v>
      </c>
      <c r="B5184" s="5" t="s">
        <v>163</v>
      </c>
      <c r="C5184" s="5" t="s">
        <v>178</v>
      </c>
      <c r="D5184" s="5" t="s">
        <v>16</v>
      </c>
      <c r="E5184" s="5">
        <v>70</v>
      </c>
      <c r="F5184" s="6">
        <v>1714.29</v>
      </c>
    </row>
    <row r="5185" spans="1:6">
      <c r="A5185" s="4">
        <v>2013</v>
      </c>
      <c r="B5185" s="5" t="s">
        <v>163</v>
      </c>
      <c r="C5185" s="5" t="s">
        <v>178</v>
      </c>
      <c r="D5185" s="5" t="s">
        <v>17</v>
      </c>
      <c r="E5185" s="5">
        <v>14020</v>
      </c>
      <c r="F5185" s="6">
        <v>767.48</v>
      </c>
    </row>
    <row r="5186" spans="1:6">
      <c r="A5186" s="4">
        <v>2013</v>
      </c>
      <c r="B5186" s="5" t="s">
        <v>163</v>
      </c>
      <c r="C5186" s="5" t="s">
        <v>178</v>
      </c>
      <c r="D5186" s="5" t="s">
        <v>18</v>
      </c>
      <c r="E5186" s="5">
        <v>480</v>
      </c>
      <c r="F5186" s="6">
        <v>104.17</v>
      </c>
    </row>
    <row r="5187" spans="1:6">
      <c r="A5187" s="4">
        <v>2014</v>
      </c>
      <c r="B5187" s="5" t="s">
        <v>163</v>
      </c>
      <c r="C5187" s="5" t="s">
        <v>178</v>
      </c>
      <c r="D5187" s="5" t="s">
        <v>16</v>
      </c>
      <c r="E5187" s="5">
        <v>40</v>
      </c>
      <c r="F5187" s="6">
        <v>1500</v>
      </c>
    </row>
    <row r="5188" spans="1:6">
      <c r="A5188" s="4">
        <v>2014</v>
      </c>
      <c r="B5188" s="5" t="s">
        <v>163</v>
      </c>
      <c r="C5188" s="5" t="s">
        <v>178</v>
      </c>
      <c r="D5188" s="5" t="s">
        <v>17</v>
      </c>
      <c r="E5188" s="5">
        <v>360</v>
      </c>
      <c r="F5188" s="6">
        <v>638.89</v>
      </c>
    </row>
    <row r="5189" spans="1:6">
      <c r="A5189" s="4">
        <v>2014</v>
      </c>
      <c r="B5189" s="5" t="s">
        <v>163</v>
      </c>
      <c r="C5189" s="5" t="s">
        <v>178</v>
      </c>
      <c r="D5189" s="5" t="s">
        <v>18</v>
      </c>
      <c r="E5189" s="5">
        <v>650</v>
      </c>
      <c r="F5189" s="6">
        <v>92.31</v>
      </c>
    </row>
    <row r="5190" spans="1:6">
      <c r="A5190" s="4">
        <v>2015</v>
      </c>
      <c r="B5190" s="5" t="s">
        <v>163</v>
      </c>
      <c r="C5190" s="5" t="s">
        <v>178</v>
      </c>
      <c r="D5190" s="5" t="s">
        <v>16</v>
      </c>
      <c r="E5190" s="5">
        <v>50</v>
      </c>
      <c r="F5190" s="6">
        <v>1200</v>
      </c>
    </row>
    <row r="5191" spans="1:6">
      <c r="A5191" s="4">
        <v>2015</v>
      </c>
      <c r="B5191" s="5" t="s">
        <v>163</v>
      </c>
      <c r="C5191" s="5" t="s">
        <v>178</v>
      </c>
      <c r="D5191" s="5" t="s">
        <v>17</v>
      </c>
      <c r="E5191" s="5">
        <v>1590</v>
      </c>
      <c r="F5191" s="6">
        <v>742.14</v>
      </c>
    </row>
    <row r="5192" spans="1:6">
      <c r="A5192" s="4">
        <v>2015</v>
      </c>
      <c r="B5192" s="5" t="s">
        <v>163</v>
      </c>
      <c r="C5192" s="5" t="s">
        <v>178</v>
      </c>
      <c r="D5192" s="5" t="s">
        <v>18</v>
      </c>
      <c r="E5192" s="5">
        <v>350</v>
      </c>
      <c r="F5192" s="6">
        <v>85.71</v>
      </c>
    </row>
    <row r="5193" spans="1:6">
      <c r="A5193" s="4">
        <v>2016</v>
      </c>
      <c r="B5193" s="5" t="s">
        <v>163</v>
      </c>
      <c r="C5193" s="5" t="s">
        <v>178</v>
      </c>
      <c r="D5193" s="5" t="s">
        <v>16</v>
      </c>
      <c r="E5193" s="5">
        <v>50</v>
      </c>
      <c r="F5193" s="6">
        <v>1489.8</v>
      </c>
    </row>
    <row r="5194" spans="1:6">
      <c r="A5194" s="4">
        <v>2016</v>
      </c>
      <c r="B5194" s="5" t="s">
        <v>163</v>
      </c>
      <c r="C5194" s="5" t="s">
        <v>178</v>
      </c>
      <c r="D5194" s="5" t="s">
        <v>17</v>
      </c>
      <c r="E5194" s="5">
        <v>16870</v>
      </c>
      <c r="F5194" s="6">
        <v>1169.9100000000001</v>
      </c>
    </row>
    <row r="5195" spans="1:6">
      <c r="A5195" s="4">
        <v>2016</v>
      </c>
      <c r="B5195" s="5" t="s">
        <v>163</v>
      </c>
      <c r="C5195" s="5" t="s">
        <v>178</v>
      </c>
      <c r="D5195" s="5" t="s">
        <v>18</v>
      </c>
      <c r="E5195" s="5">
        <v>260</v>
      </c>
      <c r="F5195" s="6">
        <v>596.12</v>
      </c>
    </row>
    <row r="5196" spans="1:6">
      <c r="A5196" s="4">
        <v>2017</v>
      </c>
      <c r="B5196" s="5" t="s">
        <v>163</v>
      </c>
      <c r="C5196" s="5" t="s">
        <v>178</v>
      </c>
      <c r="D5196" s="5" t="s">
        <v>16</v>
      </c>
      <c r="E5196" s="5">
        <v>30</v>
      </c>
      <c r="F5196" s="6">
        <v>2029.41</v>
      </c>
    </row>
    <row r="5197" spans="1:6">
      <c r="A5197" s="4">
        <v>2017</v>
      </c>
      <c r="B5197" s="5" t="s">
        <v>163</v>
      </c>
      <c r="C5197" s="5" t="s">
        <v>178</v>
      </c>
      <c r="D5197" s="5" t="s">
        <v>17</v>
      </c>
      <c r="E5197" s="5">
        <v>27230</v>
      </c>
      <c r="F5197" s="6">
        <v>1156.53</v>
      </c>
    </row>
    <row r="5198" spans="1:6">
      <c r="A5198" s="4">
        <v>2017</v>
      </c>
      <c r="B5198" s="5" t="s">
        <v>163</v>
      </c>
      <c r="C5198" s="5" t="s">
        <v>178</v>
      </c>
      <c r="D5198" s="5" t="s">
        <v>18</v>
      </c>
      <c r="E5198" s="5">
        <v>560</v>
      </c>
      <c r="F5198" s="6">
        <v>99.06</v>
      </c>
    </row>
    <row r="5199" spans="1:6">
      <c r="A5199" s="4">
        <v>2008</v>
      </c>
      <c r="B5199" s="5" t="s">
        <v>163</v>
      </c>
      <c r="C5199" s="5" t="s">
        <v>179</v>
      </c>
      <c r="D5199" s="5" t="s">
        <v>15</v>
      </c>
      <c r="E5199" s="5">
        <v>1680</v>
      </c>
      <c r="F5199" s="6">
        <v>1803.57</v>
      </c>
    </row>
    <row r="5200" spans="1:6">
      <c r="A5200" s="4">
        <v>2008</v>
      </c>
      <c r="B5200" s="5" t="s">
        <v>163</v>
      </c>
      <c r="C5200" s="5" t="s">
        <v>179</v>
      </c>
      <c r="D5200" s="5" t="s">
        <v>16</v>
      </c>
      <c r="E5200" s="5">
        <v>37580</v>
      </c>
      <c r="F5200" s="6">
        <v>2138.9</v>
      </c>
    </row>
    <row r="5201" spans="1:6">
      <c r="A5201" s="4">
        <v>2008</v>
      </c>
      <c r="B5201" s="5" t="s">
        <v>163</v>
      </c>
      <c r="C5201" s="5" t="s">
        <v>179</v>
      </c>
      <c r="D5201" s="5" t="s">
        <v>17</v>
      </c>
      <c r="E5201" s="5">
        <v>30040</v>
      </c>
      <c r="F5201" s="6">
        <v>1017.64</v>
      </c>
    </row>
    <row r="5202" spans="1:6">
      <c r="A5202" s="4">
        <v>2008</v>
      </c>
      <c r="B5202" s="5" t="s">
        <v>163</v>
      </c>
      <c r="C5202" s="5" t="s">
        <v>179</v>
      </c>
      <c r="D5202" s="5" t="s">
        <v>18</v>
      </c>
      <c r="E5202" s="5">
        <v>10</v>
      </c>
      <c r="F5202" s="6">
        <v>1000</v>
      </c>
    </row>
    <row r="5203" spans="1:6">
      <c r="A5203" s="4">
        <v>2009</v>
      </c>
      <c r="B5203" s="5" t="s">
        <v>163</v>
      </c>
      <c r="C5203" s="5" t="s">
        <v>179</v>
      </c>
      <c r="D5203" s="5" t="s">
        <v>15</v>
      </c>
      <c r="E5203" s="5">
        <v>2400</v>
      </c>
      <c r="F5203" s="6">
        <v>1512.5</v>
      </c>
    </row>
    <row r="5204" spans="1:6">
      <c r="A5204" s="4">
        <v>2009</v>
      </c>
      <c r="B5204" s="5" t="s">
        <v>163</v>
      </c>
      <c r="C5204" s="5" t="s">
        <v>179</v>
      </c>
      <c r="D5204" s="5" t="s">
        <v>16</v>
      </c>
      <c r="E5204" s="5">
        <v>35710</v>
      </c>
      <c r="F5204" s="6">
        <v>1991.6</v>
      </c>
    </row>
    <row r="5205" spans="1:6">
      <c r="A5205" s="4">
        <v>2009</v>
      </c>
      <c r="B5205" s="5" t="s">
        <v>163</v>
      </c>
      <c r="C5205" s="5" t="s">
        <v>179</v>
      </c>
      <c r="D5205" s="5" t="s">
        <v>17</v>
      </c>
      <c r="E5205" s="5">
        <v>46090</v>
      </c>
      <c r="F5205" s="6">
        <v>906.7</v>
      </c>
    </row>
    <row r="5206" spans="1:6">
      <c r="A5206" s="4">
        <v>2010</v>
      </c>
      <c r="B5206" s="5" t="s">
        <v>163</v>
      </c>
      <c r="C5206" s="5" t="s">
        <v>179</v>
      </c>
      <c r="D5206" s="5" t="s">
        <v>15</v>
      </c>
      <c r="E5206" s="5">
        <v>2290</v>
      </c>
      <c r="F5206" s="6">
        <v>2558.9499999999998</v>
      </c>
    </row>
    <row r="5207" spans="1:6">
      <c r="A5207" s="4">
        <v>2010</v>
      </c>
      <c r="B5207" s="5" t="s">
        <v>163</v>
      </c>
      <c r="C5207" s="5" t="s">
        <v>179</v>
      </c>
      <c r="D5207" s="5" t="s">
        <v>16</v>
      </c>
      <c r="E5207" s="5">
        <v>40580</v>
      </c>
      <c r="F5207" s="6">
        <v>2089.6999999999998</v>
      </c>
    </row>
    <row r="5208" spans="1:6">
      <c r="A5208" s="4">
        <v>2010</v>
      </c>
      <c r="B5208" s="5" t="s">
        <v>163</v>
      </c>
      <c r="C5208" s="5" t="s">
        <v>179</v>
      </c>
      <c r="D5208" s="5" t="s">
        <v>17</v>
      </c>
      <c r="E5208" s="5">
        <v>36470</v>
      </c>
      <c r="F5208" s="6">
        <v>776.53</v>
      </c>
    </row>
    <row r="5209" spans="1:6">
      <c r="A5209" s="4">
        <v>2011</v>
      </c>
      <c r="B5209" s="5" t="s">
        <v>163</v>
      </c>
      <c r="C5209" s="5" t="s">
        <v>179</v>
      </c>
      <c r="D5209" s="5" t="s">
        <v>15</v>
      </c>
      <c r="E5209" s="5">
        <v>1780</v>
      </c>
      <c r="F5209" s="6">
        <v>4101.12</v>
      </c>
    </row>
    <row r="5210" spans="1:6">
      <c r="A5210" s="4">
        <v>2011</v>
      </c>
      <c r="B5210" s="5" t="s">
        <v>163</v>
      </c>
      <c r="C5210" s="5" t="s">
        <v>179</v>
      </c>
      <c r="D5210" s="5" t="s">
        <v>16</v>
      </c>
      <c r="E5210" s="5">
        <v>33150</v>
      </c>
      <c r="F5210" s="6">
        <v>1715.84</v>
      </c>
    </row>
    <row r="5211" spans="1:6">
      <c r="A5211" s="4">
        <v>2011</v>
      </c>
      <c r="B5211" s="5" t="s">
        <v>163</v>
      </c>
      <c r="C5211" s="5" t="s">
        <v>179</v>
      </c>
      <c r="D5211" s="5" t="s">
        <v>17</v>
      </c>
      <c r="E5211" s="5">
        <v>14760</v>
      </c>
      <c r="F5211" s="6">
        <v>1026.42</v>
      </c>
    </row>
    <row r="5212" spans="1:6">
      <c r="A5212" s="4">
        <v>2011</v>
      </c>
      <c r="B5212" s="5" t="s">
        <v>163</v>
      </c>
      <c r="C5212" s="5" t="s">
        <v>179</v>
      </c>
      <c r="D5212" s="5" t="s">
        <v>18</v>
      </c>
      <c r="E5212" s="5">
        <v>10</v>
      </c>
      <c r="F5212" s="6">
        <v>1000</v>
      </c>
    </row>
    <row r="5213" spans="1:6">
      <c r="A5213" s="4">
        <v>2012</v>
      </c>
      <c r="B5213" s="5" t="s">
        <v>163</v>
      </c>
      <c r="C5213" s="5" t="s">
        <v>179</v>
      </c>
      <c r="D5213" s="5" t="s">
        <v>15</v>
      </c>
      <c r="E5213" s="5">
        <v>1620</v>
      </c>
      <c r="F5213" s="6">
        <v>1765.43</v>
      </c>
    </row>
    <row r="5214" spans="1:6">
      <c r="A5214" s="4">
        <v>2012</v>
      </c>
      <c r="B5214" s="5" t="s">
        <v>163</v>
      </c>
      <c r="C5214" s="5" t="s">
        <v>179</v>
      </c>
      <c r="D5214" s="5" t="s">
        <v>16</v>
      </c>
      <c r="E5214" s="5">
        <v>28600</v>
      </c>
      <c r="F5214" s="6">
        <v>2164.69</v>
      </c>
    </row>
    <row r="5215" spans="1:6">
      <c r="A5215" s="4">
        <v>2012</v>
      </c>
      <c r="B5215" s="5" t="s">
        <v>163</v>
      </c>
      <c r="C5215" s="5" t="s">
        <v>179</v>
      </c>
      <c r="D5215" s="5" t="s">
        <v>17</v>
      </c>
      <c r="E5215" s="5">
        <v>16990</v>
      </c>
      <c r="F5215" s="6">
        <v>1110.06</v>
      </c>
    </row>
    <row r="5216" spans="1:6">
      <c r="A5216" s="4">
        <v>2013</v>
      </c>
      <c r="B5216" s="5" t="s">
        <v>163</v>
      </c>
      <c r="C5216" s="5" t="s">
        <v>179</v>
      </c>
      <c r="D5216" s="5" t="s">
        <v>15</v>
      </c>
      <c r="E5216" s="5">
        <v>2060</v>
      </c>
      <c r="F5216" s="6">
        <v>2145.63</v>
      </c>
    </row>
    <row r="5217" spans="1:6">
      <c r="A5217" s="4">
        <v>2013</v>
      </c>
      <c r="B5217" s="5" t="s">
        <v>163</v>
      </c>
      <c r="C5217" s="5" t="s">
        <v>179</v>
      </c>
      <c r="D5217" s="5" t="s">
        <v>16</v>
      </c>
      <c r="E5217" s="5">
        <v>21840</v>
      </c>
      <c r="F5217" s="6">
        <v>921.7</v>
      </c>
    </row>
    <row r="5218" spans="1:6">
      <c r="A5218" s="4">
        <v>2013</v>
      </c>
      <c r="B5218" s="5" t="s">
        <v>163</v>
      </c>
      <c r="C5218" s="5" t="s">
        <v>179</v>
      </c>
      <c r="D5218" s="5" t="s">
        <v>17</v>
      </c>
      <c r="E5218" s="5">
        <v>24370</v>
      </c>
      <c r="F5218" s="6">
        <v>878.13</v>
      </c>
    </row>
    <row r="5219" spans="1:6">
      <c r="A5219" s="4">
        <v>2014</v>
      </c>
      <c r="B5219" s="5" t="s">
        <v>163</v>
      </c>
      <c r="C5219" s="5" t="s">
        <v>179</v>
      </c>
      <c r="D5219" s="5" t="s">
        <v>15</v>
      </c>
      <c r="E5219" s="5">
        <v>3230</v>
      </c>
      <c r="F5219" s="6">
        <v>2185.7600000000002</v>
      </c>
    </row>
    <row r="5220" spans="1:6">
      <c r="A5220" s="4">
        <v>2014</v>
      </c>
      <c r="B5220" s="5" t="s">
        <v>163</v>
      </c>
      <c r="C5220" s="5" t="s">
        <v>179</v>
      </c>
      <c r="D5220" s="5" t="s">
        <v>16</v>
      </c>
      <c r="E5220" s="5">
        <v>36670</v>
      </c>
      <c r="F5220" s="6">
        <v>2030.54</v>
      </c>
    </row>
    <row r="5221" spans="1:6">
      <c r="A5221" s="4">
        <v>2014</v>
      </c>
      <c r="B5221" s="5" t="s">
        <v>163</v>
      </c>
      <c r="C5221" s="5" t="s">
        <v>179</v>
      </c>
      <c r="D5221" s="5" t="s">
        <v>17</v>
      </c>
      <c r="E5221" s="5">
        <v>10980</v>
      </c>
      <c r="F5221" s="6">
        <v>1048.27</v>
      </c>
    </row>
    <row r="5222" spans="1:6">
      <c r="A5222" s="4">
        <v>2015</v>
      </c>
      <c r="B5222" s="5" t="s">
        <v>163</v>
      </c>
      <c r="C5222" s="5" t="s">
        <v>179</v>
      </c>
      <c r="D5222" s="5" t="s">
        <v>15</v>
      </c>
      <c r="E5222" s="5">
        <v>3260</v>
      </c>
      <c r="F5222" s="6">
        <v>2021.47</v>
      </c>
    </row>
    <row r="5223" spans="1:6">
      <c r="A5223" s="4">
        <v>2015</v>
      </c>
      <c r="B5223" s="5" t="s">
        <v>163</v>
      </c>
      <c r="C5223" s="5" t="s">
        <v>179</v>
      </c>
      <c r="D5223" s="5" t="s">
        <v>16</v>
      </c>
      <c r="E5223" s="5">
        <v>31560</v>
      </c>
      <c r="F5223" s="6">
        <v>1803.55</v>
      </c>
    </row>
    <row r="5224" spans="1:6">
      <c r="A5224" s="4">
        <v>2015</v>
      </c>
      <c r="B5224" s="5" t="s">
        <v>163</v>
      </c>
      <c r="C5224" s="5" t="s">
        <v>179</v>
      </c>
      <c r="D5224" s="5" t="s">
        <v>17</v>
      </c>
      <c r="E5224" s="5">
        <v>9510</v>
      </c>
      <c r="F5224" s="6">
        <v>1049.42</v>
      </c>
    </row>
    <row r="5225" spans="1:6">
      <c r="A5225" s="4">
        <v>2016</v>
      </c>
      <c r="B5225" s="5" t="s">
        <v>163</v>
      </c>
      <c r="C5225" s="5" t="s">
        <v>179</v>
      </c>
      <c r="D5225" s="5" t="s">
        <v>15</v>
      </c>
      <c r="E5225" s="5">
        <v>4420</v>
      </c>
      <c r="F5225" s="6">
        <v>1818.72</v>
      </c>
    </row>
    <row r="5226" spans="1:6">
      <c r="A5226" s="4">
        <v>2016</v>
      </c>
      <c r="B5226" s="5" t="s">
        <v>163</v>
      </c>
      <c r="C5226" s="5" t="s">
        <v>179</v>
      </c>
      <c r="D5226" s="5" t="s">
        <v>16</v>
      </c>
      <c r="E5226" s="5">
        <v>50640</v>
      </c>
      <c r="F5226" s="6">
        <v>1868.67</v>
      </c>
    </row>
    <row r="5227" spans="1:6">
      <c r="A5227" s="4">
        <v>2016</v>
      </c>
      <c r="B5227" s="5" t="s">
        <v>163</v>
      </c>
      <c r="C5227" s="5" t="s">
        <v>179</v>
      </c>
      <c r="D5227" s="5" t="s">
        <v>17</v>
      </c>
      <c r="E5227" s="5">
        <v>17320</v>
      </c>
      <c r="F5227" s="6">
        <v>1290.67</v>
      </c>
    </row>
    <row r="5228" spans="1:6">
      <c r="A5228" s="4">
        <v>2017</v>
      </c>
      <c r="B5228" s="5" t="s">
        <v>163</v>
      </c>
      <c r="C5228" s="5" t="s">
        <v>179</v>
      </c>
      <c r="D5228" s="5" t="s">
        <v>15</v>
      </c>
      <c r="E5228" s="5">
        <v>4450</v>
      </c>
      <c r="F5228" s="6">
        <v>2884.81</v>
      </c>
    </row>
    <row r="5229" spans="1:6">
      <c r="A5229" s="4">
        <v>2017</v>
      </c>
      <c r="B5229" s="5" t="s">
        <v>163</v>
      </c>
      <c r="C5229" s="5" t="s">
        <v>179</v>
      </c>
      <c r="D5229" s="5" t="s">
        <v>16</v>
      </c>
      <c r="E5229" s="5">
        <v>45990</v>
      </c>
      <c r="F5229" s="6">
        <v>3064.08</v>
      </c>
    </row>
    <row r="5230" spans="1:6">
      <c r="A5230" s="4">
        <v>2017</v>
      </c>
      <c r="B5230" s="5" t="s">
        <v>163</v>
      </c>
      <c r="C5230" s="5" t="s">
        <v>179</v>
      </c>
      <c r="D5230" s="5" t="s">
        <v>17</v>
      </c>
      <c r="E5230" s="5">
        <v>57910</v>
      </c>
      <c r="F5230" s="6">
        <v>1533.64</v>
      </c>
    </row>
    <row r="5231" spans="1:6">
      <c r="A5231" s="4">
        <v>2008</v>
      </c>
      <c r="B5231" s="5" t="s">
        <v>163</v>
      </c>
      <c r="C5231" s="5" t="s">
        <v>180</v>
      </c>
      <c r="D5231" s="5" t="s">
        <v>17</v>
      </c>
      <c r="E5231" s="5">
        <v>76100</v>
      </c>
      <c r="F5231" s="6">
        <v>1122.3399999999999</v>
      </c>
    </row>
    <row r="5232" spans="1:6">
      <c r="A5232" s="4">
        <v>2008</v>
      </c>
      <c r="B5232" s="5" t="s">
        <v>163</v>
      </c>
      <c r="C5232" s="5" t="s">
        <v>180</v>
      </c>
      <c r="D5232" s="5" t="s">
        <v>18</v>
      </c>
      <c r="E5232" s="5">
        <v>20</v>
      </c>
      <c r="F5232" s="6">
        <v>500</v>
      </c>
    </row>
    <row r="5233" spans="1:6">
      <c r="A5233" s="4">
        <v>2009</v>
      </c>
      <c r="B5233" s="5" t="s">
        <v>163</v>
      </c>
      <c r="C5233" s="5" t="s">
        <v>180</v>
      </c>
      <c r="D5233" s="5" t="s">
        <v>17</v>
      </c>
      <c r="E5233" s="5">
        <v>55500</v>
      </c>
      <c r="F5233" s="6">
        <v>884.68</v>
      </c>
    </row>
    <row r="5234" spans="1:6">
      <c r="A5234" s="4">
        <v>2009</v>
      </c>
      <c r="B5234" s="5" t="s">
        <v>163</v>
      </c>
      <c r="C5234" s="5" t="s">
        <v>180</v>
      </c>
      <c r="D5234" s="5" t="s">
        <v>18</v>
      </c>
      <c r="E5234" s="5">
        <v>30</v>
      </c>
      <c r="F5234" s="6">
        <v>333.33</v>
      </c>
    </row>
    <row r="5235" spans="1:6">
      <c r="A5235" s="4">
        <v>2010</v>
      </c>
      <c r="B5235" s="5" t="s">
        <v>163</v>
      </c>
      <c r="C5235" s="5" t="s">
        <v>180</v>
      </c>
      <c r="D5235" s="5" t="s">
        <v>17</v>
      </c>
      <c r="E5235" s="5">
        <v>129440</v>
      </c>
      <c r="F5235" s="6">
        <v>1095.57</v>
      </c>
    </row>
    <row r="5236" spans="1:6">
      <c r="A5236" s="4">
        <v>2010</v>
      </c>
      <c r="B5236" s="5" t="s">
        <v>163</v>
      </c>
      <c r="C5236" s="5" t="s">
        <v>180</v>
      </c>
      <c r="D5236" s="5" t="s">
        <v>18</v>
      </c>
      <c r="E5236" s="5">
        <v>20</v>
      </c>
      <c r="F5236" s="6">
        <v>500</v>
      </c>
    </row>
    <row r="5237" spans="1:6">
      <c r="A5237" s="4">
        <v>2011</v>
      </c>
      <c r="B5237" s="5" t="s">
        <v>163</v>
      </c>
      <c r="C5237" s="5" t="s">
        <v>180</v>
      </c>
      <c r="D5237" s="5" t="s">
        <v>17</v>
      </c>
      <c r="E5237" s="5">
        <v>75070</v>
      </c>
      <c r="F5237" s="6">
        <v>1035.3</v>
      </c>
    </row>
    <row r="5238" spans="1:6">
      <c r="A5238" s="4">
        <v>2011</v>
      </c>
      <c r="B5238" s="5" t="s">
        <v>163</v>
      </c>
      <c r="C5238" s="5" t="s">
        <v>180</v>
      </c>
      <c r="D5238" s="5" t="s">
        <v>18</v>
      </c>
      <c r="E5238" s="5">
        <v>270</v>
      </c>
      <c r="F5238" s="6">
        <v>518.52</v>
      </c>
    </row>
    <row r="5239" spans="1:6">
      <c r="A5239" s="4">
        <v>2012</v>
      </c>
      <c r="B5239" s="5" t="s">
        <v>163</v>
      </c>
      <c r="C5239" s="5" t="s">
        <v>180</v>
      </c>
      <c r="D5239" s="5" t="s">
        <v>17</v>
      </c>
      <c r="E5239" s="5">
        <v>62750</v>
      </c>
      <c r="F5239" s="6">
        <v>1358.73</v>
      </c>
    </row>
    <row r="5240" spans="1:6">
      <c r="A5240" s="4">
        <v>2012</v>
      </c>
      <c r="B5240" s="5" t="s">
        <v>163</v>
      </c>
      <c r="C5240" s="5" t="s">
        <v>180</v>
      </c>
      <c r="D5240" s="5" t="s">
        <v>18</v>
      </c>
      <c r="E5240" s="5">
        <v>440</v>
      </c>
      <c r="F5240" s="6">
        <v>90.91</v>
      </c>
    </row>
    <row r="5241" spans="1:6">
      <c r="A5241" s="4">
        <v>2013</v>
      </c>
      <c r="B5241" s="5" t="s">
        <v>163</v>
      </c>
      <c r="C5241" s="5" t="s">
        <v>180</v>
      </c>
      <c r="D5241" s="5" t="s">
        <v>17</v>
      </c>
      <c r="E5241" s="5">
        <v>115050</v>
      </c>
      <c r="F5241" s="6">
        <v>1201.83</v>
      </c>
    </row>
    <row r="5242" spans="1:6">
      <c r="A5242" s="4">
        <v>2013</v>
      </c>
      <c r="B5242" s="5" t="s">
        <v>163</v>
      </c>
      <c r="C5242" s="5" t="s">
        <v>180</v>
      </c>
      <c r="D5242" s="5" t="s">
        <v>18</v>
      </c>
      <c r="E5242" s="5">
        <v>260</v>
      </c>
      <c r="F5242" s="6">
        <v>115.38</v>
      </c>
    </row>
    <row r="5243" spans="1:6">
      <c r="A5243" s="4">
        <v>2014</v>
      </c>
      <c r="B5243" s="5" t="s">
        <v>163</v>
      </c>
      <c r="C5243" s="5" t="s">
        <v>180</v>
      </c>
      <c r="D5243" s="5" t="s">
        <v>17</v>
      </c>
      <c r="E5243" s="5">
        <v>65280</v>
      </c>
      <c r="F5243" s="6">
        <v>1174.02</v>
      </c>
    </row>
    <row r="5244" spans="1:6">
      <c r="A5244" s="4">
        <v>2014</v>
      </c>
      <c r="B5244" s="5" t="s">
        <v>163</v>
      </c>
      <c r="C5244" s="5" t="s">
        <v>180</v>
      </c>
      <c r="D5244" s="5" t="s">
        <v>18</v>
      </c>
      <c r="E5244" s="5">
        <v>920</v>
      </c>
      <c r="F5244" s="6">
        <v>97.83</v>
      </c>
    </row>
    <row r="5245" spans="1:6">
      <c r="A5245" s="4">
        <v>2015</v>
      </c>
      <c r="B5245" s="5" t="s">
        <v>163</v>
      </c>
      <c r="C5245" s="5" t="s">
        <v>180</v>
      </c>
      <c r="D5245" s="5" t="s">
        <v>17</v>
      </c>
      <c r="E5245" s="5">
        <v>50240</v>
      </c>
      <c r="F5245" s="6">
        <v>1000</v>
      </c>
    </row>
    <row r="5246" spans="1:6">
      <c r="A5246" s="4">
        <v>2015</v>
      </c>
      <c r="B5246" s="5" t="s">
        <v>163</v>
      </c>
      <c r="C5246" s="5" t="s">
        <v>180</v>
      </c>
      <c r="D5246" s="5" t="s">
        <v>18</v>
      </c>
      <c r="E5246" s="5">
        <v>1780</v>
      </c>
      <c r="F5246" s="6">
        <v>84.27</v>
      </c>
    </row>
    <row r="5247" spans="1:6">
      <c r="A5247" s="4">
        <v>2016</v>
      </c>
      <c r="B5247" s="5" t="s">
        <v>163</v>
      </c>
      <c r="C5247" s="5" t="s">
        <v>180</v>
      </c>
      <c r="D5247" s="5" t="s">
        <v>17</v>
      </c>
      <c r="E5247" s="5">
        <v>56900</v>
      </c>
      <c r="F5247" s="6">
        <v>1252.18</v>
      </c>
    </row>
    <row r="5248" spans="1:6">
      <c r="A5248" s="4">
        <v>2016</v>
      </c>
      <c r="B5248" s="5" t="s">
        <v>163</v>
      </c>
      <c r="C5248" s="5" t="s">
        <v>180</v>
      </c>
      <c r="D5248" s="5" t="s">
        <v>18</v>
      </c>
      <c r="E5248" s="5">
        <v>3810</v>
      </c>
      <c r="F5248" s="6">
        <v>609.04999999999995</v>
      </c>
    </row>
    <row r="5249" spans="1:6">
      <c r="A5249" s="4">
        <v>2017</v>
      </c>
      <c r="B5249" s="5" t="s">
        <v>163</v>
      </c>
      <c r="C5249" s="5" t="s">
        <v>180</v>
      </c>
      <c r="D5249" s="5" t="s">
        <v>17</v>
      </c>
      <c r="E5249" s="5">
        <v>58080</v>
      </c>
      <c r="F5249" s="6">
        <v>1361.84</v>
      </c>
    </row>
    <row r="5250" spans="1:6">
      <c r="A5250" s="4">
        <v>2017</v>
      </c>
      <c r="B5250" s="5" t="s">
        <v>163</v>
      </c>
      <c r="C5250" s="5" t="s">
        <v>180</v>
      </c>
      <c r="D5250" s="5" t="s">
        <v>18</v>
      </c>
      <c r="E5250" s="5">
        <v>8690</v>
      </c>
      <c r="F5250" s="6">
        <v>73.84</v>
      </c>
    </row>
    <row r="5251" spans="1:6">
      <c r="A5251" s="4">
        <v>2008</v>
      </c>
      <c r="B5251" s="5" t="s">
        <v>163</v>
      </c>
      <c r="C5251" s="5" t="s">
        <v>181</v>
      </c>
      <c r="D5251" s="5" t="s">
        <v>16</v>
      </c>
      <c r="E5251" s="5">
        <v>40</v>
      </c>
      <c r="F5251" s="6">
        <v>1750</v>
      </c>
    </row>
    <row r="5252" spans="1:6">
      <c r="A5252" s="4">
        <v>2008</v>
      </c>
      <c r="B5252" s="5" t="s">
        <v>163</v>
      </c>
      <c r="C5252" s="5" t="s">
        <v>181</v>
      </c>
      <c r="D5252" s="5" t="s">
        <v>17</v>
      </c>
      <c r="E5252" s="5">
        <v>620</v>
      </c>
      <c r="F5252" s="6">
        <v>774.19</v>
      </c>
    </row>
    <row r="5253" spans="1:6">
      <c r="A5253" s="4">
        <v>2008</v>
      </c>
      <c r="B5253" s="5" t="s">
        <v>163</v>
      </c>
      <c r="C5253" s="5" t="s">
        <v>181</v>
      </c>
      <c r="D5253" s="5" t="s">
        <v>18</v>
      </c>
      <c r="E5253" s="5">
        <v>9170</v>
      </c>
      <c r="F5253" s="6">
        <v>524.54</v>
      </c>
    </row>
    <row r="5254" spans="1:6">
      <c r="A5254" s="4">
        <v>2009</v>
      </c>
      <c r="B5254" s="5" t="s">
        <v>163</v>
      </c>
      <c r="C5254" s="5" t="s">
        <v>181</v>
      </c>
      <c r="D5254" s="5" t="s">
        <v>16</v>
      </c>
      <c r="E5254" s="5">
        <v>20</v>
      </c>
      <c r="F5254" s="6">
        <v>1000</v>
      </c>
    </row>
    <row r="5255" spans="1:6">
      <c r="A5255" s="4">
        <v>2009</v>
      </c>
      <c r="B5255" s="5" t="s">
        <v>163</v>
      </c>
      <c r="C5255" s="5" t="s">
        <v>181</v>
      </c>
      <c r="D5255" s="5" t="s">
        <v>17</v>
      </c>
      <c r="E5255" s="5">
        <v>160</v>
      </c>
      <c r="F5255" s="6">
        <v>625</v>
      </c>
    </row>
    <row r="5256" spans="1:6">
      <c r="A5256" s="4">
        <v>2009</v>
      </c>
      <c r="B5256" s="5" t="s">
        <v>163</v>
      </c>
      <c r="C5256" s="5" t="s">
        <v>181</v>
      </c>
      <c r="D5256" s="5" t="s">
        <v>18</v>
      </c>
      <c r="E5256" s="5">
        <v>11020</v>
      </c>
      <c r="F5256" s="6">
        <v>415.61</v>
      </c>
    </row>
    <row r="5257" spans="1:6">
      <c r="A5257" s="4">
        <v>2010</v>
      </c>
      <c r="B5257" s="5" t="s">
        <v>163</v>
      </c>
      <c r="C5257" s="5" t="s">
        <v>181</v>
      </c>
      <c r="D5257" s="5" t="s">
        <v>17</v>
      </c>
      <c r="E5257" s="5">
        <v>5800</v>
      </c>
      <c r="F5257" s="6">
        <v>898.28</v>
      </c>
    </row>
    <row r="5258" spans="1:6">
      <c r="A5258" s="4">
        <v>2010</v>
      </c>
      <c r="B5258" s="5" t="s">
        <v>163</v>
      </c>
      <c r="C5258" s="5" t="s">
        <v>181</v>
      </c>
      <c r="D5258" s="5" t="s">
        <v>18</v>
      </c>
      <c r="E5258" s="5">
        <v>11610</v>
      </c>
      <c r="F5258" s="6">
        <v>577.09</v>
      </c>
    </row>
    <row r="5259" spans="1:6">
      <c r="A5259" s="4">
        <v>2011</v>
      </c>
      <c r="B5259" s="5" t="s">
        <v>163</v>
      </c>
      <c r="C5259" s="5" t="s">
        <v>181</v>
      </c>
      <c r="D5259" s="5" t="s">
        <v>16</v>
      </c>
      <c r="E5259" s="5">
        <v>10</v>
      </c>
      <c r="F5259" s="6">
        <v>1000</v>
      </c>
    </row>
    <row r="5260" spans="1:6">
      <c r="A5260" s="4">
        <v>2011</v>
      </c>
      <c r="B5260" s="5" t="s">
        <v>163</v>
      </c>
      <c r="C5260" s="5" t="s">
        <v>181</v>
      </c>
      <c r="D5260" s="5" t="s">
        <v>17</v>
      </c>
      <c r="E5260" s="5">
        <v>2820</v>
      </c>
      <c r="F5260" s="6">
        <v>1088.6500000000001</v>
      </c>
    </row>
    <row r="5261" spans="1:6">
      <c r="A5261" s="4">
        <v>2011</v>
      </c>
      <c r="B5261" s="5" t="s">
        <v>163</v>
      </c>
      <c r="C5261" s="5" t="s">
        <v>181</v>
      </c>
      <c r="D5261" s="5" t="s">
        <v>18</v>
      </c>
      <c r="E5261" s="5">
        <v>19100</v>
      </c>
      <c r="F5261" s="6">
        <v>600</v>
      </c>
    </row>
    <row r="5262" spans="1:6">
      <c r="A5262" s="4">
        <v>2012</v>
      </c>
      <c r="B5262" s="5" t="s">
        <v>163</v>
      </c>
      <c r="C5262" s="5" t="s">
        <v>181</v>
      </c>
      <c r="D5262" s="5" t="s">
        <v>16</v>
      </c>
      <c r="E5262" s="5">
        <v>10</v>
      </c>
      <c r="F5262" s="6">
        <v>1000</v>
      </c>
    </row>
    <row r="5263" spans="1:6">
      <c r="A5263" s="4">
        <v>2012</v>
      </c>
      <c r="B5263" s="5" t="s">
        <v>163</v>
      </c>
      <c r="C5263" s="5" t="s">
        <v>181</v>
      </c>
      <c r="D5263" s="5" t="s">
        <v>17</v>
      </c>
      <c r="E5263" s="5">
        <v>1890</v>
      </c>
      <c r="F5263" s="6">
        <v>899.47</v>
      </c>
    </row>
    <row r="5264" spans="1:6">
      <c r="A5264" s="4">
        <v>2012</v>
      </c>
      <c r="B5264" s="5" t="s">
        <v>163</v>
      </c>
      <c r="C5264" s="5" t="s">
        <v>181</v>
      </c>
      <c r="D5264" s="5" t="s">
        <v>18</v>
      </c>
      <c r="E5264" s="5">
        <v>26250</v>
      </c>
      <c r="F5264" s="6">
        <v>90.67</v>
      </c>
    </row>
    <row r="5265" spans="1:6">
      <c r="A5265" s="4">
        <v>2013</v>
      </c>
      <c r="B5265" s="5" t="s">
        <v>163</v>
      </c>
      <c r="C5265" s="5" t="s">
        <v>181</v>
      </c>
      <c r="D5265" s="5" t="s">
        <v>17</v>
      </c>
      <c r="E5265" s="5">
        <v>10660</v>
      </c>
      <c r="F5265" s="6">
        <v>809.57</v>
      </c>
    </row>
    <row r="5266" spans="1:6">
      <c r="A5266" s="4">
        <v>2013</v>
      </c>
      <c r="B5266" s="5" t="s">
        <v>163</v>
      </c>
      <c r="C5266" s="5" t="s">
        <v>181</v>
      </c>
      <c r="D5266" s="5" t="s">
        <v>18</v>
      </c>
      <c r="E5266" s="5">
        <v>30320</v>
      </c>
      <c r="F5266" s="6">
        <v>137.86000000000001</v>
      </c>
    </row>
    <row r="5267" spans="1:6">
      <c r="A5267" s="4">
        <v>2014</v>
      </c>
      <c r="B5267" s="5" t="s">
        <v>163</v>
      </c>
      <c r="C5267" s="5" t="s">
        <v>181</v>
      </c>
      <c r="D5267" s="5" t="s">
        <v>17</v>
      </c>
      <c r="E5267" s="5">
        <v>1420</v>
      </c>
      <c r="F5267" s="6">
        <v>718.31</v>
      </c>
    </row>
    <row r="5268" spans="1:6">
      <c r="A5268" s="4">
        <v>2014</v>
      </c>
      <c r="B5268" s="5" t="s">
        <v>163</v>
      </c>
      <c r="C5268" s="5" t="s">
        <v>181</v>
      </c>
      <c r="D5268" s="5" t="s">
        <v>18</v>
      </c>
      <c r="E5268" s="5">
        <v>42390</v>
      </c>
      <c r="F5268" s="6">
        <v>78.319999999999993</v>
      </c>
    </row>
    <row r="5269" spans="1:6">
      <c r="A5269" s="4">
        <v>2015</v>
      </c>
      <c r="B5269" s="5" t="s">
        <v>163</v>
      </c>
      <c r="C5269" s="5" t="s">
        <v>181</v>
      </c>
      <c r="D5269" s="5" t="s">
        <v>16</v>
      </c>
      <c r="E5269" s="5">
        <v>10</v>
      </c>
      <c r="F5269" s="6">
        <v>1000</v>
      </c>
    </row>
    <row r="5270" spans="1:6">
      <c r="A5270" s="4">
        <v>2015</v>
      </c>
      <c r="B5270" s="5" t="s">
        <v>163</v>
      </c>
      <c r="C5270" s="5" t="s">
        <v>181</v>
      </c>
      <c r="D5270" s="5" t="s">
        <v>17</v>
      </c>
      <c r="E5270" s="5">
        <v>4380</v>
      </c>
      <c r="F5270" s="6">
        <v>1045.6600000000001</v>
      </c>
    </row>
    <row r="5271" spans="1:6">
      <c r="A5271" s="4">
        <v>2015</v>
      </c>
      <c r="B5271" s="5" t="s">
        <v>163</v>
      </c>
      <c r="C5271" s="5" t="s">
        <v>181</v>
      </c>
      <c r="D5271" s="5" t="s">
        <v>18</v>
      </c>
      <c r="E5271" s="5">
        <v>43160</v>
      </c>
      <c r="F5271" s="6">
        <v>79.94</v>
      </c>
    </row>
    <row r="5272" spans="1:6">
      <c r="A5272" s="4">
        <v>2016</v>
      </c>
      <c r="B5272" s="5" t="s">
        <v>163</v>
      </c>
      <c r="C5272" s="5" t="s">
        <v>181</v>
      </c>
      <c r="D5272" s="5" t="s">
        <v>16</v>
      </c>
      <c r="E5272" s="5">
        <v>10</v>
      </c>
      <c r="F5272" s="6">
        <v>1500</v>
      </c>
    </row>
    <row r="5273" spans="1:6">
      <c r="A5273" s="4">
        <v>2016</v>
      </c>
      <c r="B5273" s="5" t="s">
        <v>163</v>
      </c>
      <c r="C5273" s="5" t="s">
        <v>181</v>
      </c>
      <c r="D5273" s="5" t="s">
        <v>17</v>
      </c>
      <c r="E5273" s="5">
        <v>19070</v>
      </c>
      <c r="F5273" s="6">
        <v>941.63</v>
      </c>
    </row>
    <row r="5274" spans="1:6">
      <c r="A5274" s="4">
        <v>2016</v>
      </c>
      <c r="B5274" s="5" t="s">
        <v>163</v>
      </c>
      <c r="C5274" s="5" t="s">
        <v>181</v>
      </c>
      <c r="D5274" s="5" t="s">
        <v>18</v>
      </c>
      <c r="E5274" s="5">
        <v>40550</v>
      </c>
      <c r="F5274" s="6">
        <v>886.64</v>
      </c>
    </row>
    <row r="5275" spans="1:6">
      <c r="A5275" s="4">
        <v>2017</v>
      </c>
      <c r="B5275" s="5" t="s">
        <v>163</v>
      </c>
      <c r="C5275" s="5" t="s">
        <v>181</v>
      </c>
      <c r="D5275" s="5" t="s">
        <v>17</v>
      </c>
      <c r="E5275" s="5">
        <v>19370</v>
      </c>
      <c r="F5275" s="6">
        <v>1460.69</v>
      </c>
    </row>
    <row r="5276" spans="1:6">
      <c r="A5276" s="4">
        <v>2017</v>
      </c>
      <c r="B5276" s="5" t="s">
        <v>163</v>
      </c>
      <c r="C5276" s="5" t="s">
        <v>181</v>
      </c>
      <c r="D5276" s="5" t="s">
        <v>18</v>
      </c>
      <c r="E5276" s="5">
        <v>46710</v>
      </c>
      <c r="F5276" s="6">
        <v>82.54</v>
      </c>
    </row>
    <row r="5277" spans="1:6">
      <c r="A5277" s="4">
        <v>2008</v>
      </c>
      <c r="B5277" s="5" t="s">
        <v>163</v>
      </c>
      <c r="C5277" s="5" t="s">
        <v>182</v>
      </c>
      <c r="D5277" s="5" t="s">
        <v>15</v>
      </c>
      <c r="E5277" s="5">
        <v>18410</v>
      </c>
      <c r="F5277" s="6">
        <v>3088</v>
      </c>
    </row>
    <row r="5278" spans="1:6">
      <c r="A5278" s="4">
        <v>2008</v>
      </c>
      <c r="B5278" s="5" t="s">
        <v>163</v>
      </c>
      <c r="C5278" s="5" t="s">
        <v>182</v>
      </c>
      <c r="D5278" s="5" t="s">
        <v>16</v>
      </c>
      <c r="E5278" s="5">
        <v>19530</v>
      </c>
      <c r="F5278" s="6">
        <v>1462.37</v>
      </c>
    </row>
    <row r="5279" spans="1:6">
      <c r="A5279" s="4">
        <v>2008</v>
      </c>
      <c r="B5279" s="5" t="s">
        <v>163</v>
      </c>
      <c r="C5279" s="5" t="s">
        <v>182</v>
      </c>
      <c r="D5279" s="5" t="s">
        <v>17</v>
      </c>
      <c r="E5279" s="5">
        <v>8710</v>
      </c>
      <c r="F5279" s="6">
        <v>1119.4000000000001</v>
      </c>
    </row>
    <row r="5280" spans="1:6">
      <c r="A5280" s="4">
        <v>2009</v>
      </c>
      <c r="B5280" s="5" t="s">
        <v>163</v>
      </c>
      <c r="C5280" s="5" t="s">
        <v>182</v>
      </c>
      <c r="D5280" s="5" t="s">
        <v>15</v>
      </c>
      <c r="E5280" s="5">
        <v>25650</v>
      </c>
      <c r="F5280" s="6">
        <v>2191.81</v>
      </c>
    </row>
    <row r="5281" spans="1:6">
      <c r="A5281" s="4">
        <v>2009</v>
      </c>
      <c r="B5281" s="5" t="s">
        <v>163</v>
      </c>
      <c r="C5281" s="5" t="s">
        <v>182</v>
      </c>
      <c r="D5281" s="5" t="s">
        <v>16</v>
      </c>
      <c r="E5281" s="5">
        <v>25170</v>
      </c>
      <c r="F5281" s="6">
        <v>1509.73</v>
      </c>
    </row>
    <row r="5282" spans="1:6">
      <c r="A5282" s="4">
        <v>2009</v>
      </c>
      <c r="B5282" s="5" t="s">
        <v>163</v>
      </c>
      <c r="C5282" s="5" t="s">
        <v>182</v>
      </c>
      <c r="D5282" s="5" t="s">
        <v>17</v>
      </c>
      <c r="E5282" s="5">
        <v>10970</v>
      </c>
      <c r="F5282" s="6">
        <v>1055.6099999999999</v>
      </c>
    </row>
    <row r="5283" spans="1:6">
      <c r="A5283" s="4">
        <v>2009</v>
      </c>
      <c r="B5283" s="5" t="s">
        <v>163</v>
      </c>
      <c r="C5283" s="5" t="s">
        <v>182</v>
      </c>
      <c r="D5283" s="5" t="s">
        <v>18</v>
      </c>
      <c r="E5283" s="5">
        <v>50</v>
      </c>
      <c r="F5283" s="6">
        <v>200</v>
      </c>
    </row>
    <row r="5284" spans="1:6">
      <c r="A5284" s="4">
        <v>2010</v>
      </c>
      <c r="B5284" s="5" t="s">
        <v>163</v>
      </c>
      <c r="C5284" s="5" t="s">
        <v>182</v>
      </c>
      <c r="D5284" s="5" t="s">
        <v>15</v>
      </c>
      <c r="E5284" s="5">
        <v>22200</v>
      </c>
      <c r="F5284" s="6">
        <v>2795.5</v>
      </c>
    </row>
    <row r="5285" spans="1:6">
      <c r="A5285" s="4">
        <v>2010</v>
      </c>
      <c r="B5285" s="5" t="s">
        <v>163</v>
      </c>
      <c r="C5285" s="5" t="s">
        <v>182</v>
      </c>
      <c r="D5285" s="5" t="s">
        <v>16</v>
      </c>
      <c r="E5285" s="5">
        <v>31010</v>
      </c>
      <c r="F5285" s="6">
        <v>2357.63</v>
      </c>
    </row>
    <row r="5286" spans="1:6">
      <c r="A5286" s="4">
        <v>2010</v>
      </c>
      <c r="B5286" s="5" t="s">
        <v>163</v>
      </c>
      <c r="C5286" s="5" t="s">
        <v>182</v>
      </c>
      <c r="D5286" s="5" t="s">
        <v>17</v>
      </c>
      <c r="E5286" s="5">
        <v>15570</v>
      </c>
      <c r="F5286" s="6">
        <v>1249.2</v>
      </c>
    </row>
    <row r="5287" spans="1:6">
      <c r="A5287" s="4">
        <v>2011</v>
      </c>
      <c r="B5287" s="5" t="s">
        <v>163</v>
      </c>
      <c r="C5287" s="5" t="s">
        <v>182</v>
      </c>
      <c r="D5287" s="5" t="s">
        <v>15</v>
      </c>
      <c r="E5287" s="5">
        <v>16720</v>
      </c>
      <c r="F5287" s="6">
        <v>2297.25</v>
      </c>
    </row>
    <row r="5288" spans="1:6">
      <c r="A5288" s="4">
        <v>2011</v>
      </c>
      <c r="B5288" s="5" t="s">
        <v>163</v>
      </c>
      <c r="C5288" s="5" t="s">
        <v>182</v>
      </c>
      <c r="D5288" s="5" t="s">
        <v>16</v>
      </c>
      <c r="E5288" s="5">
        <v>20740</v>
      </c>
      <c r="F5288" s="6">
        <v>1654.29</v>
      </c>
    </row>
    <row r="5289" spans="1:6">
      <c r="A5289" s="4">
        <v>2011</v>
      </c>
      <c r="B5289" s="5" t="s">
        <v>163</v>
      </c>
      <c r="C5289" s="5" t="s">
        <v>182</v>
      </c>
      <c r="D5289" s="5" t="s">
        <v>17</v>
      </c>
      <c r="E5289" s="5">
        <v>9750</v>
      </c>
      <c r="F5289" s="6">
        <v>1391.79</v>
      </c>
    </row>
    <row r="5290" spans="1:6">
      <c r="A5290" s="4">
        <v>2011</v>
      </c>
      <c r="B5290" s="5" t="s">
        <v>163</v>
      </c>
      <c r="C5290" s="5" t="s">
        <v>182</v>
      </c>
      <c r="D5290" s="5" t="s">
        <v>18</v>
      </c>
      <c r="E5290" s="5">
        <v>100</v>
      </c>
      <c r="F5290" s="6">
        <v>600</v>
      </c>
    </row>
    <row r="5291" spans="1:6">
      <c r="A5291" s="4">
        <v>2012</v>
      </c>
      <c r="B5291" s="5" t="s">
        <v>163</v>
      </c>
      <c r="C5291" s="5" t="s">
        <v>182</v>
      </c>
      <c r="D5291" s="5" t="s">
        <v>15</v>
      </c>
      <c r="E5291" s="5">
        <v>12300</v>
      </c>
      <c r="F5291" s="6">
        <v>2691.06</v>
      </c>
    </row>
    <row r="5292" spans="1:6">
      <c r="A5292" s="4">
        <v>2012</v>
      </c>
      <c r="B5292" s="5" t="s">
        <v>163</v>
      </c>
      <c r="C5292" s="5" t="s">
        <v>182</v>
      </c>
      <c r="D5292" s="5" t="s">
        <v>16</v>
      </c>
      <c r="E5292" s="5">
        <v>14490</v>
      </c>
      <c r="F5292" s="6">
        <v>2539.6799999999998</v>
      </c>
    </row>
    <row r="5293" spans="1:6">
      <c r="A5293" s="4">
        <v>2012</v>
      </c>
      <c r="B5293" s="5" t="s">
        <v>163</v>
      </c>
      <c r="C5293" s="5" t="s">
        <v>182</v>
      </c>
      <c r="D5293" s="5" t="s">
        <v>17</v>
      </c>
      <c r="E5293" s="5">
        <v>13550</v>
      </c>
      <c r="F5293" s="6">
        <v>1432.47</v>
      </c>
    </row>
    <row r="5294" spans="1:6">
      <c r="A5294" s="4">
        <v>2013</v>
      </c>
      <c r="B5294" s="5" t="s">
        <v>163</v>
      </c>
      <c r="C5294" s="5" t="s">
        <v>182</v>
      </c>
      <c r="D5294" s="5" t="s">
        <v>15</v>
      </c>
      <c r="E5294" s="5">
        <v>17180</v>
      </c>
      <c r="F5294" s="6">
        <v>2377.7600000000002</v>
      </c>
    </row>
    <row r="5295" spans="1:6">
      <c r="A5295" s="4">
        <v>2013</v>
      </c>
      <c r="B5295" s="5" t="s">
        <v>163</v>
      </c>
      <c r="C5295" s="5" t="s">
        <v>182</v>
      </c>
      <c r="D5295" s="5" t="s">
        <v>16</v>
      </c>
      <c r="E5295" s="5">
        <v>8010</v>
      </c>
      <c r="F5295" s="6">
        <v>1028.71</v>
      </c>
    </row>
    <row r="5296" spans="1:6">
      <c r="A5296" s="4">
        <v>2013</v>
      </c>
      <c r="B5296" s="5" t="s">
        <v>163</v>
      </c>
      <c r="C5296" s="5" t="s">
        <v>182</v>
      </c>
      <c r="D5296" s="5" t="s">
        <v>17</v>
      </c>
      <c r="E5296" s="5">
        <v>13940</v>
      </c>
      <c r="F5296" s="6">
        <v>1006.46</v>
      </c>
    </row>
    <row r="5297" spans="1:6">
      <c r="A5297" s="4">
        <v>2014</v>
      </c>
      <c r="B5297" s="5" t="s">
        <v>163</v>
      </c>
      <c r="C5297" s="5" t="s">
        <v>182</v>
      </c>
      <c r="D5297" s="5" t="s">
        <v>15</v>
      </c>
      <c r="E5297" s="5">
        <v>33610</v>
      </c>
      <c r="F5297" s="6">
        <v>2787.86</v>
      </c>
    </row>
    <row r="5298" spans="1:6">
      <c r="A5298" s="4">
        <v>2014</v>
      </c>
      <c r="B5298" s="5" t="s">
        <v>163</v>
      </c>
      <c r="C5298" s="5" t="s">
        <v>182</v>
      </c>
      <c r="D5298" s="5" t="s">
        <v>16</v>
      </c>
      <c r="E5298" s="5">
        <v>10680</v>
      </c>
      <c r="F5298" s="6">
        <v>1510.3</v>
      </c>
    </row>
    <row r="5299" spans="1:6">
      <c r="A5299" s="4">
        <v>2014</v>
      </c>
      <c r="B5299" s="5" t="s">
        <v>163</v>
      </c>
      <c r="C5299" s="5" t="s">
        <v>182</v>
      </c>
      <c r="D5299" s="5" t="s">
        <v>17</v>
      </c>
      <c r="E5299" s="5">
        <v>9540</v>
      </c>
      <c r="F5299" s="6">
        <v>1117.4000000000001</v>
      </c>
    </row>
    <row r="5300" spans="1:6">
      <c r="A5300" s="4">
        <v>2015</v>
      </c>
      <c r="B5300" s="5" t="s">
        <v>163</v>
      </c>
      <c r="C5300" s="5" t="s">
        <v>182</v>
      </c>
      <c r="D5300" s="5" t="s">
        <v>15</v>
      </c>
      <c r="E5300" s="5">
        <v>36140</v>
      </c>
      <c r="F5300" s="6">
        <v>2592.14</v>
      </c>
    </row>
    <row r="5301" spans="1:6">
      <c r="A5301" s="4">
        <v>2015</v>
      </c>
      <c r="B5301" s="5" t="s">
        <v>163</v>
      </c>
      <c r="C5301" s="5" t="s">
        <v>182</v>
      </c>
      <c r="D5301" s="5" t="s">
        <v>16</v>
      </c>
      <c r="E5301" s="5">
        <v>12260</v>
      </c>
      <c r="F5301" s="6">
        <v>2216.9699999999998</v>
      </c>
    </row>
    <row r="5302" spans="1:6">
      <c r="A5302" s="4">
        <v>2015</v>
      </c>
      <c r="B5302" s="5" t="s">
        <v>163</v>
      </c>
      <c r="C5302" s="5" t="s">
        <v>182</v>
      </c>
      <c r="D5302" s="5" t="s">
        <v>17</v>
      </c>
      <c r="E5302" s="5">
        <v>10800</v>
      </c>
      <c r="F5302" s="6">
        <v>1409.26</v>
      </c>
    </row>
    <row r="5303" spans="1:6">
      <c r="A5303" s="4">
        <v>2016</v>
      </c>
      <c r="B5303" s="5" t="s">
        <v>163</v>
      </c>
      <c r="C5303" s="5" t="s">
        <v>182</v>
      </c>
      <c r="D5303" s="5" t="s">
        <v>15</v>
      </c>
      <c r="E5303" s="5">
        <v>41190</v>
      </c>
      <c r="F5303" s="6">
        <v>2716.4</v>
      </c>
    </row>
    <row r="5304" spans="1:6">
      <c r="A5304" s="4">
        <v>2016</v>
      </c>
      <c r="B5304" s="5" t="s">
        <v>163</v>
      </c>
      <c r="C5304" s="5" t="s">
        <v>182</v>
      </c>
      <c r="D5304" s="5" t="s">
        <v>16</v>
      </c>
      <c r="E5304" s="5">
        <v>29430</v>
      </c>
      <c r="F5304" s="6">
        <v>2419.11</v>
      </c>
    </row>
    <row r="5305" spans="1:6">
      <c r="A5305" s="4">
        <v>2016</v>
      </c>
      <c r="B5305" s="5" t="s">
        <v>163</v>
      </c>
      <c r="C5305" s="5" t="s">
        <v>182</v>
      </c>
      <c r="D5305" s="5" t="s">
        <v>17</v>
      </c>
      <c r="E5305" s="5">
        <v>22120</v>
      </c>
      <c r="F5305" s="6">
        <v>1746.91</v>
      </c>
    </row>
    <row r="5306" spans="1:6">
      <c r="A5306" s="4">
        <v>2017</v>
      </c>
      <c r="B5306" s="5" t="s">
        <v>163</v>
      </c>
      <c r="C5306" s="5" t="s">
        <v>182</v>
      </c>
      <c r="D5306" s="5" t="s">
        <v>15</v>
      </c>
      <c r="E5306" s="5">
        <v>39050</v>
      </c>
      <c r="F5306" s="6">
        <v>2781.65</v>
      </c>
    </row>
    <row r="5307" spans="1:6">
      <c r="A5307" s="4">
        <v>2017</v>
      </c>
      <c r="B5307" s="5" t="s">
        <v>163</v>
      </c>
      <c r="C5307" s="5" t="s">
        <v>182</v>
      </c>
      <c r="D5307" s="5" t="s">
        <v>16</v>
      </c>
      <c r="E5307" s="5">
        <v>24290</v>
      </c>
      <c r="F5307" s="6">
        <v>2933.96</v>
      </c>
    </row>
    <row r="5308" spans="1:6">
      <c r="A5308" s="4">
        <v>2017</v>
      </c>
      <c r="B5308" s="5" t="s">
        <v>163</v>
      </c>
      <c r="C5308" s="5" t="s">
        <v>182</v>
      </c>
      <c r="D5308" s="5" t="s">
        <v>17</v>
      </c>
      <c r="E5308" s="5">
        <v>122440</v>
      </c>
      <c r="F5308" s="6">
        <v>1702.24</v>
      </c>
    </row>
    <row r="5309" spans="1:6">
      <c r="A5309" s="4">
        <v>2008</v>
      </c>
      <c r="B5309" s="5" t="s">
        <v>163</v>
      </c>
      <c r="C5309" s="5" t="s">
        <v>183</v>
      </c>
      <c r="D5309" s="5" t="s">
        <v>16</v>
      </c>
      <c r="E5309" s="5">
        <v>70</v>
      </c>
      <c r="F5309" s="6">
        <v>1714.29</v>
      </c>
    </row>
    <row r="5310" spans="1:6">
      <c r="A5310" s="4">
        <v>2008</v>
      </c>
      <c r="B5310" s="5" t="s">
        <v>163</v>
      </c>
      <c r="C5310" s="5" t="s">
        <v>183</v>
      </c>
      <c r="D5310" s="5" t="s">
        <v>17</v>
      </c>
      <c r="E5310" s="5">
        <v>24360</v>
      </c>
      <c r="F5310" s="6">
        <v>1701.15</v>
      </c>
    </row>
    <row r="5311" spans="1:6">
      <c r="A5311" s="4">
        <v>2008</v>
      </c>
      <c r="B5311" s="5" t="s">
        <v>163</v>
      </c>
      <c r="C5311" s="5" t="s">
        <v>183</v>
      </c>
      <c r="D5311" s="5" t="s">
        <v>18</v>
      </c>
      <c r="E5311" s="5">
        <v>11760</v>
      </c>
      <c r="F5311" s="6">
        <v>682.82</v>
      </c>
    </row>
    <row r="5312" spans="1:6">
      <c r="A5312" s="4">
        <v>2009</v>
      </c>
      <c r="B5312" s="5" t="s">
        <v>163</v>
      </c>
      <c r="C5312" s="5" t="s">
        <v>183</v>
      </c>
      <c r="D5312" s="5" t="s">
        <v>16</v>
      </c>
      <c r="E5312" s="5">
        <v>50</v>
      </c>
      <c r="F5312" s="6">
        <v>600</v>
      </c>
    </row>
    <row r="5313" spans="1:6">
      <c r="A5313" s="4">
        <v>2009</v>
      </c>
      <c r="B5313" s="5" t="s">
        <v>163</v>
      </c>
      <c r="C5313" s="5" t="s">
        <v>183</v>
      </c>
      <c r="D5313" s="5" t="s">
        <v>17</v>
      </c>
      <c r="E5313" s="5">
        <v>15130</v>
      </c>
      <c r="F5313" s="6">
        <v>1288.17</v>
      </c>
    </row>
    <row r="5314" spans="1:6">
      <c r="A5314" s="4">
        <v>2009</v>
      </c>
      <c r="B5314" s="5" t="s">
        <v>163</v>
      </c>
      <c r="C5314" s="5" t="s">
        <v>183</v>
      </c>
      <c r="D5314" s="5" t="s">
        <v>18</v>
      </c>
      <c r="E5314" s="5">
        <v>18090</v>
      </c>
      <c r="F5314" s="6">
        <v>478.72</v>
      </c>
    </row>
    <row r="5315" spans="1:6">
      <c r="A5315" s="4">
        <v>2010</v>
      </c>
      <c r="B5315" s="5" t="s">
        <v>163</v>
      </c>
      <c r="C5315" s="5" t="s">
        <v>183</v>
      </c>
      <c r="D5315" s="5" t="s">
        <v>16</v>
      </c>
      <c r="E5315" s="5">
        <v>50</v>
      </c>
      <c r="F5315" s="6">
        <v>1800</v>
      </c>
    </row>
    <row r="5316" spans="1:6">
      <c r="A5316" s="4">
        <v>2010</v>
      </c>
      <c r="B5316" s="5" t="s">
        <v>163</v>
      </c>
      <c r="C5316" s="5" t="s">
        <v>183</v>
      </c>
      <c r="D5316" s="5" t="s">
        <v>17</v>
      </c>
      <c r="E5316" s="5">
        <v>56970</v>
      </c>
      <c r="F5316" s="6">
        <v>1195.01</v>
      </c>
    </row>
    <row r="5317" spans="1:6">
      <c r="A5317" s="4">
        <v>2010</v>
      </c>
      <c r="B5317" s="5" t="s">
        <v>163</v>
      </c>
      <c r="C5317" s="5" t="s">
        <v>183</v>
      </c>
      <c r="D5317" s="5" t="s">
        <v>18</v>
      </c>
      <c r="E5317" s="5">
        <v>20480</v>
      </c>
      <c r="F5317" s="6">
        <v>551.27</v>
      </c>
    </row>
    <row r="5318" spans="1:6">
      <c r="A5318" s="4">
        <v>2011</v>
      </c>
      <c r="B5318" s="5" t="s">
        <v>163</v>
      </c>
      <c r="C5318" s="5" t="s">
        <v>183</v>
      </c>
      <c r="D5318" s="5" t="s">
        <v>16</v>
      </c>
      <c r="E5318" s="5">
        <v>50</v>
      </c>
      <c r="F5318" s="6">
        <v>1600</v>
      </c>
    </row>
    <row r="5319" spans="1:6">
      <c r="A5319" s="4">
        <v>2011</v>
      </c>
      <c r="B5319" s="5" t="s">
        <v>163</v>
      </c>
      <c r="C5319" s="5" t="s">
        <v>183</v>
      </c>
      <c r="D5319" s="5" t="s">
        <v>17</v>
      </c>
      <c r="E5319" s="5">
        <v>11200</v>
      </c>
      <c r="F5319" s="6">
        <v>975.89</v>
      </c>
    </row>
    <row r="5320" spans="1:6">
      <c r="A5320" s="4">
        <v>2011</v>
      </c>
      <c r="B5320" s="5" t="s">
        <v>163</v>
      </c>
      <c r="C5320" s="5" t="s">
        <v>183</v>
      </c>
      <c r="D5320" s="5" t="s">
        <v>18</v>
      </c>
      <c r="E5320" s="5">
        <v>36730</v>
      </c>
      <c r="F5320" s="6">
        <v>578</v>
      </c>
    </row>
    <row r="5321" spans="1:6">
      <c r="A5321" s="4">
        <v>2012</v>
      </c>
      <c r="B5321" s="5" t="s">
        <v>163</v>
      </c>
      <c r="C5321" s="5" t="s">
        <v>183</v>
      </c>
      <c r="D5321" s="5" t="s">
        <v>16</v>
      </c>
      <c r="E5321" s="5">
        <v>30</v>
      </c>
      <c r="F5321" s="6">
        <v>1666.67</v>
      </c>
    </row>
    <row r="5322" spans="1:6">
      <c r="A5322" s="4">
        <v>2012</v>
      </c>
      <c r="B5322" s="5" t="s">
        <v>163</v>
      </c>
      <c r="C5322" s="5" t="s">
        <v>183</v>
      </c>
      <c r="D5322" s="5" t="s">
        <v>17</v>
      </c>
      <c r="E5322" s="5">
        <v>46520</v>
      </c>
      <c r="F5322" s="6">
        <v>985.38</v>
      </c>
    </row>
    <row r="5323" spans="1:6">
      <c r="A5323" s="4">
        <v>2012</v>
      </c>
      <c r="B5323" s="5" t="s">
        <v>163</v>
      </c>
      <c r="C5323" s="5" t="s">
        <v>183</v>
      </c>
      <c r="D5323" s="5" t="s">
        <v>18</v>
      </c>
      <c r="E5323" s="5">
        <v>44750</v>
      </c>
      <c r="F5323" s="6">
        <v>80.89</v>
      </c>
    </row>
    <row r="5324" spans="1:6">
      <c r="A5324" s="4">
        <v>2013</v>
      </c>
      <c r="B5324" s="5" t="s">
        <v>163</v>
      </c>
      <c r="C5324" s="5" t="s">
        <v>183</v>
      </c>
      <c r="D5324" s="5" t="s">
        <v>16</v>
      </c>
      <c r="E5324" s="5">
        <v>20</v>
      </c>
      <c r="F5324" s="6">
        <v>2000</v>
      </c>
    </row>
    <row r="5325" spans="1:6">
      <c r="A5325" s="4">
        <v>2013</v>
      </c>
      <c r="B5325" s="5" t="s">
        <v>163</v>
      </c>
      <c r="C5325" s="5" t="s">
        <v>183</v>
      </c>
      <c r="D5325" s="5" t="s">
        <v>17</v>
      </c>
      <c r="E5325" s="5">
        <v>107080</v>
      </c>
      <c r="F5325" s="6">
        <v>957.51</v>
      </c>
    </row>
    <row r="5326" spans="1:6">
      <c r="A5326" s="4">
        <v>2013</v>
      </c>
      <c r="B5326" s="5" t="s">
        <v>163</v>
      </c>
      <c r="C5326" s="5" t="s">
        <v>183</v>
      </c>
      <c r="D5326" s="5" t="s">
        <v>18</v>
      </c>
      <c r="E5326" s="5">
        <v>49970</v>
      </c>
      <c r="F5326" s="6">
        <v>105.66</v>
      </c>
    </row>
    <row r="5327" spans="1:6">
      <c r="A5327" s="4">
        <v>2014</v>
      </c>
      <c r="B5327" s="5" t="s">
        <v>163</v>
      </c>
      <c r="C5327" s="5" t="s">
        <v>183</v>
      </c>
      <c r="D5327" s="5" t="s">
        <v>16</v>
      </c>
      <c r="E5327" s="5">
        <v>30</v>
      </c>
      <c r="F5327" s="6">
        <v>1333.33</v>
      </c>
    </row>
    <row r="5328" spans="1:6">
      <c r="A5328" s="4">
        <v>2014</v>
      </c>
      <c r="B5328" s="5" t="s">
        <v>163</v>
      </c>
      <c r="C5328" s="5" t="s">
        <v>183</v>
      </c>
      <c r="D5328" s="5" t="s">
        <v>17</v>
      </c>
      <c r="E5328" s="5">
        <v>22990</v>
      </c>
      <c r="F5328" s="6">
        <v>652.89</v>
      </c>
    </row>
    <row r="5329" spans="1:6">
      <c r="A5329" s="4">
        <v>2014</v>
      </c>
      <c r="B5329" s="5" t="s">
        <v>163</v>
      </c>
      <c r="C5329" s="5" t="s">
        <v>183</v>
      </c>
      <c r="D5329" s="5" t="s">
        <v>18</v>
      </c>
      <c r="E5329" s="5">
        <v>62190</v>
      </c>
      <c r="F5329" s="6">
        <v>101.62</v>
      </c>
    </row>
    <row r="5330" spans="1:6">
      <c r="A5330" s="4">
        <v>2015</v>
      </c>
      <c r="B5330" s="5" t="s">
        <v>163</v>
      </c>
      <c r="C5330" s="5" t="s">
        <v>183</v>
      </c>
      <c r="D5330" s="5" t="s">
        <v>16</v>
      </c>
      <c r="E5330" s="5">
        <v>60</v>
      </c>
      <c r="F5330" s="6">
        <v>1333.33</v>
      </c>
    </row>
    <row r="5331" spans="1:6">
      <c r="A5331" s="4">
        <v>2015</v>
      </c>
      <c r="B5331" s="5" t="s">
        <v>163</v>
      </c>
      <c r="C5331" s="5" t="s">
        <v>183</v>
      </c>
      <c r="D5331" s="5" t="s">
        <v>17</v>
      </c>
      <c r="E5331" s="5">
        <v>8070</v>
      </c>
      <c r="F5331" s="6">
        <v>975.22</v>
      </c>
    </row>
    <row r="5332" spans="1:6">
      <c r="A5332" s="4">
        <v>2015</v>
      </c>
      <c r="B5332" s="5" t="s">
        <v>163</v>
      </c>
      <c r="C5332" s="5" t="s">
        <v>183</v>
      </c>
      <c r="D5332" s="5" t="s">
        <v>18</v>
      </c>
      <c r="E5332" s="5">
        <v>58440</v>
      </c>
      <c r="F5332" s="6">
        <v>81.96</v>
      </c>
    </row>
    <row r="5333" spans="1:6">
      <c r="A5333" s="4">
        <v>2016</v>
      </c>
      <c r="B5333" s="5" t="s">
        <v>163</v>
      </c>
      <c r="C5333" s="5" t="s">
        <v>183</v>
      </c>
      <c r="D5333" s="5" t="s">
        <v>16</v>
      </c>
      <c r="E5333" s="5">
        <v>30</v>
      </c>
      <c r="F5333" s="6">
        <v>1480</v>
      </c>
    </row>
    <row r="5334" spans="1:6">
      <c r="A5334" s="4">
        <v>2016</v>
      </c>
      <c r="B5334" s="5" t="s">
        <v>163</v>
      </c>
      <c r="C5334" s="5" t="s">
        <v>183</v>
      </c>
      <c r="D5334" s="5" t="s">
        <v>17</v>
      </c>
      <c r="E5334" s="5">
        <v>46590</v>
      </c>
      <c r="F5334" s="6">
        <v>828.63</v>
      </c>
    </row>
    <row r="5335" spans="1:6">
      <c r="A5335" s="4">
        <v>2016</v>
      </c>
      <c r="B5335" s="5" t="s">
        <v>163</v>
      </c>
      <c r="C5335" s="5" t="s">
        <v>183</v>
      </c>
      <c r="D5335" s="5" t="s">
        <v>18</v>
      </c>
      <c r="E5335" s="5">
        <v>51390</v>
      </c>
      <c r="F5335" s="6">
        <v>461.11</v>
      </c>
    </row>
    <row r="5336" spans="1:6">
      <c r="A5336" s="4">
        <v>2017</v>
      </c>
      <c r="B5336" s="5" t="s">
        <v>163</v>
      </c>
      <c r="C5336" s="5" t="s">
        <v>183</v>
      </c>
      <c r="D5336" s="5" t="s">
        <v>16</v>
      </c>
      <c r="E5336" s="5">
        <v>20</v>
      </c>
      <c r="F5336" s="6">
        <v>2045.45</v>
      </c>
    </row>
    <row r="5337" spans="1:6">
      <c r="A5337" s="4">
        <v>2017</v>
      </c>
      <c r="B5337" s="5" t="s">
        <v>163</v>
      </c>
      <c r="C5337" s="5" t="s">
        <v>183</v>
      </c>
      <c r="D5337" s="5" t="s">
        <v>17</v>
      </c>
      <c r="E5337" s="5">
        <v>18940</v>
      </c>
      <c r="F5337" s="6">
        <v>1110.1400000000001</v>
      </c>
    </row>
    <row r="5338" spans="1:6">
      <c r="A5338" s="4">
        <v>2017</v>
      </c>
      <c r="B5338" s="5" t="s">
        <v>163</v>
      </c>
      <c r="C5338" s="5" t="s">
        <v>183</v>
      </c>
      <c r="D5338" s="5" t="s">
        <v>18</v>
      </c>
      <c r="E5338" s="5">
        <v>53730</v>
      </c>
      <c r="F5338" s="6">
        <v>77.61</v>
      </c>
    </row>
    <row r="5339" spans="1:6">
      <c r="A5339" s="4">
        <v>2008</v>
      </c>
      <c r="B5339" s="5" t="s">
        <v>163</v>
      </c>
      <c r="C5339" s="5" t="s">
        <v>184</v>
      </c>
      <c r="D5339" s="5" t="s">
        <v>16</v>
      </c>
      <c r="E5339" s="5">
        <v>20120</v>
      </c>
      <c r="F5339" s="6">
        <v>550.20000000000005</v>
      </c>
    </row>
    <row r="5340" spans="1:6">
      <c r="A5340" s="4">
        <v>2008</v>
      </c>
      <c r="B5340" s="5" t="s">
        <v>163</v>
      </c>
      <c r="C5340" s="5" t="s">
        <v>184</v>
      </c>
      <c r="D5340" s="5" t="s">
        <v>17</v>
      </c>
      <c r="E5340" s="5">
        <v>6600</v>
      </c>
      <c r="F5340" s="6">
        <v>1024.24</v>
      </c>
    </row>
    <row r="5341" spans="1:6">
      <c r="A5341" s="4">
        <v>2008</v>
      </c>
      <c r="B5341" s="5" t="s">
        <v>163</v>
      </c>
      <c r="C5341" s="5" t="s">
        <v>184</v>
      </c>
      <c r="D5341" s="5" t="s">
        <v>18</v>
      </c>
      <c r="E5341" s="5">
        <v>4860</v>
      </c>
      <c r="F5341" s="6">
        <v>436.21</v>
      </c>
    </row>
    <row r="5342" spans="1:6">
      <c r="A5342" s="4">
        <v>2009</v>
      </c>
      <c r="B5342" s="5" t="s">
        <v>163</v>
      </c>
      <c r="C5342" s="5" t="s">
        <v>184</v>
      </c>
      <c r="D5342" s="5" t="s">
        <v>16</v>
      </c>
      <c r="E5342" s="5">
        <v>20390</v>
      </c>
      <c r="F5342" s="6">
        <v>369.3</v>
      </c>
    </row>
    <row r="5343" spans="1:6">
      <c r="A5343" s="4">
        <v>2009</v>
      </c>
      <c r="B5343" s="5" t="s">
        <v>163</v>
      </c>
      <c r="C5343" s="5" t="s">
        <v>184</v>
      </c>
      <c r="D5343" s="5" t="s">
        <v>17</v>
      </c>
      <c r="E5343" s="5">
        <v>110</v>
      </c>
      <c r="F5343" s="6">
        <v>1090.9100000000001</v>
      </c>
    </row>
    <row r="5344" spans="1:6">
      <c r="A5344" s="4">
        <v>2009</v>
      </c>
      <c r="B5344" s="5" t="s">
        <v>163</v>
      </c>
      <c r="C5344" s="5" t="s">
        <v>184</v>
      </c>
      <c r="D5344" s="5" t="s">
        <v>18</v>
      </c>
      <c r="E5344" s="5">
        <v>4240</v>
      </c>
      <c r="F5344" s="6">
        <v>280.66000000000003</v>
      </c>
    </row>
    <row r="5345" spans="1:6">
      <c r="A5345" s="4">
        <v>2010</v>
      </c>
      <c r="B5345" s="5" t="s">
        <v>163</v>
      </c>
      <c r="C5345" s="5" t="s">
        <v>184</v>
      </c>
      <c r="D5345" s="5" t="s">
        <v>16</v>
      </c>
      <c r="E5345" s="5">
        <v>21310</v>
      </c>
      <c r="F5345" s="6">
        <v>1653.68</v>
      </c>
    </row>
    <row r="5346" spans="1:6">
      <c r="A5346" s="4">
        <v>2010</v>
      </c>
      <c r="B5346" s="5" t="s">
        <v>163</v>
      </c>
      <c r="C5346" s="5" t="s">
        <v>184</v>
      </c>
      <c r="D5346" s="5" t="s">
        <v>17</v>
      </c>
      <c r="E5346" s="5">
        <v>54510</v>
      </c>
      <c r="F5346" s="6">
        <v>735.46</v>
      </c>
    </row>
    <row r="5347" spans="1:6">
      <c r="A5347" s="4">
        <v>2010</v>
      </c>
      <c r="B5347" s="5" t="s">
        <v>163</v>
      </c>
      <c r="C5347" s="5" t="s">
        <v>184</v>
      </c>
      <c r="D5347" s="5" t="s">
        <v>18</v>
      </c>
      <c r="E5347" s="5">
        <v>3300</v>
      </c>
      <c r="F5347" s="6">
        <v>536.36</v>
      </c>
    </row>
    <row r="5348" spans="1:6">
      <c r="A5348" s="4">
        <v>2011</v>
      </c>
      <c r="B5348" s="5" t="s">
        <v>163</v>
      </c>
      <c r="C5348" s="5" t="s">
        <v>184</v>
      </c>
      <c r="D5348" s="5" t="s">
        <v>16</v>
      </c>
      <c r="E5348" s="5">
        <v>18080</v>
      </c>
      <c r="F5348" s="6">
        <v>1524.34</v>
      </c>
    </row>
    <row r="5349" spans="1:6">
      <c r="A5349" s="4">
        <v>2011</v>
      </c>
      <c r="B5349" s="5" t="s">
        <v>163</v>
      </c>
      <c r="C5349" s="5" t="s">
        <v>184</v>
      </c>
      <c r="D5349" s="5" t="s">
        <v>17</v>
      </c>
      <c r="E5349" s="5">
        <v>14980</v>
      </c>
      <c r="F5349" s="6">
        <v>918.56</v>
      </c>
    </row>
    <row r="5350" spans="1:6">
      <c r="A5350" s="4">
        <v>2011</v>
      </c>
      <c r="B5350" s="5" t="s">
        <v>163</v>
      </c>
      <c r="C5350" s="5" t="s">
        <v>184</v>
      </c>
      <c r="D5350" s="5" t="s">
        <v>18</v>
      </c>
      <c r="E5350" s="5">
        <v>7250</v>
      </c>
      <c r="F5350" s="6">
        <v>568.28</v>
      </c>
    </row>
    <row r="5351" spans="1:6">
      <c r="A5351" s="4">
        <v>2012</v>
      </c>
      <c r="B5351" s="5" t="s">
        <v>163</v>
      </c>
      <c r="C5351" s="5" t="s">
        <v>184</v>
      </c>
      <c r="D5351" s="5" t="s">
        <v>16</v>
      </c>
      <c r="E5351" s="5">
        <v>17080</v>
      </c>
      <c r="F5351" s="6">
        <v>1408.08</v>
      </c>
    </row>
    <row r="5352" spans="1:6">
      <c r="A5352" s="4">
        <v>2012</v>
      </c>
      <c r="B5352" s="5" t="s">
        <v>163</v>
      </c>
      <c r="C5352" s="5" t="s">
        <v>184</v>
      </c>
      <c r="D5352" s="5" t="s">
        <v>17</v>
      </c>
      <c r="E5352" s="5">
        <v>34270</v>
      </c>
      <c r="F5352" s="6">
        <v>1042.02</v>
      </c>
    </row>
    <row r="5353" spans="1:6">
      <c r="A5353" s="4">
        <v>2012</v>
      </c>
      <c r="B5353" s="5" t="s">
        <v>163</v>
      </c>
      <c r="C5353" s="5" t="s">
        <v>184</v>
      </c>
      <c r="D5353" s="5" t="s">
        <v>18</v>
      </c>
      <c r="E5353" s="5">
        <v>9940</v>
      </c>
      <c r="F5353" s="6">
        <v>91.55</v>
      </c>
    </row>
    <row r="5354" spans="1:6">
      <c r="A5354" s="4">
        <v>2013</v>
      </c>
      <c r="B5354" s="5" t="s">
        <v>163</v>
      </c>
      <c r="C5354" s="5" t="s">
        <v>184</v>
      </c>
      <c r="D5354" s="5" t="s">
        <v>16</v>
      </c>
      <c r="E5354" s="5">
        <v>14950</v>
      </c>
      <c r="F5354" s="6">
        <v>938.46</v>
      </c>
    </row>
    <row r="5355" spans="1:6">
      <c r="A5355" s="4">
        <v>2013</v>
      </c>
      <c r="B5355" s="5" t="s">
        <v>163</v>
      </c>
      <c r="C5355" s="5" t="s">
        <v>184</v>
      </c>
      <c r="D5355" s="5" t="s">
        <v>17</v>
      </c>
      <c r="E5355" s="5">
        <v>61470</v>
      </c>
      <c r="F5355" s="6">
        <v>906.13</v>
      </c>
    </row>
    <row r="5356" spans="1:6">
      <c r="A5356" s="4">
        <v>2013</v>
      </c>
      <c r="B5356" s="5" t="s">
        <v>163</v>
      </c>
      <c r="C5356" s="5" t="s">
        <v>184</v>
      </c>
      <c r="D5356" s="5" t="s">
        <v>18</v>
      </c>
      <c r="E5356" s="5">
        <v>8970</v>
      </c>
      <c r="F5356" s="6">
        <v>123.75</v>
      </c>
    </row>
    <row r="5357" spans="1:6">
      <c r="A5357" s="4">
        <v>2014</v>
      </c>
      <c r="B5357" s="5" t="s">
        <v>163</v>
      </c>
      <c r="C5357" s="5" t="s">
        <v>184</v>
      </c>
      <c r="D5357" s="5" t="s">
        <v>16</v>
      </c>
      <c r="E5357" s="5">
        <v>13950</v>
      </c>
      <c r="F5357" s="6">
        <v>1063.08</v>
      </c>
    </row>
    <row r="5358" spans="1:6">
      <c r="A5358" s="4">
        <v>2014</v>
      </c>
      <c r="B5358" s="5" t="s">
        <v>163</v>
      </c>
      <c r="C5358" s="5" t="s">
        <v>184</v>
      </c>
      <c r="D5358" s="5" t="s">
        <v>17</v>
      </c>
      <c r="E5358" s="5">
        <v>21430</v>
      </c>
      <c r="F5358" s="6">
        <v>990.2</v>
      </c>
    </row>
    <row r="5359" spans="1:6">
      <c r="A5359" s="4">
        <v>2014</v>
      </c>
      <c r="B5359" s="5" t="s">
        <v>163</v>
      </c>
      <c r="C5359" s="5" t="s">
        <v>184</v>
      </c>
      <c r="D5359" s="5" t="s">
        <v>18</v>
      </c>
      <c r="E5359" s="5">
        <v>13590</v>
      </c>
      <c r="F5359" s="6">
        <v>83.89</v>
      </c>
    </row>
    <row r="5360" spans="1:6">
      <c r="A5360" s="4">
        <v>2015</v>
      </c>
      <c r="B5360" s="5" t="s">
        <v>163</v>
      </c>
      <c r="C5360" s="5" t="s">
        <v>184</v>
      </c>
      <c r="D5360" s="5" t="s">
        <v>16</v>
      </c>
      <c r="E5360" s="5">
        <v>13540</v>
      </c>
      <c r="F5360" s="6">
        <v>1265.1400000000001</v>
      </c>
    </row>
    <row r="5361" spans="1:6">
      <c r="A5361" s="4">
        <v>2015</v>
      </c>
      <c r="B5361" s="5" t="s">
        <v>163</v>
      </c>
      <c r="C5361" s="5" t="s">
        <v>184</v>
      </c>
      <c r="D5361" s="5" t="s">
        <v>17</v>
      </c>
      <c r="E5361" s="5">
        <v>24370</v>
      </c>
      <c r="F5361" s="6">
        <v>1098.07</v>
      </c>
    </row>
    <row r="5362" spans="1:6">
      <c r="A5362" s="4">
        <v>2015</v>
      </c>
      <c r="B5362" s="5" t="s">
        <v>163</v>
      </c>
      <c r="C5362" s="5" t="s">
        <v>184</v>
      </c>
      <c r="D5362" s="5" t="s">
        <v>18</v>
      </c>
      <c r="E5362" s="5">
        <v>12020</v>
      </c>
      <c r="F5362" s="6">
        <v>89.02</v>
      </c>
    </row>
    <row r="5363" spans="1:6">
      <c r="A5363" s="4">
        <v>2016</v>
      </c>
      <c r="B5363" s="5" t="s">
        <v>163</v>
      </c>
      <c r="C5363" s="5" t="s">
        <v>184</v>
      </c>
      <c r="D5363" s="5" t="s">
        <v>16</v>
      </c>
      <c r="E5363" s="5">
        <v>13600</v>
      </c>
      <c r="F5363" s="6">
        <v>1402.87</v>
      </c>
    </row>
    <row r="5364" spans="1:6">
      <c r="A5364" s="4">
        <v>2016</v>
      </c>
      <c r="B5364" s="5" t="s">
        <v>163</v>
      </c>
      <c r="C5364" s="5" t="s">
        <v>184</v>
      </c>
      <c r="D5364" s="5" t="s">
        <v>17</v>
      </c>
      <c r="E5364" s="5">
        <v>75000</v>
      </c>
      <c r="F5364" s="6">
        <v>1339.7</v>
      </c>
    </row>
    <row r="5365" spans="1:6">
      <c r="A5365" s="4">
        <v>2016</v>
      </c>
      <c r="B5365" s="5" t="s">
        <v>163</v>
      </c>
      <c r="C5365" s="5" t="s">
        <v>184</v>
      </c>
      <c r="D5365" s="5" t="s">
        <v>18</v>
      </c>
      <c r="E5365" s="5">
        <v>10110</v>
      </c>
      <c r="F5365" s="6">
        <v>594.38</v>
      </c>
    </row>
    <row r="5366" spans="1:6">
      <c r="A5366" s="4">
        <v>2017</v>
      </c>
      <c r="B5366" s="5" t="s">
        <v>163</v>
      </c>
      <c r="C5366" s="5" t="s">
        <v>184</v>
      </c>
      <c r="D5366" s="5" t="s">
        <v>16</v>
      </c>
      <c r="E5366" s="5">
        <v>12780</v>
      </c>
      <c r="F5366" s="6">
        <v>750.67</v>
      </c>
    </row>
    <row r="5367" spans="1:6">
      <c r="A5367" s="4">
        <v>2017</v>
      </c>
      <c r="B5367" s="5" t="s">
        <v>163</v>
      </c>
      <c r="C5367" s="5" t="s">
        <v>184</v>
      </c>
      <c r="D5367" s="5" t="s">
        <v>17</v>
      </c>
      <c r="E5367" s="5">
        <v>100020</v>
      </c>
      <c r="F5367" s="6">
        <v>1365.76</v>
      </c>
    </row>
    <row r="5368" spans="1:6">
      <c r="A5368" s="4">
        <v>2017</v>
      </c>
      <c r="B5368" s="5" t="s">
        <v>163</v>
      </c>
      <c r="C5368" s="5" t="s">
        <v>184</v>
      </c>
      <c r="D5368" s="5" t="s">
        <v>18</v>
      </c>
      <c r="E5368" s="5">
        <v>14380</v>
      </c>
      <c r="F5368" s="6">
        <v>100.09</v>
      </c>
    </row>
    <row r="5369" spans="1:6">
      <c r="A5369" s="4">
        <v>2008</v>
      </c>
      <c r="B5369" s="5" t="s">
        <v>163</v>
      </c>
      <c r="C5369" s="5" t="s">
        <v>185</v>
      </c>
      <c r="D5369" s="5" t="s">
        <v>15</v>
      </c>
      <c r="E5369" s="5">
        <v>2510</v>
      </c>
      <c r="F5369" s="6">
        <v>1916.33</v>
      </c>
    </row>
    <row r="5370" spans="1:6">
      <c r="A5370" s="4">
        <v>2008</v>
      </c>
      <c r="B5370" s="5" t="s">
        <v>163</v>
      </c>
      <c r="C5370" s="5" t="s">
        <v>185</v>
      </c>
      <c r="D5370" s="5" t="s">
        <v>16</v>
      </c>
      <c r="E5370" s="5">
        <v>1060</v>
      </c>
      <c r="F5370" s="6">
        <v>1745.28</v>
      </c>
    </row>
    <row r="5371" spans="1:6">
      <c r="A5371" s="4">
        <v>2008</v>
      </c>
      <c r="B5371" s="5" t="s">
        <v>163</v>
      </c>
      <c r="C5371" s="5" t="s">
        <v>185</v>
      </c>
      <c r="D5371" s="5" t="s">
        <v>17</v>
      </c>
      <c r="E5371" s="5">
        <v>23330</v>
      </c>
      <c r="F5371" s="6">
        <v>1203.17</v>
      </c>
    </row>
    <row r="5372" spans="1:6">
      <c r="A5372" s="4">
        <v>2008</v>
      </c>
      <c r="B5372" s="5" t="s">
        <v>163</v>
      </c>
      <c r="C5372" s="5" t="s">
        <v>185</v>
      </c>
      <c r="D5372" s="5" t="s">
        <v>18</v>
      </c>
      <c r="E5372" s="5">
        <v>50</v>
      </c>
      <c r="F5372" s="6">
        <v>400</v>
      </c>
    </row>
    <row r="5373" spans="1:6">
      <c r="A5373" s="4">
        <v>2009</v>
      </c>
      <c r="B5373" s="5" t="s">
        <v>163</v>
      </c>
      <c r="C5373" s="5" t="s">
        <v>185</v>
      </c>
      <c r="D5373" s="5" t="s">
        <v>15</v>
      </c>
      <c r="E5373" s="5">
        <v>1150</v>
      </c>
      <c r="F5373" s="6">
        <v>1078.26</v>
      </c>
    </row>
    <row r="5374" spans="1:6">
      <c r="A5374" s="4">
        <v>2009</v>
      </c>
      <c r="B5374" s="5" t="s">
        <v>163</v>
      </c>
      <c r="C5374" s="5" t="s">
        <v>185</v>
      </c>
      <c r="D5374" s="5" t="s">
        <v>16</v>
      </c>
      <c r="E5374" s="5">
        <v>910</v>
      </c>
      <c r="F5374" s="6">
        <v>1043.96</v>
      </c>
    </row>
    <row r="5375" spans="1:6">
      <c r="A5375" s="4">
        <v>2009</v>
      </c>
      <c r="B5375" s="5" t="s">
        <v>163</v>
      </c>
      <c r="C5375" s="5" t="s">
        <v>185</v>
      </c>
      <c r="D5375" s="5" t="s">
        <v>17</v>
      </c>
      <c r="E5375" s="5">
        <v>47950</v>
      </c>
      <c r="F5375" s="6">
        <v>1002.92</v>
      </c>
    </row>
    <row r="5376" spans="1:6">
      <c r="A5376" s="4">
        <v>2009</v>
      </c>
      <c r="B5376" s="5" t="s">
        <v>163</v>
      </c>
      <c r="C5376" s="5" t="s">
        <v>185</v>
      </c>
      <c r="D5376" s="5" t="s">
        <v>18</v>
      </c>
      <c r="E5376" s="5">
        <v>150</v>
      </c>
      <c r="F5376" s="6">
        <v>333.33</v>
      </c>
    </row>
    <row r="5377" spans="1:6">
      <c r="A5377" s="4">
        <v>2010</v>
      </c>
      <c r="B5377" s="5" t="s">
        <v>163</v>
      </c>
      <c r="C5377" s="5" t="s">
        <v>185</v>
      </c>
      <c r="D5377" s="5" t="s">
        <v>15</v>
      </c>
      <c r="E5377" s="5">
        <v>2480</v>
      </c>
      <c r="F5377" s="6">
        <v>1431.45</v>
      </c>
    </row>
    <row r="5378" spans="1:6">
      <c r="A5378" s="4">
        <v>2010</v>
      </c>
      <c r="B5378" s="5" t="s">
        <v>163</v>
      </c>
      <c r="C5378" s="5" t="s">
        <v>185</v>
      </c>
      <c r="D5378" s="5" t="s">
        <v>16</v>
      </c>
      <c r="E5378" s="5">
        <v>620</v>
      </c>
      <c r="F5378" s="6">
        <v>1774.19</v>
      </c>
    </row>
    <row r="5379" spans="1:6">
      <c r="A5379" s="4">
        <v>2010</v>
      </c>
      <c r="B5379" s="5" t="s">
        <v>163</v>
      </c>
      <c r="C5379" s="5" t="s">
        <v>185</v>
      </c>
      <c r="D5379" s="5" t="s">
        <v>17</v>
      </c>
      <c r="E5379" s="5">
        <v>35860</v>
      </c>
      <c r="F5379" s="6">
        <v>1400.17</v>
      </c>
    </row>
    <row r="5380" spans="1:6">
      <c r="A5380" s="4">
        <v>2010</v>
      </c>
      <c r="B5380" s="5" t="s">
        <v>163</v>
      </c>
      <c r="C5380" s="5" t="s">
        <v>185</v>
      </c>
      <c r="D5380" s="5" t="s">
        <v>18</v>
      </c>
      <c r="E5380" s="5">
        <v>70</v>
      </c>
      <c r="F5380" s="6">
        <v>428.57</v>
      </c>
    </row>
    <row r="5381" spans="1:6">
      <c r="A5381" s="4">
        <v>2011</v>
      </c>
      <c r="B5381" s="5" t="s">
        <v>163</v>
      </c>
      <c r="C5381" s="5" t="s">
        <v>185</v>
      </c>
      <c r="D5381" s="5" t="s">
        <v>15</v>
      </c>
      <c r="E5381" s="5">
        <v>2090</v>
      </c>
      <c r="F5381" s="6">
        <v>1411.48</v>
      </c>
    </row>
    <row r="5382" spans="1:6">
      <c r="A5382" s="4">
        <v>2011</v>
      </c>
      <c r="B5382" s="5" t="s">
        <v>163</v>
      </c>
      <c r="C5382" s="5" t="s">
        <v>185</v>
      </c>
      <c r="D5382" s="5" t="s">
        <v>16</v>
      </c>
      <c r="E5382" s="5">
        <v>740</v>
      </c>
      <c r="F5382" s="6">
        <v>1581.08</v>
      </c>
    </row>
    <row r="5383" spans="1:6">
      <c r="A5383" s="4">
        <v>2011</v>
      </c>
      <c r="B5383" s="5" t="s">
        <v>163</v>
      </c>
      <c r="C5383" s="5" t="s">
        <v>185</v>
      </c>
      <c r="D5383" s="5" t="s">
        <v>17</v>
      </c>
      <c r="E5383" s="5">
        <v>33060</v>
      </c>
      <c r="F5383" s="6">
        <v>1147.31</v>
      </c>
    </row>
    <row r="5384" spans="1:6">
      <c r="A5384" s="4">
        <v>2011</v>
      </c>
      <c r="B5384" s="5" t="s">
        <v>163</v>
      </c>
      <c r="C5384" s="5" t="s">
        <v>185</v>
      </c>
      <c r="D5384" s="5" t="s">
        <v>18</v>
      </c>
      <c r="E5384" s="5">
        <v>90</v>
      </c>
      <c r="F5384" s="6">
        <v>555.55999999999995</v>
      </c>
    </row>
    <row r="5385" spans="1:6">
      <c r="A5385" s="4">
        <v>2012</v>
      </c>
      <c r="B5385" s="5" t="s">
        <v>163</v>
      </c>
      <c r="C5385" s="5" t="s">
        <v>185</v>
      </c>
      <c r="D5385" s="5" t="s">
        <v>15</v>
      </c>
      <c r="E5385" s="5">
        <v>2210</v>
      </c>
      <c r="F5385" s="6">
        <v>1497.74</v>
      </c>
    </row>
    <row r="5386" spans="1:6">
      <c r="A5386" s="4">
        <v>2012</v>
      </c>
      <c r="B5386" s="5" t="s">
        <v>163</v>
      </c>
      <c r="C5386" s="5" t="s">
        <v>185</v>
      </c>
      <c r="D5386" s="5" t="s">
        <v>16</v>
      </c>
      <c r="E5386" s="5">
        <v>710</v>
      </c>
      <c r="F5386" s="6">
        <v>1887.32</v>
      </c>
    </row>
    <row r="5387" spans="1:6">
      <c r="A5387" s="4">
        <v>2012</v>
      </c>
      <c r="B5387" s="5" t="s">
        <v>163</v>
      </c>
      <c r="C5387" s="5" t="s">
        <v>185</v>
      </c>
      <c r="D5387" s="5" t="s">
        <v>17</v>
      </c>
      <c r="E5387" s="5">
        <v>33440</v>
      </c>
      <c r="F5387" s="6">
        <v>1269.74</v>
      </c>
    </row>
    <row r="5388" spans="1:6">
      <c r="A5388" s="4">
        <v>2012</v>
      </c>
      <c r="B5388" s="5" t="s">
        <v>163</v>
      </c>
      <c r="C5388" s="5" t="s">
        <v>185</v>
      </c>
      <c r="D5388" s="5" t="s">
        <v>18</v>
      </c>
      <c r="E5388" s="5">
        <v>210</v>
      </c>
      <c r="F5388" s="6">
        <v>95.24</v>
      </c>
    </row>
    <row r="5389" spans="1:6">
      <c r="A5389" s="4">
        <v>2013</v>
      </c>
      <c r="B5389" s="5" t="s">
        <v>163</v>
      </c>
      <c r="C5389" s="5" t="s">
        <v>185</v>
      </c>
      <c r="D5389" s="5" t="s">
        <v>15</v>
      </c>
      <c r="E5389" s="5">
        <v>2370</v>
      </c>
      <c r="F5389" s="6">
        <v>1518.99</v>
      </c>
    </row>
    <row r="5390" spans="1:6">
      <c r="A5390" s="4">
        <v>2013</v>
      </c>
      <c r="B5390" s="5" t="s">
        <v>163</v>
      </c>
      <c r="C5390" s="5" t="s">
        <v>185</v>
      </c>
      <c r="D5390" s="5" t="s">
        <v>16</v>
      </c>
      <c r="E5390" s="5">
        <v>580</v>
      </c>
      <c r="F5390" s="6">
        <v>1586.21</v>
      </c>
    </row>
    <row r="5391" spans="1:6">
      <c r="A5391" s="4">
        <v>2013</v>
      </c>
      <c r="B5391" s="5" t="s">
        <v>163</v>
      </c>
      <c r="C5391" s="5" t="s">
        <v>185</v>
      </c>
      <c r="D5391" s="5" t="s">
        <v>17</v>
      </c>
      <c r="E5391" s="5">
        <v>30380</v>
      </c>
      <c r="F5391" s="6">
        <v>1324.23</v>
      </c>
    </row>
    <row r="5392" spans="1:6">
      <c r="A5392" s="4">
        <v>2014</v>
      </c>
      <c r="B5392" s="5" t="s">
        <v>163</v>
      </c>
      <c r="C5392" s="5" t="s">
        <v>185</v>
      </c>
      <c r="D5392" s="5" t="s">
        <v>15</v>
      </c>
      <c r="E5392" s="5">
        <v>2870</v>
      </c>
      <c r="F5392" s="6">
        <v>1554.01</v>
      </c>
    </row>
    <row r="5393" spans="1:6">
      <c r="A5393" s="4">
        <v>2014</v>
      </c>
      <c r="B5393" s="5" t="s">
        <v>163</v>
      </c>
      <c r="C5393" s="5" t="s">
        <v>185</v>
      </c>
      <c r="D5393" s="5" t="s">
        <v>16</v>
      </c>
      <c r="E5393" s="5">
        <v>470</v>
      </c>
      <c r="F5393" s="6">
        <v>1723.4</v>
      </c>
    </row>
    <row r="5394" spans="1:6">
      <c r="A5394" s="4">
        <v>2014</v>
      </c>
      <c r="B5394" s="5" t="s">
        <v>163</v>
      </c>
      <c r="C5394" s="5" t="s">
        <v>185</v>
      </c>
      <c r="D5394" s="5" t="s">
        <v>17</v>
      </c>
      <c r="E5394" s="5">
        <v>19520</v>
      </c>
      <c r="F5394" s="6">
        <v>1257.68</v>
      </c>
    </row>
    <row r="5395" spans="1:6">
      <c r="A5395" s="4">
        <v>2015</v>
      </c>
      <c r="B5395" s="5" t="s">
        <v>163</v>
      </c>
      <c r="C5395" s="5" t="s">
        <v>185</v>
      </c>
      <c r="D5395" s="5" t="s">
        <v>15</v>
      </c>
      <c r="E5395" s="5">
        <v>3910</v>
      </c>
      <c r="F5395" s="6">
        <v>1711</v>
      </c>
    </row>
    <row r="5396" spans="1:6">
      <c r="A5396" s="4">
        <v>2015</v>
      </c>
      <c r="B5396" s="5" t="s">
        <v>163</v>
      </c>
      <c r="C5396" s="5" t="s">
        <v>185</v>
      </c>
      <c r="D5396" s="5" t="s">
        <v>16</v>
      </c>
      <c r="E5396" s="5">
        <v>500</v>
      </c>
      <c r="F5396" s="6">
        <v>1280</v>
      </c>
    </row>
    <row r="5397" spans="1:6">
      <c r="A5397" s="4">
        <v>2015</v>
      </c>
      <c r="B5397" s="5" t="s">
        <v>163</v>
      </c>
      <c r="C5397" s="5" t="s">
        <v>185</v>
      </c>
      <c r="D5397" s="5" t="s">
        <v>17</v>
      </c>
      <c r="E5397" s="5">
        <v>15160</v>
      </c>
      <c r="F5397" s="6">
        <v>982.85</v>
      </c>
    </row>
    <row r="5398" spans="1:6">
      <c r="A5398" s="4">
        <v>2016</v>
      </c>
      <c r="B5398" s="5" t="s">
        <v>163</v>
      </c>
      <c r="C5398" s="5" t="s">
        <v>185</v>
      </c>
      <c r="D5398" s="5" t="s">
        <v>15</v>
      </c>
      <c r="E5398" s="5">
        <v>3500</v>
      </c>
      <c r="F5398" s="6">
        <v>1859.1</v>
      </c>
    </row>
    <row r="5399" spans="1:6">
      <c r="A5399" s="4">
        <v>2016</v>
      </c>
      <c r="B5399" s="5" t="s">
        <v>163</v>
      </c>
      <c r="C5399" s="5" t="s">
        <v>185</v>
      </c>
      <c r="D5399" s="5" t="s">
        <v>16</v>
      </c>
      <c r="E5399" s="5">
        <v>470</v>
      </c>
      <c r="F5399" s="6">
        <v>1498.93</v>
      </c>
    </row>
    <row r="5400" spans="1:6">
      <c r="A5400" s="4">
        <v>2016</v>
      </c>
      <c r="B5400" s="5" t="s">
        <v>163</v>
      </c>
      <c r="C5400" s="5" t="s">
        <v>185</v>
      </c>
      <c r="D5400" s="5" t="s">
        <v>17</v>
      </c>
      <c r="E5400" s="5">
        <v>24620</v>
      </c>
      <c r="F5400" s="6">
        <v>1712.21</v>
      </c>
    </row>
    <row r="5401" spans="1:6">
      <c r="A5401" s="4">
        <v>2017</v>
      </c>
      <c r="B5401" s="5" t="s">
        <v>163</v>
      </c>
      <c r="C5401" s="5" t="s">
        <v>185</v>
      </c>
      <c r="D5401" s="5" t="s">
        <v>15</v>
      </c>
      <c r="E5401" s="5">
        <v>2870</v>
      </c>
      <c r="F5401" s="6">
        <v>1773.14</v>
      </c>
    </row>
    <row r="5402" spans="1:6">
      <c r="A5402" s="4">
        <v>2017</v>
      </c>
      <c r="B5402" s="5" t="s">
        <v>163</v>
      </c>
      <c r="C5402" s="5" t="s">
        <v>185</v>
      </c>
      <c r="D5402" s="5" t="s">
        <v>16</v>
      </c>
      <c r="E5402" s="5">
        <v>380</v>
      </c>
      <c r="F5402" s="6">
        <v>2028.65</v>
      </c>
    </row>
    <row r="5403" spans="1:6">
      <c r="A5403" s="4">
        <v>2017</v>
      </c>
      <c r="B5403" s="5" t="s">
        <v>163</v>
      </c>
      <c r="C5403" s="5" t="s">
        <v>185</v>
      </c>
      <c r="D5403" s="5" t="s">
        <v>17</v>
      </c>
      <c r="E5403" s="5">
        <v>39840</v>
      </c>
      <c r="F5403" s="6">
        <v>1560.47</v>
      </c>
    </row>
    <row r="5404" spans="1:6">
      <c r="A5404" s="4">
        <v>2017</v>
      </c>
      <c r="B5404" s="5" t="s">
        <v>163</v>
      </c>
      <c r="C5404" s="5" t="s">
        <v>185</v>
      </c>
      <c r="D5404" s="5" t="s">
        <v>18</v>
      </c>
      <c r="E5404" s="5">
        <v>10</v>
      </c>
      <c r="F5404" s="6">
        <v>112.5</v>
      </c>
    </row>
    <row r="5405" spans="1:6">
      <c r="A5405" s="4">
        <v>2008</v>
      </c>
      <c r="B5405" s="5" t="s">
        <v>163</v>
      </c>
      <c r="C5405" s="5" t="s">
        <v>186</v>
      </c>
      <c r="D5405" s="5" t="s">
        <v>16</v>
      </c>
      <c r="E5405" s="5">
        <v>30</v>
      </c>
      <c r="F5405" s="6">
        <v>1333.33</v>
      </c>
    </row>
    <row r="5406" spans="1:6">
      <c r="A5406" s="4">
        <v>2008</v>
      </c>
      <c r="B5406" s="5" t="s">
        <v>163</v>
      </c>
      <c r="C5406" s="5" t="s">
        <v>186</v>
      </c>
      <c r="D5406" s="5" t="s">
        <v>17</v>
      </c>
      <c r="E5406" s="5">
        <v>43460</v>
      </c>
      <c r="F5406" s="6">
        <v>1168.6600000000001</v>
      </c>
    </row>
    <row r="5407" spans="1:6">
      <c r="A5407" s="4">
        <v>2008</v>
      </c>
      <c r="B5407" s="5" t="s">
        <v>163</v>
      </c>
      <c r="C5407" s="5" t="s">
        <v>186</v>
      </c>
      <c r="D5407" s="5" t="s">
        <v>18</v>
      </c>
      <c r="E5407" s="5">
        <v>120</v>
      </c>
      <c r="F5407" s="6">
        <v>416.67</v>
      </c>
    </row>
    <row r="5408" spans="1:6">
      <c r="A5408" s="4">
        <v>2009</v>
      </c>
      <c r="B5408" s="5" t="s">
        <v>163</v>
      </c>
      <c r="C5408" s="5" t="s">
        <v>186</v>
      </c>
      <c r="D5408" s="5" t="s">
        <v>16</v>
      </c>
      <c r="E5408" s="5">
        <v>20</v>
      </c>
      <c r="F5408" s="6">
        <v>1000</v>
      </c>
    </row>
    <row r="5409" spans="1:6">
      <c r="A5409" s="4">
        <v>2009</v>
      </c>
      <c r="B5409" s="5" t="s">
        <v>163</v>
      </c>
      <c r="C5409" s="5" t="s">
        <v>186</v>
      </c>
      <c r="D5409" s="5" t="s">
        <v>17</v>
      </c>
      <c r="E5409" s="5">
        <v>31360</v>
      </c>
      <c r="F5409" s="6">
        <v>960.46</v>
      </c>
    </row>
    <row r="5410" spans="1:6">
      <c r="A5410" s="4">
        <v>2009</v>
      </c>
      <c r="B5410" s="5" t="s">
        <v>163</v>
      </c>
      <c r="C5410" s="5" t="s">
        <v>186</v>
      </c>
      <c r="D5410" s="5" t="s">
        <v>18</v>
      </c>
      <c r="E5410" s="5">
        <v>160</v>
      </c>
      <c r="F5410" s="6">
        <v>375</v>
      </c>
    </row>
    <row r="5411" spans="1:6">
      <c r="A5411" s="4">
        <v>2010</v>
      </c>
      <c r="B5411" s="5" t="s">
        <v>163</v>
      </c>
      <c r="C5411" s="5" t="s">
        <v>186</v>
      </c>
      <c r="D5411" s="5" t="s">
        <v>16</v>
      </c>
      <c r="E5411" s="5">
        <v>10</v>
      </c>
      <c r="F5411" s="6">
        <v>3000</v>
      </c>
    </row>
    <row r="5412" spans="1:6">
      <c r="A5412" s="4">
        <v>2010</v>
      </c>
      <c r="B5412" s="5" t="s">
        <v>163</v>
      </c>
      <c r="C5412" s="5" t="s">
        <v>186</v>
      </c>
      <c r="D5412" s="5" t="s">
        <v>17</v>
      </c>
      <c r="E5412" s="5">
        <v>84840</v>
      </c>
      <c r="F5412" s="6">
        <v>1109.3800000000001</v>
      </c>
    </row>
    <row r="5413" spans="1:6">
      <c r="A5413" s="4">
        <v>2010</v>
      </c>
      <c r="B5413" s="5" t="s">
        <v>163</v>
      </c>
      <c r="C5413" s="5" t="s">
        <v>186</v>
      </c>
      <c r="D5413" s="5" t="s">
        <v>18</v>
      </c>
      <c r="E5413" s="5">
        <v>100</v>
      </c>
      <c r="F5413" s="6">
        <v>400</v>
      </c>
    </row>
    <row r="5414" spans="1:6">
      <c r="A5414" s="4">
        <v>2011</v>
      </c>
      <c r="B5414" s="5" t="s">
        <v>163</v>
      </c>
      <c r="C5414" s="5" t="s">
        <v>186</v>
      </c>
      <c r="D5414" s="5" t="s">
        <v>16</v>
      </c>
      <c r="E5414" s="5">
        <v>20</v>
      </c>
      <c r="F5414" s="6">
        <v>1500</v>
      </c>
    </row>
    <row r="5415" spans="1:6">
      <c r="A5415" s="4">
        <v>2011</v>
      </c>
      <c r="B5415" s="5" t="s">
        <v>163</v>
      </c>
      <c r="C5415" s="5" t="s">
        <v>186</v>
      </c>
      <c r="D5415" s="5" t="s">
        <v>17</v>
      </c>
      <c r="E5415" s="5">
        <v>50150</v>
      </c>
      <c r="F5415" s="6">
        <v>1206.98</v>
      </c>
    </row>
    <row r="5416" spans="1:6">
      <c r="A5416" s="4">
        <v>2011</v>
      </c>
      <c r="B5416" s="5" t="s">
        <v>163</v>
      </c>
      <c r="C5416" s="5" t="s">
        <v>186</v>
      </c>
      <c r="D5416" s="5" t="s">
        <v>18</v>
      </c>
      <c r="E5416" s="5">
        <v>270</v>
      </c>
      <c r="F5416" s="6">
        <v>518.52</v>
      </c>
    </row>
    <row r="5417" spans="1:6">
      <c r="A5417" s="4">
        <v>2012</v>
      </c>
      <c r="B5417" s="5" t="s">
        <v>163</v>
      </c>
      <c r="C5417" s="5" t="s">
        <v>186</v>
      </c>
      <c r="D5417" s="5" t="s">
        <v>17</v>
      </c>
      <c r="E5417" s="5">
        <v>42160</v>
      </c>
      <c r="F5417" s="6">
        <v>1288.6600000000001</v>
      </c>
    </row>
    <row r="5418" spans="1:6">
      <c r="A5418" s="4">
        <v>2012</v>
      </c>
      <c r="B5418" s="5" t="s">
        <v>163</v>
      </c>
      <c r="C5418" s="5" t="s">
        <v>186</v>
      </c>
      <c r="D5418" s="5" t="s">
        <v>18</v>
      </c>
      <c r="E5418" s="5">
        <v>340</v>
      </c>
      <c r="F5418" s="6">
        <v>88.24</v>
      </c>
    </row>
    <row r="5419" spans="1:6">
      <c r="A5419" s="4">
        <v>2013</v>
      </c>
      <c r="B5419" s="5" t="s">
        <v>163</v>
      </c>
      <c r="C5419" s="5" t="s">
        <v>186</v>
      </c>
      <c r="D5419" s="5" t="s">
        <v>16</v>
      </c>
      <c r="E5419" s="5">
        <v>10</v>
      </c>
      <c r="F5419" s="6">
        <v>1000</v>
      </c>
    </row>
    <row r="5420" spans="1:6">
      <c r="A5420" s="4">
        <v>2013</v>
      </c>
      <c r="B5420" s="5" t="s">
        <v>163</v>
      </c>
      <c r="C5420" s="5" t="s">
        <v>186</v>
      </c>
      <c r="D5420" s="5" t="s">
        <v>17</v>
      </c>
      <c r="E5420" s="5">
        <v>66090</v>
      </c>
      <c r="F5420" s="6">
        <v>1123.32</v>
      </c>
    </row>
    <row r="5421" spans="1:6">
      <c r="A5421" s="4">
        <v>2013</v>
      </c>
      <c r="B5421" s="5" t="s">
        <v>163</v>
      </c>
      <c r="C5421" s="5" t="s">
        <v>186</v>
      </c>
      <c r="D5421" s="5" t="s">
        <v>18</v>
      </c>
      <c r="E5421" s="5">
        <v>240</v>
      </c>
      <c r="F5421" s="6">
        <v>83.33</v>
      </c>
    </row>
    <row r="5422" spans="1:6">
      <c r="A5422" s="4">
        <v>2014</v>
      </c>
      <c r="B5422" s="5" t="s">
        <v>163</v>
      </c>
      <c r="C5422" s="5" t="s">
        <v>186</v>
      </c>
      <c r="D5422" s="5" t="s">
        <v>16</v>
      </c>
      <c r="E5422" s="5">
        <v>10</v>
      </c>
      <c r="F5422" s="6">
        <v>2000</v>
      </c>
    </row>
    <row r="5423" spans="1:6">
      <c r="A5423" s="4">
        <v>2014</v>
      </c>
      <c r="B5423" s="5" t="s">
        <v>163</v>
      </c>
      <c r="C5423" s="5" t="s">
        <v>186</v>
      </c>
      <c r="D5423" s="5" t="s">
        <v>17</v>
      </c>
      <c r="E5423" s="5">
        <v>40700</v>
      </c>
      <c r="F5423" s="6">
        <v>1075.18</v>
      </c>
    </row>
    <row r="5424" spans="1:6">
      <c r="A5424" s="4">
        <v>2014</v>
      </c>
      <c r="B5424" s="5" t="s">
        <v>163</v>
      </c>
      <c r="C5424" s="5" t="s">
        <v>186</v>
      </c>
      <c r="D5424" s="5" t="s">
        <v>18</v>
      </c>
      <c r="E5424" s="5">
        <v>200</v>
      </c>
      <c r="F5424" s="6">
        <v>100</v>
      </c>
    </row>
    <row r="5425" spans="1:6">
      <c r="A5425" s="4">
        <v>2015</v>
      </c>
      <c r="B5425" s="5" t="s">
        <v>163</v>
      </c>
      <c r="C5425" s="5" t="s">
        <v>186</v>
      </c>
      <c r="D5425" s="5" t="s">
        <v>16</v>
      </c>
      <c r="E5425" s="5">
        <v>10</v>
      </c>
      <c r="F5425" s="6">
        <v>1000</v>
      </c>
    </row>
    <row r="5426" spans="1:6">
      <c r="A5426" s="4">
        <v>2015</v>
      </c>
      <c r="B5426" s="5" t="s">
        <v>163</v>
      </c>
      <c r="C5426" s="5" t="s">
        <v>186</v>
      </c>
      <c r="D5426" s="5" t="s">
        <v>17</v>
      </c>
      <c r="E5426" s="5">
        <v>31290</v>
      </c>
      <c r="F5426" s="6">
        <v>1253.44</v>
      </c>
    </row>
    <row r="5427" spans="1:6">
      <c r="A5427" s="4">
        <v>2015</v>
      </c>
      <c r="B5427" s="5" t="s">
        <v>163</v>
      </c>
      <c r="C5427" s="5" t="s">
        <v>186</v>
      </c>
      <c r="D5427" s="5" t="s">
        <v>18</v>
      </c>
      <c r="E5427" s="5">
        <v>120</v>
      </c>
      <c r="F5427" s="6">
        <v>83.33</v>
      </c>
    </row>
    <row r="5428" spans="1:6">
      <c r="A5428" s="4">
        <v>2016</v>
      </c>
      <c r="B5428" s="5" t="s">
        <v>163</v>
      </c>
      <c r="C5428" s="5" t="s">
        <v>186</v>
      </c>
      <c r="D5428" s="5" t="s">
        <v>16</v>
      </c>
      <c r="E5428" s="5">
        <v>10</v>
      </c>
      <c r="F5428" s="6">
        <v>1500</v>
      </c>
    </row>
    <row r="5429" spans="1:6">
      <c r="A5429" s="4">
        <v>2016</v>
      </c>
      <c r="B5429" s="5" t="s">
        <v>163</v>
      </c>
      <c r="C5429" s="5" t="s">
        <v>186</v>
      </c>
      <c r="D5429" s="5" t="s">
        <v>17</v>
      </c>
      <c r="E5429" s="5">
        <v>38460</v>
      </c>
      <c r="F5429" s="6">
        <v>1019.06</v>
      </c>
    </row>
    <row r="5430" spans="1:6">
      <c r="A5430" s="4">
        <v>2016</v>
      </c>
      <c r="B5430" s="5" t="s">
        <v>163</v>
      </c>
      <c r="C5430" s="5" t="s">
        <v>186</v>
      </c>
      <c r="D5430" s="5" t="s">
        <v>18</v>
      </c>
      <c r="E5430" s="5">
        <v>30</v>
      </c>
      <c r="F5430" s="6">
        <v>598.24</v>
      </c>
    </row>
    <row r="5431" spans="1:6">
      <c r="A5431" s="4">
        <v>2017</v>
      </c>
      <c r="B5431" s="5" t="s">
        <v>163</v>
      </c>
      <c r="C5431" s="5" t="s">
        <v>186</v>
      </c>
      <c r="D5431" s="5" t="s">
        <v>17</v>
      </c>
      <c r="E5431" s="5">
        <v>35810</v>
      </c>
      <c r="F5431" s="6">
        <v>1198.26</v>
      </c>
    </row>
    <row r="5432" spans="1:6">
      <c r="A5432" s="4">
        <v>2017</v>
      </c>
      <c r="B5432" s="5" t="s">
        <v>163</v>
      </c>
      <c r="C5432" s="5" t="s">
        <v>186</v>
      </c>
      <c r="D5432" s="5" t="s">
        <v>18</v>
      </c>
      <c r="E5432" s="5">
        <v>20</v>
      </c>
      <c r="F5432" s="6">
        <v>104.21</v>
      </c>
    </row>
    <row r="5433" spans="1:6">
      <c r="A5433" s="4">
        <v>2008</v>
      </c>
      <c r="B5433" s="5" t="s">
        <v>163</v>
      </c>
      <c r="C5433" s="5" t="s">
        <v>187</v>
      </c>
      <c r="D5433" s="5" t="s">
        <v>16</v>
      </c>
      <c r="E5433" s="5">
        <v>28260</v>
      </c>
      <c r="F5433" s="6">
        <v>1282.02</v>
      </c>
    </row>
    <row r="5434" spans="1:6">
      <c r="A5434" s="4">
        <v>2008</v>
      </c>
      <c r="B5434" s="5" t="s">
        <v>163</v>
      </c>
      <c r="C5434" s="5" t="s">
        <v>187</v>
      </c>
      <c r="D5434" s="5" t="s">
        <v>17</v>
      </c>
      <c r="E5434" s="5">
        <v>1670</v>
      </c>
      <c r="F5434" s="6">
        <v>491.02</v>
      </c>
    </row>
    <row r="5435" spans="1:6">
      <c r="A5435" s="4">
        <v>2008</v>
      </c>
      <c r="B5435" s="5" t="s">
        <v>163</v>
      </c>
      <c r="C5435" s="5" t="s">
        <v>187</v>
      </c>
      <c r="D5435" s="5" t="s">
        <v>18</v>
      </c>
      <c r="E5435" s="5">
        <v>2450</v>
      </c>
      <c r="F5435" s="6">
        <v>400</v>
      </c>
    </row>
    <row r="5436" spans="1:6">
      <c r="A5436" s="4">
        <v>2009</v>
      </c>
      <c r="B5436" s="5" t="s">
        <v>163</v>
      </c>
      <c r="C5436" s="5" t="s">
        <v>187</v>
      </c>
      <c r="D5436" s="5" t="s">
        <v>16</v>
      </c>
      <c r="E5436" s="5">
        <v>28000</v>
      </c>
      <c r="F5436" s="6">
        <v>368.93</v>
      </c>
    </row>
    <row r="5437" spans="1:6">
      <c r="A5437" s="4">
        <v>2009</v>
      </c>
      <c r="B5437" s="5" t="s">
        <v>163</v>
      </c>
      <c r="C5437" s="5" t="s">
        <v>187</v>
      </c>
      <c r="D5437" s="5" t="s">
        <v>17</v>
      </c>
      <c r="E5437" s="5">
        <v>210</v>
      </c>
      <c r="F5437" s="6">
        <v>666.67</v>
      </c>
    </row>
    <row r="5438" spans="1:6">
      <c r="A5438" s="4">
        <v>2009</v>
      </c>
      <c r="B5438" s="5" t="s">
        <v>163</v>
      </c>
      <c r="C5438" s="5" t="s">
        <v>187</v>
      </c>
      <c r="D5438" s="5" t="s">
        <v>18</v>
      </c>
      <c r="E5438" s="5">
        <v>1790</v>
      </c>
      <c r="F5438" s="6">
        <v>234.64</v>
      </c>
    </row>
    <row r="5439" spans="1:6">
      <c r="A5439" s="4">
        <v>2010</v>
      </c>
      <c r="B5439" s="5" t="s">
        <v>163</v>
      </c>
      <c r="C5439" s="5" t="s">
        <v>187</v>
      </c>
      <c r="D5439" s="5" t="s">
        <v>16</v>
      </c>
      <c r="E5439" s="5">
        <v>28950</v>
      </c>
      <c r="F5439" s="6">
        <v>1785.84</v>
      </c>
    </row>
    <row r="5440" spans="1:6">
      <c r="A5440" s="4">
        <v>2010</v>
      </c>
      <c r="B5440" s="5" t="s">
        <v>163</v>
      </c>
      <c r="C5440" s="5" t="s">
        <v>187</v>
      </c>
      <c r="D5440" s="5" t="s">
        <v>17</v>
      </c>
      <c r="E5440" s="5">
        <v>7520</v>
      </c>
      <c r="F5440" s="6">
        <v>897.61</v>
      </c>
    </row>
    <row r="5441" spans="1:6">
      <c r="A5441" s="4">
        <v>2010</v>
      </c>
      <c r="B5441" s="5" t="s">
        <v>163</v>
      </c>
      <c r="C5441" s="5" t="s">
        <v>187</v>
      </c>
      <c r="D5441" s="5" t="s">
        <v>18</v>
      </c>
      <c r="E5441" s="5">
        <v>840</v>
      </c>
      <c r="F5441" s="6">
        <v>428.57</v>
      </c>
    </row>
    <row r="5442" spans="1:6">
      <c r="A5442" s="4">
        <v>2011</v>
      </c>
      <c r="B5442" s="5" t="s">
        <v>163</v>
      </c>
      <c r="C5442" s="5" t="s">
        <v>187</v>
      </c>
      <c r="D5442" s="5" t="s">
        <v>16</v>
      </c>
      <c r="E5442" s="5">
        <v>27490</v>
      </c>
      <c r="F5442" s="6">
        <v>1307.3800000000001</v>
      </c>
    </row>
    <row r="5443" spans="1:6">
      <c r="A5443" s="4">
        <v>2011</v>
      </c>
      <c r="B5443" s="5" t="s">
        <v>163</v>
      </c>
      <c r="C5443" s="5" t="s">
        <v>187</v>
      </c>
      <c r="D5443" s="5" t="s">
        <v>17</v>
      </c>
      <c r="E5443" s="5">
        <v>5400</v>
      </c>
      <c r="F5443" s="6">
        <v>588.89</v>
      </c>
    </row>
    <row r="5444" spans="1:6">
      <c r="A5444" s="4">
        <v>2011</v>
      </c>
      <c r="B5444" s="5" t="s">
        <v>163</v>
      </c>
      <c r="C5444" s="5" t="s">
        <v>187</v>
      </c>
      <c r="D5444" s="5" t="s">
        <v>18</v>
      </c>
      <c r="E5444" s="5">
        <v>1920</v>
      </c>
      <c r="F5444" s="6">
        <v>473.96</v>
      </c>
    </row>
    <row r="5445" spans="1:6">
      <c r="A5445" s="4">
        <v>2012</v>
      </c>
      <c r="B5445" s="5" t="s">
        <v>163</v>
      </c>
      <c r="C5445" s="5" t="s">
        <v>187</v>
      </c>
      <c r="D5445" s="5" t="s">
        <v>16</v>
      </c>
      <c r="E5445" s="5">
        <v>23990</v>
      </c>
      <c r="F5445" s="6">
        <v>1540.23</v>
      </c>
    </row>
    <row r="5446" spans="1:6">
      <c r="A5446" s="4">
        <v>2012</v>
      </c>
      <c r="B5446" s="5" t="s">
        <v>163</v>
      </c>
      <c r="C5446" s="5" t="s">
        <v>187</v>
      </c>
      <c r="D5446" s="5" t="s">
        <v>17</v>
      </c>
      <c r="E5446" s="5">
        <v>2580</v>
      </c>
      <c r="F5446" s="6">
        <v>844.96</v>
      </c>
    </row>
    <row r="5447" spans="1:6">
      <c r="A5447" s="4">
        <v>2012</v>
      </c>
      <c r="B5447" s="5" t="s">
        <v>163</v>
      </c>
      <c r="C5447" s="5" t="s">
        <v>187</v>
      </c>
      <c r="D5447" s="5" t="s">
        <v>18</v>
      </c>
      <c r="E5447" s="5">
        <v>2940</v>
      </c>
      <c r="F5447" s="6">
        <v>54.42</v>
      </c>
    </row>
    <row r="5448" spans="1:6">
      <c r="A5448" s="4">
        <v>2013</v>
      </c>
      <c r="B5448" s="5" t="s">
        <v>163</v>
      </c>
      <c r="C5448" s="5" t="s">
        <v>187</v>
      </c>
      <c r="D5448" s="5" t="s">
        <v>16</v>
      </c>
      <c r="E5448" s="5">
        <v>23100</v>
      </c>
      <c r="F5448" s="6">
        <v>1027.71</v>
      </c>
    </row>
    <row r="5449" spans="1:6">
      <c r="A5449" s="4">
        <v>2013</v>
      </c>
      <c r="B5449" s="5" t="s">
        <v>163</v>
      </c>
      <c r="C5449" s="5" t="s">
        <v>187</v>
      </c>
      <c r="D5449" s="5" t="s">
        <v>17</v>
      </c>
      <c r="E5449" s="5">
        <v>5870</v>
      </c>
      <c r="F5449" s="6">
        <v>1057.92</v>
      </c>
    </row>
    <row r="5450" spans="1:6">
      <c r="A5450" s="4">
        <v>2013</v>
      </c>
      <c r="B5450" s="5" t="s">
        <v>163</v>
      </c>
      <c r="C5450" s="5" t="s">
        <v>187</v>
      </c>
      <c r="D5450" s="5" t="s">
        <v>18</v>
      </c>
      <c r="E5450" s="5">
        <v>1690</v>
      </c>
      <c r="F5450" s="6">
        <v>47.34</v>
      </c>
    </row>
    <row r="5451" spans="1:6">
      <c r="A5451" s="4">
        <v>2014</v>
      </c>
      <c r="B5451" s="5" t="s">
        <v>163</v>
      </c>
      <c r="C5451" s="5" t="s">
        <v>187</v>
      </c>
      <c r="D5451" s="5" t="s">
        <v>16</v>
      </c>
      <c r="E5451" s="5">
        <v>22730</v>
      </c>
      <c r="F5451" s="6">
        <v>1395.95</v>
      </c>
    </row>
    <row r="5452" spans="1:6">
      <c r="A5452" s="4">
        <v>2014</v>
      </c>
      <c r="B5452" s="5" t="s">
        <v>163</v>
      </c>
      <c r="C5452" s="5" t="s">
        <v>187</v>
      </c>
      <c r="D5452" s="5" t="s">
        <v>17</v>
      </c>
      <c r="E5452" s="5">
        <v>880</v>
      </c>
      <c r="F5452" s="6">
        <v>636.36</v>
      </c>
    </row>
    <row r="5453" spans="1:6">
      <c r="A5453" s="4">
        <v>2014</v>
      </c>
      <c r="B5453" s="5" t="s">
        <v>163</v>
      </c>
      <c r="C5453" s="5" t="s">
        <v>187</v>
      </c>
      <c r="D5453" s="5" t="s">
        <v>18</v>
      </c>
      <c r="E5453" s="5">
        <v>1870</v>
      </c>
      <c r="F5453" s="6">
        <v>96.26</v>
      </c>
    </row>
    <row r="5454" spans="1:6">
      <c r="A5454" s="4">
        <v>2015</v>
      </c>
      <c r="B5454" s="5" t="s">
        <v>163</v>
      </c>
      <c r="C5454" s="5" t="s">
        <v>187</v>
      </c>
      <c r="D5454" s="5" t="s">
        <v>15</v>
      </c>
      <c r="E5454" s="5">
        <v>10</v>
      </c>
      <c r="F5454" s="6">
        <v>1000</v>
      </c>
    </row>
    <row r="5455" spans="1:6">
      <c r="A5455" s="4">
        <v>2015</v>
      </c>
      <c r="B5455" s="5" t="s">
        <v>163</v>
      </c>
      <c r="C5455" s="5" t="s">
        <v>187</v>
      </c>
      <c r="D5455" s="5" t="s">
        <v>16</v>
      </c>
      <c r="E5455" s="5">
        <v>20110</v>
      </c>
      <c r="F5455" s="6">
        <v>1248.6300000000001</v>
      </c>
    </row>
    <row r="5456" spans="1:6">
      <c r="A5456" s="4">
        <v>2015</v>
      </c>
      <c r="B5456" s="5" t="s">
        <v>163</v>
      </c>
      <c r="C5456" s="5" t="s">
        <v>187</v>
      </c>
      <c r="D5456" s="5" t="s">
        <v>17</v>
      </c>
      <c r="E5456" s="5">
        <v>2960</v>
      </c>
      <c r="F5456" s="6">
        <v>746.62</v>
      </c>
    </row>
    <row r="5457" spans="1:6">
      <c r="A5457" s="4">
        <v>2015</v>
      </c>
      <c r="B5457" s="5" t="s">
        <v>163</v>
      </c>
      <c r="C5457" s="5" t="s">
        <v>187</v>
      </c>
      <c r="D5457" s="5" t="s">
        <v>18</v>
      </c>
      <c r="E5457" s="5">
        <v>1180</v>
      </c>
      <c r="F5457" s="6">
        <v>84.75</v>
      </c>
    </row>
    <row r="5458" spans="1:6">
      <c r="A5458" s="4">
        <v>2016</v>
      </c>
      <c r="B5458" s="5" t="s">
        <v>163</v>
      </c>
      <c r="C5458" s="5" t="s">
        <v>187</v>
      </c>
      <c r="D5458" s="5" t="s">
        <v>16</v>
      </c>
      <c r="E5458" s="5">
        <v>20150</v>
      </c>
      <c r="F5458" s="6">
        <v>1309.4100000000001</v>
      </c>
    </row>
    <row r="5459" spans="1:6">
      <c r="A5459" s="4">
        <v>2016</v>
      </c>
      <c r="B5459" s="5" t="s">
        <v>163</v>
      </c>
      <c r="C5459" s="5" t="s">
        <v>187</v>
      </c>
      <c r="D5459" s="5" t="s">
        <v>17</v>
      </c>
      <c r="E5459" s="5">
        <v>4990</v>
      </c>
      <c r="F5459" s="6">
        <v>729.73</v>
      </c>
    </row>
    <row r="5460" spans="1:6">
      <c r="A5460" s="4">
        <v>2016</v>
      </c>
      <c r="B5460" s="5" t="s">
        <v>163</v>
      </c>
      <c r="C5460" s="5" t="s">
        <v>187</v>
      </c>
      <c r="D5460" s="5" t="s">
        <v>18</v>
      </c>
      <c r="E5460" s="5">
        <v>1390</v>
      </c>
      <c r="F5460" s="6">
        <v>667.57</v>
      </c>
    </row>
    <row r="5461" spans="1:6">
      <c r="A5461" s="4">
        <v>2017</v>
      </c>
      <c r="B5461" s="5" t="s">
        <v>163</v>
      </c>
      <c r="C5461" s="5" t="s">
        <v>187</v>
      </c>
      <c r="D5461" s="5" t="s">
        <v>16</v>
      </c>
      <c r="E5461" s="5">
        <v>20420</v>
      </c>
      <c r="F5461" s="6">
        <v>41.91</v>
      </c>
    </row>
    <row r="5462" spans="1:6">
      <c r="A5462" s="4">
        <v>2017</v>
      </c>
      <c r="B5462" s="5" t="s">
        <v>163</v>
      </c>
      <c r="C5462" s="5" t="s">
        <v>187</v>
      </c>
      <c r="D5462" s="5" t="s">
        <v>17</v>
      </c>
      <c r="E5462" s="5">
        <v>2730</v>
      </c>
      <c r="F5462" s="6">
        <v>973.64</v>
      </c>
    </row>
    <row r="5463" spans="1:6">
      <c r="A5463" s="4">
        <v>2017</v>
      </c>
      <c r="B5463" s="5" t="s">
        <v>163</v>
      </c>
      <c r="C5463" s="5" t="s">
        <v>187</v>
      </c>
      <c r="D5463" s="5" t="s">
        <v>18</v>
      </c>
      <c r="E5463" s="5">
        <v>2900</v>
      </c>
      <c r="F5463" s="6">
        <v>99.14</v>
      </c>
    </row>
    <row r="5464" spans="1:6">
      <c r="A5464" s="4">
        <v>2008</v>
      </c>
      <c r="B5464" s="5" t="s">
        <v>163</v>
      </c>
      <c r="C5464" s="5" t="s">
        <v>188</v>
      </c>
      <c r="D5464" s="5" t="s">
        <v>16</v>
      </c>
      <c r="E5464" s="5">
        <v>13360</v>
      </c>
      <c r="F5464" s="6">
        <v>1069.6099999999999</v>
      </c>
    </row>
    <row r="5465" spans="1:6">
      <c r="A5465" s="4">
        <v>2008</v>
      </c>
      <c r="B5465" s="5" t="s">
        <v>163</v>
      </c>
      <c r="C5465" s="5" t="s">
        <v>188</v>
      </c>
      <c r="D5465" s="5" t="s">
        <v>17</v>
      </c>
      <c r="E5465" s="5">
        <v>23300</v>
      </c>
      <c r="F5465" s="6">
        <v>760.94</v>
      </c>
    </row>
    <row r="5466" spans="1:6">
      <c r="A5466" s="4">
        <v>2008</v>
      </c>
      <c r="B5466" s="5" t="s">
        <v>163</v>
      </c>
      <c r="C5466" s="5" t="s">
        <v>188</v>
      </c>
      <c r="D5466" s="5" t="s">
        <v>18</v>
      </c>
      <c r="E5466" s="5">
        <v>90</v>
      </c>
      <c r="F5466" s="6">
        <v>333.33</v>
      </c>
    </row>
    <row r="5467" spans="1:6">
      <c r="A5467" s="4">
        <v>2009</v>
      </c>
      <c r="B5467" s="5" t="s">
        <v>163</v>
      </c>
      <c r="C5467" s="5" t="s">
        <v>188</v>
      </c>
      <c r="D5467" s="5" t="s">
        <v>15</v>
      </c>
      <c r="E5467" s="5">
        <v>10</v>
      </c>
      <c r="F5467" s="6">
        <v>1000</v>
      </c>
    </row>
    <row r="5468" spans="1:6">
      <c r="A5468" s="4">
        <v>2009</v>
      </c>
      <c r="B5468" s="5" t="s">
        <v>163</v>
      </c>
      <c r="C5468" s="5" t="s">
        <v>188</v>
      </c>
      <c r="D5468" s="5" t="s">
        <v>16</v>
      </c>
      <c r="E5468" s="5">
        <v>13950</v>
      </c>
      <c r="F5468" s="6">
        <v>258.06</v>
      </c>
    </row>
    <row r="5469" spans="1:6">
      <c r="A5469" s="4">
        <v>2009</v>
      </c>
      <c r="B5469" s="5" t="s">
        <v>163</v>
      </c>
      <c r="C5469" s="5" t="s">
        <v>188</v>
      </c>
      <c r="D5469" s="5" t="s">
        <v>17</v>
      </c>
      <c r="E5469" s="5">
        <v>11060</v>
      </c>
      <c r="F5469" s="6">
        <v>501.81</v>
      </c>
    </row>
    <row r="5470" spans="1:6">
      <c r="A5470" s="4">
        <v>2009</v>
      </c>
      <c r="B5470" s="5" t="s">
        <v>163</v>
      </c>
      <c r="C5470" s="5" t="s">
        <v>188</v>
      </c>
      <c r="D5470" s="5" t="s">
        <v>18</v>
      </c>
      <c r="E5470" s="5">
        <v>440</v>
      </c>
      <c r="F5470" s="6">
        <v>340.91</v>
      </c>
    </row>
    <row r="5471" spans="1:6">
      <c r="A5471" s="4">
        <v>2010</v>
      </c>
      <c r="B5471" s="5" t="s">
        <v>163</v>
      </c>
      <c r="C5471" s="5" t="s">
        <v>188</v>
      </c>
      <c r="D5471" s="5" t="s">
        <v>16</v>
      </c>
      <c r="E5471" s="5">
        <v>13050</v>
      </c>
      <c r="F5471" s="6">
        <v>1226.82</v>
      </c>
    </row>
    <row r="5472" spans="1:6">
      <c r="A5472" s="4">
        <v>2010</v>
      </c>
      <c r="B5472" s="5" t="s">
        <v>163</v>
      </c>
      <c r="C5472" s="5" t="s">
        <v>188</v>
      </c>
      <c r="D5472" s="5" t="s">
        <v>17</v>
      </c>
      <c r="E5472" s="5">
        <v>70330</v>
      </c>
      <c r="F5472" s="6">
        <v>671.26</v>
      </c>
    </row>
    <row r="5473" spans="1:6">
      <c r="A5473" s="4">
        <v>2010</v>
      </c>
      <c r="B5473" s="5" t="s">
        <v>163</v>
      </c>
      <c r="C5473" s="5" t="s">
        <v>188</v>
      </c>
      <c r="D5473" s="5" t="s">
        <v>18</v>
      </c>
      <c r="E5473" s="5">
        <v>140</v>
      </c>
      <c r="F5473" s="6">
        <v>428.57</v>
      </c>
    </row>
    <row r="5474" spans="1:6">
      <c r="A5474" s="4">
        <v>2011</v>
      </c>
      <c r="B5474" s="5" t="s">
        <v>163</v>
      </c>
      <c r="C5474" s="5" t="s">
        <v>188</v>
      </c>
      <c r="D5474" s="5" t="s">
        <v>16</v>
      </c>
      <c r="E5474" s="5">
        <v>12550</v>
      </c>
      <c r="F5474" s="6">
        <v>996.81</v>
      </c>
    </row>
    <row r="5475" spans="1:6">
      <c r="A5475" s="4">
        <v>2011</v>
      </c>
      <c r="B5475" s="5" t="s">
        <v>163</v>
      </c>
      <c r="C5475" s="5" t="s">
        <v>188</v>
      </c>
      <c r="D5475" s="5" t="s">
        <v>17</v>
      </c>
      <c r="E5475" s="5">
        <v>59850</v>
      </c>
      <c r="F5475" s="6">
        <v>1024.73</v>
      </c>
    </row>
    <row r="5476" spans="1:6">
      <c r="A5476" s="4">
        <v>2011</v>
      </c>
      <c r="B5476" s="5" t="s">
        <v>163</v>
      </c>
      <c r="C5476" s="5" t="s">
        <v>188</v>
      </c>
      <c r="D5476" s="5" t="s">
        <v>18</v>
      </c>
      <c r="E5476" s="5">
        <v>870</v>
      </c>
      <c r="F5476" s="6">
        <v>517.24</v>
      </c>
    </row>
    <row r="5477" spans="1:6">
      <c r="A5477" s="4">
        <v>2012</v>
      </c>
      <c r="B5477" s="5" t="s">
        <v>163</v>
      </c>
      <c r="C5477" s="5" t="s">
        <v>188</v>
      </c>
      <c r="D5477" s="5" t="s">
        <v>16</v>
      </c>
      <c r="E5477" s="5">
        <v>10690</v>
      </c>
      <c r="F5477" s="6">
        <v>1147.8</v>
      </c>
    </row>
    <row r="5478" spans="1:6">
      <c r="A5478" s="4">
        <v>2012</v>
      </c>
      <c r="B5478" s="5" t="s">
        <v>163</v>
      </c>
      <c r="C5478" s="5" t="s">
        <v>188</v>
      </c>
      <c r="D5478" s="5" t="s">
        <v>17</v>
      </c>
      <c r="E5478" s="5">
        <v>58580</v>
      </c>
      <c r="F5478" s="6">
        <v>1202.6300000000001</v>
      </c>
    </row>
    <row r="5479" spans="1:6">
      <c r="A5479" s="4">
        <v>2012</v>
      </c>
      <c r="B5479" s="5" t="s">
        <v>163</v>
      </c>
      <c r="C5479" s="5" t="s">
        <v>188</v>
      </c>
      <c r="D5479" s="5" t="s">
        <v>18</v>
      </c>
      <c r="E5479" s="5">
        <v>1690</v>
      </c>
      <c r="F5479" s="6">
        <v>88.76</v>
      </c>
    </row>
    <row r="5480" spans="1:6">
      <c r="A5480" s="4">
        <v>2013</v>
      </c>
      <c r="B5480" s="5" t="s">
        <v>163</v>
      </c>
      <c r="C5480" s="5" t="s">
        <v>188</v>
      </c>
      <c r="D5480" s="5" t="s">
        <v>16</v>
      </c>
      <c r="E5480" s="5">
        <v>10730</v>
      </c>
      <c r="F5480" s="6">
        <v>989.75</v>
      </c>
    </row>
    <row r="5481" spans="1:6">
      <c r="A5481" s="4">
        <v>2013</v>
      </c>
      <c r="B5481" s="5" t="s">
        <v>163</v>
      </c>
      <c r="C5481" s="5" t="s">
        <v>188</v>
      </c>
      <c r="D5481" s="5" t="s">
        <v>17</v>
      </c>
      <c r="E5481" s="5">
        <v>58930</v>
      </c>
      <c r="F5481" s="6">
        <v>1154.42</v>
      </c>
    </row>
    <row r="5482" spans="1:6">
      <c r="A5482" s="4">
        <v>2013</v>
      </c>
      <c r="B5482" s="5" t="s">
        <v>163</v>
      </c>
      <c r="C5482" s="5" t="s">
        <v>188</v>
      </c>
      <c r="D5482" s="5" t="s">
        <v>18</v>
      </c>
      <c r="E5482" s="5">
        <v>1000</v>
      </c>
      <c r="F5482" s="6">
        <v>100</v>
      </c>
    </row>
    <row r="5483" spans="1:6">
      <c r="A5483" s="4">
        <v>2014</v>
      </c>
      <c r="B5483" s="5" t="s">
        <v>163</v>
      </c>
      <c r="C5483" s="5" t="s">
        <v>188</v>
      </c>
      <c r="D5483" s="5" t="s">
        <v>15</v>
      </c>
      <c r="E5483" s="5">
        <v>10</v>
      </c>
      <c r="F5483" s="6">
        <v>1000</v>
      </c>
    </row>
    <row r="5484" spans="1:6">
      <c r="A5484" s="4">
        <v>2014</v>
      </c>
      <c r="B5484" s="5" t="s">
        <v>163</v>
      </c>
      <c r="C5484" s="5" t="s">
        <v>188</v>
      </c>
      <c r="D5484" s="5" t="s">
        <v>16</v>
      </c>
      <c r="E5484" s="5">
        <v>9030</v>
      </c>
      <c r="F5484" s="6">
        <v>1096.3499999999999</v>
      </c>
    </row>
    <row r="5485" spans="1:6">
      <c r="A5485" s="4">
        <v>2014</v>
      </c>
      <c r="B5485" s="5" t="s">
        <v>163</v>
      </c>
      <c r="C5485" s="5" t="s">
        <v>188</v>
      </c>
      <c r="D5485" s="5" t="s">
        <v>17</v>
      </c>
      <c r="E5485" s="5">
        <v>49820</v>
      </c>
      <c r="F5485" s="6">
        <v>761.34</v>
      </c>
    </row>
    <row r="5486" spans="1:6">
      <c r="A5486" s="4">
        <v>2014</v>
      </c>
      <c r="B5486" s="5" t="s">
        <v>163</v>
      </c>
      <c r="C5486" s="5" t="s">
        <v>188</v>
      </c>
      <c r="D5486" s="5" t="s">
        <v>18</v>
      </c>
      <c r="E5486" s="5">
        <v>1490</v>
      </c>
      <c r="F5486" s="6">
        <v>93.96</v>
      </c>
    </row>
    <row r="5487" spans="1:6">
      <c r="A5487" s="4">
        <v>2015</v>
      </c>
      <c r="B5487" s="5" t="s">
        <v>163</v>
      </c>
      <c r="C5487" s="5" t="s">
        <v>188</v>
      </c>
      <c r="D5487" s="5" t="s">
        <v>15</v>
      </c>
      <c r="E5487" s="5">
        <v>10</v>
      </c>
      <c r="F5487" s="6">
        <v>1000</v>
      </c>
    </row>
    <row r="5488" spans="1:6">
      <c r="A5488" s="4">
        <v>2015</v>
      </c>
      <c r="B5488" s="5" t="s">
        <v>163</v>
      </c>
      <c r="C5488" s="5" t="s">
        <v>188</v>
      </c>
      <c r="D5488" s="5" t="s">
        <v>16</v>
      </c>
      <c r="E5488" s="5">
        <v>8920</v>
      </c>
      <c r="F5488" s="6">
        <v>989.91</v>
      </c>
    </row>
    <row r="5489" spans="1:6">
      <c r="A5489" s="4">
        <v>2015</v>
      </c>
      <c r="B5489" s="5" t="s">
        <v>163</v>
      </c>
      <c r="C5489" s="5" t="s">
        <v>188</v>
      </c>
      <c r="D5489" s="5" t="s">
        <v>17</v>
      </c>
      <c r="E5489" s="5">
        <v>15830</v>
      </c>
      <c r="F5489" s="6">
        <v>1243.21</v>
      </c>
    </row>
    <row r="5490" spans="1:6">
      <c r="A5490" s="4">
        <v>2015</v>
      </c>
      <c r="B5490" s="5" t="s">
        <v>163</v>
      </c>
      <c r="C5490" s="5" t="s">
        <v>188</v>
      </c>
      <c r="D5490" s="5" t="s">
        <v>18</v>
      </c>
      <c r="E5490" s="5">
        <v>1170</v>
      </c>
      <c r="F5490" s="6">
        <v>85.47</v>
      </c>
    </row>
    <row r="5491" spans="1:6">
      <c r="A5491" s="4">
        <v>2016</v>
      </c>
      <c r="B5491" s="5" t="s">
        <v>163</v>
      </c>
      <c r="C5491" s="5" t="s">
        <v>188</v>
      </c>
      <c r="D5491" s="5" t="s">
        <v>16</v>
      </c>
      <c r="E5491" s="5">
        <v>8710</v>
      </c>
      <c r="F5491" s="6">
        <v>1048</v>
      </c>
    </row>
    <row r="5492" spans="1:6">
      <c r="A5492" s="4">
        <v>2016</v>
      </c>
      <c r="B5492" s="5" t="s">
        <v>163</v>
      </c>
      <c r="C5492" s="5" t="s">
        <v>188</v>
      </c>
      <c r="D5492" s="5" t="s">
        <v>17</v>
      </c>
      <c r="E5492" s="5">
        <v>48890</v>
      </c>
      <c r="F5492" s="6">
        <v>984.02</v>
      </c>
    </row>
    <row r="5493" spans="1:6">
      <c r="A5493" s="4">
        <v>2016</v>
      </c>
      <c r="B5493" s="5" t="s">
        <v>163</v>
      </c>
      <c r="C5493" s="5" t="s">
        <v>188</v>
      </c>
      <c r="D5493" s="5" t="s">
        <v>18</v>
      </c>
      <c r="E5493" s="5">
        <v>780</v>
      </c>
      <c r="F5493" s="6">
        <v>712.84</v>
      </c>
    </row>
    <row r="5494" spans="1:6">
      <c r="A5494" s="4">
        <v>2017</v>
      </c>
      <c r="B5494" s="5" t="s">
        <v>163</v>
      </c>
      <c r="C5494" s="5" t="s">
        <v>188</v>
      </c>
      <c r="D5494" s="5" t="s">
        <v>16</v>
      </c>
      <c r="E5494" s="5">
        <v>7320</v>
      </c>
      <c r="F5494" s="6">
        <v>4396.04</v>
      </c>
    </row>
    <row r="5495" spans="1:6">
      <c r="A5495" s="4">
        <v>2017</v>
      </c>
      <c r="B5495" s="5" t="s">
        <v>163</v>
      </c>
      <c r="C5495" s="5" t="s">
        <v>188</v>
      </c>
      <c r="D5495" s="5" t="s">
        <v>17</v>
      </c>
      <c r="E5495" s="5">
        <v>101370</v>
      </c>
      <c r="F5495" s="6">
        <v>1064.95</v>
      </c>
    </row>
    <row r="5496" spans="1:6">
      <c r="A5496" s="4">
        <v>2017</v>
      </c>
      <c r="B5496" s="5" t="s">
        <v>163</v>
      </c>
      <c r="C5496" s="5" t="s">
        <v>188</v>
      </c>
      <c r="D5496" s="5" t="s">
        <v>18</v>
      </c>
      <c r="E5496" s="5">
        <v>970</v>
      </c>
      <c r="F5496" s="6">
        <v>137.13999999999999</v>
      </c>
    </row>
    <row r="5497" spans="1:6">
      <c r="A5497" s="4">
        <v>2008</v>
      </c>
      <c r="B5497" s="5" t="s">
        <v>163</v>
      </c>
      <c r="C5497" s="5" t="s">
        <v>189</v>
      </c>
      <c r="D5497" s="5" t="s">
        <v>15</v>
      </c>
      <c r="E5497" s="5">
        <v>4320</v>
      </c>
      <c r="F5497" s="6">
        <v>727.23</v>
      </c>
    </row>
    <row r="5498" spans="1:6">
      <c r="A5498" s="4">
        <v>2008</v>
      </c>
      <c r="B5498" s="5" t="s">
        <v>163</v>
      </c>
      <c r="C5498" s="5" t="s">
        <v>189</v>
      </c>
      <c r="D5498" s="5" t="s">
        <v>16</v>
      </c>
      <c r="E5498" s="5">
        <v>248970</v>
      </c>
      <c r="F5498" s="6">
        <v>1412.62</v>
      </c>
    </row>
    <row r="5499" spans="1:6">
      <c r="A5499" s="4">
        <v>2008</v>
      </c>
      <c r="B5499" s="5" t="s">
        <v>163</v>
      </c>
      <c r="C5499" s="5" t="s">
        <v>189</v>
      </c>
      <c r="D5499" s="5" t="s">
        <v>17</v>
      </c>
      <c r="E5499" s="5">
        <v>20020</v>
      </c>
      <c r="F5499" s="6">
        <v>888.8</v>
      </c>
    </row>
    <row r="5500" spans="1:6">
      <c r="A5500" s="4">
        <v>2008</v>
      </c>
      <c r="B5500" s="5" t="s">
        <v>163</v>
      </c>
      <c r="C5500" s="5" t="s">
        <v>189</v>
      </c>
      <c r="D5500" s="5" t="s">
        <v>18</v>
      </c>
      <c r="E5500" s="5">
        <v>8770</v>
      </c>
      <c r="F5500" s="6">
        <v>408.21</v>
      </c>
    </row>
    <row r="5501" spans="1:6">
      <c r="A5501" s="4">
        <v>2009</v>
      </c>
      <c r="B5501" s="5" t="s">
        <v>163</v>
      </c>
      <c r="C5501" s="5" t="s">
        <v>189</v>
      </c>
      <c r="D5501" s="5" t="s">
        <v>15</v>
      </c>
      <c r="E5501" s="5">
        <v>4830</v>
      </c>
      <c r="F5501" s="6">
        <v>718.15</v>
      </c>
    </row>
    <row r="5502" spans="1:6">
      <c r="A5502" s="4">
        <v>2009</v>
      </c>
      <c r="B5502" s="5" t="s">
        <v>163</v>
      </c>
      <c r="C5502" s="5" t="s">
        <v>189</v>
      </c>
      <c r="D5502" s="5" t="s">
        <v>16</v>
      </c>
      <c r="E5502" s="5">
        <v>257950</v>
      </c>
      <c r="F5502" s="6">
        <v>1010.27</v>
      </c>
    </row>
    <row r="5503" spans="1:6">
      <c r="A5503" s="4">
        <v>2009</v>
      </c>
      <c r="B5503" s="5" t="s">
        <v>163</v>
      </c>
      <c r="C5503" s="5" t="s">
        <v>189</v>
      </c>
      <c r="D5503" s="5" t="s">
        <v>17</v>
      </c>
      <c r="E5503" s="5">
        <v>13010</v>
      </c>
      <c r="F5503" s="6">
        <v>1050.5999999999999</v>
      </c>
    </row>
    <row r="5504" spans="1:6">
      <c r="A5504" s="4">
        <v>2009</v>
      </c>
      <c r="B5504" s="5" t="s">
        <v>163</v>
      </c>
      <c r="C5504" s="5" t="s">
        <v>189</v>
      </c>
      <c r="D5504" s="5" t="s">
        <v>18</v>
      </c>
      <c r="E5504" s="5">
        <v>8060</v>
      </c>
      <c r="F5504" s="6">
        <v>337.61</v>
      </c>
    </row>
    <row r="5505" spans="1:6">
      <c r="A5505" s="4">
        <v>2010</v>
      </c>
      <c r="B5505" s="5" t="s">
        <v>163</v>
      </c>
      <c r="C5505" s="5" t="s">
        <v>189</v>
      </c>
      <c r="D5505" s="5" t="s">
        <v>15</v>
      </c>
      <c r="E5505" s="5">
        <v>5420</v>
      </c>
      <c r="F5505" s="6">
        <v>1172.07</v>
      </c>
    </row>
    <row r="5506" spans="1:6">
      <c r="A5506" s="4">
        <v>2010</v>
      </c>
      <c r="B5506" s="5" t="s">
        <v>163</v>
      </c>
      <c r="C5506" s="5" t="s">
        <v>189</v>
      </c>
      <c r="D5506" s="5" t="s">
        <v>16</v>
      </c>
      <c r="E5506" s="5">
        <v>262420</v>
      </c>
      <c r="F5506" s="6">
        <v>1338.39</v>
      </c>
    </row>
    <row r="5507" spans="1:6">
      <c r="A5507" s="4">
        <v>2010</v>
      </c>
      <c r="B5507" s="5" t="s">
        <v>163</v>
      </c>
      <c r="C5507" s="5" t="s">
        <v>189</v>
      </c>
      <c r="D5507" s="5" t="s">
        <v>17</v>
      </c>
      <c r="E5507" s="5">
        <v>20180</v>
      </c>
      <c r="F5507" s="6">
        <v>1169.02</v>
      </c>
    </row>
    <row r="5508" spans="1:6">
      <c r="A5508" s="4">
        <v>2010</v>
      </c>
      <c r="B5508" s="5" t="s">
        <v>163</v>
      </c>
      <c r="C5508" s="5" t="s">
        <v>189</v>
      </c>
      <c r="D5508" s="5" t="s">
        <v>18</v>
      </c>
      <c r="E5508" s="5">
        <v>4570</v>
      </c>
      <c r="F5508" s="6">
        <v>527.5</v>
      </c>
    </row>
    <row r="5509" spans="1:6">
      <c r="A5509" s="4">
        <v>2011</v>
      </c>
      <c r="B5509" s="5" t="s">
        <v>163</v>
      </c>
      <c r="C5509" s="5" t="s">
        <v>189</v>
      </c>
      <c r="D5509" s="5" t="s">
        <v>15</v>
      </c>
      <c r="E5509" s="5">
        <v>5900</v>
      </c>
      <c r="F5509" s="6">
        <v>1110.24</v>
      </c>
    </row>
    <row r="5510" spans="1:6">
      <c r="A5510" s="4">
        <v>2011</v>
      </c>
      <c r="B5510" s="5" t="s">
        <v>163</v>
      </c>
      <c r="C5510" s="5" t="s">
        <v>189</v>
      </c>
      <c r="D5510" s="5" t="s">
        <v>16</v>
      </c>
      <c r="E5510" s="5">
        <v>259540</v>
      </c>
      <c r="F5510" s="6">
        <v>1566.35</v>
      </c>
    </row>
    <row r="5511" spans="1:6">
      <c r="A5511" s="4">
        <v>2011</v>
      </c>
      <c r="B5511" s="5" t="s">
        <v>163</v>
      </c>
      <c r="C5511" s="5" t="s">
        <v>189</v>
      </c>
      <c r="D5511" s="5" t="s">
        <v>17</v>
      </c>
      <c r="E5511" s="5">
        <v>17080</v>
      </c>
      <c r="F5511" s="6">
        <v>1067.05</v>
      </c>
    </row>
    <row r="5512" spans="1:6">
      <c r="A5512" s="4">
        <v>2011</v>
      </c>
      <c r="B5512" s="5" t="s">
        <v>163</v>
      </c>
      <c r="C5512" s="5" t="s">
        <v>189</v>
      </c>
      <c r="D5512" s="5" t="s">
        <v>18</v>
      </c>
      <c r="E5512" s="5">
        <v>9950</v>
      </c>
      <c r="F5512" s="6">
        <v>718.61</v>
      </c>
    </row>
    <row r="5513" spans="1:6">
      <c r="A5513" s="4">
        <v>2012</v>
      </c>
      <c r="B5513" s="5" t="s">
        <v>163</v>
      </c>
      <c r="C5513" s="5" t="s">
        <v>189</v>
      </c>
      <c r="D5513" s="5" t="s">
        <v>15</v>
      </c>
      <c r="E5513" s="5">
        <v>5140</v>
      </c>
      <c r="F5513" s="6">
        <v>1097.17</v>
      </c>
    </row>
    <row r="5514" spans="1:6">
      <c r="A5514" s="4">
        <v>2012</v>
      </c>
      <c r="B5514" s="5" t="s">
        <v>163</v>
      </c>
      <c r="C5514" s="5" t="s">
        <v>189</v>
      </c>
      <c r="D5514" s="5" t="s">
        <v>16</v>
      </c>
      <c r="E5514" s="5">
        <v>252470</v>
      </c>
      <c r="F5514" s="6">
        <v>1980.54</v>
      </c>
    </row>
    <row r="5515" spans="1:6">
      <c r="A5515" s="4">
        <v>2012</v>
      </c>
      <c r="B5515" s="5" t="s">
        <v>163</v>
      </c>
      <c r="C5515" s="5" t="s">
        <v>189</v>
      </c>
      <c r="D5515" s="5" t="s">
        <v>17</v>
      </c>
      <c r="E5515" s="5">
        <v>15870</v>
      </c>
      <c r="F5515" s="6">
        <v>948.92</v>
      </c>
    </row>
    <row r="5516" spans="1:6">
      <c r="A5516" s="4">
        <v>2012</v>
      </c>
      <c r="B5516" s="5" t="s">
        <v>163</v>
      </c>
      <c r="C5516" s="5" t="s">
        <v>189</v>
      </c>
      <c r="D5516" s="5" t="s">
        <v>18</v>
      </c>
      <c r="E5516" s="5">
        <v>10820</v>
      </c>
      <c r="F5516" s="6">
        <v>85.4</v>
      </c>
    </row>
    <row r="5517" spans="1:6">
      <c r="A5517" s="4">
        <v>2013</v>
      </c>
      <c r="B5517" s="5" t="s">
        <v>163</v>
      </c>
      <c r="C5517" s="5" t="s">
        <v>189</v>
      </c>
      <c r="D5517" s="5" t="s">
        <v>15</v>
      </c>
      <c r="E5517" s="5">
        <v>5290</v>
      </c>
      <c r="F5517" s="6">
        <v>1226.4000000000001</v>
      </c>
    </row>
    <row r="5518" spans="1:6">
      <c r="A5518" s="4">
        <v>2013</v>
      </c>
      <c r="B5518" s="5" t="s">
        <v>163</v>
      </c>
      <c r="C5518" s="5" t="s">
        <v>189</v>
      </c>
      <c r="D5518" s="5" t="s">
        <v>16</v>
      </c>
      <c r="E5518" s="5">
        <v>248850</v>
      </c>
      <c r="F5518" s="6">
        <v>1733.52</v>
      </c>
    </row>
    <row r="5519" spans="1:6">
      <c r="A5519" s="4">
        <v>2013</v>
      </c>
      <c r="B5519" s="5" t="s">
        <v>163</v>
      </c>
      <c r="C5519" s="5" t="s">
        <v>189</v>
      </c>
      <c r="D5519" s="5" t="s">
        <v>17</v>
      </c>
      <c r="E5519" s="5">
        <v>20390</v>
      </c>
      <c r="F5519" s="6">
        <v>1083.55</v>
      </c>
    </row>
    <row r="5520" spans="1:6">
      <c r="A5520" s="4">
        <v>2013</v>
      </c>
      <c r="B5520" s="5" t="s">
        <v>163</v>
      </c>
      <c r="C5520" s="5" t="s">
        <v>189</v>
      </c>
      <c r="D5520" s="5" t="s">
        <v>18</v>
      </c>
      <c r="E5520" s="5">
        <v>9470</v>
      </c>
      <c r="F5520" s="6">
        <v>95.09</v>
      </c>
    </row>
    <row r="5521" spans="1:6">
      <c r="A5521" s="4">
        <v>2014</v>
      </c>
      <c r="B5521" s="5" t="s">
        <v>163</v>
      </c>
      <c r="C5521" s="5" t="s">
        <v>189</v>
      </c>
      <c r="D5521" s="5" t="s">
        <v>15</v>
      </c>
      <c r="E5521" s="5">
        <v>5270</v>
      </c>
      <c r="F5521" s="6">
        <v>1158.5999999999999</v>
      </c>
    </row>
    <row r="5522" spans="1:6">
      <c r="A5522" s="4">
        <v>2014</v>
      </c>
      <c r="B5522" s="5" t="s">
        <v>163</v>
      </c>
      <c r="C5522" s="5" t="s">
        <v>189</v>
      </c>
      <c r="D5522" s="5" t="s">
        <v>16</v>
      </c>
      <c r="E5522" s="5">
        <v>244560</v>
      </c>
      <c r="F5522" s="6">
        <v>1669.34</v>
      </c>
    </row>
    <row r="5523" spans="1:6">
      <c r="A5523" s="4">
        <v>2014</v>
      </c>
      <c r="B5523" s="5" t="s">
        <v>163</v>
      </c>
      <c r="C5523" s="5" t="s">
        <v>189</v>
      </c>
      <c r="D5523" s="5" t="s">
        <v>17</v>
      </c>
      <c r="E5523" s="5">
        <v>16350</v>
      </c>
      <c r="F5523" s="6">
        <v>1030.01</v>
      </c>
    </row>
    <row r="5524" spans="1:6">
      <c r="A5524" s="4">
        <v>2014</v>
      </c>
      <c r="B5524" s="5" t="s">
        <v>163</v>
      </c>
      <c r="C5524" s="5" t="s">
        <v>189</v>
      </c>
      <c r="D5524" s="5" t="s">
        <v>18</v>
      </c>
      <c r="E5524" s="5">
        <v>8670</v>
      </c>
      <c r="F5524" s="6">
        <v>95.46</v>
      </c>
    </row>
    <row r="5525" spans="1:6">
      <c r="A5525" s="4">
        <v>2015</v>
      </c>
      <c r="B5525" s="5" t="s">
        <v>163</v>
      </c>
      <c r="C5525" s="5" t="s">
        <v>189</v>
      </c>
      <c r="D5525" s="5" t="s">
        <v>15</v>
      </c>
      <c r="E5525" s="5">
        <v>5180</v>
      </c>
      <c r="F5525" s="6">
        <v>1023.02</v>
      </c>
    </row>
    <row r="5526" spans="1:6">
      <c r="A5526" s="4">
        <v>2015</v>
      </c>
      <c r="B5526" s="5" t="s">
        <v>163</v>
      </c>
      <c r="C5526" s="5" t="s">
        <v>189</v>
      </c>
      <c r="D5526" s="5" t="s">
        <v>16</v>
      </c>
      <c r="E5526" s="5">
        <v>251340</v>
      </c>
      <c r="F5526" s="6">
        <v>1111.19</v>
      </c>
    </row>
    <row r="5527" spans="1:6">
      <c r="A5527" s="4">
        <v>2015</v>
      </c>
      <c r="B5527" s="5" t="s">
        <v>163</v>
      </c>
      <c r="C5527" s="5" t="s">
        <v>189</v>
      </c>
      <c r="D5527" s="5" t="s">
        <v>17</v>
      </c>
      <c r="E5527" s="5">
        <v>14080</v>
      </c>
      <c r="F5527" s="6">
        <v>1137.57</v>
      </c>
    </row>
    <row r="5528" spans="1:6">
      <c r="A5528" s="4">
        <v>2015</v>
      </c>
      <c r="B5528" s="5" t="s">
        <v>163</v>
      </c>
      <c r="C5528" s="5" t="s">
        <v>189</v>
      </c>
      <c r="D5528" s="5" t="s">
        <v>18</v>
      </c>
      <c r="E5528" s="5">
        <v>5830</v>
      </c>
      <c r="F5528" s="6">
        <v>80.040000000000006</v>
      </c>
    </row>
    <row r="5529" spans="1:6">
      <c r="A5529" s="4">
        <v>2016</v>
      </c>
      <c r="B5529" s="5" t="s">
        <v>163</v>
      </c>
      <c r="C5529" s="5" t="s">
        <v>189</v>
      </c>
      <c r="D5529" s="5" t="s">
        <v>15</v>
      </c>
      <c r="E5529" s="5">
        <v>5170</v>
      </c>
      <c r="F5529" s="6">
        <v>1197.52</v>
      </c>
    </row>
    <row r="5530" spans="1:6">
      <c r="A5530" s="4">
        <v>2016</v>
      </c>
      <c r="B5530" s="5" t="s">
        <v>163</v>
      </c>
      <c r="C5530" s="5" t="s">
        <v>189</v>
      </c>
      <c r="D5530" s="5" t="s">
        <v>16</v>
      </c>
      <c r="E5530" s="5">
        <v>250960</v>
      </c>
      <c r="F5530" s="6">
        <v>1330.64</v>
      </c>
    </row>
    <row r="5531" spans="1:6">
      <c r="A5531" s="4">
        <v>2016</v>
      </c>
      <c r="B5531" s="5" t="s">
        <v>163</v>
      </c>
      <c r="C5531" s="5" t="s">
        <v>189</v>
      </c>
      <c r="D5531" s="5" t="s">
        <v>17</v>
      </c>
      <c r="E5531" s="5">
        <v>14870</v>
      </c>
      <c r="F5531" s="6">
        <v>1372.78</v>
      </c>
    </row>
    <row r="5532" spans="1:6">
      <c r="A5532" s="4">
        <v>2016</v>
      </c>
      <c r="B5532" s="5" t="s">
        <v>163</v>
      </c>
      <c r="C5532" s="5" t="s">
        <v>189</v>
      </c>
      <c r="D5532" s="5" t="s">
        <v>18</v>
      </c>
      <c r="E5532" s="5">
        <v>4940</v>
      </c>
      <c r="F5532" s="6">
        <v>454.07</v>
      </c>
    </row>
    <row r="5533" spans="1:6">
      <c r="A5533" s="4">
        <v>2017</v>
      </c>
      <c r="B5533" s="5" t="s">
        <v>163</v>
      </c>
      <c r="C5533" s="5" t="s">
        <v>189</v>
      </c>
      <c r="D5533" s="5" t="s">
        <v>15</v>
      </c>
      <c r="E5533" s="5">
        <v>5510</v>
      </c>
      <c r="F5533" s="6">
        <v>1210.68</v>
      </c>
    </row>
    <row r="5534" spans="1:6">
      <c r="A5534" s="4">
        <v>2017</v>
      </c>
      <c r="B5534" s="5" t="s">
        <v>163</v>
      </c>
      <c r="C5534" s="5" t="s">
        <v>189</v>
      </c>
      <c r="D5534" s="5" t="s">
        <v>16</v>
      </c>
      <c r="E5534" s="5">
        <v>240940</v>
      </c>
      <c r="F5534" s="6">
        <v>1633.17</v>
      </c>
    </row>
    <row r="5535" spans="1:6">
      <c r="A5535" s="4">
        <v>2017</v>
      </c>
      <c r="B5535" s="5" t="s">
        <v>163</v>
      </c>
      <c r="C5535" s="5" t="s">
        <v>189</v>
      </c>
      <c r="D5535" s="5" t="s">
        <v>17</v>
      </c>
      <c r="E5535" s="5">
        <v>16680</v>
      </c>
      <c r="F5535" s="6">
        <v>1212.74</v>
      </c>
    </row>
    <row r="5536" spans="1:6">
      <c r="A5536" s="4">
        <v>2017</v>
      </c>
      <c r="B5536" s="5" t="s">
        <v>163</v>
      </c>
      <c r="C5536" s="5" t="s">
        <v>189</v>
      </c>
      <c r="D5536" s="5" t="s">
        <v>18</v>
      </c>
      <c r="E5536" s="5">
        <v>5830</v>
      </c>
      <c r="F5536" s="6">
        <v>98.43</v>
      </c>
    </row>
    <row r="5537" spans="1:6">
      <c r="A5537" s="4">
        <v>2008</v>
      </c>
      <c r="B5537" s="5" t="s">
        <v>190</v>
      </c>
      <c r="C5537" s="5" t="s">
        <v>191</v>
      </c>
      <c r="D5537" s="5" t="s">
        <v>15</v>
      </c>
      <c r="E5537" s="5">
        <v>201000</v>
      </c>
      <c r="F5537" s="6">
        <v>3298.51</v>
      </c>
    </row>
    <row r="5538" spans="1:6">
      <c r="A5538" s="4">
        <v>2008</v>
      </c>
      <c r="B5538" s="5" t="s">
        <v>190</v>
      </c>
      <c r="C5538" s="5" t="s">
        <v>191</v>
      </c>
      <c r="D5538" s="5" t="s">
        <v>16</v>
      </c>
      <c r="E5538" s="5">
        <v>13000</v>
      </c>
      <c r="F5538" s="6">
        <v>2307.69</v>
      </c>
    </row>
    <row r="5539" spans="1:6">
      <c r="A5539" s="4">
        <v>2008</v>
      </c>
      <c r="B5539" s="5" t="s">
        <v>190</v>
      </c>
      <c r="C5539" s="5" t="s">
        <v>191</v>
      </c>
      <c r="D5539" s="5" t="s">
        <v>17</v>
      </c>
      <c r="E5539" s="5">
        <v>100</v>
      </c>
      <c r="F5539" s="6">
        <v>1000</v>
      </c>
    </row>
    <row r="5540" spans="1:6">
      <c r="A5540" s="4">
        <v>2009</v>
      </c>
      <c r="B5540" s="5" t="s">
        <v>190</v>
      </c>
      <c r="C5540" s="5" t="s">
        <v>191</v>
      </c>
      <c r="D5540" s="5" t="s">
        <v>15</v>
      </c>
      <c r="E5540" s="5">
        <v>204000</v>
      </c>
      <c r="F5540" s="6">
        <v>3137.25</v>
      </c>
    </row>
    <row r="5541" spans="1:6">
      <c r="A5541" s="4">
        <v>2009</v>
      </c>
      <c r="B5541" s="5" t="s">
        <v>190</v>
      </c>
      <c r="C5541" s="5" t="s">
        <v>191</v>
      </c>
      <c r="D5541" s="5" t="s">
        <v>16</v>
      </c>
      <c r="E5541" s="5">
        <v>11000</v>
      </c>
      <c r="F5541" s="6">
        <v>2272.73</v>
      </c>
    </row>
    <row r="5542" spans="1:6">
      <c r="A5542" s="4">
        <v>2009</v>
      </c>
      <c r="B5542" s="5" t="s">
        <v>190</v>
      </c>
      <c r="C5542" s="5" t="s">
        <v>191</v>
      </c>
      <c r="D5542" s="5" t="s">
        <v>17</v>
      </c>
      <c r="E5542" s="5">
        <v>1000</v>
      </c>
      <c r="F5542" s="6">
        <v>1000</v>
      </c>
    </row>
    <row r="5543" spans="1:6">
      <c r="A5543" s="4">
        <v>2010</v>
      </c>
      <c r="B5543" s="5" t="s">
        <v>190</v>
      </c>
      <c r="C5543" s="5" t="s">
        <v>191</v>
      </c>
      <c r="D5543" s="5" t="s">
        <v>15</v>
      </c>
      <c r="E5543" s="5">
        <v>204000</v>
      </c>
      <c r="F5543" s="6">
        <v>3455.88</v>
      </c>
    </row>
    <row r="5544" spans="1:6">
      <c r="A5544" s="4">
        <v>2010</v>
      </c>
      <c r="B5544" s="5" t="s">
        <v>190</v>
      </c>
      <c r="C5544" s="5" t="s">
        <v>191</v>
      </c>
      <c r="D5544" s="5" t="s">
        <v>16</v>
      </c>
      <c r="E5544" s="5">
        <v>11000</v>
      </c>
      <c r="F5544" s="6">
        <v>2727.27</v>
      </c>
    </row>
    <row r="5545" spans="1:6">
      <c r="A5545" s="4">
        <v>2010</v>
      </c>
      <c r="B5545" s="5" t="s">
        <v>190</v>
      </c>
      <c r="C5545" s="5" t="s">
        <v>191</v>
      </c>
      <c r="D5545" s="5" t="s">
        <v>17</v>
      </c>
      <c r="E5545" s="5">
        <v>100</v>
      </c>
      <c r="F5545" s="6">
        <v>1000</v>
      </c>
    </row>
    <row r="5546" spans="1:6">
      <c r="A5546" s="4">
        <v>2011</v>
      </c>
      <c r="B5546" s="5" t="s">
        <v>190</v>
      </c>
      <c r="C5546" s="5" t="s">
        <v>191</v>
      </c>
      <c r="D5546" s="5" t="s">
        <v>15</v>
      </c>
      <c r="E5546" s="5">
        <v>174390</v>
      </c>
      <c r="F5546" s="6">
        <v>3721.54</v>
      </c>
    </row>
    <row r="5547" spans="1:6">
      <c r="A5547" s="4">
        <v>2011</v>
      </c>
      <c r="B5547" s="5" t="s">
        <v>190</v>
      </c>
      <c r="C5547" s="5" t="s">
        <v>191</v>
      </c>
      <c r="D5547" s="5" t="s">
        <v>16</v>
      </c>
      <c r="E5547" s="5">
        <v>1720</v>
      </c>
      <c r="F5547" s="6">
        <v>2906.98</v>
      </c>
    </row>
    <row r="5548" spans="1:6">
      <c r="A5548" s="4">
        <v>2012</v>
      </c>
      <c r="B5548" s="5" t="s">
        <v>190</v>
      </c>
      <c r="C5548" s="5" t="s">
        <v>191</v>
      </c>
      <c r="D5548" s="5" t="s">
        <v>15</v>
      </c>
      <c r="E5548" s="5">
        <v>201000</v>
      </c>
      <c r="F5548" s="6">
        <v>3074.63</v>
      </c>
    </row>
    <row r="5549" spans="1:6">
      <c r="A5549" s="4">
        <v>2012</v>
      </c>
      <c r="B5549" s="5" t="s">
        <v>190</v>
      </c>
      <c r="C5549" s="5" t="s">
        <v>191</v>
      </c>
      <c r="D5549" s="5" t="s">
        <v>16</v>
      </c>
      <c r="E5549" s="5">
        <v>11000</v>
      </c>
      <c r="F5549" s="6">
        <v>2636.36</v>
      </c>
    </row>
    <row r="5550" spans="1:6">
      <c r="A5550" s="4">
        <v>2012</v>
      </c>
      <c r="B5550" s="5" t="s">
        <v>190</v>
      </c>
      <c r="C5550" s="5" t="s">
        <v>191</v>
      </c>
      <c r="D5550" s="5" t="s">
        <v>17</v>
      </c>
      <c r="E5550" s="5">
        <v>100</v>
      </c>
      <c r="F5550" s="6">
        <v>1000</v>
      </c>
    </row>
    <row r="5551" spans="1:6">
      <c r="A5551" s="4">
        <v>2013</v>
      </c>
      <c r="B5551" s="5" t="s">
        <v>190</v>
      </c>
      <c r="C5551" s="5" t="s">
        <v>191</v>
      </c>
      <c r="D5551" s="5" t="s">
        <v>15</v>
      </c>
      <c r="E5551" s="5">
        <v>202000</v>
      </c>
      <c r="F5551" s="6">
        <v>2896.04</v>
      </c>
    </row>
    <row r="5552" spans="1:6">
      <c r="A5552" s="4">
        <v>2013</v>
      </c>
      <c r="B5552" s="5" t="s">
        <v>190</v>
      </c>
      <c r="C5552" s="5" t="s">
        <v>191</v>
      </c>
      <c r="D5552" s="5" t="s">
        <v>16</v>
      </c>
      <c r="E5552" s="5">
        <v>10000</v>
      </c>
      <c r="F5552" s="6">
        <v>3000</v>
      </c>
    </row>
    <row r="5553" spans="1:6">
      <c r="A5553" s="4">
        <v>2014</v>
      </c>
      <c r="B5553" s="5" t="s">
        <v>190</v>
      </c>
      <c r="C5553" s="5" t="s">
        <v>191</v>
      </c>
      <c r="D5553" s="5" t="s">
        <v>15</v>
      </c>
      <c r="E5553" s="5">
        <v>202000</v>
      </c>
      <c r="F5553" s="6">
        <v>2594.06</v>
      </c>
    </row>
    <row r="5554" spans="1:6">
      <c r="A5554" s="4">
        <v>2014</v>
      </c>
      <c r="B5554" s="5" t="s">
        <v>190</v>
      </c>
      <c r="C5554" s="5" t="s">
        <v>191</v>
      </c>
      <c r="D5554" s="5" t="s">
        <v>16</v>
      </c>
      <c r="E5554" s="5">
        <v>9000</v>
      </c>
      <c r="F5554" s="6">
        <v>2333.33</v>
      </c>
    </row>
    <row r="5555" spans="1:6">
      <c r="A5555" s="4">
        <v>2015</v>
      </c>
      <c r="B5555" s="5" t="s">
        <v>190</v>
      </c>
      <c r="C5555" s="5" t="s">
        <v>191</v>
      </c>
      <c r="D5555" s="5" t="s">
        <v>15</v>
      </c>
      <c r="E5555" s="5">
        <v>203000</v>
      </c>
      <c r="F5555" s="6">
        <v>2896.55</v>
      </c>
    </row>
    <row r="5556" spans="1:6">
      <c r="A5556" s="4">
        <v>2015</v>
      </c>
      <c r="B5556" s="5" t="s">
        <v>190</v>
      </c>
      <c r="C5556" s="5" t="s">
        <v>191</v>
      </c>
      <c r="D5556" s="5" t="s">
        <v>16</v>
      </c>
      <c r="E5556" s="5">
        <v>8000</v>
      </c>
      <c r="F5556" s="6">
        <v>2500</v>
      </c>
    </row>
    <row r="5557" spans="1:6">
      <c r="A5557" s="4">
        <v>2015</v>
      </c>
      <c r="B5557" s="5" t="s">
        <v>190</v>
      </c>
      <c r="C5557" s="5" t="s">
        <v>191</v>
      </c>
      <c r="D5557" s="5" t="s">
        <v>17</v>
      </c>
      <c r="E5557" s="5">
        <v>100</v>
      </c>
      <c r="F5557" s="6">
        <v>1300</v>
      </c>
    </row>
    <row r="5558" spans="1:6">
      <c r="A5558" s="4">
        <v>2016</v>
      </c>
      <c r="B5558" s="5" t="s">
        <v>190</v>
      </c>
      <c r="C5558" s="5" t="s">
        <v>191</v>
      </c>
      <c r="D5558" s="5" t="s">
        <v>15</v>
      </c>
      <c r="E5558" s="5">
        <v>203000</v>
      </c>
      <c r="F5558" s="6">
        <v>3123.15</v>
      </c>
    </row>
    <row r="5559" spans="1:6">
      <c r="A5559" s="4">
        <v>2016</v>
      </c>
      <c r="B5559" s="5" t="s">
        <v>190</v>
      </c>
      <c r="C5559" s="5" t="s">
        <v>191</v>
      </c>
      <c r="D5559" s="5" t="s">
        <v>16</v>
      </c>
      <c r="E5559" s="5">
        <v>9000</v>
      </c>
      <c r="F5559" s="6">
        <v>2666.67</v>
      </c>
    </row>
    <row r="5560" spans="1:6">
      <c r="A5560" s="4">
        <v>2016</v>
      </c>
      <c r="B5560" s="5" t="s">
        <v>190</v>
      </c>
      <c r="C5560" s="5" t="s">
        <v>191</v>
      </c>
      <c r="D5560" s="5" t="s">
        <v>17</v>
      </c>
      <c r="E5560" s="5">
        <v>100</v>
      </c>
      <c r="F5560" s="6">
        <v>1000</v>
      </c>
    </row>
    <row r="5561" spans="1:6">
      <c r="A5561" s="4">
        <v>2017</v>
      </c>
      <c r="B5561" s="5" t="s">
        <v>190</v>
      </c>
      <c r="C5561" s="5" t="s">
        <v>191</v>
      </c>
      <c r="D5561" s="5" t="s">
        <v>15</v>
      </c>
      <c r="E5561" s="5">
        <v>204000</v>
      </c>
      <c r="F5561" s="6">
        <v>3573.53</v>
      </c>
    </row>
    <row r="5562" spans="1:6">
      <c r="A5562" s="4">
        <v>2017</v>
      </c>
      <c r="B5562" s="5" t="s">
        <v>190</v>
      </c>
      <c r="C5562" s="5" t="s">
        <v>191</v>
      </c>
      <c r="D5562" s="5" t="s">
        <v>16</v>
      </c>
      <c r="E5562" s="5">
        <v>9000</v>
      </c>
      <c r="F5562" s="6">
        <v>2333.33</v>
      </c>
    </row>
    <row r="5563" spans="1:6">
      <c r="A5563" s="4">
        <v>2017</v>
      </c>
      <c r="B5563" s="5" t="s">
        <v>190</v>
      </c>
      <c r="C5563" s="5" t="s">
        <v>191</v>
      </c>
      <c r="D5563" s="5" t="s">
        <v>17</v>
      </c>
      <c r="E5563" s="5">
        <v>100</v>
      </c>
      <c r="F5563" s="6">
        <v>1000</v>
      </c>
    </row>
    <row r="5564" spans="1:6">
      <c r="A5564" s="4">
        <v>2008</v>
      </c>
      <c r="B5564" s="5" t="s">
        <v>190</v>
      </c>
      <c r="C5564" s="5" t="s">
        <v>192</v>
      </c>
      <c r="D5564" s="5" t="s">
        <v>15</v>
      </c>
      <c r="E5564" s="5">
        <v>352000</v>
      </c>
      <c r="F5564" s="6">
        <v>3002.84</v>
      </c>
    </row>
    <row r="5565" spans="1:6">
      <c r="A5565" s="4">
        <v>2008</v>
      </c>
      <c r="B5565" s="5" t="s">
        <v>190</v>
      </c>
      <c r="C5565" s="5" t="s">
        <v>192</v>
      </c>
      <c r="D5565" s="5" t="s">
        <v>16</v>
      </c>
      <c r="E5565" s="5">
        <v>2000</v>
      </c>
      <c r="F5565" s="6">
        <v>3500</v>
      </c>
    </row>
    <row r="5566" spans="1:6">
      <c r="A5566" s="4">
        <v>2008</v>
      </c>
      <c r="B5566" s="5" t="s">
        <v>190</v>
      </c>
      <c r="C5566" s="5" t="s">
        <v>192</v>
      </c>
      <c r="D5566" s="5" t="s">
        <v>18</v>
      </c>
      <c r="E5566" s="5">
        <v>1000</v>
      </c>
      <c r="F5566" s="6">
        <v>740</v>
      </c>
    </row>
    <row r="5567" spans="1:6">
      <c r="A5567" s="4">
        <v>2009</v>
      </c>
      <c r="B5567" s="5" t="s">
        <v>190</v>
      </c>
      <c r="C5567" s="5" t="s">
        <v>192</v>
      </c>
      <c r="D5567" s="5" t="s">
        <v>15</v>
      </c>
      <c r="E5567" s="5">
        <v>357000</v>
      </c>
      <c r="F5567" s="6">
        <v>2887.96</v>
      </c>
    </row>
    <row r="5568" spans="1:6">
      <c r="A5568" s="4">
        <v>2009</v>
      </c>
      <c r="B5568" s="5" t="s">
        <v>190</v>
      </c>
      <c r="C5568" s="5" t="s">
        <v>192</v>
      </c>
      <c r="D5568" s="5" t="s">
        <v>16</v>
      </c>
      <c r="E5568" s="5">
        <v>2000</v>
      </c>
      <c r="F5568" s="6">
        <v>3500</v>
      </c>
    </row>
    <row r="5569" spans="1:6">
      <c r="A5569" s="4">
        <v>2009</v>
      </c>
      <c r="B5569" s="5" t="s">
        <v>190</v>
      </c>
      <c r="C5569" s="5" t="s">
        <v>192</v>
      </c>
      <c r="D5569" s="5" t="s">
        <v>18</v>
      </c>
      <c r="E5569" s="5">
        <v>1000</v>
      </c>
      <c r="F5569" s="6">
        <v>680</v>
      </c>
    </row>
    <row r="5570" spans="1:6">
      <c r="A5570" s="4">
        <v>2010</v>
      </c>
      <c r="B5570" s="5" t="s">
        <v>190</v>
      </c>
      <c r="C5570" s="5" t="s">
        <v>192</v>
      </c>
      <c r="D5570" s="5" t="s">
        <v>15</v>
      </c>
      <c r="E5570" s="5">
        <v>358000</v>
      </c>
      <c r="F5570" s="6">
        <v>2801.68</v>
      </c>
    </row>
    <row r="5571" spans="1:6">
      <c r="A5571" s="4">
        <v>2010</v>
      </c>
      <c r="B5571" s="5" t="s">
        <v>190</v>
      </c>
      <c r="C5571" s="5" t="s">
        <v>192</v>
      </c>
      <c r="D5571" s="5" t="s">
        <v>16</v>
      </c>
      <c r="E5571" s="5">
        <v>2000</v>
      </c>
      <c r="F5571" s="6">
        <v>3500</v>
      </c>
    </row>
    <row r="5572" spans="1:6">
      <c r="A5572" s="4">
        <v>2010</v>
      </c>
      <c r="B5572" s="5" t="s">
        <v>190</v>
      </c>
      <c r="C5572" s="5" t="s">
        <v>192</v>
      </c>
      <c r="D5572" s="5" t="s">
        <v>17</v>
      </c>
      <c r="E5572" s="5">
        <v>400</v>
      </c>
      <c r="F5572" s="6">
        <v>1250</v>
      </c>
    </row>
    <row r="5573" spans="1:6">
      <c r="A5573" s="4">
        <v>2010</v>
      </c>
      <c r="B5573" s="5" t="s">
        <v>190</v>
      </c>
      <c r="C5573" s="5" t="s">
        <v>192</v>
      </c>
      <c r="D5573" s="5" t="s">
        <v>18</v>
      </c>
      <c r="E5573" s="5">
        <v>1000</v>
      </c>
      <c r="F5573" s="6">
        <v>650</v>
      </c>
    </row>
    <row r="5574" spans="1:6">
      <c r="A5574" s="4">
        <v>2011</v>
      </c>
      <c r="B5574" s="5" t="s">
        <v>190</v>
      </c>
      <c r="C5574" s="5" t="s">
        <v>192</v>
      </c>
      <c r="D5574" s="5" t="s">
        <v>15</v>
      </c>
      <c r="E5574" s="5">
        <v>357000</v>
      </c>
      <c r="F5574" s="6">
        <v>2722.69</v>
      </c>
    </row>
    <row r="5575" spans="1:6">
      <c r="A5575" s="4">
        <v>2011</v>
      </c>
      <c r="B5575" s="5" t="s">
        <v>190</v>
      </c>
      <c r="C5575" s="5" t="s">
        <v>192</v>
      </c>
      <c r="D5575" s="5" t="s">
        <v>16</v>
      </c>
      <c r="E5575" s="5">
        <v>2000</v>
      </c>
      <c r="F5575" s="6">
        <v>5000</v>
      </c>
    </row>
    <row r="5576" spans="1:6">
      <c r="A5576" s="4">
        <v>2011</v>
      </c>
      <c r="B5576" s="5" t="s">
        <v>190</v>
      </c>
      <c r="C5576" s="5" t="s">
        <v>192</v>
      </c>
      <c r="D5576" s="5" t="s">
        <v>18</v>
      </c>
      <c r="E5576" s="5">
        <v>1000</v>
      </c>
      <c r="F5576" s="6">
        <v>540</v>
      </c>
    </row>
    <row r="5577" spans="1:6">
      <c r="A5577" s="4">
        <v>2012</v>
      </c>
      <c r="B5577" s="5" t="s">
        <v>190</v>
      </c>
      <c r="C5577" s="5" t="s">
        <v>192</v>
      </c>
      <c r="D5577" s="5" t="s">
        <v>15</v>
      </c>
      <c r="E5577" s="5">
        <v>364000</v>
      </c>
      <c r="F5577" s="6">
        <v>3140.11</v>
      </c>
    </row>
    <row r="5578" spans="1:6">
      <c r="A5578" s="4">
        <v>2012</v>
      </c>
      <c r="B5578" s="5" t="s">
        <v>190</v>
      </c>
      <c r="C5578" s="5" t="s">
        <v>192</v>
      </c>
      <c r="D5578" s="5" t="s">
        <v>16</v>
      </c>
      <c r="E5578" s="5">
        <v>1000</v>
      </c>
      <c r="F5578" s="6">
        <v>4000</v>
      </c>
    </row>
    <row r="5579" spans="1:6">
      <c r="A5579" s="4">
        <v>2012</v>
      </c>
      <c r="B5579" s="5" t="s">
        <v>190</v>
      </c>
      <c r="C5579" s="5" t="s">
        <v>192</v>
      </c>
      <c r="D5579" s="5" t="s">
        <v>17</v>
      </c>
      <c r="E5579" s="5">
        <v>200</v>
      </c>
      <c r="F5579" s="6">
        <v>1000</v>
      </c>
    </row>
    <row r="5580" spans="1:6">
      <c r="A5580" s="4">
        <v>2013</v>
      </c>
      <c r="B5580" s="5" t="s">
        <v>190</v>
      </c>
      <c r="C5580" s="5" t="s">
        <v>192</v>
      </c>
      <c r="D5580" s="5" t="s">
        <v>15</v>
      </c>
      <c r="E5580" s="5">
        <v>359000</v>
      </c>
      <c r="F5580" s="6">
        <v>3097.49</v>
      </c>
    </row>
    <row r="5581" spans="1:6">
      <c r="A5581" s="4">
        <v>2013</v>
      </c>
      <c r="B5581" s="5" t="s">
        <v>190</v>
      </c>
      <c r="C5581" s="5" t="s">
        <v>192</v>
      </c>
      <c r="D5581" s="5" t="s">
        <v>16</v>
      </c>
      <c r="E5581" s="5">
        <v>2000</v>
      </c>
      <c r="F5581" s="6">
        <v>4000</v>
      </c>
    </row>
    <row r="5582" spans="1:6">
      <c r="A5582" s="4">
        <v>2013</v>
      </c>
      <c r="B5582" s="5" t="s">
        <v>190</v>
      </c>
      <c r="C5582" s="5" t="s">
        <v>192</v>
      </c>
      <c r="D5582" s="5" t="s">
        <v>17</v>
      </c>
      <c r="E5582" s="5">
        <v>100</v>
      </c>
      <c r="F5582" s="6">
        <v>1200</v>
      </c>
    </row>
    <row r="5583" spans="1:6">
      <c r="A5583" s="4">
        <v>2013</v>
      </c>
      <c r="B5583" s="5" t="s">
        <v>190</v>
      </c>
      <c r="C5583" s="5" t="s">
        <v>192</v>
      </c>
      <c r="D5583" s="5" t="s">
        <v>18</v>
      </c>
      <c r="E5583" s="5">
        <v>1000</v>
      </c>
      <c r="F5583" s="6">
        <v>540</v>
      </c>
    </row>
    <row r="5584" spans="1:6">
      <c r="A5584" s="4">
        <v>2014</v>
      </c>
      <c r="B5584" s="5" t="s">
        <v>190</v>
      </c>
      <c r="C5584" s="5" t="s">
        <v>192</v>
      </c>
      <c r="D5584" s="5" t="s">
        <v>15</v>
      </c>
      <c r="E5584" s="5">
        <v>358000</v>
      </c>
      <c r="F5584" s="6">
        <v>2918.99</v>
      </c>
    </row>
    <row r="5585" spans="1:6">
      <c r="A5585" s="4">
        <v>2014</v>
      </c>
      <c r="B5585" s="5" t="s">
        <v>190</v>
      </c>
      <c r="C5585" s="5" t="s">
        <v>192</v>
      </c>
      <c r="D5585" s="5" t="s">
        <v>16</v>
      </c>
      <c r="E5585" s="5">
        <v>1000</v>
      </c>
      <c r="F5585" s="6">
        <v>4000</v>
      </c>
    </row>
    <row r="5586" spans="1:6">
      <c r="A5586" s="4">
        <v>2015</v>
      </c>
      <c r="B5586" s="5" t="s">
        <v>190</v>
      </c>
      <c r="C5586" s="5" t="s">
        <v>192</v>
      </c>
      <c r="D5586" s="5" t="s">
        <v>15</v>
      </c>
      <c r="E5586" s="5">
        <v>359000</v>
      </c>
      <c r="F5586" s="6">
        <v>2832.87</v>
      </c>
    </row>
    <row r="5587" spans="1:6">
      <c r="A5587" s="4">
        <v>2015</v>
      </c>
      <c r="B5587" s="5" t="s">
        <v>190</v>
      </c>
      <c r="C5587" s="5" t="s">
        <v>192</v>
      </c>
      <c r="D5587" s="5" t="s">
        <v>16</v>
      </c>
      <c r="E5587" s="5">
        <v>1000</v>
      </c>
      <c r="F5587" s="6">
        <v>4000</v>
      </c>
    </row>
    <row r="5588" spans="1:6">
      <c r="A5588" s="4">
        <v>2016</v>
      </c>
      <c r="B5588" s="5" t="s">
        <v>190</v>
      </c>
      <c r="C5588" s="5" t="s">
        <v>192</v>
      </c>
      <c r="D5588" s="5" t="s">
        <v>15</v>
      </c>
      <c r="E5588" s="5">
        <v>366000</v>
      </c>
      <c r="F5588" s="6">
        <v>3245.9</v>
      </c>
    </row>
    <row r="5589" spans="1:6">
      <c r="A5589" s="4">
        <v>2016</v>
      </c>
      <c r="B5589" s="5" t="s">
        <v>190</v>
      </c>
      <c r="C5589" s="5" t="s">
        <v>192</v>
      </c>
      <c r="D5589" s="5" t="s">
        <v>16</v>
      </c>
      <c r="E5589" s="5">
        <v>1000</v>
      </c>
      <c r="F5589" s="6">
        <v>3000</v>
      </c>
    </row>
    <row r="5590" spans="1:6">
      <c r="A5590" s="4">
        <v>2017</v>
      </c>
      <c r="B5590" s="5" t="s">
        <v>190</v>
      </c>
      <c r="C5590" s="5" t="s">
        <v>192</v>
      </c>
      <c r="D5590" s="5" t="s">
        <v>15</v>
      </c>
      <c r="E5590" s="5">
        <v>362000</v>
      </c>
      <c r="F5590" s="6">
        <v>3966.85</v>
      </c>
    </row>
    <row r="5591" spans="1:6">
      <c r="A5591" s="4">
        <v>2017</v>
      </c>
      <c r="B5591" s="5" t="s">
        <v>190</v>
      </c>
      <c r="C5591" s="5" t="s">
        <v>192</v>
      </c>
      <c r="D5591" s="5" t="s">
        <v>16</v>
      </c>
      <c r="E5591" s="5">
        <v>2000</v>
      </c>
      <c r="F5591" s="6">
        <v>2500</v>
      </c>
    </row>
    <row r="5592" spans="1:6">
      <c r="A5592" s="4">
        <v>2008</v>
      </c>
      <c r="B5592" s="5" t="s">
        <v>190</v>
      </c>
      <c r="C5592" s="5" t="s">
        <v>193</v>
      </c>
      <c r="D5592" s="5" t="s">
        <v>15</v>
      </c>
      <c r="E5592" s="5">
        <v>114000</v>
      </c>
      <c r="F5592" s="6">
        <v>3754.39</v>
      </c>
    </row>
    <row r="5593" spans="1:6">
      <c r="A5593" s="4">
        <v>2008</v>
      </c>
      <c r="B5593" s="5" t="s">
        <v>190</v>
      </c>
      <c r="C5593" s="5" t="s">
        <v>193</v>
      </c>
      <c r="D5593" s="5" t="s">
        <v>16</v>
      </c>
      <c r="E5593" s="5">
        <v>3000</v>
      </c>
      <c r="F5593" s="6">
        <v>3666.67</v>
      </c>
    </row>
    <row r="5594" spans="1:6">
      <c r="A5594" s="4">
        <v>2009</v>
      </c>
      <c r="B5594" s="5" t="s">
        <v>190</v>
      </c>
      <c r="C5594" s="5" t="s">
        <v>193</v>
      </c>
      <c r="D5594" s="5" t="s">
        <v>15</v>
      </c>
      <c r="E5594" s="5">
        <v>115000</v>
      </c>
      <c r="F5594" s="6">
        <v>3930.43</v>
      </c>
    </row>
    <row r="5595" spans="1:6">
      <c r="A5595" s="4">
        <v>2009</v>
      </c>
      <c r="B5595" s="5" t="s">
        <v>190</v>
      </c>
      <c r="C5595" s="5" t="s">
        <v>193</v>
      </c>
      <c r="D5595" s="5" t="s">
        <v>16</v>
      </c>
      <c r="E5595" s="5">
        <v>3000</v>
      </c>
      <c r="F5595" s="6">
        <v>4666.67</v>
      </c>
    </row>
    <row r="5596" spans="1:6">
      <c r="A5596" s="4">
        <v>2010</v>
      </c>
      <c r="B5596" s="5" t="s">
        <v>190</v>
      </c>
      <c r="C5596" s="5" t="s">
        <v>193</v>
      </c>
      <c r="D5596" s="5" t="s">
        <v>15</v>
      </c>
      <c r="E5596" s="5">
        <v>118000</v>
      </c>
      <c r="F5596" s="6">
        <v>3889.83</v>
      </c>
    </row>
    <row r="5597" spans="1:6">
      <c r="A5597" s="4">
        <v>2010</v>
      </c>
      <c r="B5597" s="5" t="s">
        <v>190</v>
      </c>
      <c r="C5597" s="5" t="s">
        <v>193</v>
      </c>
      <c r="D5597" s="5" t="s">
        <v>16</v>
      </c>
      <c r="E5597" s="5">
        <v>2000</v>
      </c>
      <c r="F5597" s="6">
        <v>5500</v>
      </c>
    </row>
    <row r="5598" spans="1:6">
      <c r="A5598" s="4">
        <v>2011</v>
      </c>
      <c r="B5598" s="5" t="s">
        <v>190</v>
      </c>
      <c r="C5598" s="5" t="s">
        <v>193</v>
      </c>
      <c r="D5598" s="5" t="s">
        <v>15</v>
      </c>
      <c r="E5598" s="5">
        <v>118000</v>
      </c>
      <c r="F5598" s="6">
        <v>3669.49</v>
      </c>
    </row>
    <row r="5599" spans="1:6">
      <c r="A5599" s="4">
        <v>2011</v>
      </c>
      <c r="B5599" s="5" t="s">
        <v>190</v>
      </c>
      <c r="C5599" s="5" t="s">
        <v>193</v>
      </c>
      <c r="D5599" s="5" t="s">
        <v>16</v>
      </c>
      <c r="E5599" s="5">
        <v>3000</v>
      </c>
      <c r="F5599" s="6">
        <v>6000</v>
      </c>
    </row>
    <row r="5600" spans="1:6">
      <c r="A5600" s="4">
        <v>2012</v>
      </c>
      <c r="B5600" s="5" t="s">
        <v>190</v>
      </c>
      <c r="C5600" s="5" t="s">
        <v>193</v>
      </c>
      <c r="D5600" s="5" t="s">
        <v>15</v>
      </c>
      <c r="E5600" s="5">
        <v>117000</v>
      </c>
      <c r="F5600" s="6">
        <v>3803.42</v>
      </c>
    </row>
    <row r="5601" spans="1:6">
      <c r="A5601" s="4">
        <v>2012</v>
      </c>
      <c r="B5601" s="5" t="s">
        <v>190</v>
      </c>
      <c r="C5601" s="5" t="s">
        <v>193</v>
      </c>
      <c r="D5601" s="5" t="s">
        <v>16</v>
      </c>
      <c r="E5601" s="5">
        <v>2000</v>
      </c>
      <c r="F5601" s="6">
        <v>4500</v>
      </c>
    </row>
    <row r="5602" spans="1:6">
      <c r="A5602" s="4">
        <v>2013</v>
      </c>
      <c r="B5602" s="5" t="s">
        <v>190</v>
      </c>
      <c r="C5602" s="5" t="s">
        <v>193</v>
      </c>
      <c r="D5602" s="5" t="s">
        <v>15</v>
      </c>
      <c r="E5602" s="5">
        <v>117000</v>
      </c>
      <c r="F5602" s="6">
        <v>3854.7</v>
      </c>
    </row>
    <row r="5603" spans="1:6">
      <c r="A5603" s="4">
        <v>2013</v>
      </c>
      <c r="B5603" s="5" t="s">
        <v>190</v>
      </c>
      <c r="C5603" s="5" t="s">
        <v>193</v>
      </c>
      <c r="D5603" s="5" t="s">
        <v>16</v>
      </c>
      <c r="E5603" s="5">
        <v>3000</v>
      </c>
      <c r="F5603" s="6">
        <v>6666.67</v>
      </c>
    </row>
    <row r="5604" spans="1:6">
      <c r="A5604" s="4">
        <v>2014</v>
      </c>
      <c r="B5604" s="5" t="s">
        <v>190</v>
      </c>
      <c r="C5604" s="5" t="s">
        <v>193</v>
      </c>
      <c r="D5604" s="5" t="s">
        <v>15</v>
      </c>
      <c r="E5604" s="5">
        <v>117000</v>
      </c>
      <c r="F5604" s="6">
        <v>3752.14</v>
      </c>
    </row>
    <row r="5605" spans="1:6">
      <c r="A5605" s="4">
        <v>2014</v>
      </c>
      <c r="B5605" s="5" t="s">
        <v>190</v>
      </c>
      <c r="C5605" s="5" t="s">
        <v>193</v>
      </c>
      <c r="D5605" s="5" t="s">
        <v>16</v>
      </c>
      <c r="E5605" s="5">
        <v>3000</v>
      </c>
      <c r="F5605" s="6">
        <v>3666.67</v>
      </c>
    </row>
    <row r="5606" spans="1:6">
      <c r="A5606" s="4">
        <v>2015</v>
      </c>
      <c r="B5606" s="5" t="s">
        <v>190</v>
      </c>
      <c r="C5606" s="5" t="s">
        <v>193</v>
      </c>
      <c r="D5606" s="5" t="s">
        <v>15</v>
      </c>
      <c r="E5606" s="5">
        <v>118000</v>
      </c>
      <c r="F5606" s="6">
        <v>4016.95</v>
      </c>
    </row>
    <row r="5607" spans="1:6">
      <c r="A5607" s="4">
        <v>2015</v>
      </c>
      <c r="B5607" s="5" t="s">
        <v>190</v>
      </c>
      <c r="C5607" s="5" t="s">
        <v>193</v>
      </c>
      <c r="D5607" s="5" t="s">
        <v>16</v>
      </c>
      <c r="E5607" s="5">
        <v>2000</v>
      </c>
      <c r="F5607" s="6">
        <v>2500</v>
      </c>
    </row>
    <row r="5608" spans="1:6">
      <c r="A5608" s="4">
        <v>2016</v>
      </c>
      <c r="B5608" s="5" t="s">
        <v>190</v>
      </c>
      <c r="C5608" s="5" t="s">
        <v>193</v>
      </c>
      <c r="D5608" s="5" t="s">
        <v>15</v>
      </c>
      <c r="E5608" s="5">
        <v>118000</v>
      </c>
      <c r="F5608" s="6">
        <v>4093.22</v>
      </c>
    </row>
    <row r="5609" spans="1:6">
      <c r="A5609" s="4">
        <v>2016</v>
      </c>
      <c r="B5609" s="5" t="s">
        <v>190</v>
      </c>
      <c r="C5609" s="5" t="s">
        <v>193</v>
      </c>
      <c r="D5609" s="5" t="s">
        <v>16</v>
      </c>
      <c r="E5609" s="5">
        <v>2000</v>
      </c>
      <c r="F5609" s="6">
        <v>2500</v>
      </c>
    </row>
    <row r="5610" spans="1:6">
      <c r="A5610" s="4">
        <v>2017</v>
      </c>
      <c r="B5610" s="5" t="s">
        <v>190</v>
      </c>
      <c r="C5610" s="5" t="s">
        <v>193</v>
      </c>
      <c r="D5610" s="5" t="s">
        <v>15</v>
      </c>
      <c r="E5610" s="5">
        <v>118000</v>
      </c>
      <c r="F5610" s="6">
        <v>4347.46</v>
      </c>
    </row>
    <row r="5611" spans="1:6">
      <c r="A5611" s="4">
        <v>2017</v>
      </c>
      <c r="B5611" s="5" t="s">
        <v>190</v>
      </c>
      <c r="C5611" s="5" t="s">
        <v>193</v>
      </c>
      <c r="D5611" s="5" t="s">
        <v>16</v>
      </c>
      <c r="E5611" s="5">
        <v>2000</v>
      </c>
      <c r="F5611" s="6">
        <v>5500</v>
      </c>
    </row>
    <row r="5612" spans="1:6">
      <c r="A5612" s="4">
        <v>2008</v>
      </c>
      <c r="B5612" s="5" t="s">
        <v>190</v>
      </c>
      <c r="C5612" s="5" t="s">
        <v>194</v>
      </c>
      <c r="D5612" s="5" t="s">
        <v>15</v>
      </c>
      <c r="E5612" s="5">
        <v>186720</v>
      </c>
      <c r="F5612" s="6">
        <v>3844.95</v>
      </c>
    </row>
    <row r="5613" spans="1:6">
      <c r="A5613" s="4">
        <v>2008</v>
      </c>
      <c r="B5613" s="5" t="s">
        <v>190</v>
      </c>
      <c r="C5613" s="5" t="s">
        <v>194</v>
      </c>
      <c r="D5613" s="5" t="s">
        <v>16</v>
      </c>
      <c r="E5613" s="5">
        <v>22370</v>
      </c>
      <c r="F5613" s="6">
        <v>3659.81</v>
      </c>
    </row>
    <row r="5614" spans="1:6">
      <c r="A5614" s="4">
        <v>2009</v>
      </c>
      <c r="B5614" s="5" t="s">
        <v>190</v>
      </c>
      <c r="C5614" s="5" t="s">
        <v>194</v>
      </c>
      <c r="D5614" s="5" t="s">
        <v>15</v>
      </c>
      <c r="E5614" s="5">
        <v>195160</v>
      </c>
      <c r="F5614" s="6">
        <v>3984.01</v>
      </c>
    </row>
    <row r="5615" spans="1:6">
      <c r="A5615" s="4">
        <v>2009</v>
      </c>
      <c r="B5615" s="5" t="s">
        <v>190</v>
      </c>
      <c r="C5615" s="5" t="s">
        <v>194</v>
      </c>
      <c r="D5615" s="5" t="s">
        <v>16</v>
      </c>
      <c r="E5615" s="5">
        <v>19760</v>
      </c>
      <c r="F5615" s="6">
        <v>3500</v>
      </c>
    </row>
    <row r="5616" spans="1:6">
      <c r="A5616" s="4">
        <v>2010</v>
      </c>
      <c r="B5616" s="5" t="s">
        <v>190</v>
      </c>
      <c r="C5616" s="5" t="s">
        <v>194</v>
      </c>
      <c r="D5616" s="5" t="s">
        <v>15</v>
      </c>
      <c r="E5616" s="5">
        <v>198380</v>
      </c>
      <c r="F5616" s="6">
        <v>3674.31</v>
      </c>
    </row>
    <row r="5617" spans="1:6">
      <c r="A5617" s="4">
        <v>2010</v>
      </c>
      <c r="B5617" s="5" t="s">
        <v>190</v>
      </c>
      <c r="C5617" s="5" t="s">
        <v>194</v>
      </c>
      <c r="D5617" s="5" t="s">
        <v>16</v>
      </c>
      <c r="E5617" s="5">
        <v>17540</v>
      </c>
      <c r="F5617" s="6">
        <v>3977.77</v>
      </c>
    </row>
    <row r="5618" spans="1:6">
      <c r="A5618" s="4">
        <v>2011</v>
      </c>
      <c r="B5618" s="5" t="s">
        <v>190</v>
      </c>
      <c r="C5618" s="5" t="s">
        <v>194</v>
      </c>
      <c r="D5618" s="5" t="s">
        <v>15</v>
      </c>
      <c r="E5618" s="5">
        <v>199770</v>
      </c>
      <c r="F5618" s="6">
        <v>3608.45</v>
      </c>
    </row>
    <row r="5619" spans="1:6">
      <c r="A5619" s="4">
        <v>2011</v>
      </c>
      <c r="B5619" s="5" t="s">
        <v>190</v>
      </c>
      <c r="C5619" s="5" t="s">
        <v>194</v>
      </c>
      <c r="D5619" s="5" t="s">
        <v>16</v>
      </c>
      <c r="E5619" s="5">
        <v>16540</v>
      </c>
      <c r="F5619" s="6">
        <v>4265.42</v>
      </c>
    </row>
    <row r="5620" spans="1:6">
      <c r="A5620" s="4">
        <v>2012</v>
      </c>
      <c r="B5620" s="5" t="s">
        <v>190</v>
      </c>
      <c r="C5620" s="5" t="s">
        <v>194</v>
      </c>
      <c r="D5620" s="5" t="s">
        <v>15</v>
      </c>
      <c r="E5620" s="5">
        <v>199770</v>
      </c>
      <c r="F5620" s="6">
        <v>3849.23</v>
      </c>
    </row>
    <row r="5621" spans="1:6">
      <c r="A5621" s="4">
        <v>2012</v>
      </c>
      <c r="B5621" s="5" t="s">
        <v>190</v>
      </c>
      <c r="C5621" s="5" t="s">
        <v>194</v>
      </c>
      <c r="D5621" s="5" t="s">
        <v>16</v>
      </c>
      <c r="E5621" s="5">
        <v>16540</v>
      </c>
      <c r="F5621" s="6">
        <v>3771.46</v>
      </c>
    </row>
    <row r="5622" spans="1:6">
      <c r="A5622" s="4">
        <v>2013</v>
      </c>
      <c r="B5622" s="5" t="s">
        <v>190</v>
      </c>
      <c r="C5622" s="5" t="s">
        <v>194</v>
      </c>
      <c r="D5622" s="5" t="s">
        <v>15</v>
      </c>
      <c r="E5622" s="5">
        <v>201160</v>
      </c>
      <c r="F5622" s="6">
        <v>3575.36</v>
      </c>
    </row>
    <row r="5623" spans="1:6">
      <c r="A5623" s="4">
        <v>2013</v>
      </c>
      <c r="B5623" s="5" t="s">
        <v>190</v>
      </c>
      <c r="C5623" s="5" t="s">
        <v>194</v>
      </c>
      <c r="D5623" s="5" t="s">
        <v>16</v>
      </c>
      <c r="E5623" s="5">
        <v>15320</v>
      </c>
      <c r="F5623" s="6">
        <v>3687.99</v>
      </c>
    </row>
    <row r="5624" spans="1:6">
      <c r="A5624" s="4">
        <v>2014</v>
      </c>
      <c r="B5624" s="5" t="s">
        <v>190</v>
      </c>
      <c r="C5624" s="5" t="s">
        <v>194</v>
      </c>
      <c r="D5624" s="5" t="s">
        <v>15</v>
      </c>
      <c r="E5624" s="5">
        <v>201770</v>
      </c>
      <c r="F5624" s="6">
        <v>3736.23</v>
      </c>
    </row>
    <row r="5625" spans="1:6">
      <c r="A5625" s="4">
        <v>2014</v>
      </c>
      <c r="B5625" s="5" t="s">
        <v>190</v>
      </c>
      <c r="C5625" s="5" t="s">
        <v>194</v>
      </c>
      <c r="D5625" s="5" t="s">
        <v>16</v>
      </c>
      <c r="E5625" s="5">
        <v>14100</v>
      </c>
      <c r="F5625" s="6">
        <v>3960.28</v>
      </c>
    </row>
    <row r="5626" spans="1:6">
      <c r="A5626" s="4">
        <v>2015</v>
      </c>
      <c r="B5626" s="5" t="s">
        <v>190</v>
      </c>
      <c r="C5626" s="5" t="s">
        <v>194</v>
      </c>
      <c r="D5626" s="5" t="s">
        <v>15</v>
      </c>
      <c r="E5626" s="5">
        <v>203990</v>
      </c>
      <c r="F5626" s="6">
        <v>3954.7</v>
      </c>
    </row>
    <row r="5627" spans="1:6">
      <c r="A5627" s="4">
        <v>2015</v>
      </c>
      <c r="B5627" s="5" t="s">
        <v>190</v>
      </c>
      <c r="C5627" s="5" t="s">
        <v>194</v>
      </c>
      <c r="D5627" s="5" t="s">
        <v>16</v>
      </c>
      <c r="E5627" s="5">
        <v>12490</v>
      </c>
      <c r="F5627" s="6">
        <v>3884.71</v>
      </c>
    </row>
    <row r="5628" spans="1:6">
      <c r="A5628" s="4">
        <v>2016</v>
      </c>
      <c r="B5628" s="5" t="s">
        <v>190</v>
      </c>
      <c r="C5628" s="5" t="s">
        <v>194</v>
      </c>
      <c r="D5628" s="5" t="s">
        <v>15</v>
      </c>
      <c r="E5628" s="5">
        <v>206600</v>
      </c>
      <c r="F5628" s="6">
        <v>4151.0200000000004</v>
      </c>
    </row>
    <row r="5629" spans="1:6">
      <c r="A5629" s="4">
        <v>2016</v>
      </c>
      <c r="B5629" s="5" t="s">
        <v>190</v>
      </c>
      <c r="C5629" s="5" t="s">
        <v>194</v>
      </c>
      <c r="D5629" s="5" t="s">
        <v>16</v>
      </c>
      <c r="E5629" s="5">
        <v>12490</v>
      </c>
      <c r="F5629" s="6">
        <v>5076.0600000000004</v>
      </c>
    </row>
    <row r="5630" spans="1:6">
      <c r="A5630" s="4">
        <v>2017</v>
      </c>
      <c r="B5630" s="5" t="s">
        <v>190</v>
      </c>
      <c r="C5630" s="5" t="s">
        <v>194</v>
      </c>
      <c r="D5630" s="5" t="s">
        <v>15</v>
      </c>
      <c r="E5630" s="5">
        <v>207600</v>
      </c>
      <c r="F5630" s="6">
        <v>4272.74</v>
      </c>
    </row>
    <row r="5631" spans="1:6">
      <c r="A5631" s="4">
        <v>2017</v>
      </c>
      <c r="B5631" s="5" t="s">
        <v>190</v>
      </c>
      <c r="C5631" s="5" t="s">
        <v>194</v>
      </c>
      <c r="D5631" s="5" t="s">
        <v>16</v>
      </c>
      <c r="E5631" s="5">
        <v>10880</v>
      </c>
      <c r="F5631" s="6">
        <v>4423.71</v>
      </c>
    </row>
    <row r="5632" spans="1:6">
      <c r="A5632" s="4">
        <v>2008</v>
      </c>
      <c r="B5632" s="5" t="s">
        <v>190</v>
      </c>
      <c r="C5632" s="5" t="s">
        <v>195</v>
      </c>
      <c r="D5632" s="5" t="s">
        <v>15</v>
      </c>
      <c r="E5632" s="5">
        <v>80280</v>
      </c>
      <c r="F5632" s="6">
        <v>3638.14</v>
      </c>
    </row>
    <row r="5633" spans="1:6">
      <c r="A5633" s="4">
        <v>2008</v>
      </c>
      <c r="B5633" s="5" t="s">
        <v>190</v>
      </c>
      <c r="C5633" s="5" t="s">
        <v>195</v>
      </c>
      <c r="D5633" s="5" t="s">
        <v>16</v>
      </c>
      <c r="E5633" s="5">
        <v>76630</v>
      </c>
      <c r="F5633" s="6">
        <v>3499.02</v>
      </c>
    </row>
    <row r="5634" spans="1:6">
      <c r="A5634" s="4">
        <v>2008</v>
      </c>
      <c r="B5634" s="5" t="s">
        <v>190</v>
      </c>
      <c r="C5634" s="5" t="s">
        <v>195</v>
      </c>
      <c r="D5634" s="5" t="s">
        <v>17</v>
      </c>
      <c r="E5634" s="5">
        <v>200</v>
      </c>
      <c r="F5634" s="6">
        <v>1000</v>
      </c>
    </row>
    <row r="5635" spans="1:6">
      <c r="A5635" s="4">
        <v>2009</v>
      </c>
      <c r="B5635" s="5" t="s">
        <v>190</v>
      </c>
      <c r="C5635" s="5" t="s">
        <v>195</v>
      </c>
      <c r="D5635" s="5" t="s">
        <v>15</v>
      </c>
      <c r="E5635" s="5">
        <v>91840</v>
      </c>
      <c r="F5635" s="6">
        <v>3685.54</v>
      </c>
    </row>
    <row r="5636" spans="1:6">
      <c r="A5636" s="4">
        <v>2009</v>
      </c>
      <c r="B5636" s="5" t="s">
        <v>190</v>
      </c>
      <c r="C5636" s="5" t="s">
        <v>195</v>
      </c>
      <c r="D5636" s="5" t="s">
        <v>16</v>
      </c>
      <c r="E5636" s="5">
        <v>73240</v>
      </c>
      <c r="F5636" s="6">
        <v>3575.1</v>
      </c>
    </row>
    <row r="5637" spans="1:6">
      <c r="A5637" s="4">
        <v>2009</v>
      </c>
      <c r="B5637" s="5" t="s">
        <v>190</v>
      </c>
      <c r="C5637" s="5" t="s">
        <v>195</v>
      </c>
      <c r="D5637" s="5" t="s">
        <v>17</v>
      </c>
      <c r="E5637" s="5">
        <v>4000</v>
      </c>
      <c r="F5637" s="6">
        <v>750</v>
      </c>
    </row>
    <row r="5638" spans="1:6">
      <c r="A5638" s="4">
        <v>2010</v>
      </c>
      <c r="B5638" s="5" t="s">
        <v>190</v>
      </c>
      <c r="C5638" s="5" t="s">
        <v>195</v>
      </c>
      <c r="D5638" s="5" t="s">
        <v>15</v>
      </c>
      <c r="E5638" s="5">
        <v>95620</v>
      </c>
      <c r="F5638" s="6">
        <v>3671.72</v>
      </c>
    </row>
    <row r="5639" spans="1:6">
      <c r="A5639" s="4">
        <v>2010</v>
      </c>
      <c r="B5639" s="5" t="s">
        <v>190</v>
      </c>
      <c r="C5639" s="5" t="s">
        <v>195</v>
      </c>
      <c r="D5639" s="5" t="s">
        <v>16</v>
      </c>
      <c r="E5639" s="5">
        <v>68460</v>
      </c>
      <c r="F5639" s="6">
        <v>3845.02</v>
      </c>
    </row>
    <row r="5640" spans="1:6">
      <c r="A5640" s="4">
        <v>2010</v>
      </c>
      <c r="B5640" s="5" t="s">
        <v>190</v>
      </c>
      <c r="C5640" s="5" t="s">
        <v>195</v>
      </c>
      <c r="D5640" s="5" t="s">
        <v>17</v>
      </c>
      <c r="E5640" s="5">
        <v>100</v>
      </c>
      <c r="F5640" s="6">
        <v>1000</v>
      </c>
    </row>
    <row r="5641" spans="1:6">
      <c r="A5641" s="4">
        <v>2011</v>
      </c>
      <c r="B5641" s="5" t="s">
        <v>190</v>
      </c>
      <c r="C5641" s="5" t="s">
        <v>195</v>
      </c>
      <c r="D5641" s="5" t="s">
        <v>15</v>
      </c>
      <c r="E5641" s="5">
        <v>96230</v>
      </c>
      <c r="F5641" s="6">
        <v>3711.32</v>
      </c>
    </row>
    <row r="5642" spans="1:6">
      <c r="A5642" s="4">
        <v>2011</v>
      </c>
      <c r="B5642" s="5" t="s">
        <v>190</v>
      </c>
      <c r="C5642" s="5" t="s">
        <v>195</v>
      </c>
      <c r="D5642" s="5" t="s">
        <v>16</v>
      </c>
      <c r="E5642" s="5">
        <v>64460</v>
      </c>
      <c r="F5642" s="6">
        <v>4071.52</v>
      </c>
    </row>
    <row r="5643" spans="1:6">
      <c r="A5643" s="4">
        <v>2011</v>
      </c>
      <c r="B5643" s="5" t="s">
        <v>190</v>
      </c>
      <c r="C5643" s="5" t="s">
        <v>195</v>
      </c>
      <c r="D5643" s="5" t="s">
        <v>17</v>
      </c>
      <c r="E5643" s="5">
        <v>100</v>
      </c>
      <c r="F5643" s="6">
        <v>1000</v>
      </c>
    </row>
    <row r="5644" spans="1:6">
      <c r="A5644" s="4">
        <v>2012</v>
      </c>
      <c r="B5644" s="5" t="s">
        <v>190</v>
      </c>
      <c r="C5644" s="5" t="s">
        <v>195</v>
      </c>
      <c r="D5644" s="5" t="s">
        <v>15</v>
      </c>
      <c r="E5644" s="5">
        <v>92230</v>
      </c>
      <c r="F5644" s="6">
        <v>3730.24</v>
      </c>
    </row>
    <row r="5645" spans="1:6">
      <c r="A5645" s="4">
        <v>2012</v>
      </c>
      <c r="B5645" s="5" t="s">
        <v>190</v>
      </c>
      <c r="C5645" s="5" t="s">
        <v>195</v>
      </c>
      <c r="D5645" s="5" t="s">
        <v>16</v>
      </c>
      <c r="E5645" s="5">
        <v>66460</v>
      </c>
      <c r="F5645" s="6">
        <v>4071.92</v>
      </c>
    </row>
    <row r="5646" spans="1:6">
      <c r="A5646" s="4">
        <v>2012</v>
      </c>
      <c r="B5646" s="5" t="s">
        <v>190</v>
      </c>
      <c r="C5646" s="5" t="s">
        <v>195</v>
      </c>
      <c r="D5646" s="5" t="s">
        <v>17</v>
      </c>
      <c r="E5646" s="5">
        <v>100</v>
      </c>
      <c r="F5646" s="6">
        <v>1000</v>
      </c>
    </row>
    <row r="5647" spans="1:6">
      <c r="A5647" s="4">
        <v>2013</v>
      </c>
      <c r="B5647" s="5" t="s">
        <v>190</v>
      </c>
      <c r="C5647" s="5" t="s">
        <v>195</v>
      </c>
      <c r="D5647" s="5" t="s">
        <v>15</v>
      </c>
      <c r="E5647" s="5">
        <v>91840</v>
      </c>
      <c r="F5647" s="6">
        <v>3601.7</v>
      </c>
    </row>
    <row r="5648" spans="1:6">
      <c r="A5648" s="4">
        <v>2013</v>
      </c>
      <c r="B5648" s="5" t="s">
        <v>190</v>
      </c>
      <c r="C5648" s="5" t="s">
        <v>195</v>
      </c>
      <c r="D5648" s="5" t="s">
        <v>16</v>
      </c>
      <c r="E5648" s="5">
        <v>62680</v>
      </c>
      <c r="F5648" s="6">
        <v>3948.63</v>
      </c>
    </row>
    <row r="5649" spans="1:6">
      <c r="A5649" s="4">
        <v>2014</v>
      </c>
      <c r="B5649" s="5" t="s">
        <v>190</v>
      </c>
      <c r="C5649" s="5" t="s">
        <v>195</v>
      </c>
      <c r="D5649" s="5" t="s">
        <v>15</v>
      </c>
      <c r="E5649" s="5">
        <v>93230</v>
      </c>
      <c r="F5649" s="6">
        <v>3562.59</v>
      </c>
    </row>
    <row r="5650" spans="1:6">
      <c r="A5650" s="4">
        <v>2014</v>
      </c>
      <c r="B5650" s="5" t="s">
        <v>190</v>
      </c>
      <c r="C5650" s="5" t="s">
        <v>195</v>
      </c>
      <c r="D5650" s="5" t="s">
        <v>16</v>
      </c>
      <c r="E5650" s="5">
        <v>62900</v>
      </c>
      <c r="F5650" s="6">
        <v>3802.23</v>
      </c>
    </row>
    <row r="5651" spans="1:6">
      <c r="A5651" s="4">
        <v>2015</v>
      </c>
      <c r="B5651" s="5" t="s">
        <v>190</v>
      </c>
      <c r="C5651" s="5" t="s">
        <v>195</v>
      </c>
      <c r="D5651" s="5" t="s">
        <v>15</v>
      </c>
      <c r="E5651" s="5">
        <v>95010</v>
      </c>
      <c r="F5651" s="6">
        <v>3718.35</v>
      </c>
    </row>
    <row r="5652" spans="1:6">
      <c r="A5652" s="4">
        <v>2015</v>
      </c>
      <c r="B5652" s="5" t="s">
        <v>190</v>
      </c>
      <c r="C5652" s="5" t="s">
        <v>195</v>
      </c>
      <c r="D5652" s="5" t="s">
        <v>16</v>
      </c>
      <c r="E5652" s="5">
        <v>59510</v>
      </c>
      <c r="F5652" s="6">
        <v>3671.32</v>
      </c>
    </row>
    <row r="5653" spans="1:6">
      <c r="A5653" s="4">
        <v>2015</v>
      </c>
      <c r="B5653" s="5" t="s">
        <v>190</v>
      </c>
      <c r="C5653" s="5" t="s">
        <v>195</v>
      </c>
      <c r="D5653" s="5" t="s">
        <v>17</v>
      </c>
      <c r="E5653" s="5">
        <v>200</v>
      </c>
      <c r="F5653" s="6">
        <v>1250</v>
      </c>
    </row>
    <row r="5654" spans="1:6">
      <c r="A5654" s="4">
        <v>2016</v>
      </c>
      <c r="B5654" s="5" t="s">
        <v>190</v>
      </c>
      <c r="C5654" s="5" t="s">
        <v>195</v>
      </c>
      <c r="D5654" s="5" t="s">
        <v>15</v>
      </c>
      <c r="E5654" s="5">
        <v>97400</v>
      </c>
      <c r="F5654" s="6">
        <v>3987.68</v>
      </c>
    </row>
    <row r="5655" spans="1:6">
      <c r="A5655" s="4">
        <v>2016</v>
      </c>
      <c r="B5655" s="5" t="s">
        <v>190</v>
      </c>
      <c r="C5655" s="5" t="s">
        <v>195</v>
      </c>
      <c r="D5655" s="5" t="s">
        <v>16</v>
      </c>
      <c r="E5655" s="5">
        <v>59510</v>
      </c>
      <c r="F5655" s="6">
        <v>3824.57</v>
      </c>
    </row>
    <row r="5656" spans="1:6">
      <c r="A5656" s="4">
        <v>2016</v>
      </c>
      <c r="B5656" s="5" t="s">
        <v>190</v>
      </c>
      <c r="C5656" s="5" t="s">
        <v>195</v>
      </c>
      <c r="D5656" s="5" t="s">
        <v>17</v>
      </c>
      <c r="E5656" s="5">
        <v>100</v>
      </c>
      <c r="F5656" s="6">
        <v>1000</v>
      </c>
    </row>
    <row r="5657" spans="1:6">
      <c r="A5657" s="4">
        <v>2017</v>
      </c>
      <c r="B5657" s="5" t="s">
        <v>190</v>
      </c>
      <c r="C5657" s="5" t="s">
        <v>195</v>
      </c>
      <c r="D5657" s="5" t="s">
        <v>15</v>
      </c>
      <c r="E5657" s="5">
        <v>98400</v>
      </c>
      <c r="F5657" s="6">
        <v>4085.16</v>
      </c>
    </row>
    <row r="5658" spans="1:6">
      <c r="A5658" s="4">
        <v>2017</v>
      </c>
      <c r="B5658" s="5" t="s">
        <v>190</v>
      </c>
      <c r="C5658" s="5" t="s">
        <v>195</v>
      </c>
      <c r="D5658" s="5" t="s">
        <v>16</v>
      </c>
      <c r="E5658" s="5">
        <v>59120</v>
      </c>
      <c r="F5658" s="6">
        <v>3549.9</v>
      </c>
    </row>
    <row r="5659" spans="1:6">
      <c r="A5659" s="4">
        <v>2008</v>
      </c>
      <c r="B5659" s="5" t="s">
        <v>190</v>
      </c>
      <c r="C5659" s="5" t="s">
        <v>196</v>
      </c>
      <c r="D5659" s="5" t="s">
        <v>15</v>
      </c>
      <c r="E5659" s="5">
        <v>49500</v>
      </c>
      <c r="F5659" s="6">
        <v>3696.97</v>
      </c>
    </row>
    <row r="5660" spans="1:6">
      <c r="A5660" s="4">
        <v>2008</v>
      </c>
      <c r="B5660" s="5" t="s">
        <v>190</v>
      </c>
      <c r="C5660" s="5" t="s">
        <v>196</v>
      </c>
      <c r="D5660" s="5" t="s">
        <v>16</v>
      </c>
      <c r="E5660" s="5">
        <v>25500</v>
      </c>
      <c r="F5660" s="6">
        <v>3392.16</v>
      </c>
    </row>
    <row r="5661" spans="1:6">
      <c r="A5661" s="4">
        <v>2008</v>
      </c>
      <c r="B5661" s="5" t="s">
        <v>190</v>
      </c>
      <c r="C5661" s="5" t="s">
        <v>196</v>
      </c>
      <c r="D5661" s="5" t="s">
        <v>17</v>
      </c>
      <c r="E5661" s="5">
        <v>250</v>
      </c>
      <c r="F5661" s="6">
        <v>1000</v>
      </c>
    </row>
    <row r="5662" spans="1:6">
      <c r="A5662" s="4">
        <v>2009</v>
      </c>
      <c r="B5662" s="5" t="s">
        <v>190</v>
      </c>
      <c r="C5662" s="5" t="s">
        <v>196</v>
      </c>
      <c r="D5662" s="5" t="s">
        <v>15</v>
      </c>
      <c r="E5662" s="5">
        <v>53000</v>
      </c>
      <c r="F5662" s="6">
        <v>3471.7</v>
      </c>
    </row>
    <row r="5663" spans="1:6">
      <c r="A5663" s="4">
        <v>2009</v>
      </c>
      <c r="B5663" s="5" t="s">
        <v>190</v>
      </c>
      <c r="C5663" s="5" t="s">
        <v>196</v>
      </c>
      <c r="D5663" s="5" t="s">
        <v>16</v>
      </c>
      <c r="E5663" s="5">
        <v>23500</v>
      </c>
      <c r="F5663" s="6">
        <v>3127.66</v>
      </c>
    </row>
    <row r="5664" spans="1:6">
      <c r="A5664" s="4">
        <v>2009</v>
      </c>
      <c r="B5664" s="5" t="s">
        <v>190</v>
      </c>
      <c r="C5664" s="5" t="s">
        <v>196</v>
      </c>
      <c r="D5664" s="5" t="s">
        <v>17</v>
      </c>
      <c r="E5664" s="5">
        <v>1500</v>
      </c>
      <c r="F5664" s="6">
        <v>1000</v>
      </c>
    </row>
    <row r="5665" spans="1:6">
      <c r="A5665" s="4">
        <v>2010</v>
      </c>
      <c r="B5665" s="5" t="s">
        <v>190</v>
      </c>
      <c r="C5665" s="5" t="s">
        <v>196</v>
      </c>
      <c r="D5665" s="5" t="s">
        <v>15</v>
      </c>
      <c r="E5665" s="5">
        <v>56500</v>
      </c>
      <c r="F5665" s="6">
        <v>3725.66</v>
      </c>
    </row>
    <row r="5666" spans="1:6">
      <c r="A5666" s="4">
        <v>2010</v>
      </c>
      <c r="B5666" s="5" t="s">
        <v>190</v>
      </c>
      <c r="C5666" s="5" t="s">
        <v>196</v>
      </c>
      <c r="D5666" s="5" t="s">
        <v>16</v>
      </c>
      <c r="E5666" s="5">
        <v>26000</v>
      </c>
      <c r="F5666" s="6">
        <v>3384.62</v>
      </c>
    </row>
    <row r="5667" spans="1:6">
      <c r="A5667" s="4">
        <v>2010</v>
      </c>
      <c r="B5667" s="5" t="s">
        <v>190</v>
      </c>
      <c r="C5667" s="5" t="s">
        <v>196</v>
      </c>
      <c r="D5667" s="5" t="s">
        <v>17</v>
      </c>
      <c r="E5667" s="5">
        <v>250</v>
      </c>
      <c r="F5667" s="6">
        <v>1200</v>
      </c>
    </row>
    <row r="5668" spans="1:6">
      <c r="A5668" s="4">
        <v>2011</v>
      </c>
      <c r="B5668" s="5" t="s">
        <v>190</v>
      </c>
      <c r="C5668" s="5" t="s">
        <v>196</v>
      </c>
      <c r="D5668" s="5" t="s">
        <v>15</v>
      </c>
      <c r="E5668" s="5">
        <v>54000</v>
      </c>
      <c r="F5668" s="6">
        <v>3453.7</v>
      </c>
    </row>
    <row r="5669" spans="1:6">
      <c r="A5669" s="4">
        <v>2011</v>
      </c>
      <c r="B5669" s="5" t="s">
        <v>190</v>
      </c>
      <c r="C5669" s="5" t="s">
        <v>196</v>
      </c>
      <c r="D5669" s="5" t="s">
        <v>16</v>
      </c>
      <c r="E5669" s="5">
        <v>24000</v>
      </c>
      <c r="F5669" s="6">
        <v>3833.33</v>
      </c>
    </row>
    <row r="5670" spans="1:6">
      <c r="A5670" s="4">
        <v>2011</v>
      </c>
      <c r="B5670" s="5" t="s">
        <v>190</v>
      </c>
      <c r="C5670" s="5" t="s">
        <v>196</v>
      </c>
      <c r="D5670" s="5" t="s">
        <v>17</v>
      </c>
      <c r="E5670" s="5">
        <v>50</v>
      </c>
      <c r="F5670" s="6">
        <v>1000</v>
      </c>
    </row>
    <row r="5671" spans="1:6">
      <c r="A5671" s="4">
        <v>2012</v>
      </c>
      <c r="B5671" s="5" t="s">
        <v>190</v>
      </c>
      <c r="C5671" s="5" t="s">
        <v>196</v>
      </c>
      <c r="D5671" s="5" t="s">
        <v>15</v>
      </c>
      <c r="E5671" s="5">
        <v>53500</v>
      </c>
      <c r="F5671" s="6">
        <v>3803.74</v>
      </c>
    </row>
    <row r="5672" spans="1:6">
      <c r="A5672" s="4">
        <v>2012</v>
      </c>
      <c r="B5672" s="5" t="s">
        <v>190</v>
      </c>
      <c r="C5672" s="5" t="s">
        <v>196</v>
      </c>
      <c r="D5672" s="5" t="s">
        <v>16</v>
      </c>
      <c r="E5672" s="5">
        <v>26000</v>
      </c>
      <c r="F5672" s="6">
        <v>3192.31</v>
      </c>
    </row>
    <row r="5673" spans="1:6">
      <c r="A5673" s="4">
        <v>2012</v>
      </c>
      <c r="B5673" s="5" t="s">
        <v>190</v>
      </c>
      <c r="C5673" s="5" t="s">
        <v>196</v>
      </c>
      <c r="D5673" s="5" t="s">
        <v>17</v>
      </c>
      <c r="E5673" s="5">
        <v>100</v>
      </c>
      <c r="F5673" s="6">
        <v>2000</v>
      </c>
    </row>
    <row r="5674" spans="1:6">
      <c r="A5674" s="4">
        <v>2013</v>
      </c>
      <c r="B5674" s="5" t="s">
        <v>190</v>
      </c>
      <c r="C5674" s="5" t="s">
        <v>196</v>
      </c>
      <c r="D5674" s="5" t="s">
        <v>15</v>
      </c>
      <c r="E5674" s="5">
        <v>50500</v>
      </c>
      <c r="F5674" s="6">
        <v>3475.25</v>
      </c>
    </row>
    <row r="5675" spans="1:6">
      <c r="A5675" s="4">
        <v>2013</v>
      </c>
      <c r="B5675" s="5" t="s">
        <v>190</v>
      </c>
      <c r="C5675" s="5" t="s">
        <v>196</v>
      </c>
      <c r="D5675" s="5" t="s">
        <v>16</v>
      </c>
      <c r="E5675" s="5">
        <v>27500</v>
      </c>
      <c r="F5675" s="6">
        <v>3490.91</v>
      </c>
    </row>
    <row r="5676" spans="1:6">
      <c r="A5676" s="4">
        <v>2014</v>
      </c>
      <c r="B5676" s="5" t="s">
        <v>190</v>
      </c>
      <c r="C5676" s="5" t="s">
        <v>196</v>
      </c>
      <c r="D5676" s="5" t="s">
        <v>15</v>
      </c>
      <c r="E5676" s="5">
        <v>50500</v>
      </c>
      <c r="F5676" s="6">
        <v>3485.15</v>
      </c>
    </row>
    <row r="5677" spans="1:6">
      <c r="A5677" s="4">
        <v>2014</v>
      </c>
      <c r="B5677" s="5" t="s">
        <v>190</v>
      </c>
      <c r="C5677" s="5" t="s">
        <v>196</v>
      </c>
      <c r="D5677" s="5" t="s">
        <v>16</v>
      </c>
      <c r="E5677" s="5">
        <v>24000</v>
      </c>
      <c r="F5677" s="6">
        <v>3041.67</v>
      </c>
    </row>
    <row r="5678" spans="1:6">
      <c r="A5678" s="4">
        <v>2014</v>
      </c>
      <c r="B5678" s="5" t="s">
        <v>190</v>
      </c>
      <c r="C5678" s="5" t="s">
        <v>196</v>
      </c>
      <c r="D5678" s="5" t="s">
        <v>17</v>
      </c>
      <c r="E5678" s="5">
        <v>150</v>
      </c>
      <c r="F5678" s="6">
        <v>1200</v>
      </c>
    </row>
    <row r="5679" spans="1:6">
      <c r="A5679" s="4">
        <v>2015</v>
      </c>
      <c r="B5679" s="5" t="s">
        <v>190</v>
      </c>
      <c r="C5679" s="5" t="s">
        <v>196</v>
      </c>
      <c r="D5679" s="5" t="s">
        <v>15</v>
      </c>
      <c r="E5679" s="5">
        <v>51500</v>
      </c>
      <c r="F5679" s="6">
        <v>4252.43</v>
      </c>
    </row>
    <row r="5680" spans="1:6">
      <c r="A5680" s="4">
        <v>2015</v>
      </c>
      <c r="B5680" s="5" t="s">
        <v>190</v>
      </c>
      <c r="C5680" s="5" t="s">
        <v>196</v>
      </c>
      <c r="D5680" s="5" t="s">
        <v>16</v>
      </c>
      <c r="E5680" s="5">
        <v>23000</v>
      </c>
      <c r="F5680" s="6">
        <v>3782.61</v>
      </c>
    </row>
    <row r="5681" spans="1:6">
      <c r="A5681" s="4">
        <v>2015</v>
      </c>
      <c r="B5681" s="5" t="s">
        <v>190</v>
      </c>
      <c r="C5681" s="5" t="s">
        <v>196</v>
      </c>
      <c r="D5681" s="5" t="s">
        <v>17</v>
      </c>
      <c r="E5681" s="5">
        <v>150</v>
      </c>
      <c r="F5681" s="6">
        <v>1300</v>
      </c>
    </row>
    <row r="5682" spans="1:6">
      <c r="A5682" s="4">
        <v>2016</v>
      </c>
      <c r="B5682" s="5" t="s">
        <v>190</v>
      </c>
      <c r="C5682" s="5" t="s">
        <v>196</v>
      </c>
      <c r="D5682" s="5" t="s">
        <v>15</v>
      </c>
      <c r="E5682" s="5">
        <v>53500</v>
      </c>
      <c r="F5682" s="6">
        <v>4261.68</v>
      </c>
    </row>
    <row r="5683" spans="1:6">
      <c r="A5683" s="4">
        <v>2016</v>
      </c>
      <c r="B5683" s="5" t="s">
        <v>190</v>
      </c>
      <c r="C5683" s="5" t="s">
        <v>196</v>
      </c>
      <c r="D5683" s="5" t="s">
        <v>16</v>
      </c>
      <c r="E5683" s="5">
        <v>24000</v>
      </c>
      <c r="F5683" s="6">
        <v>3791.67</v>
      </c>
    </row>
    <row r="5684" spans="1:6">
      <c r="A5684" s="4">
        <v>2017</v>
      </c>
      <c r="B5684" s="5" t="s">
        <v>190</v>
      </c>
      <c r="C5684" s="5" t="s">
        <v>196</v>
      </c>
      <c r="D5684" s="5" t="s">
        <v>15</v>
      </c>
      <c r="E5684" s="5">
        <v>55500</v>
      </c>
      <c r="F5684" s="6">
        <v>4036.04</v>
      </c>
    </row>
    <row r="5685" spans="1:6">
      <c r="A5685" s="4">
        <v>2017</v>
      </c>
      <c r="B5685" s="5" t="s">
        <v>190</v>
      </c>
      <c r="C5685" s="5" t="s">
        <v>196</v>
      </c>
      <c r="D5685" s="5" t="s">
        <v>16</v>
      </c>
      <c r="E5685" s="5">
        <v>25000</v>
      </c>
      <c r="F5685" s="6">
        <v>4140</v>
      </c>
    </row>
    <row r="5686" spans="1:6">
      <c r="A5686" s="4">
        <v>2017</v>
      </c>
      <c r="B5686" s="5" t="s">
        <v>190</v>
      </c>
      <c r="C5686" s="5" t="s">
        <v>196</v>
      </c>
      <c r="D5686" s="5" t="s">
        <v>17</v>
      </c>
      <c r="E5686" s="5">
        <v>50</v>
      </c>
      <c r="F5686" s="6">
        <v>1000</v>
      </c>
    </row>
    <row r="5687" spans="1:6">
      <c r="A5687" s="4">
        <v>2008</v>
      </c>
      <c r="B5687" s="5" t="s">
        <v>190</v>
      </c>
      <c r="C5687" s="5" t="s">
        <v>197</v>
      </c>
      <c r="D5687" s="5" t="s">
        <v>15</v>
      </c>
      <c r="E5687" s="5">
        <v>266750</v>
      </c>
      <c r="F5687" s="6">
        <v>4459.04</v>
      </c>
    </row>
    <row r="5688" spans="1:6">
      <c r="A5688" s="4">
        <v>2008</v>
      </c>
      <c r="B5688" s="5" t="s">
        <v>190</v>
      </c>
      <c r="C5688" s="5" t="s">
        <v>197</v>
      </c>
      <c r="D5688" s="5" t="s">
        <v>16</v>
      </c>
      <c r="E5688" s="5">
        <v>2150</v>
      </c>
      <c r="F5688" s="6">
        <v>3534.88</v>
      </c>
    </row>
    <row r="5689" spans="1:6">
      <c r="A5689" s="4">
        <v>2008</v>
      </c>
      <c r="B5689" s="5" t="s">
        <v>190</v>
      </c>
      <c r="C5689" s="5" t="s">
        <v>197</v>
      </c>
      <c r="D5689" s="5" t="s">
        <v>18</v>
      </c>
      <c r="E5689" s="5">
        <v>2000</v>
      </c>
      <c r="F5689" s="6">
        <v>745</v>
      </c>
    </row>
    <row r="5690" spans="1:6">
      <c r="A5690" s="4">
        <v>2009</v>
      </c>
      <c r="B5690" s="5" t="s">
        <v>190</v>
      </c>
      <c r="C5690" s="5" t="s">
        <v>197</v>
      </c>
      <c r="D5690" s="5" t="s">
        <v>15</v>
      </c>
      <c r="E5690" s="5">
        <v>269900</v>
      </c>
      <c r="F5690" s="6">
        <v>4685.62</v>
      </c>
    </row>
    <row r="5691" spans="1:6">
      <c r="A5691" s="4">
        <v>2009</v>
      </c>
      <c r="B5691" s="5" t="s">
        <v>190</v>
      </c>
      <c r="C5691" s="5" t="s">
        <v>197</v>
      </c>
      <c r="D5691" s="5" t="s">
        <v>16</v>
      </c>
      <c r="E5691" s="5">
        <v>2150</v>
      </c>
      <c r="F5691" s="6">
        <v>4395.3500000000004</v>
      </c>
    </row>
    <row r="5692" spans="1:6">
      <c r="A5692" s="4">
        <v>2009</v>
      </c>
      <c r="B5692" s="5" t="s">
        <v>190</v>
      </c>
      <c r="C5692" s="5" t="s">
        <v>197</v>
      </c>
      <c r="D5692" s="5" t="s">
        <v>18</v>
      </c>
      <c r="E5692" s="5">
        <v>2000</v>
      </c>
      <c r="F5692" s="6">
        <v>680</v>
      </c>
    </row>
    <row r="5693" spans="1:6">
      <c r="A5693" s="4">
        <v>2010</v>
      </c>
      <c r="B5693" s="5" t="s">
        <v>190</v>
      </c>
      <c r="C5693" s="5" t="s">
        <v>197</v>
      </c>
      <c r="D5693" s="5" t="s">
        <v>15</v>
      </c>
      <c r="E5693" s="5">
        <v>269300</v>
      </c>
      <c r="F5693" s="6">
        <v>4401.6000000000004</v>
      </c>
    </row>
    <row r="5694" spans="1:6">
      <c r="A5694" s="4">
        <v>2010</v>
      </c>
      <c r="B5694" s="5" t="s">
        <v>190</v>
      </c>
      <c r="C5694" s="5" t="s">
        <v>197</v>
      </c>
      <c r="D5694" s="5" t="s">
        <v>16</v>
      </c>
      <c r="E5694" s="5">
        <v>2000</v>
      </c>
      <c r="F5694" s="6">
        <v>3500</v>
      </c>
    </row>
    <row r="5695" spans="1:6">
      <c r="A5695" s="4">
        <v>2010</v>
      </c>
      <c r="B5695" s="5" t="s">
        <v>190</v>
      </c>
      <c r="C5695" s="5" t="s">
        <v>197</v>
      </c>
      <c r="D5695" s="5" t="s">
        <v>18</v>
      </c>
      <c r="E5695" s="5">
        <v>1000</v>
      </c>
      <c r="F5695" s="6">
        <v>650</v>
      </c>
    </row>
    <row r="5696" spans="1:6">
      <c r="A5696" s="4">
        <v>2011</v>
      </c>
      <c r="B5696" s="5" t="s">
        <v>190</v>
      </c>
      <c r="C5696" s="5" t="s">
        <v>197</v>
      </c>
      <c r="D5696" s="5" t="s">
        <v>15</v>
      </c>
      <c r="E5696" s="5">
        <v>269900</v>
      </c>
      <c r="F5696" s="6">
        <v>4255.6499999999996</v>
      </c>
    </row>
    <row r="5697" spans="1:6">
      <c r="A5697" s="4">
        <v>2011</v>
      </c>
      <c r="B5697" s="5" t="s">
        <v>190</v>
      </c>
      <c r="C5697" s="5" t="s">
        <v>197</v>
      </c>
      <c r="D5697" s="5" t="s">
        <v>16</v>
      </c>
      <c r="E5697" s="5">
        <v>2000</v>
      </c>
      <c r="F5697" s="6">
        <v>3000</v>
      </c>
    </row>
    <row r="5698" spans="1:6">
      <c r="A5698" s="4">
        <v>2011</v>
      </c>
      <c r="B5698" s="5" t="s">
        <v>190</v>
      </c>
      <c r="C5698" s="5" t="s">
        <v>197</v>
      </c>
      <c r="D5698" s="5" t="s">
        <v>18</v>
      </c>
      <c r="E5698" s="5">
        <v>1000</v>
      </c>
      <c r="F5698" s="6">
        <v>540</v>
      </c>
    </row>
    <row r="5699" spans="1:6">
      <c r="A5699" s="4">
        <v>2012</v>
      </c>
      <c r="B5699" s="5" t="s">
        <v>190</v>
      </c>
      <c r="C5699" s="5" t="s">
        <v>197</v>
      </c>
      <c r="D5699" s="5" t="s">
        <v>15</v>
      </c>
      <c r="E5699" s="5">
        <v>269900</v>
      </c>
      <c r="F5699" s="6">
        <v>4544.6499999999996</v>
      </c>
    </row>
    <row r="5700" spans="1:6">
      <c r="A5700" s="4">
        <v>2012</v>
      </c>
      <c r="B5700" s="5" t="s">
        <v>190</v>
      </c>
      <c r="C5700" s="5" t="s">
        <v>197</v>
      </c>
      <c r="D5700" s="5" t="s">
        <v>16</v>
      </c>
      <c r="E5700" s="5">
        <v>3150</v>
      </c>
      <c r="F5700" s="6">
        <v>2730.16</v>
      </c>
    </row>
    <row r="5701" spans="1:6">
      <c r="A5701" s="4">
        <v>2012</v>
      </c>
      <c r="B5701" s="5" t="s">
        <v>190</v>
      </c>
      <c r="C5701" s="5" t="s">
        <v>197</v>
      </c>
      <c r="D5701" s="5" t="s">
        <v>18</v>
      </c>
      <c r="E5701" s="5">
        <v>1000</v>
      </c>
      <c r="F5701" s="6">
        <v>360</v>
      </c>
    </row>
    <row r="5702" spans="1:6">
      <c r="A5702" s="4">
        <v>2013</v>
      </c>
      <c r="B5702" s="5" t="s">
        <v>190</v>
      </c>
      <c r="C5702" s="5" t="s">
        <v>197</v>
      </c>
      <c r="D5702" s="5" t="s">
        <v>15</v>
      </c>
      <c r="E5702" s="5">
        <v>269900</v>
      </c>
      <c r="F5702" s="6">
        <v>4407.74</v>
      </c>
    </row>
    <row r="5703" spans="1:6">
      <c r="A5703" s="4">
        <v>2013</v>
      </c>
      <c r="B5703" s="5" t="s">
        <v>190</v>
      </c>
      <c r="C5703" s="5" t="s">
        <v>197</v>
      </c>
      <c r="D5703" s="5" t="s">
        <v>16</v>
      </c>
      <c r="E5703" s="5">
        <v>2150</v>
      </c>
      <c r="F5703" s="6">
        <v>6790.7</v>
      </c>
    </row>
    <row r="5704" spans="1:6">
      <c r="A5704" s="4">
        <v>2013</v>
      </c>
      <c r="B5704" s="5" t="s">
        <v>190</v>
      </c>
      <c r="C5704" s="5" t="s">
        <v>197</v>
      </c>
      <c r="D5704" s="5" t="s">
        <v>18</v>
      </c>
      <c r="E5704" s="5">
        <v>1000</v>
      </c>
      <c r="F5704" s="6">
        <v>540</v>
      </c>
    </row>
    <row r="5705" spans="1:6">
      <c r="A5705" s="4">
        <v>2014</v>
      </c>
      <c r="B5705" s="5" t="s">
        <v>190</v>
      </c>
      <c r="C5705" s="5" t="s">
        <v>197</v>
      </c>
      <c r="D5705" s="5" t="s">
        <v>15</v>
      </c>
      <c r="E5705" s="5">
        <v>269900</v>
      </c>
      <c r="F5705" s="6">
        <v>4353.83</v>
      </c>
    </row>
    <row r="5706" spans="1:6">
      <c r="A5706" s="4">
        <v>2014</v>
      </c>
      <c r="B5706" s="5" t="s">
        <v>190</v>
      </c>
      <c r="C5706" s="5" t="s">
        <v>197</v>
      </c>
      <c r="D5706" s="5" t="s">
        <v>16</v>
      </c>
      <c r="E5706" s="5">
        <v>3150</v>
      </c>
      <c r="F5706" s="6">
        <v>6857.14</v>
      </c>
    </row>
    <row r="5707" spans="1:6">
      <c r="A5707" s="4">
        <v>2015</v>
      </c>
      <c r="B5707" s="5" t="s">
        <v>190</v>
      </c>
      <c r="C5707" s="5" t="s">
        <v>197</v>
      </c>
      <c r="D5707" s="5" t="s">
        <v>15</v>
      </c>
      <c r="E5707" s="5">
        <v>269900</v>
      </c>
      <c r="F5707" s="6">
        <v>4589.1099999999997</v>
      </c>
    </row>
    <row r="5708" spans="1:6">
      <c r="A5708" s="4">
        <v>2015</v>
      </c>
      <c r="B5708" s="5" t="s">
        <v>190</v>
      </c>
      <c r="C5708" s="5" t="s">
        <v>197</v>
      </c>
      <c r="D5708" s="5" t="s">
        <v>16</v>
      </c>
      <c r="E5708" s="5">
        <v>3150</v>
      </c>
      <c r="F5708" s="6">
        <v>5587.3</v>
      </c>
    </row>
    <row r="5709" spans="1:6">
      <c r="A5709" s="4">
        <v>2016</v>
      </c>
      <c r="B5709" s="5" t="s">
        <v>190</v>
      </c>
      <c r="C5709" s="5" t="s">
        <v>197</v>
      </c>
      <c r="D5709" s="5" t="s">
        <v>15</v>
      </c>
      <c r="E5709" s="5">
        <v>271900</v>
      </c>
      <c r="F5709" s="6">
        <v>4809.67</v>
      </c>
    </row>
    <row r="5710" spans="1:6">
      <c r="A5710" s="4">
        <v>2016</v>
      </c>
      <c r="B5710" s="5" t="s">
        <v>190</v>
      </c>
      <c r="C5710" s="5" t="s">
        <v>197</v>
      </c>
      <c r="D5710" s="5" t="s">
        <v>16</v>
      </c>
      <c r="E5710" s="5">
        <v>1000</v>
      </c>
      <c r="F5710" s="6">
        <v>3000</v>
      </c>
    </row>
    <row r="5711" spans="1:6">
      <c r="A5711" s="4">
        <v>2017</v>
      </c>
      <c r="B5711" s="5" t="s">
        <v>190</v>
      </c>
      <c r="C5711" s="5" t="s">
        <v>197</v>
      </c>
      <c r="D5711" s="5" t="s">
        <v>15</v>
      </c>
      <c r="E5711" s="5">
        <v>270900</v>
      </c>
      <c r="F5711" s="6">
        <v>4736.99</v>
      </c>
    </row>
    <row r="5712" spans="1:6">
      <c r="A5712" s="4">
        <v>2017</v>
      </c>
      <c r="B5712" s="5" t="s">
        <v>190</v>
      </c>
      <c r="C5712" s="5" t="s">
        <v>197</v>
      </c>
      <c r="D5712" s="5" t="s">
        <v>16</v>
      </c>
      <c r="E5712" s="5">
        <v>1000</v>
      </c>
      <c r="F5712" s="6">
        <v>4000</v>
      </c>
    </row>
    <row r="5713" spans="1:6">
      <c r="A5713" s="4">
        <v>2008</v>
      </c>
      <c r="B5713" s="5" t="s">
        <v>190</v>
      </c>
      <c r="C5713" s="5" t="s">
        <v>198</v>
      </c>
      <c r="D5713" s="5" t="s">
        <v>15</v>
      </c>
      <c r="E5713" s="5">
        <v>529360</v>
      </c>
      <c r="F5713" s="6">
        <v>4244.45</v>
      </c>
    </row>
    <row r="5714" spans="1:6">
      <c r="A5714" s="4">
        <v>2008</v>
      </c>
      <c r="B5714" s="5" t="s">
        <v>190</v>
      </c>
      <c r="C5714" s="5" t="s">
        <v>198</v>
      </c>
      <c r="D5714" s="5" t="s">
        <v>17</v>
      </c>
      <c r="E5714" s="5">
        <v>1600</v>
      </c>
      <c r="F5714" s="6">
        <v>1218.05</v>
      </c>
    </row>
    <row r="5715" spans="1:6">
      <c r="A5715" s="4">
        <v>2008</v>
      </c>
      <c r="B5715" s="5" t="s">
        <v>190</v>
      </c>
      <c r="C5715" s="5" t="s">
        <v>198</v>
      </c>
      <c r="D5715" s="5" t="s">
        <v>18</v>
      </c>
      <c r="E5715" s="5">
        <v>226560</v>
      </c>
      <c r="F5715" s="6">
        <v>694.01</v>
      </c>
    </row>
    <row r="5716" spans="1:6">
      <c r="A5716" s="4">
        <v>2009</v>
      </c>
      <c r="B5716" s="5" t="s">
        <v>190</v>
      </c>
      <c r="C5716" s="5" t="s">
        <v>198</v>
      </c>
      <c r="D5716" s="5" t="s">
        <v>15</v>
      </c>
      <c r="E5716" s="5">
        <v>535800</v>
      </c>
      <c r="F5716" s="6">
        <v>4026.91</v>
      </c>
    </row>
    <row r="5717" spans="1:6">
      <c r="A5717" s="4">
        <v>2009</v>
      </c>
      <c r="B5717" s="5" t="s">
        <v>190</v>
      </c>
      <c r="C5717" s="5" t="s">
        <v>198</v>
      </c>
      <c r="D5717" s="5" t="s">
        <v>17</v>
      </c>
      <c r="E5717" s="5">
        <v>14480</v>
      </c>
      <c r="F5717" s="6">
        <v>1240.33</v>
      </c>
    </row>
    <row r="5718" spans="1:6">
      <c r="A5718" s="4">
        <v>2009</v>
      </c>
      <c r="B5718" s="5" t="s">
        <v>190</v>
      </c>
      <c r="C5718" s="5" t="s">
        <v>198</v>
      </c>
      <c r="D5718" s="5" t="s">
        <v>18</v>
      </c>
      <c r="E5718" s="5">
        <v>213320</v>
      </c>
      <c r="F5718" s="6">
        <v>614.79999999999995</v>
      </c>
    </row>
    <row r="5719" spans="1:6">
      <c r="A5719" s="4">
        <v>2010</v>
      </c>
      <c r="B5719" s="5" t="s">
        <v>190</v>
      </c>
      <c r="C5719" s="5" t="s">
        <v>198</v>
      </c>
      <c r="D5719" s="5" t="s">
        <v>15</v>
      </c>
      <c r="E5719" s="5">
        <v>542160</v>
      </c>
      <c r="F5719" s="6">
        <v>3924.38</v>
      </c>
    </row>
    <row r="5720" spans="1:6">
      <c r="A5720" s="4">
        <v>2010</v>
      </c>
      <c r="B5720" s="5" t="s">
        <v>190</v>
      </c>
      <c r="C5720" s="5" t="s">
        <v>198</v>
      </c>
      <c r="D5720" s="5" t="s">
        <v>17</v>
      </c>
      <c r="E5720" s="5">
        <v>1250</v>
      </c>
      <c r="F5720" s="6">
        <v>1379.81</v>
      </c>
    </row>
    <row r="5721" spans="1:6">
      <c r="A5721" s="4">
        <v>2010</v>
      </c>
      <c r="B5721" s="5" t="s">
        <v>190</v>
      </c>
      <c r="C5721" s="5" t="s">
        <v>198</v>
      </c>
      <c r="D5721" s="5" t="s">
        <v>18</v>
      </c>
      <c r="E5721" s="5">
        <v>195920</v>
      </c>
      <c r="F5721" s="6">
        <v>585.16</v>
      </c>
    </row>
    <row r="5722" spans="1:6">
      <c r="A5722" s="4">
        <v>2011</v>
      </c>
      <c r="B5722" s="5" t="s">
        <v>190</v>
      </c>
      <c r="C5722" s="5" t="s">
        <v>198</v>
      </c>
      <c r="D5722" s="5" t="s">
        <v>15</v>
      </c>
      <c r="E5722" s="5">
        <v>544120</v>
      </c>
      <c r="F5722" s="6">
        <v>3763.58</v>
      </c>
    </row>
    <row r="5723" spans="1:6">
      <c r="A5723" s="4">
        <v>2011</v>
      </c>
      <c r="B5723" s="5" t="s">
        <v>190</v>
      </c>
      <c r="C5723" s="5" t="s">
        <v>198</v>
      </c>
      <c r="D5723" s="5" t="s">
        <v>17</v>
      </c>
      <c r="E5723" s="5">
        <v>1070</v>
      </c>
      <c r="F5723" s="6">
        <v>1279.33</v>
      </c>
    </row>
    <row r="5724" spans="1:6">
      <c r="A5724" s="4">
        <v>2011</v>
      </c>
      <c r="B5724" s="5" t="s">
        <v>190</v>
      </c>
      <c r="C5724" s="5" t="s">
        <v>198</v>
      </c>
      <c r="D5724" s="5" t="s">
        <v>18</v>
      </c>
      <c r="E5724" s="5">
        <v>211320</v>
      </c>
      <c r="F5724" s="6">
        <v>441.89</v>
      </c>
    </row>
    <row r="5725" spans="1:6">
      <c r="A5725" s="4">
        <v>2012</v>
      </c>
      <c r="B5725" s="5" t="s">
        <v>190</v>
      </c>
      <c r="C5725" s="5" t="s">
        <v>198</v>
      </c>
      <c r="D5725" s="5" t="s">
        <v>15</v>
      </c>
      <c r="E5725" s="5">
        <v>560040</v>
      </c>
      <c r="F5725" s="6">
        <v>4145.53</v>
      </c>
    </row>
    <row r="5726" spans="1:6">
      <c r="A5726" s="4">
        <v>2012</v>
      </c>
      <c r="B5726" s="5" t="s">
        <v>190</v>
      </c>
      <c r="C5726" s="5" t="s">
        <v>198</v>
      </c>
      <c r="D5726" s="5" t="s">
        <v>17</v>
      </c>
      <c r="E5726" s="5">
        <v>1450</v>
      </c>
      <c r="F5726" s="6">
        <v>1414.36</v>
      </c>
    </row>
    <row r="5727" spans="1:6">
      <c r="A5727" s="4">
        <v>2012</v>
      </c>
      <c r="B5727" s="5" t="s">
        <v>190</v>
      </c>
      <c r="C5727" s="5" t="s">
        <v>198</v>
      </c>
      <c r="D5727" s="5" t="s">
        <v>18</v>
      </c>
      <c r="E5727" s="5">
        <v>190700</v>
      </c>
      <c r="F5727" s="6">
        <v>525.01</v>
      </c>
    </row>
    <row r="5728" spans="1:6">
      <c r="A5728" s="4">
        <v>2013</v>
      </c>
      <c r="B5728" s="5" t="s">
        <v>190</v>
      </c>
      <c r="C5728" s="5" t="s">
        <v>198</v>
      </c>
      <c r="D5728" s="5" t="s">
        <v>15</v>
      </c>
      <c r="E5728" s="5">
        <v>567300</v>
      </c>
      <c r="F5728" s="6">
        <v>4103.83</v>
      </c>
    </row>
    <row r="5729" spans="1:6">
      <c r="A5729" s="4">
        <v>2013</v>
      </c>
      <c r="B5729" s="5" t="s">
        <v>190</v>
      </c>
      <c r="C5729" s="5" t="s">
        <v>198</v>
      </c>
      <c r="D5729" s="5" t="s">
        <v>17</v>
      </c>
      <c r="E5729" s="5">
        <v>1250</v>
      </c>
      <c r="F5729" s="6">
        <v>1270.03</v>
      </c>
    </row>
    <row r="5730" spans="1:6">
      <c r="A5730" s="4">
        <v>2013</v>
      </c>
      <c r="B5730" s="5" t="s">
        <v>190</v>
      </c>
      <c r="C5730" s="5" t="s">
        <v>198</v>
      </c>
      <c r="D5730" s="5" t="s">
        <v>18</v>
      </c>
      <c r="E5730" s="5">
        <v>170040</v>
      </c>
      <c r="F5730" s="6">
        <v>573.39</v>
      </c>
    </row>
    <row r="5731" spans="1:6">
      <c r="A5731" s="4">
        <v>2014</v>
      </c>
      <c r="B5731" s="5" t="s">
        <v>190</v>
      </c>
      <c r="C5731" s="5" t="s">
        <v>198</v>
      </c>
      <c r="D5731" s="5" t="s">
        <v>15</v>
      </c>
      <c r="E5731" s="5">
        <v>595320</v>
      </c>
      <c r="F5731" s="6">
        <v>3905.46</v>
      </c>
    </row>
    <row r="5732" spans="1:6">
      <c r="A5732" s="4">
        <v>2014</v>
      </c>
      <c r="B5732" s="5" t="s">
        <v>190</v>
      </c>
      <c r="C5732" s="5" t="s">
        <v>198</v>
      </c>
      <c r="D5732" s="5" t="s">
        <v>17</v>
      </c>
      <c r="E5732" s="5">
        <v>1050</v>
      </c>
      <c r="F5732" s="6">
        <v>1071.3699999999999</v>
      </c>
    </row>
    <row r="5733" spans="1:6">
      <c r="A5733" s="4">
        <v>2014</v>
      </c>
      <c r="B5733" s="5" t="s">
        <v>190</v>
      </c>
      <c r="C5733" s="5" t="s">
        <v>198</v>
      </c>
      <c r="D5733" s="5" t="s">
        <v>18</v>
      </c>
      <c r="E5733" s="5">
        <v>155980</v>
      </c>
      <c r="F5733" s="6">
        <v>512.58000000000004</v>
      </c>
    </row>
    <row r="5734" spans="1:6">
      <c r="A5734" s="4">
        <v>2015</v>
      </c>
      <c r="B5734" s="5" t="s">
        <v>190</v>
      </c>
      <c r="C5734" s="5" t="s">
        <v>198</v>
      </c>
      <c r="D5734" s="5" t="s">
        <v>15</v>
      </c>
      <c r="E5734" s="5">
        <v>624740</v>
      </c>
      <c r="F5734" s="6">
        <v>3985.63</v>
      </c>
    </row>
    <row r="5735" spans="1:6">
      <c r="A5735" s="4">
        <v>2015</v>
      </c>
      <c r="B5735" s="5" t="s">
        <v>190</v>
      </c>
      <c r="C5735" s="5" t="s">
        <v>198</v>
      </c>
      <c r="D5735" s="5" t="s">
        <v>17</v>
      </c>
      <c r="E5735" s="5">
        <v>870</v>
      </c>
      <c r="F5735" s="6">
        <v>1357.21</v>
      </c>
    </row>
    <row r="5736" spans="1:6">
      <c r="A5736" s="4">
        <v>2015</v>
      </c>
      <c r="B5736" s="5" t="s">
        <v>190</v>
      </c>
      <c r="C5736" s="5" t="s">
        <v>198</v>
      </c>
      <c r="D5736" s="5" t="s">
        <v>18</v>
      </c>
      <c r="E5736" s="5">
        <v>125220</v>
      </c>
      <c r="F5736" s="6">
        <v>240.12</v>
      </c>
    </row>
    <row r="5737" spans="1:6">
      <c r="A5737" s="4">
        <v>2016</v>
      </c>
      <c r="B5737" s="5" t="s">
        <v>190</v>
      </c>
      <c r="C5737" s="5" t="s">
        <v>198</v>
      </c>
      <c r="D5737" s="5" t="s">
        <v>15</v>
      </c>
      <c r="E5737" s="5">
        <v>642840</v>
      </c>
      <c r="F5737" s="6">
        <v>4121.43</v>
      </c>
    </row>
    <row r="5738" spans="1:6">
      <c r="A5738" s="4">
        <v>2016</v>
      </c>
      <c r="B5738" s="5" t="s">
        <v>190</v>
      </c>
      <c r="C5738" s="5" t="s">
        <v>198</v>
      </c>
      <c r="D5738" s="5" t="s">
        <v>16</v>
      </c>
      <c r="E5738" s="5">
        <v>2000</v>
      </c>
      <c r="F5738" s="6">
        <v>4000</v>
      </c>
    </row>
    <row r="5739" spans="1:6">
      <c r="A5739" s="4">
        <v>2016</v>
      </c>
      <c r="B5739" s="5" t="s">
        <v>190</v>
      </c>
      <c r="C5739" s="5" t="s">
        <v>198</v>
      </c>
      <c r="D5739" s="5" t="s">
        <v>17</v>
      </c>
      <c r="E5739" s="5">
        <v>970</v>
      </c>
      <c r="F5739" s="6">
        <v>1383.98</v>
      </c>
    </row>
    <row r="5740" spans="1:6">
      <c r="A5740" s="4">
        <v>2016</v>
      </c>
      <c r="B5740" s="5" t="s">
        <v>190</v>
      </c>
      <c r="C5740" s="5" t="s">
        <v>198</v>
      </c>
      <c r="D5740" s="5" t="s">
        <v>18</v>
      </c>
      <c r="E5740" s="5">
        <v>105160</v>
      </c>
      <c r="F5740" s="6">
        <v>757.97</v>
      </c>
    </row>
    <row r="5741" spans="1:6">
      <c r="A5741" s="4">
        <v>2017</v>
      </c>
      <c r="B5741" s="5" t="s">
        <v>190</v>
      </c>
      <c r="C5741" s="5" t="s">
        <v>198</v>
      </c>
      <c r="D5741" s="5" t="s">
        <v>15</v>
      </c>
      <c r="E5741" s="5">
        <v>641060</v>
      </c>
      <c r="F5741" s="6">
        <v>4253.24</v>
      </c>
    </row>
    <row r="5742" spans="1:6">
      <c r="A5742" s="4">
        <v>2017</v>
      </c>
      <c r="B5742" s="5" t="s">
        <v>190</v>
      </c>
      <c r="C5742" s="5" t="s">
        <v>198</v>
      </c>
      <c r="D5742" s="5" t="s">
        <v>16</v>
      </c>
      <c r="E5742" s="5">
        <v>1000</v>
      </c>
      <c r="F5742" s="6">
        <v>4000</v>
      </c>
    </row>
    <row r="5743" spans="1:6">
      <c r="A5743" s="4">
        <v>2017</v>
      </c>
      <c r="B5743" s="5" t="s">
        <v>190</v>
      </c>
      <c r="C5743" s="5" t="s">
        <v>198</v>
      </c>
      <c r="D5743" s="5" t="s">
        <v>17</v>
      </c>
      <c r="E5743" s="5">
        <v>1170</v>
      </c>
      <c r="F5743" s="6">
        <v>1085.18</v>
      </c>
    </row>
    <row r="5744" spans="1:6">
      <c r="A5744" s="4">
        <v>2017</v>
      </c>
      <c r="B5744" s="5" t="s">
        <v>190</v>
      </c>
      <c r="C5744" s="5" t="s">
        <v>198</v>
      </c>
      <c r="D5744" s="5" t="s">
        <v>18</v>
      </c>
      <c r="E5744" s="5">
        <v>112120</v>
      </c>
      <c r="F5744" s="6">
        <v>771.05</v>
      </c>
    </row>
    <row r="5745" spans="1:6">
      <c r="A5745" s="4">
        <v>2008</v>
      </c>
      <c r="B5745" s="5" t="s">
        <v>190</v>
      </c>
      <c r="C5745" s="5" t="s">
        <v>199</v>
      </c>
      <c r="D5745" s="5" t="s">
        <v>15</v>
      </c>
      <c r="E5745" s="5">
        <v>262640</v>
      </c>
      <c r="F5745" s="6">
        <v>4352.57</v>
      </c>
    </row>
    <row r="5746" spans="1:6">
      <c r="A5746" s="4">
        <v>2008</v>
      </c>
      <c r="B5746" s="5" t="s">
        <v>190</v>
      </c>
      <c r="C5746" s="5" t="s">
        <v>199</v>
      </c>
      <c r="D5746" s="5" t="s">
        <v>17</v>
      </c>
      <c r="E5746" s="5">
        <v>500</v>
      </c>
      <c r="F5746" s="6">
        <v>1103.17</v>
      </c>
    </row>
    <row r="5747" spans="1:6">
      <c r="A5747" s="4">
        <v>2008</v>
      </c>
      <c r="B5747" s="5" t="s">
        <v>190</v>
      </c>
      <c r="C5747" s="5" t="s">
        <v>199</v>
      </c>
      <c r="D5747" s="5" t="s">
        <v>18</v>
      </c>
      <c r="E5747" s="5">
        <v>292440</v>
      </c>
      <c r="F5747" s="6">
        <v>717.91</v>
      </c>
    </row>
    <row r="5748" spans="1:6">
      <c r="A5748" s="4">
        <v>2009</v>
      </c>
      <c r="B5748" s="5" t="s">
        <v>190</v>
      </c>
      <c r="C5748" s="5" t="s">
        <v>199</v>
      </c>
      <c r="D5748" s="5" t="s">
        <v>15</v>
      </c>
      <c r="E5748" s="5">
        <v>277200</v>
      </c>
      <c r="F5748" s="6">
        <v>4398.92</v>
      </c>
    </row>
    <row r="5749" spans="1:6">
      <c r="A5749" s="4">
        <v>2009</v>
      </c>
      <c r="B5749" s="5" t="s">
        <v>190</v>
      </c>
      <c r="C5749" s="5" t="s">
        <v>199</v>
      </c>
      <c r="D5749" s="5" t="s">
        <v>17</v>
      </c>
      <c r="E5749" s="5">
        <v>5520</v>
      </c>
      <c r="F5749" s="6">
        <v>1275.3599999999999</v>
      </c>
    </row>
    <row r="5750" spans="1:6">
      <c r="A5750" s="4">
        <v>2009</v>
      </c>
      <c r="B5750" s="5" t="s">
        <v>190</v>
      </c>
      <c r="C5750" s="5" t="s">
        <v>199</v>
      </c>
      <c r="D5750" s="5" t="s">
        <v>18</v>
      </c>
      <c r="E5750" s="5">
        <v>269680</v>
      </c>
      <c r="F5750" s="6">
        <v>700.69</v>
      </c>
    </row>
    <row r="5751" spans="1:6">
      <c r="A5751" s="4">
        <v>2010</v>
      </c>
      <c r="B5751" s="5" t="s">
        <v>190</v>
      </c>
      <c r="C5751" s="5" t="s">
        <v>199</v>
      </c>
      <c r="D5751" s="5" t="s">
        <v>15</v>
      </c>
      <c r="E5751" s="5">
        <v>284840</v>
      </c>
      <c r="F5751" s="6">
        <v>4091.28</v>
      </c>
    </row>
    <row r="5752" spans="1:6">
      <c r="A5752" s="4">
        <v>2010</v>
      </c>
      <c r="B5752" s="5" t="s">
        <v>190</v>
      </c>
      <c r="C5752" s="5" t="s">
        <v>199</v>
      </c>
      <c r="D5752" s="5" t="s">
        <v>17</v>
      </c>
      <c r="E5752" s="5">
        <v>350</v>
      </c>
      <c r="F5752" s="6">
        <v>1357.95</v>
      </c>
    </row>
    <row r="5753" spans="1:6">
      <c r="A5753" s="4">
        <v>2010</v>
      </c>
      <c r="B5753" s="5" t="s">
        <v>190</v>
      </c>
      <c r="C5753" s="5" t="s">
        <v>199</v>
      </c>
      <c r="D5753" s="5" t="s">
        <v>18</v>
      </c>
      <c r="E5753" s="5">
        <v>263080</v>
      </c>
      <c r="F5753" s="6">
        <v>685.25</v>
      </c>
    </row>
    <row r="5754" spans="1:6">
      <c r="A5754" s="4">
        <v>2011</v>
      </c>
      <c r="B5754" s="5" t="s">
        <v>190</v>
      </c>
      <c r="C5754" s="5" t="s">
        <v>199</v>
      </c>
      <c r="D5754" s="5" t="s">
        <v>15</v>
      </c>
      <c r="E5754" s="5">
        <v>275880</v>
      </c>
      <c r="F5754" s="6">
        <v>4016.82</v>
      </c>
    </row>
    <row r="5755" spans="1:6">
      <c r="A5755" s="4">
        <v>2011</v>
      </c>
      <c r="B5755" s="5" t="s">
        <v>190</v>
      </c>
      <c r="C5755" s="5" t="s">
        <v>199</v>
      </c>
      <c r="D5755" s="5" t="s">
        <v>17</v>
      </c>
      <c r="E5755" s="5">
        <v>330</v>
      </c>
      <c r="F5755" s="6">
        <v>1306.75</v>
      </c>
    </row>
    <row r="5756" spans="1:6">
      <c r="A5756" s="4">
        <v>2011</v>
      </c>
      <c r="B5756" s="5" t="s">
        <v>190</v>
      </c>
      <c r="C5756" s="5" t="s">
        <v>199</v>
      </c>
      <c r="D5756" s="5" t="s">
        <v>18</v>
      </c>
      <c r="E5756" s="5">
        <v>278680</v>
      </c>
      <c r="F5756" s="6">
        <v>600.51</v>
      </c>
    </row>
    <row r="5757" spans="1:6">
      <c r="A5757" s="4">
        <v>2012</v>
      </c>
      <c r="B5757" s="5" t="s">
        <v>190</v>
      </c>
      <c r="C5757" s="5" t="s">
        <v>199</v>
      </c>
      <c r="D5757" s="5" t="s">
        <v>15</v>
      </c>
      <c r="E5757" s="5">
        <v>287960</v>
      </c>
      <c r="F5757" s="6">
        <v>4248.3</v>
      </c>
    </row>
    <row r="5758" spans="1:6">
      <c r="A5758" s="4">
        <v>2012</v>
      </c>
      <c r="B5758" s="5" t="s">
        <v>190</v>
      </c>
      <c r="C5758" s="5" t="s">
        <v>199</v>
      </c>
      <c r="D5758" s="5" t="s">
        <v>17</v>
      </c>
      <c r="E5758" s="5">
        <v>350</v>
      </c>
      <c r="F5758" s="6">
        <v>1000</v>
      </c>
    </row>
    <row r="5759" spans="1:6">
      <c r="A5759" s="4">
        <v>2012</v>
      </c>
      <c r="B5759" s="5" t="s">
        <v>190</v>
      </c>
      <c r="C5759" s="5" t="s">
        <v>199</v>
      </c>
      <c r="D5759" s="5" t="s">
        <v>18</v>
      </c>
      <c r="E5759" s="5">
        <v>268300</v>
      </c>
      <c r="F5759" s="6">
        <v>664.03</v>
      </c>
    </row>
    <row r="5760" spans="1:6">
      <c r="A5760" s="4">
        <v>2013</v>
      </c>
      <c r="B5760" s="5" t="s">
        <v>190</v>
      </c>
      <c r="C5760" s="5" t="s">
        <v>199</v>
      </c>
      <c r="D5760" s="5" t="s">
        <v>15</v>
      </c>
      <c r="E5760" s="5">
        <v>294700</v>
      </c>
      <c r="F5760" s="6">
        <v>4346.45</v>
      </c>
    </row>
    <row r="5761" spans="1:6">
      <c r="A5761" s="4">
        <v>2013</v>
      </c>
      <c r="B5761" s="5" t="s">
        <v>190</v>
      </c>
      <c r="C5761" s="5" t="s">
        <v>199</v>
      </c>
      <c r="D5761" s="5" t="s">
        <v>17</v>
      </c>
      <c r="E5761" s="5">
        <v>250</v>
      </c>
      <c r="F5761" s="6">
        <v>1170.6300000000001</v>
      </c>
    </row>
    <row r="5762" spans="1:6">
      <c r="A5762" s="4">
        <v>2013</v>
      </c>
      <c r="B5762" s="5" t="s">
        <v>190</v>
      </c>
      <c r="C5762" s="5" t="s">
        <v>199</v>
      </c>
      <c r="D5762" s="5" t="s">
        <v>18</v>
      </c>
      <c r="E5762" s="5">
        <v>252960</v>
      </c>
      <c r="F5762" s="6">
        <v>612.20000000000005</v>
      </c>
    </row>
    <row r="5763" spans="1:6">
      <c r="A5763" s="4">
        <v>2014</v>
      </c>
      <c r="B5763" s="5" t="s">
        <v>190</v>
      </c>
      <c r="C5763" s="5" t="s">
        <v>199</v>
      </c>
      <c r="D5763" s="5" t="s">
        <v>15</v>
      </c>
      <c r="E5763" s="5">
        <v>309680</v>
      </c>
      <c r="F5763" s="6">
        <v>4133.3</v>
      </c>
    </row>
    <row r="5764" spans="1:6">
      <c r="A5764" s="4">
        <v>2014</v>
      </c>
      <c r="B5764" s="5" t="s">
        <v>190</v>
      </c>
      <c r="C5764" s="5" t="s">
        <v>199</v>
      </c>
      <c r="D5764" s="5" t="s">
        <v>16</v>
      </c>
      <c r="E5764" s="5">
        <v>1000</v>
      </c>
      <c r="F5764" s="6">
        <v>4000</v>
      </c>
    </row>
    <row r="5765" spans="1:6">
      <c r="A5765" s="4">
        <v>2014</v>
      </c>
      <c r="B5765" s="5" t="s">
        <v>190</v>
      </c>
      <c r="C5765" s="5" t="s">
        <v>199</v>
      </c>
      <c r="D5765" s="5" t="s">
        <v>17</v>
      </c>
      <c r="E5765" s="5">
        <v>350</v>
      </c>
      <c r="F5765" s="6">
        <v>1128.4100000000001</v>
      </c>
    </row>
    <row r="5766" spans="1:6">
      <c r="A5766" s="4">
        <v>2014</v>
      </c>
      <c r="B5766" s="5" t="s">
        <v>190</v>
      </c>
      <c r="C5766" s="5" t="s">
        <v>199</v>
      </c>
      <c r="D5766" s="5" t="s">
        <v>18</v>
      </c>
      <c r="E5766" s="5">
        <v>243020</v>
      </c>
      <c r="F5766" s="6">
        <v>604.26</v>
      </c>
    </row>
    <row r="5767" spans="1:6">
      <c r="A5767" s="4">
        <v>2015</v>
      </c>
      <c r="B5767" s="5" t="s">
        <v>190</v>
      </c>
      <c r="C5767" s="5" t="s">
        <v>199</v>
      </c>
      <c r="D5767" s="5" t="s">
        <v>15</v>
      </c>
      <c r="E5767" s="5">
        <v>347260</v>
      </c>
      <c r="F5767" s="6">
        <v>4310.95</v>
      </c>
    </row>
    <row r="5768" spans="1:6">
      <c r="A5768" s="4">
        <v>2015</v>
      </c>
      <c r="B5768" s="5" t="s">
        <v>190</v>
      </c>
      <c r="C5768" s="5" t="s">
        <v>199</v>
      </c>
      <c r="D5768" s="5" t="s">
        <v>17</v>
      </c>
      <c r="E5768" s="5">
        <v>330</v>
      </c>
      <c r="F5768" s="6">
        <v>1085.28</v>
      </c>
    </row>
    <row r="5769" spans="1:6">
      <c r="A5769" s="4">
        <v>2015</v>
      </c>
      <c r="B5769" s="5" t="s">
        <v>190</v>
      </c>
      <c r="C5769" s="5" t="s">
        <v>199</v>
      </c>
      <c r="D5769" s="5" t="s">
        <v>18</v>
      </c>
      <c r="E5769" s="5">
        <v>197780</v>
      </c>
      <c r="F5769" s="6">
        <v>188.35</v>
      </c>
    </row>
    <row r="5770" spans="1:6">
      <c r="A5770" s="4">
        <v>2016</v>
      </c>
      <c r="B5770" s="5" t="s">
        <v>190</v>
      </c>
      <c r="C5770" s="5" t="s">
        <v>199</v>
      </c>
      <c r="D5770" s="5" t="s">
        <v>15</v>
      </c>
      <c r="E5770" s="5">
        <v>376160</v>
      </c>
      <c r="F5770" s="6">
        <v>4377.34</v>
      </c>
    </row>
    <row r="5771" spans="1:6">
      <c r="A5771" s="4">
        <v>2016</v>
      </c>
      <c r="B5771" s="5" t="s">
        <v>190</v>
      </c>
      <c r="C5771" s="5" t="s">
        <v>199</v>
      </c>
      <c r="D5771" s="5" t="s">
        <v>17</v>
      </c>
      <c r="E5771" s="5">
        <v>330</v>
      </c>
      <c r="F5771" s="6">
        <v>1693.25</v>
      </c>
    </row>
    <row r="5772" spans="1:6">
      <c r="A5772" s="4">
        <v>2016</v>
      </c>
      <c r="B5772" s="5" t="s">
        <v>190</v>
      </c>
      <c r="C5772" s="5" t="s">
        <v>199</v>
      </c>
      <c r="D5772" s="5" t="s">
        <v>18</v>
      </c>
      <c r="E5772" s="5">
        <v>168840</v>
      </c>
      <c r="F5772" s="6">
        <v>828.55</v>
      </c>
    </row>
    <row r="5773" spans="1:6">
      <c r="A5773" s="4">
        <v>2017</v>
      </c>
      <c r="B5773" s="5" t="s">
        <v>190</v>
      </c>
      <c r="C5773" s="5" t="s">
        <v>199</v>
      </c>
      <c r="D5773" s="5" t="s">
        <v>15</v>
      </c>
      <c r="E5773" s="5">
        <v>388940</v>
      </c>
      <c r="F5773" s="6">
        <v>4585.33</v>
      </c>
    </row>
    <row r="5774" spans="1:6">
      <c r="A5774" s="4">
        <v>2017</v>
      </c>
      <c r="B5774" s="5" t="s">
        <v>190</v>
      </c>
      <c r="C5774" s="5" t="s">
        <v>199</v>
      </c>
      <c r="D5774" s="5" t="s">
        <v>17</v>
      </c>
      <c r="E5774" s="5">
        <v>230</v>
      </c>
      <c r="F5774" s="6">
        <v>1442.48</v>
      </c>
    </row>
    <row r="5775" spans="1:6">
      <c r="A5775" s="4">
        <v>2017</v>
      </c>
      <c r="B5775" s="5" t="s">
        <v>190</v>
      </c>
      <c r="C5775" s="5" t="s">
        <v>199</v>
      </c>
      <c r="D5775" s="5" t="s">
        <v>18</v>
      </c>
      <c r="E5775" s="5">
        <v>168880</v>
      </c>
      <c r="F5775" s="6">
        <v>812.94</v>
      </c>
    </row>
    <row r="5776" spans="1:6">
      <c r="A5776" s="4">
        <v>2008</v>
      </c>
      <c r="B5776" s="5" t="s">
        <v>190</v>
      </c>
      <c r="C5776" s="5" t="s">
        <v>200</v>
      </c>
      <c r="D5776" s="5" t="s">
        <v>15</v>
      </c>
      <c r="E5776" s="5">
        <v>375800</v>
      </c>
      <c r="F5776" s="6">
        <v>4648.8599999999997</v>
      </c>
    </row>
    <row r="5777" spans="1:6">
      <c r="A5777" s="4">
        <v>2008</v>
      </c>
      <c r="B5777" s="5" t="s">
        <v>190</v>
      </c>
      <c r="C5777" s="5" t="s">
        <v>200</v>
      </c>
      <c r="D5777" s="5" t="s">
        <v>16</v>
      </c>
      <c r="E5777" s="5">
        <v>1080</v>
      </c>
      <c r="F5777" s="6">
        <v>3074.07</v>
      </c>
    </row>
    <row r="5778" spans="1:6">
      <c r="A5778" s="4">
        <v>2008</v>
      </c>
      <c r="B5778" s="5" t="s">
        <v>190</v>
      </c>
      <c r="C5778" s="5" t="s">
        <v>200</v>
      </c>
      <c r="D5778" s="5" t="s">
        <v>17</v>
      </c>
      <c r="E5778" s="5">
        <v>300</v>
      </c>
      <c r="F5778" s="6">
        <v>1333.33</v>
      </c>
    </row>
    <row r="5779" spans="1:6">
      <c r="A5779" s="4">
        <v>2008</v>
      </c>
      <c r="B5779" s="5" t="s">
        <v>190</v>
      </c>
      <c r="C5779" s="5" t="s">
        <v>200</v>
      </c>
      <c r="D5779" s="5" t="s">
        <v>18</v>
      </c>
      <c r="E5779" s="5">
        <v>31000</v>
      </c>
      <c r="F5779" s="6">
        <v>583.87</v>
      </c>
    </row>
    <row r="5780" spans="1:6">
      <c r="A5780" s="4">
        <v>2009</v>
      </c>
      <c r="B5780" s="5" t="s">
        <v>190</v>
      </c>
      <c r="C5780" s="5" t="s">
        <v>200</v>
      </c>
      <c r="D5780" s="5" t="s">
        <v>15</v>
      </c>
      <c r="E5780" s="5">
        <v>381880</v>
      </c>
      <c r="F5780" s="6">
        <v>4714.26</v>
      </c>
    </row>
    <row r="5781" spans="1:6">
      <c r="A5781" s="4">
        <v>2009</v>
      </c>
      <c r="B5781" s="5" t="s">
        <v>190</v>
      </c>
      <c r="C5781" s="5" t="s">
        <v>200</v>
      </c>
      <c r="D5781" s="5" t="s">
        <v>16</v>
      </c>
      <c r="E5781" s="5">
        <v>80</v>
      </c>
      <c r="F5781" s="6">
        <v>3000</v>
      </c>
    </row>
    <row r="5782" spans="1:6">
      <c r="A5782" s="4">
        <v>2009</v>
      </c>
      <c r="B5782" s="5" t="s">
        <v>190</v>
      </c>
      <c r="C5782" s="5" t="s">
        <v>200</v>
      </c>
      <c r="D5782" s="5" t="s">
        <v>17</v>
      </c>
      <c r="E5782" s="5">
        <v>3000</v>
      </c>
      <c r="F5782" s="6">
        <v>1000</v>
      </c>
    </row>
    <row r="5783" spans="1:6">
      <c r="A5783" s="4">
        <v>2009</v>
      </c>
      <c r="B5783" s="5" t="s">
        <v>190</v>
      </c>
      <c r="C5783" s="5" t="s">
        <v>200</v>
      </c>
      <c r="D5783" s="5" t="s">
        <v>18</v>
      </c>
      <c r="E5783" s="5">
        <v>24000</v>
      </c>
      <c r="F5783" s="6">
        <v>757.92</v>
      </c>
    </row>
    <row r="5784" spans="1:6">
      <c r="A5784" s="4">
        <v>2010</v>
      </c>
      <c r="B5784" s="5" t="s">
        <v>190</v>
      </c>
      <c r="C5784" s="5" t="s">
        <v>200</v>
      </c>
      <c r="D5784" s="5" t="s">
        <v>15</v>
      </c>
      <c r="E5784" s="5">
        <v>383560</v>
      </c>
      <c r="F5784" s="6">
        <v>4374.6000000000004</v>
      </c>
    </row>
    <row r="5785" spans="1:6">
      <c r="A5785" s="4">
        <v>2010</v>
      </c>
      <c r="B5785" s="5" t="s">
        <v>190</v>
      </c>
      <c r="C5785" s="5" t="s">
        <v>200</v>
      </c>
      <c r="D5785" s="5" t="s">
        <v>17</v>
      </c>
      <c r="E5785" s="5">
        <v>200</v>
      </c>
      <c r="F5785" s="6">
        <v>1000</v>
      </c>
    </row>
    <row r="5786" spans="1:6">
      <c r="A5786" s="4">
        <v>2010</v>
      </c>
      <c r="B5786" s="5" t="s">
        <v>190</v>
      </c>
      <c r="C5786" s="5" t="s">
        <v>200</v>
      </c>
      <c r="D5786" s="5" t="s">
        <v>18</v>
      </c>
      <c r="E5786" s="5">
        <v>21000</v>
      </c>
      <c r="F5786" s="6">
        <v>616.66999999999996</v>
      </c>
    </row>
    <row r="5787" spans="1:6">
      <c r="A5787" s="4">
        <v>2011</v>
      </c>
      <c r="B5787" s="5" t="s">
        <v>190</v>
      </c>
      <c r="C5787" s="5" t="s">
        <v>200</v>
      </c>
      <c r="D5787" s="5" t="s">
        <v>15</v>
      </c>
      <c r="E5787" s="5">
        <v>385880</v>
      </c>
      <c r="F5787" s="6">
        <v>4343.63</v>
      </c>
    </row>
    <row r="5788" spans="1:6">
      <c r="A5788" s="4">
        <v>2011</v>
      </c>
      <c r="B5788" s="5" t="s">
        <v>190</v>
      </c>
      <c r="C5788" s="5" t="s">
        <v>200</v>
      </c>
      <c r="D5788" s="5" t="s">
        <v>17</v>
      </c>
      <c r="E5788" s="5">
        <v>200</v>
      </c>
      <c r="F5788" s="6">
        <v>1000</v>
      </c>
    </row>
    <row r="5789" spans="1:6">
      <c r="A5789" s="4">
        <v>2011</v>
      </c>
      <c r="B5789" s="5" t="s">
        <v>190</v>
      </c>
      <c r="C5789" s="5" t="s">
        <v>200</v>
      </c>
      <c r="D5789" s="5" t="s">
        <v>18</v>
      </c>
      <c r="E5789" s="5">
        <v>22000</v>
      </c>
      <c r="F5789" s="6">
        <v>591.36</v>
      </c>
    </row>
    <row r="5790" spans="1:6">
      <c r="A5790" s="4">
        <v>2012</v>
      </c>
      <c r="B5790" s="5" t="s">
        <v>190</v>
      </c>
      <c r="C5790" s="5" t="s">
        <v>200</v>
      </c>
      <c r="D5790" s="5" t="s">
        <v>15</v>
      </c>
      <c r="E5790" s="5">
        <v>388880</v>
      </c>
      <c r="F5790" s="6">
        <v>4679.3900000000003</v>
      </c>
    </row>
    <row r="5791" spans="1:6">
      <c r="A5791" s="4">
        <v>2012</v>
      </c>
      <c r="B5791" s="5" t="s">
        <v>190</v>
      </c>
      <c r="C5791" s="5" t="s">
        <v>200</v>
      </c>
      <c r="D5791" s="5" t="s">
        <v>16</v>
      </c>
      <c r="E5791" s="5">
        <v>80</v>
      </c>
      <c r="F5791" s="6">
        <v>4000</v>
      </c>
    </row>
    <row r="5792" spans="1:6">
      <c r="A5792" s="4">
        <v>2012</v>
      </c>
      <c r="B5792" s="5" t="s">
        <v>190</v>
      </c>
      <c r="C5792" s="5" t="s">
        <v>200</v>
      </c>
      <c r="D5792" s="5" t="s">
        <v>17</v>
      </c>
      <c r="E5792" s="5">
        <v>100</v>
      </c>
      <c r="F5792" s="6">
        <v>1000</v>
      </c>
    </row>
    <row r="5793" spans="1:6">
      <c r="A5793" s="4">
        <v>2012</v>
      </c>
      <c r="B5793" s="5" t="s">
        <v>190</v>
      </c>
      <c r="C5793" s="5" t="s">
        <v>200</v>
      </c>
      <c r="D5793" s="5" t="s">
        <v>18</v>
      </c>
      <c r="E5793" s="5">
        <v>20000</v>
      </c>
      <c r="F5793" s="6">
        <v>684</v>
      </c>
    </row>
    <row r="5794" spans="1:6">
      <c r="A5794" s="4">
        <v>2013</v>
      </c>
      <c r="B5794" s="5" t="s">
        <v>190</v>
      </c>
      <c r="C5794" s="5" t="s">
        <v>200</v>
      </c>
      <c r="D5794" s="5" t="s">
        <v>15</v>
      </c>
      <c r="E5794" s="5">
        <v>386880</v>
      </c>
      <c r="F5794" s="6">
        <v>4699.34</v>
      </c>
    </row>
    <row r="5795" spans="1:6">
      <c r="A5795" s="4">
        <v>2013</v>
      </c>
      <c r="B5795" s="5" t="s">
        <v>190</v>
      </c>
      <c r="C5795" s="5" t="s">
        <v>200</v>
      </c>
      <c r="D5795" s="5" t="s">
        <v>16</v>
      </c>
      <c r="E5795" s="5">
        <v>1080</v>
      </c>
      <c r="F5795" s="6">
        <v>4000</v>
      </c>
    </row>
    <row r="5796" spans="1:6">
      <c r="A5796" s="4">
        <v>2013</v>
      </c>
      <c r="B5796" s="5" t="s">
        <v>190</v>
      </c>
      <c r="C5796" s="5" t="s">
        <v>200</v>
      </c>
      <c r="D5796" s="5" t="s">
        <v>17</v>
      </c>
      <c r="E5796" s="5">
        <v>300</v>
      </c>
      <c r="F5796" s="6">
        <v>1233.33</v>
      </c>
    </row>
    <row r="5797" spans="1:6">
      <c r="A5797" s="4">
        <v>2013</v>
      </c>
      <c r="B5797" s="5" t="s">
        <v>190</v>
      </c>
      <c r="C5797" s="5" t="s">
        <v>200</v>
      </c>
      <c r="D5797" s="5" t="s">
        <v>18</v>
      </c>
      <c r="E5797" s="5">
        <v>21000</v>
      </c>
      <c r="F5797" s="6">
        <v>745.71</v>
      </c>
    </row>
    <row r="5798" spans="1:6">
      <c r="A5798" s="4">
        <v>2014</v>
      </c>
      <c r="B5798" s="5" t="s">
        <v>190</v>
      </c>
      <c r="C5798" s="5" t="s">
        <v>200</v>
      </c>
      <c r="D5798" s="5" t="s">
        <v>15</v>
      </c>
      <c r="E5798" s="5">
        <v>385880</v>
      </c>
      <c r="F5798" s="6">
        <v>4711.1000000000004</v>
      </c>
    </row>
    <row r="5799" spans="1:6">
      <c r="A5799" s="4">
        <v>2014</v>
      </c>
      <c r="B5799" s="5" t="s">
        <v>190</v>
      </c>
      <c r="C5799" s="5" t="s">
        <v>200</v>
      </c>
      <c r="D5799" s="5" t="s">
        <v>16</v>
      </c>
      <c r="E5799" s="5">
        <v>2080</v>
      </c>
      <c r="F5799" s="6">
        <v>3519.23</v>
      </c>
    </row>
    <row r="5800" spans="1:6">
      <c r="A5800" s="4">
        <v>2014</v>
      </c>
      <c r="B5800" s="5" t="s">
        <v>190</v>
      </c>
      <c r="C5800" s="5" t="s">
        <v>200</v>
      </c>
      <c r="D5800" s="5" t="s">
        <v>17</v>
      </c>
      <c r="E5800" s="5">
        <v>100</v>
      </c>
      <c r="F5800" s="6">
        <v>1000</v>
      </c>
    </row>
    <row r="5801" spans="1:6">
      <c r="A5801" s="4">
        <v>2014</v>
      </c>
      <c r="B5801" s="5" t="s">
        <v>190</v>
      </c>
      <c r="C5801" s="5" t="s">
        <v>200</v>
      </c>
      <c r="D5801" s="5" t="s">
        <v>18</v>
      </c>
      <c r="E5801" s="5">
        <v>21000</v>
      </c>
      <c r="F5801" s="6">
        <v>702.86</v>
      </c>
    </row>
    <row r="5802" spans="1:6">
      <c r="A5802" s="4">
        <v>2015</v>
      </c>
      <c r="B5802" s="5" t="s">
        <v>190</v>
      </c>
      <c r="C5802" s="5" t="s">
        <v>200</v>
      </c>
      <c r="D5802" s="5" t="s">
        <v>15</v>
      </c>
      <c r="E5802" s="5">
        <v>390880</v>
      </c>
      <c r="F5802" s="6">
        <v>4798.71</v>
      </c>
    </row>
    <row r="5803" spans="1:6">
      <c r="A5803" s="4">
        <v>2015</v>
      </c>
      <c r="B5803" s="5" t="s">
        <v>190</v>
      </c>
      <c r="C5803" s="5" t="s">
        <v>200</v>
      </c>
      <c r="D5803" s="5" t="s">
        <v>16</v>
      </c>
      <c r="E5803" s="5">
        <v>1080</v>
      </c>
      <c r="F5803" s="6">
        <v>4000</v>
      </c>
    </row>
    <row r="5804" spans="1:6">
      <c r="A5804" s="4">
        <v>2015</v>
      </c>
      <c r="B5804" s="5" t="s">
        <v>190</v>
      </c>
      <c r="C5804" s="5" t="s">
        <v>200</v>
      </c>
      <c r="D5804" s="5" t="s">
        <v>18</v>
      </c>
      <c r="E5804" s="5">
        <v>15000</v>
      </c>
      <c r="F5804" s="6">
        <v>216</v>
      </c>
    </row>
    <row r="5805" spans="1:6">
      <c r="A5805" s="4">
        <v>2016</v>
      </c>
      <c r="B5805" s="5" t="s">
        <v>190</v>
      </c>
      <c r="C5805" s="5" t="s">
        <v>200</v>
      </c>
      <c r="D5805" s="5" t="s">
        <v>15</v>
      </c>
      <c r="E5805" s="5">
        <v>396880</v>
      </c>
      <c r="F5805" s="6">
        <v>4795.91</v>
      </c>
    </row>
    <row r="5806" spans="1:6">
      <c r="A5806" s="4">
        <v>2016</v>
      </c>
      <c r="B5806" s="5" t="s">
        <v>190</v>
      </c>
      <c r="C5806" s="5" t="s">
        <v>200</v>
      </c>
      <c r="D5806" s="5" t="s">
        <v>16</v>
      </c>
      <c r="E5806" s="5">
        <v>1000</v>
      </c>
      <c r="F5806" s="6">
        <v>3000</v>
      </c>
    </row>
    <row r="5807" spans="1:6">
      <c r="A5807" s="4">
        <v>2016</v>
      </c>
      <c r="B5807" s="5" t="s">
        <v>190</v>
      </c>
      <c r="C5807" s="5" t="s">
        <v>200</v>
      </c>
      <c r="D5807" s="5" t="s">
        <v>17</v>
      </c>
      <c r="E5807" s="5">
        <v>100</v>
      </c>
      <c r="F5807" s="6">
        <v>1000</v>
      </c>
    </row>
    <row r="5808" spans="1:6">
      <c r="A5808" s="4">
        <v>2016</v>
      </c>
      <c r="B5808" s="5" t="s">
        <v>190</v>
      </c>
      <c r="C5808" s="5" t="s">
        <v>200</v>
      </c>
      <c r="D5808" s="5" t="s">
        <v>18</v>
      </c>
      <c r="E5808" s="5">
        <v>10000</v>
      </c>
      <c r="F5808" s="6">
        <v>774</v>
      </c>
    </row>
    <row r="5809" spans="1:6">
      <c r="A5809" s="4">
        <v>2017</v>
      </c>
      <c r="B5809" s="5" t="s">
        <v>190</v>
      </c>
      <c r="C5809" s="5" t="s">
        <v>200</v>
      </c>
      <c r="D5809" s="5" t="s">
        <v>15</v>
      </c>
      <c r="E5809" s="5">
        <v>403880</v>
      </c>
      <c r="F5809" s="6">
        <v>5047.54</v>
      </c>
    </row>
    <row r="5810" spans="1:6">
      <c r="A5810" s="4">
        <v>2017</v>
      </c>
      <c r="B5810" s="5" t="s">
        <v>190</v>
      </c>
      <c r="C5810" s="5" t="s">
        <v>200</v>
      </c>
      <c r="D5810" s="5" t="s">
        <v>17</v>
      </c>
      <c r="E5810" s="5">
        <v>100</v>
      </c>
      <c r="F5810" s="6">
        <v>2000</v>
      </c>
    </row>
    <row r="5811" spans="1:6">
      <c r="A5811" s="4">
        <v>2017</v>
      </c>
      <c r="B5811" s="5" t="s">
        <v>190</v>
      </c>
      <c r="C5811" s="5" t="s">
        <v>200</v>
      </c>
      <c r="D5811" s="5" t="s">
        <v>18</v>
      </c>
      <c r="E5811" s="5">
        <v>9000</v>
      </c>
      <c r="F5811" s="6">
        <v>720</v>
      </c>
    </row>
    <row r="5812" spans="1:6">
      <c r="A5812" s="4">
        <v>2008</v>
      </c>
      <c r="B5812" s="5" t="s">
        <v>190</v>
      </c>
      <c r="C5812" s="5" t="s">
        <v>201</v>
      </c>
      <c r="D5812" s="5" t="s">
        <v>15</v>
      </c>
      <c r="E5812" s="5">
        <v>316950</v>
      </c>
      <c r="F5812" s="6">
        <v>4204.16</v>
      </c>
    </row>
    <row r="5813" spans="1:6">
      <c r="A5813" s="4">
        <v>2008</v>
      </c>
      <c r="B5813" s="5" t="s">
        <v>190</v>
      </c>
      <c r="C5813" s="5" t="s">
        <v>201</v>
      </c>
      <c r="D5813" s="5" t="s">
        <v>16</v>
      </c>
      <c r="E5813" s="5">
        <v>5270</v>
      </c>
      <c r="F5813" s="6">
        <v>3525.62</v>
      </c>
    </row>
    <row r="5814" spans="1:6">
      <c r="A5814" s="4">
        <v>2008</v>
      </c>
      <c r="B5814" s="5" t="s">
        <v>190</v>
      </c>
      <c r="C5814" s="5" t="s">
        <v>201</v>
      </c>
      <c r="D5814" s="5" t="s">
        <v>17</v>
      </c>
      <c r="E5814" s="5">
        <v>50</v>
      </c>
      <c r="F5814" s="6">
        <v>1000</v>
      </c>
    </row>
    <row r="5815" spans="1:6">
      <c r="A5815" s="4">
        <v>2008</v>
      </c>
      <c r="B5815" s="5" t="s">
        <v>190</v>
      </c>
      <c r="C5815" s="5" t="s">
        <v>201</v>
      </c>
      <c r="D5815" s="5" t="s">
        <v>18</v>
      </c>
      <c r="E5815" s="5">
        <v>1000</v>
      </c>
      <c r="F5815" s="6">
        <v>740</v>
      </c>
    </row>
    <row r="5816" spans="1:6">
      <c r="A5816" s="4">
        <v>2009</v>
      </c>
      <c r="B5816" s="5" t="s">
        <v>190</v>
      </c>
      <c r="C5816" s="5" t="s">
        <v>201</v>
      </c>
      <c r="D5816" s="5" t="s">
        <v>15</v>
      </c>
      <c r="E5816" s="5">
        <v>321220</v>
      </c>
      <c r="F5816" s="6">
        <v>4268.32</v>
      </c>
    </row>
    <row r="5817" spans="1:6">
      <c r="A5817" s="4">
        <v>2009</v>
      </c>
      <c r="B5817" s="5" t="s">
        <v>190</v>
      </c>
      <c r="C5817" s="5" t="s">
        <v>201</v>
      </c>
      <c r="D5817" s="5" t="s">
        <v>16</v>
      </c>
      <c r="E5817" s="5">
        <v>4270</v>
      </c>
      <c r="F5817" s="6">
        <v>3468.38</v>
      </c>
    </row>
    <row r="5818" spans="1:6">
      <c r="A5818" s="4">
        <v>2009</v>
      </c>
      <c r="B5818" s="5" t="s">
        <v>190</v>
      </c>
      <c r="C5818" s="5" t="s">
        <v>201</v>
      </c>
      <c r="D5818" s="5" t="s">
        <v>17</v>
      </c>
      <c r="E5818" s="5">
        <v>500</v>
      </c>
      <c r="F5818" s="6">
        <v>1000</v>
      </c>
    </row>
    <row r="5819" spans="1:6">
      <c r="A5819" s="4">
        <v>2009</v>
      </c>
      <c r="B5819" s="5" t="s">
        <v>190</v>
      </c>
      <c r="C5819" s="5" t="s">
        <v>201</v>
      </c>
      <c r="D5819" s="5" t="s">
        <v>18</v>
      </c>
      <c r="E5819" s="5">
        <v>1000</v>
      </c>
      <c r="F5819" s="6">
        <v>680</v>
      </c>
    </row>
    <row r="5820" spans="1:6">
      <c r="A5820" s="4">
        <v>2010</v>
      </c>
      <c r="B5820" s="5" t="s">
        <v>190</v>
      </c>
      <c r="C5820" s="5" t="s">
        <v>201</v>
      </c>
      <c r="D5820" s="5" t="s">
        <v>15</v>
      </c>
      <c r="E5820" s="5">
        <v>315640</v>
      </c>
      <c r="F5820" s="6">
        <v>3818.37</v>
      </c>
    </row>
    <row r="5821" spans="1:6">
      <c r="A5821" s="4">
        <v>2010</v>
      </c>
      <c r="B5821" s="5" t="s">
        <v>190</v>
      </c>
      <c r="C5821" s="5" t="s">
        <v>201</v>
      </c>
      <c r="D5821" s="5" t="s">
        <v>16</v>
      </c>
      <c r="E5821" s="5">
        <v>4000</v>
      </c>
      <c r="F5821" s="6">
        <v>3750</v>
      </c>
    </row>
    <row r="5822" spans="1:6">
      <c r="A5822" s="4">
        <v>2010</v>
      </c>
      <c r="B5822" s="5" t="s">
        <v>190</v>
      </c>
      <c r="C5822" s="5" t="s">
        <v>201</v>
      </c>
      <c r="D5822" s="5" t="s">
        <v>17</v>
      </c>
      <c r="E5822" s="5">
        <v>50</v>
      </c>
      <c r="F5822" s="6">
        <v>2000</v>
      </c>
    </row>
    <row r="5823" spans="1:6">
      <c r="A5823" s="4">
        <v>2010</v>
      </c>
      <c r="B5823" s="5" t="s">
        <v>190</v>
      </c>
      <c r="C5823" s="5" t="s">
        <v>201</v>
      </c>
      <c r="D5823" s="5" t="s">
        <v>18</v>
      </c>
      <c r="E5823" s="5">
        <v>1000</v>
      </c>
      <c r="F5823" s="6">
        <v>470</v>
      </c>
    </row>
    <row r="5824" spans="1:6">
      <c r="A5824" s="4">
        <v>2011</v>
      </c>
      <c r="B5824" s="5" t="s">
        <v>190</v>
      </c>
      <c r="C5824" s="5" t="s">
        <v>201</v>
      </c>
      <c r="D5824" s="5" t="s">
        <v>15</v>
      </c>
      <c r="E5824" s="5">
        <v>316220</v>
      </c>
      <c r="F5824" s="6">
        <v>3930.11</v>
      </c>
    </row>
    <row r="5825" spans="1:6">
      <c r="A5825" s="4">
        <v>2011</v>
      </c>
      <c r="B5825" s="5" t="s">
        <v>190</v>
      </c>
      <c r="C5825" s="5" t="s">
        <v>201</v>
      </c>
      <c r="D5825" s="5" t="s">
        <v>16</v>
      </c>
      <c r="E5825" s="5">
        <v>4000</v>
      </c>
      <c r="F5825" s="6">
        <v>4500</v>
      </c>
    </row>
    <row r="5826" spans="1:6">
      <c r="A5826" s="4">
        <v>2011</v>
      </c>
      <c r="B5826" s="5" t="s">
        <v>190</v>
      </c>
      <c r="C5826" s="5" t="s">
        <v>201</v>
      </c>
      <c r="D5826" s="5" t="s">
        <v>17</v>
      </c>
      <c r="E5826" s="5">
        <v>50</v>
      </c>
      <c r="F5826" s="6">
        <v>1000</v>
      </c>
    </row>
    <row r="5827" spans="1:6">
      <c r="A5827" s="4">
        <v>2011</v>
      </c>
      <c r="B5827" s="5" t="s">
        <v>190</v>
      </c>
      <c r="C5827" s="5" t="s">
        <v>201</v>
      </c>
      <c r="D5827" s="5" t="s">
        <v>18</v>
      </c>
      <c r="E5827" s="5">
        <v>1000</v>
      </c>
      <c r="F5827" s="6">
        <v>540</v>
      </c>
    </row>
    <row r="5828" spans="1:6">
      <c r="A5828" s="4">
        <v>2012</v>
      </c>
      <c r="B5828" s="5" t="s">
        <v>190</v>
      </c>
      <c r="C5828" s="5" t="s">
        <v>201</v>
      </c>
      <c r="D5828" s="5" t="s">
        <v>15</v>
      </c>
      <c r="E5828" s="5">
        <v>314720</v>
      </c>
      <c r="F5828" s="6">
        <v>4054.97</v>
      </c>
    </row>
    <row r="5829" spans="1:6">
      <c r="A5829" s="4">
        <v>2012</v>
      </c>
      <c r="B5829" s="5" t="s">
        <v>190</v>
      </c>
      <c r="C5829" s="5" t="s">
        <v>201</v>
      </c>
      <c r="D5829" s="5" t="s">
        <v>16</v>
      </c>
      <c r="E5829" s="5">
        <v>4770</v>
      </c>
      <c r="F5829" s="6">
        <v>3371.07</v>
      </c>
    </row>
    <row r="5830" spans="1:6">
      <c r="A5830" s="4">
        <v>2012</v>
      </c>
      <c r="B5830" s="5" t="s">
        <v>190</v>
      </c>
      <c r="C5830" s="5" t="s">
        <v>201</v>
      </c>
      <c r="D5830" s="5" t="s">
        <v>18</v>
      </c>
      <c r="E5830" s="5">
        <v>1000</v>
      </c>
      <c r="F5830" s="6">
        <v>540</v>
      </c>
    </row>
    <row r="5831" spans="1:6">
      <c r="A5831" s="4">
        <v>2013</v>
      </c>
      <c r="B5831" s="5" t="s">
        <v>190</v>
      </c>
      <c r="C5831" s="5" t="s">
        <v>201</v>
      </c>
      <c r="D5831" s="5" t="s">
        <v>15</v>
      </c>
      <c r="E5831" s="5">
        <v>310720</v>
      </c>
      <c r="F5831" s="6">
        <v>4109.07</v>
      </c>
    </row>
    <row r="5832" spans="1:6">
      <c r="A5832" s="4">
        <v>2013</v>
      </c>
      <c r="B5832" s="5" t="s">
        <v>190</v>
      </c>
      <c r="C5832" s="5" t="s">
        <v>201</v>
      </c>
      <c r="D5832" s="5" t="s">
        <v>16</v>
      </c>
      <c r="E5832" s="5">
        <v>6270</v>
      </c>
      <c r="F5832" s="6">
        <v>4797.45</v>
      </c>
    </row>
    <row r="5833" spans="1:6">
      <c r="A5833" s="4">
        <v>2014</v>
      </c>
      <c r="B5833" s="5" t="s">
        <v>190</v>
      </c>
      <c r="C5833" s="5" t="s">
        <v>201</v>
      </c>
      <c r="D5833" s="5" t="s">
        <v>15</v>
      </c>
      <c r="E5833" s="5">
        <v>310720</v>
      </c>
      <c r="F5833" s="6">
        <v>3987.45</v>
      </c>
    </row>
    <row r="5834" spans="1:6">
      <c r="A5834" s="4">
        <v>2014</v>
      </c>
      <c r="B5834" s="5" t="s">
        <v>190</v>
      </c>
      <c r="C5834" s="5" t="s">
        <v>201</v>
      </c>
      <c r="D5834" s="5" t="s">
        <v>16</v>
      </c>
      <c r="E5834" s="5">
        <v>5770</v>
      </c>
      <c r="F5834" s="6">
        <v>4000</v>
      </c>
    </row>
    <row r="5835" spans="1:6">
      <c r="A5835" s="4">
        <v>2014</v>
      </c>
      <c r="B5835" s="5" t="s">
        <v>190</v>
      </c>
      <c r="C5835" s="5" t="s">
        <v>201</v>
      </c>
      <c r="D5835" s="5" t="s">
        <v>17</v>
      </c>
      <c r="E5835" s="5">
        <v>150</v>
      </c>
      <c r="F5835" s="6">
        <v>1000</v>
      </c>
    </row>
    <row r="5836" spans="1:6">
      <c r="A5836" s="4">
        <v>2015</v>
      </c>
      <c r="B5836" s="5" t="s">
        <v>190</v>
      </c>
      <c r="C5836" s="5" t="s">
        <v>201</v>
      </c>
      <c r="D5836" s="5" t="s">
        <v>15</v>
      </c>
      <c r="E5836" s="5">
        <v>311720</v>
      </c>
      <c r="F5836" s="6">
        <v>4053.89</v>
      </c>
    </row>
    <row r="5837" spans="1:6">
      <c r="A5837" s="4">
        <v>2015</v>
      </c>
      <c r="B5837" s="5" t="s">
        <v>190</v>
      </c>
      <c r="C5837" s="5" t="s">
        <v>201</v>
      </c>
      <c r="D5837" s="5" t="s">
        <v>16</v>
      </c>
      <c r="E5837" s="5">
        <v>4770</v>
      </c>
      <c r="F5837" s="6">
        <v>4000</v>
      </c>
    </row>
    <row r="5838" spans="1:6">
      <c r="A5838" s="4">
        <v>2015</v>
      </c>
      <c r="B5838" s="5" t="s">
        <v>190</v>
      </c>
      <c r="C5838" s="5" t="s">
        <v>201</v>
      </c>
      <c r="D5838" s="5" t="s">
        <v>17</v>
      </c>
      <c r="E5838" s="5">
        <v>50</v>
      </c>
      <c r="F5838" s="6">
        <v>1300</v>
      </c>
    </row>
    <row r="5839" spans="1:6">
      <c r="A5839" s="4">
        <v>2015</v>
      </c>
      <c r="B5839" s="5" t="s">
        <v>190</v>
      </c>
      <c r="C5839" s="5" t="s">
        <v>201</v>
      </c>
      <c r="D5839" s="5" t="s">
        <v>18</v>
      </c>
      <c r="E5839" s="5">
        <v>1000</v>
      </c>
      <c r="F5839" s="6">
        <v>180</v>
      </c>
    </row>
    <row r="5840" spans="1:6">
      <c r="A5840" s="4">
        <v>2016</v>
      </c>
      <c r="B5840" s="5" t="s">
        <v>190</v>
      </c>
      <c r="C5840" s="5" t="s">
        <v>201</v>
      </c>
      <c r="D5840" s="5" t="s">
        <v>15</v>
      </c>
      <c r="E5840" s="5">
        <v>313720</v>
      </c>
      <c r="F5840" s="6">
        <v>4309.1000000000004</v>
      </c>
    </row>
    <row r="5841" spans="1:6">
      <c r="A5841" s="4">
        <v>2016</v>
      </c>
      <c r="B5841" s="5" t="s">
        <v>190</v>
      </c>
      <c r="C5841" s="5" t="s">
        <v>201</v>
      </c>
      <c r="D5841" s="5" t="s">
        <v>16</v>
      </c>
      <c r="E5841" s="5">
        <v>4000</v>
      </c>
      <c r="F5841" s="6">
        <v>4250</v>
      </c>
    </row>
    <row r="5842" spans="1:6">
      <c r="A5842" s="4">
        <v>2016</v>
      </c>
      <c r="B5842" s="5" t="s">
        <v>190</v>
      </c>
      <c r="C5842" s="5" t="s">
        <v>201</v>
      </c>
      <c r="D5842" s="5" t="s">
        <v>18</v>
      </c>
      <c r="E5842" s="5">
        <v>1000</v>
      </c>
      <c r="F5842" s="6">
        <v>720</v>
      </c>
    </row>
    <row r="5843" spans="1:6">
      <c r="A5843" s="4">
        <v>2017</v>
      </c>
      <c r="B5843" s="5" t="s">
        <v>190</v>
      </c>
      <c r="C5843" s="5" t="s">
        <v>201</v>
      </c>
      <c r="D5843" s="5" t="s">
        <v>15</v>
      </c>
      <c r="E5843" s="5">
        <v>314720</v>
      </c>
      <c r="F5843" s="6">
        <v>4318.6000000000004</v>
      </c>
    </row>
    <row r="5844" spans="1:6">
      <c r="A5844" s="4">
        <v>2017</v>
      </c>
      <c r="B5844" s="5" t="s">
        <v>190</v>
      </c>
      <c r="C5844" s="5" t="s">
        <v>201</v>
      </c>
      <c r="D5844" s="5" t="s">
        <v>16</v>
      </c>
      <c r="E5844" s="5">
        <v>4000</v>
      </c>
      <c r="F5844" s="6">
        <v>4125</v>
      </c>
    </row>
    <row r="5845" spans="1:6">
      <c r="A5845" s="4">
        <v>2017</v>
      </c>
      <c r="B5845" s="5" t="s">
        <v>190</v>
      </c>
      <c r="C5845" s="5" t="s">
        <v>201</v>
      </c>
      <c r="D5845" s="5" t="s">
        <v>17</v>
      </c>
      <c r="E5845" s="5">
        <v>50</v>
      </c>
      <c r="F5845" s="6">
        <v>1000</v>
      </c>
    </row>
    <row r="5846" spans="1:6">
      <c r="A5846" s="4">
        <v>2017</v>
      </c>
      <c r="B5846" s="5" t="s">
        <v>190</v>
      </c>
      <c r="C5846" s="5" t="s">
        <v>201</v>
      </c>
      <c r="D5846" s="5" t="s">
        <v>18</v>
      </c>
      <c r="E5846" s="5">
        <v>1000</v>
      </c>
      <c r="F5846" s="6">
        <v>720</v>
      </c>
    </row>
    <row r="5847" spans="1:6">
      <c r="A5847" s="4">
        <v>2008</v>
      </c>
      <c r="B5847" s="5" t="s">
        <v>202</v>
      </c>
      <c r="C5847" s="5" t="s">
        <v>203</v>
      </c>
      <c r="D5847" s="5" t="s">
        <v>15</v>
      </c>
      <c r="E5847" s="5">
        <v>198850</v>
      </c>
      <c r="F5847" s="6">
        <v>3514.93</v>
      </c>
    </row>
    <row r="5848" spans="1:6">
      <c r="A5848" s="4">
        <v>2008</v>
      </c>
      <c r="B5848" s="5" t="s">
        <v>202</v>
      </c>
      <c r="C5848" s="5" t="s">
        <v>203</v>
      </c>
      <c r="D5848" s="5" t="s">
        <v>17</v>
      </c>
      <c r="E5848" s="5">
        <v>85730</v>
      </c>
      <c r="F5848" s="6">
        <v>1022.3</v>
      </c>
    </row>
    <row r="5849" spans="1:6">
      <c r="A5849" s="4">
        <v>2008</v>
      </c>
      <c r="B5849" s="5" t="s">
        <v>202</v>
      </c>
      <c r="C5849" s="5" t="s">
        <v>203</v>
      </c>
      <c r="D5849" s="5" t="s">
        <v>18</v>
      </c>
      <c r="E5849" s="5">
        <v>389960</v>
      </c>
      <c r="F5849" s="6">
        <v>720.42</v>
      </c>
    </row>
    <row r="5850" spans="1:6">
      <c r="A5850" s="4">
        <v>2009</v>
      </c>
      <c r="B5850" s="5" t="s">
        <v>202</v>
      </c>
      <c r="C5850" s="5" t="s">
        <v>203</v>
      </c>
      <c r="D5850" s="5" t="s">
        <v>15</v>
      </c>
      <c r="E5850" s="5">
        <v>199490</v>
      </c>
      <c r="F5850" s="6">
        <v>3109.13</v>
      </c>
    </row>
    <row r="5851" spans="1:6">
      <c r="A5851" s="4">
        <v>2009</v>
      </c>
      <c r="B5851" s="5" t="s">
        <v>202</v>
      </c>
      <c r="C5851" s="5" t="s">
        <v>203</v>
      </c>
      <c r="D5851" s="5" t="s">
        <v>17</v>
      </c>
      <c r="E5851" s="5">
        <v>60550</v>
      </c>
      <c r="F5851" s="6">
        <v>740.2</v>
      </c>
    </row>
    <row r="5852" spans="1:6">
      <c r="A5852" s="4">
        <v>2009</v>
      </c>
      <c r="B5852" s="5" t="s">
        <v>202</v>
      </c>
      <c r="C5852" s="5" t="s">
        <v>203</v>
      </c>
      <c r="D5852" s="5" t="s">
        <v>18</v>
      </c>
      <c r="E5852" s="5">
        <v>434990</v>
      </c>
      <c r="F5852" s="6">
        <v>670.05</v>
      </c>
    </row>
    <row r="5853" spans="1:6">
      <c r="A5853" s="4">
        <v>2010</v>
      </c>
      <c r="B5853" s="5" t="s">
        <v>202</v>
      </c>
      <c r="C5853" s="5" t="s">
        <v>203</v>
      </c>
      <c r="D5853" s="5" t="s">
        <v>15</v>
      </c>
      <c r="E5853" s="5">
        <v>208820</v>
      </c>
      <c r="F5853" s="6">
        <v>3291.02</v>
      </c>
    </row>
    <row r="5854" spans="1:6">
      <c r="A5854" s="4">
        <v>2010</v>
      </c>
      <c r="B5854" s="5" t="s">
        <v>202</v>
      </c>
      <c r="C5854" s="5" t="s">
        <v>203</v>
      </c>
      <c r="D5854" s="5" t="s">
        <v>17</v>
      </c>
      <c r="E5854" s="5">
        <v>77710</v>
      </c>
      <c r="F5854" s="6">
        <v>976.21</v>
      </c>
    </row>
    <row r="5855" spans="1:6">
      <c r="A5855" s="4">
        <v>2010</v>
      </c>
      <c r="B5855" s="5" t="s">
        <v>202</v>
      </c>
      <c r="C5855" s="5" t="s">
        <v>203</v>
      </c>
      <c r="D5855" s="5" t="s">
        <v>18</v>
      </c>
      <c r="E5855" s="5">
        <v>422080</v>
      </c>
      <c r="F5855" s="6">
        <v>611.46</v>
      </c>
    </row>
    <row r="5856" spans="1:6">
      <c r="A5856" s="4">
        <v>2011</v>
      </c>
      <c r="B5856" s="5" t="s">
        <v>202</v>
      </c>
      <c r="C5856" s="5" t="s">
        <v>203</v>
      </c>
      <c r="D5856" s="5" t="s">
        <v>15</v>
      </c>
      <c r="E5856" s="5">
        <v>205520</v>
      </c>
      <c r="F5856" s="6">
        <v>3268.02</v>
      </c>
    </row>
    <row r="5857" spans="1:6">
      <c r="A5857" s="4">
        <v>2011</v>
      </c>
      <c r="B5857" s="5" t="s">
        <v>202</v>
      </c>
      <c r="C5857" s="5" t="s">
        <v>203</v>
      </c>
      <c r="D5857" s="5" t="s">
        <v>17</v>
      </c>
      <c r="E5857" s="5">
        <v>55300</v>
      </c>
      <c r="F5857" s="6">
        <v>919</v>
      </c>
    </row>
    <row r="5858" spans="1:6">
      <c r="A5858" s="4">
        <v>2011</v>
      </c>
      <c r="B5858" s="5" t="s">
        <v>202</v>
      </c>
      <c r="C5858" s="5" t="s">
        <v>203</v>
      </c>
      <c r="D5858" s="5" t="s">
        <v>18</v>
      </c>
      <c r="E5858" s="5">
        <v>497920</v>
      </c>
      <c r="F5858" s="6">
        <v>756.37</v>
      </c>
    </row>
    <row r="5859" spans="1:6">
      <c r="A5859" s="4">
        <v>2012</v>
      </c>
      <c r="B5859" s="5" t="s">
        <v>202</v>
      </c>
      <c r="C5859" s="5" t="s">
        <v>203</v>
      </c>
      <c r="D5859" s="5" t="s">
        <v>15</v>
      </c>
      <c r="E5859" s="5">
        <v>207570</v>
      </c>
      <c r="F5859" s="6">
        <v>3518.88</v>
      </c>
    </row>
    <row r="5860" spans="1:6">
      <c r="A5860" s="4">
        <v>2012</v>
      </c>
      <c r="B5860" s="5" t="s">
        <v>202</v>
      </c>
      <c r="C5860" s="5" t="s">
        <v>203</v>
      </c>
      <c r="D5860" s="5" t="s">
        <v>17</v>
      </c>
      <c r="E5860" s="5">
        <v>29860</v>
      </c>
      <c r="F5860" s="6">
        <v>1091.3599999999999</v>
      </c>
    </row>
    <row r="5861" spans="1:6">
      <c r="A5861" s="4">
        <v>2012</v>
      </c>
      <c r="B5861" s="5" t="s">
        <v>202</v>
      </c>
      <c r="C5861" s="5" t="s">
        <v>203</v>
      </c>
      <c r="D5861" s="5" t="s">
        <v>18</v>
      </c>
      <c r="E5861" s="5">
        <v>474340</v>
      </c>
      <c r="F5861" s="6">
        <v>698.51</v>
      </c>
    </row>
    <row r="5862" spans="1:6">
      <c r="A5862" s="4">
        <v>2013</v>
      </c>
      <c r="B5862" s="5" t="s">
        <v>202</v>
      </c>
      <c r="C5862" s="5" t="s">
        <v>203</v>
      </c>
      <c r="D5862" s="5" t="s">
        <v>15</v>
      </c>
      <c r="E5862" s="5">
        <v>217360</v>
      </c>
      <c r="F5862" s="6">
        <v>3560.22</v>
      </c>
    </row>
    <row r="5863" spans="1:6">
      <c r="A5863" s="4">
        <v>2013</v>
      </c>
      <c r="B5863" s="5" t="s">
        <v>202</v>
      </c>
      <c r="C5863" s="5" t="s">
        <v>203</v>
      </c>
      <c r="D5863" s="5" t="s">
        <v>17</v>
      </c>
      <c r="E5863" s="5">
        <v>53240</v>
      </c>
      <c r="F5863" s="6">
        <v>844.85</v>
      </c>
    </row>
    <row r="5864" spans="1:6">
      <c r="A5864" s="4">
        <v>2013</v>
      </c>
      <c r="B5864" s="5" t="s">
        <v>202</v>
      </c>
      <c r="C5864" s="5" t="s">
        <v>203</v>
      </c>
      <c r="D5864" s="5" t="s">
        <v>18</v>
      </c>
      <c r="E5864" s="5">
        <v>440600</v>
      </c>
      <c r="F5864" s="6">
        <v>629.82000000000005</v>
      </c>
    </row>
    <row r="5865" spans="1:6">
      <c r="A5865" s="4">
        <v>2014</v>
      </c>
      <c r="B5865" s="5" t="s">
        <v>202</v>
      </c>
      <c r="C5865" s="5" t="s">
        <v>203</v>
      </c>
      <c r="D5865" s="5" t="s">
        <v>15</v>
      </c>
      <c r="E5865" s="5">
        <v>243910</v>
      </c>
      <c r="F5865" s="6">
        <v>3371.33</v>
      </c>
    </row>
    <row r="5866" spans="1:6">
      <c r="A5866" s="4">
        <v>2014</v>
      </c>
      <c r="B5866" s="5" t="s">
        <v>202</v>
      </c>
      <c r="C5866" s="5" t="s">
        <v>203</v>
      </c>
      <c r="D5866" s="5" t="s">
        <v>17</v>
      </c>
      <c r="E5866" s="5">
        <v>45400</v>
      </c>
      <c r="F5866" s="6">
        <v>655.29</v>
      </c>
    </row>
    <row r="5867" spans="1:6">
      <c r="A5867" s="4">
        <v>2014</v>
      </c>
      <c r="B5867" s="5" t="s">
        <v>202</v>
      </c>
      <c r="C5867" s="5" t="s">
        <v>203</v>
      </c>
      <c r="D5867" s="5" t="s">
        <v>18</v>
      </c>
      <c r="E5867" s="5">
        <v>492870</v>
      </c>
      <c r="F5867" s="6">
        <v>523.21</v>
      </c>
    </row>
    <row r="5868" spans="1:6">
      <c r="A5868" s="4">
        <v>2015</v>
      </c>
      <c r="B5868" s="5" t="s">
        <v>202</v>
      </c>
      <c r="C5868" s="5" t="s">
        <v>203</v>
      </c>
      <c r="D5868" s="5" t="s">
        <v>15</v>
      </c>
      <c r="E5868" s="5">
        <v>282250</v>
      </c>
      <c r="F5868" s="6">
        <v>3297.18</v>
      </c>
    </row>
    <row r="5869" spans="1:6">
      <c r="A5869" s="4">
        <v>2015</v>
      </c>
      <c r="B5869" s="5" t="s">
        <v>202</v>
      </c>
      <c r="C5869" s="5" t="s">
        <v>203</v>
      </c>
      <c r="D5869" s="5" t="s">
        <v>17</v>
      </c>
      <c r="E5869" s="5">
        <v>32610</v>
      </c>
      <c r="F5869" s="6">
        <v>638.15</v>
      </c>
    </row>
    <row r="5870" spans="1:6">
      <c r="A5870" s="4">
        <v>2015</v>
      </c>
      <c r="B5870" s="5" t="s">
        <v>202</v>
      </c>
      <c r="C5870" s="5" t="s">
        <v>203</v>
      </c>
      <c r="D5870" s="5" t="s">
        <v>18</v>
      </c>
      <c r="E5870" s="5">
        <v>443930</v>
      </c>
      <c r="F5870" s="6">
        <v>297.58999999999997</v>
      </c>
    </row>
    <row r="5871" spans="1:6">
      <c r="A5871" s="4">
        <v>2016</v>
      </c>
      <c r="B5871" s="5" t="s">
        <v>202</v>
      </c>
      <c r="C5871" s="5" t="s">
        <v>203</v>
      </c>
      <c r="D5871" s="5" t="s">
        <v>15</v>
      </c>
      <c r="E5871" s="5">
        <v>289750</v>
      </c>
      <c r="F5871" s="6">
        <v>3560.75</v>
      </c>
    </row>
    <row r="5872" spans="1:6">
      <c r="A5872" s="4">
        <v>2016</v>
      </c>
      <c r="B5872" s="5" t="s">
        <v>202</v>
      </c>
      <c r="C5872" s="5" t="s">
        <v>203</v>
      </c>
      <c r="D5872" s="5" t="s">
        <v>17</v>
      </c>
      <c r="E5872" s="5">
        <v>19970</v>
      </c>
      <c r="F5872" s="6">
        <v>1209.6300000000001</v>
      </c>
    </row>
    <row r="5873" spans="1:6">
      <c r="A5873" s="4">
        <v>2016</v>
      </c>
      <c r="B5873" s="5" t="s">
        <v>202</v>
      </c>
      <c r="C5873" s="5" t="s">
        <v>203</v>
      </c>
      <c r="D5873" s="5" t="s">
        <v>18</v>
      </c>
      <c r="E5873" s="5">
        <v>422200</v>
      </c>
      <c r="F5873" s="6">
        <v>684.77</v>
      </c>
    </row>
    <row r="5874" spans="1:6">
      <c r="A5874" s="4">
        <v>2017</v>
      </c>
      <c r="B5874" s="5" t="s">
        <v>202</v>
      </c>
      <c r="C5874" s="5" t="s">
        <v>203</v>
      </c>
      <c r="D5874" s="5" t="s">
        <v>15</v>
      </c>
      <c r="E5874" s="5">
        <v>305380</v>
      </c>
      <c r="F5874" s="6">
        <v>3529.46</v>
      </c>
    </row>
    <row r="5875" spans="1:6">
      <c r="A5875" s="4">
        <v>2017</v>
      </c>
      <c r="B5875" s="5" t="s">
        <v>202</v>
      </c>
      <c r="C5875" s="5" t="s">
        <v>203</v>
      </c>
      <c r="D5875" s="5" t="s">
        <v>17</v>
      </c>
      <c r="E5875" s="5">
        <v>21500</v>
      </c>
      <c r="F5875" s="6">
        <v>1167.22</v>
      </c>
    </row>
    <row r="5876" spans="1:6">
      <c r="A5876" s="4">
        <v>2017</v>
      </c>
      <c r="B5876" s="5" t="s">
        <v>202</v>
      </c>
      <c r="C5876" s="5" t="s">
        <v>203</v>
      </c>
      <c r="D5876" s="5" t="s">
        <v>18</v>
      </c>
      <c r="E5876" s="5">
        <v>482570</v>
      </c>
      <c r="F5876" s="6">
        <v>418.8</v>
      </c>
    </row>
    <row r="5877" spans="1:6">
      <c r="A5877" s="4">
        <v>2008</v>
      </c>
      <c r="B5877" s="5" t="s">
        <v>202</v>
      </c>
      <c r="C5877" s="5" t="s">
        <v>204</v>
      </c>
      <c r="D5877" s="5" t="s">
        <v>15</v>
      </c>
      <c r="E5877" s="5">
        <v>46100</v>
      </c>
      <c r="F5877" s="6">
        <v>2603.04</v>
      </c>
    </row>
    <row r="5878" spans="1:6">
      <c r="A5878" s="4">
        <v>2008</v>
      </c>
      <c r="B5878" s="5" t="s">
        <v>202</v>
      </c>
      <c r="C5878" s="5" t="s">
        <v>204</v>
      </c>
      <c r="D5878" s="5" t="s">
        <v>16</v>
      </c>
      <c r="E5878" s="5">
        <v>100</v>
      </c>
      <c r="F5878" s="6">
        <v>2000</v>
      </c>
    </row>
    <row r="5879" spans="1:6">
      <c r="A5879" s="4">
        <v>2008</v>
      </c>
      <c r="B5879" s="5" t="s">
        <v>202</v>
      </c>
      <c r="C5879" s="5" t="s">
        <v>204</v>
      </c>
      <c r="D5879" s="5" t="s">
        <v>17</v>
      </c>
      <c r="E5879" s="5">
        <v>800</v>
      </c>
      <c r="F5879" s="6">
        <v>1250</v>
      </c>
    </row>
    <row r="5880" spans="1:6">
      <c r="A5880" s="4">
        <v>2009</v>
      </c>
      <c r="B5880" s="5" t="s">
        <v>202</v>
      </c>
      <c r="C5880" s="5" t="s">
        <v>204</v>
      </c>
      <c r="D5880" s="5" t="s">
        <v>15</v>
      </c>
      <c r="E5880" s="5">
        <v>50700</v>
      </c>
      <c r="F5880" s="6">
        <v>2781.07</v>
      </c>
    </row>
    <row r="5881" spans="1:6">
      <c r="A5881" s="4">
        <v>2009</v>
      </c>
      <c r="B5881" s="5" t="s">
        <v>202</v>
      </c>
      <c r="C5881" s="5" t="s">
        <v>204</v>
      </c>
      <c r="D5881" s="5" t="s">
        <v>17</v>
      </c>
      <c r="E5881" s="5">
        <v>700</v>
      </c>
      <c r="F5881" s="6">
        <v>1428.57</v>
      </c>
    </row>
    <row r="5882" spans="1:6">
      <c r="A5882" s="4">
        <v>2010</v>
      </c>
      <c r="B5882" s="5" t="s">
        <v>202</v>
      </c>
      <c r="C5882" s="5" t="s">
        <v>204</v>
      </c>
      <c r="D5882" s="5" t="s">
        <v>15</v>
      </c>
      <c r="E5882" s="5">
        <v>54000</v>
      </c>
      <c r="F5882" s="6">
        <v>2592.59</v>
      </c>
    </row>
    <row r="5883" spans="1:6">
      <c r="A5883" s="4">
        <v>2010</v>
      </c>
      <c r="B5883" s="5" t="s">
        <v>202</v>
      </c>
      <c r="C5883" s="5" t="s">
        <v>204</v>
      </c>
      <c r="D5883" s="5" t="s">
        <v>17</v>
      </c>
      <c r="E5883" s="5">
        <v>400</v>
      </c>
      <c r="F5883" s="6">
        <v>2500</v>
      </c>
    </row>
    <row r="5884" spans="1:6">
      <c r="A5884" s="4">
        <v>2011</v>
      </c>
      <c r="B5884" s="5" t="s">
        <v>202</v>
      </c>
      <c r="C5884" s="5" t="s">
        <v>204</v>
      </c>
      <c r="D5884" s="5" t="s">
        <v>15</v>
      </c>
      <c r="E5884" s="5">
        <v>54800</v>
      </c>
      <c r="F5884" s="6">
        <v>2718.98</v>
      </c>
    </row>
    <row r="5885" spans="1:6">
      <c r="A5885" s="4">
        <v>2011</v>
      </c>
      <c r="B5885" s="5" t="s">
        <v>202</v>
      </c>
      <c r="C5885" s="5" t="s">
        <v>204</v>
      </c>
      <c r="D5885" s="5" t="s">
        <v>17</v>
      </c>
      <c r="E5885" s="5">
        <v>400</v>
      </c>
      <c r="F5885" s="6">
        <v>2500</v>
      </c>
    </row>
    <row r="5886" spans="1:6">
      <c r="A5886" s="4">
        <v>2012</v>
      </c>
      <c r="B5886" s="5" t="s">
        <v>202</v>
      </c>
      <c r="C5886" s="5" t="s">
        <v>204</v>
      </c>
      <c r="D5886" s="5" t="s">
        <v>15</v>
      </c>
      <c r="E5886" s="5">
        <v>49230</v>
      </c>
      <c r="F5886" s="6">
        <v>2721.92</v>
      </c>
    </row>
    <row r="5887" spans="1:6">
      <c r="A5887" s="4">
        <v>2012</v>
      </c>
      <c r="B5887" s="5" t="s">
        <v>202</v>
      </c>
      <c r="C5887" s="5" t="s">
        <v>204</v>
      </c>
      <c r="D5887" s="5" t="s">
        <v>18</v>
      </c>
      <c r="E5887" s="5">
        <v>1260</v>
      </c>
      <c r="F5887" s="6">
        <v>539.67999999999995</v>
      </c>
    </row>
    <row r="5888" spans="1:6">
      <c r="A5888" s="4">
        <v>2013</v>
      </c>
      <c r="B5888" s="5" t="s">
        <v>202</v>
      </c>
      <c r="C5888" s="5" t="s">
        <v>204</v>
      </c>
      <c r="D5888" s="5" t="s">
        <v>15</v>
      </c>
      <c r="E5888" s="5">
        <v>55000</v>
      </c>
      <c r="F5888" s="6">
        <v>2709.09</v>
      </c>
    </row>
    <row r="5889" spans="1:6">
      <c r="A5889" s="4">
        <v>2013</v>
      </c>
      <c r="B5889" s="5" t="s">
        <v>202</v>
      </c>
      <c r="C5889" s="5" t="s">
        <v>204</v>
      </c>
      <c r="D5889" s="5" t="s">
        <v>17</v>
      </c>
      <c r="E5889" s="5">
        <v>1000</v>
      </c>
      <c r="F5889" s="6">
        <v>1000</v>
      </c>
    </row>
    <row r="5890" spans="1:6">
      <c r="A5890" s="4">
        <v>2013</v>
      </c>
      <c r="B5890" s="5" t="s">
        <v>202</v>
      </c>
      <c r="C5890" s="5" t="s">
        <v>204</v>
      </c>
      <c r="D5890" s="5" t="s">
        <v>18</v>
      </c>
      <c r="E5890" s="5">
        <v>1000</v>
      </c>
      <c r="F5890" s="6">
        <v>680</v>
      </c>
    </row>
    <row r="5891" spans="1:6">
      <c r="A5891" s="4">
        <v>2014</v>
      </c>
      <c r="B5891" s="5" t="s">
        <v>202</v>
      </c>
      <c r="C5891" s="5" t="s">
        <v>204</v>
      </c>
      <c r="D5891" s="5" t="s">
        <v>15</v>
      </c>
      <c r="E5891" s="5">
        <v>57000</v>
      </c>
      <c r="F5891" s="6">
        <v>2789.47</v>
      </c>
    </row>
    <row r="5892" spans="1:6">
      <c r="A5892" s="4">
        <v>2014</v>
      </c>
      <c r="B5892" s="5" t="s">
        <v>202</v>
      </c>
      <c r="C5892" s="5" t="s">
        <v>204</v>
      </c>
      <c r="D5892" s="5" t="s">
        <v>18</v>
      </c>
      <c r="E5892" s="5">
        <v>5000</v>
      </c>
      <c r="F5892" s="6">
        <v>510</v>
      </c>
    </row>
    <row r="5893" spans="1:6">
      <c r="A5893" s="4">
        <v>2015</v>
      </c>
      <c r="B5893" s="5" t="s">
        <v>202</v>
      </c>
      <c r="C5893" s="5" t="s">
        <v>204</v>
      </c>
      <c r="D5893" s="5" t="s">
        <v>15</v>
      </c>
      <c r="E5893" s="5">
        <v>59000</v>
      </c>
      <c r="F5893" s="6">
        <v>2338.98</v>
      </c>
    </row>
    <row r="5894" spans="1:6">
      <c r="A5894" s="4">
        <v>2015</v>
      </c>
      <c r="B5894" s="5" t="s">
        <v>202</v>
      </c>
      <c r="C5894" s="5" t="s">
        <v>204</v>
      </c>
      <c r="D5894" s="5" t="s">
        <v>17</v>
      </c>
      <c r="E5894" s="5">
        <v>400</v>
      </c>
      <c r="F5894" s="6">
        <v>2500</v>
      </c>
    </row>
    <row r="5895" spans="1:6">
      <c r="A5895" s="4">
        <v>2015</v>
      </c>
      <c r="B5895" s="5" t="s">
        <v>202</v>
      </c>
      <c r="C5895" s="5" t="s">
        <v>204</v>
      </c>
      <c r="D5895" s="5" t="s">
        <v>18</v>
      </c>
      <c r="E5895" s="5">
        <v>10400</v>
      </c>
      <c r="F5895" s="6">
        <v>294.23</v>
      </c>
    </row>
    <row r="5896" spans="1:6">
      <c r="A5896" s="4">
        <v>2016</v>
      </c>
      <c r="B5896" s="5" t="s">
        <v>202</v>
      </c>
      <c r="C5896" s="5" t="s">
        <v>204</v>
      </c>
      <c r="D5896" s="5" t="s">
        <v>15</v>
      </c>
      <c r="E5896" s="5">
        <v>62100</v>
      </c>
      <c r="F5896" s="6">
        <v>2673.11</v>
      </c>
    </row>
    <row r="5897" spans="1:6">
      <c r="A5897" s="4">
        <v>2016</v>
      </c>
      <c r="B5897" s="5" t="s">
        <v>202</v>
      </c>
      <c r="C5897" s="5" t="s">
        <v>204</v>
      </c>
      <c r="D5897" s="5" t="s">
        <v>17</v>
      </c>
      <c r="E5897" s="5">
        <v>400</v>
      </c>
      <c r="F5897" s="6">
        <v>750</v>
      </c>
    </row>
    <row r="5898" spans="1:6">
      <c r="A5898" s="4">
        <v>2016</v>
      </c>
      <c r="B5898" s="5" t="s">
        <v>202</v>
      </c>
      <c r="C5898" s="5" t="s">
        <v>204</v>
      </c>
      <c r="D5898" s="5" t="s">
        <v>18</v>
      </c>
      <c r="E5898" s="5">
        <v>13300</v>
      </c>
      <c r="F5898" s="6">
        <v>541.35</v>
      </c>
    </row>
    <row r="5899" spans="1:6">
      <c r="A5899" s="4">
        <v>2017</v>
      </c>
      <c r="B5899" s="5" t="s">
        <v>202</v>
      </c>
      <c r="C5899" s="5" t="s">
        <v>204</v>
      </c>
      <c r="D5899" s="5" t="s">
        <v>15</v>
      </c>
      <c r="E5899" s="5">
        <v>64200</v>
      </c>
      <c r="F5899" s="6">
        <v>2710.28</v>
      </c>
    </row>
    <row r="5900" spans="1:6">
      <c r="A5900" s="4">
        <v>2017</v>
      </c>
      <c r="B5900" s="5" t="s">
        <v>202</v>
      </c>
      <c r="C5900" s="5" t="s">
        <v>204</v>
      </c>
      <c r="D5900" s="5" t="s">
        <v>17</v>
      </c>
      <c r="E5900" s="5">
        <v>400</v>
      </c>
      <c r="F5900" s="6">
        <v>2500</v>
      </c>
    </row>
    <row r="5901" spans="1:6">
      <c r="A5901" s="4">
        <v>2017</v>
      </c>
      <c r="B5901" s="5" t="s">
        <v>202</v>
      </c>
      <c r="C5901" s="5" t="s">
        <v>204</v>
      </c>
      <c r="D5901" s="5" t="s">
        <v>18</v>
      </c>
      <c r="E5901" s="5">
        <v>23700</v>
      </c>
      <c r="F5901" s="6">
        <v>425.32</v>
      </c>
    </row>
    <row r="5902" spans="1:6">
      <c r="A5902" s="4">
        <v>2008</v>
      </c>
      <c r="B5902" s="5" t="s">
        <v>202</v>
      </c>
      <c r="C5902" s="5" t="s">
        <v>205</v>
      </c>
      <c r="D5902" s="5" t="s">
        <v>15</v>
      </c>
      <c r="E5902" s="5">
        <v>135030</v>
      </c>
      <c r="F5902" s="6">
        <v>2372.59</v>
      </c>
    </row>
    <row r="5903" spans="1:6">
      <c r="A5903" s="4">
        <v>2008</v>
      </c>
      <c r="B5903" s="5" t="s">
        <v>202</v>
      </c>
      <c r="C5903" s="5" t="s">
        <v>205</v>
      </c>
      <c r="D5903" s="5" t="s">
        <v>18</v>
      </c>
      <c r="E5903" s="5">
        <v>45550</v>
      </c>
      <c r="F5903" s="6">
        <v>579.08000000000004</v>
      </c>
    </row>
    <row r="5904" spans="1:6">
      <c r="A5904" s="4">
        <v>2009</v>
      </c>
      <c r="B5904" s="5" t="s">
        <v>202</v>
      </c>
      <c r="C5904" s="5" t="s">
        <v>205</v>
      </c>
      <c r="D5904" s="5" t="s">
        <v>15</v>
      </c>
      <c r="E5904" s="5">
        <v>136790</v>
      </c>
      <c r="F5904" s="6">
        <v>2771.76</v>
      </c>
    </row>
    <row r="5905" spans="1:6">
      <c r="A5905" s="4">
        <v>2009</v>
      </c>
      <c r="B5905" s="5" t="s">
        <v>202</v>
      </c>
      <c r="C5905" s="5" t="s">
        <v>205</v>
      </c>
      <c r="D5905" s="5" t="s">
        <v>18</v>
      </c>
      <c r="E5905" s="5">
        <v>46630</v>
      </c>
      <c r="F5905" s="6">
        <v>521.91999999999996</v>
      </c>
    </row>
    <row r="5906" spans="1:6">
      <c r="A5906" s="4">
        <v>2010</v>
      </c>
      <c r="B5906" s="5" t="s">
        <v>202</v>
      </c>
      <c r="C5906" s="5" t="s">
        <v>205</v>
      </c>
      <c r="D5906" s="5" t="s">
        <v>15</v>
      </c>
      <c r="E5906" s="5">
        <v>142470</v>
      </c>
      <c r="F5906" s="6">
        <v>2544.33</v>
      </c>
    </row>
    <row r="5907" spans="1:6">
      <c r="A5907" s="4">
        <v>2010</v>
      </c>
      <c r="B5907" s="5" t="s">
        <v>202</v>
      </c>
      <c r="C5907" s="5" t="s">
        <v>205</v>
      </c>
      <c r="D5907" s="5" t="s">
        <v>18</v>
      </c>
      <c r="E5907" s="5">
        <v>48070</v>
      </c>
      <c r="F5907" s="6">
        <v>569.12</v>
      </c>
    </row>
    <row r="5908" spans="1:6">
      <c r="A5908" s="4">
        <v>2011</v>
      </c>
      <c r="B5908" s="5" t="s">
        <v>202</v>
      </c>
      <c r="C5908" s="5" t="s">
        <v>205</v>
      </c>
      <c r="D5908" s="5" t="s">
        <v>15</v>
      </c>
      <c r="E5908" s="5">
        <v>143400</v>
      </c>
      <c r="F5908" s="6">
        <v>2649.75</v>
      </c>
    </row>
    <row r="5909" spans="1:6">
      <c r="A5909" s="4">
        <v>2011</v>
      </c>
      <c r="B5909" s="5" t="s">
        <v>202</v>
      </c>
      <c r="C5909" s="5" t="s">
        <v>205</v>
      </c>
      <c r="D5909" s="5" t="s">
        <v>18</v>
      </c>
      <c r="E5909" s="5">
        <v>64530</v>
      </c>
      <c r="F5909" s="6">
        <v>689.33</v>
      </c>
    </row>
    <row r="5910" spans="1:6">
      <c r="A5910" s="4">
        <v>2012</v>
      </c>
      <c r="B5910" s="5" t="s">
        <v>202</v>
      </c>
      <c r="C5910" s="5" t="s">
        <v>205</v>
      </c>
      <c r="D5910" s="5" t="s">
        <v>15</v>
      </c>
      <c r="E5910" s="5">
        <v>143250</v>
      </c>
      <c r="F5910" s="6">
        <v>2863.19</v>
      </c>
    </row>
    <row r="5911" spans="1:6">
      <c r="A5911" s="4">
        <v>2012</v>
      </c>
      <c r="B5911" s="5" t="s">
        <v>202</v>
      </c>
      <c r="C5911" s="5" t="s">
        <v>205</v>
      </c>
      <c r="D5911" s="5" t="s">
        <v>18</v>
      </c>
      <c r="E5911" s="5">
        <v>68610</v>
      </c>
      <c r="F5911" s="6">
        <v>625.57000000000005</v>
      </c>
    </row>
    <row r="5912" spans="1:6">
      <c r="A5912" s="4">
        <v>2013</v>
      </c>
      <c r="B5912" s="5" t="s">
        <v>202</v>
      </c>
      <c r="C5912" s="5" t="s">
        <v>205</v>
      </c>
      <c r="D5912" s="5" t="s">
        <v>15</v>
      </c>
      <c r="E5912" s="5">
        <v>148440</v>
      </c>
      <c r="F5912" s="6">
        <v>2813.26</v>
      </c>
    </row>
    <row r="5913" spans="1:6">
      <c r="A5913" s="4">
        <v>2013</v>
      </c>
      <c r="B5913" s="5" t="s">
        <v>202</v>
      </c>
      <c r="C5913" s="5" t="s">
        <v>205</v>
      </c>
      <c r="D5913" s="5" t="s">
        <v>18</v>
      </c>
      <c r="E5913" s="5">
        <v>74980</v>
      </c>
      <c r="F5913" s="6">
        <v>542.91999999999996</v>
      </c>
    </row>
    <row r="5914" spans="1:6">
      <c r="A5914" s="4">
        <v>2014</v>
      </c>
      <c r="B5914" s="5" t="s">
        <v>202</v>
      </c>
      <c r="C5914" s="5" t="s">
        <v>205</v>
      </c>
      <c r="D5914" s="5" t="s">
        <v>15</v>
      </c>
      <c r="E5914" s="5">
        <v>151980</v>
      </c>
      <c r="F5914" s="6">
        <v>2787.21</v>
      </c>
    </row>
    <row r="5915" spans="1:6">
      <c r="A5915" s="4">
        <v>2014</v>
      </c>
      <c r="B5915" s="5" t="s">
        <v>202</v>
      </c>
      <c r="C5915" s="5" t="s">
        <v>205</v>
      </c>
      <c r="D5915" s="5" t="s">
        <v>18</v>
      </c>
      <c r="E5915" s="5">
        <v>77800</v>
      </c>
      <c r="F5915" s="6">
        <v>480.59</v>
      </c>
    </row>
    <row r="5916" spans="1:6">
      <c r="A5916" s="4">
        <v>2015</v>
      </c>
      <c r="B5916" s="5" t="s">
        <v>202</v>
      </c>
      <c r="C5916" s="5" t="s">
        <v>205</v>
      </c>
      <c r="D5916" s="5" t="s">
        <v>15</v>
      </c>
      <c r="E5916" s="5">
        <v>158140</v>
      </c>
      <c r="F5916" s="6">
        <v>2536.96</v>
      </c>
    </row>
    <row r="5917" spans="1:6">
      <c r="A5917" s="4">
        <v>2015</v>
      </c>
      <c r="B5917" s="5" t="s">
        <v>202</v>
      </c>
      <c r="C5917" s="5" t="s">
        <v>205</v>
      </c>
      <c r="D5917" s="5" t="s">
        <v>18</v>
      </c>
      <c r="E5917" s="5">
        <v>73910</v>
      </c>
      <c r="F5917" s="6">
        <v>188.8</v>
      </c>
    </row>
    <row r="5918" spans="1:6">
      <c r="A5918" s="4">
        <v>2016</v>
      </c>
      <c r="B5918" s="5" t="s">
        <v>202</v>
      </c>
      <c r="C5918" s="5" t="s">
        <v>205</v>
      </c>
      <c r="D5918" s="5" t="s">
        <v>15</v>
      </c>
      <c r="E5918" s="5">
        <v>164160</v>
      </c>
      <c r="F5918" s="6">
        <v>2731.24</v>
      </c>
    </row>
    <row r="5919" spans="1:6">
      <c r="A5919" s="4">
        <v>2016</v>
      </c>
      <c r="B5919" s="5" t="s">
        <v>202</v>
      </c>
      <c r="C5919" s="5" t="s">
        <v>205</v>
      </c>
      <c r="D5919" s="5" t="s">
        <v>18</v>
      </c>
      <c r="E5919" s="5">
        <v>60440</v>
      </c>
      <c r="F5919" s="6">
        <v>530.83000000000004</v>
      </c>
    </row>
    <row r="5920" spans="1:6">
      <c r="A5920" s="4">
        <v>2017</v>
      </c>
      <c r="B5920" s="5" t="s">
        <v>202</v>
      </c>
      <c r="C5920" s="5" t="s">
        <v>205</v>
      </c>
      <c r="D5920" s="5" t="s">
        <v>15</v>
      </c>
      <c r="E5920" s="5">
        <v>165650</v>
      </c>
      <c r="F5920" s="6">
        <v>2966.34</v>
      </c>
    </row>
    <row r="5921" spans="1:6">
      <c r="A5921" s="4">
        <v>2017</v>
      </c>
      <c r="B5921" s="5" t="s">
        <v>202</v>
      </c>
      <c r="C5921" s="5" t="s">
        <v>205</v>
      </c>
      <c r="D5921" s="5" t="s">
        <v>18</v>
      </c>
      <c r="E5921" s="5">
        <v>63900</v>
      </c>
      <c r="F5921" s="6">
        <v>498.51</v>
      </c>
    </row>
    <row r="5922" spans="1:6">
      <c r="A5922" s="4">
        <v>2008</v>
      </c>
      <c r="B5922" s="5" t="s">
        <v>202</v>
      </c>
      <c r="C5922" s="5" t="s">
        <v>206</v>
      </c>
      <c r="D5922" s="5" t="s">
        <v>15</v>
      </c>
      <c r="E5922" s="5">
        <v>7890</v>
      </c>
      <c r="F5922" s="6">
        <v>2205.88</v>
      </c>
    </row>
    <row r="5923" spans="1:6">
      <c r="A5923" s="4">
        <v>2008</v>
      </c>
      <c r="B5923" s="5" t="s">
        <v>202</v>
      </c>
      <c r="C5923" s="5" t="s">
        <v>206</v>
      </c>
      <c r="D5923" s="5" t="s">
        <v>17</v>
      </c>
      <c r="E5923" s="5">
        <v>33260</v>
      </c>
      <c r="F5923" s="6">
        <v>1093.24</v>
      </c>
    </row>
    <row r="5924" spans="1:6">
      <c r="A5924" s="4">
        <v>2008</v>
      </c>
      <c r="B5924" s="5" t="s">
        <v>202</v>
      </c>
      <c r="C5924" s="5" t="s">
        <v>206</v>
      </c>
      <c r="D5924" s="5" t="s">
        <v>18</v>
      </c>
      <c r="E5924" s="5">
        <v>10410</v>
      </c>
      <c r="F5924" s="6">
        <v>411.45</v>
      </c>
    </row>
    <row r="5925" spans="1:6">
      <c r="A5925" s="4">
        <v>2009</v>
      </c>
      <c r="B5925" s="5" t="s">
        <v>202</v>
      </c>
      <c r="C5925" s="5" t="s">
        <v>206</v>
      </c>
      <c r="D5925" s="5" t="s">
        <v>15</v>
      </c>
      <c r="E5925" s="5">
        <v>7340</v>
      </c>
      <c r="F5925" s="6">
        <v>2332.02</v>
      </c>
    </row>
    <row r="5926" spans="1:6">
      <c r="A5926" s="4">
        <v>2009</v>
      </c>
      <c r="B5926" s="5" t="s">
        <v>202</v>
      </c>
      <c r="C5926" s="5" t="s">
        <v>206</v>
      </c>
      <c r="D5926" s="5" t="s">
        <v>17</v>
      </c>
      <c r="E5926" s="5">
        <v>20240</v>
      </c>
      <c r="F5926" s="6">
        <v>700.73</v>
      </c>
    </row>
    <row r="5927" spans="1:6">
      <c r="A5927" s="4">
        <v>2009</v>
      </c>
      <c r="B5927" s="5" t="s">
        <v>202</v>
      </c>
      <c r="C5927" s="5" t="s">
        <v>206</v>
      </c>
      <c r="D5927" s="5" t="s">
        <v>18</v>
      </c>
      <c r="E5927" s="5">
        <v>10930</v>
      </c>
      <c r="F5927" s="6">
        <v>441.4</v>
      </c>
    </row>
    <row r="5928" spans="1:6">
      <c r="A5928" s="4">
        <v>2010</v>
      </c>
      <c r="B5928" s="5" t="s">
        <v>202</v>
      </c>
      <c r="C5928" s="5" t="s">
        <v>206</v>
      </c>
      <c r="D5928" s="5" t="s">
        <v>15</v>
      </c>
      <c r="E5928" s="5">
        <v>8530</v>
      </c>
      <c r="F5928" s="6">
        <v>2312.9299999999998</v>
      </c>
    </row>
    <row r="5929" spans="1:6">
      <c r="A5929" s="4">
        <v>2010</v>
      </c>
      <c r="B5929" s="5" t="s">
        <v>202</v>
      </c>
      <c r="C5929" s="5" t="s">
        <v>206</v>
      </c>
      <c r="D5929" s="5" t="s">
        <v>17</v>
      </c>
      <c r="E5929" s="5">
        <v>30880</v>
      </c>
      <c r="F5929" s="6">
        <v>1008.48</v>
      </c>
    </row>
    <row r="5930" spans="1:6">
      <c r="A5930" s="4">
        <v>2010</v>
      </c>
      <c r="B5930" s="5" t="s">
        <v>202</v>
      </c>
      <c r="C5930" s="5" t="s">
        <v>206</v>
      </c>
      <c r="D5930" s="5" t="s">
        <v>18</v>
      </c>
      <c r="E5930" s="5">
        <v>11060</v>
      </c>
      <c r="F5930" s="6">
        <v>574.29999999999995</v>
      </c>
    </row>
    <row r="5931" spans="1:6">
      <c r="A5931" s="4">
        <v>2011</v>
      </c>
      <c r="B5931" s="5" t="s">
        <v>202</v>
      </c>
      <c r="C5931" s="5" t="s">
        <v>206</v>
      </c>
      <c r="D5931" s="5" t="s">
        <v>15</v>
      </c>
      <c r="E5931" s="5">
        <v>7950</v>
      </c>
      <c r="F5931" s="6">
        <v>2664.23</v>
      </c>
    </row>
    <row r="5932" spans="1:6">
      <c r="A5932" s="4">
        <v>2011</v>
      </c>
      <c r="B5932" s="5" t="s">
        <v>202</v>
      </c>
      <c r="C5932" s="5" t="s">
        <v>206</v>
      </c>
      <c r="D5932" s="5" t="s">
        <v>17</v>
      </c>
      <c r="E5932" s="5">
        <v>21100</v>
      </c>
      <c r="F5932" s="6">
        <v>956.35</v>
      </c>
    </row>
    <row r="5933" spans="1:6">
      <c r="A5933" s="4">
        <v>2011</v>
      </c>
      <c r="B5933" s="5" t="s">
        <v>202</v>
      </c>
      <c r="C5933" s="5" t="s">
        <v>206</v>
      </c>
      <c r="D5933" s="5" t="s">
        <v>18</v>
      </c>
      <c r="E5933" s="5">
        <v>20140</v>
      </c>
      <c r="F5933" s="6">
        <v>585.6</v>
      </c>
    </row>
    <row r="5934" spans="1:6">
      <c r="A5934" s="4">
        <v>2012</v>
      </c>
      <c r="B5934" s="5" t="s">
        <v>202</v>
      </c>
      <c r="C5934" s="5" t="s">
        <v>206</v>
      </c>
      <c r="D5934" s="5" t="s">
        <v>15</v>
      </c>
      <c r="E5934" s="5">
        <v>6090</v>
      </c>
      <c r="F5934" s="6">
        <v>2903.38</v>
      </c>
    </row>
    <row r="5935" spans="1:6">
      <c r="A5935" s="4">
        <v>2012</v>
      </c>
      <c r="B5935" s="5" t="s">
        <v>202</v>
      </c>
      <c r="C5935" s="5" t="s">
        <v>206</v>
      </c>
      <c r="D5935" s="5" t="s">
        <v>17</v>
      </c>
      <c r="E5935" s="5">
        <v>15010</v>
      </c>
      <c r="F5935" s="6">
        <v>1226.1600000000001</v>
      </c>
    </row>
    <row r="5936" spans="1:6">
      <c r="A5936" s="4">
        <v>2012</v>
      </c>
      <c r="B5936" s="5" t="s">
        <v>202</v>
      </c>
      <c r="C5936" s="5" t="s">
        <v>206</v>
      </c>
      <c r="D5936" s="5" t="s">
        <v>18</v>
      </c>
      <c r="E5936" s="5">
        <v>24170</v>
      </c>
      <c r="F5936" s="6">
        <v>578.12</v>
      </c>
    </row>
    <row r="5937" spans="1:6">
      <c r="A5937" s="4">
        <v>2013</v>
      </c>
      <c r="B5937" s="5" t="s">
        <v>202</v>
      </c>
      <c r="C5937" s="5" t="s">
        <v>206</v>
      </c>
      <c r="D5937" s="5" t="s">
        <v>15</v>
      </c>
      <c r="E5937" s="5">
        <v>6380</v>
      </c>
      <c r="F5937" s="6">
        <v>2545.4499999999998</v>
      </c>
    </row>
    <row r="5938" spans="1:6">
      <c r="A5938" s="4">
        <v>2013</v>
      </c>
      <c r="B5938" s="5" t="s">
        <v>202</v>
      </c>
      <c r="C5938" s="5" t="s">
        <v>206</v>
      </c>
      <c r="D5938" s="5" t="s">
        <v>17</v>
      </c>
      <c r="E5938" s="5">
        <v>26760</v>
      </c>
      <c r="F5938" s="6">
        <v>897.61</v>
      </c>
    </row>
    <row r="5939" spans="1:6">
      <c r="A5939" s="4">
        <v>2013</v>
      </c>
      <c r="B5939" s="5" t="s">
        <v>202</v>
      </c>
      <c r="C5939" s="5" t="s">
        <v>206</v>
      </c>
      <c r="D5939" s="5" t="s">
        <v>18</v>
      </c>
      <c r="E5939" s="5">
        <v>22270</v>
      </c>
      <c r="F5939" s="6">
        <v>521.07000000000005</v>
      </c>
    </row>
    <row r="5940" spans="1:6">
      <c r="A5940" s="4">
        <v>2014</v>
      </c>
      <c r="B5940" s="5" t="s">
        <v>202</v>
      </c>
      <c r="C5940" s="5" t="s">
        <v>206</v>
      </c>
      <c r="D5940" s="5" t="s">
        <v>15</v>
      </c>
      <c r="E5940" s="5">
        <v>7830</v>
      </c>
      <c r="F5940" s="6">
        <v>1777.78</v>
      </c>
    </row>
    <row r="5941" spans="1:6">
      <c r="A5941" s="4">
        <v>2014</v>
      </c>
      <c r="B5941" s="5" t="s">
        <v>202</v>
      </c>
      <c r="C5941" s="5" t="s">
        <v>206</v>
      </c>
      <c r="D5941" s="5" t="s">
        <v>17</v>
      </c>
      <c r="E5941" s="5">
        <v>18600</v>
      </c>
      <c r="F5941" s="6">
        <v>604.84</v>
      </c>
    </row>
    <row r="5942" spans="1:6">
      <c r="A5942" s="4">
        <v>2014</v>
      </c>
      <c r="B5942" s="5" t="s">
        <v>202</v>
      </c>
      <c r="C5942" s="5" t="s">
        <v>206</v>
      </c>
      <c r="D5942" s="5" t="s">
        <v>18</v>
      </c>
      <c r="E5942" s="5">
        <v>36870</v>
      </c>
      <c r="F5942" s="6">
        <v>458.45</v>
      </c>
    </row>
    <row r="5943" spans="1:6">
      <c r="A5943" s="4">
        <v>2015</v>
      </c>
      <c r="B5943" s="5" t="s">
        <v>202</v>
      </c>
      <c r="C5943" s="5" t="s">
        <v>206</v>
      </c>
      <c r="D5943" s="5" t="s">
        <v>15</v>
      </c>
      <c r="E5943" s="5">
        <v>8990</v>
      </c>
      <c r="F5943" s="6">
        <v>2290.3200000000002</v>
      </c>
    </row>
    <row r="5944" spans="1:6">
      <c r="A5944" s="4">
        <v>2015</v>
      </c>
      <c r="B5944" s="5" t="s">
        <v>202</v>
      </c>
      <c r="C5944" s="5" t="s">
        <v>206</v>
      </c>
      <c r="D5944" s="5" t="s">
        <v>17</v>
      </c>
      <c r="E5944" s="5">
        <v>9090</v>
      </c>
      <c r="F5944" s="6">
        <v>570.96</v>
      </c>
    </row>
    <row r="5945" spans="1:6">
      <c r="A5945" s="4">
        <v>2015</v>
      </c>
      <c r="B5945" s="5" t="s">
        <v>202</v>
      </c>
      <c r="C5945" s="5" t="s">
        <v>206</v>
      </c>
      <c r="D5945" s="5" t="s">
        <v>18</v>
      </c>
      <c r="E5945" s="5">
        <v>50060</v>
      </c>
      <c r="F5945" s="6">
        <v>341.7</v>
      </c>
    </row>
    <row r="5946" spans="1:6">
      <c r="A5946" s="4">
        <v>2016</v>
      </c>
      <c r="B5946" s="5" t="s">
        <v>202</v>
      </c>
      <c r="C5946" s="5" t="s">
        <v>206</v>
      </c>
      <c r="D5946" s="5" t="s">
        <v>15</v>
      </c>
      <c r="E5946" s="5">
        <v>10240</v>
      </c>
      <c r="F5946" s="6">
        <v>2124.65</v>
      </c>
    </row>
    <row r="5947" spans="1:6">
      <c r="A5947" s="4">
        <v>2016</v>
      </c>
      <c r="B5947" s="5" t="s">
        <v>202</v>
      </c>
      <c r="C5947" s="5" t="s">
        <v>206</v>
      </c>
      <c r="D5947" s="5" t="s">
        <v>17</v>
      </c>
      <c r="E5947" s="5">
        <v>16030</v>
      </c>
      <c r="F5947" s="6">
        <v>1244.1500000000001</v>
      </c>
    </row>
    <row r="5948" spans="1:6">
      <c r="A5948" s="4">
        <v>2016</v>
      </c>
      <c r="B5948" s="5" t="s">
        <v>202</v>
      </c>
      <c r="C5948" s="5" t="s">
        <v>206</v>
      </c>
      <c r="D5948" s="5" t="s">
        <v>18</v>
      </c>
      <c r="E5948" s="5">
        <v>44080</v>
      </c>
      <c r="F5948" s="6">
        <v>559.55999999999995</v>
      </c>
    </row>
    <row r="5949" spans="1:6">
      <c r="A5949" s="4">
        <v>2017</v>
      </c>
      <c r="B5949" s="5" t="s">
        <v>202</v>
      </c>
      <c r="C5949" s="5" t="s">
        <v>206</v>
      </c>
      <c r="D5949" s="5" t="s">
        <v>15</v>
      </c>
      <c r="E5949" s="5">
        <v>10590</v>
      </c>
      <c r="F5949" s="6">
        <v>2410.96</v>
      </c>
    </row>
    <row r="5950" spans="1:6">
      <c r="A5950" s="4">
        <v>2017</v>
      </c>
      <c r="B5950" s="5" t="s">
        <v>202</v>
      </c>
      <c r="C5950" s="5" t="s">
        <v>206</v>
      </c>
      <c r="D5950" s="5" t="s">
        <v>17</v>
      </c>
      <c r="E5950" s="5">
        <v>9100</v>
      </c>
      <c r="F5950" s="6">
        <v>978.45</v>
      </c>
    </row>
    <row r="5951" spans="1:6">
      <c r="A5951" s="4">
        <v>2017</v>
      </c>
      <c r="B5951" s="5" t="s">
        <v>202</v>
      </c>
      <c r="C5951" s="5" t="s">
        <v>206</v>
      </c>
      <c r="D5951" s="5" t="s">
        <v>18</v>
      </c>
      <c r="E5951" s="5">
        <v>65720</v>
      </c>
      <c r="F5951" s="6">
        <v>468.97</v>
      </c>
    </row>
    <row r="5952" spans="1:6">
      <c r="A5952" s="4">
        <v>2008</v>
      </c>
      <c r="B5952" s="5" t="s">
        <v>202</v>
      </c>
      <c r="C5952" s="5" t="s">
        <v>207</v>
      </c>
      <c r="D5952" s="5" t="s">
        <v>15</v>
      </c>
      <c r="E5952" s="5">
        <v>161500</v>
      </c>
      <c r="F5952" s="6">
        <v>3170.28</v>
      </c>
    </row>
    <row r="5953" spans="1:6">
      <c r="A5953" s="4">
        <v>2008</v>
      </c>
      <c r="B5953" s="5" t="s">
        <v>202</v>
      </c>
      <c r="C5953" s="5" t="s">
        <v>207</v>
      </c>
      <c r="D5953" s="5" t="s">
        <v>16</v>
      </c>
      <c r="E5953" s="5">
        <v>10500</v>
      </c>
      <c r="F5953" s="6">
        <v>2171.4299999999998</v>
      </c>
    </row>
    <row r="5954" spans="1:6">
      <c r="A5954" s="4">
        <v>2008</v>
      </c>
      <c r="B5954" s="5" t="s">
        <v>202</v>
      </c>
      <c r="C5954" s="5" t="s">
        <v>207</v>
      </c>
      <c r="D5954" s="5" t="s">
        <v>17</v>
      </c>
      <c r="E5954" s="5">
        <v>900</v>
      </c>
      <c r="F5954" s="6">
        <v>1111.1099999999999</v>
      </c>
    </row>
    <row r="5955" spans="1:6">
      <c r="A5955" s="4">
        <v>2009</v>
      </c>
      <c r="B5955" s="5" t="s">
        <v>202</v>
      </c>
      <c r="C5955" s="5" t="s">
        <v>207</v>
      </c>
      <c r="D5955" s="5" t="s">
        <v>15</v>
      </c>
      <c r="E5955" s="5">
        <v>164200</v>
      </c>
      <c r="F5955" s="6">
        <v>3629.72</v>
      </c>
    </row>
    <row r="5956" spans="1:6">
      <c r="A5956" s="4">
        <v>2009</v>
      </c>
      <c r="B5956" s="5" t="s">
        <v>202</v>
      </c>
      <c r="C5956" s="5" t="s">
        <v>207</v>
      </c>
      <c r="D5956" s="5" t="s">
        <v>16</v>
      </c>
      <c r="E5956" s="5">
        <v>9400</v>
      </c>
      <c r="F5956" s="6">
        <v>2127.66</v>
      </c>
    </row>
    <row r="5957" spans="1:6">
      <c r="A5957" s="4">
        <v>2010</v>
      </c>
      <c r="B5957" s="5" t="s">
        <v>202</v>
      </c>
      <c r="C5957" s="5" t="s">
        <v>207</v>
      </c>
      <c r="D5957" s="5" t="s">
        <v>15</v>
      </c>
      <c r="E5957" s="5">
        <v>165600</v>
      </c>
      <c r="F5957" s="6">
        <v>3357.49</v>
      </c>
    </row>
    <row r="5958" spans="1:6">
      <c r="A5958" s="4">
        <v>2010</v>
      </c>
      <c r="B5958" s="5" t="s">
        <v>202</v>
      </c>
      <c r="C5958" s="5" t="s">
        <v>207</v>
      </c>
      <c r="D5958" s="5" t="s">
        <v>16</v>
      </c>
      <c r="E5958" s="5">
        <v>7900</v>
      </c>
      <c r="F5958" s="6">
        <v>1898.73</v>
      </c>
    </row>
    <row r="5959" spans="1:6">
      <c r="A5959" s="4">
        <v>2011</v>
      </c>
      <c r="B5959" s="5" t="s">
        <v>202</v>
      </c>
      <c r="C5959" s="5" t="s">
        <v>207</v>
      </c>
      <c r="D5959" s="5" t="s">
        <v>15</v>
      </c>
      <c r="E5959" s="5">
        <v>164500</v>
      </c>
      <c r="F5959" s="6">
        <v>3738.6</v>
      </c>
    </row>
    <row r="5960" spans="1:6">
      <c r="A5960" s="4">
        <v>2011</v>
      </c>
      <c r="B5960" s="5" t="s">
        <v>202</v>
      </c>
      <c r="C5960" s="5" t="s">
        <v>207</v>
      </c>
      <c r="D5960" s="5" t="s">
        <v>16</v>
      </c>
      <c r="E5960" s="5">
        <v>8500</v>
      </c>
      <c r="F5960" s="6">
        <v>2470.59</v>
      </c>
    </row>
    <row r="5961" spans="1:6">
      <c r="A5961" s="4">
        <v>2012</v>
      </c>
      <c r="B5961" s="5" t="s">
        <v>202</v>
      </c>
      <c r="C5961" s="5" t="s">
        <v>207</v>
      </c>
      <c r="D5961" s="5" t="s">
        <v>15</v>
      </c>
      <c r="E5961" s="5">
        <v>162130</v>
      </c>
      <c r="F5961" s="6">
        <v>3978.29</v>
      </c>
    </row>
    <row r="5962" spans="1:6">
      <c r="A5962" s="4">
        <v>2012</v>
      </c>
      <c r="B5962" s="5" t="s">
        <v>202</v>
      </c>
      <c r="C5962" s="5" t="s">
        <v>207</v>
      </c>
      <c r="D5962" s="5" t="s">
        <v>16</v>
      </c>
      <c r="E5962" s="5">
        <v>7640</v>
      </c>
      <c r="F5962" s="6">
        <v>2617.8000000000002</v>
      </c>
    </row>
    <row r="5963" spans="1:6">
      <c r="A5963" s="4">
        <v>2013</v>
      </c>
      <c r="B5963" s="5" t="s">
        <v>202</v>
      </c>
      <c r="C5963" s="5" t="s">
        <v>207</v>
      </c>
      <c r="D5963" s="5" t="s">
        <v>15</v>
      </c>
      <c r="E5963" s="5">
        <v>158000</v>
      </c>
      <c r="F5963" s="6">
        <v>3797.47</v>
      </c>
    </row>
    <row r="5964" spans="1:6">
      <c r="A5964" s="4">
        <v>2013</v>
      </c>
      <c r="B5964" s="5" t="s">
        <v>202</v>
      </c>
      <c r="C5964" s="5" t="s">
        <v>207</v>
      </c>
      <c r="D5964" s="5" t="s">
        <v>16</v>
      </c>
      <c r="E5964" s="5">
        <v>7000</v>
      </c>
      <c r="F5964" s="6">
        <v>3000</v>
      </c>
    </row>
    <row r="5965" spans="1:6">
      <c r="A5965" s="4">
        <v>2014</v>
      </c>
      <c r="B5965" s="5" t="s">
        <v>202</v>
      </c>
      <c r="C5965" s="5" t="s">
        <v>207</v>
      </c>
      <c r="D5965" s="5" t="s">
        <v>15</v>
      </c>
      <c r="E5965" s="5">
        <v>163000</v>
      </c>
      <c r="F5965" s="6">
        <v>3656.44</v>
      </c>
    </row>
    <row r="5966" spans="1:6">
      <c r="A5966" s="4">
        <v>2014</v>
      </c>
      <c r="B5966" s="5" t="s">
        <v>202</v>
      </c>
      <c r="C5966" s="5" t="s">
        <v>207</v>
      </c>
      <c r="D5966" s="5" t="s">
        <v>16</v>
      </c>
      <c r="E5966" s="5">
        <v>6000</v>
      </c>
      <c r="F5966" s="6">
        <v>2000</v>
      </c>
    </row>
    <row r="5967" spans="1:6">
      <c r="A5967" s="4">
        <v>2015</v>
      </c>
      <c r="B5967" s="5" t="s">
        <v>202</v>
      </c>
      <c r="C5967" s="5" t="s">
        <v>207</v>
      </c>
      <c r="D5967" s="5" t="s">
        <v>15</v>
      </c>
      <c r="E5967" s="5">
        <v>167800</v>
      </c>
      <c r="F5967" s="6">
        <v>3802.15</v>
      </c>
    </row>
    <row r="5968" spans="1:6">
      <c r="A5968" s="4">
        <v>2015</v>
      </c>
      <c r="B5968" s="5" t="s">
        <v>202</v>
      </c>
      <c r="C5968" s="5" t="s">
        <v>207</v>
      </c>
      <c r="D5968" s="5" t="s">
        <v>16</v>
      </c>
      <c r="E5968" s="5">
        <v>4300</v>
      </c>
      <c r="F5968" s="6">
        <v>3255.81</v>
      </c>
    </row>
    <row r="5969" spans="1:6">
      <c r="A5969" s="4">
        <v>2016</v>
      </c>
      <c r="B5969" s="5" t="s">
        <v>202</v>
      </c>
      <c r="C5969" s="5" t="s">
        <v>207</v>
      </c>
      <c r="D5969" s="5" t="s">
        <v>15</v>
      </c>
      <c r="E5969" s="5">
        <v>167300</v>
      </c>
      <c r="F5969" s="6">
        <v>3855.35</v>
      </c>
    </row>
    <row r="5970" spans="1:6">
      <c r="A5970" s="4">
        <v>2016</v>
      </c>
      <c r="B5970" s="5" t="s">
        <v>202</v>
      </c>
      <c r="C5970" s="5" t="s">
        <v>207</v>
      </c>
      <c r="D5970" s="5" t="s">
        <v>16</v>
      </c>
      <c r="E5970" s="5">
        <v>3700</v>
      </c>
      <c r="F5970" s="6">
        <v>2702.7</v>
      </c>
    </row>
    <row r="5971" spans="1:6">
      <c r="A5971" s="4">
        <v>2017</v>
      </c>
      <c r="B5971" s="5" t="s">
        <v>202</v>
      </c>
      <c r="C5971" s="5" t="s">
        <v>207</v>
      </c>
      <c r="D5971" s="5" t="s">
        <v>15</v>
      </c>
      <c r="E5971" s="5">
        <v>170600</v>
      </c>
      <c r="F5971" s="6">
        <v>3991.79</v>
      </c>
    </row>
    <row r="5972" spans="1:6">
      <c r="A5972" s="4">
        <v>2017</v>
      </c>
      <c r="B5972" s="5" t="s">
        <v>202</v>
      </c>
      <c r="C5972" s="5" t="s">
        <v>207</v>
      </c>
      <c r="D5972" s="5" t="s">
        <v>16</v>
      </c>
      <c r="E5972" s="5">
        <v>5200</v>
      </c>
      <c r="F5972" s="6">
        <v>2884.62</v>
      </c>
    </row>
    <row r="5973" spans="1:6">
      <c r="A5973" s="4">
        <v>2017</v>
      </c>
      <c r="B5973" s="5" t="s">
        <v>202</v>
      </c>
      <c r="C5973" s="5" t="s">
        <v>207</v>
      </c>
      <c r="D5973" s="5" t="s">
        <v>17</v>
      </c>
      <c r="E5973" s="5">
        <v>100</v>
      </c>
      <c r="F5973" s="6">
        <v>5000</v>
      </c>
    </row>
    <row r="5974" spans="1:6">
      <c r="A5974" s="4">
        <v>2008</v>
      </c>
      <c r="B5974" s="5" t="s">
        <v>202</v>
      </c>
      <c r="C5974" s="5" t="s">
        <v>208</v>
      </c>
      <c r="D5974" s="5" t="s">
        <v>15</v>
      </c>
      <c r="E5974" s="5">
        <v>496470</v>
      </c>
      <c r="F5974" s="6">
        <v>2744.64</v>
      </c>
    </row>
    <row r="5975" spans="1:6">
      <c r="A5975" s="4">
        <v>2008</v>
      </c>
      <c r="B5975" s="5" t="s">
        <v>202</v>
      </c>
      <c r="C5975" s="5" t="s">
        <v>208</v>
      </c>
      <c r="D5975" s="5" t="s">
        <v>16</v>
      </c>
      <c r="E5975" s="5">
        <v>780</v>
      </c>
      <c r="F5975" s="6">
        <v>1790.28</v>
      </c>
    </row>
    <row r="5976" spans="1:6">
      <c r="A5976" s="4">
        <v>2008</v>
      </c>
      <c r="B5976" s="5" t="s">
        <v>202</v>
      </c>
      <c r="C5976" s="5" t="s">
        <v>208</v>
      </c>
      <c r="D5976" s="5" t="s">
        <v>18</v>
      </c>
      <c r="E5976" s="5">
        <v>2150</v>
      </c>
      <c r="F5976" s="6">
        <v>778.05</v>
      </c>
    </row>
    <row r="5977" spans="1:6">
      <c r="A5977" s="4">
        <v>2009</v>
      </c>
      <c r="B5977" s="5" t="s">
        <v>202</v>
      </c>
      <c r="C5977" s="5" t="s">
        <v>208</v>
      </c>
      <c r="D5977" s="5" t="s">
        <v>15</v>
      </c>
      <c r="E5977" s="5">
        <v>496310</v>
      </c>
      <c r="F5977" s="6">
        <v>3138.87</v>
      </c>
    </row>
    <row r="5978" spans="1:6">
      <c r="A5978" s="4">
        <v>2009</v>
      </c>
      <c r="B5978" s="5" t="s">
        <v>202</v>
      </c>
      <c r="C5978" s="5" t="s">
        <v>208</v>
      </c>
      <c r="D5978" s="5" t="s">
        <v>16</v>
      </c>
      <c r="E5978" s="5">
        <v>400</v>
      </c>
      <c r="F5978" s="6">
        <v>5000</v>
      </c>
    </row>
    <row r="5979" spans="1:6">
      <c r="A5979" s="4">
        <v>2009</v>
      </c>
      <c r="B5979" s="5" t="s">
        <v>202</v>
      </c>
      <c r="C5979" s="5" t="s">
        <v>208</v>
      </c>
      <c r="D5979" s="5" t="s">
        <v>18</v>
      </c>
      <c r="E5979" s="5">
        <v>2870</v>
      </c>
      <c r="F5979" s="6">
        <v>582.86</v>
      </c>
    </row>
    <row r="5980" spans="1:6">
      <c r="A5980" s="4">
        <v>2010</v>
      </c>
      <c r="B5980" s="5" t="s">
        <v>202</v>
      </c>
      <c r="C5980" s="5" t="s">
        <v>208</v>
      </c>
      <c r="D5980" s="5" t="s">
        <v>15</v>
      </c>
      <c r="E5980" s="5">
        <v>499530</v>
      </c>
      <c r="F5980" s="6">
        <v>2753.61</v>
      </c>
    </row>
    <row r="5981" spans="1:6">
      <c r="A5981" s="4">
        <v>2010</v>
      </c>
      <c r="B5981" s="5" t="s">
        <v>202</v>
      </c>
      <c r="C5981" s="5" t="s">
        <v>208</v>
      </c>
      <c r="D5981" s="5" t="s">
        <v>18</v>
      </c>
      <c r="E5981" s="5">
        <v>3530</v>
      </c>
      <c r="F5981" s="6">
        <v>465.12</v>
      </c>
    </row>
    <row r="5982" spans="1:6">
      <c r="A5982" s="4">
        <v>2011</v>
      </c>
      <c r="B5982" s="5" t="s">
        <v>202</v>
      </c>
      <c r="C5982" s="5" t="s">
        <v>208</v>
      </c>
      <c r="D5982" s="5" t="s">
        <v>15</v>
      </c>
      <c r="E5982" s="5">
        <v>492500</v>
      </c>
      <c r="F5982" s="6">
        <v>3124.93</v>
      </c>
    </row>
    <row r="5983" spans="1:6">
      <c r="A5983" s="4">
        <v>2011</v>
      </c>
      <c r="B5983" s="5" t="s">
        <v>202</v>
      </c>
      <c r="C5983" s="5" t="s">
        <v>208</v>
      </c>
      <c r="D5983" s="5" t="s">
        <v>16</v>
      </c>
      <c r="E5983" s="5">
        <v>1000</v>
      </c>
      <c r="F5983" s="6">
        <v>3000</v>
      </c>
    </row>
    <row r="5984" spans="1:6">
      <c r="A5984" s="4">
        <v>2011</v>
      </c>
      <c r="B5984" s="5" t="s">
        <v>202</v>
      </c>
      <c r="C5984" s="5" t="s">
        <v>208</v>
      </c>
      <c r="D5984" s="5" t="s">
        <v>18</v>
      </c>
      <c r="E5984" s="5">
        <v>6970</v>
      </c>
      <c r="F5984" s="6">
        <v>740</v>
      </c>
    </row>
    <row r="5985" spans="1:6">
      <c r="A5985" s="4">
        <v>2012</v>
      </c>
      <c r="B5985" s="5" t="s">
        <v>202</v>
      </c>
      <c r="C5985" s="5" t="s">
        <v>208</v>
      </c>
      <c r="D5985" s="5" t="s">
        <v>15</v>
      </c>
      <c r="E5985" s="5">
        <v>489800</v>
      </c>
      <c r="F5985" s="6">
        <v>3427.62</v>
      </c>
    </row>
    <row r="5986" spans="1:6">
      <c r="A5986" s="4">
        <v>2012</v>
      </c>
      <c r="B5986" s="5" t="s">
        <v>202</v>
      </c>
      <c r="C5986" s="5" t="s">
        <v>208</v>
      </c>
      <c r="D5986" s="5" t="s">
        <v>18</v>
      </c>
      <c r="E5986" s="5">
        <v>8400</v>
      </c>
      <c r="F5986" s="6">
        <v>779.7</v>
      </c>
    </row>
    <row r="5987" spans="1:6">
      <c r="A5987" s="4">
        <v>2013</v>
      </c>
      <c r="B5987" s="5" t="s">
        <v>202</v>
      </c>
      <c r="C5987" s="5" t="s">
        <v>208</v>
      </c>
      <c r="D5987" s="5" t="s">
        <v>15</v>
      </c>
      <c r="E5987" s="5">
        <v>484560</v>
      </c>
      <c r="F5987" s="6">
        <v>3461.7</v>
      </c>
    </row>
    <row r="5988" spans="1:6">
      <c r="A5988" s="4">
        <v>2013</v>
      </c>
      <c r="B5988" s="5" t="s">
        <v>202</v>
      </c>
      <c r="C5988" s="5" t="s">
        <v>208</v>
      </c>
      <c r="D5988" s="5" t="s">
        <v>18</v>
      </c>
      <c r="E5988" s="5">
        <v>9020</v>
      </c>
      <c r="F5988" s="6">
        <v>726.36</v>
      </c>
    </row>
    <row r="5989" spans="1:6">
      <c r="A5989" s="4">
        <v>2014</v>
      </c>
      <c r="B5989" s="5" t="s">
        <v>202</v>
      </c>
      <c r="C5989" s="5" t="s">
        <v>208</v>
      </c>
      <c r="D5989" s="5" t="s">
        <v>15</v>
      </c>
      <c r="E5989" s="5">
        <v>489020</v>
      </c>
      <c r="F5989" s="6">
        <v>3221.55</v>
      </c>
    </row>
    <row r="5990" spans="1:6">
      <c r="A5990" s="4">
        <v>2014</v>
      </c>
      <c r="B5990" s="5" t="s">
        <v>202</v>
      </c>
      <c r="C5990" s="5" t="s">
        <v>208</v>
      </c>
      <c r="D5990" s="5" t="s">
        <v>16</v>
      </c>
      <c r="E5990" s="5">
        <v>1000</v>
      </c>
      <c r="F5990" s="6">
        <v>2000</v>
      </c>
    </row>
    <row r="5991" spans="1:6">
      <c r="A5991" s="4">
        <v>2014</v>
      </c>
      <c r="B5991" s="5" t="s">
        <v>202</v>
      </c>
      <c r="C5991" s="5" t="s">
        <v>208</v>
      </c>
      <c r="D5991" s="5" t="s">
        <v>18</v>
      </c>
      <c r="E5991" s="5">
        <v>8200</v>
      </c>
      <c r="F5991" s="6">
        <v>561</v>
      </c>
    </row>
    <row r="5992" spans="1:6">
      <c r="A5992" s="4">
        <v>2015</v>
      </c>
      <c r="B5992" s="5" t="s">
        <v>202</v>
      </c>
      <c r="C5992" s="5" t="s">
        <v>208</v>
      </c>
      <c r="D5992" s="5" t="s">
        <v>15</v>
      </c>
      <c r="E5992" s="5">
        <v>488460</v>
      </c>
      <c r="F5992" s="6">
        <v>3160.56</v>
      </c>
    </row>
    <row r="5993" spans="1:6">
      <c r="A5993" s="4">
        <v>2015</v>
      </c>
      <c r="B5993" s="5" t="s">
        <v>202</v>
      </c>
      <c r="C5993" s="5" t="s">
        <v>208</v>
      </c>
      <c r="D5993" s="5" t="s">
        <v>16</v>
      </c>
      <c r="E5993" s="5">
        <v>1300</v>
      </c>
      <c r="F5993" s="6">
        <v>2307.69</v>
      </c>
    </row>
    <row r="5994" spans="1:6">
      <c r="A5994" s="4">
        <v>2015</v>
      </c>
      <c r="B5994" s="5" t="s">
        <v>202</v>
      </c>
      <c r="C5994" s="5" t="s">
        <v>208</v>
      </c>
      <c r="D5994" s="5" t="s">
        <v>18</v>
      </c>
      <c r="E5994" s="5">
        <v>8790</v>
      </c>
      <c r="F5994" s="6">
        <v>235.03</v>
      </c>
    </row>
    <row r="5995" spans="1:6">
      <c r="A5995" s="4">
        <v>2016</v>
      </c>
      <c r="B5995" s="5" t="s">
        <v>202</v>
      </c>
      <c r="C5995" s="5" t="s">
        <v>208</v>
      </c>
      <c r="D5995" s="5" t="s">
        <v>15</v>
      </c>
      <c r="E5995" s="5">
        <v>498940</v>
      </c>
      <c r="F5995" s="6">
        <v>3408.51</v>
      </c>
    </row>
    <row r="5996" spans="1:6">
      <c r="A5996" s="4">
        <v>2016</v>
      </c>
      <c r="B5996" s="5" t="s">
        <v>202</v>
      </c>
      <c r="C5996" s="5" t="s">
        <v>208</v>
      </c>
      <c r="D5996" s="5" t="s">
        <v>16</v>
      </c>
      <c r="E5996" s="5">
        <v>1500</v>
      </c>
      <c r="F5996" s="6">
        <v>666.67</v>
      </c>
    </row>
    <row r="5997" spans="1:6">
      <c r="A5997" s="4">
        <v>2016</v>
      </c>
      <c r="B5997" s="5" t="s">
        <v>202</v>
      </c>
      <c r="C5997" s="5" t="s">
        <v>208</v>
      </c>
      <c r="D5997" s="5" t="s">
        <v>18</v>
      </c>
      <c r="E5997" s="5">
        <v>6560</v>
      </c>
      <c r="F5997" s="6">
        <v>405</v>
      </c>
    </row>
    <row r="5998" spans="1:6">
      <c r="A5998" s="4">
        <v>2017</v>
      </c>
      <c r="B5998" s="5" t="s">
        <v>202</v>
      </c>
      <c r="C5998" s="5" t="s">
        <v>208</v>
      </c>
      <c r="D5998" s="5" t="s">
        <v>15</v>
      </c>
      <c r="E5998" s="5">
        <v>508450</v>
      </c>
      <c r="F5998" s="6">
        <v>3791.18</v>
      </c>
    </row>
    <row r="5999" spans="1:6">
      <c r="A5999" s="4">
        <v>2017</v>
      </c>
      <c r="B5999" s="5" t="s">
        <v>202</v>
      </c>
      <c r="C5999" s="5" t="s">
        <v>208</v>
      </c>
      <c r="D5999" s="5" t="s">
        <v>17</v>
      </c>
      <c r="E5999" s="5">
        <v>200</v>
      </c>
      <c r="F5999" s="6">
        <v>500</v>
      </c>
    </row>
    <row r="6000" spans="1:6">
      <c r="A6000" s="4">
        <v>2017</v>
      </c>
      <c r="B6000" s="5" t="s">
        <v>202</v>
      </c>
      <c r="C6000" s="5" t="s">
        <v>208</v>
      </c>
      <c r="D6000" s="5" t="s">
        <v>18</v>
      </c>
      <c r="E6000" s="5">
        <v>5900</v>
      </c>
      <c r="F6000" s="6">
        <v>550</v>
      </c>
    </row>
    <row r="6001" spans="1:6">
      <c r="A6001" s="4">
        <v>2008</v>
      </c>
      <c r="B6001" s="5" t="s">
        <v>202</v>
      </c>
      <c r="C6001" s="5" t="s">
        <v>209</v>
      </c>
      <c r="D6001" s="5" t="s">
        <v>15</v>
      </c>
      <c r="E6001" s="5">
        <v>165360</v>
      </c>
      <c r="F6001" s="6">
        <v>1618.59</v>
      </c>
    </row>
    <row r="6002" spans="1:6">
      <c r="A6002" s="4">
        <v>2008</v>
      </c>
      <c r="B6002" s="5" t="s">
        <v>202</v>
      </c>
      <c r="C6002" s="5" t="s">
        <v>209</v>
      </c>
      <c r="D6002" s="5" t="s">
        <v>16</v>
      </c>
      <c r="E6002" s="5">
        <v>400</v>
      </c>
      <c r="F6002" s="6">
        <v>2000</v>
      </c>
    </row>
    <row r="6003" spans="1:6">
      <c r="A6003" s="4">
        <v>2008</v>
      </c>
      <c r="B6003" s="5" t="s">
        <v>202</v>
      </c>
      <c r="C6003" s="5" t="s">
        <v>209</v>
      </c>
      <c r="D6003" s="5" t="s">
        <v>17</v>
      </c>
      <c r="E6003" s="5">
        <v>1710</v>
      </c>
      <c r="F6003" s="6">
        <v>1167.54</v>
      </c>
    </row>
    <row r="6004" spans="1:6">
      <c r="A6004" s="4">
        <v>2008</v>
      </c>
      <c r="B6004" s="5" t="s">
        <v>202</v>
      </c>
      <c r="C6004" s="5" t="s">
        <v>209</v>
      </c>
      <c r="D6004" s="5" t="s">
        <v>18</v>
      </c>
      <c r="E6004" s="5">
        <v>7830</v>
      </c>
      <c r="F6004" s="6">
        <v>531.83000000000004</v>
      </c>
    </row>
    <row r="6005" spans="1:6">
      <c r="A6005" s="4">
        <v>2009</v>
      </c>
      <c r="B6005" s="5" t="s">
        <v>202</v>
      </c>
      <c r="C6005" s="5" t="s">
        <v>209</v>
      </c>
      <c r="D6005" s="5" t="s">
        <v>15</v>
      </c>
      <c r="E6005" s="5">
        <v>151570</v>
      </c>
      <c r="F6005" s="6">
        <v>2089.09</v>
      </c>
    </row>
    <row r="6006" spans="1:6">
      <c r="A6006" s="4">
        <v>2009</v>
      </c>
      <c r="B6006" s="5" t="s">
        <v>202</v>
      </c>
      <c r="C6006" s="5" t="s">
        <v>209</v>
      </c>
      <c r="D6006" s="5" t="s">
        <v>16</v>
      </c>
      <c r="E6006" s="5">
        <v>2300</v>
      </c>
      <c r="F6006" s="6">
        <v>1739.13</v>
      </c>
    </row>
    <row r="6007" spans="1:6">
      <c r="A6007" s="4">
        <v>2009</v>
      </c>
      <c r="B6007" s="5" t="s">
        <v>202</v>
      </c>
      <c r="C6007" s="5" t="s">
        <v>209</v>
      </c>
      <c r="D6007" s="5" t="s">
        <v>17</v>
      </c>
      <c r="E6007" s="5">
        <v>1610</v>
      </c>
      <c r="F6007" s="6">
        <v>1239.93</v>
      </c>
    </row>
    <row r="6008" spans="1:6">
      <c r="A6008" s="4">
        <v>2009</v>
      </c>
      <c r="B6008" s="5" t="s">
        <v>202</v>
      </c>
      <c r="C6008" s="5" t="s">
        <v>209</v>
      </c>
      <c r="D6008" s="5" t="s">
        <v>18</v>
      </c>
      <c r="E6008" s="5">
        <v>9380</v>
      </c>
      <c r="F6008" s="6">
        <v>401.16</v>
      </c>
    </row>
    <row r="6009" spans="1:6">
      <c r="A6009" s="4">
        <v>2010</v>
      </c>
      <c r="B6009" s="5" t="s">
        <v>202</v>
      </c>
      <c r="C6009" s="5" t="s">
        <v>209</v>
      </c>
      <c r="D6009" s="5" t="s">
        <v>15</v>
      </c>
      <c r="E6009" s="5">
        <v>164350</v>
      </c>
      <c r="F6009" s="6">
        <v>1971.63</v>
      </c>
    </row>
    <row r="6010" spans="1:6">
      <c r="A6010" s="4">
        <v>2010</v>
      </c>
      <c r="B6010" s="5" t="s">
        <v>202</v>
      </c>
      <c r="C6010" s="5" t="s">
        <v>209</v>
      </c>
      <c r="D6010" s="5" t="s">
        <v>16</v>
      </c>
      <c r="E6010" s="5">
        <v>1200</v>
      </c>
      <c r="F6010" s="6">
        <v>3333.33</v>
      </c>
    </row>
    <row r="6011" spans="1:6">
      <c r="A6011" s="4">
        <v>2010</v>
      </c>
      <c r="B6011" s="5" t="s">
        <v>202</v>
      </c>
      <c r="C6011" s="5" t="s">
        <v>209</v>
      </c>
      <c r="D6011" s="5" t="s">
        <v>17</v>
      </c>
      <c r="E6011" s="5">
        <v>1510</v>
      </c>
      <c r="F6011" s="6">
        <v>1321.88</v>
      </c>
    </row>
    <row r="6012" spans="1:6">
      <c r="A6012" s="4">
        <v>2010</v>
      </c>
      <c r="B6012" s="5" t="s">
        <v>202</v>
      </c>
      <c r="C6012" s="5" t="s">
        <v>209</v>
      </c>
      <c r="D6012" s="5" t="s">
        <v>18</v>
      </c>
      <c r="E6012" s="5">
        <v>8160</v>
      </c>
      <c r="F6012" s="6">
        <v>273.89</v>
      </c>
    </row>
    <row r="6013" spans="1:6">
      <c r="A6013" s="4">
        <v>2011</v>
      </c>
      <c r="B6013" s="5" t="s">
        <v>202</v>
      </c>
      <c r="C6013" s="5" t="s">
        <v>209</v>
      </c>
      <c r="D6013" s="5" t="s">
        <v>15</v>
      </c>
      <c r="E6013" s="5">
        <v>165430</v>
      </c>
      <c r="F6013" s="6">
        <v>2304.13</v>
      </c>
    </row>
    <row r="6014" spans="1:6">
      <c r="A6014" s="4">
        <v>2011</v>
      </c>
      <c r="B6014" s="5" t="s">
        <v>202</v>
      </c>
      <c r="C6014" s="5" t="s">
        <v>209</v>
      </c>
      <c r="D6014" s="5" t="s">
        <v>16</v>
      </c>
      <c r="E6014" s="5">
        <v>1400</v>
      </c>
      <c r="F6014" s="6">
        <v>4285.71</v>
      </c>
    </row>
    <row r="6015" spans="1:6">
      <c r="A6015" s="4">
        <v>2011</v>
      </c>
      <c r="B6015" s="5" t="s">
        <v>202</v>
      </c>
      <c r="C6015" s="5" t="s">
        <v>209</v>
      </c>
      <c r="D6015" s="5" t="s">
        <v>17</v>
      </c>
      <c r="E6015" s="5">
        <v>1300</v>
      </c>
      <c r="F6015" s="6">
        <v>769.23</v>
      </c>
    </row>
    <row r="6016" spans="1:6">
      <c r="A6016" s="4">
        <v>2011</v>
      </c>
      <c r="B6016" s="5" t="s">
        <v>202</v>
      </c>
      <c r="C6016" s="5" t="s">
        <v>209</v>
      </c>
      <c r="D6016" s="5" t="s">
        <v>18</v>
      </c>
      <c r="E6016" s="5">
        <v>11840</v>
      </c>
      <c r="F6016" s="6">
        <v>635.33000000000004</v>
      </c>
    </row>
    <row r="6017" spans="1:6">
      <c r="A6017" s="4">
        <v>2012</v>
      </c>
      <c r="B6017" s="5" t="s">
        <v>202</v>
      </c>
      <c r="C6017" s="5" t="s">
        <v>209</v>
      </c>
      <c r="D6017" s="5" t="s">
        <v>15</v>
      </c>
      <c r="E6017" s="5">
        <v>148180</v>
      </c>
      <c r="F6017" s="6">
        <v>2192.65</v>
      </c>
    </row>
    <row r="6018" spans="1:6">
      <c r="A6018" s="4">
        <v>2012</v>
      </c>
      <c r="B6018" s="5" t="s">
        <v>202</v>
      </c>
      <c r="C6018" s="5" t="s">
        <v>209</v>
      </c>
      <c r="D6018" s="5" t="s">
        <v>16</v>
      </c>
      <c r="E6018" s="5">
        <v>1530</v>
      </c>
      <c r="F6018" s="6">
        <v>3921.57</v>
      </c>
    </row>
    <row r="6019" spans="1:6">
      <c r="A6019" s="4">
        <v>2012</v>
      </c>
      <c r="B6019" s="5" t="s">
        <v>202</v>
      </c>
      <c r="C6019" s="5" t="s">
        <v>209</v>
      </c>
      <c r="D6019" s="5" t="s">
        <v>17</v>
      </c>
      <c r="E6019" s="5">
        <v>1200</v>
      </c>
      <c r="F6019" s="6">
        <v>1661.27</v>
      </c>
    </row>
    <row r="6020" spans="1:6">
      <c r="A6020" s="4">
        <v>2012</v>
      </c>
      <c r="B6020" s="5" t="s">
        <v>202</v>
      </c>
      <c r="C6020" s="5" t="s">
        <v>209</v>
      </c>
      <c r="D6020" s="5" t="s">
        <v>18</v>
      </c>
      <c r="E6020" s="5">
        <v>15850</v>
      </c>
      <c r="F6020" s="6">
        <v>555.27</v>
      </c>
    </row>
    <row r="6021" spans="1:6">
      <c r="A6021" s="4">
        <v>2013</v>
      </c>
      <c r="B6021" s="5" t="s">
        <v>202</v>
      </c>
      <c r="C6021" s="5" t="s">
        <v>209</v>
      </c>
      <c r="D6021" s="5" t="s">
        <v>15</v>
      </c>
      <c r="E6021" s="5">
        <v>174260</v>
      </c>
      <c r="F6021" s="6">
        <v>2335.0700000000002</v>
      </c>
    </row>
    <row r="6022" spans="1:6">
      <c r="A6022" s="4">
        <v>2013</v>
      </c>
      <c r="B6022" s="5" t="s">
        <v>202</v>
      </c>
      <c r="C6022" s="5" t="s">
        <v>209</v>
      </c>
      <c r="D6022" s="5" t="s">
        <v>16</v>
      </c>
      <c r="E6022" s="5">
        <v>1000</v>
      </c>
      <c r="F6022" s="6">
        <v>3000</v>
      </c>
    </row>
    <row r="6023" spans="1:6">
      <c r="A6023" s="4">
        <v>2013</v>
      </c>
      <c r="B6023" s="5" t="s">
        <v>202</v>
      </c>
      <c r="C6023" s="5" t="s">
        <v>209</v>
      </c>
      <c r="D6023" s="5" t="s">
        <v>17</v>
      </c>
      <c r="E6023" s="5">
        <v>2000</v>
      </c>
      <c r="F6023" s="6">
        <v>1000</v>
      </c>
    </row>
    <row r="6024" spans="1:6">
      <c r="A6024" s="4">
        <v>2013</v>
      </c>
      <c r="B6024" s="5" t="s">
        <v>202</v>
      </c>
      <c r="C6024" s="5" t="s">
        <v>209</v>
      </c>
      <c r="D6024" s="5" t="s">
        <v>18</v>
      </c>
      <c r="E6024" s="5">
        <v>19130</v>
      </c>
      <c r="F6024" s="6">
        <v>394.47</v>
      </c>
    </row>
    <row r="6025" spans="1:6">
      <c r="A6025" s="4">
        <v>2014</v>
      </c>
      <c r="B6025" s="5" t="s">
        <v>202</v>
      </c>
      <c r="C6025" s="5" t="s">
        <v>209</v>
      </c>
      <c r="D6025" s="5" t="s">
        <v>15</v>
      </c>
      <c r="E6025" s="5">
        <v>164260</v>
      </c>
      <c r="F6025" s="6">
        <v>2427.7399999999998</v>
      </c>
    </row>
    <row r="6026" spans="1:6">
      <c r="A6026" s="4">
        <v>2014</v>
      </c>
      <c r="B6026" s="5" t="s">
        <v>202</v>
      </c>
      <c r="C6026" s="5" t="s">
        <v>209</v>
      </c>
      <c r="D6026" s="5" t="s">
        <v>16</v>
      </c>
      <c r="E6026" s="5">
        <v>2000</v>
      </c>
      <c r="F6026" s="6">
        <v>2000</v>
      </c>
    </row>
    <row r="6027" spans="1:6">
      <c r="A6027" s="4">
        <v>2014</v>
      </c>
      <c r="B6027" s="5" t="s">
        <v>202</v>
      </c>
      <c r="C6027" s="5" t="s">
        <v>209</v>
      </c>
      <c r="D6027" s="5" t="s">
        <v>18</v>
      </c>
      <c r="E6027" s="5">
        <v>26260</v>
      </c>
      <c r="F6027" s="6">
        <v>392.63</v>
      </c>
    </row>
    <row r="6028" spans="1:6">
      <c r="A6028" s="4">
        <v>2015</v>
      </c>
      <c r="B6028" s="5" t="s">
        <v>202</v>
      </c>
      <c r="C6028" s="5" t="s">
        <v>209</v>
      </c>
      <c r="D6028" s="5" t="s">
        <v>15</v>
      </c>
      <c r="E6028" s="5">
        <v>188460</v>
      </c>
      <c r="F6028" s="6">
        <v>2503.34</v>
      </c>
    </row>
    <row r="6029" spans="1:6">
      <c r="A6029" s="4">
        <v>2015</v>
      </c>
      <c r="B6029" s="5" t="s">
        <v>202</v>
      </c>
      <c r="C6029" s="5" t="s">
        <v>209</v>
      </c>
      <c r="D6029" s="5" t="s">
        <v>16</v>
      </c>
      <c r="E6029" s="5">
        <v>400</v>
      </c>
      <c r="F6029" s="6">
        <v>2500</v>
      </c>
    </row>
    <row r="6030" spans="1:6">
      <c r="A6030" s="4">
        <v>2015</v>
      </c>
      <c r="B6030" s="5" t="s">
        <v>202</v>
      </c>
      <c r="C6030" s="5" t="s">
        <v>209</v>
      </c>
      <c r="D6030" s="5" t="s">
        <v>18</v>
      </c>
      <c r="E6030" s="5">
        <v>28110</v>
      </c>
      <c r="F6030" s="6">
        <v>384.46</v>
      </c>
    </row>
    <row r="6031" spans="1:6">
      <c r="A6031" s="4">
        <v>2016</v>
      </c>
      <c r="B6031" s="5" t="s">
        <v>202</v>
      </c>
      <c r="C6031" s="5" t="s">
        <v>209</v>
      </c>
      <c r="D6031" s="5" t="s">
        <v>15</v>
      </c>
      <c r="E6031" s="5">
        <v>192710</v>
      </c>
      <c r="F6031" s="6">
        <v>2280.71</v>
      </c>
    </row>
    <row r="6032" spans="1:6">
      <c r="A6032" s="4">
        <v>2016</v>
      </c>
      <c r="B6032" s="5" t="s">
        <v>202</v>
      </c>
      <c r="C6032" s="5" t="s">
        <v>209</v>
      </c>
      <c r="D6032" s="5" t="s">
        <v>16</v>
      </c>
      <c r="E6032" s="5">
        <v>700</v>
      </c>
      <c r="F6032" s="6">
        <v>2034</v>
      </c>
    </row>
    <row r="6033" spans="1:6">
      <c r="A6033" s="4">
        <v>2016</v>
      </c>
      <c r="B6033" s="5" t="s">
        <v>202</v>
      </c>
      <c r="C6033" s="5" t="s">
        <v>209</v>
      </c>
      <c r="D6033" s="5" t="s">
        <v>17</v>
      </c>
      <c r="E6033" s="5">
        <v>500</v>
      </c>
      <c r="F6033" s="6">
        <v>4000</v>
      </c>
    </row>
    <row r="6034" spans="1:6">
      <c r="A6034" s="4">
        <v>2016</v>
      </c>
      <c r="B6034" s="5" t="s">
        <v>202</v>
      </c>
      <c r="C6034" s="5" t="s">
        <v>209</v>
      </c>
      <c r="D6034" s="5" t="s">
        <v>18</v>
      </c>
      <c r="E6034" s="5">
        <v>24620</v>
      </c>
      <c r="F6034" s="6">
        <v>473.83</v>
      </c>
    </row>
    <row r="6035" spans="1:6">
      <c r="A6035" s="4">
        <v>2017</v>
      </c>
      <c r="B6035" s="5" t="s">
        <v>202</v>
      </c>
      <c r="C6035" s="5" t="s">
        <v>209</v>
      </c>
      <c r="D6035" s="5" t="s">
        <v>15</v>
      </c>
      <c r="E6035" s="5">
        <v>197130</v>
      </c>
      <c r="F6035" s="6">
        <v>2549.79</v>
      </c>
    </row>
    <row r="6036" spans="1:6">
      <c r="A6036" s="4">
        <v>2017</v>
      </c>
      <c r="B6036" s="5" t="s">
        <v>202</v>
      </c>
      <c r="C6036" s="5" t="s">
        <v>209</v>
      </c>
      <c r="D6036" s="5" t="s">
        <v>16</v>
      </c>
      <c r="E6036" s="5">
        <v>800</v>
      </c>
      <c r="F6036" s="6">
        <v>5000</v>
      </c>
    </row>
    <row r="6037" spans="1:6">
      <c r="A6037" s="4">
        <v>2017</v>
      </c>
      <c r="B6037" s="5" t="s">
        <v>202</v>
      </c>
      <c r="C6037" s="5" t="s">
        <v>209</v>
      </c>
      <c r="D6037" s="5" t="s">
        <v>17</v>
      </c>
      <c r="E6037" s="5">
        <v>600</v>
      </c>
      <c r="F6037" s="6">
        <v>1333.33</v>
      </c>
    </row>
    <row r="6038" spans="1:6">
      <c r="A6038" s="4">
        <v>2017</v>
      </c>
      <c r="B6038" s="5" t="s">
        <v>202</v>
      </c>
      <c r="C6038" s="5" t="s">
        <v>209</v>
      </c>
      <c r="D6038" s="5" t="s">
        <v>18</v>
      </c>
      <c r="E6038" s="5">
        <v>26710</v>
      </c>
      <c r="F6038" s="6">
        <v>545.71</v>
      </c>
    </row>
    <row r="6039" spans="1:6">
      <c r="A6039" s="4">
        <v>2008</v>
      </c>
      <c r="B6039" s="5" t="s">
        <v>210</v>
      </c>
      <c r="C6039" s="5" t="s">
        <v>211</v>
      </c>
      <c r="D6039" s="5" t="s">
        <v>15</v>
      </c>
      <c r="E6039" s="5">
        <v>66740</v>
      </c>
      <c r="F6039" s="6">
        <v>2221.16</v>
      </c>
    </row>
    <row r="6040" spans="1:6">
      <c r="A6040" s="4">
        <v>2008</v>
      </c>
      <c r="B6040" s="5" t="s">
        <v>210</v>
      </c>
      <c r="C6040" s="5" t="s">
        <v>211</v>
      </c>
      <c r="D6040" s="5" t="s">
        <v>16</v>
      </c>
      <c r="E6040" s="5">
        <v>9620</v>
      </c>
      <c r="F6040" s="6">
        <v>1441.79</v>
      </c>
    </row>
    <row r="6041" spans="1:6">
      <c r="A6041" s="4">
        <v>2008</v>
      </c>
      <c r="B6041" s="5" t="s">
        <v>210</v>
      </c>
      <c r="C6041" s="5" t="s">
        <v>211</v>
      </c>
      <c r="D6041" s="5" t="s">
        <v>17</v>
      </c>
      <c r="E6041" s="5">
        <v>30</v>
      </c>
      <c r="F6041" s="6">
        <v>666.67</v>
      </c>
    </row>
    <row r="6042" spans="1:6">
      <c r="A6042" s="4">
        <v>2009</v>
      </c>
      <c r="B6042" s="5" t="s">
        <v>210</v>
      </c>
      <c r="C6042" s="5" t="s">
        <v>211</v>
      </c>
      <c r="D6042" s="5" t="s">
        <v>15</v>
      </c>
      <c r="E6042" s="5">
        <v>77860</v>
      </c>
      <c r="F6042" s="6">
        <v>2252.5</v>
      </c>
    </row>
    <row r="6043" spans="1:6">
      <c r="A6043" s="4">
        <v>2009</v>
      </c>
      <c r="B6043" s="5" t="s">
        <v>210</v>
      </c>
      <c r="C6043" s="5" t="s">
        <v>211</v>
      </c>
      <c r="D6043" s="5" t="s">
        <v>16</v>
      </c>
      <c r="E6043" s="5">
        <v>8760</v>
      </c>
      <c r="F6043" s="6">
        <v>1089.04</v>
      </c>
    </row>
    <row r="6044" spans="1:6">
      <c r="A6044" s="4">
        <v>2009</v>
      </c>
      <c r="B6044" s="5" t="s">
        <v>210</v>
      </c>
      <c r="C6044" s="5" t="s">
        <v>211</v>
      </c>
      <c r="D6044" s="5" t="s">
        <v>17</v>
      </c>
      <c r="E6044" s="5">
        <v>40</v>
      </c>
      <c r="F6044" s="6">
        <v>500</v>
      </c>
    </row>
    <row r="6045" spans="1:6">
      <c r="A6045" s="4">
        <v>2010</v>
      </c>
      <c r="B6045" s="5" t="s">
        <v>210</v>
      </c>
      <c r="C6045" s="5" t="s">
        <v>211</v>
      </c>
      <c r="D6045" s="5" t="s">
        <v>15</v>
      </c>
      <c r="E6045" s="5">
        <v>73610</v>
      </c>
      <c r="F6045" s="6">
        <v>2041.16</v>
      </c>
    </row>
    <row r="6046" spans="1:6">
      <c r="A6046" s="4">
        <v>2010</v>
      </c>
      <c r="B6046" s="5" t="s">
        <v>210</v>
      </c>
      <c r="C6046" s="5" t="s">
        <v>211</v>
      </c>
      <c r="D6046" s="5" t="s">
        <v>16</v>
      </c>
      <c r="E6046" s="5">
        <v>8720</v>
      </c>
      <c r="F6046" s="6">
        <v>1375</v>
      </c>
    </row>
    <row r="6047" spans="1:6">
      <c r="A6047" s="4">
        <v>2010</v>
      </c>
      <c r="B6047" s="5" t="s">
        <v>210</v>
      </c>
      <c r="C6047" s="5" t="s">
        <v>211</v>
      </c>
      <c r="D6047" s="5" t="s">
        <v>17</v>
      </c>
      <c r="E6047" s="5">
        <v>10</v>
      </c>
      <c r="F6047" s="6">
        <v>1000</v>
      </c>
    </row>
    <row r="6048" spans="1:6">
      <c r="A6048" s="4">
        <v>2011</v>
      </c>
      <c r="B6048" s="5" t="s">
        <v>210</v>
      </c>
      <c r="C6048" s="5" t="s">
        <v>211</v>
      </c>
      <c r="D6048" s="5" t="s">
        <v>15</v>
      </c>
      <c r="E6048" s="5">
        <v>73320</v>
      </c>
      <c r="F6048" s="6">
        <v>2222.86</v>
      </c>
    </row>
    <row r="6049" spans="1:6">
      <c r="A6049" s="4">
        <v>2011</v>
      </c>
      <c r="B6049" s="5" t="s">
        <v>210</v>
      </c>
      <c r="C6049" s="5" t="s">
        <v>211</v>
      </c>
      <c r="D6049" s="5" t="s">
        <v>16</v>
      </c>
      <c r="E6049" s="5">
        <v>8570</v>
      </c>
      <c r="F6049" s="6">
        <v>1420.07</v>
      </c>
    </row>
    <row r="6050" spans="1:6">
      <c r="A6050" s="4">
        <v>2011</v>
      </c>
      <c r="B6050" s="5" t="s">
        <v>210</v>
      </c>
      <c r="C6050" s="5" t="s">
        <v>211</v>
      </c>
      <c r="D6050" s="5" t="s">
        <v>17</v>
      </c>
      <c r="E6050" s="5">
        <v>10</v>
      </c>
      <c r="F6050" s="6">
        <v>1000</v>
      </c>
    </row>
    <row r="6051" spans="1:6">
      <c r="A6051" s="4">
        <v>2012</v>
      </c>
      <c r="B6051" s="5" t="s">
        <v>210</v>
      </c>
      <c r="C6051" s="5" t="s">
        <v>211</v>
      </c>
      <c r="D6051" s="5" t="s">
        <v>15</v>
      </c>
      <c r="E6051" s="5">
        <v>67620</v>
      </c>
      <c r="F6051" s="6">
        <v>2545.1</v>
      </c>
    </row>
    <row r="6052" spans="1:6">
      <c r="A6052" s="4">
        <v>2012</v>
      </c>
      <c r="B6052" s="5" t="s">
        <v>210</v>
      </c>
      <c r="C6052" s="5" t="s">
        <v>211</v>
      </c>
      <c r="D6052" s="5" t="s">
        <v>16</v>
      </c>
      <c r="E6052" s="5">
        <v>8560</v>
      </c>
      <c r="F6052" s="6">
        <v>1356.31</v>
      </c>
    </row>
    <row r="6053" spans="1:6">
      <c r="A6053" s="4">
        <v>2012</v>
      </c>
      <c r="B6053" s="5" t="s">
        <v>210</v>
      </c>
      <c r="C6053" s="5" t="s">
        <v>211</v>
      </c>
      <c r="D6053" s="5" t="s">
        <v>17</v>
      </c>
      <c r="E6053" s="5">
        <v>30</v>
      </c>
      <c r="F6053" s="6">
        <v>666.67</v>
      </c>
    </row>
    <row r="6054" spans="1:6">
      <c r="A6054" s="4">
        <v>2013</v>
      </c>
      <c r="B6054" s="5" t="s">
        <v>210</v>
      </c>
      <c r="C6054" s="5" t="s">
        <v>211</v>
      </c>
      <c r="D6054" s="5" t="s">
        <v>15</v>
      </c>
      <c r="E6054" s="5">
        <v>69580</v>
      </c>
      <c r="F6054" s="6">
        <v>2365.62</v>
      </c>
    </row>
    <row r="6055" spans="1:6">
      <c r="A6055" s="4">
        <v>2013</v>
      </c>
      <c r="B6055" s="5" t="s">
        <v>210</v>
      </c>
      <c r="C6055" s="5" t="s">
        <v>211</v>
      </c>
      <c r="D6055" s="5" t="s">
        <v>16</v>
      </c>
      <c r="E6055" s="5">
        <v>7780</v>
      </c>
      <c r="F6055" s="6">
        <v>1239.07</v>
      </c>
    </row>
    <row r="6056" spans="1:6">
      <c r="A6056" s="4">
        <v>2014</v>
      </c>
      <c r="B6056" s="5" t="s">
        <v>210</v>
      </c>
      <c r="C6056" s="5" t="s">
        <v>211</v>
      </c>
      <c r="D6056" s="5" t="s">
        <v>15</v>
      </c>
      <c r="E6056" s="5">
        <v>75580</v>
      </c>
      <c r="F6056" s="6">
        <v>2442.9699999999998</v>
      </c>
    </row>
    <row r="6057" spans="1:6">
      <c r="A6057" s="4">
        <v>2014</v>
      </c>
      <c r="B6057" s="5" t="s">
        <v>210</v>
      </c>
      <c r="C6057" s="5" t="s">
        <v>211</v>
      </c>
      <c r="D6057" s="5" t="s">
        <v>16</v>
      </c>
      <c r="E6057" s="5">
        <v>7990</v>
      </c>
      <c r="F6057" s="6">
        <v>1414.27</v>
      </c>
    </row>
    <row r="6058" spans="1:6">
      <c r="A6058" s="4">
        <v>2015</v>
      </c>
      <c r="B6058" s="5" t="s">
        <v>210</v>
      </c>
      <c r="C6058" s="5" t="s">
        <v>211</v>
      </c>
      <c r="D6058" s="5" t="s">
        <v>15</v>
      </c>
      <c r="E6058" s="5">
        <v>86820</v>
      </c>
      <c r="F6058" s="6">
        <v>2259.73</v>
      </c>
    </row>
    <row r="6059" spans="1:6">
      <c r="A6059" s="4">
        <v>2015</v>
      </c>
      <c r="B6059" s="5" t="s">
        <v>210</v>
      </c>
      <c r="C6059" s="5" t="s">
        <v>211</v>
      </c>
      <c r="D6059" s="5" t="s">
        <v>16</v>
      </c>
      <c r="E6059" s="5">
        <v>7780</v>
      </c>
      <c r="F6059" s="6">
        <v>1629.82</v>
      </c>
    </row>
    <row r="6060" spans="1:6">
      <c r="A6060" s="4">
        <v>2016</v>
      </c>
      <c r="B6060" s="5" t="s">
        <v>210</v>
      </c>
      <c r="C6060" s="5" t="s">
        <v>211</v>
      </c>
      <c r="D6060" s="5" t="s">
        <v>15</v>
      </c>
      <c r="E6060" s="5">
        <v>72430</v>
      </c>
      <c r="F6060" s="6">
        <v>2383.63</v>
      </c>
    </row>
    <row r="6061" spans="1:6">
      <c r="A6061" s="4">
        <v>2016</v>
      </c>
      <c r="B6061" s="5" t="s">
        <v>210</v>
      </c>
      <c r="C6061" s="5" t="s">
        <v>211</v>
      </c>
      <c r="D6061" s="5" t="s">
        <v>16</v>
      </c>
      <c r="E6061" s="5">
        <v>8120</v>
      </c>
      <c r="F6061" s="6">
        <v>1628.99</v>
      </c>
    </row>
    <row r="6062" spans="1:6">
      <c r="A6062" s="4">
        <v>2016</v>
      </c>
      <c r="B6062" s="5" t="s">
        <v>210</v>
      </c>
      <c r="C6062" s="5" t="s">
        <v>211</v>
      </c>
      <c r="D6062" s="5" t="s">
        <v>17</v>
      </c>
      <c r="E6062" s="5">
        <v>30</v>
      </c>
      <c r="F6062" s="6">
        <v>1033.33</v>
      </c>
    </row>
    <row r="6063" spans="1:6">
      <c r="A6063" s="4">
        <v>2016</v>
      </c>
      <c r="B6063" s="5" t="s">
        <v>210</v>
      </c>
      <c r="C6063" s="5" t="s">
        <v>211</v>
      </c>
      <c r="D6063" s="5" t="s">
        <v>18</v>
      </c>
      <c r="E6063" s="5">
        <v>10</v>
      </c>
      <c r="F6063" s="6">
        <v>60</v>
      </c>
    </row>
    <row r="6064" spans="1:6">
      <c r="A6064" s="4">
        <v>2017</v>
      </c>
      <c r="B6064" s="5" t="s">
        <v>210</v>
      </c>
      <c r="C6064" s="5" t="s">
        <v>211</v>
      </c>
      <c r="D6064" s="5" t="s">
        <v>15</v>
      </c>
      <c r="E6064" s="5">
        <v>70550</v>
      </c>
      <c r="F6064" s="6">
        <v>2628.49</v>
      </c>
    </row>
    <row r="6065" spans="1:6">
      <c r="A6065" s="4">
        <v>2017</v>
      </c>
      <c r="B6065" s="5" t="s">
        <v>210</v>
      </c>
      <c r="C6065" s="5" t="s">
        <v>211</v>
      </c>
      <c r="D6065" s="5" t="s">
        <v>16</v>
      </c>
      <c r="E6065" s="5">
        <v>8170</v>
      </c>
      <c r="F6065" s="6">
        <v>1637.14</v>
      </c>
    </row>
    <row r="6066" spans="1:6">
      <c r="A6066" s="4">
        <v>2017</v>
      </c>
      <c r="B6066" s="5" t="s">
        <v>210</v>
      </c>
      <c r="C6066" s="5" t="s">
        <v>211</v>
      </c>
      <c r="D6066" s="5" t="s">
        <v>17</v>
      </c>
      <c r="E6066" s="5">
        <v>20</v>
      </c>
      <c r="F6066" s="6">
        <v>937.5</v>
      </c>
    </row>
    <row r="6067" spans="1:6">
      <c r="A6067" s="4">
        <v>2008</v>
      </c>
      <c r="B6067" s="5" t="s">
        <v>210</v>
      </c>
      <c r="C6067" s="5" t="s">
        <v>212</v>
      </c>
      <c r="D6067" s="5" t="s">
        <v>15</v>
      </c>
      <c r="E6067" s="5">
        <v>29660</v>
      </c>
      <c r="F6067" s="6">
        <v>2368.85</v>
      </c>
    </row>
    <row r="6068" spans="1:6">
      <c r="A6068" s="4">
        <v>2008</v>
      </c>
      <c r="B6068" s="5" t="s">
        <v>210</v>
      </c>
      <c r="C6068" s="5" t="s">
        <v>212</v>
      </c>
      <c r="D6068" s="5" t="s">
        <v>16</v>
      </c>
      <c r="E6068" s="5">
        <v>130</v>
      </c>
      <c r="F6068" s="6">
        <v>1384.62</v>
      </c>
    </row>
    <row r="6069" spans="1:6">
      <c r="A6069" s="4">
        <v>2008</v>
      </c>
      <c r="B6069" s="5" t="s">
        <v>210</v>
      </c>
      <c r="C6069" s="5" t="s">
        <v>212</v>
      </c>
      <c r="D6069" s="5" t="s">
        <v>17</v>
      </c>
      <c r="E6069" s="5">
        <v>40</v>
      </c>
      <c r="F6069" s="6">
        <v>1000</v>
      </c>
    </row>
    <row r="6070" spans="1:6">
      <c r="A6070" s="4">
        <v>2008</v>
      </c>
      <c r="B6070" s="5" t="s">
        <v>210</v>
      </c>
      <c r="C6070" s="5" t="s">
        <v>212</v>
      </c>
      <c r="D6070" s="5" t="s">
        <v>18</v>
      </c>
      <c r="E6070" s="5">
        <v>50</v>
      </c>
      <c r="F6070" s="6">
        <v>200</v>
      </c>
    </row>
    <row r="6071" spans="1:6">
      <c r="A6071" s="4">
        <v>2009</v>
      </c>
      <c r="B6071" s="5" t="s">
        <v>210</v>
      </c>
      <c r="C6071" s="5" t="s">
        <v>212</v>
      </c>
      <c r="D6071" s="5" t="s">
        <v>15</v>
      </c>
      <c r="E6071" s="5">
        <v>37160</v>
      </c>
      <c r="F6071" s="6">
        <v>2603.88</v>
      </c>
    </row>
    <row r="6072" spans="1:6">
      <c r="A6072" s="4">
        <v>2009</v>
      </c>
      <c r="B6072" s="5" t="s">
        <v>210</v>
      </c>
      <c r="C6072" s="5" t="s">
        <v>212</v>
      </c>
      <c r="D6072" s="5" t="s">
        <v>16</v>
      </c>
      <c r="E6072" s="5">
        <v>160</v>
      </c>
      <c r="F6072" s="6">
        <v>1062.5</v>
      </c>
    </row>
    <row r="6073" spans="1:6">
      <c r="A6073" s="4">
        <v>2009</v>
      </c>
      <c r="B6073" s="5" t="s">
        <v>210</v>
      </c>
      <c r="C6073" s="5" t="s">
        <v>212</v>
      </c>
      <c r="D6073" s="5" t="s">
        <v>17</v>
      </c>
      <c r="E6073" s="5">
        <v>40</v>
      </c>
      <c r="F6073" s="6">
        <v>750</v>
      </c>
    </row>
    <row r="6074" spans="1:6">
      <c r="A6074" s="4">
        <v>2009</v>
      </c>
      <c r="B6074" s="5" t="s">
        <v>210</v>
      </c>
      <c r="C6074" s="5" t="s">
        <v>212</v>
      </c>
      <c r="D6074" s="5" t="s">
        <v>18</v>
      </c>
      <c r="E6074" s="5">
        <v>230</v>
      </c>
      <c r="F6074" s="6">
        <v>173.91</v>
      </c>
    </row>
    <row r="6075" spans="1:6">
      <c r="A6075" s="4">
        <v>2010</v>
      </c>
      <c r="B6075" s="5" t="s">
        <v>210</v>
      </c>
      <c r="C6075" s="5" t="s">
        <v>212</v>
      </c>
      <c r="D6075" s="5" t="s">
        <v>15</v>
      </c>
      <c r="E6075" s="5">
        <v>36000</v>
      </c>
      <c r="F6075" s="6">
        <v>2236.67</v>
      </c>
    </row>
    <row r="6076" spans="1:6">
      <c r="A6076" s="4">
        <v>2010</v>
      </c>
      <c r="B6076" s="5" t="s">
        <v>210</v>
      </c>
      <c r="C6076" s="5" t="s">
        <v>212</v>
      </c>
      <c r="D6076" s="5" t="s">
        <v>16</v>
      </c>
      <c r="E6076" s="5">
        <v>130</v>
      </c>
      <c r="F6076" s="6">
        <v>1384.62</v>
      </c>
    </row>
    <row r="6077" spans="1:6">
      <c r="A6077" s="4">
        <v>2010</v>
      </c>
      <c r="B6077" s="5" t="s">
        <v>210</v>
      </c>
      <c r="C6077" s="5" t="s">
        <v>212</v>
      </c>
      <c r="D6077" s="5" t="s">
        <v>17</v>
      </c>
      <c r="E6077" s="5">
        <v>30</v>
      </c>
      <c r="F6077" s="6">
        <v>666.67</v>
      </c>
    </row>
    <row r="6078" spans="1:6">
      <c r="A6078" s="4">
        <v>2010</v>
      </c>
      <c r="B6078" s="5" t="s">
        <v>210</v>
      </c>
      <c r="C6078" s="5" t="s">
        <v>212</v>
      </c>
      <c r="D6078" s="5" t="s">
        <v>18</v>
      </c>
      <c r="E6078" s="5">
        <v>70</v>
      </c>
      <c r="F6078" s="6">
        <v>285.70999999999998</v>
      </c>
    </row>
    <row r="6079" spans="1:6">
      <c r="A6079" s="4">
        <v>2011</v>
      </c>
      <c r="B6079" s="5" t="s">
        <v>210</v>
      </c>
      <c r="C6079" s="5" t="s">
        <v>212</v>
      </c>
      <c r="D6079" s="5" t="s">
        <v>15</v>
      </c>
      <c r="E6079" s="5">
        <v>35440</v>
      </c>
      <c r="F6079" s="6">
        <v>2347.63</v>
      </c>
    </row>
    <row r="6080" spans="1:6">
      <c r="A6080" s="4">
        <v>2011</v>
      </c>
      <c r="B6080" s="5" t="s">
        <v>210</v>
      </c>
      <c r="C6080" s="5" t="s">
        <v>212</v>
      </c>
      <c r="D6080" s="5" t="s">
        <v>16</v>
      </c>
      <c r="E6080" s="5">
        <v>160</v>
      </c>
      <c r="F6080" s="6">
        <v>1375</v>
      </c>
    </row>
    <row r="6081" spans="1:6">
      <c r="A6081" s="4">
        <v>2011</v>
      </c>
      <c r="B6081" s="5" t="s">
        <v>210</v>
      </c>
      <c r="C6081" s="5" t="s">
        <v>212</v>
      </c>
      <c r="D6081" s="5" t="s">
        <v>17</v>
      </c>
      <c r="E6081" s="5">
        <v>30</v>
      </c>
      <c r="F6081" s="6">
        <v>1000</v>
      </c>
    </row>
    <row r="6082" spans="1:6">
      <c r="A6082" s="4">
        <v>2011</v>
      </c>
      <c r="B6082" s="5" t="s">
        <v>210</v>
      </c>
      <c r="C6082" s="5" t="s">
        <v>212</v>
      </c>
      <c r="D6082" s="5" t="s">
        <v>18</v>
      </c>
      <c r="E6082" s="5">
        <v>60</v>
      </c>
      <c r="F6082" s="6">
        <v>333.33</v>
      </c>
    </row>
    <row r="6083" spans="1:6">
      <c r="A6083" s="4">
        <v>2012</v>
      </c>
      <c r="B6083" s="5" t="s">
        <v>210</v>
      </c>
      <c r="C6083" s="5" t="s">
        <v>212</v>
      </c>
      <c r="D6083" s="5" t="s">
        <v>15</v>
      </c>
      <c r="E6083" s="5">
        <v>35440</v>
      </c>
      <c r="F6083" s="6">
        <v>2549.38</v>
      </c>
    </row>
    <row r="6084" spans="1:6">
      <c r="A6084" s="4">
        <v>2012</v>
      </c>
      <c r="B6084" s="5" t="s">
        <v>210</v>
      </c>
      <c r="C6084" s="5" t="s">
        <v>212</v>
      </c>
      <c r="D6084" s="5" t="s">
        <v>16</v>
      </c>
      <c r="E6084" s="5">
        <v>90</v>
      </c>
      <c r="F6084" s="6">
        <v>1555.56</v>
      </c>
    </row>
    <row r="6085" spans="1:6">
      <c r="A6085" s="4">
        <v>2012</v>
      </c>
      <c r="B6085" s="5" t="s">
        <v>210</v>
      </c>
      <c r="C6085" s="5" t="s">
        <v>212</v>
      </c>
      <c r="D6085" s="5" t="s">
        <v>17</v>
      </c>
      <c r="E6085" s="5">
        <v>10</v>
      </c>
      <c r="F6085" s="6">
        <v>2000</v>
      </c>
    </row>
    <row r="6086" spans="1:6">
      <c r="A6086" s="4">
        <v>2012</v>
      </c>
      <c r="B6086" s="5" t="s">
        <v>210</v>
      </c>
      <c r="C6086" s="5" t="s">
        <v>212</v>
      </c>
      <c r="D6086" s="5" t="s">
        <v>18</v>
      </c>
      <c r="E6086" s="5">
        <v>80</v>
      </c>
      <c r="F6086" s="6">
        <v>250</v>
      </c>
    </row>
    <row r="6087" spans="1:6">
      <c r="A6087" s="4">
        <v>2013</v>
      </c>
      <c r="B6087" s="5" t="s">
        <v>210</v>
      </c>
      <c r="C6087" s="5" t="s">
        <v>212</v>
      </c>
      <c r="D6087" s="5" t="s">
        <v>15</v>
      </c>
      <c r="E6087" s="5">
        <v>30840</v>
      </c>
      <c r="F6087" s="6">
        <v>2532.1</v>
      </c>
    </row>
    <row r="6088" spans="1:6">
      <c r="A6088" s="4">
        <v>2013</v>
      </c>
      <c r="B6088" s="5" t="s">
        <v>210</v>
      </c>
      <c r="C6088" s="5" t="s">
        <v>212</v>
      </c>
      <c r="D6088" s="5" t="s">
        <v>16</v>
      </c>
      <c r="E6088" s="5">
        <v>100</v>
      </c>
      <c r="F6088" s="6">
        <v>1200</v>
      </c>
    </row>
    <row r="6089" spans="1:6">
      <c r="A6089" s="4">
        <v>2013</v>
      </c>
      <c r="B6089" s="5" t="s">
        <v>210</v>
      </c>
      <c r="C6089" s="5" t="s">
        <v>212</v>
      </c>
      <c r="D6089" s="5" t="s">
        <v>17</v>
      </c>
      <c r="E6089" s="5">
        <v>20</v>
      </c>
      <c r="F6089" s="6">
        <v>500</v>
      </c>
    </row>
    <row r="6090" spans="1:6">
      <c r="A6090" s="4">
        <v>2013</v>
      </c>
      <c r="B6090" s="5" t="s">
        <v>210</v>
      </c>
      <c r="C6090" s="5" t="s">
        <v>212</v>
      </c>
      <c r="D6090" s="5" t="s">
        <v>18</v>
      </c>
      <c r="E6090" s="5">
        <v>40</v>
      </c>
      <c r="F6090" s="6">
        <v>250</v>
      </c>
    </row>
    <row r="6091" spans="1:6">
      <c r="A6091" s="4">
        <v>2014</v>
      </c>
      <c r="B6091" s="5" t="s">
        <v>210</v>
      </c>
      <c r="C6091" s="5" t="s">
        <v>212</v>
      </c>
      <c r="D6091" s="5" t="s">
        <v>15</v>
      </c>
      <c r="E6091" s="5">
        <v>33700</v>
      </c>
      <c r="F6091" s="6">
        <v>2570.33</v>
      </c>
    </row>
    <row r="6092" spans="1:6">
      <c r="A6092" s="4">
        <v>2014</v>
      </c>
      <c r="B6092" s="5" t="s">
        <v>210</v>
      </c>
      <c r="C6092" s="5" t="s">
        <v>212</v>
      </c>
      <c r="D6092" s="5" t="s">
        <v>16</v>
      </c>
      <c r="E6092" s="5">
        <v>110</v>
      </c>
      <c r="F6092" s="6">
        <v>1363.64</v>
      </c>
    </row>
    <row r="6093" spans="1:6">
      <c r="A6093" s="4">
        <v>2015</v>
      </c>
      <c r="B6093" s="5" t="s">
        <v>210</v>
      </c>
      <c r="C6093" s="5" t="s">
        <v>212</v>
      </c>
      <c r="D6093" s="5" t="s">
        <v>15</v>
      </c>
      <c r="E6093" s="5">
        <v>34150</v>
      </c>
      <c r="F6093" s="6">
        <v>2539.09</v>
      </c>
    </row>
    <row r="6094" spans="1:6">
      <c r="A6094" s="4">
        <v>2015</v>
      </c>
      <c r="B6094" s="5" t="s">
        <v>210</v>
      </c>
      <c r="C6094" s="5" t="s">
        <v>212</v>
      </c>
      <c r="D6094" s="5" t="s">
        <v>16</v>
      </c>
      <c r="E6094" s="5">
        <v>160</v>
      </c>
      <c r="F6094" s="6">
        <v>1687.5</v>
      </c>
    </row>
    <row r="6095" spans="1:6">
      <c r="A6095" s="4">
        <v>2015</v>
      </c>
      <c r="B6095" s="5" t="s">
        <v>210</v>
      </c>
      <c r="C6095" s="5" t="s">
        <v>212</v>
      </c>
      <c r="D6095" s="5" t="s">
        <v>17</v>
      </c>
      <c r="E6095" s="5">
        <v>10</v>
      </c>
      <c r="F6095" s="6">
        <v>1000</v>
      </c>
    </row>
    <row r="6096" spans="1:6">
      <c r="A6096" s="4">
        <v>2016</v>
      </c>
      <c r="B6096" s="5" t="s">
        <v>210</v>
      </c>
      <c r="C6096" s="5" t="s">
        <v>212</v>
      </c>
      <c r="D6096" s="5" t="s">
        <v>15</v>
      </c>
      <c r="E6096" s="5">
        <v>32180</v>
      </c>
      <c r="F6096" s="6">
        <v>2605.58</v>
      </c>
    </row>
    <row r="6097" spans="1:6">
      <c r="A6097" s="4">
        <v>2016</v>
      </c>
      <c r="B6097" s="5" t="s">
        <v>210</v>
      </c>
      <c r="C6097" s="5" t="s">
        <v>212</v>
      </c>
      <c r="D6097" s="5" t="s">
        <v>16</v>
      </c>
      <c r="E6097" s="5">
        <v>120</v>
      </c>
      <c r="F6097" s="6">
        <v>1586.21</v>
      </c>
    </row>
    <row r="6098" spans="1:6">
      <c r="A6098" s="4">
        <v>2016</v>
      </c>
      <c r="B6098" s="5" t="s">
        <v>210</v>
      </c>
      <c r="C6098" s="5" t="s">
        <v>212</v>
      </c>
      <c r="D6098" s="5" t="s">
        <v>17</v>
      </c>
      <c r="E6098" s="5">
        <v>30</v>
      </c>
      <c r="F6098" s="6">
        <v>1090.9100000000001</v>
      </c>
    </row>
    <row r="6099" spans="1:6">
      <c r="A6099" s="4">
        <v>2016</v>
      </c>
      <c r="B6099" s="5" t="s">
        <v>210</v>
      </c>
      <c r="C6099" s="5" t="s">
        <v>212</v>
      </c>
      <c r="D6099" s="5" t="s">
        <v>18</v>
      </c>
      <c r="E6099" s="5">
        <v>30</v>
      </c>
      <c r="F6099" s="6">
        <v>64.290000000000006</v>
      </c>
    </row>
    <row r="6100" spans="1:6">
      <c r="A6100" s="4">
        <v>2017</v>
      </c>
      <c r="B6100" s="5" t="s">
        <v>210</v>
      </c>
      <c r="C6100" s="5" t="s">
        <v>212</v>
      </c>
      <c r="D6100" s="5" t="s">
        <v>15</v>
      </c>
      <c r="E6100" s="5">
        <v>32930</v>
      </c>
      <c r="F6100" s="6">
        <v>2833.89</v>
      </c>
    </row>
    <row r="6101" spans="1:6">
      <c r="A6101" s="4">
        <v>2017</v>
      </c>
      <c r="B6101" s="5" t="s">
        <v>210</v>
      </c>
      <c r="C6101" s="5" t="s">
        <v>212</v>
      </c>
      <c r="D6101" s="5" t="s">
        <v>16</v>
      </c>
      <c r="E6101" s="5">
        <v>120</v>
      </c>
      <c r="F6101" s="6">
        <v>1647.54</v>
      </c>
    </row>
    <row r="6102" spans="1:6">
      <c r="A6102" s="4">
        <v>2017</v>
      </c>
      <c r="B6102" s="5" t="s">
        <v>210</v>
      </c>
      <c r="C6102" s="5" t="s">
        <v>212</v>
      </c>
      <c r="D6102" s="5" t="s">
        <v>17</v>
      </c>
      <c r="E6102" s="5">
        <v>140</v>
      </c>
      <c r="F6102" s="6">
        <v>1050.72</v>
      </c>
    </row>
    <row r="6103" spans="1:6">
      <c r="A6103" s="4">
        <v>2017</v>
      </c>
      <c r="B6103" s="5" t="s">
        <v>210</v>
      </c>
      <c r="C6103" s="5" t="s">
        <v>212</v>
      </c>
      <c r="D6103" s="5" t="s">
        <v>18</v>
      </c>
      <c r="E6103" s="5">
        <v>50</v>
      </c>
      <c r="F6103" s="6">
        <v>66.67</v>
      </c>
    </row>
    <row r="6104" spans="1:6">
      <c r="A6104" s="4">
        <v>2008</v>
      </c>
      <c r="B6104" s="5" t="s">
        <v>210</v>
      </c>
      <c r="C6104" s="5" t="s">
        <v>213</v>
      </c>
      <c r="D6104" s="5" t="s">
        <v>15</v>
      </c>
      <c r="E6104" s="5">
        <v>59470</v>
      </c>
      <c r="F6104" s="6">
        <v>2256.98</v>
      </c>
    </row>
    <row r="6105" spans="1:6">
      <c r="A6105" s="4">
        <v>2008</v>
      </c>
      <c r="B6105" s="5" t="s">
        <v>210</v>
      </c>
      <c r="C6105" s="5" t="s">
        <v>213</v>
      </c>
      <c r="D6105" s="5" t="s">
        <v>16</v>
      </c>
      <c r="E6105" s="5">
        <v>2900</v>
      </c>
      <c r="F6105" s="6">
        <v>2391.89</v>
      </c>
    </row>
    <row r="6106" spans="1:6">
      <c r="A6106" s="4">
        <v>2008</v>
      </c>
      <c r="B6106" s="5" t="s">
        <v>210</v>
      </c>
      <c r="C6106" s="5" t="s">
        <v>213</v>
      </c>
      <c r="D6106" s="5" t="s">
        <v>17</v>
      </c>
      <c r="E6106" s="5">
        <v>30</v>
      </c>
      <c r="F6106" s="6">
        <v>1000</v>
      </c>
    </row>
    <row r="6107" spans="1:6">
      <c r="A6107" s="4">
        <v>2008</v>
      </c>
      <c r="B6107" s="5" t="s">
        <v>210</v>
      </c>
      <c r="C6107" s="5" t="s">
        <v>213</v>
      </c>
      <c r="D6107" s="5" t="s">
        <v>18</v>
      </c>
      <c r="E6107" s="5">
        <v>40</v>
      </c>
      <c r="F6107" s="6">
        <v>250</v>
      </c>
    </row>
    <row r="6108" spans="1:6">
      <c r="A6108" s="4">
        <v>2009</v>
      </c>
      <c r="B6108" s="5" t="s">
        <v>210</v>
      </c>
      <c r="C6108" s="5" t="s">
        <v>213</v>
      </c>
      <c r="D6108" s="5" t="s">
        <v>15</v>
      </c>
      <c r="E6108" s="5">
        <v>63750</v>
      </c>
      <c r="F6108" s="6">
        <v>2584.2600000000002</v>
      </c>
    </row>
    <row r="6109" spans="1:6">
      <c r="A6109" s="4">
        <v>2009</v>
      </c>
      <c r="B6109" s="5" t="s">
        <v>210</v>
      </c>
      <c r="C6109" s="5" t="s">
        <v>213</v>
      </c>
      <c r="D6109" s="5" t="s">
        <v>16</v>
      </c>
      <c r="E6109" s="5">
        <v>2900</v>
      </c>
      <c r="F6109" s="6">
        <v>1873.17</v>
      </c>
    </row>
    <row r="6110" spans="1:6">
      <c r="A6110" s="4">
        <v>2009</v>
      </c>
      <c r="B6110" s="5" t="s">
        <v>210</v>
      </c>
      <c r="C6110" s="5" t="s">
        <v>213</v>
      </c>
      <c r="D6110" s="5" t="s">
        <v>17</v>
      </c>
      <c r="E6110" s="5">
        <v>30</v>
      </c>
      <c r="F6110" s="6">
        <v>1000</v>
      </c>
    </row>
    <row r="6111" spans="1:6">
      <c r="A6111" s="4">
        <v>2010</v>
      </c>
      <c r="B6111" s="5" t="s">
        <v>210</v>
      </c>
      <c r="C6111" s="5" t="s">
        <v>213</v>
      </c>
      <c r="D6111" s="5" t="s">
        <v>15</v>
      </c>
      <c r="E6111" s="5">
        <v>65390</v>
      </c>
      <c r="F6111" s="6">
        <v>2295.87</v>
      </c>
    </row>
    <row r="6112" spans="1:6">
      <c r="A6112" s="4">
        <v>2010</v>
      </c>
      <c r="B6112" s="5" t="s">
        <v>210</v>
      </c>
      <c r="C6112" s="5" t="s">
        <v>213</v>
      </c>
      <c r="D6112" s="5" t="s">
        <v>16</v>
      </c>
      <c r="E6112" s="5">
        <v>2560</v>
      </c>
      <c r="F6112" s="6">
        <v>2217.77</v>
      </c>
    </row>
    <row r="6113" spans="1:6">
      <c r="A6113" s="4">
        <v>2010</v>
      </c>
      <c r="B6113" s="5" t="s">
        <v>210</v>
      </c>
      <c r="C6113" s="5" t="s">
        <v>213</v>
      </c>
      <c r="D6113" s="5" t="s">
        <v>17</v>
      </c>
      <c r="E6113" s="5">
        <v>40</v>
      </c>
      <c r="F6113" s="6">
        <v>793.65</v>
      </c>
    </row>
    <row r="6114" spans="1:6">
      <c r="A6114" s="4">
        <v>2010</v>
      </c>
      <c r="B6114" s="5" t="s">
        <v>210</v>
      </c>
      <c r="C6114" s="5" t="s">
        <v>213</v>
      </c>
      <c r="D6114" s="5" t="s">
        <v>18</v>
      </c>
      <c r="E6114" s="5">
        <v>50</v>
      </c>
      <c r="F6114" s="6">
        <v>200</v>
      </c>
    </row>
    <row r="6115" spans="1:6">
      <c r="A6115" s="4">
        <v>2011</v>
      </c>
      <c r="B6115" s="5" t="s">
        <v>210</v>
      </c>
      <c r="C6115" s="5" t="s">
        <v>213</v>
      </c>
      <c r="D6115" s="5" t="s">
        <v>15</v>
      </c>
      <c r="E6115" s="5">
        <v>65750</v>
      </c>
      <c r="F6115" s="6">
        <v>2547.9699999999998</v>
      </c>
    </row>
    <row r="6116" spans="1:6">
      <c r="A6116" s="4">
        <v>2011</v>
      </c>
      <c r="B6116" s="5" t="s">
        <v>210</v>
      </c>
      <c r="C6116" s="5" t="s">
        <v>213</v>
      </c>
      <c r="D6116" s="5" t="s">
        <v>16</v>
      </c>
      <c r="E6116" s="5">
        <v>2270</v>
      </c>
      <c r="F6116" s="6">
        <v>2111.04</v>
      </c>
    </row>
    <row r="6117" spans="1:6">
      <c r="A6117" s="4">
        <v>2011</v>
      </c>
      <c r="B6117" s="5" t="s">
        <v>210</v>
      </c>
      <c r="C6117" s="5" t="s">
        <v>213</v>
      </c>
      <c r="D6117" s="5" t="s">
        <v>17</v>
      </c>
      <c r="E6117" s="5">
        <v>30</v>
      </c>
      <c r="F6117" s="6">
        <v>1000</v>
      </c>
    </row>
    <row r="6118" spans="1:6">
      <c r="A6118" s="4">
        <v>2011</v>
      </c>
      <c r="B6118" s="5" t="s">
        <v>210</v>
      </c>
      <c r="C6118" s="5" t="s">
        <v>213</v>
      </c>
      <c r="D6118" s="5" t="s">
        <v>18</v>
      </c>
      <c r="E6118" s="5">
        <v>80</v>
      </c>
      <c r="F6118" s="6">
        <v>250</v>
      </c>
    </row>
    <row r="6119" spans="1:6">
      <c r="A6119" s="4">
        <v>2012</v>
      </c>
      <c r="B6119" s="5" t="s">
        <v>210</v>
      </c>
      <c r="C6119" s="5" t="s">
        <v>213</v>
      </c>
      <c r="D6119" s="5" t="s">
        <v>15</v>
      </c>
      <c r="E6119" s="5">
        <v>49510</v>
      </c>
      <c r="F6119" s="6">
        <v>2913.95</v>
      </c>
    </row>
    <row r="6120" spans="1:6">
      <c r="A6120" s="4">
        <v>2012</v>
      </c>
      <c r="B6120" s="5" t="s">
        <v>210</v>
      </c>
      <c r="C6120" s="5" t="s">
        <v>213</v>
      </c>
      <c r="D6120" s="5" t="s">
        <v>16</v>
      </c>
      <c r="E6120" s="5">
        <v>2180</v>
      </c>
      <c r="F6120" s="6">
        <v>2301.83</v>
      </c>
    </row>
    <row r="6121" spans="1:6">
      <c r="A6121" s="4">
        <v>2012</v>
      </c>
      <c r="B6121" s="5" t="s">
        <v>210</v>
      </c>
      <c r="C6121" s="5" t="s">
        <v>213</v>
      </c>
      <c r="D6121" s="5" t="s">
        <v>17</v>
      </c>
      <c r="E6121" s="5">
        <v>30</v>
      </c>
      <c r="F6121" s="6">
        <v>1000</v>
      </c>
    </row>
    <row r="6122" spans="1:6">
      <c r="A6122" s="4">
        <v>2012</v>
      </c>
      <c r="B6122" s="5" t="s">
        <v>210</v>
      </c>
      <c r="C6122" s="5" t="s">
        <v>213</v>
      </c>
      <c r="D6122" s="5" t="s">
        <v>18</v>
      </c>
      <c r="E6122" s="5">
        <v>50</v>
      </c>
      <c r="F6122" s="6">
        <v>200</v>
      </c>
    </row>
    <row r="6123" spans="1:6">
      <c r="A6123" s="4">
        <v>2013</v>
      </c>
      <c r="B6123" s="5" t="s">
        <v>210</v>
      </c>
      <c r="C6123" s="5" t="s">
        <v>213</v>
      </c>
      <c r="D6123" s="5" t="s">
        <v>15</v>
      </c>
      <c r="E6123" s="5">
        <v>56250</v>
      </c>
      <c r="F6123" s="6">
        <v>2769.01</v>
      </c>
    </row>
    <row r="6124" spans="1:6">
      <c r="A6124" s="4">
        <v>2013</v>
      </c>
      <c r="B6124" s="5" t="s">
        <v>210</v>
      </c>
      <c r="C6124" s="5" t="s">
        <v>213</v>
      </c>
      <c r="D6124" s="5" t="s">
        <v>16</v>
      </c>
      <c r="E6124" s="5">
        <v>2240</v>
      </c>
      <c r="F6124" s="6">
        <v>2394.85</v>
      </c>
    </row>
    <row r="6125" spans="1:6">
      <c r="A6125" s="4">
        <v>2013</v>
      </c>
      <c r="B6125" s="5" t="s">
        <v>210</v>
      </c>
      <c r="C6125" s="5" t="s">
        <v>213</v>
      </c>
      <c r="D6125" s="5" t="s">
        <v>17</v>
      </c>
      <c r="E6125" s="5">
        <v>20</v>
      </c>
      <c r="F6125" s="6">
        <v>1000</v>
      </c>
    </row>
    <row r="6126" spans="1:6">
      <c r="A6126" s="4">
        <v>2013</v>
      </c>
      <c r="B6126" s="5" t="s">
        <v>210</v>
      </c>
      <c r="C6126" s="5" t="s">
        <v>213</v>
      </c>
      <c r="D6126" s="5" t="s">
        <v>18</v>
      </c>
      <c r="E6126" s="5">
        <v>50</v>
      </c>
      <c r="F6126" s="6">
        <v>200</v>
      </c>
    </row>
    <row r="6127" spans="1:6">
      <c r="A6127" s="4">
        <v>2014</v>
      </c>
      <c r="B6127" s="5" t="s">
        <v>210</v>
      </c>
      <c r="C6127" s="5" t="s">
        <v>213</v>
      </c>
      <c r="D6127" s="5" t="s">
        <v>15</v>
      </c>
      <c r="E6127" s="5">
        <v>60990</v>
      </c>
      <c r="F6127" s="6">
        <v>2841.15</v>
      </c>
    </row>
    <row r="6128" spans="1:6">
      <c r="A6128" s="4">
        <v>2014</v>
      </c>
      <c r="B6128" s="5" t="s">
        <v>210</v>
      </c>
      <c r="C6128" s="5" t="s">
        <v>213</v>
      </c>
      <c r="D6128" s="5" t="s">
        <v>16</v>
      </c>
      <c r="E6128" s="5">
        <v>1180</v>
      </c>
      <c r="F6128" s="6">
        <v>2172.13</v>
      </c>
    </row>
    <row r="6129" spans="1:6">
      <c r="A6129" s="4">
        <v>2015</v>
      </c>
      <c r="B6129" s="5" t="s">
        <v>210</v>
      </c>
      <c r="C6129" s="5" t="s">
        <v>213</v>
      </c>
      <c r="D6129" s="5" t="s">
        <v>15</v>
      </c>
      <c r="E6129" s="5">
        <v>68400</v>
      </c>
      <c r="F6129" s="6">
        <v>2750.77</v>
      </c>
    </row>
    <row r="6130" spans="1:6">
      <c r="A6130" s="4">
        <v>2015</v>
      </c>
      <c r="B6130" s="5" t="s">
        <v>210</v>
      </c>
      <c r="C6130" s="5" t="s">
        <v>213</v>
      </c>
      <c r="D6130" s="5" t="s">
        <v>16</v>
      </c>
      <c r="E6130" s="5">
        <v>1800</v>
      </c>
      <c r="F6130" s="6">
        <v>1757.74</v>
      </c>
    </row>
    <row r="6131" spans="1:6">
      <c r="A6131" s="4">
        <v>2015</v>
      </c>
      <c r="B6131" s="5" t="s">
        <v>210</v>
      </c>
      <c r="C6131" s="5" t="s">
        <v>213</v>
      </c>
      <c r="D6131" s="5" t="s">
        <v>17</v>
      </c>
      <c r="E6131" s="5">
        <v>20</v>
      </c>
      <c r="F6131" s="6">
        <v>500</v>
      </c>
    </row>
    <row r="6132" spans="1:6">
      <c r="A6132" s="4">
        <v>2016</v>
      </c>
      <c r="B6132" s="5" t="s">
        <v>210</v>
      </c>
      <c r="C6132" s="5" t="s">
        <v>213</v>
      </c>
      <c r="D6132" s="5" t="s">
        <v>15</v>
      </c>
      <c r="E6132" s="5">
        <v>55670</v>
      </c>
      <c r="F6132" s="6">
        <v>2559.65</v>
      </c>
    </row>
    <row r="6133" spans="1:6">
      <c r="A6133" s="4">
        <v>2016</v>
      </c>
      <c r="B6133" s="5" t="s">
        <v>210</v>
      </c>
      <c r="C6133" s="5" t="s">
        <v>213</v>
      </c>
      <c r="D6133" s="5" t="s">
        <v>16</v>
      </c>
      <c r="E6133" s="5">
        <v>1880</v>
      </c>
      <c r="F6133" s="6">
        <v>1941.37</v>
      </c>
    </row>
    <row r="6134" spans="1:6">
      <c r="A6134" s="4">
        <v>2016</v>
      </c>
      <c r="B6134" s="5" t="s">
        <v>210</v>
      </c>
      <c r="C6134" s="5" t="s">
        <v>213</v>
      </c>
      <c r="D6134" s="5" t="s">
        <v>18</v>
      </c>
      <c r="E6134" s="5">
        <v>30</v>
      </c>
      <c r="F6134" s="6">
        <v>61.88</v>
      </c>
    </row>
    <row r="6135" spans="1:6">
      <c r="A6135" s="4">
        <v>2017</v>
      </c>
      <c r="B6135" s="5" t="s">
        <v>210</v>
      </c>
      <c r="C6135" s="5" t="s">
        <v>213</v>
      </c>
      <c r="D6135" s="5" t="s">
        <v>15</v>
      </c>
      <c r="E6135" s="5">
        <v>52410</v>
      </c>
      <c r="F6135" s="6">
        <v>2772.12</v>
      </c>
    </row>
    <row r="6136" spans="1:6">
      <c r="A6136" s="4">
        <v>2017</v>
      </c>
      <c r="B6136" s="5" t="s">
        <v>210</v>
      </c>
      <c r="C6136" s="5" t="s">
        <v>213</v>
      </c>
      <c r="D6136" s="5" t="s">
        <v>16</v>
      </c>
      <c r="E6136" s="5">
        <v>1760</v>
      </c>
      <c r="F6136" s="6">
        <v>2321.1799999999998</v>
      </c>
    </row>
    <row r="6137" spans="1:6">
      <c r="A6137" s="4">
        <v>2017</v>
      </c>
      <c r="B6137" s="5" t="s">
        <v>210</v>
      </c>
      <c r="C6137" s="5" t="s">
        <v>213</v>
      </c>
      <c r="D6137" s="5" t="s">
        <v>17</v>
      </c>
      <c r="E6137" s="5">
        <v>10</v>
      </c>
      <c r="F6137" s="6">
        <v>1000</v>
      </c>
    </row>
    <row r="6138" spans="1:6">
      <c r="A6138" s="4">
        <v>2017</v>
      </c>
      <c r="B6138" s="5" t="s">
        <v>210</v>
      </c>
      <c r="C6138" s="5" t="s">
        <v>213</v>
      </c>
      <c r="D6138" s="5" t="s">
        <v>18</v>
      </c>
      <c r="E6138" s="5">
        <v>20</v>
      </c>
      <c r="F6138" s="6">
        <v>67.5</v>
      </c>
    </row>
    <row r="6139" spans="1:6">
      <c r="A6139" s="4">
        <v>2008</v>
      </c>
      <c r="B6139" s="5" t="s">
        <v>210</v>
      </c>
      <c r="C6139" s="5" t="s">
        <v>214</v>
      </c>
      <c r="D6139" s="5" t="s">
        <v>15</v>
      </c>
      <c r="E6139" s="5">
        <v>74830</v>
      </c>
      <c r="F6139" s="6">
        <v>2323.77</v>
      </c>
    </row>
    <row r="6140" spans="1:6">
      <c r="A6140" s="4">
        <v>2008</v>
      </c>
      <c r="B6140" s="5" t="s">
        <v>210</v>
      </c>
      <c r="C6140" s="5" t="s">
        <v>214</v>
      </c>
      <c r="D6140" s="5" t="s">
        <v>16</v>
      </c>
      <c r="E6140" s="5">
        <v>55280</v>
      </c>
      <c r="F6140" s="6">
        <v>2162.86</v>
      </c>
    </row>
    <row r="6141" spans="1:6">
      <c r="A6141" s="4">
        <v>2008</v>
      </c>
      <c r="B6141" s="5" t="s">
        <v>210</v>
      </c>
      <c r="C6141" s="5" t="s">
        <v>214</v>
      </c>
      <c r="D6141" s="5" t="s">
        <v>17</v>
      </c>
      <c r="E6141" s="5">
        <v>60</v>
      </c>
      <c r="F6141" s="6">
        <v>1000</v>
      </c>
    </row>
    <row r="6142" spans="1:6">
      <c r="A6142" s="4">
        <v>2008</v>
      </c>
      <c r="B6142" s="5" t="s">
        <v>210</v>
      </c>
      <c r="C6142" s="5" t="s">
        <v>214</v>
      </c>
      <c r="D6142" s="5" t="s">
        <v>18</v>
      </c>
      <c r="E6142" s="5">
        <v>230</v>
      </c>
      <c r="F6142" s="6">
        <v>217.39</v>
      </c>
    </row>
    <row r="6143" spans="1:6">
      <c r="A6143" s="4">
        <v>2009</v>
      </c>
      <c r="B6143" s="5" t="s">
        <v>210</v>
      </c>
      <c r="C6143" s="5" t="s">
        <v>214</v>
      </c>
      <c r="D6143" s="5" t="s">
        <v>15</v>
      </c>
      <c r="E6143" s="5">
        <v>90600</v>
      </c>
      <c r="F6143" s="6">
        <v>2310.29</v>
      </c>
    </row>
    <row r="6144" spans="1:6">
      <c r="A6144" s="4">
        <v>2009</v>
      </c>
      <c r="B6144" s="5" t="s">
        <v>210</v>
      </c>
      <c r="C6144" s="5" t="s">
        <v>214</v>
      </c>
      <c r="D6144" s="5" t="s">
        <v>16</v>
      </c>
      <c r="E6144" s="5">
        <v>54420</v>
      </c>
      <c r="F6144" s="6">
        <v>1894.11</v>
      </c>
    </row>
    <row r="6145" spans="1:6">
      <c r="A6145" s="4">
        <v>2009</v>
      </c>
      <c r="B6145" s="5" t="s">
        <v>210</v>
      </c>
      <c r="C6145" s="5" t="s">
        <v>214</v>
      </c>
      <c r="D6145" s="5" t="s">
        <v>17</v>
      </c>
      <c r="E6145" s="5">
        <v>50</v>
      </c>
      <c r="F6145" s="6">
        <v>808.43</v>
      </c>
    </row>
    <row r="6146" spans="1:6">
      <c r="A6146" s="4">
        <v>2009</v>
      </c>
      <c r="B6146" s="5" t="s">
        <v>210</v>
      </c>
      <c r="C6146" s="5" t="s">
        <v>214</v>
      </c>
      <c r="D6146" s="5" t="s">
        <v>18</v>
      </c>
      <c r="E6146" s="5">
        <v>170</v>
      </c>
      <c r="F6146" s="6">
        <v>176.47</v>
      </c>
    </row>
    <row r="6147" spans="1:6">
      <c r="A6147" s="4">
        <v>2010</v>
      </c>
      <c r="B6147" s="5" t="s">
        <v>210</v>
      </c>
      <c r="C6147" s="5" t="s">
        <v>214</v>
      </c>
      <c r="D6147" s="5" t="s">
        <v>15</v>
      </c>
      <c r="E6147" s="5">
        <v>86590</v>
      </c>
      <c r="F6147" s="6">
        <v>2269.81</v>
      </c>
    </row>
    <row r="6148" spans="1:6">
      <c r="A6148" s="4">
        <v>2010</v>
      </c>
      <c r="B6148" s="5" t="s">
        <v>210</v>
      </c>
      <c r="C6148" s="5" t="s">
        <v>214</v>
      </c>
      <c r="D6148" s="5" t="s">
        <v>16</v>
      </c>
      <c r="E6148" s="5">
        <v>54400</v>
      </c>
      <c r="F6148" s="6">
        <v>2076.89</v>
      </c>
    </row>
    <row r="6149" spans="1:6">
      <c r="A6149" s="4">
        <v>2010</v>
      </c>
      <c r="B6149" s="5" t="s">
        <v>210</v>
      </c>
      <c r="C6149" s="5" t="s">
        <v>214</v>
      </c>
      <c r="D6149" s="5" t="s">
        <v>17</v>
      </c>
      <c r="E6149" s="5">
        <v>20</v>
      </c>
      <c r="F6149" s="6">
        <v>900.9</v>
      </c>
    </row>
    <row r="6150" spans="1:6">
      <c r="A6150" s="4">
        <v>2010</v>
      </c>
      <c r="B6150" s="5" t="s">
        <v>210</v>
      </c>
      <c r="C6150" s="5" t="s">
        <v>214</v>
      </c>
      <c r="D6150" s="5" t="s">
        <v>18</v>
      </c>
      <c r="E6150" s="5">
        <v>170</v>
      </c>
      <c r="F6150" s="6">
        <v>235.29</v>
      </c>
    </row>
    <row r="6151" spans="1:6">
      <c r="A6151" s="4">
        <v>2011</v>
      </c>
      <c r="B6151" s="5" t="s">
        <v>210</v>
      </c>
      <c r="C6151" s="5" t="s">
        <v>214</v>
      </c>
      <c r="D6151" s="5" t="s">
        <v>15</v>
      </c>
      <c r="E6151" s="5">
        <v>99690</v>
      </c>
      <c r="F6151" s="6">
        <v>2403.27</v>
      </c>
    </row>
    <row r="6152" spans="1:6">
      <c r="A6152" s="4">
        <v>2011</v>
      </c>
      <c r="B6152" s="5" t="s">
        <v>210</v>
      </c>
      <c r="C6152" s="5" t="s">
        <v>214</v>
      </c>
      <c r="D6152" s="5" t="s">
        <v>16</v>
      </c>
      <c r="E6152" s="5">
        <v>51040</v>
      </c>
      <c r="F6152" s="6">
        <v>2204.5</v>
      </c>
    </row>
    <row r="6153" spans="1:6">
      <c r="A6153" s="4">
        <v>2011</v>
      </c>
      <c r="B6153" s="5" t="s">
        <v>210</v>
      </c>
      <c r="C6153" s="5" t="s">
        <v>214</v>
      </c>
      <c r="D6153" s="5" t="s">
        <v>17</v>
      </c>
      <c r="E6153" s="5">
        <v>30</v>
      </c>
      <c r="F6153" s="6">
        <v>1333.33</v>
      </c>
    </row>
    <row r="6154" spans="1:6">
      <c r="A6154" s="4">
        <v>2012</v>
      </c>
      <c r="B6154" s="5" t="s">
        <v>210</v>
      </c>
      <c r="C6154" s="5" t="s">
        <v>214</v>
      </c>
      <c r="D6154" s="5" t="s">
        <v>15</v>
      </c>
      <c r="E6154" s="5">
        <v>21190</v>
      </c>
      <c r="F6154" s="6">
        <v>2738.59</v>
      </c>
    </row>
    <row r="6155" spans="1:6">
      <c r="A6155" s="4">
        <v>2012</v>
      </c>
      <c r="B6155" s="5" t="s">
        <v>210</v>
      </c>
      <c r="C6155" s="5" t="s">
        <v>214</v>
      </c>
      <c r="D6155" s="5" t="s">
        <v>16</v>
      </c>
      <c r="E6155" s="5">
        <v>45660</v>
      </c>
      <c r="F6155" s="6">
        <v>2358.34</v>
      </c>
    </row>
    <row r="6156" spans="1:6">
      <c r="A6156" s="4">
        <v>2012</v>
      </c>
      <c r="B6156" s="5" t="s">
        <v>210</v>
      </c>
      <c r="C6156" s="5" t="s">
        <v>214</v>
      </c>
      <c r="D6156" s="5" t="s">
        <v>17</v>
      </c>
      <c r="E6156" s="5">
        <v>30</v>
      </c>
      <c r="F6156" s="6">
        <v>1333.33</v>
      </c>
    </row>
    <row r="6157" spans="1:6">
      <c r="A6157" s="4">
        <v>2012</v>
      </c>
      <c r="B6157" s="5" t="s">
        <v>210</v>
      </c>
      <c r="C6157" s="5" t="s">
        <v>214</v>
      </c>
      <c r="D6157" s="5" t="s">
        <v>18</v>
      </c>
      <c r="E6157" s="5">
        <v>70</v>
      </c>
      <c r="F6157" s="6">
        <v>285.70999999999998</v>
      </c>
    </row>
    <row r="6158" spans="1:6">
      <c r="A6158" s="4">
        <v>2013</v>
      </c>
      <c r="B6158" s="5" t="s">
        <v>210</v>
      </c>
      <c r="C6158" s="5" t="s">
        <v>214</v>
      </c>
      <c r="D6158" s="5" t="s">
        <v>15</v>
      </c>
      <c r="E6158" s="5">
        <v>105210</v>
      </c>
      <c r="F6158" s="6">
        <v>2640.75</v>
      </c>
    </row>
    <row r="6159" spans="1:6">
      <c r="A6159" s="4">
        <v>2013</v>
      </c>
      <c r="B6159" s="5" t="s">
        <v>210</v>
      </c>
      <c r="C6159" s="5" t="s">
        <v>214</v>
      </c>
      <c r="D6159" s="5" t="s">
        <v>16</v>
      </c>
      <c r="E6159" s="5">
        <v>41990</v>
      </c>
      <c r="F6159" s="6">
        <v>2391.89</v>
      </c>
    </row>
    <row r="6160" spans="1:6">
      <c r="A6160" s="4">
        <v>2013</v>
      </c>
      <c r="B6160" s="5" t="s">
        <v>210</v>
      </c>
      <c r="C6160" s="5" t="s">
        <v>214</v>
      </c>
      <c r="D6160" s="5" t="s">
        <v>17</v>
      </c>
      <c r="E6160" s="5">
        <v>90</v>
      </c>
      <c r="F6160" s="6">
        <v>777.78</v>
      </c>
    </row>
    <row r="6161" spans="1:6">
      <c r="A6161" s="4">
        <v>2013</v>
      </c>
      <c r="B6161" s="5" t="s">
        <v>210</v>
      </c>
      <c r="C6161" s="5" t="s">
        <v>214</v>
      </c>
      <c r="D6161" s="5" t="s">
        <v>18</v>
      </c>
      <c r="E6161" s="5">
        <v>240</v>
      </c>
      <c r="F6161" s="6">
        <v>250</v>
      </c>
    </row>
    <row r="6162" spans="1:6">
      <c r="A6162" s="4">
        <v>2014</v>
      </c>
      <c r="B6162" s="5" t="s">
        <v>210</v>
      </c>
      <c r="C6162" s="5" t="s">
        <v>214</v>
      </c>
      <c r="D6162" s="5" t="s">
        <v>15</v>
      </c>
      <c r="E6162" s="5">
        <v>119040</v>
      </c>
      <c r="F6162" s="6">
        <v>2588.11</v>
      </c>
    </row>
    <row r="6163" spans="1:6">
      <c r="A6163" s="4">
        <v>2014</v>
      </c>
      <c r="B6163" s="5" t="s">
        <v>210</v>
      </c>
      <c r="C6163" s="5" t="s">
        <v>214</v>
      </c>
      <c r="D6163" s="5" t="s">
        <v>16</v>
      </c>
      <c r="E6163" s="5">
        <v>40650</v>
      </c>
      <c r="F6163" s="6">
        <v>2320.6999999999998</v>
      </c>
    </row>
    <row r="6164" spans="1:6">
      <c r="A6164" s="4">
        <v>2014</v>
      </c>
      <c r="B6164" s="5" t="s">
        <v>210</v>
      </c>
      <c r="C6164" s="5" t="s">
        <v>214</v>
      </c>
      <c r="D6164" s="5" t="s">
        <v>18</v>
      </c>
      <c r="E6164" s="5">
        <v>220</v>
      </c>
      <c r="F6164" s="6">
        <v>45.45</v>
      </c>
    </row>
    <row r="6165" spans="1:6">
      <c r="A6165" s="4">
        <v>2015</v>
      </c>
      <c r="B6165" s="5" t="s">
        <v>210</v>
      </c>
      <c r="C6165" s="5" t="s">
        <v>214</v>
      </c>
      <c r="D6165" s="5" t="s">
        <v>15</v>
      </c>
      <c r="E6165" s="5">
        <v>116050</v>
      </c>
      <c r="F6165" s="6">
        <v>2688.13</v>
      </c>
    </row>
    <row r="6166" spans="1:6">
      <c r="A6166" s="4">
        <v>2015</v>
      </c>
      <c r="B6166" s="5" t="s">
        <v>210</v>
      </c>
      <c r="C6166" s="5" t="s">
        <v>214</v>
      </c>
      <c r="D6166" s="5" t="s">
        <v>16</v>
      </c>
      <c r="E6166" s="5">
        <v>36940</v>
      </c>
      <c r="F6166" s="6">
        <v>2397.77</v>
      </c>
    </row>
    <row r="6167" spans="1:6">
      <c r="A6167" s="4">
        <v>2015</v>
      </c>
      <c r="B6167" s="5" t="s">
        <v>210</v>
      </c>
      <c r="C6167" s="5" t="s">
        <v>214</v>
      </c>
      <c r="D6167" s="5" t="s">
        <v>17</v>
      </c>
      <c r="E6167" s="5">
        <v>20</v>
      </c>
      <c r="F6167" s="6">
        <v>500</v>
      </c>
    </row>
    <row r="6168" spans="1:6">
      <c r="A6168" s="4">
        <v>2015</v>
      </c>
      <c r="B6168" s="5" t="s">
        <v>210</v>
      </c>
      <c r="C6168" s="5" t="s">
        <v>214</v>
      </c>
      <c r="D6168" s="5" t="s">
        <v>18</v>
      </c>
      <c r="E6168" s="5">
        <v>430</v>
      </c>
      <c r="F6168" s="6">
        <v>69.77</v>
      </c>
    </row>
    <row r="6169" spans="1:6">
      <c r="A6169" s="4">
        <v>2016</v>
      </c>
      <c r="B6169" s="5" t="s">
        <v>210</v>
      </c>
      <c r="C6169" s="5" t="s">
        <v>214</v>
      </c>
      <c r="D6169" s="5" t="s">
        <v>15</v>
      </c>
      <c r="E6169" s="5">
        <v>93810</v>
      </c>
      <c r="F6169" s="6">
        <v>2525.21</v>
      </c>
    </row>
    <row r="6170" spans="1:6">
      <c r="A6170" s="4">
        <v>2016</v>
      </c>
      <c r="B6170" s="5" t="s">
        <v>210</v>
      </c>
      <c r="C6170" s="5" t="s">
        <v>214</v>
      </c>
      <c r="D6170" s="5" t="s">
        <v>16</v>
      </c>
      <c r="E6170" s="5">
        <v>48650</v>
      </c>
      <c r="F6170" s="6">
        <v>2317.71</v>
      </c>
    </row>
    <row r="6171" spans="1:6">
      <c r="A6171" s="4">
        <v>2016</v>
      </c>
      <c r="B6171" s="5" t="s">
        <v>210</v>
      </c>
      <c r="C6171" s="5" t="s">
        <v>214</v>
      </c>
      <c r="D6171" s="5" t="s">
        <v>17</v>
      </c>
      <c r="E6171" s="5">
        <v>70</v>
      </c>
      <c r="F6171" s="6">
        <v>1085.71</v>
      </c>
    </row>
    <row r="6172" spans="1:6">
      <c r="A6172" s="4">
        <v>2016</v>
      </c>
      <c r="B6172" s="5" t="s">
        <v>210</v>
      </c>
      <c r="C6172" s="5" t="s">
        <v>214</v>
      </c>
      <c r="D6172" s="5" t="s">
        <v>18</v>
      </c>
      <c r="E6172" s="5">
        <v>200</v>
      </c>
      <c r="F6172" s="6">
        <v>64.16</v>
      </c>
    </row>
    <row r="6173" spans="1:6">
      <c r="A6173" s="4">
        <v>2017</v>
      </c>
      <c r="B6173" s="5" t="s">
        <v>210</v>
      </c>
      <c r="C6173" s="5" t="s">
        <v>214</v>
      </c>
      <c r="D6173" s="5" t="s">
        <v>15</v>
      </c>
      <c r="E6173" s="5">
        <v>102100</v>
      </c>
      <c r="F6173" s="6">
        <v>2983.12</v>
      </c>
    </row>
    <row r="6174" spans="1:6">
      <c r="A6174" s="4">
        <v>2017</v>
      </c>
      <c r="B6174" s="5" t="s">
        <v>210</v>
      </c>
      <c r="C6174" s="5" t="s">
        <v>214</v>
      </c>
      <c r="D6174" s="5" t="s">
        <v>16</v>
      </c>
      <c r="E6174" s="5">
        <v>44280</v>
      </c>
      <c r="F6174" s="6">
        <v>2494.89</v>
      </c>
    </row>
    <row r="6175" spans="1:6">
      <c r="A6175" s="4">
        <v>2017</v>
      </c>
      <c r="B6175" s="5" t="s">
        <v>210</v>
      </c>
      <c r="C6175" s="5" t="s">
        <v>214</v>
      </c>
      <c r="D6175" s="5" t="s">
        <v>17</v>
      </c>
      <c r="E6175" s="5">
        <v>20</v>
      </c>
      <c r="F6175" s="6">
        <v>1042.6600000000001</v>
      </c>
    </row>
    <row r="6176" spans="1:6">
      <c r="A6176" s="4">
        <v>2017</v>
      </c>
      <c r="B6176" s="5" t="s">
        <v>210</v>
      </c>
      <c r="C6176" s="5" t="s">
        <v>214</v>
      </c>
      <c r="D6176" s="5" t="s">
        <v>18</v>
      </c>
      <c r="E6176" s="5">
        <v>130</v>
      </c>
      <c r="F6176" s="6">
        <v>66.61</v>
      </c>
    </row>
    <row r="6177" spans="1:6">
      <c r="A6177" s="4">
        <v>2008</v>
      </c>
      <c r="B6177" s="5" t="s">
        <v>210</v>
      </c>
      <c r="C6177" s="5" t="s">
        <v>215</v>
      </c>
      <c r="D6177" s="5" t="s">
        <v>15</v>
      </c>
      <c r="E6177" s="5">
        <v>72730</v>
      </c>
      <c r="F6177" s="6">
        <v>2122.65</v>
      </c>
    </row>
    <row r="6178" spans="1:6">
      <c r="A6178" s="4">
        <v>2008</v>
      </c>
      <c r="B6178" s="5" t="s">
        <v>210</v>
      </c>
      <c r="C6178" s="5" t="s">
        <v>215</v>
      </c>
      <c r="D6178" s="5" t="s">
        <v>16</v>
      </c>
      <c r="E6178" s="5">
        <v>30370</v>
      </c>
      <c r="F6178" s="6">
        <v>2446.16</v>
      </c>
    </row>
    <row r="6179" spans="1:6">
      <c r="A6179" s="4">
        <v>2008</v>
      </c>
      <c r="B6179" s="5" t="s">
        <v>210</v>
      </c>
      <c r="C6179" s="5" t="s">
        <v>215</v>
      </c>
      <c r="D6179" s="5" t="s">
        <v>17</v>
      </c>
      <c r="E6179" s="5">
        <v>110</v>
      </c>
      <c r="F6179" s="6">
        <v>1000</v>
      </c>
    </row>
    <row r="6180" spans="1:6">
      <c r="A6180" s="4">
        <v>2008</v>
      </c>
      <c r="B6180" s="5" t="s">
        <v>210</v>
      </c>
      <c r="C6180" s="5" t="s">
        <v>215</v>
      </c>
      <c r="D6180" s="5" t="s">
        <v>18</v>
      </c>
      <c r="E6180" s="5">
        <v>1950</v>
      </c>
      <c r="F6180" s="6">
        <v>215.38</v>
      </c>
    </row>
    <row r="6181" spans="1:6">
      <c r="A6181" s="4">
        <v>2009</v>
      </c>
      <c r="B6181" s="5" t="s">
        <v>210</v>
      </c>
      <c r="C6181" s="5" t="s">
        <v>215</v>
      </c>
      <c r="D6181" s="5" t="s">
        <v>15</v>
      </c>
      <c r="E6181" s="5">
        <v>84210</v>
      </c>
      <c r="F6181" s="6">
        <v>1725.69</v>
      </c>
    </row>
    <row r="6182" spans="1:6">
      <c r="A6182" s="4">
        <v>2009</v>
      </c>
      <c r="B6182" s="5" t="s">
        <v>210</v>
      </c>
      <c r="C6182" s="5" t="s">
        <v>215</v>
      </c>
      <c r="D6182" s="5" t="s">
        <v>16</v>
      </c>
      <c r="E6182" s="5">
        <v>26930</v>
      </c>
      <c r="F6182" s="6">
        <v>1847.75</v>
      </c>
    </row>
    <row r="6183" spans="1:6">
      <c r="A6183" s="4">
        <v>2009</v>
      </c>
      <c r="B6183" s="5" t="s">
        <v>210</v>
      </c>
      <c r="C6183" s="5" t="s">
        <v>215</v>
      </c>
      <c r="D6183" s="5" t="s">
        <v>17</v>
      </c>
      <c r="E6183" s="5">
        <v>70</v>
      </c>
      <c r="F6183" s="6">
        <v>857.14</v>
      </c>
    </row>
    <row r="6184" spans="1:6">
      <c r="A6184" s="4">
        <v>2009</v>
      </c>
      <c r="B6184" s="5" t="s">
        <v>210</v>
      </c>
      <c r="C6184" s="5" t="s">
        <v>215</v>
      </c>
      <c r="D6184" s="5" t="s">
        <v>18</v>
      </c>
      <c r="E6184" s="5">
        <v>3040</v>
      </c>
      <c r="F6184" s="6">
        <v>167.76</v>
      </c>
    </row>
    <row r="6185" spans="1:6">
      <c r="A6185" s="4">
        <v>2010</v>
      </c>
      <c r="B6185" s="5" t="s">
        <v>210</v>
      </c>
      <c r="C6185" s="5" t="s">
        <v>215</v>
      </c>
      <c r="D6185" s="5" t="s">
        <v>15</v>
      </c>
      <c r="E6185" s="5">
        <v>81900</v>
      </c>
      <c r="F6185" s="6">
        <v>1982.05</v>
      </c>
    </row>
    <row r="6186" spans="1:6">
      <c r="A6186" s="4">
        <v>2010</v>
      </c>
      <c r="B6186" s="5" t="s">
        <v>210</v>
      </c>
      <c r="C6186" s="5" t="s">
        <v>215</v>
      </c>
      <c r="D6186" s="5" t="s">
        <v>16</v>
      </c>
      <c r="E6186" s="5">
        <v>25540</v>
      </c>
      <c r="F6186" s="6">
        <v>1993.34</v>
      </c>
    </row>
    <row r="6187" spans="1:6">
      <c r="A6187" s="4">
        <v>2010</v>
      </c>
      <c r="B6187" s="5" t="s">
        <v>210</v>
      </c>
      <c r="C6187" s="5" t="s">
        <v>215</v>
      </c>
      <c r="D6187" s="5" t="s">
        <v>17</v>
      </c>
      <c r="E6187" s="5">
        <v>60</v>
      </c>
      <c r="F6187" s="6">
        <v>833.33</v>
      </c>
    </row>
    <row r="6188" spans="1:6">
      <c r="A6188" s="4">
        <v>2010</v>
      </c>
      <c r="B6188" s="5" t="s">
        <v>210</v>
      </c>
      <c r="C6188" s="5" t="s">
        <v>215</v>
      </c>
      <c r="D6188" s="5" t="s">
        <v>18</v>
      </c>
      <c r="E6188" s="5">
        <v>1530</v>
      </c>
      <c r="F6188" s="6">
        <v>156.86000000000001</v>
      </c>
    </row>
    <row r="6189" spans="1:6">
      <c r="A6189" s="4">
        <v>2011</v>
      </c>
      <c r="B6189" s="5" t="s">
        <v>210</v>
      </c>
      <c r="C6189" s="5" t="s">
        <v>215</v>
      </c>
      <c r="D6189" s="5" t="s">
        <v>15</v>
      </c>
      <c r="E6189" s="5">
        <v>106140</v>
      </c>
      <c r="F6189" s="6">
        <v>2165.8200000000002</v>
      </c>
    </row>
    <row r="6190" spans="1:6">
      <c r="A6190" s="4">
        <v>2011</v>
      </c>
      <c r="B6190" s="5" t="s">
        <v>210</v>
      </c>
      <c r="C6190" s="5" t="s">
        <v>215</v>
      </c>
      <c r="D6190" s="5" t="s">
        <v>16</v>
      </c>
      <c r="E6190" s="5">
        <v>21020</v>
      </c>
      <c r="F6190" s="6">
        <v>2031.4</v>
      </c>
    </row>
    <row r="6191" spans="1:6">
      <c r="A6191" s="4">
        <v>2011</v>
      </c>
      <c r="B6191" s="5" t="s">
        <v>210</v>
      </c>
      <c r="C6191" s="5" t="s">
        <v>215</v>
      </c>
      <c r="D6191" s="5" t="s">
        <v>17</v>
      </c>
      <c r="E6191" s="5">
        <v>40</v>
      </c>
      <c r="F6191" s="6">
        <v>1000</v>
      </c>
    </row>
    <row r="6192" spans="1:6">
      <c r="A6192" s="4">
        <v>2011</v>
      </c>
      <c r="B6192" s="5" t="s">
        <v>210</v>
      </c>
      <c r="C6192" s="5" t="s">
        <v>215</v>
      </c>
      <c r="D6192" s="5" t="s">
        <v>18</v>
      </c>
      <c r="E6192" s="5">
        <v>1160</v>
      </c>
      <c r="F6192" s="6">
        <v>172.41</v>
      </c>
    </row>
    <row r="6193" spans="1:6">
      <c r="A6193" s="4">
        <v>2012</v>
      </c>
      <c r="B6193" s="5" t="s">
        <v>210</v>
      </c>
      <c r="C6193" s="5" t="s">
        <v>215</v>
      </c>
      <c r="D6193" s="5" t="s">
        <v>15</v>
      </c>
      <c r="E6193" s="5">
        <v>39590</v>
      </c>
      <c r="F6193" s="6">
        <v>2443.8000000000002</v>
      </c>
    </row>
    <row r="6194" spans="1:6">
      <c r="A6194" s="4">
        <v>2012</v>
      </c>
      <c r="B6194" s="5" t="s">
        <v>210</v>
      </c>
      <c r="C6194" s="5" t="s">
        <v>215</v>
      </c>
      <c r="D6194" s="5" t="s">
        <v>16</v>
      </c>
      <c r="E6194" s="5">
        <v>19880</v>
      </c>
      <c r="F6194" s="6">
        <v>2572.4299999999998</v>
      </c>
    </row>
    <row r="6195" spans="1:6">
      <c r="A6195" s="4">
        <v>2012</v>
      </c>
      <c r="B6195" s="5" t="s">
        <v>210</v>
      </c>
      <c r="C6195" s="5" t="s">
        <v>215</v>
      </c>
      <c r="D6195" s="5" t="s">
        <v>17</v>
      </c>
      <c r="E6195" s="5">
        <v>30</v>
      </c>
      <c r="F6195" s="6">
        <v>1333.33</v>
      </c>
    </row>
    <row r="6196" spans="1:6">
      <c r="A6196" s="4">
        <v>2012</v>
      </c>
      <c r="B6196" s="5" t="s">
        <v>210</v>
      </c>
      <c r="C6196" s="5" t="s">
        <v>215</v>
      </c>
      <c r="D6196" s="5" t="s">
        <v>18</v>
      </c>
      <c r="E6196" s="5">
        <v>2380</v>
      </c>
      <c r="F6196" s="6">
        <v>197.48</v>
      </c>
    </row>
    <row r="6197" spans="1:6">
      <c r="A6197" s="4">
        <v>2013</v>
      </c>
      <c r="B6197" s="5" t="s">
        <v>210</v>
      </c>
      <c r="C6197" s="5" t="s">
        <v>215</v>
      </c>
      <c r="D6197" s="5" t="s">
        <v>15</v>
      </c>
      <c r="E6197" s="5">
        <v>110750</v>
      </c>
      <c r="F6197" s="6">
        <v>2264.83</v>
      </c>
    </row>
    <row r="6198" spans="1:6">
      <c r="A6198" s="4">
        <v>2013</v>
      </c>
      <c r="B6198" s="5" t="s">
        <v>210</v>
      </c>
      <c r="C6198" s="5" t="s">
        <v>215</v>
      </c>
      <c r="D6198" s="5" t="s">
        <v>16</v>
      </c>
      <c r="E6198" s="5">
        <v>14660</v>
      </c>
      <c r="F6198" s="6">
        <v>2899.73</v>
      </c>
    </row>
    <row r="6199" spans="1:6">
      <c r="A6199" s="4">
        <v>2013</v>
      </c>
      <c r="B6199" s="5" t="s">
        <v>210</v>
      </c>
      <c r="C6199" s="5" t="s">
        <v>215</v>
      </c>
      <c r="D6199" s="5" t="s">
        <v>17</v>
      </c>
      <c r="E6199" s="5">
        <v>40</v>
      </c>
      <c r="F6199" s="6">
        <v>500</v>
      </c>
    </row>
    <row r="6200" spans="1:6">
      <c r="A6200" s="4">
        <v>2013</v>
      </c>
      <c r="B6200" s="5" t="s">
        <v>210</v>
      </c>
      <c r="C6200" s="5" t="s">
        <v>215</v>
      </c>
      <c r="D6200" s="5" t="s">
        <v>18</v>
      </c>
      <c r="E6200" s="5">
        <v>1580</v>
      </c>
      <c r="F6200" s="6">
        <v>170.89</v>
      </c>
    </row>
    <row r="6201" spans="1:6">
      <c r="A6201" s="4">
        <v>2014</v>
      </c>
      <c r="B6201" s="5" t="s">
        <v>210</v>
      </c>
      <c r="C6201" s="5" t="s">
        <v>215</v>
      </c>
      <c r="D6201" s="5" t="s">
        <v>15</v>
      </c>
      <c r="E6201" s="5">
        <v>119890</v>
      </c>
      <c r="F6201" s="6">
        <v>2159.98</v>
      </c>
    </row>
    <row r="6202" spans="1:6">
      <c r="A6202" s="4">
        <v>2014</v>
      </c>
      <c r="B6202" s="5" t="s">
        <v>210</v>
      </c>
      <c r="C6202" s="5" t="s">
        <v>215</v>
      </c>
      <c r="D6202" s="5" t="s">
        <v>16</v>
      </c>
      <c r="E6202" s="5">
        <v>18460</v>
      </c>
      <c r="F6202" s="6">
        <v>2122.9699999999998</v>
      </c>
    </row>
    <row r="6203" spans="1:6">
      <c r="A6203" s="4">
        <v>2014</v>
      </c>
      <c r="B6203" s="5" t="s">
        <v>210</v>
      </c>
      <c r="C6203" s="5" t="s">
        <v>215</v>
      </c>
      <c r="D6203" s="5" t="s">
        <v>18</v>
      </c>
      <c r="E6203" s="5">
        <v>2890</v>
      </c>
      <c r="F6203" s="6">
        <v>55.36</v>
      </c>
    </row>
    <row r="6204" spans="1:6">
      <c r="A6204" s="4">
        <v>2015</v>
      </c>
      <c r="B6204" s="5" t="s">
        <v>210</v>
      </c>
      <c r="C6204" s="5" t="s">
        <v>215</v>
      </c>
      <c r="D6204" s="5" t="s">
        <v>15</v>
      </c>
      <c r="E6204" s="5">
        <v>113810</v>
      </c>
      <c r="F6204" s="6">
        <v>2258.94</v>
      </c>
    </row>
    <row r="6205" spans="1:6">
      <c r="A6205" s="4">
        <v>2015</v>
      </c>
      <c r="B6205" s="5" t="s">
        <v>210</v>
      </c>
      <c r="C6205" s="5" t="s">
        <v>215</v>
      </c>
      <c r="D6205" s="5" t="s">
        <v>16</v>
      </c>
      <c r="E6205" s="5">
        <v>19420</v>
      </c>
      <c r="F6205" s="6">
        <v>2311.02</v>
      </c>
    </row>
    <row r="6206" spans="1:6">
      <c r="A6206" s="4">
        <v>2015</v>
      </c>
      <c r="B6206" s="5" t="s">
        <v>210</v>
      </c>
      <c r="C6206" s="5" t="s">
        <v>215</v>
      </c>
      <c r="D6206" s="5" t="s">
        <v>17</v>
      </c>
      <c r="E6206" s="5">
        <v>30</v>
      </c>
      <c r="F6206" s="6">
        <v>666.67</v>
      </c>
    </row>
    <row r="6207" spans="1:6">
      <c r="A6207" s="4">
        <v>2015</v>
      </c>
      <c r="B6207" s="5" t="s">
        <v>210</v>
      </c>
      <c r="C6207" s="5" t="s">
        <v>215</v>
      </c>
      <c r="D6207" s="5" t="s">
        <v>18</v>
      </c>
      <c r="E6207" s="5">
        <v>2850</v>
      </c>
      <c r="F6207" s="6">
        <v>56.14</v>
      </c>
    </row>
    <row r="6208" spans="1:6">
      <c r="A6208" s="4">
        <v>2016</v>
      </c>
      <c r="B6208" s="5" t="s">
        <v>210</v>
      </c>
      <c r="C6208" s="5" t="s">
        <v>215</v>
      </c>
      <c r="D6208" s="5" t="s">
        <v>15</v>
      </c>
      <c r="E6208" s="5">
        <v>101270</v>
      </c>
      <c r="F6208" s="6">
        <v>2458.2199999999998</v>
      </c>
    </row>
    <row r="6209" spans="1:6">
      <c r="A6209" s="4">
        <v>2016</v>
      </c>
      <c r="B6209" s="5" t="s">
        <v>210</v>
      </c>
      <c r="C6209" s="5" t="s">
        <v>215</v>
      </c>
      <c r="D6209" s="5" t="s">
        <v>16</v>
      </c>
      <c r="E6209" s="5">
        <v>23830</v>
      </c>
      <c r="F6209" s="6">
        <v>2262.15</v>
      </c>
    </row>
    <row r="6210" spans="1:6">
      <c r="A6210" s="4">
        <v>2016</v>
      </c>
      <c r="B6210" s="5" t="s">
        <v>210</v>
      </c>
      <c r="C6210" s="5" t="s">
        <v>215</v>
      </c>
      <c r="D6210" s="5" t="s">
        <v>17</v>
      </c>
      <c r="E6210" s="5">
        <v>50</v>
      </c>
      <c r="F6210" s="6">
        <v>1090.9100000000001</v>
      </c>
    </row>
    <row r="6211" spans="1:6">
      <c r="A6211" s="4">
        <v>2016</v>
      </c>
      <c r="B6211" s="5" t="s">
        <v>210</v>
      </c>
      <c r="C6211" s="5" t="s">
        <v>215</v>
      </c>
      <c r="D6211" s="5" t="s">
        <v>18</v>
      </c>
      <c r="E6211" s="5">
        <v>2390</v>
      </c>
      <c r="F6211" s="6">
        <v>66.459999999999994</v>
      </c>
    </row>
    <row r="6212" spans="1:6">
      <c r="A6212" s="4">
        <v>2017</v>
      </c>
      <c r="B6212" s="5" t="s">
        <v>210</v>
      </c>
      <c r="C6212" s="5" t="s">
        <v>215</v>
      </c>
      <c r="D6212" s="5" t="s">
        <v>15</v>
      </c>
      <c r="E6212" s="5">
        <v>107560</v>
      </c>
      <c r="F6212" s="6">
        <v>2585.37</v>
      </c>
    </row>
    <row r="6213" spans="1:6">
      <c r="A6213" s="4">
        <v>2017</v>
      </c>
      <c r="B6213" s="5" t="s">
        <v>210</v>
      </c>
      <c r="C6213" s="5" t="s">
        <v>215</v>
      </c>
      <c r="D6213" s="5" t="s">
        <v>16</v>
      </c>
      <c r="E6213" s="5">
        <v>21940</v>
      </c>
      <c r="F6213" s="6">
        <v>2590.54</v>
      </c>
    </row>
    <row r="6214" spans="1:6">
      <c r="A6214" s="4">
        <v>2017</v>
      </c>
      <c r="B6214" s="5" t="s">
        <v>210</v>
      </c>
      <c r="C6214" s="5" t="s">
        <v>215</v>
      </c>
      <c r="D6214" s="5" t="s">
        <v>17</v>
      </c>
      <c r="E6214" s="5">
        <v>60</v>
      </c>
      <c r="F6214" s="6">
        <v>1046.8800000000001</v>
      </c>
    </row>
    <row r="6215" spans="1:6">
      <c r="A6215" s="4">
        <v>2017</v>
      </c>
      <c r="B6215" s="5" t="s">
        <v>210</v>
      </c>
      <c r="C6215" s="5" t="s">
        <v>215</v>
      </c>
      <c r="D6215" s="5" t="s">
        <v>18</v>
      </c>
      <c r="E6215" s="5">
        <v>1980</v>
      </c>
      <c r="F6215" s="6">
        <v>88</v>
      </c>
    </row>
    <row r="6216" spans="1:6">
      <c r="A6216" s="4">
        <v>2008</v>
      </c>
      <c r="B6216" s="5" t="s">
        <v>210</v>
      </c>
      <c r="C6216" s="5" t="s">
        <v>216</v>
      </c>
      <c r="D6216" s="5" t="s">
        <v>15</v>
      </c>
      <c r="E6216" s="5">
        <v>42810</v>
      </c>
      <c r="F6216" s="6">
        <v>2643.77</v>
      </c>
    </row>
    <row r="6217" spans="1:6">
      <c r="A6217" s="4">
        <v>2008</v>
      </c>
      <c r="B6217" s="5" t="s">
        <v>210</v>
      </c>
      <c r="C6217" s="5" t="s">
        <v>216</v>
      </c>
      <c r="D6217" s="5" t="s">
        <v>16</v>
      </c>
      <c r="E6217" s="5">
        <v>160</v>
      </c>
      <c r="F6217" s="6">
        <v>2312.5</v>
      </c>
    </row>
    <row r="6218" spans="1:6">
      <c r="A6218" s="4">
        <v>2008</v>
      </c>
      <c r="B6218" s="5" t="s">
        <v>210</v>
      </c>
      <c r="C6218" s="5" t="s">
        <v>216</v>
      </c>
      <c r="D6218" s="5" t="s">
        <v>17</v>
      </c>
      <c r="E6218" s="5">
        <v>30</v>
      </c>
      <c r="F6218" s="6">
        <v>1000</v>
      </c>
    </row>
    <row r="6219" spans="1:6">
      <c r="A6219" s="4">
        <v>2008</v>
      </c>
      <c r="B6219" s="5" t="s">
        <v>210</v>
      </c>
      <c r="C6219" s="5" t="s">
        <v>216</v>
      </c>
      <c r="D6219" s="5" t="s">
        <v>18</v>
      </c>
      <c r="E6219" s="5">
        <v>1180</v>
      </c>
      <c r="F6219" s="6">
        <v>220.34</v>
      </c>
    </row>
    <row r="6220" spans="1:6">
      <c r="A6220" s="4">
        <v>2009</v>
      </c>
      <c r="B6220" s="5" t="s">
        <v>210</v>
      </c>
      <c r="C6220" s="5" t="s">
        <v>216</v>
      </c>
      <c r="D6220" s="5" t="s">
        <v>15</v>
      </c>
      <c r="E6220" s="5">
        <v>45460</v>
      </c>
      <c r="F6220" s="6">
        <v>2143.1999999999998</v>
      </c>
    </row>
    <row r="6221" spans="1:6">
      <c r="A6221" s="4">
        <v>2009</v>
      </c>
      <c r="B6221" s="5" t="s">
        <v>210</v>
      </c>
      <c r="C6221" s="5" t="s">
        <v>216</v>
      </c>
      <c r="D6221" s="5" t="s">
        <v>16</v>
      </c>
      <c r="E6221" s="5">
        <v>90</v>
      </c>
      <c r="F6221" s="6">
        <v>1666.67</v>
      </c>
    </row>
    <row r="6222" spans="1:6">
      <c r="A6222" s="4">
        <v>2009</v>
      </c>
      <c r="B6222" s="5" t="s">
        <v>210</v>
      </c>
      <c r="C6222" s="5" t="s">
        <v>216</v>
      </c>
      <c r="D6222" s="5" t="s">
        <v>17</v>
      </c>
      <c r="E6222" s="5">
        <v>30</v>
      </c>
      <c r="F6222" s="6">
        <v>1000</v>
      </c>
    </row>
    <row r="6223" spans="1:6">
      <c r="A6223" s="4">
        <v>2009</v>
      </c>
      <c r="B6223" s="5" t="s">
        <v>210</v>
      </c>
      <c r="C6223" s="5" t="s">
        <v>216</v>
      </c>
      <c r="D6223" s="5" t="s">
        <v>18</v>
      </c>
      <c r="E6223" s="5">
        <v>1120</v>
      </c>
      <c r="F6223" s="6">
        <v>169.64</v>
      </c>
    </row>
    <row r="6224" spans="1:6">
      <c r="A6224" s="4">
        <v>2010</v>
      </c>
      <c r="B6224" s="5" t="s">
        <v>210</v>
      </c>
      <c r="C6224" s="5" t="s">
        <v>216</v>
      </c>
      <c r="D6224" s="5" t="s">
        <v>15</v>
      </c>
      <c r="E6224" s="5">
        <v>42270</v>
      </c>
      <c r="F6224" s="6">
        <v>2130.83</v>
      </c>
    </row>
    <row r="6225" spans="1:6">
      <c r="A6225" s="4">
        <v>2010</v>
      </c>
      <c r="B6225" s="5" t="s">
        <v>210</v>
      </c>
      <c r="C6225" s="5" t="s">
        <v>216</v>
      </c>
      <c r="D6225" s="5" t="s">
        <v>16</v>
      </c>
      <c r="E6225" s="5">
        <v>220</v>
      </c>
      <c r="F6225" s="6">
        <v>2227.27</v>
      </c>
    </row>
    <row r="6226" spans="1:6">
      <c r="A6226" s="4">
        <v>2010</v>
      </c>
      <c r="B6226" s="5" t="s">
        <v>210</v>
      </c>
      <c r="C6226" s="5" t="s">
        <v>216</v>
      </c>
      <c r="D6226" s="5" t="s">
        <v>17</v>
      </c>
      <c r="E6226" s="5">
        <v>20</v>
      </c>
      <c r="F6226" s="6">
        <v>2000</v>
      </c>
    </row>
    <row r="6227" spans="1:6">
      <c r="A6227" s="4">
        <v>2010</v>
      </c>
      <c r="B6227" s="5" t="s">
        <v>210</v>
      </c>
      <c r="C6227" s="5" t="s">
        <v>216</v>
      </c>
      <c r="D6227" s="5" t="s">
        <v>18</v>
      </c>
      <c r="E6227" s="5">
        <v>1170</v>
      </c>
      <c r="F6227" s="6">
        <v>264.95999999999998</v>
      </c>
    </row>
    <row r="6228" spans="1:6">
      <c r="A6228" s="4">
        <v>2011</v>
      </c>
      <c r="B6228" s="5" t="s">
        <v>210</v>
      </c>
      <c r="C6228" s="5" t="s">
        <v>216</v>
      </c>
      <c r="D6228" s="5" t="s">
        <v>15</v>
      </c>
      <c r="E6228" s="5">
        <v>48020</v>
      </c>
      <c r="F6228" s="6">
        <v>2262.1799999999998</v>
      </c>
    </row>
    <row r="6229" spans="1:6">
      <c r="A6229" s="4">
        <v>2011</v>
      </c>
      <c r="B6229" s="5" t="s">
        <v>210</v>
      </c>
      <c r="C6229" s="5" t="s">
        <v>216</v>
      </c>
      <c r="D6229" s="5" t="s">
        <v>16</v>
      </c>
      <c r="E6229" s="5">
        <v>190</v>
      </c>
      <c r="F6229" s="6">
        <v>2473.6799999999998</v>
      </c>
    </row>
    <row r="6230" spans="1:6">
      <c r="A6230" s="4">
        <v>2011</v>
      </c>
      <c r="B6230" s="5" t="s">
        <v>210</v>
      </c>
      <c r="C6230" s="5" t="s">
        <v>216</v>
      </c>
      <c r="D6230" s="5" t="s">
        <v>17</v>
      </c>
      <c r="E6230" s="5">
        <v>20</v>
      </c>
      <c r="F6230" s="6">
        <v>2000</v>
      </c>
    </row>
    <row r="6231" spans="1:6">
      <c r="A6231" s="4">
        <v>2011</v>
      </c>
      <c r="B6231" s="5" t="s">
        <v>210</v>
      </c>
      <c r="C6231" s="5" t="s">
        <v>216</v>
      </c>
      <c r="D6231" s="5" t="s">
        <v>18</v>
      </c>
      <c r="E6231" s="5">
        <v>1230</v>
      </c>
      <c r="F6231" s="6">
        <v>276.42</v>
      </c>
    </row>
    <row r="6232" spans="1:6">
      <c r="A6232" s="4">
        <v>2012</v>
      </c>
      <c r="B6232" s="5" t="s">
        <v>210</v>
      </c>
      <c r="C6232" s="5" t="s">
        <v>216</v>
      </c>
      <c r="D6232" s="5" t="s">
        <v>15</v>
      </c>
      <c r="E6232" s="5">
        <v>19300</v>
      </c>
      <c r="F6232" s="6">
        <v>2835.75</v>
      </c>
    </row>
    <row r="6233" spans="1:6">
      <c r="A6233" s="4">
        <v>2012</v>
      </c>
      <c r="B6233" s="5" t="s">
        <v>210</v>
      </c>
      <c r="C6233" s="5" t="s">
        <v>216</v>
      </c>
      <c r="D6233" s="5" t="s">
        <v>16</v>
      </c>
      <c r="E6233" s="5">
        <v>170</v>
      </c>
      <c r="F6233" s="6">
        <v>2647.06</v>
      </c>
    </row>
    <row r="6234" spans="1:6">
      <c r="A6234" s="4">
        <v>2012</v>
      </c>
      <c r="B6234" s="5" t="s">
        <v>210</v>
      </c>
      <c r="C6234" s="5" t="s">
        <v>216</v>
      </c>
      <c r="D6234" s="5" t="s">
        <v>17</v>
      </c>
      <c r="E6234" s="5">
        <v>20</v>
      </c>
      <c r="F6234" s="6">
        <v>1500</v>
      </c>
    </row>
    <row r="6235" spans="1:6">
      <c r="A6235" s="4">
        <v>2012</v>
      </c>
      <c r="B6235" s="5" t="s">
        <v>210</v>
      </c>
      <c r="C6235" s="5" t="s">
        <v>216</v>
      </c>
      <c r="D6235" s="5" t="s">
        <v>18</v>
      </c>
      <c r="E6235" s="5">
        <v>1410</v>
      </c>
      <c r="F6235" s="6">
        <v>269.5</v>
      </c>
    </row>
    <row r="6236" spans="1:6">
      <c r="A6236" s="4">
        <v>2013</v>
      </c>
      <c r="B6236" s="5" t="s">
        <v>210</v>
      </c>
      <c r="C6236" s="5" t="s">
        <v>216</v>
      </c>
      <c r="D6236" s="5" t="s">
        <v>15</v>
      </c>
      <c r="E6236" s="5">
        <v>52650</v>
      </c>
      <c r="F6236" s="6">
        <v>2404.1799999999998</v>
      </c>
    </row>
    <row r="6237" spans="1:6">
      <c r="A6237" s="4">
        <v>2013</v>
      </c>
      <c r="B6237" s="5" t="s">
        <v>210</v>
      </c>
      <c r="C6237" s="5" t="s">
        <v>216</v>
      </c>
      <c r="D6237" s="5" t="s">
        <v>16</v>
      </c>
      <c r="E6237" s="5">
        <v>150</v>
      </c>
      <c r="F6237" s="6">
        <v>2600</v>
      </c>
    </row>
    <row r="6238" spans="1:6">
      <c r="A6238" s="4">
        <v>2013</v>
      </c>
      <c r="B6238" s="5" t="s">
        <v>210</v>
      </c>
      <c r="C6238" s="5" t="s">
        <v>216</v>
      </c>
      <c r="D6238" s="5" t="s">
        <v>17</v>
      </c>
      <c r="E6238" s="5">
        <v>20</v>
      </c>
      <c r="F6238" s="6">
        <v>1500</v>
      </c>
    </row>
    <row r="6239" spans="1:6">
      <c r="A6239" s="4">
        <v>2013</v>
      </c>
      <c r="B6239" s="5" t="s">
        <v>210</v>
      </c>
      <c r="C6239" s="5" t="s">
        <v>216</v>
      </c>
      <c r="D6239" s="5" t="s">
        <v>18</v>
      </c>
      <c r="E6239" s="5">
        <v>1220</v>
      </c>
      <c r="F6239" s="6">
        <v>270.49</v>
      </c>
    </row>
    <row r="6240" spans="1:6">
      <c r="A6240" s="4">
        <v>2014</v>
      </c>
      <c r="B6240" s="5" t="s">
        <v>210</v>
      </c>
      <c r="C6240" s="5" t="s">
        <v>216</v>
      </c>
      <c r="D6240" s="5" t="s">
        <v>15</v>
      </c>
      <c r="E6240" s="5">
        <v>49400</v>
      </c>
      <c r="F6240" s="6">
        <v>2323.08</v>
      </c>
    </row>
    <row r="6241" spans="1:6">
      <c r="A6241" s="4">
        <v>2014</v>
      </c>
      <c r="B6241" s="5" t="s">
        <v>210</v>
      </c>
      <c r="C6241" s="5" t="s">
        <v>216</v>
      </c>
      <c r="D6241" s="5" t="s">
        <v>16</v>
      </c>
      <c r="E6241" s="5">
        <v>250</v>
      </c>
      <c r="F6241" s="6">
        <v>2440</v>
      </c>
    </row>
    <row r="6242" spans="1:6">
      <c r="A6242" s="4">
        <v>2014</v>
      </c>
      <c r="B6242" s="5" t="s">
        <v>210</v>
      </c>
      <c r="C6242" s="5" t="s">
        <v>216</v>
      </c>
      <c r="D6242" s="5" t="s">
        <v>17</v>
      </c>
      <c r="E6242" s="5">
        <v>20</v>
      </c>
      <c r="F6242" s="6">
        <v>1000</v>
      </c>
    </row>
    <row r="6243" spans="1:6">
      <c r="A6243" s="4">
        <v>2014</v>
      </c>
      <c r="B6243" s="5" t="s">
        <v>210</v>
      </c>
      <c r="C6243" s="5" t="s">
        <v>216</v>
      </c>
      <c r="D6243" s="5" t="s">
        <v>18</v>
      </c>
      <c r="E6243" s="5">
        <v>1510</v>
      </c>
      <c r="F6243" s="6">
        <v>52.98</v>
      </c>
    </row>
    <row r="6244" spans="1:6">
      <c r="A6244" s="4">
        <v>2015</v>
      </c>
      <c r="B6244" s="5" t="s">
        <v>210</v>
      </c>
      <c r="C6244" s="5" t="s">
        <v>216</v>
      </c>
      <c r="D6244" s="5" t="s">
        <v>15</v>
      </c>
      <c r="E6244" s="5">
        <v>48720</v>
      </c>
      <c r="F6244" s="6">
        <v>2224.14</v>
      </c>
    </row>
    <row r="6245" spans="1:6">
      <c r="A6245" s="4">
        <v>2015</v>
      </c>
      <c r="B6245" s="5" t="s">
        <v>210</v>
      </c>
      <c r="C6245" s="5" t="s">
        <v>216</v>
      </c>
      <c r="D6245" s="5" t="s">
        <v>16</v>
      </c>
      <c r="E6245" s="5">
        <v>200</v>
      </c>
      <c r="F6245" s="6">
        <v>2650</v>
      </c>
    </row>
    <row r="6246" spans="1:6">
      <c r="A6246" s="4">
        <v>2015</v>
      </c>
      <c r="B6246" s="5" t="s">
        <v>210</v>
      </c>
      <c r="C6246" s="5" t="s">
        <v>216</v>
      </c>
      <c r="D6246" s="5" t="s">
        <v>17</v>
      </c>
      <c r="E6246" s="5">
        <v>20</v>
      </c>
      <c r="F6246" s="6">
        <v>500</v>
      </c>
    </row>
    <row r="6247" spans="1:6">
      <c r="A6247" s="4">
        <v>2015</v>
      </c>
      <c r="B6247" s="5" t="s">
        <v>210</v>
      </c>
      <c r="C6247" s="5" t="s">
        <v>216</v>
      </c>
      <c r="D6247" s="5" t="s">
        <v>18</v>
      </c>
      <c r="E6247" s="5">
        <v>1420</v>
      </c>
      <c r="F6247" s="6">
        <v>63.38</v>
      </c>
    </row>
    <row r="6248" spans="1:6">
      <c r="A6248" s="4">
        <v>2016</v>
      </c>
      <c r="B6248" s="5" t="s">
        <v>210</v>
      </c>
      <c r="C6248" s="5" t="s">
        <v>216</v>
      </c>
      <c r="D6248" s="5" t="s">
        <v>15</v>
      </c>
      <c r="E6248" s="5">
        <v>47920</v>
      </c>
      <c r="F6248" s="6">
        <v>2313.9899999999998</v>
      </c>
    </row>
    <row r="6249" spans="1:6">
      <c r="A6249" s="4">
        <v>2016</v>
      </c>
      <c r="B6249" s="5" t="s">
        <v>210</v>
      </c>
      <c r="C6249" s="5" t="s">
        <v>216</v>
      </c>
      <c r="D6249" s="5" t="s">
        <v>16</v>
      </c>
      <c r="E6249" s="5">
        <v>160</v>
      </c>
      <c r="F6249" s="6">
        <v>2751.59</v>
      </c>
    </row>
    <row r="6250" spans="1:6">
      <c r="A6250" s="4">
        <v>2016</v>
      </c>
      <c r="B6250" s="5" t="s">
        <v>210</v>
      </c>
      <c r="C6250" s="5" t="s">
        <v>216</v>
      </c>
      <c r="D6250" s="5" t="s">
        <v>18</v>
      </c>
      <c r="E6250" s="5">
        <v>2610</v>
      </c>
      <c r="F6250" s="6">
        <v>62.9</v>
      </c>
    </row>
    <row r="6251" spans="1:6">
      <c r="A6251" s="4">
        <v>2017</v>
      </c>
      <c r="B6251" s="5" t="s">
        <v>210</v>
      </c>
      <c r="C6251" s="5" t="s">
        <v>216</v>
      </c>
      <c r="D6251" s="5" t="s">
        <v>15</v>
      </c>
      <c r="E6251" s="5">
        <v>46130</v>
      </c>
      <c r="F6251" s="6">
        <v>1811</v>
      </c>
    </row>
    <row r="6252" spans="1:6">
      <c r="A6252" s="4">
        <v>2017</v>
      </c>
      <c r="B6252" s="5" t="s">
        <v>210</v>
      </c>
      <c r="C6252" s="5" t="s">
        <v>216</v>
      </c>
      <c r="D6252" s="5" t="s">
        <v>16</v>
      </c>
      <c r="E6252" s="5">
        <v>150</v>
      </c>
      <c r="F6252" s="6">
        <v>2856.16</v>
      </c>
    </row>
    <row r="6253" spans="1:6">
      <c r="A6253" s="4">
        <v>2017</v>
      </c>
      <c r="B6253" s="5" t="s">
        <v>210</v>
      </c>
      <c r="C6253" s="5" t="s">
        <v>216</v>
      </c>
      <c r="D6253" s="5" t="s">
        <v>17</v>
      </c>
      <c r="E6253" s="5">
        <v>30</v>
      </c>
      <c r="F6253" s="6">
        <v>1896.55</v>
      </c>
    </row>
    <row r="6254" spans="1:6">
      <c r="A6254" s="4">
        <v>2017</v>
      </c>
      <c r="B6254" s="5" t="s">
        <v>210</v>
      </c>
      <c r="C6254" s="5" t="s">
        <v>216</v>
      </c>
      <c r="D6254" s="5" t="s">
        <v>18</v>
      </c>
      <c r="E6254" s="5">
        <v>1620</v>
      </c>
      <c r="F6254" s="6">
        <v>44.86</v>
      </c>
    </row>
    <row r="6255" spans="1:6">
      <c r="A6255" s="4">
        <v>2008</v>
      </c>
      <c r="B6255" s="5" t="s">
        <v>210</v>
      </c>
      <c r="C6255" s="5" t="s">
        <v>217</v>
      </c>
      <c r="D6255" s="5" t="s">
        <v>15</v>
      </c>
      <c r="E6255" s="5">
        <v>10720</v>
      </c>
      <c r="F6255" s="6">
        <v>2673.14</v>
      </c>
    </row>
    <row r="6256" spans="1:6">
      <c r="A6256" s="4">
        <v>2008</v>
      </c>
      <c r="B6256" s="5" t="s">
        <v>210</v>
      </c>
      <c r="C6256" s="5" t="s">
        <v>217</v>
      </c>
      <c r="D6256" s="5" t="s">
        <v>16</v>
      </c>
      <c r="E6256" s="5">
        <v>3200</v>
      </c>
      <c r="F6256" s="6">
        <v>2637.16</v>
      </c>
    </row>
    <row r="6257" spans="1:6">
      <c r="A6257" s="4">
        <v>2008</v>
      </c>
      <c r="B6257" s="5" t="s">
        <v>210</v>
      </c>
      <c r="C6257" s="5" t="s">
        <v>217</v>
      </c>
      <c r="D6257" s="5" t="s">
        <v>17</v>
      </c>
      <c r="E6257" s="5">
        <v>1850</v>
      </c>
      <c r="F6257" s="6">
        <v>998.17</v>
      </c>
    </row>
    <row r="6258" spans="1:6">
      <c r="A6258" s="4">
        <v>2008</v>
      </c>
      <c r="B6258" s="5" t="s">
        <v>210</v>
      </c>
      <c r="C6258" s="5" t="s">
        <v>217</v>
      </c>
      <c r="D6258" s="5" t="s">
        <v>18</v>
      </c>
      <c r="E6258" s="5">
        <v>250</v>
      </c>
      <c r="F6258" s="6">
        <v>200</v>
      </c>
    </row>
    <row r="6259" spans="1:6">
      <c r="A6259" s="4">
        <v>2009</v>
      </c>
      <c r="B6259" s="5" t="s">
        <v>210</v>
      </c>
      <c r="C6259" s="5" t="s">
        <v>217</v>
      </c>
      <c r="D6259" s="5" t="s">
        <v>15</v>
      </c>
      <c r="E6259" s="5">
        <v>11260</v>
      </c>
      <c r="F6259" s="6">
        <v>2401.56</v>
      </c>
    </row>
    <row r="6260" spans="1:6">
      <c r="A6260" s="4">
        <v>2009</v>
      </c>
      <c r="B6260" s="5" t="s">
        <v>210</v>
      </c>
      <c r="C6260" s="5" t="s">
        <v>217</v>
      </c>
      <c r="D6260" s="5" t="s">
        <v>16</v>
      </c>
      <c r="E6260" s="5">
        <v>2930</v>
      </c>
      <c r="F6260" s="6">
        <v>2412.0300000000002</v>
      </c>
    </row>
    <row r="6261" spans="1:6">
      <c r="A6261" s="4">
        <v>2009</v>
      </c>
      <c r="B6261" s="5" t="s">
        <v>210</v>
      </c>
      <c r="C6261" s="5" t="s">
        <v>217</v>
      </c>
      <c r="D6261" s="5" t="s">
        <v>17</v>
      </c>
      <c r="E6261" s="5">
        <v>1740</v>
      </c>
      <c r="F6261" s="6">
        <v>825.67</v>
      </c>
    </row>
    <row r="6262" spans="1:6">
      <c r="A6262" s="4">
        <v>2009</v>
      </c>
      <c r="B6262" s="5" t="s">
        <v>210</v>
      </c>
      <c r="C6262" s="5" t="s">
        <v>217</v>
      </c>
      <c r="D6262" s="5" t="s">
        <v>18</v>
      </c>
      <c r="E6262" s="5">
        <v>330</v>
      </c>
      <c r="F6262" s="6">
        <v>181.82</v>
      </c>
    </row>
    <row r="6263" spans="1:6">
      <c r="A6263" s="4">
        <v>2010</v>
      </c>
      <c r="B6263" s="5" t="s">
        <v>210</v>
      </c>
      <c r="C6263" s="5" t="s">
        <v>217</v>
      </c>
      <c r="D6263" s="5" t="s">
        <v>15</v>
      </c>
      <c r="E6263" s="5">
        <v>11410</v>
      </c>
      <c r="F6263" s="6">
        <v>2453.39</v>
      </c>
    </row>
    <row r="6264" spans="1:6">
      <c r="A6264" s="4">
        <v>2010</v>
      </c>
      <c r="B6264" s="5" t="s">
        <v>210</v>
      </c>
      <c r="C6264" s="5" t="s">
        <v>217</v>
      </c>
      <c r="D6264" s="5" t="s">
        <v>16</v>
      </c>
      <c r="E6264" s="5">
        <v>2910</v>
      </c>
      <c r="F6264" s="6">
        <v>2383.35</v>
      </c>
    </row>
    <row r="6265" spans="1:6">
      <c r="A6265" s="4">
        <v>2010</v>
      </c>
      <c r="B6265" s="5" t="s">
        <v>210</v>
      </c>
      <c r="C6265" s="5" t="s">
        <v>217</v>
      </c>
      <c r="D6265" s="5" t="s">
        <v>17</v>
      </c>
      <c r="E6265" s="5">
        <v>1430</v>
      </c>
      <c r="F6265" s="6">
        <v>1854.72</v>
      </c>
    </row>
    <row r="6266" spans="1:6">
      <c r="A6266" s="4">
        <v>2010</v>
      </c>
      <c r="B6266" s="5" t="s">
        <v>210</v>
      </c>
      <c r="C6266" s="5" t="s">
        <v>217</v>
      </c>
      <c r="D6266" s="5" t="s">
        <v>18</v>
      </c>
      <c r="E6266" s="5">
        <v>380</v>
      </c>
      <c r="F6266" s="6">
        <v>265.39</v>
      </c>
    </row>
    <row r="6267" spans="1:6">
      <c r="A6267" s="4">
        <v>2011</v>
      </c>
      <c r="B6267" s="5" t="s">
        <v>210</v>
      </c>
      <c r="C6267" s="5" t="s">
        <v>217</v>
      </c>
      <c r="D6267" s="5" t="s">
        <v>15</v>
      </c>
      <c r="E6267" s="5">
        <v>12250</v>
      </c>
      <c r="F6267" s="6">
        <v>2695.22</v>
      </c>
    </row>
    <row r="6268" spans="1:6">
      <c r="A6268" s="4">
        <v>2011</v>
      </c>
      <c r="B6268" s="5" t="s">
        <v>210</v>
      </c>
      <c r="C6268" s="5" t="s">
        <v>217</v>
      </c>
      <c r="D6268" s="5" t="s">
        <v>16</v>
      </c>
      <c r="E6268" s="5">
        <v>3100</v>
      </c>
      <c r="F6268" s="6">
        <v>2738.97</v>
      </c>
    </row>
    <row r="6269" spans="1:6">
      <c r="A6269" s="4">
        <v>2011</v>
      </c>
      <c r="B6269" s="5" t="s">
        <v>210</v>
      </c>
      <c r="C6269" s="5" t="s">
        <v>217</v>
      </c>
      <c r="D6269" s="5" t="s">
        <v>17</v>
      </c>
      <c r="E6269" s="5">
        <v>1130</v>
      </c>
      <c r="F6269" s="6">
        <v>1522.15</v>
      </c>
    </row>
    <row r="6270" spans="1:6">
      <c r="A6270" s="4">
        <v>2011</v>
      </c>
      <c r="B6270" s="5" t="s">
        <v>210</v>
      </c>
      <c r="C6270" s="5" t="s">
        <v>217</v>
      </c>
      <c r="D6270" s="5" t="s">
        <v>18</v>
      </c>
      <c r="E6270" s="5">
        <v>350</v>
      </c>
      <c r="F6270" s="6">
        <v>282.97000000000003</v>
      </c>
    </row>
    <row r="6271" spans="1:6">
      <c r="A6271" s="4">
        <v>2012</v>
      </c>
      <c r="B6271" s="5" t="s">
        <v>210</v>
      </c>
      <c r="C6271" s="5" t="s">
        <v>217</v>
      </c>
      <c r="D6271" s="5" t="s">
        <v>15</v>
      </c>
      <c r="E6271" s="5">
        <v>10150</v>
      </c>
      <c r="F6271" s="6">
        <v>2726.38</v>
      </c>
    </row>
    <row r="6272" spans="1:6">
      <c r="A6272" s="4">
        <v>2012</v>
      </c>
      <c r="B6272" s="5" t="s">
        <v>210</v>
      </c>
      <c r="C6272" s="5" t="s">
        <v>217</v>
      </c>
      <c r="D6272" s="5" t="s">
        <v>16</v>
      </c>
      <c r="E6272" s="5">
        <v>3160</v>
      </c>
      <c r="F6272" s="6">
        <v>2562.6799999999998</v>
      </c>
    </row>
    <row r="6273" spans="1:6">
      <c r="A6273" s="4">
        <v>2012</v>
      </c>
      <c r="B6273" s="5" t="s">
        <v>210</v>
      </c>
      <c r="C6273" s="5" t="s">
        <v>217</v>
      </c>
      <c r="D6273" s="5" t="s">
        <v>17</v>
      </c>
      <c r="E6273" s="5">
        <v>1740</v>
      </c>
      <c r="F6273" s="6">
        <v>1800.39</v>
      </c>
    </row>
    <row r="6274" spans="1:6">
      <c r="A6274" s="4">
        <v>2012</v>
      </c>
      <c r="B6274" s="5" t="s">
        <v>210</v>
      </c>
      <c r="C6274" s="5" t="s">
        <v>217</v>
      </c>
      <c r="D6274" s="5" t="s">
        <v>18</v>
      </c>
      <c r="E6274" s="5">
        <v>1070</v>
      </c>
      <c r="F6274" s="6">
        <v>270.17</v>
      </c>
    </row>
    <row r="6275" spans="1:6">
      <c r="A6275" s="4">
        <v>2013</v>
      </c>
      <c r="B6275" s="5" t="s">
        <v>210</v>
      </c>
      <c r="C6275" s="5" t="s">
        <v>217</v>
      </c>
      <c r="D6275" s="5" t="s">
        <v>15</v>
      </c>
      <c r="E6275" s="5">
        <v>16030</v>
      </c>
      <c r="F6275" s="6">
        <v>2660.53</v>
      </c>
    </row>
    <row r="6276" spans="1:6">
      <c r="A6276" s="4">
        <v>2013</v>
      </c>
      <c r="B6276" s="5" t="s">
        <v>210</v>
      </c>
      <c r="C6276" s="5" t="s">
        <v>217</v>
      </c>
      <c r="D6276" s="5" t="s">
        <v>16</v>
      </c>
      <c r="E6276" s="5">
        <v>2470</v>
      </c>
      <c r="F6276" s="6">
        <v>3144.66</v>
      </c>
    </row>
    <row r="6277" spans="1:6">
      <c r="A6277" s="4">
        <v>2013</v>
      </c>
      <c r="B6277" s="5" t="s">
        <v>210</v>
      </c>
      <c r="C6277" s="5" t="s">
        <v>217</v>
      </c>
      <c r="D6277" s="5" t="s">
        <v>17</v>
      </c>
      <c r="E6277" s="5">
        <v>1650</v>
      </c>
      <c r="F6277" s="6">
        <v>1888.23</v>
      </c>
    </row>
    <row r="6278" spans="1:6">
      <c r="A6278" s="4">
        <v>2013</v>
      </c>
      <c r="B6278" s="5" t="s">
        <v>210</v>
      </c>
      <c r="C6278" s="5" t="s">
        <v>217</v>
      </c>
      <c r="D6278" s="5" t="s">
        <v>18</v>
      </c>
      <c r="E6278" s="5">
        <v>720</v>
      </c>
      <c r="F6278" s="6">
        <v>262.64999999999998</v>
      </c>
    </row>
    <row r="6279" spans="1:6">
      <c r="A6279" s="4">
        <v>2014</v>
      </c>
      <c r="B6279" s="5" t="s">
        <v>210</v>
      </c>
      <c r="C6279" s="5" t="s">
        <v>217</v>
      </c>
      <c r="D6279" s="5" t="s">
        <v>15</v>
      </c>
      <c r="E6279" s="5">
        <v>18090</v>
      </c>
      <c r="F6279" s="6">
        <v>2403.7399999999998</v>
      </c>
    </row>
    <row r="6280" spans="1:6">
      <c r="A6280" s="4">
        <v>2014</v>
      </c>
      <c r="B6280" s="5" t="s">
        <v>210</v>
      </c>
      <c r="C6280" s="5" t="s">
        <v>217</v>
      </c>
      <c r="D6280" s="5" t="s">
        <v>16</v>
      </c>
      <c r="E6280" s="5">
        <v>4040</v>
      </c>
      <c r="F6280" s="6">
        <v>2535.9499999999998</v>
      </c>
    </row>
    <row r="6281" spans="1:6">
      <c r="A6281" s="4">
        <v>2014</v>
      </c>
      <c r="B6281" s="5" t="s">
        <v>210</v>
      </c>
      <c r="C6281" s="5" t="s">
        <v>217</v>
      </c>
      <c r="D6281" s="5" t="s">
        <v>17</v>
      </c>
      <c r="E6281" s="5">
        <v>690</v>
      </c>
      <c r="F6281" s="6">
        <v>1131.05</v>
      </c>
    </row>
    <row r="6282" spans="1:6">
      <c r="A6282" s="4">
        <v>2014</v>
      </c>
      <c r="B6282" s="5" t="s">
        <v>210</v>
      </c>
      <c r="C6282" s="5" t="s">
        <v>217</v>
      </c>
      <c r="D6282" s="5" t="s">
        <v>18</v>
      </c>
      <c r="E6282" s="5">
        <v>1580</v>
      </c>
      <c r="F6282" s="6">
        <v>50.74</v>
      </c>
    </row>
    <row r="6283" spans="1:6">
      <c r="A6283" s="4">
        <v>2015</v>
      </c>
      <c r="B6283" s="5" t="s">
        <v>210</v>
      </c>
      <c r="C6283" s="5" t="s">
        <v>217</v>
      </c>
      <c r="D6283" s="5" t="s">
        <v>15</v>
      </c>
      <c r="E6283" s="5">
        <v>17400</v>
      </c>
      <c r="F6283" s="6">
        <v>2397.9</v>
      </c>
    </row>
    <row r="6284" spans="1:6">
      <c r="A6284" s="4">
        <v>2015</v>
      </c>
      <c r="B6284" s="5" t="s">
        <v>210</v>
      </c>
      <c r="C6284" s="5" t="s">
        <v>217</v>
      </c>
      <c r="D6284" s="5" t="s">
        <v>16</v>
      </c>
      <c r="E6284" s="5">
        <v>3270</v>
      </c>
      <c r="F6284" s="6">
        <v>2512.5100000000002</v>
      </c>
    </row>
    <row r="6285" spans="1:6">
      <c r="A6285" s="4">
        <v>2015</v>
      </c>
      <c r="B6285" s="5" t="s">
        <v>210</v>
      </c>
      <c r="C6285" s="5" t="s">
        <v>217</v>
      </c>
      <c r="D6285" s="5" t="s">
        <v>17</v>
      </c>
      <c r="E6285" s="5">
        <v>620</v>
      </c>
      <c r="F6285" s="6">
        <v>713.46</v>
      </c>
    </row>
    <row r="6286" spans="1:6">
      <c r="A6286" s="4">
        <v>2015</v>
      </c>
      <c r="B6286" s="5" t="s">
        <v>210</v>
      </c>
      <c r="C6286" s="5" t="s">
        <v>217</v>
      </c>
      <c r="D6286" s="5" t="s">
        <v>18</v>
      </c>
      <c r="E6286" s="5">
        <v>2880</v>
      </c>
      <c r="F6286" s="6">
        <v>65.97</v>
      </c>
    </row>
    <row r="6287" spans="1:6">
      <c r="A6287" s="4">
        <v>2016</v>
      </c>
      <c r="B6287" s="5" t="s">
        <v>210</v>
      </c>
      <c r="C6287" s="5" t="s">
        <v>217</v>
      </c>
      <c r="D6287" s="5" t="s">
        <v>15</v>
      </c>
      <c r="E6287" s="5">
        <v>13080</v>
      </c>
      <c r="F6287" s="6">
        <v>2611.16</v>
      </c>
    </row>
    <row r="6288" spans="1:6">
      <c r="A6288" s="4">
        <v>2016</v>
      </c>
      <c r="B6288" s="5" t="s">
        <v>210</v>
      </c>
      <c r="C6288" s="5" t="s">
        <v>217</v>
      </c>
      <c r="D6288" s="5" t="s">
        <v>16</v>
      </c>
      <c r="E6288" s="5">
        <v>3940</v>
      </c>
      <c r="F6288" s="6">
        <v>2614.79</v>
      </c>
    </row>
    <row r="6289" spans="1:6">
      <c r="A6289" s="4">
        <v>2016</v>
      </c>
      <c r="B6289" s="5" t="s">
        <v>210</v>
      </c>
      <c r="C6289" s="5" t="s">
        <v>217</v>
      </c>
      <c r="D6289" s="5" t="s">
        <v>17</v>
      </c>
      <c r="E6289" s="5">
        <v>2690</v>
      </c>
      <c r="F6289" s="6">
        <v>1869.59</v>
      </c>
    </row>
    <row r="6290" spans="1:6">
      <c r="A6290" s="4">
        <v>2016</v>
      </c>
      <c r="B6290" s="5" t="s">
        <v>210</v>
      </c>
      <c r="C6290" s="5" t="s">
        <v>217</v>
      </c>
      <c r="D6290" s="5" t="s">
        <v>18</v>
      </c>
      <c r="E6290" s="5">
        <v>340</v>
      </c>
      <c r="F6290" s="6">
        <v>62.86</v>
      </c>
    </row>
    <row r="6291" spans="1:6">
      <c r="A6291" s="4">
        <v>2017</v>
      </c>
      <c r="B6291" s="5" t="s">
        <v>210</v>
      </c>
      <c r="C6291" s="5" t="s">
        <v>217</v>
      </c>
      <c r="D6291" s="5" t="s">
        <v>15</v>
      </c>
      <c r="E6291" s="5">
        <v>12910</v>
      </c>
      <c r="F6291" s="6">
        <v>2638.98</v>
      </c>
    </row>
    <row r="6292" spans="1:6">
      <c r="A6292" s="4">
        <v>2017</v>
      </c>
      <c r="B6292" s="5" t="s">
        <v>210</v>
      </c>
      <c r="C6292" s="5" t="s">
        <v>217</v>
      </c>
      <c r="D6292" s="5" t="s">
        <v>16</v>
      </c>
      <c r="E6292" s="5">
        <v>2640</v>
      </c>
      <c r="F6292" s="6">
        <v>2800.44</v>
      </c>
    </row>
    <row r="6293" spans="1:6">
      <c r="A6293" s="4">
        <v>2017</v>
      </c>
      <c r="B6293" s="5" t="s">
        <v>210</v>
      </c>
      <c r="C6293" s="5" t="s">
        <v>217</v>
      </c>
      <c r="D6293" s="5" t="s">
        <v>17</v>
      </c>
      <c r="E6293" s="5">
        <v>1130</v>
      </c>
      <c r="F6293" s="6">
        <v>1900.56</v>
      </c>
    </row>
    <row r="6294" spans="1:6">
      <c r="A6294" s="4">
        <v>2017</v>
      </c>
      <c r="B6294" s="5" t="s">
        <v>210</v>
      </c>
      <c r="C6294" s="5" t="s">
        <v>217</v>
      </c>
      <c r="D6294" s="5" t="s">
        <v>18</v>
      </c>
      <c r="E6294" s="5">
        <v>330</v>
      </c>
      <c r="F6294" s="6">
        <v>44.73</v>
      </c>
    </row>
    <row r="6295" spans="1:6">
      <c r="A6295" s="4">
        <v>2008</v>
      </c>
      <c r="B6295" s="5" t="s">
        <v>210</v>
      </c>
      <c r="C6295" s="5" t="s">
        <v>218</v>
      </c>
      <c r="D6295" s="5" t="s">
        <v>15</v>
      </c>
      <c r="E6295" s="5">
        <v>101040</v>
      </c>
      <c r="F6295" s="6">
        <v>2564.0700000000002</v>
      </c>
    </row>
    <row r="6296" spans="1:6">
      <c r="A6296" s="4">
        <v>2008</v>
      </c>
      <c r="B6296" s="5" t="s">
        <v>210</v>
      </c>
      <c r="C6296" s="5" t="s">
        <v>218</v>
      </c>
      <c r="D6296" s="5" t="s">
        <v>16</v>
      </c>
      <c r="E6296" s="5">
        <v>62300</v>
      </c>
      <c r="F6296" s="6">
        <v>2402.92</v>
      </c>
    </row>
    <row r="6297" spans="1:6">
      <c r="A6297" s="4">
        <v>2008</v>
      </c>
      <c r="B6297" s="5" t="s">
        <v>210</v>
      </c>
      <c r="C6297" s="5" t="s">
        <v>218</v>
      </c>
      <c r="D6297" s="5" t="s">
        <v>17</v>
      </c>
      <c r="E6297" s="5">
        <v>1390</v>
      </c>
      <c r="F6297" s="6">
        <v>995.24</v>
      </c>
    </row>
    <row r="6298" spans="1:6">
      <c r="A6298" s="4">
        <v>2009</v>
      </c>
      <c r="B6298" s="5" t="s">
        <v>210</v>
      </c>
      <c r="C6298" s="5" t="s">
        <v>218</v>
      </c>
      <c r="D6298" s="5" t="s">
        <v>15</v>
      </c>
      <c r="E6298" s="5">
        <v>61420</v>
      </c>
      <c r="F6298" s="6">
        <v>2453.09</v>
      </c>
    </row>
    <row r="6299" spans="1:6">
      <c r="A6299" s="4">
        <v>2009</v>
      </c>
      <c r="B6299" s="5" t="s">
        <v>210</v>
      </c>
      <c r="C6299" s="5" t="s">
        <v>218</v>
      </c>
      <c r="D6299" s="5" t="s">
        <v>16</v>
      </c>
      <c r="E6299" s="5">
        <v>38010</v>
      </c>
      <c r="F6299" s="6">
        <v>1871.4</v>
      </c>
    </row>
    <row r="6300" spans="1:6">
      <c r="A6300" s="4">
        <v>2009</v>
      </c>
      <c r="B6300" s="5" t="s">
        <v>210</v>
      </c>
      <c r="C6300" s="5" t="s">
        <v>218</v>
      </c>
      <c r="D6300" s="5" t="s">
        <v>17</v>
      </c>
      <c r="E6300" s="5">
        <v>1260</v>
      </c>
      <c r="F6300" s="6">
        <v>828.05</v>
      </c>
    </row>
    <row r="6301" spans="1:6">
      <c r="A6301" s="4">
        <v>2010</v>
      </c>
      <c r="B6301" s="5" t="s">
        <v>210</v>
      </c>
      <c r="C6301" s="5" t="s">
        <v>218</v>
      </c>
      <c r="D6301" s="5" t="s">
        <v>15</v>
      </c>
      <c r="E6301" s="5">
        <v>77410</v>
      </c>
      <c r="F6301" s="6">
        <v>2450.29</v>
      </c>
    </row>
    <row r="6302" spans="1:6">
      <c r="A6302" s="4">
        <v>2010</v>
      </c>
      <c r="B6302" s="5" t="s">
        <v>210</v>
      </c>
      <c r="C6302" s="5" t="s">
        <v>218</v>
      </c>
      <c r="D6302" s="5" t="s">
        <v>16</v>
      </c>
      <c r="E6302" s="5">
        <v>50180</v>
      </c>
      <c r="F6302" s="6">
        <v>2197.9699999999998</v>
      </c>
    </row>
    <row r="6303" spans="1:6">
      <c r="A6303" s="4">
        <v>2010</v>
      </c>
      <c r="B6303" s="5" t="s">
        <v>210</v>
      </c>
      <c r="C6303" s="5" t="s">
        <v>218</v>
      </c>
      <c r="D6303" s="5" t="s">
        <v>17</v>
      </c>
      <c r="E6303" s="5">
        <v>1100</v>
      </c>
      <c r="F6303" s="6">
        <v>1816.27</v>
      </c>
    </row>
    <row r="6304" spans="1:6">
      <c r="A6304" s="4">
        <v>2011</v>
      </c>
      <c r="B6304" s="5" t="s">
        <v>210</v>
      </c>
      <c r="C6304" s="5" t="s">
        <v>218</v>
      </c>
      <c r="D6304" s="5" t="s">
        <v>15</v>
      </c>
      <c r="E6304" s="5">
        <v>76910</v>
      </c>
      <c r="F6304" s="6">
        <v>2582.8000000000002</v>
      </c>
    </row>
    <row r="6305" spans="1:6">
      <c r="A6305" s="4">
        <v>2011</v>
      </c>
      <c r="B6305" s="5" t="s">
        <v>210</v>
      </c>
      <c r="C6305" s="5" t="s">
        <v>218</v>
      </c>
      <c r="D6305" s="5" t="s">
        <v>16</v>
      </c>
      <c r="E6305" s="5">
        <v>48210</v>
      </c>
      <c r="F6305" s="6">
        <v>2566.89</v>
      </c>
    </row>
    <row r="6306" spans="1:6">
      <c r="A6306" s="4">
        <v>2011</v>
      </c>
      <c r="B6306" s="5" t="s">
        <v>210</v>
      </c>
      <c r="C6306" s="5" t="s">
        <v>218</v>
      </c>
      <c r="D6306" s="5" t="s">
        <v>17</v>
      </c>
      <c r="E6306" s="5">
        <v>1220</v>
      </c>
      <c r="F6306" s="6">
        <v>1516.35</v>
      </c>
    </row>
    <row r="6307" spans="1:6">
      <c r="A6307" s="4">
        <v>2012</v>
      </c>
      <c r="B6307" s="5" t="s">
        <v>210</v>
      </c>
      <c r="C6307" s="5" t="s">
        <v>218</v>
      </c>
      <c r="D6307" s="5" t="s">
        <v>15</v>
      </c>
      <c r="E6307" s="5">
        <v>72720</v>
      </c>
      <c r="F6307" s="6">
        <v>2669.52</v>
      </c>
    </row>
    <row r="6308" spans="1:6">
      <c r="A6308" s="4">
        <v>2012</v>
      </c>
      <c r="B6308" s="5" t="s">
        <v>210</v>
      </c>
      <c r="C6308" s="5" t="s">
        <v>218</v>
      </c>
      <c r="D6308" s="5" t="s">
        <v>16</v>
      </c>
      <c r="E6308" s="5">
        <v>47500</v>
      </c>
      <c r="F6308" s="6">
        <v>2672.67</v>
      </c>
    </row>
    <row r="6309" spans="1:6">
      <c r="A6309" s="4">
        <v>2012</v>
      </c>
      <c r="B6309" s="5" t="s">
        <v>210</v>
      </c>
      <c r="C6309" s="5" t="s">
        <v>218</v>
      </c>
      <c r="D6309" s="5" t="s">
        <v>17</v>
      </c>
      <c r="E6309" s="5">
        <v>1190</v>
      </c>
      <c r="F6309" s="6">
        <v>1804.47</v>
      </c>
    </row>
    <row r="6310" spans="1:6">
      <c r="A6310" s="4">
        <v>2013</v>
      </c>
      <c r="B6310" s="5" t="s">
        <v>210</v>
      </c>
      <c r="C6310" s="5" t="s">
        <v>218</v>
      </c>
      <c r="D6310" s="5" t="s">
        <v>15</v>
      </c>
      <c r="E6310" s="5">
        <v>79430</v>
      </c>
      <c r="F6310" s="6">
        <v>2659.47</v>
      </c>
    </row>
    <row r="6311" spans="1:6">
      <c r="A6311" s="4">
        <v>2013</v>
      </c>
      <c r="B6311" s="5" t="s">
        <v>210</v>
      </c>
      <c r="C6311" s="5" t="s">
        <v>218</v>
      </c>
      <c r="D6311" s="5" t="s">
        <v>16</v>
      </c>
      <c r="E6311" s="5">
        <v>45750</v>
      </c>
      <c r="F6311" s="6">
        <v>2685.3</v>
      </c>
    </row>
    <row r="6312" spans="1:6">
      <c r="A6312" s="4">
        <v>2013</v>
      </c>
      <c r="B6312" s="5" t="s">
        <v>210</v>
      </c>
      <c r="C6312" s="5" t="s">
        <v>218</v>
      </c>
      <c r="D6312" s="5" t="s">
        <v>17</v>
      </c>
      <c r="E6312" s="5">
        <v>1600</v>
      </c>
      <c r="F6312" s="6">
        <v>1884.03</v>
      </c>
    </row>
    <row r="6313" spans="1:6">
      <c r="A6313" s="4">
        <v>2014</v>
      </c>
      <c r="B6313" s="5" t="s">
        <v>210</v>
      </c>
      <c r="C6313" s="5" t="s">
        <v>218</v>
      </c>
      <c r="D6313" s="5" t="s">
        <v>15</v>
      </c>
      <c r="E6313" s="5">
        <v>88630</v>
      </c>
      <c r="F6313" s="6">
        <v>2576.7399999999998</v>
      </c>
    </row>
    <row r="6314" spans="1:6">
      <c r="A6314" s="4">
        <v>2014</v>
      </c>
      <c r="B6314" s="5" t="s">
        <v>210</v>
      </c>
      <c r="C6314" s="5" t="s">
        <v>218</v>
      </c>
      <c r="D6314" s="5" t="s">
        <v>16</v>
      </c>
      <c r="E6314" s="5">
        <v>57900</v>
      </c>
      <c r="F6314" s="6">
        <v>2565.71</v>
      </c>
    </row>
    <row r="6315" spans="1:6">
      <c r="A6315" s="4">
        <v>2014</v>
      </c>
      <c r="B6315" s="5" t="s">
        <v>210</v>
      </c>
      <c r="C6315" s="5" t="s">
        <v>218</v>
      </c>
      <c r="D6315" s="5" t="s">
        <v>17</v>
      </c>
      <c r="E6315" s="5">
        <v>1120</v>
      </c>
      <c r="F6315" s="6">
        <v>1124.6199999999999</v>
      </c>
    </row>
    <row r="6316" spans="1:6">
      <c r="A6316" s="4">
        <v>2015</v>
      </c>
      <c r="B6316" s="5" t="s">
        <v>210</v>
      </c>
      <c r="C6316" s="5" t="s">
        <v>218</v>
      </c>
      <c r="D6316" s="5" t="s">
        <v>15</v>
      </c>
      <c r="E6316" s="5">
        <v>88430</v>
      </c>
      <c r="F6316" s="6">
        <v>2594.1</v>
      </c>
    </row>
    <row r="6317" spans="1:6">
      <c r="A6317" s="4">
        <v>2015</v>
      </c>
      <c r="B6317" s="5" t="s">
        <v>210</v>
      </c>
      <c r="C6317" s="5" t="s">
        <v>218</v>
      </c>
      <c r="D6317" s="5" t="s">
        <v>16</v>
      </c>
      <c r="E6317" s="5">
        <v>54550</v>
      </c>
      <c r="F6317" s="6">
        <v>2825.56</v>
      </c>
    </row>
    <row r="6318" spans="1:6">
      <c r="A6318" s="4">
        <v>2015</v>
      </c>
      <c r="B6318" s="5" t="s">
        <v>210</v>
      </c>
      <c r="C6318" s="5" t="s">
        <v>218</v>
      </c>
      <c r="D6318" s="5" t="s">
        <v>17</v>
      </c>
      <c r="E6318" s="5">
        <v>1250</v>
      </c>
      <c r="F6318" s="6">
        <v>710.13</v>
      </c>
    </row>
    <row r="6319" spans="1:6">
      <c r="A6319" s="4">
        <v>2016</v>
      </c>
      <c r="B6319" s="5" t="s">
        <v>210</v>
      </c>
      <c r="C6319" s="5" t="s">
        <v>218</v>
      </c>
      <c r="D6319" s="5" t="s">
        <v>15</v>
      </c>
      <c r="E6319" s="5">
        <v>78270</v>
      </c>
      <c r="F6319" s="6">
        <v>2528.67</v>
      </c>
    </row>
    <row r="6320" spans="1:6">
      <c r="A6320" s="4">
        <v>2016</v>
      </c>
      <c r="B6320" s="5" t="s">
        <v>210</v>
      </c>
      <c r="C6320" s="5" t="s">
        <v>218</v>
      </c>
      <c r="D6320" s="5" t="s">
        <v>16</v>
      </c>
      <c r="E6320" s="5">
        <v>47930</v>
      </c>
      <c r="F6320" s="6">
        <v>2964.07</v>
      </c>
    </row>
    <row r="6321" spans="1:6">
      <c r="A6321" s="4">
        <v>2016</v>
      </c>
      <c r="B6321" s="5" t="s">
        <v>210</v>
      </c>
      <c r="C6321" s="5" t="s">
        <v>218</v>
      </c>
      <c r="D6321" s="5" t="s">
        <v>17</v>
      </c>
      <c r="E6321" s="5">
        <v>1240</v>
      </c>
      <c r="F6321" s="6">
        <v>1869.62</v>
      </c>
    </row>
    <row r="6322" spans="1:6">
      <c r="A6322" s="4">
        <v>2016</v>
      </c>
      <c r="B6322" s="5" t="s">
        <v>210</v>
      </c>
      <c r="C6322" s="5" t="s">
        <v>218</v>
      </c>
      <c r="D6322" s="5" t="s">
        <v>18</v>
      </c>
      <c r="E6322" s="5">
        <v>10</v>
      </c>
      <c r="F6322" s="6">
        <v>64.290000000000006</v>
      </c>
    </row>
    <row r="6323" spans="1:6">
      <c r="A6323" s="4">
        <v>2017</v>
      </c>
      <c r="B6323" s="5" t="s">
        <v>210</v>
      </c>
      <c r="C6323" s="5" t="s">
        <v>218</v>
      </c>
      <c r="D6323" s="5" t="s">
        <v>15</v>
      </c>
      <c r="E6323" s="5">
        <v>76610</v>
      </c>
      <c r="F6323" s="6">
        <v>2957.82</v>
      </c>
    </row>
    <row r="6324" spans="1:6">
      <c r="A6324" s="4">
        <v>2017</v>
      </c>
      <c r="B6324" s="5" t="s">
        <v>210</v>
      </c>
      <c r="C6324" s="5" t="s">
        <v>218</v>
      </c>
      <c r="D6324" s="5" t="s">
        <v>16</v>
      </c>
      <c r="E6324" s="5">
        <v>45710</v>
      </c>
      <c r="F6324" s="6">
        <v>3073.28</v>
      </c>
    </row>
    <row r="6325" spans="1:6">
      <c r="A6325" s="4">
        <v>2017</v>
      </c>
      <c r="B6325" s="5" t="s">
        <v>210</v>
      </c>
      <c r="C6325" s="5" t="s">
        <v>218</v>
      </c>
      <c r="D6325" s="5" t="s">
        <v>17</v>
      </c>
      <c r="E6325" s="5">
        <v>860</v>
      </c>
      <c r="F6325" s="6">
        <v>1900.19</v>
      </c>
    </row>
    <row r="6326" spans="1:6">
      <c r="A6326" s="4">
        <v>2017</v>
      </c>
      <c r="B6326" s="5" t="s">
        <v>210</v>
      </c>
      <c r="C6326" s="5" t="s">
        <v>218</v>
      </c>
      <c r="D6326" s="5" t="s">
        <v>18</v>
      </c>
      <c r="E6326" s="5">
        <v>10</v>
      </c>
      <c r="F6326" s="6">
        <v>36</v>
      </c>
    </row>
    <row r="6327" spans="1:6">
      <c r="A6327" s="4">
        <v>2008</v>
      </c>
      <c r="B6327" s="5" t="s">
        <v>210</v>
      </c>
      <c r="C6327" s="5" t="s">
        <v>219</v>
      </c>
      <c r="D6327" s="5" t="s">
        <v>15</v>
      </c>
      <c r="E6327" s="5">
        <v>38180</v>
      </c>
      <c r="F6327" s="6">
        <v>2217.92</v>
      </c>
    </row>
    <row r="6328" spans="1:6">
      <c r="A6328" s="4">
        <v>2008</v>
      </c>
      <c r="B6328" s="5" t="s">
        <v>210</v>
      </c>
      <c r="C6328" s="5" t="s">
        <v>219</v>
      </c>
      <c r="D6328" s="5" t="s">
        <v>16</v>
      </c>
      <c r="E6328" s="5">
        <v>63130</v>
      </c>
      <c r="F6328" s="6">
        <v>2063.6799999999998</v>
      </c>
    </row>
    <row r="6329" spans="1:6">
      <c r="A6329" s="4">
        <v>2008</v>
      </c>
      <c r="B6329" s="5" t="s">
        <v>210</v>
      </c>
      <c r="C6329" s="5" t="s">
        <v>219</v>
      </c>
      <c r="D6329" s="5" t="s">
        <v>17</v>
      </c>
      <c r="E6329" s="5">
        <v>910</v>
      </c>
      <c r="F6329" s="6">
        <v>989.01</v>
      </c>
    </row>
    <row r="6330" spans="1:6">
      <c r="A6330" s="4">
        <v>2009</v>
      </c>
      <c r="B6330" s="5" t="s">
        <v>210</v>
      </c>
      <c r="C6330" s="5" t="s">
        <v>219</v>
      </c>
      <c r="D6330" s="5" t="s">
        <v>15</v>
      </c>
      <c r="E6330" s="5">
        <v>34480</v>
      </c>
      <c r="F6330" s="6">
        <v>2150.52</v>
      </c>
    </row>
    <row r="6331" spans="1:6">
      <c r="A6331" s="4">
        <v>2009</v>
      </c>
      <c r="B6331" s="5" t="s">
        <v>210</v>
      </c>
      <c r="C6331" s="5" t="s">
        <v>219</v>
      </c>
      <c r="D6331" s="5" t="s">
        <v>16</v>
      </c>
      <c r="E6331" s="5">
        <v>55120</v>
      </c>
      <c r="F6331" s="6">
        <v>2026.12</v>
      </c>
    </row>
    <row r="6332" spans="1:6">
      <c r="A6332" s="4">
        <v>2009</v>
      </c>
      <c r="B6332" s="5" t="s">
        <v>210</v>
      </c>
      <c r="C6332" s="5" t="s">
        <v>219</v>
      </c>
      <c r="D6332" s="5" t="s">
        <v>17</v>
      </c>
      <c r="E6332" s="5">
        <v>770</v>
      </c>
      <c r="F6332" s="6">
        <v>818.18</v>
      </c>
    </row>
    <row r="6333" spans="1:6">
      <c r="A6333" s="4">
        <v>2010</v>
      </c>
      <c r="B6333" s="5" t="s">
        <v>210</v>
      </c>
      <c r="C6333" s="5" t="s">
        <v>219</v>
      </c>
      <c r="D6333" s="5" t="s">
        <v>15</v>
      </c>
      <c r="E6333" s="5">
        <v>35850</v>
      </c>
      <c r="F6333" s="6">
        <v>2124.9699999999998</v>
      </c>
    </row>
    <row r="6334" spans="1:6">
      <c r="A6334" s="4">
        <v>2010</v>
      </c>
      <c r="B6334" s="5" t="s">
        <v>210</v>
      </c>
      <c r="C6334" s="5" t="s">
        <v>219</v>
      </c>
      <c r="D6334" s="5" t="s">
        <v>16</v>
      </c>
      <c r="E6334" s="5">
        <v>59530</v>
      </c>
      <c r="F6334" s="6">
        <v>1875.02</v>
      </c>
    </row>
    <row r="6335" spans="1:6">
      <c r="A6335" s="4">
        <v>2010</v>
      </c>
      <c r="B6335" s="5" t="s">
        <v>210</v>
      </c>
      <c r="C6335" s="5" t="s">
        <v>219</v>
      </c>
      <c r="D6335" s="5" t="s">
        <v>17</v>
      </c>
      <c r="E6335" s="5">
        <v>540</v>
      </c>
      <c r="F6335" s="6">
        <v>870.37</v>
      </c>
    </row>
    <row r="6336" spans="1:6">
      <c r="A6336" s="4">
        <v>2011</v>
      </c>
      <c r="B6336" s="5" t="s">
        <v>210</v>
      </c>
      <c r="C6336" s="5" t="s">
        <v>219</v>
      </c>
      <c r="D6336" s="5" t="s">
        <v>15</v>
      </c>
      <c r="E6336" s="5">
        <v>34460</v>
      </c>
      <c r="F6336" s="6">
        <v>2553.4</v>
      </c>
    </row>
    <row r="6337" spans="1:6">
      <c r="A6337" s="4">
        <v>2011</v>
      </c>
      <c r="B6337" s="5" t="s">
        <v>210</v>
      </c>
      <c r="C6337" s="5" t="s">
        <v>219</v>
      </c>
      <c r="D6337" s="5" t="s">
        <v>16</v>
      </c>
      <c r="E6337" s="5">
        <v>59270</v>
      </c>
      <c r="F6337" s="6">
        <v>2510.71</v>
      </c>
    </row>
    <row r="6338" spans="1:6">
      <c r="A6338" s="4">
        <v>2011</v>
      </c>
      <c r="B6338" s="5" t="s">
        <v>210</v>
      </c>
      <c r="C6338" s="5" t="s">
        <v>219</v>
      </c>
      <c r="D6338" s="5" t="s">
        <v>17</v>
      </c>
      <c r="E6338" s="5">
        <v>650</v>
      </c>
      <c r="F6338" s="6">
        <v>1184.6199999999999</v>
      </c>
    </row>
    <row r="6339" spans="1:6">
      <c r="A6339" s="4">
        <v>2012</v>
      </c>
      <c r="B6339" s="5" t="s">
        <v>210</v>
      </c>
      <c r="C6339" s="5" t="s">
        <v>219</v>
      </c>
      <c r="D6339" s="5" t="s">
        <v>15</v>
      </c>
      <c r="E6339" s="5">
        <v>20830</v>
      </c>
      <c r="F6339" s="6">
        <v>2690.35</v>
      </c>
    </row>
    <row r="6340" spans="1:6">
      <c r="A6340" s="4">
        <v>2012</v>
      </c>
      <c r="B6340" s="5" t="s">
        <v>210</v>
      </c>
      <c r="C6340" s="5" t="s">
        <v>219</v>
      </c>
      <c r="D6340" s="5" t="s">
        <v>16</v>
      </c>
      <c r="E6340" s="5">
        <v>59590</v>
      </c>
      <c r="F6340" s="6">
        <v>2764.89</v>
      </c>
    </row>
    <row r="6341" spans="1:6">
      <c r="A6341" s="4">
        <v>2012</v>
      </c>
      <c r="B6341" s="5" t="s">
        <v>210</v>
      </c>
      <c r="C6341" s="5" t="s">
        <v>219</v>
      </c>
      <c r="D6341" s="5" t="s">
        <v>17</v>
      </c>
      <c r="E6341" s="5">
        <v>750</v>
      </c>
      <c r="F6341" s="6">
        <v>1106.67</v>
      </c>
    </row>
    <row r="6342" spans="1:6">
      <c r="A6342" s="4">
        <v>2013</v>
      </c>
      <c r="B6342" s="5" t="s">
        <v>210</v>
      </c>
      <c r="C6342" s="5" t="s">
        <v>219</v>
      </c>
      <c r="D6342" s="5" t="s">
        <v>15</v>
      </c>
      <c r="E6342" s="5">
        <v>36320</v>
      </c>
      <c r="F6342" s="6">
        <v>2284.69</v>
      </c>
    </row>
    <row r="6343" spans="1:6">
      <c r="A6343" s="4">
        <v>2013</v>
      </c>
      <c r="B6343" s="5" t="s">
        <v>210</v>
      </c>
      <c r="C6343" s="5" t="s">
        <v>219</v>
      </c>
      <c r="D6343" s="5" t="s">
        <v>16</v>
      </c>
      <c r="E6343" s="5">
        <v>57200</v>
      </c>
      <c r="F6343" s="6">
        <v>2923.25</v>
      </c>
    </row>
    <row r="6344" spans="1:6">
      <c r="A6344" s="4">
        <v>2013</v>
      </c>
      <c r="B6344" s="5" t="s">
        <v>210</v>
      </c>
      <c r="C6344" s="5" t="s">
        <v>219</v>
      </c>
      <c r="D6344" s="5" t="s">
        <v>17</v>
      </c>
      <c r="E6344" s="5">
        <v>310</v>
      </c>
      <c r="F6344" s="6">
        <v>419.35</v>
      </c>
    </row>
    <row r="6345" spans="1:6">
      <c r="A6345" s="4">
        <v>2014</v>
      </c>
      <c r="B6345" s="5" t="s">
        <v>210</v>
      </c>
      <c r="C6345" s="5" t="s">
        <v>219</v>
      </c>
      <c r="D6345" s="5" t="s">
        <v>15</v>
      </c>
      <c r="E6345" s="5">
        <v>37390</v>
      </c>
      <c r="F6345" s="6">
        <v>2300.62</v>
      </c>
    </row>
    <row r="6346" spans="1:6">
      <c r="A6346" s="4">
        <v>2014</v>
      </c>
      <c r="B6346" s="5" t="s">
        <v>210</v>
      </c>
      <c r="C6346" s="5" t="s">
        <v>219</v>
      </c>
      <c r="D6346" s="5" t="s">
        <v>16</v>
      </c>
      <c r="E6346" s="5">
        <v>60000</v>
      </c>
      <c r="F6346" s="6">
        <v>3045.17</v>
      </c>
    </row>
    <row r="6347" spans="1:6">
      <c r="A6347" s="4">
        <v>2014</v>
      </c>
      <c r="B6347" s="5" t="s">
        <v>210</v>
      </c>
      <c r="C6347" s="5" t="s">
        <v>219</v>
      </c>
      <c r="D6347" s="5" t="s">
        <v>17</v>
      </c>
      <c r="E6347" s="5">
        <v>100</v>
      </c>
      <c r="F6347" s="6">
        <v>300</v>
      </c>
    </row>
    <row r="6348" spans="1:6">
      <c r="A6348" s="4">
        <v>2015</v>
      </c>
      <c r="B6348" s="5" t="s">
        <v>210</v>
      </c>
      <c r="C6348" s="5" t="s">
        <v>219</v>
      </c>
      <c r="D6348" s="5" t="s">
        <v>15</v>
      </c>
      <c r="E6348" s="5">
        <v>47210</v>
      </c>
      <c r="F6348" s="6">
        <v>1685.45</v>
      </c>
    </row>
    <row r="6349" spans="1:6">
      <c r="A6349" s="4">
        <v>2015</v>
      </c>
      <c r="B6349" s="5" t="s">
        <v>210</v>
      </c>
      <c r="C6349" s="5" t="s">
        <v>219</v>
      </c>
      <c r="D6349" s="5" t="s">
        <v>16</v>
      </c>
      <c r="E6349" s="5">
        <v>71170</v>
      </c>
      <c r="F6349" s="6">
        <v>2494.4499999999998</v>
      </c>
    </row>
    <row r="6350" spans="1:6">
      <c r="A6350" s="4">
        <v>2015</v>
      </c>
      <c r="B6350" s="5" t="s">
        <v>210</v>
      </c>
      <c r="C6350" s="5" t="s">
        <v>219</v>
      </c>
      <c r="D6350" s="5" t="s">
        <v>17</v>
      </c>
      <c r="E6350" s="5">
        <v>40</v>
      </c>
      <c r="F6350" s="6">
        <v>500</v>
      </c>
    </row>
    <row r="6351" spans="1:6">
      <c r="A6351" s="4">
        <v>2016</v>
      </c>
      <c r="B6351" s="5" t="s">
        <v>210</v>
      </c>
      <c r="C6351" s="5" t="s">
        <v>219</v>
      </c>
      <c r="D6351" s="5" t="s">
        <v>15</v>
      </c>
      <c r="E6351" s="5">
        <v>32500</v>
      </c>
      <c r="F6351" s="6">
        <v>2356.9499999999998</v>
      </c>
    </row>
    <row r="6352" spans="1:6">
      <c r="A6352" s="4">
        <v>2016</v>
      </c>
      <c r="B6352" s="5" t="s">
        <v>210</v>
      </c>
      <c r="C6352" s="5" t="s">
        <v>219</v>
      </c>
      <c r="D6352" s="5" t="s">
        <v>16</v>
      </c>
      <c r="E6352" s="5">
        <v>67650</v>
      </c>
      <c r="F6352" s="6">
        <v>2478.33</v>
      </c>
    </row>
    <row r="6353" spans="1:6">
      <c r="A6353" s="4">
        <v>2016</v>
      </c>
      <c r="B6353" s="5" t="s">
        <v>210</v>
      </c>
      <c r="C6353" s="5" t="s">
        <v>219</v>
      </c>
      <c r="D6353" s="5" t="s">
        <v>17</v>
      </c>
      <c r="E6353" s="5">
        <v>280</v>
      </c>
      <c r="F6353" s="6">
        <v>1084.51</v>
      </c>
    </row>
    <row r="6354" spans="1:6">
      <c r="A6354" s="4">
        <v>2016</v>
      </c>
      <c r="B6354" s="5" t="s">
        <v>210</v>
      </c>
      <c r="C6354" s="5" t="s">
        <v>219</v>
      </c>
      <c r="D6354" s="5" t="s">
        <v>18</v>
      </c>
      <c r="E6354" s="5">
        <v>10</v>
      </c>
      <c r="F6354" s="6">
        <v>72</v>
      </c>
    </row>
    <row r="6355" spans="1:6">
      <c r="A6355" s="4">
        <v>2017</v>
      </c>
      <c r="B6355" s="5" t="s">
        <v>210</v>
      </c>
      <c r="C6355" s="5" t="s">
        <v>219</v>
      </c>
      <c r="D6355" s="5" t="s">
        <v>15</v>
      </c>
      <c r="E6355" s="5">
        <v>28790</v>
      </c>
      <c r="F6355" s="6">
        <v>2476.44</v>
      </c>
    </row>
    <row r="6356" spans="1:6">
      <c r="A6356" s="4">
        <v>2017</v>
      </c>
      <c r="B6356" s="5" t="s">
        <v>210</v>
      </c>
      <c r="C6356" s="5" t="s">
        <v>219</v>
      </c>
      <c r="D6356" s="5" t="s">
        <v>16</v>
      </c>
      <c r="E6356" s="5">
        <v>56520</v>
      </c>
      <c r="F6356" s="6">
        <v>2566.42</v>
      </c>
    </row>
    <row r="6357" spans="1:6">
      <c r="A6357" s="4">
        <v>2017</v>
      </c>
      <c r="B6357" s="5" t="s">
        <v>210</v>
      </c>
      <c r="C6357" s="5" t="s">
        <v>219</v>
      </c>
      <c r="D6357" s="5" t="s">
        <v>17</v>
      </c>
      <c r="E6357" s="5">
        <v>260</v>
      </c>
      <c r="F6357" s="6">
        <v>1046.8800000000001</v>
      </c>
    </row>
    <row r="6358" spans="1:6">
      <c r="A6358" s="4">
        <v>2008</v>
      </c>
      <c r="B6358" s="5" t="s">
        <v>210</v>
      </c>
      <c r="C6358" s="5" t="s">
        <v>220</v>
      </c>
      <c r="D6358" s="5" t="s">
        <v>15</v>
      </c>
      <c r="E6358" s="5">
        <v>176560</v>
      </c>
      <c r="F6358" s="6">
        <v>1755.95</v>
      </c>
    </row>
    <row r="6359" spans="1:6">
      <c r="A6359" s="4">
        <v>2008</v>
      </c>
      <c r="B6359" s="5" t="s">
        <v>210</v>
      </c>
      <c r="C6359" s="5" t="s">
        <v>220</v>
      </c>
      <c r="D6359" s="5" t="s">
        <v>16</v>
      </c>
      <c r="E6359" s="5">
        <v>230</v>
      </c>
      <c r="F6359" s="6">
        <v>1826.09</v>
      </c>
    </row>
    <row r="6360" spans="1:6">
      <c r="A6360" s="4">
        <v>2008</v>
      </c>
      <c r="B6360" s="5" t="s">
        <v>210</v>
      </c>
      <c r="C6360" s="5" t="s">
        <v>220</v>
      </c>
      <c r="D6360" s="5" t="s">
        <v>17</v>
      </c>
      <c r="E6360" s="5">
        <v>10</v>
      </c>
      <c r="F6360" s="6">
        <v>1000</v>
      </c>
    </row>
    <row r="6361" spans="1:6">
      <c r="A6361" s="4">
        <v>2009</v>
      </c>
      <c r="B6361" s="5" t="s">
        <v>210</v>
      </c>
      <c r="C6361" s="5" t="s">
        <v>220</v>
      </c>
      <c r="D6361" s="5" t="s">
        <v>15</v>
      </c>
      <c r="E6361" s="5">
        <v>163080</v>
      </c>
      <c r="F6361" s="6">
        <v>1779.07</v>
      </c>
    </row>
    <row r="6362" spans="1:6">
      <c r="A6362" s="4">
        <v>2009</v>
      </c>
      <c r="B6362" s="5" t="s">
        <v>210</v>
      </c>
      <c r="C6362" s="5" t="s">
        <v>220</v>
      </c>
      <c r="D6362" s="5" t="s">
        <v>16</v>
      </c>
      <c r="E6362" s="5">
        <v>260</v>
      </c>
      <c r="F6362" s="6">
        <v>1692.31</v>
      </c>
    </row>
    <row r="6363" spans="1:6">
      <c r="A6363" s="4">
        <v>2009</v>
      </c>
      <c r="B6363" s="5" t="s">
        <v>210</v>
      </c>
      <c r="C6363" s="5" t="s">
        <v>220</v>
      </c>
      <c r="D6363" s="5" t="s">
        <v>17</v>
      </c>
      <c r="E6363" s="5">
        <v>10</v>
      </c>
      <c r="F6363" s="6">
        <v>1000</v>
      </c>
    </row>
    <row r="6364" spans="1:6">
      <c r="A6364" s="4">
        <v>2010</v>
      </c>
      <c r="B6364" s="5" t="s">
        <v>210</v>
      </c>
      <c r="C6364" s="5" t="s">
        <v>220</v>
      </c>
      <c r="D6364" s="5" t="s">
        <v>15</v>
      </c>
      <c r="E6364" s="5">
        <v>165690</v>
      </c>
      <c r="F6364" s="6">
        <v>1650.37</v>
      </c>
    </row>
    <row r="6365" spans="1:6">
      <c r="A6365" s="4">
        <v>2010</v>
      </c>
      <c r="B6365" s="5" t="s">
        <v>210</v>
      </c>
      <c r="C6365" s="5" t="s">
        <v>220</v>
      </c>
      <c r="D6365" s="5" t="s">
        <v>16</v>
      </c>
      <c r="E6365" s="5">
        <v>280</v>
      </c>
      <c r="F6365" s="6">
        <v>1678.57</v>
      </c>
    </row>
    <row r="6366" spans="1:6">
      <c r="A6366" s="4">
        <v>2010</v>
      </c>
      <c r="B6366" s="5" t="s">
        <v>210</v>
      </c>
      <c r="C6366" s="5" t="s">
        <v>220</v>
      </c>
      <c r="D6366" s="5" t="s">
        <v>17</v>
      </c>
      <c r="E6366" s="5">
        <v>20</v>
      </c>
      <c r="F6366" s="6">
        <v>1000</v>
      </c>
    </row>
    <row r="6367" spans="1:6">
      <c r="A6367" s="4">
        <v>2011</v>
      </c>
      <c r="B6367" s="5" t="s">
        <v>210</v>
      </c>
      <c r="C6367" s="5" t="s">
        <v>220</v>
      </c>
      <c r="D6367" s="5" t="s">
        <v>15</v>
      </c>
      <c r="E6367" s="5">
        <v>162320</v>
      </c>
      <c r="F6367" s="6">
        <v>2509.67</v>
      </c>
    </row>
    <row r="6368" spans="1:6">
      <c r="A6368" s="4">
        <v>2011</v>
      </c>
      <c r="B6368" s="5" t="s">
        <v>210</v>
      </c>
      <c r="C6368" s="5" t="s">
        <v>220</v>
      </c>
      <c r="D6368" s="5" t="s">
        <v>16</v>
      </c>
      <c r="E6368" s="5">
        <v>230</v>
      </c>
      <c r="F6368" s="6">
        <v>1826.09</v>
      </c>
    </row>
    <row r="6369" spans="1:6">
      <c r="A6369" s="4">
        <v>2011</v>
      </c>
      <c r="B6369" s="5" t="s">
        <v>210</v>
      </c>
      <c r="C6369" s="5" t="s">
        <v>220</v>
      </c>
      <c r="D6369" s="5" t="s">
        <v>17</v>
      </c>
      <c r="E6369" s="5">
        <v>20</v>
      </c>
      <c r="F6369" s="6">
        <v>1000</v>
      </c>
    </row>
    <row r="6370" spans="1:6">
      <c r="A6370" s="4">
        <v>2012</v>
      </c>
      <c r="B6370" s="5" t="s">
        <v>210</v>
      </c>
      <c r="C6370" s="5" t="s">
        <v>220</v>
      </c>
      <c r="D6370" s="5" t="s">
        <v>15</v>
      </c>
      <c r="E6370" s="5">
        <v>83830</v>
      </c>
      <c r="F6370" s="6">
        <v>2282.9499999999998</v>
      </c>
    </row>
    <row r="6371" spans="1:6">
      <c r="A6371" s="4">
        <v>2012</v>
      </c>
      <c r="B6371" s="5" t="s">
        <v>210</v>
      </c>
      <c r="C6371" s="5" t="s">
        <v>220</v>
      </c>
      <c r="D6371" s="5" t="s">
        <v>16</v>
      </c>
      <c r="E6371" s="5">
        <v>330</v>
      </c>
      <c r="F6371" s="6">
        <v>2060.61</v>
      </c>
    </row>
    <row r="6372" spans="1:6">
      <c r="A6372" s="4">
        <v>2012</v>
      </c>
      <c r="B6372" s="5" t="s">
        <v>210</v>
      </c>
      <c r="C6372" s="5" t="s">
        <v>220</v>
      </c>
      <c r="D6372" s="5" t="s">
        <v>17</v>
      </c>
      <c r="E6372" s="5">
        <v>20</v>
      </c>
      <c r="F6372" s="6">
        <v>1000</v>
      </c>
    </row>
    <row r="6373" spans="1:6">
      <c r="A6373" s="4">
        <v>2013</v>
      </c>
      <c r="B6373" s="5" t="s">
        <v>210</v>
      </c>
      <c r="C6373" s="5" t="s">
        <v>220</v>
      </c>
      <c r="D6373" s="5" t="s">
        <v>15</v>
      </c>
      <c r="E6373" s="5">
        <v>162920</v>
      </c>
      <c r="F6373" s="6">
        <v>2249.94</v>
      </c>
    </row>
    <row r="6374" spans="1:6">
      <c r="A6374" s="4">
        <v>2013</v>
      </c>
      <c r="B6374" s="5" t="s">
        <v>210</v>
      </c>
      <c r="C6374" s="5" t="s">
        <v>220</v>
      </c>
      <c r="D6374" s="5" t="s">
        <v>16</v>
      </c>
      <c r="E6374" s="5">
        <v>460</v>
      </c>
      <c r="F6374" s="6">
        <v>2043.48</v>
      </c>
    </row>
    <row r="6375" spans="1:6">
      <c r="A6375" s="4">
        <v>2013</v>
      </c>
      <c r="B6375" s="5" t="s">
        <v>210</v>
      </c>
      <c r="C6375" s="5" t="s">
        <v>220</v>
      </c>
      <c r="D6375" s="5" t="s">
        <v>17</v>
      </c>
      <c r="E6375" s="5">
        <v>20</v>
      </c>
      <c r="F6375" s="6">
        <v>500</v>
      </c>
    </row>
    <row r="6376" spans="1:6">
      <c r="A6376" s="4">
        <v>2014</v>
      </c>
      <c r="B6376" s="5" t="s">
        <v>210</v>
      </c>
      <c r="C6376" s="5" t="s">
        <v>220</v>
      </c>
      <c r="D6376" s="5" t="s">
        <v>15</v>
      </c>
      <c r="E6376" s="5">
        <v>163950</v>
      </c>
      <c r="F6376" s="6">
        <v>2058.98</v>
      </c>
    </row>
    <row r="6377" spans="1:6">
      <c r="A6377" s="4">
        <v>2014</v>
      </c>
      <c r="B6377" s="5" t="s">
        <v>210</v>
      </c>
      <c r="C6377" s="5" t="s">
        <v>220</v>
      </c>
      <c r="D6377" s="5" t="s">
        <v>16</v>
      </c>
      <c r="E6377" s="5">
        <v>470</v>
      </c>
      <c r="F6377" s="6">
        <v>1787.23</v>
      </c>
    </row>
    <row r="6378" spans="1:6">
      <c r="A6378" s="4">
        <v>2015</v>
      </c>
      <c r="B6378" s="5" t="s">
        <v>210</v>
      </c>
      <c r="C6378" s="5" t="s">
        <v>220</v>
      </c>
      <c r="D6378" s="5" t="s">
        <v>15</v>
      </c>
      <c r="E6378" s="5">
        <v>158630</v>
      </c>
      <c r="F6378" s="6">
        <v>2063.9899999999998</v>
      </c>
    </row>
    <row r="6379" spans="1:6">
      <c r="A6379" s="4">
        <v>2015</v>
      </c>
      <c r="B6379" s="5" t="s">
        <v>210</v>
      </c>
      <c r="C6379" s="5" t="s">
        <v>220</v>
      </c>
      <c r="D6379" s="5" t="s">
        <v>16</v>
      </c>
      <c r="E6379" s="5">
        <v>690</v>
      </c>
      <c r="F6379" s="6">
        <v>1811.59</v>
      </c>
    </row>
    <row r="6380" spans="1:6">
      <c r="A6380" s="4">
        <v>2016</v>
      </c>
      <c r="B6380" s="5" t="s">
        <v>210</v>
      </c>
      <c r="C6380" s="5" t="s">
        <v>220</v>
      </c>
      <c r="D6380" s="5" t="s">
        <v>15</v>
      </c>
      <c r="E6380" s="5">
        <v>160280</v>
      </c>
      <c r="F6380" s="6">
        <v>2236</v>
      </c>
    </row>
    <row r="6381" spans="1:6">
      <c r="A6381" s="4">
        <v>2016</v>
      </c>
      <c r="B6381" s="5" t="s">
        <v>210</v>
      </c>
      <c r="C6381" s="5" t="s">
        <v>220</v>
      </c>
      <c r="D6381" s="5" t="s">
        <v>16</v>
      </c>
      <c r="E6381" s="5">
        <v>950</v>
      </c>
      <c r="F6381" s="6">
        <v>1971.52</v>
      </c>
    </row>
    <row r="6382" spans="1:6">
      <c r="A6382" s="4">
        <v>2016</v>
      </c>
      <c r="B6382" s="5" t="s">
        <v>210</v>
      </c>
      <c r="C6382" s="5" t="s">
        <v>220</v>
      </c>
      <c r="D6382" s="5" t="s">
        <v>17</v>
      </c>
      <c r="E6382" s="5">
        <v>10</v>
      </c>
      <c r="F6382" s="6">
        <v>1166.67</v>
      </c>
    </row>
    <row r="6383" spans="1:6">
      <c r="A6383" s="4">
        <v>2017</v>
      </c>
      <c r="B6383" s="5" t="s">
        <v>210</v>
      </c>
      <c r="C6383" s="5" t="s">
        <v>220</v>
      </c>
      <c r="D6383" s="5" t="s">
        <v>15</v>
      </c>
      <c r="E6383" s="5">
        <v>145230</v>
      </c>
      <c r="F6383" s="6">
        <v>2460.9899999999998</v>
      </c>
    </row>
    <row r="6384" spans="1:6">
      <c r="A6384" s="4">
        <v>2017</v>
      </c>
      <c r="B6384" s="5" t="s">
        <v>210</v>
      </c>
      <c r="C6384" s="5" t="s">
        <v>220</v>
      </c>
      <c r="D6384" s="5" t="s">
        <v>16</v>
      </c>
      <c r="E6384" s="5">
        <v>260</v>
      </c>
      <c r="F6384" s="6">
        <v>2243.2399999999998</v>
      </c>
    </row>
    <row r="6385" spans="1:6">
      <c r="A6385" s="4">
        <v>2017</v>
      </c>
      <c r="B6385" s="5" t="s">
        <v>210</v>
      </c>
      <c r="C6385" s="5" t="s">
        <v>220</v>
      </c>
      <c r="D6385" s="5" t="s">
        <v>17</v>
      </c>
      <c r="E6385" s="5">
        <v>20</v>
      </c>
      <c r="F6385" s="6">
        <v>1052.6300000000001</v>
      </c>
    </row>
    <row r="6386" spans="1:6">
      <c r="A6386" s="4">
        <v>2008</v>
      </c>
      <c r="B6386" s="5" t="s">
        <v>210</v>
      </c>
      <c r="C6386" s="5" t="s">
        <v>221</v>
      </c>
      <c r="D6386" s="5" t="s">
        <v>15</v>
      </c>
      <c r="E6386" s="5">
        <v>87280</v>
      </c>
      <c r="F6386" s="6">
        <v>1762.95</v>
      </c>
    </row>
    <row r="6387" spans="1:6">
      <c r="A6387" s="4">
        <v>2008</v>
      </c>
      <c r="B6387" s="5" t="s">
        <v>210</v>
      </c>
      <c r="C6387" s="5" t="s">
        <v>221</v>
      </c>
      <c r="D6387" s="5" t="s">
        <v>16</v>
      </c>
      <c r="E6387" s="5">
        <v>12720</v>
      </c>
      <c r="F6387" s="6">
        <v>1890.72</v>
      </c>
    </row>
    <row r="6388" spans="1:6">
      <c r="A6388" s="4">
        <v>2008</v>
      </c>
      <c r="B6388" s="5" t="s">
        <v>210</v>
      </c>
      <c r="C6388" s="5" t="s">
        <v>221</v>
      </c>
      <c r="D6388" s="5" t="s">
        <v>17</v>
      </c>
      <c r="E6388" s="5">
        <v>100</v>
      </c>
      <c r="F6388" s="6">
        <v>1000</v>
      </c>
    </row>
    <row r="6389" spans="1:6">
      <c r="A6389" s="4">
        <v>2009</v>
      </c>
      <c r="B6389" s="5" t="s">
        <v>210</v>
      </c>
      <c r="C6389" s="5" t="s">
        <v>221</v>
      </c>
      <c r="D6389" s="5" t="s">
        <v>15</v>
      </c>
      <c r="E6389" s="5">
        <v>68670</v>
      </c>
      <c r="F6389" s="6">
        <v>2010.05</v>
      </c>
    </row>
    <row r="6390" spans="1:6">
      <c r="A6390" s="4">
        <v>2009</v>
      </c>
      <c r="B6390" s="5" t="s">
        <v>210</v>
      </c>
      <c r="C6390" s="5" t="s">
        <v>221</v>
      </c>
      <c r="D6390" s="5" t="s">
        <v>16</v>
      </c>
      <c r="E6390" s="5">
        <v>13800</v>
      </c>
      <c r="F6390" s="6">
        <v>1833.33</v>
      </c>
    </row>
    <row r="6391" spans="1:6">
      <c r="A6391" s="4">
        <v>2009</v>
      </c>
      <c r="B6391" s="5" t="s">
        <v>210</v>
      </c>
      <c r="C6391" s="5" t="s">
        <v>221</v>
      </c>
      <c r="D6391" s="5" t="s">
        <v>17</v>
      </c>
      <c r="E6391" s="5">
        <v>120</v>
      </c>
      <c r="F6391" s="6">
        <v>833.33</v>
      </c>
    </row>
    <row r="6392" spans="1:6">
      <c r="A6392" s="4">
        <v>2010</v>
      </c>
      <c r="B6392" s="5" t="s">
        <v>210</v>
      </c>
      <c r="C6392" s="5" t="s">
        <v>221</v>
      </c>
      <c r="D6392" s="5" t="s">
        <v>15</v>
      </c>
      <c r="E6392" s="5">
        <v>76870</v>
      </c>
      <c r="F6392" s="6">
        <v>1885.13</v>
      </c>
    </row>
    <row r="6393" spans="1:6">
      <c r="A6393" s="4">
        <v>2010</v>
      </c>
      <c r="B6393" s="5" t="s">
        <v>210</v>
      </c>
      <c r="C6393" s="5" t="s">
        <v>221</v>
      </c>
      <c r="D6393" s="5" t="s">
        <v>16</v>
      </c>
      <c r="E6393" s="5">
        <v>13370</v>
      </c>
      <c r="F6393" s="6">
        <v>1938.67</v>
      </c>
    </row>
    <row r="6394" spans="1:6">
      <c r="A6394" s="4">
        <v>2010</v>
      </c>
      <c r="B6394" s="5" t="s">
        <v>210</v>
      </c>
      <c r="C6394" s="5" t="s">
        <v>221</v>
      </c>
      <c r="D6394" s="5" t="s">
        <v>17</v>
      </c>
      <c r="E6394" s="5">
        <v>120</v>
      </c>
      <c r="F6394" s="6">
        <v>833.33</v>
      </c>
    </row>
    <row r="6395" spans="1:6">
      <c r="A6395" s="4">
        <v>2011</v>
      </c>
      <c r="B6395" s="5" t="s">
        <v>210</v>
      </c>
      <c r="C6395" s="5" t="s">
        <v>221</v>
      </c>
      <c r="D6395" s="5" t="s">
        <v>15</v>
      </c>
      <c r="E6395" s="5">
        <v>94400</v>
      </c>
      <c r="F6395" s="6">
        <v>2153.34</v>
      </c>
    </row>
    <row r="6396" spans="1:6">
      <c r="A6396" s="4">
        <v>2011</v>
      </c>
      <c r="B6396" s="5" t="s">
        <v>210</v>
      </c>
      <c r="C6396" s="5" t="s">
        <v>221</v>
      </c>
      <c r="D6396" s="5" t="s">
        <v>16</v>
      </c>
      <c r="E6396" s="5">
        <v>12360</v>
      </c>
      <c r="F6396" s="6">
        <v>1934.97</v>
      </c>
    </row>
    <row r="6397" spans="1:6">
      <c r="A6397" s="4">
        <v>2011</v>
      </c>
      <c r="B6397" s="5" t="s">
        <v>210</v>
      </c>
      <c r="C6397" s="5" t="s">
        <v>221</v>
      </c>
      <c r="D6397" s="5" t="s">
        <v>17</v>
      </c>
      <c r="E6397" s="5">
        <v>70</v>
      </c>
      <c r="F6397" s="6">
        <v>1135.5</v>
      </c>
    </row>
    <row r="6398" spans="1:6">
      <c r="A6398" s="4">
        <v>2012</v>
      </c>
      <c r="B6398" s="5" t="s">
        <v>210</v>
      </c>
      <c r="C6398" s="5" t="s">
        <v>221</v>
      </c>
      <c r="D6398" s="5" t="s">
        <v>15</v>
      </c>
      <c r="E6398" s="5">
        <v>63440</v>
      </c>
      <c r="F6398" s="6">
        <v>1889.91</v>
      </c>
    </row>
    <row r="6399" spans="1:6">
      <c r="A6399" s="4">
        <v>2012</v>
      </c>
      <c r="B6399" s="5" t="s">
        <v>210</v>
      </c>
      <c r="C6399" s="5" t="s">
        <v>221</v>
      </c>
      <c r="D6399" s="5" t="s">
        <v>16</v>
      </c>
      <c r="E6399" s="5">
        <v>12230</v>
      </c>
      <c r="F6399" s="6">
        <v>1914.79</v>
      </c>
    </row>
    <row r="6400" spans="1:6">
      <c r="A6400" s="4">
        <v>2012</v>
      </c>
      <c r="B6400" s="5" t="s">
        <v>210</v>
      </c>
      <c r="C6400" s="5" t="s">
        <v>221</v>
      </c>
      <c r="D6400" s="5" t="s">
        <v>17</v>
      </c>
      <c r="E6400" s="5">
        <v>10</v>
      </c>
      <c r="F6400" s="6">
        <v>1000</v>
      </c>
    </row>
    <row r="6401" spans="1:6">
      <c r="A6401" s="4">
        <v>2013</v>
      </c>
      <c r="B6401" s="5" t="s">
        <v>210</v>
      </c>
      <c r="C6401" s="5" t="s">
        <v>221</v>
      </c>
      <c r="D6401" s="5" t="s">
        <v>15</v>
      </c>
      <c r="E6401" s="5">
        <v>95230</v>
      </c>
      <c r="F6401" s="6">
        <v>2218.83</v>
      </c>
    </row>
    <row r="6402" spans="1:6">
      <c r="A6402" s="4">
        <v>2013</v>
      </c>
      <c r="B6402" s="5" t="s">
        <v>210</v>
      </c>
      <c r="C6402" s="5" t="s">
        <v>221</v>
      </c>
      <c r="D6402" s="5" t="s">
        <v>16</v>
      </c>
      <c r="E6402" s="5">
        <v>10750</v>
      </c>
      <c r="F6402" s="6">
        <v>2124.4299999999998</v>
      </c>
    </row>
    <row r="6403" spans="1:6">
      <c r="A6403" s="4">
        <v>2013</v>
      </c>
      <c r="B6403" s="5" t="s">
        <v>210</v>
      </c>
      <c r="C6403" s="5" t="s">
        <v>221</v>
      </c>
      <c r="D6403" s="5" t="s">
        <v>17</v>
      </c>
      <c r="E6403" s="5">
        <v>70</v>
      </c>
      <c r="F6403" s="6">
        <v>428.57</v>
      </c>
    </row>
    <row r="6404" spans="1:6">
      <c r="A6404" s="4">
        <v>2014</v>
      </c>
      <c r="B6404" s="5" t="s">
        <v>210</v>
      </c>
      <c r="C6404" s="5" t="s">
        <v>221</v>
      </c>
      <c r="D6404" s="5" t="s">
        <v>15</v>
      </c>
      <c r="E6404" s="5">
        <v>94600</v>
      </c>
      <c r="F6404" s="6">
        <v>2072.08</v>
      </c>
    </row>
    <row r="6405" spans="1:6">
      <c r="A6405" s="4">
        <v>2014</v>
      </c>
      <c r="B6405" s="5" t="s">
        <v>210</v>
      </c>
      <c r="C6405" s="5" t="s">
        <v>221</v>
      </c>
      <c r="D6405" s="5" t="s">
        <v>16</v>
      </c>
      <c r="E6405" s="5">
        <v>14380</v>
      </c>
      <c r="F6405" s="6">
        <v>2035.02</v>
      </c>
    </row>
    <row r="6406" spans="1:6">
      <c r="A6406" s="4">
        <v>2014</v>
      </c>
      <c r="B6406" s="5" t="s">
        <v>210</v>
      </c>
      <c r="C6406" s="5" t="s">
        <v>221</v>
      </c>
      <c r="D6406" s="5" t="s">
        <v>17</v>
      </c>
      <c r="E6406" s="5">
        <v>30</v>
      </c>
      <c r="F6406" s="6">
        <v>295.86</v>
      </c>
    </row>
    <row r="6407" spans="1:6">
      <c r="A6407" s="4">
        <v>2015</v>
      </c>
      <c r="B6407" s="5" t="s">
        <v>210</v>
      </c>
      <c r="C6407" s="5" t="s">
        <v>221</v>
      </c>
      <c r="D6407" s="5" t="s">
        <v>15</v>
      </c>
      <c r="E6407" s="5">
        <v>79570</v>
      </c>
      <c r="F6407" s="6">
        <v>1920.98</v>
      </c>
    </row>
    <row r="6408" spans="1:6">
      <c r="A6408" s="4">
        <v>2015</v>
      </c>
      <c r="B6408" s="5" t="s">
        <v>210</v>
      </c>
      <c r="C6408" s="5" t="s">
        <v>221</v>
      </c>
      <c r="D6408" s="5" t="s">
        <v>16</v>
      </c>
      <c r="E6408" s="5">
        <v>20530</v>
      </c>
      <c r="F6408" s="6">
        <v>1859.63</v>
      </c>
    </row>
    <row r="6409" spans="1:6">
      <c r="A6409" s="4">
        <v>2016</v>
      </c>
      <c r="B6409" s="5" t="s">
        <v>210</v>
      </c>
      <c r="C6409" s="5" t="s">
        <v>221</v>
      </c>
      <c r="D6409" s="5" t="s">
        <v>15</v>
      </c>
      <c r="E6409" s="5">
        <v>84130</v>
      </c>
      <c r="F6409" s="6">
        <v>2138.13</v>
      </c>
    </row>
    <row r="6410" spans="1:6">
      <c r="A6410" s="4">
        <v>2016</v>
      </c>
      <c r="B6410" s="5" t="s">
        <v>210</v>
      </c>
      <c r="C6410" s="5" t="s">
        <v>221</v>
      </c>
      <c r="D6410" s="5" t="s">
        <v>16</v>
      </c>
      <c r="E6410" s="5">
        <v>19610</v>
      </c>
      <c r="F6410" s="6">
        <v>2021.79</v>
      </c>
    </row>
    <row r="6411" spans="1:6">
      <c r="A6411" s="4">
        <v>2016</v>
      </c>
      <c r="B6411" s="5" t="s">
        <v>210</v>
      </c>
      <c r="C6411" s="5" t="s">
        <v>221</v>
      </c>
      <c r="D6411" s="5" t="s">
        <v>17</v>
      </c>
      <c r="E6411" s="5">
        <v>190</v>
      </c>
      <c r="F6411" s="6">
        <v>1088.08</v>
      </c>
    </row>
    <row r="6412" spans="1:6">
      <c r="A6412" s="4">
        <v>2017</v>
      </c>
      <c r="B6412" s="5" t="s">
        <v>210</v>
      </c>
      <c r="C6412" s="5" t="s">
        <v>221</v>
      </c>
      <c r="D6412" s="5" t="s">
        <v>15</v>
      </c>
      <c r="E6412" s="5">
        <v>88350</v>
      </c>
      <c r="F6412" s="6">
        <v>2133.41</v>
      </c>
    </row>
    <row r="6413" spans="1:6">
      <c r="A6413" s="4">
        <v>2017</v>
      </c>
      <c r="B6413" s="5" t="s">
        <v>210</v>
      </c>
      <c r="C6413" s="5" t="s">
        <v>221</v>
      </c>
      <c r="D6413" s="5" t="s">
        <v>16</v>
      </c>
      <c r="E6413" s="5">
        <v>10440</v>
      </c>
      <c r="F6413" s="6">
        <v>2245.27</v>
      </c>
    </row>
    <row r="6414" spans="1:6">
      <c r="A6414" s="4">
        <v>2017</v>
      </c>
      <c r="B6414" s="5" t="s">
        <v>210</v>
      </c>
      <c r="C6414" s="5" t="s">
        <v>221</v>
      </c>
      <c r="D6414" s="5" t="s">
        <v>17</v>
      </c>
      <c r="E6414" s="5">
        <v>30</v>
      </c>
      <c r="F6414" s="6">
        <v>1060.6099999999999</v>
      </c>
    </row>
    <row r="6415" spans="1:6">
      <c r="A6415" s="4">
        <v>2008</v>
      </c>
      <c r="B6415" s="5" t="s">
        <v>210</v>
      </c>
      <c r="C6415" s="5" t="s">
        <v>222</v>
      </c>
      <c r="D6415" s="5" t="s">
        <v>15</v>
      </c>
      <c r="E6415" s="5">
        <v>162960</v>
      </c>
      <c r="F6415" s="6">
        <v>2166.9699999999998</v>
      </c>
    </row>
    <row r="6416" spans="1:6">
      <c r="A6416" s="4">
        <v>2008</v>
      </c>
      <c r="B6416" s="5" t="s">
        <v>210</v>
      </c>
      <c r="C6416" s="5" t="s">
        <v>222</v>
      </c>
      <c r="D6416" s="5" t="s">
        <v>16</v>
      </c>
      <c r="E6416" s="5">
        <v>5320</v>
      </c>
      <c r="F6416" s="6">
        <v>1374.06</v>
      </c>
    </row>
    <row r="6417" spans="1:6">
      <c r="A6417" s="4">
        <v>2008</v>
      </c>
      <c r="B6417" s="5" t="s">
        <v>210</v>
      </c>
      <c r="C6417" s="5" t="s">
        <v>222</v>
      </c>
      <c r="D6417" s="5" t="s">
        <v>17</v>
      </c>
      <c r="E6417" s="5">
        <v>90</v>
      </c>
      <c r="F6417" s="6">
        <v>1111.1099999999999</v>
      </c>
    </row>
    <row r="6418" spans="1:6">
      <c r="A6418" s="4">
        <v>2009</v>
      </c>
      <c r="B6418" s="5" t="s">
        <v>210</v>
      </c>
      <c r="C6418" s="5" t="s">
        <v>222</v>
      </c>
      <c r="D6418" s="5" t="s">
        <v>15</v>
      </c>
      <c r="E6418" s="5">
        <v>156940</v>
      </c>
      <c r="F6418" s="6">
        <v>2277.62</v>
      </c>
    </row>
    <row r="6419" spans="1:6">
      <c r="A6419" s="4">
        <v>2009</v>
      </c>
      <c r="B6419" s="5" t="s">
        <v>210</v>
      </c>
      <c r="C6419" s="5" t="s">
        <v>222</v>
      </c>
      <c r="D6419" s="5" t="s">
        <v>16</v>
      </c>
      <c r="E6419" s="5">
        <v>5470</v>
      </c>
      <c r="F6419" s="6">
        <v>1504.57</v>
      </c>
    </row>
    <row r="6420" spans="1:6">
      <c r="A6420" s="4">
        <v>2009</v>
      </c>
      <c r="B6420" s="5" t="s">
        <v>210</v>
      </c>
      <c r="C6420" s="5" t="s">
        <v>222</v>
      </c>
      <c r="D6420" s="5" t="s">
        <v>17</v>
      </c>
      <c r="E6420" s="5">
        <v>20</v>
      </c>
      <c r="F6420" s="6">
        <v>500</v>
      </c>
    </row>
    <row r="6421" spans="1:6">
      <c r="A6421" s="4">
        <v>2010</v>
      </c>
      <c r="B6421" s="5" t="s">
        <v>210</v>
      </c>
      <c r="C6421" s="5" t="s">
        <v>222</v>
      </c>
      <c r="D6421" s="5" t="s">
        <v>15</v>
      </c>
      <c r="E6421" s="5">
        <v>158550</v>
      </c>
      <c r="F6421" s="6">
        <v>1817.16</v>
      </c>
    </row>
    <row r="6422" spans="1:6">
      <c r="A6422" s="4">
        <v>2010</v>
      </c>
      <c r="B6422" s="5" t="s">
        <v>210</v>
      </c>
      <c r="C6422" s="5" t="s">
        <v>222</v>
      </c>
      <c r="D6422" s="5" t="s">
        <v>16</v>
      </c>
      <c r="E6422" s="5">
        <v>4820</v>
      </c>
      <c r="F6422" s="6">
        <v>1190.8699999999999</v>
      </c>
    </row>
    <row r="6423" spans="1:6">
      <c r="A6423" s="4">
        <v>2010</v>
      </c>
      <c r="B6423" s="5" t="s">
        <v>210</v>
      </c>
      <c r="C6423" s="5" t="s">
        <v>222</v>
      </c>
      <c r="D6423" s="5" t="s">
        <v>17</v>
      </c>
      <c r="E6423" s="5">
        <v>20</v>
      </c>
      <c r="F6423" s="6">
        <v>1000</v>
      </c>
    </row>
    <row r="6424" spans="1:6">
      <c r="A6424" s="4">
        <v>2011</v>
      </c>
      <c r="B6424" s="5" t="s">
        <v>210</v>
      </c>
      <c r="C6424" s="5" t="s">
        <v>222</v>
      </c>
      <c r="D6424" s="5" t="s">
        <v>15</v>
      </c>
      <c r="E6424" s="5">
        <v>141480</v>
      </c>
      <c r="F6424" s="6">
        <v>2074.9499999999998</v>
      </c>
    </row>
    <row r="6425" spans="1:6">
      <c r="A6425" s="4">
        <v>2011</v>
      </c>
      <c r="B6425" s="5" t="s">
        <v>210</v>
      </c>
      <c r="C6425" s="5" t="s">
        <v>222</v>
      </c>
      <c r="D6425" s="5" t="s">
        <v>16</v>
      </c>
      <c r="E6425" s="5">
        <v>5030</v>
      </c>
      <c r="F6425" s="6">
        <v>1678.83</v>
      </c>
    </row>
    <row r="6426" spans="1:6">
      <c r="A6426" s="4">
        <v>2011</v>
      </c>
      <c r="B6426" s="5" t="s">
        <v>210</v>
      </c>
      <c r="C6426" s="5" t="s">
        <v>222</v>
      </c>
      <c r="D6426" s="5" t="s">
        <v>17</v>
      </c>
      <c r="E6426" s="5">
        <v>30</v>
      </c>
      <c r="F6426" s="6">
        <v>1000</v>
      </c>
    </row>
    <row r="6427" spans="1:6">
      <c r="A6427" s="4">
        <v>2012</v>
      </c>
      <c r="B6427" s="5" t="s">
        <v>210</v>
      </c>
      <c r="C6427" s="5" t="s">
        <v>222</v>
      </c>
      <c r="D6427" s="5" t="s">
        <v>15</v>
      </c>
      <c r="E6427" s="5">
        <v>135890</v>
      </c>
      <c r="F6427" s="6">
        <v>2291.0100000000002</v>
      </c>
    </row>
    <row r="6428" spans="1:6">
      <c r="A6428" s="4">
        <v>2012</v>
      </c>
      <c r="B6428" s="5" t="s">
        <v>210</v>
      </c>
      <c r="C6428" s="5" t="s">
        <v>222</v>
      </c>
      <c r="D6428" s="5" t="s">
        <v>16</v>
      </c>
      <c r="E6428" s="5">
        <v>5710</v>
      </c>
      <c r="F6428" s="6">
        <v>1115.82</v>
      </c>
    </row>
    <row r="6429" spans="1:6">
      <c r="A6429" s="4">
        <v>2012</v>
      </c>
      <c r="B6429" s="5" t="s">
        <v>210</v>
      </c>
      <c r="C6429" s="5" t="s">
        <v>222</v>
      </c>
      <c r="D6429" s="5" t="s">
        <v>17</v>
      </c>
      <c r="E6429" s="5">
        <v>50</v>
      </c>
      <c r="F6429" s="6">
        <v>1216.45</v>
      </c>
    </row>
    <row r="6430" spans="1:6">
      <c r="A6430" s="4">
        <v>2013</v>
      </c>
      <c r="B6430" s="5" t="s">
        <v>210</v>
      </c>
      <c r="C6430" s="5" t="s">
        <v>222</v>
      </c>
      <c r="D6430" s="5" t="s">
        <v>15</v>
      </c>
      <c r="E6430" s="5">
        <v>148260</v>
      </c>
      <c r="F6430" s="6">
        <v>2187.98</v>
      </c>
    </row>
    <row r="6431" spans="1:6">
      <c r="A6431" s="4">
        <v>2013</v>
      </c>
      <c r="B6431" s="5" t="s">
        <v>210</v>
      </c>
      <c r="C6431" s="5" t="s">
        <v>222</v>
      </c>
      <c r="D6431" s="5" t="s">
        <v>16</v>
      </c>
      <c r="E6431" s="5">
        <v>4170</v>
      </c>
      <c r="F6431" s="6">
        <v>1501.8</v>
      </c>
    </row>
    <row r="6432" spans="1:6">
      <c r="A6432" s="4">
        <v>2013</v>
      </c>
      <c r="B6432" s="5" t="s">
        <v>210</v>
      </c>
      <c r="C6432" s="5" t="s">
        <v>222</v>
      </c>
      <c r="D6432" s="5" t="s">
        <v>17</v>
      </c>
      <c r="E6432" s="5">
        <v>30</v>
      </c>
      <c r="F6432" s="6">
        <v>333.33</v>
      </c>
    </row>
    <row r="6433" spans="1:6">
      <c r="A6433" s="4">
        <v>2014</v>
      </c>
      <c r="B6433" s="5" t="s">
        <v>210</v>
      </c>
      <c r="C6433" s="5" t="s">
        <v>222</v>
      </c>
      <c r="D6433" s="5" t="s">
        <v>15</v>
      </c>
      <c r="E6433" s="5">
        <v>133380</v>
      </c>
      <c r="F6433" s="6">
        <v>2372.63</v>
      </c>
    </row>
    <row r="6434" spans="1:6">
      <c r="A6434" s="4">
        <v>2014</v>
      </c>
      <c r="B6434" s="5" t="s">
        <v>210</v>
      </c>
      <c r="C6434" s="5" t="s">
        <v>222</v>
      </c>
      <c r="D6434" s="5" t="s">
        <v>16</v>
      </c>
      <c r="E6434" s="5">
        <v>6160</v>
      </c>
      <c r="F6434" s="6">
        <v>1817.54</v>
      </c>
    </row>
    <row r="6435" spans="1:6">
      <c r="A6435" s="4">
        <v>2014</v>
      </c>
      <c r="B6435" s="5" t="s">
        <v>210</v>
      </c>
      <c r="C6435" s="5" t="s">
        <v>222</v>
      </c>
      <c r="D6435" s="5" t="s">
        <v>17</v>
      </c>
      <c r="E6435" s="5">
        <v>170</v>
      </c>
      <c r="F6435" s="6">
        <v>300.83999999999997</v>
      </c>
    </row>
    <row r="6436" spans="1:6">
      <c r="A6436" s="4">
        <v>2015</v>
      </c>
      <c r="B6436" s="5" t="s">
        <v>210</v>
      </c>
      <c r="C6436" s="5" t="s">
        <v>222</v>
      </c>
      <c r="D6436" s="5" t="s">
        <v>15</v>
      </c>
      <c r="E6436" s="5">
        <v>139570</v>
      </c>
      <c r="F6436" s="6">
        <v>2317.3200000000002</v>
      </c>
    </row>
    <row r="6437" spans="1:6">
      <c r="A6437" s="4">
        <v>2015</v>
      </c>
      <c r="B6437" s="5" t="s">
        <v>210</v>
      </c>
      <c r="C6437" s="5" t="s">
        <v>222</v>
      </c>
      <c r="D6437" s="5" t="s">
        <v>16</v>
      </c>
      <c r="E6437" s="5">
        <v>13920</v>
      </c>
      <c r="F6437" s="6">
        <v>1921.81</v>
      </c>
    </row>
    <row r="6438" spans="1:6">
      <c r="A6438" s="4">
        <v>2015</v>
      </c>
      <c r="B6438" s="5" t="s">
        <v>210</v>
      </c>
      <c r="C6438" s="5" t="s">
        <v>222</v>
      </c>
      <c r="D6438" s="5" t="s">
        <v>17</v>
      </c>
      <c r="E6438" s="5">
        <v>50</v>
      </c>
      <c r="F6438" s="6">
        <v>400</v>
      </c>
    </row>
    <row r="6439" spans="1:6">
      <c r="A6439" s="4">
        <v>2016</v>
      </c>
      <c r="B6439" s="5" t="s">
        <v>210</v>
      </c>
      <c r="C6439" s="5" t="s">
        <v>222</v>
      </c>
      <c r="D6439" s="5" t="s">
        <v>15</v>
      </c>
      <c r="E6439" s="5">
        <v>143020</v>
      </c>
      <c r="F6439" s="6">
        <v>2242.87</v>
      </c>
    </row>
    <row r="6440" spans="1:6">
      <c r="A6440" s="4">
        <v>2016</v>
      </c>
      <c r="B6440" s="5" t="s">
        <v>210</v>
      </c>
      <c r="C6440" s="5" t="s">
        <v>222</v>
      </c>
      <c r="D6440" s="5" t="s">
        <v>16</v>
      </c>
      <c r="E6440" s="5">
        <v>6330</v>
      </c>
      <c r="F6440" s="6">
        <v>2033.47</v>
      </c>
    </row>
    <row r="6441" spans="1:6">
      <c r="A6441" s="4">
        <v>2016</v>
      </c>
      <c r="B6441" s="5" t="s">
        <v>210</v>
      </c>
      <c r="C6441" s="5" t="s">
        <v>222</v>
      </c>
      <c r="D6441" s="5" t="s">
        <v>17</v>
      </c>
      <c r="E6441" s="5">
        <v>20</v>
      </c>
      <c r="F6441" s="6">
        <v>1105.26</v>
      </c>
    </row>
    <row r="6442" spans="1:6">
      <c r="A6442" s="4">
        <v>2017</v>
      </c>
      <c r="B6442" s="5" t="s">
        <v>210</v>
      </c>
      <c r="C6442" s="5" t="s">
        <v>222</v>
      </c>
      <c r="D6442" s="5" t="s">
        <v>15</v>
      </c>
      <c r="E6442" s="5">
        <v>140630</v>
      </c>
      <c r="F6442" s="6">
        <v>2326.88</v>
      </c>
    </row>
    <row r="6443" spans="1:6">
      <c r="A6443" s="4">
        <v>2017</v>
      </c>
      <c r="B6443" s="5" t="s">
        <v>210</v>
      </c>
      <c r="C6443" s="5" t="s">
        <v>222</v>
      </c>
      <c r="D6443" s="5" t="s">
        <v>16</v>
      </c>
      <c r="E6443" s="5">
        <v>5640</v>
      </c>
      <c r="F6443" s="6">
        <v>2143.4299999999998</v>
      </c>
    </row>
    <row r="6444" spans="1:6">
      <c r="A6444" s="4">
        <v>2008</v>
      </c>
      <c r="B6444" s="5" t="s">
        <v>210</v>
      </c>
      <c r="C6444" s="5" t="s">
        <v>223</v>
      </c>
      <c r="D6444" s="5" t="s">
        <v>15</v>
      </c>
      <c r="E6444" s="5">
        <v>213170</v>
      </c>
      <c r="F6444" s="6">
        <v>2262</v>
      </c>
    </row>
    <row r="6445" spans="1:6">
      <c r="A6445" s="4">
        <v>2008</v>
      </c>
      <c r="B6445" s="5" t="s">
        <v>210</v>
      </c>
      <c r="C6445" s="5" t="s">
        <v>223</v>
      </c>
      <c r="D6445" s="5" t="s">
        <v>16</v>
      </c>
      <c r="E6445" s="5">
        <v>2280</v>
      </c>
      <c r="F6445" s="6">
        <v>1921.05</v>
      </c>
    </row>
    <row r="6446" spans="1:6">
      <c r="A6446" s="4">
        <v>2008</v>
      </c>
      <c r="B6446" s="5" t="s">
        <v>210</v>
      </c>
      <c r="C6446" s="5" t="s">
        <v>223</v>
      </c>
      <c r="D6446" s="5" t="s">
        <v>17</v>
      </c>
      <c r="E6446" s="5">
        <v>150</v>
      </c>
      <c r="F6446" s="6">
        <v>1000</v>
      </c>
    </row>
    <row r="6447" spans="1:6">
      <c r="A6447" s="4">
        <v>2009</v>
      </c>
      <c r="B6447" s="5" t="s">
        <v>210</v>
      </c>
      <c r="C6447" s="5" t="s">
        <v>223</v>
      </c>
      <c r="D6447" s="5" t="s">
        <v>15</v>
      </c>
      <c r="E6447" s="5">
        <v>201510</v>
      </c>
      <c r="F6447" s="6">
        <v>2647.36</v>
      </c>
    </row>
    <row r="6448" spans="1:6">
      <c r="A6448" s="4">
        <v>2009</v>
      </c>
      <c r="B6448" s="5" t="s">
        <v>210</v>
      </c>
      <c r="C6448" s="5" t="s">
        <v>223</v>
      </c>
      <c r="D6448" s="5" t="s">
        <v>16</v>
      </c>
      <c r="E6448" s="5">
        <v>1950</v>
      </c>
      <c r="F6448" s="6">
        <v>1907.69</v>
      </c>
    </row>
    <row r="6449" spans="1:6">
      <c r="A6449" s="4">
        <v>2009</v>
      </c>
      <c r="B6449" s="5" t="s">
        <v>210</v>
      </c>
      <c r="C6449" s="5" t="s">
        <v>223</v>
      </c>
      <c r="D6449" s="5" t="s">
        <v>17</v>
      </c>
      <c r="E6449" s="5">
        <v>80</v>
      </c>
      <c r="F6449" s="6">
        <v>875</v>
      </c>
    </row>
    <row r="6450" spans="1:6">
      <c r="A6450" s="4">
        <v>2010</v>
      </c>
      <c r="B6450" s="5" t="s">
        <v>210</v>
      </c>
      <c r="C6450" s="5" t="s">
        <v>223</v>
      </c>
      <c r="D6450" s="5" t="s">
        <v>15</v>
      </c>
      <c r="E6450" s="5">
        <v>201470</v>
      </c>
      <c r="F6450" s="6">
        <v>2138.04</v>
      </c>
    </row>
    <row r="6451" spans="1:6">
      <c r="A6451" s="4">
        <v>2010</v>
      </c>
      <c r="B6451" s="5" t="s">
        <v>210</v>
      </c>
      <c r="C6451" s="5" t="s">
        <v>223</v>
      </c>
      <c r="D6451" s="5" t="s">
        <v>16</v>
      </c>
      <c r="E6451" s="5">
        <v>1840</v>
      </c>
      <c r="F6451" s="6">
        <v>1722.83</v>
      </c>
    </row>
    <row r="6452" spans="1:6">
      <c r="A6452" s="4">
        <v>2010</v>
      </c>
      <c r="B6452" s="5" t="s">
        <v>210</v>
      </c>
      <c r="C6452" s="5" t="s">
        <v>223</v>
      </c>
      <c r="D6452" s="5" t="s">
        <v>17</v>
      </c>
      <c r="E6452" s="5">
        <v>60</v>
      </c>
      <c r="F6452" s="6">
        <v>833.33</v>
      </c>
    </row>
    <row r="6453" spans="1:6">
      <c r="A6453" s="4">
        <v>2011</v>
      </c>
      <c r="B6453" s="5" t="s">
        <v>210</v>
      </c>
      <c r="C6453" s="5" t="s">
        <v>223</v>
      </c>
      <c r="D6453" s="5" t="s">
        <v>15</v>
      </c>
      <c r="E6453" s="5">
        <v>213180</v>
      </c>
      <c r="F6453" s="6">
        <v>2604</v>
      </c>
    </row>
    <row r="6454" spans="1:6">
      <c r="A6454" s="4">
        <v>2011</v>
      </c>
      <c r="B6454" s="5" t="s">
        <v>210</v>
      </c>
      <c r="C6454" s="5" t="s">
        <v>223</v>
      </c>
      <c r="D6454" s="5" t="s">
        <v>16</v>
      </c>
      <c r="E6454" s="5">
        <v>2340</v>
      </c>
      <c r="F6454" s="6">
        <v>1388.89</v>
      </c>
    </row>
    <row r="6455" spans="1:6">
      <c r="A6455" s="4">
        <v>2011</v>
      </c>
      <c r="B6455" s="5" t="s">
        <v>210</v>
      </c>
      <c r="C6455" s="5" t="s">
        <v>223</v>
      </c>
      <c r="D6455" s="5" t="s">
        <v>17</v>
      </c>
      <c r="E6455" s="5">
        <v>70</v>
      </c>
      <c r="F6455" s="6">
        <v>1142.8599999999999</v>
      </c>
    </row>
    <row r="6456" spans="1:6">
      <c r="A6456" s="4">
        <v>2012</v>
      </c>
      <c r="B6456" s="5" t="s">
        <v>210</v>
      </c>
      <c r="C6456" s="5" t="s">
        <v>223</v>
      </c>
      <c r="D6456" s="5" t="s">
        <v>15</v>
      </c>
      <c r="E6456" s="5">
        <v>161540</v>
      </c>
      <c r="F6456" s="6">
        <v>2771.02</v>
      </c>
    </row>
    <row r="6457" spans="1:6">
      <c r="A6457" s="4">
        <v>2012</v>
      </c>
      <c r="B6457" s="5" t="s">
        <v>210</v>
      </c>
      <c r="C6457" s="5" t="s">
        <v>223</v>
      </c>
      <c r="D6457" s="5" t="s">
        <v>16</v>
      </c>
      <c r="E6457" s="5">
        <v>1780</v>
      </c>
      <c r="F6457" s="6">
        <v>1893.26</v>
      </c>
    </row>
    <row r="6458" spans="1:6">
      <c r="A6458" s="4">
        <v>2012</v>
      </c>
      <c r="B6458" s="5" t="s">
        <v>210</v>
      </c>
      <c r="C6458" s="5" t="s">
        <v>223</v>
      </c>
      <c r="D6458" s="5" t="s">
        <v>17</v>
      </c>
      <c r="E6458" s="5">
        <v>80</v>
      </c>
      <c r="F6458" s="6">
        <v>1125</v>
      </c>
    </row>
    <row r="6459" spans="1:6">
      <c r="A6459" s="4">
        <v>2013</v>
      </c>
      <c r="B6459" s="5" t="s">
        <v>210</v>
      </c>
      <c r="C6459" s="5" t="s">
        <v>223</v>
      </c>
      <c r="D6459" s="5" t="s">
        <v>15</v>
      </c>
      <c r="E6459" s="5">
        <v>198110</v>
      </c>
      <c r="F6459" s="6">
        <v>2683.91</v>
      </c>
    </row>
    <row r="6460" spans="1:6">
      <c r="A6460" s="4">
        <v>2013</v>
      </c>
      <c r="B6460" s="5" t="s">
        <v>210</v>
      </c>
      <c r="C6460" s="5" t="s">
        <v>223</v>
      </c>
      <c r="D6460" s="5" t="s">
        <v>16</v>
      </c>
      <c r="E6460" s="5">
        <v>1590</v>
      </c>
      <c r="F6460" s="6">
        <v>1106.92</v>
      </c>
    </row>
    <row r="6461" spans="1:6">
      <c r="A6461" s="4">
        <v>2013</v>
      </c>
      <c r="B6461" s="5" t="s">
        <v>210</v>
      </c>
      <c r="C6461" s="5" t="s">
        <v>223</v>
      </c>
      <c r="D6461" s="5" t="s">
        <v>17</v>
      </c>
      <c r="E6461" s="5">
        <v>100</v>
      </c>
      <c r="F6461" s="6">
        <v>400</v>
      </c>
    </row>
    <row r="6462" spans="1:6">
      <c r="A6462" s="4">
        <v>2014</v>
      </c>
      <c r="B6462" s="5" t="s">
        <v>210</v>
      </c>
      <c r="C6462" s="5" t="s">
        <v>223</v>
      </c>
      <c r="D6462" s="5" t="s">
        <v>15</v>
      </c>
      <c r="E6462" s="5">
        <v>209330</v>
      </c>
      <c r="F6462" s="6">
        <v>2804.95</v>
      </c>
    </row>
    <row r="6463" spans="1:6">
      <c r="A6463" s="4">
        <v>2014</v>
      </c>
      <c r="B6463" s="5" t="s">
        <v>210</v>
      </c>
      <c r="C6463" s="5" t="s">
        <v>223</v>
      </c>
      <c r="D6463" s="5" t="s">
        <v>16</v>
      </c>
      <c r="E6463" s="5">
        <v>1980</v>
      </c>
      <c r="F6463" s="6">
        <v>1136.3599999999999</v>
      </c>
    </row>
    <row r="6464" spans="1:6">
      <c r="A6464" s="4">
        <v>2014</v>
      </c>
      <c r="B6464" s="5" t="s">
        <v>210</v>
      </c>
      <c r="C6464" s="5" t="s">
        <v>223</v>
      </c>
      <c r="D6464" s="5" t="s">
        <v>17</v>
      </c>
      <c r="E6464" s="5">
        <v>70</v>
      </c>
      <c r="F6464" s="6">
        <v>285.70999999999998</v>
      </c>
    </row>
    <row r="6465" spans="1:6">
      <c r="A6465" s="4">
        <v>2015</v>
      </c>
      <c r="B6465" s="5" t="s">
        <v>210</v>
      </c>
      <c r="C6465" s="5" t="s">
        <v>223</v>
      </c>
      <c r="D6465" s="5" t="s">
        <v>15</v>
      </c>
      <c r="E6465" s="5">
        <v>155990</v>
      </c>
      <c r="F6465" s="6">
        <v>3149.05</v>
      </c>
    </row>
    <row r="6466" spans="1:6">
      <c r="A6466" s="4">
        <v>2015</v>
      </c>
      <c r="B6466" s="5" t="s">
        <v>210</v>
      </c>
      <c r="C6466" s="5" t="s">
        <v>223</v>
      </c>
      <c r="D6466" s="5" t="s">
        <v>16</v>
      </c>
      <c r="E6466" s="5">
        <v>1480</v>
      </c>
      <c r="F6466" s="6">
        <v>1358.11</v>
      </c>
    </row>
    <row r="6467" spans="1:6">
      <c r="A6467" s="4">
        <v>2015</v>
      </c>
      <c r="B6467" s="5" t="s">
        <v>210</v>
      </c>
      <c r="C6467" s="5" t="s">
        <v>223</v>
      </c>
      <c r="D6467" s="5" t="s">
        <v>17</v>
      </c>
      <c r="E6467" s="5">
        <v>130</v>
      </c>
      <c r="F6467" s="6">
        <v>615.38</v>
      </c>
    </row>
    <row r="6468" spans="1:6">
      <c r="A6468" s="4">
        <v>2016</v>
      </c>
      <c r="B6468" s="5" t="s">
        <v>210</v>
      </c>
      <c r="C6468" s="5" t="s">
        <v>223</v>
      </c>
      <c r="D6468" s="5" t="s">
        <v>15</v>
      </c>
      <c r="E6468" s="5">
        <v>210850</v>
      </c>
      <c r="F6468" s="6">
        <v>2974</v>
      </c>
    </row>
    <row r="6469" spans="1:6">
      <c r="A6469" s="4">
        <v>2016</v>
      </c>
      <c r="B6469" s="5" t="s">
        <v>210</v>
      </c>
      <c r="C6469" s="5" t="s">
        <v>223</v>
      </c>
      <c r="D6469" s="5" t="s">
        <v>16</v>
      </c>
      <c r="E6469" s="5">
        <v>2250</v>
      </c>
      <c r="F6469" s="6">
        <v>1908.77</v>
      </c>
    </row>
    <row r="6470" spans="1:6">
      <c r="A6470" s="4">
        <v>2016</v>
      </c>
      <c r="B6470" s="5" t="s">
        <v>210</v>
      </c>
      <c r="C6470" s="5" t="s">
        <v>223</v>
      </c>
      <c r="D6470" s="5" t="s">
        <v>17</v>
      </c>
      <c r="E6470" s="5">
        <v>60</v>
      </c>
      <c r="F6470" s="6">
        <v>1080.6500000000001</v>
      </c>
    </row>
    <row r="6471" spans="1:6">
      <c r="A6471" s="4">
        <v>2017</v>
      </c>
      <c r="B6471" s="5" t="s">
        <v>210</v>
      </c>
      <c r="C6471" s="5" t="s">
        <v>223</v>
      </c>
      <c r="D6471" s="5" t="s">
        <v>15</v>
      </c>
      <c r="E6471" s="5">
        <v>210760</v>
      </c>
      <c r="F6471" s="6">
        <v>3259</v>
      </c>
    </row>
    <row r="6472" spans="1:6">
      <c r="A6472" s="4">
        <v>2017</v>
      </c>
      <c r="B6472" s="5" t="s">
        <v>210</v>
      </c>
      <c r="C6472" s="5" t="s">
        <v>223</v>
      </c>
      <c r="D6472" s="5" t="s">
        <v>16</v>
      </c>
      <c r="E6472" s="5">
        <v>2300</v>
      </c>
      <c r="F6472" s="6">
        <v>2131.13</v>
      </c>
    </row>
    <row r="6473" spans="1:6">
      <c r="A6473" s="4">
        <v>2017</v>
      </c>
      <c r="B6473" s="5" t="s">
        <v>210</v>
      </c>
      <c r="C6473" s="5" t="s">
        <v>223</v>
      </c>
      <c r="D6473" s="5" t="s">
        <v>17</v>
      </c>
      <c r="E6473" s="5">
        <v>190</v>
      </c>
      <c r="F6473" s="6">
        <v>1047.6199999999999</v>
      </c>
    </row>
    <row r="6474" spans="1:6">
      <c r="A6474" s="4">
        <v>2008</v>
      </c>
      <c r="B6474" s="5" t="s">
        <v>210</v>
      </c>
      <c r="C6474" s="5" t="s">
        <v>224</v>
      </c>
      <c r="D6474" s="5" t="s">
        <v>15</v>
      </c>
      <c r="E6474" s="5">
        <v>162540</v>
      </c>
      <c r="F6474" s="6">
        <v>2413.9899999999998</v>
      </c>
    </row>
    <row r="6475" spans="1:6">
      <c r="A6475" s="4">
        <v>2008</v>
      </c>
      <c r="B6475" s="5" t="s">
        <v>210</v>
      </c>
      <c r="C6475" s="5" t="s">
        <v>224</v>
      </c>
      <c r="D6475" s="5" t="s">
        <v>16</v>
      </c>
      <c r="E6475" s="5">
        <v>360</v>
      </c>
      <c r="F6475" s="6">
        <v>1833.33</v>
      </c>
    </row>
    <row r="6476" spans="1:6">
      <c r="A6476" s="4">
        <v>2009</v>
      </c>
      <c r="B6476" s="5" t="s">
        <v>210</v>
      </c>
      <c r="C6476" s="5" t="s">
        <v>224</v>
      </c>
      <c r="D6476" s="5" t="s">
        <v>15</v>
      </c>
      <c r="E6476" s="5">
        <v>163420</v>
      </c>
      <c r="F6476" s="6">
        <v>2598.09</v>
      </c>
    </row>
    <row r="6477" spans="1:6">
      <c r="A6477" s="4">
        <v>2009</v>
      </c>
      <c r="B6477" s="5" t="s">
        <v>210</v>
      </c>
      <c r="C6477" s="5" t="s">
        <v>224</v>
      </c>
      <c r="D6477" s="5" t="s">
        <v>16</v>
      </c>
      <c r="E6477" s="5">
        <v>200</v>
      </c>
      <c r="F6477" s="6">
        <v>1700</v>
      </c>
    </row>
    <row r="6478" spans="1:6">
      <c r="A6478" s="4">
        <v>2010</v>
      </c>
      <c r="B6478" s="5" t="s">
        <v>210</v>
      </c>
      <c r="C6478" s="5" t="s">
        <v>224</v>
      </c>
      <c r="D6478" s="5" t="s">
        <v>15</v>
      </c>
      <c r="E6478" s="5">
        <v>162790</v>
      </c>
      <c r="F6478" s="6">
        <v>2485.7199999999998</v>
      </c>
    </row>
    <row r="6479" spans="1:6">
      <c r="A6479" s="4">
        <v>2010</v>
      </c>
      <c r="B6479" s="5" t="s">
        <v>210</v>
      </c>
      <c r="C6479" s="5" t="s">
        <v>224</v>
      </c>
      <c r="D6479" s="5" t="s">
        <v>16</v>
      </c>
      <c r="E6479" s="5">
        <v>170</v>
      </c>
      <c r="F6479" s="6">
        <v>1647.06</v>
      </c>
    </row>
    <row r="6480" spans="1:6">
      <c r="A6480" s="4">
        <v>2011</v>
      </c>
      <c r="B6480" s="5" t="s">
        <v>210</v>
      </c>
      <c r="C6480" s="5" t="s">
        <v>224</v>
      </c>
      <c r="D6480" s="5" t="s">
        <v>15</v>
      </c>
      <c r="E6480" s="5">
        <v>155150</v>
      </c>
      <c r="F6480" s="6">
        <v>2807.03</v>
      </c>
    </row>
    <row r="6481" spans="1:6">
      <c r="A6481" s="4">
        <v>2011</v>
      </c>
      <c r="B6481" s="5" t="s">
        <v>210</v>
      </c>
      <c r="C6481" s="5" t="s">
        <v>224</v>
      </c>
      <c r="D6481" s="5" t="s">
        <v>16</v>
      </c>
      <c r="E6481" s="5">
        <v>310</v>
      </c>
      <c r="F6481" s="6">
        <v>1838.71</v>
      </c>
    </row>
    <row r="6482" spans="1:6">
      <c r="A6482" s="4">
        <v>2012</v>
      </c>
      <c r="B6482" s="5" t="s">
        <v>210</v>
      </c>
      <c r="C6482" s="5" t="s">
        <v>224</v>
      </c>
      <c r="D6482" s="5" t="s">
        <v>15</v>
      </c>
      <c r="E6482" s="5">
        <v>51510</v>
      </c>
      <c r="F6482" s="6">
        <v>2524.17</v>
      </c>
    </row>
    <row r="6483" spans="1:6">
      <c r="A6483" s="4">
        <v>2012</v>
      </c>
      <c r="B6483" s="5" t="s">
        <v>210</v>
      </c>
      <c r="C6483" s="5" t="s">
        <v>224</v>
      </c>
      <c r="D6483" s="5" t="s">
        <v>16</v>
      </c>
      <c r="E6483" s="5">
        <v>200</v>
      </c>
      <c r="F6483" s="6">
        <v>1950</v>
      </c>
    </row>
    <row r="6484" spans="1:6">
      <c r="A6484" s="4">
        <v>2013</v>
      </c>
      <c r="B6484" s="5" t="s">
        <v>210</v>
      </c>
      <c r="C6484" s="5" t="s">
        <v>224</v>
      </c>
      <c r="D6484" s="5" t="s">
        <v>15</v>
      </c>
      <c r="E6484" s="5">
        <v>135910</v>
      </c>
      <c r="F6484" s="6">
        <v>2797</v>
      </c>
    </row>
    <row r="6485" spans="1:6">
      <c r="A6485" s="4">
        <v>2013</v>
      </c>
      <c r="B6485" s="5" t="s">
        <v>210</v>
      </c>
      <c r="C6485" s="5" t="s">
        <v>224</v>
      </c>
      <c r="D6485" s="5" t="s">
        <v>16</v>
      </c>
      <c r="E6485" s="5">
        <v>280</v>
      </c>
      <c r="F6485" s="6">
        <v>2035.71</v>
      </c>
    </row>
    <row r="6486" spans="1:6">
      <c r="A6486" s="4">
        <v>2014</v>
      </c>
      <c r="B6486" s="5" t="s">
        <v>210</v>
      </c>
      <c r="C6486" s="5" t="s">
        <v>224</v>
      </c>
      <c r="D6486" s="5" t="s">
        <v>15</v>
      </c>
      <c r="E6486" s="5">
        <v>128990</v>
      </c>
      <c r="F6486" s="6">
        <v>2626.02</v>
      </c>
    </row>
    <row r="6487" spans="1:6">
      <c r="A6487" s="4">
        <v>2014</v>
      </c>
      <c r="B6487" s="5" t="s">
        <v>210</v>
      </c>
      <c r="C6487" s="5" t="s">
        <v>224</v>
      </c>
      <c r="D6487" s="5" t="s">
        <v>16</v>
      </c>
      <c r="E6487" s="5">
        <v>580</v>
      </c>
      <c r="F6487" s="6">
        <v>1948.28</v>
      </c>
    </row>
    <row r="6488" spans="1:6">
      <c r="A6488" s="4">
        <v>2015</v>
      </c>
      <c r="B6488" s="5" t="s">
        <v>210</v>
      </c>
      <c r="C6488" s="5" t="s">
        <v>224</v>
      </c>
      <c r="D6488" s="5" t="s">
        <v>15</v>
      </c>
      <c r="E6488" s="5">
        <v>145070</v>
      </c>
      <c r="F6488" s="6">
        <v>3010</v>
      </c>
    </row>
    <row r="6489" spans="1:6">
      <c r="A6489" s="4">
        <v>2015</v>
      </c>
      <c r="B6489" s="5" t="s">
        <v>210</v>
      </c>
      <c r="C6489" s="5" t="s">
        <v>224</v>
      </c>
      <c r="D6489" s="5" t="s">
        <v>16</v>
      </c>
      <c r="E6489" s="5">
        <v>1660</v>
      </c>
      <c r="F6489" s="6">
        <v>1765.06</v>
      </c>
    </row>
    <row r="6490" spans="1:6">
      <c r="A6490" s="4">
        <v>2016</v>
      </c>
      <c r="B6490" s="5" t="s">
        <v>210</v>
      </c>
      <c r="C6490" s="5" t="s">
        <v>224</v>
      </c>
      <c r="D6490" s="5" t="s">
        <v>15</v>
      </c>
      <c r="E6490" s="5">
        <v>153580</v>
      </c>
      <c r="F6490" s="6">
        <v>3132</v>
      </c>
    </row>
    <row r="6491" spans="1:6">
      <c r="A6491" s="4">
        <v>2016</v>
      </c>
      <c r="B6491" s="5" t="s">
        <v>210</v>
      </c>
      <c r="C6491" s="5" t="s">
        <v>224</v>
      </c>
      <c r="D6491" s="5" t="s">
        <v>16</v>
      </c>
      <c r="E6491" s="5">
        <v>350</v>
      </c>
      <c r="F6491" s="6">
        <v>2057.31</v>
      </c>
    </row>
    <row r="6492" spans="1:6">
      <c r="A6492" s="4">
        <v>2017</v>
      </c>
      <c r="B6492" s="5" t="s">
        <v>210</v>
      </c>
      <c r="C6492" s="5" t="s">
        <v>224</v>
      </c>
      <c r="D6492" s="5" t="s">
        <v>15</v>
      </c>
      <c r="E6492" s="5">
        <v>140740</v>
      </c>
      <c r="F6492" s="6">
        <v>3276</v>
      </c>
    </row>
    <row r="6493" spans="1:6">
      <c r="A6493" s="4">
        <v>2017</v>
      </c>
      <c r="B6493" s="5" t="s">
        <v>210</v>
      </c>
      <c r="C6493" s="5" t="s">
        <v>224</v>
      </c>
      <c r="D6493" s="5" t="s">
        <v>16</v>
      </c>
      <c r="E6493" s="5">
        <v>180</v>
      </c>
      <c r="F6493" s="6">
        <v>2211.96</v>
      </c>
    </row>
    <row r="6494" spans="1:6">
      <c r="A6494" s="4">
        <v>2017</v>
      </c>
      <c r="B6494" s="5" t="s">
        <v>210</v>
      </c>
      <c r="C6494" s="5" t="s">
        <v>224</v>
      </c>
      <c r="D6494" s="5" t="s">
        <v>17</v>
      </c>
      <c r="E6494" s="5">
        <v>100</v>
      </c>
      <c r="F6494" s="6">
        <v>1048.54</v>
      </c>
    </row>
    <row r="6495" spans="1:6">
      <c r="A6495" s="4">
        <v>2008</v>
      </c>
      <c r="B6495" s="5" t="s">
        <v>210</v>
      </c>
      <c r="C6495" s="5" t="s">
        <v>225</v>
      </c>
      <c r="D6495" s="5" t="s">
        <v>15</v>
      </c>
      <c r="E6495" s="5">
        <v>144200</v>
      </c>
      <c r="F6495" s="6">
        <v>1973.99</v>
      </c>
    </row>
    <row r="6496" spans="1:6">
      <c r="A6496" s="4">
        <v>2008</v>
      </c>
      <c r="B6496" s="5" t="s">
        <v>210</v>
      </c>
      <c r="C6496" s="5" t="s">
        <v>225</v>
      </c>
      <c r="D6496" s="5" t="s">
        <v>16</v>
      </c>
      <c r="E6496" s="5">
        <v>210</v>
      </c>
      <c r="F6496" s="6">
        <v>1380.95</v>
      </c>
    </row>
    <row r="6497" spans="1:6">
      <c r="A6497" s="4">
        <v>2009</v>
      </c>
      <c r="B6497" s="5" t="s">
        <v>210</v>
      </c>
      <c r="C6497" s="5" t="s">
        <v>225</v>
      </c>
      <c r="D6497" s="5" t="s">
        <v>15</v>
      </c>
      <c r="E6497" s="5">
        <v>139880</v>
      </c>
      <c r="F6497" s="6">
        <v>2239.06</v>
      </c>
    </row>
    <row r="6498" spans="1:6">
      <c r="A6498" s="4">
        <v>2009</v>
      </c>
      <c r="B6498" s="5" t="s">
        <v>210</v>
      </c>
      <c r="C6498" s="5" t="s">
        <v>225</v>
      </c>
      <c r="D6498" s="5" t="s">
        <v>16</v>
      </c>
      <c r="E6498" s="5">
        <v>110</v>
      </c>
      <c r="F6498" s="6">
        <v>1545.45</v>
      </c>
    </row>
    <row r="6499" spans="1:6">
      <c r="A6499" s="4">
        <v>2009</v>
      </c>
      <c r="B6499" s="5" t="s">
        <v>210</v>
      </c>
      <c r="C6499" s="5" t="s">
        <v>225</v>
      </c>
      <c r="D6499" s="5" t="s">
        <v>17</v>
      </c>
      <c r="E6499" s="5">
        <v>20</v>
      </c>
      <c r="F6499" s="6">
        <v>500</v>
      </c>
    </row>
    <row r="6500" spans="1:6">
      <c r="A6500" s="4">
        <v>2010</v>
      </c>
      <c r="B6500" s="5" t="s">
        <v>210</v>
      </c>
      <c r="C6500" s="5" t="s">
        <v>225</v>
      </c>
      <c r="D6500" s="5" t="s">
        <v>15</v>
      </c>
      <c r="E6500" s="5">
        <v>144800</v>
      </c>
      <c r="F6500" s="6">
        <v>1921.82</v>
      </c>
    </row>
    <row r="6501" spans="1:6">
      <c r="A6501" s="4">
        <v>2010</v>
      </c>
      <c r="B6501" s="5" t="s">
        <v>210</v>
      </c>
      <c r="C6501" s="5" t="s">
        <v>225</v>
      </c>
      <c r="D6501" s="5" t="s">
        <v>16</v>
      </c>
      <c r="E6501" s="5">
        <v>100</v>
      </c>
      <c r="F6501" s="6">
        <v>1100</v>
      </c>
    </row>
    <row r="6502" spans="1:6">
      <c r="A6502" s="4">
        <v>2010</v>
      </c>
      <c r="B6502" s="5" t="s">
        <v>210</v>
      </c>
      <c r="C6502" s="5" t="s">
        <v>225</v>
      </c>
      <c r="D6502" s="5" t="s">
        <v>17</v>
      </c>
      <c r="E6502" s="5">
        <v>40</v>
      </c>
      <c r="F6502" s="6">
        <v>1000</v>
      </c>
    </row>
    <row r="6503" spans="1:6">
      <c r="A6503" s="4">
        <v>2011</v>
      </c>
      <c r="B6503" s="5" t="s">
        <v>210</v>
      </c>
      <c r="C6503" s="5" t="s">
        <v>225</v>
      </c>
      <c r="D6503" s="5" t="s">
        <v>15</v>
      </c>
      <c r="E6503" s="5">
        <v>144990</v>
      </c>
      <c r="F6503" s="6">
        <v>2185.25</v>
      </c>
    </row>
    <row r="6504" spans="1:6">
      <c r="A6504" s="4">
        <v>2011</v>
      </c>
      <c r="B6504" s="5" t="s">
        <v>210</v>
      </c>
      <c r="C6504" s="5" t="s">
        <v>225</v>
      </c>
      <c r="D6504" s="5" t="s">
        <v>16</v>
      </c>
      <c r="E6504" s="5">
        <v>70</v>
      </c>
      <c r="F6504" s="6">
        <v>1857.14</v>
      </c>
    </row>
    <row r="6505" spans="1:6">
      <c r="A6505" s="4">
        <v>2011</v>
      </c>
      <c r="B6505" s="5" t="s">
        <v>210</v>
      </c>
      <c r="C6505" s="5" t="s">
        <v>225</v>
      </c>
      <c r="D6505" s="5" t="s">
        <v>17</v>
      </c>
      <c r="E6505" s="5">
        <v>10</v>
      </c>
      <c r="F6505" s="6">
        <v>2000</v>
      </c>
    </row>
    <row r="6506" spans="1:6">
      <c r="A6506" s="4">
        <v>2012</v>
      </c>
      <c r="B6506" s="5" t="s">
        <v>210</v>
      </c>
      <c r="C6506" s="5" t="s">
        <v>225</v>
      </c>
      <c r="D6506" s="5" t="s">
        <v>15</v>
      </c>
      <c r="E6506" s="5">
        <v>137540</v>
      </c>
      <c r="F6506" s="6">
        <v>2273.0100000000002</v>
      </c>
    </row>
    <row r="6507" spans="1:6">
      <c r="A6507" s="4">
        <v>2012</v>
      </c>
      <c r="B6507" s="5" t="s">
        <v>210</v>
      </c>
      <c r="C6507" s="5" t="s">
        <v>225</v>
      </c>
      <c r="D6507" s="5" t="s">
        <v>16</v>
      </c>
      <c r="E6507" s="5">
        <v>170</v>
      </c>
      <c r="F6507" s="6">
        <v>1411.76</v>
      </c>
    </row>
    <row r="6508" spans="1:6">
      <c r="A6508" s="4">
        <v>2013</v>
      </c>
      <c r="B6508" s="5" t="s">
        <v>210</v>
      </c>
      <c r="C6508" s="5" t="s">
        <v>225</v>
      </c>
      <c r="D6508" s="5" t="s">
        <v>15</v>
      </c>
      <c r="E6508" s="5">
        <v>136970</v>
      </c>
      <c r="F6508" s="6">
        <v>2241</v>
      </c>
    </row>
    <row r="6509" spans="1:6">
      <c r="A6509" s="4">
        <v>2013</v>
      </c>
      <c r="B6509" s="5" t="s">
        <v>210</v>
      </c>
      <c r="C6509" s="5" t="s">
        <v>225</v>
      </c>
      <c r="D6509" s="5" t="s">
        <v>16</v>
      </c>
      <c r="E6509" s="5">
        <v>400</v>
      </c>
      <c r="F6509" s="6">
        <v>3050</v>
      </c>
    </row>
    <row r="6510" spans="1:6">
      <c r="A6510" s="4">
        <v>2014</v>
      </c>
      <c r="B6510" s="5" t="s">
        <v>210</v>
      </c>
      <c r="C6510" s="5" t="s">
        <v>225</v>
      </c>
      <c r="D6510" s="5" t="s">
        <v>15</v>
      </c>
      <c r="E6510" s="5">
        <v>132690</v>
      </c>
      <c r="F6510" s="6">
        <v>2260</v>
      </c>
    </row>
    <row r="6511" spans="1:6">
      <c r="A6511" s="4">
        <v>2014</v>
      </c>
      <c r="B6511" s="5" t="s">
        <v>210</v>
      </c>
      <c r="C6511" s="5" t="s">
        <v>225</v>
      </c>
      <c r="D6511" s="5" t="s">
        <v>16</v>
      </c>
      <c r="E6511" s="5">
        <v>90</v>
      </c>
      <c r="F6511" s="6">
        <v>1888.89</v>
      </c>
    </row>
    <row r="6512" spans="1:6">
      <c r="A6512" s="4">
        <v>2015</v>
      </c>
      <c r="B6512" s="5" t="s">
        <v>210</v>
      </c>
      <c r="C6512" s="5" t="s">
        <v>225</v>
      </c>
      <c r="D6512" s="5" t="s">
        <v>15</v>
      </c>
      <c r="E6512" s="5">
        <v>129980</v>
      </c>
      <c r="F6512" s="6">
        <v>2259.89</v>
      </c>
    </row>
    <row r="6513" spans="1:6">
      <c r="A6513" s="4">
        <v>2015</v>
      </c>
      <c r="B6513" s="5" t="s">
        <v>210</v>
      </c>
      <c r="C6513" s="5" t="s">
        <v>225</v>
      </c>
      <c r="D6513" s="5" t="s">
        <v>16</v>
      </c>
      <c r="E6513" s="5">
        <v>50</v>
      </c>
      <c r="F6513" s="6">
        <v>2200</v>
      </c>
    </row>
    <row r="6514" spans="1:6">
      <c r="A6514" s="4">
        <v>2016</v>
      </c>
      <c r="B6514" s="5" t="s">
        <v>210</v>
      </c>
      <c r="C6514" s="5" t="s">
        <v>225</v>
      </c>
      <c r="D6514" s="5" t="s">
        <v>15</v>
      </c>
      <c r="E6514" s="5">
        <v>148540</v>
      </c>
      <c r="F6514" s="6">
        <v>2440</v>
      </c>
    </row>
    <row r="6515" spans="1:6">
      <c r="A6515" s="4">
        <v>2016</v>
      </c>
      <c r="B6515" s="5" t="s">
        <v>210</v>
      </c>
      <c r="C6515" s="5" t="s">
        <v>225</v>
      </c>
      <c r="D6515" s="5" t="s">
        <v>16</v>
      </c>
      <c r="E6515" s="5">
        <v>220</v>
      </c>
      <c r="F6515" s="6">
        <v>2083.33</v>
      </c>
    </row>
    <row r="6516" spans="1:6">
      <c r="A6516" s="4">
        <v>2017</v>
      </c>
      <c r="B6516" s="5" t="s">
        <v>210</v>
      </c>
      <c r="C6516" s="5" t="s">
        <v>225</v>
      </c>
      <c r="D6516" s="5" t="s">
        <v>15</v>
      </c>
      <c r="E6516" s="5">
        <v>138670</v>
      </c>
      <c r="F6516" s="6">
        <v>2369</v>
      </c>
    </row>
    <row r="6517" spans="1:6">
      <c r="A6517" s="4">
        <v>2017</v>
      </c>
      <c r="B6517" s="5" t="s">
        <v>210</v>
      </c>
      <c r="C6517" s="5" t="s">
        <v>225</v>
      </c>
      <c r="D6517" s="5" t="s">
        <v>16</v>
      </c>
      <c r="E6517" s="5">
        <v>280</v>
      </c>
      <c r="F6517" s="6">
        <v>2728.26</v>
      </c>
    </row>
    <row r="6518" spans="1:6">
      <c r="A6518" s="4">
        <v>2017</v>
      </c>
      <c r="B6518" s="5" t="s">
        <v>210</v>
      </c>
      <c r="C6518" s="5" t="s">
        <v>225</v>
      </c>
      <c r="D6518" s="5" t="s">
        <v>17</v>
      </c>
      <c r="E6518" s="5">
        <v>20</v>
      </c>
      <c r="F6518" s="6">
        <v>1210.53</v>
      </c>
    </row>
    <row r="6519" spans="1:6">
      <c r="A6519" s="4">
        <v>2008</v>
      </c>
      <c r="B6519" s="5" t="s">
        <v>210</v>
      </c>
      <c r="C6519" s="5" t="s">
        <v>226</v>
      </c>
      <c r="D6519" s="5" t="s">
        <v>15</v>
      </c>
      <c r="E6519" s="5">
        <v>56940</v>
      </c>
      <c r="F6519" s="6">
        <v>2523.0100000000002</v>
      </c>
    </row>
    <row r="6520" spans="1:6">
      <c r="A6520" s="4">
        <v>2008</v>
      </c>
      <c r="B6520" s="5" t="s">
        <v>210</v>
      </c>
      <c r="C6520" s="5" t="s">
        <v>226</v>
      </c>
      <c r="D6520" s="5" t="s">
        <v>16</v>
      </c>
      <c r="E6520" s="5">
        <v>20</v>
      </c>
      <c r="F6520" s="6">
        <v>1500</v>
      </c>
    </row>
    <row r="6521" spans="1:6">
      <c r="A6521" s="4">
        <v>2008</v>
      </c>
      <c r="B6521" s="5" t="s">
        <v>210</v>
      </c>
      <c r="C6521" s="5" t="s">
        <v>226</v>
      </c>
      <c r="D6521" s="5" t="s">
        <v>17</v>
      </c>
      <c r="E6521" s="5">
        <v>100</v>
      </c>
      <c r="F6521" s="6">
        <v>1100</v>
      </c>
    </row>
    <row r="6522" spans="1:6">
      <c r="A6522" s="4">
        <v>2009</v>
      </c>
      <c r="B6522" s="5" t="s">
        <v>210</v>
      </c>
      <c r="C6522" s="5" t="s">
        <v>226</v>
      </c>
      <c r="D6522" s="5" t="s">
        <v>15</v>
      </c>
      <c r="E6522" s="5">
        <v>60570</v>
      </c>
      <c r="F6522" s="6">
        <v>2402.1799999999998</v>
      </c>
    </row>
    <row r="6523" spans="1:6">
      <c r="A6523" s="4">
        <v>2009</v>
      </c>
      <c r="B6523" s="5" t="s">
        <v>210</v>
      </c>
      <c r="C6523" s="5" t="s">
        <v>226</v>
      </c>
      <c r="D6523" s="5" t="s">
        <v>16</v>
      </c>
      <c r="E6523" s="5">
        <v>10</v>
      </c>
      <c r="F6523" s="6">
        <v>1000</v>
      </c>
    </row>
    <row r="6524" spans="1:6">
      <c r="A6524" s="4">
        <v>2009</v>
      </c>
      <c r="B6524" s="5" t="s">
        <v>210</v>
      </c>
      <c r="C6524" s="5" t="s">
        <v>226</v>
      </c>
      <c r="D6524" s="5" t="s">
        <v>17</v>
      </c>
      <c r="E6524" s="5">
        <v>60</v>
      </c>
      <c r="F6524" s="6">
        <v>833.33</v>
      </c>
    </row>
    <row r="6525" spans="1:6">
      <c r="A6525" s="4">
        <v>2010</v>
      </c>
      <c r="B6525" s="5" t="s">
        <v>210</v>
      </c>
      <c r="C6525" s="5" t="s">
        <v>226</v>
      </c>
      <c r="D6525" s="5" t="s">
        <v>15</v>
      </c>
      <c r="E6525" s="5">
        <v>59180</v>
      </c>
      <c r="F6525" s="6">
        <v>2242.65</v>
      </c>
    </row>
    <row r="6526" spans="1:6">
      <c r="A6526" s="4">
        <v>2010</v>
      </c>
      <c r="B6526" s="5" t="s">
        <v>210</v>
      </c>
      <c r="C6526" s="5" t="s">
        <v>226</v>
      </c>
      <c r="D6526" s="5" t="s">
        <v>17</v>
      </c>
      <c r="E6526" s="5">
        <v>50</v>
      </c>
      <c r="F6526" s="6">
        <v>1000</v>
      </c>
    </row>
    <row r="6527" spans="1:6">
      <c r="A6527" s="4">
        <v>2011</v>
      </c>
      <c r="B6527" s="5" t="s">
        <v>210</v>
      </c>
      <c r="C6527" s="5" t="s">
        <v>226</v>
      </c>
      <c r="D6527" s="5" t="s">
        <v>15</v>
      </c>
      <c r="E6527" s="5">
        <v>57900</v>
      </c>
      <c r="F6527" s="6">
        <v>2394.8200000000002</v>
      </c>
    </row>
    <row r="6528" spans="1:6">
      <c r="A6528" s="4">
        <v>2011</v>
      </c>
      <c r="B6528" s="5" t="s">
        <v>210</v>
      </c>
      <c r="C6528" s="5" t="s">
        <v>226</v>
      </c>
      <c r="D6528" s="5" t="s">
        <v>17</v>
      </c>
      <c r="E6528" s="5">
        <v>10</v>
      </c>
      <c r="F6528" s="6">
        <v>2000</v>
      </c>
    </row>
    <row r="6529" spans="1:6">
      <c r="A6529" s="4">
        <v>2012</v>
      </c>
      <c r="B6529" s="5" t="s">
        <v>210</v>
      </c>
      <c r="C6529" s="5" t="s">
        <v>226</v>
      </c>
      <c r="D6529" s="5" t="s">
        <v>15</v>
      </c>
      <c r="E6529" s="5">
        <v>16120</v>
      </c>
      <c r="F6529" s="6">
        <v>2746.28</v>
      </c>
    </row>
    <row r="6530" spans="1:6">
      <c r="A6530" s="4">
        <v>2012</v>
      </c>
      <c r="B6530" s="5" t="s">
        <v>210</v>
      </c>
      <c r="C6530" s="5" t="s">
        <v>226</v>
      </c>
      <c r="D6530" s="5" t="s">
        <v>16</v>
      </c>
      <c r="E6530" s="5">
        <v>10</v>
      </c>
      <c r="F6530" s="6">
        <v>2000</v>
      </c>
    </row>
    <row r="6531" spans="1:6">
      <c r="A6531" s="4">
        <v>2012</v>
      </c>
      <c r="B6531" s="5" t="s">
        <v>210</v>
      </c>
      <c r="C6531" s="5" t="s">
        <v>226</v>
      </c>
      <c r="D6531" s="5" t="s">
        <v>17</v>
      </c>
      <c r="E6531" s="5">
        <v>20</v>
      </c>
      <c r="F6531" s="6">
        <v>1000</v>
      </c>
    </row>
    <row r="6532" spans="1:6">
      <c r="A6532" s="4">
        <v>2013</v>
      </c>
      <c r="B6532" s="5" t="s">
        <v>210</v>
      </c>
      <c r="C6532" s="5" t="s">
        <v>226</v>
      </c>
      <c r="D6532" s="5" t="s">
        <v>15</v>
      </c>
      <c r="E6532" s="5">
        <v>52940</v>
      </c>
      <c r="F6532" s="6">
        <v>2329.0500000000002</v>
      </c>
    </row>
    <row r="6533" spans="1:6">
      <c r="A6533" s="4">
        <v>2013</v>
      </c>
      <c r="B6533" s="5" t="s">
        <v>210</v>
      </c>
      <c r="C6533" s="5" t="s">
        <v>226</v>
      </c>
      <c r="D6533" s="5" t="s">
        <v>16</v>
      </c>
      <c r="E6533" s="5">
        <v>40</v>
      </c>
      <c r="F6533" s="6">
        <v>2250</v>
      </c>
    </row>
    <row r="6534" spans="1:6">
      <c r="A6534" s="4">
        <v>2014</v>
      </c>
      <c r="B6534" s="5" t="s">
        <v>210</v>
      </c>
      <c r="C6534" s="5" t="s">
        <v>226</v>
      </c>
      <c r="D6534" s="5" t="s">
        <v>15</v>
      </c>
      <c r="E6534" s="5">
        <v>54810</v>
      </c>
      <c r="F6534" s="6">
        <v>2615.9499999999998</v>
      </c>
    </row>
    <row r="6535" spans="1:6">
      <c r="A6535" s="4">
        <v>2014</v>
      </c>
      <c r="B6535" s="5" t="s">
        <v>210</v>
      </c>
      <c r="C6535" s="5" t="s">
        <v>226</v>
      </c>
      <c r="D6535" s="5" t="s">
        <v>16</v>
      </c>
      <c r="E6535" s="5">
        <v>10</v>
      </c>
      <c r="F6535" s="6">
        <v>1000</v>
      </c>
    </row>
    <row r="6536" spans="1:6">
      <c r="A6536" s="4">
        <v>2014</v>
      </c>
      <c r="B6536" s="5" t="s">
        <v>210</v>
      </c>
      <c r="C6536" s="5" t="s">
        <v>226</v>
      </c>
      <c r="D6536" s="5" t="s">
        <v>17</v>
      </c>
      <c r="E6536" s="5">
        <v>20</v>
      </c>
      <c r="F6536" s="6">
        <v>500</v>
      </c>
    </row>
    <row r="6537" spans="1:6">
      <c r="A6537" s="4">
        <v>2015</v>
      </c>
      <c r="B6537" s="5" t="s">
        <v>210</v>
      </c>
      <c r="C6537" s="5" t="s">
        <v>226</v>
      </c>
      <c r="D6537" s="5" t="s">
        <v>15</v>
      </c>
      <c r="E6537" s="5">
        <v>51350</v>
      </c>
      <c r="F6537" s="6">
        <v>2590.0700000000002</v>
      </c>
    </row>
    <row r="6538" spans="1:6">
      <c r="A6538" s="4">
        <v>2015</v>
      </c>
      <c r="B6538" s="5" t="s">
        <v>210</v>
      </c>
      <c r="C6538" s="5" t="s">
        <v>226</v>
      </c>
      <c r="D6538" s="5" t="s">
        <v>17</v>
      </c>
      <c r="E6538" s="5">
        <v>20</v>
      </c>
      <c r="F6538" s="6">
        <v>500</v>
      </c>
    </row>
    <row r="6539" spans="1:6">
      <c r="A6539" s="4">
        <v>2016</v>
      </c>
      <c r="B6539" s="5" t="s">
        <v>210</v>
      </c>
      <c r="C6539" s="5" t="s">
        <v>226</v>
      </c>
      <c r="D6539" s="5" t="s">
        <v>15</v>
      </c>
      <c r="E6539" s="5">
        <v>53390</v>
      </c>
      <c r="F6539" s="6">
        <v>2527</v>
      </c>
    </row>
    <row r="6540" spans="1:6">
      <c r="A6540" s="4">
        <v>2016</v>
      </c>
      <c r="B6540" s="5" t="s">
        <v>210</v>
      </c>
      <c r="C6540" s="5" t="s">
        <v>226</v>
      </c>
      <c r="D6540" s="5" t="s">
        <v>16</v>
      </c>
      <c r="E6540" s="5">
        <v>20</v>
      </c>
      <c r="F6540" s="6">
        <v>2125</v>
      </c>
    </row>
    <row r="6541" spans="1:6">
      <c r="A6541" s="4">
        <v>2016</v>
      </c>
      <c r="B6541" s="5" t="s">
        <v>210</v>
      </c>
      <c r="C6541" s="5" t="s">
        <v>226</v>
      </c>
      <c r="D6541" s="5" t="s">
        <v>17</v>
      </c>
      <c r="E6541" s="5">
        <v>30</v>
      </c>
      <c r="F6541" s="6">
        <v>1074.07</v>
      </c>
    </row>
    <row r="6542" spans="1:6">
      <c r="A6542" s="4">
        <v>2017</v>
      </c>
      <c r="B6542" s="5" t="s">
        <v>210</v>
      </c>
      <c r="C6542" s="5" t="s">
        <v>226</v>
      </c>
      <c r="D6542" s="5" t="s">
        <v>15</v>
      </c>
      <c r="E6542" s="5">
        <v>50880</v>
      </c>
      <c r="F6542" s="6">
        <v>2511.02</v>
      </c>
    </row>
    <row r="6543" spans="1:6">
      <c r="A6543" s="4">
        <v>2017</v>
      </c>
      <c r="B6543" s="5" t="s">
        <v>210</v>
      </c>
      <c r="C6543" s="5" t="s">
        <v>226</v>
      </c>
      <c r="D6543" s="5" t="s">
        <v>16</v>
      </c>
      <c r="E6543" s="5">
        <v>30</v>
      </c>
      <c r="F6543" s="6">
        <v>3000</v>
      </c>
    </row>
    <row r="6544" spans="1:6">
      <c r="A6544" s="4">
        <v>2017</v>
      </c>
      <c r="B6544" s="5" t="s">
        <v>210</v>
      </c>
      <c r="C6544" s="5" t="s">
        <v>226</v>
      </c>
      <c r="D6544" s="5" t="s">
        <v>17</v>
      </c>
      <c r="E6544" s="5">
        <v>10</v>
      </c>
      <c r="F6544" s="6">
        <v>1230.77</v>
      </c>
    </row>
    <row r="6545" spans="1:6">
      <c r="A6545" s="4">
        <v>2008</v>
      </c>
      <c r="B6545" s="5" t="s">
        <v>210</v>
      </c>
      <c r="C6545" s="5" t="s">
        <v>227</v>
      </c>
      <c r="D6545" s="5" t="s">
        <v>15</v>
      </c>
      <c r="E6545" s="5">
        <v>35770</v>
      </c>
      <c r="F6545" s="6">
        <v>2620.0700000000002</v>
      </c>
    </row>
    <row r="6546" spans="1:6">
      <c r="A6546" s="4">
        <v>2008</v>
      </c>
      <c r="B6546" s="5" t="s">
        <v>210</v>
      </c>
      <c r="C6546" s="5" t="s">
        <v>227</v>
      </c>
      <c r="D6546" s="5" t="s">
        <v>16</v>
      </c>
      <c r="E6546" s="5">
        <v>90190</v>
      </c>
      <c r="F6546" s="6">
        <v>2155.23</v>
      </c>
    </row>
    <row r="6547" spans="1:6">
      <c r="A6547" s="4">
        <v>2008</v>
      </c>
      <c r="B6547" s="5" t="s">
        <v>210</v>
      </c>
      <c r="C6547" s="5" t="s">
        <v>227</v>
      </c>
      <c r="D6547" s="5" t="s">
        <v>17</v>
      </c>
      <c r="E6547" s="5">
        <v>1720</v>
      </c>
      <c r="F6547" s="6">
        <v>1488.37</v>
      </c>
    </row>
    <row r="6548" spans="1:6">
      <c r="A6548" s="4">
        <v>2009</v>
      </c>
      <c r="B6548" s="5" t="s">
        <v>210</v>
      </c>
      <c r="C6548" s="5" t="s">
        <v>227</v>
      </c>
      <c r="D6548" s="5" t="s">
        <v>15</v>
      </c>
      <c r="E6548" s="5">
        <v>26060</v>
      </c>
      <c r="F6548" s="6">
        <v>2439.75</v>
      </c>
    </row>
    <row r="6549" spans="1:6">
      <c r="A6549" s="4">
        <v>2009</v>
      </c>
      <c r="B6549" s="5" t="s">
        <v>210</v>
      </c>
      <c r="C6549" s="5" t="s">
        <v>227</v>
      </c>
      <c r="D6549" s="5" t="s">
        <v>16</v>
      </c>
      <c r="E6549" s="5">
        <v>72040</v>
      </c>
      <c r="F6549" s="6">
        <v>1600.36</v>
      </c>
    </row>
    <row r="6550" spans="1:6">
      <c r="A6550" s="4">
        <v>2009</v>
      </c>
      <c r="B6550" s="5" t="s">
        <v>210</v>
      </c>
      <c r="C6550" s="5" t="s">
        <v>227</v>
      </c>
      <c r="D6550" s="5" t="s">
        <v>17</v>
      </c>
      <c r="E6550" s="5">
        <v>1540</v>
      </c>
      <c r="F6550" s="6">
        <v>1220.78</v>
      </c>
    </row>
    <row r="6551" spans="1:6">
      <c r="A6551" s="4">
        <v>2010</v>
      </c>
      <c r="B6551" s="5" t="s">
        <v>210</v>
      </c>
      <c r="C6551" s="5" t="s">
        <v>227</v>
      </c>
      <c r="D6551" s="5" t="s">
        <v>15</v>
      </c>
      <c r="E6551" s="5">
        <v>30140</v>
      </c>
      <c r="F6551" s="6">
        <v>2215.9899999999998</v>
      </c>
    </row>
    <row r="6552" spans="1:6">
      <c r="A6552" s="4">
        <v>2010</v>
      </c>
      <c r="B6552" s="5" t="s">
        <v>210</v>
      </c>
      <c r="C6552" s="5" t="s">
        <v>227</v>
      </c>
      <c r="D6552" s="5" t="s">
        <v>16</v>
      </c>
      <c r="E6552" s="5">
        <v>76720</v>
      </c>
      <c r="F6552" s="6">
        <v>1952.03</v>
      </c>
    </row>
    <row r="6553" spans="1:6">
      <c r="A6553" s="4">
        <v>2010</v>
      </c>
      <c r="B6553" s="5" t="s">
        <v>210</v>
      </c>
      <c r="C6553" s="5" t="s">
        <v>227</v>
      </c>
      <c r="D6553" s="5" t="s">
        <v>17</v>
      </c>
      <c r="E6553" s="5">
        <v>1830</v>
      </c>
      <c r="F6553" s="6">
        <v>1519.13</v>
      </c>
    </row>
    <row r="6554" spans="1:6">
      <c r="A6554" s="4">
        <v>2011</v>
      </c>
      <c r="B6554" s="5" t="s">
        <v>210</v>
      </c>
      <c r="C6554" s="5" t="s">
        <v>227</v>
      </c>
      <c r="D6554" s="5" t="s">
        <v>15</v>
      </c>
      <c r="E6554" s="5">
        <v>31110</v>
      </c>
      <c r="F6554" s="6">
        <v>2627.45</v>
      </c>
    </row>
    <row r="6555" spans="1:6">
      <c r="A6555" s="4">
        <v>2011</v>
      </c>
      <c r="B6555" s="5" t="s">
        <v>210</v>
      </c>
      <c r="C6555" s="5" t="s">
        <v>227</v>
      </c>
      <c r="D6555" s="5" t="s">
        <v>16</v>
      </c>
      <c r="E6555" s="5">
        <v>79630</v>
      </c>
      <c r="F6555" s="6">
        <v>2376.4899999999998</v>
      </c>
    </row>
    <row r="6556" spans="1:6">
      <c r="A6556" s="4">
        <v>2011</v>
      </c>
      <c r="B6556" s="5" t="s">
        <v>210</v>
      </c>
      <c r="C6556" s="5" t="s">
        <v>227</v>
      </c>
      <c r="D6556" s="5" t="s">
        <v>17</v>
      </c>
      <c r="E6556" s="5">
        <v>1780</v>
      </c>
      <c r="F6556" s="6">
        <v>1539.33</v>
      </c>
    </row>
    <row r="6557" spans="1:6">
      <c r="A6557" s="4">
        <v>2012</v>
      </c>
      <c r="B6557" s="5" t="s">
        <v>210</v>
      </c>
      <c r="C6557" s="5" t="s">
        <v>227</v>
      </c>
      <c r="D6557" s="5" t="s">
        <v>15</v>
      </c>
      <c r="E6557" s="5">
        <v>32560</v>
      </c>
      <c r="F6557" s="6">
        <v>2909.4</v>
      </c>
    </row>
    <row r="6558" spans="1:6">
      <c r="A6558" s="4">
        <v>2012</v>
      </c>
      <c r="B6558" s="5" t="s">
        <v>210</v>
      </c>
      <c r="C6558" s="5" t="s">
        <v>227</v>
      </c>
      <c r="D6558" s="5" t="s">
        <v>16</v>
      </c>
      <c r="E6558" s="5">
        <v>75780</v>
      </c>
      <c r="F6558" s="6">
        <v>2390.6</v>
      </c>
    </row>
    <row r="6559" spans="1:6">
      <c r="A6559" s="4">
        <v>2012</v>
      </c>
      <c r="B6559" s="5" t="s">
        <v>210</v>
      </c>
      <c r="C6559" s="5" t="s">
        <v>227</v>
      </c>
      <c r="D6559" s="5" t="s">
        <v>17</v>
      </c>
      <c r="E6559" s="5">
        <v>1700</v>
      </c>
      <c r="F6559" s="6">
        <v>1364.71</v>
      </c>
    </row>
    <row r="6560" spans="1:6">
      <c r="A6560" s="4">
        <v>2013</v>
      </c>
      <c r="B6560" s="5" t="s">
        <v>210</v>
      </c>
      <c r="C6560" s="5" t="s">
        <v>227</v>
      </c>
      <c r="D6560" s="5" t="s">
        <v>15</v>
      </c>
      <c r="E6560" s="5">
        <v>37910</v>
      </c>
      <c r="F6560" s="6">
        <v>2832.23</v>
      </c>
    </row>
    <row r="6561" spans="1:6">
      <c r="A6561" s="4">
        <v>2013</v>
      </c>
      <c r="B6561" s="5" t="s">
        <v>210</v>
      </c>
      <c r="C6561" s="5" t="s">
        <v>227</v>
      </c>
      <c r="D6561" s="5" t="s">
        <v>16</v>
      </c>
      <c r="E6561" s="5">
        <v>76460</v>
      </c>
      <c r="F6561" s="6">
        <v>2271.12</v>
      </c>
    </row>
    <row r="6562" spans="1:6">
      <c r="A6562" s="4">
        <v>2013</v>
      </c>
      <c r="B6562" s="5" t="s">
        <v>210</v>
      </c>
      <c r="C6562" s="5" t="s">
        <v>227</v>
      </c>
      <c r="D6562" s="5" t="s">
        <v>17</v>
      </c>
      <c r="E6562" s="5">
        <v>1740</v>
      </c>
      <c r="F6562" s="6">
        <v>609.20000000000005</v>
      </c>
    </row>
    <row r="6563" spans="1:6">
      <c r="A6563" s="4">
        <v>2014</v>
      </c>
      <c r="B6563" s="5" t="s">
        <v>210</v>
      </c>
      <c r="C6563" s="5" t="s">
        <v>227</v>
      </c>
      <c r="D6563" s="5" t="s">
        <v>15</v>
      </c>
      <c r="E6563" s="5">
        <v>33910</v>
      </c>
      <c r="F6563" s="6">
        <v>2523.44</v>
      </c>
    </row>
    <row r="6564" spans="1:6">
      <c r="A6564" s="4">
        <v>2014</v>
      </c>
      <c r="B6564" s="5" t="s">
        <v>210</v>
      </c>
      <c r="C6564" s="5" t="s">
        <v>227</v>
      </c>
      <c r="D6564" s="5" t="s">
        <v>16</v>
      </c>
      <c r="E6564" s="5">
        <v>79770</v>
      </c>
      <c r="F6564" s="6">
        <v>1829.13</v>
      </c>
    </row>
    <row r="6565" spans="1:6">
      <c r="A6565" s="4">
        <v>2014</v>
      </c>
      <c r="B6565" s="5" t="s">
        <v>210</v>
      </c>
      <c r="C6565" s="5" t="s">
        <v>227</v>
      </c>
      <c r="D6565" s="5" t="s">
        <v>17</v>
      </c>
      <c r="E6565" s="5">
        <v>1480</v>
      </c>
      <c r="F6565" s="6">
        <v>412.16</v>
      </c>
    </row>
    <row r="6566" spans="1:6">
      <c r="A6566" s="4">
        <v>2015</v>
      </c>
      <c r="B6566" s="5" t="s">
        <v>210</v>
      </c>
      <c r="C6566" s="5" t="s">
        <v>227</v>
      </c>
      <c r="D6566" s="5" t="s">
        <v>15</v>
      </c>
      <c r="E6566" s="5">
        <v>41550</v>
      </c>
      <c r="F6566" s="6">
        <v>2322.98</v>
      </c>
    </row>
    <row r="6567" spans="1:6">
      <c r="A6567" s="4">
        <v>2015</v>
      </c>
      <c r="B6567" s="5" t="s">
        <v>210</v>
      </c>
      <c r="C6567" s="5" t="s">
        <v>227</v>
      </c>
      <c r="D6567" s="5" t="s">
        <v>16</v>
      </c>
      <c r="E6567" s="5">
        <v>90780</v>
      </c>
      <c r="F6567" s="6">
        <v>1934.02</v>
      </c>
    </row>
    <row r="6568" spans="1:6">
      <c r="A6568" s="4">
        <v>2015</v>
      </c>
      <c r="B6568" s="5" t="s">
        <v>210</v>
      </c>
      <c r="C6568" s="5" t="s">
        <v>227</v>
      </c>
      <c r="D6568" s="5" t="s">
        <v>17</v>
      </c>
      <c r="E6568" s="5">
        <v>1340</v>
      </c>
      <c r="F6568" s="6">
        <v>925.37</v>
      </c>
    </row>
    <row r="6569" spans="1:6">
      <c r="A6569" s="4">
        <v>2016</v>
      </c>
      <c r="B6569" s="5" t="s">
        <v>210</v>
      </c>
      <c r="C6569" s="5" t="s">
        <v>227</v>
      </c>
      <c r="D6569" s="5" t="s">
        <v>15</v>
      </c>
      <c r="E6569" s="5">
        <v>37590</v>
      </c>
      <c r="F6569" s="6">
        <v>2657.33</v>
      </c>
    </row>
    <row r="6570" spans="1:6">
      <c r="A6570" s="4">
        <v>2016</v>
      </c>
      <c r="B6570" s="5" t="s">
        <v>210</v>
      </c>
      <c r="C6570" s="5" t="s">
        <v>227</v>
      </c>
      <c r="D6570" s="5" t="s">
        <v>16</v>
      </c>
      <c r="E6570" s="5">
        <v>90630</v>
      </c>
      <c r="F6570" s="6">
        <v>2048.3200000000002</v>
      </c>
    </row>
    <row r="6571" spans="1:6">
      <c r="A6571" s="4">
        <v>2016</v>
      </c>
      <c r="B6571" s="5" t="s">
        <v>210</v>
      </c>
      <c r="C6571" s="5" t="s">
        <v>227</v>
      </c>
      <c r="D6571" s="5" t="s">
        <v>17</v>
      </c>
      <c r="E6571" s="5">
        <v>1730</v>
      </c>
      <c r="F6571" s="6">
        <v>1303.07</v>
      </c>
    </row>
    <row r="6572" spans="1:6">
      <c r="A6572" s="4">
        <v>2017</v>
      </c>
      <c r="B6572" s="5" t="s">
        <v>210</v>
      </c>
      <c r="C6572" s="5" t="s">
        <v>227</v>
      </c>
      <c r="D6572" s="5" t="s">
        <v>15</v>
      </c>
      <c r="E6572" s="5">
        <v>34620</v>
      </c>
      <c r="F6572" s="6">
        <v>3122.12</v>
      </c>
    </row>
    <row r="6573" spans="1:6">
      <c r="A6573" s="4">
        <v>2017</v>
      </c>
      <c r="B6573" s="5" t="s">
        <v>210</v>
      </c>
      <c r="C6573" s="5" t="s">
        <v>227</v>
      </c>
      <c r="D6573" s="5" t="s">
        <v>16</v>
      </c>
      <c r="E6573" s="5">
        <v>85470</v>
      </c>
      <c r="F6573" s="6">
        <v>3140.12</v>
      </c>
    </row>
    <row r="6574" spans="1:6">
      <c r="A6574" s="4">
        <v>2017</v>
      </c>
      <c r="B6574" s="5" t="s">
        <v>210</v>
      </c>
      <c r="C6574" s="5" t="s">
        <v>227</v>
      </c>
      <c r="D6574" s="5" t="s">
        <v>17</v>
      </c>
      <c r="E6574" s="5">
        <v>1500</v>
      </c>
      <c r="F6574" s="6">
        <v>1679.6</v>
      </c>
    </row>
    <row r="6575" spans="1:6">
      <c r="A6575" s="4">
        <v>2008</v>
      </c>
      <c r="B6575" s="5" t="s">
        <v>210</v>
      </c>
      <c r="C6575" s="5" t="s">
        <v>228</v>
      </c>
      <c r="D6575" s="5" t="s">
        <v>15</v>
      </c>
      <c r="E6575" s="5">
        <v>98800</v>
      </c>
      <c r="F6575" s="6">
        <v>2929.45</v>
      </c>
    </row>
    <row r="6576" spans="1:6">
      <c r="A6576" s="4">
        <v>2008</v>
      </c>
      <c r="B6576" s="5" t="s">
        <v>210</v>
      </c>
      <c r="C6576" s="5" t="s">
        <v>228</v>
      </c>
      <c r="D6576" s="5" t="s">
        <v>16</v>
      </c>
      <c r="E6576" s="5">
        <v>14160</v>
      </c>
      <c r="F6576" s="6">
        <v>2192.09</v>
      </c>
    </row>
    <row r="6577" spans="1:6">
      <c r="A6577" s="4">
        <v>2008</v>
      </c>
      <c r="B6577" s="5" t="s">
        <v>210</v>
      </c>
      <c r="C6577" s="5" t="s">
        <v>228</v>
      </c>
      <c r="D6577" s="5" t="s">
        <v>17</v>
      </c>
      <c r="E6577" s="5">
        <v>8010</v>
      </c>
      <c r="F6577" s="6">
        <v>1599.25</v>
      </c>
    </row>
    <row r="6578" spans="1:6">
      <c r="A6578" s="4">
        <v>2009</v>
      </c>
      <c r="B6578" s="5" t="s">
        <v>210</v>
      </c>
      <c r="C6578" s="5" t="s">
        <v>228</v>
      </c>
      <c r="D6578" s="5" t="s">
        <v>15</v>
      </c>
      <c r="E6578" s="5">
        <v>80100</v>
      </c>
      <c r="F6578" s="6">
        <v>2704.37</v>
      </c>
    </row>
    <row r="6579" spans="1:6">
      <c r="A6579" s="4">
        <v>2009</v>
      </c>
      <c r="B6579" s="5" t="s">
        <v>210</v>
      </c>
      <c r="C6579" s="5" t="s">
        <v>228</v>
      </c>
      <c r="D6579" s="5" t="s">
        <v>16</v>
      </c>
      <c r="E6579" s="5">
        <v>13290</v>
      </c>
      <c r="F6579" s="6">
        <v>1972.16</v>
      </c>
    </row>
    <row r="6580" spans="1:6">
      <c r="A6580" s="4">
        <v>2009</v>
      </c>
      <c r="B6580" s="5" t="s">
        <v>210</v>
      </c>
      <c r="C6580" s="5" t="s">
        <v>228</v>
      </c>
      <c r="D6580" s="5" t="s">
        <v>17</v>
      </c>
      <c r="E6580" s="5">
        <v>8280</v>
      </c>
      <c r="F6580" s="6">
        <v>1272.95</v>
      </c>
    </row>
    <row r="6581" spans="1:6">
      <c r="A6581" s="4">
        <v>2010</v>
      </c>
      <c r="B6581" s="5" t="s">
        <v>210</v>
      </c>
      <c r="C6581" s="5" t="s">
        <v>228</v>
      </c>
      <c r="D6581" s="5" t="s">
        <v>15</v>
      </c>
      <c r="E6581" s="5">
        <v>92750</v>
      </c>
      <c r="F6581" s="6">
        <v>2614.02</v>
      </c>
    </row>
    <row r="6582" spans="1:6">
      <c r="A6582" s="4">
        <v>2010</v>
      </c>
      <c r="B6582" s="5" t="s">
        <v>210</v>
      </c>
      <c r="C6582" s="5" t="s">
        <v>228</v>
      </c>
      <c r="D6582" s="5" t="s">
        <v>16</v>
      </c>
      <c r="E6582" s="5">
        <v>13870</v>
      </c>
      <c r="F6582" s="6">
        <v>1970.44</v>
      </c>
    </row>
    <row r="6583" spans="1:6">
      <c r="A6583" s="4">
        <v>2010</v>
      </c>
      <c r="B6583" s="5" t="s">
        <v>210</v>
      </c>
      <c r="C6583" s="5" t="s">
        <v>228</v>
      </c>
      <c r="D6583" s="5" t="s">
        <v>17</v>
      </c>
      <c r="E6583" s="5">
        <v>7770</v>
      </c>
      <c r="F6583" s="6">
        <v>1482.63</v>
      </c>
    </row>
    <row r="6584" spans="1:6">
      <c r="A6584" s="4">
        <v>2011</v>
      </c>
      <c r="B6584" s="5" t="s">
        <v>210</v>
      </c>
      <c r="C6584" s="5" t="s">
        <v>228</v>
      </c>
      <c r="D6584" s="5" t="s">
        <v>15</v>
      </c>
      <c r="E6584" s="5">
        <v>97450</v>
      </c>
      <c r="F6584" s="6">
        <v>2800.41</v>
      </c>
    </row>
    <row r="6585" spans="1:6">
      <c r="A6585" s="4">
        <v>2011</v>
      </c>
      <c r="B6585" s="5" t="s">
        <v>210</v>
      </c>
      <c r="C6585" s="5" t="s">
        <v>228</v>
      </c>
      <c r="D6585" s="5" t="s">
        <v>16</v>
      </c>
      <c r="E6585" s="5">
        <v>14170</v>
      </c>
      <c r="F6585" s="6">
        <v>1976.01</v>
      </c>
    </row>
    <row r="6586" spans="1:6">
      <c r="A6586" s="4">
        <v>2011</v>
      </c>
      <c r="B6586" s="5" t="s">
        <v>210</v>
      </c>
      <c r="C6586" s="5" t="s">
        <v>228</v>
      </c>
      <c r="D6586" s="5" t="s">
        <v>17</v>
      </c>
      <c r="E6586" s="5">
        <v>7040</v>
      </c>
      <c r="F6586" s="6">
        <v>1637.78</v>
      </c>
    </row>
    <row r="6587" spans="1:6">
      <c r="A6587" s="4">
        <v>2012</v>
      </c>
      <c r="B6587" s="5" t="s">
        <v>210</v>
      </c>
      <c r="C6587" s="5" t="s">
        <v>228</v>
      </c>
      <c r="D6587" s="5" t="s">
        <v>15</v>
      </c>
      <c r="E6587" s="5">
        <v>101820</v>
      </c>
      <c r="F6587" s="6">
        <v>3045.08</v>
      </c>
    </row>
    <row r="6588" spans="1:6">
      <c r="A6588" s="4">
        <v>2012</v>
      </c>
      <c r="B6588" s="5" t="s">
        <v>210</v>
      </c>
      <c r="C6588" s="5" t="s">
        <v>228</v>
      </c>
      <c r="D6588" s="5" t="s">
        <v>16</v>
      </c>
      <c r="E6588" s="5">
        <v>15160</v>
      </c>
      <c r="F6588" s="6">
        <v>2529.6799999999998</v>
      </c>
    </row>
    <row r="6589" spans="1:6">
      <c r="A6589" s="4">
        <v>2012</v>
      </c>
      <c r="B6589" s="5" t="s">
        <v>210</v>
      </c>
      <c r="C6589" s="5" t="s">
        <v>228</v>
      </c>
      <c r="D6589" s="5" t="s">
        <v>17</v>
      </c>
      <c r="E6589" s="5">
        <v>7270</v>
      </c>
      <c r="F6589" s="6">
        <v>1397.52</v>
      </c>
    </row>
    <row r="6590" spans="1:6">
      <c r="A6590" s="4">
        <v>2013</v>
      </c>
      <c r="B6590" s="5" t="s">
        <v>210</v>
      </c>
      <c r="C6590" s="5" t="s">
        <v>228</v>
      </c>
      <c r="D6590" s="5" t="s">
        <v>15</v>
      </c>
      <c r="E6590" s="5">
        <v>111840</v>
      </c>
      <c r="F6590" s="6">
        <v>3090.75</v>
      </c>
    </row>
    <row r="6591" spans="1:6">
      <c r="A6591" s="4">
        <v>2013</v>
      </c>
      <c r="B6591" s="5" t="s">
        <v>210</v>
      </c>
      <c r="C6591" s="5" t="s">
        <v>228</v>
      </c>
      <c r="D6591" s="5" t="s">
        <v>16</v>
      </c>
      <c r="E6591" s="5">
        <v>11870</v>
      </c>
      <c r="F6591" s="6">
        <v>2645.32</v>
      </c>
    </row>
    <row r="6592" spans="1:6">
      <c r="A6592" s="4">
        <v>2013</v>
      </c>
      <c r="B6592" s="5" t="s">
        <v>210</v>
      </c>
      <c r="C6592" s="5" t="s">
        <v>228</v>
      </c>
      <c r="D6592" s="5" t="s">
        <v>17</v>
      </c>
      <c r="E6592" s="5">
        <v>6530</v>
      </c>
      <c r="F6592" s="6">
        <v>730.47</v>
      </c>
    </row>
    <row r="6593" spans="1:6">
      <c r="A6593" s="4">
        <v>2014</v>
      </c>
      <c r="B6593" s="5" t="s">
        <v>210</v>
      </c>
      <c r="C6593" s="5" t="s">
        <v>228</v>
      </c>
      <c r="D6593" s="5" t="s">
        <v>15</v>
      </c>
      <c r="E6593" s="5">
        <v>108550</v>
      </c>
      <c r="F6593" s="6">
        <v>2878.21</v>
      </c>
    </row>
    <row r="6594" spans="1:6">
      <c r="A6594" s="4">
        <v>2014</v>
      </c>
      <c r="B6594" s="5" t="s">
        <v>210</v>
      </c>
      <c r="C6594" s="5" t="s">
        <v>228</v>
      </c>
      <c r="D6594" s="5" t="s">
        <v>16</v>
      </c>
      <c r="E6594" s="5">
        <v>14570</v>
      </c>
      <c r="F6594" s="6">
        <v>2430.34</v>
      </c>
    </row>
    <row r="6595" spans="1:6">
      <c r="A6595" s="4">
        <v>2014</v>
      </c>
      <c r="B6595" s="5" t="s">
        <v>210</v>
      </c>
      <c r="C6595" s="5" t="s">
        <v>228</v>
      </c>
      <c r="D6595" s="5" t="s">
        <v>17</v>
      </c>
      <c r="E6595" s="5">
        <v>5600</v>
      </c>
      <c r="F6595" s="6">
        <v>492.86</v>
      </c>
    </row>
    <row r="6596" spans="1:6">
      <c r="A6596" s="4">
        <v>2015</v>
      </c>
      <c r="B6596" s="5" t="s">
        <v>210</v>
      </c>
      <c r="C6596" s="5" t="s">
        <v>228</v>
      </c>
      <c r="D6596" s="5" t="s">
        <v>15</v>
      </c>
      <c r="E6596" s="5">
        <v>107190</v>
      </c>
      <c r="F6596" s="6">
        <v>2642.5</v>
      </c>
    </row>
    <row r="6597" spans="1:6">
      <c r="A6597" s="4">
        <v>2015</v>
      </c>
      <c r="B6597" s="5" t="s">
        <v>210</v>
      </c>
      <c r="C6597" s="5" t="s">
        <v>228</v>
      </c>
      <c r="D6597" s="5" t="s">
        <v>16</v>
      </c>
      <c r="E6597" s="5">
        <v>12690</v>
      </c>
      <c r="F6597" s="6">
        <v>2524.8200000000002</v>
      </c>
    </row>
    <row r="6598" spans="1:6">
      <c r="A6598" s="4">
        <v>2015</v>
      </c>
      <c r="B6598" s="5" t="s">
        <v>210</v>
      </c>
      <c r="C6598" s="5" t="s">
        <v>228</v>
      </c>
      <c r="D6598" s="5" t="s">
        <v>17</v>
      </c>
      <c r="E6598" s="5">
        <v>4850</v>
      </c>
      <c r="F6598" s="6">
        <v>1142.27</v>
      </c>
    </row>
    <row r="6599" spans="1:6">
      <c r="A6599" s="4">
        <v>2016</v>
      </c>
      <c r="B6599" s="5" t="s">
        <v>210</v>
      </c>
      <c r="C6599" s="5" t="s">
        <v>228</v>
      </c>
      <c r="D6599" s="5" t="s">
        <v>15</v>
      </c>
      <c r="E6599" s="5">
        <v>102760</v>
      </c>
      <c r="F6599" s="6">
        <v>2895.75</v>
      </c>
    </row>
    <row r="6600" spans="1:6">
      <c r="A6600" s="4">
        <v>2016</v>
      </c>
      <c r="B6600" s="5" t="s">
        <v>210</v>
      </c>
      <c r="C6600" s="5" t="s">
        <v>228</v>
      </c>
      <c r="D6600" s="5" t="s">
        <v>16</v>
      </c>
      <c r="E6600" s="5">
        <v>14550</v>
      </c>
      <c r="F6600" s="6">
        <v>2624.18</v>
      </c>
    </row>
    <row r="6601" spans="1:6">
      <c r="A6601" s="4">
        <v>2016</v>
      </c>
      <c r="B6601" s="5" t="s">
        <v>210</v>
      </c>
      <c r="C6601" s="5" t="s">
        <v>228</v>
      </c>
      <c r="D6601" s="5" t="s">
        <v>17</v>
      </c>
      <c r="E6601" s="5">
        <v>6440</v>
      </c>
      <c r="F6601" s="6">
        <v>1391.89</v>
      </c>
    </row>
    <row r="6602" spans="1:6">
      <c r="A6602" s="4">
        <v>2017</v>
      </c>
      <c r="B6602" s="5" t="s">
        <v>210</v>
      </c>
      <c r="C6602" s="5" t="s">
        <v>228</v>
      </c>
      <c r="D6602" s="5" t="s">
        <v>15</v>
      </c>
      <c r="E6602" s="5">
        <v>101350</v>
      </c>
      <c r="F6602" s="6">
        <v>2913.67</v>
      </c>
    </row>
    <row r="6603" spans="1:6">
      <c r="A6603" s="4">
        <v>2017</v>
      </c>
      <c r="B6603" s="5" t="s">
        <v>210</v>
      </c>
      <c r="C6603" s="5" t="s">
        <v>228</v>
      </c>
      <c r="D6603" s="5" t="s">
        <v>16</v>
      </c>
      <c r="E6603" s="5">
        <v>14620</v>
      </c>
      <c r="F6603" s="6">
        <v>2954.05</v>
      </c>
    </row>
    <row r="6604" spans="1:6">
      <c r="A6604" s="4">
        <v>2017</v>
      </c>
      <c r="B6604" s="5" t="s">
        <v>210</v>
      </c>
      <c r="C6604" s="5" t="s">
        <v>228</v>
      </c>
      <c r="D6604" s="5" t="s">
        <v>17</v>
      </c>
      <c r="E6604" s="5">
        <v>7100</v>
      </c>
      <c r="F6604" s="6">
        <v>1683.48</v>
      </c>
    </row>
    <row r="6605" spans="1:6">
      <c r="A6605" s="4">
        <v>2008</v>
      </c>
      <c r="B6605" s="5" t="s">
        <v>210</v>
      </c>
      <c r="C6605" s="5" t="s">
        <v>229</v>
      </c>
      <c r="D6605" s="5" t="s">
        <v>15</v>
      </c>
      <c r="E6605" s="5">
        <v>88560</v>
      </c>
      <c r="F6605" s="6">
        <v>2320.69</v>
      </c>
    </row>
    <row r="6606" spans="1:6">
      <c r="A6606" s="4">
        <v>2008</v>
      </c>
      <c r="B6606" s="5" t="s">
        <v>210</v>
      </c>
      <c r="C6606" s="5" t="s">
        <v>229</v>
      </c>
      <c r="D6606" s="5" t="s">
        <v>16</v>
      </c>
      <c r="E6606" s="5">
        <v>37300</v>
      </c>
      <c r="F6606" s="6">
        <v>1442.9</v>
      </c>
    </row>
    <row r="6607" spans="1:6">
      <c r="A6607" s="4">
        <v>2008</v>
      </c>
      <c r="B6607" s="5" t="s">
        <v>210</v>
      </c>
      <c r="C6607" s="5" t="s">
        <v>229</v>
      </c>
      <c r="D6607" s="5" t="s">
        <v>17</v>
      </c>
      <c r="E6607" s="5">
        <v>42010</v>
      </c>
      <c r="F6607" s="6">
        <v>1452.04</v>
      </c>
    </row>
    <row r="6608" spans="1:6">
      <c r="A6608" s="4">
        <v>2009</v>
      </c>
      <c r="B6608" s="5" t="s">
        <v>210</v>
      </c>
      <c r="C6608" s="5" t="s">
        <v>229</v>
      </c>
      <c r="D6608" s="5" t="s">
        <v>15</v>
      </c>
      <c r="E6608" s="5">
        <v>68450</v>
      </c>
      <c r="F6608" s="6">
        <v>2297.88</v>
      </c>
    </row>
    <row r="6609" spans="1:6">
      <c r="A6609" s="4">
        <v>2009</v>
      </c>
      <c r="B6609" s="5" t="s">
        <v>210</v>
      </c>
      <c r="C6609" s="5" t="s">
        <v>229</v>
      </c>
      <c r="D6609" s="5" t="s">
        <v>16</v>
      </c>
      <c r="E6609" s="5">
        <v>33240</v>
      </c>
      <c r="F6609" s="6">
        <v>1243.3800000000001</v>
      </c>
    </row>
    <row r="6610" spans="1:6">
      <c r="A6610" s="4">
        <v>2009</v>
      </c>
      <c r="B6610" s="5" t="s">
        <v>210</v>
      </c>
      <c r="C6610" s="5" t="s">
        <v>229</v>
      </c>
      <c r="D6610" s="5" t="s">
        <v>17</v>
      </c>
      <c r="E6610" s="5">
        <v>41840</v>
      </c>
      <c r="F6610" s="6">
        <v>1200.76</v>
      </c>
    </row>
    <row r="6611" spans="1:6">
      <c r="A6611" s="4">
        <v>2010</v>
      </c>
      <c r="B6611" s="5" t="s">
        <v>210</v>
      </c>
      <c r="C6611" s="5" t="s">
        <v>229</v>
      </c>
      <c r="D6611" s="5" t="s">
        <v>15</v>
      </c>
      <c r="E6611" s="5">
        <v>73480</v>
      </c>
      <c r="F6611" s="6">
        <v>2307.98</v>
      </c>
    </row>
    <row r="6612" spans="1:6">
      <c r="A6612" s="4">
        <v>2010</v>
      </c>
      <c r="B6612" s="5" t="s">
        <v>210</v>
      </c>
      <c r="C6612" s="5" t="s">
        <v>229</v>
      </c>
      <c r="D6612" s="5" t="s">
        <v>16</v>
      </c>
      <c r="E6612" s="5">
        <v>34720</v>
      </c>
      <c r="F6612" s="6">
        <v>1257.78</v>
      </c>
    </row>
    <row r="6613" spans="1:6">
      <c r="A6613" s="4">
        <v>2010</v>
      </c>
      <c r="B6613" s="5" t="s">
        <v>210</v>
      </c>
      <c r="C6613" s="5" t="s">
        <v>229</v>
      </c>
      <c r="D6613" s="5" t="s">
        <v>17</v>
      </c>
      <c r="E6613" s="5">
        <v>40610</v>
      </c>
      <c r="F6613" s="6">
        <v>1531.89</v>
      </c>
    </row>
    <row r="6614" spans="1:6">
      <c r="A6614" s="4">
        <v>2011</v>
      </c>
      <c r="B6614" s="5" t="s">
        <v>210</v>
      </c>
      <c r="C6614" s="5" t="s">
        <v>229</v>
      </c>
      <c r="D6614" s="5" t="s">
        <v>15</v>
      </c>
      <c r="E6614" s="5">
        <v>74540</v>
      </c>
      <c r="F6614" s="6">
        <v>2692.25</v>
      </c>
    </row>
    <row r="6615" spans="1:6">
      <c r="A6615" s="4">
        <v>2011</v>
      </c>
      <c r="B6615" s="5" t="s">
        <v>210</v>
      </c>
      <c r="C6615" s="5" t="s">
        <v>229</v>
      </c>
      <c r="D6615" s="5" t="s">
        <v>16</v>
      </c>
      <c r="E6615" s="5">
        <v>36050</v>
      </c>
      <c r="F6615" s="6">
        <v>1428.29</v>
      </c>
    </row>
    <row r="6616" spans="1:6">
      <c r="A6616" s="4">
        <v>2011</v>
      </c>
      <c r="B6616" s="5" t="s">
        <v>210</v>
      </c>
      <c r="C6616" s="5" t="s">
        <v>229</v>
      </c>
      <c r="D6616" s="5" t="s">
        <v>17</v>
      </c>
      <c r="E6616" s="5">
        <v>40060</v>
      </c>
      <c r="F6616" s="6">
        <v>1506.24</v>
      </c>
    </row>
    <row r="6617" spans="1:6">
      <c r="A6617" s="4">
        <v>2012</v>
      </c>
      <c r="B6617" s="5" t="s">
        <v>210</v>
      </c>
      <c r="C6617" s="5" t="s">
        <v>229</v>
      </c>
      <c r="D6617" s="5" t="s">
        <v>15</v>
      </c>
      <c r="E6617" s="5">
        <v>71560</v>
      </c>
      <c r="F6617" s="6">
        <v>2711.85</v>
      </c>
    </row>
    <row r="6618" spans="1:6">
      <c r="A6618" s="4">
        <v>2012</v>
      </c>
      <c r="B6618" s="5" t="s">
        <v>210</v>
      </c>
      <c r="C6618" s="5" t="s">
        <v>229</v>
      </c>
      <c r="D6618" s="5" t="s">
        <v>16</v>
      </c>
      <c r="E6618" s="5">
        <v>33120</v>
      </c>
      <c r="F6618" s="6">
        <v>1669.38</v>
      </c>
    </row>
    <row r="6619" spans="1:6">
      <c r="A6619" s="4">
        <v>2012</v>
      </c>
      <c r="B6619" s="5" t="s">
        <v>210</v>
      </c>
      <c r="C6619" s="5" t="s">
        <v>229</v>
      </c>
      <c r="D6619" s="5" t="s">
        <v>17</v>
      </c>
      <c r="E6619" s="5">
        <v>38660</v>
      </c>
      <c r="F6619" s="6">
        <v>1328.76</v>
      </c>
    </row>
    <row r="6620" spans="1:6">
      <c r="A6620" s="4">
        <v>2013</v>
      </c>
      <c r="B6620" s="5" t="s">
        <v>210</v>
      </c>
      <c r="C6620" s="5" t="s">
        <v>229</v>
      </c>
      <c r="D6620" s="5" t="s">
        <v>15</v>
      </c>
      <c r="E6620" s="5">
        <v>75030</v>
      </c>
      <c r="F6620" s="6">
        <v>2642.14</v>
      </c>
    </row>
    <row r="6621" spans="1:6">
      <c r="A6621" s="4">
        <v>2013</v>
      </c>
      <c r="B6621" s="5" t="s">
        <v>210</v>
      </c>
      <c r="C6621" s="5" t="s">
        <v>229</v>
      </c>
      <c r="D6621" s="5" t="s">
        <v>16</v>
      </c>
      <c r="E6621" s="5">
        <v>33630</v>
      </c>
      <c r="F6621" s="6">
        <v>1901.87</v>
      </c>
    </row>
    <row r="6622" spans="1:6">
      <c r="A6622" s="4">
        <v>2013</v>
      </c>
      <c r="B6622" s="5" t="s">
        <v>210</v>
      </c>
      <c r="C6622" s="5" t="s">
        <v>229</v>
      </c>
      <c r="D6622" s="5" t="s">
        <v>17</v>
      </c>
      <c r="E6622" s="5">
        <v>31970</v>
      </c>
      <c r="F6622" s="6">
        <v>628.4</v>
      </c>
    </row>
    <row r="6623" spans="1:6">
      <c r="A6623" s="4">
        <v>2014</v>
      </c>
      <c r="B6623" s="5" t="s">
        <v>210</v>
      </c>
      <c r="C6623" s="5" t="s">
        <v>229</v>
      </c>
      <c r="D6623" s="5" t="s">
        <v>15</v>
      </c>
      <c r="E6623" s="5">
        <v>67390</v>
      </c>
      <c r="F6623" s="6">
        <v>2403.4699999999998</v>
      </c>
    </row>
    <row r="6624" spans="1:6">
      <c r="A6624" s="4">
        <v>2014</v>
      </c>
      <c r="B6624" s="5" t="s">
        <v>210</v>
      </c>
      <c r="C6624" s="5" t="s">
        <v>229</v>
      </c>
      <c r="D6624" s="5" t="s">
        <v>16</v>
      </c>
      <c r="E6624" s="5">
        <v>32380</v>
      </c>
      <c r="F6624" s="6">
        <v>1394.07</v>
      </c>
    </row>
    <row r="6625" spans="1:6">
      <c r="A6625" s="4">
        <v>2014</v>
      </c>
      <c r="B6625" s="5" t="s">
        <v>210</v>
      </c>
      <c r="C6625" s="5" t="s">
        <v>229</v>
      </c>
      <c r="D6625" s="5" t="s">
        <v>17</v>
      </c>
      <c r="E6625" s="5">
        <v>37990</v>
      </c>
      <c r="F6625" s="6">
        <v>471.44</v>
      </c>
    </row>
    <row r="6626" spans="1:6">
      <c r="A6626" s="4">
        <v>2015</v>
      </c>
      <c r="B6626" s="5" t="s">
        <v>210</v>
      </c>
      <c r="C6626" s="5" t="s">
        <v>229</v>
      </c>
      <c r="D6626" s="5" t="s">
        <v>15</v>
      </c>
      <c r="E6626" s="5">
        <v>69580</v>
      </c>
      <c r="F6626" s="6">
        <v>2473.27</v>
      </c>
    </row>
    <row r="6627" spans="1:6">
      <c r="A6627" s="4">
        <v>2015</v>
      </c>
      <c r="B6627" s="5" t="s">
        <v>210</v>
      </c>
      <c r="C6627" s="5" t="s">
        <v>229</v>
      </c>
      <c r="D6627" s="5" t="s">
        <v>16</v>
      </c>
      <c r="E6627" s="5">
        <v>35410</v>
      </c>
      <c r="F6627" s="6">
        <v>2443.38</v>
      </c>
    </row>
    <row r="6628" spans="1:6">
      <c r="A6628" s="4">
        <v>2015</v>
      </c>
      <c r="B6628" s="5" t="s">
        <v>210</v>
      </c>
      <c r="C6628" s="5" t="s">
        <v>229</v>
      </c>
      <c r="D6628" s="5" t="s">
        <v>17</v>
      </c>
      <c r="E6628" s="5">
        <v>32900</v>
      </c>
      <c r="F6628" s="6">
        <v>913.37</v>
      </c>
    </row>
    <row r="6629" spans="1:6">
      <c r="A6629" s="4">
        <v>2016</v>
      </c>
      <c r="B6629" s="5" t="s">
        <v>210</v>
      </c>
      <c r="C6629" s="5" t="s">
        <v>229</v>
      </c>
      <c r="D6629" s="5" t="s">
        <v>15</v>
      </c>
      <c r="E6629" s="5">
        <v>77920</v>
      </c>
      <c r="F6629" s="6">
        <v>3064.24</v>
      </c>
    </row>
    <row r="6630" spans="1:6">
      <c r="A6630" s="4">
        <v>2016</v>
      </c>
      <c r="B6630" s="5" t="s">
        <v>210</v>
      </c>
      <c r="C6630" s="5" t="s">
        <v>229</v>
      </c>
      <c r="D6630" s="5" t="s">
        <v>16</v>
      </c>
      <c r="E6630" s="5">
        <v>41850</v>
      </c>
      <c r="F6630" s="6">
        <v>2563.33</v>
      </c>
    </row>
    <row r="6631" spans="1:6">
      <c r="A6631" s="4">
        <v>2016</v>
      </c>
      <c r="B6631" s="5" t="s">
        <v>210</v>
      </c>
      <c r="C6631" s="5" t="s">
        <v>229</v>
      </c>
      <c r="D6631" s="5" t="s">
        <v>17</v>
      </c>
      <c r="E6631" s="5">
        <v>38250</v>
      </c>
      <c r="F6631" s="6">
        <v>1301.8900000000001</v>
      </c>
    </row>
    <row r="6632" spans="1:6">
      <c r="A6632" s="4">
        <v>2017</v>
      </c>
      <c r="B6632" s="5" t="s">
        <v>210</v>
      </c>
      <c r="C6632" s="5" t="s">
        <v>229</v>
      </c>
      <c r="D6632" s="5" t="s">
        <v>15</v>
      </c>
      <c r="E6632" s="5">
        <v>73990</v>
      </c>
      <c r="F6632" s="6">
        <v>2990</v>
      </c>
    </row>
    <row r="6633" spans="1:6">
      <c r="A6633" s="4">
        <v>2017</v>
      </c>
      <c r="B6633" s="5" t="s">
        <v>210</v>
      </c>
      <c r="C6633" s="5" t="s">
        <v>229</v>
      </c>
      <c r="D6633" s="5" t="s">
        <v>16</v>
      </c>
      <c r="E6633" s="5">
        <v>34240</v>
      </c>
      <c r="F6633" s="6">
        <v>3226.65</v>
      </c>
    </row>
    <row r="6634" spans="1:6">
      <c r="A6634" s="4">
        <v>2017</v>
      </c>
      <c r="B6634" s="5" t="s">
        <v>210</v>
      </c>
      <c r="C6634" s="5" t="s">
        <v>229</v>
      </c>
      <c r="D6634" s="5" t="s">
        <v>17</v>
      </c>
      <c r="E6634" s="5">
        <v>38390</v>
      </c>
      <c r="F6634" s="6">
        <v>1756.69</v>
      </c>
    </row>
    <row r="6635" spans="1:6">
      <c r="A6635" s="4">
        <v>2008</v>
      </c>
      <c r="B6635" s="5" t="s">
        <v>210</v>
      </c>
      <c r="C6635" s="5" t="s">
        <v>230</v>
      </c>
      <c r="D6635" s="5" t="s">
        <v>15</v>
      </c>
      <c r="E6635" s="5">
        <v>87040</v>
      </c>
      <c r="F6635" s="6">
        <v>2307.9</v>
      </c>
    </row>
    <row r="6636" spans="1:6">
      <c r="A6636" s="4">
        <v>2008</v>
      </c>
      <c r="B6636" s="5" t="s">
        <v>210</v>
      </c>
      <c r="C6636" s="5" t="s">
        <v>230</v>
      </c>
      <c r="D6636" s="5" t="s">
        <v>16</v>
      </c>
      <c r="E6636" s="5">
        <v>370</v>
      </c>
      <c r="F6636" s="6">
        <v>1540.54</v>
      </c>
    </row>
    <row r="6637" spans="1:6">
      <c r="A6637" s="4">
        <v>2008</v>
      </c>
      <c r="B6637" s="5" t="s">
        <v>210</v>
      </c>
      <c r="C6637" s="5" t="s">
        <v>230</v>
      </c>
      <c r="D6637" s="5" t="s">
        <v>17</v>
      </c>
      <c r="E6637" s="5">
        <v>46710</v>
      </c>
      <c r="F6637" s="6">
        <v>1192.04</v>
      </c>
    </row>
    <row r="6638" spans="1:6">
      <c r="A6638" s="4">
        <v>2009</v>
      </c>
      <c r="B6638" s="5" t="s">
        <v>210</v>
      </c>
      <c r="C6638" s="5" t="s">
        <v>230</v>
      </c>
      <c r="D6638" s="5" t="s">
        <v>15</v>
      </c>
      <c r="E6638" s="5">
        <v>62420</v>
      </c>
      <c r="F6638" s="6">
        <v>2182.9499999999998</v>
      </c>
    </row>
    <row r="6639" spans="1:6">
      <c r="A6639" s="4">
        <v>2009</v>
      </c>
      <c r="B6639" s="5" t="s">
        <v>210</v>
      </c>
      <c r="C6639" s="5" t="s">
        <v>230</v>
      </c>
      <c r="D6639" s="5" t="s">
        <v>16</v>
      </c>
      <c r="E6639" s="5">
        <v>300</v>
      </c>
      <c r="F6639" s="6">
        <v>1433.33</v>
      </c>
    </row>
    <row r="6640" spans="1:6">
      <c r="A6640" s="4">
        <v>2009</v>
      </c>
      <c r="B6640" s="5" t="s">
        <v>210</v>
      </c>
      <c r="C6640" s="5" t="s">
        <v>230</v>
      </c>
      <c r="D6640" s="5" t="s">
        <v>17</v>
      </c>
      <c r="E6640" s="5">
        <v>45600</v>
      </c>
      <c r="F6640" s="6">
        <v>975</v>
      </c>
    </row>
    <row r="6641" spans="1:6">
      <c r="A6641" s="4">
        <v>2010</v>
      </c>
      <c r="B6641" s="5" t="s">
        <v>210</v>
      </c>
      <c r="C6641" s="5" t="s">
        <v>230</v>
      </c>
      <c r="D6641" s="5" t="s">
        <v>15</v>
      </c>
      <c r="E6641" s="5">
        <v>71470</v>
      </c>
      <c r="F6641" s="6">
        <v>2107.3200000000002</v>
      </c>
    </row>
    <row r="6642" spans="1:6">
      <c r="A6642" s="4">
        <v>2010</v>
      </c>
      <c r="B6642" s="5" t="s">
        <v>210</v>
      </c>
      <c r="C6642" s="5" t="s">
        <v>230</v>
      </c>
      <c r="D6642" s="5" t="s">
        <v>16</v>
      </c>
      <c r="E6642" s="5">
        <v>350</v>
      </c>
      <c r="F6642" s="6">
        <v>885.71</v>
      </c>
    </row>
    <row r="6643" spans="1:6">
      <c r="A6643" s="4">
        <v>2010</v>
      </c>
      <c r="B6643" s="5" t="s">
        <v>210</v>
      </c>
      <c r="C6643" s="5" t="s">
        <v>230</v>
      </c>
      <c r="D6643" s="5" t="s">
        <v>17</v>
      </c>
      <c r="E6643" s="5">
        <v>44730</v>
      </c>
      <c r="F6643" s="6">
        <v>1154.26</v>
      </c>
    </row>
    <row r="6644" spans="1:6">
      <c r="A6644" s="4">
        <v>2011</v>
      </c>
      <c r="B6644" s="5" t="s">
        <v>210</v>
      </c>
      <c r="C6644" s="5" t="s">
        <v>230</v>
      </c>
      <c r="D6644" s="5" t="s">
        <v>15</v>
      </c>
      <c r="E6644" s="5">
        <v>79780</v>
      </c>
      <c r="F6644" s="6">
        <v>2338.1799999999998</v>
      </c>
    </row>
    <row r="6645" spans="1:6">
      <c r="A6645" s="4">
        <v>2011</v>
      </c>
      <c r="B6645" s="5" t="s">
        <v>210</v>
      </c>
      <c r="C6645" s="5" t="s">
        <v>230</v>
      </c>
      <c r="D6645" s="5" t="s">
        <v>16</v>
      </c>
      <c r="E6645" s="5">
        <v>310</v>
      </c>
      <c r="F6645" s="6">
        <v>1000</v>
      </c>
    </row>
    <row r="6646" spans="1:6">
      <c r="A6646" s="4">
        <v>2011</v>
      </c>
      <c r="B6646" s="5" t="s">
        <v>210</v>
      </c>
      <c r="C6646" s="5" t="s">
        <v>230</v>
      </c>
      <c r="D6646" s="5" t="s">
        <v>17</v>
      </c>
      <c r="E6646" s="5">
        <v>42900</v>
      </c>
      <c r="F6646" s="6">
        <v>1312.59</v>
      </c>
    </row>
    <row r="6647" spans="1:6">
      <c r="A6647" s="4">
        <v>2012</v>
      </c>
      <c r="B6647" s="5" t="s">
        <v>210</v>
      </c>
      <c r="C6647" s="5" t="s">
        <v>230</v>
      </c>
      <c r="D6647" s="5" t="s">
        <v>15</v>
      </c>
      <c r="E6647" s="5">
        <v>77160</v>
      </c>
      <c r="F6647" s="6">
        <v>2456.19</v>
      </c>
    </row>
    <row r="6648" spans="1:6">
      <c r="A6648" s="4">
        <v>2012</v>
      </c>
      <c r="B6648" s="5" t="s">
        <v>210</v>
      </c>
      <c r="C6648" s="5" t="s">
        <v>230</v>
      </c>
      <c r="D6648" s="5" t="s">
        <v>16</v>
      </c>
      <c r="E6648" s="5">
        <v>380</v>
      </c>
      <c r="F6648" s="6">
        <v>1289.47</v>
      </c>
    </row>
    <row r="6649" spans="1:6">
      <c r="A6649" s="4">
        <v>2012</v>
      </c>
      <c r="B6649" s="5" t="s">
        <v>210</v>
      </c>
      <c r="C6649" s="5" t="s">
        <v>230</v>
      </c>
      <c r="D6649" s="5" t="s">
        <v>17</v>
      </c>
      <c r="E6649" s="5">
        <v>43380</v>
      </c>
      <c r="F6649" s="6">
        <v>1248.5</v>
      </c>
    </row>
    <row r="6650" spans="1:6">
      <c r="A6650" s="4">
        <v>2013</v>
      </c>
      <c r="B6650" s="5" t="s">
        <v>210</v>
      </c>
      <c r="C6650" s="5" t="s">
        <v>230</v>
      </c>
      <c r="D6650" s="5" t="s">
        <v>15</v>
      </c>
      <c r="E6650" s="5">
        <v>86460</v>
      </c>
      <c r="F6650" s="6">
        <v>2605.02</v>
      </c>
    </row>
    <row r="6651" spans="1:6">
      <c r="A6651" s="4">
        <v>2013</v>
      </c>
      <c r="B6651" s="5" t="s">
        <v>210</v>
      </c>
      <c r="C6651" s="5" t="s">
        <v>230</v>
      </c>
      <c r="D6651" s="5" t="s">
        <v>16</v>
      </c>
      <c r="E6651" s="5">
        <v>250</v>
      </c>
      <c r="F6651" s="6">
        <v>1200</v>
      </c>
    </row>
    <row r="6652" spans="1:6">
      <c r="A6652" s="4">
        <v>2013</v>
      </c>
      <c r="B6652" s="5" t="s">
        <v>210</v>
      </c>
      <c r="C6652" s="5" t="s">
        <v>230</v>
      </c>
      <c r="D6652" s="5" t="s">
        <v>17</v>
      </c>
      <c r="E6652" s="5">
        <v>41690</v>
      </c>
      <c r="F6652" s="6">
        <v>434.88</v>
      </c>
    </row>
    <row r="6653" spans="1:6">
      <c r="A6653" s="4">
        <v>2014</v>
      </c>
      <c r="B6653" s="5" t="s">
        <v>210</v>
      </c>
      <c r="C6653" s="5" t="s">
        <v>230</v>
      </c>
      <c r="D6653" s="5" t="s">
        <v>15</v>
      </c>
      <c r="E6653" s="5">
        <v>80700</v>
      </c>
      <c r="F6653" s="6">
        <v>1946.1</v>
      </c>
    </row>
    <row r="6654" spans="1:6">
      <c r="A6654" s="4">
        <v>2014</v>
      </c>
      <c r="B6654" s="5" t="s">
        <v>210</v>
      </c>
      <c r="C6654" s="5" t="s">
        <v>230</v>
      </c>
      <c r="D6654" s="5" t="s">
        <v>16</v>
      </c>
      <c r="E6654" s="5">
        <v>280</v>
      </c>
      <c r="F6654" s="6">
        <v>1892.86</v>
      </c>
    </row>
    <row r="6655" spans="1:6">
      <c r="A6655" s="4">
        <v>2014</v>
      </c>
      <c r="B6655" s="5" t="s">
        <v>210</v>
      </c>
      <c r="C6655" s="5" t="s">
        <v>230</v>
      </c>
      <c r="D6655" s="5" t="s">
        <v>17</v>
      </c>
      <c r="E6655" s="5">
        <v>41940</v>
      </c>
      <c r="F6655" s="6">
        <v>182.64</v>
      </c>
    </row>
    <row r="6656" spans="1:6">
      <c r="A6656" s="4">
        <v>2015</v>
      </c>
      <c r="B6656" s="5" t="s">
        <v>210</v>
      </c>
      <c r="C6656" s="5" t="s">
        <v>230</v>
      </c>
      <c r="D6656" s="5" t="s">
        <v>15</v>
      </c>
      <c r="E6656" s="5">
        <v>81950</v>
      </c>
      <c r="F6656" s="6">
        <v>2046.98</v>
      </c>
    </row>
    <row r="6657" spans="1:6">
      <c r="A6657" s="4">
        <v>2015</v>
      </c>
      <c r="B6657" s="5" t="s">
        <v>210</v>
      </c>
      <c r="C6657" s="5" t="s">
        <v>230</v>
      </c>
      <c r="D6657" s="5" t="s">
        <v>16</v>
      </c>
      <c r="E6657" s="5">
        <v>530</v>
      </c>
      <c r="F6657" s="6">
        <v>754.72</v>
      </c>
    </row>
    <row r="6658" spans="1:6">
      <c r="A6658" s="4">
        <v>2015</v>
      </c>
      <c r="B6658" s="5" t="s">
        <v>210</v>
      </c>
      <c r="C6658" s="5" t="s">
        <v>230</v>
      </c>
      <c r="D6658" s="5" t="s">
        <v>17</v>
      </c>
      <c r="E6658" s="5">
        <v>33910</v>
      </c>
      <c r="F6658" s="6">
        <v>572.99</v>
      </c>
    </row>
    <row r="6659" spans="1:6">
      <c r="A6659" s="4">
        <v>2016</v>
      </c>
      <c r="B6659" s="5" t="s">
        <v>210</v>
      </c>
      <c r="C6659" s="5" t="s">
        <v>230</v>
      </c>
      <c r="D6659" s="5" t="s">
        <v>15</v>
      </c>
      <c r="E6659" s="5">
        <v>86790</v>
      </c>
      <c r="F6659" s="6">
        <v>2485</v>
      </c>
    </row>
    <row r="6660" spans="1:6">
      <c r="A6660" s="4">
        <v>2016</v>
      </c>
      <c r="B6660" s="5" t="s">
        <v>210</v>
      </c>
      <c r="C6660" s="5" t="s">
        <v>230</v>
      </c>
      <c r="D6660" s="5" t="s">
        <v>16</v>
      </c>
      <c r="E6660" s="5">
        <v>500</v>
      </c>
      <c r="F6660" s="6">
        <v>1954.27</v>
      </c>
    </row>
    <row r="6661" spans="1:6">
      <c r="A6661" s="4">
        <v>2016</v>
      </c>
      <c r="B6661" s="5" t="s">
        <v>210</v>
      </c>
      <c r="C6661" s="5" t="s">
        <v>230</v>
      </c>
      <c r="D6661" s="5" t="s">
        <v>17</v>
      </c>
      <c r="E6661" s="5">
        <v>44680</v>
      </c>
      <c r="F6661" s="6">
        <v>1279.6099999999999</v>
      </c>
    </row>
    <row r="6662" spans="1:6">
      <c r="A6662" s="4">
        <v>2017</v>
      </c>
      <c r="B6662" s="5" t="s">
        <v>210</v>
      </c>
      <c r="C6662" s="5" t="s">
        <v>230</v>
      </c>
      <c r="D6662" s="5" t="s">
        <v>15</v>
      </c>
      <c r="E6662" s="5">
        <v>82060</v>
      </c>
      <c r="F6662" s="6">
        <v>2640</v>
      </c>
    </row>
    <row r="6663" spans="1:6">
      <c r="A6663" s="4">
        <v>2017</v>
      </c>
      <c r="B6663" s="5" t="s">
        <v>210</v>
      </c>
      <c r="C6663" s="5" t="s">
        <v>230</v>
      </c>
      <c r="D6663" s="5" t="s">
        <v>16</v>
      </c>
      <c r="E6663" s="5">
        <v>310</v>
      </c>
      <c r="F6663" s="6">
        <v>2200</v>
      </c>
    </row>
    <row r="6664" spans="1:6">
      <c r="A6664" s="4">
        <v>2017</v>
      </c>
      <c r="B6664" s="5" t="s">
        <v>210</v>
      </c>
      <c r="C6664" s="5" t="s">
        <v>230</v>
      </c>
      <c r="D6664" s="5" t="s">
        <v>17</v>
      </c>
      <c r="E6664" s="5">
        <v>42140</v>
      </c>
      <c r="F6664" s="6">
        <v>1611.75</v>
      </c>
    </row>
    <row r="6665" spans="1:6">
      <c r="A6665" s="4">
        <v>2008</v>
      </c>
      <c r="B6665" s="5" t="s">
        <v>210</v>
      </c>
      <c r="C6665" s="5" t="s">
        <v>231</v>
      </c>
      <c r="D6665" s="5" t="s">
        <v>15</v>
      </c>
      <c r="E6665" s="5">
        <v>217820</v>
      </c>
      <c r="F6665" s="6">
        <v>2390.5100000000002</v>
      </c>
    </row>
    <row r="6666" spans="1:6">
      <c r="A6666" s="4">
        <v>2008</v>
      </c>
      <c r="B6666" s="5" t="s">
        <v>210</v>
      </c>
      <c r="C6666" s="5" t="s">
        <v>231</v>
      </c>
      <c r="D6666" s="5" t="s">
        <v>16</v>
      </c>
      <c r="E6666" s="5">
        <v>320</v>
      </c>
      <c r="F6666" s="6">
        <v>1562.5</v>
      </c>
    </row>
    <row r="6667" spans="1:6">
      <c r="A6667" s="4">
        <v>2008</v>
      </c>
      <c r="B6667" s="5" t="s">
        <v>210</v>
      </c>
      <c r="C6667" s="5" t="s">
        <v>231</v>
      </c>
      <c r="D6667" s="5" t="s">
        <v>17</v>
      </c>
      <c r="E6667" s="5">
        <v>28450</v>
      </c>
      <c r="F6667" s="6">
        <v>1097.72</v>
      </c>
    </row>
    <row r="6668" spans="1:6">
      <c r="A6668" s="4">
        <v>2009</v>
      </c>
      <c r="B6668" s="5" t="s">
        <v>210</v>
      </c>
      <c r="C6668" s="5" t="s">
        <v>231</v>
      </c>
      <c r="D6668" s="5" t="s">
        <v>15</v>
      </c>
      <c r="E6668" s="5">
        <v>166340</v>
      </c>
      <c r="F6668" s="6">
        <v>2163.94</v>
      </c>
    </row>
    <row r="6669" spans="1:6">
      <c r="A6669" s="4">
        <v>2009</v>
      </c>
      <c r="B6669" s="5" t="s">
        <v>210</v>
      </c>
      <c r="C6669" s="5" t="s">
        <v>231</v>
      </c>
      <c r="D6669" s="5" t="s">
        <v>16</v>
      </c>
      <c r="E6669" s="5">
        <v>350</v>
      </c>
      <c r="F6669" s="6">
        <v>1600</v>
      </c>
    </row>
    <row r="6670" spans="1:6">
      <c r="A6670" s="4">
        <v>2009</v>
      </c>
      <c r="B6670" s="5" t="s">
        <v>210</v>
      </c>
      <c r="C6670" s="5" t="s">
        <v>231</v>
      </c>
      <c r="D6670" s="5" t="s">
        <v>17</v>
      </c>
      <c r="E6670" s="5">
        <v>28590</v>
      </c>
      <c r="F6670" s="6">
        <v>765.65</v>
      </c>
    </row>
    <row r="6671" spans="1:6">
      <c r="A6671" s="4">
        <v>2010</v>
      </c>
      <c r="B6671" s="5" t="s">
        <v>210</v>
      </c>
      <c r="C6671" s="5" t="s">
        <v>231</v>
      </c>
      <c r="D6671" s="5" t="s">
        <v>15</v>
      </c>
      <c r="E6671" s="5">
        <v>189330</v>
      </c>
      <c r="F6671" s="6">
        <v>2256.17</v>
      </c>
    </row>
    <row r="6672" spans="1:6">
      <c r="A6672" s="4">
        <v>2010</v>
      </c>
      <c r="B6672" s="5" t="s">
        <v>210</v>
      </c>
      <c r="C6672" s="5" t="s">
        <v>231</v>
      </c>
      <c r="D6672" s="5" t="s">
        <v>16</v>
      </c>
      <c r="E6672" s="5">
        <v>400</v>
      </c>
      <c r="F6672" s="6">
        <v>1200</v>
      </c>
    </row>
    <row r="6673" spans="1:6">
      <c r="A6673" s="4">
        <v>2010</v>
      </c>
      <c r="B6673" s="5" t="s">
        <v>210</v>
      </c>
      <c r="C6673" s="5" t="s">
        <v>231</v>
      </c>
      <c r="D6673" s="5" t="s">
        <v>17</v>
      </c>
      <c r="E6673" s="5">
        <v>27950</v>
      </c>
      <c r="F6673" s="6">
        <v>1045.8</v>
      </c>
    </row>
    <row r="6674" spans="1:6">
      <c r="A6674" s="4">
        <v>2011</v>
      </c>
      <c r="B6674" s="5" t="s">
        <v>210</v>
      </c>
      <c r="C6674" s="5" t="s">
        <v>231</v>
      </c>
      <c r="D6674" s="5" t="s">
        <v>15</v>
      </c>
      <c r="E6674" s="5">
        <v>191540</v>
      </c>
      <c r="F6674" s="6">
        <v>2525.7399999999998</v>
      </c>
    </row>
    <row r="6675" spans="1:6">
      <c r="A6675" s="4">
        <v>2011</v>
      </c>
      <c r="B6675" s="5" t="s">
        <v>210</v>
      </c>
      <c r="C6675" s="5" t="s">
        <v>231</v>
      </c>
      <c r="D6675" s="5" t="s">
        <v>16</v>
      </c>
      <c r="E6675" s="5">
        <v>390</v>
      </c>
      <c r="F6675" s="6">
        <v>1333.33</v>
      </c>
    </row>
    <row r="6676" spans="1:6">
      <c r="A6676" s="4">
        <v>2011</v>
      </c>
      <c r="B6676" s="5" t="s">
        <v>210</v>
      </c>
      <c r="C6676" s="5" t="s">
        <v>231</v>
      </c>
      <c r="D6676" s="5" t="s">
        <v>17</v>
      </c>
      <c r="E6676" s="5">
        <v>28010</v>
      </c>
      <c r="F6676" s="6">
        <v>1173.8699999999999</v>
      </c>
    </row>
    <row r="6677" spans="1:6">
      <c r="A6677" s="4">
        <v>2012</v>
      </c>
      <c r="B6677" s="5" t="s">
        <v>210</v>
      </c>
      <c r="C6677" s="5" t="s">
        <v>231</v>
      </c>
      <c r="D6677" s="5" t="s">
        <v>15</v>
      </c>
      <c r="E6677" s="5">
        <v>195080</v>
      </c>
      <c r="F6677" s="6">
        <v>2704.84</v>
      </c>
    </row>
    <row r="6678" spans="1:6">
      <c r="A6678" s="4">
        <v>2012</v>
      </c>
      <c r="B6678" s="5" t="s">
        <v>210</v>
      </c>
      <c r="C6678" s="5" t="s">
        <v>231</v>
      </c>
      <c r="D6678" s="5" t="s">
        <v>16</v>
      </c>
      <c r="E6678" s="5">
        <v>400</v>
      </c>
      <c r="F6678" s="6">
        <v>1375</v>
      </c>
    </row>
    <row r="6679" spans="1:6">
      <c r="A6679" s="4">
        <v>2012</v>
      </c>
      <c r="B6679" s="5" t="s">
        <v>210</v>
      </c>
      <c r="C6679" s="5" t="s">
        <v>231</v>
      </c>
      <c r="D6679" s="5" t="s">
        <v>17</v>
      </c>
      <c r="E6679" s="5">
        <v>28550</v>
      </c>
      <c r="F6679" s="6">
        <v>1059.19</v>
      </c>
    </row>
    <row r="6680" spans="1:6">
      <c r="A6680" s="4">
        <v>2013</v>
      </c>
      <c r="B6680" s="5" t="s">
        <v>210</v>
      </c>
      <c r="C6680" s="5" t="s">
        <v>231</v>
      </c>
      <c r="D6680" s="5" t="s">
        <v>15</v>
      </c>
      <c r="E6680" s="5">
        <v>210420</v>
      </c>
      <c r="F6680" s="6">
        <v>2535.0300000000002</v>
      </c>
    </row>
    <row r="6681" spans="1:6">
      <c r="A6681" s="4">
        <v>2013</v>
      </c>
      <c r="B6681" s="5" t="s">
        <v>210</v>
      </c>
      <c r="C6681" s="5" t="s">
        <v>231</v>
      </c>
      <c r="D6681" s="5" t="s">
        <v>16</v>
      </c>
      <c r="E6681" s="5">
        <v>830</v>
      </c>
      <c r="F6681" s="6">
        <v>1674.7</v>
      </c>
    </row>
    <row r="6682" spans="1:6">
      <c r="A6682" s="4">
        <v>2013</v>
      </c>
      <c r="B6682" s="5" t="s">
        <v>210</v>
      </c>
      <c r="C6682" s="5" t="s">
        <v>231</v>
      </c>
      <c r="D6682" s="5" t="s">
        <v>17</v>
      </c>
      <c r="E6682" s="5">
        <v>23490</v>
      </c>
      <c r="F6682" s="6">
        <v>591.32000000000005</v>
      </c>
    </row>
    <row r="6683" spans="1:6">
      <c r="A6683" s="4">
        <v>2014</v>
      </c>
      <c r="B6683" s="5" t="s">
        <v>210</v>
      </c>
      <c r="C6683" s="5" t="s">
        <v>231</v>
      </c>
      <c r="D6683" s="5" t="s">
        <v>15</v>
      </c>
      <c r="E6683" s="5">
        <v>192640</v>
      </c>
      <c r="F6683" s="6">
        <v>2114.15</v>
      </c>
    </row>
    <row r="6684" spans="1:6">
      <c r="A6684" s="4">
        <v>2014</v>
      </c>
      <c r="B6684" s="5" t="s">
        <v>210</v>
      </c>
      <c r="C6684" s="5" t="s">
        <v>231</v>
      </c>
      <c r="D6684" s="5" t="s">
        <v>16</v>
      </c>
      <c r="E6684" s="5">
        <v>850</v>
      </c>
      <c r="F6684" s="6">
        <v>2141.1799999999998</v>
      </c>
    </row>
    <row r="6685" spans="1:6">
      <c r="A6685" s="4">
        <v>2014</v>
      </c>
      <c r="B6685" s="5" t="s">
        <v>210</v>
      </c>
      <c r="C6685" s="5" t="s">
        <v>231</v>
      </c>
      <c r="D6685" s="5" t="s">
        <v>17</v>
      </c>
      <c r="E6685" s="5">
        <v>30230</v>
      </c>
      <c r="F6685" s="6">
        <v>280.85000000000002</v>
      </c>
    </row>
    <row r="6686" spans="1:6">
      <c r="A6686" s="4">
        <v>2015</v>
      </c>
      <c r="B6686" s="5" t="s">
        <v>210</v>
      </c>
      <c r="C6686" s="5" t="s">
        <v>231</v>
      </c>
      <c r="D6686" s="5" t="s">
        <v>15</v>
      </c>
      <c r="E6686" s="5">
        <v>192540</v>
      </c>
      <c r="F6686" s="6">
        <v>1901.47</v>
      </c>
    </row>
    <row r="6687" spans="1:6">
      <c r="A6687" s="4">
        <v>2015</v>
      </c>
      <c r="B6687" s="5" t="s">
        <v>210</v>
      </c>
      <c r="C6687" s="5" t="s">
        <v>231</v>
      </c>
      <c r="D6687" s="5" t="s">
        <v>16</v>
      </c>
      <c r="E6687" s="5">
        <v>570</v>
      </c>
      <c r="F6687" s="6">
        <v>1315.79</v>
      </c>
    </row>
    <row r="6688" spans="1:6">
      <c r="A6688" s="4">
        <v>2015</v>
      </c>
      <c r="B6688" s="5" t="s">
        <v>210</v>
      </c>
      <c r="C6688" s="5" t="s">
        <v>231</v>
      </c>
      <c r="D6688" s="5" t="s">
        <v>17</v>
      </c>
      <c r="E6688" s="5">
        <v>19260</v>
      </c>
      <c r="F6688" s="6">
        <v>592.94000000000005</v>
      </c>
    </row>
    <row r="6689" spans="1:6">
      <c r="A6689" s="4">
        <v>2016</v>
      </c>
      <c r="B6689" s="5" t="s">
        <v>210</v>
      </c>
      <c r="C6689" s="5" t="s">
        <v>231</v>
      </c>
      <c r="D6689" s="5" t="s">
        <v>15</v>
      </c>
      <c r="E6689" s="5">
        <v>211760</v>
      </c>
      <c r="F6689" s="6">
        <v>2670.84</v>
      </c>
    </row>
    <row r="6690" spans="1:6">
      <c r="A6690" s="4">
        <v>2016</v>
      </c>
      <c r="B6690" s="5" t="s">
        <v>210</v>
      </c>
      <c r="C6690" s="5" t="s">
        <v>231</v>
      </c>
      <c r="D6690" s="5" t="s">
        <v>16</v>
      </c>
      <c r="E6690" s="5">
        <v>320</v>
      </c>
      <c r="F6690" s="6">
        <v>1915.09</v>
      </c>
    </row>
    <row r="6691" spans="1:6">
      <c r="A6691" s="4">
        <v>2016</v>
      </c>
      <c r="B6691" s="5" t="s">
        <v>210</v>
      </c>
      <c r="C6691" s="5" t="s">
        <v>231</v>
      </c>
      <c r="D6691" s="5" t="s">
        <v>17</v>
      </c>
      <c r="E6691" s="5">
        <v>27980</v>
      </c>
      <c r="F6691" s="6">
        <v>1019.34</v>
      </c>
    </row>
    <row r="6692" spans="1:6">
      <c r="A6692" s="4">
        <v>2017</v>
      </c>
      <c r="B6692" s="5" t="s">
        <v>210</v>
      </c>
      <c r="C6692" s="5" t="s">
        <v>231</v>
      </c>
      <c r="D6692" s="5" t="s">
        <v>15</v>
      </c>
      <c r="E6692" s="5">
        <v>215880</v>
      </c>
      <c r="F6692" s="6">
        <v>2667.89</v>
      </c>
    </row>
    <row r="6693" spans="1:6">
      <c r="A6693" s="4">
        <v>2017</v>
      </c>
      <c r="B6693" s="5" t="s">
        <v>210</v>
      </c>
      <c r="C6693" s="5" t="s">
        <v>231</v>
      </c>
      <c r="D6693" s="5" t="s">
        <v>16</v>
      </c>
      <c r="E6693" s="5">
        <v>560</v>
      </c>
      <c r="F6693" s="6">
        <v>2431.13</v>
      </c>
    </row>
    <row r="6694" spans="1:6">
      <c r="A6694" s="4">
        <v>2017</v>
      </c>
      <c r="B6694" s="5" t="s">
        <v>210</v>
      </c>
      <c r="C6694" s="5" t="s">
        <v>231</v>
      </c>
      <c r="D6694" s="5" t="s">
        <v>17</v>
      </c>
      <c r="E6694" s="5">
        <v>17560</v>
      </c>
      <c r="F6694" s="6">
        <v>1384.22</v>
      </c>
    </row>
    <row r="6695" spans="1:6">
      <c r="A6695" s="4">
        <v>2008</v>
      </c>
      <c r="B6695" s="5" t="s">
        <v>210</v>
      </c>
      <c r="C6695" s="5" t="s">
        <v>232</v>
      </c>
      <c r="D6695" s="5" t="s">
        <v>15</v>
      </c>
      <c r="E6695" s="5">
        <v>5730</v>
      </c>
      <c r="F6695" s="6">
        <v>1193.72</v>
      </c>
    </row>
    <row r="6696" spans="1:6">
      <c r="A6696" s="4">
        <v>2008</v>
      </c>
      <c r="B6696" s="5" t="s">
        <v>210</v>
      </c>
      <c r="C6696" s="5" t="s">
        <v>232</v>
      </c>
      <c r="D6696" s="5" t="s">
        <v>16</v>
      </c>
      <c r="E6696" s="5">
        <v>42270</v>
      </c>
      <c r="F6696" s="6">
        <v>1012.3</v>
      </c>
    </row>
    <row r="6697" spans="1:6">
      <c r="A6697" s="4">
        <v>2008</v>
      </c>
      <c r="B6697" s="5" t="s">
        <v>210</v>
      </c>
      <c r="C6697" s="5" t="s">
        <v>232</v>
      </c>
      <c r="D6697" s="5" t="s">
        <v>17</v>
      </c>
      <c r="E6697" s="5">
        <v>68770</v>
      </c>
      <c r="F6697" s="6">
        <v>1077.6500000000001</v>
      </c>
    </row>
    <row r="6698" spans="1:6">
      <c r="A6698" s="4">
        <v>2009</v>
      </c>
      <c r="B6698" s="5" t="s">
        <v>210</v>
      </c>
      <c r="C6698" s="5" t="s">
        <v>232</v>
      </c>
      <c r="D6698" s="5" t="s">
        <v>15</v>
      </c>
      <c r="E6698" s="5">
        <v>4540</v>
      </c>
      <c r="F6698" s="6">
        <v>1136.56</v>
      </c>
    </row>
    <row r="6699" spans="1:6">
      <c r="A6699" s="4">
        <v>2009</v>
      </c>
      <c r="B6699" s="5" t="s">
        <v>210</v>
      </c>
      <c r="C6699" s="5" t="s">
        <v>232</v>
      </c>
      <c r="D6699" s="5" t="s">
        <v>16</v>
      </c>
      <c r="E6699" s="5">
        <v>38810</v>
      </c>
      <c r="F6699" s="6">
        <v>1651.38</v>
      </c>
    </row>
    <row r="6700" spans="1:6">
      <c r="A6700" s="4">
        <v>2009</v>
      </c>
      <c r="B6700" s="5" t="s">
        <v>210</v>
      </c>
      <c r="C6700" s="5" t="s">
        <v>232</v>
      </c>
      <c r="D6700" s="5" t="s">
        <v>17</v>
      </c>
      <c r="E6700" s="5">
        <v>67370</v>
      </c>
      <c r="F6700" s="6">
        <v>1089.8</v>
      </c>
    </row>
    <row r="6701" spans="1:6">
      <c r="A6701" s="4">
        <v>2010</v>
      </c>
      <c r="B6701" s="5" t="s">
        <v>210</v>
      </c>
      <c r="C6701" s="5" t="s">
        <v>232</v>
      </c>
      <c r="D6701" s="5" t="s">
        <v>15</v>
      </c>
      <c r="E6701" s="5">
        <v>8130</v>
      </c>
      <c r="F6701" s="6">
        <v>1942.19</v>
      </c>
    </row>
    <row r="6702" spans="1:6">
      <c r="A6702" s="4">
        <v>2010</v>
      </c>
      <c r="B6702" s="5" t="s">
        <v>210</v>
      </c>
      <c r="C6702" s="5" t="s">
        <v>232</v>
      </c>
      <c r="D6702" s="5" t="s">
        <v>16</v>
      </c>
      <c r="E6702" s="5">
        <v>38420</v>
      </c>
      <c r="F6702" s="6">
        <v>1560.39</v>
      </c>
    </row>
    <row r="6703" spans="1:6">
      <c r="A6703" s="4">
        <v>2010</v>
      </c>
      <c r="B6703" s="5" t="s">
        <v>210</v>
      </c>
      <c r="C6703" s="5" t="s">
        <v>232</v>
      </c>
      <c r="D6703" s="5" t="s">
        <v>17</v>
      </c>
      <c r="E6703" s="5">
        <v>64960</v>
      </c>
      <c r="F6703" s="6">
        <v>1006.93</v>
      </c>
    </row>
    <row r="6704" spans="1:6">
      <c r="A6704" s="4">
        <v>2011</v>
      </c>
      <c r="B6704" s="5" t="s">
        <v>210</v>
      </c>
      <c r="C6704" s="5" t="s">
        <v>232</v>
      </c>
      <c r="D6704" s="5" t="s">
        <v>15</v>
      </c>
      <c r="E6704" s="5">
        <v>14280</v>
      </c>
      <c r="F6704" s="6">
        <v>1838.94</v>
      </c>
    </row>
    <row r="6705" spans="1:6">
      <c r="A6705" s="4">
        <v>2011</v>
      </c>
      <c r="B6705" s="5" t="s">
        <v>210</v>
      </c>
      <c r="C6705" s="5" t="s">
        <v>232</v>
      </c>
      <c r="D6705" s="5" t="s">
        <v>16</v>
      </c>
      <c r="E6705" s="5">
        <v>30140</v>
      </c>
      <c r="F6705" s="6">
        <v>1132.71</v>
      </c>
    </row>
    <row r="6706" spans="1:6">
      <c r="A6706" s="4">
        <v>2011</v>
      </c>
      <c r="B6706" s="5" t="s">
        <v>210</v>
      </c>
      <c r="C6706" s="5" t="s">
        <v>232</v>
      </c>
      <c r="D6706" s="5" t="s">
        <v>17</v>
      </c>
      <c r="E6706" s="5">
        <v>73250</v>
      </c>
      <c r="F6706" s="6">
        <v>1260.8900000000001</v>
      </c>
    </row>
    <row r="6707" spans="1:6">
      <c r="A6707" s="4">
        <v>2012</v>
      </c>
      <c r="B6707" s="5" t="s">
        <v>210</v>
      </c>
      <c r="C6707" s="5" t="s">
        <v>232</v>
      </c>
      <c r="D6707" s="5" t="s">
        <v>15</v>
      </c>
      <c r="E6707" s="5">
        <v>11360</v>
      </c>
      <c r="F6707" s="6">
        <v>1876.76</v>
      </c>
    </row>
    <row r="6708" spans="1:6">
      <c r="A6708" s="4">
        <v>2012</v>
      </c>
      <c r="B6708" s="5" t="s">
        <v>210</v>
      </c>
      <c r="C6708" s="5" t="s">
        <v>232</v>
      </c>
      <c r="D6708" s="5" t="s">
        <v>16</v>
      </c>
      <c r="E6708" s="5">
        <v>26500</v>
      </c>
      <c r="F6708" s="6">
        <v>1296.23</v>
      </c>
    </row>
    <row r="6709" spans="1:6">
      <c r="A6709" s="4">
        <v>2012</v>
      </c>
      <c r="B6709" s="5" t="s">
        <v>210</v>
      </c>
      <c r="C6709" s="5" t="s">
        <v>232</v>
      </c>
      <c r="D6709" s="5" t="s">
        <v>17</v>
      </c>
      <c r="E6709" s="5">
        <v>83140</v>
      </c>
      <c r="F6709" s="6">
        <v>1218.9100000000001</v>
      </c>
    </row>
    <row r="6710" spans="1:6">
      <c r="A6710" s="4">
        <v>2013</v>
      </c>
      <c r="B6710" s="5" t="s">
        <v>210</v>
      </c>
      <c r="C6710" s="5" t="s">
        <v>232</v>
      </c>
      <c r="D6710" s="5" t="s">
        <v>15</v>
      </c>
      <c r="E6710" s="5">
        <v>12100</v>
      </c>
      <c r="F6710" s="6">
        <v>1807.44</v>
      </c>
    </row>
    <row r="6711" spans="1:6">
      <c r="A6711" s="4">
        <v>2013</v>
      </c>
      <c r="B6711" s="5" t="s">
        <v>210</v>
      </c>
      <c r="C6711" s="5" t="s">
        <v>232</v>
      </c>
      <c r="D6711" s="5" t="s">
        <v>16</v>
      </c>
      <c r="E6711" s="5">
        <v>27450</v>
      </c>
      <c r="F6711" s="6">
        <v>619.66999999999996</v>
      </c>
    </row>
    <row r="6712" spans="1:6">
      <c r="A6712" s="4">
        <v>2013</v>
      </c>
      <c r="B6712" s="5" t="s">
        <v>210</v>
      </c>
      <c r="C6712" s="5" t="s">
        <v>232</v>
      </c>
      <c r="D6712" s="5" t="s">
        <v>17</v>
      </c>
      <c r="E6712" s="5">
        <v>74070</v>
      </c>
      <c r="F6712" s="6">
        <v>329.82</v>
      </c>
    </row>
    <row r="6713" spans="1:6">
      <c r="A6713" s="4">
        <v>2014</v>
      </c>
      <c r="B6713" s="5" t="s">
        <v>210</v>
      </c>
      <c r="C6713" s="5" t="s">
        <v>232</v>
      </c>
      <c r="D6713" s="5" t="s">
        <v>15</v>
      </c>
      <c r="E6713" s="5">
        <v>10550</v>
      </c>
      <c r="F6713" s="6">
        <v>1748.82</v>
      </c>
    </row>
    <row r="6714" spans="1:6">
      <c r="A6714" s="4">
        <v>2014</v>
      </c>
      <c r="B6714" s="5" t="s">
        <v>210</v>
      </c>
      <c r="C6714" s="5" t="s">
        <v>232</v>
      </c>
      <c r="D6714" s="5" t="s">
        <v>16</v>
      </c>
      <c r="E6714" s="5">
        <v>22140</v>
      </c>
      <c r="F6714" s="6">
        <v>979.22</v>
      </c>
    </row>
    <row r="6715" spans="1:6">
      <c r="A6715" s="4">
        <v>2014</v>
      </c>
      <c r="B6715" s="5" t="s">
        <v>210</v>
      </c>
      <c r="C6715" s="5" t="s">
        <v>232</v>
      </c>
      <c r="D6715" s="5" t="s">
        <v>17</v>
      </c>
      <c r="E6715" s="5">
        <v>64110</v>
      </c>
      <c r="F6715" s="6">
        <v>411.32</v>
      </c>
    </row>
    <row r="6716" spans="1:6">
      <c r="A6716" s="4">
        <v>2015</v>
      </c>
      <c r="B6716" s="5" t="s">
        <v>210</v>
      </c>
      <c r="C6716" s="5" t="s">
        <v>232</v>
      </c>
      <c r="D6716" s="5" t="s">
        <v>15</v>
      </c>
      <c r="E6716" s="5">
        <v>10290</v>
      </c>
      <c r="F6716" s="6">
        <v>1665.69</v>
      </c>
    </row>
    <row r="6717" spans="1:6">
      <c r="A6717" s="4">
        <v>2015</v>
      </c>
      <c r="B6717" s="5" t="s">
        <v>210</v>
      </c>
      <c r="C6717" s="5" t="s">
        <v>232</v>
      </c>
      <c r="D6717" s="5" t="s">
        <v>16</v>
      </c>
      <c r="E6717" s="5">
        <v>17200</v>
      </c>
      <c r="F6717" s="6">
        <v>700.58</v>
      </c>
    </row>
    <row r="6718" spans="1:6">
      <c r="A6718" s="4">
        <v>2015</v>
      </c>
      <c r="B6718" s="5" t="s">
        <v>210</v>
      </c>
      <c r="C6718" s="5" t="s">
        <v>232</v>
      </c>
      <c r="D6718" s="5" t="s">
        <v>17</v>
      </c>
      <c r="E6718" s="5">
        <v>23500</v>
      </c>
      <c r="F6718" s="6">
        <v>637.45000000000005</v>
      </c>
    </row>
    <row r="6719" spans="1:6">
      <c r="A6719" s="4">
        <v>2016</v>
      </c>
      <c r="B6719" s="5" t="s">
        <v>210</v>
      </c>
      <c r="C6719" s="5" t="s">
        <v>232</v>
      </c>
      <c r="D6719" s="5" t="s">
        <v>15</v>
      </c>
      <c r="E6719" s="5">
        <v>11660</v>
      </c>
      <c r="F6719" s="6">
        <v>1291.3</v>
      </c>
    </row>
    <row r="6720" spans="1:6">
      <c r="A6720" s="4">
        <v>2016</v>
      </c>
      <c r="B6720" s="5" t="s">
        <v>210</v>
      </c>
      <c r="C6720" s="5" t="s">
        <v>232</v>
      </c>
      <c r="D6720" s="5" t="s">
        <v>16</v>
      </c>
      <c r="E6720" s="5">
        <v>29230</v>
      </c>
      <c r="F6720" s="6">
        <v>1150.72</v>
      </c>
    </row>
    <row r="6721" spans="1:6">
      <c r="A6721" s="4">
        <v>2016</v>
      </c>
      <c r="B6721" s="5" t="s">
        <v>210</v>
      </c>
      <c r="C6721" s="5" t="s">
        <v>232</v>
      </c>
      <c r="D6721" s="5" t="s">
        <v>17</v>
      </c>
      <c r="E6721" s="5">
        <v>96230</v>
      </c>
      <c r="F6721" s="6">
        <v>1291.79</v>
      </c>
    </row>
    <row r="6722" spans="1:6">
      <c r="A6722" s="4">
        <v>2017</v>
      </c>
      <c r="B6722" s="5" t="s">
        <v>210</v>
      </c>
      <c r="C6722" s="5" t="s">
        <v>232</v>
      </c>
      <c r="D6722" s="5" t="s">
        <v>15</v>
      </c>
      <c r="E6722" s="5">
        <v>10210</v>
      </c>
      <c r="F6722" s="6">
        <v>1589.75</v>
      </c>
    </row>
    <row r="6723" spans="1:6">
      <c r="A6723" s="4">
        <v>2017</v>
      </c>
      <c r="B6723" s="5" t="s">
        <v>210</v>
      </c>
      <c r="C6723" s="5" t="s">
        <v>232</v>
      </c>
      <c r="D6723" s="5" t="s">
        <v>16</v>
      </c>
      <c r="E6723" s="5">
        <v>20740</v>
      </c>
      <c r="F6723" s="6">
        <v>888.9</v>
      </c>
    </row>
    <row r="6724" spans="1:6">
      <c r="A6724" s="4">
        <v>2017</v>
      </c>
      <c r="B6724" s="5" t="s">
        <v>210</v>
      </c>
      <c r="C6724" s="5" t="s">
        <v>232</v>
      </c>
      <c r="D6724" s="5" t="s">
        <v>17</v>
      </c>
      <c r="E6724" s="5">
        <v>42860</v>
      </c>
      <c r="F6724" s="6">
        <v>1100.6300000000001</v>
      </c>
    </row>
    <row r="6725" spans="1:6">
      <c r="A6725" s="4">
        <v>2008</v>
      </c>
      <c r="B6725" s="5" t="s">
        <v>210</v>
      </c>
      <c r="C6725" s="5" t="s">
        <v>233</v>
      </c>
      <c r="D6725" s="5" t="s">
        <v>15</v>
      </c>
      <c r="E6725" s="5">
        <v>450</v>
      </c>
      <c r="F6725" s="6">
        <v>1200</v>
      </c>
    </row>
    <row r="6726" spans="1:6">
      <c r="A6726" s="4">
        <v>2008</v>
      </c>
      <c r="B6726" s="5" t="s">
        <v>210</v>
      </c>
      <c r="C6726" s="5" t="s">
        <v>233</v>
      </c>
      <c r="D6726" s="5" t="s">
        <v>16</v>
      </c>
      <c r="E6726" s="5">
        <v>20</v>
      </c>
      <c r="F6726" s="6">
        <v>500</v>
      </c>
    </row>
    <row r="6727" spans="1:6">
      <c r="A6727" s="4">
        <v>2008</v>
      </c>
      <c r="B6727" s="5" t="s">
        <v>210</v>
      </c>
      <c r="C6727" s="5" t="s">
        <v>233</v>
      </c>
      <c r="D6727" s="5" t="s">
        <v>17</v>
      </c>
      <c r="E6727" s="5">
        <v>45110</v>
      </c>
      <c r="F6727" s="6">
        <v>1138.1099999999999</v>
      </c>
    </row>
    <row r="6728" spans="1:6">
      <c r="A6728" s="4">
        <v>2009</v>
      </c>
      <c r="B6728" s="5" t="s">
        <v>210</v>
      </c>
      <c r="C6728" s="5" t="s">
        <v>233</v>
      </c>
      <c r="D6728" s="5" t="s">
        <v>15</v>
      </c>
      <c r="E6728" s="5">
        <v>340</v>
      </c>
      <c r="F6728" s="6">
        <v>1147.06</v>
      </c>
    </row>
    <row r="6729" spans="1:6">
      <c r="A6729" s="4">
        <v>2009</v>
      </c>
      <c r="B6729" s="5" t="s">
        <v>210</v>
      </c>
      <c r="C6729" s="5" t="s">
        <v>233</v>
      </c>
      <c r="D6729" s="5" t="s">
        <v>16</v>
      </c>
      <c r="E6729" s="5">
        <v>30</v>
      </c>
      <c r="F6729" s="6">
        <v>1666.67</v>
      </c>
    </row>
    <row r="6730" spans="1:6">
      <c r="A6730" s="4">
        <v>2009</v>
      </c>
      <c r="B6730" s="5" t="s">
        <v>210</v>
      </c>
      <c r="C6730" s="5" t="s">
        <v>233</v>
      </c>
      <c r="D6730" s="5" t="s">
        <v>17</v>
      </c>
      <c r="E6730" s="5">
        <v>42590</v>
      </c>
      <c r="F6730" s="6">
        <v>963.37</v>
      </c>
    </row>
    <row r="6731" spans="1:6">
      <c r="A6731" s="4">
        <v>2010</v>
      </c>
      <c r="B6731" s="5" t="s">
        <v>210</v>
      </c>
      <c r="C6731" s="5" t="s">
        <v>233</v>
      </c>
      <c r="D6731" s="5" t="s">
        <v>15</v>
      </c>
      <c r="E6731" s="5">
        <v>570</v>
      </c>
      <c r="F6731" s="6">
        <v>1947.37</v>
      </c>
    </row>
    <row r="6732" spans="1:6">
      <c r="A6732" s="4">
        <v>2010</v>
      </c>
      <c r="B6732" s="5" t="s">
        <v>210</v>
      </c>
      <c r="C6732" s="5" t="s">
        <v>233</v>
      </c>
      <c r="D6732" s="5" t="s">
        <v>16</v>
      </c>
      <c r="E6732" s="5">
        <v>20</v>
      </c>
      <c r="F6732" s="6">
        <v>1000</v>
      </c>
    </row>
    <row r="6733" spans="1:6">
      <c r="A6733" s="4">
        <v>2010</v>
      </c>
      <c r="B6733" s="5" t="s">
        <v>210</v>
      </c>
      <c r="C6733" s="5" t="s">
        <v>233</v>
      </c>
      <c r="D6733" s="5" t="s">
        <v>17</v>
      </c>
      <c r="E6733" s="5">
        <v>39230</v>
      </c>
      <c r="F6733" s="6">
        <v>1146.32</v>
      </c>
    </row>
    <row r="6734" spans="1:6">
      <c r="A6734" s="4">
        <v>2011</v>
      </c>
      <c r="B6734" s="5" t="s">
        <v>210</v>
      </c>
      <c r="C6734" s="5" t="s">
        <v>233</v>
      </c>
      <c r="D6734" s="5" t="s">
        <v>15</v>
      </c>
      <c r="E6734" s="5">
        <v>530</v>
      </c>
      <c r="F6734" s="6">
        <v>1849.06</v>
      </c>
    </row>
    <row r="6735" spans="1:6">
      <c r="A6735" s="4">
        <v>2011</v>
      </c>
      <c r="B6735" s="5" t="s">
        <v>210</v>
      </c>
      <c r="C6735" s="5" t="s">
        <v>233</v>
      </c>
      <c r="D6735" s="5" t="s">
        <v>16</v>
      </c>
      <c r="E6735" s="5">
        <v>10</v>
      </c>
      <c r="F6735" s="6">
        <v>1000</v>
      </c>
    </row>
    <row r="6736" spans="1:6">
      <c r="A6736" s="4">
        <v>2011</v>
      </c>
      <c r="B6736" s="5" t="s">
        <v>210</v>
      </c>
      <c r="C6736" s="5" t="s">
        <v>233</v>
      </c>
      <c r="D6736" s="5" t="s">
        <v>17</v>
      </c>
      <c r="E6736" s="5">
        <v>42010</v>
      </c>
      <c r="F6736" s="6">
        <v>1324.68</v>
      </c>
    </row>
    <row r="6737" spans="1:6">
      <c r="A6737" s="4">
        <v>2012</v>
      </c>
      <c r="B6737" s="5" t="s">
        <v>210</v>
      </c>
      <c r="C6737" s="5" t="s">
        <v>233</v>
      </c>
      <c r="D6737" s="5" t="s">
        <v>15</v>
      </c>
      <c r="E6737" s="5">
        <v>510</v>
      </c>
      <c r="F6737" s="6">
        <v>1098.04</v>
      </c>
    </row>
    <row r="6738" spans="1:6">
      <c r="A6738" s="4">
        <v>2012</v>
      </c>
      <c r="B6738" s="5" t="s">
        <v>210</v>
      </c>
      <c r="C6738" s="5" t="s">
        <v>233</v>
      </c>
      <c r="D6738" s="5" t="s">
        <v>16</v>
      </c>
      <c r="E6738" s="5">
        <v>20</v>
      </c>
      <c r="F6738" s="6">
        <v>1500</v>
      </c>
    </row>
    <row r="6739" spans="1:6">
      <c r="A6739" s="4">
        <v>2012</v>
      </c>
      <c r="B6739" s="5" t="s">
        <v>210</v>
      </c>
      <c r="C6739" s="5" t="s">
        <v>233</v>
      </c>
      <c r="D6739" s="5" t="s">
        <v>17</v>
      </c>
      <c r="E6739" s="5">
        <v>37730</v>
      </c>
      <c r="F6739" s="6">
        <v>1375.83</v>
      </c>
    </row>
    <row r="6740" spans="1:6">
      <c r="A6740" s="4">
        <v>2013</v>
      </c>
      <c r="B6740" s="5" t="s">
        <v>210</v>
      </c>
      <c r="C6740" s="5" t="s">
        <v>233</v>
      </c>
      <c r="D6740" s="5" t="s">
        <v>15</v>
      </c>
      <c r="E6740" s="5">
        <v>520</v>
      </c>
      <c r="F6740" s="6">
        <v>1788.46</v>
      </c>
    </row>
    <row r="6741" spans="1:6">
      <c r="A6741" s="4">
        <v>2013</v>
      </c>
      <c r="B6741" s="5" t="s">
        <v>210</v>
      </c>
      <c r="C6741" s="5" t="s">
        <v>233</v>
      </c>
      <c r="D6741" s="5" t="s">
        <v>16</v>
      </c>
      <c r="E6741" s="5">
        <v>230</v>
      </c>
      <c r="F6741" s="6">
        <v>3347.83</v>
      </c>
    </row>
    <row r="6742" spans="1:6">
      <c r="A6742" s="4">
        <v>2013</v>
      </c>
      <c r="B6742" s="5" t="s">
        <v>210</v>
      </c>
      <c r="C6742" s="5" t="s">
        <v>233</v>
      </c>
      <c r="D6742" s="5" t="s">
        <v>17</v>
      </c>
      <c r="E6742" s="5">
        <v>39650</v>
      </c>
      <c r="F6742" s="6">
        <v>744.51</v>
      </c>
    </row>
    <row r="6743" spans="1:6">
      <c r="A6743" s="4">
        <v>2014</v>
      </c>
      <c r="B6743" s="5" t="s">
        <v>210</v>
      </c>
      <c r="C6743" s="5" t="s">
        <v>233</v>
      </c>
      <c r="D6743" s="5" t="s">
        <v>15</v>
      </c>
      <c r="E6743" s="5">
        <v>510</v>
      </c>
      <c r="F6743" s="6">
        <v>1745.1</v>
      </c>
    </row>
    <row r="6744" spans="1:6">
      <c r="A6744" s="4">
        <v>2014</v>
      </c>
      <c r="B6744" s="5" t="s">
        <v>210</v>
      </c>
      <c r="C6744" s="5" t="s">
        <v>233</v>
      </c>
      <c r="D6744" s="5" t="s">
        <v>17</v>
      </c>
      <c r="E6744" s="5">
        <v>36150</v>
      </c>
      <c r="F6744" s="6">
        <v>324.76</v>
      </c>
    </row>
    <row r="6745" spans="1:6">
      <c r="A6745" s="4">
        <v>2015</v>
      </c>
      <c r="B6745" s="5" t="s">
        <v>210</v>
      </c>
      <c r="C6745" s="5" t="s">
        <v>233</v>
      </c>
      <c r="D6745" s="5" t="s">
        <v>15</v>
      </c>
      <c r="E6745" s="5">
        <v>1560</v>
      </c>
      <c r="F6745" s="6">
        <v>1794.87</v>
      </c>
    </row>
    <row r="6746" spans="1:6">
      <c r="A6746" s="4">
        <v>2015</v>
      </c>
      <c r="B6746" s="5" t="s">
        <v>210</v>
      </c>
      <c r="C6746" s="5" t="s">
        <v>233</v>
      </c>
      <c r="D6746" s="5" t="s">
        <v>17</v>
      </c>
      <c r="E6746" s="5">
        <v>37080</v>
      </c>
      <c r="F6746" s="6">
        <v>419.63</v>
      </c>
    </row>
    <row r="6747" spans="1:6">
      <c r="A6747" s="4">
        <v>2016</v>
      </c>
      <c r="B6747" s="5" t="s">
        <v>210</v>
      </c>
      <c r="C6747" s="5" t="s">
        <v>233</v>
      </c>
      <c r="D6747" s="5" t="s">
        <v>15</v>
      </c>
      <c r="E6747" s="5">
        <v>420</v>
      </c>
      <c r="F6747" s="6">
        <v>1552.13</v>
      </c>
    </row>
    <row r="6748" spans="1:6">
      <c r="A6748" s="4">
        <v>2016</v>
      </c>
      <c r="B6748" s="5" t="s">
        <v>210</v>
      </c>
      <c r="C6748" s="5" t="s">
        <v>233</v>
      </c>
      <c r="D6748" s="5" t="s">
        <v>17</v>
      </c>
      <c r="E6748" s="5">
        <v>43380</v>
      </c>
      <c r="F6748" s="6">
        <v>1204.8599999999999</v>
      </c>
    </row>
    <row r="6749" spans="1:6">
      <c r="A6749" s="4">
        <v>2017</v>
      </c>
      <c r="B6749" s="5" t="s">
        <v>210</v>
      </c>
      <c r="C6749" s="5" t="s">
        <v>233</v>
      </c>
      <c r="D6749" s="5" t="s">
        <v>15</v>
      </c>
      <c r="E6749" s="5">
        <v>270</v>
      </c>
      <c r="F6749" s="6">
        <v>1264.93</v>
      </c>
    </row>
    <row r="6750" spans="1:6">
      <c r="A6750" s="4">
        <v>2017</v>
      </c>
      <c r="B6750" s="5" t="s">
        <v>210</v>
      </c>
      <c r="C6750" s="5" t="s">
        <v>233</v>
      </c>
      <c r="D6750" s="5" t="s">
        <v>16</v>
      </c>
      <c r="E6750" s="5">
        <v>20</v>
      </c>
      <c r="F6750" s="6">
        <v>2521.7399999999998</v>
      </c>
    </row>
    <row r="6751" spans="1:6">
      <c r="A6751" s="4">
        <v>2017</v>
      </c>
      <c r="B6751" s="5" t="s">
        <v>210</v>
      </c>
      <c r="C6751" s="5" t="s">
        <v>233</v>
      </c>
      <c r="D6751" s="5" t="s">
        <v>17</v>
      </c>
      <c r="E6751" s="5">
        <v>13720</v>
      </c>
      <c r="F6751" s="6">
        <v>1412.4</v>
      </c>
    </row>
    <row r="6752" spans="1:6">
      <c r="A6752" s="4">
        <v>2008</v>
      </c>
      <c r="B6752" s="5" t="s">
        <v>210</v>
      </c>
      <c r="C6752" s="5" t="s">
        <v>234</v>
      </c>
      <c r="D6752" s="5" t="s">
        <v>15</v>
      </c>
      <c r="E6752" s="5">
        <v>330</v>
      </c>
      <c r="F6752" s="6">
        <v>1212.1199999999999</v>
      </c>
    </row>
    <row r="6753" spans="1:6">
      <c r="A6753" s="4">
        <v>2008</v>
      </c>
      <c r="B6753" s="5" t="s">
        <v>210</v>
      </c>
      <c r="C6753" s="5" t="s">
        <v>234</v>
      </c>
      <c r="D6753" s="5" t="s">
        <v>16</v>
      </c>
      <c r="E6753" s="5">
        <v>10</v>
      </c>
      <c r="F6753" s="6">
        <v>2000</v>
      </c>
    </row>
    <row r="6754" spans="1:6">
      <c r="A6754" s="4">
        <v>2008</v>
      </c>
      <c r="B6754" s="5" t="s">
        <v>210</v>
      </c>
      <c r="C6754" s="5" t="s">
        <v>234</v>
      </c>
      <c r="D6754" s="5" t="s">
        <v>17</v>
      </c>
      <c r="E6754" s="5">
        <v>151690</v>
      </c>
      <c r="F6754" s="6">
        <v>928.93</v>
      </c>
    </row>
    <row r="6755" spans="1:6">
      <c r="A6755" s="4">
        <v>2009</v>
      </c>
      <c r="B6755" s="5" t="s">
        <v>210</v>
      </c>
      <c r="C6755" s="5" t="s">
        <v>234</v>
      </c>
      <c r="D6755" s="5" t="s">
        <v>15</v>
      </c>
      <c r="E6755" s="5">
        <v>300</v>
      </c>
      <c r="F6755" s="6">
        <v>933.33</v>
      </c>
    </row>
    <row r="6756" spans="1:6">
      <c r="A6756" s="4">
        <v>2009</v>
      </c>
      <c r="B6756" s="5" t="s">
        <v>210</v>
      </c>
      <c r="C6756" s="5" t="s">
        <v>234</v>
      </c>
      <c r="D6756" s="5" t="s">
        <v>16</v>
      </c>
      <c r="E6756" s="5">
        <v>20</v>
      </c>
      <c r="F6756" s="6">
        <v>1000</v>
      </c>
    </row>
    <row r="6757" spans="1:6">
      <c r="A6757" s="4">
        <v>2009</v>
      </c>
      <c r="B6757" s="5" t="s">
        <v>210</v>
      </c>
      <c r="C6757" s="5" t="s">
        <v>234</v>
      </c>
      <c r="D6757" s="5" t="s">
        <v>17</v>
      </c>
      <c r="E6757" s="5">
        <v>144580</v>
      </c>
      <c r="F6757" s="6">
        <v>683.29</v>
      </c>
    </row>
    <row r="6758" spans="1:6">
      <c r="A6758" s="4">
        <v>2010</v>
      </c>
      <c r="B6758" s="5" t="s">
        <v>210</v>
      </c>
      <c r="C6758" s="5" t="s">
        <v>234</v>
      </c>
      <c r="D6758" s="5" t="s">
        <v>15</v>
      </c>
      <c r="E6758" s="5">
        <v>220</v>
      </c>
      <c r="F6758" s="6">
        <v>1136.3599999999999</v>
      </c>
    </row>
    <row r="6759" spans="1:6">
      <c r="A6759" s="4">
        <v>2010</v>
      </c>
      <c r="B6759" s="5" t="s">
        <v>210</v>
      </c>
      <c r="C6759" s="5" t="s">
        <v>234</v>
      </c>
      <c r="D6759" s="5" t="s">
        <v>16</v>
      </c>
      <c r="E6759" s="5">
        <v>10</v>
      </c>
      <c r="F6759" s="6">
        <v>1000</v>
      </c>
    </row>
    <row r="6760" spans="1:6">
      <c r="A6760" s="4">
        <v>2010</v>
      </c>
      <c r="B6760" s="5" t="s">
        <v>210</v>
      </c>
      <c r="C6760" s="5" t="s">
        <v>234</v>
      </c>
      <c r="D6760" s="5" t="s">
        <v>17</v>
      </c>
      <c r="E6760" s="5">
        <v>140390</v>
      </c>
      <c r="F6760" s="6">
        <v>751.05</v>
      </c>
    </row>
    <row r="6761" spans="1:6">
      <c r="A6761" s="4">
        <v>2011</v>
      </c>
      <c r="B6761" s="5" t="s">
        <v>210</v>
      </c>
      <c r="C6761" s="5" t="s">
        <v>234</v>
      </c>
      <c r="D6761" s="5" t="s">
        <v>15</v>
      </c>
      <c r="E6761" s="5">
        <v>140</v>
      </c>
      <c r="F6761" s="6">
        <v>1357.14</v>
      </c>
    </row>
    <row r="6762" spans="1:6">
      <c r="A6762" s="4">
        <v>2011</v>
      </c>
      <c r="B6762" s="5" t="s">
        <v>210</v>
      </c>
      <c r="C6762" s="5" t="s">
        <v>234</v>
      </c>
      <c r="D6762" s="5" t="s">
        <v>16</v>
      </c>
      <c r="E6762" s="5">
        <v>10</v>
      </c>
      <c r="F6762" s="6">
        <v>1000</v>
      </c>
    </row>
    <row r="6763" spans="1:6">
      <c r="A6763" s="4">
        <v>2011</v>
      </c>
      <c r="B6763" s="5" t="s">
        <v>210</v>
      </c>
      <c r="C6763" s="5" t="s">
        <v>234</v>
      </c>
      <c r="D6763" s="5" t="s">
        <v>17</v>
      </c>
      <c r="E6763" s="5">
        <v>143890</v>
      </c>
      <c r="F6763" s="6">
        <v>1009.31</v>
      </c>
    </row>
    <row r="6764" spans="1:6">
      <c r="A6764" s="4">
        <v>2012</v>
      </c>
      <c r="B6764" s="5" t="s">
        <v>210</v>
      </c>
      <c r="C6764" s="5" t="s">
        <v>234</v>
      </c>
      <c r="D6764" s="5" t="s">
        <v>15</v>
      </c>
      <c r="E6764" s="5">
        <v>160</v>
      </c>
      <c r="F6764" s="6">
        <v>1812.5</v>
      </c>
    </row>
    <row r="6765" spans="1:6">
      <c r="A6765" s="4">
        <v>2012</v>
      </c>
      <c r="B6765" s="5" t="s">
        <v>210</v>
      </c>
      <c r="C6765" s="5" t="s">
        <v>234</v>
      </c>
      <c r="D6765" s="5" t="s">
        <v>16</v>
      </c>
      <c r="E6765" s="5">
        <v>10</v>
      </c>
      <c r="F6765" s="6">
        <v>2000</v>
      </c>
    </row>
    <row r="6766" spans="1:6">
      <c r="A6766" s="4">
        <v>2012</v>
      </c>
      <c r="B6766" s="5" t="s">
        <v>210</v>
      </c>
      <c r="C6766" s="5" t="s">
        <v>234</v>
      </c>
      <c r="D6766" s="5" t="s">
        <v>17</v>
      </c>
      <c r="E6766" s="5">
        <v>141530</v>
      </c>
      <c r="F6766" s="6">
        <v>918.75</v>
      </c>
    </row>
    <row r="6767" spans="1:6">
      <c r="A6767" s="4">
        <v>2013</v>
      </c>
      <c r="B6767" s="5" t="s">
        <v>210</v>
      </c>
      <c r="C6767" s="5" t="s">
        <v>234</v>
      </c>
      <c r="D6767" s="5" t="s">
        <v>15</v>
      </c>
      <c r="E6767" s="5">
        <v>130</v>
      </c>
      <c r="F6767" s="6">
        <v>1846.15</v>
      </c>
    </row>
    <row r="6768" spans="1:6">
      <c r="A6768" s="4">
        <v>2013</v>
      </c>
      <c r="B6768" s="5" t="s">
        <v>210</v>
      </c>
      <c r="C6768" s="5" t="s">
        <v>234</v>
      </c>
      <c r="D6768" s="5" t="s">
        <v>16</v>
      </c>
      <c r="E6768" s="5">
        <v>1560</v>
      </c>
      <c r="F6768" s="6">
        <v>3532.05</v>
      </c>
    </row>
    <row r="6769" spans="1:6">
      <c r="A6769" s="4">
        <v>2013</v>
      </c>
      <c r="B6769" s="5" t="s">
        <v>210</v>
      </c>
      <c r="C6769" s="5" t="s">
        <v>234</v>
      </c>
      <c r="D6769" s="5" t="s">
        <v>17</v>
      </c>
      <c r="E6769" s="5">
        <v>142210</v>
      </c>
      <c r="F6769" s="6">
        <v>403.77</v>
      </c>
    </row>
    <row r="6770" spans="1:6">
      <c r="A6770" s="4">
        <v>2014</v>
      </c>
      <c r="B6770" s="5" t="s">
        <v>210</v>
      </c>
      <c r="C6770" s="5" t="s">
        <v>234</v>
      </c>
      <c r="D6770" s="5" t="s">
        <v>15</v>
      </c>
      <c r="E6770" s="5">
        <v>50</v>
      </c>
      <c r="F6770" s="6">
        <v>1800</v>
      </c>
    </row>
    <row r="6771" spans="1:6">
      <c r="A6771" s="4">
        <v>2014</v>
      </c>
      <c r="B6771" s="5" t="s">
        <v>210</v>
      </c>
      <c r="C6771" s="5" t="s">
        <v>234</v>
      </c>
      <c r="D6771" s="5" t="s">
        <v>16</v>
      </c>
      <c r="E6771" s="5">
        <v>20</v>
      </c>
      <c r="F6771" s="6">
        <v>1500</v>
      </c>
    </row>
    <row r="6772" spans="1:6">
      <c r="A6772" s="4">
        <v>2014</v>
      </c>
      <c r="B6772" s="5" t="s">
        <v>210</v>
      </c>
      <c r="C6772" s="5" t="s">
        <v>234</v>
      </c>
      <c r="D6772" s="5" t="s">
        <v>17</v>
      </c>
      <c r="E6772" s="5">
        <v>123930</v>
      </c>
      <c r="F6772" s="6">
        <v>184.86</v>
      </c>
    </row>
    <row r="6773" spans="1:6">
      <c r="A6773" s="4">
        <v>2015</v>
      </c>
      <c r="B6773" s="5" t="s">
        <v>210</v>
      </c>
      <c r="C6773" s="5" t="s">
        <v>234</v>
      </c>
      <c r="D6773" s="5" t="s">
        <v>15</v>
      </c>
      <c r="E6773" s="5">
        <v>90</v>
      </c>
      <c r="F6773" s="6">
        <v>1111.1099999999999</v>
      </c>
    </row>
    <row r="6774" spans="1:6">
      <c r="A6774" s="4">
        <v>2015</v>
      </c>
      <c r="B6774" s="5" t="s">
        <v>210</v>
      </c>
      <c r="C6774" s="5" t="s">
        <v>234</v>
      </c>
      <c r="D6774" s="5" t="s">
        <v>16</v>
      </c>
      <c r="E6774" s="5">
        <v>60</v>
      </c>
      <c r="F6774" s="6">
        <v>2166.67</v>
      </c>
    </row>
    <row r="6775" spans="1:6">
      <c r="A6775" s="4">
        <v>2015</v>
      </c>
      <c r="B6775" s="5" t="s">
        <v>210</v>
      </c>
      <c r="C6775" s="5" t="s">
        <v>234</v>
      </c>
      <c r="D6775" s="5" t="s">
        <v>17</v>
      </c>
      <c r="E6775" s="5">
        <v>38880</v>
      </c>
      <c r="F6775" s="6">
        <v>376.8</v>
      </c>
    </row>
    <row r="6776" spans="1:6">
      <c r="A6776" s="4">
        <v>2016</v>
      </c>
      <c r="B6776" s="5" t="s">
        <v>210</v>
      </c>
      <c r="C6776" s="5" t="s">
        <v>234</v>
      </c>
      <c r="D6776" s="5" t="s">
        <v>15</v>
      </c>
      <c r="E6776" s="5">
        <v>200</v>
      </c>
      <c r="F6776" s="6">
        <v>1778.89</v>
      </c>
    </row>
    <row r="6777" spans="1:6">
      <c r="A6777" s="4">
        <v>2016</v>
      </c>
      <c r="B6777" s="5" t="s">
        <v>210</v>
      </c>
      <c r="C6777" s="5" t="s">
        <v>234</v>
      </c>
      <c r="D6777" s="5" t="s">
        <v>16</v>
      </c>
      <c r="E6777" s="5">
        <v>1550</v>
      </c>
      <c r="F6777" s="6">
        <v>2794.08</v>
      </c>
    </row>
    <row r="6778" spans="1:6">
      <c r="A6778" s="4">
        <v>2016</v>
      </c>
      <c r="B6778" s="5" t="s">
        <v>210</v>
      </c>
      <c r="C6778" s="5" t="s">
        <v>234</v>
      </c>
      <c r="D6778" s="5" t="s">
        <v>17</v>
      </c>
      <c r="E6778" s="5">
        <v>117660</v>
      </c>
      <c r="F6778" s="6">
        <v>816.69</v>
      </c>
    </row>
    <row r="6779" spans="1:6">
      <c r="A6779" s="4">
        <v>2017</v>
      </c>
      <c r="B6779" s="5" t="s">
        <v>210</v>
      </c>
      <c r="C6779" s="5" t="s">
        <v>234</v>
      </c>
      <c r="D6779" s="5" t="s">
        <v>15</v>
      </c>
      <c r="E6779" s="5">
        <v>80</v>
      </c>
      <c r="F6779" s="6">
        <v>1948.05</v>
      </c>
    </row>
    <row r="6780" spans="1:6">
      <c r="A6780" s="4">
        <v>2017</v>
      </c>
      <c r="B6780" s="5" t="s">
        <v>210</v>
      </c>
      <c r="C6780" s="5" t="s">
        <v>234</v>
      </c>
      <c r="D6780" s="5" t="s">
        <v>16</v>
      </c>
      <c r="E6780" s="5">
        <v>430</v>
      </c>
      <c r="F6780" s="6">
        <v>2953.05</v>
      </c>
    </row>
    <row r="6781" spans="1:6">
      <c r="A6781" s="4">
        <v>2017</v>
      </c>
      <c r="B6781" s="5" t="s">
        <v>210</v>
      </c>
      <c r="C6781" s="5" t="s">
        <v>234</v>
      </c>
      <c r="D6781" s="5" t="s">
        <v>17</v>
      </c>
      <c r="E6781" s="5">
        <v>119830</v>
      </c>
      <c r="F6781" s="6">
        <v>879.15</v>
      </c>
    </row>
    <row r="6782" spans="1:6">
      <c r="A6782" s="4">
        <v>2008</v>
      </c>
      <c r="B6782" s="5" t="s">
        <v>210</v>
      </c>
      <c r="C6782" s="5" t="s">
        <v>235</v>
      </c>
      <c r="D6782" s="5" t="s">
        <v>15</v>
      </c>
      <c r="E6782" s="5">
        <v>73680</v>
      </c>
      <c r="F6782" s="6">
        <v>1329.8</v>
      </c>
    </row>
    <row r="6783" spans="1:6">
      <c r="A6783" s="4">
        <v>2008</v>
      </c>
      <c r="B6783" s="5" t="s">
        <v>210</v>
      </c>
      <c r="C6783" s="5" t="s">
        <v>235</v>
      </c>
      <c r="D6783" s="5" t="s">
        <v>16</v>
      </c>
      <c r="E6783" s="5">
        <v>10</v>
      </c>
      <c r="F6783" s="6">
        <v>3000</v>
      </c>
    </row>
    <row r="6784" spans="1:6">
      <c r="A6784" s="4">
        <v>2008</v>
      </c>
      <c r="B6784" s="5" t="s">
        <v>210</v>
      </c>
      <c r="C6784" s="5" t="s">
        <v>235</v>
      </c>
      <c r="D6784" s="5" t="s">
        <v>17</v>
      </c>
      <c r="E6784" s="5">
        <v>153110</v>
      </c>
      <c r="F6784" s="6">
        <v>804.06</v>
      </c>
    </row>
    <row r="6785" spans="1:6">
      <c r="A6785" s="4">
        <v>2009</v>
      </c>
      <c r="B6785" s="5" t="s">
        <v>210</v>
      </c>
      <c r="C6785" s="5" t="s">
        <v>235</v>
      </c>
      <c r="D6785" s="5" t="s">
        <v>15</v>
      </c>
      <c r="E6785" s="5">
        <v>54510</v>
      </c>
      <c r="F6785" s="6">
        <v>1008.26</v>
      </c>
    </row>
    <row r="6786" spans="1:6">
      <c r="A6786" s="4">
        <v>2009</v>
      </c>
      <c r="B6786" s="5" t="s">
        <v>210</v>
      </c>
      <c r="C6786" s="5" t="s">
        <v>235</v>
      </c>
      <c r="D6786" s="5" t="s">
        <v>16</v>
      </c>
      <c r="E6786" s="5">
        <v>20</v>
      </c>
      <c r="F6786" s="6">
        <v>1000</v>
      </c>
    </row>
    <row r="6787" spans="1:6">
      <c r="A6787" s="4">
        <v>2009</v>
      </c>
      <c r="B6787" s="5" t="s">
        <v>210</v>
      </c>
      <c r="C6787" s="5" t="s">
        <v>235</v>
      </c>
      <c r="D6787" s="5" t="s">
        <v>17</v>
      </c>
      <c r="E6787" s="5">
        <v>145510</v>
      </c>
      <c r="F6787" s="6">
        <v>590.54</v>
      </c>
    </row>
    <row r="6788" spans="1:6">
      <c r="A6788" s="4">
        <v>2010</v>
      </c>
      <c r="B6788" s="5" t="s">
        <v>210</v>
      </c>
      <c r="C6788" s="5" t="s">
        <v>235</v>
      </c>
      <c r="D6788" s="5" t="s">
        <v>15</v>
      </c>
      <c r="E6788" s="5">
        <v>53920</v>
      </c>
      <c r="F6788" s="6">
        <v>1122.96</v>
      </c>
    </row>
    <row r="6789" spans="1:6">
      <c r="A6789" s="4">
        <v>2010</v>
      </c>
      <c r="B6789" s="5" t="s">
        <v>210</v>
      </c>
      <c r="C6789" s="5" t="s">
        <v>235</v>
      </c>
      <c r="D6789" s="5" t="s">
        <v>16</v>
      </c>
      <c r="E6789" s="5">
        <v>20</v>
      </c>
      <c r="F6789" s="6">
        <v>1000</v>
      </c>
    </row>
    <row r="6790" spans="1:6">
      <c r="A6790" s="4">
        <v>2010</v>
      </c>
      <c r="B6790" s="5" t="s">
        <v>210</v>
      </c>
      <c r="C6790" s="5" t="s">
        <v>235</v>
      </c>
      <c r="D6790" s="5" t="s">
        <v>17</v>
      </c>
      <c r="E6790" s="5">
        <v>140900</v>
      </c>
      <c r="F6790" s="6">
        <v>631.58000000000004</v>
      </c>
    </row>
    <row r="6791" spans="1:6">
      <c r="A6791" s="4">
        <v>2011</v>
      </c>
      <c r="B6791" s="5" t="s">
        <v>210</v>
      </c>
      <c r="C6791" s="5" t="s">
        <v>235</v>
      </c>
      <c r="D6791" s="5" t="s">
        <v>15</v>
      </c>
      <c r="E6791" s="5">
        <v>64300</v>
      </c>
      <c r="F6791" s="6">
        <v>1407.15</v>
      </c>
    </row>
    <row r="6792" spans="1:6">
      <c r="A6792" s="4">
        <v>2011</v>
      </c>
      <c r="B6792" s="5" t="s">
        <v>210</v>
      </c>
      <c r="C6792" s="5" t="s">
        <v>235</v>
      </c>
      <c r="D6792" s="5" t="s">
        <v>16</v>
      </c>
      <c r="E6792" s="5">
        <v>20</v>
      </c>
      <c r="F6792" s="6">
        <v>1000</v>
      </c>
    </row>
    <row r="6793" spans="1:6">
      <c r="A6793" s="4">
        <v>2011</v>
      </c>
      <c r="B6793" s="5" t="s">
        <v>210</v>
      </c>
      <c r="C6793" s="5" t="s">
        <v>235</v>
      </c>
      <c r="D6793" s="5" t="s">
        <v>17</v>
      </c>
      <c r="E6793" s="5">
        <v>142850</v>
      </c>
      <c r="F6793" s="6">
        <v>1099.83</v>
      </c>
    </row>
    <row r="6794" spans="1:6">
      <c r="A6794" s="4">
        <v>2012</v>
      </c>
      <c r="B6794" s="5" t="s">
        <v>210</v>
      </c>
      <c r="C6794" s="5" t="s">
        <v>235</v>
      </c>
      <c r="D6794" s="5" t="s">
        <v>15</v>
      </c>
      <c r="E6794" s="5">
        <v>58320</v>
      </c>
      <c r="F6794" s="6">
        <v>1713.82</v>
      </c>
    </row>
    <row r="6795" spans="1:6">
      <c r="A6795" s="4">
        <v>2012</v>
      </c>
      <c r="B6795" s="5" t="s">
        <v>210</v>
      </c>
      <c r="C6795" s="5" t="s">
        <v>235</v>
      </c>
      <c r="D6795" s="5" t="s">
        <v>16</v>
      </c>
      <c r="E6795" s="5">
        <v>80</v>
      </c>
      <c r="F6795" s="6">
        <v>2000</v>
      </c>
    </row>
    <row r="6796" spans="1:6">
      <c r="A6796" s="4">
        <v>2012</v>
      </c>
      <c r="B6796" s="5" t="s">
        <v>210</v>
      </c>
      <c r="C6796" s="5" t="s">
        <v>235</v>
      </c>
      <c r="D6796" s="5" t="s">
        <v>17</v>
      </c>
      <c r="E6796" s="5">
        <v>144560</v>
      </c>
      <c r="F6796" s="6">
        <v>1063.3</v>
      </c>
    </row>
    <row r="6797" spans="1:6">
      <c r="A6797" s="4">
        <v>2013</v>
      </c>
      <c r="B6797" s="5" t="s">
        <v>210</v>
      </c>
      <c r="C6797" s="5" t="s">
        <v>235</v>
      </c>
      <c r="D6797" s="5" t="s">
        <v>15</v>
      </c>
      <c r="E6797" s="5">
        <v>66510</v>
      </c>
      <c r="F6797" s="6">
        <v>1805.59</v>
      </c>
    </row>
    <row r="6798" spans="1:6">
      <c r="A6798" s="4">
        <v>2013</v>
      </c>
      <c r="B6798" s="5" t="s">
        <v>210</v>
      </c>
      <c r="C6798" s="5" t="s">
        <v>235</v>
      </c>
      <c r="D6798" s="5" t="s">
        <v>16</v>
      </c>
      <c r="E6798" s="5">
        <v>130</v>
      </c>
      <c r="F6798" s="6">
        <v>3230.77</v>
      </c>
    </row>
    <row r="6799" spans="1:6">
      <c r="A6799" s="4">
        <v>2013</v>
      </c>
      <c r="B6799" s="5" t="s">
        <v>210</v>
      </c>
      <c r="C6799" s="5" t="s">
        <v>235</v>
      </c>
      <c r="D6799" s="5" t="s">
        <v>17</v>
      </c>
      <c r="E6799" s="5">
        <v>140460</v>
      </c>
      <c r="F6799" s="6">
        <v>245.19</v>
      </c>
    </row>
    <row r="6800" spans="1:6">
      <c r="A6800" s="4">
        <v>2014</v>
      </c>
      <c r="B6800" s="5" t="s">
        <v>210</v>
      </c>
      <c r="C6800" s="5" t="s">
        <v>235</v>
      </c>
      <c r="D6800" s="5" t="s">
        <v>15</v>
      </c>
      <c r="E6800" s="5">
        <v>58560</v>
      </c>
      <c r="F6800" s="6">
        <v>1616.8</v>
      </c>
    </row>
    <row r="6801" spans="1:6">
      <c r="A6801" s="4">
        <v>2014</v>
      </c>
      <c r="B6801" s="5" t="s">
        <v>210</v>
      </c>
      <c r="C6801" s="5" t="s">
        <v>235</v>
      </c>
      <c r="D6801" s="5" t="s">
        <v>16</v>
      </c>
      <c r="E6801" s="5">
        <v>10</v>
      </c>
      <c r="F6801" s="6">
        <v>4000</v>
      </c>
    </row>
    <row r="6802" spans="1:6">
      <c r="A6802" s="4">
        <v>2014</v>
      </c>
      <c r="B6802" s="5" t="s">
        <v>210</v>
      </c>
      <c r="C6802" s="5" t="s">
        <v>235</v>
      </c>
      <c r="D6802" s="5" t="s">
        <v>17</v>
      </c>
      <c r="E6802" s="5">
        <v>145920</v>
      </c>
      <c r="F6802" s="6">
        <v>167.56</v>
      </c>
    </row>
    <row r="6803" spans="1:6">
      <c r="A6803" s="4">
        <v>2015</v>
      </c>
      <c r="B6803" s="5" t="s">
        <v>210</v>
      </c>
      <c r="C6803" s="5" t="s">
        <v>235</v>
      </c>
      <c r="D6803" s="5" t="s">
        <v>15</v>
      </c>
      <c r="E6803" s="5">
        <v>57820</v>
      </c>
      <c r="F6803" s="6">
        <v>1155.6600000000001</v>
      </c>
    </row>
    <row r="6804" spans="1:6">
      <c r="A6804" s="4">
        <v>2015</v>
      </c>
      <c r="B6804" s="5" t="s">
        <v>210</v>
      </c>
      <c r="C6804" s="5" t="s">
        <v>235</v>
      </c>
      <c r="D6804" s="5" t="s">
        <v>16</v>
      </c>
      <c r="E6804" s="5">
        <v>130</v>
      </c>
      <c r="F6804" s="6">
        <v>1846.15</v>
      </c>
    </row>
    <row r="6805" spans="1:6">
      <c r="A6805" s="4">
        <v>2015</v>
      </c>
      <c r="B6805" s="5" t="s">
        <v>210</v>
      </c>
      <c r="C6805" s="5" t="s">
        <v>235</v>
      </c>
      <c r="D6805" s="5" t="s">
        <v>17</v>
      </c>
      <c r="E6805" s="5">
        <v>19190</v>
      </c>
      <c r="F6805" s="6">
        <v>331.42</v>
      </c>
    </row>
    <row r="6806" spans="1:6">
      <c r="A6806" s="4">
        <v>2016</v>
      </c>
      <c r="B6806" s="5" t="s">
        <v>210</v>
      </c>
      <c r="C6806" s="5" t="s">
        <v>235</v>
      </c>
      <c r="D6806" s="5" t="s">
        <v>15</v>
      </c>
      <c r="E6806" s="5">
        <v>73750</v>
      </c>
      <c r="F6806" s="6">
        <v>1776.22</v>
      </c>
    </row>
    <row r="6807" spans="1:6">
      <c r="A6807" s="4">
        <v>2016</v>
      </c>
      <c r="B6807" s="5" t="s">
        <v>210</v>
      </c>
      <c r="C6807" s="5" t="s">
        <v>235</v>
      </c>
      <c r="D6807" s="5" t="s">
        <v>17</v>
      </c>
      <c r="E6807" s="5">
        <v>103770</v>
      </c>
      <c r="F6807" s="6">
        <v>873.59</v>
      </c>
    </row>
    <row r="6808" spans="1:6">
      <c r="A6808" s="4">
        <v>2017</v>
      </c>
      <c r="B6808" s="5" t="s">
        <v>210</v>
      </c>
      <c r="C6808" s="5" t="s">
        <v>235</v>
      </c>
      <c r="D6808" s="5" t="s">
        <v>15</v>
      </c>
      <c r="E6808" s="5">
        <v>60720</v>
      </c>
      <c r="F6808" s="6">
        <v>1957.57</v>
      </c>
    </row>
    <row r="6809" spans="1:6">
      <c r="A6809" s="4">
        <v>2017</v>
      </c>
      <c r="B6809" s="5" t="s">
        <v>210</v>
      </c>
      <c r="C6809" s="5" t="s">
        <v>235</v>
      </c>
      <c r="D6809" s="5" t="s">
        <v>16</v>
      </c>
      <c r="E6809" s="5">
        <v>20</v>
      </c>
      <c r="F6809" s="6">
        <v>2222.2199999999998</v>
      </c>
    </row>
    <row r="6810" spans="1:6">
      <c r="A6810" s="4">
        <v>2017</v>
      </c>
      <c r="B6810" s="5" t="s">
        <v>210</v>
      </c>
      <c r="C6810" s="5" t="s">
        <v>235</v>
      </c>
      <c r="D6810" s="5" t="s">
        <v>17</v>
      </c>
      <c r="E6810" s="5">
        <v>142530</v>
      </c>
      <c r="F6810" s="6">
        <v>961.36</v>
      </c>
    </row>
    <row r="6811" spans="1:6">
      <c r="A6811" s="4">
        <v>2008</v>
      </c>
      <c r="B6811" s="5" t="s">
        <v>210</v>
      </c>
      <c r="C6811" s="5" t="s">
        <v>236</v>
      </c>
      <c r="D6811" s="5" t="s">
        <v>15</v>
      </c>
      <c r="E6811" s="5">
        <v>196630</v>
      </c>
      <c r="F6811" s="6">
        <v>2423.4899999999998</v>
      </c>
    </row>
    <row r="6812" spans="1:6">
      <c r="A6812" s="4">
        <v>2008</v>
      </c>
      <c r="B6812" s="5" t="s">
        <v>210</v>
      </c>
      <c r="C6812" s="5" t="s">
        <v>236</v>
      </c>
      <c r="D6812" s="5" t="s">
        <v>16</v>
      </c>
      <c r="E6812" s="5">
        <v>3690</v>
      </c>
      <c r="F6812" s="6">
        <v>1214.0899999999999</v>
      </c>
    </row>
    <row r="6813" spans="1:6">
      <c r="A6813" s="4">
        <v>2008</v>
      </c>
      <c r="B6813" s="5" t="s">
        <v>210</v>
      </c>
      <c r="C6813" s="5" t="s">
        <v>236</v>
      </c>
      <c r="D6813" s="5" t="s">
        <v>17</v>
      </c>
      <c r="E6813" s="5">
        <v>4710</v>
      </c>
      <c r="F6813" s="6">
        <v>1027.5999999999999</v>
      </c>
    </row>
    <row r="6814" spans="1:6">
      <c r="A6814" s="4">
        <v>2009</v>
      </c>
      <c r="B6814" s="5" t="s">
        <v>210</v>
      </c>
      <c r="C6814" s="5" t="s">
        <v>236</v>
      </c>
      <c r="D6814" s="5" t="s">
        <v>15</v>
      </c>
      <c r="E6814" s="5">
        <v>164270</v>
      </c>
      <c r="F6814" s="6">
        <v>1875.27</v>
      </c>
    </row>
    <row r="6815" spans="1:6">
      <c r="A6815" s="4">
        <v>2009</v>
      </c>
      <c r="B6815" s="5" t="s">
        <v>210</v>
      </c>
      <c r="C6815" s="5" t="s">
        <v>236</v>
      </c>
      <c r="D6815" s="5" t="s">
        <v>16</v>
      </c>
      <c r="E6815" s="5">
        <v>3730</v>
      </c>
      <c r="F6815" s="6">
        <v>1340.48</v>
      </c>
    </row>
    <row r="6816" spans="1:6">
      <c r="A6816" s="4">
        <v>2009</v>
      </c>
      <c r="B6816" s="5" t="s">
        <v>210</v>
      </c>
      <c r="C6816" s="5" t="s">
        <v>236</v>
      </c>
      <c r="D6816" s="5" t="s">
        <v>17</v>
      </c>
      <c r="E6816" s="5">
        <v>4910</v>
      </c>
      <c r="F6816" s="6">
        <v>904.28</v>
      </c>
    </row>
    <row r="6817" spans="1:6">
      <c r="A6817" s="4">
        <v>2010</v>
      </c>
      <c r="B6817" s="5" t="s">
        <v>210</v>
      </c>
      <c r="C6817" s="5" t="s">
        <v>236</v>
      </c>
      <c r="D6817" s="5" t="s">
        <v>15</v>
      </c>
      <c r="E6817" s="5">
        <v>184990</v>
      </c>
      <c r="F6817" s="6">
        <v>2456.84</v>
      </c>
    </row>
    <row r="6818" spans="1:6">
      <c r="A6818" s="4">
        <v>2010</v>
      </c>
      <c r="B6818" s="5" t="s">
        <v>210</v>
      </c>
      <c r="C6818" s="5" t="s">
        <v>236</v>
      </c>
      <c r="D6818" s="5" t="s">
        <v>16</v>
      </c>
      <c r="E6818" s="5">
        <v>3720</v>
      </c>
      <c r="F6818" s="6">
        <v>1368.28</v>
      </c>
    </row>
    <row r="6819" spans="1:6">
      <c r="A6819" s="4">
        <v>2010</v>
      </c>
      <c r="B6819" s="5" t="s">
        <v>210</v>
      </c>
      <c r="C6819" s="5" t="s">
        <v>236</v>
      </c>
      <c r="D6819" s="5" t="s">
        <v>17</v>
      </c>
      <c r="E6819" s="5">
        <v>4820</v>
      </c>
      <c r="F6819" s="6">
        <v>958.51</v>
      </c>
    </row>
    <row r="6820" spans="1:6">
      <c r="A6820" s="4">
        <v>2011</v>
      </c>
      <c r="B6820" s="5" t="s">
        <v>210</v>
      </c>
      <c r="C6820" s="5" t="s">
        <v>236</v>
      </c>
      <c r="D6820" s="5" t="s">
        <v>15</v>
      </c>
      <c r="E6820" s="5">
        <v>179820</v>
      </c>
      <c r="F6820" s="6">
        <v>2549.7199999999998</v>
      </c>
    </row>
    <row r="6821" spans="1:6">
      <c r="A6821" s="4">
        <v>2011</v>
      </c>
      <c r="B6821" s="5" t="s">
        <v>210</v>
      </c>
      <c r="C6821" s="5" t="s">
        <v>236</v>
      </c>
      <c r="D6821" s="5" t="s">
        <v>16</v>
      </c>
      <c r="E6821" s="5">
        <v>3670</v>
      </c>
      <c r="F6821" s="6">
        <v>1356.95</v>
      </c>
    </row>
    <row r="6822" spans="1:6">
      <c r="A6822" s="4">
        <v>2011</v>
      </c>
      <c r="B6822" s="5" t="s">
        <v>210</v>
      </c>
      <c r="C6822" s="5" t="s">
        <v>236</v>
      </c>
      <c r="D6822" s="5" t="s">
        <v>17</v>
      </c>
      <c r="E6822" s="5">
        <v>4760</v>
      </c>
      <c r="F6822" s="6">
        <v>1210.08</v>
      </c>
    </row>
    <row r="6823" spans="1:6">
      <c r="A6823" s="4">
        <v>2012</v>
      </c>
      <c r="B6823" s="5" t="s">
        <v>210</v>
      </c>
      <c r="C6823" s="5" t="s">
        <v>236</v>
      </c>
      <c r="D6823" s="5" t="s">
        <v>15</v>
      </c>
      <c r="E6823" s="5">
        <v>174380</v>
      </c>
      <c r="F6823" s="6">
        <v>2670.95</v>
      </c>
    </row>
    <row r="6824" spans="1:6">
      <c r="A6824" s="4">
        <v>2012</v>
      </c>
      <c r="B6824" s="5" t="s">
        <v>210</v>
      </c>
      <c r="C6824" s="5" t="s">
        <v>236</v>
      </c>
      <c r="D6824" s="5" t="s">
        <v>16</v>
      </c>
      <c r="E6824" s="5">
        <v>3740</v>
      </c>
      <c r="F6824" s="6">
        <v>1625.67</v>
      </c>
    </row>
    <row r="6825" spans="1:6">
      <c r="A6825" s="4">
        <v>2012</v>
      </c>
      <c r="B6825" s="5" t="s">
        <v>210</v>
      </c>
      <c r="C6825" s="5" t="s">
        <v>236</v>
      </c>
      <c r="D6825" s="5" t="s">
        <v>17</v>
      </c>
      <c r="E6825" s="5">
        <v>4650</v>
      </c>
      <c r="F6825" s="6">
        <v>1139.78</v>
      </c>
    </row>
    <row r="6826" spans="1:6">
      <c r="A6826" s="4">
        <v>2013</v>
      </c>
      <c r="B6826" s="5" t="s">
        <v>210</v>
      </c>
      <c r="C6826" s="5" t="s">
        <v>236</v>
      </c>
      <c r="D6826" s="5" t="s">
        <v>15</v>
      </c>
      <c r="E6826" s="5">
        <v>187120</v>
      </c>
      <c r="F6826" s="6">
        <v>2526.29</v>
      </c>
    </row>
    <row r="6827" spans="1:6">
      <c r="A6827" s="4">
        <v>2013</v>
      </c>
      <c r="B6827" s="5" t="s">
        <v>210</v>
      </c>
      <c r="C6827" s="5" t="s">
        <v>236</v>
      </c>
      <c r="D6827" s="5" t="s">
        <v>16</v>
      </c>
      <c r="E6827" s="5">
        <v>3660</v>
      </c>
      <c r="F6827" s="6">
        <v>1609.29</v>
      </c>
    </row>
    <row r="6828" spans="1:6">
      <c r="A6828" s="4">
        <v>2013</v>
      </c>
      <c r="B6828" s="5" t="s">
        <v>210</v>
      </c>
      <c r="C6828" s="5" t="s">
        <v>236</v>
      </c>
      <c r="D6828" s="5" t="s">
        <v>17</v>
      </c>
      <c r="E6828" s="5">
        <v>3810</v>
      </c>
      <c r="F6828" s="6">
        <v>939.63</v>
      </c>
    </row>
    <row r="6829" spans="1:6">
      <c r="A6829" s="4">
        <v>2014</v>
      </c>
      <c r="B6829" s="5" t="s">
        <v>210</v>
      </c>
      <c r="C6829" s="5" t="s">
        <v>236</v>
      </c>
      <c r="D6829" s="5" t="s">
        <v>15</v>
      </c>
      <c r="E6829" s="5">
        <v>174440</v>
      </c>
      <c r="F6829" s="6">
        <v>2680.52</v>
      </c>
    </row>
    <row r="6830" spans="1:6">
      <c r="A6830" s="4">
        <v>2014</v>
      </c>
      <c r="B6830" s="5" t="s">
        <v>210</v>
      </c>
      <c r="C6830" s="5" t="s">
        <v>236</v>
      </c>
      <c r="D6830" s="5" t="s">
        <v>16</v>
      </c>
      <c r="E6830" s="5">
        <v>3430</v>
      </c>
      <c r="F6830" s="6">
        <v>1533.53</v>
      </c>
    </row>
    <row r="6831" spans="1:6">
      <c r="A6831" s="4">
        <v>2014</v>
      </c>
      <c r="B6831" s="5" t="s">
        <v>210</v>
      </c>
      <c r="C6831" s="5" t="s">
        <v>236</v>
      </c>
      <c r="D6831" s="5" t="s">
        <v>17</v>
      </c>
      <c r="E6831" s="5">
        <v>4180</v>
      </c>
      <c r="F6831" s="6">
        <v>665.07</v>
      </c>
    </row>
    <row r="6832" spans="1:6">
      <c r="A6832" s="4">
        <v>2015</v>
      </c>
      <c r="B6832" s="5" t="s">
        <v>210</v>
      </c>
      <c r="C6832" s="5" t="s">
        <v>236</v>
      </c>
      <c r="D6832" s="5" t="s">
        <v>15</v>
      </c>
      <c r="E6832" s="5">
        <v>187870</v>
      </c>
      <c r="F6832" s="6">
        <v>2683.72</v>
      </c>
    </row>
    <row r="6833" spans="1:6">
      <c r="A6833" s="4">
        <v>2015</v>
      </c>
      <c r="B6833" s="5" t="s">
        <v>210</v>
      </c>
      <c r="C6833" s="5" t="s">
        <v>236</v>
      </c>
      <c r="D6833" s="5" t="s">
        <v>16</v>
      </c>
      <c r="E6833" s="5">
        <v>3530</v>
      </c>
      <c r="F6833" s="6">
        <v>1450.42</v>
      </c>
    </row>
    <row r="6834" spans="1:6">
      <c r="A6834" s="4">
        <v>2015</v>
      </c>
      <c r="B6834" s="5" t="s">
        <v>210</v>
      </c>
      <c r="C6834" s="5" t="s">
        <v>236</v>
      </c>
      <c r="D6834" s="5" t="s">
        <v>17</v>
      </c>
      <c r="E6834" s="5">
        <v>4420</v>
      </c>
      <c r="F6834" s="6">
        <v>1000</v>
      </c>
    </row>
    <row r="6835" spans="1:6">
      <c r="A6835" s="4">
        <v>2016</v>
      </c>
      <c r="B6835" s="5" t="s">
        <v>210</v>
      </c>
      <c r="C6835" s="5" t="s">
        <v>236</v>
      </c>
      <c r="D6835" s="5" t="s">
        <v>15</v>
      </c>
      <c r="E6835" s="5">
        <v>196400</v>
      </c>
      <c r="F6835" s="6">
        <v>2681.03</v>
      </c>
    </row>
    <row r="6836" spans="1:6">
      <c r="A6836" s="4">
        <v>2016</v>
      </c>
      <c r="B6836" s="5" t="s">
        <v>210</v>
      </c>
      <c r="C6836" s="5" t="s">
        <v>236</v>
      </c>
      <c r="D6836" s="5" t="s">
        <v>16</v>
      </c>
      <c r="E6836" s="5">
        <v>3700</v>
      </c>
      <c r="F6836" s="6">
        <v>1602.22</v>
      </c>
    </row>
    <row r="6837" spans="1:6">
      <c r="A6837" s="4">
        <v>2016</v>
      </c>
      <c r="B6837" s="5" t="s">
        <v>210</v>
      </c>
      <c r="C6837" s="5" t="s">
        <v>236</v>
      </c>
      <c r="D6837" s="5" t="s">
        <v>17</v>
      </c>
      <c r="E6837" s="5">
        <v>4860</v>
      </c>
      <c r="F6837" s="6">
        <v>1392.39</v>
      </c>
    </row>
    <row r="6838" spans="1:6">
      <c r="A6838" s="4">
        <v>2017</v>
      </c>
      <c r="B6838" s="5" t="s">
        <v>210</v>
      </c>
      <c r="C6838" s="5" t="s">
        <v>236</v>
      </c>
      <c r="D6838" s="5" t="s">
        <v>15</v>
      </c>
      <c r="E6838" s="5">
        <v>194460</v>
      </c>
      <c r="F6838" s="6">
        <v>2948.8</v>
      </c>
    </row>
    <row r="6839" spans="1:6">
      <c r="A6839" s="4">
        <v>2017</v>
      </c>
      <c r="B6839" s="5" t="s">
        <v>210</v>
      </c>
      <c r="C6839" s="5" t="s">
        <v>236</v>
      </c>
      <c r="D6839" s="5" t="s">
        <v>16</v>
      </c>
      <c r="E6839" s="5">
        <v>3400</v>
      </c>
      <c r="F6839" s="6">
        <v>1721.42</v>
      </c>
    </row>
    <row r="6840" spans="1:6">
      <c r="A6840" s="4">
        <v>2017</v>
      </c>
      <c r="B6840" s="5" t="s">
        <v>210</v>
      </c>
      <c r="C6840" s="5" t="s">
        <v>236</v>
      </c>
      <c r="D6840" s="5" t="s">
        <v>17</v>
      </c>
      <c r="E6840" s="5">
        <v>3590</v>
      </c>
      <c r="F6840" s="6">
        <v>1372.56</v>
      </c>
    </row>
    <row r="6841" spans="1:6">
      <c r="A6841" s="4">
        <v>2008</v>
      </c>
      <c r="B6841" s="5" t="s">
        <v>210</v>
      </c>
      <c r="C6841" s="5" t="s">
        <v>237</v>
      </c>
      <c r="D6841" s="5" t="s">
        <v>15</v>
      </c>
      <c r="E6841" s="5">
        <v>147900</v>
      </c>
      <c r="F6841" s="6">
        <v>1847.33</v>
      </c>
    </row>
    <row r="6842" spans="1:6">
      <c r="A6842" s="4">
        <v>2008</v>
      </c>
      <c r="B6842" s="5" t="s">
        <v>210</v>
      </c>
      <c r="C6842" s="5" t="s">
        <v>237</v>
      </c>
      <c r="D6842" s="5" t="s">
        <v>16</v>
      </c>
      <c r="E6842" s="5">
        <v>15040</v>
      </c>
      <c r="F6842" s="6">
        <v>594.41</v>
      </c>
    </row>
    <row r="6843" spans="1:6">
      <c r="A6843" s="4">
        <v>2008</v>
      </c>
      <c r="B6843" s="5" t="s">
        <v>210</v>
      </c>
      <c r="C6843" s="5" t="s">
        <v>237</v>
      </c>
      <c r="D6843" s="5" t="s">
        <v>17</v>
      </c>
      <c r="E6843" s="5">
        <v>24770</v>
      </c>
      <c r="F6843" s="6">
        <v>925.72</v>
      </c>
    </row>
    <row r="6844" spans="1:6">
      <c r="A6844" s="4">
        <v>2009</v>
      </c>
      <c r="B6844" s="5" t="s">
        <v>210</v>
      </c>
      <c r="C6844" s="5" t="s">
        <v>237</v>
      </c>
      <c r="D6844" s="5" t="s">
        <v>15</v>
      </c>
      <c r="E6844" s="5">
        <v>100120</v>
      </c>
      <c r="F6844" s="6">
        <v>1441.07</v>
      </c>
    </row>
    <row r="6845" spans="1:6">
      <c r="A6845" s="4">
        <v>2009</v>
      </c>
      <c r="B6845" s="5" t="s">
        <v>210</v>
      </c>
      <c r="C6845" s="5" t="s">
        <v>237</v>
      </c>
      <c r="D6845" s="5" t="s">
        <v>16</v>
      </c>
      <c r="E6845" s="5">
        <v>15080</v>
      </c>
      <c r="F6845" s="6">
        <v>685.01</v>
      </c>
    </row>
    <row r="6846" spans="1:6">
      <c r="A6846" s="4">
        <v>2009</v>
      </c>
      <c r="B6846" s="5" t="s">
        <v>210</v>
      </c>
      <c r="C6846" s="5" t="s">
        <v>237</v>
      </c>
      <c r="D6846" s="5" t="s">
        <v>17</v>
      </c>
      <c r="E6846" s="5">
        <v>25090</v>
      </c>
      <c r="F6846" s="6">
        <v>940.22</v>
      </c>
    </row>
    <row r="6847" spans="1:6">
      <c r="A6847" s="4">
        <v>2010</v>
      </c>
      <c r="B6847" s="5" t="s">
        <v>210</v>
      </c>
      <c r="C6847" s="5" t="s">
        <v>237</v>
      </c>
      <c r="D6847" s="5" t="s">
        <v>15</v>
      </c>
      <c r="E6847" s="5">
        <v>116450</v>
      </c>
      <c r="F6847" s="6">
        <v>1859.51</v>
      </c>
    </row>
    <row r="6848" spans="1:6">
      <c r="A6848" s="4">
        <v>2010</v>
      </c>
      <c r="B6848" s="5" t="s">
        <v>210</v>
      </c>
      <c r="C6848" s="5" t="s">
        <v>237</v>
      </c>
      <c r="D6848" s="5" t="s">
        <v>16</v>
      </c>
      <c r="E6848" s="5">
        <v>14900</v>
      </c>
      <c r="F6848" s="6">
        <v>885.23</v>
      </c>
    </row>
    <row r="6849" spans="1:6">
      <c r="A6849" s="4">
        <v>2010</v>
      </c>
      <c r="B6849" s="5" t="s">
        <v>210</v>
      </c>
      <c r="C6849" s="5" t="s">
        <v>237</v>
      </c>
      <c r="D6849" s="5" t="s">
        <v>17</v>
      </c>
      <c r="E6849" s="5">
        <v>24720</v>
      </c>
      <c r="F6849" s="6">
        <v>1029.53</v>
      </c>
    </row>
    <row r="6850" spans="1:6">
      <c r="A6850" s="4">
        <v>2011</v>
      </c>
      <c r="B6850" s="5" t="s">
        <v>210</v>
      </c>
      <c r="C6850" s="5" t="s">
        <v>237</v>
      </c>
      <c r="D6850" s="5" t="s">
        <v>15</v>
      </c>
      <c r="E6850" s="5">
        <v>125910</v>
      </c>
      <c r="F6850" s="6">
        <v>2115.88</v>
      </c>
    </row>
    <row r="6851" spans="1:6">
      <c r="A6851" s="4">
        <v>2011</v>
      </c>
      <c r="B6851" s="5" t="s">
        <v>210</v>
      </c>
      <c r="C6851" s="5" t="s">
        <v>237</v>
      </c>
      <c r="D6851" s="5" t="s">
        <v>16</v>
      </c>
      <c r="E6851" s="5">
        <v>16740</v>
      </c>
      <c r="F6851" s="6">
        <v>856.03</v>
      </c>
    </row>
    <row r="6852" spans="1:6">
      <c r="A6852" s="4">
        <v>2011</v>
      </c>
      <c r="B6852" s="5" t="s">
        <v>210</v>
      </c>
      <c r="C6852" s="5" t="s">
        <v>237</v>
      </c>
      <c r="D6852" s="5" t="s">
        <v>17</v>
      </c>
      <c r="E6852" s="5">
        <v>24600</v>
      </c>
      <c r="F6852" s="6">
        <v>1064.6300000000001</v>
      </c>
    </row>
    <row r="6853" spans="1:6">
      <c r="A6853" s="4">
        <v>2012</v>
      </c>
      <c r="B6853" s="5" t="s">
        <v>210</v>
      </c>
      <c r="C6853" s="5" t="s">
        <v>237</v>
      </c>
      <c r="D6853" s="5" t="s">
        <v>15</v>
      </c>
      <c r="E6853" s="5">
        <v>124500</v>
      </c>
      <c r="F6853" s="6">
        <v>2266.83</v>
      </c>
    </row>
    <row r="6854" spans="1:6">
      <c r="A6854" s="4">
        <v>2012</v>
      </c>
      <c r="B6854" s="5" t="s">
        <v>210</v>
      </c>
      <c r="C6854" s="5" t="s">
        <v>237</v>
      </c>
      <c r="D6854" s="5" t="s">
        <v>16</v>
      </c>
      <c r="E6854" s="5">
        <v>16580</v>
      </c>
      <c r="F6854" s="6">
        <v>1003.02</v>
      </c>
    </row>
    <row r="6855" spans="1:6">
      <c r="A6855" s="4">
        <v>2012</v>
      </c>
      <c r="B6855" s="5" t="s">
        <v>210</v>
      </c>
      <c r="C6855" s="5" t="s">
        <v>237</v>
      </c>
      <c r="D6855" s="5" t="s">
        <v>17</v>
      </c>
      <c r="E6855" s="5">
        <v>24660</v>
      </c>
      <c r="F6855" s="6">
        <v>1176.8</v>
      </c>
    </row>
    <row r="6856" spans="1:6">
      <c r="A6856" s="4">
        <v>2013</v>
      </c>
      <c r="B6856" s="5" t="s">
        <v>210</v>
      </c>
      <c r="C6856" s="5" t="s">
        <v>237</v>
      </c>
      <c r="D6856" s="5" t="s">
        <v>15</v>
      </c>
      <c r="E6856" s="5">
        <v>111940</v>
      </c>
      <c r="F6856" s="6">
        <v>2264.16</v>
      </c>
    </row>
    <row r="6857" spans="1:6">
      <c r="A6857" s="4">
        <v>2013</v>
      </c>
      <c r="B6857" s="5" t="s">
        <v>210</v>
      </c>
      <c r="C6857" s="5" t="s">
        <v>237</v>
      </c>
      <c r="D6857" s="5" t="s">
        <v>16</v>
      </c>
      <c r="E6857" s="5">
        <v>14670</v>
      </c>
      <c r="F6857" s="6">
        <v>1160.19</v>
      </c>
    </row>
    <row r="6858" spans="1:6">
      <c r="A6858" s="4">
        <v>2013</v>
      </c>
      <c r="B6858" s="5" t="s">
        <v>210</v>
      </c>
      <c r="C6858" s="5" t="s">
        <v>237</v>
      </c>
      <c r="D6858" s="5" t="s">
        <v>17</v>
      </c>
      <c r="E6858" s="5">
        <v>20590</v>
      </c>
      <c r="F6858" s="6">
        <v>1077.22</v>
      </c>
    </row>
    <row r="6859" spans="1:6">
      <c r="A6859" s="4">
        <v>2014</v>
      </c>
      <c r="B6859" s="5" t="s">
        <v>210</v>
      </c>
      <c r="C6859" s="5" t="s">
        <v>237</v>
      </c>
      <c r="D6859" s="5" t="s">
        <v>15</v>
      </c>
      <c r="E6859" s="5">
        <v>110560</v>
      </c>
      <c r="F6859" s="6">
        <v>2171.7600000000002</v>
      </c>
    </row>
    <row r="6860" spans="1:6">
      <c r="A6860" s="4">
        <v>2014</v>
      </c>
      <c r="B6860" s="5" t="s">
        <v>210</v>
      </c>
      <c r="C6860" s="5" t="s">
        <v>237</v>
      </c>
      <c r="D6860" s="5" t="s">
        <v>16</v>
      </c>
      <c r="E6860" s="5">
        <v>17150</v>
      </c>
      <c r="F6860" s="6">
        <v>1061.81</v>
      </c>
    </row>
    <row r="6861" spans="1:6">
      <c r="A6861" s="4">
        <v>2014</v>
      </c>
      <c r="B6861" s="5" t="s">
        <v>210</v>
      </c>
      <c r="C6861" s="5" t="s">
        <v>237</v>
      </c>
      <c r="D6861" s="5" t="s">
        <v>17</v>
      </c>
      <c r="E6861" s="5">
        <v>23890</v>
      </c>
      <c r="F6861" s="6">
        <v>979.91</v>
      </c>
    </row>
    <row r="6862" spans="1:6">
      <c r="A6862" s="4">
        <v>2015</v>
      </c>
      <c r="B6862" s="5" t="s">
        <v>210</v>
      </c>
      <c r="C6862" s="5" t="s">
        <v>237</v>
      </c>
      <c r="D6862" s="5" t="s">
        <v>15</v>
      </c>
      <c r="E6862" s="5">
        <v>126610</v>
      </c>
      <c r="F6862" s="6">
        <v>1652.79</v>
      </c>
    </row>
    <row r="6863" spans="1:6">
      <c r="A6863" s="4">
        <v>2015</v>
      </c>
      <c r="B6863" s="5" t="s">
        <v>210</v>
      </c>
      <c r="C6863" s="5" t="s">
        <v>237</v>
      </c>
      <c r="D6863" s="5" t="s">
        <v>16</v>
      </c>
      <c r="E6863" s="5">
        <v>16100</v>
      </c>
      <c r="F6863" s="6">
        <v>893.79</v>
      </c>
    </row>
    <row r="6864" spans="1:6">
      <c r="A6864" s="4">
        <v>2015</v>
      </c>
      <c r="B6864" s="5" t="s">
        <v>210</v>
      </c>
      <c r="C6864" s="5" t="s">
        <v>237</v>
      </c>
      <c r="D6864" s="5" t="s">
        <v>17</v>
      </c>
      <c r="E6864" s="5">
        <v>22140</v>
      </c>
      <c r="F6864" s="6">
        <v>781.84</v>
      </c>
    </row>
    <row r="6865" spans="1:6">
      <c r="A6865" s="4">
        <v>2016</v>
      </c>
      <c r="B6865" s="5" t="s">
        <v>210</v>
      </c>
      <c r="C6865" s="5" t="s">
        <v>237</v>
      </c>
      <c r="D6865" s="5" t="s">
        <v>15</v>
      </c>
      <c r="E6865" s="5">
        <v>123770</v>
      </c>
      <c r="F6865" s="6">
        <v>2628.42</v>
      </c>
    </row>
    <row r="6866" spans="1:6">
      <c r="A6866" s="4">
        <v>2016</v>
      </c>
      <c r="B6866" s="5" t="s">
        <v>210</v>
      </c>
      <c r="C6866" s="5" t="s">
        <v>237</v>
      </c>
      <c r="D6866" s="5" t="s">
        <v>16</v>
      </c>
      <c r="E6866" s="5">
        <v>17000</v>
      </c>
      <c r="F6866" s="6">
        <v>846.68</v>
      </c>
    </row>
    <row r="6867" spans="1:6">
      <c r="A6867" s="4">
        <v>2016</v>
      </c>
      <c r="B6867" s="5" t="s">
        <v>210</v>
      </c>
      <c r="C6867" s="5" t="s">
        <v>237</v>
      </c>
      <c r="D6867" s="5" t="s">
        <v>17</v>
      </c>
      <c r="E6867" s="5">
        <v>25150</v>
      </c>
      <c r="F6867" s="6">
        <v>1179.57</v>
      </c>
    </row>
    <row r="6868" spans="1:6">
      <c r="A6868" s="4">
        <v>2017</v>
      </c>
      <c r="B6868" s="5" t="s">
        <v>210</v>
      </c>
      <c r="C6868" s="5" t="s">
        <v>237</v>
      </c>
      <c r="D6868" s="5" t="s">
        <v>15</v>
      </c>
      <c r="E6868" s="5">
        <v>123580</v>
      </c>
      <c r="F6868" s="6">
        <v>2601.1</v>
      </c>
    </row>
    <row r="6869" spans="1:6">
      <c r="A6869" s="4">
        <v>2017</v>
      </c>
      <c r="B6869" s="5" t="s">
        <v>210</v>
      </c>
      <c r="C6869" s="5" t="s">
        <v>237</v>
      </c>
      <c r="D6869" s="5" t="s">
        <v>16</v>
      </c>
      <c r="E6869" s="5">
        <v>15280</v>
      </c>
      <c r="F6869" s="6">
        <v>1009.75</v>
      </c>
    </row>
    <row r="6870" spans="1:6">
      <c r="A6870" s="4">
        <v>2017</v>
      </c>
      <c r="B6870" s="5" t="s">
        <v>210</v>
      </c>
      <c r="C6870" s="5" t="s">
        <v>237</v>
      </c>
      <c r="D6870" s="5" t="s">
        <v>17</v>
      </c>
      <c r="E6870" s="5">
        <v>25100</v>
      </c>
      <c r="F6870" s="6">
        <v>1399.79</v>
      </c>
    </row>
    <row r="6871" spans="1:6">
      <c r="A6871" s="4">
        <v>2008</v>
      </c>
      <c r="B6871" s="5" t="s">
        <v>210</v>
      </c>
      <c r="C6871" s="5" t="s">
        <v>238</v>
      </c>
      <c r="D6871" s="5" t="s">
        <v>15</v>
      </c>
      <c r="E6871" s="5">
        <v>147010</v>
      </c>
      <c r="F6871" s="6">
        <v>2154</v>
      </c>
    </row>
    <row r="6872" spans="1:6">
      <c r="A6872" s="4">
        <v>2008</v>
      </c>
      <c r="B6872" s="5" t="s">
        <v>210</v>
      </c>
      <c r="C6872" s="5" t="s">
        <v>238</v>
      </c>
      <c r="D6872" s="5" t="s">
        <v>16</v>
      </c>
      <c r="E6872" s="5">
        <v>45010</v>
      </c>
      <c r="F6872" s="6">
        <v>1308.3800000000001</v>
      </c>
    </row>
    <row r="6873" spans="1:6">
      <c r="A6873" s="4">
        <v>2008</v>
      </c>
      <c r="B6873" s="5" t="s">
        <v>210</v>
      </c>
      <c r="C6873" s="5" t="s">
        <v>238</v>
      </c>
      <c r="D6873" s="5" t="s">
        <v>17</v>
      </c>
      <c r="E6873" s="5">
        <v>5110</v>
      </c>
      <c r="F6873" s="6">
        <v>1060.67</v>
      </c>
    </row>
    <row r="6874" spans="1:6">
      <c r="A6874" s="4">
        <v>2009</v>
      </c>
      <c r="B6874" s="5" t="s">
        <v>210</v>
      </c>
      <c r="C6874" s="5" t="s">
        <v>238</v>
      </c>
      <c r="D6874" s="5" t="s">
        <v>15</v>
      </c>
      <c r="E6874" s="5">
        <v>140840</v>
      </c>
      <c r="F6874" s="6">
        <v>1976</v>
      </c>
    </row>
    <row r="6875" spans="1:6">
      <c r="A6875" s="4">
        <v>2009</v>
      </c>
      <c r="B6875" s="5" t="s">
        <v>210</v>
      </c>
      <c r="C6875" s="5" t="s">
        <v>238</v>
      </c>
      <c r="D6875" s="5" t="s">
        <v>16</v>
      </c>
      <c r="E6875" s="5">
        <v>43250</v>
      </c>
      <c r="F6875" s="6">
        <v>1429.13</v>
      </c>
    </row>
    <row r="6876" spans="1:6">
      <c r="A6876" s="4">
        <v>2009</v>
      </c>
      <c r="B6876" s="5" t="s">
        <v>210</v>
      </c>
      <c r="C6876" s="5" t="s">
        <v>238</v>
      </c>
      <c r="D6876" s="5" t="s">
        <v>17</v>
      </c>
      <c r="E6876" s="5">
        <v>5090</v>
      </c>
      <c r="F6876" s="6">
        <v>897.84</v>
      </c>
    </row>
    <row r="6877" spans="1:6">
      <c r="A6877" s="4">
        <v>2010</v>
      </c>
      <c r="B6877" s="5" t="s">
        <v>210</v>
      </c>
      <c r="C6877" s="5" t="s">
        <v>238</v>
      </c>
      <c r="D6877" s="5" t="s">
        <v>15</v>
      </c>
      <c r="E6877" s="5">
        <v>144030</v>
      </c>
      <c r="F6877" s="6">
        <v>2087.13</v>
      </c>
    </row>
    <row r="6878" spans="1:6">
      <c r="A6878" s="4">
        <v>2010</v>
      </c>
      <c r="B6878" s="5" t="s">
        <v>210</v>
      </c>
      <c r="C6878" s="5" t="s">
        <v>238</v>
      </c>
      <c r="D6878" s="5" t="s">
        <v>16</v>
      </c>
      <c r="E6878" s="5">
        <v>45350</v>
      </c>
      <c r="F6878" s="6">
        <v>1461.3</v>
      </c>
    </row>
    <row r="6879" spans="1:6">
      <c r="A6879" s="4">
        <v>2010</v>
      </c>
      <c r="B6879" s="5" t="s">
        <v>210</v>
      </c>
      <c r="C6879" s="5" t="s">
        <v>238</v>
      </c>
      <c r="D6879" s="5" t="s">
        <v>17</v>
      </c>
      <c r="E6879" s="5">
        <v>5060</v>
      </c>
      <c r="F6879" s="6">
        <v>958.5</v>
      </c>
    </row>
    <row r="6880" spans="1:6">
      <c r="A6880" s="4">
        <v>2011</v>
      </c>
      <c r="B6880" s="5" t="s">
        <v>210</v>
      </c>
      <c r="C6880" s="5" t="s">
        <v>238</v>
      </c>
      <c r="D6880" s="5" t="s">
        <v>15</v>
      </c>
      <c r="E6880" s="5">
        <v>145190</v>
      </c>
      <c r="F6880" s="6">
        <v>2238.86</v>
      </c>
    </row>
    <row r="6881" spans="1:6">
      <c r="A6881" s="4">
        <v>2011</v>
      </c>
      <c r="B6881" s="5" t="s">
        <v>210</v>
      </c>
      <c r="C6881" s="5" t="s">
        <v>238</v>
      </c>
      <c r="D6881" s="5" t="s">
        <v>16</v>
      </c>
      <c r="E6881" s="5">
        <v>45510</v>
      </c>
      <c r="F6881" s="6">
        <v>1455.72</v>
      </c>
    </row>
    <row r="6882" spans="1:6">
      <c r="A6882" s="4">
        <v>2011</v>
      </c>
      <c r="B6882" s="5" t="s">
        <v>210</v>
      </c>
      <c r="C6882" s="5" t="s">
        <v>238</v>
      </c>
      <c r="D6882" s="5" t="s">
        <v>17</v>
      </c>
      <c r="E6882" s="5">
        <v>4940</v>
      </c>
      <c r="F6882" s="6">
        <v>1242.9100000000001</v>
      </c>
    </row>
    <row r="6883" spans="1:6">
      <c r="A6883" s="4">
        <v>2012</v>
      </c>
      <c r="B6883" s="5" t="s">
        <v>210</v>
      </c>
      <c r="C6883" s="5" t="s">
        <v>238</v>
      </c>
      <c r="D6883" s="5" t="s">
        <v>15</v>
      </c>
      <c r="E6883" s="5">
        <v>147190</v>
      </c>
      <c r="F6883" s="6">
        <v>2336.91</v>
      </c>
    </row>
    <row r="6884" spans="1:6">
      <c r="A6884" s="4">
        <v>2012</v>
      </c>
      <c r="B6884" s="5" t="s">
        <v>210</v>
      </c>
      <c r="C6884" s="5" t="s">
        <v>238</v>
      </c>
      <c r="D6884" s="5" t="s">
        <v>16</v>
      </c>
      <c r="E6884" s="5">
        <v>44810</v>
      </c>
      <c r="F6884" s="6">
        <v>1767.91</v>
      </c>
    </row>
    <row r="6885" spans="1:6">
      <c r="A6885" s="4">
        <v>2012</v>
      </c>
      <c r="B6885" s="5" t="s">
        <v>210</v>
      </c>
      <c r="C6885" s="5" t="s">
        <v>238</v>
      </c>
      <c r="D6885" s="5" t="s">
        <v>17</v>
      </c>
      <c r="E6885" s="5">
        <v>4930</v>
      </c>
      <c r="F6885" s="6">
        <v>1150.0999999999999</v>
      </c>
    </row>
    <row r="6886" spans="1:6">
      <c r="A6886" s="4">
        <v>2013</v>
      </c>
      <c r="B6886" s="5" t="s">
        <v>210</v>
      </c>
      <c r="C6886" s="5" t="s">
        <v>238</v>
      </c>
      <c r="D6886" s="5" t="s">
        <v>15</v>
      </c>
      <c r="E6886" s="5">
        <v>149520</v>
      </c>
      <c r="F6886" s="6">
        <v>2289.9299999999998</v>
      </c>
    </row>
    <row r="6887" spans="1:6">
      <c r="A6887" s="4">
        <v>2013</v>
      </c>
      <c r="B6887" s="5" t="s">
        <v>210</v>
      </c>
      <c r="C6887" s="5" t="s">
        <v>238</v>
      </c>
      <c r="D6887" s="5" t="s">
        <v>16</v>
      </c>
      <c r="E6887" s="5">
        <v>43920</v>
      </c>
      <c r="F6887" s="6">
        <v>1579.01</v>
      </c>
    </row>
    <row r="6888" spans="1:6">
      <c r="A6888" s="4">
        <v>2013</v>
      </c>
      <c r="B6888" s="5" t="s">
        <v>210</v>
      </c>
      <c r="C6888" s="5" t="s">
        <v>238</v>
      </c>
      <c r="D6888" s="5" t="s">
        <v>17</v>
      </c>
      <c r="E6888" s="5">
        <v>5130</v>
      </c>
      <c r="F6888" s="6">
        <v>937.62</v>
      </c>
    </row>
    <row r="6889" spans="1:6">
      <c r="A6889" s="4">
        <v>2013</v>
      </c>
      <c r="B6889" s="5" t="s">
        <v>210</v>
      </c>
      <c r="C6889" s="5" t="s">
        <v>238</v>
      </c>
      <c r="D6889" s="5" t="s">
        <v>18</v>
      </c>
      <c r="E6889" s="5">
        <v>20</v>
      </c>
      <c r="F6889" s="6">
        <v>500</v>
      </c>
    </row>
    <row r="6890" spans="1:6">
      <c r="A6890" s="4">
        <v>2014</v>
      </c>
      <c r="B6890" s="5" t="s">
        <v>210</v>
      </c>
      <c r="C6890" s="5" t="s">
        <v>238</v>
      </c>
      <c r="D6890" s="5" t="s">
        <v>15</v>
      </c>
      <c r="E6890" s="5">
        <v>140430</v>
      </c>
      <c r="F6890" s="6">
        <v>2413.94</v>
      </c>
    </row>
    <row r="6891" spans="1:6">
      <c r="A6891" s="4">
        <v>2014</v>
      </c>
      <c r="B6891" s="5" t="s">
        <v>210</v>
      </c>
      <c r="C6891" s="5" t="s">
        <v>238</v>
      </c>
      <c r="D6891" s="5" t="s">
        <v>16</v>
      </c>
      <c r="E6891" s="5">
        <v>45500</v>
      </c>
      <c r="F6891" s="6">
        <v>1590.55</v>
      </c>
    </row>
    <row r="6892" spans="1:6">
      <c r="A6892" s="4">
        <v>2014</v>
      </c>
      <c r="B6892" s="5" t="s">
        <v>210</v>
      </c>
      <c r="C6892" s="5" t="s">
        <v>238</v>
      </c>
      <c r="D6892" s="5" t="s">
        <v>17</v>
      </c>
      <c r="E6892" s="5">
        <v>4660</v>
      </c>
      <c r="F6892" s="6">
        <v>650.21</v>
      </c>
    </row>
    <row r="6893" spans="1:6">
      <c r="A6893" s="4">
        <v>2015</v>
      </c>
      <c r="B6893" s="5" t="s">
        <v>210</v>
      </c>
      <c r="C6893" s="5" t="s">
        <v>238</v>
      </c>
      <c r="D6893" s="5" t="s">
        <v>15</v>
      </c>
      <c r="E6893" s="5">
        <v>143900</v>
      </c>
      <c r="F6893" s="6">
        <v>1759.97</v>
      </c>
    </row>
    <row r="6894" spans="1:6">
      <c r="A6894" s="4">
        <v>2015</v>
      </c>
      <c r="B6894" s="5" t="s">
        <v>210</v>
      </c>
      <c r="C6894" s="5" t="s">
        <v>238</v>
      </c>
      <c r="D6894" s="5" t="s">
        <v>16</v>
      </c>
      <c r="E6894" s="5">
        <v>44100</v>
      </c>
      <c r="F6894" s="6">
        <v>1444.22</v>
      </c>
    </row>
    <row r="6895" spans="1:6">
      <c r="A6895" s="4">
        <v>2015</v>
      </c>
      <c r="B6895" s="5" t="s">
        <v>210</v>
      </c>
      <c r="C6895" s="5" t="s">
        <v>238</v>
      </c>
      <c r="D6895" s="5" t="s">
        <v>17</v>
      </c>
      <c r="E6895" s="5">
        <v>1790</v>
      </c>
      <c r="F6895" s="6">
        <v>1776.54</v>
      </c>
    </row>
    <row r="6896" spans="1:6">
      <c r="A6896" s="4">
        <v>2016</v>
      </c>
      <c r="B6896" s="5" t="s">
        <v>210</v>
      </c>
      <c r="C6896" s="5" t="s">
        <v>238</v>
      </c>
      <c r="D6896" s="5" t="s">
        <v>15</v>
      </c>
      <c r="E6896" s="5">
        <v>153460</v>
      </c>
      <c r="F6896" s="6">
        <v>2342</v>
      </c>
    </row>
    <row r="6897" spans="1:6">
      <c r="A6897" s="4">
        <v>2016</v>
      </c>
      <c r="B6897" s="5" t="s">
        <v>210</v>
      </c>
      <c r="C6897" s="5" t="s">
        <v>238</v>
      </c>
      <c r="D6897" s="5" t="s">
        <v>16</v>
      </c>
      <c r="E6897" s="5">
        <v>46400</v>
      </c>
      <c r="F6897" s="6">
        <v>1544.97</v>
      </c>
    </row>
    <row r="6898" spans="1:6">
      <c r="A6898" s="4">
        <v>2016</v>
      </c>
      <c r="B6898" s="5" t="s">
        <v>210</v>
      </c>
      <c r="C6898" s="5" t="s">
        <v>238</v>
      </c>
      <c r="D6898" s="5" t="s">
        <v>17</v>
      </c>
      <c r="E6898" s="5">
        <v>5050</v>
      </c>
      <c r="F6898" s="6">
        <v>2271.67</v>
      </c>
    </row>
    <row r="6899" spans="1:6">
      <c r="A6899" s="4">
        <v>2017</v>
      </c>
      <c r="B6899" s="5" t="s">
        <v>210</v>
      </c>
      <c r="C6899" s="5" t="s">
        <v>238</v>
      </c>
      <c r="D6899" s="5" t="s">
        <v>15</v>
      </c>
      <c r="E6899" s="5">
        <v>157280</v>
      </c>
      <c r="F6899" s="6">
        <v>2306</v>
      </c>
    </row>
    <row r="6900" spans="1:6">
      <c r="A6900" s="4">
        <v>2017</v>
      </c>
      <c r="B6900" s="5" t="s">
        <v>210</v>
      </c>
      <c r="C6900" s="5" t="s">
        <v>238</v>
      </c>
      <c r="D6900" s="5" t="s">
        <v>16</v>
      </c>
      <c r="E6900" s="5">
        <v>43350</v>
      </c>
      <c r="F6900" s="6">
        <v>1550.96</v>
      </c>
    </row>
    <row r="6901" spans="1:6">
      <c r="A6901" s="4">
        <v>2017</v>
      </c>
      <c r="B6901" s="5" t="s">
        <v>210</v>
      </c>
      <c r="C6901" s="5" t="s">
        <v>238</v>
      </c>
      <c r="D6901" s="5" t="s">
        <v>17</v>
      </c>
      <c r="E6901" s="5">
        <v>5050</v>
      </c>
      <c r="F6901" s="6">
        <v>1481</v>
      </c>
    </row>
    <row r="6902" spans="1:6">
      <c r="A6902" s="4">
        <v>2008</v>
      </c>
      <c r="B6902" s="5" t="s">
        <v>210</v>
      </c>
      <c r="C6902" s="5" t="s">
        <v>239</v>
      </c>
      <c r="D6902" s="5" t="s">
        <v>15</v>
      </c>
      <c r="E6902" s="5">
        <v>151780</v>
      </c>
      <c r="F6902" s="6">
        <v>2235.08</v>
      </c>
    </row>
    <row r="6903" spans="1:6">
      <c r="A6903" s="4">
        <v>2008</v>
      </c>
      <c r="B6903" s="5" t="s">
        <v>210</v>
      </c>
      <c r="C6903" s="5" t="s">
        <v>239</v>
      </c>
      <c r="D6903" s="5" t="s">
        <v>16</v>
      </c>
      <c r="E6903" s="5">
        <v>640</v>
      </c>
      <c r="F6903" s="6">
        <v>1328.13</v>
      </c>
    </row>
    <row r="6904" spans="1:6">
      <c r="A6904" s="4">
        <v>2008</v>
      </c>
      <c r="B6904" s="5" t="s">
        <v>210</v>
      </c>
      <c r="C6904" s="5" t="s">
        <v>239</v>
      </c>
      <c r="D6904" s="5" t="s">
        <v>17</v>
      </c>
      <c r="E6904" s="5">
        <v>4200</v>
      </c>
      <c r="F6904" s="6">
        <v>1061.9000000000001</v>
      </c>
    </row>
    <row r="6905" spans="1:6">
      <c r="A6905" s="4">
        <v>2009</v>
      </c>
      <c r="B6905" s="5" t="s">
        <v>210</v>
      </c>
      <c r="C6905" s="5" t="s">
        <v>239</v>
      </c>
      <c r="D6905" s="5" t="s">
        <v>15</v>
      </c>
      <c r="E6905" s="5">
        <v>145700</v>
      </c>
      <c r="F6905" s="6">
        <v>1855.25</v>
      </c>
    </row>
    <row r="6906" spans="1:6">
      <c r="A6906" s="4">
        <v>2009</v>
      </c>
      <c r="B6906" s="5" t="s">
        <v>210</v>
      </c>
      <c r="C6906" s="5" t="s">
        <v>239</v>
      </c>
      <c r="D6906" s="5" t="s">
        <v>16</v>
      </c>
      <c r="E6906" s="5">
        <v>640</v>
      </c>
      <c r="F6906" s="6">
        <v>1421.88</v>
      </c>
    </row>
    <row r="6907" spans="1:6">
      <c r="A6907" s="4">
        <v>2009</v>
      </c>
      <c r="B6907" s="5" t="s">
        <v>210</v>
      </c>
      <c r="C6907" s="5" t="s">
        <v>239</v>
      </c>
      <c r="D6907" s="5" t="s">
        <v>17</v>
      </c>
      <c r="E6907" s="5">
        <v>4220</v>
      </c>
      <c r="F6907" s="6">
        <v>898.1</v>
      </c>
    </row>
    <row r="6908" spans="1:6">
      <c r="A6908" s="4">
        <v>2010</v>
      </c>
      <c r="B6908" s="5" t="s">
        <v>210</v>
      </c>
      <c r="C6908" s="5" t="s">
        <v>239</v>
      </c>
      <c r="D6908" s="5" t="s">
        <v>15</v>
      </c>
      <c r="E6908" s="5">
        <v>149900</v>
      </c>
      <c r="F6908" s="6">
        <v>2102</v>
      </c>
    </row>
    <row r="6909" spans="1:6">
      <c r="A6909" s="4">
        <v>2010</v>
      </c>
      <c r="B6909" s="5" t="s">
        <v>210</v>
      </c>
      <c r="C6909" s="5" t="s">
        <v>239</v>
      </c>
      <c r="D6909" s="5" t="s">
        <v>16</v>
      </c>
      <c r="E6909" s="5">
        <v>660</v>
      </c>
      <c r="F6909" s="6">
        <v>1469.7</v>
      </c>
    </row>
    <row r="6910" spans="1:6">
      <c r="A6910" s="4">
        <v>2010</v>
      </c>
      <c r="B6910" s="5" t="s">
        <v>210</v>
      </c>
      <c r="C6910" s="5" t="s">
        <v>239</v>
      </c>
      <c r="D6910" s="5" t="s">
        <v>17</v>
      </c>
      <c r="E6910" s="5">
        <v>4200</v>
      </c>
      <c r="F6910" s="6">
        <v>957.14</v>
      </c>
    </row>
    <row r="6911" spans="1:6">
      <c r="A6911" s="4">
        <v>2011</v>
      </c>
      <c r="B6911" s="5" t="s">
        <v>210</v>
      </c>
      <c r="C6911" s="5" t="s">
        <v>239</v>
      </c>
      <c r="D6911" s="5" t="s">
        <v>15</v>
      </c>
      <c r="E6911" s="5">
        <v>148840</v>
      </c>
      <c r="F6911" s="6">
        <v>2286.0100000000002</v>
      </c>
    </row>
    <row r="6912" spans="1:6">
      <c r="A6912" s="4">
        <v>2011</v>
      </c>
      <c r="B6912" s="5" t="s">
        <v>210</v>
      </c>
      <c r="C6912" s="5" t="s">
        <v>239</v>
      </c>
      <c r="D6912" s="5" t="s">
        <v>16</v>
      </c>
      <c r="E6912" s="5">
        <v>660</v>
      </c>
      <c r="F6912" s="6">
        <v>1484.85</v>
      </c>
    </row>
    <row r="6913" spans="1:6">
      <c r="A6913" s="4">
        <v>2011</v>
      </c>
      <c r="B6913" s="5" t="s">
        <v>210</v>
      </c>
      <c r="C6913" s="5" t="s">
        <v>239</v>
      </c>
      <c r="D6913" s="5" t="s">
        <v>17</v>
      </c>
      <c r="E6913" s="5">
        <v>4180</v>
      </c>
      <c r="F6913" s="6">
        <v>1244.02</v>
      </c>
    </row>
    <row r="6914" spans="1:6">
      <c r="A6914" s="4">
        <v>2012</v>
      </c>
      <c r="B6914" s="5" t="s">
        <v>210</v>
      </c>
      <c r="C6914" s="5" t="s">
        <v>239</v>
      </c>
      <c r="D6914" s="5" t="s">
        <v>15</v>
      </c>
      <c r="E6914" s="5">
        <v>149180</v>
      </c>
      <c r="F6914" s="6">
        <v>2336.91</v>
      </c>
    </row>
    <row r="6915" spans="1:6">
      <c r="A6915" s="4">
        <v>2012</v>
      </c>
      <c r="B6915" s="5" t="s">
        <v>210</v>
      </c>
      <c r="C6915" s="5" t="s">
        <v>239</v>
      </c>
      <c r="D6915" s="5" t="s">
        <v>16</v>
      </c>
      <c r="E6915" s="5">
        <v>650</v>
      </c>
      <c r="F6915" s="6">
        <v>1769.23</v>
      </c>
    </row>
    <row r="6916" spans="1:6">
      <c r="A6916" s="4">
        <v>2012</v>
      </c>
      <c r="B6916" s="5" t="s">
        <v>210</v>
      </c>
      <c r="C6916" s="5" t="s">
        <v>239</v>
      </c>
      <c r="D6916" s="5" t="s">
        <v>17</v>
      </c>
      <c r="E6916" s="5">
        <v>4300</v>
      </c>
      <c r="F6916" s="6">
        <v>1148.8399999999999</v>
      </c>
    </row>
    <row r="6917" spans="1:6">
      <c r="A6917" s="4">
        <v>2013</v>
      </c>
      <c r="B6917" s="5" t="s">
        <v>210</v>
      </c>
      <c r="C6917" s="5" t="s">
        <v>239</v>
      </c>
      <c r="D6917" s="5" t="s">
        <v>15</v>
      </c>
      <c r="E6917" s="5">
        <v>148900</v>
      </c>
      <c r="F6917" s="6">
        <v>2135.9299999999998</v>
      </c>
    </row>
    <row r="6918" spans="1:6">
      <c r="A6918" s="4">
        <v>2013</v>
      </c>
      <c r="B6918" s="5" t="s">
        <v>210</v>
      </c>
      <c r="C6918" s="5" t="s">
        <v>239</v>
      </c>
      <c r="D6918" s="5" t="s">
        <v>16</v>
      </c>
      <c r="E6918" s="5">
        <v>760</v>
      </c>
      <c r="F6918" s="6">
        <v>2026.32</v>
      </c>
    </row>
    <row r="6919" spans="1:6">
      <c r="A6919" s="4">
        <v>2013</v>
      </c>
      <c r="B6919" s="5" t="s">
        <v>210</v>
      </c>
      <c r="C6919" s="5" t="s">
        <v>239</v>
      </c>
      <c r="D6919" s="5" t="s">
        <v>17</v>
      </c>
      <c r="E6919" s="5">
        <v>4300</v>
      </c>
      <c r="F6919" s="6">
        <v>939.53</v>
      </c>
    </row>
    <row r="6920" spans="1:6">
      <c r="A6920" s="4">
        <v>2014</v>
      </c>
      <c r="B6920" s="5" t="s">
        <v>210</v>
      </c>
      <c r="C6920" s="5" t="s">
        <v>239</v>
      </c>
      <c r="D6920" s="5" t="s">
        <v>15</v>
      </c>
      <c r="E6920" s="5">
        <v>136670</v>
      </c>
      <c r="F6920" s="6">
        <v>2153.0700000000002</v>
      </c>
    </row>
    <row r="6921" spans="1:6">
      <c r="A6921" s="4">
        <v>2014</v>
      </c>
      <c r="B6921" s="5" t="s">
        <v>210</v>
      </c>
      <c r="C6921" s="5" t="s">
        <v>239</v>
      </c>
      <c r="D6921" s="5" t="s">
        <v>16</v>
      </c>
      <c r="E6921" s="5">
        <v>800</v>
      </c>
      <c r="F6921" s="6">
        <v>1687.5</v>
      </c>
    </row>
    <row r="6922" spans="1:6">
      <c r="A6922" s="4">
        <v>2014</v>
      </c>
      <c r="B6922" s="5" t="s">
        <v>210</v>
      </c>
      <c r="C6922" s="5" t="s">
        <v>239</v>
      </c>
      <c r="D6922" s="5" t="s">
        <v>17</v>
      </c>
      <c r="E6922" s="5">
        <v>3960</v>
      </c>
      <c r="F6922" s="6">
        <v>1292.93</v>
      </c>
    </row>
    <row r="6923" spans="1:6">
      <c r="A6923" s="4">
        <v>2015</v>
      </c>
      <c r="B6923" s="5" t="s">
        <v>210</v>
      </c>
      <c r="C6923" s="5" t="s">
        <v>239</v>
      </c>
      <c r="D6923" s="5" t="s">
        <v>15</v>
      </c>
      <c r="E6923" s="5">
        <v>154410</v>
      </c>
      <c r="F6923" s="6">
        <v>2165.02</v>
      </c>
    </row>
    <row r="6924" spans="1:6">
      <c r="A6924" s="4">
        <v>2015</v>
      </c>
      <c r="B6924" s="5" t="s">
        <v>210</v>
      </c>
      <c r="C6924" s="5" t="s">
        <v>239</v>
      </c>
      <c r="D6924" s="5" t="s">
        <v>16</v>
      </c>
      <c r="E6924" s="5">
        <v>1140</v>
      </c>
      <c r="F6924" s="6">
        <v>1210.53</v>
      </c>
    </row>
    <row r="6925" spans="1:6">
      <c r="A6925" s="4">
        <v>2015</v>
      </c>
      <c r="B6925" s="5" t="s">
        <v>210</v>
      </c>
      <c r="C6925" s="5" t="s">
        <v>239</v>
      </c>
      <c r="D6925" s="5" t="s">
        <v>17</v>
      </c>
      <c r="E6925" s="5">
        <v>2480</v>
      </c>
      <c r="F6925" s="6">
        <v>1560.48</v>
      </c>
    </row>
    <row r="6926" spans="1:6">
      <c r="A6926" s="4">
        <v>2016</v>
      </c>
      <c r="B6926" s="5" t="s">
        <v>210</v>
      </c>
      <c r="C6926" s="5" t="s">
        <v>239</v>
      </c>
      <c r="D6926" s="5" t="s">
        <v>15</v>
      </c>
      <c r="E6926" s="5">
        <v>147670</v>
      </c>
      <c r="F6926" s="6">
        <v>2147</v>
      </c>
    </row>
    <row r="6927" spans="1:6">
      <c r="A6927" s="4">
        <v>2016</v>
      </c>
      <c r="B6927" s="5" t="s">
        <v>210</v>
      </c>
      <c r="C6927" s="5" t="s">
        <v>239</v>
      </c>
      <c r="D6927" s="5" t="s">
        <v>16</v>
      </c>
      <c r="E6927" s="5">
        <v>860</v>
      </c>
      <c r="F6927" s="6">
        <v>1095.02</v>
      </c>
    </row>
    <row r="6928" spans="1:6">
      <c r="A6928" s="4">
        <v>2016</v>
      </c>
      <c r="B6928" s="5" t="s">
        <v>210</v>
      </c>
      <c r="C6928" s="5" t="s">
        <v>239</v>
      </c>
      <c r="D6928" s="5" t="s">
        <v>17</v>
      </c>
      <c r="E6928" s="5">
        <v>5400</v>
      </c>
      <c r="F6928" s="6">
        <v>2442.3000000000002</v>
      </c>
    </row>
    <row r="6929" spans="1:6">
      <c r="A6929" s="4">
        <v>2017</v>
      </c>
      <c r="B6929" s="5" t="s">
        <v>210</v>
      </c>
      <c r="C6929" s="5" t="s">
        <v>239</v>
      </c>
      <c r="D6929" s="5" t="s">
        <v>15</v>
      </c>
      <c r="E6929" s="5">
        <v>154820</v>
      </c>
      <c r="F6929" s="6">
        <v>2482</v>
      </c>
    </row>
    <row r="6930" spans="1:6">
      <c r="A6930" s="4">
        <v>2017</v>
      </c>
      <c r="B6930" s="5" t="s">
        <v>210</v>
      </c>
      <c r="C6930" s="5" t="s">
        <v>239</v>
      </c>
      <c r="D6930" s="5" t="s">
        <v>16</v>
      </c>
      <c r="E6930" s="5">
        <v>810</v>
      </c>
      <c r="F6930" s="6">
        <v>1267.24</v>
      </c>
    </row>
    <row r="6931" spans="1:6">
      <c r="A6931" s="4">
        <v>2017</v>
      </c>
      <c r="B6931" s="5" t="s">
        <v>210</v>
      </c>
      <c r="C6931" s="5" t="s">
        <v>239</v>
      </c>
      <c r="D6931" s="5" t="s">
        <v>17</v>
      </c>
      <c r="E6931" s="5">
        <v>4260</v>
      </c>
      <c r="F6931" s="6">
        <v>1732.82</v>
      </c>
    </row>
    <row r="6932" spans="1:6">
      <c r="A6932" s="4">
        <v>2008</v>
      </c>
      <c r="B6932" s="5" t="s">
        <v>210</v>
      </c>
      <c r="C6932" s="5" t="s">
        <v>240</v>
      </c>
      <c r="D6932" s="5" t="s">
        <v>15</v>
      </c>
      <c r="E6932" s="5">
        <v>115770</v>
      </c>
      <c r="F6932" s="6">
        <v>1993</v>
      </c>
    </row>
    <row r="6933" spans="1:6">
      <c r="A6933" s="4">
        <v>2008</v>
      </c>
      <c r="B6933" s="5" t="s">
        <v>210</v>
      </c>
      <c r="C6933" s="5" t="s">
        <v>240</v>
      </c>
      <c r="D6933" s="5" t="s">
        <v>16</v>
      </c>
      <c r="E6933" s="5">
        <v>7910</v>
      </c>
      <c r="F6933" s="6">
        <v>620.73</v>
      </c>
    </row>
    <row r="6934" spans="1:6">
      <c r="A6934" s="4">
        <v>2008</v>
      </c>
      <c r="B6934" s="5" t="s">
        <v>210</v>
      </c>
      <c r="C6934" s="5" t="s">
        <v>240</v>
      </c>
      <c r="D6934" s="5" t="s">
        <v>17</v>
      </c>
      <c r="E6934" s="5">
        <v>3260</v>
      </c>
      <c r="F6934" s="6">
        <v>1003.07</v>
      </c>
    </row>
    <row r="6935" spans="1:6">
      <c r="A6935" s="4">
        <v>2009</v>
      </c>
      <c r="B6935" s="5" t="s">
        <v>210</v>
      </c>
      <c r="C6935" s="5" t="s">
        <v>240</v>
      </c>
      <c r="D6935" s="5" t="s">
        <v>15</v>
      </c>
      <c r="E6935" s="5">
        <v>111060</v>
      </c>
      <c r="F6935" s="6">
        <v>1981.99</v>
      </c>
    </row>
    <row r="6936" spans="1:6">
      <c r="A6936" s="4">
        <v>2009</v>
      </c>
      <c r="B6936" s="5" t="s">
        <v>210</v>
      </c>
      <c r="C6936" s="5" t="s">
        <v>240</v>
      </c>
      <c r="D6936" s="5" t="s">
        <v>16</v>
      </c>
      <c r="E6936" s="5">
        <v>29890</v>
      </c>
      <c r="F6936" s="6">
        <v>1388.76</v>
      </c>
    </row>
    <row r="6937" spans="1:6">
      <c r="A6937" s="4">
        <v>2009</v>
      </c>
      <c r="B6937" s="5" t="s">
        <v>210</v>
      </c>
      <c r="C6937" s="5" t="s">
        <v>240</v>
      </c>
      <c r="D6937" s="5" t="s">
        <v>17</v>
      </c>
      <c r="E6937" s="5">
        <v>3430</v>
      </c>
      <c r="F6937" s="6">
        <v>927.11</v>
      </c>
    </row>
    <row r="6938" spans="1:6">
      <c r="A6938" s="4">
        <v>2010</v>
      </c>
      <c r="B6938" s="5" t="s">
        <v>210</v>
      </c>
      <c r="C6938" s="5" t="s">
        <v>240</v>
      </c>
      <c r="D6938" s="5" t="s">
        <v>15</v>
      </c>
      <c r="E6938" s="5">
        <v>115980</v>
      </c>
      <c r="F6938" s="6">
        <v>1913.52</v>
      </c>
    </row>
    <row r="6939" spans="1:6">
      <c r="A6939" s="4">
        <v>2010</v>
      </c>
      <c r="B6939" s="5" t="s">
        <v>210</v>
      </c>
      <c r="C6939" s="5" t="s">
        <v>240</v>
      </c>
      <c r="D6939" s="5" t="s">
        <v>16</v>
      </c>
      <c r="E6939" s="5">
        <v>29910</v>
      </c>
      <c r="F6939" s="6">
        <v>1573.05</v>
      </c>
    </row>
    <row r="6940" spans="1:6">
      <c r="A6940" s="4">
        <v>2010</v>
      </c>
      <c r="B6940" s="5" t="s">
        <v>210</v>
      </c>
      <c r="C6940" s="5" t="s">
        <v>240</v>
      </c>
      <c r="D6940" s="5" t="s">
        <v>17</v>
      </c>
      <c r="E6940" s="5">
        <v>3240</v>
      </c>
      <c r="F6940" s="6">
        <v>1219.1400000000001</v>
      </c>
    </row>
    <row r="6941" spans="1:6">
      <c r="A6941" s="4">
        <v>2011</v>
      </c>
      <c r="B6941" s="5" t="s">
        <v>210</v>
      </c>
      <c r="C6941" s="5" t="s">
        <v>240</v>
      </c>
      <c r="D6941" s="5" t="s">
        <v>15</v>
      </c>
      <c r="E6941" s="5">
        <v>116370</v>
      </c>
      <c r="F6941" s="6">
        <v>2540.4299999999998</v>
      </c>
    </row>
    <row r="6942" spans="1:6">
      <c r="A6942" s="4">
        <v>2011</v>
      </c>
      <c r="B6942" s="5" t="s">
        <v>210</v>
      </c>
      <c r="C6942" s="5" t="s">
        <v>240</v>
      </c>
      <c r="D6942" s="5" t="s">
        <v>16</v>
      </c>
      <c r="E6942" s="5">
        <v>32720</v>
      </c>
      <c r="F6942" s="6">
        <v>1769.87</v>
      </c>
    </row>
    <row r="6943" spans="1:6">
      <c r="A6943" s="4">
        <v>2011</v>
      </c>
      <c r="B6943" s="5" t="s">
        <v>210</v>
      </c>
      <c r="C6943" s="5" t="s">
        <v>240</v>
      </c>
      <c r="D6943" s="5" t="s">
        <v>17</v>
      </c>
      <c r="E6943" s="5">
        <v>3200</v>
      </c>
      <c r="F6943" s="6">
        <v>1312.5</v>
      </c>
    </row>
    <row r="6944" spans="1:6">
      <c r="A6944" s="4">
        <v>2012</v>
      </c>
      <c r="B6944" s="5" t="s">
        <v>210</v>
      </c>
      <c r="C6944" s="5" t="s">
        <v>240</v>
      </c>
      <c r="D6944" s="5" t="s">
        <v>15</v>
      </c>
      <c r="E6944" s="5">
        <v>112170</v>
      </c>
      <c r="F6944" s="6">
        <v>2177.94</v>
      </c>
    </row>
    <row r="6945" spans="1:6">
      <c r="A6945" s="4">
        <v>2012</v>
      </c>
      <c r="B6945" s="5" t="s">
        <v>210</v>
      </c>
      <c r="C6945" s="5" t="s">
        <v>240</v>
      </c>
      <c r="D6945" s="5" t="s">
        <v>16</v>
      </c>
      <c r="E6945" s="5">
        <v>33500</v>
      </c>
      <c r="F6945" s="6">
        <v>1958.21</v>
      </c>
    </row>
    <row r="6946" spans="1:6">
      <c r="A6946" s="4">
        <v>2012</v>
      </c>
      <c r="B6946" s="5" t="s">
        <v>210</v>
      </c>
      <c r="C6946" s="5" t="s">
        <v>240</v>
      </c>
      <c r="D6946" s="5" t="s">
        <v>17</v>
      </c>
      <c r="E6946" s="5">
        <v>2990</v>
      </c>
      <c r="F6946" s="6">
        <v>1662.21</v>
      </c>
    </row>
    <row r="6947" spans="1:6">
      <c r="A6947" s="4">
        <v>2013</v>
      </c>
      <c r="B6947" s="5" t="s">
        <v>210</v>
      </c>
      <c r="C6947" s="5" t="s">
        <v>240</v>
      </c>
      <c r="D6947" s="5" t="s">
        <v>15</v>
      </c>
      <c r="E6947" s="5">
        <v>118000</v>
      </c>
      <c r="F6947" s="6">
        <v>2220</v>
      </c>
    </row>
    <row r="6948" spans="1:6">
      <c r="A6948" s="4">
        <v>2013</v>
      </c>
      <c r="B6948" s="5" t="s">
        <v>210</v>
      </c>
      <c r="C6948" s="5" t="s">
        <v>240</v>
      </c>
      <c r="D6948" s="5" t="s">
        <v>16</v>
      </c>
      <c r="E6948" s="5">
        <v>31300</v>
      </c>
      <c r="F6948" s="6">
        <v>1513.1</v>
      </c>
    </row>
    <row r="6949" spans="1:6">
      <c r="A6949" s="4">
        <v>2013</v>
      </c>
      <c r="B6949" s="5" t="s">
        <v>210</v>
      </c>
      <c r="C6949" s="5" t="s">
        <v>240</v>
      </c>
      <c r="D6949" s="5" t="s">
        <v>17</v>
      </c>
      <c r="E6949" s="5">
        <v>3280</v>
      </c>
      <c r="F6949" s="6">
        <v>795.73</v>
      </c>
    </row>
    <row r="6950" spans="1:6">
      <c r="A6950" s="4">
        <v>2014</v>
      </c>
      <c r="B6950" s="5" t="s">
        <v>210</v>
      </c>
      <c r="C6950" s="5" t="s">
        <v>240</v>
      </c>
      <c r="D6950" s="5" t="s">
        <v>15</v>
      </c>
      <c r="E6950" s="5">
        <v>122460</v>
      </c>
      <c r="F6950" s="6">
        <v>2057.08</v>
      </c>
    </row>
    <row r="6951" spans="1:6">
      <c r="A6951" s="4">
        <v>2014</v>
      </c>
      <c r="B6951" s="5" t="s">
        <v>210</v>
      </c>
      <c r="C6951" s="5" t="s">
        <v>240</v>
      </c>
      <c r="D6951" s="5" t="s">
        <v>16</v>
      </c>
      <c r="E6951" s="5">
        <v>32060</v>
      </c>
      <c r="F6951" s="6">
        <v>1487.21</v>
      </c>
    </row>
    <row r="6952" spans="1:6">
      <c r="A6952" s="4">
        <v>2014</v>
      </c>
      <c r="B6952" s="5" t="s">
        <v>210</v>
      </c>
      <c r="C6952" s="5" t="s">
        <v>240</v>
      </c>
      <c r="D6952" s="5" t="s">
        <v>17</v>
      </c>
      <c r="E6952" s="5">
        <v>1550</v>
      </c>
      <c r="F6952" s="6">
        <v>1419.35</v>
      </c>
    </row>
    <row r="6953" spans="1:6">
      <c r="A6953" s="4">
        <v>2015</v>
      </c>
      <c r="B6953" s="5" t="s">
        <v>210</v>
      </c>
      <c r="C6953" s="5" t="s">
        <v>240</v>
      </c>
      <c r="D6953" s="5" t="s">
        <v>15</v>
      </c>
      <c r="E6953" s="5">
        <v>115760</v>
      </c>
      <c r="F6953" s="6">
        <v>1694.02</v>
      </c>
    </row>
    <row r="6954" spans="1:6">
      <c r="A6954" s="4">
        <v>2015</v>
      </c>
      <c r="B6954" s="5" t="s">
        <v>210</v>
      </c>
      <c r="C6954" s="5" t="s">
        <v>240</v>
      </c>
      <c r="D6954" s="5" t="s">
        <v>16</v>
      </c>
      <c r="E6954" s="5">
        <v>32730</v>
      </c>
      <c r="F6954" s="6">
        <v>1176.9000000000001</v>
      </c>
    </row>
    <row r="6955" spans="1:6">
      <c r="A6955" s="4">
        <v>2015</v>
      </c>
      <c r="B6955" s="5" t="s">
        <v>210</v>
      </c>
      <c r="C6955" s="5" t="s">
        <v>240</v>
      </c>
      <c r="D6955" s="5" t="s">
        <v>17</v>
      </c>
      <c r="E6955" s="5">
        <v>1190</v>
      </c>
      <c r="F6955" s="6">
        <v>924.37</v>
      </c>
    </row>
    <row r="6956" spans="1:6">
      <c r="A6956" s="4">
        <v>2016</v>
      </c>
      <c r="B6956" s="5" t="s">
        <v>210</v>
      </c>
      <c r="C6956" s="5" t="s">
        <v>240</v>
      </c>
      <c r="D6956" s="5" t="s">
        <v>15</v>
      </c>
      <c r="E6956" s="5">
        <v>115910</v>
      </c>
      <c r="F6956" s="6">
        <v>2386</v>
      </c>
    </row>
    <row r="6957" spans="1:6">
      <c r="A6957" s="4">
        <v>2016</v>
      </c>
      <c r="B6957" s="5" t="s">
        <v>210</v>
      </c>
      <c r="C6957" s="5" t="s">
        <v>240</v>
      </c>
      <c r="D6957" s="5" t="s">
        <v>16</v>
      </c>
      <c r="E6957" s="5">
        <v>31710</v>
      </c>
      <c r="F6957" s="6">
        <v>997.19</v>
      </c>
    </row>
    <row r="6958" spans="1:6">
      <c r="A6958" s="4">
        <v>2016</v>
      </c>
      <c r="B6958" s="5" t="s">
        <v>210</v>
      </c>
      <c r="C6958" s="5" t="s">
        <v>240</v>
      </c>
      <c r="D6958" s="5" t="s">
        <v>17</v>
      </c>
      <c r="E6958" s="5">
        <v>3210</v>
      </c>
      <c r="F6958" s="6">
        <v>1762.01</v>
      </c>
    </row>
    <row r="6959" spans="1:6">
      <c r="A6959" s="4">
        <v>2017</v>
      </c>
      <c r="B6959" s="5" t="s">
        <v>210</v>
      </c>
      <c r="C6959" s="5" t="s">
        <v>240</v>
      </c>
      <c r="D6959" s="5" t="s">
        <v>15</v>
      </c>
      <c r="E6959" s="5">
        <v>115870</v>
      </c>
      <c r="F6959" s="6">
        <v>2503</v>
      </c>
    </row>
    <row r="6960" spans="1:6">
      <c r="A6960" s="4">
        <v>2017</v>
      </c>
      <c r="B6960" s="5" t="s">
        <v>210</v>
      </c>
      <c r="C6960" s="5" t="s">
        <v>240</v>
      </c>
      <c r="D6960" s="5" t="s">
        <v>16</v>
      </c>
      <c r="E6960" s="5">
        <v>31760</v>
      </c>
      <c r="F6960" s="6">
        <v>1918.55</v>
      </c>
    </row>
    <row r="6961" spans="1:6">
      <c r="A6961" s="4">
        <v>2017</v>
      </c>
      <c r="B6961" s="5" t="s">
        <v>210</v>
      </c>
      <c r="C6961" s="5" t="s">
        <v>240</v>
      </c>
      <c r="D6961" s="5" t="s">
        <v>17</v>
      </c>
      <c r="E6961" s="5">
        <v>3340</v>
      </c>
      <c r="F6961" s="6">
        <v>1677.45</v>
      </c>
    </row>
    <row r="6962" spans="1:6">
      <c r="A6962" s="4">
        <v>2008</v>
      </c>
      <c r="B6962" s="5" t="s">
        <v>210</v>
      </c>
      <c r="C6962" s="5" t="s">
        <v>241</v>
      </c>
      <c r="D6962" s="5" t="s">
        <v>15</v>
      </c>
      <c r="E6962" s="5">
        <v>318670</v>
      </c>
      <c r="F6962" s="6">
        <v>2144.98</v>
      </c>
    </row>
    <row r="6963" spans="1:6">
      <c r="A6963" s="4">
        <v>2008</v>
      </c>
      <c r="B6963" s="5" t="s">
        <v>210</v>
      </c>
      <c r="C6963" s="5" t="s">
        <v>241</v>
      </c>
      <c r="D6963" s="5" t="s">
        <v>16</v>
      </c>
      <c r="E6963" s="5">
        <v>2460</v>
      </c>
      <c r="F6963" s="6">
        <v>422.76</v>
      </c>
    </row>
    <row r="6964" spans="1:6">
      <c r="A6964" s="4">
        <v>2008</v>
      </c>
      <c r="B6964" s="5" t="s">
        <v>210</v>
      </c>
      <c r="C6964" s="5" t="s">
        <v>241</v>
      </c>
      <c r="D6964" s="5" t="s">
        <v>17</v>
      </c>
      <c r="E6964" s="5">
        <v>480</v>
      </c>
      <c r="F6964" s="6">
        <v>916.67</v>
      </c>
    </row>
    <row r="6965" spans="1:6">
      <c r="A6965" s="4">
        <v>2009</v>
      </c>
      <c r="B6965" s="5" t="s">
        <v>210</v>
      </c>
      <c r="C6965" s="5" t="s">
        <v>241</v>
      </c>
      <c r="D6965" s="5" t="s">
        <v>15</v>
      </c>
      <c r="E6965" s="5">
        <v>321570</v>
      </c>
      <c r="F6965" s="6">
        <v>2145.44</v>
      </c>
    </row>
    <row r="6966" spans="1:6">
      <c r="A6966" s="4">
        <v>2009</v>
      </c>
      <c r="B6966" s="5" t="s">
        <v>210</v>
      </c>
      <c r="C6966" s="5" t="s">
        <v>241</v>
      </c>
      <c r="D6966" s="5" t="s">
        <v>16</v>
      </c>
      <c r="E6966" s="5">
        <v>3380</v>
      </c>
      <c r="F6966" s="6">
        <v>1068.05</v>
      </c>
    </row>
    <row r="6967" spans="1:6">
      <c r="A6967" s="4">
        <v>2009</v>
      </c>
      <c r="B6967" s="5" t="s">
        <v>210</v>
      </c>
      <c r="C6967" s="5" t="s">
        <v>241</v>
      </c>
      <c r="D6967" s="5" t="s">
        <v>17</v>
      </c>
      <c r="E6967" s="5">
        <v>580</v>
      </c>
      <c r="F6967" s="6">
        <v>758.62</v>
      </c>
    </row>
    <row r="6968" spans="1:6">
      <c r="A6968" s="4">
        <v>2010</v>
      </c>
      <c r="B6968" s="5" t="s">
        <v>210</v>
      </c>
      <c r="C6968" s="5" t="s">
        <v>241</v>
      </c>
      <c r="D6968" s="5" t="s">
        <v>15</v>
      </c>
      <c r="E6968" s="5">
        <v>319900</v>
      </c>
      <c r="F6968" s="6">
        <v>2102.31</v>
      </c>
    </row>
    <row r="6969" spans="1:6">
      <c r="A6969" s="4">
        <v>2010</v>
      </c>
      <c r="B6969" s="5" t="s">
        <v>210</v>
      </c>
      <c r="C6969" s="5" t="s">
        <v>241</v>
      </c>
      <c r="D6969" s="5" t="s">
        <v>16</v>
      </c>
      <c r="E6969" s="5">
        <v>3190</v>
      </c>
      <c r="F6969" s="6">
        <v>617.54999999999995</v>
      </c>
    </row>
    <row r="6970" spans="1:6">
      <c r="A6970" s="4">
        <v>2010</v>
      </c>
      <c r="B6970" s="5" t="s">
        <v>210</v>
      </c>
      <c r="C6970" s="5" t="s">
        <v>241</v>
      </c>
      <c r="D6970" s="5" t="s">
        <v>17</v>
      </c>
      <c r="E6970" s="5">
        <v>580</v>
      </c>
      <c r="F6970" s="6">
        <v>948.28</v>
      </c>
    </row>
    <row r="6971" spans="1:6">
      <c r="A6971" s="4">
        <v>2011</v>
      </c>
      <c r="B6971" s="5" t="s">
        <v>210</v>
      </c>
      <c r="C6971" s="5" t="s">
        <v>241</v>
      </c>
      <c r="D6971" s="5" t="s">
        <v>15</v>
      </c>
      <c r="E6971" s="5">
        <v>320330</v>
      </c>
      <c r="F6971" s="6">
        <v>2276</v>
      </c>
    </row>
    <row r="6972" spans="1:6">
      <c r="A6972" s="4">
        <v>2011</v>
      </c>
      <c r="B6972" s="5" t="s">
        <v>210</v>
      </c>
      <c r="C6972" s="5" t="s">
        <v>241</v>
      </c>
      <c r="D6972" s="5" t="s">
        <v>16</v>
      </c>
      <c r="E6972" s="5">
        <v>3080</v>
      </c>
      <c r="F6972" s="6">
        <v>1227.27</v>
      </c>
    </row>
    <row r="6973" spans="1:6">
      <c r="A6973" s="4">
        <v>2011</v>
      </c>
      <c r="B6973" s="5" t="s">
        <v>210</v>
      </c>
      <c r="C6973" s="5" t="s">
        <v>241</v>
      </c>
      <c r="D6973" s="5" t="s">
        <v>17</v>
      </c>
      <c r="E6973" s="5">
        <v>570</v>
      </c>
      <c r="F6973" s="6">
        <v>1070.18</v>
      </c>
    </row>
    <row r="6974" spans="1:6">
      <c r="A6974" s="4">
        <v>2012</v>
      </c>
      <c r="B6974" s="5" t="s">
        <v>210</v>
      </c>
      <c r="C6974" s="5" t="s">
        <v>241</v>
      </c>
      <c r="D6974" s="5" t="s">
        <v>15</v>
      </c>
      <c r="E6974" s="5">
        <v>316050</v>
      </c>
      <c r="F6974" s="6">
        <v>2372.38</v>
      </c>
    </row>
    <row r="6975" spans="1:6">
      <c r="A6975" s="4">
        <v>2012</v>
      </c>
      <c r="B6975" s="5" t="s">
        <v>210</v>
      </c>
      <c r="C6975" s="5" t="s">
        <v>241</v>
      </c>
      <c r="D6975" s="5" t="s">
        <v>16</v>
      </c>
      <c r="E6975" s="5">
        <v>3110</v>
      </c>
      <c r="F6975" s="6">
        <v>1434.08</v>
      </c>
    </row>
    <row r="6976" spans="1:6">
      <c r="A6976" s="4">
        <v>2012</v>
      </c>
      <c r="B6976" s="5" t="s">
        <v>210</v>
      </c>
      <c r="C6976" s="5" t="s">
        <v>241</v>
      </c>
      <c r="D6976" s="5" t="s">
        <v>17</v>
      </c>
      <c r="E6976" s="5">
        <v>510</v>
      </c>
      <c r="F6976" s="6">
        <v>941.18</v>
      </c>
    </row>
    <row r="6977" spans="1:6">
      <c r="A6977" s="4">
        <v>2013</v>
      </c>
      <c r="B6977" s="5" t="s">
        <v>210</v>
      </c>
      <c r="C6977" s="5" t="s">
        <v>241</v>
      </c>
      <c r="D6977" s="5" t="s">
        <v>15</v>
      </c>
      <c r="E6977" s="5">
        <v>311900</v>
      </c>
      <c r="F6977" s="6">
        <v>2438.6999999999998</v>
      </c>
    </row>
    <row r="6978" spans="1:6">
      <c r="A6978" s="4">
        <v>2013</v>
      </c>
      <c r="B6978" s="5" t="s">
        <v>210</v>
      </c>
      <c r="C6978" s="5" t="s">
        <v>241</v>
      </c>
      <c r="D6978" s="5" t="s">
        <v>16</v>
      </c>
      <c r="E6978" s="5">
        <v>2690</v>
      </c>
      <c r="F6978" s="6">
        <v>1022.3</v>
      </c>
    </row>
    <row r="6979" spans="1:6">
      <c r="A6979" s="4">
        <v>2013</v>
      </c>
      <c r="B6979" s="5" t="s">
        <v>210</v>
      </c>
      <c r="C6979" s="5" t="s">
        <v>241</v>
      </c>
      <c r="D6979" s="5" t="s">
        <v>17</v>
      </c>
      <c r="E6979" s="5">
        <v>1100</v>
      </c>
      <c r="F6979" s="6">
        <v>654.54999999999995</v>
      </c>
    </row>
    <row r="6980" spans="1:6">
      <c r="A6980" s="4">
        <v>2014</v>
      </c>
      <c r="B6980" s="5" t="s">
        <v>210</v>
      </c>
      <c r="C6980" s="5" t="s">
        <v>241</v>
      </c>
      <c r="D6980" s="5" t="s">
        <v>15</v>
      </c>
      <c r="E6980" s="5">
        <v>318400</v>
      </c>
      <c r="F6980" s="6">
        <v>2336.6799999999998</v>
      </c>
    </row>
    <row r="6981" spans="1:6">
      <c r="A6981" s="4">
        <v>2014</v>
      </c>
      <c r="B6981" s="5" t="s">
        <v>210</v>
      </c>
      <c r="C6981" s="5" t="s">
        <v>241</v>
      </c>
      <c r="D6981" s="5" t="s">
        <v>16</v>
      </c>
      <c r="E6981" s="5">
        <v>3340</v>
      </c>
      <c r="F6981" s="6">
        <v>1625.75</v>
      </c>
    </row>
    <row r="6982" spans="1:6">
      <c r="A6982" s="4">
        <v>2014</v>
      </c>
      <c r="B6982" s="5" t="s">
        <v>210</v>
      </c>
      <c r="C6982" s="5" t="s">
        <v>241</v>
      </c>
      <c r="D6982" s="5" t="s">
        <v>17</v>
      </c>
      <c r="E6982" s="5">
        <v>880</v>
      </c>
      <c r="F6982" s="6">
        <v>363.64</v>
      </c>
    </row>
    <row r="6983" spans="1:6">
      <c r="A6983" s="4">
        <v>2015</v>
      </c>
      <c r="B6983" s="5" t="s">
        <v>210</v>
      </c>
      <c r="C6983" s="5" t="s">
        <v>241</v>
      </c>
      <c r="D6983" s="5" t="s">
        <v>15</v>
      </c>
      <c r="E6983" s="5">
        <v>320340</v>
      </c>
      <c r="F6983" s="6">
        <v>1961.67</v>
      </c>
    </row>
    <row r="6984" spans="1:6">
      <c r="A6984" s="4">
        <v>2015</v>
      </c>
      <c r="B6984" s="5" t="s">
        <v>210</v>
      </c>
      <c r="C6984" s="5" t="s">
        <v>241</v>
      </c>
      <c r="D6984" s="5" t="s">
        <v>16</v>
      </c>
      <c r="E6984" s="5">
        <v>3480</v>
      </c>
      <c r="F6984" s="6">
        <v>1433.91</v>
      </c>
    </row>
    <row r="6985" spans="1:6">
      <c r="A6985" s="4">
        <v>2015</v>
      </c>
      <c r="B6985" s="5" t="s">
        <v>210</v>
      </c>
      <c r="C6985" s="5" t="s">
        <v>241</v>
      </c>
      <c r="D6985" s="5" t="s">
        <v>17</v>
      </c>
      <c r="E6985" s="5">
        <v>370</v>
      </c>
      <c r="F6985" s="6">
        <v>594.59</v>
      </c>
    </row>
    <row r="6986" spans="1:6">
      <c r="A6986" s="4">
        <v>2016</v>
      </c>
      <c r="B6986" s="5" t="s">
        <v>210</v>
      </c>
      <c r="C6986" s="5" t="s">
        <v>241</v>
      </c>
      <c r="D6986" s="5" t="s">
        <v>15</v>
      </c>
      <c r="E6986" s="5">
        <v>318290</v>
      </c>
      <c r="F6986" s="6">
        <v>2207.85</v>
      </c>
    </row>
    <row r="6987" spans="1:6">
      <c r="A6987" s="4">
        <v>2016</v>
      </c>
      <c r="B6987" s="5" t="s">
        <v>210</v>
      </c>
      <c r="C6987" s="5" t="s">
        <v>241</v>
      </c>
      <c r="D6987" s="5" t="s">
        <v>16</v>
      </c>
      <c r="E6987" s="5">
        <v>3830</v>
      </c>
      <c r="F6987" s="6">
        <v>1360.41</v>
      </c>
    </row>
    <row r="6988" spans="1:6">
      <c r="A6988" s="4">
        <v>2016</v>
      </c>
      <c r="B6988" s="5" t="s">
        <v>210</v>
      </c>
      <c r="C6988" s="5" t="s">
        <v>241</v>
      </c>
      <c r="D6988" s="5" t="s">
        <v>17</v>
      </c>
      <c r="E6988" s="5">
        <v>550</v>
      </c>
      <c r="F6988" s="6">
        <v>1023.51</v>
      </c>
    </row>
    <row r="6989" spans="1:6">
      <c r="A6989" s="4">
        <v>2017</v>
      </c>
      <c r="B6989" s="5" t="s">
        <v>210</v>
      </c>
      <c r="C6989" s="5" t="s">
        <v>241</v>
      </c>
      <c r="D6989" s="5" t="s">
        <v>15</v>
      </c>
      <c r="E6989" s="5">
        <v>319730</v>
      </c>
      <c r="F6989" s="6">
        <v>2518.15</v>
      </c>
    </row>
    <row r="6990" spans="1:6">
      <c r="A6990" s="4">
        <v>2017</v>
      </c>
      <c r="B6990" s="5" t="s">
        <v>210</v>
      </c>
      <c r="C6990" s="5" t="s">
        <v>241</v>
      </c>
      <c r="D6990" s="5" t="s">
        <v>16</v>
      </c>
      <c r="E6990" s="5">
        <v>3060</v>
      </c>
      <c r="F6990" s="6">
        <v>802.68</v>
      </c>
    </row>
    <row r="6991" spans="1:6">
      <c r="A6991" s="4">
        <v>2017</v>
      </c>
      <c r="B6991" s="5" t="s">
        <v>210</v>
      </c>
      <c r="C6991" s="5" t="s">
        <v>241</v>
      </c>
      <c r="D6991" s="5" t="s">
        <v>17</v>
      </c>
      <c r="E6991" s="5">
        <v>350</v>
      </c>
      <c r="F6991" s="6">
        <v>1064.97</v>
      </c>
    </row>
    <row r="6992" spans="1:6">
      <c r="A6992" s="4">
        <v>2008</v>
      </c>
      <c r="B6992" s="5" t="s">
        <v>210</v>
      </c>
      <c r="C6992" s="5" t="s">
        <v>242</v>
      </c>
      <c r="D6992" s="5" t="s">
        <v>15</v>
      </c>
      <c r="E6992" s="5">
        <v>252170</v>
      </c>
      <c r="F6992" s="6">
        <v>2364.2399999999998</v>
      </c>
    </row>
    <row r="6993" spans="1:6">
      <c r="A6993" s="4">
        <v>2008</v>
      </c>
      <c r="B6993" s="5" t="s">
        <v>210</v>
      </c>
      <c r="C6993" s="5" t="s">
        <v>242</v>
      </c>
      <c r="D6993" s="5" t="s">
        <v>16</v>
      </c>
      <c r="E6993" s="5">
        <v>12400</v>
      </c>
      <c r="F6993" s="6">
        <v>1283.8699999999999</v>
      </c>
    </row>
    <row r="6994" spans="1:6">
      <c r="A6994" s="4">
        <v>2008</v>
      </c>
      <c r="B6994" s="5" t="s">
        <v>210</v>
      </c>
      <c r="C6994" s="5" t="s">
        <v>242</v>
      </c>
      <c r="D6994" s="5" t="s">
        <v>17</v>
      </c>
      <c r="E6994" s="5">
        <v>120</v>
      </c>
      <c r="F6994" s="6">
        <v>916.67</v>
      </c>
    </row>
    <row r="6995" spans="1:6">
      <c r="A6995" s="4">
        <v>2009</v>
      </c>
      <c r="B6995" s="5" t="s">
        <v>210</v>
      </c>
      <c r="C6995" s="5" t="s">
        <v>242</v>
      </c>
      <c r="D6995" s="5" t="s">
        <v>15</v>
      </c>
      <c r="E6995" s="5">
        <v>255300</v>
      </c>
      <c r="F6995" s="6">
        <v>1789.54</v>
      </c>
    </row>
    <row r="6996" spans="1:6">
      <c r="A6996" s="4">
        <v>2009</v>
      </c>
      <c r="B6996" s="5" t="s">
        <v>210</v>
      </c>
      <c r="C6996" s="5" t="s">
        <v>242</v>
      </c>
      <c r="D6996" s="5" t="s">
        <v>16</v>
      </c>
      <c r="E6996" s="5">
        <v>11950</v>
      </c>
      <c r="F6996" s="6">
        <v>1410.04</v>
      </c>
    </row>
    <row r="6997" spans="1:6">
      <c r="A6997" s="4">
        <v>2009</v>
      </c>
      <c r="B6997" s="5" t="s">
        <v>210</v>
      </c>
      <c r="C6997" s="5" t="s">
        <v>242</v>
      </c>
      <c r="D6997" s="5" t="s">
        <v>17</v>
      </c>
      <c r="E6997" s="5">
        <v>120</v>
      </c>
      <c r="F6997" s="6">
        <v>750</v>
      </c>
    </row>
    <row r="6998" spans="1:6">
      <c r="A6998" s="4">
        <v>2010</v>
      </c>
      <c r="B6998" s="5" t="s">
        <v>210</v>
      </c>
      <c r="C6998" s="5" t="s">
        <v>242</v>
      </c>
      <c r="D6998" s="5" t="s">
        <v>15</v>
      </c>
      <c r="E6998" s="5">
        <v>255540</v>
      </c>
      <c r="F6998" s="6">
        <v>2152.5</v>
      </c>
    </row>
    <row r="6999" spans="1:6">
      <c r="A6999" s="4">
        <v>2010</v>
      </c>
      <c r="B6999" s="5" t="s">
        <v>210</v>
      </c>
      <c r="C6999" s="5" t="s">
        <v>242</v>
      </c>
      <c r="D6999" s="5" t="s">
        <v>16</v>
      </c>
      <c r="E6999" s="5">
        <v>11600</v>
      </c>
      <c r="F6999" s="6">
        <v>1739.66</v>
      </c>
    </row>
    <row r="7000" spans="1:6">
      <c r="A7000" s="4">
        <v>2010</v>
      </c>
      <c r="B7000" s="5" t="s">
        <v>210</v>
      </c>
      <c r="C7000" s="5" t="s">
        <v>242</v>
      </c>
      <c r="D7000" s="5" t="s">
        <v>17</v>
      </c>
      <c r="E7000" s="5">
        <v>90</v>
      </c>
      <c r="F7000" s="6">
        <v>1000</v>
      </c>
    </row>
    <row r="7001" spans="1:6">
      <c r="A7001" s="4">
        <v>2011</v>
      </c>
      <c r="B7001" s="5" t="s">
        <v>210</v>
      </c>
      <c r="C7001" s="5" t="s">
        <v>242</v>
      </c>
      <c r="D7001" s="5" t="s">
        <v>15</v>
      </c>
      <c r="E7001" s="5">
        <v>254830</v>
      </c>
      <c r="F7001" s="6">
        <v>2290.23</v>
      </c>
    </row>
    <row r="7002" spans="1:6">
      <c r="A7002" s="4">
        <v>2011</v>
      </c>
      <c r="B7002" s="5" t="s">
        <v>210</v>
      </c>
      <c r="C7002" s="5" t="s">
        <v>242</v>
      </c>
      <c r="D7002" s="5" t="s">
        <v>16</v>
      </c>
      <c r="E7002" s="5">
        <v>11850</v>
      </c>
      <c r="F7002" s="6">
        <v>2018.57</v>
      </c>
    </row>
    <row r="7003" spans="1:6">
      <c r="A7003" s="4">
        <v>2011</v>
      </c>
      <c r="B7003" s="5" t="s">
        <v>210</v>
      </c>
      <c r="C7003" s="5" t="s">
        <v>242</v>
      </c>
      <c r="D7003" s="5" t="s">
        <v>17</v>
      </c>
      <c r="E7003" s="5">
        <v>100</v>
      </c>
      <c r="F7003" s="6">
        <v>1100</v>
      </c>
    </row>
    <row r="7004" spans="1:6">
      <c r="A7004" s="4">
        <v>2012</v>
      </c>
      <c r="B7004" s="5" t="s">
        <v>210</v>
      </c>
      <c r="C7004" s="5" t="s">
        <v>242</v>
      </c>
      <c r="D7004" s="5" t="s">
        <v>15</v>
      </c>
      <c r="E7004" s="5">
        <v>264660</v>
      </c>
      <c r="F7004" s="6">
        <v>2353.06</v>
      </c>
    </row>
    <row r="7005" spans="1:6">
      <c r="A7005" s="4">
        <v>2012</v>
      </c>
      <c r="B7005" s="5" t="s">
        <v>210</v>
      </c>
      <c r="C7005" s="5" t="s">
        <v>242</v>
      </c>
      <c r="D7005" s="5" t="s">
        <v>16</v>
      </c>
      <c r="E7005" s="5">
        <v>12450</v>
      </c>
      <c r="F7005" s="6">
        <v>2325.3000000000002</v>
      </c>
    </row>
    <row r="7006" spans="1:6">
      <c r="A7006" s="4">
        <v>2012</v>
      </c>
      <c r="B7006" s="5" t="s">
        <v>210</v>
      </c>
      <c r="C7006" s="5" t="s">
        <v>242</v>
      </c>
      <c r="D7006" s="5" t="s">
        <v>17</v>
      </c>
      <c r="E7006" s="5">
        <v>100</v>
      </c>
      <c r="F7006" s="6">
        <v>900</v>
      </c>
    </row>
    <row r="7007" spans="1:6">
      <c r="A7007" s="4">
        <v>2013</v>
      </c>
      <c r="B7007" s="5" t="s">
        <v>210</v>
      </c>
      <c r="C7007" s="5" t="s">
        <v>242</v>
      </c>
      <c r="D7007" s="5" t="s">
        <v>15</v>
      </c>
      <c r="E7007" s="5">
        <v>258230</v>
      </c>
      <c r="F7007" s="6">
        <v>2533.94</v>
      </c>
    </row>
    <row r="7008" spans="1:6">
      <c r="A7008" s="4">
        <v>2013</v>
      </c>
      <c r="B7008" s="5" t="s">
        <v>210</v>
      </c>
      <c r="C7008" s="5" t="s">
        <v>242</v>
      </c>
      <c r="D7008" s="5" t="s">
        <v>16</v>
      </c>
      <c r="E7008" s="5">
        <v>12640</v>
      </c>
      <c r="F7008" s="6">
        <v>2789.56</v>
      </c>
    </row>
    <row r="7009" spans="1:6">
      <c r="A7009" s="4">
        <v>2013</v>
      </c>
      <c r="B7009" s="5" t="s">
        <v>210</v>
      </c>
      <c r="C7009" s="5" t="s">
        <v>242</v>
      </c>
      <c r="D7009" s="5" t="s">
        <v>17</v>
      </c>
      <c r="E7009" s="5">
        <v>430</v>
      </c>
      <c r="F7009" s="6">
        <v>651.16</v>
      </c>
    </row>
    <row r="7010" spans="1:6">
      <c r="A7010" s="4">
        <v>2014</v>
      </c>
      <c r="B7010" s="5" t="s">
        <v>210</v>
      </c>
      <c r="C7010" s="5" t="s">
        <v>242</v>
      </c>
      <c r="D7010" s="5" t="s">
        <v>15</v>
      </c>
      <c r="E7010" s="5">
        <v>251340</v>
      </c>
      <c r="F7010" s="6">
        <v>2071.62</v>
      </c>
    </row>
    <row r="7011" spans="1:6">
      <c r="A7011" s="4">
        <v>2014</v>
      </c>
      <c r="B7011" s="5" t="s">
        <v>210</v>
      </c>
      <c r="C7011" s="5" t="s">
        <v>242</v>
      </c>
      <c r="D7011" s="5" t="s">
        <v>16</v>
      </c>
      <c r="E7011" s="5">
        <v>12640</v>
      </c>
      <c r="F7011" s="6">
        <v>2458.86</v>
      </c>
    </row>
    <row r="7012" spans="1:6">
      <c r="A7012" s="4">
        <v>2014</v>
      </c>
      <c r="B7012" s="5" t="s">
        <v>210</v>
      </c>
      <c r="C7012" s="5" t="s">
        <v>242</v>
      </c>
      <c r="D7012" s="5" t="s">
        <v>17</v>
      </c>
      <c r="E7012" s="5">
        <v>140</v>
      </c>
      <c r="F7012" s="6">
        <v>357.14</v>
      </c>
    </row>
    <row r="7013" spans="1:6">
      <c r="A7013" s="4">
        <v>2015</v>
      </c>
      <c r="B7013" s="5" t="s">
        <v>210</v>
      </c>
      <c r="C7013" s="5" t="s">
        <v>242</v>
      </c>
      <c r="D7013" s="5" t="s">
        <v>15</v>
      </c>
      <c r="E7013" s="5">
        <v>236490</v>
      </c>
      <c r="F7013" s="6">
        <v>1158.9100000000001</v>
      </c>
    </row>
    <row r="7014" spans="1:6">
      <c r="A7014" s="4">
        <v>2015</v>
      </c>
      <c r="B7014" s="5" t="s">
        <v>210</v>
      </c>
      <c r="C7014" s="5" t="s">
        <v>242</v>
      </c>
      <c r="D7014" s="5" t="s">
        <v>16</v>
      </c>
      <c r="E7014" s="5">
        <v>12610</v>
      </c>
      <c r="F7014" s="6">
        <v>2394.13</v>
      </c>
    </row>
    <row r="7015" spans="1:6">
      <c r="A7015" s="4">
        <v>2015</v>
      </c>
      <c r="B7015" s="5" t="s">
        <v>210</v>
      </c>
      <c r="C7015" s="5" t="s">
        <v>242</v>
      </c>
      <c r="D7015" s="5" t="s">
        <v>17</v>
      </c>
      <c r="E7015" s="5">
        <v>110</v>
      </c>
      <c r="F7015" s="6">
        <v>636.36</v>
      </c>
    </row>
    <row r="7016" spans="1:6">
      <c r="A7016" s="4">
        <v>2016</v>
      </c>
      <c r="B7016" s="5" t="s">
        <v>210</v>
      </c>
      <c r="C7016" s="5" t="s">
        <v>242</v>
      </c>
      <c r="D7016" s="5" t="s">
        <v>15</v>
      </c>
      <c r="E7016" s="5">
        <v>260110</v>
      </c>
      <c r="F7016" s="6">
        <v>2052.11</v>
      </c>
    </row>
    <row r="7017" spans="1:6">
      <c r="A7017" s="4">
        <v>2016</v>
      </c>
      <c r="B7017" s="5" t="s">
        <v>210</v>
      </c>
      <c r="C7017" s="5" t="s">
        <v>242</v>
      </c>
      <c r="D7017" s="5" t="s">
        <v>16</v>
      </c>
      <c r="E7017" s="5">
        <v>15210</v>
      </c>
      <c r="F7017" s="6">
        <v>2665.83</v>
      </c>
    </row>
    <row r="7018" spans="1:6">
      <c r="A7018" s="4">
        <v>2016</v>
      </c>
      <c r="B7018" s="5" t="s">
        <v>210</v>
      </c>
      <c r="C7018" s="5" t="s">
        <v>242</v>
      </c>
      <c r="D7018" s="5" t="s">
        <v>17</v>
      </c>
      <c r="E7018" s="5">
        <v>120</v>
      </c>
      <c r="F7018" s="6">
        <v>1024.5899999999999</v>
      </c>
    </row>
    <row r="7019" spans="1:6">
      <c r="A7019" s="4">
        <v>2017</v>
      </c>
      <c r="B7019" s="5" t="s">
        <v>210</v>
      </c>
      <c r="C7019" s="5" t="s">
        <v>242</v>
      </c>
      <c r="D7019" s="5" t="s">
        <v>15</v>
      </c>
      <c r="E7019" s="5">
        <v>255140</v>
      </c>
      <c r="F7019" s="6">
        <v>2509.8000000000002</v>
      </c>
    </row>
    <row r="7020" spans="1:6">
      <c r="A7020" s="4">
        <v>2017</v>
      </c>
      <c r="B7020" s="5" t="s">
        <v>210</v>
      </c>
      <c r="C7020" s="5" t="s">
        <v>242</v>
      </c>
      <c r="D7020" s="5" t="s">
        <v>16</v>
      </c>
      <c r="E7020" s="5">
        <v>15860</v>
      </c>
      <c r="F7020" s="6">
        <v>2744.37</v>
      </c>
    </row>
    <row r="7021" spans="1:6">
      <c r="A7021" s="4">
        <v>2017</v>
      </c>
      <c r="B7021" s="5" t="s">
        <v>210</v>
      </c>
      <c r="C7021" s="5" t="s">
        <v>242</v>
      </c>
      <c r="D7021" s="5" t="s">
        <v>17</v>
      </c>
      <c r="E7021" s="5">
        <v>110</v>
      </c>
      <c r="F7021" s="6">
        <v>1063.6400000000001</v>
      </c>
    </row>
    <row r="7022" spans="1:6">
      <c r="A7022" s="4">
        <v>2008</v>
      </c>
      <c r="B7022" s="5" t="s">
        <v>210</v>
      </c>
      <c r="C7022" s="5" t="s">
        <v>243</v>
      </c>
      <c r="D7022" s="5" t="s">
        <v>15</v>
      </c>
      <c r="E7022" s="5">
        <v>375060</v>
      </c>
      <c r="F7022" s="6">
        <v>2162.5100000000002</v>
      </c>
    </row>
    <row r="7023" spans="1:6">
      <c r="A7023" s="4">
        <v>2008</v>
      </c>
      <c r="B7023" s="5" t="s">
        <v>210</v>
      </c>
      <c r="C7023" s="5" t="s">
        <v>243</v>
      </c>
      <c r="D7023" s="5" t="s">
        <v>16</v>
      </c>
      <c r="E7023" s="5">
        <v>6150</v>
      </c>
      <c r="F7023" s="6">
        <v>1531.71</v>
      </c>
    </row>
    <row r="7024" spans="1:6">
      <c r="A7024" s="4">
        <v>2008</v>
      </c>
      <c r="B7024" s="5" t="s">
        <v>210</v>
      </c>
      <c r="C7024" s="5" t="s">
        <v>243</v>
      </c>
      <c r="D7024" s="5" t="s">
        <v>17</v>
      </c>
      <c r="E7024" s="5">
        <v>2280</v>
      </c>
      <c r="F7024" s="6">
        <v>995.61</v>
      </c>
    </row>
    <row r="7025" spans="1:6">
      <c r="A7025" s="4">
        <v>2009</v>
      </c>
      <c r="B7025" s="5" t="s">
        <v>210</v>
      </c>
      <c r="C7025" s="5" t="s">
        <v>243</v>
      </c>
      <c r="D7025" s="5" t="s">
        <v>15</v>
      </c>
      <c r="E7025" s="5">
        <v>374350</v>
      </c>
      <c r="F7025" s="6">
        <v>2071.83</v>
      </c>
    </row>
    <row r="7026" spans="1:6">
      <c r="A7026" s="4">
        <v>2009</v>
      </c>
      <c r="B7026" s="5" t="s">
        <v>210</v>
      </c>
      <c r="C7026" s="5" t="s">
        <v>243</v>
      </c>
      <c r="D7026" s="5" t="s">
        <v>16</v>
      </c>
      <c r="E7026" s="5">
        <v>5930</v>
      </c>
      <c r="F7026" s="6">
        <v>1446.88</v>
      </c>
    </row>
    <row r="7027" spans="1:6">
      <c r="A7027" s="4">
        <v>2009</v>
      </c>
      <c r="B7027" s="5" t="s">
        <v>210</v>
      </c>
      <c r="C7027" s="5" t="s">
        <v>243</v>
      </c>
      <c r="D7027" s="5" t="s">
        <v>17</v>
      </c>
      <c r="E7027" s="5">
        <v>2150</v>
      </c>
      <c r="F7027" s="6">
        <v>818.6</v>
      </c>
    </row>
    <row r="7028" spans="1:6">
      <c r="A7028" s="4">
        <v>2010</v>
      </c>
      <c r="B7028" s="5" t="s">
        <v>210</v>
      </c>
      <c r="C7028" s="5" t="s">
        <v>243</v>
      </c>
      <c r="D7028" s="5" t="s">
        <v>15</v>
      </c>
      <c r="E7028" s="5">
        <v>368260</v>
      </c>
      <c r="F7028" s="6">
        <v>2186.66</v>
      </c>
    </row>
    <row r="7029" spans="1:6">
      <c r="A7029" s="4">
        <v>2010</v>
      </c>
      <c r="B7029" s="5" t="s">
        <v>210</v>
      </c>
      <c r="C7029" s="5" t="s">
        <v>243</v>
      </c>
      <c r="D7029" s="5" t="s">
        <v>16</v>
      </c>
      <c r="E7029" s="5">
        <v>5040</v>
      </c>
      <c r="F7029" s="6">
        <v>1210.32</v>
      </c>
    </row>
    <row r="7030" spans="1:6">
      <c r="A7030" s="4">
        <v>2010</v>
      </c>
      <c r="B7030" s="5" t="s">
        <v>210</v>
      </c>
      <c r="C7030" s="5" t="s">
        <v>243</v>
      </c>
      <c r="D7030" s="5" t="s">
        <v>17</v>
      </c>
      <c r="E7030" s="5">
        <v>1520</v>
      </c>
      <c r="F7030" s="6">
        <v>888.16</v>
      </c>
    </row>
    <row r="7031" spans="1:6">
      <c r="A7031" s="4">
        <v>2011</v>
      </c>
      <c r="B7031" s="5" t="s">
        <v>210</v>
      </c>
      <c r="C7031" s="5" t="s">
        <v>243</v>
      </c>
      <c r="D7031" s="5" t="s">
        <v>15</v>
      </c>
      <c r="E7031" s="5">
        <v>355310</v>
      </c>
      <c r="F7031" s="6">
        <v>2465.79</v>
      </c>
    </row>
    <row r="7032" spans="1:6">
      <c r="A7032" s="4">
        <v>2011</v>
      </c>
      <c r="B7032" s="5" t="s">
        <v>210</v>
      </c>
      <c r="C7032" s="5" t="s">
        <v>243</v>
      </c>
      <c r="D7032" s="5" t="s">
        <v>16</v>
      </c>
      <c r="E7032" s="5">
        <v>4710</v>
      </c>
      <c r="F7032" s="6">
        <v>1774.95</v>
      </c>
    </row>
    <row r="7033" spans="1:6">
      <c r="A7033" s="4">
        <v>2011</v>
      </c>
      <c r="B7033" s="5" t="s">
        <v>210</v>
      </c>
      <c r="C7033" s="5" t="s">
        <v>243</v>
      </c>
      <c r="D7033" s="5" t="s">
        <v>17</v>
      </c>
      <c r="E7033" s="5">
        <v>1370</v>
      </c>
      <c r="F7033" s="6">
        <v>1175.18</v>
      </c>
    </row>
    <row r="7034" spans="1:6">
      <c r="A7034" s="4">
        <v>2012</v>
      </c>
      <c r="B7034" s="5" t="s">
        <v>210</v>
      </c>
      <c r="C7034" s="5" t="s">
        <v>243</v>
      </c>
      <c r="D7034" s="5" t="s">
        <v>15</v>
      </c>
      <c r="E7034" s="5">
        <v>356770</v>
      </c>
      <c r="F7034" s="6">
        <v>2457.4899999999998</v>
      </c>
    </row>
    <row r="7035" spans="1:6">
      <c r="A7035" s="4">
        <v>2012</v>
      </c>
      <c r="B7035" s="5" t="s">
        <v>210</v>
      </c>
      <c r="C7035" s="5" t="s">
        <v>243</v>
      </c>
      <c r="D7035" s="5" t="s">
        <v>16</v>
      </c>
      <c r="E7035" s="5">
        <v>4860</v>
      </c>
      <c r="F7035" s="6">
        <v>1853.91</v>
      </c>
    </row>
    <row r="7036" spans="1:6">
      <c r="A7036" s="4">
        <v>2012</v>
      </c>
      <c r="B7036" s="5" t="s">
        <v>210</v>
      </c>
      <c r="C7036" s="5" t="s">
        <v>243</v>
      </c>
      <c r="D7036" s="5" t="s">
        <v>17</v>
      </c>
      <c r="E7036" s="5">
        <v>1230</v>
      </c>
      <c r="F7036" s="6">
        <v>1105.69</v>
      </c>
    </row>
    <row r="7037" spans="1:6">
      <c r="A7037" s="4">
        <v>2013</v>
      </c>
      <c r="B7037" s="5" t="s">
        <v>210</v>
      </c>
      <c r="C7037" s="5" t="s">
        <v>243</v>
      </c>
      <c r="D7037" s="5" t="s">
        <v>15</v>
      </c>
      <c r="E7037" s="5">
        <v>368750</v>
      </c>
      <c r="F7037" s="6">
        <v>2574.0500000000002</v>
      </c>
    </row>
    <row r="7038" spans="1:6">
      <c r="A7038" s="4">
        <v>2013</v>
      </c>
      <c r="B7038" s="5" t="s">
        <v>210</v>
      </c>
      <c r="C7038" s="5" t="s">
        <v>243</v>
      </c>
      <c r="D7038" s="5" t="s">
        <v>16</v>
      </c>
      <c r="E7038" s="5">
        <v>5130</v>
      </c>
      <c r="F7038" s="6">
        <v>1908.38</v>
      </c>
    </row>
    <row r="7039" spans="1:6">
      <c r="A7039" s="4">
        <v>2013</v>
      </c>
      <c r="B7039" s="5" t="s">
        <v>210</v>
      </c>
      <c r="C7039" s="5" t="s">
        <v>243</v>
      </c>
      <c r="D7039" s="5" t="s">
        <v>17</v>
      </c>
      <c r="E7039" s="5">
        <v>1190</v>
      </c>
      <c r="F7039" s="6">
        <v>428.57</v>
      </c>
    </row>
    <row r="7040" spans="1:6">
      <c r="A7040" s="4">
        <v>2014</v>
      </c>
      <c r="B7040" s="5" t="s">
        <v>210</v>
      </c>
      <c r="C7040" s="5" t="s">
        <v>243</v>
      </c>
      <c r="D7040" s="5" t="s">
        <v>15</v>
      </c>
      <c r="E7040" s="5">
        <v>365710</v>
      </c>
      <c r="F7040" s="6">
        <v>2131.63</v>
      </c>
    </row>
    <row r="7041" spans="1:6">
      <c r="A7041" s="4">
        <v>2014</v>
      </c>
      <c r="B7041" s="5" t="s">
        <v>210</v>
      </c>
      <c r="C7041" s="5" t="s">
        <v>243</v>
      </c>
      <c r="D7041" s="5" t="s">
        <v>16</v>
      </c>
      <c r="E7041" s="5">
        <v>4580</v>
      </c>
      <c r="F7041" s="6">
        <v>1781.66</v>
      </c>
    </row>
    <row r="7042" spans="1:6">
      <c r="A7042" s="4">
        <v>2014</v>
      </c>
      <c r="B7042" s="5" t="s">
        <v>210</v>
      </c>
      <c r="C7042" s="5" t="s">
        <v>243</v>
      </c>
      <c r="D7042" s="5" t="s">
        <v>17</v>
      </c>
      <c r="E7042" s="5">
        <v>1660</v>
      </c>
      <c r="F7042" s="6">
        <v>301.2</v>
      </c>
    </row>
    <row r="7043" spans="1:6">
      <c r="A7043" s="4">
        <v>2015</v>
      </c>
      <c r="B7043" s="5" t="s">
        <v>210</v>
      </c>
      <c r="C7043" s="5" t="s">
        <v>243</v>
      </c>
      <c r="D7043" s="5" t="s">
        <v>15</v>
      </c>
      <c r="E7043" s="5">
        <v>362070</v>
      </c>
      <c r="F7043" s="6">
        <v>2046.95</v>
      </c>
    </row>
    <row r="7044" spans="1:6">
      <c r="A7044" s="4">
        <v>2015</v>
      </c>
      <c r="B7044" s="5" t="s">
        <v>210</v>
      </c>
      <c r="C7044" s="5" t="s">
        <v>243</v>
      </c>
      <c r="D7044" s="5" t="s">
        <v>16</v>
      </c>
      <c r="E7044" s="5">
        <v>4660</v>
      </c>
      <c r="F7044" s="6">
        <v>1856.22</v>
      </c>
    </row>
    <row r="7045" spans="1:6">
      <c r="A7045" s="4">
        <v>2015</v>
      </c>
      <c r="B7045" s="5" t="s">
        <v>210</v>
      </c>
      <c r="C7045" s="5" t="s">
        <v>243</v>
      </c>
      <c r="D7045" s="5" t="s">
        <v>17</v>
      </c>
      <c r="E7045" s="5">
        <v>900</v>
      </c>
      <c r="F7045" s="6">
        <v>611.11</v>
      </c>
    </row>
    <row r="7046" spans="1:6">
      <c r="A7046" s="4">
        <v>2016</v>
      </c>
      <c r="B7046" s="5" t="s">
        <v>210</v>
      </c>
      <c r="C7046" s="5" t="s">
        <v>243</v>
      </c>
      <c r="D7046" s="5" t="s">
        <v>15</v>
      </c>
      <c r="E7046" s="5">
        <v>373910</v>
      </c>
      <c r="F7046" s="6">
        <v>2187.61</v>
      </c>
    </row>
    <row r="7047" spans="1:6">
      <c r="A7047" s="4">
        <v>2016</v>
      </c>
      <c r="B7047" s="5" t="s">
        <v>210</v>
      </c>
      <c r="C7047" s="5" t="s">
        <v>243</v>
      </c>
      <c r="D7047" s="5" t="s">
        <v>16</v>
      </c>
      <c r="E7047" s="5">
        <v>4610</v>
      </c>
      <c r="F7047" s="6">
        <v>951.64</v>
      </c>
    </row>
    <row r="7048" spans="1:6">
      <c r="A7048" s="4">
        <v>2016</v>
      </c>
      <c r="B7048" s="5" t="s">
        <v>210</v>
      </c>
      <c r="C7048" s="5" t="s">
        <v>243</v>
      </c>
      <c r="D7048" s="5" t="s">
        <v>17</v>
      </c>
      <c r="E7048" s="5">
        <v>1290</v>
      </c>
      <c r="F7048" s="6">
        <v>1103.72</v>
      </c>
    </row>
    <row r="7049" spans="1:6">
      <c r="A7049" s="4">
        <v>2017</v>
      </c>
      <c r="B7049" s="5" t="s">
        <v>210</v>
      </c>
      <c r="C7049" s="5" t="s">
        <v>243</v>
      </c>
      <c r="D7049" s="5" t="s">
        <v>15</v>
      </c>
      <c r="E7049" s="5">
        <v>370850</v>
      </c>
      <c r="F7049" s="6">
        <v>2576.61</v>
      </c>
    </row>
    <row r="7050" spans="1:6">
      <c r="A7050" s="4">
        <v>2017</v>
      </c>
      <c r="B7050" s="5" t="s">
        <v>210</v>
      </c>
      <c r="C7050" s="5" t="s">
        <v>243</v>
      </c>
      <c r="D7050" s="5" t="s">
        <v>16</v>
      </c>
      <c r="E7050" s="5">
        <v>4890</v>
      </c>
      <c r="F7050" s="6">
        <v>965.62</v>
      </c>
    </row>
    <row r="7051" spans="1:6">
      <c r="A7051" s="4">
        <v>2017</v>
      </c>
      <c r="B7051" s="5" t="s">
        <v>210</v>
      </c>
      <c r="C7051" s="5" t="s">
        <v>243</v>
      </c>
      <c r="D7051" s="5" t="s">
        <v>17</v>
      </c>
      <c r="E7051" s="5">
        <v>1340</v>
      </c>
      <c r="F7051" s="6">
        <v>1071.43</v>
      </c>
    </row>
    <row r="7052" spans="1:6">
      <c r="A7052" s="4">
        <v>2008</v>
      </c>
      <c r="B7052" s="5" t="s">
        <v>210</v>
      </c>
      <c r="C7052" s="5" t="s">
        <v>244</v>
      </c>
      <c r="D7052" s="5" t="s">
        <v>15</v>
      </c>
      <c r="E7052" s="5">
        <v>313680</v>
      </c>
      <c r="F7052" s="6">
        <v>1985.72</v>
      </c>
    </row>
    <row r="7053" spans="1:6">
      <c r="A7053" s="4">
        <v>2008</v>
      </c>
      <c r="B7053" s="5" t="s">
        <v>210</v>
      </c>
      <c r="C7053" s="5" t="s">
        <v>244</v>
      </c>
      <c r="D7053" s="5" t="s">
        <v>16</v>
      </c>
      <c r="E7053" s="5">
        <v>6710</v>
      </c>
      <c r="F7053" s="6">
        <v>992.55</v>
      </c>
    </row>
    <row r="7054" spans="1:6">
      <c r="A7054" s="4">
        <v>2008</v>
      </c>
      <c r="B7054" s="5" t="s">
        <v>210</v>
      </c>
      <c r="C7054" s="5" t="s">
        <v>244</v>
      </c>
      <c r="D7054" s="5" t="s">
        <v>17</v>
      </c>
      <c r="E7054" s="5">
        <v>4820</v>
      </c>
      <c r="F7054" s="6">
        <v>1236.51</v>
      </c>
    </row>
    <row r="7055" spans="1:6">
      <c r="A7055" s="4">
        <v>2009</v>
      </c>
      <c r="B7055" s="5" t="s">
        <v>210</v>
      </c>
      <c r="C7055" s="5" t="s">
        <v>244</v>
      </c>
      <c r="D7055" s="5" t="s">
        <v>15</v>
      </c>
      <c r="E7055" s="5">
        <v>286760</v>
      </c>
      <c r="F7055" s="6">
        <v>1666.27</v>
      </c>
    </row>
    <row r="7056" spans="1:6">
      <c r="A7056" s="4">
        <v>2009</v>
      </c>
      <c r="B7056" s="5" t="s">
        <v>210</v>
      </c>
      <c r="C7056" s="5" t="s">
        <v>244</v>
      </c>
      <c r="D7056" s="5" t="s">
        <v>16</v>
      </c>
      <c r="E7056" s="5">
        <v>7300</v>
      </c>
      <c r="F7056" s="6">
        <v>1771.23</v>
      </c>
    </row>
    <row r="7057" spans="1:6">
      <c r="A7057" s="4">
        <v>2009</v>
      </c>
      <c r="B7057" s="5" t="s">
        <v>210</v>
      </c>
      <c r="C7057" s="5" t="s">
        <v>244</v>
      </c>
      <c r="D7057" s="5" t="s">
        <v>17</v>
      </c>
      <c r="E7057" s="5">
        <v>4760</v>
      </c>
      <c r="F7057" s="6">
        <v>1033.6099999999999</v>
      </c>
    </row>
    <row r="7058" spans="1:6">
      <c r="A7058" s="4">
        <v>2010</v>
      </c>
      <c r="B7058" s="5" t="s">
        <v>210</v>
      </c>
      <c r="C7058" s="5" t="s">
        <v>244</v>
      </c>
      <c r="D7058" s="5" t="s">
        <v>15</v>
      </c>
      <c r="E7058" s="5">
        <v>299360</v>
      </c>
      <c r="F7058" s="6">
        <v>1990.91</v>
      </c>
    </row>
    <row r="7059" spans="1:6">
      <c r="A7059" s="4">
        <v>2010</v>
      </c>
      <c r="B7059" s="5" t="s">
        <v>210</v>
      </c>
      <c r="C7059" s="5" t="s">
        <v>244</v>
      </c>
      <c r="D7059" s="5" t="s">
        <v>16</v>
      </c>
      <c r="E7059" s="5">
        <v>7190</v>
      </c>
      <c r="F7059" s="6">
        <v>1557.72</v>
      </c>
    </row>
    <row r="7060" spans="1:6">
      <c r="A7060" s="4">
        <v>2010</v>
      </c>
      <c r="B7060" s="5" t="s">
        <v>210</v>
      </c>
      <c r="C7060" s="5" t="s">
        <v>244</v>
      </c>
      <c r="D7060" s="5" t="s">
        <v>17</v>
      </c>
      <c r="E7060" s="5">
        <v>4480</v>
      </c>
      <c r="F7060" s="6">
        <v>1216.52</v>
      </c>
    </row>
    <row r="7061" spans="1:6">
      <c r="A7061" s="4">
        <v>2011</v>
      </c>
      <c r="B7061" s="5" t="s">
        <v>210</v>
      </c>
      <c r="C7061" s="5" t="s">
        <v>244</v>
      </c>
      <c r="D7061" s="5" t="s">
        <v>15</v>
      </c>
      <c r="E7061" s="5">
        <v>298230</v>
      </c>
      <c r="F7061" s="6">
        <v>2275.12</v>
      </c>
    </row>
    <row r="7062" spans="1:6">
      <c r="A7062" s="4">
        <v>2011</v>
      </c>
      <c r="B7062" s="5" t="s">
        <v>210</v>
      </c>
      <c r="C7062" s="5" t="s">
        <v>244</v>
      </c>
      <c r="D7062" s="5" t="s">
        <v>16</v>
      </c>
      <c r="E7062" s="5">
        <v>7020</v>
      </c>
      <c r="F7062" s="6">
        <v>1524.22</v>
      </c>
    </row>
    <row r="7063" spans="1:6">
      <c r="A7063" s="4">
        <v>2011</v>
      </c>
      <c r="B7063" s="5" t="s">
        <v>210</v>
      </c>
      <c r="C7063" s="5" t="s">
        <v>244</v>
      </c>
      <c r="D7063" s="5" t="s">
        <v>17</v>
      </c>
      <c r="E7063" s="5">
        <v>4600</v>
      </c>
      <c r="F7063" s="6">
        <v>1313.04</v>
      </c>
    </row>
    <row r="7064" spans="1:6">
      <c r="A7064" s="4">
        <v>2012</v>
      </c>
      <c r="B7064" s="5" t="s">
        <v>210</v>
      </c>
      <c r="C7064" s="5" t="s">
        <v>244</v>
      </c>
      <c r="D7064" s="5" t="s">
        <v>15</v>
      </c>
      <c r="E7064" s="5">
        <v>295370</v>
      </c>
      <c r="F7064" s="6">
        <v>2147.61</v>
      </c>
    </row>
    <row r="7065" spans="1:6">
      <c r="A7065" s="4">
        <v>2012</v>
      </c>
      <c r="B7065" s="5" t="s">
        <v>210</v>
      </c>
      <c r="C7065" s="5" t="s">
        <v>244</v>
      </c>
      <c r="D7065" s="5" t="s">
        <v>16</v>
      </c>
      <c r="E7065" s="5">
        <v>7310</v>
      </c>
      <c r="F7065" s="6">
        <v>1792.07</v>
      </c>
    </row>
    <row r="7066" spans="1:6">
      <c r="A7066" s="4">
        <v>2012</v>
      </c>
      <c r="B7066" s="5" t="s">
        <v>210</v>
      </c>
      <c r="C7066" s="5" t="s">
        <v>244</v>
      </c>
      <c r="D7066" s="5" t="s">
        <v>17</v>
      </c>
      <c r="E7066" s="5">
        <v>4840</v>
      </c>
      <c r="F7066" s="6">
        <v>1663.22</v>
      </c>
    </row>
    <row r="7067" spans="1:6">
      <c r="A7067" s="4">
        <v>2013</v>
      </c>
      <c r="B7067" s="5" t="s">
        <v>210</v>
      </c>
      <c r="C7067" s="5" t="s">
        <v>244</v>
      </c>
      <c r="D7067" s="5" t="s">
        <v>15</v>
      </c>
      <c r="E7067" s="5">
        <v>305060</v>
      </c>
      <c r="F7067" s="6">
        <v>2172.0300000000002</v>
      </c>
    </row>
    <row r="7068" spans="1:6">
      <c r="A7068" s="4">
        <v>2013</v>
      </c>
      <c r="B7068" s="5" t="s">
        <v>210</v>
      </c>
      <c r="C7068" s="5" t="s">
        <v>244</v>
      </c>
      <c r="D7068" s="5" t="s">
        <v>16</v>
      </c>
      <c r="E7068" s="5">
        <v>6810</v>
      </c>
      <c r="F7068" s="6">
        <v>1958.88</v>
      </c>
    </row>
    <row r="7069" spans="1:6">
      <c r="A7069" s="4">
        <v>2013</v>
      </c>
      <c r="B7069" s="5" t="s">
        <v>210</v>
      </c>
      <c r="C7069" s="5" t="s">
        <v>244</v>
      </c>
      <c r="D7069" s="5" t="s">
        <v>17</v>
      </c>
      <c r="E7069" s="5">
        <v>4960</v>
      </c>
      <c r="F7069" s="6">
        <v>798.39</v>
      </c>
    </row>
    <row r="7070" spans="1:6">
      <c r="A7070" s="4">
        <v>2014</v>
      </c>
      <c r="B7070" s="5" t="s">
        <v>210</v>
      </c>
      <c r="C7070" s="5" t="s">
        <v>244</v>
      </c>
      <c r="D7070" s="5" t="s">
        <v>15</v>
      </c>
      <c r="E7070" s="5">
        <v>293740</v>
      </c>
      <c r="F7070" s="6">
        <v>1908.52</v>
      </c>
    </row>
    <row r="7071" spans="1:6">
      <c r="A7071" s="4">
        <v>2014</v>
      </c>
      <c r="B7071" s="5" t="s">
        <v>210</v>
      </c>
      <c r="C7071" s="5" t="s">
        <v>244</v>
      </c>
      <c r="D7071" s="5" t="s">
        <v>16</v>
      </c>
      <c r="E7071" s="5">
        <v>7510</v>
      </c>
      <c r="F7071" s="6">
        <v>1873.5</v>
      </c>
    </row>
    <row r="7072" spans="1:6">
      <c r="A7072" s="4">
        <v>2014</v>
      </c>
      <c r="B7072" s="5" t="s">
        <v>210</v>
      </c>
      <c r="C7072" s="5" t="s">
        <v>244</v>
      </c>
      <c r="D7072" s="5" t="s">
        <v>17</v>
      </c>
      <c r="E7072" s="5">
        <v>4240</v>
      </c>
      <c r="F7072" s="6">
        <v>1417.45</v>
      </c>
    </row>
    <row r="7073" spans="1:6">
      <c r="A7073" s="4">
        <v>2015</v>
      </c>
      <c r="B7073" s="5" t="s">
        <v>210</v>
      </c>
      <c r="C7073" s="5" t="s">
        <v>244</v>
      </c>
      <c r="D7073" s="5" t="s">
        <v>15</v>
      </c>
      <c r="E7073" s="5">
        <v>292990</v>
      </c>
      <c r="F7073" s="6">
        <v>1819.72</v>
      </c>
    </row>
    <row r="7074" spans="1:6">
      <c r="A7074" s="4">
        <v>2015</v>
      </c>
      <c r="B7074" s="5" t="s">
        <v>210</v>
      </c>
      <c r="C7074" s="5" t="s">
        <v>244</v>
      </c>
      <c r="D7074" s="5" t="s">
        <v>16</v>
      </c>
      <c r="E7074" s="5">
        <v>6270</v>
      </c>
      <c r="F7074" s="6">
        <v>1676.24</v>
      </c>
    </row>
    <row r="7075" spans="1:6">
      <c r="A7075" s="4">
        <v>2015</v>
      </c>
      <c r="B7075" s="5" t="s">
        <v>210</v>
      </c>
      <c r="C7075" s="5" t="s">
        <v>244</v>
      </c>
      <c r="D7075" s="5" t="s">
        <v>17</v>
      </c>
      <c r="E7075" s="5">
        <v>1480</v>
      </c>
      <c r="F7075" s="6">
        <v>932.43</v>
      </c>
    </row>
    <row r="7076" spans="1:6">
      <c r="A7076" s="4">
        <v>2016</v>
      </c>
      <c r="B7076" s="5" t="s">
        <v>210</v>
      </c>
      <c r="C7076" s="5" t="s">
        <v>244</v>
      </c>
      <c r="D7076" s="5" t="s">
        <v>15</v>
      </c>
      <c r="E7076" s="5">
        <v>299170</v>
      </c>
      <c r="F7076" s="6">
        <v>2260.81</v>
      </c>
    </row>
    <row r="7077" spans="1:6">
      <c r="A7077" s="4">
        <v>2016</v>
      </c>
      <c r="B7077" s="5" t="s">
        <v>210</v>
      </c>
      <c r="C7077" s="5" t="s">
        <v>244</v>
      </c>
      <c r="D7077" s="5" t="s">
        <v>16</v>
      </c>
      <c r="E7077" s="5">
        <v>7240</v>
      </c>
      <c r="F7077" s="6">
        <v>1619.72</v>
      </c>
    </row>
    <row r="7078" spans="1:6">
      <c r="A7078" s="4">
        <v>2016</v>
      </c>
      <c r="B7078" s="5" t="s">
        <v>210</v>
      </c>
      <c r="C7078" s="5" t="s">
        <v>244</v>
      </c>
      <c r="D7078" s="5" t="s">
        <v>17</v>
      </c>
      <c r="E7078" s="5">
        <v>4730</v>
      </c>
      <c r="F7078" s="6">
        <v>1637.48</v>
      </c>
    </row>
    <row r="7079" spans="1:6">
      <c r="A7079" s="4">
        <v>2017</v>
      </c>
      <c r="B7079" s="5" t="s">
        <v>210</v>
      </c>
      <c r="C7079" s="5" t="s">
        <v>244</v>
      </c>
      <c r="D7079" s="5" t="s">
        <v>15</v>
      </c>
      <c r="E7079" s="5">
        <v>307360</v>
      </c>
      <c r="F7079" s="6">
        <v>2375.4499999999998</v>
      </c>
    </row>
    <row r="7080" spans="1:6">
      <c r="A7080" s="4">
        <v>2017</v>
      </c>
      <c r="B7080" s="5" t="s">
        <v>210</v>
      </c>
      <c r="C7080" s="5" t="s">
        <v>244</v>
      </c>
      <c r="D7080" s="5" t="s">
        <v>16</v>
      </c>
      <c r="E7080" s="5">
        <v>6440</v>
      </c>
      <c r="F7080" s="6">
        <v>1679.25</v>
      </c>
    </row>
    <row r="7081" spans="1:6">
      <c r="A7081" s="4">
        <v>2017</v>
      </c>
      <c r="B7081" s="5" t="s">
        <v>210</v>
      </c>
      <c r="C7081" s="5" t="s">
        <v>244</v>
      </c>
      <c r="D7081" s="5" t="s">
        <v>17</v>
      </c>
      <c r="E7081" s="5">
        <v>4650</v>
      </c>
      <c r="F7081" s="6">
        <v>1052.05</v>
      </c>
    </row>
    <row r="7082" spans="1:6">
      <c r="A7082" s="4">
        <v>2008</v>
      </c>
      <c r="B7082" s="5" t="s">
        <v>210</v>
      </c>
      <c r="C7082" s="5" t="s">
        <v>245</v>
      </c>
      <c r="D7082" s="5" t="s">
        <v>15</v>
      </c>
      <c r="E7082" s="5">
        <v>52480</v>
      </c>
      <c r="F7082" s="6">
        <v>2128.0500000000002</v>
      </c>
    </row>
    <row r="7083" spans="1:6">
      <c r="A7083" s="4">
        <v>2008</v>
      </c>
      <c r="B7083" s="5" t="s">
        <v>210</v>
      </c>
      <c r="C7083" s="5" t="s">
        <v>245</v>
      </c>
      <c r="D7083" s="5" t="s">
        <v>16</v>
      </c>
      <c r="E7083" s="5">
        <v>1580</v>
      </c>
      <c r="F7083" s="6">
        <v>1208.8599999999999</v>
      </c>
    </row>
    <row r="7084" spans="1:6">
      <c r="A7084" s="4">
        <v>2008</v>
      </c>
      <c r="B7084" s="5" t="s">
        <v>210</v>
      </c>
      <c r="C7084" s="5" t="s">
        <v>245</v>
      </c>
      <c r="D7084" s="5" t="s">
        <v>17</v>
      </c>
      <c r="E7084" s="5">
        <v>1360</v>
      </c>
      <c r="F7084" s="6">
        <v>1132.3499999999999</v>
      </c>
    </row>
    <row r="7085" spans="1:6">
      <c r="A7085" s="4">
        <v>2008</v>
      </c>
      <c r="B7085" s="5" t="s">
        <v>210</v>
      </c>
      <c r="C7085" s="5" t="s">
        <v>245</v>
      </c>
      <c r="D7085" s="5" t="s">
        <v>18</v>
      </c>
      <c r="E7085" s="5">
        <v>80</v>
      </c>
      <c r="F7085" s="6">
        <v>250</v>
      </c>
    </row>
    <row r="7086" spans="1:6">
      <c r="A7086" s="4">
        <v>2009</v>
      </c>
      <c r="B7086" s="5" t="s">
        <v>210</v>
      </c>
      <c r="C7086" s="5" t="s">
        <v>245</v>
      </c>
      <c r="D7086" s="5" t="s">
        <v>15</v>
      </c>
      <c r="E7086" s="5">
        <v>48190</v>
      </c>
      <c r="F7086" s="6">
        <v>2205.85</v>
      </c>
    </row>
    <row r="7087" spans="1:6">
      <c r="A7087" s="4">
        <v>2009</v>
      </c>
      <c r="B7087" s="5" t="s">
        <v>210</v>
      </c>
      <c r="C7087" s="5" t="s">
        <v>245</v>
      </c>
      <c r="D7087" s="5" t="s">
        <v>16</v>
      </c>
      <c r="E7087" s="5">
        <v>1540</v>
      </c>
      <c r="F7087" s="6">
        <v>1259.74</v>
      </c>
    </row>
    <row r="7088" spans="1:6">
      <c r="A7088" s="4">
        <v>2009</v>
      </c>
      <c r="B7088" s="5" t="s">
        <v>210</v>
      </c>
      <c r="C7088" s="5" t="s">
        <v>245</v>
      </c>
      <c r="D7088" s="5" t="s">
        <v>17</v>
      </c>
      <c r="E7088" s="5">
        <v>1310</v>
      </c>
      <c r="F7088" s="6">
        <v>854.96</v>
      </c>
    </row>
    <row r="7089" spans="1:6">
      <c r="A7089" s="4">
        <v>2010</v>
      </c>
      <c r="B7089" s="5" t="s">
        <v>210</v>
      </c>
      <c r="C7089" s="5" t="s">
        <v>245</v>
      </c>
      <c r="D7089" s="5" t="s">
        <v>15</v>
      </c>
      <c r="E7089" s="5">
        <v>51540</v>
      </c>
      <c r="F7089" s="6">
        <v>1912.88</v>
      </c>
    </row>
    <row r="7090" spans="1:6">
      <c r="A7090" s="4">
        <v>2010</v>
      </c>
      <c r="B7090" s="5" t="s">
        <v>210</v>
      </c>
      <c r="C7090" s="5" t="s">
        <v>245</v>
      </c>
      <c r="D7090" s="5" t="s">
        <v>16</v>
      </c>
      <c r="E7090" s="5">
        <v>1470</v>
      </c>
      <c r="F7090" s="6">
        <v>979.59</v>
      </c>
    </row>
    <row r="7091" spans="1:6">
      <c r="A7091" s="4">
        <v>2010</v>
      </c>
      <c r="B7091" s="5" t="s">
        <v>210</v>
      </c>
      <c r="C7091" s="5" t="s">
        <v>245</v>
      </c>
      <c r="D7091" s="5" t="s">
        <v>17</v>
      </c>
      <c r="E7091" s="5">
        <v>1190</v>
      </c>
      <c r="F7091" s="6">
        <v>613.45000000000005</v>
      </c>
    </row>
    <row r="7092" spans="1:6">
      <c r="A7092" s="4">
        <v>2010</v>
      </c>
      <c r="B7092" s="5" t="s">
        <v>210</v>
      </c>
      <c r="C7092" s="5" t="s">
        <v>245</v>
      </c>
      <c r="D7092" s="5" t="s">
        <v>18</v>
      </c>
      <c r="E7092" s="5">
        <v>120</v>
      </c>
      <c r="F7092" s="6">
        <v>250</v>
      </c>
    </row>
    <row r="7093" spans="1:6">
      <c r="A7093" s="4">
        <v>2011</v>
      </c>
      <c r="B7093" s="5" t="s">
        <v>210</v>
      </c>
      <c r="C7093" s="5" t="s">
        <v>245</v>
      </c>
      <c r="D7093" s="5" t="s">
        <v>15</v>
      </c>
      <c r="E7093" s="5">
        <v>51580</v>
      </c>
      <c r="F7093" s="6">
        <v>2008.53</v>
      </c>
    </row>
    <row r="7094" spans="1:6">
      <c r="A7094" s="4">
        <v>2011</v>
      </c>
      <c r="B7094" s="5" t="s">
        <v>210</v>
      </c>
      <c r="C7094" s="5" t="s">
        <v>245</v>
      </c>
      <c r="D7094" s="5" t="s">
        <v>16</v>
      </c>
      <c r="E7094" s="5">
        <v>1540</v>
      </c>
      <c r="F7094" s="6">
        <v>1136.3599999999999</v>
      </c>
    </row>
    <row r="7095" spans="1:6">
      <c r="A7095" s="4">
        <v>2011</v>
      </c>
      <c r="B7095" s="5" t="s">
        <v>210</v>
      </c>
      <c r="C7095" s="5" t="s">
        <v>245</v>
      </c>
      <c r="D7095" s="5" t="s">
        <v>17</v>
      </c>
      <c r="E7095" s="5">
        <v>1000</v>
      </c>
      <c r="F7095" s="6">
        <v>1080</v>
      </c>
    </row>
    <row r="7096" spans="1:6">
      <c r="A7096" s="4">
        <v>2012</v>
      </c>
      <c r="B7096" s="5" t="s">
        <v>210</v>
      </c>
      <c r="C7096" s="5" t="s">
        <v>245</v>
      </c>
      <c r="D7096" s="5" t="s">
        <v>15</v>
      </c>
      <c r="E7096" s="5">
        <v>51140</v>
      </c>
      <c r="F7096" s="6">
        <v>2049.86</v>
      </c>
    </row>
    <row r="7097" spans="1:6">
      <c r="A7097" s="4">
        <v>2012</v>
      </c>
      <c r="B7097" s="5" t="s">
        <v>210</v>
      </c>
      <c r="C7097" s="5" t="s">
        <v>245</v>
      </c>
      <c r="D7097" s="5" t="s">
        <v>16</v>
      </c>
      <c r="E7097" s="5">
        <v>1440</v>
      </c>
      <c r="F7097" s="6">
        <v>1493.06</v>
      </c>
    </row>
    <row r="7098" spans="1:6">
      <c r="A7098" s="4">
        <v>2012</v>
      </c>
      <c r="B7098" s="5" t="s">
        <v>210</v>
      </c>
      <c r="C7098" s="5" t="s">
        <v>245</v>
      </c>
      <c r="D7098" s="5" t="s">
        <v>17</v>
      </c>
      <c r="E7098" s="5">
        <v>940</v>
      </c>
      <c r="F7098" s="6">
        <v>1180.8499999999999</v>
      </c>
    </row>
    <row r="7099" spans="1:6">
      <c r="A7099" s="4">
        <v>2013</v>
      </c>
      <c r="B7099" s="5" t="s">
        <v>210</v>
      </c>
      <c r="C7099" s="5" t="s">
        <v>245</v>
      </c>
      <c r="D7099" s="5" t="s">
        <v>15</v>
      </c>
      <c r="E7099" s="5">
        <v>52160</v>
      </c>
      <c r="F7099" s="6">
        <v>2025.88</v>
      </c>
    </row>
    <row r="7100" spans="1:6">
      <c r="A7100" s="4">
        <v>2013</v>
      </c>
      <c r="B7100" s="5" t="s">
        <v>210</v>
      </c>
      <c r="C7100" s="5" t="s">
        <v>245</v>
      </c>
      <c r="D7100" s="5" t="s">
        <v>16</v>
      </c>
      <c r="E7100" s="5">
        <v>1260</v>
      </c>
      <c r="F7100" s="6">
        <v>1698.41</v>
      </c>
    </row>
    <row r="7101" spans="1:6">
      <c r="A7101" s="4">
        <v>2013</v>
      </c>
      <c r="B7101" s="5" t="s">
        <v>210</v>
      </c>
      <c r="C7101" s="5" t="s">
        <v>245</v>
      </c>
      <c r="D7101" s="5" t="s">
        <v>17</v>
      </c>
      <c r="E7101" s="5">
        <v>1170</v>
      </c>
      <c r="F7101" s="6">
        <v>478.63</v>
      </c>
    </row>
    <row r="7102" spans="1:6">
      <c r="A7102" s="4">
        <v>2014</v>
      </c>
      <c r="B7102" s="5" t="s">
        <v>210</v>
      </c>
      <c r="C7102" s="5" t="s">
        <v>245</v>
      </c>
      <c r="D7102" s="5" t="s">
        <v>15</v>
      </c>
      <c r="E7102" s="5">
        <v>54130</v>
      </c>
      <c r="F7102" s="6">
        <v>2324.77</v>
      </c>
    </row>
    <row r="7103" spans="1:6">
      <c r="A7103" s="4">
        <v>2014</v>
      </c>
      <c r="B7103" s="5" t="s">
        <v>210</v>
      </c>
      <c r="C7103" s="5" t="s">
        <v>245</v>
      </c>
      <c r="D7103" s="5" t="s">
        <v>16</v>
      </c>
      <c r="E7103" s="5">
        <v>1580</v>
      </c>
      <c r="F7103" s="6">
        <v>854.43</v>
      </c>
    </row>
    <row r="7104" spans="1:6">
      <c r="A7104" s="4">
        <v>2014</v>
      </c>
      <c r="B7104" s="5" t="s">
        <v>210</v>
      </c>
      <c r="C7104" s="5" t="s">
        <v>245</v>
      </c>
      <c r="D7104" s="5" t="s">
        <v>17</v>
      </c>
      <c r="E7104" s="5">
        <v>650</v>
      </c>
      <c r="F7104" s="6">
        <v>538.46</v>
      </c>
    </row>
    <row r="7105" spans="1:6">
      <c r="A7105" s="4">
        <v>2015</v>
      </c>
      <c r="B7105" s="5" t="s">
        <v>210</v>
      </c>
      <c r="C7105" s="5" t="s">
        <v>245</v>
      </c>
      <c r="D7105" s="5" t="s">
        <v>15</v>
      </c>
      <c r="E7105" s="5">
        <v>52940</v>
      </c>
      <c r="F7105" s="6">
        <v>2026.26</v>
      </c>
    </row>
    <row r="7106" spans="1:6">
      <c r="A7106" s="4">
        <v>2015</v>
      </c>
      <c r="B7106" s="5" t="s">
        <v>210</v>
      </c>
      <c r="C7106" s="5" t="s">
        <v>245</v>
      </c>
      <c r="D7106" s="5" t="s">
        <v>16</v>
      </c>
      <c r="E7106" s="5">
        <v>1110</v>
      </c>
      <c r="F7106" s="6">
        <v>1243.24</v>
      </c>
    </row>
    <row r="7107" spans="1:6">
      <c r="A7107" s="4">
        <v>2015</v>
      </c>
      <c r="B7107" s="5" t="s">
        <v>210</v>
      </c>
      <c r="C7107" s="5" t="s">
        <v>245</v>
      </c>
      <c r="D7107" s="5" t="s">
        <v>17</v>
      </c>
      <c r="E7107" s="5">
        <v>620</v>
      </c>
      <c r="F7107" s="6">
        <v>500</v>
      </c>
    </row>
    <row r="7108" spans="1:6">
      <c r="A7108" s="4">
        <v>2016</v>
      </c>
      <c r="B7108" s="5" t="s">
        <v>210</v>
      </c>
      <c r="C7108" s="5" t="s">
        <v>245</v>
      </c>
      <c r="D7108" s="5" t="s">
        <v>15</v>
      </c>
      <c r="E7108" s="5">
        <v>63800</v>
      </c>
      <c r="F7108" s="6">
        <v>1948</v>
      </c>
    </row>
    <row r="7109" spans="1:6">
      <c r="A7109" s="4">
        <v>2016</v>
      </c>
      <c r="B7109" s="5" t="s">
        <v>210</v>
      </c>
      <c r="C7109" s="5" t="s">
        <v>245</v>
      </c>
      <c r="D7109" s="5" t="s">
        <v>16</v>
      </c>
      <c r="E7109" s="5">
        <v>2900</v>
      </c>
      <c r="F7109" s="6">
        <v>1606.83</v>
      </c>
    </row>
    <row r="7110" spans="1:6">
      <c r="A7110" s="4">
        <v>2016</v>
      </c>
      <c r="B7110" s="5" t="s">
        <v>210</v>
      </c>
      <c r="C7110" s="5" t="s">
        <v>245</v>
      </c>
      <c r="D7110" s="5" t="s">
        <v>17</v>
      </c>
      <c r="E7110" s="5">
        <v>880</v>
      </c>
      <c r="F7110" s="6">
        <v>750.85</v>
      </c>
    </row>
    <row r="7111" spans="1:6">
      <c r="A7111" s="4">
        <v>2017</v>
      </c>
      <c r="B7111" s="5" t="s">
        <v>210</v>
      </c>
      <c r="C7111" s="5" t="s">
        <v>245</v>
      </c>
      <c r="D7111" s="5" t="s">
        <v>15</v>
      </c>
      <c r="E7111" s="5">
        <v>51620</v>
      </c>
      <c r="F7111" s="6">
        <v>2707</v>
      </c>
    </row>
    <row r="7112" spans="1:6">
      <c r="A7112" s="4">
        <v>2017</v>
      </c>
      <c r="B7112" s="5" t="s">
        <v>210</v>
      </c>
      <c r="C7112" s="5" t="s">
        <v>245</v>
      </c>
      <c r="D7112" s="5" t="s">
        <v>16</v>
      </c>
      <c r="E7112" s="5">
        <v>1620</v>
      </c>
      <c r="F7112" s="6">
        <v>1166.56</v>
      </c>
    </row>
    <row r="7113" spans="1:6">
      <c r="A7113" s="4">
        <v>2017</v>
      </c>
      <c r="B7113" s="5" t="s">
        <v>210</v>
      </c>
      <c r="C7113" s="5" t="s">
        <v>245</v>
      </c>
      <c r="D7113" s="5" t="s">
        <v>17</v>
      </c>
      <c r="E7113" s="5">
        <v>930</v>
      </c>
      <c r="F7113" s="6">
        <v>942.18</v>
      </c>
    </row>
    <row r="7114" spans="1:6">
      <c r="A7114" s="4">
        <v>2008</v>
      </c>
      <c r="B7114" s="5" t="s">
        <v>210</v>
      </c>
      <c r="C7114" s="5" t="s">
        <v>246</v>
      </c>
      <c r="D7114" s="5" t="s">
        <v>15</v>
      </c>
      <c r="E7114" s="5">
        <v>95990</v>
      </c>
      <c r="F7114" s="6">
        <v>2106.89</v>
      </c>
    </row>
    <row r="7115" spans="1:6">
      <c r="A7115" s="4">
        <v>2008</v>
      </c>
      <c r="B7115" s="5" t="s">
        <v>210</v>
      </c>
      <c r="C7115" s="5" t="s">
        <v>246</v>
      </c>
      <c r="D7115" s="5" t="s">
        <v>16</v>
      </c>
      <c r="E7115" s="5">
        <v>35290</v>
      </c>
      <c r="F7115" s="6">
        <v>1243.1300000000001</v>
      </c>
    </row>
    <row r="7116" spans="1:6">
      <c r="A7116" s="4">
        <v>2008</v>
      </c>
      <c r="B7116" s="5" t="s">
        <v>210</v>
      </c>
      <c r="C7116" s="5" t="s">
        <v>246</v>
      </c>
      <c r="D7116" s="5" t="s">
        <v>17</v>
      </c>
      <c r="E7116" s="5">
        <v>3990</v>
      </c>
      <c r="F7116" s="6">
        <v>1130.33</v>
      </c>
    </row>
    <row r="7117" spans="1:6">
      <c r="A7117" s="4">
        <v>2009</v>
      </c>
      <c r="B7117" s="5" t="s">
        <v>210</v>
      </c>
      <c r="C7117" s="5" t="s">
        <v>246</v>
      </c>
      <c r="D7117" s="5" t="s">
        <v>15</v>
      </c>
      <c r="E7117" s="5">
        <v>70560</v>
      </c>
      <c r="F7117" s="6">
        <v>1773.53</v>
      </c>
    </row>
    <row r="7118" spans="1:6">
      <c r="A7118" s="4">
        <v>2009</v>
      </c>
      <c r="B7118" s="5" t="s">
        <v>210</v>
      </c>
      <c r="C7118" s="5" t="s">
        <v>246</v>
      </c>
      <c r="D7118" s="5" t="s">
        <v>16</v>
      </c>
      <c r="E7118" s="5">
        <v>25290</v>
      </c>
      <c r="F7118" s="6">
        <v>1325.43</v>
      </c>
    </row>
    <row r="7119" spans="1:6">
      <c r="A7119" s="4">
        <v>2009</v>
      </c>
      <c r="B7119" s="5" t="s">
        <v>210</v>
      </c>
      <c r="C7119" s="5" t="s">
        <v>246</v>
      </c>
      <c r="D7119" s="5" t="s">
        <v>17</v>
      </c>
      <c r="E7119" s="5">
        <v>4040</v>
      </c>
      <c r="F7119" s="6">
        <v>851.49</v>
      </c>
    </row>
    <row r="7120" spans="1:6">
      <c r="A7120" s="4">
        <v>2010</v>
      </c>
      <c r="B7120" s="5" t="s">
        <v>210</v>
      </c>
      <c r="C7120" s="5" t="s">
        <v>246</v>
      </c>
      <c r="D7120" s="5" t="s">
        <v>15</v>
      </c>
      <c r="E7120" s="5">
        <v>88190</v>
      </c>
      <c r="F7120" s="6">
        <v>1661.64</v>
      </c>
    </row>
    <row r="7121" spans="1:6">
      <c r="A7121" s="4">
        <v>2010</v>
      </c>
      <c r="B7121" s="5" t="s">
        <v>210</v>
      </c>
      <c r="C7121" s="5" t="s">
        <v>246</v>
      </c>
      <c r="D7121" s="5" t="s">
        <v>16</v>
      </c>
      <c r="E7121" s="5">
        <v>30060</v>
      </c>
      <c r="F7121" s="6">
        <v>779.44</v>
      </c>
    </row>
    <row r="7122" spans="1:6">
      <c r="A7122" s="4">
        <v>2010</v>
      </c>
      <c r="B7122" s="5" t="s">
        <v>210</v>
      </c>
      <c r="C7122" s="5" t="s">
        <v>246</v>
      </c>
      <c r="D7122" s="5" t="s">
        <v>17</v>
      </c>
      <c r="E7122" s="5">
        <v>3400</v>
      </c>
      <c r="F7122" s="6">
        <v>614.71</v>
      </c>
    </row>
    <row r="7123" spans="1:6">
      <c r="A7123" s="4">
        <v>2011</v>
      </c>
      <c r="B7123" s="5" t="s">
        <v>210</v>
      </c>
      <c r="C7123" s="5" t="s">
        <v>246</v>
      </c>
      <c r="D7123" s="5" t="s">
        <v>15</v>
      </c>
      <c r="E7123" s="5">
        <v>96840</v>
      </c>
      <c r="F7123" s="6">
        <v>1777.26</v>
      </c>
    </row>
    <row r="7124" spans="1:6">
      <c r="A7124" s="4">
        <v>2011</v>
      </c>
      <c r="B7124" s="5" t="s">
        <v>210</v>
      </c>
      <c r="C7124" s="5" t="s">
        <v>246</v>
      </c>
      <c r="D7124" s="5" t="s">
        <v>16</v>
      </c>
      <c r="E7124" s="5">
        <v>31530</v>
      </c>
      <c r="F7124" s="6">
        <v>1042.5</v>
      </c>
    </row>
    <row r="7125" spans="1:6">
      <c r="A7125" s="4">
        <v>2011</v>
      </c>
      <c r="B7125" s="5" t="s">
        <v>210</v>
      </c>
      <c r="C7125" s="5" t="s">
        <v>246</v>
      </c>
      <c r="D7125" s="5" t="s">
        <v>17</v>
      </c>
      <c r="E7125" s="5">
        <v>3220</v>
      </c>
      <c r="F7125" s="6">
        <v>1586.96</v>
      </c>
    </row>
    <row r="7126" spans="1:6">
      <c r="A7126" s="4">
        <v>2012</v>
      </c>
      <c r="B7126" s="5" t="s">
        <v>210</v>
      </c>
      <c r="C7126" s="5" t="s">
        <v>246</v>
      </c>
      <c r="D7126" s="5" t="s">
        <v>15</v>
      </c>
      <c r="E7126" s="5">
        <v>98280</v>
      </c>
      <c r="F7126" s="6">
        <v>1962.05</v>
      </c>
    </row>
    <row r="7127" spans="1:6">
      <c r="A7127" s="4">
        <v>2012</v>
      </c>
      <c r="B7127" s="5" t="s">
        <v>210</v>
      </c>
      <c r="C7127" s="5" t="s">
        <v>246</v>
      </c>
      <c r="D7127" s="5" t="s">
        <v>16</v>
      </c>
      <c r="E7127" s="5">
        <v>28520</v>
      </c>
      <c r="F7127" s="6">
        <v>1186.19</v>
      </c>
    </row>
    <row r="7128" spans="1:6">
      <c r="A7128" s="4">
        <v>2012</v>
      </c>
      <c r="B7128" s="5" t="s">
        <v>210</v>
      </c>
      <c r="C7128" s="5" t="s">
        <v>246</v>
      </c>
      <c r="D7128" s="5" t="s">
        <v>17</v>
      </c>
      <c r="E7128" s="5">
        <v>3070</v>
      </c>
      <c r="F7128" s="6">
        <v>1185.67</v>
      </c>
    </row>
    <row r="7129" spans="1:6">
      <c r="A7129" s="4">
        <v>2013</v>
      </c>
      <c r="B7129" s="5" t="s">
        <v>210</v>
      </c>
      <c r="C7129" s="5" t="s">
        <v>246</v>
      </c>
      <c r="D7129" s="5" t="s">
        <v>15</v>
      </c>
      <c r="E7129" s="5">
        <v>102460</v>
      </c>
      <c r="F7129" s="6">
        <v>2129.9</v>
      </c>
    </row>
    <row r="7130" spans="1:6">
      <c r="A7130" s="4">
        <v>2013</v>
      </c>
      <c r="B7130" s="5" t="s">
        <v>210</v>
      </c>
      <c r="C7130" s="5" t="s">
        <v>246</v>
      </c>
      <c r="D7130" s="5" t="s">
        <v>16</v>
      </c>
      <c r="E7130" s="5">
        <v>27930</v>
      </c>
      <c r="F7130" s="6">
        <v>1577.52</v>
      </c>
    </row>
    <row r="7131" spans="1:6">
      <c r="A7131" s="4">
        <v>2013</v>
      </c>
      <c r="B7131" s="5" t="s">
        <v>210</v>
      </c>
      <c r="C7131" s="5" t="s">
        <v>246</v>
      </c>
      <c r="D7131" s="5" t="s">
        <v>17</v>
      </c>
      <c r="E7131" s="5">
        <v>3040</v>
      </c>
      <c r="F7131" s="6">
        <v>473.68</v>
      </c>
    </row>
    <row r="7132" spans="1:6">
      <c r="A7132" s="4">
        <v>2014</v>
      </c>
      <c r="B7132" s="5" t="s">
        <v>210</v>
      </c>
      <c r="C7132" s="5" t="s">
        <v>246</v>
      </c>
      <c r="D7132" s="5" t="s">
        <v>15</v>
      </c>
      <c r="E7132" s="5">
        <v>96440</v>
      </c>
      <c r="F7132" s="6">
        <v>1677.93</v>
      </c>
    </row>
    <row r="7133" spans="1:6">
      <c r="A7133" s="4">
        <v>2014</v>
      </c>
      <c r="B7133" s="5" t="s">
        <v>210</v>
      </c>
      <c r="C7133" s="5" t="s">
        <v>246</v>
      </c>
      <c r="D7133" s="5" t="s">
        <v>16</v>
      </c>
      <c r="E7133" s="5">
        <v>24570</v>
      </c>
      <c r="F7133" s="6">
        <v>1424.09</v>
      </c>
    </row>
    <row r="7134" spans="1:6">
      <c r="A7134" s="4">
        <v>2014</v>
      </c>
      <c r="B7134" s="5" t="s">
        <v>210</v>
      </c>
      <c r="C7134" s="5" t="s">
        <v>246</v>
      </c>
      <c r="D7134" s="5" t="s">
        <v>17</v>
      </c>
      <c r="E7134" s="5">
        <v>3040</v>
      </c>
      <c r="F7134" s="6">
        <v>506.58</v>
      </c>
    </row>
    <row r="7135" spans="1:6">
      <c r="A7135" s="4">
        <v>2015</v>
      </c>
      <c r="B7135" s="5" t="s">
        <v>210</v>
      </c>
      <c r="C7135" s="5" t="s">
        <v>246</v>
      </c>
      <c r="D7135" s="5" t="s">
        <v>15</v>
      </c>
      <c r="E7135" s="5">
        <v>87260</v>
      </c>
      <c r="F7135" s="6">
        <v>1584</v>
      </c>
    </row>
    <row r="7136" spans="1:6">
      <c r="A7136" s="4">
        <v>2015</v>
      </c>
      <c r="B7136" s="5" t="s">
        <v>210</v>
      </c>
      <c r="C7136" s="5" t="s">
        <v>246</v>
      </c>
      <c r="D7136" s="5" t="s">
        <v>16</v>
      </c>
      <c r="E7136" s="5">
        <v>26070</v>
      </c>
      <c r="F7136" s="6">
        <v>1528.96</v>
      </c>
    </row>
    <row r="7137" spans="1:6">
      <c r="A7137" s="4">
        <v>2015</v>
      </c>
      <c r="B7137" s="5" t="s">
        <v>210</v>
      </c>
      <c r="C7137" s="5" t="s">
        <v>246</v>
      </c>
      <c r="D7137" s="5" t="s">
        <v>17</v>
      </c>
      <c r="E7137" s="5">
        <v>1850</v>
      </c>
      <c r="F7137" s="6">
        <v>778.38</v>
      </c>
    </row>
    <row r="7138" spans="1:6">
      <c r="A7138" s="4">
        <v>2016</v>
      </c>
      <c r="B7138" s="5" t="s">
        <v>210</v>
      </c>
      <c r="C7138" s="5" t="s">
        <v>246</v>
      </c>
      <c r="D7138" s="5" t="s">
        <v>15</v>
      </c>
      <c r="E7138" s="5">
        <v>99890</v>
      </c>
      <c r="F7138" s="6">
        <v>1942</v>
      </c>
    </row>
    <row r="7139" spans="1:6">
      <c r="A7139" s="4">
        <v>2016</v>
      </c>
      <c r="B7139" s="5" t="s">
        <v>210</v>
      </c>
      <c r="C7139" s="5" t="s">
        <v>246</v>
      </c>
      <c r="D7139" s="5" t="s">
        <v>16</v>
      </c>
      <c r="E7139" s="5">
        <v>30980</v>
      </c>
      <c r="F7139" s="6">
        <v>1631.69</v>
      </c>
    </row>
    <row r="7140" spans="1:6">
      <c r="A7140" s="4">
        <v>2016</v>
      </c>
      <c r="B7140" s="5" t="s">
        <v>210</v>
      </c>
      <c r="C7140" s="5" t="s">
        <v>246</v>
      </c>
      <c r="D7140" s="5" t="s">
        <v>17</v>
      </c>
      <c r="E7140" s="5">
        <v>2590</v>
      </c>
      <c r="F7140" s="6">
        <v>892.28</v>
      </c>
    </row>
    <row r="7141" spans="1:6">
      <c r="A7141" s="4">
        <v>2017</v>
      </c>
      <c r="B7141" s="5" t="s">
        <v>210</v>
      </c>
      <c r="C7141" s="5" t="s">
        <v>246</v>
      </c>
      <c r="D7141" s="5" t="s">
        <v>15</v>
      </c>
      <c r="E7141" s="5">
        <v>94990</v>
      </c>
      <c r="F7141" s="6">
        <v>2097</v>
      </c>
    </row>
    <row r="7142" spans="1:6">
      <c r="A7142" s="4">
        <v>2017</v>
      </c>
      <c r="B7142" s="5" t="s">
        <v>210</v>
      </c>
      <c r="C7142" s="5" t="s">
        <v>246</v>
      </c>
      <c r="D7142" s="5" t="s">
        <v>16</v>
      </c>
      <c r="E7142" s="5">
        <v>29230</v>
      </c>
      <c r="F7142" s="6">
        <v>2245.41</v>
      </c>
    </row>
    <row r="7143" spans="1:6">
      <c r="A7143" s="4">
        <v>2017</v>
      </c>
      <c r="B7143" s="5" t="s">
        <v>210</v>
      </c>
      <c r="C7143" s="5" t="s">
        <v>246</v>
      </c>
      <c r="D7143" s="5" t="s">
        <v>17</v>
      </c>
      <c r="E7143" s="5">
        <v>2970</v>
      </c>
      <c r="F7143" s="6">
        <v>1294.99</v>
      </c>
    </row>
    <row r="7144" spans="1:6">
      <c r="A7144" s="4">
        <v>2008</v>
      </c>
      <c r="B7144" s="5" t="s">
        <v>210</v>
      </c>
      <c r="C7144" s="5" t="s">
        <v>247</v>
      </c>
      <c r="D7144" s="5" t="s">
        <v>15</v>
      </c>
      <c r="E7144" s="5">
        <v>140690</v>
      </c>
      <c r="F7144" s="6">
        <v>2262.9899999999998</v>
      </c>
    </row>
    <row r="7145" spans="1:6">
      <c r="A7145" s="4">
        <v>2008</v>
      </c>
      <c r="B7145" s="5" t="s">
        <v>210</v>
      </c>
      <c r="C7145" s="5" t="s">
        <v>247</v>
      </c>
      <c r="D7145" s="5" t="s">
        <v>16</v>
      </c>
      <c r="E7145" s="5">
        <v>130</v>
      </c>
      <c r="F7145" s="6">
        <v>1153.8499999999999</v>
      </c>
    </row>
    <row r="7146" spans="1:6">
      <c r="A7146" s="4">
        <v>2008</v>
      </c>
      <c r="B7146" s="5" t="s">
        <v>210</v>
      </c>
      <c r="C7146" s="5" t="s">
        <v>247</v>
      </c>
      <c r="D7146" s="5" t="s">
        <v>17</v>
      </c>
      <c r="E7146" s="5">
        <v>6430</v>
      </c>
      <c r="F7146" s="6">
        <v>1161.74</v>
      </c>
    </row>
    <row r="7147" spans="1:6">
      <c r="A7147" s="4">
        <v>2009</v>
      </c>
      <c r="B7147" s="5" t="s">
        <v>210</v>
      </c>
      <c r="C7147" s="5" t="s">
        <v>247</v>
      </c>
      <c r="D7147" s="5" t="s">
        <v>15</v>
      </c>
      <c r="E7147" s="5">
        <v>135090</v>
      </c>
      <c r="F7147" s="6">
        <v>2194.17</v>
      </c>
    </row>
    <row r="7148" spans="1:6">
      <c r="A7148" s="4">
        <v>2009</v>
      </c>
      <c r="B7148" s="5" t="s">
        <v>210</v>
      </c>
      <c r="C7148" s="5" t="s">
        <v>247</v>
      </c>
      <c r="D7148" s="5" t="s">
        <v>16</v>
      </c>
      <c r="E7148" s="5">
        <v>70</v>
      </c>
      <c r="F7148" s="6">
        <v>1285.71</v>
      </c>
    </row>
    <row r="7149" spans="1:6">
      <c r="A7149" s="4">
        <v>2009</v>
      </c>
      <c r="B7149" s="5" t="s">
        <v>210</v>
      </c>
      <c r="C7149" s="5" t="s">
        <v>247</v>
      </c>
      <c r="D7149" s="5" t="s">
        <v>17</v>
      </c>
      <c r="E7149" s="5">
        <v>6030</v>
      </c>
      <c r="F7149" s="6">
        <v>928.69</v>
      </c>
    </row>
    <row r="7150" spans="1:6">
      <c r="A7150" s="4">
        <v>2010</v>
      </c>
      <c r="B7150" s="5" t="s">
        <v>210</v>
      </c>
      <c r="C7150" s="5" t="s">
        <v>247</v>
      </c>
      <c r="D7150" s="5" t="s">
        <v>15</v>
      </c>
      <c r="E7150" s="5">
        <v>134940</v>
      </c>
      <c r="F7150" s="6">
        <v>2118.4</v>
      </c>
    </row>
    <row r="7151" spans="1:6">
      <c r="A7151" s="4">
        <v>2010</v>
      </c>
      <c r="B7151" s="5" t="s">
        <v>210</v>
      </c>
      <c r="C7151" s="5" t="s">
        <v>247</v>
      </c>
      <c r="D7151" s="5" t="s">
        <v>16</v>
      </c>
      <c r="E7151" s="5">
        <v>290</v>
      </c>
      <c r="F7151" s="6">
        <v>950.56</v>
      </c>
    </row>
    <row r="7152" spans="1:6">
      <c r="A7152" s="4">
        <v>2010</v>
      </c>
      <c r="B7152" s="5" t="s">
        <v>210</v>
      </c>
      <c r="C7152" s="5" t="s">
        <v>247</v>
      </c>
      <c r="D7152" s="5" t="s">
        <v>17</v>
      </c>
      <c r="E7152" s="5">
        <v>7130</v>
      </c>
      <c r="F7152" s="6">
        <v>728.78</v>
      </c>
    </row>
    <row r="7153" spans="1:6">
      <c r="A7153" s="4">
        <v>2011</v>
      </c>
      <c r="B7153" s="5" t="s">
        <v>210</v>
      </c>
      <c r="C7153" s="5" t="s">
        <v>247</v>
      </c>
      <c r="D7153" s="5" t="s">
        <v>15</v>
      </c>
      <c r="E7153" s="5">
        <v>136950</v>
      </c>
      <c r="F7153" s="6">
        <v>2272.94</v>
      </c>
    </row>
    <row r="7154" spans="1:6">
      <c r="A7154" s="4">
        <v>2011</v>
      </c>
      <c r="B7154" s="5" t="s">
        <v>210</v>
      </c>
      <c r="C7154" s="5" t="s">
        <v>247</v>
      </c>
      <c r="D7154" s="5" t="s">
        <v>16</v>
      </c>
      <c r="E7154" s="5">
        <v>280</v>
      </c>
      <c r="F7154" s="6">
        <v>1076.31</v>
      </c>
    </row>
    <row r="7155" spans="1:6">
      <c r="A7155" s="4">
        <v>2011</v>
      </c>
      <c r="B7155" s="5" t="s">
        <v>210</v>
      </c>
      <c r="C7155" s="5" t="s">
        <v>247</v>
      </c>
      <c r="D7155" s="5" t="s">
        <v>17</v>
      </c>
      <c r="E7155" s="5">
        <v>6660</v>
      </c>
      <c r="F7155" s="6">
        <v>1313.31</v>
      </c>
    </row>
    <row r="7156" spans="1:6">
      <c r="A7156" s="4">
        <v>2012</v>
      </c>
      <c r="B7156" s="5" t="s">
        <v>210</v>
      </c>
      <c r="C7156" s="5" t="s">
        <v>247</v>
      </c>
      <c r="D7156" s="5" t="s">
        <v>15</v>
      </c>
      <c r="E7156" s="5">
        <v>135760</v>
      </c>
      <c r="F7156" s="6">
        <v>2493.2399999999998</v>
      </c>
    </row>
    <row r="7157" spans="1:6">
      <c r="A7157" s="4">
        <v>2012</v>
      </c>
      <c r="B7157" s="5" t="s">
        <v>210</v>
      </c>
      <c r="C7157" s="5" t="s">
        <v>247</v>
      </c>
      <c r="D7157" s="5" t="s">
        <v>16</v>
      </c>
      <c r="E7157" s="5">
        <v>240</v>
      </c>
      <c r="F7157" s="6">
        <v>1200.1500000000001</v>
      </c>
    </row>
    <row r="7158" spans="1:6">
      <c r="A7158" s="4">
        <v>2012</v>
      </c>
      <c r="B7158" s="5" t="s">
        <v>210</v>
      </c>
      <c r="C7158" s="5" t="s">
        <v>247</v>
      </c>
      <c r="D7158" s="5" t="s">
        <v>17</v>
      </c>
      <c r="E7158" s="5">
        <v>5900</v>
      </c>
      <c r="F7158" s="6">
        <v>1133.48</v>
      </c>
    </row>
    <row r="7159" spans="1:6">
      <c r="A7159" s="4">
        <v>2013</v>
      </c>
      <c r="B7159" s="5" t="s">
        <v>210</v>
      </c>
      <c r="C7159" s="5" t="s">
        <v>247</v>
      </c>
      <c r="D7159" s="5" t="s">
        <v>15</v>
      </c>
      <c r="E7159" s="5">
        <v>143000</v>
      </c>
      <c r="F7159" s="6">
        <v>2387.15</v>
      </c>
    </row>
    <row r="7160" spans="1:6">
      <c r="A7160" s="4">
        <v>2013</v>
      </c>
      <c r="B7160" s="5" t="s">
        <v>210</v>
      </c>
      <c r="C7160" s="5" t="s">
        <v>247</v>
      </c>
      <c r="D7160" s="5" t="s">
        <v>16</v>
      </c>
      <c r="E7160" s="5">
        <v>310</v>
      </c>
      <c r="F7160" s="6">
        <v>943.4</v>
      </c>
    </row>
    <row r="7161" spans="1:6">
      <c r="A7161" s="4">
        <v>2013</v>
      </c>
      <c r="B7161" s="5" t="s">
        <v>210</v>
      </c>
      <c r="C7161" s="5" t="s">
        <v>247</v>
      </c>
      <c r="D7161" s="5" t="s">
        <v>17</v>
      </c>
      <c r="E7161" s="5">
        <v>7220</v>
      </c>
      <c r="F7161" s="6">
        <v>471.42</v>
      </c>
    </row>
    <row r="7162" spans="1:6">
      <c r="A7162" s="4">
        <v>2014</v>
      </c>
      <c r="B7162" s="5" t="s">
        <v>210</v>
      </c>
      <c r="C7162" s="5" t="s">
        <v>247</v>
      </c>
      <c r="D7162" s="5" t="s">
        <v>15</v>
      </c>
      <c r="E7162" s="5">
        <v>146520</v>
      </c>
      <c r="F7162" s="6">
        <v>2119.94</v>
      </c>
    </row>
    <row r="7163" spans="1:6">
      <c r="A7163" s="4">
        <v>2014</v>
      </c>
      <c r="B7163" s="5" t="s">
        <v>210</v>
      </c>
      <c r="C7163" s="5" t="s">
        <v>247</v>
      </c>
      <c r="D7163" s="5" t="s">
        <v>16</v>
      </c>
      <c r="E7163" s="5">
        <v>440</v>
      </c>
      <c r="F7163" s="6">
        <v>1387.47</v>
      </c>
    </row>
    <row r="7164" spans="1:6">
      <c r="A7164" s="4">
        <v>2014</v>
      </c>
      <c r="B7164" s="5" t="s">
        <v>210</v>
      </c>
      <c r="C7164" s="5" t="s">
        <v>247</v>
      </c>
      <c r="D7164" s="5" t="s">
        <v>17</v>
      </c>
      <c r="E7164" s="5">
        <v>5750</v>
      </c>
      <c r="F7164" s="6">
        <v>226.17</v>
      </c>
    </row>
    <row r="7165" spans="1:6">
      <c r="A7165" s="4">
        <v>2015</v>
      </c>
      <c r="B7165" s="5" t="s">
        <v>210</v>
      </c>
      <c r="C7165" s="5" t="s">
        <v>247</v>
      </c>
      <c r="D7165" s="5" t="s">
        <v>15</v>
      </c>
      <c r="E7165" s="5">
        <v>156590</v>
      </c>
      <c r="F7165" s="6">
        <v>2085.17</v>
      </c>
    </row>
    <row r="7166" spans="1:6">
      <c r="A7166" s="4">
        <v>2015</v>
      </c>
      <c r="B7166" s="5" t="s">
        <v>210</v>
      </c>
      <c r="C7166" s="5" t="s">
        <v>247</v>
      </c>
      <c r="D7166" s="5" t="s">
        <v>16</v>
      </c>
      <c r="E7166" s="5">
        <v>300</v>
      </c>
      <c r="F7166" s="6">
        <v>980.18</v>
      </c>
    </row>
    <row r="7167" spans="1:6">
      <c r="A7167" s="4">
        <v>2015</v>
      </c>
      <c r="B7167" s="5" t="s">
        <v>210</v>
      </c>
      <c r="C7167" s="5" t="s">
        <v>247</v>
      </c>
      <c r="D7167" s="5" t="s">
        <v>17</v>
      </c>
      <c r="E7167" s="5">
        <v>5910</v>
      </c>
      <c r="F7167" s="6">
        <v>136.59</v>
      </c>
    </row>
    <row r="7168" spans="1:6">
      <c r="A7168" s="4">
        <v>2016</v>
      </c>
      <c r="B7168" s="5" t="s">
        <v>210</v>
      </c>
      <c r="C7168" s="5" t="s">
        <v>247</v>
      </c>
      <c r="D7168" s="5" t="s">
        <v>15</v>
      </c>
      <c r="E7168" s="5">
        <v>141090</v>
      </c>
      <c r="F7168" s="6">
        <v>2378.6999999999998</v>
      </c>
    </row>
    <row r="7169" spans="1:6">
      <c r="A7169" s="4">
        <v>2016</v>
      </c>
      <c r="B7169" s="5" t="s">
        <v>210</v>
      </c>
      <c r="C7169" s="5" t="s">
        <v>247</v>
      </c>
      <c r="D7169" s="5" t="s">
        <v>16</v>
      </c>
      <c r="E7169" s="5">
        <v>430</v>
      </c>
      <c r="F7169" s="6">
        <v>1464.65</v>
      </c>
    </row>
    <row r="7170" spans="1:6">
      <c r="A7170" s="4">
        <v>2016</v>
      </c>
      <c r="B7170" s="5" t="s">
        <v>210</v>
      </c>
      <c r="C7170" s="5" t="s">
        <v>247</v>
      </c>
      <c r="D7170" s="5" t="s">
        <v>17</v>
      </c>
      <c r="E7170" s="5">
        <v>9120</v>
      </c>
      <c r="F7170" s="6">
        <v>1010.51</v>
      </c>
    </row>
    <row r="7171" spans="1:6">
      <c r="A7171" s="4">
        <v>2017</v>
      </c>
      <c r="B7171" s="5" t="s">
        <v>210</v>
      </c>
      <c r="C7171" s="5" t="s">
        <v>247</v>
      </c>
      <c r="D7171" s="5" t="s">
        <v>15</v>
      </c>
      <c r="E7171" s="5">
        <v>140340</v>
      </c>
      <c r="F7171" s="6">
        <v>2442.0100000000002</v>
      </c>
    </row>
    <row r="7172" spans="1:6">
      <c r="A7172" s="4">
        <v>2017</v>
      </c>
      <c r="B7172" s="5" t="s">
        <v>210</v>
      </c>
      <c r="C7172" s="5" t="s">
        <v>247</v>
      </c>
      <c r="D7172" s="5" t="s">
        <v>16</v>
      </c>
      <c r="E7172" s="5">
        <v>550</v>
      </c>
      <c r="F7172" s="6">
        <v>1856.48</v>
      </c>
    </row>
    <row r="7173" spans="1:6">
      <c r="A7173" s="4">
        <v>2017</v>
      </c>
      <c r="B7173" s="5" t="s">
        <v>210</v>
      </c>
      <c r="C7173" s="5" t="s">
        <v>247</v>
      </c>
      <c r="D7173" s="5" t="s">
        <v>17</v>
      </c>
      <c r="E7173" s="5">
        <v>6460</v>
      </c>
      <c r="F7173" s="6">
        <v>895.51</v>
      </c>
    </row>
    <row r="7174" spans="1:6">
      <c r="A7174" s="4">
        <v>2008</v>
      </c>
      <c r="B7174" s="5" t="s">
        <v>210</v>
      </c>
      <c r="C7174" s="5" t="s">
        <v>248</v>
      </c>
      <c r="D7174" s="5" t="s">
        <v>15</v>
      </c>
      <c r="E7174" s="5">
        <v>147150</v>
      </c>
      <c r="F7174" s="6">
        <v>1735.98</v>
      </c>
    </row>
    <row r="7175" spans="1:6">
      <c r="A7175" s="4">
        <v>2008</v>
      </c>
      <c r="B7175" s="5" t="s">
        <v>210</v>
      </c>
      <c r="C7175" s="5" t="s">
        <v>248</v>
      </c>
      <c r="D7175" s="5" t="s">
        <v>16</v>
      </c>
      <c r="E7175" s="5">
        <v>16990</v>
      </c>
      <c r="F7175" s="6">
        <v>449.68</v>
      </c>
    </row>
    <row r="7176" spans="1:6">
      <c r="A7176" s="4">
        <v>2008</v>
      </c>
      <c r="B7176" s="5" t="s">
        <v>210</v>
      </c>
      <c r="C7176" s="5" t="s">
        <v>248</v>
      </c>
      <c r="D7176" s="5" t="s">
        <v>17</v>
      </c>
      <c r="E7176" s="5">
        <v>610</v>
      </c>
      <c r="F7176" s="6">
        <v>1131.1500000000001</v>
      </c>
    </row>
    <row r="7177" spans="1:6">
      <c r="A7177" s="4">
        <v>2009</v>
      </c>
      <c r="B7177" s="5" t="s">
        <v>210</v>
      </c>
      <c r="C7177" s="5" t="s">
        <v>248</v>
      </c>
      <c r="D7177" s="5" t="s">
        <v>15</v>
      </c>
      <c r="E7177" s="5">
        <v>157480</v>
      </c>
      <c r="F7177" s="6">
        <v>1839.41</v>
      </c>
    </row>
    <row r="7178" spans="1:6">
      <c r="A7178" s="4">
        <v>2009</v>
      </c>
      <c r="B7178" s="5" t="s">
        <v>210</v>
      </c>
      <c r="C7178" s="5" t="s">
        <v>248</v>
      </c>
      <c r="D7178" s="5" t="s">
        <v>16</v>
      </c>
      <c r="E7178" s="5">
        <v>17470</v>
      </c>
      <c r="F7178" s="6">
        <v>813.39</v>
      </c>
    </row>
    <row r="7179" spans="1:6">
      <c r="A7179" s="4">
        <v>2009</v>
      </c>
      <c r="B7179" s="5" t="s">
        <v>210</v>
      </c>
      <c r="C7179" s="5" t="s">
        <v>248</v>
      </c>
      <c r="D7179" s="5" t="s">
        <v>17</v>
      </c>
      <c r="E7179" s="5">
        <v>850</v>
      </c>
      <c r="F7179" s="6">
        <v>847.06</v>
      </c>
    </row>
    <row r="7180" spans="1:6">
      <c r="A7180" s="4">
        <v>2010</v>
      </c>
      <c r="B7180" s="5" t="s">
        <v>210</v>
      </c>
      <c r="C7180" s="5" t="s">
        <v>248</v>
      </c>
      <c r="D7180" s="5" t="s">
        <v>15</v>
      </c>
      <c r="E7180" s="5">
        <v>159030</v>
      </c>
      <c r="F7180" s="6">
        <v>1976.23</v>
      </c>
    </row>
    <row r="7181" spans="1:6">
      <c r="A7181" s="4">
        <v>2010</v>
      </c>
      <c r="B7181" s="5" t="s">
        <v>210</v>
      </c>
      <c r="C7181" s="5" t="s">
        <v>248</v>
      </c>
      <c r="D7181" s="5" t="s">
        <v>16</v>
      </c>
      <c r="E7181" s="5">
        <v>15930</v>
      </c>
      <c r="F7181" s="6">
        <v>765.22</v>
      </c>
    </row>
    <row r="7182" spans="1:6">
      <c r="A7182" s="4">
        <v>2010</v>
      </c>
      <c r="B7182" s="5" t="s">
        <v>210</v>
      </c>
      <c r="C7182" s="5" t="s">
        <v>248</v>
      </c>
      <c r="D7182" s="5" t="s">
        <v>17</v>
      </c>
      <c r="E7182" s="5">
        <v>560</v>
      </c>
      <c r="F7182" s="6">
        <v>625</v>
      </c>
    </row>
    <row r="7183" spans="1:6">
      <c r="A7183" s="4">
        <v>2011</v>
      </c>
      <c r="B7183" s="5" t="s">
        <v>210</v>
      </c>
      <c r="C7183" s="5" t="s">
        <v>248</v>
      </c>
      <c r="D7183" s="5" t="s">
        <v>15</v>
      </c>
      <c r="E7183" s="5">
        <v>162230</v>
      </c>
      <c r="F7183" s="6">
        <v>2221.17</v>
      </c>
    </row>
    <row r="7184" spans="1:6">
      <c r="A7184" s="4">
        <v>2011</v>
      </c>
      <c r="B7184" s="5" t="s">
        <v>210</v>
      </c>
      <c r="C7184" s="5" t="s">
        <v>248</v>
      </c>
      <c r="D7184" s="5" t="s">
        <v>16</v>
      </c>
      <c r="E7184" s="5">
        <v>12940</v>
      </c>
      <c r="F7184" s="6">
        <v>731.84</v>
      </c>
    </row>
    <row r="7185" spans="1:6">
      <c r="A7185" s="4">
        <v>2011</v>
      </c>
      <c r="B7185" s="5" t="s">
        <v>210</v>
      </c>
      <c r="C7185" s="5" t="s">
        <v>248</v>
      </c>
      <c r="D7185" s="5" t="s">
        <v>17</v>
      </c>
      <c r="E7185" s="5">
        <v>920</v>
      </c>
      <c r="F7185" s="6">
        <v>1076.0899999999999</v>
      </c>
    </row>
    <row r="7186" spans="1:6">
      <c r="A7186" s="4">
        <v>2012</v>
      </c>
      <c r="B7186" s="5" t="s">
        <v>210</v>
      </c>
      <c r="C7186" s="5" t="s">
        <v>248</v>
      </c>
      <c r="D7186" s="5" t="s">
        <v>15</v>
      </c>
      <c r="E7186" s="5">
        <v>162230</v>
      </c>
      <c r="F7186" s="6">
        <v>2394.9899999999998</v>
      </c>
    </row>
    <row r="7187" spans="1:6">
      <c r="A7187" s="4">
        <v>2012</v>
      </c>
      <c r="B7187" s="5" t="s">
        <v>210</v>
      </c>
      <c r="C7187" s="5" t="s">
        <v>248</v>
      </c>
      <c r="D7187" s="5" t="s">
        <v>16</v>
      </c>
      <c r="E7187" s="5">
        <v>13230</v>
      </c>
      <c r="F7187" s="6">
        <v>962.21</v>
      </c>
    </row>
    <row r="7188" spans="1:6">
      <c r="A7188" s="4">
        <v>2012</v>
      </c>
      <c r="B7188" s="5" t="s">
        <v>210</v>
      </c>
      <c r="C7188" s="5" t="s">
        <v>248</v>
      </c>
      <c r="D7188" s="5" t="s">
        <v>17</v>
      </c>
      <c r="E7188" s="5">
        <v>250</v>
      </c>
      <c r="F7188" s="6">
        <v>1160</v>
      </c>
    </row>
    <row r="7189" spans="1:6">
      <c r="A7189" s="4">
        <v>2013</v>
      </c>
      <c r="B7189" s="5" t="s">
        <v>210</v>
      </c>
      <c r="C7189" s="5" t="s">
        <v>248</v>
      </c>
      <c r="D7189" s="5" t="s">
        <v>15</v>
      </c>
      <c r="E7189" s="5">
        <v>169740</v>
      </c>
      <c r="F7189" s="6">
        <v>2439.02</v>
      </c>
    </row>
    <row r="7190" spans="1:6">
      <c r="A7190" s="4">
        <v>2013</v>
      </c>
      <c r="B7190" s="5" t="s">
        <v>210</v>
      </c>
      <c r="C7190" s="5" t="s">
        <v>248</v>
      </c>
      <c r="D7190" s="5" t="s">
        <v>16</v>
      </c>
      <c r="E7190" s="5">
        <v>11190</v>
      </c>
      <c r="F7190" s="6">
        <v>965.15</v>
      </c>
    </row>
    <row r="7191" spans="1:6">
      <c r="A7191" s="4">
        <v>2013</v>
      </c>
      <c r="B7191" s="5" t="s">
        <v>210</v>
      </c>
      <c r="C7191" s="5" t="s">
        <v>248</v>
      </c>
      <c r="D7191" s="5" t="s">
        <v>17</v>
      </c>
      <c r="E7191" s="5">
        <v>590</v>
      </c>
      <c r="F7191" s="6">
        <v>474.58</v>
      </c>
    </row>
    <row r="7192" spans="1:6">
      <c r="A7192" s="4">
        <v>2014</v>
      </c>
      <c r="B7192" s="5" t="s">
        <v>210</v>
      </c>
      <c r="C7192" s="5" t="s">
        <v>248</v>
      </c>
      <c r="D7192" s="5" t="s">
        <v>15</v>
      </c>
      <c r="E7192" s="5">
        <v>164200</v>
      </c>
      <c r="F7192" s="6">
        <v>2333.0700000000002</v>
      </c>
    </row>
    <row r="7193" spans="1:6">
      <c r="A7193" s="4">
        <v>2014</v>
      </c>
      <c r="B7193" s="5" t="s">
        <v>210</v>
      </c>
      <c r="C7193" s="5" t="s">
        <v>248</v>
      </c>
      <c r="D7193" s="5" t="s">
        <v>16</v>
      </c>
      <c r="E7193" s="5">
        <v>8980</v>
      </c>
      <c r="F7193" s="6">
        <v>895.32</v>
      </c>
    </row>
    <row r="7194" spans="1:6">
      <c r="A7194" s="4">
        <v>2014</v>
      </c>
      <c r="B7194" s="5" t="s">
        <v>210</v>
      </c>
      <c r="C7194" s="5" t="s">
        <v>248</v>
      </c>
      <c r="D7194" s="5" t="s">
        <v>17</v>
      </c>
      <c r="E7194" s="5">
        <v>480</v>
      </c>
      <c r="F7194" s="6">
        <v>541.66999999999996</v>
      </c>
    </row>
    <row r="7195" spans="1:6">
      <c r="A7195" s="4">
        <v>2015</v>
      </c>
      <c r="B7195" s="5" t="s">
        <v>210</v>
      </c>
      <c r="C7195" s="5" t="s">
        <v>248</v>
      </c>
      <c r="D7195" s="5" t="s">
        <v>15</v>
      </c>
      <c r="E7195" s="5">
        <v>160520</v>
      </c>
      <c r="F7195" s="6">
        <v>2158.0500000000002</v>
      </c>
    </row>
    <row r="7196" spans="1:6">
      <c r="A7196" s="4">
        <v>2015</v>
      </c>
      <c r="B7196" s="5" t="s">
        <v>210</v>
      </c>
      <c r="C7196" s="5" t="s">
        <v>248</v>
      </c>
      <c r="D7196" s="5" t="s">
        <v>16</v>
      </c>
      <c r="E7196" s="5">
        <v>8720</v>
      </c>
      <c r="F7196" s="6">
        <v>1027.52</v>
      </c>
    </row>
    <row r="7197" spans="1:6">
      <c r="A7197" s="4">
        <v>2015</v>
      </c>
      <c r="B7197" s="5" t="s">
        <v>210</v>
      </c>
      <c r="C7197" s="5" t="s">
        <v>248</v>
      </c>
      <c r="D7197" s="5" t="s">
        <v>17</v>
      </c>
      <c r="E7197" s="5">
        <v>340</v>
      </c>
      <c r="F7197" s="6">
        <v>500</v>
      </c>
    </row>
    <row r="7198" spans="1:6">
      <c r="A7198" s="4">
        <v>2016</v>
      </c>
      <c r="B7198" s="5" t="s">
        <v>210</v>
      </c>
      <c r="C7198" s="5" t="s">
        <v>248</v>
      </c>
      <c r="D7198" s="5" t="s">
        <v>15</v>
      </c>
      <c r="E7198" s="5">
        <v>167970</v>
      </c>
      <c r="F7198" s="6">
        <v>2330</v>
      </c>
    </row>
    <row r="7199" spans="1:6">
      <c r="A7199" s="4">
        <v>2016</v>
      </c>
      <c r="B7199" s="5" t="s">
        <v>210</v>
      </c>
      <c r="C7199" s="5" t="s">
        <v>248</v>
      </c>
      <c r="D7199" s="5" t="s">
        <v>16</v>
      </c>
      <c r="E7199" s="5">
        <v>15370</v>
      </c>
      <c r="F7199" s="6">
        <v>1254.08</v>
      </c>
    </row>
    <row r="7200" spans="1:6">
      <c r="A7200" s="4">
        <v>2016</v>
      </c>
      <c r="B7200" s="5" t="s">
        <v>210</v>
      </c>
      <c r="C7200" s="5" t="s">
        <v>248</v>
      </c>
      <c r="D7200" s="5" t="s">
        <v>17</v>
      </c>
      <c r="E7200" s="5">
        <v>570</v>
      </c>
      <c r="F7200" s="6">
        <v>749.57</v>
      </c>
    </row>
    <row r="7201" spans="1:6">
      <c r="A7201" s="4">
        <v>2017</v>
      </c>
      <c r="B7201" s="5" t="s">
        <v>210</v>
      </c>
      <c r="C7201" s="5" t="s">
        <v>248</v>
      </c>
      <c r="D7201" s="5" t="s">
        <v>15</v>
      </c>
      <c r="E7201" s="5">
        <v>163870</v>
      </c>
      <c r="F7201" s="6">
        <v>2344</v>
      </c>
    </row>
    <row r="7202" spans="1:6">
      <c r="A7202" s="4">
        <v>2017</v>
      </c>
      <c r="B7202" s="5" t="s">
        <v>210</v>
      </c>
      <c r="C7202" s="5" t="s">
        <v>248</v>
      </c>
      <c r="D7202" s="5" t="s">
        <v>16</v>
      </c>
      <c r="E7202" s="5">
        <v>9970</v>
      </c>
      <c r="F7202" s="6">
        <v>915.23</v>
      </c>
    </row>
    <row r="7203" spans="1:6">
      <c r="A7203" s="4">
        <v>2017</v>
      </c>
      <c r="B7203" s="5" t="s">
        <v>210</v>
      </c>
      <c r="C7203" s="5" t="s">
        <v>248</v>
      </c>
      <c r="D7203" s="5" t="s">
        <v>17</v>
      </c>
      <c r="E7203" s="5">
        <v>500</v>
      </c>
      <c r="F7203" s="6">
        <v>942.46</v>
      </c>
    </row>
    <row r="7204" spans="1:6">
      <c r="A7204" s="4">
        <v>2008</v>
      </c>
      <c r="B7204" s="5" t="s">
        <v>210</v>
      </c>
      <c r="C7204" s="5" t="s">
        <v>249</v>
      </c>
      <c r="D7204" s="5" t="s">
        <v>15</v>
      </c>
      <c r="E7204" s="5">
        <v>166730</v>
      </c>
      <c r="F7204" s="6">
        <v>2092.96</v>
      </c>
    </row>
    <row r="7205" spans="1:6">
      <c r="A7205" s="4">
        <v>2008</v>
      </c>
      <c r="B7205" s="5" t="s">
        <v>210</v>
      </c>
      <c r="C7205" s="5" t="s">
        <v>249</v>
      </c>
      <c r="D7205" s="5" t="s">
        <v>16</v>
      </c>
      <c r="E7205" s="5">
        <v>49990</v>
      </c>
      <c r="F7205" s="6">
        <v>1479.3</v>
      </c>
    </row>
    <row r="7206" spans="1:6">
      <c r="A7206" s="4">
        <v>2008</v>
      </c>
      <c r="B7206" s="5" t="s">
        <v>210</v>
      </c>
      <c r="C7206" s="5" t="s">
        <v>249</v>
      </c>
      <c r="D7206" s="5" t="s">
        <v>17</v>
      </c>
      <c r="E7206" s="5">
        <v>690</v>
      </c>
      <c r="F7206" s="6">
        <v>1130.43</v>
      </c>
    </row>
    <row r="7207" spans="1:6">
      <c r="A7207" s="4">
        <v>2009</v>
      </c>
      <c r="B7207" s="5" t="s">
        <v>210</v>
      </c>
      <c r="C7207" s="5" t="s">
        <v>249</v>
      </c>
      <c r="D7207" s="5" t="s">
        <v>15</v>
      </c>
      <c r="E7207" s="5">
        <v>130230</v>
      </c>
      <c r="F7207" s="6">
        <v>2256.6999999999998</v>
      </c>
    </row>
    <row r="7208" spans="1:6">
      <c r="A7208" s="4">
        <v>2009</v>
      </c>
      <c r="B7208" s="5" t="s">
        <v>210</v>
      </c>
      <c r="C7208" s="5" t="s">
        <v>249</v>
      </c>
      <c r="D7208" s="5" t="s">
        <v>16</v>
      </c>
      <c r="E7208" s="5">
        <v>39180</v>
      </c>
      <c r="F7208" s="6">
        <v>1415.26</v>
      </c>
    </row>
    <row r="7209" spans="1:6">
      <c r="A7209" s="4">
        <v>2009</v>
      </c>
      <c r="B7209" s="5" t="s">
        <v>210</v>
      </c>
      <c r="C7209" s="5" t="s">
        <v>249</v>
      </c>
      <c r="D7209" s="5" t="s">
        <v>17</v>
      </c>
      <c r="E7209" s="5">
        <v>750</v>
      </c>
      <c r="F7209" s="6">
        <v>853.33</v>
      </c>
    </row>
    <row r="7210" spans="1:6">
      <c r="A7210" s="4">
        <v>2010</v>
      </c>
      <c r="B7210" s="5" t="s">
        <v>210</v>
      </c>
      <c r="C7210" s="5" t="s">
        <v>249</v>
      </c>
      <c r="D7210" s="5" t="s">
        <v>15</v>
      </c>
      <c r="E7210" s="5">
        <v>141170</v>
      </c>
      <c r="F7210" s="6">
        <v>2045.05</v>
      </c>
    </row>
    <row r="7211" spans="1:6">
      <c r="A7211" s="4">
        <v>2010</v>
      </c>
      <c r="B7211" s="5" t="s">
        <v>210</v>
      </c>
      <c r="C7211" s="5" t="s">
        <v>249</v>
      </c>
      <c r="D7211" s="5" t="s">
        <v>16</v>
      </c>
      <c r="E7211" s="5">
        <v>39700</v>
      </c>
      <c r="F7211" s="6">
        <v>1175.82</v>
      </c>
    </row>
    <row r="7212" spans="1:6">
      <c r="A7212" s="4">
        <v>2010</v>
      </c>
      <c r="B7212" s="5" t="s">
        <v>210</v>
      </c>
      <c r="C7212" s="5" t="s">
        <v>249</v>
      </c>
      <c r="D7212" s="5" t="s">
        <v>17</v>
      </c>
      <c r="E7212" s="5">
        <v>710</v>
      </c>
      <c r="F7212" s="6">
        <v>605.63</v>
      </c>
    </row>
    <row r="7213" spans="1:6">
      <c r="A7213" s="4">
        <v>2011</v>
      </c>
      <c r="B7213" s="5" t="s">
        <v>210</v>
      </c>
      <c r="C7213" s="5" t="s">
        <v>249</v>
      </c>
      <c r="D7213" s="5" t="s">
        <v>15</v>
      </c>
      <c r="E7213" s="5">
        <v>145250</v>
      </c>
      <c r="F7213" s="6">
        <v>2250.6</v>
      </c>
    </row>
    <row r="7214" spans="1:6">
      <c r="A7214" s="4">
        <v>2011</v>
      </c>
      <c r="B7214" s="5" t="s">
        <v>210</v>
      </c>
      <c r="C7214" s="5" t="s">
        <v>249</v>
      </c>
      <c r="D7214" s="5" t="s">
        <v>16</v>
      </c>
      <c r="E7214" s="5">
        <v>37660</v>
      </c>
      <c r="F7214" s="6">
        <v>1321.83</v>
      </c>
    </row>
    <row r="7215" spans="1:6">
      <c r="A7215" s="4">
        <v>2011</v>
      </c>
      <c r="B7215" s="5" t="s">
        <v>210</v>
      </c>
      <c r="C7215" s="5" t="s">
        <v>249</v>
      </c>
      <c r="D7215" s="5" t="s">
        <v>17</v>
      </c>
      <c r="E7215" s="5">
        <v>720</v>
      </c>
      <c r="F7215" s="6">
        <v>1083.33</v>
      </c>
    </row>
    <row r="7216" spans="1:6">
      <c r="A7216" s="4">
        <v>2012</v>
      </c>
      <c r="B7216" s="5" t="s">
        <v>210</v>
      </c>
      <c r="C7216" s="5" t="s">
        <v>249</v>
      </c>
      <c r="D7216" s="5" t="s">
        <v>15</v>
      </c>
      <c r="E7216" s="5">
        <v>144520</v>
      </c>
      <c r="F7216" s="6">
        <v>2453.92</v>
      </c>
    </row>
    <row r="7217" spans="1:6">
      <c r="A7217" s="4">
        <v>2012</v>
      </c>
      <c r="B7217" s="5" t="s">
        <v>210</v>
      </c>
      <c r="C7217" s="5" t="s">
        <v>249</v>
      </c>
      <c r="D7217" s="5" t="s">
        <v>16</v>
      </c>
      <c r="E7217" s="5">
        <v>36860</v>
      </c>
      <c r="F7217" s="6">
        <v>1915.36</v>
      </c>
    </row>
    <row r="7218" spans="1:6">
      <c r="A7218" s="4">
        <v>2012</v>
      </c>
      <c r="B7218" s="5" t="s">
        <v>210</v>
      </c>
      <c r="C7218" s="5" t="s">
        <v>249</v>
      </c>
      <c r="D7218" s="5" t="s">
        <v>17</v>
      </c>
      <c r="E7218" s="5">
        <v>740</v>
      </c>
      <c r="F7218" s="6">
        <v>1175.68</v>
      </c>
    </row>
    <row r="7219" spans="1:6">
      <c r="A7219" s="4">
        <v>2013</v>
      </c>
      <c r="B7219" s="5" t="s">
        <v>210</v>
      </c>
      <c r="C7219" s="5" t="s">
        <v>249</v>
      </c>
      <c r="D7219" s="5" t="s">
        <v>15</v>
      </c>
      <c r="E7219" s="5">
        <v>149080</v>
      </c>
      <c r="F7219" s="6">
        <v>2516.1</v>
      </c>
    </row>
    <row r="7220" spans="1:6">
      <c r="A7220" s="4">
        <v>2013</v>
      </c>
      <c r="B7220" s="5" t="s">
        <v>210</v>
      </c>
      <c r="C7220" s="5" t="s">
        <v>249</v>
      </c>
      <c r="D7220" s="5" t="s">
        <v>16</v>
      </c>
      <c r="E7220" s="5">
        <v>42790</v>
      </c>
      <c r="F7220" s="6">
        <v>1921.48</v>
      </c>
    </row>
    <row r="7221" spans="1:6">
      <c r="A7221" s="4">
        <v>2013</v>
      </c>
      <c r="B7221" s="5" t="s">
        <v>210</v>
      </c>
      <c r="C7221" s="5" t="s">
        <v>249</v>
      </c>
      <c r="D7221" s="5" t="s">
        <v>17</v>
      </c>
      <c r="E7221" s="5">
        <v>890</v>
      </c>
      <c r="F7221" s="6">
        <v>471.91</v>
      </c>
    </row>
    <row r="7222" spans="1:6">
      <c r="A7222" s="4">
        <v>2014</v>
      </c>
      <c r="B7222" s="5" t="s">
        <v>210</v>
      </c>
      <c r="C7222" s="5" t="s">
        <v>249</v>
      </c>
      <c r="D7222" s="5" t="s">
        <v>15</v>
      </c>
      <c r="E7222" s="5">
        <v>142230</v>
      </c>
      <c r="F7222" s="6">
        <v>1965.06</v>
      </c>
    </row>
    <row r="7223" spans="1:6">
      <c r="A7223" s="4">
        <v>2014</v>
      </c>
      <c r="B7223" s="5" t="s">
        <v>210</v>
      </c>
      <c r="C7223" s="5" t="s">
        <v>249</v>
      </c>
      <c r="D7223" s="5" t="s">
        <v>16</v>
      </c>
      <c r="E7223" s="5">
        <v>33570</v>
      </c>
      <c r="F7223" s="6">
        <v>1694.67</v>
      </c>
    </row>
    <row r="7224" spans="1:6">
      <c r="A7224" s="4">
        <v>2014</v>
      </c>
      <c r="B7224" s="5" t="s">
        <v>210</v>
      </c>
      <c r="C7224" s="5" t="s">
        <v>249</v>
      </c>
      <c r="D7224" s="5" t="s">
        <v>17</v>
      </c>
      <c r="E7224" s="5">
        <v>480</v>
      </c>
      <c r="F7224" s="6">
        <v>541.66999999999996</v>
      </c>
    </row>
    <row r="7225" spans="1:6">
      <c r="A7225" s="4">
        <v>2015</v>
      </c>
      <c r="B7225" s="5" t="s">
        <v>210</v>
      </c>
      <c r="C7225" s="5" t="s">
        <v>249</v>
      </c>
      <c r="D7225" s="5" t="s">
        <v>15</v>
      </c>
      <c r="E7225" s="5">
        <v>133840</v>
      </c>
      <c r="F7225" s="6">
        <v>2256.0500000000002</v>
      </c>
    </row>
    <row r="7226" spans="1:6">
      <c r="A7226" s="4">
        <v>2015</v>
      </c>
      <c r="B7226" s="5" t="s">
        <v>210</v>
      </c>
      <c r="C7226" s="5" t="s">
        <v>249</v>
      </c>
      <c r="D7226" s="5" t="s">
        <v>16</v>
      </c>
      <c r="E7226" s="5">
        <v>42950</v>
      </c>
      <c r="F7226" s="6">
        <v>2016.53</v>
      </c>
    </row>
    <row r="7227" spans="1:6">
      <c r="A7227" s="4">
        <v>2015</v>
      </c>
      <c r="B7227" s="5" t="s">
        <v>210</v>
      </c>
      <c r="C7227" s="5" t="s">
        <v>249</v>
      </c>
      <c r="D7227" s="5" t="s">
        <v>17</v>
      </c>
      <c r="E7227" s="5">
        <v>500</v>
      </c>
      <c r="F7227" s="6">
        <v>500</v>
      </c>
    </row>
    <row r="7228" spans="1:6">
      <c r="A7228" s="4">
        <v>2016</v>
      </c>
      <c r="B7228" s="5" t="s">
        <v>210</v>
      </c>
      <c r="C7228" s="5" t="s">
        <v>249</v>
      </c>
      <c r="D7228" s="5" t="s">
        <v>15</v>
      </c>
      <c r="E7228" s="5">
        <v>141440</v>
      </c>
      <c r="F7228" s="6">
        <v>2395</v>
      </c>
    </row>
    <row r="7229" spans="1:6">
      <c r="A7229" s="4">
        <v>2016</v>
      </c>
      <c r="B7229" s="5" t="s">
        <v>210</v>
      </c>
      <c r="C7229" s="5" t="s">
        <v>249</v>
      </c>
      <c r="D7229" s="5" t="s">
        <v>16</v>
      </c>
      <c r="E7229" s="5">
        <v>37340</v>
      </c>
      <c r="F7229" s="6">
        <v>2429</v>
      </c>
    </row>
    <row r="7230" spans="1:6">
      <c r="A7230" s="4">
        <v>2016</v>
      </c>
      <c r="B7230" s="5" t="s">
        <v>210</v>
      </c>
      <c r="C7230" s="5" t="s">
        <v>249</v>
      </c>
      <c r="D7230" s="5" t="s">
        <v>17</v>
      </c>
      <c r="E7230" s="5">
        <v>590</v>
      </c>
      <c r="F7230" s="6">
        <v>750</v>
      </c>
    </row>
    <row r="7231" spans="1:6">
      <c r="A7231" s="4">
        <v>2017</v>
      </c>
      <c r="B7231" s="5" t="s">
        <v>210</v>
      </c>
      <c r="C7231" s="5" t="s">
        <v>249</v>
      </c>
      <c r="D7231" s="5" t="s">
        <v>15</v>
      </c>
      <c r="E7231" s="5">
        <v>149800</v>
      </c>
      <c r="F7231" s="6">
        <v>2518</v>
      </c>
    </row>
    <row r="7232" spans="1:6">
      <c r="A7232" s="4">
        <v>2017</v>
      </c>
      <c r="B7232" s="5" t="s">
        <v>210</v>
      </c>
      <c r="C7232" s="5" t="s">
        <v>249</v>
      </c>
      <c r="D7232" s="5" t="s">
        <v>16</v>
      </c>
      <c r="E7232" s="5">
        <v>36160</v>
      </c>
      <c r="F7232" s="6">
        <v>2425.7399999999998</v>
      </c>
    </row>
    <row r="7233" spans="1:6">
      <c r="A7233" s="4">
        <v>2017</v>
      </c>
      <c r="B7233" s="5" t="s">
        <v>210</v>
      </c>
      <c r="C7233" s="5" t="s">
        <v>249</v>
      </c>
      <c r="D7233" s="5" t="s">
        <v>17</v>
      </c>
      <c r="E7233" s="5">
        <v>1330</v>
      </c>
      <c r="F7233" s="6">
        <v>942.06</v>
      </c>
    </row>
    <row r="7234" spans="1:6">
      <c r="A7234" s="4">
        <v>2008</v>
      </c>
      <c r="B7234" s="5" t="s">
        <v>210</v>
      </c>
      <c r="C7234" s="5" t="s">
        <v>250</v>
      </c>
      <c r="D7234" s="5" t="s">
        <v>15</v>
      </c>
      <c r="E7234" s="5">
        <v>182550</v>
      </c>
      <c r="F7234" s="6">
        <v>1796</v>
      </c>
    </row>
    <row r="7235" spans="1:6">
      <c r="A7235" s="4">
        <v>2008</v>
      </c>
      <c r="B7235" s="5" t="s">
        <v>210</v>
      </c>
      <c r="C7235" s="5" t="s">
        <v>250</v>
      </c>
      <c r="D7235" s="5" t="s">
        <v>16</v>
      </c>
      <c r="E7235" s="5">
        <v>9880</v>
      </c>
      <c r="F7235" s="6">
        <v>824.9</v>
      </c>
    </row>
    <row r="7236" spans="1:6">
      <c r="A7236" s="4">
        <v>2008</v>
      </c>
      <c r="B7236" s="5" t="s">
        <v>210</v>
      </c>
      <c r="C7236" s="5" t="s">
        <v>250</v>
      </c>
      <c r="D7236" s="5" t="s">
        <v>17</v>
      </c>
      <c r="E7236" s="5">
        <v>90</v>
      </c>
      <c r="F7236" s="6">
        <v>1111.1099999999999</v>
      </c>
    </row>
    <row r="7237" spans="1:6">
      <c r="A7237" s="4">
        <v>2009</v>
      </c>
      <c r="B7237" s="5" t="s">
        <v>210</v>
      </c>
      <c r="C7237" s="5" t="s">
        <v>250</v>
      </c>
      <c r="D7237" s="5" t="s">
        <v>15</v>
      </c>
      <c r="E7237" s="5">
        <v>185140</v>
      </c>
      <c r="F7237" s="6">
        <v>1980.02</v>
      </c>
    </row>
    <row r="7238" spans="1:6">
      <c r="A7238" s="4">
        <v>2009</v>
      </c>
      <c r="B7238" s="5" t="s">
        <v>210</v>
      </c>
      <c r="C7238" s="5" t="s">
        <v>250</v>
      </c>
      <c r="D7238" s="5" t="s">
        <v>16</v>
      </c>
      <c r="E7238" s="5">
        <v>9690</v>
      </c>
      <c r="F7238" s="6">
        <v>887.51</v>
      </c>
    </row>
    <row r="7239" spans="1:6">
      <c r="A7239" s="4">
        <v>2009</v>
      </c>
      <c r="B7239" s="5" t="s">
        <v>210</v>
      </c>
      <c r="C7239" s="5" t="s">
        <v>250</v>
      </c>
      <c r="D7239" s="5" t="s">
        <v>17</v>
      </c>
      <c r="E7239" s="5">
        <v>90</v>
      </c>
      <c r="F7239" s="6">
        <v>888.89</v>
      </c>
    </row>
    <row r="7240" spans="1:6">
      <c r="A7240" s="4">
        <v>2010</v>
      </c>
      <c r="B7240" s="5" t="s">
        <v>210</v>
      </c>
      <c r="C7240" s="5" t="s">
        <v>250</v>
      </c>
      <c r="D7240" s="5" t="s">
        <v>15</v>
      </c>
      <c r="E7240" s="5">
        <v>188220</v>
      </c>
      <c r="F7240" s="6">
        <v>2129.42</v>
      </c>
    </row>
    <row r="7241" spans="1:6">
      <c r="A7241" s="4">
        <v>2010</v>
      </c>
      <c r="B7241" s="5" t="s">
        <v>210</v>
      </c>
      <c r="C7241" s="5" t="s">
        <v>250</v>
      </c>
      <c r="D7241" s="5" t="s">
        <v>16</v>
      </c>
      <c r="E7241" s="5">
        <v>9810</v>
      </c>
      <c r="F7241" s="6">
        <v>833.84</v>
      </c>
    </row>
    <row r="7242" spans="1:6">
      <c r="A7242" s="4">
        <v>2010</v>
      </c>
      <c r="B7242" s="5" t="s">
        <v>210</v>
      </c>
      <c r="C7242" s="5" t="s">
        <v>250</v>
      </c>
      <c r="D7242" s="5" t="s">
        <v>17</v>
      </c>
      <c r="E7242" s="5">
        <v>120</v>
      </c>
      <c r="F7242" s="6">
        <v>666.67</v>
      </c>
    </row>
    <row r="7243" spans="1:6">
      <c r="A7243" s="4">
        <v>2011</v>
      </c>
      <c r="B7243" s="5" t="s">
        <v>210</v>
      </c>
      <c r="C7243" s="5" t="s">
        <v>250</v>
      </c>
      <c r="D7243" s="5" t="s">
        <v>15</v>
      </c>
      <c r="E7243" s="5">
        <v>185390</v>
      </c>
      <c r="F7243" s="6">
        <v>2441.23</v>
      </c>
    </row>
    <row r="7244" spans="1:6">
      <c r="A7244" s="4">
        <v>2011</v>
      </c>
      <c r="B7244" s="5" t="s">
        <v>210</v>
      </c>
      <c r="C7244" s="5" t="s">
        <v>250</v>
      </c>
      <c r="D7244" s="5" t="s">
        <v>16</v>
      </c>
      <c r="E7244" s="5">
        <v>9100</v>
      </c>
      <c r="F7244" s="6">
        <v>981.32</v>
      </c>
    </row>
    <row r="7245" spans="1:6">
      <c r="A7245" s="4">
        <v>2011</v>
      </c>
      <c r="B7245" s="5" t="s">
        <v>210</v>
      </c>
      <c r="C7245" s="5" t="s">
        <v>250</v>
      </c>
      <c r="D7245" s="5" t="s">
        <v>17</v>
      </c>
      <c r="E7245" s="5">
        <v>130</v>
      </c>
      <c r="F7245" s="6">
        <v>1076.92</v>
      </c>
    </row>
    <row r="7246" spans="1:6">
      <c r="A7246" s="4">
        <v>2012</v>
      </c>
      <c r="B7246" s="5" t="s">
        <v>210</v>
      </c>
      <c r="C7246" s="5" t="s">
        <v>250</v>
      </c>
      <c r="D7246" s="5" t="s">
        <v>15</v>
      </c>
      <c r="E7246" s="5">
        <v>186680</v>
      </c>
      <c r="F7246" s="6">
        <v>2563</v>
      </c>
    </row>
    <row r="7247" spans="1:6">
      <c r="A7247" s="4">
        <v>2012</v>
      </c>
      <c r="B7247" s="5" t="s">
        <v>210</v>
      </c>
      <c r="C7247" s="5" t="s">
        <v>250</v>
      </c>
      <c r="D7247" s="5" t="s">
        <v>16</v>
      </c>
      <c r="E7247" s="5">
        <v>10220</v>
      </c>
      <c r="F7247" s="6">
        <v>1118.4000000000001</v>
      </c>
    </row>
    <row r="7248" spans="1:6">
      <c r="A7248" s="4">
        <v>2012</v>
      </c>
      <c r="B7248" s="5" t="s">
        <v>210</v>
      </c>
      <c r="C7248" s="5" t="s">
        <v>250</v>
      </c>
      <c r="D7248" s="5" t="s">
        <v>17</v>
      </c>
      <c r="E7248" s="5">
        <v>150</v>
      </c>
      <c r="F7248" s="6">
        <v>1200</v>
      </c>
    </row>
    <row r="7249" spans="1:6">
      <c r="A7249" s="4">
        <v>2013</v>
      </c>
      <c r="B7249" s="5" t="s">
        <v>210</v>
      </c>
      <c r="C7249" s="5" t="s">
        <v>250</v>
      </c>
      <c r="D7249" s="5" t="s">
        <v>15</v>
      </c>
      <c r="E7249" s="5">
        <v>173560</v>
      </c>
      <c r="F7249" s="6">
        <v>2695.96</v>
      </c>
    </row>
    <row r="7250" spans="1:6">
      <c r="A7250" s="4">
        <v>2013</v>
      </c>
      <c r="B7250" s="5" t="s">
        <v>210</v>
      </c>
      <c r="C7250" s="5" t="s">
        <v>250</v>
      </c>
      <c r="D7250" s="5" t="s">
        <v>16</v>
      </c>
      <c r="E7250" s="5">
        <v>8280</v>
      </c>
      <c r="F7250" s="6">
        <v>1853.86</v>
      </c>
    </row>
    <row r="7251" spans="1:6">
      <c r="A7251" s="4">
        <v>2013</v>
      </c>
      <c r="B7251" s="5" t="s">
        <v>210</v>
      </c>
      <c r="C7251" s="5" t="s">
        <v>250</v>
      </c>
      <c r="D7251" s="5" t="s">
        <v>17</v>
      </c>
      <c r="E7251" s="5">
        <v>230</v>
      </c>
      <c r="F7251" s="6">
        <v>478.26</v>
      </c>
    </row>
    <row r="7252" spans="1:6">
      <c r="A7252" s="4">
        <v>2014</v>
      </c>
      <c r="B7252" s="5" t="s">
        <v>210</v>
      </c>
      <c r="C7252" s="5" t="s">
        <v>250</v>
      </c>
      <c r="D7252" s="5" t="s">
        <v>15</v>
      </c>
      <c r="E7252" s="5">
        <v>157230</v>
      </c>
      <c r="F7252" s="6">
        <v>2723.91</v>
      </c>
    </row>
    <row r="7253" spans="1:6">
      <c r="A7253" s="4">
        <v>2014</v>
      </c>
      <c r="B7253" s="5" t="s">
        <v>210</v>
      </c>
      <c r="C7253" s="5" t="s">
        <v>250</v>
      </c>
      <c r="D7253" s="5" t="s">
        <v>16</v>
      </c>
      <c r="E7253" s="5">
        <v>7960</v>
      </c>
      <c r="F7253" s="6">
        <v>1399.5</v>
      </c>
    </row>
    <row r="7254" spans="1:6">
      <c r="A7254" s="4">
        <v>2014</v>
      </c>
      <c r="B7254" s="5" t="s">
        <v>210</v>
      </c>
      <c r="C7254" s="5" t="s">
        <v>250</v>
      </c>
      <c r="D7254" s="5" t="s">
        <v>17</v>
      </c>
      <c r="E7254" s="5">
        <v>120</v>
      </c>
      <c r="F7254" s="6">
        <v>583.33000000000004</v>
      </c>
    </row>
    <row r="7255" spans="1:6">
      <c r="A7255" s="4">
        <v>2015</v>
      </c>
      <c r="B7255" s="5" t="s">
        <v>210</v>
      </c>
      <c r="C7255" s="5" t="s">
        <v>250</v>
      </c>
      <c r="D7255" s="5" t="s">
        <v>15</v>
      </c>
      <c r="E7255" s="5">
        <v>158810</v>
      </c>
      <c r="F7255" s="6">
        <v>2629.05</v>
      </c>
    </row>
    <row r="7256" spans="1:6">
      <c r="A7256" s="4">
        <v>2015</v>
      </c>
      <c r="B7256" s="5" t="s">
        <v>210</v>
      </c>
      <c r="C7256" s="5" t="s">
        <v>250</v>
      </c>
      <c r="D7256" s="5" t="s">
        <v>16</v>
      </c>
      <c r="E7256" s="5">
        <v>6500</v>
      </c>
      <c r="F7256" s="6">
        <v>1481.54</v>
      </c>
    </row>
    <row r="7257" spans="1:6">
      <c r="A7257" s="4">
        <v>2015</v>
      </c>
      <c r="B7257" s="5" t="s">
        <v>210</v>
      </c>
      <c r="C7257" s="5" t="s">
        <v>250</v>
      </c>
      <c r="D7257" s="5" t="s">
        <v>17</v>
      </c>
      <c r="E7257" s="5">
        <v>70</v>
      </c>
      <c r="F7257" s="6">
        <v>428.57</v>
      </c>
    </row>
    <row r="7258" spans="1:6">
      <c r="A7258" s="4">
        <v>2016</v>
      </c>
      <c r="B7258" s="5" t="s">
        <v>210</v>
      </c>
      <c r="C7258" s="5" t="s">
        <v>250</v>
      </c>
      <c r="D7258" s="5" t="s">
        <v>15</v>
      </c>
      <c r="E7258" s="5">
        <v>182520</v>
      </c>
      <c r="F7258" s="6">
        <v>2774</v>
      </c>
    </row>
    <row r="7259" spans="1:6">
      <c r="A7259" s="4">
        <v>2016</v>
      </c>
      <c r="B7259" s="5" t="s">
        <v>210</v>
      </c>
      <c r="C7259" s="5" t="s">
        <v>250</v>
      </c>
      <c r="D7259" s="5" t="s">
        <v>16</v>
      </c>
      <c r="E7259" s="5">
        <v>9820</v>
      </c>
      <c r="F7259" s="6">
        <v>1857.36</v>
      </c>
    </row>
    <row r="7260" spans="1:6">
      <c r="A7260" s="4">
        <v>2016</v>
      </c>
      <c r="B7260" s="5" t="s">
        <v>210</v>
      </c>
      <c r="C7260" s="5" t="s">
        <v>250</v>
      </c>
      <c r="D7260" s="5" t="s">
        <v>17</v>
      </c>
      <c r="E7260" s="5">
        <v>330</v>
      </c>
      <c r="F7260" s="6">
        <v>751.53</v>
      </c>
    </row>
    <row r="7261" spans="1:6">
      <c r="A7261" s="4">
        <v>2017</v>
      </c>
      <c r="B7261" s="5" t="s">
        <v>210</v>
      </c>
      <c r="C7261" s="5" t="s">
        <v>250</v>
      </c>
      <c r="D7261" s="5" t="s">
        <v>15</v>
      </c>
      <c r="E7261" s="5">
        <v>181780</v>
      </c>
      <c r="F7261" s="6">
        <v>3126</v>
      </c>
    </row>
    <row r="7262" spans="1:6">
      <c r="A7262" s="4">
        <v>2017</v>
      </c>
      <c r="B7262" s="5" t="s">
        <v>210</v>
      </c>
      <c r="C7262" s="5" t="s">
        <v>250</v>
      </c>
      <c r="D7262" s="5" t="s">
        <v>16</v>
      </c>
      <c r="E7262" s="5">
        <v>8410</v>
      </c>
      <c r="F7262" s="6">
        <v>1541.1</v>
      </c>
    </row>
    <row r="7263" spans="1:6">
      <c r="A7263" s="4">
        <v>2017</v>
      </c>
      <c r="B7263" s="5" t="s">
        <v>210</v>
      </c>
      <c r="C7263" s="5" t="s">
        <v>250</v>
      </c>
      <c r="D7263" s="5" t="s">
        <v>17</v>
      </c>
      <c r="E7263" s="5">
        <v>400</v>
      </c>
      <c r="F7263" s="6">
        <v>940.15</v>
      </c>
    </row>
    <row r="7264" spans="1:6">
      <c r="A7264" s="4">
        <v>2008</v>
      </c>
      <c r="B7264" s="5" t="s">
        <v>210</v>
      </c>
      <c r="C7264" s="5" t="s">
        <v>251</v>
      </c>
      <c r="D7264" s="5" t="s">
        <v>15</v>
      </c>
      <c r="E7264" s="5">
        <v>210100</v>
      </c>
      <c r="F7264" s="6">
        <v>2556.02</v>
      </c>
    </row>
    <row r="7265" spans="1:6">
      <c r="A7265" s="4">
        <v>2008</v>
      </c>
      <c r="B7265" s="5" t="s">
        <v>210</v>
      </c>
      <c r="C7265" s="5" t="s">
        <v>251</v>
      </c>
      <c r="D7265" s="5" t="s">
        <v>16</v>
      </c>
      <c r="E7265" s="5">
        <v>3490</v>
      </c>
      <c r="F7265" s="6">
        <v>974.21</v>
      </c>
    </row>
    <row r="7266" spans="1:6">
      <c r="A7266" s="4">
        <v>2008</v>
      </c>
      <c r="B7266" s="5" t="s">
        <v>210</v>
      </c>
      <c r="C7266" s="5" t="s">
        <v>251</v>
      </c>
      <c r="D7266" s="5" t="s">
        <v>17</v>
      </c>
      <c r="E7266" s="5">
        <v>2850</v>
      </c>
      <c r="F7266" s="6">
        <v>1028.07</v>
      </c>
    </row>
    <row r="7267" spans="1:6">
      <c r="A7267" s="4">
        <v>2009</v>
      </c>
      <c r="B7267" s="5" t="s">
        <v>210</v>
      </c>
      <c r="C7267" s="5" t="s">
        <v>251</v>
      </c>
      <c r="D7267" s="5" t="s">
        <v>15</v>
      </c>
      <c r="E7267" s="5">
        <v>210460</v>
      </c>
      <c r="F7267" s="6">
        <v>2458.71</v>
      </c>
    </row>
    <row r="7268" spans="1:6">
      <c r="A7268" s="4">
        <v>2009</v>
      </c>
      <c r="B7268" s="5" t="s">
        <v>210</v>
      </c>
      <c r="C7268" s="5" t="s">
        <v>251</v>
      </c>
      <c r="D7268" s="5" t="s">
        <v>16</v>
      </c>
      <c r="E7268" s="5">
        <v>3580</v>
      </c>
      <c r="F7268" s="6">
        <v>1243.02</v>
      </c>
    </row>
    <row r="7269" spans="1:6">
      <c r="A7269" s="4">
        <v>2009</v>
      </c>
      <c r="B7269" s="5" t="s">
        <v>210</v>
      </c>
      <c r="C7269" s="5" t="s">
        <v>251</v>
      </c>
      <c r="D7269" s="5" t="s">
        <v>17</v>
      </c>
      <c r="E7269" s="5">
        <v>2740</v>
      </c>
      <c r="F7269" s="6">
        <v>1000</v>
      </c>
    </row>
    <row r="7270" spans="1:6">
      <c r="A7270" s="4">
        <v>2010</v>
      </c>
      <c r="B7270" s="5" t="s">
        <v>210</v>
      </c>
      <c r="C7270" s="5" t="s">
        <v>251</v>
      </c>
      <c r="D7270" s="5" t="s">
        <v>15</v>
      </c>
      <c r="E7270" s="5">
        <v>213550</v>
      </c>
      <c r="F7270" s="6">
        <v>2430.25</v>
      </c>
    </row>
    <row r="7271" spans="1:6">
      <c r="A7271" s="4">
        <v>2010</v>
      </c>
      <c r="B7271" s="5" t="s">
        <v>210</v>
      </c>
      <c r="C7271" s="5" t="s">
        <v>251</v>
      </c>
      <c r="D7271" s="5" t="s">
        <v>16</v>
      </c>
      <c r="E7271" s="5">
        <v>3200</v>
      </c>
      <c r="F7271" s="6">
        <v>1171.8800000000001</v>
      </c>
    </row>
    <row r="7272" spans="1:6">
      <c r="A7272" s="4">
        <v>2010</v>
      </c>
      <c r="B7272" s="5" t="s">
        <v>210</v>
      </c>
      <c r="C7272" s="5" t="s">
        <v>251</v>
      </c>
      <c r="D7272" s="5" t="s">
        <v>17</v>
      </c>
      <c r="E7272" s="5">
        <v>2810</v>
      </c>
      <c r="F7272" s="6">
        <v>1156.58</v>
      </c>
    </row>
    <row r="7273" spans="1:6">
      <c r="A7273" s="4">
        <v>2011</v>
      </c>
      <c r="B7273" s="5" t="s">
        <v>210</v>
      </c>
      <c r="C7273" s="5" t="s">
        <v>251</v>
      </c>
      <c r="D7273" s="5" t="s">
        <v>15</v>
      </c>
      <c r="E7273" s="5">
        <v>214450</v>
      </c>
      <c r="F7273" s="6">
        <v>2552.81</v>
      </c>
    </row>
    <row r="7274" spans="1:6">
      <c r="A7274" s="4">
        <v>2011</v>
      </c>
      <c r="B7274" s="5" t="s">
        <v>210</v>
      </c>
      <c r="C7274" s="5" t="s">
        <v>251</v>
      </c>
      <c r="D7274" s="5" t="s">
        <v>16</v>
      </c>
      <c r="E7274" s="5">
        <v>3330</v>
      </c>
      <c r="F7274" s="6">
        <v>1276.28</v>
      </c>
    </row>
    <row r="7275" spans="1:6">
      <c r="A7275" s="4">
        <v>2011</v>
      </c>
      <c r="B7275" s="5" t="s">
        <v>210</v>
      </c>
      <c r="C7275" s="5" t="s">
        <v>251</v>
      </c>
      <c r="D7275" s="5" t="s">
        <v>17</v>
      </c>
      <c r="E7275" s="5">
        <v>2860</v>
      </c>
      <c r="F7275" s="6">
        <v>1405.59</v>
      </c>
    </row>
    <row r="7276" spans="1:6">
      <c r="A7276" s="4">
        <v>2012</v>
      </c>
      <c r="B7276" s="5" t="s">
        <v>210</v>
      </c>
      <c r="C7276" s="5" t="s">
        <v>251</v>
      </c>
      <c r="D7276" s="5" t="s">
        <v>15</v>
      </c>
      <c r="E7276" s="5">
        <v>215590</v>
      </c>
      <c r="F7276" s="6">
        <v>2658.1</v>
      </c>
    </row>
    <row r="7277" spans="1:6">
      <c r="A7277" s="4">
        <v>2012</v>
      </c>
      <c r="B7277" s="5" t="s">
        <v>210</v>
      </c>
      <c r="C7277" s="5" t="s">
        <v>251</v>
      </c>
      <c r="D7277" s="5" t="s">
        <v>16</v>
      </c>
      <c r="E7277" s="5">
        <v>3740</v>
      </c>
      <c r="F7277" s="6">
        <v>1395.72</v>
      </c>
    </row>
    <row r="7278" spans="1:6">
      <c r="A7278" s="4">
        <v>2012</v>
      </c>
      <c r="B7278" s="5" t="s">
        <v>210</v>
      </c>
      <c r="C7278" s="5" t="s">
        <v>251</v>
      </c>
      <c r="D7278" s="5" t="s">
        <v>17</v>
      </c>
      <c r="E7278" s="5">
        <v>2970</v>
      </c>
      <c r="F7278" s="6">
        <v>909.09</v>
      </c>
    </row>
    <row r="7279" spans="1:6">
      <c r="A7279" s="4">
        <v>2013</v>
      </c>
      <c r="B7279" s="5" t="s">
        <v>210</v>
      </c>
      <c r="C7279" s="5" t="s">
        <v>251</v>
      </c>
      <c r="D7279" s="5" t="s">
        <v>15</v>
      </c>
      <c r="E7279" s="5">
        <v>219180</v>
      </c>
      <c r="F7279" s="6">
        <v>2677.11</v>
      </c>
    </row>
    <row r="7280" spans="1:6">
      <c r="A7280" s="4">
        <v>2013</v>
      </c>
      <c r="B7280" s="5" t="s">
        <v>210</v>
      </c>
      <c r="C7280" s="5" t="s">
        <v>251</v>
      </c>
      <c r="D7280" s="5" t="s">
        <v>16</v>
      </c>
      <c r="E7280" s="5">
        <v>2000</v>
      </c>
      <c r="F7280" s="6">
        <v>775</v>
      </c>
    </row>
    <row r="7281" spans="1:6">
      <c r="A7281" s="4">
        <v>2013</v>
      </c>
      <c r="B7281" s="5" t="s">
        <v>210</v>
      </c>
      <c r="C7281" s="5" t="s">
        <v>251</v>
      </c>
      <c r="D7281" s="5" t="s">
        <v>17</v>
      </c>
      <c r="E7281" s="5">
        <v>3000</v>
      </c>
      <c r="F7281" s="6">
        <v>370</v>
      </c>
    </row>
    <row r="7282" spans="1:6">
      <c r="A7282" s="4">
        <v>2014</v>
      </c>
      <c r="B7282" s="5" t="s">
        <v>210</v>
      </c>
      <c r="C7282" s="5" t="s">
        <v>251</v>
      </c>
      <c r="D7282" s="5" t="s">
        <v>15</v>
      </c>
      <c r="E7282" s="5">
        <v>213200</v>
      </c>
      <c r="F7282" s="6">
        <v>2338.27</v>
      </c>
    </row>
    <row r="7283" spans="1:6">
      <c r="A7283" s="4">
        <v>2014</v>
      </c>
      <c r="B7283" s="5" t="s">
        <v>210</v>
      </c>
      <c r="C7283" s="5" t="s">
        <v>251</v>
      </c>
      <c r="D7283" s="5" t="s">
        <v>16</v>
      </c>
      <c r="E7283" s="5">
        <v>3610</v>
      </c>
      <c r="F7283" s="6">
        <v>1265.93</v>
      </c>
    </row>
    <row r="7284" spans="1:6">
      <c r="A7284" s="4">
        <v>2014</v>
      </c>
      <c r="B7284" s="5" t="s">
        <v>210</v>
      </c>
      <c r="C7284" s="5" t="s">
        <v>251</v>
      </c>
      <c r="D7284" s="5" t="s">
        <v>17</v>
      </c>
      <c r="E7284" s="5">
        <v>3800</v>
      </c>
      <c r="F7284" s="6">
        <v>315.79000000000002</v>
      </c>
    </row>
    <row r="7285" spans="1:6">
      <c r="A7285" s="4">
        <v>2015</v>
      </c>
      <c r="B7285" s="5" t="s">
        <v>210</v>
      </c>
      <c r="C7285" s="5" t="s">
        <v>251</v>
      </c>
      <c r="D7285" s="5" t="s">
        <v>15</v>
      </c>
      <c r="E7285" s="5">
        <v>205400</v>
      </c>
      <c r="F7285" s="6">
        <v>2100.54</v>
      </c>
    </row>
    <row r="7286" spans="1:6">
      <c r="A7286" s="4">
        <v>2015</v>
      </c>
      <c r="B7286" s="5" t="s">
        <v>210</v>
      </c>
      <c r="C7286" s="5" t="s">
        <v>251</v>
      </c>
      <c r="D7286" s="5" t="s">
        <v>16</v>
      </c>
      <c r="E7286" s="5">
        <v>4170</v>
      </c>
      <c r="F7286" s="6">
        <v>1093.53</v>
      </c>
    </row>
    <row r="7287" spans="1:6">
      <c r="A7287" s="4">
        <v>2015</v>
      </c>
      <c r="B7287" s="5" t="s">
        <v>210</v>
      </c>
      <c r="C7287" s="5" t="s">
        <v>251</v>
      </c>
      <c r="D7287" s="5" t="s">
        <v>17</v>
      </c>
      <c r="E7287" s="5">
        <v>2800</v>
      </c>
      <c r="F7287" s="6">
        <v>603.57000000000005</v>
      </c>
    </row>
    <row r="7288" spans="1:6">
      <c r="A7288" s="4">
        <v>2016</v>
      </c>
      <c r="B7288" s="5" t="s">
        <v>210</v>
      </c>
      <c r="C7288" s="5" t="s">
        <v>251</v>
      </c>
      <c r="D7288" s="5" t="s">
        <v>15</v>
      </c>
      <c r="E7288" s="5">
        <v>213980</v>
      </c>
      <c r="F7288" s="6">
        <v>2548.56</v>
      </c>
    </row>
    <row r="7289" spans="1:6">
      <c r="A7289" s="4">
        <v>2016</v>
      </c>
      <c r="B7289" s="5" t="s">
        <v>210</v>
      </c>
      <c r="C7289" s="5" t="s">
        <v>251</v>
      </c>
      <c r="D7289" s="5" t="s">
        <v>16</v>
      </c>
      <c r="E7289" s="5">
        <v>3190</v>
      </c>
      <c r="F7289" s="6">
        <v>1338.24</v>
      </c>
    </row>
    <row r="7290" spans="1:6">
      <c r="A7290" s="4">
        <v>2016</v>
      </c>
      <c r="B7290" s="5" t="s">
        <v>210</v>
      </c>
      <c r="C7290" s="5" t="s">
        <v>251</v>
      </c>
      <c r="D7290" s="5" t="s">
        <v>17</v>
      </c>
      <c r="E7290" s="5">
        <v>2980</v>
      </c>
      <c r="F7290" s="6">
        <v>1791.55</v>
      </c>
    </row>
    <row r="7291" spans="1:6">
      <c r="A7291" s="4">
        <v>2017</v>
      </c>
      <c r="B7291" s="5" t="s">
        <v>210</v>
      </c>
      <c r="C7291" s="5" t="s">
        <v>251</v>
      </c>
      <c r="D7291" s="5" t="s">
        <v>15</v>
      </c>
      <c r="E7291" s="5">
        <v>220250</v>
      </c>
      <c r="F7291" s="6">
        <v>2921.54</v>
      </c>
    </row>
    <row r="7292" spans="1:6">
      <c r="A7292" s="4">
        <v>2017</v>
      </c>
      <c r="B7292" s="5" t="s">
        <v>210</v>
      </c>
      <c r="C7292" s="5" t="s">
        <v>251</v>
      </c>
      <c r="D7292" s="5" t="s">
        <v>16</v>
      </c>
      <c r="E7292" s="5">
        <v>3590</v>
      </c>
      <c r="F7292" s="6">
        <v>1938.7</v>
      </c>
    </row>
    <row r="7293" spans="1:6">
      <c r="A7293" s="4">
        <v>2017</v>
      </c>
      <c r="B7293" s="5" t="s">
        <v>210</v>
      </c>
      <c r="C7293" s="5" t="s">
        <v>251</v>
      </c>
      <c r="D7293" s="5" t="s">
        <v>17</v>
      </c>
      <c r="E7293" s="5">
        <v>2910</v>
      </c>
      <c r="F7293" s="6">
        <v>753.61</v>
      </c>
    </row>
    <row r="7294" spans="1:6">
      <c r="A7294" s="4">
        <v>2008</v>
      </c>
      <c r="B7294" s="5" t="s">
        <v>210</v>
      </c>
      <c r="C7294" s="5" t="s">
        <v>252</v>
      </c>
      <c r="D7294" s="5" t="s">
        <v>15</v>
      </c>
      <c r="E7294" s="5">
        <v>227800</v>
      </c>
      <c r="F7294" s="6">
        <v>2352.85</v>
      </c>
    </row>
    <row r="7295" spans="1:6">
      <c r="A7295" s="4">
        <v>2008</v>
      </c>
      <c r="B7295" s="5" t="s">
        <v>210</v>
      </c>
      <c r="C7295" s="5" t="s">
        <v>252</v>
      </c>
      <c r="D7295" s="5" t="s">
        <v>16</v>
      </c>
      <c r="E7295" s="5">
        <v>59350</v>
      </c>
      <c r="F7295" s="6">
        <v>646.16999999999996</v>
      </c>
    </row>
    <row r="7296" spans="1:6">
      <c r="A7296" s="4">
        <v>2008</v>
      </c>
      <c r="B7296" s="5" t="s">
        <v>210</v>
      </c>
      <c r="C7296" s="5" t="s">
        <v>252</v>
      </c>
      <c r="D7296" s="5" t="s">
        <v>17</v>
      </c>
      <c r="E7296" s="5">
        <v>1200</v>
      </c>
      <c r="F7296" s="6">
        <v>1000</v>
      </c>
    </row>
    <row r="7297" spans="1:6">
      <c r="A7297" s="4">
        <v>2009</v>
      </c>
      <c r="B7297" s="5" t="s">
        <v>210</v>
      </c>
      <c r="C7297" s="5" t="s">
        <v>252</v>
      </c>
      <c r="D7297" s="5" t="s">
        <v>15</v>
      </c>
      <c r="E7297" s="5">
        <v>224630</v>
      </c>
      <c r="F7297" s="6">
        <v>1963.63</v>
      </c>
    </row>
    <row r="7298" spans="1:6">
      <c r="A7298" s="4">
        <v>2009</v>
      </c>
      <c r="B7298" s="5" t="s">
        <v>210</v>
      </c>
      <c r="C7298" s="5" t="s">
        <v>252</v>
      </c>
      <c r="D7298" s="5" t="s">
        <v>16</v>
      </c>
      <c r="E7298" s="5">
        <v>62460</v>
      </c>
      <c r="F7298" s="6">
        <v>1066.1199999999999</v>
      </c>
    </row>
    <row r="7299" spans="1:6">
      <c r="A7299" s="4">
        <v>2009</v>
      </c>
      <c r="B7299" s="5" t="s">
        <v>210</v>
      </c>
      <c r="C7299" s="5" t="s">
        <v>252</v>
      </c>
      <c r="D7299" s="5" t="s">
        <v>17</v>
      </c>
      <c r="E7299" s="5">
        <v>1150</v>
      </c>
      <c r="F7299" s="6">
        <v>834.78</v>
      </c>
    </row>
    <row r="7300" spans="1:6">
      <c r="A7300" s="4">
        <v>2010</v>
      </c>
      <c r="B7300" s="5" t="s">
        <v>210</v>
      </c>
      <c r="C7300" s="5" t="s">
        <v>252</v>
      </c>
      <c r="D7300" s="5" t="s">
        <v>15</v>
      </c>
      <c r="E7300" s="5">
        <v>229060</v>
      </c>
      <c r="F7300" s="6">
        <v>2223.17</v>
      </c>
    </row>
    <row r="7301" spans="1:6">
      <c r="A7301" s="4">
        <v>2010</v>
      </c>
      <c r="B7301" s="5" t="s">
        <v>210</v>
      </c>
      <c r="C7301" s="5" t="s">
        <v>252</v>
      </c>
      <c r="D7301" s="5" t="s">
        <v>16</v>
      </c>
      <c r="E7301" s="5">
        <v>62130</v>
      </c>
      <c r="F7301" s="6">
        <v>1033.48</v>
      </c>
    </row>
    <row r="7302" spans="1:6">
      <c r="A7302" s="4">
        <v>2010</v>
      </c>
      <c r="B7302" s="5" t="s">
        <v>210</v>
      </c>
      <c r="C7302" s="5" t="s">
        <v>252</v>
      </c>
      <c r="D7302" s="5" t="s">
        <v>17</v>
      </c>
      <c r="E7302" s="5">
        <v>1150</v>
      </c>
      <c r="F7302" s="6">
        <v>886.96</v>
      </c>
    </row>
    <row r="7303" spans="1:6">
      <c r="A7303" s="4">
        <v>2011</v>
      </c>
      <c r="B7303" s="5" t="s">
        <v>210</v>
      </c>
      <c r="C7303" s="5" t="s">
        <v>252</v>
      </c>
      <c r="D7303" s="5" t="s">
        <v>15</v>
      </c>
      <c r="E7303" s="5">
        <v>234180</v>
      </c>
      <c r="F7303" s="6">
        <v>2248.19</v>
      </c>
    </row>
    <row r="7304" spans="1:6">
      <c r="A7304" s="4">
        <v>2011</v>
      </c>
      <c r="B7304" s="5" t="s">
        <v>210</v>
      </c>
      <c r="C7304" s="5" t="s">
        <v>252</v>
      </c>
      <c r="D7304" s="5" t="s">
        <v>16</v>
      </c>
      <c r="E7304" s="5">
        <v>58990</v>
      </c>
      <c r="F7304" s="6">
        <v>1094.08</v>
      </c>
    </row>
    <row r="7305" spans="1:6">
      <c r="A7305" s="4">
        <v>2011</v>
      </c>
      <c r="B7305" s="5" t="s">
        <v>210</v>
      </c>
      <c r="C7305" s="5" t="s">
        <v>252</v>
      </c>
      <c r="D7305" s="5" t="s">
        <v>17</v>
      </c>
      <c r="E7305" s="5">
        <v>1160</v>
      </c>
      <c r="F7305" s="6">
        <v>1172.4100000000001</v>
      </c>
    </row>
    <row r="7306" spans="1:6">
      <c r="A7306" s="4">
        <v>2012</v>
      </c>
      <c r="B7306" s="5" t="s">
        <v>210</v>
      </c>
      <c r="C7306" s="5" t="s">
        <v>252</v>
      </c>
      <c r="D7306" s="5" t="s">
        <v>15</v>
      </c>
      <c r="E7306" s="5">
        <v>228790</v>
      </c>
      <c r="F7306" s="6">
        <v>2339.6999999999998</v>
      </c>
    </row>
    <row r="7307" spans="1:6">
      <c r="A7307" s="4">
        <v>2012</v>
      </c>
      <c r="B7307" s="5" t="s">
        <v>210</v>
      </c>
      <c r="C7307" s="5" t="s">
        <v>252</v>
      </c>
      <c r="D7307" s="5" t="s">
        <v>16</v>
      </c>
      <c r="E7307" s="5">
        <v>57120</v>
      </c>
      <c r="F7307" s="6">
        <v>1173.67</v>
      </c>
    </row>
    <row r="7308" spans="1:6">
      <c r="A7308" s="4">
        <v>2012</v>
      </c>
      <c r="B7308" s="5" t="s">
        <v>210</v>
      </c>
      <c r="C7308" s="5" t="s">
        <v>252</v>
      </c>
      <c r="D7308" s="5" t="s">
        <v>17</v>
      </c>
      <c r="E7308" s="5">
        <v>1180</v>
      </c>
      <c r="F7308" s="6">
        <v>1110.17</v>
      </c>
    </row>
    <row r="7309" spans="1:6">
      <c r="A7309" s="4">
        <v>2013</v>
      </c>
      <c r="B7309" s="5" t="s">
        <v>210</v>
      </c>
      <c r="C7309" s="5" t="s">
        <v>252</v>
      </c>
      <c r="D7309" s="5" t="s">
        <v>15</v>
      </c>
      <c r="E7309" s="5">
        <v>232160</v>
      </c>
      <c r="F7309" s="6">
        <v>2340.54</v>
      </c>
    </row>
    <row r="7310" spans="1:6">
      <c r="A7310" s="4">
        <v>2013</v>
      </c>
      <c r="B7310" s="5" t="s">
        <v>210</v>
      </c>
      <c r="C7310" s="5" t="s">
        <v>252</v>
      </c>
      <c r="D7310" s="5" t="s">
        <v>16</v>
      </c>
      <c r="E7310" s="5">
        <v>48400</v>
      </c>
      <c r="F7310" s="6">
        <v>1148.97</v>
      </c>
    </row>
    <row r="7311" spans="1:6">
      <c r="A7311" s="4">
        <v>2013</v>
      </c>
      <c r="B7311" s="5" t="s">
        <v>210</v>
      </c>
      <c r="C7311" s="5" t="s">
        <v>252</v>
      </c>
      <c r="D7311" s="5" t="s">
        <v>17</v>
      </c>
      <c r="E7311" s="5">
        <v>980</v>
      </c>
      <c r="F7311" s="6">
        <v>428.57</v>
      </c>
    </row>
    <row r="7312" spans="1:6">
      <c r="A7312" s="4">
        <v>2014</v>
      </c>
      <c r="B7312" s="5" t="s">
        <v>210</v>
      </c>
      <c r="C7312" s="5" t="s">
        <v>252</v>
      </c>
      <c r="D7312" s="5" t="s">
        <v>15</v>
      </c>
      <c r="E7312" s="5">
        <v>242560</v>
      </c>
      <c r="F7312" s="6">
        <v>1965.41</v>
      </c>
    </row>
    <row r="7313" spans="1:6">
      <c r="A7313" s="4">
        <v>2014</v>
      </c>
      <c r="B7313" s="5" t="s">
        <v>210</v>
      </c>
      <c r="C7313" s="5" t="s">
        <v>252</v>
      </c>
      <c r="D7313" s="5" t="s">
        <v>16</v>
      </c>
      <c r="E7313" s="5">
        <v>54770</v>
      </c>
      <c r="F7313" s="6">
        <v>1212.71</v>
      </c>
    </row>
    <row r="7314" spans="1:6">
      <c r="A7314" s="4">
        <v>2014</v>
      </c>
      <c r="B7314" s="5" t="s">
        <v>210</v>
      </c>
      <c r="C7314" s="5" t="s">
        <v>252</v>
      </c>
      <c r="D7314" s="5" t="s">
        <v>17</v>
      </c>
      <c r="E7314" s="5">
        <v>1070</v>
      </c>
      <c r="F7314" s="6">
        <v>299.07</v>
      </c>
    </row>
    <row r="7315" spans="1:6">
      <c r="A7315" s="4">
        <v>2015</v>
      </c>
      <c r="B7315" s="5" t="s">
        <v>210</v>
      </c>
      <c r="C7315" s="5" t="s">
        <v>252</v>
      </c>
      <c r="D7315" s="5" t="s">
        <v>15</v>
      </c>
      <c r="E7315" s="5">
        <v>232820</v>
      </c>
      <c r="F7315" s="6">
        <v>1941.63</v>
      </c>
    </row>
    <row r="7316" spans="1:6">
      <c r="A7316" s="4">
        <v>2015</v>
      </c>
      <c r="B7316" s="5" t="s">
        <v>210</v>
      </c>
      <c r="C7316" s="5" t="s">
        <v>252</v>
      </c>
      <c r="D7316" s="5" t="s">
        <v>16</v>
      </c>
      <c r="E7316" s="5">
        <v>27290</v>
      </c>
      <c r="F7316" s="6">
        <v>1086.48</v>
      </c>
    </row>
    <row r="7317" spans="1:6">
      <c r="A7317" s="4">
        <v>2015</v>
      </c>
      <c r="B7317" s="5" t="s">
        <v>210</v>
      </c>
      <c r="C7317" s="5" t="s">
        <v>252</v>
      </c>
      <c r="D7317" s="5" t="s">
        <v>17</v>
      </c>
      <c r="E7317" s="5">
        <v>1590</v>
      </c>
      <c r="F7317" s="6">
        <v>974.84</v>
      </c>
    </row>
    <row r="7318" spans="1:6">
      <c r="A7318" s="4">
        <v>2016</v>
      </c>
      <c r="B7318" s="5" t="s">
        <v>210</v>
      </c>
      <c r="C7318" s="5" t="s">
        <v>252</v>
      </c>
      <c r="D7318" s="5" t="s">
        <v>15</v>
      </c>
      <c r="E7318" s="5">
        <v>247760</v>
      </c>
      <c r="F7318" s="6">
        <v>2237.0500000000002</v>
      </c>
    </row>
    <row r="7319" spans="1:6">
      <c r="A7319" s="4">
        <v>2016</v>
      </c>
      <c r="B7319" s="5" t="s">
        <v>210</v>
      </c>
      <c r="C7319" s="5" t="s">
        <v>252</v>
      </c>
      <c r="D7319" s="5" t="s">
        <v>16</v>
      </c>
      <c r="E7319" s="5">
        <v>55670</v>
      </c>
      <c r="F7319" s="6">
        <v>1244.32</v>
      </c>
    </row>
    <row r="7320" spans="1:6">
      <c r="A7320" s="4">
        <v>2016</v>
      </c>
      <c r="B7320" s="5" t="s">
        <v>210</v>
      </c>
      <c r="C7320" s="5" t="s">
        <v>252</v>
      </c>
      <c r="D7320" s="5" t="s">
        <v>17</v>
      </c>
      <c r="E7320" s="5">
        <v>1340</v>
      </c>
      <c r="F7320" s="6">
        <v>1085.57</v>
      </c>
    </row>
    <row r="7321" spans="1:6">
      <c r="A7321" s="4">
        <v>2017</v>
      </c>
      <c r="B7321" s="5" t="s">
        <v>210</v>
      </c>
      <c r="C7321" s="5" t="s">
        <v>252</v>
      </c>
      <c r="D7321" s="5" t="s">
        <v>15</v>
      </c>
      <c r="E7321" s="5">
        <v>232550</v>
      </c>
      <c r="F7321" s="6">
        <v>2394.98</v>
      </c>
    </row>
    <row r="7322" spans="1:6">
      <c r="A7322" s="4">
        <v>2017</v>
      </c>
      <c r="B7322" s="5" t="s">
        <v>210</v>
      </c>
      <c r="C7322" s="5" t="s">
        <v>252</v>
      </c>
      <c r="D7322" s="5" t="s">
        <v>16</v>
      </c>
      <c r="E7322" s="5">
        <v>51000</v>
      </c>
      <c r="F7322" s="6">
        <v>1278.78</v>
      </c>
    </row>
    <row r="7323" spans="1:6">
      <c r="A7323" s="4">
        <v>2017</v>
      </c>
      <c r="B7323" s="5" t="s">
        <v>210</v>
      </c>
      <c r="C7323" s="5" t="s">
        <v>252</v>
      </c>
      <c r="D7323" s="5" t="s">
        <v>17</v>
      </c>
      <c r="E7323" s="5">
        <v>1120</v>
      </c>
      <c r="F7323" s="6">
        <v>1047.24</v>
      </c>
    </row>
    <row r="7324" spans="1:6">
      <c r="A7324" s="4">
        <v>2008</v>
      </c>
      <c r="B7324" s="5" t="s">
        <v>210</v>
      </c>
      <c r="C7324" s="5" t="s">
        <v>253</v>
      </c>
      <c r="D7324" s="5" t="s">
        <v>15</v>
      </c>
      <c r="E7324" s="5">
        <v>229590</v>
      </c>
      <c r="F7324" s="6">
        <v>2071.9499999999998</v>
      </c>
    </row>
    <row r="7325" spans="1:6">
      <c r="A7325" s="4">
        <v>2008</v>
      </c>
      <c r="B7325" s="5" t="s">
        <v>210</v>
      </c>
      <c r="C7325" s="5" t="s">
        <v>253</v>
      </c>
      <c r="D7325" s="5" t="s">
        <v>16</v>
      </c>
      <c r="E7325" s="5">
        <v>89710</v>
      </c>
      <c r="F7325" s="6">
        <v>975.37</v>
      </c>
    </row>
    <row r="7326" spans="1:6">
      <c r="A7326" s="4">
        <v>2008</v>
      </c>
      <c r="B7326" s="5" t="s">
        <v>210</v>
      </c>
      <c r="C7326" s="5" t="s">
        <v>253</v>
      </c>
      <c r="D7326" s="5" t="s">
        <v>17</v>
      </c>
      <c r="E7326" s="5">
        <v>660</v>
      </c>
      <c r="F7326" s="6">
        <v>1015.15</v>
      </c>
    </row>
    <row r="7327" spans="1:6">
      <c r="A7327" s="4">
        <v>2009</v>
      </c>
      <c r="B7327" s="5" t="s">
        <v>210</v>
      </c>
      <c r="C7327" s="5" t="s">
        <v>253</v>
      </c>
      <c r="D7327" s="5" t="s">
        <v>15</v>
      </c>
      <c r="E7327" s="5">
        <v>230870</v>
      </c>
      <c r="F7327" s="6">
        <v>2055.0500000000002</v>
      </c>
    </row>
    <row r="7328" spans="1:6">
      <c r="A7328" s="4">
        <v>2009</v>
      </c>
      <c r="B7328" s="5" t="s">
        <v>210</v>
      </c>
      <c r="C7328" s="5" t="s">
        <v>253</v>
      </c>
      <c r="D7328" s="5" t="s">
        <v>16</v>
      </c>
      <c r="E7328" s="5">
        <v>96340</v>
      </c>
      <c r="F7328" s="6">
        <v>1042.25</v>
      </c>
    </row>
    <row r="7329" spans="1:6">
      <c r="A7329" s="4">
        <v>2009</v>
      </c>
      <c r="B7329" s="5" t="s">
        <v>210</v>
      </c>
      <c r="C7329" s="5" t="s">
        <v>253</v>
      </c>
      <c r="D7329" s="5" t="s">
        <v>17</v>
      </c>
      <c r="E7329" s="5">
        <v>420</v>
      </c>
      <c r="F7329" s="6">
        <v>833.33</v>
      </c>
    </row>
    <row r="7330" spans="1:6">
      <c r="A7330" s="4">
        <v>2010</v>
      </c>
      <c r="B7330" s="5" t="s">
        <v>210</v>
      </c>
      <c r="C7330" s="5" t="s">
        <v>253</v>
      </c>
      <c r="D7330" s="5" t="s">
        <v>15</v>
      </c>
      <c r="E7330" s="5">
        <v>235850</v>
      </c>
      <c r="F7330" s="6">
        <v>2017.47</v>
      </c>
    </row>
    <row r="7331" spans="1:6">
      <c r="A7331" s="4">
        <v>2010</v>
      </c>
      <c r="B7331" s="5" t="s">
        <v>210</v>
      </c>
      <c r="C7331" s="5" t="s">
        <v>253</v>
      </c>
      <c r="D7331" s="5" t="s">
        <v>16</v>
      </c>
      <c r="E7331" s="5">
        <v>93820</v>
      </c>
      <c r="F7331" s="6">
        <v>1094.97</v>
      </c>
    </row>
    <row r="7332" spans="1:6">
      <c r="A7332" s="4">
        <v>2010</v>
      </c>
      <c r="B7332" s="5" t="s">
        <v>210</v>
      </c>
      <c r="C7332" s="5" t="s">
        <v>253</v>
      </c>
      <c r="D7332" s="5" t="s">
        <v>17</v>
      </c>
      <c r="E7332" s="5">
        <v>340</v>
      </c>
      <c r="F7332" s="6">
        <v>882.35</v>
      </c>
    </row>
    <row r="7333" spans="1:6">
      <c r="A7333" s="4">
        <v>2011</v>
      </c>
      <c r="B7333" s="5" t="s">
        <v>210</v>
      </c>
      <c r="C7333" s="5" t="s">
        <v>253</v>
      </c>
      <c r="D7333" s="5" t="s">
        <v>15</v>
      </c>
      <c r="E7333" s="5">
        <v>235190</v>
      </c>
      <c r="F7333" s="6">
        <v>2088.44</v>
      </c>
    </row>
    <row r="7334" spans="1:6">
      <c r="A7334" s="4">
        <v>2011</v>
      </c>
      <c r="B7334" s="5" t="s">
        <v>210</v>
      </c>
      <c r="C7334" s="5" t="s">
        <v>253</v>
      </c>
      <c r="D7334" s="5" t="s">
        <v>16</v>
      </c>
      <c r="E7334" s="5">
        <v>90590</v>
      </c>
      <c r="F7334" s="6">
        <v>1165.58</v>
      </c>
    </row>
    <row r="7335" spans="1:6">
      <c r="A7335" s="4">
        <v>2011</v>
      </c>
      <c r="B7335" s="5" t="s">
        <v>210</v>
      </c>
      <c r="C7335" s="5" t="s">
        <v>253</v>
      </c>
      <c r="D7335" s="5" t="s">
        <v>17</v>
      </c>
      <c r="E7335" s="5">
        <v>330</v>
      </c>
      <c r="F7335" s="6">
        <v>1212.1199999999999</v>
      </c>
    </row>
    <row r="7336" spans="1:6">
      <c r="A7336" s="4">
        <v>2011</v>
      </c>
      <c r="B7336" s="5" t="s">
        <v>210</v>
      </c>
      <c r="C7336" s="5" t="s">
        <v>253</v>
      </c>
      <c r="D7336" s="5" t="s">
        <v>18</v>
      </c>
      <c r="E7336" s="5">
        <v>30</v>
      </c>
      <c r="F7336" s="6">
        <v>333.33</v>
      </c>
    </row>
    <row r="7337" spans="1:6">
      <c r="A7337" s="4">
        <v>2012</v>
      </c>
      <c r="B7337" s="5" t="s">
        <v>210</v>
      </c>
      <c r="C7337" s="5" t="s">
        <v>253</v>
      </c>
      <c r="D7337" s="5" t="s">
        <v>15</v>
      </c>
      <c r="E7337" s="5">
        <v>232680</v>
      </c>
      <c r="F7337" s="6">
        <v>2339.1799999999998</v>
      </c>
    </row>
    <row r="7338" spans="1:6">
      <c r="A7338" s="4">
        <v>2012</v>
      </c>
      <c r="B7338" s="5" t="s">
        <v>210</v>
      </c>
      <c r="C7338" s="5" t="s">
        <v>253</v>
      </c>
      <c r="D7338" s="5" t="s">
        <v>16</v>
      </c>
      <c r="E7338" s="5">
        <v>90120</v>
      </c>
      <c r="F7338" s="6">
        <v>1231.3599999999999</v>
      </c>
    </row>
    <row r="7339" spans="1:6">
      <c r="A7339" s="4">
        <v>2012</v>
      </c>
      <c r="B7339" s="5" t="s">
        <v>210</v>
      </c>
      <c r="C7339" s="5" t="s">
        <v>253</v>
      </c>
      <c r="D7339" s="5" t="s">
        <v>17</v>
      </c>
      <c r="E7339" s="5">
        <v>360</v>
      </c>
      <c r="F7339" s="6">
        <v>1111.1099999999999</v>
      </c>
    </row>
    <row r="7340" spans="1:6">
      <c r="A7340" s="4">
        <v>2013</v>
      </c>
      <c r="B7340" s="5" t="s">
        <v>210</v>
      </c>
      <c r="C7340" s="5" t="s">
        <v>253</v>
      </c>
      <c r="D7340" s="5" t="s">
        <v>15</v>
      </c>
      <c r="E7340" s="5">
        <v>234370</v>
      </c>
      <c r="F7340" s="6">
        <v>2265.9</v>
      </c>
    </row>
    <row r="7341" spans="1:6">
      <c r="A7341" s="4">
        <v>2013</v>
      </c>
      <c r="B7341" s="5" t="s">
        <v>210</v>
      </c>
      <c r="C7341" s="5" t="s">
        <v>253</v>
      </c>
      <c r="D7341" s="5" t="s">
        <v>16</v>
      </c>
      <c r="E7341" s="5">
        <v>94450</v>
      </c>
      <c r="F7341" s="6">
        <v>1285.97</v>
      </c>
    </row>
    <row r="7342" spans="1:6">
      <c r="A7342" s="4">
        <v>2013</v>
      </c>
      <c r="B7342" s="5" t="s">
        <v>210</v>
      </c>
      <c r="C7342" s="5" t="s">
        <v>253</v>
      </c>
      <c r="D7342" s="5" t="s">
        <v>17</v>
      </c>
      <c r="E7342" s="5">
        <v>120</v>
      </c>
      <c r="F7342" s="6">
        <v>500</v>
      </c>
    </row>
    <row r="7343" spans="1:6">
      <c r="A7343" s="4">
        <v>2014</v>
      </c>
      <c r="B7343" s="5" t="s">
        <v>210</v>
      </c>
      <c r="C7343" s="5" t="s">
        <v>253</v>
      </c>
      <c r="D7343" s="5" t="s">
        <v>15</v>
      </c>
      <c r="E7343" s="5">
        <v>245200</v>
      </c>
      <c r="F7343" s="6">
        <v>2208.69</v>
      </c>
    </row>
    <row r="7344" spans="1:6">
      <c r="A7344" s="4">
        <v>2014</v>
      </c>
      <c r="B7344" s="5" t="s">
        <v>210</v>
      </c>
      <c r="C7344" s="5" t="s">
        <v>253</v>
      </c>
      <c r="D7344" s="5" t="s">
        <v>16</v>
      </c>
      <c r="E7344" s="5">
        <v>80620</v>
      </c>
      <c r="F7344" s="6">
        <v>1232.94</v>
      </c>
    </row>
    <row r="7345" spans="1:6">
      <c r="A7345" s="4">
        <v>2014</v>
      </c>
      <c r="B7345" s="5" t="s">
        <v>210</v>
      </c>
      <c r="C7345" s="5" t="s">
        <v>253</v>
      </c>
      <c r="D7345" s="5" t="s">
        <v>17</v>
      </c>
      <c r="E7345" s="5">
        <v>340</v>
      </c>
      <c r="F7345" s="6">
        <v>323.52999999999997</v>
      </c>
    </row>
    <row r="7346" spans="1:6">
      <c r="A7346" s="4">
        <v>2015</v>
      </c>
      <c r="B7346" s="5" t="s">
        <v>210</v>
      </c>
      <c r="C7346" s="5" t="s">
        <v>253</v>
      </c>
      <c r="D7346" s="5" t="s">
        <v>15</v>
      </c>
      <c r="E7346" s="5">
        <v>240680</v>
      </c>
      <c r="F7346" s="6">
        <v>1906.72</v>
      </c>
    </row>
    <row r="7347" spans="1:6">
      <c r="A7347" s="4">
        <v>2015</v>
      </c>
      <c r="B7347" s="5" t="s">
        <v>210</v>
      </c>
      <c r="C7347" s="5" t="s">
        <v>253</v>
      </c>
      <c r="D7347" s="5" t="s">
        <v>16</v>
      </c>
      <c r="E7347" s="5">
        <v>62530</v>
      </c>
      <c r="F7347" s="6">
        <v>1149.53</v>
      </c>
    </row>
    <row r="7348" spans="1:6">
      <c r="A7348" s="4">
        <v>2015</v>
      </c>
      <c r="B7348" s="5" t="s">
        <v>210</v>
      </c>
      <c r="C7348" s="5" t="s">
        <v>253</v>
      </c>
      <c r="D7348" s="5" t="s">
        <v>17</v>
      </c>
      <c r="E7348" s="5">
        <v>190</v>
      </c>
      <c r="F7348" s="6">
        <v>1000</v>
      </c>
    </row>
    <row r="7349" spans="1:6">
      <c r="A7349" s="4">
        <v>2016</v>
      </c>
      <c r="B7349" s="5" t="s">
        <v>210</v>
      </c>
      <c r="C7349" s="5" t="s">
        <v>253</v>
      </c>
      <c r="D7349" s="5" t="s">
        <v>15</v>
      </c>
      <c r="E7349" s="5">
        <v>231430</v>
      </c>
      <c r="F7349" s="6">
        <v>2371.89</v>
      </c>
    </row>
    <row r="7350" spans="1:6">
      <c r="A7350" s="4">
        <v>2016</v>
      </c>
      <c r="B7350" s="5" t="s">
        <v>210</v>
      </c>
      <c r="C7350" s="5" t="s">
        <v>253</v>
      </c>
      <c r="D7350" s="5" t="s">
        <v>16</v>
      </c>
      <c r="E7350" s="5">
        <v>100500</v>
      </c>
      <c r="F7350" s="6">
        <v>1382.05</v>
      </c>
    </row>
    <row r="7351" spans="1:6">
      <c r="A7351" s="4">
        <v>2016</v>
      </c>
      <c r="B7351" s="5" t="s">
        <v>210</v>
      </c>
      <c r="C7351" s="5" t="s">
        <v>253</v>
      </c>
      <c r="D7351" s="5" t="s">
        <v>17</v>
      </c>
      <c r="E7351" s="5">
        <v>100</v>
      </c>
      <c r="F7351" s="6">
        <v>1084.21</v>
      </c>
    </row>
    <row r="7352" spans="1:6">
      <c r="A7352" s="4">
        <v>2017</v>
      </c>
      <c r="B7352" s="5" t="s">
        <v>210</v>
      </c>
      <c r="C7352" s="5" t="s">
        <v>253</v>
      </c>
      <c r="D7352" s="5" t="s">
        <v>15</v>
      </c>
      <c r="E7352" s="5">
        <v>239920</v>
      </c>
      <c r="F7352" s="6">
        <v>2553.0300000000002</v>
      </c>
    </row>
    <row r="7353" spans="1:6">
      <c r="A7353" s="4">
        <v>2017</v>
      </c>
      <c r="B7353" s="5" t="s">
        <v>210</v>
      </c>
      <c r="C7353" s="5" t="s">
        <v>253</v>
      </c>
      <c r="D7353" s="5" t="s">
        <v>16</v>
      </c>
      <c r="E7353" s="5">
        <v>92370</v>
      </c>
      <c r="F7353" s="6">
        <v>1671.19</v>
      </c>
    </row>
    <row r="7354" spans="1:6">
      <c r="A7354" s="4">
        <v>2017</v>
      </c>
      <c r="B7354" s="5" t="s">
        <v>210</v>
      </c>
      <c r="C7354" s="5" t="s">
        <v>253</v>
      </c>
      <c r="D7354" s="5" t="s">
        <v>17</v>
      </c>
      <c r="E7354" s="5">
        <v>340</v>
      </c>
      <c r="F7354" s="6">
        <v>1049.71</v>
      </c>
    </row>
    <row r="7355" spans="1:6">
      <c r="A7355" s="4">
        <v>2008</v>
      </c>
      <c r="B7355" s="5" t="s">
        <v>210</v>
      </c>
      <c r="C7355" s="5" t="s">
        <v>254</v>
      </c>
      <c r="D7355" s="5" t="s">
        <v>15</v>
      </c>
      <c r="E7355" s="5">
        <v>159670</v>
      </c>
      <c r="F7355" s="6">
        <v>2197.9699999999998</v>
      </c>
    </row>
    <row r="7356" spans="1:6">
      <c r="A7356" s="4">
        <v>2008</v>
      </c>
      <c r="B7356" s="5" t="s">
        <v>210</v>
      </c>
      <c r="C7356" s="5" t="s">
        <v>254</v>
      </c>
      <c r="D7356" s="5" t="s">
        <v>16</v>
      </c>
      <c r="E7356" s="5">
        <v>4950</v>
      </c>
      <c r="F7356" s="6">
        <v>917.17</v>
      </c>
    </row>
    <row r="7357" spans="1:6">
      <c r="A7357" s="4">
        <v>2008</v>
      </c>
      <c r="B7357" s="5" t="s">
        <v>210</v>
      </c>
      <c r="C7357" s="5" t="s">
        <v>254</v>
      </c>
      <c r="D7357" s="5" t="s">
        <v>17</v>
      </c>
      <c r="E7357" s="5">
        <v>6740</v>
      </c>
      <c r="F7357" s="6">
        <v>1032.6400000000001</v>
      </c>
    </row>
    <row r="7358" spans="1:6">
      <c r="A7358" s="4">
        <v>2009</v>
      </c>
      <c r="B7358" s="5" t="s">
        <v>210</v>
      </c>
      <c r="C7358" s="5" t="s">
        <v>254</v>
      </c>
      <c r="D7358" s="5" t="s">
        <v>15</v>
      </c>
      <c r="E7358" s="5">
        <v>157320</v>
      </c>
      <c r="F7358" s="6">
        <v>2272.5</v>
      </c>
    </row>
    <row r="7359" spans="1:6">
      <c r="A7359" s="4">
        <v>2009</v>
      </c>
      <c r="B7359" s="5" t="s">
        <v>210</v>
      </c>
      <c r="C7359" s="5" t="s">
        <v>254</v>
      </c>
      <c r="D7359" s="5" t="s">
        <v>16</v>
      </c>
      <c r="E7359" s="5">
        <v>5340</v>
      </c>
      <c r="F7359" s="6">
        <v>1434.46</v>
      </c>
    </row>
    <row r="7360" spans="1:6">
      <c r="A7360" s="4">
        <v>2009</v>
      </c>
      <c r="B7360" s="5" t="s">
        <v>210</v>
      </c>
      <c r="C7360" s="5" t="s">
        <v>254</v>
      </c>
      <c r="D7360" s="5" t="s">
        <v>17</v>
      </c>
      <c r="E7360" s="5">
        <v>6770</v>
      </c>
      <c r="F7360" s="6">
        <v>1002.95</v>
      </c>
    </row>
    <row r="7361" spans="1:6">
      <c r="A7361" s="4">
        <v>2010</v>
      </c>
      <c r="B7361" s="5" t="s">
        <v>210</v>
      </c>
      <c r="C7361" s="5" t="s">
        <v>254</v>
      </c>
      <c r="D7361" s="5" t="s">
        <v>15</v>
      </c>
      <c r="E7361" s="5">
        <v>159850</v>
      </c>
      <c r="F7361" s="6">
        <v>2272.2800000000002</v>
      </c>
    </row>
    <row r="7362" spans="1:6">
      <c r="A7362" s="4">
        <v>2010</v>
      </c>
      <c r="B7362" s="5" t="s">
        <v>210</v>
      </c>
      <c r="C7362" s="5" t="s">
        <v>254</v>
      </c>
      <c r="D7362" s="5" t="s">
        <v>16</v>
      </c>
      <c r="E7362" s="5">
        <v>5230</v>
      </c>
      <c r="F7362" s="6">
        <v>1042.9000000000001</v>
      </c>
    </row>
    <row r="7363" spans="1:6">
      <c r="A7363" s="4">
        <v>2010</v>
      </c>
      <c r="B7363" s="5" t="s">
        <v>210</v>
      </c>
      <c r="C7363" s="5" t="s">
        <v>254</v>
      </c>
      <c r="D7363" s="5" t="s">
        <v>17</v>
      </c>
      <c r="E7363" s="5">
        <v>5750</v>
      </c>
      <c r="F7363" s="6">
        <v>1144.8</v>
      </c>
    </row>
    <row r="7364" spans="1:6">
      <c r="A7364" s="4">
        <v>2011</v>
      </c>
      <c r="B7364" s="5" t="s">
        <v>210</v>
      </c>
      <c r="C7364" s="5" t="s">
        <v>254</v>
      </c>
      <c r="D7364" s="5" t="s">
        <v>15</v>
      </c>
      <c r="E7364" s="5">
        <v>160340</v>
      </c>
      <c r="F7364" s="6">
        <v>2376.39</v>
      </c>
    </row>
    <row r="7365" spans="1:6">
      <c r="A7365" s="4">
        <v>2011</v>
      </c>
      <c r="B7365" s="5" t="s">
        <v>210</v>
      </c>
      <c r="C7365" s="5" t="s">
        <v>254</v>
      </c>
      <c r="D7365" s="5" t="s">
        <v>16</v>
      </c>
      <c r="E7365" s="5">
        <v>5150</v>
      </c>
      <c r="F7365" s="6">
        <v>1164.8599999999999</v>
      </c>
    </row>
    <row r="7366" spans="1:6">
      <c r="A7366" s="4">
        <v>2011</v>
      </c>
      <c r="B7366" s="5" t="s">
        <v>210</v>
      </c>
      <c r="C7366" s="5" t="s">
        <v>254</v>
      </c>
      <c r="D7366" s="5" t="s">
        <v>17</v>
      </c>
      <c r="E7366" s="5">
        <v>5690</v>
      </c>
      <c r="F7366" s="6">
        <v>1362.64</v>
      </c>
    </row>
    <row r="7367" spans="1:6">
      <c r="A7367" s="4">
        <v>2012</v>
      </c>
      <c r="B7367" s="5" t="s">
        <v>210</v>
      </c>
      <c r="C7367" s="5" t="s">
        <v>254</v>
      </c>
      <c r="D7367" s="5" t="s">
        <v>15</v>
      </c>
      <c r="E7367" s="5">
        <v>160780</v>
      </c>
      <c r="F7367" s="6">
        <v>2554.09</v>
      </c>
    </row>
    <row r="7368" spans="1:6">
      <c r="A7368" s="4">
        <v>2012</v>
      </c>
      <c r="B7368" s="5" t="s">
        <v>210</v>
      </c>
      <c r="C7368" s="5" t="s">
        <v>254</v>
      </c>
      <c r="D7368" s="5" t="s">
        <v>16</v>
      </c>
      <c r="E7368" s="5">
        <v>4940</v>
      </c>
      <c r="F7368" s="6">
        <v>1413.21</v>
      </c>
    </row>
    <row r="7369" spans="1:6">
      <c r="A7369" s="4">
        <v>2012</v>
      </c>
      <c r="B7369" s="5" t="s">
        <v>210</v>
      </c>
      <c r="C7369" s="5" t="s">
        <v>254</v>
      </c>
      <c r="D7369" s="5" t="s">
        <v>17</v>
      </c>
      <c r="E7369" s="5">
        <v>5130</v>
      </c>
      <c r="F7369" s="6">
        <v>712.21</v>
      </c>
    </row>
    <row r="7370" spans="1:6">
      <c r="A7370" s="4">
        <v>2013</v>
      </c>
      <c r="B7370" s="5" t="s">
        <v>210</v>
      </c>
      <c r="C7370" s="5" t="s">
        <v>254</v>
      </c>
      <c r="D7370" s="5" t="s">
        <v>15</v>
      </c>
      <c r="E7370" s="5">
        <v>163210</v>
      </c>
      <c r="F7370" s="6">
        <v>2367.79</v>
      </c>
    </row>
    <row r="7371" spans="1:6">
      <c r="A7371" s="4">
        <v>2013</v>
      </c>
      <c r="B7371" s="5" t="s">
        <v>210</v>
      </c>
      <c r="C7371" s="5" t="s">
        <v>254</v>
      </c>
      <c r="D7371" s="5" t="s">
        <v>16</v>
      </c>
      <c r="E7371" s="5">
        <v>4890</v>
      </c>
      <c r="F7371" s="6">
        <v>496.12</v>
      </c>
    </row>
    <row r="7372" spans="1:6">
      <c r="A7372" s="4">
        <v>2013</v>
      </c>
      <c r="B7372" s="5" t="s">
        <v>210</v>
      </c>
      <c r="C7372" s="5" t="s">
        <v>254</v>
      </c>
      <c r="D7372" s="5" t="s">
        <v>17</v>
      </c>
      <c r="E7372" s="5">
        <v>5480</v>
      </c>
      <c r="F7372" s="6">
        <v>375.34</v>
      </c>
    </row>
    <row r="7373" spans="1:6">
      <c r="A7373" s="4">
        <v>2014</v>
      </c>
      <c r="B7373" s="5" t="s">
        <v>210</v>
      </c>
      <c r="C7373" s="5" t="s">
        <v>254</v>
      </c>
      <c r="D7373" s="5" t="s">
        <v>15</v>
      </c>
      <c r="E7373" s="5">
        <v>140230</v>
      </c>
      <c r="F7373" s="6">
        <v>1677.64</v>
      </c>
    </row>
    <row r="7374" spans="1:6">
      <c r="A7374" s="4">
        <v>2014</v>
      </c>
      <c r="B7374" s="5" t="s">
        <v>210</v>
      </c>
      <c r="C7374" s="5" t="s">
        <v>254</v>
      </c>
      <c r="D7374" s="5" t="s">
        <v>16</v>
      </c>
      <c r="E7374" s="5">
        <v>4890</v>
      </c>
      <c r="F7374" s="6">
        <v>799.76</v>
      </c>
    </row>
    <row r="7375" spans="1:6">
      <c r="A7375" s="4">
        <v>2014</v>
      </c>
      <c r="B7375" s="5" t="s">
        <v>210</v>
      </c>
      <c r="C7375" s="5" t="s">
        <v>254</v>
      </c>
      <c r="D7375" s="5" t="s">
        <v>17</v>
      </c>
      <c r="E7375" s="5">
        <v>4050</v>
      </c>
      <c r="F7375" s="6">
        <v>315.88</v>
      </c>
    </row>
    <row r="7376" spans="1:6">
      <c r="A7376" s="4">
        <v>2015</v>
      </c>
      <c r="B7376" s="5" t="s">
        <v>210</v>
      </c>
      <c r="C7376" s="5" t="s">
        <v>254</v>
      </c>
      <c r="D7376" s="5" t="s">
        <v>15</v>
      </c>
      <c r="E7376" s="5">
        <v>151910</v>
      </c>
      <c r="F7376" s="6">
        <v>2039.13</v>
      </c>
    </row>
    <row r="7377" spans="1:6">
      <c r="A7377" s="4">
        <v>2015</v>
      </c>
      <c r="B7377" s="5" t="s">
        <v>210</v>
      </c>
      <c r="C7377" s="5" t="s">
        <v>254</v>
      </c>
      <c r="D7377" s="5" t="s">
        <v>16</v>
      </c>
      <c r="E7377" s="5">
        <v>4920</v>
      </c>
      <c r="F7377" s="6">
        <v>614.67999999999995</v>
      </c>
    </row>
    <row r="7378" spans="1:6">
      <c r="A7378" s="4">
        <v>2015</v>
      </c>
      <c r="B7378" s="5" t="s">
        <v>210</v>
      </c>
      <c r="C7378" s="5" t="s">
        <v>254</v>
      </c>
      <c r="D7378" s="5" t="s">
        <v>17</v>
      </c>
      <c r="E7378" s="5">
        <v>2490</v>
      </c>
      <c r="F7378" s="6">
        <v>602.97</v>
      </c>
    </row>
    <row r="7379" spans="1:6">
      <c r="A7379" s="4">
        <v>2016</v>
      </c>
      <c r="B7379" s="5" t="s">
        <v>210</v>
      </c>
      <c r="C7379" s="5" t="s">
        <v>254</v>
      </c>
      <c r="D7379" s="5" t="s">
        <v>15</v>
      </c>
      <c r="E7379" s="5">
        <v>161920</v>
      </c>
      <c r="F7379" s="6">
        <v>2322.67</v>
      </c>
    </row>
    <row r="7380" spans="1:6">
      <c r="A7380" s="4">
        <v>2016</v>
      </c>
      <c r="B7380" s="5" t="s">
        <v>210</v>
      </c>
      <c r="C7380" s="5" t="s">
        <v>254</v>
      </c>
      <c r="D7380" s="5" t="s">
        <v>16</v>
      </c>
      <c r="E7380" s="5">
        <v>4910</v>
      </c>
      <c r="F7380" s="6">
        <v>749.45</v>
      </c>
    </row>
    <row r="7381" spans="1:6">
      <c r="A7381" s="4">
        <v>2016</v>
      </c>
      <c r="B7381" s="5" t="s">
        <v>210</v>
      </c>
      <c r="C7381" s="5" t="s">
        <v>254</v>
      </c>
      <c r="D7381" s="5" t="s">
        <v>17</v>
      </c>
      <c r="E7381" s="5">
        <v>3840</v>
      </c>
      <c r="F7381" s="6">
        <v>1791.71</v>
      </c>
    </row>
    <row r="7382" spans="1:6">
      <c r="A7382" s="4">
        <v>2017</v>
      </c>
      <c r="B7382" s="5" t="s">
        <v>210</v>
      </c>
      <c r="C7382" s="5" t="s">
        <v>254</v>
      </c>
      <c r="D7382" s="5" t="s">
        <v>15</v>
      </c>
      <c r="E7382" s="5">
        <v>160480</v>
      </c>
      <c r="F7382" s="6">
        <v>2887.88</v>
      </c>
    </row>
    <row r="7383" spans="1:6">
      <c r="A7383" s="4">
        <v>2017</v>
      </c>
      <c r="B7383" s="5" t="s">
        <v>210</v>
      </c>
      <c r="C7383" s="5" t="s">
        <v>254</v>
      </c>
      <c r="D7383" s="5" t="s">
        <v>16</v>
      </c>
      <c r="E7383" s="5">
        <v>5350</v>
      </c>
      <c r="F7383" s="6">
        <v>1735.2</v>
      </c>
    </row>
    <row r="7384" spans="1:6">
      <c r="A7384" s="4">
        <v>2017</v>
      </c>
      <c r="B7384" s="5" t="s">
        <v>210</v>
      </c>
      <c r="C7384" s="5" t="s">
        <v>254</v>
      </c>
      <c r="D7384" s="5" t="s">
        <v>17</v>
      </c>
      <c r="E7384" s="5">
        <v>3330</v>
      </c>
      <c r="F7384" s="6">
        <v>753.98</v>
      </c>
    </row>
    <row r="7385" spans="1:6">
      <c r="A7385" s="4">
        <v>2008</v>
      </c>
      <c r="B7385" s="5" t="s">
        <v>210</v>
      </c>
      <c r="C7385" s="5" t="s">
        <v>255</v>
      </c>
      <c r="D7385" s="5" t="s">
        <v>15</v>
      </c>
      <c r="E7385" s="5">
        <v>97970</v>
      </c>
      <c r="F7385" s="6">
        <v>2190.87</v>
      </c>
    </row>
    <row r="7386" spans="1:6">
      <c r="A7386" s="4">
        <v>2008</v>
      </c>
      <c r="B7386" s="5" t="s">
        <v>210</v>
      </c>
      <c r="C7386" s="5" t="s">
        <v>255</v>
      </c>
      <c r="D7386" s="5" t="s">
        <v>16</v>
      </c>
      <c r="E7386" s="5">
        <v>680</v>
      </c>
      <c r="F7386" s="6">
        <v>1529.41</v>
      </c>
    </row>
    <row r="7387" spans="1:6">
      <c r="A7387" s="4">
        <v>2008</v>
      </c>
      <c r="B7387" s="5" t="s">
        <v>210</v>
      </c>
      <c r="C7387" s="5" t="s">
        <v>255</v>
      </c>
      <c r="D7387" s="5" t="s">
        <v>17</v>
      </c>
      <c r="E7387" s="5">
        <v>3350</v>
      </c>
      <c r="F7387" s="6">
        <v>838.81</v>
      </c>
    </row>
    <row r="7388" spans="1:6">
      <c r="A7388" s="4">
        <v>2009</v>
      </c>
      <c r="B7388" s="5" t="s">
        <v>210</v>
      </c>
      <c r="C7388" s="5" t="s">
        <v>255</v>
      </c>
      <c r="D7388" s="5" t="s">
        <v>15</v>
      </c>
      <c r="E7388" s="5">
        <v>96660</v>
      </c>
      <c r="F7388" s="6">
        <v>2125.4899999999998</v>
      </c>
    </row>
    <row r="7389" spans="1:6">
      <c r="A7389" s="4">
        <v>2009</v>
      </c>
      <c r="B7389" s="5" t="s">
        <v>210</v>
      </c>
      <c r="C7389" s="5" t="s">
        <v>255</v>
      </c>
      <c r="D7389" s="5" t="s">
        <v>16</v>
      </c>
      <c r="E7389" s="5">
        <v>600</v>
      </c>
      <c r="F7389" s="6">
        <v>1450</v>
      </c>
    </row>
    <row r="7390" spans="1:6">
      <c r="A7390" s="4">
        <v>2009</v>
      </c>
      <c r="B7390" s="5" t="s">
        <v>210</v>
      </c>
      <c r="C7390" s="5" t="s">
        <v>255</v>
      </c>
      <c r="D7390" s="5" t="s">
        <v>17</v>
      </c>
      <c r="E7390" s="5">
        <v>3720</v>
      </c>
      <c r="F7390" s="6">
        <v>626.34</v>
      </c>
    </row>
    <row r="7391" spans="1:6">
      <c r="A7391" s="4">
        <v>2010</v>
      </c>
      <c r="B7391" s="5" t="s">
        <v>210</v>
      </c>
      <c r="C7391" s="5" t="s">
        <v>255</v>
      </c>
      <c r="D7391" s="5" t="s">
        <v>15</v>
      </c>
      <c r="E7391" s="5">
        <v>97440</v>
      </c>
      <c r="F7391" s="6">
        <v>2009.65</v>
      </c>
    </row>
    <row r="7392" spans="1:6">
      <c r="A7392" s="4">
        <v>2010</v>
      </c>
      <c r="B7392" s="5" t="s">
        <v>210</v>
      </c>
      <c r="C7392" s="5" t="s">
        <v>255</v>
      </c>
      <c r="D7392" s="5" t="s">
        <v>16</v>
      </c>
      <c r="E7392" s="5">
        <v>870</v>
      </c>
      <c r="F7392" s="6">
        <v>896.55</v>
      </c>
    </row>
    <row r="7393" spans="1:6">
      <c r="A7393" s="4">
        <v>2010</v>
      </c>
      <c r="B7393" s="5" t="s">
        <v>210</v>
      </c>
      <c r="C7393" s="5" t="s">
        <v>255</v>
      </c>
      <c r="D7393" s="5" t="s">
        <v>17</v>
      </c>
      <c r="E7393" s="5">
        <v>3710</v>
      </c>
      <c r="F7393" s="6">
        <v>892.18</v>
      </c>
    </row>
    <row r="7394" spans="1:6">
      <c r="A7394" s="4">
        <v>2011</v>
      </c>
      <c r="B7394" s="5" t="s">
        <v>210</v>
      </c>
      <c r="C7394" s="5" t="s">
        <v>255</v>
      </c>
      <c r="D7394" s="5" t="s">
        <v>15</v>
      </c>
      <c r="E7394" s="5">
        <v>97810</v>
      </c>
      <c r="F7394" s="6">
        <v>2316.94</v>
      </c>
    </row>
    <row r="7395" spans="1:6">
      <c r="A7395" s="4">
        <v>2011</v>
      </c>
      <c r="B7395" s="5" t="s">
        <v>210</v>
      </c>
      <c r="C7395" s="5" t="s">
        <v>255</v>
      </c>
      <c r="D7395" s="5" t="s">
        <v>16</v>
      </c>
      <c r="E7395" s="5">
        <v>850</v>
      </c>
      <c r="F7395" s="6">
        <v>1011.76</v>
      </c>
    </row>
    <row r="7396" spans="1:6">
      <c r="A7396" s="4">
        <v>2011</v>
      </c>
      <c r="B7396" s="5" t="s">
        <v>210</v>
      </c>
      <c r="C7396" s="5" t="s">
        <v>255</v>
      </c>
      <c r="D7396" s="5" t="s">
        <v>17</v>
      </c>
      <c r="E7396" s="5">
        <v>3690</v>
      </c>
      <c r="F7396" s="6">
        <v>1113.82</v>
      </c>
    </row>
    <row r="7397" spans="1:6">
      <c r="A7397" s="4">
        <v>2012</v>
      </c>
      <c r="B7397" s="5" t="s">
        <v>210</v>
      </c>
      <c r="C7397" s="5" t="s">
        <v>255</v>
      </c>
      <c r="D7397" s="5" t="s">
        <v>15</v>
      </c>
      <c r="E7397" s="5">
        <v>99170</v>
      </c>
      <c r="F7397" s="6">
        <v>2430.0700000000002</v>
      </c>
    </row>
    <row r="7398" spans="1:6">
      <c r="A7398" s="4">
        <v>2012</v>
      </c>
      <c r="B7398" s="5" t="s">
        <v>210</v>
      </c>
      <c r="C7398" s="5" t="s">
        <v>255</v>
      </c>
      <c r="D7398" s="5" t="s">
        <v>16</v>
      </c>
      <c r="E7398" s="5">
        <v>790</v>
      </c>
      <c r="F7398" s="6">
        <v>1151.9000000000001</v>
      </c>
    </row>
    <row r="7399" spans="1:6">
      <c r="A7399" s="4">
        <v>2012</v>
      </c>
      <c r="B7399" s="5" t="s">
        <v>210</v>
      </c>
      <c r="C7399" s="5" t="s">
        <v>255</v>
      </c>
      <c r="D7399" s="5" t="s">
        <v>17</v>
      </c>
      <c r="E7399" s="5">
        <v>3770</v>
      </c>
      <c r="F7399" s="6">
        <v>899.2</v>
      </c>
    </row>
    <row r="7400" spans="1:6">
      <c r="A7400" s="4">
        <v>2013</v>
      </c>
      <c r="B7400" s="5" t="s">
        <v>210</v>
      </c>
      <c r="C7400" s="5" t="s">
        <v>255</v>
      </c>
      <c r="D7400" s="5" t="s">
        <v>15</v>
      </c>
      <c r="E7400" s="5">
        <v>99250</v>
      </c>
      <c r="F7400" s="6">
        <v>2395.87</v>
      </c>
    </row>
    <row r="7401" spans="1:6">
      <c r="A7401" s="4">
        <v>2013</v>
      </c>
      <c r="B7401" s="5" t="s">
        <v>210</v>
      </c>
      <c r="C7401" s="5" t="s">
        <v>255</v>
      </c>
      <c r="D7401" s="5" t="s">
        <v>16</v>
      </c>
      <c r="E7401" s="5">
        <v>540</v>
      </c>
      <c r="F7401" s="6">
        <v>1092.5899999999999</v>
      </c>
    </row>
    <row r="7402" spans="1:6">
      <c r="A7402" s="4">
        <v>2013</v>
      </c>
      <c r="B7402" s="5" t="s">
        <v>210</v>
      </c>
      <c r="C7402" s="5" t="s">
        <v>255</v>
      </c>
      <c r="D7402" s="5" t="s">
        <v>17</v>
      </c>
      <c r="E7402" s="5">
        <v>3320</v>
      </c>
      <c r="F7402" s="6">
        <v>795.18</v>
      </c>
    </row>
    <row r="7403" spans="1:6">
      <c r="A7403" s="4">
        <v>2014</v>
      </c>
      <c r="B7403" s="5" t="s">
        <v>210</v>
      </c>
      <c r="C7403" s="5" t="s">
        <v>255</v>
      </c>
      <c r="D7403" s="5" t="s">
        <v>15</v>
      </c>
      <c r="E7403" s="5">
        <v>104140</v>
      </c>
      <c r="F7403" s="6">
        <v>2263.11</v>
      </c>
    </row>
    <row r="7404" spans="1:6">
      <c r="A7404" s="4">
        <v>2014</v>
      </c>
      <c r="B7404" s="5" t="s">
        <v>210</v>
      </c>
      <c r="C7404" s="5" t="s">
        <v>255</v>
      </c>
      <c r="D7404" s="5" t="s">
        <v>16</v>
      </c>
      <c r="E7404" s="5">
        <v>610</v>
      </c>
      <c r="F7404" s="6">
        <v>1770.49</v>
      </c>
    </row>
    <row r="7405" spans="1:6">
      <c r="A7405" s="4">
        <v>2014</v>
      </c>
      <c r="B7405" s="5" t="s">
        <v>210</v>
      </c>
      <c r="C7405" s="5" t="s">
        <v>255</v>
      </c>
      <c r="D7405" s="5" t="s">
        <v>17</v>
      </c>
      <c r="E7405" s="5">
        <v>2950</v>
      </c>
      <c r="F7405" s="6">
        <v>569.49</v>
      </c>
    </row>
    <row r="7406" spans="1:6">
      <c r="A7406" s="4">
        <v>2015</v>
      </c>
      <c r="B7406" s="5" t="s">
        <v>210</v>
      </c>
      <c r="C7406" s="5" t="s">
        <v>255</v>
      </c>
      <c r="D7406" s="5" t="s">
        <v>15</v>
      </c>
      <c r="E7406" s="5">
        <v>124700</v>
      </c>
      <c r="F7406" s="6">
        <v>1799.04</v>
      </c>
    </row>
    <row r="7407" spans="1:6">
      <c r="A7407" s="4">
        <v>2015</v>
      </c>
      <c r="B7407" s="5" t="s">
        <v>210</v>
      </c>
      <c r="C7407" s="5" t="s">
        <v>255</v>
      </c>
      <c r="D7407" s="5" t="s">
        <v>16</v>
      </c>
      <c r="E7407" s="5">
        <v>550</v>
      </c>
      <c r="F7407" s="6">
        <v>890.91</v>
      </c>
    </row>
    <row r="7408" spans="1:6">
      <c r="A7408" s="4">
        <v>2015</v>
      </c>
      <c r="B7408" s="5" t="s">
        <v>210</v>
      </c>
      <c r="C7408" s="5" t="s">
        <v>255</v>
      </c>
      <c r="D7408" s="5" t="s">
        <v>17</v>
      </c>
      <c r="E7408" s="5">
        <v>2860</v>
      </c>
      <c r="F7408" s="6">
        <v>821.68</v>
      </c>
    </row>
    <row r="7409" spans="1:6">
      <c r="A7409" s="4">
        <v>2016</v>
      </c>
      <c r="B7409" s="5" t="s">
        <v>210</v>
      </c>
      <c r="C7409" s="5" t="s">
        <v>255</v>
      </c>
      <c r="D7409" s="5" t="s">
        <v>15</v>
      </c>
      <c r="E7409" s="5">
        <v>99010</v>
      </c>
      <c r="F7409" s="6">
        <v>2192</v>
      </c>
    </row>
    <row r="7410" spans="1:6">
      <c r="A7410" s="4">
        <v>2016</v>
      </c>
      <c r="B7410" s="5" t="s">
        <v>210</v>
      </c>
      <c r="C7410" s="5" t="s">
        <v>255</v>
      </c>
      <c r="D7410" s="5" t="s">
        <v>16</v>
      </c>
      <c r="E7410" s="5">
        <v>630</v>
      </c>
      <c r="F7410" s="6">
        <v>1928.91</v>
      </c>
    </row>
    <row r="7411" spans="1:6">
      <c r="A7411" s="4">
        <v>2016</v>
      </c>
      <c r="B7411" s="5" t="s">
        <v>210</v>
      </c>
      <c r="C7411" s="5" t="s">
        <v>255</v>
      </c>
      <c r="D7411" s="5" t="s">
        <v>17</v>
      </c>
      <c r="E7411" s="5">
        <v>3450</v>
      </c>
      <c r="F7411" s="6">
        <v>904.69</v>
      </c>
    </row>
    <row r="7412" spans="1:6">
      <c r="A7412" s="4">
        <v>2017</v>
      </c>
      <c r="B7412" s="5" t="s">
        <v>210</v>
      </c>
      <c r="C7412" s="5" t="s">
        <v>255</v>
      </c>
      <c r="D7412" s="5" t="s">
        <v>15</v>
      </c>
      <c r="E7412" s="5">
        <v>96360</v>
      </c>
      <c r="F7412" s="6">
        <v>2364</v>
      </c>
    </row>
    <row r="7413" spans="1:6">
      <c r="A7413" s="4">
        <v>2017</v>
      </c>
      <c r="B7413" s="5" t="s">
        <v>210</v>
      </c>
      <c r="C7413" s="5" t="s">
        <v>255</v>
      </c>
      <c r="D7413" s="5" t="s">
        <v>16</v>
      </c>
      <c r="E7413" s="5">
        <v>600</v>
      </c>
      <c r="F7413" s="6">
        <v>2251.25</v>
      </c>
    </row>
    <row r="7414" spans="1:6">
      <c r="A7414" s="4">
        <v>2017</v>
      </c>
      <c r="B7414" s="5" t="s">
        <v>210</v>
      </c>
      <c r="C7414" s="5" t="s">
        <v>255</v>
      </c>
      <c r="D7414" s="5" t="s">
        <v>17</v>
      </c>
      <c r="E7414" s="5">
        <v>3350</v>
      </c>
      <c r="F7414" s="6">
        <v>1172.49</v>
      </c>
    </row>
    <row r="7415" spans="1:6">
      <c r="A7415" s="4">
        <v>2008</v>
      </c>
      <c r="B7415" s="5" t="s">
        <v>210</v>
      </c>
      <c r="C7415" s="5" t="s">
        <v>256</v>
      </c>
      <c r="D7415" s="5" t="s">
        <v>15</v>
      </c>
      <c r="E7415" s="5">
        <v>170330</v>
      </c>
      <c r="F7415" s="6">
        <v>2052.02</v>
      </c>
    </row>
    <row r="7416" spans="1:6">
      <c r="A7416" s="4">
        <v>2008</v>
      </c>
      <c r="B7416" s="5" t="s">
        <v>210</v>
      </c>
      <c r="C7416" s="5" t="s">
        <v>256</v>
      </c>
      <c r="D7416" s="5" t="s">
        <v>16</v>
      </c>
      <c r="E7416" s="5">
        <v>5260</v>
      </c>
      <c r="F7416" s="6">
        <v>152.09</v>
      </c>
    </row>
    <row r="7417" spans="1:6">
      <c r="A7417" s="4">
        <v>2008</v>
      </c>
      <c r="B7417" s="5" t="s">
        <v>210</v>
      </c>
      <c r="C7417" s="5" t="s">
        <v>256</v>
      </c>
      <c r="D7417" s="5" t="s">
        <v>17</v>
      </c>
      <c r="E7417" s="5">
        <v>780</v>
      </c>
      <c r="F7417" s="6">
        <v>1025.6400000000001</v>
      </c>
    </row>
    <row r="7418" spans="1:6">
      <c r="A7418" s="4">
        <v>2009</v>
      </c>
      <c r="B7418" s="5" t="s">
        <v>210</v>
      </c>
      <c r="C7418" s="5" t="s">
        <v>256</v>
      </c>
      <c r="D7418" s="5" t="s">
        <v>15</v>
      </c>
      <c r="E7418" s="5">
        <v>176860</v>
      </c>
      <c r="F7418" s="6">
        <v>2302.89</v>
      </c>
    </row>
    <row r="7419" spans="1:6">
      <c r="A7419" s="4">
        <v>2009</v>
      </c>
      <c r="B7419" s="5" t="s">
        <v>210</v>
      </c>
      <c r="C7419" s="5" t="s">
        <v>256</v>
      </c>
      <c r="D7419" s="5" t="s">
        <v>16</v>
      </c>
      <c r="E7419" s="5">
        <v>5070</v>
      </c>
      <c r="F7419" s="6">
        <v>595.66</v>
      </c>
    </row>
    <row r="7420" spans="1:6">
      <c r="A7420" s="4">
        <v>2009</v>
      </c>
      <c r="B7420" s="5" t="s">
        <v>210</v>
      </c>
      <c r="C7420" s="5" t="s">
        <v>256</v>
      </c>
      <c r="D7420" s="5" t="s">
        <v>17</v>
      </c>
      <c r="E7420" s="5">
        <v>1040</v>
      </c>
      <c r="F7420" s="6">
        <v>990.38</v>
      </c>
    </row>
    <row r="7421" spans="1:6">
      <c r="A7421" s="4">
        <v>2010</v>
      </c>
      <c r="B7421" s="5" t="s">
        <v>210</v>
      </c>
      <c r="C7421" s="5" t="s">
        <v>256</v>
      </c>
      <c r="D7421" s="5" t="s">
        <v>15</v>
      </c>
      <c r="E7421" s="5">
        <v>178440</v>
      </c>
      <c r="F7421" s="6">
        <v>2366.73</v>
      </c>
    </row>
    <row r="7422" spans="1:6">
      <c r="A7422" s="4">
        <v>2010</v>
      </c>
      <c r="B7422" s="5" t="s">
        <v>210</v>
      </c>
      <c r="C7422" s="5" t="s">
        <v>256</v>
      </c>
      <c r="D7422" s="5" t="s">
        <v>16</v>
      </c>
      <c r="E7422" s="5">
        <v>4750</v>
      </c>
      <c r="F7422" s="6">
        <v>888.42</v>
      </c>
    </row>
    <row r="7423" spans="1:6">
      <c r="A7423" s="4">
        <v>2010</v>
      </c>
      <c r="B7423" s="5" t="s">
        <v>210</v>
      </c>
      <c r="C7423" s="5" t="s">
        <v>256</v>
      </c>
      <c r="D7423" s="5" t="s">
        <v>17</v>
      </c>
      <c r="E7423" s="5">
        <v>880</v>
      </c>
      <c r="F7423" s="6">
        <v>1159.0899999999999</v>
      </c>
    </row>
    <row r="7424" spans="1:6">
      <c r="A7424" s="4">
        <v>2011</v>
      </c>
      <c r="B7424" s="5" t="s">
        <v>210</v>
      </c>
      <c r="C7424" s="5" t="s">
        <v>256</v>
      </c>
      <c r="D7424" s="5" t="s">
        <v>15</v>
      </c>
      <c r="E7424" s="5">
        <v>177970</v>
      </c>
      <c r="F7424" s="6">
        <v>2762.04</v>
      </c>
    </row>
    <row r="7425" spans="1:6">
      <c r="A7425" s="4">
        <v>2011</v>
      </c>
      <c r="B7425" s="5" t="s">
        <v>210</v>
      </c>
      <c r="C7425" s="5" t="s">
        <v>256</v>
      </c>
      <c r="D7425" s="5" t="s">
        <v>16</v>
      </c>
      <c r="E7425" s="5">
        <v>4620</v>
      </c>
      <c r="F7425" s="6">
        <v>932.9</v>
      </c>
    </row>
    <row r="7426" spans="1:6">
      <c r="A7426" s="4">
        <v>2011</v>
      </c>
      <c r="B7426" s="5" t="s">
        <v>210</v>
      </c>
      <c r="C7426" s="5" t="s">
        <v>256</v>
      </c>
      <c r="D7426" s="5" t="s">
        <v>17</v>
      </c>
      <c r="E7426" s="5">
        <v>710</v>
      </c>
      <c r="F7426" s="6">
        <v>1408.45</v>
      </c>
    </row>
    <row r="7427" spans="1:6">
      <c r="A7427" s="4">
        <v>2012</v>
      </c>
      <c r="B7427" s="5" t="s">
        <v>210</v>
      </c>
      <c r="C7427" s="5" t="s">
        <v>256</v>
      </c>
      <c r="D7427" s="5" t="s">
        <v>15</v>
      </c>
      <c r="E7427" s="5">
        <v>183960</v>
      </c>
      <c r="F7427" s="6">
        <v>3057.02</v>
      </c>
    </row>
    <row r="7428" spans="1:6">
      <c r="A7428" s="4">
        <v>2012</v>
      </c>
      <c r="B7428" s="5" t="s">
        <v>210</v>
      </c>
      <c r="C7428" s="5" t="s">
        <v>256</v>
      </c>
      <c r="D7428" s="5" t="s">
        <v>16</v>
      </c>
      <c r="E7428" s="5">
        <v>3940</v>
      </c>
      <c r="F7428" s="6">
        <v>776.65</v>
      </c>
    </row>
    <row r="7429" spans="1:6">
      <c r="A7429" s="4">
        <v>2012</v>
      </c>
      <c r="B7429" s="5" t="s">
        <v>210</v>
      </c>
      <c r="C7429" s="5" t="s">
        <v>256</v>
      </c>
      <c r="D7429" s="5" t="s">
        <v>17</v>
      </c>
      <c r="E7429" s="5">
        <v>800</v>
      </c>
      <c r="F7429" s="6">
        <v>912.5</v>
      </c>
    </row>
    <row r="7430" spans="1:6">
      <c r="A7430" s="4">
        <v>2013</v>
      </c>
      <c r="B7430" s="5" t="s">
        <v>210</v>
      </c>
      <c r="C7430" s="5" t="s">
        <v>256</v>
      </c>
      <c r="D7430" s="5" t="s">
        <v>15</v>
      </c>
      <c r="E7430" s="5">
        <v>181240</v>
      </c>
      <c r="F7430" s="6">
        <v>2857.92</v>
      </c>
    </row>
    <row r="7431" spans="1:6">
      <c r="A7431" s="4">
        <v>2013</v>
      </c>
      <c r="B7431" s="5" t="s">
        <v>210</v>
      </c>
      <c r="C7431" s="5" t="s">
        <v>256</v>
      </c>
      <c r="D7431" s="5" t="s">
        <v>16</v>
      </c>
      <c r="E7431" s="5">
        <v>3460</v>
      </c>
      <c r="F7431" s="6">
        <v>988.44</v>
      </c>
    </row>
    <row r="7432" spans="1:6">
      <c r="A7432" s="4">
        <v>2013</v>
      </c>
      <c r="B7432" s="5" t="s">
        <v>210</v>
      </c>
      <c r="C7432" s="5" t="s">
        <v>256</v>
      </c>
      <c r="D7432" s="5" t="s">
        <v>17</v>
      </c>
      <c r="E7432" s="5">
        <v>620</v>
      </c>
      <c r="F7432" s="6">
        <v>370.97</v>
      </c>
    </row>
    <row r="7433" spans="1:6">
      <c r="A7433" s="4">
        <v>2014</v>
      </c>
      <c r="B7433" s="5" t="s">
        <v>210</v>
      </c>
      <c r="C7433" s="5" t="s">
        <v>256</v>
      </c>
      <c r="D7433" s="5" t="s">
        <v>15</v>
      </c>
      <c r="E7433" s="5">
        <v>191880</v>
      </c>
      <c r="F7433" s="6">
        <v>2760.06</v>
      </c>
    </row>
    <row r="7434" spans="1:6">
      <c r="A7434" s="4">
        <v>2014</v>
      </c>
      <c r="B7434" s="5" t="s">
        <v>210</v>
      </c>
      <c r="C7434" s="5" t="s">
        <v>256</v>
      </c>
      <c r="D7434" s="5" t="s">
        <v>16</v>
      </c>
      <c r="E7434" s="5">
        <v>3360</v>
      </c>
      <c r="F7434" s="6">
        <v>863.1</v>
      </c>
    </row>
    <row r="7435" spans="1:6">
      <c r="A7435" s="4">
        <v>2014</v>
      </c>
      <c r="B7435" s="5" t="s">
        <v>210</v>
      </c>
      <c r="C7435" s="5" t="s">
        <v>256</v>
      </c>
      <c r="D7435" s="5" t="s">
        <v>17</v>
      </c>
      <c r="E7435" s="5">
        <v>700</v>
      </c>
      <c r="F7435" s="6">
        <v>314.29000000000002</v>
      </c>
    </row>
    <row r="7436" spans="1:6">
      <c r="A7436" s="4">
        <v>2015</v>
      </c>
      <c r="B7436" s="5" t="s">
        <v>210</v>
      </c>
      <c r="C7436" s="5" t="s">
        <v>256</v>
      </c>
      <c r="D7436" s="5" t="s">
        <v>15</v>
      </c>
      <c r="E7436" s="5">
        <v>186630</v>
      </c>
      <c r="F7436" s="6">
        <v>2750.95</v>
      </c>
    </row>
    <row r="7437" spans="1:6">
      <c r="A7437" s="4">
        <v>2015</v>
      </c>
      <c r="B7437" s="5" t="s">
        <v>210</v>
      </c>
      <c r="C7437" s="5" t="s">
        <v>256</v>
      </c>
      <c r="D7437" s="5" t="s">
        <v>16</v>
      </c>
      <c r="E7437" s="5">
        <v>3070</v>
      </c>
      <c r="F7437" s="6">
        <v>638.44000000000005</v>
      </c>
    </row>
    <row r="7438" spans="1:6">
      <c r="A7438" s="4">
        <v>2015</v>
      </c>
      <c r="B7438" s="5" t="s">
        <v>210</v>
      </c>
      <c r="C7438" s="5" t="s">
        <v>256</v>
      </c>
      <c r="D7438" s="5" t="s">
        <v>17</v>
      </c>
      <c r="E7438" s="5">
        <v>450</v>
      </c>
      <c r="F7438" s="6">
        <v>600</v>
      </c>
    </row>
    <row r="7439" spans="1:6">
      <c r="A7439" s="4">
        <v>2016</v>
      </c>
      <c r="B7439" s="5" t="s">
        <v>210</v>
      </c>
      <c r="C7439" s="5" t="s">
        <v>256</v>
      </c>
      <c r="D7439" s="5" t="s">
        <v>15</v>
      </c>
      <c r="E7439" s="5">
        <v>183330</v>
      </c>
      <c r="F7439" s="6">
        <v>2726</v>
      </c>
    </row>
    <row r="7440" spans="1:6">
      <c r="A7440" s="4">
        <v>2016</v>
      </c>
      <c r="B7440" s="5" t="s">
        <v>210</v>
      </c>
      <c r="C7440" s="5" t="s">
        <v>256</v>
      </c>
      <c r="D7440" s="5" t="s">
        <v>16</v>
      </c>
      <c r="E7440" s="5">
        <v>4070</v>
      </c>
      <c r="F7440" s="6">
        <v>799.26</v>
      </c>
    </row>
    <row r="7441" spans="1:6">
      <c r="A7441" s="4">
        <v>2016</v>
      </c>
      <c r="B7441" s="5" t="s">
        <v>210</v>
      </c>
      <c r="C7441" s="5" t="s">
        <v>256</v>
      </c>
      <c r="D7441" s="5" t="s">
        <v>17</v>
      </c>
      <c r="E7441" s="5">
        <v>690</v>
      </c>
      <c r="F7441" s="6">
        <v>1791</v>
      </c>
    </row>
    <row r="7442" spans="1:6">
      <c r="A7442" s="4">
        <v>2017</v>
      </c>
      <c r="B7442" s="5" t="s">
        <v>210</v>
      </c>
      <c r="C7442" s="5" t="s">
        <v>256</v>
      </c>
      <c r="D7442" s="5" t="s">
        <v>15</v>
      </c>
      <c r="E7442" s="5">
        <v>181600</v>
      </c>
      <c r="F7442" s="6">
        <v>2867</v>
      </c>
    </row>
    <row r="7443" spans="1:6">
      <c r="A7443" s="4">
        <v>2017</v>
      </c>
      <c r="B7443" s="5" t="s">
        <v>210</v>
      </c>
      <c r="C7443" s="5" t="s">
        <v>256</v>
      </c>
      <c r="D7443" s="5" t="s">
        <v>16</v>
      </c>
      <c r="E7443" s="5">
        <v>4450</v>
      </c>
      <c r="F7443" s="6">
        <v>1869.38</v>
      </c>
    </row>
    <row r="7444" spans="1:6">
      <c r="A7444" s="4">
        <v>2017</v>
      </c>
      <c r="B7444" s="5" t="s">
        <v>210</v>
      </c>
      <c r="C7444" s="5" t="s">
        <v>256</v>
      </c>
      <c r="D7444" s="5" t="s">
        <v>17</v>
      </c>
      <c r="E7444" s="5">
        <v>780</v>
      </c>
      <c r="F7444" s="6">
        <v>753.53</v>
      </c>
    </row>
    <row r="7445" spans="1:6">
      <c r="A7445" s="4">
        <v>2008</v>
      </c>
      <c r="B7445" s="5" t="s">
        <v>257</v>
      </c>
      <c r="C7445" s="5" t="s">
        <v>258</v>
      </c>
      <c r="D7445" s="5" t="s">
        <v>15</v>
      </c>
      <c r="E7445" s="5">
        <v>130890</v>
      </c>
      <c r="F7445" s="6">
        <v>2608.83</v>
      </c>
    </row>
    <row r="7446" spans="1:6">
      <c r="A7446" s="4">
        <v>2008</v>
      </c>
      <c r="B7446" s="5" t="s">
        <v>257</v>
      </c>
      <c r="C7446" s="5" t="s">
        <v>258</v>
      </c>
      <c r="D7446" s="5" t="s">
        <v>16</v>
      </c>
      <c r="E7446" s="5">
        <v>6790</v>
      </c>
      <c r="F7446" s="6">
        <v>1301.9100000000001</v>
      </c>
    </row>
    <row r="7447" spans="1:6">
      <c r="A7447" s="4">
        <v>2008</v>
      </c>
      <c r="B7447" s="5" t="s">
        <v>257</v>
      </c>
      <c r="C7447" s="5" t="s">
        <v>258</v>
      </c>
      <c r="D7447" s="5" t="s">
        <v>17</v>
      </c>
      <c r="E7447" s="5">
        <v>350</v>
      </c>
      <c r="F7447" s="6">
        <v>428.57</v>
      </c>
    </row>
    <row r="7448" spans="1:6">
      <c r="A7448" s="4">
        <v>2009</v>
      </c>
      <c r="B7448" s="5" t="s">
        <v>257</v>
      </c>
      <c r="C7448" s="5" t="s">
        <v>258</v>
      </c>
      <c r="D7448" s="5" t="s">
        <v>15</v>
      </c>
      <c r="E7448" s="5">
        <v>133210</v>
      </c>
      <c r="F7448" s="6">
        <v>2919.68</v>
      </c>
    </row>
    <row r="7449" spans="1:6">
      <c r="A7449" s="4">
        <v>2009</v>
      </c>
      <c r="B7449" s="5" t="s">
        <v>257</v>
      </c>
      <c r="C7449" s="5" t="s">
        <v>258</v>
      </c>
      <c r="D7449" s="5" t="s">
        <v>16</v>
      </c>
      <c r="E7449" s="5">
        <v>4410</v>
      </c>
      <c r="F7449" s="6">
        <v>1698.41</v>
      </c>
    </row>
    <row r="7450" spans="1:6">
      <c r="A7450" s="4">
        <v>2009</v>
      </c>
      <c r="B7450" s="5" t="s">
        <v>257</v>
      </c>
      <c r="C7450" s="5" t="s">
        <v>258</v>
      </c>
      <c r="D7450" s="5" t="s">
        <v>17</v>
      </c>
      <c r="E7450" s="5">
        <v>430</v>
      </c>
      <c r="F7450" s="6">
        <v>790.7</v>
      </c>
    </row>
    <row r="7451" spans="1:6">
      <c r="A7451" s="4">
        <v>2010</v>
      </c>
      <c r="B7451" s="5" t="s">
        <v>257</v>
      </c>
      <c r="C7451" s="5" t="s">
        <v>258</v>
      </c>
      <c r="D7451" s="5" t="s">
        <v>15</v>
      </c>
      <c r="E7451" s="5">
        <v>132400</v>
      </c>
      <c r="F7451" s="6">
        <v>2547.2800000000002</v>
      </c>
    </row>
    <row r="7452" spans="1:6">
      <c r="A7452" s="4">
        <v>2010</v>
      </c>
      <c r="B7452" s="5" t="s">
        <v>257</v>
      </c>
      <c r="C7452" s="5" t="s">
        <v>258</v>
      </c>
      <c r="D7452" s="5" t="s">
        <v>16</v>
      </c>
      <c r="E7452" s="5">
        <v>5500</v>
      </c>
      <c r="F7452" s="6">
        <v>1700</v>
      </c>
    </row>
    <row r="7453" spans="1:6">
      <c r="A7453" s="4">
        <v>2010</v>
      </c>
      <c r="B7453" s="5" t="s">
        <v>257</v>
      </c>
      <c r="C7453" s="5" t="s">
        <v>258</v>
      </c>
      <c r="D7453" s="5" t="s">
        <v>17</v>
      </c>
      <c r="E7453" s="5">
        <v>440</v>
      </c>
      <c r="F7453" s="6">
        <v>863.64</v>
      </c>
    </row>
    <row r="7454" spans="1:6">
      <c r="A7454" s="4">
        <v>2011</v>
      </c>
      <c r="B7454" s="5" t="s">
        <v>257</v>
      </c>
      <c r="C7454" s="5" t="s">
        <v>258</v>
      </c>
      <c r="D7454" s="5" t="s">
        <v>15</v>
      </c>
      <c r="E7454" s="5">
        <v>128230</v>
      </c>
      <c r="F7454" s="6">
        <v>2940.97</v>
      </c>
    </row>
    <row r="7455" spans="1:6">
      <c r="A7455" s="4">
        <v>2011</v>
      </c>
      <c r="B7455" s="5" t="s">
        <v>257</v>
      </c>
      <c r="C7455" s="5" t="s">
        <v>258</v>
      </c>
      <c r="D7455" s="5" t="s">
        <v>16</v>
      </c>
      <c r="E7455" s="5">
        <v>4750</v>
      </c>
      <c r="F7455" s="6">
        <v>1837.89</v>
      </c>
    </row>
    <row r="7456" spans="1:6">
      <c r="A7456" s="4">
        <v>2011</v>
      </c>
      <c r="B7456" s="5" t="s">
        <v>257</v>
      </c>
      <c r="C7456" s="5" t="s">
        <v>258</v>
      </c>
      <c r="D7456" s="5" t="s">
        <v>17</v>
      </c>
      <c r="E7456" s="5">
        <v>450</v>
      </c>
      <c r="F7456" s="6">
        <v>888.89</v>
      </c>
    </row>
    <row r="7457" spans="1:6">
      <c r="A7457" s="4">
        <v>2012</v>
      </c>
      <c r="B7457" s="5" t="s">
        <v>257</v>
      </c>
      <c r="C7457" s="5" t="s">
        <v>258</v>
      </c>
      <c r="D7457" s="5" t="s">
        <v>15</v>
      </c>
      <c r="E7457" s="5">
        <v>129040</v>
      </c>
      <c r="F7457" s="6">
        <v>3086.33</v>
      </c>
    </row>
    <row r="7458" spans="1:6">
      <c r="A7458" s="4">
        <v>2012</v>
      </c>
      <c r="B7458" s="5" t="s">
        <v>257</v>
      </c>
      <c r="C7458" s="5" t="s">
        <v>258</v>
      </c>
      <c r="D7458" s="5" t="s">
        <v>16</v>
      </c>
      <c r="E7458" s="5">
        <v>4510</v>
      </c>
      <c r="F7458" s="6">
        <v>2150.7800000000002</v>
      </c>
    </row>
    <row r="7459" spans="1:6">
      <c r="A7459" s="4">
        <v>2012</v>
      </c>
      <c r="B7459" s="5" t="s">
        <v>257</v>
      </c>
      <c r="C7459" s="5" t="s">
        <v>258</v>
      </c>
      <c r="D7459" s="5" t="s">
        <v>17</v>
      </c>
      <c r="E7459" s="5">
        <v>510</v>
      </c>
      <c r="F7459" s="6">
        <v>862.75</v>
      </c>
    </row>
    <row r="7460" spans="1:6">
      <c r="A7460" s="4">
        <v>2013</v>
      </c>
      <c r="B7460" s="5" t="s">
        <v>257</v>
      </c>
      <c r="C7460" s="5" t="s">
        <v>258</v>
      </c>
      <c r="D7460" s="5" t="s">
        <v>15</v>
      </c>
      <c r="E7460" s="5">
        <v>126750</v>
      </c>
      <c r="F7460" s="6">
        <v>3111.79</v>
      </c>
    </row>
    <row r="7461" spans="1:6">
      <c r="A7461" s="4">
        <v>2013</v>
      </c>
      <c r="B7461" s="5" t="s">
        <v>257</v>
      </c>
      <c r="C7461" s="5" t="s">
        <v>258</v>
      </c>
      <c r="D7461" s="5" t="s">
        <v>16</v>
      </c>
      <c r="E7461" s="5">
        <v>3950</v>
      </c>
      <c r="F7461" s="6">
        <v>2131.65</v>
      </c>
    </row>
    <row r="7462" spans="1:6">
      <c r="A7462" s="4">
        <v>2013</v>
      </c>
      <c r="B7462" s="5" t="s">
        <v>257</v>
      </c>
      <c r="C7462" s="5" t="s">
        <v>258</v>
      </c>
      <c r="D7462" s="5" t="s">
        <v>17</v>
      </c>
      <c r="E7462" s="5">
        <v>470</v>
      </c>
      <c r="F7462" s="6">
        <v>893.62</v>
      </c>
    </row>
    <row r="7463" spans="1:6">
      <c r="A7463" s="4">
        <v>2014</v>
      </c>
      <c r="B7463" s="5" t="s">
        <v>257</v>
      </c>
      <c r="C7463" s="5" t="s">
        <v>258</v>
      </c>
      <c r="D7463" s="5" t="s">
        <v>15</v>
      </c>
      <c r="E7463" s="5">
        <v>125420</v>
      </c>
      <c r="F7463" s="6">
        <v>3203.8</v>
      </c>
    </row>
    <row r="7464" spans="1:6">
      <c r="A7464" s="4">
        <v>2014</v>
      </c>
      <c r="B7464" s="5" t="s">
        <v>257</v>
      </c>
      <c r="C7464" s="5" t="s">
        <v>258</v>
      </c>
      <c r="D7464" s="5" t="s">
        <v>16</v>
      </c>
      <c r="E7464" s="5">
        <v>3820</v>
      </c>
      <c r="F7464" s="6">
        <v>2034.03</v>
      </c>
    </row>
    <row r="7465" spans="1:6">
      <c r="A7465" s="4">
        <v>2014</v>
      </c>
      <c r="B7465" s="5" t="s">
        <v>257</v>
      </c>
      <c r="C7465" s="5" t="s">
        <v>258</v>
      </c>
      <c r="D7465" s="5" t="s">
        <v>17</v>
      </c>
      <c r="E7465" s="5">
        <v>510</v>
      </c>
      <c r="F7465" s="6">
        <v>882.35</v>
      </c>
    </row>
    <row r="7466" spans="1:6">
      <c r="A7466" s="4">
        <v>2015</v>
      </c>
      <c r="B7466" s="5" t="s">
        <v>257</v>
      </c>
      <c r="C7466" s="5" t="s">
        <v>258</v>
      </c>
      <c r="D7466" s="5" t="s">
        <v>15</v>
      </c>
      <c r="E7466" s="5">
        <v>127040</v>
      </c>
      <c r="F7466" s="6">
        <v>3394.36</v>
      </c>
    </row>
    <row r="7467" spans="1:6">
      <c r="A7467" s="4">
        <v>2015</v>
      </c>
      <c r="B7467" s="5" t="s">
        <v>257</v>
      </c>
      <c r="C7467" s="5" t="s">
        <v>258</v>
      </c>
      <c r="D7467" s="5" t="s">
        <v>16</v>
      </c>
      <c r="E7467" s="5">
        <v>3360</v>
      </c>
      <c r="F7467" s="6">
        <v>1898.81</v>
      </c>
    </row>
    <row r="7468" spans="1:6">
      <c r="A7468" s="4">
        <v>2015</v>
      </c>
      <c r="B7468" s="5" t="s">
        <v>257</v>
      </c>
      <c r="C7468" s="5" t="s">
        <v>258</v>
      </c>
      <c r="D7468" s="5" t="s">
        <v>17</v>
      </c>
      <c r="E7468" s="5">
        <v>490</v>
      </c>
      <c r="F7468" s="6">
        <v>897.96</v>
      </c>
    </row>
    <row r="7469" spans="1:6">
      <c r="A7469" s="4">
        <v>2016</v>
      </c>
      <c r="B7469" s="5" t="s">
        <v>257</v>
      </c>
      <c r="C7469" s="5" t="s">
        <v>258</v>
      </c>
      <c r="D7469" s="5" t="s">
        <v>15</v>
      </c>
      <c r="E7469" s="5">
        <v>130440</v>
      </c>
      <c r="F7469" s="6">
        <v>3295.98</v>
      </c>
    </row>
    <row r="7470" spans="1:6">
      <c r="A7470" s="4">
        <v>2016</v>
      </c>
      <c r="B7470" s="5" t="s">
        <v>257</v>
      </c>
      <c r="C7470" s="5" t="s">
        <v>258</v>
      </c>
      <c r="D7470" s="5" t="s">
        <v>16</v>
      </c>
      <c r="E7470" s="5">
        <v>3690</v>
      </c>
      <c r="F7470" s="6">
        <v>1334.06</v>
      </c>
    </row>
    <row r="7471" spans="1:6">
      <c r="A7471" s="4">
        <v>2016</v>
      </c>
      <c r="B7471" s="5" t="s">
        <v>257</v>
      </c>
      <c r="C7471" s="5" t="s">
        <v>258</v>
      </c>
      <c r="D7471" s="5" t="s">
        <v>17</v>
      </c>
      <c r="E7471" s="5">
        <v>500</v>
      </c>
      <c r="F7471" s="6">
        <v>887.1</v>
      </c>
    </row>
    <row r="7472" spans="1:6">
      <c r="A7472" s="4">
        <v>2017</v>
      </c>
      <c r="B7472" s="5" t="s">
        <v>257</v>
      </c>
      <c r="C7472" s="5" t="s">
        <v>258</v>
      </c>
      <c r="D7472" s="5" t="s">
        <v>15</v>
      </c>
      <c r="E7472" s="5">
        <v>132390</v>
      </c>
      <c r="F7472" s="6">
        <v>3496.51</v>
      </c>
    </row>
    <row r="7473" spans="1:6">
      <c r="A7473" s="4">
        <v>2017</v>
      </c>
      <c r="B7473" s="5" t="s">
        <v>257</v>
      </c>
      <c r="C7473" s="5" t="s">
        <v>258</v>
      </c>
      <c r="D7473" s="5" t="s">
        <v>16</v>
      </c>
      <c r="E7473" s="5">
        <v>3460</v>
      </c>
      <c r="F7473" s="6">
        <v>1325.25</v>
      </c>
    </row>
    <row r="7474" spans="1:6">
      <c r="A7474" s="4">
        <v>2017</v>
      </c>
      <c r="B7474" s="5" t="s">
        <v>257</v>
      </c>
      <c r="C7474" s="5" t="s">
        <v>258</v>
      </c>
      <c r="D7474" s="5" t="s">
        <v>17</v>
      </c>
      <c r="E7474" s="5">
        <v>390</v>
      </c>
      <c r="F7474" s="6">
        <v>890.03</v>
      </c>
    </row>
    <row r="7475" spans="1:6">
      <c r="A7475" s="4">
        <v>2008</v>
      </c>
      <c r="B7475" s="5" t="s">
        <v>257</v>
      </c>
      <c r="C7475" s="5" t="s">
        <v>259</v>
      </c>
      <c r="D7475" s="5" t="s">
        <v>15</v>
      </c>
      <c r="E7475" s="5">
        <v>36660</v>
      </c>
      <c r="F7475" s="6">
        <v>1171.58</v>
      </c>
    </row>
    <row r="7476" spans="1:6">
      <c r="A7476" s="4">
        <v>2008</v>
      </c>
      <c r="B7476" s="5" t="s">
        <v>257</v>
      </c>
      <c r="C7476" s="5" t="s">
        <v>259</v>
      </c>
      <c r="D7476" s="5" t="s">
        <v>16</v>
      </c>
      <c r="E7476" s="5">
        <v>2770</v>
      </c>
      <c r="F7476" s="6">
        <v>1083.03</v>
      </c>
    </row>
    <row r="7477" spans="1:6">
      <c r="A7477" s="4">
        <v>2009</v>
      </c>
      <c r="B7477" s="5" t="s">
        <v>257</v>
      </c>
      <c r="C7477" s="5" t="s">
        <v>259</v>
      </c>
      <c r="D7477" s="5" t="s">
        <v>15</v>
      </c>
      <c r="E7477" s="5">
        <v>33290</v>
      </c>
      <c r="F7477" s="6">
        <v>1137.58</v>
      </c>
    </row>
    <row r="7478" spans="1:6">
      <c r="A7478" s="4">
        <v>2009</v>
      </c>
      <c r="B7478" s="5" t="s">
        <v>257</v>
      </c>
      <c r="C7478" s="5" t="s">
        <v>259</v>
      </c>
      <c r="D7478" s="5" t="s">
        <v>16</v>
      </c>
      <c r="E7478" s="5">
        <v>2430</v>
      </c>
      <c r="F7478" s="6">
        <v>1065.8399999999999</v>
      </c>
    </row>
    <row r="7479" spans="1:6">
      <c r="A7479" s="4">
        <v>2010</v>
      </c>
      <c r="B7479" s="5" t="s">
        <v>257</v>
      </c>
      <c r="C7479" s="5" t="s">
        <v>259</v>
      </c>
      <c r="D7479" s="5" t="s">
        <v>15</v>
      </c>
      <c r="E7479" s="5">
        <v>32990</v>
      </c>
      <c r="F7479" s="6">
        <v>1103.67</v>
      </c>
    </row>
    <row r="7480" spans="1:6">
      <c r="A7480" s="4">
        <v>2010</v>
      </c>
      <c r="B7480" s="5" t="s">
        <v>257</v>
      </c>
      <c r="C7480" s="5" t="s">
        <v>259</v>
      </c>
      <c r="D7480" s="5" t="s">
        <v>16</v>
      </c>
      <c r="E7480" s="5">
        <v>1960</v>
      </c>
      <c r="F7480" s="6">
        <v>1678.57</v>
      </c>
    </row>
    <row r="7481" spans="1:6">
      <c r="A7481" s="4">
        <v>2010</v>
      </c>
      <c r="B7481" s="5" t="s">
        <v>257</v>
      </c>
      <c r="C7481" s="5" t="s">
        <v>259</v>
      </c>
      <c r="D7481" s="5" t="s">
        <v>17</v>
      </c>
      <c r="E7481" s="5">
        <v>110</v>
      </c>
      <c r="F7481" s="6">
        <v>545.45000000000005</v>
      </c>
    </row>
    <row r="7482" spans="1:6">
      <c r="A7482" s="4">
        <v>2011</v>
      </c>
      <c r="B7482" s="5" t="s">
        <v>257</v>
      </c>
      <c r="C7482" s="5" t="s">
        <v>259</v>
      </c>
      <c r="D7482" s="5" t="s">
        <v>15</v>
      </c>
      <c r="E7482" s="5">
        <v>32470</v>
      </c>
      <c r="F7482" s="6">
        <v>1253.77</v>
      </c>
    </row>
    <row r="7483" spans="1:6">
      <c r="A7483" s="4">
        <v>2011</v>
      </c>
      <c r="B7483" s="5" t="s">
        <v>257</v>
      </c>
      <c r="C7483" s="5" t="s">
        <v>259</v>
      </c>
      <c r="D7483" s="5" t="s">
        <v>16</v>
      </c>
      <c r="E7483" s="5">
        <v>1900</v>
      </c>
      <c r="F7483" s="6">
        <v>1700</v>
      </c>
    </row>
    <row r="7484" spans="1:6">
      <c r="A7484" s="4">
        <v>2011</v>
      </c>
      <c r="B7484" s="5" t="s">
        <v>257</v>
      </c>
      <c r="C7484" s="5" t="s">
        <v>259</v>
      </c>
      <c r="D7484" s="5" t="s">
        <v>17</v>
      </c>
      <c r="E7484" s="5">
        <v>110</v>
      </c>
      <c r="F7484" s="6">
        <v>545.45000000000005</v>
      </c>
    </row>
    <row r="7485" spans="1:6">
      <c r="A7485" s="4">
        <v>2012</v>
      </c>
      <c r="B7485" s="5" t="s">
        <v>257</v>
      </c>
      <c r="C7485" s="5" t="s">
        <v>259</v>
      </c>
      <c r="D7485" s="5" t="s">
        <v>15</v>
      </c>
      <c r="E7485" s="5">
        <v>31560</v>
      </c>
      <c r="F7485" s="6">
        <v>1248.42</v>
      </c>
    </row>
    <row r="7486" spans="1:6">
      <c r="A7486" s="4">
        <v>2012</v>
      </c>
      <c r="B7486" s="5" t="s">
        <v>257</v>
      </c>
      <c r="C7486" s="5" t="s">
        <v>259</v>
      </c>
      <c r="D7486" s="5" t="s">
        <v>16</v>
      </c>
      <c r="E7486" s="5">
        <v>2460</v>
      </c>
      <c r="F7486" s="6">
        <v>1504.07</v>
      </c>
    </row>
    <row r="7487" spans="1:6">
      <c r="A7487" s="4">
        <v>2013</v>
      </c>
      <c r="B7487" s="5" t="s">
        <v>257</v>
      </c>
      <c r="C7487" s="5" t="s">
        <v>259</v>
      </c>
      <c r="D7487" s="5" t="s">
        <v>15</v>
      </c>
      <c r="E7487" s="5">
        <v>29180</v>
      </c>
      <c r="F7487" s="6">
        <v>1303.6300000000001</v>
      </c>
    </row>
    <row r="7488" spans="1:6">
      <c r="A7488" s="4">
        <v>2013</v>
      </c>
      <c r="B7488" s="5" t="s">
        <v>257</v>
      </c>
      <c r="C7488" s="5" t="s">
        <v>259</v>
      </c>
      <c r="D7488" s="5" t="s">
        <v>16</v>
      </c>
      <c r="E7488" s="5">
        <v>1960</v>
      </c>
      <c r="F7488" s="6">
        <v>1239.8</v>
      </c>
    </row>
    <row r="7489" spans="1:6">
      <c r="A7489" s="4">
        <v>2013</v>
      </c>
      <c r="B7489" s="5" t="s">
        <v>257</v>
      </c>
      <c r="C7489" s="5" t="s">
        <v>259</v>
      </c>
      <c r="D7489" s="5" t="s">
        <v>17</v>
      </c>
      <c r="E7489" s="5">
        <v>30</v>
      </c>
      <c r="F7489" s="6">
        <v>666.67</v>
      </c>
    </row>
    <row r="7490" spans="1:6">
      <c r="A7490" s="4">
        <v>2014</v>
      </c>
      <c r="B7490" s="5" t="s">
        <v>257</v>
      </c>
      <c r="C7490" s="5" t="s">
        <v>259</v>
      </c>
      <c r="D7490" s="5" t="s">
        <v>15</v>
      </c>
      <c r="E7490" s="5">
        <v>30030</v>
      </c>
      <c r="F7490" s="6">
        <v>1322.01</v>
      </c>
    </row>
    <row r="7491" spans="1:6">
      <c r="A7491" s="4">
        <v>2014</v>
      </c>
      <c r="B7491" s="5" t="s">
        <v>257</v>
      </c>
      <c r="C7491" s="5" t="s">
        <v>259</v>
      </c>
      <c r="D7491" s="5" t="s">
        <v>16</v>
      </c>
      <c r="E7491" s="5">
        <v>2280</v>
      </c>
      <c r="F7491" s="6">
        <v>1131.58</v>
      </c>
    </row>
    <row r="7492" spans="1:6">
      <c r="A7492" s="4">
        <v>2015</v>
      </c>
      <c r="B7492" s="5" t="s">
        <v>257</v>
      </c>
      <c r="C7492" s="5" t="s">
        <v>259</v>
      </c>
      <c r="D7492" s="5" t="s">
        <v>15</v>
      </c>
      <c r="E7492" s="5">
        <v>31900</v>
      </c>
      <c r="F7492" s="6">
        <v>1228.21</v>
      </c>
    </row>
    <row r="7493" spans="1:6">
      <c r="A7493" s="4">
        <v>2015</v>
      </c>
      <c r="B7493" s="5" t="s">
        <v>257</v>
      </c>
      <c r="C7493" s="5" t="s">
        <v>259</v>
      </c>
      <c r="D7493" s="5" t="s">
        <v>16</v>
      </c>
      <c r="E7493" s="5">
        <v>2150</v>
      </c>
      <c r="F7493" s="6">
        <v>660.47</v>
      </c>
    </row>
    <row r="7494" spans="1:6">
      <c r="A7494" s="4">
        <v>2015</v>
      </c>
      <c r="B7494" s="5" t="s">
        <v>257</v>
      </c>
      <c r="C7494" s="5" t="s">
        <v>259</v>
      </c>
      <c r="D7494" s="5" t="s">
        <v>17</v>
      </c>
      <c r="E7494" s="5">
        <v>40</v>
      </c>
      <c r="F7494" s="6">
        <v>500</v>
      </c>
    </row>
    <row r="7495" spans="1:6">
      <c r="A7495" s="4">
        <v>2016</v>
      </c>
      <c r="B7495" s="5" t="s">
        <v>257</v>
      </c>
      <c r="C7495" s="5" t="s">
        <v>259</v>
      </c>
      <c r="D7495" s="5" t="s">
        <v>15</v>
      </c>
      <c r="E7495" s="5">
        <v>29640</v>
      </c>
      <c r="F7495" s="6">
        <v>1374.8</v>
      </c>
    </row>
    <row r="7496" spans="1:6">
      <c r="A7496" s="4">
        <v>2016</v>
      </c>
      <c r="B7496" s="5" t="s">
        <v>257</v>
      </c>
      <c r="C7496" s="5" t="s">
        <v>259</v>
      </c>
      <c r="D7496" s="5" t="s">
        <v>16</v>
      </c>
      <c r="E7496" s="5">
        <v>2320</v>
      </c>
      <c r="F7496" s="6">
        <v>922.28</v>
      </c>
    </row>
    <row r="7497" spans="1:6">
      <c r="A7497" s="4">
        <v>2016</v>
      </c>
      <c r="B7497" s="5" t="s">
        <v>257</v>
      </c>
      <c r="C7497" s="5" t="s">
        <v>259</v>
      </c>
      <c r="D7497" s="5" t="s">
        <v>17</v>
      </c>
      <c r="E7497" s="5">
        <v>90</v>
      </c>
      <c r="F7497" s="6">
        <v>551.72</v>
      </c>
    </row>
    <row r="7498" spans="1:6">
      <c r="A7498" s="4">
        <v>2017</v>
      </c>
      <c r="B7498" s="5" t="s">
        <v>257</v>
      </c>
      <c r="C7498" s="5" t="s">
        <v>259</v>
      </c>
      <c r="D7498" s="5" t="s">
        <v>15</v>
      </c>
      <c r="E7498" s="5">
        <v>28790</v>
      </c>
      <c r="F7498" s="6">
        <v>1273.68</v>
      </c>
    </row>
    <row r="7499" spans="1:6">
      <c r="A7499" s="4">
        <v>2017</v>
      </c>
      <c r="B7499" s="5" t="s">
        <v>257</v>
      </c>
      <c r="C7499" s="5" t="s">
        <v>259</v>
      </c>
      <c r="D7499" s="5" t="s">
        <v>16</v>
      </c>
      <c r="E7499" s="5">
        <v>2160</v>
      </c>
      <c r="F7499" s="6">
        <v>1307.1199999999999</v>
      </c>
    </row>
    <row r="7500" spans="1:6">
      <c r="A7500" s="4">
        <v>2017</v>
      </c>
      <c r="B7500" s="5" t="s">
        <v>257</v>
      </c>
      <c r="C7500" s="5" t="s">
        <v>259</v>
      </c>
      <c r="D7500" s="5" t="s">
        <v>17</v>
      </c>
      <c r="E7500" s="5">
        <v>60</v>
      </c>
      <c r="F7500" s="6">
        <v>609.37</v>
      </c>
    </row>
    <row r="7501" spans="1:6">
      <c r="A7501" s="4">
        <v>2008</v>
      </c>
      <c r="B7501" s="5" t="s">
        <v>257</v>
      </c>
      <c r="C7501" s="5" t="s">
        <v>260</v>
      </c>
      <c r="D7501" s="5" t="s">
        <v>15</v>
      </c>
      <c r="E7501" s="5">
        <v>32740</v>
      </c>
      <c r="F7501" s="6">
        <v>1286.81</v>
      </c>
    </row>
    <row r="7502" spans="1:6">
      <c r="A7502" s="4">
        <v>2008</v>
      </c>
      <c r="B7502" s="5" t="s">
        <v>257</v>
      </c>
      <c r="C7502" s="5" t="s">
        <v>260</v>
      </c>
      <c r="D7502" s="5" t="s">
        <v>16</v>
      </c>
      <c r="E7502" s="5">
        <v>5360</v>
      </c>
      <c r="F7502" s="6">
        <v>1037.31</v>
      </c>
    </row>
    <row r="7503" spans="1:6">
      <c r="A7503" s="4">
        <v>2009</v>
      </c>
      <c r="B7503" s="5" t="s">
        <v>257</v>
      </c>
      <c r="C7503" s="5" t="s">
        <v>260</v>
      </c>
      <c r="D7503" s="5" t="s">
        <v>15</v>
      </c>
      <c r="E7503" s="5">
        <v>28770</v>
      </c>
      <c r="F7503" s="6">
        <v>1302.4000000000001</v>
      </c>
    </row>
    <row r="7504" spans="1:6">
      <c r="A7504" s="4">
        <v>2009</v>
      </c>
      <c r="B7504" s="5" t="s">
        <v>257</v>
      </c>
      <c r="C7504" s="5" t="s">
        <v>260</v>
      </c>
      <c r="D7504" s="5" t="s">
        <v>16</v>
      </c>
      <c r="E7504" s="5">
        <v>4640</v>
      </c>
      <c r="F7504" s="6">
        <v>1036.6400000000001</v>
      </c>
    </row>
    <row r="7505" spans="1:6">
      <c r="A7505" s="4">
        <v>2009</v>
      </c>
      <c r="B7505" s="5" t="s">
        <v>257</v>
      </c>
      <c r="C7505" s="5" t="s">
        <v>260</v>
      </c>
      <c r="D7505" s="5" t="s">
        <v>17</v>
      </c>
      <c r="E7505" s="5">
        <v>20</v>
      </c>
      <c r="F7505" s="6">
        <v>500</v>
      </c>
    </row>
    <row r="7506" spans="1:6">
      <c r="A7506" s="4">
        <v>2010</v>
      </c>
      <c r="B7506" s="5" t="s">
        <v>257</v>
      </c>
      <c r="C7506" s="5" t="s">
        <v>260</v>
      </c>
      <c r="D7506" s="5" t="s">
        <v>15</v>
      </c>
      <c r="E7506" s="5">
        <v>29760</v>
      </c>
      <c r="F7506" s="6">
        <v>1206.6500000000001</v>
      </c>
    </row>
    <row r="7507" spans="1:6">
      <c r="A7507" s="4">
        <v>2010</v>
      </c>
      <c r="B7507" s="5" t="s">
        <v>257</v>
      </c>
      <c r="C7507" s="5" t="s">
        <v>260</v>
      </c>
      <c r="D7507" s="5" t="s">
        <v>16</v>
      </c>
      <c r="E7507" s="5">
        <v>3640</v>
      </c>
      <c r="F7507" s="6">
        <v>1115.3800000000001</v>
      </c>
    </row>
    <row r="7508" spans="1:6">
      <c r="A7508" s="4">
        <v>2010</v>
      </c>
      <c r="B7508" s="5" t="s">
        <v>257</v>
      </c>
      <c r="C7508" s="5" t="s">
        <v>260</v>
      </c>
      <c r="D7508" s="5" t="s">
        <v>17</v>
      </c>
      <c r="E7508" s="5">
        <v>50</v>
      </c>
      <c r="F7508" s="6">
        <v>400</v>
      </c>
    </row>
    <row r="7509" spans="1:6">
      <c r="A7509" s="4">
        <v>2011</v>
      </c>
      <c r="B7509" s="5" t="s">
        <v>257</v>
      </c>
      <c r="C7509" s="5" t="s">
        <v>260</v>
      </c>
      <c r="D7509" s="5" t="s">
        <v>15</v>
      </c>
      <c r="E7509" s="5">
        <v>28970</v>
      </c>
      <c r="F7509" s="6">
        <v>1276.1500000000001</v>
      </c>
    </row>
    <row r="7510" spans="1:6">
      <c r="A7510" s="4">
        <v>2011</v>
      </c>
      <c r="B7510" s="5" t="s">
        <v>257</v>
      </c>
      <c r="C7510" s="5" t="s">
        <v>260</v>
      </c>
      <c r="D7510" s="5" t="s">
        <v>16</v>
      </c>
      <c r="E7510" s="5">
        <v>3800</v>
      </c>
      <c r="F7510" s="6">
        <v>1118.42</v>
      </c>
    </row>
    <row r="7511" spans="1:6">
      <c r="A7511" s="4">
        <v>2011</v>
      </c>
      <c r="B7511" s="5" t="s">
        <v>257</v>
      </c>
      <c r="C7511" s="5" t="s">
        <v>260</v>
      </c>
      <c r="D7511" s="5" t="s">
        <v>17</v>
      </c>
      <c r="E7511" s="5">
        <v>40</v>
      </c>
      <c r="F7511" s="6">
        <v>500</v>
      </c>
    </row>
    <row r="7512" spans="1:6">
      <c r="A7512" s="4">
        <v>2012</v>
      </c>
      <c r="B7512" s="5" t="s">
        <v>257</v>
      </c>
      <c r="C7512" s="5" t="s">
        <v>260</v>
      </c>
      <c r="D7512" s="5" t="s">
        <v>15</v>
      </c>
      <c r="E7512" s="5">
        <v>26210</v>
      </c>
      <c r="F7512" s="6">
        <v>1304.08</v>
      </c>
    </row>
    <row r="7513" spans="1:6">
      <c r="A7513" s="4">
        <v>2012</v>
      </c>
      <c r="B7513" s="5" t="s">
        <v>257</v>
      </c>
      <c r="C7513" s="5" t="s">
        <v>260</v>
      </c>
      <c r="D7513" s="5" t="s">
        <v>16</v>
      </c>
      <c r="E7513" s="5">
        <v>4380</v>
      </c>
      <c r="F7513" s="6">
        <v>1223.74</v>
      </c>
    </row>
    <row r="7514" spans="1:6">
      <c r="A7514" s="4">
        <v>2012</v>
      </c>
      <c r="B7514" s="5" t="s">
        <v>257</v>
      </c>
      <c r="C7514" s="5" t="s">
        <v>260</v>
      </c>
      <c r="D7514" s="5" t="s">
        <v>17</v>
      </c>
      <c r="E7514" s="5">
        <v>30</v>
      </c>
      <c r="F7514" s="6">
        <v>666.67</v>
      </c>
    </row>
    <row r="7515" spans="1:6">
      <c r="A7515" s="4">
        <v>2013</v>
      </c>
      <c r="B7515" s="5" t="s">
        <v>257</v>
      </c>
      <c r="C7515" s="5" t="s">
        <v>260</v>
      </c>
      <c r="D7515" s="5" t="s">
        <v>15</v>
      </c>
      <c r="E7515" s="5">
        <v>27010</v>
      </c>
      <c r="F7515" s="6">
        <v>1395.78</v>
      </c>
    </row>
    <row r="7516" spans="1:6">
      <c r="A7516" s="4">
        <v>2013</v>
      </c>
      <c r="B7516" s="5" t="s">
        <v>257</v>
      </c>
      <c r="C7516" s="5" t="s">
        <v>260</v>
      </c>
      <c r="D7516" s="5" t="s">
        <v>16</v>
      </c>
      <c r="E7516" s="5">
        <v>3200</v>
      </c>
      <c r="F7516" s="6">
        <v>1865.63</v>
      </c>
    </row>
    <row r="7517" spans="1:6">
      <c r="A7517" s="4">
        <v>2014</v>
      </c>
      <c r="B7517" s="5" t="s">
        <v>257</v>
      </c>
      <c r="C7517" s="5" t="s">
        <v>260</v>
      </c>
      <c r="D7517" s="5" t="s">
        <v>15</v>
      </c>
      <c r="E7517" s="5">
        <v>26440</v>
      </c>
      <c r="F7517" s="6">
        <v>1276.0999999999999</v>
      </c>
    </row>
    <row r="7518" spans="1:6">
      <c r="A7518" s="4">
        <v>2014</v>
      </c>
      <c r="B7518" s="5" t="s">
        <v>257</v>
      </c>
      <c r="C7518" s="5" t="s">
        <v>260</v>
      </c>
      <c r="D7518" s="5" t="s">
        <v>16</v>
      </c>
      <c r="E7518" s="5">
        <v>3650</v>
      </c>
      <c r="F7518" s="6">
        <v>1901.37</v>
      </c>
    </row>
    <row r="7519" spans="1:6">
      <c r="A7519" s="4">
        <v>2014</v>
      </c>
      <c r="B7519" s="5" t="s">
        <v>257</v>
      </c>
      <c r="C7519" s="5" t="s">
        <v>260</v>
      </c>
      <c r="D7519" s="5" t="s">
        <v>17</v>
      </c>
      <c r="E7519" s="5">
        <v>30</v>
      </c>
      <c r="F7519" s="6">
        <v>666.67</v>
      </c>
    </row>
    <row r="7520" spans="1:6">
      <c r="A7520" s="4">
        <v>2015</v>
      </c>
      <c r="B7520" s="5" t="s">
        <v>257</v>
      </c>
      <c r="C7520" s="5" t="s">
        <v>260</v>
      </c>
      <c r="D7520" s="5" t="s">
        <v>15</v>
      </c>
      <c r="E7520" s="5">
        <v>26490</v>
      </c>
      <c r="F7520" s="6">
        <v>1323.9</v>
      </c>
    </row>
    <row r="7521" spans="1:6">
      <c r="A7521" s="4">
        <v>2015</v>
      </c>
      <c r="B7521" s="5" t="s">
        <v>257</v>
      </c>
      <c r="C7521" s="5" t="s">
        <v>260</v>
      </c>
      <c r="D7521" s="5" t="s">
        <v>16</v>
      </c>
      <c r="E7521" s="5">
        <v>4020</v>
      </c>
      <c r="F7521" s="6">
        <v>1273.6300000000001</v>
      </c>
    </row>
    <row r="7522" spans="1:6">
      <c r="A7522" s="4">
        <v>2015</v>
      </c>
      <c r="B7522" s="5" t="s">
        <v>257</v>
      </c>
      <c r="C7522" s="5" t="s">
        <v>260</v>
      </c>
      <c r="D7522" s="5" t="s">
        <v>17</v>
      </c>
      <c r="E7522" s="5">
        <v>50</v>
      </c>
      <c r="F7522" s="6">
        <v>600</v>
      </c>
    </row>
    <row r="7523" spans="1:6">
      <c r="A7523" s="4">
        <v>2016</v>
      </c>
      <c r="B7523" s="5" t="s">
        <v>257</v>
      </c>
      <c r="C7523" s="5" t="s">
        <v>260</v>
      </c>
      <c r="D7523" s="5" t="s">
        <v>15</v>
      </c>
      <c r="E7523" s="5">
        <v>27510</v>
      </c>
      <c r="F7523" s="6">
        <v>1347.27</v>
      </c>
    </row>
    <row r="7524" spans="1:6">
      <c r="A7524" s="4">
        <v>2016</v>
      </c>
      <c r="B7524" s="5" t="s">
        <v>257</v>
      </c>
      <c r="C7524" s="5" t="s">
        <v>260</v>
      </c>
      <c r="D7524" s="5" t="s">
        <v>16</v>
      </c>
      <c r="E7524" s="5">
        <v>3150</v>
      </c>
      <c r="F7524" s="6">
        <v>1308.1600000000001</v>
      </c>
    </row>
    <row r="7525" spans="1:6">
      <c r="A7525" s="4">
        <v>2016</v>
      </c>
      <c r="B7525" s="5" t="s">
        <v>257</v>
      </c>
      <c r="C7525" s="5" t="s">
        <v>260</v>
      </c>
      <c r="D7525" s="5" t="s">
        <v>17</v>
      </c>
      <c r="E7525" s="5">
        <v>50</v>
      </c>
      <c r="F7525" s="6">
        <v>703.7</v>
      </c>
    </row>
    <row r="7526" spans="1:6">
      <c r="A7526" s="4">
        <v>2017</v>
      </c>
      <c r="B7526" s="5" t="s">
        <v>257</v>
      </c>
      <c r="C7526" s="5" t="s">
        <v>260</v>
      </c>
      <c r="D7526" s="5" t="s">
        <v>15</v>
      </c>
      <c r="E7526" s="5">
        <v>26300</v>
      </c>
      <c r="F7526" s="6">
        <v>1286.44</v>
      </c>
    </row>
    <row r="7527" spans="1:6">
      <c r="A7527" s="4">
        <v>2017</v>
      </c>
      <c r="B7527" s="5" t="s">
        <v>257</v>
      </c>
      <c r="C7527" s="5" t="s">
        <v>260</v>
      </c>
      <c r="D7527" s="5" t="s">
        <v>16</v>
      </c>
      <c r="E7527" s="5">
        <v>2750</v>
      </c>
      <c r="F7527" s="6">
        <v>1506.9</v>
      </c>
    </row>
    <row r="7528" spans="1:6">
      <c r="A7528" s="4">
        <v>2017</v>
      </c>
      <c r="B7528" s="5" t="s">
        <v>257</v>
      </c>
      <c r="C7528" s="5" t="s">
        <v>260</v>
      </c>
      <c r="D7528" s="5" t="s">
        <v>17</v>
      </c>
      <c r="E7528" s="5">
        <v>10</v>
      </c>
      <c r="F7528" s="6">
        <v>666.67</v>
      </c>
    </row>
    <row r="7529" spans="1:6">
      <c r="A7529" s="4">
        <v>2008</v>
      </c>
      <c r="B7529" s="5" t="s">
        <v>257</v>
      </c>
      <c r="C7529" s="5" t="s">
        <v>261</v>
      </c>
      <c r="D7529" s="5" t="s">
        <v>15</v>
      </c>
      <c r="E7529" s="5">
        <v>20920</v>
      </c>
      <c r="F7529" s="6">
        <v>1470.36</v>
      </c>
    </row>
    <row r="7530" spans="1:6">
      <c r="A7530" s="4">
        <v>2008</v>
      </c>
      <c r="B7530" s="5" t="s">
        <v>257</v>
      </c>
      <c r="C7530" s="5" t="s">
        <v>261</v>
      </c>
      <c r="D7530" s="5" t="s">
        <v>16</v>
      </c>
      <c r="E7530" s="5">
        <v>1510</v>
      </c>
      <c r="F7530" s="6">
        <v>1092.72</v>
      </c>
    </row>
    <row r="7531" spans="1:6">
      <c r="A7531" s="4">
        <v>2009</v>
      </c>
      <c r="B7531" s="5" t="s">
        <v>257</v>
      </c>
      <c r="C7531" s="5" t="s">
        <v>261</v>
      </c>
      <c r="D7531" s="5" t="s">
        <v>15</v>
      </c>
      <c r="E7531" s="5">
        <v>22280</v>
      </c>
      <c r="F7531" s="6">
        <v>1287.7</v>
      </c>
    </row>
    <row r="7532" spans="1:6">
      <c r="A7532" s="4">
        <v>2009</v>
      </c>
      <c r="B7532" s="5" t="s">
        <v>257</v>
      </c>
      <c r="C7532" s="5" t="s">
        <v>261</v>
      </c>
      <c r="D7532" s="5" t="s">
        <v>16</v>
      </c>
      <c r="E7532" s="5">
        <v>720</v>
      </c>
      <c r="F7532" s="6">
        <v>1041.67</v>
      </c>
    </row>
    <row r="7533" spans="1:6">
      <c r="A7533" s="4">
        <v>2010</v>
      </c>
      <c r="B7533" s="5" t="s">
        <v>257</v>
      </c>
      <c r="C7533" s="5" t="s">
        <v>261</v>
      </c>
      <c r="D7533" s="5" t="s">
        <v>15</v>
      </c>
      <c r="E7533" s="5">
        <v>22140</v>
      </c>
      <c r="F7533" s="6">
        <v>1464.77</v>
      </c>
    </row>
    <row r="7534" spans="1:6">
      <c r="A7534" s="4">
        <v>2010</v>
      </c>
      <c r="B7534" s="5" t="s">
        <v>257</v>
      </c>
      <c r="C7534" s="5" t="s">
        <v>261</v>
      </c>
      <c r="D7534" s="5" t="s">
        <v>16</v>
      </c>
      <c r="E7534" s="5">
        <v>390</v>
      </c>
      <c r="F7534" s="6">
        <v>1051.28</v>
      </c>
    </row>
    <row r="7535" spans="1:6">
      <c r="A7535" s="4">
        <v>2011</v>
      </c>
      <c r="B7535" s="5" t="s">
        <v>257</v>
      </c>
      <c r="C7535" s="5" t="s">
        <v>261</v>
      </c>
      <c r="D7535" s="5" t="s">
        <v>15</v>
      </c>
      <c r="E7535" s="5">
        <v>20020</v>
      </c>
      <c r="F7535" s="6">
        <v>1359.64</v>
      </c>
    </row>
    <row r="7536" spans="1:6">
      <c r="A7536" s="4">
        <v>2011</v>
      </c>
      <c r="B7536" s="5" t="s">
        <v>257</v>
      </c>
      <c r="C7536" s="5" t="s">
        <v>261</v>
      </c>
      <c r="D7536" s="5" t="s">
        <v>16</v>
      </c>
      <c r="E7536" s="5">
        <v>380</v>
      </c>
      <c r="F7536" s="6">
        <v>973.68</v>
      </c>
    </row>
    <row r="7537" spans="1:6">
      <c r="A7537" s="4">
        <v>2012</v>
      </c>
      <c r="B7537" s="5" t="s">
        <v>257</v>
      </c>
      <c r="C7537" s="5" t="s">
        <v>261</v>
      </c>
      <c r="D7537" s="5" t="s">
        <v>15</v>
      </c>
      <c r="E7537" s="5">
        <v>21250</v>
      </c>
      <c r="F7537" s="6">
        <v>1357.65</v>
      </c>
    </row>
    <row r="7538" spans="1:6">
      <c r="A7538" s="4">
        <v>2012</v>
      </c>
      <c r="B7538" s="5" t="s">
        <v>257</v>
      </c>
      <c r="C7538" s="5" t="s">
        <v>261</v>
      </c>
      <c r="D7538" s="5" t="s">
        <v>16</v>
      </c>
      <c r="E7538" s="5">
        <v>390</v>
      </c>
      <c r="F7538" s="6">
        <v>923.08</v>
      </c>
    </row>
    <row r="7539" spans="1:6">
      <c r="A7539" s="4">
        <v>2013</v>
      </c>
      <c r="B7539" s="5" t="s">
        <v>257</v>
      </c>
      <c r="C7539" s="5" t="s">
        <v>261</v>
      </c>
      <c r="D7539" s="5" t="s">
        <v>15</v>
      </c>
      <c r="E7539" s="5">
        <v>20280</v>
      </c>
      <c r="F7539" s="6">
        <v>1313.61</v>
      </c>
    </row>
    <row r="7540" spans="1:6">
      <c r="A7540" s="4">
        <v>2013</v>
      </c>
      <c r="B7540" s="5" t="s">
        <v>257</v>
      </c>
      <c r="C7540" s="5" t="s">
        <v>261</v>
      </c>
      <c r="D7540" s="5" t="s">
        <v>16</v>
      </c>
      <c r="E7540" s="5">
        <v>350</v>
      </c>
      <c r="F7540" s="6">
        <v>914.29</v>
      </c>
    </row>
    <row r="7541" spans="1:6">
      <c r="A7541" s="4">
        <v>2014</v>
      </c>
      <c r="B7541" s="5" t="s">
        <v>257</v>
      </c>
      <c r="C7541" s="5" t="s">
        <v>261</v>
      </c>
      <c r="D7541" s="5" t="s">
        <v>15</v>
      </c>
      <c r="E7541" s="5">
        <v>20210</v>
      </c>
      <c r="F7541" s="6">
        <v>1290.95</v>
      </c>
    </row>
    <row r="7542" spans="1:6">
      <c r="A7542" s="4">
        <v>2014</v>
      </c>
      <c r="B7542" s="5" t="s">
        <v>257</v>
      </c>
      <c r="C7542" s="5" t="s">
        <v>261</v>
      </c>
      <c r="D7542" s="5" t="s">
        <v>16</v>
      </c>
      <c r="E7542" s="5">
        <v>390</v>
      </c>
      <c r="F7542" s="6">
        <v>1743.59</v>
      </c>
    </row>
    <row r="7543" spans="1:6">
      <c r="A7543" s="4">
        <v>2015</v>
      </c>
      <c r="B7543" s="5" t="s">
        <v>257</v>
      </c>
      <c r="C7543" s="5" t="s">
        <v>261</v>
      </c>
      <c r="D7543" s="5" t="s">
        <v>15</v>
      </c>
      <c r="E7543" s="5">
        <v>20390</v>
      </c>
      <c r="F7543" s="6">
        <v>1379.11</v>
      </c>
    </row>
    <row r="7544" spans="1:6">
      <c r="A7544" s="4">
        <v>2015</v>
      </c>
      <c r="B7544" s="5" t="s">
        <v>257</v>
      </c>
      <c r="C7544" s="5" t="s">
        <v>261</v>
      </c>
      <c r="D7544" s="5" t="s">
        <v>16</v>
      </c>
      <c r="E7544" s="5">
        <v>440</v>
      </c>
      <c r="F7544" s="6">
        <v>1704.55</v>
      </c>
    </row>
    <row r="7545" spans="1:6">
      <c r="A7545" s="4">
        <v>2016</v>
      </c>
      <c r="B7545" s="5" t="s">
        <v>257</v>
      </c>
      <c r="C7545" s="5" t="s">
        <v>261</v>
      </c>
      <c r="D7545" s="5" t="s">
        <v>15</v>
      </c>
      <c r="E7545" s="5">
        <v>20700</v>
      </c>
      <c r="F7545" s="6">
        <v>1334.57</v>
      </c>
    </row>
    <row r="7546" spans="1:6">
      <c r="A7546" s="4">
        <v>2016</v>
      </c>
      <c r="B7546" s="5" t="s">
        <v>257</v>
      </c>
      <c r="C7546" s="5" t="s">
        <v>261</v>
      </c>
      <c r="D7546" s="5" t="s">
        <v>16</v>
      </c>
      <c r="E7546" s="5">
        <v>390</v>
      </c>
      <c r="F7546" s="6">
        <v>1737.91</v>
      </c>
    </row>
    <row r="7547" spans="1:6">
      <c r="A7547" s="4">
        <v>2017</v>
      </c>
      <c r="B7547" s="5" t="s">
        <v>257</v>
      </c>
      <c r="C7547" s="5" t="s">
        <v>261</v>
      </c>
      <c r="D7547" s="5" t="s">
        <v>15</v>
      </c>
      <c r="E7547" s="5">
        <v>19590</v>
      </c>
      <c r="F7547" s="6">
        <v>1389.64</v>
      </c>
    </row>
    <row r="7548" spans="1:6">
      <c r="A7548" s="4">
        <v>2017</v>
      </c>
      <c r="B7548" s="5" t="s">
        <v>257</v>
      </c>
      <c r="C7548" s="5" t="s">
        <v>261</v>
      </c>
      <c r="D7548" s="5" t="s">
        <v>16</v>
      </c>
      <c r="E7548" s="5">
        <v>350</v>
      </c>
      <c r="F7548" s="6">
        <v>1750</v>
      </c>
    </row>
    <row r="7549" spans="1:6">
      <c r="A7549" s="4">
        <v>2008</v>
      </c>
      <c r="B7549" s="5" t="s">
        <v>257</v>
      </c>
      <c r="C7549" s="5" t="s">
        <v>262</v>
      </c>
      <c r="D7549" s="5" t="s">
        <v>15</v>
      </c>
      <c r="E7549" s="5">
        <v>11600</v>
      </c>
      <c r="F7549" s="6">
        <v>1668.97</v>
      </c>
    </row>
    <row r="7550" spans="1:6">
      <c r="A7550" s="4">
        <v>2008</v>
      </c>
      <c r="B7550" s="5" t="s">
        <v>257</v>
      </c>
      <c r="C7550" s="5" t="s">
        <v>262</v>
      </c>
      <c r="D7550" s="5" t="s">
        <v>16</v>
      </c>
      <c r="E7550" s="5">
        <v>390</v>
      </c>
      <c r="F7550" s="6">
        <v>1256.4100000000001</v>
      </c>
    </row>
    <row r="7551" spans="1:6">
      <c r="A7551" s="4">
        <v>2009</v>
      </c>
      <c r="B7551" s="5" t="s">
        <v>257</v>
      </c>
      <c r="C7551" s="5" t="s">
        <v>262</v>
      </c>
      <c r="D7551" s="5" t="s">
        <v>15</v>
      </c>
      <c r="E7551" s="5">
        <v>10800</v>
      </c>
      <c r="F7551" s="6">
        <v>1379.63</v>
      </c>
    </row>
    <row r="7552" spans="1:6">
      <c r="A7552" s="4">
        <v>2009</v>
      </c>
      <c r="B7552" s="5" t="s">
        <v>257</v>
      </c>
      <c r="C7552" s="5" t="s">
        <v>262</v>
      </c>
      <c r="D7552" s="5" t="s">
        <v>16</v>
      </c>
      <c r="E7552" s="5">
        <v>280</v>
      </c>
      <c r="F7552" s="6">
        <v>1250</v>
      </c>
    </row>
    <row r="7553" spans="1:6">
      <c r="A7553" s="4">
        <v>2010</v>
      </c>
      <c r="B7553" s="5" t="s">
        <v>257</v>
      </c>
      <c r="C7553" s="5" t="s">
        <v>262</v>
      </c>
      <c r="D7553" s="5" t="s">
        <v>15</v>
      </c>
      <c r="E7553" s="5">
        <v>10400</v>
      </c>
      <c r="F7553" s="6">
        <v>1647.12</v>
      </c>
    </row>
    <row r="7554" spans="1:6">
      <c r="A7554" s="4">
        <v>2010</v>
      </c>
      <c r="B7554" s="5" t="s">
        <v>257</v>
      </c>
      <c r="C7554" s="5" t="s">
        <v>262</v>
      </c>
      <c r="D7554" s="5" t="s">
        <v>16</v>
      </c>
      <c r="E7554" s="5">
        <v>480</v>
      </c>
      <c r="F7554" s="6">
        <v>1250</v>
      </c>
    </row>
    <row r="7555" spans="1:6">
      <c r="A7555" s="4">
        <v>2011</v>
      </c>
      <c r="B7555" s="5" t="s">
        <v>257</v>
      </c>
      <c r="C7555" s="5" t="s">
        <v>262</v>
      </c>
      <c r="D7555" s="5" t="s">
        <v>15</v>
      </c>
      <c r="E7555" s="5">
        <v>10620</v>
      </c>
      <c r="F7555" s="6">
        <v>1616.76</v>
      </c>
    </row>
    <row r="7556" spans="1:6">
      <c r="A7556" s="4">
        <v>2011</v>
      </c>
      <c r="B7556" s="5" t="s">
        <v>257</v>
      </c>
      <c r="C7556" s="5" t="s">
        <v>262</v>
      </c>
      <c r="D7556" s="5" t="s">
        <v>16</v>
      </c>
      <c r="E7556" s="5">
        <v>460</v>
      </c>
      <c r="F7556" s="6">
        <v>1260.8699999999999</v>
      </c>
    </row>
    <row r="7557" spans="1:6">
      <c r="A7557" s="4">
        <v>2012</v>
      </c>
      <c r="B7557" s="5" t="s">
        <v>257</v>
      </c>
      <c r="C7557" s="5" t="s">
        <v>262</v>
      </c>
      <c r="D7557" s="5" t="s">
        <v>15</v>
      </c>
      <c r="E7557" s="5">
        <v>9920</v>
      </c>
      <c r="F7557" s="6">
        <v>1875</v>
      </c>
    </row>
    <row r="7558" spans="1:6">
      <c r="A7558" s="4">
        <v>2012</v>
      </c>
      <c r="B7558" s="5" t="s">
        <v>257</v>
      </c>
      <c r="C7558" s="5" t="s">
        <v>262</v>
      </c>
      <c r="D7558" s="5" t="s">
        <v>16</v>
      </c>
      <c r="E7558" s="5">
        <v>590</v>
      </c>
      <c r="F7558" s="6">
        <v>1033.9000000000001</v>
      </c>
    </row>
    <row r="7559" spans="1:6">
      <c r="A7559" s="4">
        <v>2013</v>
      </c>
      <c r="B7559" s="5" t="s">
        <v>257</v>
      </c>
      <c r="C7559" s="5" t="s">
        <v>262</v>
      </c>
      <c r="D7559" s="5" t="s">
        <v>15</v>
      </c>
      <c r="E7559" s="5">
        <v>9010</v>
      </c>
      <c r="F7559" s="6">
        <v>1773.58</v>
      </c>
    </row>
    <row r="7560" spans="1:6">
      <c r="A7560" s="4">
        <v>2013</v>
      </c>
      <c r="B7560" s="5" t="s">
        <v>257</v>
      </c>
      <c r="C7560" s="5" t="s">
        <v>262</v>
      </c>
      <c r="D7560" s="5" t="s">
        <v>16</v>
      </c>
      <c r="E7560" s="5">
        <v>1040</v>
      </c>
      <c r="F7560" s="6">
        <v>1038.46</v>
      </c>
    </row>
    <row r="7561" spans="1:6">
      <c r="A7561" s="4">
        <v>2013</v>
      </c>
      <c r="B7561" s="5" t="s">
        <v>257</v>
      </c>
      <c r="C7561" s="5" t="s">
        <v>262</v>
      </c>
      <c r="D7561" s="5" t="s">
        <v>17</v>
      </c>
      <c r="E7561" s="5">
        <v>10</v>
      </c>
      <c r="F7561" s="6">
        <v>1000</v>
      </c>
    </row>
    <row r="7562" spans="1:6">
      <c r="A7562" s="4">
        <v>2014</v>
      </c>
      <c r="B7562" s="5" t="s">
        <v>257</v>
      </c>
      <c r="C7562" s="5" t="s">
        <v>262</v>
      </c>
      <c r="D7562" s="5" t="s">
        <v>15</v>
      </c>
      <c r="E7562" s="5">
        <v>9920</v>
      </c>
      <c r="F7562" s="6">
        <v>1663.31</v>
      </c>
    </row>
    <row r="7563" spans="1:6">
      <c r="A7563" s="4">
        <v>2014</v>
      </c>
      <c r="B7563" s="5" t="s">
        <v>257</v>
      </c>
      <c r="C7563" s="5" t="s">
        <v>262</v>
      </c>
      <c r="D7563" s="5" t="s">
        <v>16</v>
      </c>
      <c r="E7563" s="5">
        <v>410</v>
      </c>
      <c r="F7563" s="6">
        <v>2585.37</v>
      </c>
    </row>
    <row r="7564" spans="1:6">
      <c r="A7564" s="4">
        <v>2015</v>
      </c>
      <c r="B7564" s="5" t="s">
        <v>257</v>
      </c>
      <c r="C7564" s="5" t="s">
        <v>262</v>
      </c>
      <c r="D7564" s="5" t="s">
        <v>15</v>
      </c>
      <c r="E7564" s="5">
        <v>10740</v>
      </c>
      <c r="F7564" s="6">
        <v>1767.23</v>
      </c>
    </row>
    <row r="7565" spans="1:6">
      <c r="A7565" s="4">
        <v>2015</v>
      </c>
      <c r="B7565" s="5" t="s">
        <v>257</v>
      </c>
      <c r="C7565" s="5" t="s">
        <v>262</v>
      </c>
      <c r="D7565" s="5" t="s">
        <v>16</v>
      </c>
      <c r="E7565" s="5">
        <v>410</v>
      </c>
      <c r="F7565" s="6">
        <v>2560.98</v>
      </c>
    </row>
    <row r="7566" spans="1:6">
      <c r="A7566" s="4">
        <v>2016</v>
      </c>
      <c r="B7566" s="5" t="s">
        <v>257</v>
      </c>
      <c r="C7566" s="5" t="s">
        <v>262</v>
      </c>
      <c r="D7566" s="5" t="s">
        <v>15</v>
      </c>
      <c r="E7566" s="5">
        <v>10110</v>
      </c>
      <c r="F7566" s="6">
        <v>1769.86</v>
      </c>
    </row>
    <row r="7567" spans="1:6">
      <c r="A7567" s="4">
        <v>2016</v>
      </c>
      <c r="B7567" s="5" t="s">
        <v>257</v>
      </c>
      <c r="C7567" s="5" t="s">
        <v>262</v>
      </c>
      <c r="D7567" s="5" t="s">
        <v>16</v>
      </c>
      <c r="E7567" s="5">
        <v>430</v>
      </c>
      <c r="F7567" s="6">
        <v>1615.21</v>
      </c>
    </row>
    <row r="7568" spans="1:6">
      <c r="A7568" s="4">
        <v>2017</v>
      </c>
      <c r="B7568" s="5" t="s">
        <v>257</v>
      </c>
      <c r="C7568" s="5" t="s">
        <v>262</v>
      </c>
      <c r="D7568" s="5" t="s">
        <v>15</v>
      </c>
      <c r="E7568" s="5">
        <v>10250</v>
      </c>
      <c r="F7568" s="6">
        <v>1714.51</v>
      </c>
    </row>
    <row r="7569" spans="1:6">
      <c r="A7569" s="4">
        <v>2017</v>
      </c>
      <c r="B7569" s="5" t="s">
        <v>257</v>
      </c>
      <c r="C7569" s="5" t="s">
        <v>262</v>
      </c>
      <c r="D7569" s="5" t="s">
        <v>16</v>
      </c>
      <c r="E7569" s="5">
        <v>470</v>
      </c>
      <c r="F7569" s="6">
        <v>2665.25</v>
      </c>
    </row>
    <row r="7570" spans="1:6">
      <c r="A7570" s="4">
        <v>2008</v>
      </c>
      <c r="B7570" s="5" t="s">
        <v>257</v>
      </c>
      <c r="C7570" s="5" t="s">
        <v>263</v>
      </c>
      <c r="D7570" s="5" t="s">
        <v>15</v>
      </c>
      <c r="E7570" s="5">
        <v>15390</v>
      </c>
      <c r="F7570" s="6">
        <v>1636.78</v>
      </c>
    </row>
    <row r="7571" spans="1:6">
      <c r="A7571" s="4">
        <v>2008</v>
      </c>
      <c r="B7571" s="5" t="s">
        <v>257</v>
      </c>
      <c r="C7571" s="5" t="s">
        <v>263</v>
      </c>
      <c r="D7571" s="5" t="s">
        <v>16</v>
      </c>
      <c r="E7571" s="5">
        <v>2040</v>
      </c>
      <c r="F7571" s="6">
        <v>1024.51</v>
      </c>
    </row>
    <row r="7572" spans="1:6">
      <c r="A7572" s="4">
        <v>2009</v>
      </c>
      <c r="B7572" s="5" t="s">
        <v>257</v>
      </c>
      <c r="C7572" s="5" t="s">
        <v>263</v>
      </c>
      <c r="D7572" s="5" t="s">
        <v>15</v>
      </c>
      <c r="E7572" s="5">
        <v>13640</v>
      </c>
      <c r="F7572" s="6">
        <v>1229.47</v>
      </c>
    </row>
    <row r="7573" spans="1:6">
      <c r="A7573" s="4">
        <v>2009</v>
      </c>
      <c r="B7573" s="5" t="s">
        <v>257</v>
      </c>
      <c r="C7573" s="5" t="s">
        <v>263</v>
      </c>
      <c r="D7573" s="5" t="s">
        <v>16</v>
      </c>
      <c r="E7573" s="5">
        <v>890</v>
      </c>
      <c r="F7573" s="6">
        <v>2168.54</v>
      </c>
    </row>
    <row r="7574" spans="1:6">
      <c r="A7574" s="4">
        <v>2009</v>
      </c>
      <c r="B7574" s="5" t="s">
        <v>257</v>
      </c>
      <c r="C7574" s="5" t="s">
        <v>263</v>
      </c>
      <c r="D7574" s="5" t="s">
        <v>17</v>
      </c>
      <c r="E7574" s="5">
        <v>10</v>
      </c>
      <c r="F7574" s="6">
        <v>1000</v>
      </c>
    </row>
    <row r="7575" spans="1:6">
      <c r="A7575" s="4">
        <v>2010</v>
      </c>
      <c r="B7575" s="5" t="s">
        <v>257</v>
      </c>
      <c r="C7575" s="5" t="s">
        <v>263</v>
      </c>
      <c r="D7575" s="5" t="s">
        <v>15</v>
      </c>
      <c r="E7575" s="5">
        <v>11400</v>
      </c>
      <c r="F7575" s="6">
        <v>1461.4</v>
      </c>
    </row>
    <row r="7576" spans="1:6">
      <c r="A7576" s="4">
        <v>2010</v>
      </c>
      <c r="B7576" s="5" t="s">
        <v>257</v>
      </c>
      <c r="C7576" s="5" t="s">
        <v>263</v>
      </c>
      <c r="D7576" s="5" t="s">
        <v>16</v>
      </c>
      <c r="E7576" s="5">
        <v>1940</v>
      </c>
      <c r="F7576" s="6">
        <v>1092.78</v>
      </c>
    </row>
    <row r="7577" spans="1:6">
      <c r="A7577" s="4">
        <v>2010</v>
      </c>
      <c r="B7577" s="5" t="s">
        <v>257</v>
      </c>
      <c r="C7577" s="5" t="s">
        <v>263</v>
      </c>
      <c r="D7577" s="5" t="s">
        <v>17</v>
      </c>
      <c r="E7577" s="5">
        <v>20</v>
      </c>
      <c r="F7577" s="6">
        <v>500</v>
      </c>
    </row>
    <row r="7578" spans="1:6">
      <c r="A7578" s="4">
        <v>2011</v>
      </c>
      <c r="B7578" s="5" t="s">
        <v>257</v>
      </c>
      <c r="C7578" s="5" t="s">
        <v>263</v>
      </c>
      <c r="D7578" s="5" t="s">
        <v>15</v>
      </c>
      <c r="E7578" s="5">
        <v>12380</v>
      </c>
      <c r="F7578" s="6">
        <v>1487.08</v>
      </c>
    </row>
    <row r="7579" spans="1:6">
      <c r="A7579" s="4">
        <v>2011</v>
      </c>
      <c r="B7579" s="5" t="s">
        <v>257</v>
      </c>
      <c r="C7579" s="5" t="s">
        <v>263</v>
      </c>
      <c r="D7579" s="5" t="s">
        <v>16</v>
      </c>
      <c r="E7579" s="5">
        <v>1780</v>
      </c>
      <c r="F7579" s="6">
        <v>1101.1199999999999</v>
      </c>
    </row>
    <row r="7580" spans="1:6">
      <c r="A7580" s="4">
        <v>2011</v>
      </c>
      <c r="B7580" s="5" t="s">
        <v>257</v>
      </c>
      <c r="C7580" s="5" t="s">
        <v>263</v>
      </c>
      <c r="D7580" s="5" t="s">
        <v>17</v>
      </c>
      <c r="E7580" s="5">
        <v>20</v>
      </c>
      <c r="F7580" s="6">
        <v>500</v>
      </c>
    </row>
    <row r="7581" spans="1:6">
      <c r="A7581" s="4">
        <v>2012</v>
      </c>
      <c r="B7581" s="5" t="s">
        <v>257</v>
      </c>
      <c r="C7581" s="5" t="s">
        <v>263</v>
      </c>
      <c r="D7581" s="5" t="s">
        <v>15</v>
      </c>
      <c r="E7581" s="5">
        <v>11110</v>
      </c>
      <c r="F7581" s="6">
        <v>1441.04</v>
      </c>
    </row>
    <row r="7582" spans="1:6">
      <c r="A7582" s="4">
        <v>2012</v>
      </c>
      <c r="B7582" s="5" t="s">
        <v>257</v>
      </c>
      <c r="C7582" s="5" t="s">
        <v>263</v>
      </c>
      <c r="D7582" s="5" t="s">
        <v>16</v>
      </c>
      <c r="E7582" s="5">
        <v>2110</v>
      </c>
      <c r="F7582" s="6">
        <v>1156.4000000000001</v>
      </c>
    </row>
    <row r="7583" spans="1:6">
      <c r="A7583" s="4">
        <v>2012</v>
      </c>
      <c r="B7583" s="5" t="s">
        <v>257</v>
      </c>
      <c r="C7583" s="5" t="s">
        <v>263</v>
      </c>
      <c r="D7583" s="5" t="s">
        <v>17</v>
      </c>
      <c r="E7583" s="5">
        <v>10</v>
      </c>
      <c r="F7583" s="6">
        <v>1000</v>
      </c>
    </row>
    <row r="7584" spans="1:6">
      <c r="A7584" s="4">
        <v>2013</v>
      </c>
      <c r="B7584" s="5" t="s">
        <v>257</v>
      </c>
      <c r="C7584" s="5" t="s">
        <v>263</v>
      </c>
      <c r="D7584" s="5" t="s">
        <v>15</v>
      </c>
      <c r="E7584" s="5">
        <v>11350</v>
      </c>
      <c r="F7584" s="6">
        <v>1550.66</v>
      </c>
    </row>
    <row r="7585" spans="1:6">
      <c r="A7585" s="4">
        <v>2013</v>
      </c>
      <c r="B7585" s="5" t="s">
        <v>257</v>
      </c>
      <c r="C7585" s="5" t="s">
        <v>263</v>
      </c>
      <c r="D7585" s="5" t="s">
        <v>16</v>
      </c>
      <c r="E7585" s="5">
        <v>1790</v>
      </c>
      <c r="F7585" s="6">
        <v>1156.42</v>
      </c>
    </row>
    <row r="7586" spans="1:6">
      <c r="A7586" s="4">
        <v>2013</v>
      </c>
      <c r="B7586" s="5" t="s">
        <v>257</v>
      </c>
      <c r="C7586" s="5" t="s">
        <v>263</v>
      </c>
      <c r="D7586" s="5" t="s">
        <v>17</v>
      </c>
      <c r="E7586" s="5">
        <v>20</v>
      </c>
      <c r="F7586" s="6">
        <v>500</v>
      </c>
    </row>
    <row r="7587" spans="1:6">
      <c r="A7587" s="4">
        <v>2014</v>
      </c>
      <c r="B7587" s="5" t="s">
        <v>257</v>
      </c>
      <c r="C7587" s="5" t="s">
        <v>263</v>
      </c>
      <c r="D7587" s="5" t="s">
        <v>15</v>
      </c>
      <c r="E7587" s="5">
        <v>11290</v>
      </c>
      <c r="F7587" s="6">
        <v>1682.02</v>
      </c>
    </row>
    <row r="7588" spans="1:6">
      <c r="A7588" s="4">
        <v>2014</v>
      </c>
      <c r="B7588" s="5" t="s">
        <v>257</v>
      </c>
      <c r="C7588" s="5" t="s">
        <v>263</v>
      </c>
      <c r="D7588" s="5" t="s">
        <v>16</v>
      </c>
      <c r="E7588" s="5">
        <v>2050</v>
      </c>
      <c r="F7588" s="6">
        <v>2521.9499999999998</v>
      </c>
    </row>
    <row r="7589" spans="1:6">
      <c r="A7589" s="4">
        <v>2015</v>
      </c>
      <c r="B7589" s="5" t="s">
        <v>257</v>
      </c>
      <c r="C7589" s="5" t="s">
        <v>263</v>
      </c>
      <c r="D7589" s="5" t="s">
        <v>15</v>
      </c>
      <c r="E7589" s="5">
        <v>11630</v>
      </c>
      <c r="F7589" s="6">
        <v>1709.37</v>
      </c>
    </row>
    <row r="7590" spans="1:6">
      <c r="A7590" s="4">
        <v>2015</v>
      </c>
      <c r="B7590" s="5" t="s">
        <v>257</v>
      </c>
      <c r="C7590" s="5" t="s">
        <v>263</v>
      </c>
      <c r="D7590" s="5" t="s">
        <v>16</v>
      </c>
      <c r="E7590" s="5">
        <v>1790</v>
      </c>
      <c r="F7590" s="6">
        <v>1681.56</v>
      </c>
    </row>
    <row r="7591" spans="1:6">
      <c r="A7591" s="4">
        <v>2016</v>
      </c>
      <c r="B7591" s="5" t="s">
        <v>257</v>
      </c>
      <c r="C7591" s="5" t="s">
        <v>263</v>
      </c>
      <c r="D7591" s="5" t="s">
        <v>15</v>
      </c>
      <c r="E7591" s="5">
        <v>11870</v>
      </c>
      <c r="F7591" s="6">
        <v>1571.21</v>
      </c>
    </row>
    <row r="7592" spans="1:6">
      <c r="A7592" s="4">
        <v>2016</v>
      </c>
      <c r="B7592" s="5" t="s">
        <v>257</v>
      </c>
      <c r="C7592" s="5" t="s">
        <v>263</v>
      </c>
      <c r="D7592" s="5" t="s">
        <v>16</v>
      </c>
      <c r="E7592" s="5">
        <v>1770</v>
      </c>
      <c r="F7592" s="6">
        <v>1687.96</v>
      </c>
    </row>
    <row r="7593" spans="1:6">
      <c r="A7593" s="4">
        <v>2016</v>
      </c>
      <c r="B7593" s="5" t="s">
        <v>257</v>
      </c>
      <c r="C7593" s="5" t="s">
        <v>263</v>
      </c>
      <c r="D7593" s="5" t="s">
        <v>17</v>
      </c>
      <c r="E7593" s="5">
        <v>10</v>
      </c>
      <c r="F7593" s="6">
        <v>642.86</v>
      </c>
    </row>
    <row r="7594" spans="1:6">
      <c r="A7594" s="4">
        <v>2017</v>
      </c>
      <c r="B7594" s="5" t="s">
        <v>257</v>
      </c>
      <c r="C7594" s="5" t="s">
        <v>263</v>
      </c>
      <c r="D7594" s="5" t="s">
        <v>15</v>
      </c>
      <c r="E7594" s="5">
        <v>10410</v>
      </c>
      <c r="F7594" s="6">
        <v>1966.97</v>
      </c>
    </row>
    <row r="7595" spans="1:6">
      <c r="A7595" s="4">
        <v>2017</v>
      </c>
      <c r="B7595" s="5" t="s">
        <v>257</v>
      </c>
      <c r="C7595" s="5" t="s">
        <v>263</v>
      </c>
      <c r="D7595" s="5" t="s">
        <v>16</v>
      </c>
      <c r="E7595" s="5">
        <v>2110</v>
      </c>
      <c r="F7595" s="6">
        <v>2252.9699999999998</v>
      </c>
    </row>
    <row r="7596" spans="1:6">
      <c r="A7596" s="4">
        <v>2008</v>
      </c>
      <c r="B7596" s="5" t="s">
        <v>257</v>
      </c>
      <c r="C7596" s="5" t="s">
        <v>264</v>
      </c>
      <c r="D7596" s="5" t="s">
        <v>15</v>
      </c>
      <c r="E7596" s="5">
        <v>20000</v>
      </c>
      <c r="F7596" s="6">
        <v>1074.5</v>
      </c>
    </row>
    <row r="7597" spans="1:6">
      <c r="A7597" s="4">
        <v>2008</v>
      </c>
      <c r="B7597" s="5" t="s">
        <v>257</v>
      </c>
      <c r="C7597" s="5" t="s">
        <v>264</v>
      </c>
      <c r="D7597" s="5" t="s">
        <v>16</v>
      </c>
      <c r="E7597" s="5">
        <v>1900</v>
      </c>
      <c r="F7597" s="6">
        <v>852.63</v>
      </c>
    </row>
    <row r="7598" spans="1:6">
      <c r="A7598" s="4">
        <v>2008</v>
      </c>
      <c r="B7598" s="5" t="s">
        <v>257</v>
      </c>
      <c r="C7598" s="5" t="s">
        <v>264</v>
      </c>
      <c r="D7598" s="5" t="s">
        <v>17</v>
      </c>
      <c r="E7598" s="5">
        <v>200</v>
      </c>
      <c r="F7598" s="6">
        <v>200</v>
      </c>
    </row>
    <row r="7599" spans="1:6">
      <c r="A7599" s="4">
        <v>2009</v>
      </c>
      <c r="B7599" s="5" t="s">
        <v>257</v>
      </c>
      <c r="C7599" s="5" t="s">
        <v>264</v>
      </c>
      <c r="D7599" s="5" t="s">
        <v>15</v>
      </c>
      <c r="E7599" s="5">
        <v>20660</v>
      </c>
      <c r="F7599" s="6">
        <v>1074.54</v>
      </c>
    </row>
    <row r="7600" spans="1:6">
      <c r="A7600" s="4">
        <v>2009</v>
      </c>
      <c r="B7600" s="5" t="s">
        <v>257</v>
      </c>
      <c r="C7600" s="5" t="s">
        <v>264</v>
      </c>
      <c r="D7600" s="5" t="s">
        <v>16</v>
      </c>
      <c r="E7600" s="5">
        <v>2380</v>
      </c>
      <c r="F7600" s="6">
        <v>852.94</v>
      </c>
    </row>
    <row r="7601" spans="1:6">
      <c r="A7601" s="4">
        <v>2009</v>
      </c>
      <c r="B7601" s="5" t="s">
        <v>257</v>
      </c>
      <c r="C7601" s="5" t="s">
        <v>264</v>
      </c>
      <c r="D7601" s="5" t="s">
        <v>17</v>
      </c>
      <c r="E7601" s="5">
        <v>150</v>
      </c>
      <c r="F7601" s="6">
        <v>333.33</v>
      </c>
    </row>
    <row r="7602" spans="1:6">
      <c r="A7602" s="4">
        <v>2010</v>
      </c>
      <c r="B7602" s="5" t="s">
        <v>257</v>
      </c>
      <c r="C7602" s="5" t="s">
        <v>264</v>
      </c>
      <c r="D7602" s="5" t="s">
        <v>15</v>
      </c>
      <c r="E7602" s="5">
        <v>17180</v>
      </c>
      <c r="F7602" s="6">
        <v>1085.56</v>
      </c>
    </row>
    <row r="7603" spans="1:6">
      <c r="A7603" s="4">
        <v>2010</v>
      </c>
      <c r="B7603" s="5" t="s">
        <v>257</v>
      </c>
      <c r="C7603" s="5" t="s">
        <v>264</v>
      </c>
      <c r="D7603" s="5" t="s">
        <v>16</v>
      </c>
      <c r="E7603" s="5">
        <v>1950</v>
      </c>
      <c r="F7603" s="6">
        <v>876.92</v>
      </c>
    </row>
    <row r="7604" spans="1:6">
      <c r="A7604" s="4">
        <v>2010</v>
      </c>
      <c r="B7604" s="5" t="s">
        <v>257</v>
      </c>
      <c r="C7604" s="5" t="s">
        <v>264</v>
      </c>
      <c r="D7604" s="5" t="s">
        <v>17</v>
      </c>
      <c r="E7604" s="5">
        <v>90</v>
      </c>
      <c r="F7604" s="6">
        <v>777.78</v>
      </c>
    </row>
    <row r="7605" spans="1:6">
      <c r="A7605" s="4">
        <v>2011</v>
      </c>
      <c r="B7605" s="5" t="s">
        <v>257</v>
      </c>
      <c r="C7605" s="5" t="s">
        <v>264</v>
      </c>
      <c r="D7605" s="5" t="s">
        <v>15</v>
      </c>
      <c r="E7605" s="5">
        <v>15980</v>
      </c>
      <c r="F7605" s="6">
        <v>1153.94</v>
      </c>
    </row>
    <row r="7606" spans="1:6">
      <c r="A7606" s="4">
        <v>2011</v>
      </c>
      <c r="B7606" s="5" t="s">
        <v>257</v>
      </c>
      <c r="C7606" s="5" t="s">
        <v>264</v>
      </c>
      <c r="D7606" s="5" t="s">
        <v>16</v>
      </c>
      <c r="E7606" s="5">
        <v>2440</v>
      </c>
      <c r="F7606" s="6">
        <v>901.64</v>
      </c>
    </row>
    <row r="7607" spans="1:6">
      <c r="A7607" s="4">
        <v>2011</v>
      </c>
      <c r="B7607" s="5" t="s">
        <v>257</v>
      </c>
      <c r="C7607" s="5" t="s">
        <v>264</v>
      </c>
      <c r="D7607" s="5" t="s">
        <v>17</v>
      </c>
      <c r="E7607" s="5">
        <v>90</v>
      </c>
      <c r="F7607" s="6">
        <v>777.78</v>
      </c>
    </row>
    <row r="7608" spans="1:6">
      <c r="A7608" s="4">
        <v>2012</v>
      </c>
      <c r="B7608" s="5" t="s">
        <v>257</v>
      </c>
      <c r="C7608" s="5" t="s">
        <v>264</v>
      </c>
      <c r="D7608" s="5" t="s">
        <v>15</v>
      </c>
      <c r="E7608" s="5">
        <v>15530</v>
      </c>
      <c r="F7608" s="6">
        <v>1172.57</v>
      </c>
    </row>
    <row r="7609" spans="1:6">
      <c r="A7609" s="4">
        <v>2012</v>
      </c>
      <c r="B7609" s="5" t="s">
        <v>257</v>
      </c>
      <c r="C7609" s="5" t="s">
        <v>264</v>
      </c>
      <c r="D7609" s="5" t="s">
        <v>16</v>
      </c>
      <c r="E7609" s="5">
        <v>2120</v>
      </c>
      <c r="F7609" s="6">
        <v>1023.58</v>
      </c>
    </row>
    <row r="7610" spans="1:6">
      <c r="A7610" s="4">
        <v>2012</v>
      </c>
      <c r="B7610" s="5" t="s">
        <v>257</v>
      </c>
      <c r="C7610" s="5" t="s">
        <v>264</v>
      </c>
      <c r="D7610" s="5" t="s">
        <v>17</v>
      </c>
      <c r="E7610" s="5">
        <v>20</v>
      </c>
      <c r="F7610" s="6">
        <v>1000</v>
      </c>
    </row>
    <row r="7611" spans="1:6">
      <c r="A7611" s="4">
        <v>2013</v>
      </c>
      <c r="B7611" s="5" t="s">
        <v>257</v>
      </c>
      <c r="C7611" s="5" t="s">
        <v>264</v>
      </c>
      <c r="D7611" s="5" t="s">
        <v>15</v>
      </c>
      <c r="E7611" s="5">
        <v>13920</v>
      </c>
      <c r="F7611" s="6">
        <v>1286.6400000000001</v>
      </c>
    </row>
    <row r="7612" spans="1:6">
      <c r="A7612" s="4">
        <v>2013</v>
      </c>
      <c r="B7612" s="5" t="s">
        <v>257</v>
      </c>
      <c r="C7612" s="5" t="s">
        <v>264</v>
      </c>
      <c r="D7612" s="5" t="s">
        <v>16</v>
      </c>
      <c r="E7612" s="5">
        <v>2100</v>
      </c>
      <c r="F7612" s="6">
        <v>1019.05</v>
      </c>
    </row>
    <row r="7613" spans="1:6">
      <c r="A7613" s="4">
        <v>2013</v>
      </c>
      <c r="B7613" s="5" t="s">
        <v>257</v>
      </c>
      <c r="C7613" s="5" t="s">
        <v>264</v>
      </c>
      <c r="D7613" s="5" t="s">
        <v>17</v>
      </c>
      <c r="E7613" s="5">
        <v>20</v>
      </c>
      <c r="F7613" s="6">
        <v>1000</v>
      </c>
    </row>
    <row r="7614" spans="1:6">
      <c r="A7614" s="4">
        <v>2014</v>
      </c>
      <c r="B7614" s="5" t="s">
        <v>257</v>
      </c>
      <c r="C7614" s="5" t="s">
        <v>264</v>
      </c>
      <c r="D7614" s="5" t="s">
        <v>15</v>
      </c>
      <c r="E7614" s="5">
        <v>14570</v>
      </c>
      <c r="F7614" s="6">
        <v>1191.49</v>
      </c>
    </row>
    <row r="7615" spans="1:6">
      <c r="A7615" s="4">
        <v>2014</v>
      </c>
      <c r="B7615" s="5" t="s">
        <v>257</v>
      </c>
      <c r="C7615" s="5" t="s">
        <v>264</v>
      </c>
      <c r="D7615" s="5" t="s">
        <v>16</v>
      </c>
      <c r="E7615" s="5">
        <v>2350</v>
      </c>
      <c r="F7615" s="6">
        <v>1753.19</v>
      </c>
    </row>
    <row r="7616" spans="1:6">
      <c r="A7616" s="4">
        <v>2014</v>
      </c>
      <c r="B7616" s="5" t="s">
        <v>257</v>
      </c>
      <c r="C7616" s="5" t="s">
        <v>264</v>
      </c>
      <c r="D7616" s="5" t="s">
        <v>17</v>
      </c>
      <c r="E7616" s="5">
        <v>20</v>
      </c>
      <c r="F7616" s="6">
        <v>500</v>
      </c>
    </row>
    <row r="7617" spans="1:6">
      <c r="A7617" s="4">
        <v>2015</v>
      </c>
      <c r="B7617" s="5" t="s">
        <v>257</v>
      </c>
      <c r="C7617" s="5" t="s">
        <v>264</v>
      </c>
      <c r="D7617" s="5" t="s">
        <v>15</v>
      </c>
      <c r="E7617" s="5">
        <v>12520</v>
      </c>
      <c r="F7617" s="6">
        <v>1338.66</v>
      </c>
    </row>
    <row r="7618" spans="1:6">
      <c r="A7618" s="4">
        <v>2015</v>
      </c>
      <c r="B7618" s="5" t="s">
        <v>257</v>
      </c>
      <c r="C7618" s="5" t="s">
        <v>264</v>
      </c>
      <c r="D7618" s="5" t="s">
        <v>16</v>
      </c>
      <c r="E7618" s="5">
        <v>2320</v>
      </c>
      <c r="F7618" s="6">
        <v>1801.72</v>
      </c>
    </row>
    <row r="7619" spans="1:6">
      <c r="A7619" s="4">
        <v>2015</v>
      </c>
      <c r="B7619" s="5" t="s">
        <v>257</v>
      </c>
      <c r="C7619" s="5" t="s">
        <v>264</v>
      </c>
      <c r="D7619" s="5" t="s">
        <v>17</v>
      </c>
      <c r="E7619" s="5">
        <v>40</v>
      </c>
      <c r="F7619" s="6">
        <v>750</v>
      </c>
    </row>
    <row r="7620" spans="1:6">
      <c r="A7620" s="4">
        <v>2016</v>
      </c>
      <c r="B7620" s="5" t="s">
        <v>257</v>
      </c>
      <c r="C7620" s="5" t="s">
        <v>264</v>
      </c>
      <c r="D7620" s="5" t="s">
        <v>15</v>
      </c>
      <c r="E7620" s="5">
        <v>10850</v>
      </c>
      <c r="F7620" s="6">
        <v>1398.36</v>
      </c>
    </row>
    <row r="7621" spans="1:6">
      <c r="A7621" s="4">
        <v>2016</v>
      </c>
      <c r="B7621" s="5" t="s">
        <v>257</v>
      </c>
      <c r="C7621" s="5" t="s">
        <v>264</v>
      </c>
      <c r="D7621" s="5" t="s">
        <v>16</v>
      </c>
      <c r="E7621" s="5">
        <v>2210</v>
      </c>
      <c r="F7621" s="6">
        <v>1799.91</v>
      </c>
    </row>
    <row r="7622" spans="1:6">
      <c r="A7622" s="4">
        <v>2016</v>
      </c>
      <c r="B7622" s="5" t="s">
        <v>257</v>
      </c>
      <c r="C7622" s="5" t="s">
        <v>264</v>
      </c>
      <c r="D7622" s="5" t="s">
        <v>17</v>
      </c>
      <c r="E7622" s="5">
        <v>70</v>
      </c>
      <c r="F7622" s="6">
        <v>651.52</v>
      </c>
    </row>
    <row r="7623" spans="1:6">
      <c r="A7623" s="4">
        <v>2017</v>
      </c>
      <c r="B7623" s="5" t="s">
        <v>257</v>
      </c>
      <c r="C7623" s="5" t="s">
        <v>264</v>
      </c>
      <c r="D7623" s="5" t="s">
        <v>15</v>
      </c>
      <c r="E7623" s="5">
        <v>10020</v>
      </c>
      <c r="F7623" s="6">
        <v>1384.61</v>
      </c>
    </row>
    <row r="7624" spans="1:6">
      <c r="A7624" s="4">
        <v>2017</v>
      </c>
      <c r="B7624" s="5" t="s">
        <v>257</v>
      </c>
      <c r="C7624" s="5" t="s">
        <v>264</v>
      </c>
      <c r="D7624" s="5" t="s">
        <v>16</v>
      </c>
      <c r="E7624" s="5">
        <v>2220</v>
      </c>
      <c r="F7624" s="6">
        <v>2064.84</v>
      </c>
    </row>
    <row r="7625" spans="1:6">
      <c r="A7625" s="4">
        <v>2017</v>
      </c>
      <c r="B7625" s="5" t="s">
        <v>257</v>
      </c>
      <c r="C7625" s="5" t="s">
        <v>264</v>
      </c>
      <c r="D7625" s="5" t="s">
        <v>17</v>
      </c>
      <c r="E7625" s="5">
        <v>30</v>
      </c>
      <c r="F7625" s="6">
        <v>655.16999999999996</v>
      </c>
    </row>
    <row r="7626" spans="1:6">
      <c r="A7626" s="4">
        <v>2008</v>
      </c>
      <c r="B7626" s="5" t="s">
        <v>257</v>
      </c>
      <c r="C7626" s="5" t="s">
        <v>265</v>
      </c>
      <c r="D7626" s="5" t="s">
        <v>15</v>
      </c>
      <c r="E7626" s="5">
        <v>11620</v>
      </c>
      <c r="F7626" s="6">
        <v>2066.27</v>
      </c>
    </row>
    <row r="7627" spans="1:6">
      <c r="A7627" s="4">
        <v>2008</v>
      </c>
      <c r="B7627" s="5" t="s">
        <v>257</v>
      </c>
      <c r="C7627" s="5" t="s">
        <v>265</v>
      </c>
      <c r="D7627" s="5" t="s">
        <v>16</v>
      </c>
      <c r="E7627" s="5">
        <v>10510</v>
      </c>
      <c r="F7627" s="6">
        <v>1584.21</v>
      </c>
    </row>
    <row r="7628" spans="1:6">
      <c r="A7628" s="4">
        <v>2008</v>
      </c>
      <c r="B7628" s="5" t="s">
        <v>257</v>
      </c>
      <c r="C7628" s="5" t="s">
        <v>265</v>
      </c>
      <c r="D7628" s="5" t="s">
        <v>17</v>
      </c>
      <c r="E7628" s="5">
        <v>20</v>
      </c>
      <c r="F7628" s="6">
        <v>500</v>
      </c>
    </row>
    <row r="7629" spans="1:6">
      <c r="A7629" s="4">
        <v>2009</v>
      </c>
      <c r="B7629" s="5" t="s">
        <v>257</v>
      </c>
      <c r="C7629" s="5" t="s">
        <v>265</v>
      </c>
      <c r="D7629" s="5" t="s">
        <v>15</v>
      </c>
      <c r="E7629" s="5">
        <v>10740</v>
      </c>
      <c r="F7629" s="6">
        <v>1910.61</v>
      </c>
    </row>
    <row r="7630" spans="1:6">
      <c r="A7630" s="4">
        <v>2009</v>
      </c>
      <c r="B7630" s="5" t="s">
        <v>257</v>
      </c>
      <c r="C7630" s="5" t="s">
        <v>265</v>
      </c>
      <c r="D7630" s="5" t="s">
        <v>16</v>
      </c>
      <c r="E7630" s="5">
        <v>10490</v>
      </c>
      <c r="F7630" s="6">
        <v>1590.09</v>
      </c>
    </row>
    <row r="7631" spans="1:6">
      <c r="A7631" s="4">
        <v>2009</v>
      </c>
      <c r="B7631" s="5" t="s">
        <v>257</v>
      </c>
      <c r="C7631" s="5" t="s">
        <v>265</v>
      </c>
      <c r="D7631" s="5" t="s">
        <v>17</v>
      </c>
      <c r="E7631" s="5">
        <v>30</v>
      </c>
      <c r="F7631" s="6">
        <v>1000</v>
      </c>
    </row>
    <row r="7632" spans="1:6">
      <c r="A7632" s="4">
        <v>2010</v>
      </c>
      <c r="B7632" s="5" t="s">
        <v>257</v>
      </c>
      <c r="C7632" s="5" t="s">
        <v>265</v>
      </c>
      <c r="D7632" s="5" t="s">
        <v>15</v>
      </c>
      <c r="E7632" s="5">
        <v>11190</v>
      </c>
      <c r="F7632" s="6">
        <v>1950.85</v>
      </c>
    </row>
    <row r="7633" spans="1:6">
      <c r="A7633" s="4">
        <v>2010</v>
      </c>
      <c r="B7633" s="5" t="s">
        <v>257</v>
      </c>
      <c r="C7633" s="5" t="s">
        <v>265</v>
      </c>
      <c r="D7633" s="5" t="s">
        <v>16</v>
      </c>
      <c r="E7633" s="5">
        <v>9540</v>
      </c>
      <c r="F7633" s="6">
        <v>1836.48</v>
      </c>
    </row>
    <row r="7634" spans="1:6">
      <c r="A7634" s="4">
        <v>2010</v>
      </c>
      <c r="B7634" s="5" t="s">
        <v>257</v>
      </c>
      <c r="C7634" s="5" t="s">
        <v>265</v>
      </c>
      <c r="D7634" s="5" t="s">
        <v>17</v>
      </c>
      <c r="E7634" s="5">
        <v>30</v>
      </c>
      <c r="F7634" s="6">
        <v>666.67</v>
      </c>
    </row>
    <row r="7635" spans="1:6">
      <c r="A7635" s="4">
        <v>2011</v>
      </c>
      <c r="B7635" s="5" t="s">
        <v>257</v>
      </c>
      <c r="C7635" s="5" t="s">
        <v>265</v>
      </c>
      <c r="D7635" s="5" t="s">
        <v>15</v>
      </c>
      <c r="E7635" s="5">
        <v>10910</v>
      </c>
      <c r="F7635" s="6">
        <v>2115.4899999999998</v>
      </c>
    </row>
    <row r="7636" spans="1:6">
      <c r="A7636" s="4">
        <v>2011</v>
      </c>
      <c r="B7636" s="5" t="s">
        <v>257</v>
      </c>
      <c r="C7636" s="5" t="s">
        <v>265</v>
      </c>
      <c r="D7636" s="5" t="s">
        <v>16</v>
      </c>
      <c r="E7636" s="5">
        <v>9240</v>
      </c>
      <c r="F7636" s="6">
        <v>1722.94</v>
      </c>
    </row>
    <row r="7637" spans="1:6">
      <c r="A7637" s="4">
        <v>2011</v>
      </c>
      <c r="B7637" s="5" t="s">
        <v>257</v>
      </c>
      <c r="C7637" s="5" t="s">
        <v>265</v>
      </c>
      <c r="D7637" s="5" t="s">
        <v>17</v>
      </c>
      <c r="E7637" s="5">
        <v>20</v>
      </c>
      <c r="F7637" s="6">
        <v>1000</v>
      </c>
    </row>
    <row r="7638" spans="1:6">
      <c r="A7638" s="4">
        <v>2012</v>
      </c>
      <c r="B7638" s="5" t="s">
        <v>257</v>
      </c>
      <c r="C7638" s="5" t="s">
        <v>265</v>
      </c>
      <c r="D7638" s="5" t="s">
        <v>15</v>
      </c>
      <c r="E7638" s="5">
        <v>11050</v>
      </c>
      <c r="F7638" s="6">
        <v>2054.3000000000002</v>
      </c>
    </row>
    <row r="7639" spans="1:6">
      <c r="A7639" s="4">
        <v>2012</v>
      </c>
      <c r="B7639" s="5" t="s">
        <v>257</v>
      </c>
      <c r="C7639" s="5" t="s">
        <v>265</v>
      </c>
      <c r="D7639" s="5" t="s">
        <v>16</v>
      </c>
      <c r="E7639" s="5">
        <v>8810</v>
      </c>
      <c r="F7639" s="6">
        <v>1490.35</v>
      </c>
    </row>
    <row r="7640" spans="1:6">
      <c r="A7640" s="4">
        <v>2012</v>
      </c>
      <c r="B7640" s="5" t="s">
        <v>257</v>
      </c>
      <c r="C7640" s="5" t="s">
        <v>265</v>
      </c>
      <c r="D7640" s="5" t="s">
        <v>17</v>
      </c>
      <c r="E7640" s="5">
        <v>20</v>
      </c>
      <c r="F7640" s="6">
        <v>1000</v>
      </c>
    </row>
    <row r="7641" spans="1:6">
      <c r="A7641" s="4">
        <v>2013</v>
      </c>
      <c r="B7641" s="5" t="s">
        <v>257</v>
      </c>
      <c r="C7641" s="5" t="s">
        <v>265</v>
      </c>
      <c r="D7641" s="5" t="s">
        <v>15</v>
      </c>
      <c r="E7641" s="5">
        <v>10110</v>
      </c>
      <c r="F7641" s="6">
        <v>2130.56</v>
      </c>
    </row>
    <row r="7642" spans="1:6">
      <c r="A7642" s="4">
        <v>2013</v>
      </c>
      <c r="B7642" s="5" t="s">
        <v>257</v>
      </c>
      <c r="C7642" s="5" t="s">
        <v>265</v>
      </c>
      <c r="D7642" s="5" t="s">
        <v>16</v>
      </c>
      <c r="E7642" s="5">
        <v>8650</v>
      </c>
      <c r="F7642" s="6">
        <v>1195.3800000000001</v>
      </c>
    </row>
    <row r="7643" spans="1:6">
      <c r="A7643" s="4">
        <v>2013</v>
      </c>
      <c r="B7643" s="5" t="s">
        <v>257</v>
      </c>
      <c r="C7643" s="5" t="s">
        <v>265</v>
      </c>
      <c r="D7643" s="5" t="s">
        <v>17</v>
      </c>
      <c r="E7643" s="5">
        <v>10</v>
      </c>
      <c r="F7643" s="6">
        <v>1000</v>
      </c>
    </row>
    <row r="7644" spans="1:6">
      <c r="A7644" s="4">
        <v>2014</v>
      </c>
      <c r="B7644" s="5" t="s">
        <v>257</v>
      </c>
      <c r="C7644" s="5" t="s">
        <v>265</v>
      </c>
      <c r="D7644" s="5" t="s">
        <v>15</v>
      </c>
      <c r="E7644" s="5">
        <v>9180</v>
      </c>
      <c r="F7644" s="6">
        <v>1924.84</v>
      </c>
    </row>
    <row r="7645" spans="1:6">
      <c r="A7645" s="4">
        <v>2014</v>
      </c>
      <c r="B7645" s="5" t="s">
        <v>257</v>
      </c>
      <c r="C7645" s="5" t="s">
        <v>265</v>
      </c>
      <c r="D7645" s="5" t="s">
        <v>16</v>
      </c>
      <c r="E7645" s="5">
        <v>8370</v>
      </c>
      <c r="F7645" s="6">
        <v>2413.38</v>
      </c>
    </row>
    <row r="7646" spans="1:6">
      <c r="A7646" s="4">
        <v>2014</v>
      </c>
      <c r="B7646" s="5" t="s">
        <v>257</v>
      </c>
      <c r="C7646" s="5" t="s">
        <v>265</v>
      </c>
      <c r="D7646" s="5" t="s">
        <v>17</v>
      </c>
      <c r="E7646" s="5">
        <v>20</v>
      </c>
      <c r="F7646" s="6">
        <v>1000</v>
      </c>
    </row>
    <row r="7647" spans="1:6">
      <c r="A7647" s="4">
        <v>2015</v>
      </c>
      <c r="B7647" s="5" t="s">
        <v>257</v>
      </c>
      <c r="C7647" s="5" t="s">
        <v>265</v>
      </c>
      <c r="D7647" s="5" t="s">
        <v>15</v>
      </c>
      <c r="E7647" s="5">
        <v>10250</v>
      </c>
      <c r="F7647" s="6">
        <v>2159.02</v>
      </c>
    </row>
    <row r="7648" spans="1:6">
      <c r="A7648" s="4">
        <v>2015</v>
      </c>
      <c r="B7648" s="5" t="s">
        <v>257</v>
      </c>
      <c r="C7648" s="5" t="s">
        <v>265</v>
      </c>
      <c r="D7648" s="5" t="s">
        <v>16</v>
      </c>
      <c r="E7648" s="5">
        <v>7170</v>
      </c>
      <c r="F7648" s="6">
        <v>2171.5500000000002</v>
      </c>
    </row>
    <row r="7649" spans="1:6">
      <c r="A7649" s="4">
        <v>2015</v>
      </c>
      <c r="B7649" s="5" t="s">
        <v>257</v>
      </c>
      <c r="C7649" s="5" t="s">
        <v>265</v>
      </c>
      <c r="D7649" s="5" t="s">
        <v>17</v>
      </c>
      <c r="E7649" s="5">
        <v>20</v>
      </c>
      <c r="F7649" s="6">
        <v>500</v>
      </c>
    </row>
    <row r="7650" spans="1:6">
      <c r="A7650" s="4">
        <v>2016</v>
      </c>
      <c r="B7650" s="5" t="s">
        <v>257</v>
      </c>
      <c r="C7650" s="5" t="s">
        <v>265</v>
      </c>
      <c r="D7650" s="5" t="s">
        <v>15</v>
      </c>
      <c r="E7650" s="5">
        <v>10190</v>
      </c>
      <c r="F7650" s="6">
        <v>2036.13</v>
      </c>
    </row>
    <row r="7651" spans="1:6">
      <c r="A7651" s="4">
        <v>2016</v>
      </c>
      <c r="B7651" s="5" t="s">
        <v>257</v>
      </c>
      <c r="C7651" s="5" t="s">
        <v>265</v>
      </c>
      <c r="D7651" s="5" t="s">
        <v>16</v>
      </c>
      <c r="E7651" s="5">
        <v>7300</v>
      </c>
      <c r="F7651" s="6">
        <v>2206.9899999999998</v>
      </c>
    </row>
    <row r="7652" spans="1:6">
      <c r="A7652" s="4">
        <v>2016</v>
      </c>
      <c r="B7652" s="5" t="s">
        <v>257</v>
      </c>
      <c r="C7652" s="5" t="s">
        <v>265</v>
      </c>
      <c r="D7652" s="5" t="s">
        <v>17</v>
      </c>
      <c r="E7652" s="5">
        <v>20</v>
      </c>
      <c r="F7652" s="6">
        <v>809.52</v>
      </c>
    </row>
    <row r="7653" spans="1:6">
      <c r="A7653" s="4">
        <v>2017</v>
      </c>
      <c r="B7653" s="5" t="s">
        <v>257</v>
      </c>
      <c r="C7653" s="5" t="s">
        <v>265</v>
      </c>
      <c r="D7653" s="5" t="s">
        <v>15</v>
      </c>
      <c r="E7653" s="5">
        <v>9290</v>
      </c>
      <c r="F7653" s="6">
        <v>2105.25</v>
      </c>
    </row>
    <row r="7654" spans="1:6">
      <c r="A7654" s="4">
        <v>2017</v>
      </c>
      <c r="B7654" s="5" t="s">
        <v>257</v>
      </c>
      <c r="C7654" s="5" t="s">
        <v>265</v>
      </c>
      <c r="D7654" s="5" t="s">
        <v>16</v>
      </c>
      <c r="E7654" s="5">
        <v>6750</v>
      </c>
      <c r="F7654" s="6">
        <v>2746.74</v>
      </c>
    </row>
    <row r="7655" spans="1:6">
      <c r="A7655" s="4">
        <v>2017</v>
      </c>
      <c r="B7655" s="5" t="s">
        <v>257</v>
      </c>
      <c r="C7655" s="5" t="s">
        <v>265</v>
      </c>
      <c r="D7655" s="5" t="s">
        <v>17</v>
      </c>
      <c r="E7655" s="5">
        <v>20</v>
      </c>
      <c r="F7655" s="6">
        <v>833.33</v>
      </c>
    </row>
    <row r="7656" spans="1:6">
      <c r="A7656" s="4">
        <v>2008</v>
      </c>
      <c r="B7656" s="5" t="s">
        <v>266</v>
      </c>
      <c r="C7656" s="5" t="s">
        <v>267</v>
      </c>
      <c r="D7656" s="5" t="s">
        <v>15</v>
      </c>
      <c r="E7656" s="5">
        <v>237690</v>
      </c>
      <c r="F7656" s="6">
        <v>2273.38</v>
      </c>
    </row>
    <row r="7657" spans="1:6">
      <c r="A7657" s="4">
        <v>2008</v>
      </c>
      <c r="B7657" s="5" t="s">
        <v>266</v>
      </c>
      <c r="C7657" s="5" t="s">
        <v>267</v>
      </c>
      <c r="D7657" s="5" t="s">
        <v>16</v>
      </c>
      <c r="E7657" s="5">
        <v>130</v>
      </c>
      <c r="F7657" s="6">
        <v>538.46</v>
      </c>
    </row>
    <row r="7658" spans="1:6">
      <c r="A7658" s="4">
        <v>2008</v>
      </c>
      <c r="B7658" s="5" t="s">
        <v>266</v>
      </c>
      <c r="C7658" s="5" t="s">
        <v>267</v>
      </c>
      <c r="D7658" s="5" t="s">
        <v>17</v>
      </c>
      <c r="E7658" s="5">
        <v>60</v>
      </c>
      <c r="F7658" s="6">
        <v>500</v>
      </c>
    </row>
    <row r="7659" spans="1:6">
      <c r="A7659" s="4">
        <v>2008</v>
      </c>
      <c r="B7659" s="5" t="s">
        <v>266</v>
      </c>
      <c r="C7659" s="5" t="s">
        <v>267</v>
      </c>
      <c r="D7659" s="5" t="s">
        <v>18</v>
      </c>
      <c r="E7659" s="5">
        <v>200</v>
      </c>
      <c r="F7659" s="6">
        <v>50</v>
      </c>
    </row>
    <row r="7660" spans="1:6">
      <c r="A7660" s="4">
        <v>2009</v>
      </c>
      <c r="B7660" s="5" t="s">
        <v>266</v>
      </c>
      <c r="C7660" s="5" t="s">
        <v>267</v>
      </c>
      <c r="D7660" s="5" t="s">
        <v>15</v>
      </c>
      <c r="E7660" s="5">
        <v>234490</v>
      </c>
      <c r="F7660" s="6">
        <v>2219.16</v>
      </c>
    </row>
    <row r="7661" spans="1:6">
      <c r="A7661" s="4">
        <v>2009</v>
      </c>
      <c r="B7661" s="5" t="s">
        <v>266</v>
      </c>
      <c r="C7661" s="5" t="s">
        <v>267</v>
      </c>
      <c r="D7661" s="5" t="s">
        <v>16</v>
      </c>
      <c r="E7661" s="5">
        <v>60</v>
      </c>
      <c r="F7661" s="6">
        <v>500</v>
      </c>
    </row>
    <row r="7662" spans="1:6">
      <c r="A7662" s="4">
        <v>2009</v>
      </c>
      <c r="B7662" s="5" t="s">
        <v>266</v>
      </c>
      <c r="C7662" s="5" t="s">
        <v>267</v>
      </c>
      <c r="D7662" s="5" t="s">
        <v>17</v>
      </c>
      <c r="E7662" s="5">
        <v>70</v>
      </c>
      <c r="F7662" s="6">
        <v>428.57</v>
      </c>
    </row>
    <row r="7663" spans="1:6">
      <c r="A7663" s="4">
        <v>2009</v>
      </c>
      <c r="B7663" s="5" t="s">
        <v>266</v>
      </c>
      <c r="C7663" s="5" t="s">
        <v>267</v>
      </c>
      <c r="D7663" s="5" t="s">
        <v>18</v>
      </c>
      <c r="E7663" s="5">
        <v>180</v>
      </c>
      <c r="F7663" s="6">
        <v>55.56</v>
      </c>
    </row>
    <row r="7664" spans="1:6">
      <c r="A7664" s="4">
        <v>2010</v>
      </c>
      <c r="B7664" s="5" t="s">
        <v>266</v>
      </c>
      <c r="C7664" s="5" t="s">
        <v>267</v>
      </c>
      <c r="D7664" s="5" t="s">
        <v>15</v>
      </c>
      <c r="E7664" s="5">
        <v>226240</v>
      </c>
      <c r="F7664" s="6">
        <v>2140.96</v>
      </c>
    </row>
    <row r="7665" spans="1:6">
      <c r="A7665" s="4">
        <v>2010</v>
      </c>
      <c r="B7665" s="5" t="s">
        <v>266</v>
      </c>
      <c r="C7665" s="5" t="s">
        <v>267</v>
      </c>
      <c r="D7665" s="5" t="s">
        <v>16</v>
      </c>
      <c r="E7665" s="5">
        <v>170</v>
      </c>
      <c r="F7665" s="6">
        <v>470.59</v>
      </c>
    </row>
    <row r="7666" spans="1:6">
      <c r="A7666" s="4">
        <v>2010</v>
      </c>
      <c r="B7666" s="5" t="s">
        <v>266</v>
      </c>
      <c r="C7666" s="5" t="s">
        <v>267</v>
      </c>
      <c r="D7666" s="5" t="s">
        <v>17</v>
      </c>
      <c r="E7666" s="5">
        <v>80</v>
      </c>
      <c r="F7666" s="6">
        <v>375</v>
      </c>
    </row>
    <row r="7667" spans="1:6">
      <c r="A7667" s="4">
        <v>2010</v>
      </c>
      <c r="B7667" s="5" t="s">
        <v>266</v>
      </c>
      <c r="C7667" s="5" t="s">
        <v>267</v>
      </c>
      <c r="D7667" s="5" t="s">
        <v>18</v>
      </c>
      <c r="E7667" s="5">
        <v>180</v>
      </c>
      <c r="F7667" s="6">
        <v>55.56</v>
      </c>
    </row>
    <row r="7668" spans="1:6">
      <c r="A7668" s="4">
        <v>2011</v>
      </c>
      <c r="B7668" s="5" t="s">
        <v>266</v>
      </c>
      <c r="C7668" s="5" t="s">
        <v>267</v>
      </c>
      <c r="D7668" s="5" t="s">
        <v>15</v>
      </c>
      <c r="E7668" s="5">
        <v>231410</v>
      </c>
      <c r="F7668" s="6">
        <v>2238.54</v>
      </c>
    </row>
    <row r="7669" spans="1:6">
      <c r="A7669" s="4">
        <v>2011</v>
      </c>
      <c r="B7669" s="5" t="s">
        <v>266</v>
      </c>
      <c r="C7669" s="5" t="s">
        <v>267</v>
      </c>
      <c r="D7669" s="5" t="s">
        <v>16</v>
      </c>
      <c r="E7669" s="5">
        <v>130</v>
      </c>
      <c r="F7669" s="6">
        <v>538.46</v>
      </c>
    </row>
    <row r="7670" spans="1:6">
      <c r="A7670" s="4">
        <v>2011</v>
      </c>
      <c r="B7670" s="5" t="s">
        <v>266</v>
      </c>
      <c r="C7670" s="5" t="s">
        <v>267</v>
      </c>
      <c r="D7670" s="5" t="s">
        <v>17</v>
      </c>
      <c r="E7670" s="5">
        <v>70</v>
      </c>
      <c r="F7670" s="6">
        <v>428.57</v>
      </c>
    </row>
    <row r="7671" spans="1:6">
      <c r="A7671" s="4">
        <v>2011</v>
      </c>
      <c r="B7671" s="5" t="s">
        <v>266</v>
      </c>
      <c r="C7671" s="5" t="s">
        <v>267</v>
      </c>
      <c r="D7671" s="5" t="s">
        <v>18</v>
      </c>
      <c r="E7671" s="5">
        <v>170</v>
      </c>
      <c r="F7671" s="6">
        <v>58.82</v>
      </c>
    </row>
    <row r="7672" spans="1:6">
      <c r="A7672" s="4">
        <v>2012</v>
      </c>
      <c r="B7672" s="5" t="s">
        <v>266</v>
      </c>
      <c r="C7672" s="5" t="s">
        <v>267</v>
      </c>
      <c r="D7672" s="5" t="s">
        <v>15</v>
      </c>
      <c r="E7672" s="5">
        <v>231390</v>
      </c>
      <c r="F7672" s="6">
        <v>2151.91</v>
      </c>
    </row>
    <row r="7673" spans="1:6">
      <c r="A7673" s="4">
        <v>2012</v>
      </c>
      <c r="B7673" s="5" t="s">
        <v>266</v>
      </c>
      <c r="C7673" s="5" t="s">
        <v>267</v>
      </c>
      <c r="D7673" s="5" t="s">
        <v>16</v>
      </c>
      <c r="E7673" s="5">
        <v>140</v>
      </c>
      <c r="F7673" s="6">
        <v>571.42999999999995</v>
      </c>
    </row>
    <row r="7674" spans="1:6">
      <c r="A7674" s="4">
        <v>2012</v>
      </c>
      <c r="B7674" s="5" t="s">
        <v>266</v>
      </c>
      <c r="C7674" s="5" t="s">
        <v>267</v>
      </c>
      <c r="D7674" s="5" t="s">
        <v>17</v>
      </c>
      <c r="E7674" s="5">
        <v>70</v>
      </c>
      <c r="F7674" s="6">
        <v>571.42999999999995</v>
      </c>
    </row>
    <row r="7675" spans="1:6">
      <c r="A7675" s="4">
        <v>2012</v>
      </c>
      <c r="B7675" s="5" t="s">
        <v>266</v>
      </c>
      <c r="C7675" s="5" t="s">
        <v>267</v>
      </c>
      <c r="D7675" s="5" t="s">
        <v>18</v>
      </c>
      <c r="E7675" s="5">
        <v>160</v>
      </c>
      <c r="F7675" s="6">
        <v>62.5</v>
      </c>
    </row>
    <row r="7676" spans="1:6">
      <c r="A7676" s="4">
        <v>2013</v>
      </c>
      <c r="B7676" s="5" t="s">
        <v>266</v>
      </c>
      <c r="C7676" s="5" t="s">
        <v>267</v>
      </c>
      <c r="D7676" s="5" t="s">
        <v>15</v>
      </c>
      <c r="E7676" s="5">
        <v>220660</v>
      </c>
      <c r="F7676" s="6">
        <v>2012.73</v>
      </c>
    </row>
    <row r="7677" spans="1:6">
      <c r="A7677" s="4">
        <v>2013</v>
      </c>
      <c r="B7677" s="5" t="s">
        <v>266</v>
      </c>
      <c r="C7677" s="5" t="s">
        <v>267</v>
      </c>
      <c r="D7677" s="5" t="s">
        <v>16</v>
      </c>
      <c r="E7677" s="5">
        <v>170</v>
      </c>
      <c r="F7677" s="6">
        <v>2411.7600000000002</v>
      </c>
    </row>
    <row r="7678" spans="1:6">
      <c r="A7678" s="4">
        <v>2013</v>
      </c>
      <c r="B7678" s="5" t="s">
        <v>266</v>
      </c>
      <c r="C7678" s="5" t="s">
        <v>267</v>
      </c>
      <c r="D7678" s="5" t="s">
        <v>17</v>
      </c>
      <c r="E7678" s="5">
        <v>70</v>
      </c>
      <c r="F7678" s="6">
        <v>571.42999999999995</v>
      </c>
    </row>
    <row r="7679" spans="1:6">
      <c r="A7679" s="4">
        <v>2013</v>
      </c>
      <c r="B7679" s="5" t="s">
        <v>266</v>
      </c>
      <c r="C7679" s="5" t="s">
        <v>267</v>
      </c>
      <c r="D7679" s="5" t="s">
        <v>18</v>
      </c>
      <c r="E7679" s="5">
        <v>140</v>
      </c>
      <c r="F7679" s="6">
        <v>71.430000000000007</v>
      </c>
    </row>
    <row r="7680" spans="1:6">
      <c r="A7680" s="4">
        <v>2014</v>
      </c>
      <c r="B7680" s="5" t="s">
        <v>266</v>
      </c>
      <c r="C7680" s="5" t="s">
        <v>267</v>
      </c>
      <c r="D7680" s="5" t="s">
        <v>15</v>
      </c>
      <c r="E7680" s="5">
        <v>230620</v>
      </c>
      <c r="F7680" s="6">
        <v>2234.9299999999998</v>
      </c>
    </row>
    <row r="7681" spans="1:6">
      <c r="A7681" s="4">
        <v>2014</v>
      </c>
      <c r="B7681" s="5" t="s">
        <v>266</v>
      </c>
      <c r="C7681" s="5" t="s">
        <v>267</v>
      </c>
      <c r="D7681" s="5" t="s">
        <v>16</v>
      </c>
      <c r="E7681" s="5">
        <v>160</v>
      </c>
      <c r="F7681" s="6">
        <v>2125</v>
      </c>
    </row>
    <row r="7682" spans="1:6">
      <c r="A7682" s="4">
        <v>2014</v>
      </c>
      <c r="B7682" s="5" t="s">
        <v>266</v>
      </c>
      <c r="C7682" s="5" t="s">
        <v>267</v>
      </c>
      <c r="D7682" s="5" t="s">
        <v>17</v>
      </c>
      <c r="E7682" s="5">
        <v>70</v>
      </c>
      <c r="F7682" s="6">
        <v>857.14</v>
      </c>
    </row>
    <row r="7683" spans="1:6">
      <c r="A7683" s="4">
        <v>2014</v>
      </c>
      <c r="B7683" s="5" t="s">
        <v>266</v>
      </c>
      <c r="C7683" s="5" t="s">
        <v>267</v>
      </c>
      <c r="D7683" s="5" t="s">
        <v>18</v>
      </c>
      <c r="E7683" s="5">
        <v>140</v>
      </c>
      <c r="F7683" s="6">
        <v>71.430000000000007</v>
      </c>
    </row>
    <row r="7684" spans="1:6">
      <c r="A7684" s="4">
        <v>2015</v>
      </c>
      <c r="B7684" s="5" t="s">
        <v>266</v>
      </c>
      <c r="C7684" s="5" t="s">
        <v>267</v>
      </c>
      <c r="D7684" s="5" t="s">
        <v>15</v>
      </c>
      <c r="E7684" s="5">
        <v>229660</v>
      </c>
      <c r="F7684" s="6">
        <v>1971.57</v>
      </c>
    </row>
    <row r="7685" spans="1:6">
      <c r="A7685" s="4">
        <v>2015</v>
      </c>
      <c r="B7685" s="5" t="s">
        <v>266</v>
      </c>
      <c r="C7685" s="5" t="s">
        <v>267</v>
      </c>
      <c r="D7685" s="5" t="s">
        <v>16</v>
      </c>
      <c r="E7685" s="5">
        <v>150</v>
      </c>
      <c r="F7685" s="6">
        <v>1400</v>
      </c>
    </row>
    <row r="7686" spans="1:6">
      <c r="A7686" s="4">
        <v>2015</v>
      </c>
      <c r="B7686" s="5" t="s">
        <v>266</v>
      </c>
      <c r="C7686" s="5" t="s">
        <v>267</v>
      </c>
      <c r="D7686" s="5" t="s">
        <v>17</v>
      </c>
      <c r="E7686" s="5">
        <v>70</v>
      </c>
      <c r="F7686" s="6">
        <v>428.57</v>
      </c>
    </row>
    <row r="7687" spans="1:6">
      <c r="A7687" s="4">
        <v>2015</v>
      </c>
      <c r="B7687" s="5" t="s">
        <v>266</v>
      </c>
      <c r="C7687" s="5" t="s">
        <v>267</v>
      </c>
      <c r="D7687" s="5" t="s">
        <v>18</v>
      </c>
      <c r="E7687" s="5">
        <v>140</v>
      </c>
      <c r="F7687" s="6">
        <v>71.430000000000007</v>
      </c>
    </row>
    <row r="7688" spans="1:6">
      <c r="A7688" s="4">
        <v>2016</v>
      </c>
      <c r="B7688" s="5" t="s">
        <v>266</v>
      </c>
      <c r="C7688" s="5" t="s">
        <v>267</v>
      </c>
      <c r="D7688" s="5" t="s">
        <v>15</v>
      </c>
      <c r="E7688" s="5">
        <v>232730</v>
      </c>
      <c r="F7688" s="6">
        <v>2004.13</v>
      </c>
    </row>
    <row r="7689" spans="1:6">
      <c r="A7689" s="4">
        <v>2016</v>
      </c>
      <c r="B7689" s="5" t="s">
        <v>266</v>
      </c>
      <c r="C7689" s="5" t="s">
        <v>267</v>
      </c>
      <c r="D7689" s="5" t="s">
        <v>16</v>
      </c>
      <c r="E7689" s="5">
        <v>150</v>
      </c>
      <c r="F7689" s="6">
        <v>1268.46</v>
      </c>
    </row>
    <row r="7690" spans="1:6">
      <c r="A7690" s="4">
        <v>2016</v>
      </c>
      <c r="B7690" s="5" t="s">
        <v>266</v>
      </c>
      <c r="C7690" s="5" t="s">
        <v>267</v>
      </c>
      <c r="D7690" s="5" t="s">
        <v>17</v>
      </c>
      <c r="E7690" s="5">
        <v>60</v>
      </c>
      <c r="F7690" s="6">
        <v>562.5</v>
      </c>
    </row>
    <row r="7691" spans="1:6">
      <c r="A7691" s="4">
        <v>2016</v>
      </c>
      <c r="B7691" s="5" t="s">
        <v>266</v>
      </c>
      <c r="C7691" s="5" t="s">
        <v>267</v>
      </c>
      <c r="D7691" s="5" t="s">
        <v>18</v>
      </c>
      <c r="E7691" s="5">
        <v>120</v>
      </c>
      <c r="F7691" s="6">
        <v>68.78</v>
      </c>
    </row>
    <row r="7692" spans="1:6">
      <c r="A7692" s="4">
        <v>2017</v>
      </c>
      <c r="B7692" s="5" t="s">
        <v>266</v>
      </c>
      <c r="C7692" s="5" t="s">
        <v>267</v>
      </c>
      <c r="D7692" s="5" t="s">
        <v>15</v>
      </c>
      <c r="E7692" s="5">
        <v>220460</v>
      </c>
      <c r="F7692" s="6">
        <v>1860.41</v>
      </c>
    </row>
    <row r="7693" spans="1:6">
      <c r="A7693" s="4">
        <v>2017</v>
      </c>
      <c r="B7693" s="5" t="s">
        <v>266</v>
      </c>
      <c r="C7693" s="5" t="s">
        <v>267</v>
      </c>
      <c r="D7693" s="5" t="s">
        <v>16</v>
      </c>
      <c r="E7693" s="5">
        <v>150</v>
      </c>
      <c r="F7693" s="6">
        <v>1675.68</v>
      </c>
    </row>
    <row r="7694" spans="1:6">
      <c r="A7694" s="4">
        <v>2017</v>
      </c>
      <c r="B7694" s="5" t="s">
        <v>266</v>
      </c>
      <c r="C7694" s="5" t="s">
        <v>267</v>
      </c>
      <c r="D7694" s="5" t="s">
        <v>17</v>
      </c>
      <c r="E7694" s="5">
        <v>60</v>
      </c>
      <c r="F7694" s="6">
        <v>525.41999999999996</v>
      </c>
    </row>
    <row r="7695" spans="1:6">
      <c r="A7695" s="4">
        <v>2017</v>
      </c>
      <c r="B7695" s="5" t="s">
        <v>266</v>
      </c>
      <c r="C7695" s="5" t="s">
        <v>267</v>
      </c>
      <c r="D7695" s="5" t="s">
        <v>18</v>
      </c>
      <c r="E7695" s="5">
        <v>110</v>
      </c>
      <c r="F7695" s="6">
        <v>66.67</v>
      </c>
    </row>
    <row r="7696" spans="1:6">
      <c r="A7696" s="4">
        <v>2008</v>
      </c>
      <c r="B7696" s="5" t="s">
        <v>266</v>
      </c>
      <c r="C7696" s="5" t="s">
        <v>268</v>
      </c>
      <c r="D7696" s="5" t="s">
        <v>15</v>
      </c>
      <c r="E7696" s="5">
        <v>335290</v>
      </c>
      <c r="F7696" s="6">
        <v>1440.22</v>
      </c>
    </row>
    <row r="7697" spans="1:6">
      <c r="A7697" s="4">
        <v>2008</v>
      </c>
      <c r="B7697" s="5" t="s">
        <v>266</v>
      </c>
      <c r="C7697" s="5" t="s">
        <v>268</v>
      </c>
      <c r="D7697" s="5" t="s">
        <v>16</v>
      </c>
      <c r="E7697" s="5">
        <v>1370</v>
      </c>
      <c r="F7697" s="6">
        <v>598.54</v>
      </c>
    </row>
    <row r="7698" spans="1:6">
      <c r="A7698" s="4">
        <v>2008</v>
      </c>
      <c r="B7698" s="5" t="s">
        <v>266</v>
      </c>
      <c r="C7698" s="5" t="s">
        <v>268</v>
      </c>
      <c r="D7698" s="5" t="s">
        <v>17</v>
      </c>
      <c r="E7698" s="5">
        <v>190</v>
      </c>
      <c r="F7698" s="6">
        <v>736.84</v>
      </c>
    </row>
    <row r="7699" spans="1:6">
      <c r="A7699" s="4">
        <v>2009</v>
      </c>
      <c r="B7699" s="5" t="s">
        <v>266</v>
      </c>
      <c r="C7699" s="5" t="s">
        <v>268</v>
      </c>
      <c r="D7699" s="5" t="s">
        <v>15</v>
      </c>
      <c r="E7699" s="5">
        <v>325440</v>
      </c>
      <c r="F7699" s="6">
        <v>1440.27</v>
      </c>
    </row>
    <row r="7700" spans="1:6">
      <c r="A7700" s="4">
        <v>2009</v>
      </c>
      <c r="B7700" s="5" t="s">
        <v>266</v>
      </c>
      <c r="C7700" s="5" t="s">
        <v>268</v>
      </c>
      <c r="D7700" s="5" t="s">
        <v>16</v>
      </c>
      <c r="E7700" s="5">
        <v>2250</v>
      </c>
      <c r="F7700" s="6">
        <v>600</v>
      </c>
    </row>
    <row r="7701" spans="1:6">
      <c r="A7701" s="4">
        <v>2009</v>
      </c>
      <c r="B7701" s="5" t="s">
        <v>266</v>
      </c>
      <c r="C7701" s="5" t="s">
        <v>268</v>
      </c>
      <c r="D7701" s="5" t="s">
        <v>17</v>
      </c>
      <c r="E7701" s="5">
        <v>200</v>
      </c>
      <c r="F7701" s="6">
        <v>700</v>
      </c>
    </row>
    <row r="7702" spans="1:6">
      <c r="A7702" s="4">
        <v>2010</v>
      </c>
      <c r="B7702" s="5" t="s">
        <v>266</v>
      </c>
      <c r="C7702" s="5" t="s">
        <v>268</v>
      </c>
      <c r="D7702" s="5" t="s">
        <v>15</v>
      </c>
      <c r="E7702" s="5">
        <v>348390</v>
      </c>
      <c r="F7702" s="6">
        <v>1923.39</v>
      </c>
    </row>
    <row r="7703" spans="1:6">
      <c r="A7703" s="4">
        <v>2010</v>
      </c>
      <c r="B7703" s="5" t="s">
        <v>266</v>
      </c>
      <c r="C7703" s="5" t="s">
        <v>268</v>
      </c>
      <c r="D7703" s="5" t="s">
        <v>16</v>
      </c>
      <c r="E7703" s="5">
        <v>2780</v>
      </c>
      <c r="F7703" s="6">
        <v>600.72</v>
      </c>
    </row>
    <row r="7704" spans="1:6">
      <c r="A7704" s="4">
        <v>2010</v>
      </c>
      <c r="B7704" s="5" t="s">
        <v>266</v>
      </c>
      <c r="C7704" s="5" t="s">
        <v>268</v>
      </c>
      <c r="D7704" s="5" t="s">
        <v>17</v>
      </c>
      <c r="E7704" s="5">
        <v>210</v>
      </c>
      <c r="F7704" s="6">
        <v>666.67</v>
      </c>
    </row>
    <row r="7705" spans="1:6">
      <c r="A7705" s="4">
        <v>2011</v>
      </c>
      <c r="B7705" s="5" t="s">
        <v>266</v>
      </c>
      <c r="C7705" s="5" t="s">
        <v>268</v>
      </c>
      <c r="D7705" s="5" t="s">
        <v>15</v>
      </c>
      <c r="E7705" s="5">
        <v>348280</v>
      </c>
      <c r="F7705" s="6">
        <v>1795.42</v>
      </c>
    </row>
    <row r="7706" spans="1:6">
      <c r="A7706" s="4">
        <v>2011</v>
      </c>
      <c r="B7706" s="5" t="s">
        <v>266</v>
      </c>
      <c r="C7706" s="5" t="s">
        <v>268</v>
      </c>
      <c r="D7706" s="5" t="s">
        <v>16</v>
      </c>
      <c r="E7706" s="5">
        <v>3290</v>
      </c>
      <c r="F7706" s="6">
        <v>683.89</v>
      </c>
    </row>
    <row r="7707" spans="1:6">
      <c r="A7707" s="4">
        <v>2011</v>
      </c>
      <c r="B7707" s="5" t="s">
        <v>266</v>
      </c>
      <c r="C7707" s="5" t="s">
        <v>268</v>
      </c>
      <c r="D7707" s="5" t="s">
        <v>17</v>
      </c>
      <c r="E7707" s="5">
        <v>180</v>
      </c>
      <c r="F7707" s="6">
        <v>722.22</v>
      </c>
    </row>
    <row r="7708" spans="1:6">
      <c r="A7708" s="4">
        <v>2012</v>
      </c>
      <c r="B7708" s="5" t="s">
        <v>266</v>
      </c>
      <c r="C7708" s="5" t="s">
        <v>268</v>
      </c>
      <c r="D7708" s="5" t="s">
        <v>15</v>
      </c>
      <c r="E7708" s="5">
        <v>332250</v>
      </c>
      <c r="F7708" s="6">
        <v>2077.35</v>
      </c>
    </row>
    <row r="7709" spans="1:6">
      <c r="A7709" s="4">
        <v>2012</v>
      </c>
      <c r="B7709" s="5" t="s">
        <v>266</v>
      </c>
      <c r="C7709" s="5" t="s">
        <v>268</v>
      </c>
      <c r="D7709" s="5" t="s">
        <v>16</v>
      </c>
      <c r="E7709" s="5">
        <v>4160</v>
      </c>
      <c r="F7709" s="6">
        <v>757.21</v>
      </c>
    </row>
    <row r="7710" spans="1:6">
      <c r="A7710" s="4">
        <v>2012</v>
      </c>
      <c r="B7710" s="5" t="s">
        <v>266</v>
      </c>
      <c r="C7710" s="5" t="s">
        <v>268</v>
      </c>
      <c r="D7710" s="5" t="s">
        <v>17</v>
      </c>
      <c r="E7710" s="5">
        <v>120</v>
      </c>
      <c r="F7710" s="6">
        <v>833.33</v>
      </c>
    </row>
    <row r="7711" spans="1:6">
      <c r="A7711" s="4">
        <v>2012</v>
      </c>
      <c r="B7711" s="5" t="s">
        <v>266</v>
      </c>
      <c r="C7711" s="5" t="s">
        <v>268</v>
      </c>
      <c r="D7711" s="5" t="s">
        <v>18</v>
      </c>
      <c r="E7711" s="5">
        <v>90</v>
      </c>
      <c r="F7711" s="6">
        <v>111.11</v>
      </c>
    </row>
    <row r="7712" spans="1:6">
      <c r="A7712" s="4">
        <v>2013</v>
      </c>
      <c r="B7712" s="5" t="s">
        <v>266</v>
      </c>
      <c r="C7712" s="5" t="s">
        <v>268</v>
      </c>
      <c r="D7712" s="5" t="s">
        <v>15</v>
      </c>
      <c r="E7712" s="5">
        <v>326360</v>
      </c>
      <c r="F7712" s="6">
        <v>1939.3</v>
      </c>
    </row>
    <row r="7713" spans="1:6">
      <c r="A7713" s="4">
        <v>2013</v>
      </c>
      <c r="B7713" s="5" t="s">
        <v>266</v>
      </c>
      <c r="C7713" s="5" t="s">
        <v>268</v>
      </c>
      <c r="D7713" s="5" t="s">
        <v>16</v>
      </c>
      <c r="E7713" s="5">
        <v>3130</v>
      </c>
      <c r="F7713" s="6">
        <v>5217.25</v>
      </c>
    </row>
    <row r="7714" spans="1:6">
      <c r="A7714" s="4">
        <v>2013</v>
      </c>
      <c r="B7714" s="5" t="s">
        <v>266</v>
      </c>
      <c r="C7714" s="5" t="s">
        <v>268</v>
      </c>
      <c r="D7714" s="5" t="s">
        <v>17</v>
      </c>
      <c r="E7714" s="5">
        <v>320</v>
      </c>
      <c r="F7714" s="6">
        <v>781.25</v>
      </c>
    </row>
    <row r="7715" spans="1:6">
      <c r="A7715" s="4">
        <v>2014</v>
      </c>
      <c r="B7715" s="5" t="s">
        <v>266</v>
      </c>
      <c r="C7715" s="5" t="s">
        <v>268</v>
      </c>
      <c r="D7715" s="5" t="s">
        <v>15</v>
      </c>
      <c r="E7715" s="5">
        <v>336820</v>
      </c>
      <c r="F7715" s="6">
        <v>2135.44</v>
      </c>
    </row>
    <row r="7716" spans="1:6">
      <c r="A7716" s="4">
        <v>2014</v>
      </c>
      <c r="B7716" s="5" t="s">
        <v>266</v>
      </c>
      <c r="C7716" s="5" t="s">
        <v>268</v>
      </c>
      <c r="D7716" s="5" t="s">
        <v>16</v>
      </c>
      <c r="E7716" s="5">
        <v>7110</v>
      </c>
      <c r="F7716" s="6">
        <v>3270.04</v>
      </c>
    </row>
    <row r="7717" spans="1:6">
      <c r="A7717" s="4">
        <v>2014</v>
      </c>
      <c r="B7717" s="5" t="s">
        <v>266</v>
      </c>
      <c r="C7717" s="5" t="s">
        <v>268</v>
      </c>
      <c r="D7717" s="5" t="s">
        <v>17</v>
      </c>
      <c r="E7717" s="5">
        <v>350</v>
      </c>
      <c r="F7717" s="6">
        <v>971.43</v>
      </c>
    </row>
    <row r="7718" spans="1:6">
      <c r="A7718" s="4">
        <v>2015</v>
      </c>
      <c r="B7718" s="5" t="s">
        <v>266</v>
      </c>
      <c r="C7718" s="5" t="s">
        <v>268</v>
      </c>
      <c r="D7718" s="5" t="s">
        <v>15</v>
      </c>
      <c r="E7718" s="5">
        <v>335640</v>
      </c>
      <c r="F7718" s="6">
        <v>2167.41</v>
      </c>
    </row>
    <row r="7719" spans="1:6">
      <c r="A7719" s="4">
        <v>2015</v>
      </c>
      <c r="B7719" s="5" t="s">
        <v>266</v>
      </c>
      <c r="C7719" s="5" t="s">
        <v>268</v>
      </c>
      <c r="D7719" s="5" t="s">
        <v>16</v>
      </c>
      <c r="E7719" s="5">
        <v>7290</v>
      </c>
      <c r="F7719" s="6">
        <v>5231.82</v>
      </c>
    </row>
    <row r="7720" spans="1:6">
      <c r="A7720" s="4">
        <v>2015</v>
      </c>
      <c r="B7720" s="5" t="s">
        <v>266</v>
      </c>
      <c r="C7720" s="5" t="s">
        <v>268</v>
      </c>
      <c r="D7720" s="5" t="s">
        <v>17</v>
      </c>
      <c r="E7720" s="5">
        <v>330</v>
      </c>
      <c r="F7720" s="6">
        <v>696.97</v>
      </c>
    </row>
    <row r="7721" spans="1:6">
      <c r="A7721" s="4">
        <v>2016</v>
      </c>
      <c r="B7721" s="5" t="s">
        <v>266</v>
      </c>
      <c r="C7721" s="5" t="s">
        <v>268</v>
      </c>
      <c r="D7721" s="5" t="s">
        <v>15</v>
      </c>
      <c r="E7721" s="5">
        <v>328990</v>
      </c>
      <c r="F7721" s="6">
        <v>2073.87</v>
      </c>
    </row>
    <row r="7722" spans="1:6">
      <c r="A7722" s="4">
        <v>2016</v>
      </c>
      <c r="B7722" s="5" t="s">
        <v>266</v>
      </c>
      <c r="C7722" s="5" t="s">
        <v>268</v>
      </c>
      <c r="D7722" s="5" t="s">
        <v>16</v>
      </c>
      <c r="E7722" s="5">
        <v>7370</v>
      </c>
      <c r="F7722" s="6">
        <v>5241.49</v>
      </c>
    </row>
    <row r="7723" spans="1:6">
      <c r="A7723" s="4">
        <v>2016</v>
      </c>
      <c r="B7723" s="5" t="s">
        <v>266</v>
      </c>
      <c r="C7723" s="5" t="s">
        <v>268</v>
      </c>
      <c r="D7723" s="5" t="s">
        <v>17</v>
      </c>
      <c r="E7723" s="5">
        <v>300</v>
      </c>
      <c r="F7723" s="6">
        <v>715.23</v>
      </c>
    </row>
    <row r="7724" spans="1:6">
      <c r="A7724" s="4">
        <v>2016</v>
      </c>
      <c r="B7724" s="5" t="s">
        <v>266</v>
      </c>
      <c r="C7724" s="5" t="s">
        <v>268</v>
      </c>
      <c r="D7724" s="5" t="s">
        <v>18</v>
      </c>
      <c r="E7724" s="5">
        <v>10</v>
      </c>
      <c r="F7724" s="6">
        <v>69.23</v>
      </c>
    </row>
    <row r="7725" spans="1:6">
      <c r="A7725" s="4">
        <v>2017</v>
      </c>
      <c r="B7725" s="5" t="s">
        <v>266</v>
      </c>
      <c r="C7725" s="5" t="s">
        <v>268</v>
      </c>
      <c r="D7725" s="5" t="s">
        <v>15</v>
      </c>
      <c r="E7725" s="5">
        <v>325730</v>
      </c>
      <c r="F7725" s="6">
        <v>2165.54</v>
      </c>
    </row>
    <row r="7726" spans="1:6">
      <c r="A7726" s="4">
        <v>2017</v>
      </c>
      <c r="B7726" s="5" t="s">
        <v>266</v>
      </c>
      <c r="C7726" s="5" t="s">
        <v>268</v>
      </c>
      <c r="D7726" s="5" t="s">
        <v>16</v>
      </c>
      <c r="E7726" s="5">
        <v>7410</v>
      </c>
      <c r="F7726" s="6">
        <v>5899.14</v>
      </c>
    </row>
    <row r="7727" spans="1:6">
      <c r="A7727" s="4">
        <v>2017</v>
      </c>
      <c r="B7727" s="5" t="s">
        <v>266</v>
      </c>
      <c r="C7727" s="5" t="s">
        <v>268</v>
      </c>
      <c r="D7727" s="5" t="s">
        <v>17</v>
      </c>
      <c r="E7727" s="5">
        <v>350</v>
      </c>
      <c r="F7727" s="6">
        <v>633.52</v>
      </c>
    </row>
    <row r="7728" spans="1:6">
      <c r="A7728" s="4">
        <v>2017</v>
      </c>
      <c r="B7728" s="5" t="s">
        <v>266</v>
      </c>
      <c r="C7728" s="5" t="s">
        <v>268</v>
      </c>
      <c r="D7728" s="5" t="s">
        <v>18</v>
      </c>
      <c r="E7728" s="5">
        <v>10</v>
      </c>
      <c r="F7728" s="6">
        <v>124.62</v>
      </c>
    </row>
    <row r="7729" spans="1:6">
      <c r="A7729" s="4">
        <v>2008</v>
      </c>
      <c r="B7729" s="5" t="s">
        <v>266</v>
      </c>
      <c r="C7729" s="5" t="s">
        <v>269</v>
      </c>
      <c r="D7729" s="5" t="s">
        <v>15</v>
      </c>
      <c r="E7729" s="5">
        <v>136270</v>
      </c>
      <c r="F7729" s="6">
        <v>1706.76</v>
      </c>
    </row>
    <row r="7730" spans="1:6">
      <c r="A7730" s="4">
        <v>2008</v>
      </c>
      <c r="B7730" s="5" t="s">
        <v>266</v>
      </c>
      <c r="C7730" s="5" t="s">
        <v>269</v>
      </c>
      <c r="D7730" s="5" t="s">
        <v>16</v>
      </c>
      <c r="E7730" s="5">
        <v>1020</v>
      </c>
      <c r="F7730" s="6">
        <v>578.42999999999995</v>
      </c>
    </row>
    <row r="7731" spans="1:6">
      <c r="A7731" s="4">
        <v>2009</v>
      </c>
      <c r="B7731" s="5" t="s">
        <v>266</v>
      </c>
      <c r="C7731" s="5" t="s">
        <v>269</v>
      </c>
      <c r="D7731" s="5" t="s">
        <v>15</v>
      </c>
      <c r="E7731" s="5">
        <v>141480</v>
      </c>
      <c r="F7731" s="6">
        <v>1766.89</v>
      </c>
    </row>
    <row r="7732" spans="1:6">
      <c r="A7732" s="4">
        <v>2009</v>
      </c>
      <c r="B7732" s="5" t="s">
        <v>266</v>
      </c>
      <c r="C7732" s="5" t="s">
        <v>269</v>
      </c>
      <c r="D7732" s="5" t="s">
        <v>16</v>
      </c>
      <c r="E7732" s="5">
        <v>880</v>
      </c>
      <c r="F7732" s="6">
        <v>625</v>
      </c>
    </row>
    <row r="7733" spans="1:6">
      <c r="A7733" s="4">
        <v>2010</v>
      </c>
      <c r="B7733" s="5" t="s">
        <v>266</v>
      </c>
      <c r="C7733" s="5" t="s">
        <v>269</v>
      </c>
      <c r="D7733" s="5" t="s">
        <v>15</v>
      </c>
      <c r="E7733" s="5">
        <v>140730</v>
      </c>
      <c r="F7733" s="6">
        <v>2071.63</v>
      </c>
    </row>
    <row r="7734" spans="1:6">
      <c r="A7734" s="4">
        <v>2010</v>
      </c>
      <c r="B7734" s="5" t="s">
        <v>266</v>
      </c>
      <c r="C7734" s="5" t="s">
        <v>269</v>
      </c>
      <c r="D7734" s="5" t="s">
        <v>16</v>
      </c>
      <c r="E7734" s="5">
        <v>990</v>
      </c>
      <c r="F7734" s="6">
        <v>595.96</v>
      </c>
    </row>
    <row r="7735" spans="1:6">
      <c r="A7735" s="4">
        <v>2011</v>
      </c>
      <c r="B7735" s="5" t="s">
        <v>266</v>
      </c>
      <c r="C7735" s="5" t="s">
        <v>269</v>
      </c>
      <c r="D7735" s="5" t="s">
        <v>15</v>
      </c>
      <c r="E7735" s="5">
        <v>142050</v>
      </c>
      <c r="F7735" s="6">
        <v>1571.84</v>
      </c>
    </row>
    <row r="7736" spans="1:6">
      <c r="A7736" s="4">
        <v>2011</v>
      </c>
      <c r="B7736" s="5" t="s">
        <v>266</v>
      </c>
      <c r="C7736" s="5" t="s">
        <v>269</v>
      </c>
      <c r="D7736" s="5" t="s">
        <v>16</v>
      </c>
      <c r="E7736" s="5">
        <v>900</v>
      </c>
      <c r="F7736" s="6">
        <v>700</v>
      </c>
    </row>
    <row r="7737" spans="1:6">
      <c r="A7737" s="4">
        <v>2011</v>
      </c>
      <c r="B7737" s="5" t="s">
        <v>266</v>
      </c>
      <c r="C7737" s="5" t="s">
        <v>269</v>
      </c>
      <c r="D7737" s="5" t="s">
        <v>17</v>
      </c>
      <c r="E7737" s="5">
        <v>10</v>
      </c>
      <c r="F7737" s="6">
        <v>1000</v>
      </c>
    </row>
    <row r="7738" spans="1:6">
      <c r="A7738" s="4">
        <v>2012</v>
      </c>
      <c r="B7738" s="5" t="s">
        <v>266</v>
      </c>
      <c r="C7738" s="5" t="s">
        <v>269</v>
      </c>
      <c r="D7738" s="5" t="s">
        <v>15</v>
      </c>
      <c r="E7738" s="5">
        <v>136650</v>
      </c>
      <c r="F7738" s="6">
        <v>1880.57</v>
      </c>
    </row>
    <row r="7739" spans="1:6">
      <c r="A7739" s="4">
        <v>2012</v>
      </c>
      <c r="B7739" s="5" t="s">
        <v>266</v>
      </c>
      <c r="C7739" s="5" t="s">
        <v>269</v>
      </c>
      <c r="D7739" s="5" t="s">
        <v>16</v>
      </c>
      <c r="E7739" s="5">
        <v>900</v>
      </c>
      <c r="F7739" s="6">
        <v>766.67</v>
      </c>
    </row>
    <row r="7740" spans="1:6">
      <c r="A7740" s="4">
        <v>2013</v>
      </c>
      <c r="B7740" s="5" t="s">
        <v>266</v>
      </c>
      <c r="C7740" s="5" t="s">
        <v>269</v>
      </c>
      <c r="D7740" s="5" t="s">
        <v>15</v>
      </c>
      <c r="E7740" s="5">
        <v>140390</v>
      </c>
      <c r="F7740" s="6">
        <v>1808.46</v>
      </c>
    </row>
    <row r="7741" spans="1:6">
      <c r="A7741" s="4">
        <v>2013</v>
      </c>
      <c r="B7741" s="5" t="s">
        <v>266</v>
      </c>
      <c r="C7741" s="5" t="s">
        <v>269</v>
      </c>
      <c r="D7741" s="5" t="s">
        <v>16</v>
      </c>
      <c r="E7741" s="5">
        <v>1040</v>
      </c>
      <c r="F7741" s="6">
        <v>3740.38</v>
      </c>
    </row>
    <row r="7742" spans="1:6">
      <c r="A7742" s="4">
        <v>2014</v>
      </c>
      <c r="B7742" s="5" t="s">
        <v>266</v>
      </c>
      <c r="C7742" s="5" t="s">
        <v>269</v>
      </c>
      <c r="D7742" s="5" t="s">
        <v>15</v>
      </c>
      <c r="E7742" s="5">
        <v>138240</v>
      </c>
      <c r="F7742" s="6">
        <v>1697.27</v>
      </c>
    </row>
    <row r="7743" spans="1:6">
      <c r="A7743" s="4">
        <v>2014</v>
      </c>
      <c r="B7743" s="5" t="s">
        <v>266</v>
      </c>
      <c r="C7743" s="5" t="s">
        <v>269</v>
      </c>
      <c r="D7743" s="5" t="s">
        <v>16</v>
      </c>
      <c r="E7743" s="5">
        <v>1070</v>
      </c>
      <c r="F7743" s="6">
        <v>2785.05</v>
      </c>
    </row>
    <row r="7744" spans="1:6">
      <c r="A7744" s="4">
        <v>2014</v>
      </c>
      <c r="B7744" s="5" t="s">
        <v>266</v>
      </c>
      <c r="C7744" s="5" t="s">
        <v>269</v>
      </c>
      <c r="D7744" s="5" t="s">
        <v>17</v>
      </c>
      <c r="E7744" s="5">
        <v>10</v>
      </c>
      <c r="F7744" s="6">
        <v>1000</v>
      </c>
    </row>
    <row r="7745" spans="1:6">
      <c r="A7745" s="4">
        <v>2015</v>
      </c>
      <c r="B7745" s="5" t="s">
        <v>266</v>
      </c>
      <c r="C7745" s="5" t="s">
        <v>269</v>
      </c>
      <c r="D7745" s="5" t="s">
        <v>15</v>
      </c>
      <c r="E7745" s="5">
        <v>142050</v>
      </c>
      <c r="F7745" s="6">
        <v>1887.22</v>
      </c>
    </row>
    <row r="7746" spans="1:6">
      <c r="A7746" s="4">
        <v>2015</v>
      </c>
      <c r="B7746" s="5" t="s">
        <v>266</v>
      </c>
      <c r="C7746" s="5" t="s">
        <v>269</v>
      </c>
      <c r="D7746" s="5" t="s">
        <v>16</v>
      </c>
      <c r="E7746" s="5">
        <v>1100</v>
      </c>
      <c r="F7746" s="6">
        <v>900</v>
      </c>
    </row>
    <row r="7747" spans="1:6">
      <c r="A7747" s="4">
        <v>2015</v>
      </c>
      <c r="B7747" s="5" t="s">
        <v>266</v>
      </c>
      <c r="C7747" s="5" t="s">
        <v>269</v>
      </c>
      <c r="D7747" s="5" t="s">
        <v>17</v>
      </c>
      <c r="E7747" s="5">
        <v>10</v>
      </c>
      <c r="F7747" s="6">
        <v>1000</v>
      </c>
    </row>
    <row r="7748" spans="1:6">
      <c r="A7748" s="4">
        <v>2016</v>
      </c>
      <c r="B7748" s="5" t="s">
        <v>266</v>
      </c>
      <c r="C7748" s="5" t="s">
        <v>269</v>
      </c>
      <c r="D7748" s="5" t="s">
        <v>15</v>
      </c>
      <c r="E7748" s="5">
        <v>136610</v>
      </c>
      <c r="F7748" s="6">
        <v>1790.58</v>
      </c>
    </row>
    <row r="7749" spans="1:6">
      <c r="A7749" s="4">
        <v>2016</v>
      </c>
      <c r="B7749" s="5" t="s">
        <v>266</v>
      </c>
      <c r="C7749" s="5" t="s">
        <v>269</v>
      </c>
      <c r="D7749" s="5" t="s">
        <v>16</v>
      </c>
      <c r="E7749" s="5">
        <v>1320</v>
      </c>
      <c r="F7749" s="6">
        <v>649.28</v>
      </c>
    </row>
    <row r="7750" spans="1:6">
      <c r="A7750" s="4">
        <v>2016</v>
      </c>
      <c r="B7750" s="5" t="s">
        <v>266</v>
      </c>
      <c r="C7750" s="5" t="s">
        <v>269</v>
      </c>
      <c r="D7750" s="5" t="s">
        <v>17</v>
      </c>
      <c r="E7750" s="5">
        <v>10</v>
      </c>
      <c r="F7750" s="6">
        <v>500</v>
      </c>
    </row>
    <row r="7751" spans="1:6">
      <c r="A7751" s="4">
        <v>2017</v>
      </c>
      <c r="B7751" s="5" t="s">
        <v>266</v>
      </c>
      <c r="C7751" s="5" t="s">
        <v>269</v>
      </c>
      <c r="D7751" s="5" t="s">
        <v>15</v>
      </c>
      <c r="E7751" s="5">
        <v>141460</v>
      </c>
      <c r="F7751" s="6">
        <v>1882.21</v>
      </c>
    </row>
    <row r="7752" spans="1:6">
      <c r="A7752" s="4">
        <v>2017</v>
      </c>
      <c r="B7752" s="5" t="s">
        <v>266</v>
      </c>
      <c r="C7752" s="5" t="s">
        <v>269</v>
      </c>
      <c r="D7752" s="5" t="s">
        <v>16</v>
      </c>
      <c r="E7752" s="5">
        <v>1320</v>
      </c>
      <c r="F7752" s="6">
        <v>654.83000000000004</v>
      </c>
    </row>
    <row r="7753" spans="1:6">
      <c r="A7753" s="4">
        <v>2017</v>
      </c>
      <c r="B7753" s="5" t="s">
        <v>266</v>
      </c>
      <c r="C7753" s="5" t="s">
        <v>269</v>
      </c>
      <c r="D7753" s="5" t="s">
        <v>17</v>
      </c>
      <c r="E7753" s="5">
        <v>10</v>
      </c>
      <c r="F7753" s="6">
        <v>500</v>
      </c>
    </row>
    <row r="7754" spans="1:6">
      <c r="A7754" s="4">
        <v>2008</v>
      </c>
      <c r="B7754" s="5" t="s">
        <v>266</v>
      </c>
      <c r="C7754" s="5" t="s">
        <v>270</v>
      </c>
      <c r="D7754" s="5" t="s">
        <v>15</v>
      </c>
      <c r="E7754" s="5">
        <v>375690</v>
      </c>
      <c r="F7754" s="6">
        <v>1475.46</v>
      </c>
    </row>
    <row r="7755" spans="1:6">
      <c r="A7755" s="4">
        <v>2008</v>
      </c>
      <c r="B7755" s="5" t="s">
        <v>266</v>
      </c>
      <c r="C7755" s="5" t="s">
        <v>270</v>
      </c>
      <c r="D7755" s="5" t="s">
        <v>16</v>
      </c>
      <c r="E7755" s="5">
        <v>1360</v>
      </c>
      <c r="F7755" s="6">
        <v>565.35</v>
      </c>
    </row>
    <row r="7756" spans="1:6">
      <c r="A7756" s="4">
        <v>2008</v>
      </c>
      <c r="B7756" s="5" t="s">
        <v>266</v>
      </c>
      <c r="C7756" s="5" t="s">
        <v>270</v>
      </c>
      <c r="D7756" s="5" t="s">
        <v>17</v>
      </c>
      <c r="E7756" s="5">
        <v>490</v>
      </c>
      <c r="F7756" s="6">
        <v>534.98</v>
      </c>
    </row>
    <row r="7757" spans="1:6">
      <c r="A7757" s="4">
        <v>2009</v>
      </c>
      <c r="B7757" s="5" t="s">
        <v>266</v>
      </c>
      <c r="C7757" s="5" t="s">
        <v>270</v>
      </c>
      <c r="D7757" s="5" t="s">
        <v>15</v>
      </c>
      <c r="E7757" s="5">
        <v>377620</v>
      </c>
      <c r="F7757" s="6">
        <v>1534.5</v>
      </c>
    </row>
    <row r="7758" spans="1:6">
      <c r="A7758" s="4">
        <v>2009</v>
      </c>
      <c r="B7758" s="5" t="s">
        <v>266</v>
      </c>
      <c r="C7758" s="5" t="s">
        <v>270</v>
      </c>
      <c r="D7758" s="5" t="s">
        <v>16</v>
      </c>
      <c r="E7758" s="5">
        <v>1780</v>
      </c>
      <c r="F7758" s="6">
        <v>551.79999999999995</v>
      </c>
    </row>
    <row r="7759" spans="1:6">
      <c r="A7759" s="4">
        <v>2009</v>
      </c>
      <c r="B7759" s="5" t="s">
        <v>266</v>
      </c>
      <c r="C7759" s="5" t="s">
        <v>270</v>
      </c>
      <c r="D7759" s="5" t="s">
        <v>17</v>
      </c>
      <c r="E7759" s="5">
        <v>450</v>
      </c>
      <c r="F7759" s="6">
        <v>566.37</v>
      </c>
    </row>
    <row r="7760" spans="1:6">
      <c r="A7760" s="4">
        <v>2010</v>
      </c>
      <c r="B7760" s="5" t="s">
        <v>266</v>
      </c>
      <c r="C7760" s="5" t="s">
        <v>270</v>
      </c>
      <c r="D7760" s="5" t="s">
        <v>15</v>
      </c>
      <c r="E7760" s="5">
        <v>380680</v>
      </c>
      <c r="F7760" s="6">
        <v>2006.35</v>
      </c>
    </row>
    <row r="7761" spans="1:6">
      <c r="A7761" s="4">
        <v>2010</v>
      </c>
      <c r="B7761" s="5" t="s">
        <v>266</v>
      </c>
      <c r="C7761" s="5" t="s">
        <v>270</v>
      </c>
      <c r="D7761" s="5" t="s">
        <v>16</v>
      </c>
      <c r="E7761" s="5">
        <v>1810</v>
      </c>
      <c r="F7761" s="6">
        <v>566.37</v>
      </c>
    </row>
    <row r="7762" spans="1:6">
      <c r="A7762" s="4">
        <v>2010</v>
      </c>
      <c r="B7762" s="5" t="s">
        <v>266</v>
      </c>
      <c r="C7762" s="5" t="s">
        <v>270</v>
      </c>
      <c r="D7762" s="5" t="s">
        <v>17</v>
      </c>
      <c r="E7762" s="5">
        <v>540</v>
      </c>
      <c r="F7762" s="6">
        <v>503.73</v>
      </c>
    </row>
    <row r="7763" spans="1:6">
      <c r="A7763" s="4">
        <v>2011</v>
      </c>
      <c r="B7763" s="5" t="s">
        <v>266</v>
      </c>
      <c r="C7763" s="5" t="s">
        <v>270</v>
      </c>
      <c r="D7763" s="5" t="s">
        <v>15</v>
      </c>
      <c r="E7763" s="5">
        <v>368670</v>
      </c>
      <c r="F7763" s="6">
        <v>1869.4</v>
      </c>
    </row>
    <row r="7764" spans="1:6">
      <c r="A7764" s="4">
        <v>2011</v>
      </c>
      <c r="B7764" s="5" t="s">
        <v>266</v>
      </c>
      <c r="C7764" s="5" t="s">
        <v>270</v>
      </c>
      <c r="D7764" s="5" t="s">
        <v>16</v>
      </c>
      <c r="E7764" s="5">
        <v>2600</v>
      </c>
      <c r="F7764" s="6">
        <v>624.04</v>
      </c>
    </row>
    <row r="7765" spans="1:6">
      <c r="A7765" s="4">
        <v>2011</v>
      </c>
      <c r="B7765" s="5" t="s">
        <v>266</v>
      </c>
      <c r="C7765" s="5" t="s">
        <v>270</v>
      </c>
      <c r="D7765" s="5" t="s">
        <v>17</v>
      </c>
      <c r="E7765" s="5">
        <v>450</v>
      </c>
      <c r="F7765" s="6">
        <v>544.64</v>
      </c>
    </row>
    <row r="7766" spans="1:6">
      <c r="A7766" s="4">
        <v>2012</v>
      </c>
      <c r="B7766" s="5" t="s">
        <v>266</v>
      </c>
      <c r="C7766" s="5" t="s">
        <v>270</v>
      </c>
      <c r="D7766" s="5" t="s">
        <v>15</v>
      </c>
      <c r="E7766" s="5">
        <v>378900</v>
      </c>
      <c r="F7766" s="6">
        <v>2035.09</v>
      </c>
    </row>
    <row r="7767" spans="1:6">
      <c r="A7767" s="4">
        <v>2012</v>
      </c>
      <c r="B7767" s="5" t="s">
        <v>266</v>
      </c>
      <c r="C7767" s="5" t="s">
        <v>270</v>
      </c>
      <c r="D7767" s="5" t="s">
        <v>16</v>
      </c>
      <c r="E7767" s="5">
        <v>2660</v>
      </c>
      <c r="F7767" s="6">
        <v>712.25</v>
      </c>
    </row>
    <row r="7768" spans="1:6">
      <c r="A7768" s="4">
        <v>2012</v>
      </c>
      <c r="B7768" s="5" t="s">
        <v>266</v>
      </c>
      <c r="C7768" s="5" t="s">
        <v>270</v>
      </c>
      <c r="D7768" s="5" t="s">
        <v>17</v>
      </c>
      <c r="E7768" s="5">
        <v>500</v>
      </c>
      <c r="F7768" s="6">
        <v>566.27</v>
      </c>
    </row>
    <row r="7769" spans="1:6">
      <c r="A7769" s="4">
        <v>2013</v>
      </c>
      <c r="B7769" s="5" t="s">
        <v>266</v>
      </c>
      <c r="C7769" s="5" t="s">
        <v>270</v>
      </c>
      <c r="D7769" s="5" t="s">
        <v>15</v>
      </c>
      <c r="E7769" s="5">
        <v>364150</v>
      </c>
      <c r="F7769" s="6">
        <v>2295.02</v>
      </c>
    </row>
    <row r="7770" spans="1:6">
      <c r="A7770" s="4">
        <v>2013</v>
      </c>
      <c r="B7770" s="5" t="s">
        <v>266</v>
      </c>
      <c r="C7770" s="5" t="s">
        <v>270</v>
      </c>
      <c r="D7770" s="5" t="s">
        <v>16</v>
      </c>
      <c r="E7770" s="5">
        <v>2970</v>
      </c>
      <c r="F7770" s="6">
        <v>3556.23</v>
      </c>
    </row>
    <row r="7771" spans="1:6">
      <c r="A7771" s="4">
        <v>2013</v>
      </c>
      <c r="B7771" s="5" t="s">
        <v>266</v>
      </c>
      <c r="C7771" s="5" t="s">
        <v>270</v>
      </c>
      <c r="D7771" s="5" t="s">
        <v>17</v>
      </c>
      <c r="E7771" s="5">
        <v>730</v>
      </c>
      <c r="F7771" s="6">
        <v>910.08</v>
      </c>
    </row>
    <row r="7772" spans="1:6">
      <c r="A7772" s="4">
        <v>2014</v>
      </c>
      <c r="B7772" s="5" t="s">
        <v>266</v>
      </c>
      <c r="C7772" s="5" t="s">
        <v>270</v>
      </c>
      <c r="D7772" s="5" t="s">
        <v>15</v>
      </c>
      <c r="E7772" s="5">
        <v>358880</v>
      </c>
      <c r="F7772" s="6">
        <v>2237.35</v>
      </c>
    </row>
    <row r="7773" spans="1:6">
      <c r="A7773" s="4">
        <v>2014</v>
      </c>
      <c r="B7773" s="5" t="s">
        <v>266</v>
      </c>
      <c r="C7773" s="5" t="s">
        <v>270</v>
      </c>
      <c r="D7773" s="5" t="s">
        <v>16</v>
      </c>
      <c r="E7773" s="5">
        <v>3460</v>
      </c>
      <c r="F7773" s="6">
        <v>2640.46</v>
      </c>
    </row>
    <row r="7774" spans="1:6">
      <c r="A7774" s="4">
        <v>2014</v>
      </c>
      <c r="B7774" s="5" t="s">
        <v>266</v>
      </c>
      <c r="C7774" s="5" t="s">
        <v>270</v>
      </c>
      <c r="D7774" s="5" t="s">
        <v>17</v>
      </c>
      <c r="E7774" s="5">
        <v>710</v>
      </c>
      <c r="F7774" s="6">
        <v>1289.33</v>
      </c>
    </row>
    <row r="7775" spans="1:6">
      <c r="A7775" s="4">
        <v>2015</v>
      </c>
      <c r="B7775" s="5" t="s">
        <v>266</v>
      </c>
      <c r="C7775" s="5" t="s">
        <v>270</v>
      </c>
      <c r="D7775" s="5" t="s">
        <v>15</v>
      </c>
      <c r="E7775" s="5">
        <v>356180</v>
      </c>
      <c r="F7775" s="6">
        <v>2071.04</v>
      </c>
    </row>
    <row r="7776" spans="1:6">
      <c r="A7776" s="4">
        <v>2015</v>
      </c>
      <c r="B7776" s="5" t="s">
        <v>266</v>
      </c>
      <c r="C7776" s="5" t="s">
        <v>270</v>
      </c>
      <c r="D7776" s="5" t="s">
        <v>16</v>
      </c>
      <c r="E7776" s="5">
        <v>3040</v>
      </c>
      <c r="F7776" s="6">
        <v>2407.2399999999998</v>
      </c>
    </row>
    <row r="7777" spans="1:6">
      <c r="A7777" s="4">
        <v>2015</v>
      </c>
      <c r="B7777" s="5" t="s">
        <v>266</v>
      </c>
      <c r="C7777" s="5" t="s">
        <v>270</v>
      </c>
      <c r="D7777" s="5" t="s">
        <v>17</v>
      </c>
      <c r="E7777" s="5">
        <v>720</v>
      </c>
      <c r="F7777" s="6">
        <v>774.37</v>
      </c>
    </row>
    <row r="7778" spans="1:6">
      <c r="A7778" s="4">
        <v>2016</v>
      </c>
      <c r="B7778" s="5" t="s">
        <v>266</v>
      </c>
      <c r="C7778" s="5" t="s">
        <v>270</v>
      </c>
      <c r="D7778" s="5" t="s">
        <v>15</v>
      </c>
      <c r="E7778" s="5">
        <v>359260</v>
      </c>
      <c r="F7778" s="6">
        <v>2262.0300000000002</v>
      </c>
    </row>
    <row r="7779" spans="1:6">
      <c r="A7779" s="4">
        <v>2016</v>
      </c>
      <c r="B7779" s="5" t="s">
        <v>266</v>
      </c>
      <c r="C7779" s="5" t="s">
        <v>270</v>
      </c>
      <c r="D7779" s="5" t="s">
        <v>16</v>
      </c>
      <c r="E7779" s="5">
        <v>5330</v>
      </c>
      <c r="F7779" s="6">
        <v>2682.43</v>
      </c>
    </row>
    <row r="7780" spans="1:6">
      <c r="A7780" s="4">
        <v>2016</v>
      </c>
      <c r="B7780" s="5" t="s">
        <v>266</v>
      </c>
      <c r="C7780" s="5" t="s">
        <v>270</v>
      </c>
      <c r="D7780" s="5" t="s">
        <v>17</v>
      </c>
      <c r="E7780" s="5">
        <v>730</v>
      </c>
      <c r="F7780" s="6">
        <v>633.70000000000005</v>
      </c>
    </row>
    <row r="7781" spans="1:6">
      <c r="A7781" s="4">
        <v>2016</v>
      </c>
      <c r="B7781" s="5" t="s">
        <v>266</v>
      </c>
      <c r="C7781" s="5" t="s">
        <v>270</v>
      </c>
      <c r="D7781" s="5" t="s">
        <v>18</v>
      </c>
      <c r="E7781" s="5">
        <v>20</v>
      </c>
      <c r="F7781" s="6">
        <v>83.86</v>
      </c>
    </row>
    <row r="7782" spans="1:6">
      <c r="A7782" s="4">
        <v>2017</v>
      </c>
      <c r="B7782" s="5" t="s">
        <v>266</v>
      </c>
      <c r="C7782" s="5" t="s">
        <v>270</v>
      </c>
      <c r="D7782" s="5" t="s">
        <v>15</v>
      </c>
      <c r="E7782" s="5">
        <v>348150</v>
      </c>
      <c r="F7782" s="6">
        <v>2193.13</v>
      </c>
    </row>
    <row r="7783" spans="1:6">
      <c r="A7783" s="4">
        <v>2017</v>
      </c>
      <c r="B7783" s="5" t="s">
        <v>266</v>
      </c>
      <c r="C7783" s="5" t="s">
        <v>270</v>
      </c>
      <c r="D7783" s="5" t="s">
        <v>16</v>
      </c>
      <c r="E7783" s="5">
        <v>5210</v>
      </c>
      <c r="F7783" s="6">
        <v>3244.51</v>
      </c>
    </row>
    <row r="7784" spans="1:6">
      <c r="A7784" s="4">
        <v>2017</v>
      </c>
      <c r="B7784" s="5" t="s">
        <v>266</v>
      </c>
      <c r="C7784" s="5" t="s">
        <v>270</v>
      </c>
      <c r="D7784" s="5" t="s">
        <v>17</v>
      </c>
      <c r="E7784" s="5">
        <v>590</v>
      </c>
      <c r="F7784" s="6">
        <v>670.7</v>
      </c>
    </row>
    <row r="7785" spans="1:6">
      <c r="A7785" s="4">
        <v>2017</v>
      </c>
      <c r="B7785" s="5" t="s">
        <v>266</v>
      </c>
      <c r="C7785" s="5" t="s">
        <v>270</v>
      </c>
      <c r="D7785" s="5" t="s">
        <v>18</v>
      </c>
      <c r="E7785" s="5">
        <v>10</v>
      </c>
      <c r="F7785" s="6">
        <v>76.8</v>
      </c>
    </row>
    <row r="7786" spans="1:6">
      <c r="A7786" s="4">
        <v>2008</v>
      </c>
      <c r="B7786" s="5" t="s">
        <v>266</v>
      </c>
      <c r="C7786" s="5" t="s">
        <v>271</v>
      </c>
      <c r="D7786" s="5" t="s">
        <v>15</v>
      </c>
      <c r="E7786" s="5">
        <v>491180</v>
      </c>
      <c r="F7786" s="6">
        <v>1656.58</v>
      </c>
    </row>
    <row r="7787" spans="1:6">
      <c r="A7787" s="4">
        <v>2008</v>
      </c>
      <c r="B7787" s="5" t="s">
        <v>266</v>
      </c>
      <c r="C7787" s="5" t="s">
        <v>271</v>
      </c>
      <c r="D7787" s="5" t="s">
        <v>16</v>
      </c>
      <c r="E7787" s="5">
        <v>340</v>
      </c>
      <c r="F7787" s="6">
        <v>705.88</v>
      </c>
    </row>
    <row r="7788" spans="1:6">
      <c r="A7788" s="4">
        <v>2008</v>
      </c>
      <c r="B7788" s="5" t="s">
        <v>266</v>
      </c>
      <c r="C7788" s="5" t="s">
        <v>271</v>
      </c>
      <c r="D7788" s="5" t="s">
        <v>17</v>
      </c>
      <c r="E7788" s="5">
        <v>290</v>
      </c>
      <c r="F7788" s="6">
        <v>413.79</v>
      </c>
    </row>
    <row r="7789" spans="1:6">
      <c r="A7789" s="4">
        <v>2009</v>
      </c>
      <c r="B7789" s="5" t="s">
        <v>266</v>
      </c>
      <c r="C7789" s="5" t="s">
        <v>271</v>
      </c>
      <c r="D7789" s="5" t="s">
        <v>15</v>
      </c>
      <c r="E7789" s="5">
        <v>516540</v>
      </c>
      <c r="F7789" s="6">
        <v>1715.61</v>
      </c>
    </row>
    <row r="7790" spans="1:6">
      <c r="A7790" s="4">
        <v>2009</v>
      </c>
      <c r="B7790" s="5" t="s">
        <v>266</v>
      </c>
      <c r="C7790" s="5" t="s">
        <v>271</v>
      </c>
      <c r="D7790" s="5" t="s">
        <v>16</v>
      </c>
      <c r="E7790" s="5">
        <v>820</v>
      </c>
      <c r="F7790" s="6">
        <v>682.93</v>
      </c>
    </row>
    <row r="7791" spans="1:6">
      <c r="A7791" s="4">
        <v>2009</v>
      </c>
      <c r="B7791" s="5" t="s">
        <v>266</v>
      </c>
      <c r="C7791" s="5" t="s">
        <v>271</v>
      </c>
      <c r="D7791" s="5" t="s">
        <v>17</v>
      </c>
      <c r="E7791" s="5">
        <v>290</v>
      </c>
      <c r="F7791" s="6">
        <v>413.79</v>
      </c>
    </row>
    <row r="7792" spans="1:6">
      <c r="A7792" s="4">
        <v>2009</v>
      </c>
      <c r="B7792" s="5" t="s">
        <v>266</v>
      </c>
      <c r="C7792" s="5" t="s">
        <v>271</v>
      </c>
      <c r="D7792" s="5" t="s">
        <v>18</v>
      </c>
      <c r="E7792" s="5">
        <v>70</v>
      </c>
      <c r="F7792" s="6">
        <v>142.86000000000001</v>
      </c>
    </row>
    <row r="7793" spans="1:6">
      <c r="A7793" s="4">
        <v>2010</v>
      </c>
      <c r="B7793" s="5" t="s">
        <v>266</v>
      </c>
      <c r="C7793" s="5" t="s">
        <v>271</v>
      </c>
      <c r="D7793" s="5" t="s">
        <v>15</v>
      </c>
      <c r="E7793" s="5">
        <v>491760</v>
      </c>
      <c r="F7793" s="6">
        <v>2019.52</v>
      </c>
    </row>
    <row r="7794" spans="1:6">
      <c r="A7794" s="4">
        <v>2010</v>
      </c>
      <c r="B7794" s="5" t="s">
        <v>266</v>
      </c>
      <c r="C7794" s="5" t="s">
        <v>271</v>
      </c>
      <c r="D7794" s="5" t="s">
        <v>16</v>
      </c>
      <c r="E7794" s="5">
        <v>630</v>
      </c>
      <c r="F7794" s="6">
        <v>666.67</v>
      </c>
    </row>
    <row r="7795" spans="1:6">
      <c r="A7795" s="4">
        <v>2010</v>
      </c>
      <c r="B7795" s="5" t="s">
        <v>266</v>
      </c>
      <c r="C7795" s="5" t="s">
        <v>271</v>
      </c>
      <c r="D7795" s="5" t="s">
        <v>17</v>
      </c>
      <c r="E7795" s="5">
        <v>240</v>
      </c>
      <c r="F7795" s="6">
        <v>416.67</v>
      </c>
    </row>
    <row r="7796" spans="1:6">
      <c r="A7796" s="4">
        <v>2011</v>
      </c>
      <c r="B7796" s="5" t="s">
        <v>266</v>
      </c>
      <c r="C7796" s="5" t="s">
        <v>271</v>
      </c>
      <c r="D7796" s="5" t="s">
        <v>15</v>
      </c>
      <c r="E7796" s="5">
        <v>488480</v>
      </c>
      <c r="F7796" s="6">
        <v>1869.98</v>
      </c>
    </row>
    <row r="7797" spans="1:6">
      <c r="A7797" s="4">
        <v>2011</v>
      </c>
      <c r="B7797" s="5" t="s">
        <v>266</v>
      </c>
      <c r="C7797" s="5" t="s">
        <v>271</v>
      </c>
      <c r="D7797" s="5" t="s">
        <v>16</v>
      </c>
      <c r="E7797" s="5">
        <v>970</v>
      </c>
      <c r="F7797" s="6">
        <v>783.51</v>
      </c>
    </row>
    <row r="7798" spans="1:6">
      <c r="A7798" s="4">
        <v>2011</v>
      </c>
      <c r="B7798" s="5" t="s">
        <v>266</v>
      </c>
      <c r="C7798" s="5" t="s">
        <v>271</v>
      </c>
      <c r="D7798" s="5" t="s">
        <v>17</v>
      </c>
      <c r="E7798" s="5">
        <v>270</v>
      </c>
      <c r="F7798" s="6">
        <v>407.41</v>
      </c>
    </row>
    <row r="7799" spans="1:6">
      <c r="A7799" s="4">
        <v>2012</v>
      </c>
      <c r="B7799" s="5" t="s">
        <v>266</v>
      </c>
      <c r="C7799" s="5" t="s">
        <v>271</v>
      </c>
      <c r="D7799" s="5" t="s">
        <v>15</v>
      </c>
      <c r="E7799" s="5">
        <v>453140</v>
      </c>
      <c r="F7799" s="6">
        <v>2045.86</v>
      </c>
    </row>
    <row r="7800" spans="1:6">
      <c r="A7800" s="4">
        <v>2012</v>
      </c>
      <c r="B7800" s="5" t="s">
        <v>266</v>
      </c>
      <c r="C7800" s="5" t="s">
        <v>271</v>
      </c>
      <c r="D7800" s="5" t="s">
        <v>16</v>
      </c>
      <c r="E7800" s="5">
        <v>770</v>
      </c>
      <c r="F7800" s="6">
        <v>857.14</v>
      </c>
    </row>
    <row r="7801" spans="1:6">
      <c r="A7801" s="4">
        <v>2012</v>
      </c>
      <c r="B7801" s="5" t="s">
        <v>266</v>
      </c>
      <c r="C7801" s="5" t="s">
        <v>271</v>
      </c>
      <c r="D7801" s="5" t="s">
        <v>17</v>
      </c>
      <c r="E7801" s="5">
        <v>270</v>
      </c>
      <c r="F7801" s="6">
        <v>518.52</v>
      </c>
    </row>
    <row r="7802" spans="1:6">
      <c r="A7802" s="4">
        <v>2013</v>
      </c>
      <c r="B7802" s="5" t="s">
        <v>266</v>
      </c>
      <c r="C7802" s="5" t="s">
        <v>271</v>
      </c>
      <c r="D7802" s="5" t="s">
        <v>15</v>
      </c>
      <c r="E7802" s="5">
        <v>461880</v>
      </c>
      <c r="F7802" s="6">
        <v>2120.1</v>
      </c>
    </row>
    <row r="7803" spans="1:6">
      <c r="A7803" s="4">
        <v>2013</v>
      </c>
      <c r="B7803" s="5" t="s">
        <v>266</v>
      </c>
      <c r="C7803" s="5" t="s">
        <v>271</v>
      </c>
      <c r="D7803" s="5" t="s">
        <v>16</v>
      </c>
      <c r="E7803" s="5">
        <v>1010</v>
      </c>
      <c r="F7803" s="6">
        <v>4049.5</v>
      </c>
    </row>
    <row r="7804" spans="1:6">
      <c r="A7804" s="4">
        <v>2013</v>
      </c>
      <c r="B7804" s="5" t="s">
        <v>266</v>
      </c>
      <c r="C7804" s="5" t="s">
        <v>271</v>
      </c>
      <c r="D7804" s="5" t="s">
        <v>17</v>
      </c>
      <c r="E7804" s="5">
        <v>250</v>
      </c>
      <c r="F7804" s="6">
        <v>520</v>
      </c>
    </row>
    <row r="7805" spans="1:6">
      <c r="A7805" s="4">
        <v>2014</v>
      </c>
      <c r="B7805" s="5" t="s">
        <v>266</v>
      </c>
      <c r="C7805" s="5" t="s">
        <v>271</v>
      </c>
      <c r="D7805" s="5" t="s">
        <v>15</v>
      </c>
      <c r="E7805" s="5">
        <v>455110</v>
      </c>
      <c r="F7805" s="6">
        <v>2180.66</v>
      </c>
    </row>
    <row r="7806" spans="1:6">
      <c r="A7806" s="4">
        <v>2014</v>
      </c>
      <c r="B7806" s="5" t="s">
        <v>266</v>
      </c>
      <c r="C7806" s="5" t="s">
        <v>271</v>
      </c>
      <c r="D7806" s="5" t="s">
        <v>16</v>
      </c>
      <c r="E7806" s="5">
        <v>800</v>
      </c>
      <c r="F7806" s="6">
        <v>3125</v>
      </c>
    </row>
    <row r="7807" spans="1:6">
      <c r="A7807" s="4">
        <v>2014</v>
      </c>
      <c r="B7807" s="5" t="s">
        <v>266</v>
      </c>
      <c r="C7807" s="5" t="s">
        <v>271</v>
      </c>
      <c r="D7807" s="5" t="s">
        <v>17</v>
      </c>
      <c r="E7807" s="5">
        <v>270</v>
      </c>
      <c r="F7807" s="6">
        <v>629.63</v>
      </c>
    </row>
    <row r="7808" spans="1:6">
      <c r="A7808" s="4">
        <v>2015</v>
      </c>
      <c r="B7808" s="5" t="s">
        <v>266</v>
      </c>
      <c r="C7808" s="5" t="s">
        <v>271</v>
      </c>
      <c r="D7808" s="5" t="s">
        <v>15</v>
      </c>
      <c r="E7808" s="5">
        <v>445000</v>
      </c>
      <c r="F7808" s="6">
        <v>2124.85</v>
      </c>
    </row>
    <row r="7809" spans="1:6">
      <c r="A7809" s="4">
        <v>2015</v>
      </c>
      <c r="B7809" s="5" t="s">
        <v>266</v>
      </c>
      <c r="C7809" s="5" t="s">
        <v>271</v>
      </c>
      <c r="D7809" s="5" t="s">
        <v>16</v>
      </c>
      <c r="E7809" s="5">
        <v>870</v>
      </c>
      <c r="F7809" s="6">
        <v>3459.77</v>
      </c>
    </row>
    <row r="7810" spans="1:6">
      <c r="A7810" s="4">
        <v>2015</v>
      </c>
      <c r="B7810" s="5" t="s">
        <v>266</v>
      </c>
      <c r="C7810" s="5" t="s">
        <v>271</v>
      </c>
      <c r="D7810" s="5" t="s">
        <v>17</v>
      </c>
      <c r="E7810" s="5">
        <v>240</v>
      </c>
      <c r="F7810" s="6">
        <v>541.66999999999996</v>
      </c>
    </row>
    <row r="7811" spans="1:6">
      <c r="A7811" s="4">
        <v>2016</v>
      </c>
      <c r="B7811" s="5" t="s">
        <v>266</v>
      </c>
      <c r="C7811" s="5" t="s">
        <v>271</v>
      </c>
      <c r="D7811" s="5" t="s">
        <v>15</v>
      </c>
      <c r="E7811" s="5">
        <v>442400</v>
      </c>
      <c r="F7811" s="6">
        <v>2147.15</v>
      </c>
    </row>
    <row r="7812" spans="1:6">
      <c r="A7812" s="4">
        <v>2016</v>
      </c>
      <c r="B7812" s="5" t="s">
        <v>266</v>
      </c>
      <c r="C7812" s="5" t="s">
        <v>271</v>
      </c>
      <c r="D7812" s="5" t="s">
        <v>16</v>
      </c>
      <c r="E7812" s="5">
        <v>930</v>
      </c>
      <c r="F7812" s="6">
        <v>3502.7</v>
      </c>
    </row>
    <row r="7813" spans="1:6">
      <c r="A7813" s="4">
        <v>2016</v>
      </c>
      <c r="B7813" s="5" t="s">
        <v>266</v>
      </c>
      <c r="C7813" s="5" t="s">
        <v>271</v>
      </c>
      <c r="D7813" s="5" t="s">
        <v>17</v>
      </c>
      <c r="E7813" s="5">
        <v>480</v>
      </c>
      <c r="F7813" s="6">
        <v>557.85</v>
      </c>
    </row>
    <row r="7814" spans="1:6">
      <c r="A7814" s="4">
        <v>2016</v>
      </c>
      <c r="B7814" s="5" t="s">
        <v>266</v>
      </c>
      <c r="C7814" s="5" t="s">
        <v>271</v>
      </c>
      <c r="D7814" s="5" t="s">
        <v>18</v>
      </c>
      <c r="E7814" s="5">
        <v>20</v>
      </c>
      <c r="F7814" s="6">
        <v>100</v>
      </c>
    </row>
    <row r="7815" spans="1:6">
      <c r="A7815" s="4">
        <v>2017</v>
      </c>
      <c r="B7815" s="5" t="s">
        <v>266</v>
      </c>
      <c r="C7815" s="5" t="s">
        <v>271</v>
      </c>
      <c r="D7815" s="5" t="s">
        <v>15</v>
      </c>
      <c r="E7815" s="5">
        <v>427410</v>
      </c>
      <c r="F7815" s="6">
        <v>2459.38</v>
      </c>
    </row>
    <row r="7816" spans="1:6">
      <c r="A7816" s="4">
        <v>2017</v>
      </c>
      <c r="B7816" s="5" t="s">
        <v>266</v>
      </c>
      <c r="C7816" s="5" t="s">
        <v>271</v>
      </c>
      <c r="D7816" s="5" t="s">
        <v>16</v>
      </c>
      <c r="E7816" s="5">
        <v>1430</v>
      </c>
      <c r="F7816" s="6">
        <v>3732.87</v>
      </c>
    </row>
    <row r="7817" spans="1:6">
      <c r="A7817" s="4">
        <v>2017</v>
      </c>
      <c r="B7817" s="5" t="s">
        <v>266</v>
      </c>
      <c r="C7817" s="5" t="s">
        <v>271</v>
      </c>
      <c r="D7817" s="5" t="s">
        <v>17</v>
      </c>
      <c r="E7817" s="5">
        <v>480</v>
      </c>
      <c r="F7817" s="6">
        <v>688.02</v>
      </c>
    </row>
    <row r="7818" spans="1:6">
      <c r="A7818" s="4">
        <v>2017</v>
      </c>
      <c r="B7818" s="5" t="s">
        <v>266</v>
      </c>
      <c r="C7818" s="5" t="s">
        <v>271</v>
      </c>
      <c r="D7818" s="5" t="s">
        <v>18</v>
      </c>
      <c r="E7818" s="5">
        <v>10</v>
      </c>
      <c r="F7818" s="6">
        <v>96.92</v>
      </c>
    </row>
    <row r="7819" spans="1:6">
      <c r="A7819" s="4">
        <v>2008</v>
      </c>
      <c r="B7819" s="5" t="s">
        <v>266</v>
      </c>
      <c r="C7819" s="5" t="s">
        <v>272</v>
      </c>
      <c r="D7819" s="5" t="s">
        <v>15</v>
      </c>
      <c r="E7819" s="5">
        <v>125900</v>
      </c>
      <c r="F7819" s="6">
        <v>1533.2</v>
      </c>
    </row>
    <row r="7820" spans="1:6">
      <c r="A7820" s="4">
        <v>2008</v>
      </c>
      <c r="B7820" s="5" t="s">
        <v>266</v>
      </c>
      <c r="C7820" s="5" t="s">
        <v>272</v>
      </c>
      <c r="D7820" s="5" t="s">
        <v>16</v>
      </c>
      <c r="E7820" s="5">
        <v>10580</v>
      </c>
      <c r="F7820" s="6">
        <v>787.33</v>
      </c>
    </row>
    <row r="7821" spans="1:6">
      <c r="A7821" s="4">
        <v>2008</v>
      </c>
      <c r="B7821" s="5" t="s">
        <v>266</v>
      </c>
      <c r="C7821" s="5" t="s">
        <v>272</v>
      </c>
      <c r="D7821" s="5" t="s">
        <v>17</v>
      </c>
      <c r="E7821" s="5">
        <v>470</v>
      </c>
      <c r="F7821" s="6">
        <v>531.91</v>
      </c>
    </row>
    <row r="7822" spans="1:6">
      <c r="A7822" s="4">
        <v>2008</v>
      </c>
      <c r="B7822" s="5" t="s">
        <v>266</v>
      </c>
      <c r="C7822" s="5" t="s">
        <v>272</v>
      </c>
      <c r="D7822" s="5" t="s">
        <v>18</v>
      </c>
      <c r="E7822" s="5">
        <v>790</v>
      </c>
      <c r="F7822" s="6">
        <v>88.61</v>
      </c>
    </row>
    <row r="7823" spans="1:6">
      <c r="A7823" s="4">
        <v>2009</v>
      </c>
      <c r="B7823" s="5" t="s">
        <v>266</v>
      </c>
      <c r="C7823" s="5" t="s">
        <v>272</v>
      </c>
      <c r="D7823" s="5" t="s">
        <v>15</v>
      </c>
      <c r="E7823" s="5">
        <v>126390</v>
      </c>
      <c r="F7823" s="6">
        <v>1978.16</v>
      </c>
    </row>
    <row r="7824" spans="1:6">
      <c r="A7824" s="4">
        <v>2009</v>
      </c>
      <c r="B7824" s="5" t="s">
        <v>266</v>
      </c>
      <c r="C7824" s="5" t="s">
        <v>272</v>
      </c>
      <c r="D7824" s="5" t="s">
        <v>16</v>
      </c>
      <c r="E7824" s="5">
        <v>10610</v>
      </c>
      <c r="F7824" s="6">
        <v>786.99</v>
      </c>
    </row>
    <row r="7825" spans="1:6">
      <c r="A7825" s="4">
        <v>2009</v>
      </c>
      <c r="B7825" s="5" t="s">
        <v>266</v>
      </c>
      <c r="C7825" s="5" t="s">
        <v>272</v>
      </c>
      <c r="D7825" s="5" t="s">
        <v>17</v>
      </c>
      <c r="E7825" s="5">
        <v>480</v>
      </c>
      <c r="F7825" s="6">
        <v>520.83000000000004</v>
      </c>
    </row>
    <row r="7826" spans="1:6">
      <c r="A7826" s="4">
        <v>2009</v>
      </c>
      <c r="B7826" s="5" t="s">
        <v>266</v>
      </c>
      <c r="C7826" s="5" t="s">
        <v>272</v>
      </c>
      <c r="D7826" s="5" t="s">
        <v>18</v>
      </c>
      <c r="E7826" s="5">
        <v>1000</v>
      </c>
      <c r="F7826" s="6">
        <v>90</v>
      </c>
    </row>
    <row r="7827" spans="1:6">
      <c r="A7827" s="4">
        <v>2010</v>
      </c>
      <c r="B7827" s="5" t="s">
        <v>266</v>
      </c>
      <c r="C7827" s="5" t="s">
        <v>272</v>
      </c>
      <c r="D7827" s="5" t="s">
        <v>15</v>
      </c>
      <c r="E7827" s="5">
        <v>126100</v>
      </c>
      <c r="F7827" s="6">
        <v>1882.24</v>
      </c>
    </row>
    <row r="7828" spans="1:6">
      <c r="A7828" s="4">
        <v>2010</v>
      </c>
      <c r="B7828" s="5" t="s">
        <v>266</v>
      </c>
      <c r="C7828" s="5" t="s">
        <v>272</v>
      </c>
      <c r="D7828" s="5" t="s">
        <v>16</v>
      </c>
      <c r="E7828" s="5">
        <v>10230</v>
      </c>
      <c r="F7828" s="6">
        <v>789.83</v>
      </c>
    </row>
    <row r="7829" spans="1:6">
      <c r="A7829" s="4">
        <v>2010</v>
      </c>
      <c r="B7829" s="5" t="s">
        <v>266</v>
      </c>
      <c r="C7829" s="5" t="s">
        <v>272</v>
      </c>
      <c r="D7829" s="5" t="s">
        <v>17</v>
      </c>
      <c r="E7829" s="5">
        <v>470</v>
      </c>
      <c r="F7829" s="6">
        <v>531.91</v>
      </c>
    </row>
    <row r="7830" spans="1:6">
      <c r="A7830" s="4">
        <v>2010</v>
      </c>
      <c r="B7830" s="5" t="s">
        <v>266</v>
      </c>
      <c r="C7830" s="5" t="s">
        <v>272</v>
      </c>
      <c r="D7830" s="5" t="s">
        <v>18</v>
      </c>
      <c r="E7830" s="5">
        <v>820</v>
      </c>
      <c r="F7830" s="6">
        <v>85.37</v>
      </c>
    </row>
    <row r="7831" spans="1:6">
      <c r="A7831" s="4">
        <v>2011</v>
      </c>
      <c r="B7831" s="5" t="s">
        <v>266</v>
      </c>
      <c r="C7831" s="5" t="s">
        <v>272</v>
      </c>
      <c r="D7831" s="5" t="s">
        <v>15</v>
      </c>
      <c r="E7831" s="5">
        <v>121570</v>
      </c>
      <c r="F7831" s="6">
        <v>1434.56</v>
      </c>
    </row>
    <row r="7832" spans="1:6">
      <c r="A7832" s="4">
        <v>2011</v>
      </c>
      <c r="B7832" s="5" t="s">
        <v>266</v>
      </c>
      <c r="C7832" s="5" t="s">
        <v>272</v>
      </c>
      <c r="D7832" s="5" t="s">
        <v>16</v>
      </c>
      <c r="E7832" s="5">
        <v>10270</v>
      </c>
      <c r="F7832" s="6">
        <v>894.84</v>
      </c>
    </row>
    <row r="7833" spans="1:6">
      <c r="A7833" s="4">
        <v>2011</v>
      </c>
      <c r="B7833" s="5" t="s">
        <v>266</v>
      </c>
      <c r="C7833" s="5" t="s">
        <v>272</v>
      </c>
      <c r="D7833" s="5" t="s">
        <v>17</v>
      </c>
      <c r="E7833" s="5">
        <v>470</v>
      </c>
      <c r="F7833" s="6">
        <v>531.91</v>
      </c>
    </row>
    <row r="7834" spans="1:6">
      <c r="A7834" s="4">
        <v>2011</v>
      </c>
      <c r="B7834" s="5" t="s">
        <v>266</v>
      </c>
      <c r="C7834" s="5" t="s">
        <v>272</v>
      </c>
      <c r="D7834" s="5" t="s">
        <v>18</v>
      </c>
      <c r="E7834" s="5">
        <v>720</v>
      </c>
      <c r="F7834" s="6">
        <v>83.33</v>
      </c>
    </row>
    <row r="7835" spans="1:6">
      <c r="A7835" s="4">
        <v>2012</v>
      </c>
      <c r="B7835" s="5" t="s">
        <v>266</v>
      </c>
      <c r="C7835" s="5" t="s">
        <v>272</v>
      </c>
      <c r="D7835" s="5" t="s">
        <v>15</v>
      </c>
      <c r="E7835" s="5">
        <v>128420</v>
      </c>
      <c r="F7835" s="6">
        <v>1550.93</v>
      </c>
    </row>
    <row r="7836" spans="1:6">
      <c r="A7836" s="4">
        <v>2012</v>
      </c>
      <c r="B7836" s="5" t="s">
        <v>266</v>
      </c>
      <c r="C7836" s="5" t="s">
        <v>272</v>
      </c>
      <c r="D7836" s="5" t="s">
        <v>16</v>
      </c>
      <c r="E7836" s="5">
        <v>10290</v>
      </c>
      <c r="F7836" s="6">
        <v>1005.83</v>
      </c>
    </row>
    <row r="7837" spans="1:6">
      <c r="A7837" s="4">
        <v>2012</v>
      </c>
      <c r="B7837" s="5" t="s">
        <v>266</v>
      </c>
      <c r="C7837" s="5" t="s">
        <v>272</v>
      </c>
      <c r="D7837" s="5" t="s">
        <v>17</v>
      </c>
      <c r="E7837" s="5">
        <v>490</v>
      </c>
      <c r="F7837" s="6">
        <v>551.02</v>
      </c>
    </row>
    <row r="7838" spans="1:6">
      <c r="A7838" s="4">
        <v>2012</v>
      </c>
      <c r="B7838" s="5" t="s">
        <v>266</v>
      </c>
      <c r="C7838" s="5" t="s">
        <v>272</v>
      </c>
      <c r="D7838" s="5" t="s">
        <v>18</v>
      </c>
      <c r="E7838" s="5">
        <v>1160</v>
      </c>
      <c r="F7838" s="6">
        <v>86.21</v>
      </c>
    </row>
    <row r="7839" spans="1:6">
      <c r="A7839" s="4">
        <v>2013</v>
      </c>
      <c r="B7839" s="5" t="s">
        <v>266</v>
      </c>
      <c r="C7839" s="5" t="s">
        <v>272</v>
      </c>
      <c r="D7839" s="5" t="s">
        <v>15</v>
      </c>
      <c r="E7839" s="5">
        <v>130200</v>
      </c>
      <c r="F7839" s="6">
        <v>1689.09</v>
      </c>
    </row>
    <row r="7840" spans="1:6">
      <c r="A7840" s="4">
        <v>2013</v>
      </c>
      <c r="B7840" s="5" t="s">
        <v>266</v>
      </c>
      <c r="C7840" s="5" t="s">
        <v>272</v>
      </c>
      <c r="D7840" s="5" t="s">
        <v>16</v>
      </c>
      <c r="E7840" s="5">
        <v>10600</v>
      </c>
      <c r="F7840" s="6">
        <v>2212.2600000000002</v>
      </c>
    </row>
    <row r="7841" spans="1:6">
      <c r="A7841" s="4">
        <v>2013</v>
      </c>
      <c r="B7841" s="5" t="s">
        <v>266</v>
      </c>
      <c r="C7841" s="5" t="s">
        <v>272</v>
      </c>
      <c r="D7841" s="5" t="s">
        <v>17</v>
      </c>
      <c r="E7841" s="5">
        <v>450</v>
      </c>
      <c r="F7841" s="6">
        <v>533.33000000000004</v>
      </c>
    </row>
    <row r="7842" spans="1:6">
      <c r="A7842" s="4">
        <v>2013</v>
      </c>
      <c r="B7842" s="5" t="s">
        <v>266</v>
      </c>
      <c r="C7842" s="5" t="s">
        <v>272</v>
      </c>
      <c r="D7842" s="5" t="s">
        <v>18</v>
      </c>
      <c r="E7842" s="5">
        <v>820</v>
      </c>
      <c r="F7842" s="6">
        <v>85.37</v>
      </c>
    </row>
    <row r="7843" spans="1:6">
      <c r="A7843" s="4">
        <v>2014</v>
      </c>
      <c r="B7843" s="5" t="s">
        <v>266</v>
      </c>
      <c r="C7843" s="5" t="s">
        <v>272</v>
      </c>
      <c r="D7843" s="5" t="s">
        <v>15</v>
      </c>
      <c r="E7843" s="5">
        <v>128000</v>
      </c>
      <c r="F7843" s="6">
        <v>1704.61</v>
      </c>
    </row>
    <row r="7844" spans="1:6">
      <c r="A7844" s="4">
        <v>2014</v>
      </c>
      <c r="B7844" s="5" t="s">
        <v>266</v>
      </c>
      <c r="C7844" s="5" t="s">
        <v>272</v>
      </c>
      <c r="D7844" s="5" t="s">
        <v>16</v>
      </c>
      <c r="E7844" s="5">
        <v>10380</v>
      </c>
      <c r="F7844" s="6">
        <v>3658</v>
      </c>
    </row>
    <row r="7845" spans="1:6">
      <c r="A7845" s="4">
        <v>2014</v>
      </c>
      <c r="B7845" s="5" t="s">
        <v>266</v>
      </c>
      <c r="C7845" s="5" t="s">
        <v>272</v>
      </c>
      <c r="D7845" s="5" t="s">
        <v>17</v>
      </c>
      <c r="E7845" s="5">
        <v>470</v>
      </c>
      <c r="F7845" s="6">
        <v>723.4</v>
      </c>
    </row>
    <row r="7846" spans="1:6">
      <c r="A7846" s="4">
        <v>2014</v>
      </c>
      <c r="B7846" s="5" t="s">
        <v>266</v>
      </c>
      <c r="C7846" s="5" t="s">
        <v>272</v>
      </c>
      <c r="D7846" s="5" t="s">
        <v>18</v>
      </c>
      <c r="E7846" s="5">
        <v>570</v>
      </c>
      <c r="F7846" s="6">
        <v>87.72</v>
      </c>
    </row>
    <row r="7847" spans="1:6">
      <c r="A7847" s="4">
        <v>2015</v>
      </c>
      <c r="B7847" s="5" t="s">
        <v>266</v>
      </c>
      <c r="C7847" s="5" t="s">
        <v>272</v>
      </c>
      <c r="D7847" s="5" t="s">
        <v>15</v>
      </c>
      <c r="E7847" s="5">
        <v>129580</v>
      </c>
      <c r="F7847" s="6">
        <v>1645.08</v>
      </c>
    </row>
    <row r="7848" spans="1:6">
      <c r="A7848" s="4">
        <v>2015</v>
      </c>
      <c r="B7848" s="5" t="s">
        <v>266</v>
      </c>
      <c r="C7848" s="5" t="s">
        <v>272</v>
      </c>
      <c r="D7848" s="5" t="s">
        <v>16</v>
      </c>
      <c r="E7848" s="5">
        <v>10530</v>
      </c>
      <c r="F7848" s="6">
        <v>2606.84</v>
      </c>
    </row>
    <row r="7849" spans="1:6">
      <c r="A7849" s="4">
        <v>2015</v>
      </c>
      <c r="B7849" s="5" t="s">
        <v>266</v>
      </c>
      <c r="C7849" s="5" t="s">
        <v>272</v>
      </c>
      <c r="D7849" s="5" t="s">
        <v>17</v>
      </c>
      <c r="E7849" s="5">
        <v>470</v>
      </c>
      <c r="F7849" s="6">
        <v>765.96</v>
      </c>
    </row>
    <row r="7850" spans="1:6">
      <c r="A7850" s="4">
        <v>2015</v>
      </c>
      <c r="B7850" s="5" t="s">
        <v>266</v>
      </c>
      <c r="C7850" s="5" t="s">
        <v>272</v>
      </c>
      <c r="D7850" s="5" t="s">
        <v>18</v>
      </c>
      <c r="E7850" s="5">
        <v>580</v>
      </c>
      <c r="F7850" s="6">
        <v>86.21</v>
      </c>
    </row>
    <row r="7851" spans="1:6">
      <c r="A7851" s="4">
        <v>2016</v>
      </c>
      <c r="B7851" s="5" t="s">
        <v>266</v>
      </c>
      <c r="C7851" s="5" t="s">
        <v>272</v>
      </c>
      <c r="D7851" s="5" t="s">
        <v>15</v>
      </c>
      <c r="E7851" s="5">
        <v>133530</v>
      </c>
      <c r="F7851" s="6">
        <v>1852.07</v>
      </c>
    </row>
    <row r="7852" spans="1:6">
      <c r="A7852" s="4">
        <v>2016</v>
      </c>
      <c r="B7852" s="5" t="s">
        <v>266</v>
      </c>
      <c r="C7852" s="5" t="s">
        <v>272</v>
      </c>
      <c r="D7852" s="5" t="s">
        <v>16</v>
      </c>
      <c r="E7852" s="5">
        <v>10620</v>
      </c>
      <c r="F7852" s="6">
        <v>2213.9</v>
      </c>
    </row>
    <row r="7853" spans="1:6">
      <c r="A7853" s="4">
        <v>2016</v>
      </c>
      <c r="B7853" s="5" t="s">
        <v>266</v>
      </c>
      <c r="C7853" s="5" t="s">
        <v>272</v>
      </c>
      <c r="D7853" s="5" t="s">
        <v>17</v>
      </c>
      <c r="E7853" s="5">
        <v>430</v>
      </c>
      <c r="F7853" s="6">
        <v>767.28</v>
      </c>
    </row>
    <row r="7854" spans="1:6">
      <c r="A7854" s="4">
        <v>2016</v>
      </c>
      <c r="B7854" s="5" t="s">
        <v>266</v>
      </c>
      <c r="C7854" s="5" t="s">
        <v>272</v>
      </c>
      <c r="D7854" s="5" t="s">
        <v>18</v>
      </c>
      <c r="E7854" s="5">
        <v>610</v>
      </c>
      <c r="F7854" s="6">
        <v>91.34</v>
      </c>
    </row>
    <row r="7855" spans="1:6">
      <c r="A7855" s="4">
        <v>2017</v>
      </c>
      <c r="B7855" s="5" t="s">
        <v>266</v>
      </c>
      <c r="C7855" s="5" t="s">
        <v>272</v>
      </c>
      <c r="D7855" s="5" t="s">
        <v>15</v>
      </c>
      <c r="E7855" s="5">
        <v>132870</v>
      </c>
      <c r="F7855" s="6">
        <v>1919.27</v>
      </c>
    </row>
    <row r="7856" spans="1:6">
      <c r="A7856" s="4">
        <v>2017</v>
      </c>
      <c r="B7856" s="5" t="s">
        <v>266</v>
      </c>
      <c r="C7856" s="5" t="s">
        <v>272</v>
      </c>
      <c r="D7856" s="5" t="s">
        <v>16</v>
      </c>
      <c r="E7856" s="5">
        <v>10480</v>
      </c>
      <c r="F7856" s="6">
        <v>2214.2199999999998</v>
      </c>
    </row>
    <row r="7857" spans="1:6">
      <c r="A7857" s="4">
        <v>2017</v>
      </c>
      <c r="B7857" s="5" t="s">
        <v>266</v>
      </c>
      <c r="C7857" s="5" t="s">
        <v>272</v>
      </c>
      <c r="D7857" s="5" t="s">
        <v>17</v>
      </c>
      <c r="E7857" s="5">
        <v>460</v>
      </c>
      <c r="F7857" s="6">
        <v>766.88</v>
      </c>
    </row>
    <row r="7858" spans="1:6">
      <c r="A7858" s="4">
        <v>2017</v>
      </c>
      <c r="B7858" s="5" t="s">
        <v>266</v>
      </c>
      <c r="C7858" s="5" t="s">
        <v>272</v>
      </c>
      <c r="D7858" s="5" t="s">
        <v>18</v>
      </c>
      <c r="E7858" s="5">
        <v>520</v>
      </c>
      <c r="F7858" s="6">
        <v>92.25</v>
      </c>
    </row>
    <row r="7859" spans="1:6">
      <c r="A7859" s="4">
        <v>2008</v>
      </c>
      <c r="B7859" s="5" t="s">
        <v>266</v>
      </c>
      <c r="C7859" s="5" t="s">
        <v>273</v>
      </c>
      <c r="D7859" s="5" t="s">
        <v>15</v>
      </c>
      <c r="E7859" s="5">
        <v>195780</v>
      </c>
      <c r="F7859" s="6">
        <v>780.83</v>
      </c>
    </row>
    <row r="7860" spans="1:6">
      <c r="A7860" s="4">
        <v>2008</v>
      </c>
      <c r="B7860" s="5" t="s">
        <v>266</v>
      </c>
      <c r="C7860" s="5" t="s">
        <v>273</v>
      </c>
      <c r="D7860" s="5" t="s">
        <v>16</v>
      </c>
      <c r="E7860" s="5">
        <v>360</v>
      </c>
      <c r="F7860" s="6">
        <v>694.44</v>
      </c>
    </row>
    <row r="7861" spans="1:6">
      <c r="A7861" s="4">
        <v>2009</v>
      </c>
      <c r="B7861" s="5" t="s">
        <v>266</v>
      </c>
      <c r="C7861" s="5" t="s">
        <v>273</v>
      </c>
      <c r="D7861" s="5" t="s">
        <v>15</v>
      </c>
      <c r="E7861" s="5">
        <v>209550</v>
      </c>
      <c r="F7861" s="6">
        <v>1289.6199999999999</v>
      </c>
    </row>
    <row r="7862" spans="1:6">
      <c r="A7862" s="4">
        <v>2009</v>
      </c>
      <c r="B7862" s="5" t="s">
        <v>266</v>
      </c>
      <c r="C7862" s="5" t="s">
        <v>273</v>
      </c>
      <c r="D7862" s="5" t="s">
        <v>16</v>
      </c>
      <c r="E7862" s="5">
        <v>380</v>
      </c>
      <c r="F7862" s="6">
        <v>736.84</v>
      </c>
    </row>
    <row r="7863" spans="1:6">
      <c r="A7863" s="4">
        <v>2009</v>
      </c>
      <c r="B7863" s="5" t="s">
        <v>266</v>
      </c>
      <c r="C7863" s="5" t="s">
        <v>273</v>
      </c>
      <c r="D7863" s="5" t="s">
        <v>17</v>
      </c>
      <c r="E7863" s="5">
        <v>40</v>
      </c>
      <c r="F7863" s="6">
        <v>250</v>
      </c>
    </row>
    <row r="7864" spans="1:6">
      <c r="A7864" s="4">
        <v>2010</v>
      </c>
      <c r="B7864" s="5" t="s">
        <v>266</v>
      </c>
      <c r="C7864" s="5" t="s">
        <v>273</v>
      </c>
      <c r="D7864" s="5" t="s">
        <v>15</v>
      </c>
      <c r="E7864" s="5">
        <v>217520</v>
      </c>
      <c r="F7864" s="6">
        <v>1586.61</v>
      </c>
    </row>
    <row r="7865" spans="1:6">
      <c r="A7865" s="4">
        <v>2010</v>
      </c>
      <c r="B7865" s="5" t="s">
        <v>266</v>
      </c>
      <c r="C7865" s="5" t="s">
        <v>273</v>
      </c>
      <c r="D7865" s="5" t="s">
        <v>16</v>
      </c>
      <c r="E7865" s="5">
        <v>380</v>
      </c>
      <c r="F7865" s="6">
        <v>710.53</v>
      </c>
    </row>
    <row r="7866" spans="1:6">
      <c r="A7866" s="4">
        <v>2010</v>
      </c>
      <c r="B7866" s="5" t="s">
        <v>266</v>
      </c>
      <c r="C7866" s="5" t="s">
        <v>273</v>
      </c>
      <c r="D7866" s="5" t="s">
        <v>17</v>
      </c>
      <c r="E7866" s="5">
        <v>30</v>
      </c>
      <c r="F7866" s="6">
        <v>333.33</v>
      </c>
    </row>
    <row r="7867" spans="1:6">
      <c r="A7867" s="4">
        <v>2011</v>
      </c>
      <c r="B7867" s="5" t="s">
        <v>266</v>
      </c>
      <c r="C7867" s="5" t="s">
        <v>273</v>
      </c>
      <c r="D7867" s="5" t="s">
        <v>15</v>
      </c>
      <c r="E7867" s="5">
        <v>229300</v>
      </c>
      <c r="F7867" s="6">
        <v>1605.41</v>
      </c>
    </row>
    <row r="7868" spans="1:6">
      <c r="A7868" s="4">
        <v>2011</v>
      </c>
      <c r="B7868" s="5" t="s">
        <v>266</v>
      </c>
      <c r="C7868" s="5" t="s">
        <v>273</v>
      </c>
      <c r="D7868" s="5" t="s">
        <v>16</v>
      </c>
      <c r="E7868" s="5">
        <v>390</v>
      </c>
      <c r="F7868" s="6">
        <v>820.51</v>
      </c>
    </row>
    <row r="7869" spans="1:6">
      <c r="A7869" s="4">
        <v>2011</v>
      </c>
      <c r="B7869" s="5" t="s">
        <v>266</v>
      </c>
      <c r="C7869" s="5" t="s">
        <v>273</v>
      </c>
      <c r="D7869" s="5" t="s">
        <v>17</v>
      </c>
      <c r="E7869" s="5">
        <v>30</v>
      </c>
      <c r="F7869" s="6">
        <v>333.33</v>
      </c>
    </row>
    <row r="7870" spans="1:6">
      <c r="A7870" s="4">
        <v>2012</v>
      </c>
      <c r="B7870" s="5" t="s">
        <v>266</v>
      </c>
      <c r="C7870" s="5" t="s">
        <v>273</v>
      </c>
      <c r="D7870" s="5" t="s">
        <v>15</v>
      </c>
      <c r="E7870" s="5">
        <v>225300</v>
      </c>
      <c r="F7870" s="6">
        <v>1948.6</v>
      </c>
    </row>
    <row r="7871" spans="1:6">
      <c r="A7871" s="4">
        <v>2012</v>
      </c>
      <c r="B7871" s="5" t="s">
        <v>266</v>
      </c>
      <c r="C7871" s="5" t="s">
        <v>273</v>
      </c>
      <c r="D7871" s="5" t="s">
        <v>16</v>
      </c>
      <c r="E7871" s="5">
        <v>440</v>
      </c>
      <c r="F7871" s="6">
        <v>1045.45</v>
      </c>
    </row>
    <row r="7872" spans="1:6">
      <c r="A7872" s="4">
        <v>2012</v>
      </c>
      <c r="B7872" s="5" t="s">
        <v>266</v>
      </c>
      <c r="C7872" s="5" t="s">
        <v>273</v>
      </c>
      <c r="D7872" s="5" t="s">
        <v>17</v>
      </c>
      <c r="E7872" s="5">
        <v>50</v>
      </c>
      <c r="F7872" s="6">
        <v>600</v>
      </c>
    </row>
    <row r="7873" spans="1:6">
      <c r="A7873" s="4">
        <v>2013</v>
      </c>
      <c r="B7873" s="5" t="s">
        <v>266</v>
      </c>
      <c r="C7873" s="5" t="s">
        <v>273</v>
      </c>
      <c r="D7873" s="5" t="s">
        <v>15</v>
      </c>
      <c r="E7873" s="5">
        <v>223450</v>
      </c>
      <c r="F7873" s="6">
        <v>1744.1</v>
      </c>
    </row>
    <row r="7874" spans="1:6">
      <c r="A7874" s="4">
        <v>2013</v>
      </c>
      <c r="B7874" s="5" t="s">
        <v>266</v>
      </c>
      <c r="C7874" s="5" t="s">
        <v>273</v>
      </c>
      <c r="D7874" s="5" t="s">
        <v>16</v>
      </c>
      <c r="E7874" s="5">
        <v>480</v>
      </c>
      <c r="F7874" s="6">
        <v>4812.5</v>
      </c>
    </row>
    <row r="7875" spans="1:6">
      <c r="A7875" s="4">
        <v>2014</v>
      </c>
      <c r="B7875" s="5" t="s">
        <v>266</v>
      </c>
      <c r="C7875" s="5" t="s">
        <v>273</v>
      </c>
      <c r="D7875" s="5" t="s">
        <v>15</v>
      </c>
      <c r="E7875" s="5">
        <v>209710</v>
      </c>
      <c r="F7875" s="6">
        <v>1871.3</v>
      </c>
    </row>
    <row r="7876" spans="1:6">
      <c r="A7876" s="4">
        <v>2014</v>
      </c>
      <c r="B7876" s="5" t="s">
        <v>266</v>
      </c>
      <c r="C7876" s="5" t="s">
        <v>273</v>
      </c>
      <c r="D7876" s="5" t="s">
        <v>16</v>
      </c>
      <c r="E7876" s="5">
        <v>400</v>
      </c>
      <c r="F7876" s="6">
        <v>4575</v>
      </c>
    </row>
    <row r="7877" spans="1:6">
      <c r="A7877" s="4">
        <v>2015</v>
      </c>
      <c r="B7877" s="5" t="s">
        <v>266</v>
      </c>
      <c r="C7877" s="5" t="s">
        <v>273</v>
      </c>
      <c r="D7877" s="5" t="s">
        <v>15</v>
      </c>
      <c r="E7877" s="5">
        <v>211610</v>
      </c>
      <c r="F7877" s="6">
        <v>1813.29</v>
      </c>
    </row>
    <row r="7878" spans="1:6">
      <c r="A7878" s="4">
        <v>2015</v>
      </c>
      <c r="B7878" s="5" t="s">
        <v>266</v>
      </c>
      <c r="C7878" s="5" t="s">
        <v>273</v>
      </c>
      <c r="D7878" s="5" t="s">
        <v>16</v>
      </c>
      <c r="E7878" s="5">
        <v>620</v>
      </c>
      <c r="F7878" s="6">
        <v>2258.06</v>
      </c>
    </row>
    <row r="7879" spans="1:6">
      <c r="A7879" s="4">
        <v>2015</v>
      </c>
      <c r="B7879" s="5" t="s">
        <v>266</v>
      </c>
      <c r="C7879" s="5" t="s">
        <v>273</v>
      </c>
      <c r="D7879" s="5" t="s">
        <v>17</v>
      </c>
      <c r="E7879" s="5">
        <v>30</v>
      </c>
      <c r="F7879" s="6">
        <v>333.33</v>
      </c>
    </row>
    <row r="7880" spans="1:6">
      <c r="A7880" s="4">
        <v>2016</v>
      </c>
      <c r="B7880" s="5" t="s">
        <v>266</v>
      </c>
      <c r="C7880" s="5" t="s">
        <v>273</v>
      </c>
      <c r="D7880" s="5" t="s">
        <v>15</v>
      </c>
      <c r="E7880" s="5">
        <v>193620</v>
      </c>
      <c r="F7880" s="6">
        <v>1721.92</v>
      </c>
    </row>
    <row r="7881" spans="1:6">
      <c r="A7881" s="4">
        <v>2016</v>
      </c>
      <c r="B7881" s="5" t="s">
        <v>266</v>
      </c>
      <c r="C7881" s="5" t="s">
        <v>273</v>
      </c>
      <c r="D7881" s="5" t="s">
        <v>16</v>
      </c>
      <c r="E7881" s="5">
        <v>570</v>
      </c>
      <c r="F7881" s="6">
        <v>2699.13</v>
      </c>
    </row>
    <row r="7882" spans="1:6">
      <c r="A7882" s="4">
        <v>2016</v>
      </c>
      <c r="B7882" s="5" t="s">
        <v>266</v>
      </c>
      <c r="C7882" s="5" t="s">
        <v>273</v>
      </c>
      <c r="D7882" s="5" t="s">
        <v>17</v>
      </c>
      <c r="E7882" s="5">
        <v>10</v>
      </c>
      <c r="F7882" s="6">
        <v>733.33</v>
      </c>
    </row>
    <row r="7883" spans="1:6">
      <c r="A7883" s="4">
        <v>2016</v>
      </c>
      <c r="B7883" s="5" t="s">
        <v>266</v>
      </c>
      <c r="C7883" s="5" t="s">
        <v>273</v>
      </c>
      <c r="D7883" s="5" t="s">
        <v>18</v>
      </c>
      <c r="E7883" s="5">
        <v>10</v>
      </c>
      <c r="F7883" s="6">
        <v>72</v>
      </c>
    </row>
    <row r="7884" spans="1:6">
      <c r="A7884" s="4">
        <v>2017</v>
      </c>
      <c r="B7884" s="5" t="s">
        <v>266</v>
      </c>
      <c r="C7884" s="5" t="s">
        <v>273</v>
      </c>
      <c r="D7884" s="5" t="s">
        <v>15</v>
      </c>
      <c r="E7884" s="5">
        <v>190660</v>
      </c>
      <c r="F7884" s="6">
        <v>1810.82</v>
      </c>
    </row>
    <row r="7885" spans="1:6">
      <c r="A7885" s="4">
        <v>2017</v>
      </c>
      <c r="B7885" s="5" t="s">
        <v>266</v>
      </c>
      <c r="C7885" s="5" t="s">
        <v>273</v>
      </c>
      <c r="D7885" s="5" t="s">
        <v>16</v>
      </c>
      <c r="E7885" s="5">
        <v>460</v>
      </c>
      <c r="F7885" s="6">
        <v>4034.63</v>
      </c>
    </row>
    <row r="7886" spans="1:6">
      <c r="A7886" s="4">
        <v>2017</v>
      </c>
      <c r="B7886" s="5" t="s">
        <v>266</v>
      </c>
      <c r="C7886" s="5" t="s">
        <v>273</v>
      </c>
      <c r="D7886" s="5" t="s">
        <v>17</v>
      </c>
      <c r="E7886" s="5">
        <v>10</v>
      </c>
      <c r="F7886" s="6">
        <v>615.38</v>
      </c>
    </row>
    <row r="7887" spans="1:6">
      <c r="A7887" s="4">
        <v>2017</v>
      </c>
      <c r="B7887" s="5" t="s">
        <v>266</v>
      </c>
      <c r="C7887" s="5" t="s">
        <v>273</v>
      </c>
      <c r="D7887" s="5" t="s">
        <v>18</v>
      </c>
      <c r="E7887" s="5">
        <v>10</v>
      </c>
      <c r="F7887" s="6">
        <v>75</v>
      </c>
    </row>
    <row r="7888" spans="1:6">
      <c r="A7888" s="4">
        <v>2008</v>
      </c>
      <c r="B7888" s="5" t="s">
        <v>266</v>
      </c>
      <c r="C7888" s="5" t="s">
        <v>274</v>
      </c>
      <c r="D7888" s="5" t="s">
        <v>15</v>
      </c>
      <c r="E7888" s="5">
        <v>14540</v>
      </c>
      <c r="F7888" s="6">
        <v>1784.73</v>
      </c>
    </row>
    <row r="7889" spans="1:6">
      <c r="A7889" s="4">
        <v>2008</v>
      </c>
      <c r="B7889" s="5" t="s">
        <v>266</v>
      </c>
      <c r="C7889" s="5" t="s">
        <v>274</v>
      </c>
      <c r="D7889" s="5" t="s">
        <v>16</v>
      </c>
      <c r="E7889" s="5">
        <v>1560</v>
      </c>
      <c r="F7889" s="6">
        <v>750</v>
      </c>
    </row>
    <row r="7890" spans="1:6">
      <c r="A7890" s="4">
        <v>2008</v>
      </c>
      <c r="B7890" s="5" t="s">
        <v>266</v>
      </c>
      <c r="C7890" s="5" t="s">
        <v>274</v>
      </c>
      <c r="D7890" s="5" t="s">
        <v>18</v>
      </c>
      <c r="E7890" s="5">
        <v>230</v>
      </c>
      <c r="F7890" s="6">
        <v>86.96</v>
      </c>
    </row>
    <row r="7891" spans="1:6">
      <c r="A7891" s="4">
        <v>2009</v>
      </c>
      <c r="B7891" s="5" t="s">
        <v>266</v>
      </c>
      <c r="C7891" s="5" t="s">
        <v>274</v>
      </c>
      <c r="D7891" s="5" t="s">
        <v>15</v>
      </c>
      <c r="E7891" s="5">
        <v>15980</v>
      </c>
      <c r="F7891" s="6">
        <v>1806.63</v>
      </c>
    </row>
    <row r="7892" spans="1:6">
      <c r="A7892" s="4">
        <v>2009</v>
      </c>
      <c r="B7892" s="5" t="s">
        <v>266</v>
      </c>
      <c r="C7892" s="5" t="s">
        <v>274</v>
      </c>
      <c r="D7892" s="5" t="s">
        <v>16</v>
      </c>
      <c r="E7892" s="5">
        <v>1710</v>
      </c>
      <c r="F7892" s="6">
        <v>748.54</v>
      </c>
    </row>
    <row r="7893" spans="1:6">
      <c r="A7893" s="4">
        <v>2009</v>
      </c>
      <c r="B7893" s="5" t="s">
        <v>266</v>
      </c>
      <c r="C7893" s="5" t="s">
        <v>274</v>
      </c>
      <c r="D7893" s="5" t="s">
        <v>18</v>
      </c>
      <c r="E7893" s="5">
        <v>230</v>
      </c>
      <c r="F7893" s="6">
        <v>86.96</v>
      </c>
    </row>
    <row r="7894" spans="1:6">
      <c r="A7894" s="4">
        <v>2010</v>
      </c>
      <c r="B7894" s="5" t="s">
        <v>266</v>
      </c>
      <c r="C7894" s="5" t="s">
        <v>274</v>
      </c>
      <c r="D7894" s="5" t="s">
        <v>15</v>
      </c>
      <c r="E7894" s="5">
        <v>15250</v>
      </c>
      <c r="F7894" s="6">
        <v>1420.33</v>
      </c>
    </row>
    <row r="7895" spans="1:6">
      <c r="A7895" s="4">
        <v>2010</v>
      </c>
      <c r="B7895" s="5" t="s">
        <v>266</v>
      </c>
      <c r="C7895" s="5" t="s">
        <v>274</v>
      </c>
      <c r="D7895" s="5" t="s">
        <v>16</v>
      </c>
      <c r="E7895" s="5">
        <v>1840</v>
      </c>
      <c r="F7895" s="6">
        <v>750</v>
      </c>
    </row>
    <row r="7896" spans="1:6">
      <c r="A7896" s="4">
        <v>2010</v>
      </c>
      <c r="B7896" s="5" t="s">
        <v>266</v>
      </c>
      <c r="C7896" s="5" t="s">
        <v>274</v>
      </c>
      <c r="D7896" s="5" t="s">
        <v>18</v>
      </c>
      <c r="E7896" s="5">
        <v>220</v>
      </c>
      <c r="F7896" s="6">
        <v>90.91</v>
      </c>
    </row>
    <row r="7897" spans="1:6">
      <c r="A7897" s="4">
        <v>2011</v>
      </c>
      <c r="B7897" s="5" t="s">
        <v>266</v>
      </c>
      <c r="C7897" s="5" t="s">
        <v>274</v>
      </c>
      <c r="D7897" s="5" t="s">
        <v>15</v>
      </c>
      <c r="E7897" s="5">
        <v>15570</v>
      </c>
      <c r="F7897" s="6">
        <v>2317.92</v>
      </c>
    </row>
    <row r="7898" spans="1:6">
      <c r="A7898" s="4">
        <v>2011</v>
      </c>
      <c r="B7898" s="5" t="s">
        <v>266</v>
      </c>
      <c r="C7898" s="5" t="s">
        <v>274</v>
      </c>
      <c r="D7898" s="5" t="s">
        <v>16</v>
      </c>
      <c r="E7898" s="5">
        <v>1970</v>
      </c>
      <c r="F7898" s="6">
        <v>852.79</v>
      </c>
    </row>
    <row r="7899" spans="1:6">
      <c r="A7899" s="4">
        <v>2011</v>
      </c>
      <c r="B7899" s="5" t="s">
        <v>266</v>
      </c>
      <c r="C7899" s="5" t="s">
        <v>274</v>
      </c>
      <c r="D7899" s="5" t="s">
        <v>18</v>
      </c>
      <c r="E7899" s="5">
        <v>220</v>
      </c>
      <c r="F7899" s="6">
        <v>90.91</v>
      </c>
    </row>
    <row r="7900" spans="1:6">
      <c r="A7900" s="4">
        <v>2012</v>
      </c>
      <c r="B7900" s="5" t="s">
        <v>266</v>
      </c>
      <c r="C7900" s="5" t="s">
        <v>274</v>
      </c>
      <c r="D7900" s="5" t="s">
        <v>15</v>
      </c>
      <c r="E7900" s="5">
        <v>16190</v>
      </c>
      <c r="F7900" s="6">
        <v>2282.89</v>
      </c>
    </row>
    <row r="7901" spans="1:6">
      <c r="A7901" s="4">
        <v>2012</v>
      </c>
      <c r="B7901" s="5" t="s">
        <v>266</v>
      </c>
      <c r="C7901" s="5" t="s">
        <v>274</v>
      </c>
      <c r="D7901" s="5" t="s">
        <v>16</v>
      </c>
      <c r="E7901" s="5">
        <v>3390</v>
      </c>
      <c r="F7901" s="6">
        <v>955.75</v>
      </c>
    </row>
    <row r="7902" spans="1:6">
      <c r="A7902" s="4">
        <v>2012</v>
      </c>
      <c r="B7902" s="5" t="s">
        <v>266</v>
      </c>
      <c r="C7902" s="5" t="s">
        <v>274</v>
      </c>
      <c r="D7902" s="5" t="s">
        <v>18</v>
      </c>
      <c r="E7902" s="5">
        <v>220</v>
      </c>
      <c r="F7902" s="6">
        <v>90.91</v>
      </c>
    </row>
    <row r="7903" spans="1:6">
      <c r="A7903" s="4">
        <v>2013</v>
      </c>
      <c r="B7903" s="5" t="s">
        <v>266</v>
      </c>
      <c r="C7903" s="5" t="s">
        <v>274</v>
      </c>
      <c r="D7903" s="5" t="s">
        <v>15</v>
      </c>
      <c r="E7903" s="5">
        <v>15820</v>
      </c>
      <c r="F7903" s="6">
        <v>2012.64</v>
      </c>
    </row>
    <row r="7904" spans="1:6">
      <c r="A7904" s="4">
        <v>2013</v>
      </c>
      <c r="B7904" s="5" t="s">
        <v>266</v>
      </c>
      <c r="C7904" s="5" t="s">
        <v>274</v>
      </c>
      <c r="D7904" s="5" t="s">
        <v>16</v>
      </c>
      <c r="E7904" s="5">
        <v>3440</v>
      </c>
      <c r="F7904" s="6">
        <v>3273.26</v>
      </c>
    </row>
    <row r="7905" spans="1:6">
      <c r="A7905" s="4">
        <v>2014</v>
      </c>
      <c r="B7905" s="5" t="s">
        <v>266</v>
      </c>
      <c r="C7905" s="5" t="s">
        <v>274</v>
      </c>
      <c r="D7905" s="5" t="s">
        <v>15</v>
      </c>
      <c r="E7905" s="5">
        <v>14700</v>
      </c>
      <c r="F7905" s="6">
        <v>2347.62</v>
      </c>
    </row>
    <row r="7906" spans="1:6">
      <c r="A7906" s="4">
        <v>2014</v>
      </c>
      <c r="B7906" s="5" t="s">
        <v>266</v>
      </c>
      <c r="C7906" s="5" t="s">
        <v>274</v>
      </c>
      <c r="D7906" s="5" t="s">
        <v>16</v>
      </c>
      <c r="E7906" s="5">
        <v>3410</v>
      </c>
      <c r="F7906" s="6">
        <v>3472.14</v>
      </c>
    </row>
    <row r="7907" spans="1:6">
      <c r="A7907" s="4">
        <v>2015</v>
      </c>
      <c r="B7907" s="5" t="s">
        <v>266</v>
      </c>
      <c r="C7907" s="5" t="s">
        <v>274</v>
      </c>
      <c r="D7907" s="5" t="s">
        <v>15</v>
      </c>
      <c r="E7907" s="5">
        <v>14610</v>
      </c>
      <c r="F7907" s="6">
        <v>2178.64</v>
      </c>
    </row>
    <row r="7908" spans="1:6">
      <c r="A7908" s="4">
        <v>2015</v>
      </c>
      <c r="B7908" s="5" t="s">
        <v>266</v>
      </c>
      <c r="C7908" s="5" t="s">
        <v>274</v>
      </c>
      <c r="D7908" s="5" t="s">
        <v>16</v>
      </c>
      <c r="E7908" s="5">
        <v>3450</v>
      </c>
      <c r="F7908" s="6">
        <v>1542.03</v>
      </c>
    </row>
    <row r="7909" spans="1:6">
      <c r="A7909" s="4">
        <v>2015</v>
      </c>
      <c r="B7909" s="5" t="s">
        <v>266</v>
      </c>
      <c r="C7909" s="5" t="s">
        <v>274</v>
      </c>
      <c r="D7909" s="5" t="s">
        <v>18</v>
      </c>
      <c r="E7909" s="5">
        <v>60</v>
      </c>
      <c r="F7909" s="6">
        <v>166.67</v>
      </c>
    </row>
    <row r="7910" spans="1:6">
      <c r="A7910" s="4">
        <v>2016</v>
      </c>
      <c r="B7910" s="5" t="s">
        <v>266</v>
      </c>
      <c r="C7910" s="5" t="s">
        <v>274</v>
      </c>
      <c r="D7910" s="5" t="s">
        <v>15</v>
      </c>
      <c r="E7910" s="5">
        <v>15030</v>
      </c>
      <c r="F7910" s="6">
        <v>2108.61</v>
      </c>
    </row>
    <row r="7911" spans="1:6">
      <c r="A7911" s="4">
        <v>2016</v>
      </c>
      <c r="B7911" s="5" t="s">
        <v>266</v>
      </c>
      <c r="C7911" s="5" t="s">
        <v>274</v>
      </c>
      <c r="D7911" s="5" t="s">
        <v>16</v>
      </c>
      <c r="E7911" s="5">
        <v>3450</v>
      </c>
      <c r="F7911" s="6">
        <v>1539.95</v>
      </c>
    </row>
    <row r="7912" spans="1:6">
      <c r="A7912" s="4">
        <v>2016</v>
      </c>
      <c r="B7912" s="5" t="s">
        <v>266</v>
      </c>
      <c r="C7912" s="5" t="s">
        <v>274</v>
      </c>
      <c r="D7912" s="5" t="s">
        <v>18</v>
      </c>
      <c r="E7912" s="5">
        <v>60</v>
      </c>
      <c r="F7912" s="6">
        <v>90</v>
      </c>
    </row>
    <row r="7913" spans="1:6">
      <c r="A7913" s="4">
        <v>2017</v>
      </c>
      <c r="B7913" s="5" t="s">
        <v>266</v>
      </c>
      <c r="C7913" s="5" t="s">
        <v>274</v>
      </c>
      <c r="D7913" s="5" t="s">
        <v>15</v>
      </c>
      <c r="E7913" s="5">
        <v>13790</v>
      </c>
      <c r="F7913" s="6">
        <v>2254.3000000000002</v>
      </c>
    </row>
    <row r="7914" spans="1:6">
      <c r="A7914" s="4">
        <v>2017</v>
      </c>
      <c r="B7914" s="5" t="s">
        <v>266</v>
      </c>
      <c r="C7914" s="5" t="s">
        <v>274</v>
      </c>
      <c r="D7914" s="5" t="s">
        <v>16</v>
      </c>
      <c r="E7914" s="5">
        <v>3450</v>
      </c>
      <c r="F7914" s="6">
        <v>750.14</v>
      </c>
    </row>
    <row r="7915" spans="1:6">
      <c r="A7915" s="4">
        <v>2017</v>
      </c>
      <c r="B7915" s="5" t="s">
        <v>266</v>
      </c>
      <c r="C7915" s="5" t="s">
        <v>274</v>
      </c>
      <c r="D7915" s="5" t="s">
        <v>18</v>
      </c>
      <c r="E7915" s="5">
        <v>60</v>
      </c>
      <c r="F7915" s="6">
        <v>94.43</v>
      </c>
    </row>
    <row r="7916" spans="1:6">
      <c r="A7916" s="4">
        <v>2008</v>
      </c>
      <c r="B7916" s="5" t="s">
        <v>266</v>
      </c>
      <c r="C7916" s="5" t="s">
        <v>275</v>
      </c>
      <c r="D7916" s="5" t="s">
        <v>15</v>
      </c>
      <c r="E7916" s="5">
        <v>271930</v>
      </c>
      <c r="F7916" s="6">
        <v>1689.18</v>
      </c>
    </row>
    <row r="7917" spans="1:6">
      <c r="A7917" s="4">
        <v>2008</v>
      </c>
      <c r="B7917" s="5" t="s">
        <v>266</v>
      </c>
      <c r="C7917" s="5" t="s">
        <v>275</v>
      </c>
      <c r="D7917" s="5" t="s">
        <v>16</v>
      </c>
      <c r="E7917" s="5">
        <v>110</v>
      </c>
      <c r="F7917" s="6">
        <v>545.45000000000005</v>
      </c>
    </row>
    <row r="7918" spans="1:6">
      <c r="A7918" s="4">
        <v>2008</v>
      </c>
      <c r="B7918" s="5" t="s">
        <v>266</v>
      </c>
      <c r="C7918" s="5" t="s">
        <v>275</v>
      </c>
      <c r="D7918" s="5" t="s">
        <v>17</v>
      </c>
      <c r="E7918" s="5">
        <v>90</v>
      </c>
      <c r="F7918" s="6">
        <v>444.44</v>
      </c>
    </row>
    <row r="7919" spans="1:6">
      <c r="A7919" s="4">
        <v>2009</v>
      </c>
      <c r="B7919" s="5" t="s">
        <v>266</v>
      </c>
      <c r="C7919" s="5" t="s">
        <v>275</v>
      </c>
      <c r="D7919" s="5" t="s">
        <v>15</v>
      </c>
      <c r="E7919" s="5">
        <v>260810</v>
      </c>
      <c r="F7919" s="6">
        <v>2048</v>
      </c>
    </row>
    <row r="7920" spans="1:6">
      <c r="A7920" s="4">
        <v>2009</v>
      </c>
      <c r="B7920" s="5" t="s">
        <v>266</v>
      </c>
      <c r="C7920" s="5" t="s">
        <v>275</v>
      </c>
      <c r="D7920" s="5" t="s">
        <v>16</v>
      </c>
      <c r="E7920" s="5">
        <v>450</v>
      </c>
      <c r="F7920" s="6">
        <v>644.44000000000005</v>
      </c>
    </row>
    <row r="7921" spans="1:6">
      <c r="A7921" s="4">
        <v>2009</v>
      </c>
      <c r="B7921" s="5" t="s">
        <v>266</v>
      </c>
      <c r="C7921" s="5" t="s">
        <v>275</v>
      </c>
      <c r="D7921" s="5" t="s">
        <v>17</v>
      </c>
      <c r="E7921" s="5">
        <v>170</v>
      </c>
      <c r="F7921" s="6">
        <v>352.94</v>
      </c>
    </row>
    <row r="7922" spans="1:6">
      <c r="A7922" s="4">
        <v>2010</v>
      </c>
      <c r="B7922" s="5" t="s">
        <v>266</v>
      </c>
      <c r="C7922" s="5" t="s">
        <v>275</v>
      </c>
      <c r="D7922" s="5" t="s">
        <v>15</v>
      </c>
      <c r="E7922" s="5">
        <v>274150</v>
      </c>
      <c r="F7922" s="6">
        <v>1983.8</v>
      </c>
    </row>
    <row r="7923" spans="1:6">
      <c r="A7923" s="4">
        <v>2010</v>
      </c>
      <c r="B7923" s="5" t="s">
        <v>266</v>
      </c>
      <c r="C7923" s="5" t="s">
        <v>275</v>
      </c>
      <c r="D7923" s="5" t="s">
        <v>16</v>
      </c>
      <c r="E7923" s="5">
        <v>490</v>
      </c>
      <c r="F7923" s="6">
        <v>632.65</v>
      </c>
    </row>
    <row r="7924" spans="1:6">
      <c r="A7924" s="4">
        <v>2010</v>
      </c>
      <c r="B7924" s="5" t="s">
        <v>266</v>
      </c>
      <c r="C7924" s="5" t="s">
        <v>275</v>
      </c>
      <c r="D7924" s="5" t="s">
        <v>17</v>
      </c>
      <c r="E7924" s="5">
        <v>170</v>
      </c>
      <c r="F7924" s="6">
        <v>352.94</v>
      </c>
    </row>
    <row r="7925" spans="1:6">
      <c r="A7925" s="4">
        <v>2011</v>
      </c>
      <c r="B7925" s="5" t="s">
        <v>266</v>
      </c>
      <c r="C7925" s="5" t="s">
        <v>275</v>
      </c>
      <c r="D7925" s="5" t="s">
        <v>15</v>
      </c>
      <c r="E7925" s="5">
        <v>282090</v>
      </c>
      <c r="F7925" s="6">
        <v>1879.54</v>
      </c>
    </row>
    <row r="7926" spans="1:6">
      <c r="A7926" s="4">
        <v>2011</v>
      </c>
      <c r="B7926" s="5" t="s">
        <v>266</v>
      </c>
      <c r="C7926" s="5" t="s">
        <v>275</v>
      </c>
      <c r="D7926" s="5" t="s">
        <v>16</v>
      </c>
      <c r="E7926" s="5">
        <v>500</v>
      </c>
      <c r="F7926" s="6">
        <v>720</v>
      </c>
    </row>
    <row r="7927" spans="1:6">
      <c r="A7927" s="4">
        <v>2011</v>
      </c>
      <c r="B7927" s="5" t="s">
        <v>266</v>
      </c>
      <c r="C7927" s="5" t="s">
        <v>275</v>
      </c>
      <c r="D7927" s="5" t="s">
        <v>17</v>
      </c>
      <c r="E7927" s="5">
        <v>180</v>
      </c>
      <c r="F7927" s="6">
        <v>388.89</v>
      </c>
    </row>
    <row r="7928" spans="1:6">
      <c r="A7928" s="4">
        <v>2012</v>
      </c>
      <c r="B7928" s="5" t="s">
        <v>266</v>
      </c>
      <c r="C7928" s="5" t="s">
        <v>275</v>
      </c>
      <c r="D7928" s="5" t="s">
        <v>15</v>
      </c>
      <c r="E7928" s="5">
        <v>259560</v>
      </c>
      <c r="F7928" s="6">
        <v>2175.3000000000002</v>
      </c>
    </row>
    <row r="7929" spans="1:6">
      <c r="A7929" s="4">
        <v>2012</v>
      </c>
      <c r="B7929" s="5" t="s">
        <v>266</v>
      </c>
      <c r="C7929" s="5" t="s">
        <v>275</v>
      </c>
      <c r="D7929" s="5" t="s">
        <v>16</v>
      </c>
      <c r="E7929" s="5">
        <v>700</v>
      </c>
      <c r="F7929" s="6">
        <v>714.29</v>
      </c>
    </row>
    <row r="7930" spans="1:6">
      <c r="A7930" s="4">
        <v>2012</v>
      </c>
      <c r="B7930" s="5" t="s">
        <v>266</v>
      </c>
      <c r="C7930" s="5" t="s">
        <v>275</v>
      </c>
      <c r="D7930" s="5" t="s">
        <v>17</v>
      </c>
      <c r="E7930" s="5">
        <v>180</v>
      </c>
      <c r="F7930" s="6">
        <v>500</v>
      </c>
    </row>
    <row r="7931" spans="1:6">
      <c r="A7931" s="4">
        <v>2013</v>
      </c>
      <c r="B7931" s="5" t="s">
        <v>266</v>
      </c>
      <c r="C7931" s="5" t="s">
        <v>275</v>
      </c>
      <c r="D7931" s="5" t="s">
        <v>15</v>
      </c>
      <c r="E7931" s="5">
        <v>286770</v>
      </c>
      <c r="F7931" s="6">
        <v>2387.35</v>
      </c>
    </row>
    <row r="7932" spans="1:6">
      <c r="A7932" s="4">
        <v>2013</v>
      </c>
      <c r="B7932" s="5" t="s">
        <v>266</v>
      </c>
      <c r="C7932" s="5" t="s">
        <v>275</v>
      </c>
      <c r="D7932" s="5" t="s">
        <v>16</v>
      </c>
      <c r="E7932" s="5">
        <v>720</v>
      </c>
      <c r="F7932" s="6">
        <v>3986.11</v>
      </c>
    </row>
    <row r="7933" spans="1:6">
      <c r="A7933" s="4">
        <v>2013</v>
      </c>
      <c r="B7933" s="5" t="s">
        <v>266</v>
      </c>
      <c r="C7933" s="5" t="s">
        <v>275</v>
      </c>
      <c r="D7933" s="5" t="s">
        <v>17</v>
      </c>
      <c r="E7933" s="5">
        <v>140</v>
      </c>
      <c r="F7933" s="6">
        <v>500</v>
      </c>
    </row>
    <row r="7934" spans="1:6">
      <c r="A7934" s="4">
        <v>2014</v>
      </c>
      <c r="B7934" s="5" t="s">
        <v>266</v>
      </c>
      <c r="C7934" s="5" t="s">
        <v>275</v>
      </c>
      <c r="D7934" s="5" t="s">
        <v>15</v>
      </c>
      <c r="E7934" s="5">
        <v>291650</v>
      </c>
      <c r="F7934" s="6">
        <v>2142.29</v>
      </c>
    </row>
    <row r="7935" spans="1:6">
      <c r="A7935" s="4">
        <v>2014</v>
      </c>
      <c r="B7935" s="5" t="s">
        <v>266</v>
      </c>
      <c r="C7935" s="5" t="s">
        <v>275</v>
      </c>
      <c r="D7935" s="5" t="s">
        <v>16</v>
      </c>
      <c r="E7935" s="5">
        <v>790</v>
      </c>
      <c r="F7935" s="6">
        <v>2734.18</v>
      </c>
    </row>
    <row r="7936" spans="1:6">
      <c r="A7936" s="4">
        <v>2014</v>
      </c>
      <c r="B7936" s="5" t="s">
        <v>266</v>
      </c>
      <c r="C7936" s="5" t="s">
        <v>275</v>
      </c>
      <c r="D7936" s="5" t="s">
        <v>17</v>
      </c>
      <c r="E7936" s="5">
        <v>140</v>
      </c>
      <c r="F7936" s="6">
        <v>571.42999999999995</v>
      </c>
    </row>
    <row r="7937" spans="1:6">
      <c r="A7937" s="4">
        <v>2015</v>
      </c>
      <c r="B7937" s="5" t="s">
        <v>266</v>
      </c>
      <c r="C7937" s="5" t="s">
        <v>275</v>
      </c>
      <c r="D7937" s="5" t="s">
        <v>15</v>
      </c>
      <c r="E7937" s="5">
        <v>287800</v>
      </c>
      <c r="F7937" s="6">
        <v>2324.5</v>
      </c>
    </row>
    <row r="7938" spans="1:6">
      <c r="A7938" s="4">
        <v>2015</v>
      </c>
      <c r="B7938" s="5" t="s">
        <v>266</v>
      </c>
      <c r="C7938" s="5" t="s">
        <v>275</v>
      </c>
      <c r="D7938" s="5" t="s">
        <v>16</v>
      </c>
      <c r="E7938" s="5">
        <v>950</v>
      </c>
      <c r="F7938" s="6">
        <v>2810.53</v>
      </c>
    </row>
    <row r="7939" spans="1:6">
      <c r="A7939" s="4">
        <v>2015</v>
      </c>
      <c r="B7939" s="5" t="s">
        <v>266</v>
      </c>
      <c r="C7939" s="5" t="s">
        <v>275</v>
      </c>
      <c r="D7939" s="5" t="s">
        <v>17</v>
      </c>
      <c r="E7939" s="5">
        <v>290</v>
      </c>
      <c r="F7939" s="6">
        <v>620.69000000000005</v>
      </c>
    </row>
    <row r="7940" spans="1:6">
      <c r="A7940" s="4">
        <v>2016</v>
      </c>
      <c r="B7940" s="5" t="s">
        <v>266</v>
      </c>
      <c r="C7940" s="5" t="s">
        <v>275</v>
      </c>
      <c r="D7940" s="5" t="s">
        <v>15</v>
      </c>
      <c r="E7940" s="5">
        <v>287340</v>
      </c>
      <c r="F7940" s="6">
        <v>2347.39</v>
      </c>
    </row>
    <row r="7941" spans="1:6">
      <c r="A7941" s="4">
        <v>2016</v>
      </c>
      <c r="B7941" s="5" t="s">
        <v>266</v>
      </c>
      <c r="C7941" s="5" t="s">
        <v>275</v>
      </c>
      <c r="D7941" s="5" t="s">
        <v>16</v>
      </c>
      <c r="E7941" s="5">
        <v>1100</v>
      </c>
      <c r="F7941" s="6">
        <v>2462.17</v>
      </c>
    </row>
    <row r="7942" spans="1:6">
      <c r="A7942" s="4">
        <v>2016</v>
      </c>
      <c r="B7942" s="5" t="s">
        <v>266</v>
      </c>
      <c r="C7942" s="5" t="s">
        <v>275</v>
      </c>
      <c r="D7942" s="5" t="s">
        <v>17</v>
      </c>
      <c r="E7942" s="5">
        <v>220</v>
      </c>
      <c r="F7942" s="6">
        <v>659.09</v>
      </c>
    </row>
    <row r="7943" spans="1:6">
      <c r="A7943" s="4">
        <v>2016</v>
      </c>
      <c r="B7943" s="5" t="s">
        <v>266</v>
      </c>
      <c r="C7943" s="5" t="s">
        <v>275</v>
      </c>
      <c r="D7943" s="5" t="s">
        <v>18</v>
      </c>
      <c r="E7943" s="5">
        <v>10</v>
      </c>
      <c r="F7943" s="6">
        <v>90</v>
      </c>
    </row>
    <row r="7944" spans="1:6">
      <c r="A7944" s="4">
        <v>2017</v>
      </c>
      <c r="B7944" s="5" t="s">
        <v>266</v>
      </c>
      <c r="C7944" s="5" t="s">
        <v>275</v>
      </c>
      <c r="D7944" s="5" t="s">
        <v>15</v>
      </c>
      <c r="E7944" s="5">
        <v>286160</v>
      </c>
      <c r="F7944" s="6">
        <v>2478.9699999999998</v>
      </c>
    </row>
    <row r="7945" spans="1:6">
      <c r="A7945" s="4">
        <v>2017</v>
      </c>
      <c r="B7945" s="5" t="s">
        <v>266</v>
      </c>
      <c r="C7945" s="5" t="s">
        <v>275</v>
      </c>
      <c r="D7945" s="5" t="s">
        <v>16</v>
      </c>
      <c r="E7945" s="5">
        <v>1110</v>
      </c>
      <c r="F7945" s="6">
        <v>2635.71</v>
      </c>
    </row>
    <row r="7946" spans="1:6">
      <c r="A7946" s="4">
        <v>2017</v>
      </c>
      <c r="B7946" s="5" t="s">
        <v>266</v>
      </c>
      <c r="C7946" s="5" t="s">
        <v>275</v>
      </c>
      <c r="D7946" s="5" t="s">
        <v>17</v>
      </c>
      <c r="E7946" s="5">
        <v>220</v>
      </c>
      <c r="F7946" s="6">
        <v>709.09</v>
      </c>
    </row>
    <row r="7947" spans="1:6">
      <c r="A7947" s="4">
        <v>2017</v>
      </c>
      <c r="B7947" s="5" t="s">
        <v>266</v>
      </c>
      <c r="C7947" s="5" t="s">
        <v>275</v>
      </c>
      <c r="D7947" s="5" t="s">
        <v>18</v>
      </c>
      <c r="E7947" s="5">
        <v>10</v>
      </c>
      <c r="F7947" s="6">
        <v>90</v>
      </c>
    </row>
    <row r="7948" spans="1:6">
      <c r="A7948" s="4">
        <v>2008</v>
      </c>
      <c r="B7948" s="5" t="s">
        <v>266</v>
      </c>
      <c r="C7948" s="5" t="s">
        <v>276</v>
      </c>
      <c r="D7948" s="5" t="s">
        <v>15</v>
      </c>
      <c r="E7948" s="5">
        <v>273300</v>
      </c>
      <c r="F7948" s="6">
        <v>2069.48</v>
      </c>
    </row>
    <row r="7949" spans="1:6">
      <c r="A7949" s="4">
        <v>2008</v>
      </c>
      <c r="B7949" s="5" t="s">
        <v>266</v>
      </c>
      <c r="C7949" s="5" t="s">
        <v>276</v>
      </c>
      <c r="D7949" s="5" t="s">
        <v>16</v>
      </c>
      <c r="E7949" s="5">
        <v>210</v>
      </c>
      <c r="F7949" s="6">
        <v>571.42999999999995</v>
      </c>
    </row>
    <row r="7950" spans="1:6">
      <c r="A7950" s="4">
        <v>2008</v>
      </c>
      <c r="B7950" s="5" t="s">
        <v>266</v>
      </c>
      <c r="C7950" s="5" t="s">
        <v>276</v>
      </c>
      <c r="D7950" s="5" t="s">
        <v>17</v>
      </c>
      <c r="E7950" s="5">
        <v>10</v>
      </c>
      <c r="F7950" s="6">
        <v>1000</v>
      </c>
    </row>
    <row r="7951" spans="1:6">
      <c r="A7951" s="4">
        <v>2009</v>
      </c>
      <c r="B7951" s="5" t="s">
        <v>266</v>
      </c>
      <c r="C7951" s="5" t="s">
        <v>276</v>
      </c>
      <c r="D7951" s="5" t="s">
        <v>15</v>
      </c>
      <c r="E7951" s="5">
        <v>305400</v>
      </c>
      <c r="F7951" s="6">
        <v>2124.46</v>
      </c>
    </row>
    <row r="7952" spans="1:6">
      <c r="A7952" s="4">
        <v>2009</v>
      </c>
      <c r="B7952" s="5" t="s">
        <v>266</v>
      </c>
      <c r="C7952" s="5" t="s">
        <v>276</v>
      </c>
      <c r="D7952" s="5" t="s">
        <v>16</v>
      </c>
      <c r="E7952" s="5">
        <v>270</v>
      </c>
      <c r="F7952" s="6">
        <v>592.59</v>
      </c>
    </row>
    <row r="7953" spans="1:6">
      <c r="A7953" s="4">
        <v>2010</v>
      </c>
      <c r="B7953" s="5" t="s">
        <v>266</v>
      </c>
      <c r="C7953" s="5" t="s">
        <v>276</v>
      </c>
      <c r="D7953" s="5" t="s">
        <v>15</v>
      </c>
      <c r="E7953" s="5">
        <v>295510</v>
      </c>
      <c r="F7953" s="6">
        <v>2201.85</v>
      </c>
    </row>
    <row r="7954" spans="1:6">
      <c r="A7954" s="4">
        <v>2010</v>
      </c>
      <c r="B7954" s="5" t="s">
        <v>266</v>
      </c>
      <c r="C7954" s="5" t="s">
        <v>276</v>
      </c>
      <c r="D7954" s="5" t="s">
        <v>16</v>
      </c>
      <c r="E7954" s="5">
        <v>310</v>
      </c>
      <c r="F7954" s="6">
        <v>580.65</v>
      </c>
    </row>
    <row r="7955" spans="1:6">
      <c r="A7955" s="4">
        <v>2011</v>
      </c>
      <c r="B7955" s="5" t="s">
        <v>266</v>
      </c>
      <c r="C7955" s="5" t="s">
        <v>276</v>
      </c>
      <c r="D7955" s="5" t="s">
        <v>15</v>
      </c>
      <c r="E7955" s="5">
        <v>297880</v>
      </c>
      <c r="F7955" s="6">
        <v>2059.08</v>
      </c>
    </row>
    <row r="7956" spans="1:6">
      <c r="A7956" s="4">
        <v>2011</v>
      </c>
      <c r="B7956" s="5" t="s">
        <v>266</v>
      </c>
      <c r="C7956" s="5" t="s">
        <v>276</v>
      </c>
      <c r="D7956" s="5" t="s">
        <v>16</v>
      </c>
      <c r="E7956" s="5">
        <v>160</v>
      </c>
      <c r="F7956" s="6">
        <v>687.5</v>
      </c>
    </row>
    <row r="7957" spans="1:6">
      <c r="A7957" s="4">
        <v>2011</v>
      </c>
      <c r="B7957" s="5" t="s">
        <v>266</v>
      </c>
      <c r="C7957" s="5" t="s">
        <v>276</v>
      </c>
      <c r="D7957" s="5" t="s">
        <v>17</v>
      </c>
      <c r="E7957" s="5">
        <v>140</v>
      </c>
      <c r="F7957" s="6">
        <v>500</v>
      </c>
    </row>
    <row r="7958" spans="1:6">
      <c r="A7958" s="4">
        <v>2012</v>
      </c>
      <c r="B7958" s="5" t="s">
        <v>266</v>
      </c>
      <c r="C7958" s="5" t="s">
        <v>276</v>
      </c>
      <c r="D7958" s="5" t="s">
        <v>15</v>
      </c>
      <c r="E7958" s="5">
        <v>300090</v>
      </c>
      <c r="F7958" s="6">
        <v>2344.73</v>
      </c>
    </row>
    <row r="7959" spans="1:6">
      <c r="A7959" s="4">
        <v>2012</v>
      </c>
      <c r="B7959" s="5" t="s">
        <v>266</v>
      </c>
      <c r="C7959" s="5" t="s">
        <v>276</v>
      </c>
      <c r="D7959" s="5" t="s">
        <v>16</v>
      </c>
      <c r="E7959" s="5">
        <v>80</v>
      </c>
      <c r="F7959" s="6">
        <v>750</v>
      </c>
    </row>
    <row r="7960" spans="1:6">
      <c r="A7960" s="4">
        <v>2012</v>
      </c>
      <c r="B7960" s="5" t="s">
        <v>266</v>
      </c>
      <c r="C7960" s="5" t="s">
        <v>276</v>
      </c>
      <c r="D7960" s="5" t="s">
        <v>17</v>
      </c>
      <c r="E7960" s="5">
        <v>10</v>
      </c>
      <c r="F7960" s="6">
        <v>1000</v>
      </c>
    </row>
    <row r="7961" spans="1:6">
      <c r="A7961" s="4">
        <v>2013</v>
      </c>
      <c r="B7961" s="5" t="s">
        <v>266</v>
      </c>
      <c r="C7961" s="5" t="s">
        <v>276</v>
      </c>
      <c r="D7961" s="5" t="s">
        <v>15</v>
      </c>
      <c r="E7961" s="5">
        <v>314790</v>
      </c>
      <c r="F7961" s="6">
        <v>2195.27</v>
      </c>
    </row>
    <row r="7962" spans="1:6">
      <c r="A7962" s="4">
        <v>2013</v>
      </c>
      <c r="B7962" s="5" t="s">
        <v>266</v>
      </c>
      <c r="C7962" s="5" t="s">
        <v>276</v>
      </c>
      <c r="D7962" s="5" t="s">
        <v>16</v>
      </c>
      <c r="E7962" s="5">
        <v>400</v>
      </c>
      <c r="F7962" s="6">
        <v>3850</v>
      </c>
    </row>
    <row r="7963" spans="1:6">
      <c r="A7963" s="4">
        <v>2013</v>
      </c>
      <c r="B7963" s="5" t="s">
        <v>266</v>
      </c>
      <c r="C7963" s="5" t="s">
        <v>276</v>
      </c>
      <c r="D7963" s="5" t="s">
        <v>17</v>
      </c>
      <c r="E7963" s="5">
        <v>20</v>
      </c>
      <c r="F7963" s="6">
        <v>500</v>
      </c>
    </row>
    <row r="7964" spans="1:6">
      <c r="A7964" s="4">
        <v>2014</v>
      </c>
      <c r="B7964" s="5" t="s">
        <v>266</v>
      </c>
      <c r="C7964" s="5" t="s">
        <v>276</v>
      </c>
      <c r="D7964" s="5" t="s">
        <v>15</v>
      </c>
      <c r="E7964" s="5">
        <v>313370</v>
      </c>
      <c r="F7964" s="6">
        <v>2102.63</v>
      </c>
    </row>
    <row r="7965" spans="1:6">
      <c r="A7965" s="4">
        <v>2014</v>
      </c>
      <c r="B7965" s="5" t="s">
        <v>266</v>
      </c>
      <c r="C7965" s="5" t="s">
        <v>276</v>
      </c>
      <c r="D7965" s="5" t="s">
        <v>16</v>
      </c>
      <c r="E7965" s="5">
        <v>300</v>
      </c>
      <c r="F7965" s="6">
        <v>2733.33</v>
      </c>
    </row>
    <row r="7966" spans="1:6">
      <c r="A7966" s="4">
        <v>2014</v>
      </c>
      <c r="B7966" s="5" t="s">
        <v>266</v>
      </c>
      <c r="C7966" s="5" t="s">
        <v>276</v>
      </c>
      <c r="D7966" s="5" t="s">
        <v>17</v>
      </c>
      <c r="E7966" s="5">
        <v>30</v>
      </c>
      <c r="F7966" s="6">
        <v>1000</v>
      </c>
    </row>
    <row r="7967" spans="1:6">
      <c r="A7967" s="4">
        <v>2015</v>
      </c>
      <c r="B7967" s="5" t="s">
        <v>266</v>
      </c>
      <c r="C7967" s="5" t="s">
        <v>276</v>
      </c>
      <c r="D7967" s="5" t="s">
        <v>15</v>
      </c>
      <c r="E7967" s="5">
        <v>315030</v>
      </c>
      <c r="F7967" s="6">
        <v>2111.77</v>
      </c>
    </row>
    <row r="7968" spans="1:6">
      <c r="A7968" s="4">
        <v>2015</v>
      </c>
      <c r="B7968" s="5" t="s">
        <v>266</v>
      </c>
      <c r="C7968" s="5" t="s">
        <v>276</v>
      </c>
      <c r="D7968" s="5" t="s">
        <v>16</v>
      </c>
      <c r="E7968" s="5">
        <v>260</v>
      </c>
      <c r="F7968" s="6">
        <v>1384.62</v>
      </c>
    </row>
    <row r="7969" spans="1:6">
      <c r="A7969" s="4">
        <v>2015</v>
      </c>
      <c r="B7969" s="5" t="s">
        <v>266</v>
      </c>
      <c r="C7969" s="5" t="s">
        <v>276</v>
      </c>
      <c r="D7969" s="5" t="s">
        <v>17</v>
      </c>
      <c r="E7969" s="5">
        <v>20</v>
      </c>
      <c r="F7969" s="6">
        <v>500</v>
      </c>
    </row>
    <row r="7970" spans="1:6">
      <c r="A7970" s="4">
        <v>2016</v>
      </c>
      <c r="B7970" s="5" t="s">
        <v>266</v>
      </c>
      <c r="C7970" s="5" t="s">
        <v>276</v>
      </c>
      <c r="D7970" s="5" t="s">
        <v>15</v>
      </c>
      <c r="E7970" s="5">
        <v>320470</v>
      </c>
      <c r="F7970" s="6">
        <v>2047.11</v>
      </c>
    </row>
    <row r="7971" spans="1:6">
      <c r="A7971" s="4">
        <v>2016</v>
      </c>
      <c r="B7971" s="5" t="s">
        <v>266</v>
      </c>
      <c r="C7971" s="5" t="s">
        <v>276</v>
      </c>
      <c r="D7971" s="5" t="s">
        <v>16</v>
      </c>
      <c r="E7971" s="5">
        <v>260</v>
      </c>
      <c r="F7971" s="6">
        <v>1476.56</v>
      </c>
    </row>
    <row r="7972" spans="1:6">
      <c r="A7972" s="4">
        <v>2016</v>
      </c>
      <c r="B7972" s="5" t="s">
        <v>266</v>
      </c>
      <c r="C7972" s="5" t="s">
        <v>276</v>
      </c>
      <c r="D7972" s="5" t="s">
        <v>17</v>
      </c>
      <c r="E7972" s="5">
        <v>120</v>
      </c>
      <c r="F7972" s="6">
        <v>663.93</v>
      </c>
    </row>
    <row r="7973" spans="1:6">
      <c r="A7973" s="4">
        <v>2016</v>
      </c>
      <c r="B7973" s="5" t="s">
        <v>266</v>
      </c>
      <c r="C7973" s="5" t="s">
        <v>276</v>
      </c>
      <c r="D7973" s="5" t="s">
        <v>18</v>
      </c>
      <c r="E7973" s="5">
        <v>20</v>
      </c>
      <c r="F7973" s="6">
        <v>72</v>
      </c>
    </row>
    <row r="7974" spans="1:6">
      <c r="A7974" s="4">
        <v>2017</v>
      </c>
      <c r="B7974" s="5" t="s">
        <v>266</v>
      </c>
      <c r="C7974" s="5" t="s">
        <v>276</v>
      </c>
      <c r="D7974" s="5" t="s">
        <v>15</v>
      </c>
      <c r="E7974" s="5">
        <v>330490</v>
      </c>
      <c r="F7974" s="6">
        <v>2172.9699999999998</v>
      </c>
    </row>
    <row r="7975" spans="1:6">
      <c r="A7975" s="4">
        <v>2017</v>
      </c>
      <c r="B7975" s="5" t="s">
        <v>266</v>
      </c>
      <c r="C7975" s="5" t="s">
        <v>276</v>
      </c>
      <c r="D7975" s="5" t="s">
        <v>16</v>
      </c>
      <c r="E7975" s="5">
        <v>370</v>
      </c>
      <c r="F7975" s="6">
        <v>1816.94</v>
      </c>
    </row>
    <row r="7976" spans="1:6">
      <c r="A7976" s="4">
        <v>2017</v>
      </c>
      <c r="B7976" s="5" t="s">
        <v>266</v>
      </c>
      <c r="C7976" s="5" t="s">
        <v>276</v>
      </c>
      <c r="D7976" s="5" t="s">
        <v>17</v>
      </c>
      <c r="E7976" s="5">
        <v>40</v>
      </c>
      <c r="F7976" s="6">
        <v>571.42999999999995</v>
      </c>
    </row>
    <row r="7977" spans="1:6">
      <c r="A7977" s="4">
        <v>2017</v>
      </c>
      <c r="B7977" s="5" t="s">
        <v>266</v>
      </c>
      <c r="C7977" s="5" t="s">
        <v>276</v>
      </c>
      <c r="D7977" s="5" t="s">
        <v>18</v>
      </c>
      <c r="E7977" s="5">
        <v>10</v>
      </c>
      <c r="F7977" s="6">
        <v>64.290000000000006</v>
      </c>
    </row>
    <row r="7978" spans="1:6">
      <c r="A7978" s="4">
        <v>2008</v>
      </c>
      <c r="B7978" s="5" t="s">
        <v>277</v>
      </c>
      <c r="C7978" s="5" t="s">
        <v>278</v>
      </c>
      <c r="D7978" s="5" t="s">
        <v>15</v>
      </c>
      <c r="E7978" s="5">
        <v>1560</v>
      </c>
      <c r="F7978" s="6">
        <v>2089.7399999999998</v>
      </c>
    </row>
    <row r="7979" spans="1:6">
      <c r="A7979" s="4">
        <v>2008</v>
      </c>
      <c r="B7979" s="5" t="s">
        <v>277</v>
      </c>
      <c r="C7979" s="5" t="s">
        <v>278</v>
      </c>
      <c r="D7979" s="5" t="s">
        <v>16</v>
      </c>
      <c r="E7979" s="5">
        <v>26320</v>
      </c>
      <c r="F7979" s="6">
        <v>1933.13</v>
      </c>
    </row>
    <row r="7980" spans="1:6">
      <c r="A7980" s="4">
        <v>2008</v>
      </c>
      <c r="B7980" s="5" t="s">
        <v>277</v>
      </c>
      <c r="C7980" s="5" t="s">
        <v>278</v>
      </c>
      <c r="D7980" s="5" t="s">
        <v>17</v>
      </c>
      <c r="E7980" s="5">
        <v>160</v>
      </c>
      <c r="F7980" s="6">
        <v>125</v>
      </c>
    </row>
    <row r="7981" spans="1:6">
      <c r="A7981" s="4">
        <v>2009</v>
      </c>
      <c r="B7981" s="5" t="s">
        <v>277</v>
      </c>
      <c r="C7981" s="5" t="s">
        <v>278</v>
      </c>
      <c r="D7981" s="5" t="s">
        <v>15</v>
      </c>
      <c r="E7981" s="5">
        <v>1520</v>
      </c>
      <c r="F7981" s="6">
        <v>1973.68</v>
      </c>
    </row>
    <row r="7982" spans="1:6">
      <c r="A7982" s="4">
        <v>2009</v>
      </c>
      <c r="B7982" s="5" t="s">
        <v>277</v>
      </c>
      <c r="C7982" s="5" t="s">
        <v>278</v>
      </c>
      <c r="D7982" s="5" t="s">
        <v>16</v>
      </c>
      <c r="E7982" s="5">
        <v>25330</v>
      </c>
      <c r="F7982" s="6">
        <v>1981.44</v>
      </c>
    </row>
    <row r="7983" spans="1:6">
      <c r="A7983" s="4">
        <v>2009</v>
      </c>
      <c r="B7983" s="5" t="s">
        <v>277</v>
      </c>
      <c r="C7983" s="5" t="s">
        <v>278</v>
      </c>
      <c r="D7983" s="5" t="s">
        <v>17</v>
      </c>
      <c r="E7983" s="5">
        <v>130</v>
      </c>
      <c r="F7983" s="6">
        <v>76.92</v>
      </c>
    </row>
    <row r="7984" spans="1:6">
      <c r="A7984" s="4">
        <v>2010</v>
      </c>
      <c r="B7984" s="5" t="s">
        <v>277</v>
      </c>
      <c r="C7984" s="5" t="s">
        <v>278</v>
      </c>
      <c r="D7984" s="5" t="s">
        <v>15</v>
      </c>
      <c r="E7984" s="5">
        <v>1510</v>
      </c>
      <c r="F7984" s="6">
        <v>2072.85</v>
      </c>
    </row>
    <row r="7985" spans="1:6">
      <c r="A7985" s="4">
        <v>2010</v>
      </c>
      <c r="B7985" s="5" t="s">
        <v>277</v>
      </c>
      <c r="C7985" s="5" t="s">
        <v>278</v>
      </c>
      <c r="D7985" s="5" t="s">
        <v>16</v>
      </c>
      <c r="E7985" s="5">
        <v>24580</v>
      </c>
      <c r="F7985" s="6">
        <v>2675.75</v>
      </c>
    </row>
    <row r="7986" spans="1:6">
      <c r="A7986" s="4">
        <v>2010</v>
      </c>
      <c r="B7986" s="5" t="s">
        <v>277</v>
      </c>
      <c r="C7986" s="5" t="s">
        <v>278</v>
      </c>
      <c r="D7986" s="5" t="s">
        <v>17</v>
      </c>
      <c r="E7986" s="5">
        <v>140</v>
      </c>
      <c r="F7986" s="6">
        <v>642.86</v>
      </c>
    </row>
    <row r="7987" spans="1:6">
      <c r="A7987" s="4">
        <v>2011</v>
      </c>
      <c r="B7987" s="5" t="s">
        <v>277</v>
      </c>
      <c r="C7987" s="5" t="s">
        <v>278</v>
      </c>
      <c r="D7987" s="5" t="s">
        <v>15</v>
      </c>
      <c r="E7987" s="5">
        <v>1500</v>
      </c>
      <c r="F7987" s="6">
        <v>2073.33</v>
      </c>
    </row>
    <row r="7988" spans="1:6">
      <c r="A7988" s="4">
        <v>2011</v>
      </c>
      <c r="B7988" s="5" t="s">
        <v>277</v>
      </c>
      <c r="C7988" s="5" t="s">
        <v>278</v>
      </c>
      <c r="D7988" s="5" t="s">
        <v>16</v>
      </c>
      <c r="E7988" s="5">
        <v>24460</v>
      </c>
      <c r="F7988" s="6">
        <v>2576.04</v>
      </c>
    </row>
    <row r="7989" spans="1:6">
      <c r="A7989" s="4">
        <v>2011</v>
      </c>
      <c r="B7989" s="5" t="s">
        <v>277</v>
      </c>
      <c r="C7989" s="5" t="s">
        <v>278</v>
      </c>
      <c r="D7989" s="5" t="s">
        <v>17</v>
      </c>
      <c r="E7989" s="5">
        <v>130</v>
      </c>
      <c r="F7989" s="6">
        <v>1307.69</v>
      </c>
    </row>
    <row r="7990" spans="1:6">
      <c r="A7990" s="4">
        <v>2012</v>
      </c>
      <c r="B7990" s="5" t="s">
        <v>277</v>
      </c>
      <c r="C7990" s="5" t="s">
        <v>278</v>
      </c>
      <c r="D7990" s="5" t="s">
        <v>15</v>
      </c>
      <c r="E7990" s="5">
        <v>1500</v>
      </c>
      <c r="F7990" s="6">
        <v>2106.67</v>
      </c>
    </row>
    <row r="7991" spans="1:6">
      <c r="A7991" s="4">
        <v>2012</v>
      </c>
      <c r="B7991" s="5" t="s">
        <v>277</v>
      </c>
      <c r="C7991" s="5" t="s">
        <v>278</v>
      </c>
      <c r="D7991" s="5" t="s">
        <v>16</v>
      </c>
      <c r="E7991" s="5">
        <v>24090</v>
      </c>
      <c r="F7991" s="6">
        <v>2377.75</v>
      </c>
    </row>
    <row r="7992" spans="1:6">
      <c r="A7992" s="4">
        <v>2012</v>
      </c>
      <c r="B7992" s="5" t="s">
        <v>277</v>
      </c>
      <c r="C7992" s="5" t="s">
        <v>278</v>
      </c>
      <c r="D7992" s="5" t="s">
        <v>17</v>
      </c>
      <c r="E7992" s="5">
        <v>110</v>
      </c>
      <c r="F7992" s="6">
        <v>909.09</v>
      </c>
    </row>
    <row r="7993" spans="1:6">
      <c r="A7993" s="4">
        <v>2013</v>
      </c>
      <c r="B7993" s="5" t="s">
        <v>277</v>
      </c>
      <c r="C7993" s="5" t="s">
        <v>278</v>
      </c>
      <c r="D7993" s="5" t="s">
        <v>15</v>
      </c>
      <c r="E7993" s="5">
        <v>1460</v>
      </c>
      <c r="F7993" s="6">
        <v>2075.34</v>
      </c>
    </row>
    <row r="7994" spans="1:6">
      <c r="A7994" s="4">
        <v>2013</v>
      </c>
      <c r="B7994" s="5" t="s">
        <v>277</v>
      </c>
      <c r="C7994" s="5" t="s">
        <v>278</v>
      </c>
      <c r="D7994" s="5" t="s">
        <v>16</v>
      </c>
      <c r="E7994" s="5">
        <v>25510</v>
      </c>
      <c r="F7994" s="6">
        <v>2203.84</v>
      </c>
    </row>
    <row r="7995" spans="1:6">
      <c r="A7995" s="4">
        <v>2013</v>
      </c>
      <c r="B7995" s="5" t="s">
        <v>277</v>
      </c>
      <c r="C7995" s="5" t="s">
        <v>278</v>
      </c>
      <c r="D7995" s="5" t="s">
        <v>17</v>
      </c>
      <c r="E7995" s="5">
        <v>110</v>
      </c>
      <c r="F7995" s="6">
        <v>909.09</v>
      </c>
    </row>
    <row r="7996" spans="1:6">
      <c r="A7996" s="4">
        <v>2014</v>
      </c>
      <c r="B7996" s="5" t="s">
        <v>277</v>
      </c>
      <c r="C7996" s="5" t="s">
        <v>278</v>
      </c>
      <c r="D7996" s="5" t="s">
        <v>15</v>
      </c>
      <c r="E7996" s="5">
        <v>1440</v>
      </c>
      <c r="F7996" s="6">
        <v>2291.67</v>
      </c>
    </row>
    <row r="7997" spans="1:6">
      <c r="A7997" s="4">
        <v>2014</v>
      </c>
      <c r="B7997" s="5" t="s">
        <v>277</v>
      </c>
      <c r="C7997" s="5" t="s">
        <v>278</v>
      </c>
      <c r="D7997" s="5" t="s">
        <v>16</v>
      </c>
      <c r="E7997" s="5">
        <v>25240</v>
      </c>
      <c r="F7997" s="6">
        <v>1889.07</v>
      </c>
    </row>
    <row r="7998" spans="1:6">
      <c r="A7998" s="4">
        <v>2014</v>
      </c>
      <c r="B7998" s="5" t="s">
        <v>277</v>
      </c>
      <c r="C7998" s="5" t="s">
        <v>278</v>
      </c>
      <c r="D7998" s="5" t="s">
        <v>17</v>
      </c>
      <c r="E7998" s="5">
        <v>110</v>
      </c>
      <c r="F7998" s="6">
        <v>818.18</v>
      </c>
    </row>
    <row r="7999" spans="1:6">
      <c r="A7999" s="4">
        <v>2015</v>
      </c>
      <c r="B7999" s="5" t="s">
        <v>277</v>
      </c>
      <c r="C7999" s="5" t="s">
        <v>278</v>
      </c>
      <c r="D7999" s="5" t="s">
        <v>15</v>
      </c>
      <c r="E7999" s="5">
        <v>1430</v>
      </c>
      <c r="F7999" s="6">
        <v>2076.92</v>
      </c>
    </row>
    <row r="8000" spans="1:6">
      <c r="A8000" s="4">
        <v>2015</v>
      </c>
      <c r="B8000" s="5" t="s">
        <v>277</v>
      </c>
      <c r="C8000" s="5" t="s">
        <v>278</v>
      </c>
      <c r="D8000" s="5" t="s">
        <v>16</v>
      </c>
      <c r="E8000" s="5">
        <v>24510</v>
      </c>
      <c r="F8000" s="6">
        <v>2736.43</v>
      </c>
    </row>
    <row r="8001" spans="1:6">
      <c r="A8001" s="4">
        <v>2015</v>
      </c>
      <c r="B8001" s="5" t="s">
        <v>277</v>
      </c>
      <c r="C8001" s="5" t="s">
        <v>278</v>
      </c>
      <c r="D8001" s="5" t="s">
        <v>17</v>
      </c>
      <c r="E8001" s="5">
        <v>80</v>
      </c>
      <c r="F8001" s="6">
        <v>1000</v>
      </c>
    </row>
    <row r="8002" spans="1:6">
      <c r="A8002" s="4">
        <v>2016</v>
      </c>
      <c r="B8002" s="5" t="s">
        <v>277</v>
      </c>
      <c r="C8002" s="5" t="s">
        <v>278</v>
      </c>
      <c r="D8002" s="5" t="s">
        <v>15</v>
      </c>
      <c r="E8002" s="5">
        <v>1410</v>
      </c>
      <c r="F8002" s="6">
        <v>2078.5</v>
      </c>
    </row>
    <row r="8003" spans="1:6">
      <c r="A8003" s="4">
        <v>2016</v>
      </c>
      <c r="B8003" s="5" t="s">
        <v>277</v>
      </c>
      <c r="C8003" s="5" t="s">
        <v>278</v>
      </c>
      <c r="D8003" s="5" t="s">
        <v>16</v>
      </c>
      <c r="E8003" s="5">
        <v>23090</v>
      </c>
      <c r="F8003" s="6">
        <v>1981.64</v>
      </c>
    </row>
    <row r="8004" spans="1:6">
      <c r="A8004" s="4">
        <v>2016</v>
      </c>
      <c r="B8004" s="5" t="s">
        <v>277</v>
      </c>
      <c r="C8004" s="5" t="s">
        <v>278</v>
      </c>
      <c r="D8004" s="5" t="s">
        <v>17</v>
      </c>
      <c r="E8004" s="5">
        <v>100</v>
      </c>
      <c r="F8004" s="6">
        <v>78.430000000000007</v>
      </c>
    </row>
    <row r="8005" spans="1:6">
      <c r="A8005" s="4">
        <v>2017</v>
      </c>
      <c r="B8005" s="5" t="s">
        <v>277</v>
      </c>
      <c r="C8005" s="5" t="s">
        <v>278</v>
      </c>
      <c r="D8005" s="5" t="s">
        <v>15</v>
      </c>
      <c r="E8005" s="5">
        <v>1430</v>
      </c>
      <c r="F8005" s="6">
        <v>2090.34</v>
      </c>
    </row>
    <row r="8006" spans="1:6">
      <c r="A8006" s="4">
        <v>2017</v>
      </c>
      <c r="B8006" s="5" t="s">
        <v>277</v>
      </c>
      <c r="C8006" s="5" t="s">
        <v>278</v>
      </c>
      <c r="D8006" s="5" t="s">
        <v>16</v>
      </c>
      <c r="E8006" s="5">
        <v>24510</v>
      </c>
      <c r="F8006" s="6">
        <v>2818.19</v>
      </c>
    </row>
    <row r="8007" spans="1:6">
      <c r="A8007" s="4">
        <v>2017</v>
      </c>
      <c r="B8007" s="5" t="s">
        <v>277</v>
      </c>
      <c r="C8007" s="5" t="s">
        <v>278</v>
      </c>
      <c r="D8007" s="5" t="s">
        <v>17</v>
      </c>
      <c r="E8007" s="5">
        <v>80</v>
      </c>
      <c r="F8007" s="6">
        <v>1025.6400000000001</v>
      </c>
    </row>
    <row r="8008" spans="1:6">
      <c r="A8008" s="4">
        <v>2008</v>
      </c>
      <c r="B8008" s="5" t="s">
        <v>277</v>
      </c>
      <c r="C8008" s="5" t="s">
        <v>279</v>
      </c>
      <c r="D8008" s="5" t="s">
        <v>15</v>
      </c>
      <c r="E8008" s="5">
        <v>2670</v>
      </c>
      <c r="F8008" s="6">
        <v>1232.21</v>
      </c>
    </row>
    <row r="8009" spans="1:6">
      <c r="A8009" s="4">
        <v>2008</v>
      </c>
      <c r="B8009" s="5" t="s">
        <v>277</v>
      </c>
      <c r="C8009" s="5" t="s">
        <v>279</v>
      </c>
      <c r="D8009" s="5" t="s">
        <v>16</v>
      </c>
      <c r="E8009" s="5">
        <v>28390</v>
      </c>
      <c r="F8009" s="6">
        <v>2606.1999999999998</v>
      </c>
    </row>
    <row r="8010" spans="1:6">
      <c r="A8010" s="4">
        <v>2009</v>
      </c>
      <c r="B8010" s="5" t="s">
        <v>277</v>
      </c>
      <c r="C8010" s="5" t="s">
        <v>279</v>
      </c>
      <c r="D8010" s="5" t="s">
        <v>15</v>
      </c>
      <c r="E8010" s="5">
        <v>2650</v>
      </c>
      <c r="F8010" s="6">
        <v>1143.4000000000001</v>
      </c>
    </row>
    <row r="8011" spans="1:6">
      <c r="A8011" s="4">
        <v>2009</v>
      </c>
      <c r="B8011" s="5" t="s">
        <v>277</v>
      </c>
      <c r="C8011" s="5" t="s">
        <v>279</v>
      </c>
      <c r="D8011" s="5" t="s">
        <v>16</v>
      </c>
      <c r="E8011" s="5">
        <v>27640</v>
      </c>
      <c r="F8011" s="6">
        <v>2671.85</v>
      </c>
    </row>
    <row r="8012" spans="1:6">
      <c r="A8012" s="4">
        <v>2010</v>
      </c>
      <c r="B8012" s="5" t="s">
        <v>277</v>
      </c>
      <c r="C8012" s="5" t="s">
        <v>279</v>
      </c>
      <c r="D8012" s="5" t="s">
        <v>15</v>
      </c>
      <c r="E8012" s="5">
        <v>2620</v>
      </c>
      <c r="F8012" s="6">
        <v>1206.1099999999999</v>
      </c>
    </row>
    <row r="8013" spans="1:6">
      <c r="A8013" s="4">
        <v>2010</v>
      </c>
      <c r="B8013" s="5" t="s">
        <v>277</v>
      </c>
      <c r="C8013" s="5" t="s">
        <v>279</v>
      </c>
      <c r="D8013" s="5" t="s">
        <v>16</v>
      </c>
      <c r="E8013" s="5">
        <v>26830</v>
      </c>
      <c r="F8013" s="6">
        <v>3606.78</v>
      </c>
    </row>
    <row r="8014" spans="1:6">
      <c r="A8014" s="4">
        <v>2011</v>
      </c>
      <c r="B8014" s="5" t="s">
        <v>277</v>
      </c>
      <c r="C8014" s="5" t="s">
        <v>279</v>
      </c>
      <c r="D8014" s="5" t="s">
        <v>15</v>
      </c>
      <c r="E8014" s="5">
        <v>2610</v>
      </c>
      <c r="F8014" s="6">
        <v>1203.07</v>
      </c>
    </row>
    <row r="8015" spans="1:6">
      <c r="A8015" s="4">
        <v>2011</v>
      </c>
      <c r="B8015" s="5" t="s">
        <v>277</v>
      </c>
      <c r="C8015" s="5" t="s">
        <v>279</v>
      </c>
      <c r="D8015" s="5" t="s">
        <v>16</v>
      </c>
      <c r="E8015" s="5">
        <v>26700</v>
      </c>
      <c r="F8015" s="6">
        <v>3472.66</v>
      </c>
    </row>
    <row r="8016" spans="1:6">
      <c r="A8016" s="4">
        <v>2012</v>
      </c>
      <c r="B8016" s="5" t="s">
        <v>277</v>
      </c>
      <c r="C8016" s="5" t="s">
        <v>279</v>
      </c>
      <c r="D8016" s="5" t="s">
        <v>15</v>
      </c>
      <c r="E8016" s="5">
        <v>2620</v>
      </c>
      <c r="F8016" s="6">
        <v>1217.56</v>
      </c>
    </row>
    <row r="8017" spans="1:6">
      <c r="A8017" s="4">
        <v>2012</v>
      </c>
      <c r="B8017" s="5" t="s">
        <v>277</v>
      </c>
      <c r="C8017" s="5" t="s">
        <v>279</v>
      </c>
      <c r="D8017" s="5" t="s">
        <v>16</v>
      </c>
      <c r="E8017" s="5">
        <v>26290</v>
      </c>
      <c r="F8017" s="6">
        <v>3205.78</v>
      </c>
    </row>
    <row r="8018" spans="1:6">
      <c r="A8018" s="4">
        <v>2013</v>
      </c>
      <c r="B8018" s="5" t="s">
        <v>277</v>
      </c>
      <c r="C8018" s="5" t="s">
        <v>279</v>
      </c>
      <c r="D8018" s="5" t="s">
        <v>15</v>
      </c>
      <c r="E8018" s="5">
        <v>2540</v>
      </c>
      <c r="F8018" s="6">
        <v>1204.72</v>
      </c>
    </row>
    <row r="8019" spans="1:6">
      <c r="A8019" s="4">
        <v>2013</v>
      </c>
      <c r="B8019" s="5" t="s">
        <v>277</v>
      </c>
      <c r="C8019" s="5" t="s">
        <v>279</v>
      </c>
      <c r="D8019" s="5" t="s">
        <v>16</v>
      </c>
      <c r="E8019" s="5">
        <v>27840</v>
      </c>
      <c r="F8019" s="6">
        <v>2970.91</v>
      </c>
    </row>
    <row r="8020" spans="1:6">
      <c r="A8020" s="4">
        <v>2014</v>
      </c>
      <c r="B8020" s="5" t="s">
        <v>277</v>
      </c>
      <c r="C8020" s="5" t="s">
        <v>279</v>
      </c>
      <c r="D8020" s="5" t="s">
        <v>15</v>
      </c>
      <c r="E8020" s="5">
        <v>2520</v>
      </c>
      <c r="F8020" s="6">
        <v>1321.43</v>
      </c>
    </row>
    <row r="8021" spans="1:6">
      <c r="A8021" s="4">
        <v>2014</v>
      </c>
      <c r="B8021" s="5" t="s">
        <v>277</v>
      </c>
      <c r="C8021" s="5" t="s">
        <v>279</v>
      </c>
      <c r="D8021" s="5" t="s">
        <v>16</v>
      </c>
      <c r="E8021" s="5">
        <v>27550</v>
      </c>
      <c r="F8021" s="6">
        <v>2546.64</v>
      </c>
    </row>
    <row r="8022" spans="1:6">
      <c r="A8022" s="4">
        <v>2015</v>
      </c>
      <c r="B8022" s="5" t="s">
        <v>277</v>
      </c>
      <c r="C8022" s="5" t="s">
        <v>279</v>
      </c>
      <c r="D8022" s="5" t="s">
        <v>15</v>
      </c>
      <c r="E8022" s="5">
        <v>2490</v>
      </c>
      <c r="F8022" s="6">
        <v>1204.82</v>
      </c>
    </row>
    <row r="8023" spans="1:6">
      <c r="A8023" s="4">
        <v>2015</v>
      </c>
      <c r="B8023" s="5" t="s">
        <v>277</v>
      </c>
      <c r="C8023" s="5" t="s">
        <v>279</v>
      </c>
      <c r="D8023" s="5" t="s">
        <v>16</v>
      </c>
      <c r="E8023" s="5">
        <v>26750</v>
      </c>
      <c r="F8023" s="6">
        <v>3689.35</v>
      </c>
    </row>
    <row r="8024" spans="1:6">
      <c r="A8024" s="4">
        <v>2016</v>
      </c>
      <c r="B8024" s="5" t="s">
        <v>277</v>
      </c>
      <c r="C8024" s="5" t="s">
        <v>279</v>
      </c>
      <c r="D8024" s="5" t="s">
        <v>15</v>
      </c>
      <c r="E8024" s="5">
        <v>2460</v>
      </c>
      <c r="F8024" s="6">
        <v>1203.6500000000001</v>
      </c>
    </row>
    <row r="8025" spans="1:6">
      <c r="A8025" s="4">
        <v>2016</v>
      </c>
      <c r="B8025" s="5" t="s">
        <v>277</v>
      </c>
      <c r="C8025" s="5" t="s">
        <v>279</v>
      </c>
      <c r="D8025" s="5" t="s">
        <v>16</v>
      </c>
      <c r="E8025" s="5">
        <v>25200</v>
      </c>
      <c r="F8025" s="6">
        <v>2671.57</v>
      </c>
    </row>
    <row r="8026" spans="1:6">
      <c r="A8026" s="4">
        <v>2017</v>
      </c>
      <c r="B8026" s="5" t="s">
        <v>277</v>
      </c>
      <c r="C8026" s="5" t="s">
        <v>279</v>
      </c>
      <c r="D8026" s="5" t="s">
        <v>15</v>
      </c>
      <c r="E8026" s="5">
        <v>2490</v>
      </c>
      <c r="F8026" s="6">
        <v>1203.93</v>
      </c>
    </row>
    <row r="8027" spans="1:6">
      <c r="A8027" s="4">
        <v>2017</v>
      </c>
      <c r="B8027" s="5" t="s">
        <v>277</v>
      </c>
      <c r="C8027" s="5" t="s">
        <v>279</v>
      </c>
      <c r="D8027" s="5" t="s">
        <v>16</v>
      </c>
      <c r="E8027" s="5">
        <v>26750</v>
      </c>
      <c r="F8027" s="6">
        <v>3693.05</v>
      </c>
    </row>
    <row r="8028" spans="1:6">
      <c r="A8028" s="4">
        <v>2008</v>
      </c>
      <c r="B8028" s="5" t="s">
        <v>277</v>
      </c>
      <c r="C8028" s="5" t="s">
        <v>280</v>
      </c>
      <c r="D8028" s="5" t="s">
        <v>15</v>
      </c>
      <c r="E8028" s="5">
        <v>40660</v>
      </c>
      <c r="F8028" s="6">
        <v>1544.02</v>
      </c>
    </row>
    <row r="8029" spans="1:6">
      <c r="A8029" s="4">
        <v>2008</v>
      </c>
      <c r="B8029" s="5" t="s">
        <v>277</v>
      </c>
      <c r="C8029" s="5" t="s">
        <v>280</v>
      </c>
      <c r="D8029" s="5" t="s">
        <v>16</v>
      </c>
      <c r="E8029" s="5">
        <v>121330</v>
      </c>
      <c r="F8029" s="6">
        <v>1911.23</v>
      </c>
    </row>
    <row r="8030" spans="1:6">
      <c r="A8030" s="4">
        <v>2008</v>
      </c>
      <c r="B8030" s="5" t="s">
        <v>277</v>
      </c>
      <c r="C8030" s="5" t="s">
        <v>280</v>
      </c>
      <c r="D8030" s="5" t="s">
        <v>17</v>
      </c>
      <c r="E8030" s="5">
        <v>320</v>
      </c>
      <c r="F8030" s="6">
        <v>625</v>
      </c>
    </row>
    <row r="8031" spans="1:6">
      <c r="A8031" s="4">
        <v>2009</v>
      </c>
      <c r="B8031" s="5" t="s">
        <v>277</v>
      </c>
      <c r="C8031" s="5" t="s">
        <v>280</v>
      </c>
      <c r="D8031" s="5" t="s">
        <v>15</v>
      </c>
      <c r="E8031" s="5">
        <v>39340</v>
      </c>
      <c r="F8031" s="6">
        <v>1460.35</v>
      </c>
    </row>
    <row r="8032" spans="1:6">
      <c r="A8032" s="4">
        <v>2009</v>
      </c>
      <c r="B8032" s="5" t="s">
        <v>277</v>
      </c>
      <c r="C8032" s="5" t="s">
        <v>280</v>
      </c>
      <c r="D8032" s="5" t="s">
        <v>16</v>
      </c>
      <c r="E8032" s="5">
        <v>119620</v>
      </c>
      <c r="F8032" s="6">
        <v>1828.46</v>
      </c>
    </row>
    <row r="8033" spans="1:6">
      <c r="A8033" s="4">
        <v>2009</v>
      </c>
      <c r="B8033" s="5" t="s">
        <v>277</v>
      </c>
      <c r="C8033" s="5" t="s">
        <v>280</v>
      </c>
      <c r="D8033" s="5" t="s">
        <v>17</v>
      </c>
      <c r="E8033" s="5">
        <v>250</v>
      </c>
      <c r="F8033" s="6">
        <v>880</v>
      </c>
    </row>
    <row r="8034" spans="1:6">
      <c r="A8034" s="4">
        <v>2010</v>
      </c>
      <c r="B8034" s="5" t="s">
        <v>277</v>
      </c>
      <c r="C8034" s="5" t="s">
        <v>280</v>
      </c>
      <c r="D8034" s="5" t="s">
        <v>15</v>
      </c>
      <c r="E8034" s="5">
        <v>38950</v>
      </c>
      <c r="F8034" s="6">
        <v>1537.1</v>
      </c>
    </row>
    <row r="8035" spans="1:6">
      <c r="A8035" s="4">
        <v>2010</v>
      </c>
      <c r="B8035" s="5" t="s">
        <v>277</v>
      </c>
      <c r="C8035" s="5" t="s">
        <v>280</v>
      </c>
      <c r="D8035" s="5" t="s">
        <v>16</v>
      </c>
      <c r="E8035" s="5">
        <v>116100</v>
      </c>
      <c r="F8035" s="6">
        <v>2468.39</v>
      </c>
    </row>
    <row r="8036" spans="1:6">
      <c r="A8036" s="4">
        <v>2010</v>
      </c>
      <c r="B8036" s="5" t="s">
        <v>277</v>
      </c>
      <c r="C8036" s="5" t="s">
        <v>280</v>
      </c>
      <c r="D8036" s="5" t="s">
        <v>17</v>
      </c>
      <c r="E8036" s="5">
        <v>230</v>
      </c>
      <c r="F8036" s="6">
        <v>1260.8699999999999</v>
      </c>
    </row>
    <row r="8037" spans="1:6">
      <c r="A8037" s="4">
        <v>2011</v>
      </c>
      <c r="B8037" s="5" t="s">
        <v>277</v>
      </c>
      <c r="C8037" s="5" t="s">
        <v>280</v>
      </c>
      <c r="D8037" s="5" t="s">
        <v>15</v>
      </c>
      <c r="E8037" s="5">
        <v>38760</v>
      </c>
      <c r="F8037" s="6">
        <v>1536.89</v>
      </c>
    </row>
    <row r="8038" spans="1:6">
      <c r="A8038" s="4">
        <v>2011</v>
      </c>
      <c r="B8038" s="5" t="s">
        <v>277</v>
      </c>
      <c r="C8038" s="5" t="s">
        <v>280</v>
      </c>
      <c r="D8038" s="5" t="s">
        <v>16</v>
      </c>
      <c r="E8038" s="5">
        <v>125520</v>
      </c>
      <c r="F8038" s="6">
        <v>2187.54</v>
      </c>
    </row>
    <row r="8039" spans="1:6">
      <c r="A8039" s="4">
        <v>2011</v>
      </c>
      <c r="B8039" s="5" t="s">
        <v>277</v>
      </c>
      <c r="C8039" s="5" t="s">
        <v>280</v>
      </c>
      <c r="D8039" s="5" t="s">
        <v>17</v>
      </c>
      <c r="E8039" s="5">
        <v>290</v>
      </c>
      <c r="F8039" s="6">
        <v>1103.45</v>
      </c>
    </row>
    <row r="8040" spans="1:6">
      <c r="A8040" s="4">
        <v>2012</v>
      </c>
      <c r="B8040" s="5" t="s">
        <v>277</v>
      </c>
      <c r="C8040" s="5" t="s">
        <v>280</v>
      </c>
      <c r="D8040" s="5" t="s">
        <v>15</v>
      </c>
      <c r="E8040" s="5">
        <v>38920</v>
      </c>
      <c r="F8040" s="6">
        <v>1552.67</v>
      </c>
    </row>
    <row r="8041" spans="1:6">
      <c r="A8041" s="4">
        <v>2012</v>
      </c>
      <c r="B8041" s="5" t="s">
        <v>277</v>
      </c>
      <c r="C8041" s="5" t="s">
        <v>280</v>
      </c>
      <c r="D8041" s="5" t="s">
        <v>16</v>
      </c>
      <c r="E8041" s="5">
        <v>113750</v>
      </c>
      <c r="F8041" s="6">
        <v>2194.1999999999998</v>
      </c>
    </row>
    <row r="8042" spans="1:6">
      <c r="A8042" s="4">
        <v>2012</v>
      </c>
      <c r="B8042" s="5" t="s">
        <v>277</v>
      </c>
      <c r="C8042" s="5" t="s">
        <v>280</v>
      </c>
      <c r="D8042" s="5" t="s">
        <v>17</v>
      </c>
      <c r="E8042" s="5">
        <v>170</v>
      </c>
      <c r="F8042" s="6">
        <v>1000</v>
      </c>
    </row>
    <row r="8043" spans="1:6">
      <c r="A8043" s="4">
        <v>2013</v>
      </c>
      <c r="B8043" s="5" t="s">
        <v>277</v>
      </c>
      <c r="C8043" s="5" t="s">
        <v>280</v>
      </c>
      <c r="D8043" s="5" t="s">
        <v>15</v>
      </c>
      <c r="E8043" s="5">
        <v>37760</v>
      </c>
      <c r="F8043" s="6">
        <v>1537.61</v>
      </c>
    </row>
    <row r="8044" spans="1:6">
      <c r="A8044" s="4">
        <v>2013</v>
      </c>
      <c r="B8044" s="5" t="s">
        <v>277</v>
      </c>
      <c r="C8044" s="5" t="s">
        <v>280</v>
      </c>
      <c r="D8044" s="5" t="s">
        <v>16</v>
      </c>
      <c r="E8044" s="5">
        <v>120450</v>
      </c>
      <c r="F8044" s="6">
        <v>2033.71</v>
      </c>
    </row>
    <row r="8045" spans="1:6">
      <c r="A8045" s="4">
        <v>2013</v>
      </c>
      <c r="B8045" s="5" t="s">
        <v>277</v>
      </c>
      <c r="C8045" s="5" t="s">
        <v>280</v>
      </c>
      <c r="D8045" s="5" t="s">
        <v>17</v>
      </c>
      <c r="E8045" s="5">
        <v>200</v>
      </c>
      <c r="F8045" s="6">
        <v>900</v>
      </c>
    </row>
    <row r="8046" spans="1:6">
      <c r="A8046" s="4">
        <v>2014</v>
      </c>
      <c r="B8046" s="5" t="s">
        <v>277</v>
      </c>
      <c r="C8046" s="5" t="s">
        <v>280</v>
      </c>
      <c r="D8046" s="5" t="s">
        <v>15</v>
      </c>
      <c r="E8046" s="5">
        <v>37380</v>
      </c>
      <c r="F8046" s="6">
        <v>1690.74</v>
      </c>
    </row>
    <row r="8047" spans="1:6">
      <c r="A8047" s="4">
        <v>2014</v>
      </c>
      <c r="B8047" s="5" t="s">
        <v>277</v>
      </c>
      <c r="C8047" s="5" t="s">
        <v>280</v>
      </c>
      <c r="D8047" s="5" t="s">
        <v>16</v>
      </c>
      <c r="E8047" s="5">
        <v>119200</v>
      </c>
      <c r="F8047" s="6">
        <v>1743.12</v>
      </c>
    </row>
    <row r="8048" spans="1:6">
      <c r="A8048" s="4">
        <v>2014</v>
      </c>
      <c r="B8048" s="5" t="s">
        <v>277</v>
      </c>
      <c r="C8048" s="5" t="s">
        <v>280</v>
      </c>
      <c r="D8048" s="5" t="s">
        <v>17</v>
      </c>
      <c r="E8048" s="5">
        <v>130</v>
      </c>
      <c r="F8048" s="6">
        <v>923.08</v>
      </c>
    </row>
    <row r="8049" spans="1:6">
      <c r="A8049" s="4">
        <v>2015</v>
      </c>
      <c r="B8049" s="5" t="s">
        <v>277</v>
      </c>
      <c r="C8049" s="5" t="s">
        <v>280</v>
      </c>
      <c r="D8049" s="5" t="s">
        <v>15</v>
      </c>
      <c r="E8049" s="5">
        <v>36980</v>
      </c>
      <c r="F8049" s="6">
        <v>1537.05</v>
      </c>
    </row>
    <row r="8050" spans="1:6">
      <c r="A8050" s="4">
        <v>2015</v>
      </c>
      <c r="B8050" s="5" t="s">
        <v>277</v>
      </c>
      <c r="C8050" s="5" t="s">
        <v>280</v>
      </c>
      <c r="D8050" s="5" t="s">
        <v>16</v>
      </c>
      <c r="E8050" s="5">
        <v>115750</v>
      </c>
      <c r="F8050" s="6">
        <v>2524.92</v>
      </c>
    </row>
    <row r="8051" spans="1:6">
      <c r="A8051" s="4">
        <v>2015</v>
      </c>
      <c r="B8051" s="5" t="s">
        <v>277</v>
      </c>
      <c r="C8051" s="5" t="s">
        <v>280</v>
      </c>
      <c r="D8051" s="5" t="s">
        <v>17</v>
      </c>
      <c r="E8051" s="5">
        <v>130</v>
      </c>
      <c r="F8051" s="6">
        <v>1000</v>
      </c>
    </row>
    <row r="8052" spans="1:6">
      <c r="A8052" s="4">
        <v>2016</v>
      </c>
      <c r="B8052" s="5" t="s">
        <v>277</v>
      </c>
      <c r="C8052" s="5" t="s">
        <v>280</v>
      </c>
      <c r="D8052" s="5" t="s">
        <v>15</v>
      </c>
      <c r="E8052" s="5">
        <v>36590</v>
      </c>
      <c r="F8052" s="6">
        <v>1537.13</v>
      </c>
    </row>
    <row r="8053" spans="1:6">
      <c r="A8053" s="4">
        <v>2016</v>
      </c>
      <c r="B8053" s="5" t="s">
        <v>277</v>
      </c>
      <c r="C8053" s="5" t="s">
        <v>280</v>
      </c>
      <c r="D8053" s="5" t="s">
        <v>16</v>
      </c>
      <c r="E8053" s="5">
        <v>109060</v>
      </c>
      <c r="F8053" s="6">
        <v>1828.45</v>
      </c>
    </row>
    <row r="8054" spans="1:6">
      <c r="A8054" s="4">
        <v>2016</v>
      </c>
      <c r="B8054" s="5" t="s">
        <v>277</v>
      </c>
      <c r="C8054" s="5" t="s">
        <v>280</v>
      </c>
      <c r="D8054" s="5" t="s">
        <v>17</v>
      </c>
      <c r="E8054" s="5">
        <v>190</v>
      </c>
      <c r="F8054" s="6">
        <v>737.11</v>
      </c>
    </row>
    <row r="8055" spans="1:6">
      <c r="A8055" s="4">
        <v>2017</v>
      </c>
      <c r="B8055" s="5" t="s">
        <v>277</v>
      </c>
      <c r="C8055" s="5" t="s">
        <v>280</v>
      </c>
      <c r="D8055" s="5" t="s">
        <v>15</v>
      </c>
      <c r="E8055" s="5">
        <v>36980</v>
      </c>
      <c r="F8055" s="6">
        <v>1539.86</v>
      </c>
    </row>
    <row r="8056" spans="1:6">
      <c r="A8056" s="4">
        <v>2017</v>
      </c>
      <c r="B8056" s="5" t="s">
        <v>277</v>
      </c>
      <c r="C8056" s="5" t="s">
        <v>280</v>
      </c>
      <c r="D8056" s="5" t="s">
        <v>16</v>
      </c>
      <c r="E8056" s="5">
        <v>115750</v>
      </c>
      <c r="F8056" s="6">
        <v>2529.11</v>
      </c>
    </row>
    <row r="8057" spans="1:6">
      <c r="A8057" s="4">
        <v>2017</v>
      </c>
      <c r="B8057" s="5" t="s">
        <v>277</v>
      </c>
      <c r="C8057" s="5" t="s">
        <v>280</v>
      </c>
      <c r="D8057" s="5" t="s">
        <v>17</v>
      </c>
      <c r="E8057" s="5">
        <v>120</v>
      </c>
      <c r="F8057" s="6">
        <v>1072</v>
      </c>
    </row>
    <row r="8058" spans="1:6">
      <c r="A8058" s="4">
        <v>2008</v>
      </c>
      <c r="B8058" s="5" t="s">
        <v>277</v>
      </c>
      <c r="C8058" s="5" t="s">
        <v>281</v>
      </c>
      <c r="D8058" s="5" t="s">
        <v>15</v>
      </c>
      <c r="E8058" s="5">
        <v>20</v>
      </c>
      <c r="F8058" s="6">
        <v>1000</v>
      </c>
    </row>
    <row r="8059" spans="1:6">
      <c r="A8059" s="4">
        <v>2008</v>
      </c>
      <c r="B8059" s="5" t="s">
        <v>277</v>
      </c>
      <c r="C8059" s="5" t="s">
        <v>281</v>
      </c>
      <c r="D8059" s="5" t="s">
        <v>16</v>
      </c>
      <c r="E8059" s="5">
        <v>250</v>
      </c>
      <c r="F8059" s="6">
        <v>2240</v>
      </c>
    </row>
    <row r="8060" spans="1:6">
      <c r="A8060" s="4">
        <v>2009</v>
      </c>
      <c r="B8060" s="5" t="s">
        <v>277</v>
      </c>
      <c r="C8060" s="5" t="s">
        <v>281</v>
      </c>
      <c r="D8060" s="5" t="s">
        <v>15</v>
      </c>
      <c r="E8060" s="5">
        <v>20</v>
      </c>
      <c r="F8060" s="6">
        <v>1000</v>
      </c>
    </row>
    <row r="8061" spans="1:6">
      <c r="A8061" s="4">
        <v>2009</v>
      </c>
      <c r="B8061" s="5" t="s">
        <v>277</v>
      </c>
      <c r="C8061" s="5" t="s">
        <v>281</v>
      </c>
      <c r="D8061" s="5" t="s">
        <v>16</v>
      </c>
      <c r="E8061" s="5">
        <v>200</v>
      </c>
      <c r="F8061" s="6">
        <v>2400</v>
      </c>
    </row>
    <row r="8062" spans="1:6">
      <c r="A8062" s="4">
        <v>2010</v>
      </c>
      <c r="B8062" s="5" t="s">
        <v>277</v>
      </c>
      <c r="C8062" s="5" t="s">
        <v>281</v>
      </c>
      <c r="D8062" s="5" t="s">
        <v>15</v>
      </c>
      <c r="E8062" s="5">
        <v>20</v>
      </c>
      <c r="F8062" s="6">
        <v>1000</v>
      </c>
    </row>
    <row r="8063" spans="1:6">
      <c r="A8063" s="4">
        <v>2010</v>
      </c>
      <c r="B8063" s="5" t="s">
        <v>277</v>
      </c>
      <c r="C8063" s="5" t="s">
        <v>281</v>
      </c>
      <c r="D8063" s="5" t="s">
        <v>16</v>
      </c>
      <c r="E8063" s="5">
        <v>200</v>
      </c>
      <c r="F8063" s="6">
        <v>3100</v>
      </c>
    </row>
    <row r="8064" spans="1:6">
      <c r="A8064" s="4">
        <v>2011</v>
      </c>
      <c r="B8064" s="5" t="s">
        <v>277</v>
      </c>
      <c r="C8064" s="5" t="s">
        <v>281</v>
      </c>
      <c r="D8064" s="5" t="s">
        <v>15</v>
      </c>
      <c r="E8064" s="5">
        <v>20</v>
      </c>
      <c r="F8064" s="6">
        <v>1000</v>
      </c>
    </row>
    <row r="8065" spans="1:6">
      <c r="A8065" s="4">
        <v>2011</v>
      </c>
      <c r="B8065" s="5" t="s">
        <v>277</v>
      </c>
      <c r="C8065" s="5" t="s">
        <v>281</v>
      </c>
      <c r="D8065" s="5" t="s">
        <v>16</v>
      </c>
      <c r="E8065" s="5">
        <v>190</v>
      </c>
      <c r="F8065" s="6">
        <v>3157.89</v>
      </c>
    </row>
    <row r="8066" spans="1:6">
      <c r="A8066" s="4">
        <v>2012</v>
      </c>
      <c r="B8066" s="5" t="s">
        <v>277</v>
      </c>
      <c r="C8066" s="5" t="s">
        <v>281</v>
      </c>
      <c r="D8066" s="5" t="s">
        <v>15</v>
      </c>
      <c r="E8066" s="5">
        <v>20</v>
      </c>
      <c r="F8066" s="6">
        <v>1000</v>
      </c>
    </row>
    <row r="8067" spans="1:6">
      <c r="A8067" s="4">
        <v>2012</v>
      </c>
      <c r="B8067" s="5" t="s">
        <v>277</v>
      </c>
      <c r="C8067" s="5" t="s">
        <v>281</v>
      </c>
      <c r="D8067" s="5" t="s">
        <v>16</v>
      </c>
      <c r="E8067" s="5">
        <v>190</v>
      </c>
      <c r="F8067" s="6">
        <v>2842.11</v>
      </c>
    </row>
    <row r="8068" spans="1:6">
      <c r="A8068" s="4">
        <v>2013</v>
      </c>
      <c r="B8068" s="5" t="s">
        <v>277</v>
      </c>
      <c r="C8068" s="5" t="s">
        <v>281</v>
      </c>
      <c r="D8068" s="5" t="s">
        <v>15</v>
      </c>
      <c r="E8068" s="5">
        <v>10</v>
      </c>
      <c r="F8068" s="6">
        <v>2000</v>
      </c>
    </row>
    <row r="8069" spans="1:6">
      <c r="A8069" s="4">
        <v>2013</v>
      </c>
      <c r="B8069" s="5" t="s">
        <v>277</v>
      </c>
      <c r="C8069" s="5" t="s">
        <v>281</v>
      </c>
      <c r="D8069" s="5" t="s">
        <v>16</v>
      </c>
      <c r="E8069" s="5">
        <v>200</v>
      </c>
      <c r="F8069" s="6">
        <v>2650</v>
      </c>
    </row>
    <row r="8070" spans="1:6">
      <c r="A8070" s="4">
        <v>2014</v>
      </c>
      <c r="B8070" s="5" t="s">
        <v>277</v>
      </c>
      <c r="C8070" s="5" t="s">
        <v>281</v>
      </c>
      <c r="D8070" s="5" t="s">
        <v>15</v>
      </c>
      <c r="E8070" s="5">
        <v>10</v>
      </c>
      <c r="F8070" s="6">
        <v>2000</v>
      </c>
    </row>
    <row r="8071" spans="1:6">
      <c r="A8071" s="4">
        <v>2014</v>
      </c>
      <c r="B8071" s="5" t="s">
        <v>277</v>
      </c>
      <c r="C8071" s="5" t="s">
        <v>281</v>
      </c>
      <c r="D8071" s="5" t="s">
        <v>16</v>
      </c>
      <c r="E8071" s="5">
        <v>200</v>
      </c>
      <c r="F8071" s="6">
        <v>2250</v>
      </c>
    </row>
    <row r="8072" spans="1:6">
      <c r="A8072" s="4">
        <v>2015</v>
      </c>
      <c r="B8072" s="5" t="s">
        <v>277</v>
      </c>
      <c r="C8072" s="5" t="s">
        <v>281</v>
      </c>
      <c r="D8072" s="5" t="s">
        <v>15</v>
      </c>
      <c r="E8072" s="5">
        <v>10</v>
      </c>
      <c r="F8072" s="6">
        <v>2000</v>
      </c>
    </row>
    <row r="8073" spans="1:6">
      <c r="A8073" s="4">
        <v>2015</v>
      </c>
      <c r="B8073" s="5" t="s">
        <v>277</v>
      </c>
      <c r="C8073" s="5" t="s">
        <v>281</v>
      </c>
      <c r="D8073" s="5" t="s">
        <v>16</v>
      </c>
      <c r="E8073" s="5">
        <v>190</v>
      </c>
      <c r="F8073" s="6">
        <v>3368.42</v>
      </c>
    </row>
    <row r="8074" spans="1:6">
      <c r="A8074" s="4">
        <v>2016</v>
      </c>
      <c r="B8074" s="5" t="s">
        <v>277</v>
      </c>
      <c r="C8074" s="5" t="s">
        <v>281</v>
      </c>
      <c r="D8074" s="5" t="s">
        <v>15</v>
      </c>
      <c r="E8074" s="5">
        <v>10</v>
      </c>
      <c r="F8074" s="6">
        <v>1500</v>
      </c>
    </row>
    <row r="8075" spans="1:6">
      <c r="A8075" s="4">
        <v>2016</v>
      </c>
      <c r="B8075" s="5" t="s">
        <v>277</v>
      </c>
      <c r="C8075" s="5" t="s">
        <v>281</v>
      </c>
      <c r="D8075" s="5" t="s">
        <v>16</v>
      </c>
      <c r="E8075" s="5">
        <v>180</v>
      </c>
      <c r="F8075" s="6">
        <v>2371.58</v>
      </c>
    </row>
    <row r="8076" spans="1:6">
      <c r="A8076" s="4">
        <v>2017</v>
      </c>
      <c r="B8076" s="5" t="s">
        <v>277</v>
      </c>
      <c r="C8076" s="5" t="s">
        <v>281</v>
      </c>
      <c r="D8076" s="5" t="s">
        <v>15</v>
      </c>
      <c r="E8076" s="5">
        <v>10</v>
      </c>
      <c r="F8076" s="6">
        <v>1571.43</v>
      </c>
    </row>
    <row r="8077" spans="1:6">
      <c r="A8077" s="4">
        <v>2017</v>
      </c>
      <c r="B8077" s="5" t="s">
        <v>277</v>
      </c>
      <c r="C8077" s="5" t="s">
        <v>281</v>
      </c>
      <c r="D8077" s="5" t="s">
        <v>16</v>
      </c>
      <c r="E8077" s="5">
        <v>190</v>
      </c>
      <c r="F8077" s="6">
        <v>3283.51</v>
      </c>
    </row>
    <row r="8078" spans="1:6">
      <c r="A8078" s="4">
        <v>2008</v>
      </c>
      <c r="B8078" s="5" t="s">
        <v>277</v>
      </c>
      <c r="C8078" s="5" t="s">
        <v>282</v>
      </c>
      <c r="D8078" s="5" t="s">
        <v>15</v>
      </c>
      <c r="E8078" s="5">
        <v>1440</v>
      </c>
      <c r="F8078" s="6">
        <v>1368.06</v>
      </c>
    </row>
    <row r="8079" spans="1:6">
      <c r="A8079" s="4">
        <v>2008</v>
      </c>
      <c r="B8079" s="5" t="s">
        <v>277</v>
      </c>
      <c r="C8079" s="5" t="s">
        <v>282</v>
      </c>
      <c r="D8079" s="5" t="s">
        <v>16</v>
      </c>
      <c r="E8079" s="5">
        <v>16680</v>
      </c>
      <c r="F8079" s="6">
        <v>2696.04</v>
      </c>
    </row>
    <row r="8080" spans="1:6">
      <c r="A8080" s="4">
        <v>2008</v>
      </c>
      <c r="B8080" s="5" t="s">
        <v>277</v>
      </c>
      <c r="C8080" s="5" t="s">
        <v>282</v>
      </c>
      <c r="D8080" s="5" t="s">
        <v>17</v>
      </c>
      <c r="E8080" s="5">
        <v>70</v>
      </c>
      <c r="F8080" s="6">
        <v>428.57</v>
      </c>
    </row>
    <row r="8081" spans="1:6">
      <c r="A8081" s="4">
        <v>2009</v>
      </c>
      <c r="B8081" s="5" t="s">
        <v>277</v>
      </c>
      <c r="C8081" s="5" t="s">
        <v>282</v>
      </c>
      <c r="D8081" s="5" t="s">
        <v>15</v>
      </c>
      <c r="E8081" s="5">
        <v>1430</v>
      </c>
      <c r="F8081" s="6">
        <v>1244.76</v>
      </c>
    </row>
    <row r="8082" spans="1:6">
      <c r="A8082" s="4">
        <v>2009</v>
      </c>
      <c r="B8082" s="5" t="s">
        <v>277</v>
      </c>
      <c r="C8082" s="5" t="s">
        <v>282</v>
      </c>
      <c r="D8082" s="5" t="s">
        <v>16</v>
      </c>
      <c r="E8082" s="5">
        <v>15570</v>
      </c>
      <c r="F8082" s="6">
        <v>2841.36</v>
      </c>
    </row>
    <row r="8083" spans="1:6">
      <c r="A8083" s="4">
        <v>2009</v>
      </c>
      <c r="B8083" s="5" t="s">
        <v>277</v>
      </c>
      <c r="C8083" s="5" t="s">
        <v>282</v>
      </c>
      <c r="D8083" s="5" t="s">
        <v>17</v>
      </c>
      <c r="E8083" s="5">
        <v>50</v>
      </c>
      <c r="F8083" s="6">
        <v>600</v>
      </c>
    </row>
    <row r="8084" spans="1:6">
      <c r="A8084" s="4">
        <v>2010</v>
      </c>
      <c r="B8084" s="5" t="s">
        <v>277</v>
      </c>
      <c r="C8084" s="5" t="s">
        <v>282</v>
      </c>
      <c r="D8084" s="5" t="s">
        <v>15</v>
      </c>
      <c r="E8084" s="5">
        <v>1420</v>
      </c>
      <c r="F8084" s="6">
        <v>1302.82</v>
      </c>
    </row>
    <row r="8085" spans="1:6">
      <c r="A8085" s="4">
        <v>2010</v>
      </c>
      <c r="B8085" s="5" t="s">
        <v>277</v>
      </c>
      <c r="C8085" s="5" t="s">
        <v>282</v>
      </c>
      <c r="D8085" s="5" t="s">
        <v>16</v>
      </c>
      <c r="E8085" s="5">
        <v>15110</v>
      </c>
      <c r="F8085" s="6">
        <v>3836.53</v>
      </c>
    </row>
    <row r="8086" spans="1:6">
      <c r="A8086" s="4">
        <v>2010</v>
      </c>
      <c r="B8086" s="5" t="s">
        <v>277</v>
      </c>
      <c r="C8086" s="5" t="s">
        <v>282</v>
      </c>
      <c r="D8086" s="5" t="s">
        <v>17</v>
      </c>
      <c r="E8086" s="5">
        <v>50</v>
      </c>
      <c r="F8086" s="6">
        <v>800</v>
      </c>
    </row>
    <row r="8087" spans="1:6">
      <c r="A8087" s="4">
        <v>2011</v>
      </c>
      <c r="B8087" s="5" t="s">
        <v>277</v>
      </c>
      <c r="C8087" s="5" t="s">
        <v>282</v>
      </c>
      <c r="D8087" s="5" t="s">
        <v>15</v>
      </c>
      <c r="E8087" s="5">
        <v>1410</v>
      </c>
      <c r="F8087" s="6">
        <v>1304.96</v>
      </c>
    </row>
    <row r="8088" spans="1:6">
      <c r="A8088" s="4">
        <v>2011</v>
      </c>
      <c r="B8088" s="5" t="s">
        <v>277</v>
      </c>
      <c r="C8088" s="5" t="s">
        <v>282</v>
      </c>
      <c r="D8088" s="5" t="s">
        <v>16</v>
      </c>
      <c r="E8088" s="5">
        <v>15030</v>
      </c>
      <c r="F8088" s="6">
        <v>3695.28</v>
      </c>
    </row>
    <row r="8089" spans="1:6">
      <c r="A8089" s="4">
        <v>2011</v>
      </c>
      <c r="B8089" s="5" t="s">
        <v>277</v>
      </c>
      <c r="C8089" s="5" t="s">
        <v>282</v>
      </c>
      <c r="D8089" s="5" t="s">
        <v>17</v>
      </c>
      <c r="E8089" s="5">
        <v>40</v>
      </c>
      <c r="F8089" s="6">
        <v>750</v>
      </c>
    </row>
    <row r="8090" spans="1:6">
      <c r="A8090" s="4">
        <v>2012</v>
      </c>
      <c r="B8090" s="5" t="s">
        <v>277</v>
      </c>
      <c r="C8090" s="5" t="s">
        <v>282</v>
      </c>
      <c r="D8090" s="5" t="s">
        <v>15</v>
      </c>
      <c r="E8090" s="5">
        <v>1420</v>
      </c>
      <c r="F8090" s="6">
        <v>1316.9</v>
      </c>
    </row>
    <row r="8091" spans="1:6">
      <c r="A8091" s="4">
        <v>2012</v>
      </c>
      <c r="B8091" s="5" t="s">
        <v>277</v>
      </c>
      <c r="C8091" s="5" t="s">
        <v>282</v>
      </c>
      <c r="D8091" s="5" t="s">
        <v>16</v>
      </c>
      <c r="E8091" s="5">
        <v>14800</v>
      </c>
      <c r="F8091" s="6">
        <v>3410.81</v>
      </c>
    </row>
    <row r="8092" spans="1:6">
      <c r="A8092" s="4">
        <v>2012</v>
      </c>
      <c r="B8092" s="5" t="s">
        <v>277</v>
      </c>
      <c r="C8092" s="5" t="s">
        <v>282</v>
      </c>
      <c r="D8092" s="5" t="s">
        <v>17</v>
      </c>
      <c r="E8092" s="5">
        <v>40</v>
      </c>
      <c r="F8092" s="6">
        <v>750</v>
      </c>
    </row>
    <row r="8093" spans="1:6">
      <c r="A8093" s="4">
        <v>2013</v>
      </c>
      <c r="B8093" s="5" t="s">
        <v>277</v>
      </c>
      <c r="C8093" s="5" t="s">
        <v>282</v>
      </c>
      <c r="D8093" s="5" t="s">
        <v>15</v>
      </c>
      <c r="E8093" s="5">
        <v>1370</v>
      </c>
      <c r="F8093" s="6">
        <v>1313.87</v>
      </c>
    </row>
    <row r="8094" spans="1:6">
      <c r="A8094" s="4">
        <v>2013</v>
      </c>
      <c r="B8094" s="5" t="s">
        <v>277</v>
      </c>
      <c r="C8094" s="5" t="s">
        <v>282</v>
      </c>
      <c r="D8094" s="5" t="s">
        <v>16</v>
      </c>
      <c r="E8094" s="5">
        <v>15600</v>
      </c>
      <c r="F8094" s="6">
        <v>3173.72</v>
      </c>
    </row>
    <row r="8095" spans="1:6">
      <c r="A8095" s="4">
        <v>2013</v>
      </c>
      <c r="B8095" s="5" t="s">
        <v>277</v>
      </c>
      <c r="C8095" s="5" t="s">
        <v>282</v>
      </c>
      <c r="D8095" s="5" t="s">
        <v>17</v>
      </c>
      <c r="E8095" s="5">
        <v>40</v>
      </c>
      <c r="F8095" s="6">
        <v>1000</v>
      </c>
    </row>
    <row r="8096" spans="1:6">
      <c r="A8096" s="4">
        <v>2014</v>
      </c>
      <c r="B8096" s="5" t="s">
        <v>277</v>
      </c>
      <c r="C8096" s="5" t="s">
        <v>282</v>
      </c>
      <c r="D8096" s="5" t="s">
        <v>15</v>
      </c>
      <c r="E8096" s="5">
        <v>1360</v>
      </c>
      <c r="F8096" s="6">
        <v>1441.18</v>
      </c>
    </row>
    <row r="8097" spans="1:6">
      <c r="A8097" s="4">
        <v>2014</v>
      </c>
      <c r="B8097" s="5" t="s">
        <v>277</v>
      </c>
      <c r="C8097" s="5" t="s">
        <v>282</v>
      </c>
      <c r="D8097" s="5" t="s">
        <v>16</v>
      </c>
      <c r="E8097" s="5">
        <v>15510</v>
      </c>
      <c r="F8097" s="6">
        <v>2709.86</v>
      </c>
    </row>
    <row r="8098" spans="1:6">
      <c r="A8098" s="4">
        <v>2014</v>
      </c>
      <c r="B8098" s="5" t="s">
        <v>277</v>
      </c>
      <c r="C8098" s="5" t="s">
        <v>282</v>
      </c>
      <c r="D8098" s="5" t="s">
        <v>17</v>
      </c>
      <c r="E8098" s="5">
        <v>40</v>
      </c>
      <c r="F8098" s="6">
        <v>750</v>
      </c>
    </row>
    <row r="8099" spans="1:6">
      <c r="A8099" s="4">
        <v>2015</v>
      </c>
      <c r="B8099" s="5" t="s">
        <v>277</v>
      </c>
      <c r="C8099" s="5" t="s">
        <v>282</v>
      </c>
      <c r="D8099" s="5" t="s">
        <v>15</v>
      </c>
      <c r="E8099" s="5">
        <v>1340</v>
      </c>
      <c r="F8099" s="6">
        <v>1313.43</v>
      </c>
    </row>
    <row r="8100" spans="1:6">
      <c r="A8100" s="4">
        <v>2015</v>
      </c>
      <c r="B8100" s="5" t="s">
        <v>277</v>
      </c>
      <c r="C8100" s="5" t="s">
        <v>282</v>
      </c>
      <c r="D8100" s="5" t="s">
        <v>16</v>
      </c>
      <c r="E8100" s="5">
        <v>15060</v>
      </c>
      <c r="F8100" s="6">
        <v>3925.63</v>
      </c>
    </row>
    <row r="8101" spans="1:6">
      <c r="A8101" s="4">
        <v>2015</v>
      </c>
      <c r="B8101" s="5" t="s">
        <v>277</v>
      </c>
      <c r="C8101" s="5" t="s">
        <v>282</v>
      </c>
      <c r="D8101" s="5" t="s">
        <v>17</v>
      </c>
      <c r="E8101" s="5">
        <v>40</v>
      </c>
      <c r="F8101" s="6">
        <v>1000</v>
      </c>
    </row>
    <row r="8102" spans="1:6">
      <c r="A8102" s="4">
        <v>2016</v>
      </c>
      <c r="B8102" s="5" t="s">
        <v>277</v>
      </c>
      <c r="C8102" s="5" t="s">
        <v>282</v>
      </c>
      <c r="D8102" s="5" t="s">
        <v>15</v>
      </c>
      <c r="E8102" s="5">
        <v>1330</v>
      </c>
      <c r="F8102" s="6">
        <v>1307.52</v>
      </c>
    </row>
    <row r="8103" spans="1:6">
      <c r="A8103" s="4">
        <v>2016</v>
      </c>
      <c r="B8103" s="5" t="s">
        <v>277</v>
      </c>
      <c r="C8103" s="5" t="s">
        <v>282</v>
      </c>
      <c r="D8103" s="5" t="s">
        <v>16</v>
      </c>
      <c r="E8103" s="5">
        <v>14190</v>
      </c>
      <c r="F8103" s="6">
        <v>2842.09</v>
      </c>
    </row>
    <row r="8104" spans="1:6">
      <c r="A8104" s="4">
        <v>2016</v>
      </c>
      <c r="B8104" s="5" t="s">
        <v>277</v>
      </c>
      <c r="C8104" s="5" t="s">
        <v>282</v>
      </c>
      <c r="D8104" s="5" t="s">
        <v>17</v>
      </c>
      <c r="E8104" s="5">
        <v>40</v>
      </c>
      <c r="F8104" s="6">
        <v>513.51</v>
      </c>
    </row>
    <row r="8105" spans="1:6">
      <c r="A8105" s="4">
        <v>2017</v>
      </c>
      <c r="B8105" s="5" t="s">
        <v>277</v>
      </c>
      <c r="C8105" s="5" t="s">
        <v>282</v>
      </c>
      <c r="D8105" s="5" t="s">
        <v>15</v>
      </c>
      <c r="E8105" s="5">
        <v>1340</v>
      </c>
      <c r="F8105" s="6">
        <v>1308.04</v>
      </c>
    </row>
    <row r="8106" spans="1:6">
      <c r="A8106" s="4">
        <v>2017</v>
      </c>
      <c r="B8106" s="5" t="s">
        <v>277</v>
      </c>
      <c r="C8106" s="5" t="s">
        <v>282</v>
      </c>
      <c r="D8106" s="5" t="s">
        <v>16</v>
      </c>
      <c r="E8106" s="5">
        <v>15060</v>
      </c>
      <c r="F8106" s="6">
        <v>3925.04</v>
      </c>
    </row>
    <row r="8107" spans="1:6">
      <c r="A8107" s="4">
        <v>2017</v>
      </c>
      <c r="B8107" s="5" t="s">
        <v>277</v>
      </c>
      <c r="C8107" s="5" t="s">
        <v>282</v>
      </c>
      <c r="D8107" s="5" t="s">
        <v>17</v>
      </c>
      <c r="E8107" s="5">
        <v>40</v>
      </c>
      <c r="F8107" s="6">
        <v>973.68</v>
      </c>
    </row>
    <row r="8108" spans="1:6">
      <c r="A8108" s="4">
        <v>2008</v>
      </c>
      <c r="B8108" s="5" t="s">
        <v>277</v>
      </c>
      <c r="C8108" s="5" t="s">
        <v>283</v>
      </c>
      <c r="D8108" s="5" t="s">
        <v>16</v>
      </c>
      <c r="E8108" s="5">
        <v>20</v>
      </c>
      <c r="F8108" s="6">
        <v>2500</v>
      </c>
    </row>
    <row r="8109" spans="1:6">
      <c r="A8109" s="4">
        <v>2009</v>
      </c>
      <c r="B8109" s="5" t="s">
        <v>277</v>
      </c>
      <c r="C8109" s="5" t="s">
        <v>283</v>
      </c>
      <c r="D8109" s="5" t="s">
        <v>16</v>
      </c>
      <c r="E8109" s="5">
        <v>20</v>
      </c>
      <c r="F8109" s="6">
        <v>2000</v>
      </c>
    </row>
    <row r="8110" spans="1:6">
      <c r="A8110" s="4">
        <v>2010</v>
      </c>
      <c r="B8110" s="5" t="s">
        <v>277</v>
      </c>
      <c r="C8110" s="5" t="s">
        <v>283</v>
      </c>
      <c r="D8110" s="5" t="s">
        <v>16</v>
      </c>
      <c r="E8110" s="5">
        <v>20</v>
      </c>
      <c r="F8110" s="6">
        <v>2500</v>
      </c>
    </row>
    <row r="8111" spans="1:6">
      <c r="A8111" s="4">
        <v>2011</v>
      </c>
      <c r="B8111" s="5" t="s">
        <v>277</v>
      </c>
      <c r="C8111" s="5" t="s">
        <v>283</v>
      </c>
      <c r="D8111" s="5" t="s">
        <v>16</v>
      </c>
      <c r="E8111" s="5">
        <v>20</v>
      </c>
      <c r="F8111" s="6">
        <v>2500</v>
      </c>
    </row>
    <row r="8112" spans="1:6">
      <c r="A8112" s="4">
        <v>2012</v>
      </c>
      <c r="B8112" s="5" t="s">
        <v>277</v>
      </c>
      <c r="C8112" s="5" t="s">
        <v>283</v>
      </c>
      <c r="D8112" s="5" t="s">
        <v>16</v>
      </c>
      <c r="E8112" s="5">
        <v>20</v>
      </c>
      <c r="F8112" s="6">
        <v>2500</v>
      </c>
    </row>
    <row r="8113" spans="1:6">
      <c r="A8113" s="4">
        <v>2013</v>
      </c>
      <c r="B8113" s="5" t="s">
        <v>277</v>
      </c>
      <c r="C8113" s="5" t="s">
        <v>283</v>
      </c>
      <c r="D8113" s="5" t="s">
        <v>16</v>
      </c>
      <c r="E8113" s="5">
        <v>20</v>
      </c>
      <c r="F8113" s="6">
        <v>2500</v>
      </c>
    </row>
    <row r="8114" spans="1:6">
      <c r="A8114" s="4">
        <v>2014</v>
      </c>
      <c r="B8114" s="5" t="s">
        <v>277</v>
      </c>
      <c r="C8114" s="5" t="s">
        <v>283</v>
      </c>
      <c r="D8114" s="5" t="s">
        <v>16</v>
      </c>
      <c r="E8114" s="5">
        <v>20</v>
      </c>
      <c r="F8114" s="6">
        <v>2000</v>
      </c>
    </row>
    <row r="8115" spans="1:6">
      <c r="A8115" s="4">
        <v>2015</v>
      </c>
      <c r="B8115" s="5" t="s">
        <v>277</v>
      </c>
      <c r="C8115" s="5" t="s">
        <v>283</v>
      </c>
      <c r="D8115" s="5" t="s">
        <v>16</v>
      </c>
      <c r="E8115" s="5">
        <v>20</v>
      </c>
      <c r="F8115" s="6">
        <v>3000</v>
      </c>
    </row>
    <row r="8116" spans="1:6">
      <c r="A8116" s="4">
        <v>2016</v>
      </c>
      <c r="B8116" s="5" t="s">
        <v>277</v>
      </c>
      <c r="C8116" s="5" t="s">
        <v>283</v>
      </c>
      <c r="D8116" s="5" t="s">
        <v>16</v>
      </c>
      <c r="E8116" s="5">
        <v>20</v>
      </c>
      <c r="F8116" s="6">
        <v>1850</v>
      </c>
    </row>
    <row r="8117" spans="1:6">
      <c r="A8117" s="4">
        <v>2017</v>
      </c>
      <c r="B8117" s="5" t="s">
        <v>277</v>
      </c>
      <c r="C8117" s="5" t="s">
        <v>283</v>
      </c>
      <c r="D8117" s="5" t="s">
        <v>16</v>
      </c>
      <c r="E8117" s="5">
        <v>20</v>
      </c>
      <c r="F8117" s="6">
        <v>2761.9</v>
      </c>
    </row>
    <row r="8118" spans="1:6">
      <c r="A8118" s="4">
        <v>2008</v>
      </c>
      <c r="B8118" s="5" t="s">
        <v>277</v>
      </c>
      <c r="C8118" s="5" t="s">
        <v>284</v>
      </c>
      <c r="D8118" s="5" t="s">
        <v>15</v>
      </c>
      <c r="E8118" s="5">
        <v>4260</v>
      </c>
      <c r="F8118" s="6">
        <v>2481.2199999999998</v>
      </c>
    </row>
    <row r="8119" spans="1:6">
      <c r="A8119" s="4">
        <v>2008</v>
      </c>
      <c r="B8119" s="5" t="s">
        <v>277</v>
      </c>
      <c r="C8119" s="5" t="s">
        <v>284</v>
      </c>
      <c r="D8119" s="5" t="s">
        <v>16</v>
      </c>
      <c r="E8119" s="5">
        <v>22730</v>
      </c>
      <c r="F8119" s="6">
        <v>2409.15</v>
      </c>
    </row>
    <row r="8120" spans="1:6">
      <c r="A8120" s="4">
        <v>2008</v>
      </c>
      <c r="B8120" s="5" t="s">
        <v>277</v>
      </c>
      <c r="C8120" s="5" t="s">
        <v>284</v>
      </c>
      <c r="D8120" s="5" t="s">
        <v>18</v>
      </c>
      <c r="E8120" s="5">
        <v>40</v>
      </c>
      <c r="F8120" s="6">
        <v>500</v>
      </c>
    </row>
    <row r="8121" spans="1:6">
      <c r="A8121" s="4">
        <v>2009</v>
      </c>
      <c r="B8121" s="5" t="s">
        <v>277</v>
      </c>
      <c r="C8121" s="5" t="s">
        <v>284</v>
      </c>
      <c r="D8121" s="5" t="s">
        <v>15</v>
      </c>
      <c r="E8121" s="5">
        <v>4150</v>
      </c>
      <c r="F8121" s="6">
        <v>2395.1799999999998</v>
      </c>
    </row>
    <row r="8122" spans="1:6">
      <c r="A8122" s="4">
        <v>2009</v>
      </c>
      <c r="B8122" s="5" t="s">
        <v>277</v>
      </c>
      <c r="C8122" s="5" t="s">
        <v>284</v>
      </c>
      <c r="D8122" s="5" t="s">
        <v>16</v>
      </c>
      <c r="E8122" s="5">
        <v>21630</v>
      </c>
      <c r="F8122" s="6">
        <v>2535.37</v>
      </c>
    </row>
    <row r="8123" spans="1:6">
      <c r="A8123" s="4">
        <v>2010</v>
      </c>
      <c r="B8123" s="5" t="s">
        <v>277</v>
      </c>
      <c r="C8123" s="5" t="s">
        <v>284</v>
      </c>
      <c r="D8123" s="5" t="s">
        <v>15</v>
      </c>
      <c r="E8123" s="5">
        <v>4110</v>
      </c>
      <c r="F8123" s="6">
        <v>2520.6799999999998</v>
      </c>
    </row>
    <row r="8124" spans="1:6">
      <c r="A8124" s="4">
        <v>2010</v>
      </c>
      <c r="B8124" s="5" t="s">
        <v>277</v>
      </c>
      <c r="C8124" s="5" t="s">
        <v>284</v>
      </c>
      <c r="D8124" s="5" t="s">
        <v>16</v>
      </c>
      <c r="E8124" s="5">
        <v>20990</v>
      </c>
      <c r="F8124" s="6">
        <v>887.57</v>
      </c>
    </row>
    <row r="8125" spans="1:6">
      <c r="A8125" s="4">
        <v>2010</v>
      </c>
      <c r="B8125" s="5" t="s">
        <v>277</v>
      </c>
      <c r="C8125" s="5" t="s">
        <v>284</v>
      </c>
      <c r="D8125" s="5" t="s">
        <v>17</v>
      </c>
      <c r="E8125" s="5">
        <v>30</v>
      </c>
      <c r="F8125" s="6">
        <v>666.67</v>
      </c>
    </row>
    <row r="8126" spans="1:6">
      <c r="A8126" s="4">
        <v>2010</v>
      </c>
      <c r="B8126" s="5" t="s">
        <v>277</v>
      </c>
      <c r="C8126" s="5" t="s">
        <v>284</v>
      </c>
      <c r="D8126" s="5" t="s">
        <v>18</v>
      </c>
      <c r="E8126" s="5">
        <v>10</v>
      </c>
      <c r="F8126" s="6">
        <v>1000</v>
      </c>
    </row>
    <row r="8127" spans="1:6">
      <c r="A8127" s="4">
        <v>2011</v>
      </c>
      <c r="B8127" s="5" t="s">
        <v>277</v>
      </c>
      <c r="C8127" s="5" t="s">
        <v>284</v>
      </c>
      <c r="D8127" s="5" t="s">
        <v>15</v>
      </c>
      <c r="E8127" s="5">
        <v>4090</v>
      </c>
      <c r="F8127" s="6">
        <v>2520.7800000000002</v>
      </c>
    </row>
    <row r="8128" spans="1:6">
      <c r="A8128" s="4">
        <v>2011</v>
      </c>
      <c r="B8128" s="5" t="s">
        <v>277</v>
      </c>
      <c r="C8128" s="5" t="s">
        <v>284</v>
      </c>
      <c r="D8128" s="5" t="s">
        <v>16</v>
      </c>
      <c r="E8128" s="5">
        <v>20890</v>
      </c>
      <c r="F8128" s="6">
        <v>760.65</v>
      </c>
    </row>
    <row r="8129" spans="1:6">
      <c r="A8129" s="4">
        <v>2011</v>
      </c>
      <c r="B8129" s="5" t="s">
        <v>277</v>
      </c>
      <c r="C8129" s="5" t="s">
        <v>284</v>
      </c>
      <c r="D8129" s="5" t="s">
        <v>18</v>
      </c>
      <c r="E8129" s="5">
        <v>10</v>
      </c>
      <c r="F8129" s="6">
        <v>1000</v>
      </c>
    </row>
    <row r="8130" spans="1:6">
      <c r="A8130" s="4">
        <v>2012</v>
      </c>
      <c r="B8130" s="5" t="s">
        <v>277</v>
      </c>
      <c r="C8130" s="5" t="s">
        <v>284</v>
      </c>
      <c r="D8130" s="5" t="s">
        <v>15</v>
      </c>
      <c r="E8130" s="5">
        <v>4110</v>
      </c>
      <c r="F8130" s="6">
        <v>2545.0100000000002</v>
      </c>
    </row>
    <row r="8131" spans="1:6">
      <c r="A8131" s="4">
        <v>2012</v>
      </c>
      <c r="B8131" s="5" t="s">
        <v>277</v>
      </c>
      <c r="C8131" s="5" t="s">
        <v>284</v>
      </c>
      <c r="D8131" s="5" t="s">
        <v>16</v>
      </c>
      <c r="E8131" s="5">
        <v>20570</v>
      </c>
      <c r="F8131" s="6">
        <v>3042.29</v>
      </c>
    </row>
    <row r="8132" spans="1:6">
      <c r="A8132" s="4">
        <v>2012</v>
      </c>
      <c r="B8132" s="5" t="s">
        <v>277</v>
      </c>
      <c r="C8132" s="5" t="s">
        <v>284</v>
      </c>
      <c r="D8132" s="5" t="s">
        <v>17</v>
      </c>
      <c r="E8132" s="5">
        <v>20</v>
      </c>
      <c r="F8132" s="6">
        <v>1000</v>
      </c>
    </row>
    <row r="8133" spans="1:6">
      <c r="A8133" s="4">
        <v>2013</v>
      </c>
      <c r="B8133" s="5" t="s">
        <v>277</v>
      </c>
      <c r="C8133" s="5" t="s">
        <v>284</v>
      </c>
      <c r="D8133" s="5" t="s">
        <v>15</v>
      </c>
      <c r="E8133" s="5">
        <v>3980</v>
      </c>
      <c r="F8133" s="6">
        <v>2525.13</v>
      </c>
    </row>
    <row r="8134" spans="1:6">
      <c r="A8134" s="4">
        <v>2013</v>
      </c>
      <c r="B8134" s="5" t="s">
        <v>277</v>
      </c>
      <c r="C8134" s="5" t="s">
        <v>284</v>
      </c>
      <c r="D8134" s="5" t="s">
        <v>16</v>
      </c>
      <c r="E8134" s="5">
        <v>21700</v>
      </c>
      <c r="F8134" s="6">
        <v>2840.55</v>
      </c>
    </row>
    <row r="8135" spans="1:6">
      <c r="A8135" s="4">
        <v>2013</v>
      </c>
      <c r="B8135" s="5" t="s">
        <v>277</v>
      </c>
      <c r="C8135" s="5" t="s">
        <v>284</v>
      </c>
      <c r="D8135" s="5" t="s">
        <v>17</v>
      </c>
      <c r="E8135" s="5">
        <v>20</v>
      </c>
      <c r="F8135" s="6">
        <v>1000</v>
      </c>
    </row>
    <row r="8136" spans="1:6">
      <c r="A8136" s="4">
        <v>2014</v>
      </c>
      <c r="B8136" s="5" t="s">
        <v>277</v>
      </c>
      <c r="C8136" s="5" t="s">
        <v>284</v>
      </c>
      <c r="D8136" s="5" t="s">
        <v>15</v>
      </c>
      <c r="E8136" s="5">
        <v>3940</v>
      </c>
      <c r="F8136" s="6">
        <v>2776.65</v>
      </c>
    </row>
    <row r="8137" spans="1:6">
      <c r="A8137" s="4">
        <v>2014</v>
      </c>
      <c r="B8137" s="5" t="s">
        <v>277</v>
      </c>
      <c r="C8137" s="5" t="s">
        <v>284</v>
      </c>
      <c r="D8137" s="5" t="s">
        <v>16</v>
      </c>
      <c r="E8137" s="5">
        <v>21550</v>
      </c>
      <c r="F8137" s="6">
        <v>2417.17</v>
      </c>
    </row>
    <row r="8138" spans="1:6">
      <c r="A8138" s="4">
        <v>2014</v>
      </c>
      <c r="B8138" s="5" t="s">
        <v>277</v>
      </c>
      <c r="C8138" s="5" t="s">
        <v>284</v>
      </c>
      <c r="D8138" s="5" t="s">
        <v>17</v>
      </c>
      <c r="E8138" s="5">
        <v>20</v>
      </c>
      <c r="F8138" s="6">
        <v>1000</v>
      </c>
    </row>
    <row r="8139" spans="1:6">
      <c r="A8139" s="4">
        <v>2015</v>
      </c>
      <c r="B8139" s="5" t="s">
        <v>277</v>
      </c>
      <c r="C8139" s="5" t="s">
        <v>284</v>
      </c>
      <c r="D8139" s="5" t="s">
        <v>15</v>
      </c>
      <c r="E8139" s="5">
        <v>3900</v>
      </c>
      <c r="F8139" s="6">
        <v>2523.08</v>
      </c>
    </row>
    <row r="8140" spans="1:6">
      <c r="A8140" s="4">
        <v>2015</v>
      </c>
      <c r="B8140" s="5" t="s">
        <v>277</v>
      </c>
      <c r="C8140" s="5" t="s">
        <v>284</v>
      </c>
      <c r="D8140" s="5" t="s">
        <v>16</v>
      </c>
      <c r="E8140" s="5">
        <v>20930</v>
      </c>
      <c r="F8140" s="6">
        <v>3500.72</v>
      </c>
    </row>
    <row r="8141" spans="1:6">
      <c r="A8141" s="4">
        <v>2015</v>
      </c>
      <c r="B8141" s="5" t="s">
        <v>277</v>
      </c>
      <c r="C8141" s="5" t="s">
        <v>284</v>
      </c>
      <c r="D8141" s="5" t="s">
        <v>17</v>
      </c>
      <c r="E8141" s="5">
        <v>20</v>
      </c>
      <c r="F8141" s="6">
        <v>1000</v>
      </c>
    </row>
    <row r="8142" spans="1:6">
      <c r="A8142" s="4">
        <v>2016</v>
      </c>
      <c r="B8142" s="5" t="s">
        <v>277</v>
      </c>
      <c r="C8142" s="5" t="s">
        <v>284</v>
      </c>
      <c r="D8142" s="5" t="s">
        <v>15</v>
      </c>
      <c r="E8142" s="5">
        <v>3860</v>
      </c>
      <c r="F8142" s="6">
        <v>2521.2399999999998</v>
      </c>
    </row>
    <row r="8143" spans="1:6">
      <c r="A8143" s="4">
        <v>2016</v>
      </c>
      <c r="B8143" s="5" t="s">
        <v>277</v>
      </c>
      <c r="C8143" s="5" t="s">
        <v>284</v>
      </c>
      <c r="D8143" s="5" t="s">
        <v>16</v>
      </c>
      <c r="E8143" s="5">
        <v>19720</v>
      </c>
      <c r="F8143" s="6">
        <v>2535.34</v>
      </c>
    </row>
    <row r="8144" spans="1:6">
      <c r="A8144" s="4">
        <v>2016</v>
      </c>
      <c r="B8144" s="5" t="s">
        <v>277</v>
      </c>
      <c r="C8144" s="5" t="s">
        <v>284</v>
      </c>
      <c r="D8144" s="5" t="s">
        <v>17</v>
      </c>
      <c r="E8144" s="5">
        <v>20</v>
      </c>
      <c r="F8144" s="6">
        <v>86.96</v>
      </c>
    </row>
    <row r="8145" spans="1:6">
      <c r="A8145" s="4">
        <v>2016</v>
      </c>
      <c r="B8145" s="5" t="s">
        <v>277</v>
      </c>
      <c r="C8145" s="5" t="s">
        <v>284</v>
      </c>
      <c r="D8145" s="5" t="s">
        <v>18</v>
      </c>
      <c r="E8145" s="5">
        <v>30</v>
      </c>
      <c r="F8145" s="6">
        <v>73.33</v>
      </c>
    </row>
    <row r="8146" spans="1:6">
      <c r="A8146" s="4">
        <v>2017</v>
      </c>
      <c r="B8146" s="5" t="s">
        <v>277</v>
      </c>
      <c r="C8146" s="5" t="s">
        <v>284</v>
      </c>
      <c r="D8146" s="5" t="s">
        <v>15</v>
      </c>
      <c r="E8146" s="5">
        <v>3900</v>
      </c>
      <c r="F8146" s="6">
        <v>2521.4</v>
      </c>
    </row>
    <row r="8147" spans="1:6">
      <c r="A8147" s="4">
        <v>2017</v>
      </c>
      <c r="B8147" s="5" t="s">
        <v>277</v>
      </c>
      <c r="C8147" s="5" t="s">
        <v>284</v>
      </c>
      <c r="D8147" s="5" t="s">
        <v>16</v>
      </c>
      <c r="E8147" s="5">
        <v>20930</v>
      </c>
      <c r="F8147" s="6">
        <v>3501.31</v>
      </c>
    </row>
    <row r="8148" spans="1:6">
      <c r="A8148" s="4">
        <v>2017</v>
      </c>
      <c r="B8148" s="5" t="s">
        <v>277</v>
      </c>
      <c r="C8148" s="5" t="s">
        <v>284</v>
      </c>
      <c r="D8148" s="5" t="s">
        <v>17</v>
      </c>
      <c r="E8148" s="5">
        <v>20</v>
      </c>
      <c r="F8148" s="6">
        <v>1041.67</v>
      </c>
    </row>
    <row r="8149" spans="1:6">
      <c r="A8149" s="4">
        <v>2008</v>
      </c>
      <c r="B8149" s="5" t="s">
        <v>277</v>
      </c>
      <c r="C8149" s="5" t="s">
        <v>285</v>
      </c>
      <c r="D8149" s="5" t="s">
        <v>15</v>
      </c>
      <c r="E8149" s="5">
        <v>20170</v>
      </c>
      <c r="F8149" s="6">
        <v>1358.95</v>
      </c>
    </row>
    <row r="8150" spans="1:6">
      <c r="A8150" s="4">
        <v>2008</v>
      </c>
      <c r="B8150" s="5" t="s">
        <v>277</v>
      </c>
      <c r="C8150" s="5" t="s">
        <v>285</v>
      </c>
      <c r="D8150" s="5" t="s">
        <v>16</v>
      </c>
      <c r="E8150" s="5">
        <v>48350</v>
      </c>
      <c r="F8150" s="6">
        <v>2772.49</v>
      </c>
    </row>
    <row r="8151" spans="1:6">
      <c r="A8151" s="4">
        <v>2008</v>
      </c>
      <c r="B8151" s="5" t="s">
        <v>277</v>
      </c>
      <c r="C8151" s="5" t="s">
        <v>285</v>
      </c>
      <c r="D8151" s="5" t="s">
        <v>17</v>
      </c>
      <c r="E8151" s="5">
        <v>40</v>
      </c>
      <c r="F8151" s="6">
        <v>250</v>
      </c>
    </row>
    <row r="8152" spans="1:6">
      <c r="A8152" s="4">
        <v>2009</v>
      </c>
      <c r="B8152" s="5" t="s">
        <v>277</v>
      </c>
      <c r="C8152" s="5" t="s">
        <v>285</v>
      </c>
      <c r="D8152" s="5" t="s">
        <v>15</v>
      </c>
      <c r="E8152" s="5">
        <v>20160</v>
      </c>
      <c r="F8152" s="6">
        <v>1145.3399999999999</v>
      </c>
    </row>
    <row r="8153" spans="1:6">
      <c r="A8153" s="4">
        <v>2009</v>
      </c>
      <c r="B8153" s="5" t="s">
        <v>277</v>
      </c>
      <c r="C8153" s="5" t="s">
        <v>285</v>
      </c>
      <c r="D8153" s="5" t="s">
        <v>16</v>
      </c>
      <c r="E8153" s="5">
        <v>48150</v>
      </c>
      <c r="F8153" s="6">
        <v>259.61</v>
      </c>
    </row>
    <row r="8154" spans="1:6">
      <c r="A8154" s="4">
        <v>2009</v>
      </c>
      <c r="B8154" s="5" t="s">
        <v>277</v>
      </c>
      <c r="C8154" s="5" t="s">
        <v>285</v>
      </c>
      <c r="D8154" s="5" t="s">
        <v>17</v>
      </c>
      <c r="E8154" s="5">
        <v>30</v>
      </c>
      <c r="F8154" s="6">
        <v>333.33</v>
      </c>
    </row>
    <row r="8155" spans="1:6">
      <c r="A8155" s="4">
        <v>2010</v>
      </c>
      <c r="B8155" s="5" t="s">
        <v>277</v>
      </c>
      <c r="C8155" s="5" t="s">
        <v>285</v>
      </c>
      <c r="D8155" s="5" t="s">
        <v>15</v>
      </c>
      <c r="E8155" s="5">
        <v>19960</v>
      </c>
      <c r="F8155" s="6">
        <v>1205.4100000000001</v>
      </c>
    </row>
    <row r="8156" spans="1:6">
      <c r="A8156" s="4">
        <v>2010</v>
      </c>
      <c r="B8156" s="5" t="s">
        <v>277</v>
      </c>
      <c r="C8156" s="5" t="s">
        <v>285</v>
      </c>
      <c r="D8156" s="5" t="s">
        <v>16</v>
      </c>
      <c r="E8156" s="5">
        <v>46730</v>
      </c>
      <c r="F8156" s="6">
        <v>350.52</v>
      </c>
    </row>
    <row r="8157" spans="1:6">
      <c r="A8157" s="4">
        <v>2010</v>
      </c>
      <c r="B8157" s="5" t="s">
        <v>277</v>
      </c>
      <c r="C8157" s="5" t="s">
        <v>285</v>
      </c>
      <c r="D8157" s="5" t="s">
        <v>17</v>
      </c>
      <c r="E8157" s="5">
        <v>40</v>
      </c>
      <c r="F8157" s="6">
        <v>500</v>
      </c>
    </row>
    <row r="8158" spans="1:6">
      <c r="A8158" s="4">
        <v>2011</v>
      </c>
      <c r="B8158" s="5" t="s">
        <v>277</v>
      </c>
      <c r="C8158" s="5" t="s">
        <v>285</v>
      </c>
      <c r="D8158" s="5" t="s">
        <v>15</v>
      </c>
      <c r="E8158" s="5">
        <v>19860</v>
      </c>
      <c r="F8158" s="6">
        <v>1205.44</v>
      </c>
    </row>
    <row r="8159" spans="1:6">
      <c r="A8159" s="4">
        <v>2011</v>
      </c>
      <c r="B8159" s="5" t="s">
        <v>277</v>
      </c>
      <c r="C8159" s="5" t="s">
        <v>285</v>
      </c>
      <c r="D8159" s="5" t="s">
        <v>16</v>
      </c>
      <c r="E8159" s="5">
        <v>46490</v>
      </c>
      <c r="F8159" s="6">
        <v>337.49</v>
      </c>
    </row>
    <row r="8160" spans="1:6">
      <c r="A8160" s="4">
        <v>2011</v>
      </c>
      <c r="B8160" s="5" t="s">
        <v>277</v>
      </c>
      <c r="C8160" s="5" t="s">
        <v>285</v>
      </c>
      <c r="D8160" s="5" t="s">
        <v>17</v>
      </c>
      <c r="E8160" s="5">
        <v>30</v>
      </c>
      <c r="F8160" s="6">
        <v>666.67</v>
      </c>
    </row>
    <row r="8161" spans="1:6">
      <c r="A8161" s="4">
        <v>2012</v>
      </c>
      <c r="B8161" s="5" t="s">
        <v>277</v>
      </c>
      <c r="C8161" s="5" t="s">
        <v>285</v>
      </c>
      <c r="D8161" s="5" t="s">
        <v>15</v>
      </c>
      <c r="E8161" s="5">
        <v>19950</v>
      </c>
      <c r="F8161" s="6">
        <v>1217.04</v>
      </c>
    </row>
    <row r="8162" spans="1:6">
      <c r="A8162" s="4">
        <v>2012</v>
      </c>
      <c r="B8162" s="5" t="s">
        <v>277</v>
      </c>
      <c r="C8162" s="5" t="s">
        <v>285</v>
      </c>
      <c r="D8162" s="5" t="s">
        <v>16</v>
      </c>
      <c r="E8162" s="5">
        <v>45790</v>
      </c>
      <c r="F8162" s="6">
        <v>311.42</v>
      </c>
    </row>
    <row r="8163" spans="1:6">
      <c r="A8163" s="4">
        <v>2012</v>
      </c>
      <c r="B8163" s="5" t="s">
        <v>277</v>
      </c>
      <c r="C8163" s="5" t="s">
        <v>285</v>
      </c>
      <c r="D8163" s="5" t="s">
        <v>17</v>
      </c>
      <c r="E8163" s="5">
        <v>20</v>
      </c>
      <c r="F8163" s="6">
        <v>1000</v>
      </c>
    </row>
    <row r="8164" spans="1:6">
      <c r="A8164" s="4">
        <v>2013</v>
      </c>
      <c r="B8164" s="5" t="s">
        <v>277</v>
      </c>
      <c r="C8164" s="5" t="s">
        <v>285</v>
      </c>
      <c r="D8164" s="5" t="s">
        <v>15</v>
      </c>
      <c r="E8164" s="5">
        <v>19350</v>
      </c>
      <c r="F8164" s="6">
        <v>1205.68</v>
      </c>
    </row>
    <row r="8165" spans="1:6">
      <c r="A8165" s="4">
        <v>2013</v>
      </c>
      <c r="B8165" s="5" t="s">
        <v>277</v>
      </c>
      <c r="C8165" s="5" t="s">
        <v>285</v>
      </c>
      <c r="D8165" s="5" t="s">
        <v>16</v>
      </c>
      <c r="E8165" s="5">
        <v>48420</v>
      </c>
      <c r="F8165" s="6">
        <v>289.14</v>
      </c>
    </row>
    <row r="8166" spans="1:6">
      <c r="A8166" s="4">
        <v>2013</v>
      </c>
      <c r="B8166" s="5" t="s">
        <v>277</v>
      </c>
      <c r="C8166" s="5" t="s">
        <v>285</v>
      </c>
      <c r="D8166" s="5" t="s">
        <v>17</v>
      </c>
      <c r="E8166" s="5">
        <v>20</v>
      </c>
      <c r="F8166" s="6">
        <v>1000</v>
      </c>
    </row>
    <row r="8167" spans="1:6">
      <c r="A8167" s="4">
        <v>2014</v>
      </c>
      <c r="B8167" s="5" t="s">
        <v>277</v>
      </c>
      <c r="C8167" s="5" t="s">
        <v>285</v>
      </c>
      <c r="D8167" s="5" t="s">
        <v>15</v>
      </c>
      <c r="E8167" s="5">
        <v>19150</v>
      </c>
      <c r="F8167" s="6">
        <v>1325.85</v>
      </c>
    </row>
    <row r="8168" spans="1:6">
      <c r="A8168" s="4">
        <v>2014</v>
      </c>
      <c r="B8168" s="5" t="s">
        <v>277</v>
      </c>
      <c r="C8168" s="5" t="s">
        <v>285</v>
      </c>
      <c r="D8168" s="5" t="s">
        <v>16</v>
      </c>
      <c r="E8168" s="5">
        <v>47980</v>
      </c>
      <c r="F8168" s="6">
        <v>247.39</v>
      </c>
    </row>
    <row r="8169" spans="1:6">
      <c r="A8169" s="4">
        <v>2014</v>
      </c>
      <c r="B8169" s="5" t="s">
        <v>277</v>
      </c>
      <c r="C8169" s="5" t="s">
        <v>285</v>
      </c>
      <c r="D8169" s="5" t="s">
        <v>17</v>
      </c>
      <c r="E8169" s="5">
        <v>20</v>
      </c>
      <c r="F8169" s="6">
        <v>1000</v>
      </c>
    </row>
    <row r="8170" spans="1:6">
      <c r="A8170" s="4">
        <v>2015</v>
      </c>
      <c r="B8170" s="5" t="s">
        <v>277</v>
      </c>
      <c r="C8170" s="5" t="s">
        <v>285</v>
      </c>
      <c r="D8170" s="5" t="s">
        <v>15</v>
      </c>
      <c r="E8170" s="5">
        <v>18950</v>
      </c>
      <c r="F8170" s="6">
        <v>1732.98</v>
      </c>
    </row>
    <row r="8171" spans="1:6">
      <c r="A8171" s="4">
        <v>2015</v>
      </c>
      <c r="B8171" s="5" t="s">
        <v>277</v>
      </c>
      <c r="C8171" s="5" t="s">
        <v>285</v>
      </c>
      <c r="D8171" s="5" t="s">
        <v>16</v>
      </c>
      <c r="E8171" s="5">
        <v>46590</v>
      </c>
      <c r="F8171" s="6">
        <v>358.45</v>
      </c>
    </row>
    <row r="8172" spans="1:6">
      <c r="A8172" s="4">
        <v>2015</v>
      </c>
      <c r="B8172" s="5" t="s">
        <v>277</v>
      </c>
      <c r="C8172" s="5" t="s">
        <v>285</v>
      </c>
      <c r="D8172" s="5" t="s">
        <v>17</v>
      </c>
      <c r="E8172" s="5">
        <v>20</v>
      </c>
      <c r="F8172" s="6">
        <v>1000</v>
      </c>
    </row>
    <row r="8173" spans="1:6">
      <c r="A8173" s="4">
        <v>2016</v>
      </c>
      <c r="B8173" s="5" t="s">
        <v>277</v>
      </c>
      <c r="C8173" s="5" t="s">
        <v>285</v>
      </c>
      <c r="D8173" s="5" t="s">
        <v>15</v>
      </c>
      <c r="E8173" s="5">
        <v>18750</v>
      </c>
      <c r="F8173" s="6">
        <v>1205.3399999999999</v>
      </c>
    </row>
    <row r="8174" spans="1:6">
      <c r="A8174" s="4">
        <v>2016</v>
      </c>
      <c r="B8174" s="5" t="s">
        <v>277</v>
      </c>
      <c r="C8174" s="5" t="s">
        <v>285</v>
      </c>
      <c r="D8174" s="5" t="s">
        <v>16</v>
      </c>
      <c r="E8174" s="5">
        <v>43900</v>
      </c>
      <c r="F8174" s="6">
        <v>259.58</v>
      </c>
    </row>
    <row r="8175" spans="1:6">
      <c r="A8175" s="4">
        <v>2016</v>
      </c>
      <c r="B8175" s="5" t="s">
        <v>277</v>
      </c>
      <c r="C8175" s="5" t="s">
        <v>285</v>
      </c>
      <c r="D8175" s="5" t="s">
        <v>17</v>
      </c>
      <c r="E8175" s="5">
        <v>20</v>
      </c>
      <c r="F8175" s="6">
        <v>173.91</v>
      </c>
    </row>
    <row r="8176" spans="1:6">
      <c r="A8176" s="4">
        <v>2017</v>
      </c>
      <c r="B8176" s="5" t="s">
        <v>277</v>
      </c>
      <c r="C8176" s="5" t="s">
        <v>285</v>
      </c>
      <c r="D8176" s="5" t="s">
        <v>15</v>
      </c>
      <c r="E8176" s="5">
        <v>18950</v>
      </c>
      <c r="F8176" s="6">
        <v>1733.09</v>
      </c>
    </row>
    <row r="8177" spans="1:6">
      <c r="A8177" s="4">
        <v>2017</v>
      </c>
      <c r="B8177" s="5" t="s">
        <v>277</v>
      </c>
      <c r="C8177" s="5" t="s">
        <v>285</v>
      </c>
      <c r="D8177" s="5" t="s">
        <v>16</v>
      </c>
      <c r="E8177" s="5">
        <v>46590</v>
      </c>
      <c r="F8177" s="6">
        <v>358.49</v>
      </c>
    </row>
    <row r="8178" spans="1:6">
      <c r="A8178" s="4">
        <v>2017</v>
      </c>
      <c r="B8178" s="5" t="s">
        <v>277</v>
      </c>
      <c r="C8178" s="5" t="s">
        <v>285</v>
      </c>
      <c r="D8178" s="5" t="s">
        <v>17</v>
      </c>
      <c r="E8178" s="5">
        <v>20</v>
      </c>
      <c r="F8178" s="6">
        <v>1041.67</v>
      </c>
    </row>
    <row r="8179" spans="1:6">
      <c r="A8179" s="4">
        <v>2008</v>
      </c>
      <c r="B8179" s="5" t="s">
        <v>277</v>
      </c>
      <c r="C8179" s="5" t="s">
        <v>286</v>
      </c>
      <c r="D8179" s="5" t="s">
        <v>15</v>
      </c>
      <c r="E8179" s="5">
        <v>1210</v>
      </c>
      <c r="F8179" s="6">
        <v>1000</v>
      </c>
    </row>
    <row r="8180" spans="1:6">
      <c r="A8180" s="4">
        <v>2008</v>
      </c>
      <c r="B8180" s="5" t="s">
        <v>277</v>
      </c>
      <c r="C8180" s="5" t="s">
        <v>286</v>
      </c>
      <c r="D8180" s="5" t="s">
        <v>16</v>
      </c>
      <c r="E8180" s="5">
        <v>11470</v>
      </c>
      <c r="F8180" s="6">
        <v>2163.91</v>
      </c>
    </row>
    <row r="8181" spans="1:6">
      <c r="A8181" s="4">
        <v>2009</v>
      </c>
      <c r="B8181" s="5" t="s">
        <v>277</v>
      </c>
      <c r="C8181" s="5" t="s">
        <v>286</v>
      </c>
      <c r="D8181" s="5" t="s">
        <v>15</v>
      </c>
      <c r="E8181" s="5">
        <v>1210</v>
      </c>
      <c r="F8181" s="6">
        <v>867.77</v>
      </c>
    </row>
    <row r="8182" spans="1:6">
      <c r="A8182" s="4">
        <v>2009</v>
      </c>
      <c r="B8182" s="5" t="s">
        <v>277</v>
      </c>
      <c r="C8182" s="5" t="s">
        <v>286</v>
      </c>
      <c r="D8182" s="5" t="s">
        <v>16</v>
      </c>
      <c r="E8182" s="5">
        <v>10540</v>
      </c>
      <c r="F8182" s="6">
        <v>2267.5500000000002</v>
      </c>
    </row>
    <row r="8183" spans="1:6">
      <c r="A8183" s="4">
        <v>2010</v>
      </c>
      <c r="B8183" s="5" t="s">
        <v>277</v>
      </c>
      <c r="C8183" s="5" t="s">
        <v>286</v>
      </c>
      <c r="D8183" s="5" t="s">
        <v>15</v>
      </c>
      <c r="E8183" s="5">
        <v>1200</v>
      </c>
      <c r="F8183" s="6">
        <v>916.67</v>
      </c>
    </row>
    <row r="8184" spans="1:6">
      <c r="A8184" s="4">
        <v>2010</v>
      </c>
      <c r="B8184" s="5" t="s">
        <v>277</v>
      </c>
      <c r="C8184" s="5" t="s">
        <v>286</v>
      </c>
      <c r="D8184" s="5" t="s">
        <v>16</v>
      </c>
      <c r="E8184" s="5">
        <v>10230</v>
      </c>
      <c r="F8184" s="6">
        <v>3060.61</v>
      </c>
    </row>
    <row r="8185" spans="1:6">
      <c r="A8185" s="4">
        <v>2011</v>
      </c>
      <c r="B8185" s="5" t="s">
        <v>277</v>
      </c>
      <c r="C8185" s="5" t="s">
        <v>286</v>
      </c>
      <c r="D8185" s="5" t="s">
        <v>15</v>
      </c>
      <c r="E8185" s="5">
        <v>1190</v>
      </c>
      <c r="F8185" s="6">
        <v>915.97</v>
      </c>
    </row>
    <row r="8186" spans="1:6">
      <c r="A8186" s="4">
        <v>2011</v>
      </c>
      <c r="B8186" s="5" t="s">
        <v>277</v>
      </c>
      <c r="C8186" s="5" t="s">
        <v>286</v>
      </c>
      <c r="D8186" s="5" t="s">
        <v>16</v>
      </c>
      <c r="E8186" s="5">
        <v>10180</v>
      </c>
      <c r="F8186" s="6">
        <v>2946.95</v>
      </c>
    </row>
    <row r="8187" spans="1:6">
      <c r="A8187" s="4">
        <v>2012</v>
      </c>
      <c r="B8187" s="5" t="s">
        <v>277</v>
      </c>
      <c r="C8187" s="5" t="s">
        <v>286</v>
      </c>
      <c r="D8187" s="5" t="s">
        <v>15</v>
      </c>
      <c r="E8187" s="5">
        <v>1200</v>
      </c>
      <c r="F8187" s="6">
        <v>925</v>
      </c>
    </row>
    <row r="8188" spans="1:6">
      <c r="A8188" s="4">
        <v>2012</v>
      </c>
      <c r="B8188" s="5" t="s">
        <v>277</v>
      </c>
      <c r="C8188" s="5" t="s">
        <v>286</v>
      </c>
      <c r="D8188" s="5" t="s">
        <v>16</v>
      </c>
      <c r="E8188" s="5">
        <v>10020</v>
      </c>
      <c r="F8188" s="6">
        <v>2721.56</v>
      </c>
    </row>
    <row r="8189" spans="1:6">
      <c r="A8189" s="4">
        <v>2013</v>
      </c>
      <c r="B8189" s="5" t="s">
        <v>277</v>
      </c>
      <c r="C8189" s="5" t="s">
        <v>286</v>
      </c>
      <c r="D8189" s="5" t="s">
        <v>15</v>
      </c>
      <c r="E8189" s="5">
        <v>1160</v>
      </c>
      <c r="F8189" s="6">
        <v>922.41</v>
      </c>
    </row>
    <row r="8190" spans="1:6">
      <c r="A8190" s="4">
        <v>2013</v>
      </c>
      <c r="B8190" s="5" t="s">
        <v>277</v>
      </c>
      <c r="C8190" s="5" t="s">
        <v>286</v>
      </c>
      <c r="D8190" s="5" t="s">
        <v>16</v>
      </c>
      <c r="E8190" s="5">
        <v>10610</v>
      </c>
      <c r="F8190" s="6">
        <v>2534.4</v>
      </c>
    </row>
    <row r="8191" spans="1:6">
      <c r="A8191" s="4">
        <v>2014</v>
      </c>
      <c r="B8191" s="5" t="s">
        <v>277</v>
      </c>
      <c r="C8191" s="5" t="s">
        <v>286</v>
      </c>
      <c r="D8191" s="5" t="s">
        <v>15</v>
      </c>
      <c r="E8191" s="5">
        <v>1150</v>
      </c>
      <c r="F8191" s="6">
        <v>1008.7</v>
      </c>
    </row>
    <row r="8192" spans="1:6">
      <c r="A8192" s="4">
        <v>2014</v>
      </c>
      <c r="B8192" s="5" t="s">
        <v>277</v>
      </c>
      <c r="C8192" s="5" t="s">
        <v>286</v>
      </c>
      <c r="D8192" s="5" t="s">
        <v>16</v>
      </c>
      <c r="E8192" s="5">
        <v>10500</v>
      </c>
      <c r="F8192" s="6">
        <v>2161.9</v>
      </c>
    </row>
    <row r="8193" spans="1:6">
      <c r="A8193" s="4">
        <v>2015</v>
      </c>
      <c r="B8193" s="5" t="s">
        <v>277</v>
      </c>
      <c r="C8193" s="5" t="s">
        <v>286</v>
      </c>
      <c r="D8193" s="5" t="s">
        <v>15</v>
      </c>
      <c r="E8193" s="5">
        <v>1140</v>
      </c>
      <c r="F8193" s="6">
        <v>912.28</v>
      </c>
    </row>
    <row r="8194" spans="1:6">
      <c r="A8194" s="4">
        <v>2015</v>
      </c>
      <c r="B8194" s="5" t="s">
        <v>277</v>
      </c>
      <c r="C8194" s="5" t="s">
        <v>286</v>
      </c>
      <c r="D8194" s="5" t="s">
        <v>16</v>
      </c>
      <c r="E8194" s="5">
        <v>10200</v>
      </c>
      <c r="F8194" s="6">
        <v>3130.39</v>
      </c>
    </row>
    <row r="8195" spans="1:6">
      <c r="A8195" s="4">
        <v>2016</v>
      </c>
      <c r="B8195" s="5" t="s">
        <v>277</v>
      </c>
      <c r="C8195" s="5" t="s">
        <v>286</v>
      </c>
      <c r="D8195" s="5" t="s">
        <v>15</v>
      </c>
      <c r="E8195" s="5">
        <v>1120</v>
      </c>
      <c r="F8195" s="6">
        <v>917.26</v>
      </c>
    </row>
    <row r="8196" spans="1:6">
      <c r="A8196" s="4">
        <v>2016</v>
      </c>
      <c r="B8196" s="5" t="s">
        <v>277</v>
      </c>
      <c r="C8196" s="5" t="s">
        <v>286</v>
      </c>
      <c r="D8196" s="5" t="s">
        <v>16</v>
      </c>
      <c r="E8196" s="5">
        <v>9610</v>
      </c>
      <c r="F8196" s="6">
        <v>2267.83</v>
      </c>
    </row>
    <row r="8197" spans="1:6">
      <c r="A8197" s="4">
        <v>2017</v>
      </c>
      <c r="B8197" s="5" t="s">
        <v>277</v>
      </c>
      <c r="C8197" s="5" t="s">
        <v>286</v>
      </c>
      <c r="D8197" s="5" t="s">
        <v>15</v>
      </c>
      <c r="E8197" s="5">
        <v>1140</v>
      </c>
      <c r="F8197" s="6">
        <v>917.25</v>
      </c>
    </row>
    <row r="8198" spans="1:6">
      <c r="A8198" s="4">
        <v>2017</v>
      </c>
      <c r="B8198" s="5" t="s">
        <v>277</v>
      </c>
      <c r="C8198" s="5" t="s">
        <v>286</v>
      </c>
      <c r="D8198" s="5" t="s">
        <v>16</v>
      </c>
      <c r="E8198" s="5">
        <v>10200</v>
      </c>
      <c r="F8198" s="6">
        <v>3131.62</v>
      </c>
    </row>
    <row r="8199" spans="1:6">
      <c r="A8199" s="4">
        <v>2008</v>
      </c>
      <c r="B8199" s="5" t="s">
        <v>277</v>
      </c>
      <c r="C8199" s="5" t="s">
        <v>287</v>
      </c>
      <c r="D8199" s="5" t="s">
        <v>15</v>
      </c>
      <c r="E8199" s="5">
        <v>5730</v>
      </c>
      <c r="F8199" s="6">
        <v>1357.77</v>
      </c>
    </row>
    <row r="8200" spans="1:6">
      <c r="A8200" s="4">
        <v>2008</v>
      </c>
      <c r="B8200" s="5" t="s">
        <v>277</v>
      </c>
      <c r="C8200" s="5" t="s">
        <v>287</v>
      </c>
      <c r="D8200" s="5" t="s">
        <v>16</v>
      </c>
      <c r="E8200" s="5">
        <v>22190</v>
      </c>
      <c r="F8200" s="6">
        <v>2734.57</v>
      </c>
    </row>
    <row r="8201" spans="1:6">
      <c r="A8201" s="4">
        <v>2008</v>
      </c>
      <c r="B8201" s="5" t="s">
        <v>277</v>
      </c>
      <c r="C8201" s="5" t="s">
        <v>287</v>
      </c>
      <c r="D8201" s="5" t="s">
        <v>17</v>
      </c>
      <c r="E8201" s="5">
        <v>100</v>
      </c>
      <c r="F8201" s="6">
        <v>400</v>
      </c>
    </row>
    <row r="8202" spans="1:6">
      <c r="A8202" s="4">
        <v>2009</v>
      </c>
      <c r="B8202" s="5" t="s">
        <v>277</v>
      </c>
      <c r="C8202" s="5" t="s">
        <v>287</v>
      </c>
      <c r="D8202" s="5" t="s">
        <v>15</v>
      </c>
      <c r="E8202" s="5">
        <v>5710</v>
      </c>
      <c r="F8202" s="6">
        <v>1124.3399999999999</v>
      </c>
    </row>
    <row r="8203" spans="1:6">
      <c r="A8203" s="4">
        <v>2009</v>
      </c>
      <c r="B8203" s="5" t="s">
        <v>277</v>
      </c>
      <c r="C8203" s="5" t="s">
        <v>287</v>
      </c>
      <c r="D8203" s="5" t="s">
        <v>16</v>
      </c>
      <c r="E8203" s="5">
        <v>21510</v>
      </c>
      <c r="F8203" s="6">
        <v>2393.31</v>
      </c>
    </row>
    <row r="8204" spans="1:6">
      <c r="A8204" s="4">
        <v>2009</v>
      </c>
      <c r="B8204" s="5" t="s">
        <v>277</v>
      </c>
      <c r="C8204" s="5" t="s">
        <v>287</v>
      </c>
      <c r="D8204" s="5" t="s">
        <v>17</v>
      </c>
      <c r="E8204" s="5">
        <v>110</v>
      </c>
      <c r="F8204" s="6">
        <v>363.64</v>
      </c>
    </row>
    <row r="8205" spans="1:6">
      <c r="A8205" s="4">
        <v>2010</v>
      </c>
      <c r="B8205" s="5" t="s">
        <v>277</v>
      </c>
      <c r="C8205" s="5" t="s">
        <v>287</v>
      </c>
      <c r="D8205" s="5" t="s">
        <v>15</v>
      </c>
      <c r="E8205" s="5">
        <v>5650</v>
      </c>
      <c r="F8205" s="6">
        <v>1184.07</v>
      </c>
    </row>
    <row r="8206" spans="1:6">
      <c r="A8206" s="4">
        <v>2010</v>
      </c>
      <c r="B8206" s="5" t="s">
        <v>277</v>
      </c>
      <c r="C8206" s="5" t="s">
        <v>287</v>
      </c>
      <c r="D8206" s="5" t="s">
        <v>16</v>
      </c>
      <c r="E8206" s="5">
        <v>20880</v>
      </c>
      <c r="F8206" s="6">
        <v>3230.84</v>
      </c>
    </row>
    <row r="8207" spans="1:6">
      <c r="A8207" s="4">
        <v>2010</v>
      </c>
      <c r="B8207" s="5" t="s">
        <v>277</v>
      </c>
      <c r="C8207" s="5" t="s">
        <v>287</v>
      </c>
      <c r="D8207" s="5" t="s">
        <v>17</v>
      </c>
      <c r="E8207" s="5">
        <v>130</v>
      </c>
      <c r="F8207" s="6">
        <v>846.15</v>
      </c>
    </row>
    <row r="8208" spans="1:6">
      <c r="A8208" s="4">
        <v>2011</v>
      </c>
      <c r="B8208" s="5" t="s">
        <v>277</v>
      </c>
      <c r="C8208" s="5" t="s">
        <v>287</v>
      </c>
      <c r="D8208" s="5" t="s">
        <v>15</v>
      </c>
      <c r="E8208" s="5">
        <v>5620</v>
      </c>
      <c r="F8208" s="6">
        <v>1000</v>
      </c>
    </row>
    <row r="8209" spans="1:6">
      <c r="A8209" s="4">
        <v>2011</v>
      </c>
      <c r="B8209" s="5" t="s">
        <v>277</v>
      </c>
      <c r="C8209" s="5" t="s">
        <v>287</v>
      </c>
      <c r="D8209" s="5" t="s">
        <v>16</v>
      </c>
      <c r="E8209" s="5">
        <v>20770</v>
      </c>
      <c r="F8209" s="6">
        <v>3111.7</v>
      </c>
    </row>
    <row r="8210" spans="1:6">
      <c r="A8210" s="4">
        <v>2011</v>
      </c>
      <c r="B8210" s="5" t="s">
        <v>277</v>
      </c>
      <c r="C8210" s="5" t="s">
        <v>287</v>
      </c>
      <c r="D8210" s="5" t="s">
        <v>17</v>
      </c>
      <c r="E8210" s="5">
        <v>100</v>
      </c>
      <c r="F8210" s="6">
        <v>700</v>
      </c>
    </row>
    <row r="8211" spans="1:6">
      <c r="A8211" s="4">
        <v>2012</v>
      </c>
      <c r="B8211" s="5" t="s">
        <v>277</v>
      </c>
      <c r="C8211" s="5" t="s">
        <v>287</v>
      </c>
      <c r="D8211" s="5" t="s">
        <v>15</v>
      </c>
      <c r="E8211" s="5">
        <v>5650</v>
      </c>
      <c r="F8211" s="6">
        <v>1194.69</v>
      </c>
    </row>
    <row r="8212" spans="1:6">
      <c r="A8212" s="4">
        <v>2012</v>
      </c>
      <c r="B8212" s="5" t="s">
        <v>277</v>
      </c>
      <c r="C8212" s="5" t="s">
        <v>287</v>
      </c>
      <c r="D8212" s="5" t="s">
        <v>16</v>
      </c>
      <c r="E8212" s="5">
        <v>20460</v>
      </c>
      <c r="F8212" s="6">
        <v>2871.46</v>
      </c>
    </row>
    <row r="8213" spans="1:6">
      <c r="A8213" s="4">
        <v>2012</v>
      </c>
      <c r="B8213" s="5" t="s">
        <v>277</v>
      </c>
      <c r="C8213" s="5" t="s">
        <v>287</v>
      </c>
      <c r="D8213" s="5" t="s">
        <v>17</v>
      </c>
      <c r="E8213" s="5">
        <v>90</v>
      </c>
      <c r="F8213" s="6">
        <v>777.78</v>
      </c>
    </row>
    <row r="8214" spans="1:6">
      <c r="A8214" s="4">
        <v>2013</v>
      </c>
      <c r="B8214" s="5" t="s">
        <v>277</v>
      </c>
      <c r="C8214" s="5" t="s">
        <v>287</v>
      </c>
      <c r="D8214" s="5" t="s">
        <v>15</v>
      </c>
      <c r="E8214" s="5">
        <v>5480</v>
      </c>
      <c r="F8214" s="6">
        <v>1184.31</v>
      </c>
    </row>
    <row r="8215" spans="1:6">
      <c r="A8215" s="4">
        <v>2013</v>
      </c>
      <c r="B8215" s="5" t="s">
        <v>277</v>
      </c>
      <c r="C8215" s="5" t="s">
        <v>287</v>
      </c>
      <c r="D8215" s="5" t="s">
        <v>16</v>
      </c>
      <c r="E8215" s="5">
        <v>21620</v>
      </c>
      <c r="F8215" s="6">
        <v>2672.06</v>
      </c>
    </row>
    <row r="8216" spans="1:6">
      <c r="A8216" s="4">
        <v>2013</v>
      </c>
      <c r="B8216" s="5" t="s">
        <v>277</v>
      </c>
      <c r="C8216" s="5" t="s">
        <v>287</v>
      </c>
      <c r="D8216" s="5" t="s">
        <v>17</v>
      </c>
      <c r="E8216" s="5">
        <v>90</v>
      </c>
      <c r="F8216" s="6">
        <v>888.89</v>
      </c>
    </row>
    <row r="8217" spans="1:6">
      <c r="A8217" s="4">
        <v>2014</v>
      </c>
      <c r="B8217" s="5" t="s">
        <v>277</v>
      </c>
      <c r="C8217" s="5" t="s">
        <v>287</v>
      </c>
      <c r="D8217" s="5" t="s">
        <v>15</v>
      </c>
      <c r="E8217" s="5">
        <v>5430</v>
      </c>
      <c r="F8217" s="6">
        <v>1300.18</v>
      </c>
    </row>
    <row r="8218" spans="1:6">
      <c r="A8218" s="4">
        <v>2014</v>
      </c>
      <c r="B8218" s="5" t="s">
        <v>277</v>
      </c>
      <c r="C8218" s="5" t="s">
        <v>287</v>
      </c>
      <c r="D8218" s="5" t="s">
        <v>16</v>
      </c>
      <c r="E8218" s="5">
        <v>21440</v>
      </c>
      <c r="F8218" s="6">
        <v>2281.25</v>
      </c>
    </row>
    <row r="8219" spans="1:6">
      <c r="A8219" s="4">
        <v>2014</v>
      </c>
      <c r="B8219" s="5" t="s">
        <v>277</v>
      </c>
      <c r="C8219" s="5" t="s">
        <v>287</v>
      </c>
      <c r="D8219" s="5" t="s">
        <v>17</v>
      </c>
      <c r="E8219" s="5">
        <v>70</v>
      </c>
      <c r="F8219" s="6">
        <v>1000</v>
      </c>
    </row>
    <row r="8220" spans="1:6">
      <c r="A8220" s="4">
        <v>2015</v>
      </c>
      <c r="B8220" s="5" t="s">
        <v>277</v>
      </c>
      <c r="C8220" s="5" t="s">
        <v>287</v>
      </c>
      <c r="D8220" s="5" t="s">
        <v>15</v>
      </c>
      <c r="E8220" s="5">
        <v>5370</v>
      </c>
      <c r="F8220" s="6">
        <v>1182.5</v>
      </c>
    </row>
    <row r="8221" spans="1:6">
      <c r="A8221" s="4">
        <v>2015</v>
      </c>
      <c r="B8221" s="5" t="s">
        <v>277</v>
      </c>
      <c r="C8221" s="5" t="s">
        <v>287</v>
      </c>
      <c r="D8221" s="5" t="s">
        <v>16</v>
      </c>
      <c r="E8221" s="5">
        <v>20820</v>
      </c>
      <c r="F8221" s="6">
        <v>3304.03</v>
      </c>
    </row>
    <row r="8222" spans="1:6">
      <c r="A8222" s="4">
        <v>2015</v>
      </c>
      <c r="B8222" s="5" t="s">
        <v>277</v>
      </c>
      <c r="C8222" s="5" t="s">
        <v>287</v>
      </c>
      <c r="D8222" s="5" t="s">
        <v>17</v>
      </c>
      <c r="E8222" s="5">
        <v>70</v>
      </c>
      <c r="F8222" s="6">
        <v>1000</v>
      </c>
    </row>
    <row r="8223" spans="1:6">
      <c r="A8223" s="4">
        <v>2016</v>
      </c>
      <c r="B8223" s="5" t="s">
        <v>277</v>
      </c>
      <c r="C8223" s="5" t="s">
        <v>287</v>
      </c>
      <c r="D8223" s="5" t="s">
        <v>15</v>
      </c>
      <c r="E8223" s="5">
        <v>5310</v>
      </c>
      <c r="F8223" s="6">
        <v>1183.99</v>
      </c>
    </row>
    <row r="8224" spans="1:6">
      <c r="A8224" s="4">
        <v>2016</v>
      </c>
      <c r="B8224" s="5" t="s">
        <v>277</v>
      </c>
      <c r="C8224" s="5" t="s">
        <v>287</v>
      </c>
      <c r="D8224" s="5" t="s">
        <v>16</v>
      </c>
      <c r="E8224" s="5">
        <v>17610</v>
      </c>
      <c r="F8224" s="6">
        <v>2664.87</v>
      </c>
    </row>
    <row r="8225" spans="1:6">
      <c r="A8225" s="4">
        <v>2016</v>
      </c>
      <c r="B8225" s="5" t="s">
        <v>277</v>
      </c>
      <c r="C8225" s="5" t="s">
        <v>287</v>
      </c>
      <c r="D8225" s="5" t="s">
        <v>17</v>
      </c>
      <c r="E8225" s="5">
        <v>80</v>
      </c>
      <c r="F8225" s="6">
        <v>321.43</v>
      </c>
    </row>
    <row r="8226" spans="1:6">
      <c r="A8226" s="4">
        <v>2017</v>
      </c>
      <c r="B8226" s="5" t="s">
        <v>277</v>
      </c>
      <c r="C8226" s="5" t="s">
        <v>287</v>
      </c>
      <c r="D8226" s="5" t="s">
        <v>15</v>
      </c>
      <c r="E8226" s="5">
        <v>5370</v>
      </c>
      <c r="F8226" s="6">
        <v>1183.9000000000001</v>
      </c>
    </row>
    <row r="8227" spans="1:6">
      <c r="A8227" s="4">
        <v>2017</v>
      </c>
      <c r="B8227" s="5" t="s">
        <v>277</v>
      </c>
      <c r="C8227" s="5" t="s">
        <v>287</v>
      </c>
      <c r="D8227" s="5" t="s">
        <v>16</v>
      </c>
      <c r="E8227" s="5">
        <v>20820</v>
      </c>
      <c r="F8227" s="6">
        <v>3304.86</v>
      </c>
    </row>
    <row r="8228" spans="1:6">
      <c r="A8228" s="4">
        <v>2017</v>
      </c>
      <c r="B8228" s="5" t="s">
        <v>277</v>
      </c>
      <c r="C8228" s="5" t="s">
        <v>287</v>
      </c>
      <c r="D8228" s="5" t="s">
        <v>17</v>
      </c>
      <c r="E8228" s="5">
        <v>60</v>
      </c>
      <c r="F8228" s="6">
        <v>1046.1500000000001</v>
      </c>
    </row>
    <row r="8229" spans="1:6">
      <c r="A8229" s="4">
        <v>2008</v>
      </c>
      <c r="B8229" s="5" t="s">
        <v>288</v>
      </c>
      <c r="C8229" s="5" t="s">
        <v>289</v>
      </c>
      <c r="D8229" s="5" t="s">
        <v>15</v>
      </c>
      <c r="E8229" s="5">
        <v>34140</v>
      </c>
      <c r="F8229" s="6">
        <v>3053.6</v>
      </c>
    </row>
    <row r="8230" spans="1:6">
      <c r="A8230" s="4">
        <v>2009</v>
      </c>
      <c r="B8230" s="5" t="s">
        <v>288</v>
      </c>
      <c r="C8230" s="5" t="s">
        <v>289</v>
      </c>
      <c r="D8230" s="5" t="s">
        <v>15</v>
      </c>
      <c r="E8230" s="5">
        <v>33440</v>
      </c>
      <c r="F8230" s="6">
        <v>2930.02</v>
      </c>
    </row>
    <row r="8231" spans="1:6">
      <c r="A8231" s="4">
        <v>2010</v>
      </c>
      <c r="B8231" s="5" t="s">
        <v>288</v>
      </c>
      <c r="C8231" s="5" t="s">
        <v>289</v>
      </c>
      <c r="D8231" s="5" t="s">
        <v>15</v>
      </c>
      <c r="E8231" s="5">
        <v>37060</v>
      </c>
      <c r="F8231" s="6">
        <v>2464.38</v>
      </c>
    </row>
    <row r="8232" spans="1:6">
      <c r="A8232" s="4">
        <v>2011</v>
      </c>
      <c r="B8232" s="5" t="s">
        <v>288</v>
      </c>
      <c r="C8232" s="5" t="s">
        <v>289</v>
      </c>
      <c r="D8232" s="5" t="s">
        <v>15</v>
      </c>
      <c r="E8232" s="5">
        <v>36250</v>
      </c>
      <c r="F8232" s="6">
        <v>3089.1</v>
      </c>
    </row>
    <row r="8233" spans="1:6">
      <c r="A8233" s="4">
        <v>2012</v>
      </c>
      <c r="B8233" s="5" t="s">
        <v>288</v>
      </c>
      <c r="C8233" s="5" t="s">
        <v>289</v>
      </c>
      <c r="D8233" s="5" t="s">
        <v>15</v>
      </c>
      <c r="E8233" s="5">
        <v>36200</v>
      </c>
      <c r="F8233" s="6">
        <v>2889.23</v>
      </c>
    </row>
    <row r="8234" spans="1:6">
      <c r="A8234" s="4">
        <v>2013</v>
      </c>
      <c r="B8234" s="5" t="s">
        <v>288</v>
      </c>
      <c r="C8234" s="5" t="s">
        <v>289</v>
      </c>
      <c r="D8234" s="5" t="s">
        <v>15</v>
      </c>
      <c r="E8234" s="5">
        <v>37400</v>
      </c>
      <c r="F8234" s="6">
        <v>2857.49</v>
      </c>
    </row>
    <row r="8235" spans="1:6">
      <c r="A8235" s="4">
        <v>2014</v>
      </c>
      <c r="B8235" s="5" t="s">
        <v>288</v>
      </c>
      <c r="C8235" s="5" t="s">
        <v>289</v>
      </c>
      <c r="D8235" s="5" t="s">
        <v>15</v>
      </c>
      <c r="E8235" s="5">
        <v>34420</v>
      </c>
      <c r="F8235" s="6">
        <v>2995.35</v>
      </c>
    </row>
    <row r="8236" spans="1:6">
      <c r="A8236" s="4">
        <v>2015</v>
      </c>
      <c r="B8236" s="5" t="s">
        <v>288</v>
      </c>
      <c r="C8236" s="5" t="s">
        <v>289</v>
      </c>
      <c r="D8236" s="5" t="s">
        <v>15</v>
      </c>
      <c r="E8236" s="5">
        <v>31720</v>
      </c>
      <c r="F8236" s="6">
        <v>2816.52</v>
      </c>
    </row>
    <row r="8237" spans="1:6">
      <c r="A8237" s="4">
        <v>2016</v>
      </c>
      <c r="B8237" s="5" t="s">
        <v>288</v>
      </c>
      <c r="C8237" s="5" t="s">
        <v>289</v>
      </c>
      <c r="D8237" s="5" t="s">
        <v>15</v>
      </c>
      <c r="E8237" s="5">
        <v>32450</v>
      </c>
      <c r="F8237" s="6">
        <v>3156.53</v>
      </c>
    </row>
    <row r="8238" spans="1:6">
      <c r="A8238" s="4">
        <v>2017</v>
      </c>
      <c r="B8238" s="5" t="s">
        <v>288</v>
      </c>
      <c r="C8238" s="5" t="s">
        <v>289</v>
      </c>
      <c r="D8238" s="5" t="s">
        <v>15</v>
      </c>
      <c r="E8238" s="5">
        <v>36330</v>
      </c>
      <c r="F8238" s="6">
        <v>2909.18</v>
      </c>
    </row>
    <row r="8239" spans="1:6">
      <c r="A8239" s="4">
        <v>2008</v>
      </c>
      <c r="B8239" s="5" t="s">
        <v>288</v>
      </c>
      <c r="C8239" s="5" t="s">
        <v>290</v>
      </c>
      <c r="D8239" s="5" t="s">
        <v>15</v>
      </c>
      <c r="E8239" s="5">
        <v>17120</v>
      </c>
      <c r="F8239" s="6">
        <v>2136.62</v>
      </c>
    </row>
    <row r="8240" spans="1:6">
      <c r="A8240" s="4">
        <v>2009</v>
      </c>
      <c r="B8240" s="5" t="s">
        <v>288</v>
      </c>
      <c r="C8240" s="5" t="s">
        <v>290</v>
      </c>
      <c r="D8240" s="5" t="s">
        <v>15</v>
      </c>
      <c r="E8240" s="5">
        <v>16090</v>
      </c>
      <c r="F8240" s="6">
        <v>2160.1799999999998</v>
      </c>
    </row>
    <row r="8241" spans="1:6">
      <c r="A8241" s="4">
        <v>2010</v>
      </c>
      <c r="B8241" s="5" t="s">
        <v>288</v>
      </c>
      <c r="C8241" s="5" t="s">
        <v>290</v>
      </c>
      <c r="D8241" s="5" t="s">
        <v>15</v>
      </c>
      <c r="E8241" s="5">
        <v>14390</v>
      </c>
      <c r="F8241" s="6">
        <v>2290.77</v>
      </c>
    </row>
    <row r="8242" spans="1:6">
      <c r="A8242" s="4">
        <v>2011</v>
      </c>
      <c r="B8242" s="5" t="s">
        <v>288</v>
      </c>
      <c r="C8242" s="5" t="s">
        <v>290</v>
      </c>
      <c r="D8242" s="5" t="s">
        <v>15</v>
      </c>
      <c r="E8242" s="5">
        <v>12760</v>
      </c>
      <c r="F8242" s="6">
        <v>2272.19</v>
      </c>
    </row>
    <row r="8243" spans="1:6">
      <c r="A8243" s="4">
        <v>2012</v>
      </c>
      <c r="B8243" s="5" t="s">
        <v>288</v>
      </c>
      <c r="C8243" s="5" t="s">
        <v>290</v>
      </c>
      <c r="D8243" s="5" t="s">
        <v>15</v>
      </c>
      <c r="E8243" s="5">
        <v>13790</v>
      </c>
      <c r="F8243" s="6">
        <v>2337.1799999999998</v>
      </c>
    </row>
    <row r="8244" spans="1:6">
      <c r="A8244" s="4">
        <v>2013</v>
      </c>
      <c r="B8244" s="5" t="s">
        <v>288</v>
      </c>
      <c r="C8244" s="5" t="s">
        <v>290</v>
      </c>
      <c r="D8244" s="5" t="s">
        <v>15</v>
      </c>
      <c r="E8244" s="5">
        <v>13330</v>
      </c>
      <c r="F8244" s="6">
        <v>2367.13</v>
      </c>
    </row>
    <row r="8245" spans="1:6">
      <c r="A8245" s="4">
        <v>2014</v>
      </c>
      <c r="B8245" s="5" t="s">
        <v>288</v>
      </c>
      <c r="C8245" s="5" t="s">
        <v>290</v>
      </c>
      <c r="D8245" s="5" t="s">
        <v>15</v>
      </c>
      <c r="E8245" s="5">
        <v>11040</v>
      </c>
      <c r="F8245" s="6">
        <v>2397.5100000000002</v>
      </c>
    </row>
    <row r="8246" spans="1:6">
      <c r="A8246" s="4">
        <v>2015</v>
      </c>
      <c r="B8246" s="5" t="s">
        <v>288</v>
      </c>
      <c r="C8246" s="5" t="s">
        <v>290</v>
      </c>
      <c r="D8246" s="5" t="s">
        <v>15</v>
      </c>
      <c r="E8246" s="5">
        <v>12550</v>
      </c>
      <c r="F8246" s="6">
        <v>2263.13</v>
      </c>
    </row>
    <row r="8247" spans="1:6">
      <c r="A8247" s="4">
        <v>2016</v>
      </c>
      <c r="B8247" s="5" t="s">
        <v>288</v>
      </c>
      <c r="C8247" s="5" t="s">
        <v>290</v>
      </c>
      <c r="D8247" s="5" t="s">
        <v>15</v>
      </c>
      <c r="E8247" s="5">
        <v>10160</v>
      </c>
      <c r="F8247" s="6">
        <v>2372.41</v>
      </c>
    </row>
    <row r="8248" spans="1:6">
      <c r="A8248" s="4">
        <v>2017</v>
      </c>
      <c r="B8248" s="5" t="s">
        <v>288</v>
      </c>
      <c r="C8248" s="5" t="s">
        <v>290</v>
      </c>
      <c r="D8248" s="5" t="s">
        <v>15</v>
      </c>
      <c r="E8248" s="5">
        <v>10070</v>
      </c>
      <c r="F8248" s="6">
        <v>2367.44</v>
      </c>
    </row>
    <row r="8249" spans="1:6">
      <c r="A8249" s="4">
        <v>2008</v>
      </c>
      <c r="B8249" s="5" t="s">
        <v>288</v>
      </c>
      <c r="C8249" s="5" t="s">
        <v>291</v>
      </c>
      <c r="D8249" s="5" t="s">
        <v>15</v>
      </c>
      <c r="E8249" s="5">
        <v>13390</v>
      </c>
      <c r="F8249" s="6">
        <v>2016.43</v>
      </c>
    </row>
    <row r="8250" spans="1:6">
      <c r="A8250" s="4">
        <v>2009</v>
      </c>
      <c r="B8250" s="5" t="s">
        <v>288</v>
      </c>
      <c r="C8250" s="5" t="s">
        <v>291</v>
      </c>
      <c r="D8250" s="5" t="s">
        <v>15</v>
      </c>
      <c r="E8250" s="5">
        <v>11260</v>
      </c>
      <c r="F8250" s="6">
        <v>1976.55</v>
      </c>
    </row>
    <row r="8251" spans="1:6">
      <c r="A8251" s="4">
        <v>2010</v>
      </c>
      <c r="B8251" s="5" t="s">
        <v>288</v>
      </c>
      <c r="C8251" s="5" t="s">
        <v>291</v>
      </c>
      <c r="D8251" s="5" t="s">
        <v>15</v>
      </c>
      <c r="E8251" s="5">
        <v>9380</v>
      </c>
      <c r="F8251" s="6">
        <v>2000</v>
      </c>
    </row>
    <row r="8252" spans="1:6">
      <c r="A8252" s="4">
        <v>2011</v>
      </c>
      <c r="B8252" s="5" t="s">
        <v>288</v>
      </c>
      <c r="C8252" s="5" t="s">
        <v>291</v>
      </c>
      <c r="D8252" s="5" t="s">
        <v>15</v>
      </c>
      <c r="E8252" s="5">
        <v>7980</v>
      </c>
      <c r="F8252" s="6">
        <v>2154.6</v>
      </c>
    </row>
    <row r="8253" spans="1:6">
      <c r="A8253" s="4">
        <v>2012</v>
      </c>
      <c r="B8253" s="5" t="s">
        <v>288</v>
      </c>
      <c r="C8253" s="5" t="s">
        <v>291</v>
      </c>
      <c r="D8253" s="5" t="s">
        <v>15</v>
      </c>
      <c r="E8253" s="5">
        <v>4180</v>
      </c>
      <c r="F8253" s="6">
        <v>2194.92</v>
      </c>
    </row>
    <row r="8254" spans="1:6">
      <c r="A8254" s="4">
        <v>2013</v>
      </c>
      <c r="B8254" s="5" t="s">
        <v>288</v>
      </c>
      <c r="C8254" s="5" t="s">
        <v>291</v>
      </c>
      <c r="D8254" s="5" t="s">
        <v>15</v>
      </c>
      <c r="E8254" s="5">
        <v>4180</v>
      </c>
      <c r="F8254" s="6">
        <v>2252.5100000000002</v>
      </c>
    </row>
    <row r="8255" spans="1:6">
      <c r="A8255" s="4">
        <v>2014</v>
      </c>
      <c r="B8255" s="5" t="s">
        <v>288</v>
      </c>
      <c r="C8255" s="5" t="s">
        <v>291</v>
      </c>
      <c r="D8255" s="5" t="s">
        <v>15</v>
      </c>
      <c r="E8255" s="5">
        <v>4780</v>
      </c>
      <c r="F8255" s="6">
        <v>2161.09</v>
      </c>
    </row>
    <row r="8256" spans="1:6">
      <c r="A8256" s="4">
        <v>2015</v>
      </c>
      <c r="B8256" s="5" t="s">
        <v>288</v>
      </c>
      <c r="C8256" s="5" t="s">
        <v>291</v>
      </c>
      <c r="D8256" s="5" t="s">
        <v>15</v>
      </c>
      <c r="E8256" s="5">
        <v>6130</v>
      </c>
      <c r="F8256" s="6">
        <v>2136.1</v>
      </c>
    </row>
    <row r="8257" spans="1:6">
      <c r="A8257" s="4">
        <v>2016</v>
      </c>
      <c r="B8257" s="5" t="s">
        <v>288</v>
      </c>
      <c r="C8257" s="5" t="s">
        <v>291</v>
      </c>
      <c r="D8257" s="5" t="s">
        <v>15</v>
      </c>
      <c r="E8257" s="5">
        <v>4870</v>
      </c>
      <c r="F8257" s="6">
        <v>2263.54</v>
      </c>
    </row>
    <row r="8258" spans="1:6">
      <c r="A8258" s="4">
        <v>2017</v>
      </c>
      <c r="B8258" s="5" t="s">
        <v>288</v>
      </c>
      <c r="C8258" s="5" t="s">
        <v>291</v>
      </c>
      <c r="D8258" s="5" t="s">
        <v>15</v>
      </c>
      <c r="E8258" s="5">
        <v>5580</v>
      </c>
      <c r="F8258" s="6">
        <v>2392.29</v>
      </c>
    </row>
    <row r="8259" spans="1:6">
      <c r="A8259" s="4">
        <v>2008</v>
      </c>
      <c r="B8259" s="5" t="s">
        <v>288</v>
      </c>
      <c r="C8259" s="5" t="s">
        <v>292</v>
      </c>
      <c r="D8259" s="5" t="s">
        <v>15</v>
      </c>
      <c r="E8259" s="5">
        <v>12650</v>
      </c>
      <c r="F8259" s="6">
        <v>2889.61</v>
      </c>
    </row>
    <row r="8260" spans="1:6">
      <c r="A8260" s="4">
        <v>2009</v>
      </c>
      <c r="B8260" s="5" t="s">
        <v>288</v>
      </c>
      <c r="C8260" s="5" t="s">
        <v>292</v>
      </c>
      <c r="D8260" s="5" t="s">
        <v>15</v>
      </c>
      <c r="E8260" s="5">
        <v>17330</v>
      </c>
      <c r="F8260" s="6">
        <v>2556.94</v>
      </c>
    </row>
    <row r="8261" spans="1:6">
      <c r="A8261" s="4">
        <v>2010</v>
      </c>
      <c r="B8261" s="5" t="s">
        <v>288</v>
      </c>
      <c r="C8261" s="5" t="s">
        <v>292</v>
      </c>
      <c r="D8261" s="5" t="s">
        <v>15</v>
      </c>
      <c r="E8261" s="5">
        <v>16240</v>
      </c>
      <c r="F8261" s="6">
        <v>2756.96</v>
      </c>
    </row>
    <row r="8262" spans="1:6">
      <c r="A8262" s="4">
        <v>2011</v>
      </c>
      <c r="B8262" s="5" t="s">
        <v>288</v>
      </c>
      <c r="C8262" s="5" t="s">
        <v>292</v>
      </c>
      <c r="D8262" s="5" t="s">
        <v>15</v>
      </c>
      <c r="E8262" s="5">
        <v>22420</v>
      </c>
      <c r="F8262" s="6">
        <v>2948.17</v>
      </c>
    </row>
    <row r="8263" spans="1:6">
      <c r="A8263" s="4">
        <v>2012</v>
      </c>
      <c r="B8263" s="5" t="s">
        <v>288</v>
      </c>
      <c r="C8263" s="5" t="s">
        <v>292</v>
      </c>
      <c r="D8263" s="5" t="s">
        <v>15</v>
      </c>
      <c r="E8263" s="5">
        <v>18510</v>
      </c>
      <c r="F8263" s="6">
        <v>2893.16</v>
      </c>
    </row>
    <row r="8264" spans="1:6">
      <c r="A8264" s="4">
        <v>2013</v>
      </c>
      <c r="B8264" s="5" t="s">
        <v>288</v>
      </c>
      <c r="C8264" s="5" t="s">
        <v>292</v>
      </c>
      <c r="D8264" s="5" t="s">
        <v>15</v>
      </c>
      <c r="E8264" s="5">
        <v>16280</v>
      </c>
      <c r="F8264" s="6">
        <v>3204.94</v>
      </c>
    </row>
    <row r="8265" spans="1:6">
      <c r="A8265" s="4">
        <v>2014</v>
      </c>
      <c r="B8265" s="5" t="s">
        <v>288</v>
      </c>
      <c r="C8265" s="5" t="s">
        <v>292</v>
      </c>
      <c r="D8265" s="5" t="s">
        <v>15</v>
      </c>
      <c r="E8265" s="5">
        <v>17860</v>
      </c>
      <c r="F8265" s="6">
        <v>2846.02</v>
      </c>
    </row>
    <row r="8266" spans="1:6">
      <c r="A8266" s="4">
        <v>2015</v>
      </c>
      <c r="B8266" s="5" t="s">
        <v>288</v>
      </c>
      <c r="C8266" s="5" t="s">
        <v>292</v>
      </c>
      <c r="D8266" s="5" t="s">
        <v>15</v>
      </c>
      <c r="E8266" s="5">
        <v>16980</v>
      </c>
      <c r="F8266" s="6">
        <v>3019.08</v>
      </c>
    </row>
    <row r="8267" spans="1:6">
      <c r="A8267" s="4">
        <v>2015</v>
      </c>
      <c r="B8267" s="5" t="s">
        <v>288</v>
      </c>
      <c r="C8267" s="5" t="s">
        <v>292</v>
      </c>
      <c r="D8267" s="5" t="s">
        <v>16</v>
      </c>
      <c r="E8267" s="5">
        <v>10</v>
      </c>
      <c r="F8267" s="6">
        <v>1000</v>
      </c>
    </row>
    <row r="8268" spans="1:6">
      <c r="A8268" s="4">
        <v>2016</v>
      </c>
      <c r="B8268" s="5" t="s">
        <v>288</v>
      </c>
      <c r="C8268" s="5" t="s">
        <v>292</v>
      </c>
      <c r="D8268" s="5" t="s">
        <v>15</v>
      </c>
      <c r="E8268" s="5">
        <v>17770</v>
      </c>
      <c r="F8268" s="6">
        <v>2775.98</v>
      </c>
    </row>
    <row r="8269" spans="1:6">
      <c r="A8269" s="4">
        <v>2017</v>
      </c>
      <c r="B8269" s="5" t="s">
        <v>288</v>
      </c>
      <c r="C8269" s="5" t="s">
        <v>292</v>
      </c>
      <c r="D8269" s="5" t="s">
        <v>15</v>
      </c>
      <c r="E8269" s="5">
        <v>18090</v>
      </c>
      <c r="F8269" s="6">
        <v>2838.85</v>
      </c>
    </row>
    <row r="8270" spans="1:6">
      <c r="A8270" s="4">
        <v>2017</v>
      </c>
      <c r="B8270" s="5" t="s">
        <v>288</v>
      </c>
      <c r="C8270" s="5" t="s">
        <v>292</v>
      </c>
      <c r="D8270" s="5" t="s">
        <v>16</v>
      </c>
      <c r="E8270" s="5">
        <v>10</v>
      </c>
      <c r="F8270" s="6">
        <v>2479.13</v>
      </c>
    </row>
    <row r="8271" spans="1:6">
      <c r="A8271" s="4">
        <v>2008</v>
      </c>
      <c r="B8271" s="5" t="s">
        <v>288</v>
      </c>
      <c r="C8271" s="5" t="s">
        <v>293</v>
      </c>
      <c r="D8271" s="5" t="s">
        <v>15</v>
      </c>
      <c r="E8271" s="5">
        <v>12310</v>
      </c>
      <c r="F8271" s="6">
        <v>2239.75</v>
      </c>
    </row>
    <row r="8272" spans="1:6">
      <c r="A8272" s="4">
        <v>2009</v>
      </c>
      <c r="B8272" s="5" t="s">
        <v>288</v>
      </c>
      <c r="C8272" s="5" t="s">
        <v>293</v>
      </c>
      <c r="D8272" s="5" t="s">
        <v>15</v>
      </c>
      <c r="E8272" s="5">
        <v>11710</v>
      </c>
      <c r="F8272" s="6">
        <v>2203.48</v>
      </c>
    </row>
    <row r="8273" spans="1:6">
      <c r="A8273" s="4">
        <v>2010</v>
      </c>
      <c r="B8273" s="5" t="s">
        <v>288</v>
      </c>
      <c r="C8273" s="5" t="s">
        <v>293</v>
      </c>
      <c r="D8273" s="5" t="s">
        <v>15</v>
      </c>
      <c r="E8273" s="5">
        <v>10160</v>
      </c>
      <c r="F8273" s="6">
        <v>2155.16</v>
      </c>
    </row>
    <row r="8274" spans="1:6">
      <c r="A8274" s="4">
        <v>2011</v>
      </c>
      <c r="B8274" s="5" t="s">
        <v>288</v>
      </c>
      <c r="C8274" s="5" t="s">
        <v>293</v>
      </c>
      <c r="D8274" s="5" t="s">
        <v>15</v>
      </c>
      <c r="E8274" s="5">
        <v>8760</v>
      </c>
      <c r="F8274" s="6">
        <v>2230.21</v>
      </c>
    </row>
    <row r="8275" spans="1:6">
      <c r="A8275" s="4">
        <v>2012</v>
      </c>
      <c r="B8275" s="5" t="s">
        <v>288</v>
      </c>
      <c r="C8275" s="5" t="s">
        <v>293</v>
      </c>
      <c r="D8275" s="5" t="s">
        <v>15</v>
      </c>
      <c r="E8275" s="5">
        <v>10140</v>
      </c>
      <c r="F8275" s="6">
        <v>2318.58</v>
      </c>
    </row>
    <row r="8276" spans="1:6">
      <c r="A8276" s="4">
        <v>2013</v>
      </c>
      <c r="B8276" s="5" t="s">
        <v>288</v>
      </c>
      <c r="C8276" s="5" t="s">
        <v>293</v>
      </c>
      <c r="D8276" s="5" t="s">
        <v>15</v>
      </c>
      <c r="E8276" s="5">
        <v>9870</v>
      </c>
      <c r="F8276" s="6">
        <v>2409.9299999999998</v>
      </c>
    </row>
    <row r="8277" spans="1:6">
      <c r="A8277" s="4">
        <v>2014</v>
      </c>
      <c r="B8277" s="5" t="s">
        <v>288</v>
      </c>
      <c r="C8277" s="5" t="s">
        <v>293</v>
      </c>
      <c r="D8277" s="5" t="s">
        <v>15</v>
      </c>
      <c r="E8277" s="5">
        <v>8600</v>
      </c>
      <c r="F8277" s="6">
        <v>2369.9499999999998</v>
      </c>
    </row>
    <row r="8278" spans="1:6">
      <c r="A8278" s="4">
        <v>2015</v>
      </c>
      <c r="B8278" s="5" t="s">
        <v>288</v>
      </c>
      <c r="C8278" s="5" t="s">
        <v>293</v>
      </c>
      <c r="D8278" s="5" t="s">
        <v>15</v>
      </c>
      <c r="E8278" s="5">
        <v>8840</v>
      </c>
      <c r="F8278" s="6">
        <v>2147.88</v>
      </c>
    </row>
    <row r="8279" spans="1:6">
      <c r="A8279" s="4">
        <v>2016</v>
      </c>
      <c r="B8279" s="5" t="s">
        <v>288</v>
      </c>
      <c r="C8279" s="5" t="s">
        <v>293</v>
      </c>
      <c r="D8279" s="5" t="s">
        <v>15</v>
      </c>
      <c r="E8279" s="5">
        <v>7060</v>
      </c>
      <c r="F8279" s="6">
        <v>2312.37</v>
      </c>
    </row>
    <row r="8280" spans="1:6">
      <c r="A8280" s="4">
        <v>2017</v>
      </c>
      <c r="B8280" s="5" t="s">
        <v>288</v>
      </c>
      <c r="C8280" s="5" t="s">
        <v>293</v>
      </c>
      <c r="D8280" s="5" t="s">
        <v>15</v>
      </c>
      <c r="E8280" s="5">
        <v>7730</v>
      </c>
      <c r="F8280" s="6">
        <v>2339.6</v>
      </c>
    </row>
    <row r="8281" spans="1:6">
      <c r="A8281" s="4">
        <v>2008</v>
      </c>
      <c r="B8281" s="5" t="s">
        <v>288</v>
      </c>
      <c r="C8281" s="5" t="s">
        <v>294</v>
      </c>
      <c r="D8281" s="5" t="s">
        <v>15</v>
      </c>
      <c r="E8281" s="5">
        <v>11010</v>
      </c>
      <c r="F8281" s="6">
        <v>2113.5300000000002</v>
      </c>
    </row>
    <row r="8282" spans="1:6">
      <c r="A8282" s="4">
        <v>2009</v>
      </c>
      <c r="B8282" s="5" t="s">
        <v>288</v>
      </c>
      <c r="C8282" s="5" t="s">
        <v>294</v>
      </c>
      <c r="D8282" s="5" t="s">
        <v>15</v>
      </c>
      <c r="E8282" s="5">
        <v>8840</v>
      </c>
      <c r="F8282" s="6">
        <v>2250</v>
      </c>
    </row>
    <row r="8283" spans="1:6">
      <c r="A8283" s="4">
        <v>2010</v>
      </c>
      <c r="B8283" s="5" t="s">
        <v>288</v>
      </c>
      <c r="C8283" s="5" t="s">
        <v>294</v>
      </c>
      <c r="D8283" s="5" t="s">
        <v>15</v>
      </c>
      <c r="E8283" s="5">
        <v>8950</v>
      </c>
      <c r="F8283" s="6">
        <v>2354.19</v>
      </c>
    </row>
    <row r="8284" spans="1:6">
      <c r="A8284" s="4">
        <v>2011</v>
      </c>
      <c r="B8284" s="5" t="s">
        <v>288</v>
      </c>
      <c r="C8284" s="5" t="s">
        <v>294</v>
      </c>
      <c r="D8284" s="5" t="s">
        <v>15</v>
      </c>
      <c r="E8284" s="5">
        <v>7530</v>
      </c>
      <c r="F8284" s="6">
        <v>2467.46</v>
      </c>
    </row>
    <row r="8285" spans="1:6">
      <c r="A8285" s="4">
        <v>2012</v>
      </c>
      <c r="B8285" s="5" t="s">
        <v>288</v>
      </c>
      <c r="C8285" s="5" t="s">
        <v>294</v>
      </c>
      <c r="D8285" s="5" t="s">
        <v>15</v>
      </c>
      <c r="E8285" s="5">
        <v>6670</v>
      </c>
      <c r="F8285" s="6">
        <v>2305.85</v>
      </c>
    </row>
    <row r="8286" spans="1:6">
      <c r="A8286" s="4">
        <v>2013</v>
      </c>
      <c r="B8286" s="5" t="s">
        <v>288</v>
      </c>
      <c r="C8286" s="5" t="s">
        <v>294</v>
      </c>
      <c r="D8286" s="5" t="s">
        <v>15</v>
      </c>
      <c r="E8286" s="5">
        <v>7550</v>
      </c>
      <c r="F8286" s="6">
        <v>2610.6</v>
      </c>
    </row>
    <row r="8287" spans="1:6">
      <c r="A8287" s="4">
        <v>2014</v>
      </c>
      <c r="B8287" s="5" t="s">
        <v>288</v>
      </c>
      <c r="C8287" s="5" t="s">
        <v>294</v>
      </c>
      <c r="D8287" s="5" t="s">
        <v>15</v>
      </c>
      <c r="E8287" s="5">
        <v>8400</v>
      </c>
      <c r="F8287" s="6">
        <v>2652.38</v>
      </c>
    </row>
    <row r="8288" spans="1:6">
      <c r="A8288" s="4">
        <v>2015</v>
      </c>
      <c r="B8288" s="5" t="s">
        <v>288</v>
      </c>
      <c r="C8288" s="5" t="s">
        <v>294</v>
      </c>
      <c r="D8288" s="5" t="s">
        <v>15</v>
      </c>
      <c r="E8288" s="5">
        <v>8690</v>
      </c>
      <c r="F8288" s="6">
        <v>2721.52</v>
      </c>
    </row>
    <row r="8289" spans="1:6">
      <c r="A8289" s="4">
        <v>2016</v>
      </c>
      <c r="B8289" s="5" t="s">
        <v>288</v>
      </c>
      <c r="C8289" s="5" t="s">
        <v>294</v>
      </c>
      <c r="D8289" s="5" t="s">
        <v>15</v>
      </c>
      <c r="E8289" s="5">
        <v>7140</v>
      </c>
      <c r="F8289" s="6">
        <v>2410.5</v>
      </c>
    </row>
    <row r="8290" spans="1:6">
      <c r="A8290" s="4">
        <v>2017</v>
      </c>
      <c r="B8290" s="5" t="s">
        <v>288</v>
      </c>
      <c r="C8290" s="5" t="s">
        <v>294</v>
      </c>
      <c r="D8290" s="5" t="s">
        <v>15</v>
      </c>
      <c r="E8290" s="5">
        <v>7790</v>
      </c>
      <c r="F8290" s="6">
        <v>3025.8</v>
      </c>
    </row>
    <row r="8291" spans="1:6">
      <c r="A8291" s="4">
        <v>2008</v>
      </c>
      <c r="B8291" s="5" t="s">
        <v>288</v>
      </c>
      <c r="C8291" s="5" t="s">
        <v>295</v>
      </c>
      <c r="D8291" s="5" t="s">
        <v>15</v>
      </c>
      <c r="E8291" s="5">
        <v>96190</v>
      </c>
      <c r="F8291" s="6">
        <v>2496.52</v>
      </c>
    </row>
    <row r="8292" spans="1:6">
      <c r="A8292" s="4">
        <v>2008</v>
      </c>
      <c r="B8292" s="5" t="s">
        <v>288</v>
      </c>
      <c r="C8292" s="5" t="s">
        <v>295</v>
      </c>
      <c r="D8292" s="5" t="s">
        <v>18</v>
      </c>
      <c r="E8292" s="5">
        <v>1150</v>
      </c>
      <c r="F8292" s="6">
        <v>217.39</v>
      </c>
    </row>
    <row r="8293" spans="1:6">
      <c r="A8293" s="4">
        <v>2009</v>
      </c>
      <c r="B8293" s="5" t="s">
        <v>288</v>
      </c>
      <c r="C8293" s="5" t="s">
        <v>295</v>
      </c>
      <c r="D8293" s="5" t="s">
        <v>15</v>
      </c>
      <c r="E8293" s="5">
        <v>100520</v>
      </c>
      <c r="F8293" s="6">
        <v>2648.53</v>
      </c>
    </row>
    <row r="8294" spans="1:6">
      <c r="A8294" s="4">
        <v>2009</v>
      </c>
      <c r="B8294" s="5" t="s">
        <v>288</v>
      </c>
      <c r="C8294" s="5" t="s">
        <v>295</v>
      </c>
      <c r="D8294" s="5" t="s">
        <v>18</v>
      </c>
      <c r="E8294" s="5">
        <v>1020</v>
      </c>
      <c r="F8294" s="6">
        <v>225.49</v>
      </c>
    </row>
    <row r="8295" spans="1:6">
      <c r="A8295" s="4">
        <v>2010</v>
      </c>
      <c r="B8295" s="5" t="s">
        <v>288</v>
      </c>
      <c r="C8295" s="5" t="s">
        <v>295</v>
      </c>
      <c r="D8295" s="5" t="s">
        <v>15</v>
      </c>
      <c r="E8295" s="5">
        <v>87510</v>
      </c>
      <c r="F8295" s="6">
        <v>2492.9699999999998</v>
      </c>
    </row>
    <row r="8296" spans="1:6">
      <c r="A8296" s="4">
        <v>2010</v>
      </c>
      <c r="B8296" s="5" t="s">
        <v>288</v>
      </c>
      <c r="C8296" s="5" t="s">
        <v>295</v>
      </c>
      <c r="D8296" s="5" t="s">
        <v>18</v>
      </c>
      <c r="E8296" s="5">
        <v>500</v>
      </c>
      <c r="F8296" s="6">
        <v>240</v>
      </c>
    </row>
    <row r="8297" spans="1:6">
      <c r="A8297" s="4">
        <v>2011</v>
      </c>
      <c r="B8297" s="5" t="s">
        <v>288</v>
      </c>
      <c r="C8297" s="5" t="s">
        <v>295</v>
      </c>
      <c r="D8297" s="5" t="s">
        <v>15</v>
      </c>
      <c r="E8297" s="5">
        <v>84000</v>
      </c>
      <c r="F8297" s="6">
        <v>2671.55</v>
      </c>
    </row>
    <row r="8298" spans="1:6">
      <c r="A8298" s="4">
        <v>2011</v>
      </c>
      <c r="B8298" s="5" t="s">
        <v>288</v>
      </c>
      <c r="C8298" s="5" t="s">
        <v>295</v>
      </c>
      <c r="D8298" s="5" t="s">
        <v>16</v>
      </c>
      <c r="E8298" s="5">
        <v>70</v>
      </c>
      <c r="F8298" s="6">
        <v>3857.14</v>
      </c>
    </row>
    <row r="8299" spans="1:6">
      <c r="A8299" s="4">
        <v>2011</v>
      </c>
      <c r="B8299" s="5" t="s">
        <v>288</v>
      </c>
      <c r="C8299" s="5" t="s">
        <v>295</v>
      </c>
      <c r="D8299" s="5" t="s">
        <v>18</v>
      </c>
      <c r="E8299" s="5">
        <v>400</v>
      </c>
      <c r="F8299" s="6">
        <v>275</v>
      </c>
    </row>
    <row r="8300" spans="1:6">
      <c r="A8300" s="4">
        <v>2012</v>
      </c>
      <c r="B8300" s="5" t="s">
        <v>288</v>
      </c>
      <c r="C8300" s="5" t="s">
        <v>295</v>
      </c>
      <c r="D8300" s="5" t="s">
        <v>15</v>
      </c>
      <c r="E8300" s="5">
        <v>79200</v>
      </c>
      <c r="F8300" s="6">
        <v>2389.27</v>
      </c>
    </row>
    <row r="8301" spans="1:6">
      <c r="A8301" s="4">
        <v>2012</v>
      </c>
      <c r="B8301" s="5" t="s">
        <v>288</v>
      </c>
      <c r="C8301" s="5" t="s">
        <v>295</v>
      </c>
      <c r="D8301" s="5" t="s">
        <v>18</v>
      </c>
      <c r="E8301" s="5">
        <v>340</v>
      </c>
      <c r="F8301" s="6">
        <v>294.12</v>
      </c>
    </row>
    <row r="8302" spans="1:6">
      <c r="A8302" s="4">
        <v>2013</v>
      </c>
      <c r="B8302" s="5" t="s">
        <v>288</v>
      </c>
      <c r="C8302" s="5" t="s">
        <v>295</v>
      </c>
      <c r="D8302" s="5" t="s">
        <v>15</v>
      </c>
      <c r="E8302" s="5">
        <v>82900</v>
      </c>
      <c r="F8302" s="6">
        <v>2871.77</v>
      </c>
    </row>
    <row r="8303" spans="1:6">
      <c r="A8303" s="4">
        <v>2013</v>
      </c>
      <c r="B8303" s="5" t="s">
        <v>288</v>
      </c>
      <c r="C8303" s="5" t="s">
        <v>295</v>
      </c>
      <c r="D8303" s="5" t="s">
        <v>16</v>
      </c>
      <c r="E8303" s="5">
        <v>50</v>
      </c>
      <c r="F8303" s="6">
        <v>1400</v>
      </c>
    </row>
    <row r="8304" spans="1:6">
      <c r="A8304" s="4">
        <v>2014</v>
      </c>
      <c r="B8304" s="5" t="s">
        <v>288</v>
      </c>
      <c r="C8304" s="5" t="s">
        <v>295</v>
      </c>
      <c r="D8304" s="5" t="s">
        <v>15</v>
      </c>
      <c r="E8304" s="5">
        <v>82910</v>
      </c>
      <c r="F8304" s="6">
        <v>2851.28</v>
      </c>
    </row>
    <row r="8305" spans="1:6">
      <c r="A8305" s="4">
        <v>2014</v>
      </c>
      <c r="B8305" s="5" t="s">
        <v>288</v>
      </c>
      <c r="C8305" s="5" t="s">
        <v>295</v>
      </c>
      <c r="D8305" s="5" t="s">
        <v>16</v>
      </c>
      <c r="E8305" s="5">
        <v>60</v>
      </c>
      <c r="F8305" s="6">
        <v>1000</v>
      </c>
    </row>
    <row r="8306" spans="1:6">
      <c r="A8306" s="4">
        <v>2015</v>
      </c>
      <c r="B8306" s="5" t="s">
        <v>288</v>
      </c>
      <c r="C8306" s="5" t="s">
        <v>295</v>
      </c>
      <c r="D8306" s="5" t="s">
        <v>15</v>
      </c>
      <c r="E8306" s="5">
        <v>81120</v>
      </c>
      <c r="F8306" s="6">
        <v>2816.32</v>
      </c>
    </row>
    <row r="8307" spans="1:6">
      <c r="A8307" s="4">
        <v>2015</v>
      </c>
      <c r="B8307" s="5" t="s">
        <v>288</v>
      </c>
      <c r="C8307" s="5" t="s">
        <v>295</v>
      </c>
      <c r="D8307" s="5" t="s">
        <v>16</v>
      </c>
      <c r="E8307" s="5">
        <v>50</v>
      </c>
      <c r="F8307" s="6">
        <v>1200</v>
      </c>
    </row>
    <row r="8308" spans="1:6">
      <c r="A8308" s="4">
        <v>2015</v>
      </c>
      <c r="B8308" s="5" t="s">
        <v>288</v>
      </c>
      <c r="C8308" s="5" t="s">
        <v>295</v>
      </c>
      <c r="D8308" s="5" t="s">
        <v>18</v>
      </c>
      <c r="E8308" s="5">
        <v>110</v>
      </c>
      <c r="F8308" s="6">
        <v>1818.18</v>
      </c>
    </row>
    <row r="8309" spans="1:6">
      <c r="A8309" s="4">
        <v>2016</v>
      </c>
      <c r="B8309" s="5" t="s">
        <v>288</v>
      </c>
      <c r="C8309" s="5" t="s">
        <v>295</v>
      </c>
      <c r="D8309" s="5" t="s">
        <v>15</v>
      </c>
      <c r="E8309" s="5">
        <v>65510</v>
      </c>
      <c r="F8309" s="6">
        <v>2202.23</v>
      </c>
    </row>
    <row r="8310" spans="1:6">
      <c r="A8310" s="4">
        <v>2016</v>
      </c>
      <c r="B8310" s="5" t="s">
        <v>288</v>
      </c>
      <c r="C8310" s="5" t="s">
        <v>295</v>
      </c>
      <c r="D8310" s="5" t="s">
        <v>16</v>
      </c>
      <c r="E8310" s="5">
        <v>60</v>
      </c>
      <c r="F8310" s="6">
        <v>881.36</v>
      </c>
    </row>
    <row r="8311" spans="1:6">
      <c r="A8311" s="4">
        <v>2016</v>
      </c>
      <c r="B8311" s="5" t="s">
        <v>288</v>
      </c>
      <c r="C8311" s="5" t="s">
        <v>295</v>
      </c>
      <c r="D8311" s="5" t="s">
        <v>18</v>
      </c>
      <c r="E8311" s="5">
        <v>80</v>
      </c>
      <c r="F8311" s="6">
        <v>270</v>
      </c>
    </row>
    <row r="8312" spans="1:6">
      <c r="A8312" s="4">
        <v>2017</v>
      </c>
      <c r="B8312" s="5" t="s">
        <v>288</v>
      </c>
      <c r="C8312" s="5" t="s">
        <v>295</v>
      </c>
      <c r="D8312" s="5" t="s">
        <v>15</v>
      </c>
      <c r="E8312" s="5">
        <v>75280</v>
      </c>
      <c r="F8312" s="6">
        <v>2638.64</v>
      </c>
    </row>
    <row r="8313" spans="1:6">
      <c r="A8313" s="4">
        <v>2017</v>
      </c>
      <c r="B8313" s="5" t="s">
        <v>288</v>
      </c>
      <c r="C8313" s="5" t="s">
        <v>295</v>
      </c>
      <c r="D8313" s="5" t="s">
        <v>16</v>
      </c>
      <c r="E8313" s="5">
        <v>60</v>
      </c>
      <c r="F8313" s="6">
        <v>2233.79</v>
      </c>
    </row>
    <row r="8314" spans="1:6">
      <c r="A8314" s="4">
        <v>2017</v>
      </c>
      <c r="B8314" s="5" t="s">
        <v>288</v>
      </c>
      <c r="C8314" s="5" t="s">
        <v>295</v>
      </c>
      <c r="D8314" s="5" t="s">
        <v>18</v>
      </c>
      <c r="E8314" s="5">
        <v>80</v>
      </c>
      <c r="F8314" s="6">
        <v>282.86</v>
      </c>
    </row>
    <row r="8315" spans="1:6">
      <c r="A8315" s="4">
        <v>2008</v>
      </c>
      <c r="B8315" s="5" t="s">
        <v>288</v>
      </c>
      <c r="C8315" s="5" t="s">
        <v>296</v>
      </c>
      <c r="D8315" s="5" t="s">
        <v>15</v>
      </c>
      <c r="E8315" s="5">
        <v>6540</v>
      </c>
      <c r="F8315" s="6">
        <v>2399.08</v>
      </c>
    </row>
    <row r="8316" spans="1:6">
      <c r="A8316" s="4">
        <v>2009</v>
      </c>
      <c r="B8316" s="5" t="s">
        <v>288</v>
      </c>
      <c r="C8316" s="5" t="s">
        <v>296</v>
      </c>
      <c r="D8316" s="5" t="s">
        <v>15</v>
      </c>
      <c r="E8316" s="5">
        <v>6450</v>
      </c>
      <c r="F8316" s="6">
        <v>2432.56</v>
      </c>
    </row>
    <row r="8317" spans="1:6">
      <c r="A8317" s="4">
        <v>2010</v>
      </c>
      <c r="B8317" s="5" t="s">
        <v>288</v>
      </c>
      <c r="C8317" s="5" t="s">
        <v>296</v>
      </c>
      <c r="D8317" s="5" t="s">
        <v>15</v>
      </c>
      <c r="E8317" s="5">
        <v>6330</v>
      </c>
      <c r="F8317" s="6">
        <v>2178.52</v>
      </c>
    </row>
    <row r="8318" spans="1:6">
      <c r="A8318" s="4">
        <v>2011</v>
      </c>
      <c r="B8318" s="5" t="s">
        <v>288</v>
      </c>
      <c r="C8318" s="5" t="s">
        <v>296</v>
      </c>
      <c r="D8318" s="5" t="s">
        <v>15</v>
      </c>
      <c r="E8318" s="5">
        <v>4900</v>
      </c>
      <c r="F8318" s="6">
        <v>2808.16</v>
      </c>
    </row>
    <row r="8319" spans="1:6">
      <c r="A8319" s="4">
        <v>2012</v>
      </c>
      <c r="B8319" s="5" t="s">
        <v>288</v>
      </c>
      <c r="C8319" s="5" t="s">
        <v>296</v>
      </c>
      <c r="D8319" s="5" t="s">
        <v>15</v>
      </c>
      <c r="E8319" s="5">
        <v>3670</v>
      </c>
      <c r="F8319" s="6">
        <v>2444.14</v>
      </c>
    </row>
    <row r="8320" spans="1:6">
      <c r="A8320" s="4">
        <v>2013</v>
      </c>
      <c r="B8320" s="5" t="s">
        <v>288</v>
      </c>
      <c r="C8320" s="5" t="s">
        <v>296</v>
      </c>
      <c r="D8320" s="5" t="s">
        <v>15</v>
      </c>
      <c r="E8320" s="5">
        <v>3830</v>
      </c>
      <c r="F8320" s="6">
        <v>2814.62</v>
      </c>
    </row>
    <row r="8321" spans="1:6">
      <c r="A8321" s="4">
        <v>2014</v>
      </c>
      <c r="B8321" s="5" t="s">
        <v>288</v>
      </c>
      <c r="C8321" s="5" t="s">
        <v>296</v>
      </c>
      <c r="D8321" s="5" t="s">
        <v>15</v>
      </c>
      <c r="E8321" s="5">
        <v>3920</v>
      </c>
      <c r="F8321" s="6">
        <v>2734.69</v>
      </c>
    </row>
    <row r="8322" spans="1:6">
      <c r="A8322" s="4">
        <v>2015</v>
      </c>
      <c r="B8322" s="5" t="s">
        <v>288</v>
      </c>
      <c r="C8322" s="5" t="s">
        <v>296</v>
      </c>
      <c r="D8322" s="5" t="s">
        <v>15</v>
      </c>
      <c r="E8322" s="5">
        <v>4090</v>
      </c>
      <c r="F8322" s="6">
        <v>2872.86</v>
      </c>
    </row>
    <row r="8323" spans="1:6">
      <c r="A8323" s="4">
        <v>2016</v>
      </c>
      <c r="B8323" s="5" t="s">
        <v>288</v>
      </c>
      <c r="C8323" s="5" t="s">
        <v>296</v>
      </c>
      <c r="D8323" s="5" t="s">
        <v>15</v>
      </c>
      <c r="E8323" s="5">
        <v>3940</v>
      </c>
      <c r="F8323" s="6">
        <v>2849.57</v>
      </c>
    </row>
    <row r="8324" spans="1:6">
      <c r="A8324" s="4">
        <v>2017</v>
      </c>
      <c r="B8324" s="5" t="s">
        <v>288</v>
      </c>
      <c r="C8324" s="5" t="s">
        <v>296</v>
      </c>
      <c r="D8324" s="5" t="s">
        <v>15</v>
      </c>
      <c r="E8324" s="5">
        <v>5010</v>
      </c>
      <c r="F8324" s="6">
        <v>2623.75</v>
      </c>
    </row>
    <row r="8325" spans="1:6">
      <c r="A8325" s="4">
        <v>2008</v>
      </c>
      <c r="B8325" s="5" t="s">
        <v>288</v>
      </c>
      <c r="C8325" s="5" t="s">
        <v>297</v>
      </c>
      <c r="D8325" s="5" t="s">
        <v>15</v>
      </c>
      <c r="E8325" s="5">
        <v>27930</v>
      </c>
      <c r="F8325" s="6">
        <v>2574.65</v>
      </c>
    </row>
    <row r="8326" spans="1:6">
      <c r="A8326" s="4">
        <v>2009</v>
      </c>
      <c r="B8326" s="5" t="s">
        <v>288</v>
      </c>
      <c r="C8326" s="5" t="s">
        <v>297</v>
      </c>
      <c r="D8326" s="5" t="s">
        <v>15</v>
      </c>
      <c r="E8326" s="5">
        <v>25440</v>
      </c>
      <c r="F8326" s="6">
        <v>2509.83</v>
      </c>
    </row>
    <row r="8327" spans="1:6">
      <c r="A8327" s="4">
        <v>2010</v>
      </c>
      <c r="B8327" s="5" t="s">
        <v>288</v>
      </c>
      <c r="C8327" s="5" t="s">
        <v>297</v>
      </c>
      <c r="D8327" s="5" t="s">
        <v>15</v>
      </c>
      <c r="E8327" s="5">
        <v>20260</v>
      </c>
      <c r="F8327" s="6">
        <v>2619.94</v>
      </c>
    </row>
    <row r="8328" spans="1:6">
      <c r="A8328" s="4">
        <v>2011</v>
      </c>
      <c r="B8328" s="5" t="s">
        <v>288</v>
      </c>
      <c r="C8328" s="5" t="s">
        <v>297</v>
      </c>
      <c r="D8328" s="5" t="s">
        <v>15</v>
      </c>
      <c r="E8328" s="5">
        <v>21170</v>
      </c>
      <c r="F8328" s="6">
        <v>2943.79</v>
      </c>
    </row>
    <row r="8329" spans="1:6">
      <c r="A8329" s="4">
        <v>2012</v>
      </c>
      <c r="B8329" s="5" t="s">
        <v>288</v>
      </c>
      <c r="C8329" s="5" t="s">
        <v>297</v>
      </c>
      <c r="D8329" s="5" t="s">
        <v>15</v>
      </c>
      <c r="E8329" s="5">
        <v>23100</v>
      </c>
      <c r="F8329" s="6">
        <v>2925.11</v>
      </c>
    </row>
    <row r="8330" spans="1:6">
      <c r="A8330" s="4">
        <v>2013</v>
      </c>
      <c r="B8330" s="5" t="s">
        <v>288</v>
      </c>
      <c r="C8330" s="5" t="s">
        <v>297</v>
      </c>
      <c r="D8330" s="5" t="s">
        <v>15</v>
      </c>
      <c r="E8330" s="5">
        <v>22270</v>
      </c>
      <c r="F8330" s="6">
        <v>2992.82</v>
      </c>
    </row>
    <row r="8331" spans="1:6">
      <c r="A8331" s="4">
        <v>2014</v>
      </c>
      <c r="B8331" s="5" t="s">
        <v>288</v>
      </c>
      <c r="C8331" s="5" t="s">
        <v>297</v>
      </c>
      <c r="D8331" s="5" t="s">
        <v>15</v>
      </c>
      <c r="E8331" s="5">
        <v>24150</v>
      </c>
      <c r="F8331" s="6">
        <v>3147.83</v>
      </c>
    </row>
    <row r="8332" spans="1:6">
      <c r="A8332" s="4">
        <v>2015</v>
      </c>
      <c r="B8332" s="5" t="s">
        <v>288</v>
      </c>
      <c r="C8332" s="5" t="s">
        <v>297</v>
      </c>
      <c r="D8332" s="5" t="s">
        <v>15</v>
      </c>
      <c r="E8332" s="5">
        <v>24630</v>
      </c>
      <c r="F8332" s="6">
        <v>3203</v>
      </c>
    </row>
    <row r="8333" spans="1:6">
      <c r="A8333" s="4">
        <v>2016</v>
      </c>
      <c r="B8333" s="5" t="s">
        <v>288</v>
      </c>
      <c r="C8333" s="5" t="s">
        <v>297</v>
      </c>
      <c r="D8333" s="5" t="s">
        <v>15</v>
      </c>
      <c r="E8333" s="5">
        <v>21100</v>
      </c>
      <c r="F8333" s="6">
        <v>2724.08</v>
      </c>
    </row>
    <row r="8334" spans="1:6">
      <c r="A8334" s="4">
        <v>2017</v>
      </c>
      <c r="B8334" s="5" t="s">
        <v>288</v>
      </c>
      <c r="C8334" s="5" t="s">
        <v>297</v>
      </c>
      <c r="D8334" s="5" t="s">
        <v>15</v>
      </c>
      <c r="E8334" s="5">
        <v>21480</v>
      </c>
      <c r="F8334" s="6">
        <v>3217.9</v>
      </c>
    </row>
    <row r="8335" spans="1:6">
      <c r="A8335" s="4">
        <v>2008</v>
      </c>
      <c r="B8335" s="5" t="s">
        <v>288</v>
      </c>
      <c r="C8335" s="5" t="s">
        <v>298</v>
      </c>
      <c r="D8335" s="5" t="s">
        <v>15</v>
      </c>
      <c r="E8335" s="5">
        <v>3000</v>
      </c>
      <c r="F8335" s="6">
        <v>2423.33</v>
      </c>
    </row>
    <row r="8336" spans="1:6">
      <c r="A8336" s="4">
        <v>2009</v>
      </c>
      <c r="B8336" s="5" t="s">
        <v>288</v>
      </c>
      <c r="C8336" s="5" t="s">
        <v>298</v>
      </c>
      <c r="D8336" s="5" t="s">
        <v>15</v>
      </c>
      <c r="E8336" s="5">
        <v>2940</v>
      </c>
      <c r="F8336" s="6">
        <v>2571.4299999999998</v>
      </c>
    </row>
    <row r="8337" spans="1:6">
      <c r="A8337" s="4">
        <v>2010</v>
      </c>
      <c r="B8337" s="5" t="s">
        <v>288</v>
      </c>
      <c r="C8337" s="5" t="s">
        <v>298</v>
      </c>
      <c r="D8337" s="5" t="s">
        <v>15</v>
      </c>
      <c r="E8337" s="5">
        <v>2920</v>
      </c>
      <c r="F8337" s="6">
        <v>2369.86</v>
      </c>
    </row>
    <row r="8338" spans="1:6">
      <c r="A8338" s="4">
        <v>2011</v>
      </c>
      <c r="B8338" s="5" t="s">
        <v>288</v>
      </c>
      <c r="C8338" s="5" t="s">
        <v>298</v>
      </c>
      <c r="D8338" s="5" t="s">
        <v>15</v>
      </c>
      <c r="E8338" s="5">
        <v>2400</v>
      </c>
      <c r="F8338" s="6">
        <v>2558.33</v>
      </c>
    </row>
    <row r="8339" spans="1:6">
      <c r="A8339" s="4">
        <v>2012</v>
      </c>
      <c r="B8339" s="5" t="s">
        <v>288</v>
      </c>
      <c r="C8339" s="5" t="s">
        <v>298</v>
      </c>
      <c r="D8339" s="5" t="s">
        <v>15</v>
      </c>
      <c r="E8339" s="5">
        <v>1820</v>
      </c>
      <c r="F8339" s="6">
        <v>2252.75</v>
      </c>
    </row>
    <row r="8340" spans="1:6">
      <c r="A8340" s="4">
        <v>2013</v>
      </c>
      <c r="B8340" s="5" t="s">
        <v>288</v>
      </c>
      <c r="C8340" s="5" t="s">
        <v>298</v>
      </c>
      <c r="D8340" s="5" t="s">
        <v>15</v>
      </c>
      <c r="E8340" s="5">
        <v>2000</v>
      </c>
      <c r="F8340" s="6">
        <v>2665</v>
      </c>
    </row>
    <row r="8341" spans="1:6">
      <c r="A8341" s="4">
        <v>2014</v>
      </c>
      <c r="B8341" s="5" t="s">
        <v>288</v>
      </c>
      <c r="C8341" s="5" t="s">
        <v>298</v>
      </c>
      <c r="D8341" s="5" t="s">
        <v>15</v>
      </c>
      <c r="E8341" s="5">
        <v>2090</v>
      </c>
      <c r="F8341" s="6">
        <v>2660.29</v>
      </c>
    </row>
    <row r="8342" spans="1:6">
      <c r="A8342" s="4">
        <v>2015</v>
      </c>
      <c r="B8342" s="5" t="s">
        <v>288</v>
      </c>
      <c r="C8342" s="5" t="s">
        <v>298</v>
      </c>
      <c r="D8342" s="5" t="s">
        <v>15</v>
      </c>
      <c r="E8342" s="5">
        <v>2120</v>
      </c>
      <c r="F8342" s="6">
        <v>2570.75</v>
      </c>
    </row>
    <row r="8343" spans="1:6">
      <c r="A8343" s="4">
        <v>2016</v>
      </c>
      <c r="B8343" s="5" t="s">
        <v>288</v>
      </c>
      <c r="C8343" s="5" t="s">
        <v>298</v>
      </c>
      <c r="D8343" s="5" t="s">
        <v>15</v>
      </c>
      <c r="E8343" s="5">
        <v>1390</v>
      </c>
      <c r="F8343" s="6">
        <v>2204.7399999999998</v>
      </c>
    </row>
    <row r="8344" spans="1:6">
      <c r="A8344" s="4">
        <v>2017</v>
      </c>
      <c r="B8344" s="5" t="s">
        <v>288</v>
      </c>
      <c r="C8344" s="5" t="s">
        <v>298</v>
      </c>
      <c r="D8344" s="5" t="s">
        <v>15</v>
      </c>
      <c r="E8344" s="5">
        <v>1740</v>
      </c>
      <c r="F8344" s="6">
        <v>2620.0300000000002</v>
      </c>
    </row>
    <row r="8345" spans="1:6">
      <c r="A8345" s="4">
        <v>2008</v>
      </c>
      <c r="B8345" s="5" t="s">
        <v>299</v>
      </c>
      <c r="C8345" s="5" t="s">
        <v>300</v>
      </c>
      <c r="D8345" s="5" t="s">
        <v>15</v>
      </c>
      <c r="E8345" s="5">
        <v>424950</v>
      </c>
      <c r="F8345" s="6">
        <v>1637.91</v>
      </c>
    </row>
    <row r="8346" spans="1:6">
      <c r="A8346" s="4">
        <v>2008</v>
      </c>
      <c r="B8346" s="5" t="s">
        <v>299</v>
      </c>
      <c r="C8346" s="5" t="s">
        <v>300</v>
      </c>
      <c r="D8346" s="5" t="s">
        <v>16</v>
      </c>
      <c r="E8346" s="5">
        <v>530</v>
      </c>
      <c r="F8346" s="6">
        <v>1245.28</v>
      </c>
    </row>
    <row r="8347" spans="1:6">
      <c r="A8347" s="4">
        <v>2008</v>
      </c>
      <c r="B8347" s="5" t="s">
        <v>299</v>
      </c>
      <c r="C8347" s="5" t="s">
        <v>300</v>
      </c>
      <c r="D8347" s="5" t="s">
        <v>17</v>
      </c>
      <c r="E8347" s="5">
        <v>140</v>
      </c>
      <c r="F8347" s="6">
        <v>642.86</v>
      </c>
    </row>
    <row r="8348" spans="1:6">
      <c r="A8348" s="4">
        <v>2009</v>
      </c>
      <c r="B8348" s="5" t="s">
        <v>299</v>
      </c>
      <c r="C8348" s="5" t="s">
        <v>300</v>
      </c>
      <c r="D8348" s="5" t="s">
        <v>15</v>
      </c>
      <c r="E8348" s="5">
        <v>413340</v>
      </c>
      <c r="F8348" s="6">
        <v>1730.42</v>
      </c>
    </row>
    <row r="8349" spans="1:6">
      <c r="A8349" s="4">
        <v>2009</v>
      </c>
      <c r="B8349" s="5" t="s">
        <v>299</v>
      </c>
      <c r="C8349" s="5" t="s">
        <v>300</v>
      </c>
      <c r="D8349" s="5" t="s">
        <v>16</v>
      </c>
      <c r="E8349" s="5">
        <v>540</v>
      </c>
      <c r="F8349" s="6">
        <v>1296.3</v>
      </c>
    </row>
    <row r="8350" spans="1:6">
      <c r="A8350" s="4">
        <v>2009</v>
      </c>
      <c r="B8350" s="5" t="s">
        <v>299</v>
      </c>
      <c r="C8350" s="5" t="s">
        <v>300</v>
      </c>
      <c r="D8350" s="5" t="s">
        <v>17</v>
      </c>
      <c r="E8350" s="5">
        <v>190</v>
      </c>
      <c r="F8350" s="6">
        <v>736.84</v>
      </c>
    </row>
    <row r="8351" spans="1:6">
      <c r="A8351" s="4">
        <v>2010</v>
      </c>
      <c r="B8351" s="5" t="s">
        <v>299</v>
      </c>
      <c r="C8351" s="5" t="s">
        <v>300</v>
      </c>
      <c r="D8351" s="5" t="s">
        <v>15</v>
      </c>
      <c r="E8351" s="5">
        <v>397780</v>
      </c>
      <c r="F8351" s="6">
        <v>1852.93</v>
      </c>
    </row>
    <row r="8352" spans="1:6">
      <c r="A8352" s="4">
        <v>2010</v>
      </c>
      <c r="B8352" s="5" t="s">
        <v>299</v>
      </c>
      <c r="C8352" s="5" t="s">
        <v>300</v>
      </c>
      <c r="D8352" s="5" t="s">
        <v>16</v>
      </c>
      <c r="E8352" s="5">
        <v>1160</v>
      </c>
      <c r="F8352" s="6">
        <v>1362.07</v>
      </c>
    </row>
    <row r="8353" spans="1:6">
      <c r="A8353" s="4">
        <v>2010</v>
      </c>
      <c r="B8353" s="5" t="s">
        <v>299</v>
      </c>
      <c r="C8353" s="5" t="s">
        <v>300</v>
      </c>
      <c r="D8353" s="5" t="s">
        <v>17</v>
      </c>
      <c r="E8353" s="5">
        <v>130</v>
      </c>
      <c r="F8353" s="6">
        <v>615.38</v>
      </c>
    </row>
    <row r="8354" spans="1:6">
      <c r="A8354" s="4">
        <v>2011</v>
      </c>
      <c r="B8354" s="5" t="s">
        <v>299</v>
      </c>
      <c r="C8354" s="5" t="s">
        <v>300</v>
      </c>
      <c r="D8354" s="5" t="s">
        <v>15</v>
      </c>
      <c r="E8354" s="5">
        <v>409650</v>
      </c>
      <c r="F8354" s="6">
        <v>1943.34</v>
      </c>
    </row>
    <row r="8355" spans="1:6">
      <c r="A8355" s="4">
        <v>2011</v>
      </c>
      <c r="B8355" s="5" t="s">
        <v>299</v>
      </c>
      <c r="C8355" s="5" t="s">
        <v>300</v>
      </c>
      <c r="D8355" s="5" t="s">
        <v>16</v>
      </c>
      <c r="E8355" s="5">
        <v>1460</v>
      </c>
      <c r="F8355" s="6">
        <v>2171.23</v>
      </c>
    </row>
    <row r="8356" spans="1:6">
      <c r="A8356" s="4">
        <v>2011</v>
      </c>
      <c r="B8356" s="5" t="s">
        <v>299</v>
      </c>
      <c r="C8356" s="5" t="s">
        <v>300</v>
      </c>
      <c r="D8356" s="5" t="s">
        <v>17</v>
      </c>
      <c r="E8356" s="5">
        <v>120</v>
      </c>
      <c r="F8356" s="6">
        <v>666.67</v>
      </c>
    </row>
    <row r="8357" spans="1:6">
      <c r="A8357" s="4">
        <v>2012</v>
      </c>
      <c r="B8357" s="5" t="s">
        <v>299</v>
      </c>
      <c r="C8357" s="5" t="s">
        <v>300</v>
      </c>
      <c r="D8357" s="5" t="s">
        <v>15</v>
      </c>
      <c r="E8357" s="5">
        <v>374120</v>
      </c>
      <c r="F8357" s="6">
        <v>1924.04</v>
      </c>
    </row>
    <row r="8358" spans="1:6">
      <c r="A8358" s="4">
        <v>2012</v>
      </c>
      <c r="B8358" s="5" t="s">
        <v>299</v>
      </c>
      <c r="C8358" s="5" t="s">
        <v>300</v>
      </c>
      <c r="D8358" s="5" t="s">
        <v>16</v>
      </c>
      <c r="E8358" s="5">
        <v>570</v>
      </c>
      <c r="F8358" s="6">
        <v>2122.81</v>
      </c>
    </row>
    <row r="8359" spans="1:6">
      <c r="A8359" s="4">
        <v>2012</v>
      </c>
      <c r="B8359" s="5" t="s">
        <v>299</v>
      </c>
      <c r="C8359" s="5" t="s">
        <v>300</v>
      </c>
      <c r="D8359" s="5" t="s">
        <v>17</v>
      </c>
      <c r="E8359" s="5">
        <v>80</v>
      </c>
      <c r="F8359" s="6">
        <v>875</v>
      </c>
    </row>
    <row r="8360" spans="1:6">
      <c r="A8360" s="4">
        <v>2013</v>
      </c>
      <c r="B8360" s="5" t="s">
        <v>299</v>
      </c>
      <c r="C8360" s="5" t="s">
        <v>300</v>
      </c>
      <c r="D8360" s="5" t="s">
        <v>15</v>
      </c>
      <c r="E8360" s="5">
        <v>394700</v>
      </c>
      <c r="F8360" s="6">
        <v>1340.97</v>
      </c>
    </row>
    <row r="8361" spans="1:6">
      <c r="A8361" s="4">
        <v>2013</v>
      </c>
      <c r="B8361" s="5" t="s">
        <v>299</v>
      </c>
      <c r="C8361" s="5" t="s">
        <v>300</v>
      </c>
      <c r="D8361" s="5" t="s">
        <v>16</v>
      </c>
      <c r="E8361" s="5">
        <v>570</v>
      </c>
      <c r="F8361" s="6">
        <v>2210.5300000000002</v>
      </c>
    </row>
    <row r="8362" spans="1:6">
      <c r="A8362" s="4">
        <v>2013</v>
      </c>
      <c r="B8362" s="5" t="s">
        <v>299</v>
      </c>
      <c r="C8362" s="5" t="s">
        <v>300</v>
      </c>
      <c r="D8362" s="5" t="s">
        <v>17</v>
      </c>
      <c r="E8362" s="5">
        <v>80</v>
      </c>
      <c r="F8362" s="6">
        <v>750</v>
      </c>
    </row>
    <row r="8363" spans="1:6">
      <c r="A8363" s="4">
        <v>2014</v>
      </c>
      <c r="B8363" s="5" t="s">
        <v>299</v>
      </c>
      <c r="C8363" s="5" t="s">
        <v>300</v>
      </c>
      <c r="D8363" s="5" t="s">
        <v>15</v>
      </c>
      <c r="E8363" s="5">
        <v>382850</v>
      </c>
      <c r="F8363" s="6">
        <v>1918.27</v>
      </c>
    </row>
    <row r="8364" spans="1:6">
      <c r="A8364" s="4">
        <v>2014</v>
      </c>
      <c r="B8364" s="5" t="s">
        <v>299</v>
      </c>
      <c r="C8364" s="5" t="s">
        <v>300</v>
      </c>
      <c r="D8364" s="5" t="s">
        <v>16</v>
      </c>
      <c r="E8364" s="5">
        <v>560</v>
      </c>
      <c r="F8364" s="6">
        <v>2196.4299999999998</v>
      </c>
    </row>
    <row r="8365" spans="1:6">
      <c r="A8365" s="4">
        <v>2014</v>
      </c>
      <c r="B8365" s="5" t="s">
        <v>299</v>
      </c>
      <c r="C8365" s="5" t="s">
        <v>300</v>
      </c>
      <c r="D8365" s="5" t="s">
        <v>17</v>
      </c>
      <c r="E8365" s="5">
        <v>70</v>
      </c>
      <c r="F8365" s="6">
        <v>714.29</v>
      </c>
    </row>
    <row r="8366" spans="1:6">
      <c r="A8366" s="4">
        <v>2015</v>
      </c>
      <c r="B8366" s="5" t="s">
        <v>299</v>
      </c>
      <c r="C8366" s="5" t="s">
        <v>300</v>
      </c>
      <c r="D8366" s="5" t="s">
        <v>15</v>
      </c>
      <c r="E8366" s="5">
        <v>383520</v>
      </c>
      <c r="F8366" s="6">
        <v>2042.92</v>
      </c>
    </row>
    <row r="8367" spans="1:6">
      <c r="A8367" s="4">
        <v>2015</v>
      </c>
      <c r="B8367" s="5" t="s">
        <v>299</v>
      </c>
      <c r="C8367" s="5" t="s">
        <v>300</v>
      </c>
      <c r="D8367" s="5" t="s">
        <v>16</v>
      </c>
      <c r="E8367" s="5">
        <v>470</v>
      </c>
      <c r="F8367" s="6">
        <v>2170.21</v>
      </c>
    </row>
    <row r="8368" spans="1:6">
      <c r="A8368" s="4">
        <v>2015</v>
      </c>
      <c r="B8368" s="5" t="s">
        <v>299</v>
      </c>
      <c r="C8368" s="5" t="s">
        <v>300</v>
      </c>
      <c r="D8368" s="5" t="s">
        <v>17</v>
      </c>
      <c r="E8368" s="5">
        <v>90</v>
      </c>
      <c r="F8368" s="6">
        <v>777.78</v>
      </c>
    </row>
    <row r="8369" spans="1:6">
      <c r="A8369" s="4">
        <v>2016</v>
      </c>
      <c r="B8369" s="5" t="s">
        <v>299</v>
      </c>
      <c r="C8369" s="5" t="s">
        <v>300</v>
      </c>
      <c r="D8369" s="5" t="s">
        <v>15</v>
      </c>
      <c r="E8369" s="5">
        <v>377780</v>
      </c>
      <c r="F8369" s="6">
        <v>2916.14</v>
      </c>
    </row>
    <row r="8370" spans="1:6">
      <c r="A8370" s="4">
        <v>2016</v>
      </c>
      <c r="B8370" s="5" t="s">
        <v>299</v>
      </c>
      <c r="C8370" s="5" t="s">
        <v>300</v>
      </c>
      <c r="D8370" s="5" t="s">
        <v>16</v>
      </c>
      <c r="E8370" s="5">
        <v>550</v>
      </c>
      <c r="F8370" s="6">
        <v>2236.36</v>
      </c>
    </row>
    <row r="8371" spans="1:6">
      <c r="A8371" s="4">
        <v>2016</v>
      </c>
      <c r="B8371" s="5" t="s">
        <v>299</v>
      </c>
      <c r="C8371" s="5" t="s">
        <v>300</v>
      </c>
      <c r="D8371" s="5" t="s">
        <v>17</v>
      </c>
      <c r="E8371" s="5">
        <v>70</v>
      </c>
      <c r="F8371" s="6">
        <v>857.14</v>
      </c>
    </row>
    <row r="8372" spans="1:6">
      <c r="A8372" s="4">
        <v>2017</v>
      </c>
      <c r="B8372" s="5" t="s">
        <v>299</v>
      </c>
      <c r="C8372" s="5" t="s">
        <v>300</v>
      </c>
      <c r="D8372" s="5" t="s">
        <v>15</v>
      </c>
      <c r="E8372" s="5">
        <v>370150</v>
      </c>
      <c r="F8372" s="6">
        <v>2163.91</v>
      </c>
    </row>
    <row r="8373" spans="1:6">
      <c r="A8373" s="4">
        <v>2017</v>
      </c>
      <c r="B8373" s="5" t="s">
        <v>299</v>
      </c>
      <c r="C8373" s="5" t="s">
        <v>300</v>
      </c>
      <c r="D8373" s="5" t="s">
        <v>16</v>
      </c>
      <c r="E8373" s="5">
        <v>320</v>
      </c>
      <c r="F8373" s="6">
        <v>2281.25</v>
      </c>
    </row>
    <row r="8374" spans="1:6">
      <c r="A8374" s="4">
        <v>2017</v>
      </c>
      <c r="B8374" s="5" t="s">
        <v>299</v>
      </c>
      <c r="C8374" s="5" t="s">
        <v>300</v>
      </c>
      <c r="D8374" s="5" t="s">
        <v>17</v>
      </c>
      <c r="E8374" s="5">
        <v>200</v>
      </c>
      <c r="F8374" s="6">
        <v>950</v>
      </c>
    </row>
    <row r="8375" spans="1:6">
      <c r="A8375" s="4">
        <v>2008</v>
      </c>
      <c r="B8375" s="5" t="s">
        <v>299</v>
      </c>
      <c r="C8375" s="5" t="s">
        <v>301</v>
      </c>
      <c r="D8375" s="5" t="s">
        <v>15</v>
      </c>
      <c r="E8375" s="5">
        <v>340480</v>
      </c>
      <c r="F8375" s="6">
        <v>1640.07</v>
      </c>
    </row>
    <row r="8376" spans="1:6">
      <c r="A8376" s="4">
        <v>2008</v>
      </c>
      <c r="B8376" s="5" t="s">
        <v>299</v>
      </c>
      <c r="C8376" s="5" t="s">
        <v>301</v>
      </c>
      <c r="D8376" s="5" t="s">
        <v>16</v>
      </c>
      <c r="E8376" s="5">
        <v>4080</v>
      </c>
      <c r="F8376" s="6">
        <v>1276.96</v>
      </c>
    </row>
    <row r="8377" spans="1:6">
      <c r="A8377" s="4">
        <v>2008</v>
      </c>
      <c r="B8377" s="5" t="s">
        <v>299</v>
      </c>
      <c r="C8377" s="5" t="s">
        <v>301</v>
      </c>
      <c r="D8377" s="5" t="s">
        <v>17</v>
      </c>
      <c r="E8377" s="5">
        <v>1800</v>
      </c>
      <c r="F8377" s="6">
        <v>755.56</v>
      </c>
    </row>
    <row r="8378" spans="1:6">
      <c r="A8378" s="4">
        <v>2008</v>
      </c>
      <c r="B8378" s="5" t="s">
        <v>299</v>
      </c>
      <c r="C8378" s="5" t="s">
        <v>301</v>
      </c>
      <c r="D8378" s="5" t="s">
        <v>18</v>
      </c>
      <c r="E8378" s="5">
        <v>21940</v>
      </c>
      <c r="F8378" s="6">
        <v>339.11</v>
      </c>
    </row>
    <row r="8379" spans="1:6">
      <c r="A8379" s="4">
        <v>2009</v>
      </c>
      <c r="B8379" s="5" t="s">
        <v>299</v>
      </c>
      <c r="C8379" s="5" t="s">
        <v>301</v>
      </c>
      <c r="D8379" s="5" t="s">
        <v>15</v>
      </c>
      <c r="E8379" s="5">
        <v>348350</v>
      </c>
      <c r="F8379" s="6">
        <v>1845.64</v>
      </c>
    </row>
    <row r="8380" spans="1:6">
      <c r="A8380" s="4">
        <v>2009</v>
      </c>
      <c r="B8380" s="5" t="s">
        <v>299</v>
      </c>
      <c r="C8380" s="5" t="s">
        <v>301</v>
      </c>
      <c r="D8380" s="5" t="s">
        <v>16</v>
      </c>
      <c r="E8380" s="5">
        <v>4160</v>
      </c>
      <c r="F8380" s="6">
        <v>1300.48</v>
      </c>
    </row>
    <row r="8381" spans="1:6">
      <c r="A8381" s="4">
        <v>2009</v>
      </c>
      <c r="B8381" s="5" t="s">
        <v>299</v>
      </c>
      <c r="C8381" s="5" t="s">
        <v>301</v>
      </c>
      <c r="D8381" s="5" t="s">
        <v>17</v>
      </c>
      <c r="E8381" s="5">
        <v>1890</v>
      </c>
      <c r="F8381" s="6">
        <v>783.07</v>
      </c>
    </row>
    <row r="8382" spans="1:6">
      <c r="A8382" s="4">
        <v>2009</v>
      </c>
      <c r="B8382" s="5" t="s">
        <v>299</v>
      </c>
      <c r="C8382" s="5" t="s">
        <v>301</v>
      </c>
      <c r="D8382" s="5" t="s">
        <v>18</v>
      </c>
      <c r="E8382" s="5">
        <v>19150</v>
      </c>
      <c r="F8382" s="6">
        <v>427.68</v>
      </c>
    </row>
    <row r="8383" spans="1:6">
      <c r="A8383" s="4">
        <v>2010</v>
      </c>
      <c r="B8383" s="5" t="s">
        <v>299</v>
      </c>
      <c r="C8383" s="5" t="s">
        <v>301</v>
      </c>
      <c r="D8383" s="5" t="s">
        <v>15</v>
      </c>
      <c r="E8383" s="5">
        <v>340570</v>
      </c>
      <c r="F8383" s="6">
        <v>2105.38</v>
      </c>
    </row>
    <row r="8384" spans="1:6">
      <c r="A8384" s="4">
        <v>2010</v>
      </c>
      <c r="B8384" s="5" t="s">
        <v>299</v>
      </c>
      <c r="C8384" s="5" t="s">
        <v>301</v>
      </c>
      <c r="D8384" s="5" t="s">
        <v>16</v>
      </c>
      <c r="E8384" s="5">
        <v>6380</v>
      </c>
      <c r="F8384" s="6">
        <v>2070.5300000000002</v>
      </c>
    </row>
    <row r="8385" spans="1:6">
      <c r="A8385" s="4">
        <v>2010</v>
      </c>
      <c r="B8385" s="5" t="s">
        <v>299</v>
      </c>
      <c r="C8385" s="5" t="s">
        <v>301</v>
      </c>
      <c r="D8385" s="5" t="s">
        <v>17</v>
      </c>
      <c r="E8385" s="5">
        <v>2560</v>
      </c>
      <c r="F8385" s="6">
        <v>656.25</v>
      </c>
    </row>
    <row r="8386" spans="1:6">
      <c r="A8386" s="4">
        <v>2010</v>
      </c>
      <c r="B8386" s="5" t="s">
        <v>299</v>
      </c>
      <c r="C8386" s="5" t="s">
        <v>301</v>
      </c>
      <c r="D8386" s="5" t="s">
        <v>18</v>
      </c>
      <c r="E8386" s="5">
        <v>30040</v>
      </c>
      <c r="F8386" s="6">
        <v>618.51</v>
      </c>
    </row>
    <row r="8387" spans="1:6">
      <c r="A8387" s="4">
        <v>2011</v>
      </c>
      <c r="B8387" s="5" t="s">
        <v>299</v>
      </c>
      <c r="C8387" s="5" t="s">
        <v>301</v>
      </c>
      <c r="D8387" s="5" t="s">
        <v>15</v>
      </c>
      <c r="E8387" s="5">
        <v>306310</v>
      </c>
      <c r="F8387" s="6">
        <v>1191.28</v>
      </c>
    </row>
    <row r="8388" spans="1:6">
      <c r="A8388" s="4">
        <v>2011</v>
      </c>
      <c r="B8388" s="5" t="s">
        <v>299</v>
      </c>
      <c r="C8388" s="5" t="s">
        <v>301</v>
      </c>
      <c r="D8388" s="5" t="s">
        <v>16</v>
      </c>
      <c r="E8388" s="5">
        <v>7190</v>
      </c>
      <c r="F8388" s="6">
        <v>2112.66</v>
      </c>
    </row>
    <row r="8389" spans="1:6">
      <c r="A8389" s="4">
        <v>2011</v>
      </c>
      <c r="B8389" s="5" t="s">
        <v>299</v>
      </c>
      <c r="C8389" s="5" t="s">
        <v>301</v>
      </c>
      <c r="D8389" s="5" t="s">
        <v>17</v>
      </c>
      <c r="E8389" s="5">
        <v>1870</v>
      </c>
      <c r="F8389" s="6">
        <v>732.62</v>
      </c>
    </row>
    <row r="8390" spans="1:6">
      <c r="A8390" s="4">
        <v>2011</v>
      </c>
      <c r="B8390" s="5" t="s">
        <v>299</v>
      </c>
      <c r="C8390" s="5" t="s">
        <v>301</v>
      </c>
      <c r="D8390" s="5" t="s">
        <v>18</v>
      </c>
      <c r="E8390" s="5">
        <v>37190</v>
      </c>
      <c r="F8390" s="6">
        <v>300.89</v>
      </c>
    </row>
    <row r="8391" spans="1:6">
      <c r="A8391" s="4">
        <v>2012</v>
      </c>
      <c r="B8391" s="5" t="s">
        <v>299</v>
      </c>
      <c r="C8391" s="5" t="s">
        <v>301</v>
      </c>
      <c r="D8391" s="5" t="s">
        <v>15</v>
      </c>
      <c r="E8391" s="5">
        <v>330840</v>
      </c>
      <c r="F8391" s="6">
        <v>3606.49</v>
      </c>
    </row>
    <row r="8392" spans="1:6">
      <c r="A8392" s="4">
        <v>2012</v>
      </c>
      <c r="B8392" s="5" t="s">
        <v>299</v>
      </c>
      <c r="C8392" s="5" t="s">
        <v>301</v>
      </c>
      <c r="D8392" s="5" t="s">
        <v>16</v>
      </c>
      <c r="E8392" s="5">
        <v>7120</v>
      </c>
      <c r="F8392" s="6">
        <v>2188.1999999999998</v>
      </c>
    </row>
    <row r="8393" spans="1:6">
      <c r="A8393" s="4">
        <v>2012</v>
      </c>
      <c r="B8393" s="5" t="s">
        <v>299</v>
      </c>
      <c r="C8393" s="5" t="s">
        <v>301</v>
      </c>
      <c r="D8393" s="5" t="s">
        <v>17</v>
      </c>
      <c r="E8393" s="5">
        <v>1650</v>
      </c>
      <c r="F8393" s="6">
        <v>921.21</v>
      </c>
    </row>
    <row r="8394" spans="1:6">
      <c r="A8394" s="4">
        <v>2012</v>
      </c>
      <c r="B8394" s="5" t="s">
        <v>299</v>
      </c>
      <c r="C8394" s="5" t="s">
        <v>301</v>
      </c>
      <c r="D8394" s="5" t="s">
        <v>18</v>
      </c>
      <c r="E8394" s="5">
        <v>40850</v>
      </c>
      <c r="F8394" s="6">
        <v>468.54</v>
      </c>
    </row>
    <row r="8395" spans="1:6">
      <c r="A8395" s="4">
        <v>2013</v>
      </c>
      <c r="B8395" s="5" t="s">
        <v>299</v>
      </c>
      <c r="C8395" s="5" t="s">
        <v>301</v>
      </c>
      <c r="D8395" s="5" t="s">
        <v>15</v>
      </c>
      <c r="E8395" s="5">
        <v>340900</v>
      </c>
      <c r="F8395" s="6">
        <v>3142.45</v>
      </c>
    </row>
    <row r="8396" spans="1:6">
      <c r="A8396" s="4">
        <v>2013</v>
      </c>
      <c r="B8396" s="5" t="s">
        <v>299</v>
      </c>
      <c r="C8396" s="5" t="s">
        <v>301</v>
      </c>
      <c r="D8396" s="5" t="s">
        <v>16</v>
      </c>
      <c r="E8396" s="5">
        <v>8030</v>
      </c>
      <c r="F8396" s="6">
        <v>2399.75</v>
      </c>
    </row>
    <row r="8397" spans="1:6">
      <c r="A8397" s="4">
        <v>2013</v>
      </c>
      <c r="B8397" s="5" t="s">
        <v>299</v>
      </c>
      <c r="C8397" s="5" t="s">
        <v>301</v>
      </c>
      <c r="D8397" s="5" t="s">
        <v>17</v>
      </c>
      <c r="E8397" s="5">
        <v>1520</v>
      </c>
      <c r="F8397" s="6">
        <v>815.79</v>
      </c>
    </row>
    <row r="8398" spans="1:6">
      <c r="A8398" s="4">
        <v>2013</v>
      </c>
      <c r="B8398" s="5" t="s">
        <v>299</v>
      </c>
      <c r="C8398" s="5" t="s">
        <v>301</v>
      </c>
      <c r="D8398" s="5" t="s">
        <v>18</v>
      </c>
      <c r="E8398" s="5">
        <v>43270</v>
      </c>
      <c r="F8398" s="6">
        <v>440.26</v>
      </c>
    </row>
    <row r="8399" spans="1:6">
      <c r="A8399" s="4">
        <v>2014</v>
      </c>
      <c r="B8399" s="5" t="s">
        <v>299</v>
      </c>
      <c r="C8399" s="5" t="s">
        <v>301</v>
      </c>
      <c r="D8399" s="5" t="s">
        <v>15</v>
      </c>
      <c r="E8399" s="5">
        <v>334450</v>
      </c>
      <c r="F8399" s="6">
        <v>3208.79</v>
      </c>
    </row>
    <row r="8400" spans="1:6">
      <c r="A8400" s="4">
        <v>2014</v>
      </c>
      <c r="B8400" s="5" t="s">
        <v>299</v>
      </c>
      <c r="C8400" s="5" t="s">
        <v>301</v>
      </c>
      <c r="D8400" s="5" t="s">
        <v>16</v>
      </c>
      <c r="E8400" s="5">
        <v>6030</v>
      </c>
      <c r="F8400" s="6">
        <v>2436.15</v>
      </c>
    </row>
    <row r="8401" spans="1:6">
      <c r="A8401" s="4">
        <v>2014</v>
      </c>
      <c r="B8401" s="5" t="s">
        <v>299</v>
      </c>
      <c r="C8401" s="5" t="s">
        <v>301</v>
      </c>
      <c r="D8401" s="5" t="s">
        <v>17</v>
      </c>
      <c r="E8401" s="5">
        <v>1440</v>
      </c>
      <c r="F8401" s="6">
        <v>805.56</v>
      </c>
    </row>
    <row r="8402" spans="1:6">
      <c r="A8402" s="4">
        <v>2014</v>
      </c>
      <c r="B8402" s="5" t="s">
        <v>299</v>
      </c>
      <c r="C8402" s="5" t="s">
        <v>301</v>
      </c>
      <c r="D8402" s="5" t="s">
        <v>18</v>
      </c>
      <c r="E8402" s="5">
        <v>39890</v>
      </c>
      <c r="F8402" s="6">
        <v>435.7</v>
      </c>
    </row>
    <row r="8403" spans="1:6">
      <c r="A8403" s="4">
        <v>2015</v>
      </c>
      <c r="B8403" s="5" t="s">
        <v>299</v>
      </c>
      <c r="C8403" s="5" t="s">
        <v>301</v>
      </c>
      <c r="D8403" s="5" t="s">
        <v>15</v>
      </c>
      <c r="E8403" s="5">
        <v>323730</v>
      </c>
      <c r="F8403" s="6">
        <v>1579.68</v>
      </c>
    </row>
    <row r="8404" spans="1:6">
      <c r="A8404" s="4">
        <v>2015</v>
      </c>
      <c r="B8404" s="5" t="s">
        <v>299</v>
      </c>
      <c r="C8404" s="5" t="s">
        <v>301</v>
      </c>
      <c r="D8404" s="5" t="s">
        <v>16</v>
      </c>
      <c r="E8404" s="5">
        <v>5590</v>
      </c>
      <c r="F8404" s="6">
        <v>2484.79</v>
      </c>
    </row>
    <row r="8405" spans="1:6">
      <c r="A8405" s="4">
        <v>2015</v>
      </c>
      <c r="B8405" s="5" t="s">
        <v>299</v>
      </c>
      <c r="C8405" s="5" t="s">
        <v>301</v>
      </c>
      <c r="D8405" s="5" t="s">
        <v>17</v>
      </c>
      <c r="E8405" s="5">
        <v>1170</v>
      </c>
      <c r="F8405" s="6">
        <v>871.79</v>
      </c>
    </row>
    <row r="8406" spans="1:6">
      <c r="A8406" s="4">
        <v>2015</v>
      </c>
      <c r="B8406" s="5" t="s">
        <v>299</v>
      </c>
      <c r="C8406" s="5" t="s">
        <v>301</v>
      </c>
      <c r="D8406" s="5" t="s">
        <v>18</v>
      </c>
      <c r="E8406" s="5">
        <v>33220</v>
      </c>
      <c r="F8406" s="6">
        <v>376.28</v>
      </c>
    </row>
    <row r="8407" spans="1:6">
      <c r="A8407" s="4">
        <v>2016</v>
      </c>
      <c r="B8407" s="5" t="s">
        <v>299</v>
      </c>
      <c r="C8407" s="5" t="s">
        <v>301</v>
      </c>
      <c r="D8407" s="5" t="s">
        <v>15</v>
      </c>
      <c r="E8407" s="5">
        <v>332240</v>
      </c>
      <c r="F8407" s="6">
        <v>2658.38</v>
      </c>
    </row>
    <row r="8408" spans="1:6">
      <c r="A8408" s="4">
        <v>2016</v>
      </c>
      <c r="B8408" s="5" t="s">
        <v>299</v>
      </c>
      <c r="C8408" s="5" t="s">
        <v>301</v>
      </c>
      <c r="D8408" s="5" t="s">
        <v>16</v>
      </c>
      <c r="E8408" s="5">
        <v>7000</v>
      </c>
      <c r="F8408" s="6">
        <v>2680</v>
      </c>
    </row>
    <row r="8409" spans="1:6">
      <c r="A8409" s="4">
        <v>2016</v>
      </c>
      <c r="B8409" s="5" t="s">
        <v>299</v>
      </c>
      <c r="C8409" s="5" t="s">
        <v>301</v>
      </c>
      <c r="D8409" s="5" t="s">
        <v>17</v>
      </c>
      <c r="E8409" s="5">
        <v>1320</v>
      </c>
      <c r="F8409" s="6">
        <v>825.76</v>
      </c>
    </row>
    <row r="8410" spans="1:6">
      <c r="A8410" s="4">
        <v>2016</v>
      </c>
      <c r="B8410" s="5" t="s">
        <v>299</v>
      </c>
      <c r="C8410" s="5" t="s">
        <v>301</v>
      </c>
      <c r="D8410" s="5" t="s">
        <v>18</v>
      </c>
      <c r="E8410" s="5">
        <v>38090</v>
      </c>
      <c r="F8410" s="6">
        <v>2841.43</v>
      </c>
    </row>
    <row r="8411" spans="1:6">
      <c r="A8411" s="4">
        <v>2017</v>
      </c>
      <c r="B8411" s="5" t="s">
        <v>299</v>
      </c>
      <c r="C8411" s="5" t="s">
        <v>301</v>
      </c>
      <c r="D8411" s="5" t="s">
        <v>15</v>
      </c>
      <c r="E8411" s="5">
        <v>284700</v>
      </c>
      <c r="F8411" s="6">
        <v>1490.83</v>
      </c>
    </row>
    <row r="8412" spans="1:6">
      <c r="A8412" s="4">
        <v>2017</v>
      </c>
      <c r="B8412" s="5" t="s">
        <v>299</v>
      </c>
      <c r="C8412" s="5" t="s">
        <v>301</v>
      </c>
      <c r="D8412" s="5" t="s">
        <v>16</v>
      </c>
      <c r="E8412" s="5">
        <v>7460</v>
      </c>
      <c r="F8412" s="6">
        <v>2859.25</v>
      </c>
    </row>
    <row r="8413" spans="1:6">
      <c r="A8413" s="4">
        <v>2017</v>
      </c>
      <c r="B8413" s="5" t="s">
        <v>299</v>
      </c>
      <c r="C8413" s="5" t="s">
        <v>301</v>
      </c>
      <c r="D8413" s="5" t="s">
        <v>17</v>
      </c>
      <c r="E8413" s="5">
        <v>1340</v>
      </c>
      <c r="F8413" s="6">
        <v>791.04</v>
      </c>
    </row>
    <row r="8414" spans="1:6">
      <c r="A8414" s="4">
        <v>2017</v>
      </c>
      <c r="B8414" s="5" t="s">
        <v>299</v>
      </c>
      <c r="C8414" s="5" t="s">
        <v>301</v>
      </c>
      <c r="D8414" s="5" t="s">
        <v>18</v>
      </c>
      <c r="E8414" s="5">
        <v>43560</v>
      </c>
      <c r="F8414" s="6">
        <v>2820.48</v>
      </c>
    </row>
    <row r="8415" spans="1:6">
      <c r="A8415" s="4">
        <v>2008</v>
      </c>
      <c r="B8415" s="5" t="s">
        <v>299</v>
      </c>
      <c r="C8415" s="5" t="s">
        <v>302</v>
      </c>
      <c r="D8415" s="5" t="s">
        <v>15</v>
      </c>
      <c r="E8415" s="5">
        <v>506070</v>
      </c>
      <c r="F8415" s="6">
        <v>1544.19</v>
      </c>
    </row>
    <row r="8416" spans="1:6">
      <c r="A8416" s="4">
        <v>2008</v>
      </c>
      <c r="B8416" s="5" t="s">
        <v>299</v>
      </c>
      <c r="C8416" s="5" t="s">
        <v>302</v>
      </c>
      <c r="D8416" s="5" t="s">
        <v>16</v>
      </c>
      <c r="E8416" s="5">
        <v>5770</v>
      </c>
      <c r="F8416" s="6">
        <v>1336.22</v>
      </c>
    </row>
    <row r="8417" spans="1:6">
      <c r="A8417" s="4">
        <v>2008</v>
      </c>
      <c r="B8417" s="5" t="s">
        <v>299</v>
      </c>
      <c r="C8417" s="5" t="s">
        <v>302</v>
      </c>
      <c r="D8417" s="5" t="s">
        <v>17</v>
      </c>
      <c r="E8417" s="5">
        <v>710</v>
      </c>
      <c r="F8417" s="6">
        <v>647.89</v>
      </c>
    </row>
    <row r="8418" spans="1:6">
      <c r="A8418" s="4">
        <v>2009</v>
      </c>
      <c r="B8418" s="5" t="s">
        <v>299</v>
      </c>
      <c r="C8418" s="5" t="s">
        <v>302</v>
      </c>
      <c r="D8418" s="5" t="s">
        <v>15</v>
      </c>
      <c r="E8418" s="5">
        <v>510240</v>
      </c>
      <c r="F8418" s="6">
        <v>1889.68</v>
      </c>
    </row>
    <row r="8419" spans="1:6">
      <c r="A8419" s="4">
        <v>2009</v>
      </c>
      <c r="B8419" s="5" t="s">
        <v>299</v>
      </c>
      <c r="C8419" s="5" t="s">
        <v>302</v>
      </c>
      <c r="D8419" s="5" t="s">
        <v>16</v>
      </c>
      <c r="E8419" s="5">
        <v>5380</v>
      </c>
      <c r="F8419" s="6">
        <v>1204.46</v>
      </c>
    </row>
    <row r="8420" spans="1:6">
      <c r="A8420" s="4">
        <v>2009</v>
      </c>
      <c r="B8420" s="5" t="s">
        <v>299</v>
      </c>
      <c r="C8420" s="5" t="s">
        <v>302</v>
      </c>
      <c r="D8420" s="5" t="s">
        <v>17</v>
      </c>
      <c r="E8420" s="5">
        <v>880</v>
      </c>
      <c r="F8420" s="6">
        <v>647.73</v>
      </c>
    </row>
    <row r="8421" spans="1:6">
      <c r="A8421" s="4">
        <v>2010</v>
      </c>
      <c r="B8421" s="5" t="s">
        <v>299</v>
      </c>
      <c r="C8421" s="5" t="s">
        <v>302</v>
      </c>
      <c r="D8421" s="5" t="s">
        <v>15</v>
      </c>
      <c r="E8421" s="5">
        <v>484390</v>
      </c>
      <c r="F8421" s="6">
        <v>1514.3</v>
      </c>
    </row>
    <row r="8422" spans="1:6">
      <c r="A8422" s="4">
        <v>2010</v>
      </c>
      <c r="B8422" s="5" t="s">
        <v>299</v>
      </c>
      <c r="C8422" s="5" t="s">
        <v>302</v>
      </c>
      <c r="D8422" s="5" t="s">
        <v>16</v>
      </c>
      <c r="E8422" s="5">
        <v>5440</v>
      </c>
      <c r="F8422" s="6">
        <v>1226.0999999999999</v>
      </c>
    </row>
    <row r="8423" spans="1:6">
      <c r="A8423" s="4">
        <v>2010</v>
      </c>
      <c r="B8423" s="5" t="s">
        <v>299</v>
      </c>
      <c r="C8423" s="5" t="s">
        <v>302</v>
      </c>
      <c r="D8423" s="5" t="s">
        <v>17</v>
      </c>
      <c r="E8423" s="5">
        <v>730</v>
      </c>
      <c r="F8423" s="6">
        <v>616.44000000000005</v>
      </c>
    </row>
    <row r="8424" spans="1:6">
      <c r="A8424" s="4">
        <v>2011</v>
      </c>
      <c r="B8424" s="5" t="s">
        <v>299</v>
      </c>
      <c r="C8424" s="5" t="s">
        <v>302</v>
      </c>
      <c r="D8424" s="5" t="s">
        <v>15</v>
      </c>
      <c r="E8424" s="5">
        <v>476080</v>
      </c>
      <c r="F8424" s="6">
        <v>1691.63</v>
      </c>
    </row>
    <row r="8425" spans="1:6">
      <c r="A8425" s="4">
        <v>2011</v>
      </c>
      <c r="B8425" s="5" t="s">
        <v>299</v>
      </c>
      <c r="C8425" s="5" t="s">
        <v>302</v>
      </c>
      <c r="D8425" s="5" t="s">
        <v>16</v>
      </c>
      <c r="E8425" s="5">
        <v>5210</v>
      </c>
      <c r="F8425" s="6">
        <v>1714.01</v>
      </c>
    </row>
    <row r="8426" spans="1:6">
      <c r="A8426" s="4">
        <v>2011</v>
      </c>
      <c r="B8426" s="5" t="s">
        <v>299</v>
      </c>
      <c r="C8426" s="5" t="s">
        <v>302</v>
      </c>
      <c r="D8426" s="5" t="s">
        <v>17</v>
      </c>
      <c r="E8426" s="5">
        <v>750</v>
      </c>
      <c r="F8426" s="6">
        <v>506.67</v>
      </c>
    </row>
    <row r="8427" spans="1:6">
      <c r="A8427" s="4">
        <v>2012</v>
      </c>
      <c r="B8427" s="5" t="s">
        <v>299</v>
      </c>
      <c r="C8427" s="5" t="s">
        <v>302</v>
      </c>
      <c r="D8427" s="5" t="s">
        <v>15</v>
      </c>
      <c r="E8427" s="5">
        <v>468800</v>
      </c>
      <c r="F8427" s="6">
        <v>2296.67</v>
      </c>
    </row>
    <row r="8428" spans="1:6">
      <c r="A8428" s="4">
        <v>2012</v>
      </c>
      <c r="B8428" s="5" t="s">
        <v>299</v>
      </c>
      <c r="C8428" s="5" t="s">
        <v>302</v>
      </c>
      <c r="D8428" s="5" t="s">
        <v>16</v>
      </c>
      <c r="E8428" s="5">
        <v>5800</v>
      </c>
      <c r="F8428" s="6">
        <v>1872.41</v>
      </c>
    </row>
    <row r="8429" spans="1:6">
      <c r="A8429" s="4">
        <v>2012</v>
      </c>
      <c r="B8429" s="5" t="s">
        <v>299</v>
      </c>
      <c r="C8429" s="5" t="s">
        <v>302</v>
      </c>
      <c r="D8429" s="5" t="s">
        <v>17</v>
      </c>
      <c r="E8429" s="5">
        <v>750</v>
      </c>
      <c r="F8429" s="6">
        <v>693.33</v>
      </c>
    </row>
    <row r="8430" spans="1:6">
      <c r="A8430" s="4">
        <v>2013</v>
      </c>
      <c r="B8430" s="5" t="s">
        <v>299</v>
      </c>
      <c r="C8430" s="5" t="s">
        <v>302</v>
      </c>
      <c r="D8430" s="5" t="s">
        <v>15</v>
      </c>
      <c r="E8430" s="5">
        <v>462490</v>
      </c>
      <c r="F8430" s="6">
        <v>1362.88</v>
      </c>
    </row>
    <row r="8431" spans="1:6">
      <c r="A8431" s="4">
        <v>2013</v>
      </c>
      <c r="B8431" s="5" t="s">
        <v>299</v>
      </c>
      <c r="C8431" s="5" t="s">
        <v>302</v>
      </c>
      <c r="D8431" s="5" t="s">
        <v>16</v>
      </c>
      <c r="E8431" s="5">
        <v>5100</v>
      </c>
      <c r="F8431" s="6">
        <v>2117.65</v>
      </c>
    </row>
    <row r="8432" spans="1:6">
      <c r="A8432" s="4">
        <v>2013</v>
      </c>
      <c r="B8432" s="5" t="s">
        <v>299</v>
      </c>
      <c r="C8432" s="5" t="s">
        <v>302</v>
      </c>
      <c r="D8432" s="5" t="s">
        <v>17</v>
      </c>
      <c r="E8432" s="5">
        <v>740</v>
      </c>
      <c r="F8432" s="6">
        <v>702.7</v>
      </c>
    </row>
    <row r="8433" spans="1:6">
      <c r="A8433" s="4">
        <v>2014</v>
      </c>
      <c r="B8433" s="5" t="s">
        <v>299</v>
      </c>
      <c r="C8433" s="5" t="s">
        <v>302</v>
      </c>
      <c r="D8433" s="5" t="s">
        <v>15</v>
      </c>
      <c r="E8433" s="5">
        <v>461620</v>
      </c>
      <c r="F8433" s="6">
        <v>1971.56</v>
      </c>
    </row>
    <row r="8434" spans="1:6">
      <c r="A8434" s="4">
        <v>2014</v>
      </c>
      <c r="B8434" s="5" t="s">
        <v>299</v>
      </c>
      <c r="C8434" s="5" t="s">
        <v>302</v>
      </c>
      <c r="D8434" s="5" t="s">
        <v>16</v>
      </c>
      <c r="E8434" s="5">
        <v>4170</v>
      </c>
      <c r="F8434" s="6">
        <v>2040.77</v>
      </c>
    </row>
    <row r="8435" spans="1:6">
      <c r="A8435" s="4">
        <v>2014</v>
      </c>
      <c r="B8435" s="5" t="s">
        <v>299</v>
      </c>
      <c r="C8435" s="5" t="s">
        <v>302</v>
      </c>
      <c r="D8435" s="5" t="s">
        <v>17</v>
      </c>
      <c r="E8435" s="5">
        <v>660</v>
      </c>
      <c r="F8435" s="6">
        <v>712.12</v>
      </c>
    </row>
    <row r="8436" spans="1:6">
      <c r="A8436" s="4">
        <v>2015</v>
      </c>
      <c r="B8436" s="5" t="s">
        <v>299</v>
      </c>
      <c r="C8436" s="5" t="s">
        <v>302</v>
      </c>
      <c r="D8436" s="5" t="s">
        <v>15</v>
      </c>
      <c r="E8436" s="5">
        <v>431390</v>
      </c>
      <c r="F8436" s="6">
        <v>1870</v>
      </c>
    </row>
    <row r="8437" spans="1:6">
      <c r="A8437" s="4">
        <v>2015</v>
      </c>
      <c r="B8437" s="5" t="s">
        <v>299</v>
      </c>
      <c r="C8437" s="5" t="s">
        <v>302</v>
      </c>
      <c r="D8437" s="5" t="s">
        <v>16</v>
      </c>
      <c r="E8437" s="5">
        <v>2920</v>
      </c>
      <c r="F8437" s="6">
        <v>2147.2600000000002</v>
      </c>
    </row>
    <row r="8438" spans="1:6">
      <c r="A8438" s="4">
        <v>2015</v>
      </c>
      <c r="B8438" s="5" t="s">
        <v>299</v>
      </c>
      <c r="C8438" s="5" t="s">
        <v>302</v>
      </c>
      <c r="D8438" s="5" t="s">
        <v>17</v>
      </c>
      <c r="E8438" s="5">
        <v>650</v>
      </c>
      <c r="F8438" s="6">
        <v>692.31</v>
      </c>
    </row>
    <row r="8439" spans="1:6">
      <c r="A8439" s="4">
        <v>2016</v>
      </c>
      <c r="B8439" s="5" t="s">
        <v>299</v>
      </c>
      <c r="C8439" s="5" t="s">
        <v>302</v>
      </c>
      <c r="D8439" s="5" t="s">
        <v>15</v>
      </c>
      <c r="E8439" s="5">
        <v>437400</v>
      </c>
      <c r="F8439" s="6">
        <v>2867.56</v>
      </c>
    </row>
    <row r="8440" spans="1:6">
      <c r="A8440" s="4">
        <v>2016</v>
      </c>
      <c r="B8440" s="5" t="s">
        <v>299</v>
      </c>
      <c r="C8440" s="5" t="s">
        <v>302</v>
      </c>
      <c r="D8440" s="5" t="s">
        <v>16</v>
      </c>
      <c r="E8440" s="5">
        <v>3390</v>
      </c>
      <c r="F8440" s="6">
        <v>2330.38</v>
      </c>
    </row>
    <row r="8441" spans="1:6">
      <c r="A8441" s="4">
        <v>2016</v>
      </c>
      <c r="B8441" s="5" t="s">
        <v>299</v>
      </c>
      <c r="C8441" s="5" t="s">
        <v>302</v>
      </c>
      <c r="D8441" s="5" t="s">
        <v>17</v>
      </c>
      <c r="E8441" s="5">
        <v>600</v>
      </c>
      <c r="F8441" s="6">
        <v>700</v>
      </c>
    </row>
    <row r="8442" spans="1:6">
      <c r="A8442" s="4">
        <v>2017</v>
      </c>
      <c r="B8442" s="5" t="s">
        <v>299</v>
      </c>
      <c r="C8442" s="5" t="s">
        <v>302</v>
      </c>
      <c r="D8442" s="5" t="s">
        <v>15</v>
      </c>
      <c r="E8442" s="5">
        <v>417200</v>
      </c>
      <c r="F8442" s="6">
        <v>1698.59</v>
      </c>
    </row>
    <row r="8443" spans="1:6">
      <c r="A8443" s="4">
        <v>2017</v>
      </c>
      <c r="B8443" s="5" t="s">
        <v>299</v>
      </c>
      <c r="C8443" s="5" t="s">
        <v>302</v>
      </c>
      <c r="D8443" s="5" t="s">
        <v>16</v>
      </c>
      <c r="E8443" s="5">
        <v>3440</v>
      </c>
      <c r="F8443" s="6">
        <v>2412.79</v>
      </c>
    </row>
    <row r="8444" spans="1:6">
      <c r="A8444" s="4">
        <v>2017</v>
      </c>
      <c r="B8444" s="5" t="s">
        <v>299</v>
      </c>
      <c r="C8444" s="5" t="s">
        <v>302</v>
      </c>
      <c r="D8444" s="5" t="s">
        <v>17</v>
      </c>
      <c r="E8444" s="5">
        <v>900</v>
      </c>
      <c r="F8444" s="6">
        <v>822.22</v>
      </c>
    </row>
    <row r="8445" spans="1:6">
      <c r="A8445" s="4">
        <v>2008</v>
      </c>
      <c r="B8445" s="5" t="s">
        <v>299</v>
      </c>
      <c r="C8445" s="5" t="s">
        <v>303</v>
      </c>
      <c r="D8445" s="5" t="s">
        <v>15</v>
      </c>
      <c r="E8445" s="5">
        <v>210970</v>
      </c>
      <c r="F8445" s="6">
        <v>1514.1</v>
      </c>
    </row>
    <row r="8446" spans="1:6">
      <c r="A8446" s="4">
        <v>2008</v>
      </c>
      <c r="B8446" s="5" t="s">
        <v>299</v>
      </c>
      <c r="C8446" s="5" t="s">
        <v>303</v>
      </c>
      <c r="D8446" s="5" t="s">
        <v>16</v>
      </c>
      <c r="E8446" s="5">
        <v>6990</v>
      </c>
      <c r="F8446" s="6">
        <v>1008.58</v>
      </c>
    </row>
    <row r="8447" spans="1:6">
      <c r="A8447" s="4">
        <v>2008</v>
      </c>
      <c r="B8447" s="5" t="s">
        <v>299</v>
      </c>
      <c r="C8447" s="5" t="s">
        <v>303</v>
      </c>
      <c r="D8447" s="5" t="s">
        <v>17</v>
      </c>
      <c r="E8447" s="5">
        <v>2170</v>
      </c>
      <c r="F8447" s="6">
        <v>529.95000000000005</v>
      </c>
    </row>
    <row r="8448" spans="1:6">
      <c r="A8448" s="4">
        <v>2009</v>
      </c>
      <c r="B8448" s="5" t="s">
        <v>299</v>
      </c>
      <c r="C8448" s="5" t="s">
        <v>303</v>
      </c>
      <c r="D8448" s="5" t="s">
        <v>15</v>
      </c>
      <c r="E8448" s="5">
        <v>214470</v>
      </c>
      <c r="F8448" s="6">
        <v>1288.67</v>
      </c>
    </row>
    <row r="8449" spans="1:6">
      <c r="A8449" s="4">
        <v>2009</v>
      </c>
      <c r="B8449" s="5" t="s">
        <v>299</v>
      </c>
      <c r="C8449" s="5" t="s">
        <v>303</v>
      </c>
      <c r="D8449" s="5" t="s">
        <v>16</v>
      </c>
      <c r="E8449" s="5">
        <v>6940</v>
      </c>
      <c r="F8449" s="6">
        <v>1164.27</v>
      </c>
    </row>
    <row r="8450" spans="1:6">
      <c r="A8450" s="4">
        <v>2009</v>
      </c>
      <c r="B8450" s="5" t="s">
        <v>299</v>
      </c>
      <c r="C8450" s="5" t="s">
        <v>303</v>
      </c>
      <c r="D8450" s="5" t="s">
        <v>17</v>
      </c>
      <c r="E8450" s="5">
        <v>2400</v>
      </c>
      <c r="F8450" s="6">
        <v>700</v>
      </c>
    </row>
    <row r="8451" spans="1:6">
      <c r="A8451" s="4">
        <v>2010</v>
      </c>
      <c r="B8451" s="5" t="s">
        <v>299</v>
      </c>
      <c r="C8451" s="5" t="s">
        <v>303</v>
      </c>
      <c r="D8451" s="5" t="s">
        <v>15</v>
      </c>
      <c r="E8451" s="5">
        <v>176240</v>
      </c>
      <c r="F8451" s="6">
        <v>1009.99</v>
      </c>
    </row>
    <row r="8452" spans="1:6">
      <c r="A8452" s="4">
        <v>2010</v>
      </c>
      <c r="B8452" s="5" t="s">
        <v>299</v>
      </c>
      <c r="C8452" s="5" t="s">
        <v>303</v>
      </c>
      <c r="D8452" s="5" t="s">
        <v>16</v>
      </c>
      <c r="E8452" s="5">
        <v>7200</v>
      </c>
      <c r="F8452" s="6">
        <v>2398.61</v>
      </c>
    </row>
    <row r="8453" spans="1:6">
      <c r="A8453" s="4">
        <v>2010</v>
      </c>
      <c r="B8453" s="5" t="s">
        <v>299</v>
      </c>
      <c r="C8453" s="5" t="s">
        <v>303</v>
      </c>
      <c r="D8453" s="5" t="s">
        <v>17</v>
      </c>
      <c r="E8453" s="5">
        <v>2340</v>
      </c>
      <c r="F8453" s="6">
        <v>709.4</v>
      </c>
    </row>
    <row r="8454" spans="1:6">
      <c r="A8454" s="4">
        <v>2011</v>
      </c>
      <c r="B8454" s="5" t="s">
        <v>299</v>
      </c>
      <c r="C8454" s="5" t="s">
        <v>303</v>
      </c>
      <c r="D8454" s="5" t="s">
        <v>15</v>
      </c>
      <c r="E8454" s="5">
        <v>172260</v>
      </c>
      <c r="F8454" s="6">
        <v>1591.78</v>
      </c>
    </row>
    <row r="8455" spans="1:6">
      <c r="A8455" s="4">
        <v>2011</v>
      </c>
      <c r="B8455" s="5" t="s">
        <v>299</v>
      </c>
      <c r="C8455" s="5" t="s">
        <v>303</v>
      </c>
      <c r="D8455" s="5" t="s">
        <v>16</v>
      </c>
      <c r="E8455" s="5">
        <v>7530</v>
      </c>
      <c r="F8455" s="6">
        <v>1463.48</v>
      </c>
    </row>
    <row r="8456" spans="1:6">
      <c r="A8456" s="4">
        <v>2011</v>
      </c>
      <c r="B8456" s="5" t="s">
        <v>299</v>
      </c>
      <c r="C8456" s="5" t="s">
        <v>303</v>
      </c>
      <c r="D8456" s="5" t="s">
        <v>17</v>
      </c>
      <c r="E8456" s="5">
        <v>2390</v>
      </c>
      <c r="F8456" s="6">
        <v>715.48</v>
      </c>
    </row>
    <row r="8457" spans="1:6">
      <c r="A8457" s="4">
        <v>2012</v>
      </c>
      <c r="B8457" s="5" t="s">
        <v>299</v>
      </c>
      <c r="C8457" s="5" t="s">
        <v>303</v>
      </c>
      <c r="D8457" s="5" t="s">
        <v>15</v>
      </c>
      <c r="E8457" s="5">
        <v>167900</v>
      </c>
      <c r="F8457" s="6">
        <v>2395.65</v>
      </c>
    </row>
    <row r="8458" spans="1:6">
      <c r="A8458" s="4">
        <v>2012</v>
      </c>
      <c r="B8458" s="5" t="s">
        <v>299</v>
      </c>
      <c r="C8458" s="5" t="s">
        <v>303</v>
      </c>
      <c r="D8458" s="5" t="s">
        <v>16</v>
      </c>
      <c r="E8458" s="5">
        <v>7610</v>
      </c>
      <c r="F8458" s="6">
        <v>1542.71</v>
      </c>
    </row>
    <row r="8459" spans="1:6">
      <c r="A8459" s="4">
        <v>2012</v>
      </c>
      <c r="B8459" s="5" t="s">
        <v>299</v>
      </c>
      <c r="C8459" s="5" t="s">
        <v>303</v>
      </c>
      <c r="D8459" s="5" t="s">
        <v>17</v>
      </c>
      <c r="E8459" s="5">
        <v>2510</v>
      </c>
      <c r="F8459" s="6">
        <v>701.2</v>
      </c>
    </row>
    <row r="8460" spans="1:6">
      <c r="A8460" s="4">
        <v>2013</v>
      </c>
      <c r="B8460" s="5" t="s">
        <v>299</v>
      </c>
      <c r="C8460" s="5" t="s">
        <v>303</v>
      </c>
      <c r="D8460" s="5" t="s">
        <v>15</v>
      </c>
      <c r="E8460" s="5">
        <v>171290</v>
      </c>
      <c r="F8460" s="6">
        <v>2327.2800000000002</v>
      </c>
    </row>
    <row r="8461" spans="1:6">
      <c r="A8461" s="4">
        <v>2013</v>
      </c>
      <c r="B8461" s="5" t="s">
        <v>299</v>
      </c>
      <c r="C8461" s="5" t="s">
        <v>303</v>
      </c>
      <c r="D8461" s="5" t="s">
        <v>16</v>
      </c>
      <c r="E8461" s="5">
        <v>8480</v>
      </c>
      <c r="F8461" s="6">
        <v>1875</v>
      </c>
    </row>
    <row r="8462" spans="1:6">
      <c r="A8462" s="4">
        <v>2013</v>
      </c>
      <c r="B8462" s="5" t="s">
        <v>299</v>
      </c>
      <c r="C8462" s="5" t="s">
        <v>303</v>
      </c>
      <c r="D8462" s="5" t="s">
        <v>17</v>
      </c>
      <c r="E8462" s="5">
        <v>2660</v>
      </c>
      <c r="F8462" s="6">
        <v>736.84</v>
      </c>
    </row>
    <row r="8463" spans="1:6">
      <c r="A8463" s="4">
        <v>2014</v>
      </c>
      <c r="B8463" s="5" t="s">
        <v>299</v>
      </c>
      <c r="C8463" s="5" t="s">
        <v>303</v>
      </c>
      <c r="D8463" s="5" t="s">
        <v>15</v>
      </c>
      <c r="E8463" s="5">
        <v>188900</v>
      </c>
      <c r="F8463" s="6">
        <v>2916.2</v>
      </c>
    </row>
    <row r="8464" spans="1:6">
      <c r="A8464" s="4">
        <v>2014</v>
      </c>
      <c r="B8464" s="5" t="s">
        <v>299</v>
      </c>
      <c r="C8464" s="5" t="s">
        <v>303</v>
      </c>
      <c r="D8464" s="5" t="s">
        <v>16</v>
      </c>
      <c r="E8464" s="5">
        <v>8210</v>
      </c>
      <c r="F8464" s="6">
        <v>1876.98</v>
      </c>
    </row>
    <row r="8465" spans="1:6">
      <c r="A8465" s="4">
        <v>2014</v>
      </c>
      <c r="B8465" s="5" t="s">
        <v>299</v>
      </c>
      <c r="C8465" s="5" t="s">
        <v>303</v>
      </c>
      <c r="D8465" s="5" t="s">
        <v>17</v>
      </c>
      <c r="E8465" s="5">
        <v>2610</v>
      </c>
      <c r="F8465" s="6">
        <v>743.3</v>
      </c>
    </row>
    <row r="8466" spans="1:6">
      <c r="A8466" s="4">
        <v>2015</v>
      </c>
      <c r="B8466" s="5" t="s">
        <v>299</v>
      </c>
      <c r="C8466" s="5" t="s">
        <v>303</v>
      </c>
      <c r="D8466" s="5" t="s">
        <v>15</v>
      </c>
      <c r="E8466" s="5">
        <v>165510</v>
      </c>
      <c r="F8466" s="6">
        <v>1208.02</v>
      </c>
    </row>
    <row r="8467" spans="1:6">
      <c r="A8467" s="4">
        <v>2015</v>
      </c>
      <c r="B8467" s="5" t="s">
        <v>299</v>
      </c>
      <c r="C8467" s="5" t="s">
        <v>303</v>
      </c>
      <c r="D8467" s="5" t="s">
        <v>16</v>
      </c>
      <c r="E8467" s="5">
        <v>9620</v>
      </c>
      <c r="F8467" s="6">
        <v>1891.89</v>
      </c>
    </row>
    <row r="8468" spans="1:6">
      <c r="A8468" s="4">
        <v>2015</v>
      </c>
      <c r="B8468" s="5" t="s">
        <v>299</v>
      </c>
      <c r="C8468" s="5" t="s">
        <v>303</v>
      </c>
      <c r="D8468" s="5" t="s">
        <v>17</v>
      </c>
      <c r="E8468" s="5">
        <v>2050</v>
      </c>
      <c r="F8468" s="6">
        <v>751.22</v>
      </c>
    </row>
    <row r="8469" spans="1:6">
      <c r="A8469" s="4">
        <v>2016</v>
      </c>
      <c r="B8469" s="5" t="s">
        <v>299</v>
      </c>
      <c r="C8469" s="5" t="s">
        <v>303</v>
      </c>
      <c r="D8469" s="5" t="s">
        <v>15</v>
      </c>
      <c r="E8469" s="5">
        <v>154210</v>
      </c>
      <c r="F8469" s="6">
        <v>2592.2399999999998</v>
      </c>
    </row>
    <row r="8470" spans="1:6">
      <c r="A8470" s="4">
        <v>2016</v>
      </c>
      <c r="B8470" s="5" t="s">
        <v>299</v>
      </c>
      <c r="C8470" s="5" t="s">
        <v>303</v>
      </c>
      <c r="D8470" s="5" t="s">
        <v>16</v>
      </c>
      <c r="E8470" s="5">
        <v>8940</v>
      </c>
      <c r="F8470" s="6">
        <v>2244.9699999999998</v>
      </c>
    </row>
    <row r="8471" spans="1:6">
      <c r="A8471" s="4">
        <v>2016</v>
      </c>
      <c r="B8471" s="5" t="s">
        <v>299</v>
      </c>
      <c r="C8471" s="5" t="s">
        <v>303</v>
      </c>
      <c r="D8471" s="5" t="s">
        <v>17</v>
      </c>
      <c r="E8471" s="5">
        <v>2250</v>
      </c>
      <c r="F8471" s="6">
        <v>706.67</v>
      </c>
    </row>
    <row r="8472" spans="1:6">
      <c r="A8472" s="4">
        <v>2017</v>
      </c>
      <c r="B8472" s="5" t="s">
        <v>299</v>
      </c>
      <c r="C8472" s="5" t="s">
        <v>303</v>
      </c>
      <c r="D8472" s="5" t="s">
        <v>15</v>
      </c>
      <c r="E8472" s="5">
        <v>154310</v>
      </c>
      <c r="F8472" s="6">
        <v>1369.39</v>
      </c>
    </row>
    <row r="8473" spans="1:6">
      <c r="A8473" s="4">
        <v>2017</v>
      </c>
      <c r="B8473" s="5" t="s">
        <v>299</v>
      </c>
      <c r="C8473" s="5" t="s">
        <v>303</v>
      </c>
      <c r="D8473" s="5" t="s">
        <v>16</v>
      </c>
      <c r="E8473" s="5">
        <v>8220</v>
      </c>
      <c r="F8473" s="6">
        <v>2456.1999999999998</v>
      </c>
    </row>
    <row r="8474" spans="1:6">
      <c r="A8474" s="4">
        <v>2017</v>
      </c>
      <c r="B8474" s="5" t="s">
        <v>299</v>
      </c>
      <c r="C8474" s="5" t="s">
        <v>303</v>
      </c>
      <c r="D8474" s="5" t="s">
        <v>17</v>
      </c>
      <c r="E8474" s="5">
        <v>1900</v>
      </c>
      <c r="F8474" s="6">
        <v>768.42</v>
      </c>
    </row>
    <row r="8475" spans="1:6">
      <c r="A8475" s="4">
        <v>2008</v>
      </c>
      <c r="B8475" s="5" t="s">
        <v>299</v>
      </c>
      <c r="C8475" s="5" t="s">
        <v>304</v>
      </c>
      <c r="D8475" s="5" t="s">
        <v>15</v>
      </c>
      <c r="E8475" s="5">
        <v>311940</v>
      </c>
      <c r="F8475" s="6">
        <v>1661.09</v>
      </c>
    </row>
    <row r="8476" spans="1:6">
      <c r="A8476" s="4">
        <v>2008</v>
      </c>
      <c r="B8476" s="5" t="s">
        <v>299</v>
      </c>
      <c r="C8476" s="5" t="s">
        <v>304</v>
      </c>
      <c r="D8476" s="5" t="s">
        <v>16</v>
      </c>
      <c r="E8476" s="5">
        <v>18570</v>
      </c>
      <c r="F8476" s="6">
        <v>1449.11</v>
      </c>
    </row>
    <row r="8477" spans="1:6">
      <c r="A8477" s="4">
        <v>2008</v>
      </c>
      <c r="B8477" s="5" t="s">
        <v>299</v>
      </c>
      <c r="C8477" s="5" t="s">
        <v>304</v>
      </c>
      <c r="D8477" s="5" t="s">
        <v>17</v>
      </c>
      <c r="E8477" s="5">
        <v>380</v>
      </c>
      <c r="F8477" s="6">
        <v>684.21</v>
      </c>
    </row>
    <row r="8478" spans="1:6">
      <c r="A8478" s="4">
        <v>2008</v>
      </c>
      <c r="B8478" s="5" t="s">
        <v>299</v>
      </c>
      <c r="C8478" s="5" t="s">
        <v>304</v>
      </c>
      <c r="D8478" s="5" t="s">
        <v>18</v>
      </c>
      <c r="E8478" s="5">
        <v>1770</v>
      </c>
      <c r="F8478" s="6">
        <v>355.93</v>
      </c>
    </row>
    <row r="8479" spans="1:6">
      <c r="A8479" s="4">
        <v>2009</v>
      </c>
      <c r="B8479" s="5" t="s">
        <v>299</v>
      </c>
      <c r="C8479" s="5" t="s">
        <v>304</v>
      </c>
      <c r="D8479" s="5" t="s">
        <v>15</v>
      </c>
      <c r="E8479" s="5">
        <v>311550</v>
      </c>
      <c r="F8479" s="6">
        <v>1991.33</v>
      </c>
    </row>
    <row r="8480" spans="1:6">
      <c r="A8480" s="4">
        <v>2009</v>
      </c>
      <c r="B8480" s="5" t="s">
        <v>299</v>
      </c>
      <c r="C8480" s="5" t="s">
        <v>304</v>
      </c>
      <c r="D8480" s="5" t="s">
        <v>16</v>
      </c>
      <c r="E8480" s="5">
        <v>18510</v>
      </c>
      <c r="F8480" s="6">
        <v>1407.35</v>
      </c>
    </row>
    <row r="8481" spans="1:6">
      <c r="A8481" s="4">
        <v>2009</v>
      </c>
      <c r="B8481" s="5" t="s">
        <v>299</v>
      </c>
      <c r="C8481" s="5" t="s">
        <v>304</v>
      </c>
      <c r="D8481" s="5" t="s">
        <v>17</v>
      </c>
      <c r="E8481" s="5">
        <v>520</v>
      </c>
      <c r="F8481" s="6">
        <v>826.92</v>
      </c>
    </row>
    <row r="8482" spans="1:6">
      <c r="A8482" s="4">
        <v>2009</v>
      </c>
      <c r="B8482" s="5" t="s">
        <v>299</v>
      </c>
      <c r="C8482" s="5" t="s">
        <v>304</v>
      </c>
      <c r="D8482" s="5" t="s">
        <v>18</v>
      </c>
      <c r="E8482" s="5">
        <v>1740</v>
      </c>
      <c r="F8482" s="6">
        <v>333.33</v>
      </c>
    </row>
    <row r="8483" spans="1:6">
      <c r="A8483" s="4">
        <v>2010</v>
      </c>
      <c r="B8483" s="5" t="s">
        <v>299</v>
      </c>
      <c r="C8483" s="5" t="s">
        <v>304</v>
      </c>
      <c r="D8483" s="5" t="s">
        <v>15</v>
      </c>
      <c r="E8483" s="5">
        <v>312260</v>
      </c>
      <c r="F8483" s="6">
        <v>1648.88</v>
      </c>
    </row>
    <row r="8484" spans="1:6">
      <c r="A8484" s="4">
        <v>2010</v>
      </c>
      <c r="B8484" s="5" t="s">
        <v>299</v>
      </c>
      <c r="C8484" s="5" t="s">
        <v>304</v>
      </c>
      <c r="D8484" s="5" t="s">
        <v>16</v>
      </c>
      <c r="E8484" s="5">
        <v>20950</v>
      </c>
      <c r="F8484" s="6">
        <v>1557.04</v>
      </c>
    </row>
    <row r="8485" spans="1:6">
      <c r="A8485" s="4">
        <v>2010</v>
      </c>
      <c r="B8485" s="5" t="s">
        <v>299</v>
      </c>
      <c r="C8485" s="5" t="s">
        <v>304</v>
      </c>
      <c r="D8485" s="5" t="s">
        <v>17</v>
      </c>
      <c r="E8485" s="5">
        <v>490</v>
      </c>
      <c r="F8485" s="6">
        <v>816.33</v>
      </c>
    </row>
    <row r="8486" spans="1:6">
      <c r="A8486" s="4">
        <v>2010</v>
      </c>
      <c r="B8486" s="5" t="s">
        <v>299</v>
      </c>
      <c r="C8486" s="5" t="s">
        <v>304</v>
      </c>
      <c r="D8486" s="5" t="s">
        <v>18</v>
      </c>
      <c r="E8486" s="5">
        <v>1940</v>
      </c>
      <c r="F8486" s="6">
        <v>283.51</v>
      </c>
    </row>
    <row r="8487" spans="1:6">
      <c r="A8487" s="4">
        <v>2011</v>
      </c>
      <c r="B8487" s="5" t="s">
        <v>299</v>
      </c>
      <c r="C8487" s="5" t="s">
        <v>304</v>
      </c>
      <c r="D8487" s="5" t="s">
        <v>15</v>
      </c>
      <c r="E8487" s="5">
        <v>298380</v>
      </c>
      <c r="F8487" s="6">
        <v>647.79999999999995</v>
      </c>
    </row>
    <row r="8488" spans="1:6">
      <c r="A8488" s="4">
        <v>2011</v>
      </c>
      <c r="B8488" s="5" t="s">
        <v>299</v>
      </c>
      <c r="C8488" s="5" t="s">
        <v>304</v>
      </c>
      <c r="D8488" s="5" t="s">
        <v>16</v>
      </c>
      <c r="E8488" s="5">
        <v>22470</v>
      </c>
      <c r="F8488" s="6">
        <v>1921.67</v>
      </c>
    </row>
    <row r="8489" spans="1:6">
      <c r="A8489" s="4">
        <v>2011</v>
      </c>
      <c r="B8489" s="5" t="s">
        <v>299</v>
      </c>
      <c r="C8489" s="5" t="s">
        <v>304</v>
      </c>
      <c r="D8489" s="5" t="s">
        <v>17</v>
      </c>
      <c r="E8489" s="5">
        <v>240</v>
      </c>
      <c r="F8489" s="6">
        <v>750</v>
      </c>
    </row>
    <row r="8490" spans="1:6">
      <c r="A8490" s="4">
        <v>2011</v>
      </c>
      <c r="B8490" s="5" t="s">
        <v>299</v>
      </c>
      <c r="C8490" s="5" t="s">
        <v>304</v>
      </c>
      <c r="D8490" s="5" t="s">
        <v>18</v>
      </c>
      <c r="E8490" s="5">
        <v>2330</v>
      </c>
      <c r="F8490" s="6">
        <v>274.68</v>
      </c>
    </row>
    <row r="8491" spans="1:6">
      <c r="A8491" s="4">
        <v>2012</v>
      </c>
      <c r="B8491" s="5" t="s">
        <v>299</v>
      </c>
      <c r="C8491" s="5" t="s">
        <v>304</v>
      </c>
      <c r="D8491" s="5" t="s">
        <v>15</v>
      </c>
      <c r="E8491" s="5">
        <v>289290</v>
      </c>
      <c r="F8491" s="6">
        <v>1817.69</v>
      </c>
    </row>
    <row r="8492" spans="1:6">
      <c r="A8492" s="4">
        <v>2012</v>
      </c>
      <c r="B8492" s="5" t="s">
        <v>299</v>
      </c>
      <c r="C8492" s="5" t="s">
        <v>304</v>
      </c>
      <c r="D8492" s="5" t="s">
        <v>16</v>
      </c>
      <c r="E8492" s="5">
        <v>23820</v>
      </c>
      <c r="F8492" s="6">
        <v>1992.02</v>
      </c>
    </row>
    <row r="8493" spans="1:6">
      <c r="A8493" s="4">
        <v>2012</v>
      </c>
      <c r="B8493" s="5" t="s">
        <v>299</v>
      </c>
      <c r="C8493" s="5" t="s">
        <v>304</v>
      </c>
      <c r="D8493" s="5" t="s">
        <v>17</v>
      </c>
      <c r="E8493" s="5">
        <v>300</v>
      </c>
      <c r="F8493" s="6">
        <v>866.67</v>
      </c>
    </row>
    <row r="8494" spans="1:6">
      <c r="A8494" s="4">
        <v>2012</v>
      </c>
      <c r="B8494" s="5" t="s">
        <v>299</v>
      </c>
      <c r="C8494" s="5" t="s">
        <v>304</v>
      </c>
      <c r="D8494" s="5" t="s">
        <v>18</v>
      </c>
      <c r="E8494" s="5">
        <v>2680</v>
      </c>
      <c r="F8494" s="6">
        <v>414.18</v>
      </c>
    </row>
    <row r="8495" spans="1:6">
      <c r="A8495" s="4">
        <v>2013</v>
      </c>
      <c r="B8495" s="5" t="s">
        <v>299</v>
      </c>
      <c r="C8495" s="5" t="s">
        <v>304</v>
      </c>
      <c r="D8495" s="5" t="s">
        <v>15</v>
      </c>
      <c r="E8495" s="5">
        <v>289880</v>
      </c>
      <c r="F8495" s="6">
        <v>435.28</v>
      </c>
    </row>
    <row r="8496" spans="1:6">
      <c r="A8496" s="4">
        <v>2013</v>
      </c>
      <c r="B8496" s="5" t="s">
        <v>299</v>
      </c>
      <c r="C8496" s="5" t="s">
        <v>304</v>
      </c>
      <c r="D8496" s="5" t="s">
        <v>16</v>
      </c>
      <c r="E8496" s="5">
        <v>25260</v>
      </c>
      <c r="F8496" s="6">
        <v>2389.5500000000002</v>
      </c>
    </row>
    <row r="8497" spans="1:6">
      <c r="A8497" s="4">
        <v>2013</v>
      </c>
      <c r="B8497" s="5" t="s">
        <v>299</v>
      </c>
      <c r="C8497" s="5" t="s">
        <v>304</v>
      </c>
      <c r="D8497" s="5" t="s">
        <v>17</v>
      </c>
      <c r="E8497" s="5">
        <v>420</v>
      </c>
      <c r="F8497" s="6">
        <v>809.52</v>
      </c>
    </row>
    <row r="8498" spans="1:6">
      <c r="A8498" s="4">
        <v>2013</v>
      </c>
      <c r="B8498" s="5" t="s">
        <v>299</v>
      </c>
      <c r="C8498" s="5" t="s">
        <v>304</v>
      </c>
      <c r="D8498" s="5" t="s">
        <v>18</v>
      </c>
      <c r="E8498" s="5">
        <v>2140</v>
      </c>
      <c r="F8498" s="6">
        <v>341.12</v>
      </c>
    </row>
    <row r="8499" spans="1:6">
      <c r="A8499" s="4">
        <v>2014</v>
      </c>
      <c r="B8499" s="5" t="s">
        <v>299</v>
      </c>
      <c r="C8499" s="5" t="s">
        <v>304</v>
      </c>
      <c r="D8499" s="5" t="s">
        <v>15</v>
      </c>
      <c r="E8499" s="5">
        <v>301930</v>
      </c>
      <c r="F8499" s="6">
        <v>2558.54</v>
      </c>
    </row>
    <row r="8500" spans="1:6">
      <c r="A8500" s="4">
        <v>2014</v>
      </c>
      <c r="B8500" s="5" t="s">
        <v>299</v>
      </c>
      <c r="C8500" s="5" t="s">
        <v>304</v>
      </c>
      <c r="D8500" s="5" t="s">
        <v>16</v>
      </c>
      <c r="E8500" s="5">
        <v>25860</v>
      </c>
      <c r="F8500" s="6">
        <v>2389.4</v>
      </c>
    </row>
    <row r="8501" spans="1:6">
      <c r="A8501" s="4">
        <v>2014</v>
      </c>
      <c r="B8501" s="5" t="s">
        <v>299</v>
      </c>
      <c r="C8501" s="5" t="s">
        <v>304</v>
      </c>
      <c r="D8501" s="5" t="s">
        <v>17</v>
      </c>
      <c r="E8501" s="5">
        <v>400</v>
      </c>
      <c r="F8501" s="6">
        <v>825</v>
      </c>
    </row>
    <row r="8502" spans="1:6">
      <c r="A8502" s="4">
        <v>2014</v>
      </c>
      <c r="B8502" s="5" t="s">
        <v>299</v>
      </c>
      <c r="C8502" s="5" t="s">
        <v>304</v>
      </c>
      <c r="D8502" s="5" t="s">
        <v>18</v>
      </c>
      <c r="E8502" s="5">
        <v>2340</v>
      </c>
      <c r="F8502" s="6">
        <v>418.8</v>
      </c>
    </row>
    <row r="8503" spans="1:6">
      <c r="A8503" s="4">
        <v>2015</v>
      </c>
      <c r="B8503" s="5" t="s">
        <v>299</v>
      </c>
      <c r="C8503" s="5" t="s">
        <v>304</v>
      </c>
      <c r="D8503" s="5" t="s">
        <v>15</v>
      </c>
      <c r="E8503" s="5">
        <v>279060</v>
      </c>
      <c r="F8503" s="6">
        <v>1797.21</v>
      </c>
    </row>
    <row r="8504" spans="1:6">
      <c r="A8504" s="4">
        <v>2015</v>
      </c>
      <c r="B8504" s="5" t="s">
        <v>299</v>
      </c>
      <c r="C8504" s="5" t="s">
        <v>304</v>
      </c>
      <c r="D8504" s="5" t="s">
        <v>16</v>
      </c>
      <c r="E8504" s="5">
        <v>23000</v>
      </c>
      <c r="F8504" s="6">
        <v>2405.2199999999998</v>
      </c>
    </row>
    <row r="8505" spans="1:6">
      <c r="A8505" s="4">
        <v>2015</v>
      </c>
      <c r="B8505" s="5" t="s">
        <v>299</v>
      </c>
      <c r="C8505" s="5" t="s">
        <v>304</v>
      </c>
      <c r="D8505" s="5" t="s">
        <v>17</v>
      </c>
      <c r="E8505" s="5">
        <v>460</v>
      </c>
      <c r="F8505" s="6">
        <v>804.35</v>
      </c>
    </row>
    <row r="8506" spans="1:6">
      <c r="A8506" s="4">
        <v>2015</v>
      </c>
      <c r="B8506" s="5" t="s">
        <v>299</v>
      </c>
      <c r="C8506" s="5" t="s">
        <v>304</v>
      </c>
      <c r="D8506" s="5" t="s">
        <v>18</v>
      </c>
      <c r="E8506" s="5">
        <v>2420</v>
      </c>
      <c r="F8506" s="6">
        <v>384.3</v>
      </c>
    </row>
    <row r="8507" spans="1:6">
      <c r="A8507" s="4">
        <v>2016</v>
      </c>
      <c r="B8507" s="5" t="s">
        <v>299</v>
      </c>
      <c r="C8507" s="5" t="s">
        <v>304</v>
      </c>
      <c r="D8507" s="5" t="s">
        <v>15</v>
      </c>
      <c r="E8507" s="5">
        <v>285920</v>
      </c>
      <c r="F8507" s="6">
        <v>2797.11</v>
      </c>
    </row>
    <row r="8508" spans="1:6">
      <c r="A8508" s="4">
        <v>2016</v>
      </c>
      <c r="B8508" s="5" t="s">
        <v>299</v>
      </c>
      <c r="C8508" s="5" t="s">
        <v>304</v>
      </c>
      <c r="D8508" s="5" t="s">
        <v>16</v>
      </c>
      <c r="E8508" s="5">
        <v>28770</v>
      </c>
      <c r="F8508" s="6">
        <v>2938.83</v>
      </c>
    </row>
    <row r="8509" spans="1:6">
      <c r="A8509" s="4">
        <v>2016</v>
      </c>
      <c r="B8509" s="5" t="s">
        <v>299</v>
      </c>
      <c r="C8509" s="5" t="s">
        <v>304</v>
      </c>
      <c r="D8509" s="5" t="s">
        <v>17</v>
      </c>
      <c r="E8509" s="5">
        <v>420</v>
      </c>
      <c r="F8509" s="6">
        <v>809.52</v>
      </c>
    </row>
    <row r="8510" spans="1:6">
      <c r="A8510" s="4">
        <v>2016</v>
      </c>
      <c r="B8510" s="5" t="s">
        <v>299</v>
      </c>
      <c r="C8510" s="5" t="s">
        <v>304</v>
      </c>
      <c r="D8510" s="5" t="s">
        <v>18</v>
      </c>
      <c r="E8510" s="5">
        <v>2250</v>
      </c>
      <c r="F8510" s="6">
        <v>2382.2199999999998</v>
      </c>
    </row>
    <row r="8511" spans="1:6">
      <c r="A8511" s="4">
        <v>2017</v>
      </c>
      <c r="B8511" s="5" t="s">
        <v>299</v>
      </c>
      <c r="C8511" s="5" t="s">
        <v>304</v>
      </c>
      <c r="D8511" s="5" t="s">
        <v>15</v>
      </c>
      <c r="E8511" s="5">
        <v>243240</v>
      </c>
      <c r="F8511" s="6">
        <v>1656.14</v>
      </c>
    </row>
    <row r="8512" spans="1:6">
      <c r="A8512" s="4">
        <v>2017</v>
      </c>
      <c r="B8512" s="5" t="s">
        <v>299</v>
      </c>
      <c r="C8512" s="5" t="s">
        <v>304</v>
      </c>
      <c r="D8512" s="5" t="s">
        <v>16</v>
      </c>
      <c r="E8512" s="5">
        <v>30910</v>
      </c>
      <c r="F8512" s="6">
        <v>2915.24</v>
      </c>
    </row>
    <row r="8513" spans="1:6">
      <c r="A8513" s="4">
        <v>2017</v>
      </c>
      <c r="B8513" s="5" t="s">
        <v>299</v>
      </c>
      <c r="C8513" s="5" t="s">
        <v>304</v>
      </c>
      <c r="D8513" s="5" t="s">
        <v>17</v>
      </c>
      <c r="E8513" s="5">
        <v>500</v>
      </c>
      <c r="F8513" s="6">
        <v>960</v>
      </c>
    </row>
    <row r="8514" spans="1:6">
      <c r="A8514" s="4">
        <v>2017</v>
      </c>
      <c r="B8514" s="5" t="s">
        <v>299</v>
      </c>
      <c r="C8514" s="5" t="s">
        <v>304</v>
      </c>
      <c r="D8514" s="5" t="s">
        <v>18</v>
      </c>
      <c r="E8514" s="5">
        <v>2390</v>
      </c>
      <c r="F8514" s="6">
        <v>2857.74</v>
      </c>
    </row>
    <row r="8515" spans="1:6">
      <c r="A8515" s="4">
        <v>2008</v>
      </c>
      <c r="B8515" s="5" t="s">
        <v>299</v>
      </c>
      <c r="C8515" s="5" t="s">
        <v>305</v>
      </c>
      <c r="D8515" s="5" t="s">
        <v>15</v>
      </c>
      <c r="E8515" s="5">
        <v>373800</v>
      </c>
      <c r="F8515" s="6">
        <v>1339.57</v>
      </c>
    </row>
    <row r="8516" spans="1:6">
      <c r="A8516" s="4">
        <v>2008</v>
      </c>
      <c r="B8516" s="5" t="s">
        <v>299</v>
      </c>
      <c r="C8516" s="5" t="s">
        <v>305</v>
      </c>
      <c r="D8516" s="5" t="s">
        <v>16</v>
      </c>
      <c r="E8516" s="5">
        <v>21850</v>
      </c>
      <c r="F8516" s="6">
        <v>1538.22</v>
      </c>
    </row>
    <row r="8517" spans="1:6">
      <c r="A8517" s="4">
        <v>2008</v>
      </c>
      <c r="B8517" s="5" t="s">
        <v>299</v>
      </c>
      <c r="C8517" s="5" t="s">
        <v>305</v>
      </c>
      <c r="D8517" s="5" t="s">
        <v>17</v>
      </c>
      <c r="E8517" s="5">
        <v>13400</v>
      </c>
      <c r="F8517" s="6">
        <v>651.49</v>
      </c>
    </row>
    <row r="8518" spans="1:6">
      <c r="A8518" s="4">
        <v>2008</v>
      </c>
      <c r="B8518" s="5" t="s">
        <v>299</v>
      </c>
      <c r="C8518" s="5" t="s">
        <v>305</v>
      </c>
      <c r="D8518" s="5" t="s">
        <v>18</v>
      </c>
      <c r="E8518" s="5">
        <v>21140</v>
      </c>
      <c r="F8518" s="6">
        <v>361.4</v>
      </c>
    </row>
    <row r="8519" spans="1:6">
      <c r="A8519" s="4">
        <v>2009</v>
      </c>
      <c r="B8519" s="5" t="s">
        <v>299</v>
      </c>
      <c r="C8519" s="5" t="s">
        <v>305</v>
      </c>
      <c r="D8519" s="5" t="s">
        <v>15</v>
      </c>
      <c r="E8519" s="5">
        <v>380230</v>
      </c>
      <c r="F8519" s="6">
        <v>1451.25</v>
      </c>
    </row>
    <row r="8520" spans="1:6">
      <c r="A8520" s="4">
        <v>2009</v>
      </c>
      <c r="B8520" s="5" t="s">
        <v>299</v>
      </c>
      <c r="C8520" s="5" t="s">
        <v>305</v>
      </c>
      <c r="D8520" s="5" t="s">
        <v>16</v>
      </c>
      <c r="E8520" s="5">
        <v>22620</v>
      </c>
      <c r="F8520" s="6">
        <v>2230.33</v>
      </c>
    </row>
    <row r="8521" spans="1:6">
      <c r="A8521" s="4">
        <v>2009</v>
      </c>
      <c r="B8521" s="5" t="s">
        <v>299</v>
      </c>
      <c r="C8521" s="5" t="s">
        <v>305</v>
      </c>
      <c r="D8521" s="5" t="s">
        <v>17</v>
      </c>
      <c r="E8521" s="5">
        <v>17530</v>
      </c>
      <c r="F8521" s="6">
        <v>784.37</v>
      </c>
    </row>
    <row r="8522" spans="1:6">
      <c r="A8522" s="4">
        <v>2009</v>
      </c>
      <c r="B8522" s="5" t="s">
        <v>299</v>
      </c>
      <c r="C8522" s="5" t="s">
        <v>305</v>
      </c>
      <c r="D8522" s="5" t="s">
        <v>18</v>
      </c>
      <c r="E8522" s="5">
        <v>20340</v>
      </c>
      <c r="F8522" s="6">
        <v>334.81</v>
      </c>
    </row>
    <row r="8523" spans="1:6">
      <c r="A8523" s="4">
        <v>2010</v>
      </c>
      <c r="B8523" s="5" t="s">
        <v>299</v>
      </c>
      <c r="C8523" s="5" t="s">
        <v>305</v>
      </c>
      <c r="D8523" s="5" t="s">
        <v>15</v>
      </c>
      <c r="E8523" s="5">
        <v>380470</v>
      </c>
      <c r="F8523" s="6">
        <v>2206.8000000000002</v>
      </c>
    </row>
    <row r="8524" spans="1:6">
      <c r="A8524" s="4">
        <v>2010</v>
      </c>
      <c r="B8524" s="5" t="s">
        <v>299</v>
      </c>
      <c r="C8524" s="5" t="s">
        <v>305</v>
      </c>
      <c r="D8524" s="5" t="s">
        <v>16</v>
      </c>
      <c r="E8524" s="5">
        <v>24300</v>
      </c>
      <c r="F8524" s="6">
        <v>2535.8000000000002</v>
      </c>
    </row>
    <row r="8525" spans="1:6">
      <c r="A8525" s="4">
        <v>2010</v>
      </c>
      <c r="B8525" s="5" t="s">
        <v>299</v>
      </c>
      <c r="C8525" s="5" t="s">
        <v>305</v>
      </c>
      <c r="D8525" s="5" t="s">
        <v>17</v>
      </c>
      <c r="E8525" s="5">
        <v>15190</v>
      </c>
      <c r="F8525" s="6">
        <v>855.17</v>
      </c>
    </row>
    <row r="8526" spans="1:6">
      <c r="A8526" s="4">
        <v>2010</v>
      </c>
      <c r="B8526" s="5" t="s">
        <v>299</v>
      </c>
      <c r="C8526" s="5" t="s">
        <v>305</v>
      </c>
      <c r="D8526" s="5" t="s">
        <v>18</v>
      </c>
      <c r="E8526" s="5">
        <v>28740</v>
      </c>
      <c r="F8526" s="6">
        <v>552.54</v>
      </c>
    </row>
    <row r="8527" spans="1:6">
      <c r="A8527" s="4">
        <v>2011</v>
      </c>
      <c r="B8527" s="5" t="s">
        <v>299</v>
      </c>
      <c r="C8527" s="5" t="s">
        <v>305</v>
      </c>
      <c r="D8527" s="5" t="s">
        <v>15</v>
      </c>
      <c r="E8527" s="5">
        <v>313100</v>
      </c>
      <c r="F8527" s="6">
        <v>911.05</v>
      </c>
    </row>
    <row r="8528" spans="1:6">
      <c r="A8528" s="4">
        <v>2011</v>
      </c>
      <c r="B8528" s="5" t="s">
        <v>299</v>
      </c>
      <c r="C8528" s="5" t="s">
        <v>305</v>
      </c>
      <c r="D8528" s="5" t="s">
        <v>16</v>
      </c>
      <c r="E8528" s="5">
        <v>22760</v>
      </c>
      <c r="F8528" s="6">
        <v>3396.75</v>
      </c>
    </row>
    <row r="8529" spans="1:6">
      <c r="A8529" s="4">
        <v>2011</v>
      </c>
      <c r="B8529" s="5" t="s">
        <v>299</v>
      </c>
      <c r="C8529" s="5" t="s">
        <v>305</v>
      </c>
      <c r="D8529" s="5" t="s">
        <v>17</v>
      </c>
      <c r="E8529" s="5">
        <v>14430</v>
      </c>
      <c r="F8529" s="6">
        <v>787.94</v>
      </c>
    </row>
    <row r="8530" spans="1:6">
      <c r="A8530" s="4">
        <v>2011</v>
      </c>
      <c r="B8530" s="5" t="s">
        <v>299</v>
      </c>
      <c r="C8530" s="5" t="s">
        <v>305</v>
      </c>
      <c r="D8530" s="5" t="s">
        <v>18</v>
      </c>
      <c r="E8530" s="5">
        <v>39780</v>
      </c>
      <c r="F8530" s="6">
        <v>470.34</v>
      </c>
    </row>
    <row r="8531" spans="1:6">
      <c r="A8531" s="4">
        <v>2012</v>
      </c>
      <c r="B8531" s="5" t="s">
        <v>299</v>
      </c>
      <c r="C8531" s="5" t="s">
        <v>305</v>
      </c>
      <c r="D8531" s="5" t="s">
        <v>15</v>
      </c>
      <c r="E8531" s="5">
        <v>355500</v>
      </c>
      <c r="F8531" s="6">
        <v>2422.08</v>
      </c>
    </row>
    <row r="8532" spans="1:6">
      <c r="A8532" s="4">
        <v>2012</v>
      </c>
      <c r="B8532" s="5" t="s">
        <v>299</v>
      </c>
      <c r="C8532" s="5" t="s">
        <v>305</v>
      </c>
      <c r="D8532" s="5" t="s">
        <v>16</v>
      </c>
      <c r="E8532" s="5">
        <v>25730</v>
      </c>
      <c r="F8532" s="6">
        <v>3382.04</v>
      </c>
    </row>
    <row r="8533" spans="1:6">
      <c r="A8533" s="4">
        <v>2012</v>
      </c>
      <c r="B8533" s="5" t="s">
        <v>299</v>
      </c>
      <c r="C8533" s="5" t="s">
        <v>305</v>
      </c>
      <c r="D8533" s="5" t="s">
        <v>17</v>
      </c>
      <c r="E8533" s="5">
        <v>15770</v>
      </c>
      <c r="F8533" s="6">
        <v>881.42</v>
      </c>
    </row>
    <row r="8534" spans="1:6">
      <c r="A8534" s="4">
        <v>2012</v>
      </c>
      <c r="B8534" s="5" t="s">
        <v>299</v>
      </c>
      <c r="C8534" s="5" t="s">
        <v>305</v>
      </c>
      <c r="D8534" s="5" t="s">
        <v>18</v>
      </c>
      <c r="E8534" s="5">
        <v>47460</v>
      </c>
      <c r="F8534" s="6">
        <v>484.83</v>
      </c>
    </row>
    <row r="8535" spans="1:6">
      <c r="A8535" s="4">
        <v>2013</v>
      </c>
      <c r="B8535" s="5" t="s">
        <v>299</v>
      </c>
      <c r="C8535" s="5" t="s">
        <v>305</v>
      </c>
      <c r="D8535" s="5" t="s">
        <v>15</v>
      </c>
      <c r="E8535" s="5">
        <v>353280</v>
      </c>
      <c r="F8535" s="6">
        <v>2351.9299999999998</v>
      </c>
    </row>
    <row r="8536" spans="1:6">
      <c r="A8536" s="4">
        <v>2013</v>
      </c>
      <c r="B8536" s="5" t="s">
        <v>299</v>
      </c>
      <c r="C8536" s="5" t="s">
        <v>305</v>
      </c>
      <c r="D8536" s="5" t="s">
        <v>16</v>
      </c>
      <c r="E8536" s="5">
        <v>29100</v>
      </c>
      <c r="F8536" s="6">
        <v>3371.13</v>
      </c>
    </row>
    <row r="8537" spans="1:6">
      <c r="A8537" s="4">
        <v>2013</v>
      </c>
      <c r="B8537" s="5" t="s">
        <v>299</v>
      </c>
      <c r="C8537" s="5" t="s">
        <v>305</v>
      </c>
      <c r="D8537" s="5" t="s">
        <v>17</v>
      </c>
      <c r="E8537" s="5">
        <v>17780</v>
      </c>
      <c r="F8537" s="6">
        <v>838.58</v>
      </c>
    </row>
    <row r="8538" spans="1:6">
      <c r="A8538" s="4">
        <v>2013</v>
      </c>
      <c r="B8538" s="5" t="s">
        <v>299</v>
      </c>
      <c r="C8538" s="5" t="s">
        <v>305</v>
      </c>
      <c r="D8538" s="5" t="s">
        <v>18</v>
      </c>
      <c r="E8538" s="5">
        <v>48220</v>
      </c>
      <c r="F8538" s="6">
        <v>333.89</v>
      </c>
    </row>
    <row r="8539" spans="1:6">
      <c r="A8539" s="4">
        <v>2014</v>
      </c>
      <c r="B8539" s="5" t="s">
        <v>299</v>
      </c>
      <c r="C8539" s="5" t="s">
        <v>305</v>
      </c>
      <c r="D8539" s="5" t="s">
        <v>15</v>
      </c>
      <c r="E8539" s="5">
        <v>328610</v>
      </c>
      <c r="F8539" s="6">
        <v>2270.75</v>
      </c>
    </row>
    <row r="8540" spans="1:6">
      <c r="A8540" s="4">
        <v>2014</v>
      </c>
      <c r="B8540" s="5" t="s">
        <v>299</v>
      </c>
      <c r="C8540" s="5" t="s">
        <v>305</v>
      </c>
      <c r="D8540" s="5" t="s">
        <v>16</v>
      </c>
      <c r="E8540" s="5">
        <v>28900</v>
      </c>
      <c r="F8540" s="6">
        <v>3372.66</v>
      </c>
    </row>
    <row r="8541" spans="1:6">
      <c r="A8541" s="4">
        <v>2014</v>
      </c>
      <c r="B8541" s="5" t="s">
        <v>299</v>
      </c>
      <c r="C8541" s="5" t="s">
        <v>305</v>
      </c>
      <c r="D8541" s="5" t="s">
        <v>17</v>
      </c>
      <c r="E8541" s="5">
        <v>17310</v>
      </c>
      <c r="F8541" s="6">
        <v>841.71</v>
      </c>
    </row>
    <row r="8542" spans="1:6">
      <c r="A8542" s="4">
        <v>2014</v>
      </c>
      <c r="B8542" s="5" t="s">
        <v>299</v>
      </c>
      <c r="C8542" s="5" t="s">
        <v>305</v>
      </c>
      <c r="D8542" s="5" t="s">
        <v>18</v>
      </c>
      <c r="E8542" s="5">
        <v>50240</v>
      </c>
      <c r="F8542" s="6">
        <v>374.8</v>
      </c>
    </row>
    <row r="8543" spans="1:6">
      <c r="A8543" s="4">
        <v>2015</v>
      </c>
      <c r="B8543" s="5" t="s">
        <v>299</v>
      </c>
      <c r="C8543" s="5" t="s">
        <v>305</v>
      </c>
      <c r="D8543" s="5" t="s">
        <v>15</v>
      </c>
      <c r="E8543" s="5">
        <v>291630</v>
      </c>
      <c r="F8543" s="6">
        <v>1032.03</v>
      </c>
    </row>
    <row r="8544" spans="1:6">
      <c r="A8544" s="4">
        <v>2015</v>
      </c>
      <c r="B8544" s="5" t="s">
        <v>299</v>
      </c>
      <c r="C8544" s="5" t="s">
        <v>305</v>
      </c>
      <c r="D8544" s="5" t="s">
        <v>16</v>
      </c>
      <c r="E8544" s="5">
        <v>24860</v>
      </c>
      <c r="F8544" s="6">
        <v>3542.24</v>
      </c>
    </row>
    <row r="8545" spans="1:6">
      <c r="A8545" s="4">
        <v>2015</v>
      </c>
      <c r="B8545" s="5" t="s">
        <v>299</v>
      </c>
      <c r="C8545" s="5" t="s">
        <v>305</v>
      </c>
      <c r="D8545" s="5" t="s">
        <v>17</v>
      </c>
      <c r="E8545" s="5">
        <v>13850</v>
      </c>
      <c r="F8545" s="6">
        <v>870.76</v>
      </c>
    </row>
    <row r="8546" spans="1:6">
      <c r="A8546" s="4">
        <v>2015</v>
      </c>
      <c r="B8546" s="5" t="s">
        <v>299</v>
      </c>
      <c r="C8546" s="5" t="s">
        <v>305</v>
      </c>
      <c r="D8546" s="5" t="s">
        <v>18</v>
      </c>
      <c r="E8546" s="5">
        <v>51540</v>
      </c>
      <c r="F8546" s="6">
        <v>369.03</v>
      </c>
    </row>
    <row r="8547" spans="1:6">
      <c r="A8547" s="4">
        <v>2016</v>
      </c>
      <c r="B8547" s="5" t="s">
        <v>299</v>
      </c>
      <c r="C8547" s="5" t="s">
        <v>305</v>
      </c>
      <c r="D8547" s="5" t="s">
        <v>15</v>
      </c>
      <c r="E8547" s="5">
        <v>318390</v>
      </c>
      <c r="F8547" s="6">
        <v>2097.46</v>
      </c>
    </row>
    <row r="8548" spans="1:6">
      <c r="A8548" s="4">
        <v>2016</v>
      </c>
      <c r="B8548" s="5" t="s">
        <v>299</v>
      </c>
      <c r="C8548" s="5" t="s">
        <v>305</v>
      </c>
      <c r="D8548" s="5" t="s">
        <v>16</v>
      </c>
      <c r="E8548" s="5">
        <v>19580</v>
      </c>
      <c r="F8548" s="6">
        <v>3221.65</v>
      </c>
    </row>
    <row r="8549" spans="1:6">
      <c r="A8549" s="4">
        <v>2016</v>
      </c>
      <c r="B8549" s="5" t="s">
        <v>299</v>
      </c>
      <c r="C8549" s="5" t="s">
        <v>305</v>
      </c>
      <c r="D8549" s="5" t="s">
        <v>17</v>
      </c>
      <c r="E8549" s="5">
        <v>16410</v>
      </c>
      <c r="F8549" s="6">
        <v>818.4</v>
      </c>
    </row>
    <row r="8550" spans="1:6">
      <c r="A8550" s="4">
        <v>2016</v>
      </c>
      <c r="B8550" s="5" t="s">
        <v>299</v>
      </c>
      <c r="C8550" s="5" t="s">
        <v>305</v>
      </c>
      <c r="D8550" s="5" t="s">
        <v>18</v>
      </c>
      <c r="E8550" s="5">
        <v>60080</v>
      </c>
      <c r="F8550" s="6">
        <v>2832.89</v>
      </c>
    </row>
    <row r="8551" spans="1:6">
      <c r="A8551" s="4">
        <v>2017</v>
      </c>
      <c r="B8551" s="5" t="s">
        <v>299</v>
      </c>
      <c r="C8551" s="5" t="s">
        <v>305</v>
      </c>
      <c r="D8551" s="5" t="s">
        <v>15</v>
      </c>
      <c r="E8551" s="5">
        <v>288760</v>
      </c>
      <c r="F8551" s="6">
        <v>1695.35</v>
      </c>
    </row>
    <row r="8552" spans="1:6">
      <c r="A8552" s="4">
        <v>2017</v>
      </c>
      <c r="B8552" s="5" t="s">
        <v>299</v>
      </c>
      <c r="C8552" s="5" t="s">
        <v>305</v>
      </c>
      <c r="D8552" s="5" t="s">
        <v>16</v>
      </c>
      <c r="E8552" s="5">
        <v>15900</v>
      </c>
      <c r="F8552" s="6">
        <v>2935.85</v>
      </c>
    </row>
    <row r="8553" spans="1:6">
      <c r="A8553" s="4">
        <v>2017</v>
      </c>
      <c r="B8553" s="5" t="s">
        <v>299</v>
      </c>
      <c r="C8553" s="5" t="s">
        <v>305</v>
      </c>
      <c r="D8553" s="5" t="s">
        <v>17</v>
      </c>
      <c r="E8553" s="5">
        <v>12100</v>
      </c>
      <c r="F8553" s="6">
        <v>808.26</v>
      </c>
    </row>
    <row r="8554" spans="1:6">
      <c r="A8554" s="4">
        <v>2017</v>
      </c>
      <c r="B8554" s="5" t="s">
        <v>299</v>
      </c>
      <c r="C8554" s="5" t="s">
        <v>305</v>
      </c>
      <c r="D8554" s="5" t="s">
        <v>18</v>
      </c>
      <c r="E8554" s="5">
        <v>62530</v>
      </c>
      <c r="F8554" s="6">
        <v>2829.52</v>
      </c>
    </row>
    <row r="8555" spans="1:6">
      <c r="A8555" s="4">
        <v>2008</v>
      </c>
      <c r="B8555" s="5" t="s">
        <v>299</v>
      </c>
      <c r="C8555" s="5" t="s">
        <v>306</v>
      </c>
      <c r="D8555" s="5" t="s">
        <v>15</v>
      </c>
      <c r="E8555" s="5">
        <v>207160</v>
      </c>
      <c r="F8555" s="6">
        <v>1341.96</v>
      </c>
    </row>
    <row r="8556" spans="1:6">
      <c r="A8556" s="4">
        <v>2008</v>
      </c>
      <c r="B8556" s="5" t="s">
        <v>299</v>
      </c>
      <c r="C8556" s="5" t="s">
        <v>306</v>
      </c>
      <c r="D8556" s="5" t="s">
        <v>16</v>
      </c>
      <c r="E8556" s="5">
        <v>27430</v>
      </c>
      <c r="F8556" s="6">
        <v>1035.73</v>
      </c>
    </row>
    <row r="8557" spans="1:6">
      <c r="A8557" s="4">
        <v>2008</v>
      </c>
      <c r="B8557" s="5" t="s">
        <v>299</v>
      </c>
      <c r="C8557" s="5" t="s">
        <v>306</v>
      </c>
      <c r="D8557" s="5" t="s">
        <v>17</v>
      </c>
      <c r="E8557" s="5">
        <v>3470</v>
      </c>
      <c r="F8557" s="6">
        <v>968.3</v>
      </c>
    </row>
    <row r="8558" spans="1:6">
      <c r="A8558" s="4">
        <v>2009</v>
      </c>
      <c r="B8558" s="5" t="s">
        <v>299</v>
      </c>
      <c r="C8558" s="5" t="s">
        <v>306</v>
      </c>
      <c r="D8558" s="5" t="s">
        <v>15</v>
      </c>
      <c r="E8558" s="5">
        <v>195510</v>
      </c>
      <c r="F8558" s="6">
        <v>1443.25</v>
      </c>
    </row>
    <row r="8559" spans="1:6">
      <c r="A8559" s="4">
        <v>2009</v>
      </c>
      <c r="B8559" s="5" t="s">
        <v>299</v>
      </c>
      <c r="C8559" s="5" t="s">
        <v>306</v>
      </c>
      <c r="D8559" s="5" t="s">
        <v>16</v>
      </c>
      <c r="E8559" s="5">
        <v>27250</v>
      </c>
      <c r="F8559" s="6">
        <v>1446.61</v>
      </c>
    </row>
    <row r="8560" spans="1:6">
      <c r="A8560" s="4">
        <v>2009</v>
      </c>
      <c r="B8560" s="5" t="s">
        <v>299</v>
      </c>
      <c r="C8560" s="5" t="s">
        <v>306</v>
      </c>
      <c r="D8560" s="5" t="s">
        <v>17</v>
      </c>
      <c r="E8560" s="5">
        <v>4220</v>
      </c>
      <c r="F8560" s="6">
        <v>1092.42</v>
      </c>
    </row>
    <row r="8561" spans="1:6">
      <c r="A8561" s="4">
        <v>2010</v>
      </c>
      <c r="B8561" s="5" t="s">
        <v>299</v>
      </c>
      <c r="C8561" s="5" t="s">
        <v>306</v>
      </c>
      <c r="D8561" s="5" t="s">
        <v>15</v>
      </c>
      <c r="E8561" s="5">
        <v>181570</v>
      </c>
      <c r="F8561" s="6">
        <v>1073.8</v>
      </c>
    </row>
    <row r="8562" spans="1:6">
      <c r="A8562" s="4">
        <v>2010</v>
      </c>
      <c r="B8562" s="5" t="s">
        <v>299</v>
      </c>
      <c r="C8562" s="5" t="s">
        <v>306</v>
      </c>
      <c r="D8562" s="5" t="s">
        <v>16</v>
      </c>
      <c r="E8562" s="5">
        <v>27800</v>
      </c>
      <c r="F8562" s="6">
        <v>1719.06</v>
      </c>
    </row>
    <row r="8563" spans="1:6">
      <c r="A8563" s="4">
        <v>2010</v>
      </c>
      <c r="B8563" s="5" t="s">
        <v>299</v>
      </c>
      <c r="C8563" s="5" t="s">
        <v>306</v>
      </c>
      <c r="D8563" s="5" t="s">
        <v>17</v>
      </c>
      <c r="E8563" s="5">
        <v>4290</v>
      </c>
      <c r="F8563" s="6">
        <v>1118.8800000000001</v>
      </c>
    </row>
    <row r="8564" spans="1:6">
      <c r="A8564" s="4">
        <v>2011</v>
      </c>
      <c r="B8564" s="5" t="s">
        <v>299</v>
      </c>
      <c r="C8564" s="5" t="s">
        <v>306</v>
      </c>
      <c r="D8564" s="5" t="s">
        <v>15</v>
      </c>
      <c r="E8564" s="5">
        <v>171460</v>
      </c>
      <c r="F8564" s="6">
        <v>1713.11</v>
      </c>
    </row>
    <row r="8565" spans="1:6">
      <c r="A8565" s="4">
        <v>2011</v>
      </c>
      <c r="B8565" s="5" t="s">
        <v>299</v>
      </c>
      <c r="C8565" s="5" t="s">
        <v>306</v>
      </c>
      <c r="D8565" s="5" t="s">
        <v>16</v>
      </c>
      <c r="E8565" s="5">
        <v>24570</v>
      </c>
      <c r="F8565" s="6">
        <v>1431.83</v>
      </c>
    </row>
    <row r="8566" spans="1:6">
      <c r="A8566" s="4">
        <v>2011</v>
      </c>
      <c r="B8566" s="5" t="s">
        <v>299</v>
      </c>
      <c r="C8566" s="5" t="s">
        <v>306</v>
      </c>
      <c r="D8566" s="5" t="s">
        <v>17</v>
      </c>
      <c r="E8566" s="5">
        <v>4240</v>
      </c>
      <c r="F8566" s="6">
        <v>1139.1500000000001</v>
      </c>
    </row>
    <row r="8567" spans="1:6">
      <c r="A8567" s="4">
        <v>2012</v>
      </c>
      <c r="B8567" s="5" t="s">
        <v>299</v>
      </c>
      <c r="C8567" s="5" t="s">
        <v>306</v>
      </c>
      <c r="D8567" s="5" t="s">
        <v>15</v>
      </c>
      <c r="E8567" s="5">
        <v>170650</v>
      </c>
      <c r="F8567" s="6">
        <v>1664.17</v>
      </c>
    </row>
    <row r="8568" spans="1:6">
      <c r="A8568" s="4">
        <v>2012</v>
      </c>
      <c r="B8568" s="5" t="s">
        <v>299</v>
      </c>
      <c r="C8568" s="5" t="s">
        <v>306</v>
      </c>
      <c r="D8568" s="5" t="s">
        <v>16</v>
      </c>
      <c r="E8568" s="5">
        <v>26650</v>
      </c>
      <c r="F8568" s="6">
        <v>1759.1</v>
      </c>
    </row>
    <row r="8569" spans="1:6">
      <c r="A8569" s="4">
        <v>2012</v>
      </c>
      <c r="B8569" s="5" t="s">
        <v>299</v>
      </c>
      <c r="C8569" s="5" t="s">
        <v>306</v>
      </c>
      <c r="D8569" s="5" t="s">
        <v>17</v>
      </c>
      <c r="E8569" s="5">
        <v>3770</v>
      </c>
      <c r="F8569" s="6">
        <v>954.91</v>
      </c>
    </row>
    <row r="8570" spans="1:6">
      <c r="A8570" s="4">
        <v>2013</v>
      </c>
      <c r="B8570" s="5" t="s">
        <v>299</v>
      </c>
      <c r="C8570" s="5" t="s">
        <v>306</v>
      </c>
      <c r="D8570" s="5" t="s">
        <v>15</v>
      </c>
      <c r="E8570" s="5">
        <v>175370</v>
      </c>
      <c r="F8570" s="6">
        <v>1554.71</v>
      </c>
    </row>
    <row r="8571" spans="1:6">
      <c r="A8571" s="4">
        <v>2013</v>
      </c>
      <c r="B8571" s="5" t="s">
        <v>299</v>
      </c>
      <c r="C8571" s="5" t="s">
        <v>306</v>
      </c>
      <c r="D8571" s="5" t="s">
        <v>16</v>
      </c>
      <c r="E8571" s="5">
        <v>24770</v>
      </c>
      <c r="F8571" s="6">
        <v>2418.65</v>
      </c>
    </row>
    <row r="8572" spans="1:6">
      <c r="A8572" s="4">
        <v>2013</v>
      </c>
      <c r="B8572" s="5" t="s">
        <v>299</v>
      </c>
      <c r="C8572" s="5" t="s">
        <v>306</v>
      </c>
      <c r="D8572" s="5" t="s">
        <v>17</v>
      </c>
      <c r="E8572" s="5">
        <v>4330</v>
      </c>
      <c r="F8572" s="6">
        <v>886.84</v>
      </c>
    </row>
    <row r="8573" spans="1:6">
      <c r="A8573" s="4">
        <v>2014</v>
      </c>
      <c r="B8573" s="5" t="s">
        <v>299</v>
      </c>
      <c r="C8573" s="5" t="s">
        <v>306</v>
      </c>
      <c r="D8573" s="5" t="s">
        <v>15</v>
      </c>
      <c r="E8573" s="5">
        <v>175800</v>
      </c>
      <c r="F8573" s="6">
        <v>2347.84</v>
      </c>
    </row>
    <row r="8574" spans="1:6">
      <c r="A8574" s="4">
        <v>2014</v>
      </c>
      <c r="B8574" s="5" t="s">
        <v>299</v>
      </c>
      <c r="C8574" s="5" t="s">
        <v>306</v>
      </c>
      <c r="D8574" s="5" t="s">
        <v>16</v>
      </c>
      <c r="E8574" s="5">
        <v>21300</v>
      </c>
      <c r="F8574" s="6">
        <v>2417.84</v>
      </c>
    </row>
    <row r="8575" spans="1:6">
      <c r="A8575" s="4">
        <v>2014</v>
      </c>
      <c r="B8575" s="5" t="s">
        <v>299</v>
      </c>
      <c r="C8575" s="5" t="s">
        <v>306</v>
      </c>
      <c r="D8575" s="5" t="s">
        <v>17</v>
      </c>
      <c r="E8575" s="5">
        <v>4140</v>
      </c>
      <c r="F8575" s="6">
        <v>891.3</v>
      </c>
    </row>
    <row r="8576" spans="1:6">
      <c r="A8576" s="4">
        <v>2015</v>
      </c>
      <c r="B8576" s="5" t="s">
        <v>299</v>
      </c>
      <c r="C8576" s="5" t="s">
        <v>306</v>
      </c>
      <c r="D8576" s="5" t="s">
        <v>15</v>
      </c>
      <c r="E8576" s="5">
        <v>182900</v>
      </c>
      <c r="F8576" s="6">
        <v>1131.6600000000001</v>
      </c>
    </row>
    <row r="8577" spans="1:6">
      <c r="A8577" s="4">
        <v>2015</v>
      </c>
      <c r="B8577" s="5" t="s">
        <v>299</v>
      </c>
      <c r="C8577" s="5" t="s">
        <v>306</v>
      </c>
      <c r="D8577" s="5" t="s">
        <v>16</v>
      </c>
      <c r="E8577" s="5">
        <v>28060</v>
      </c>
      <c r="F8577" s="6">
        <v>2463.29</v>
      </c>
    </row>
    <row r="8578" spans="1:6">
      <c r="A8578" s="4">
        <v>2015</v>
      </c>
      <c r="B8578" s="5" t="s">
        <v>299</v>
      </c>
      <c r="C8578" s="5" t="s">
        <v>306</v>
      </c>
      <c r="D8578" s="5" t="s">
        <v>17</v>
      </c>
      <c r="E8578" s="5">
        <v>2510</v>
      </c>
      <c r="F8578" s="6">
        <v>892.43</v>
      </c>
    </row>
    <row r="8579" spans="1:6">
      <c r="A8579" s="4">
        <v>2016</v>
      </c>
      <c r="B8579" s="5" t="s">
        <v>299</v>
      </c>
      <c r="C8579" s="5" t="s">
        <v>306</v>
      </c>
      <c r="D8579" s="5" t="s">
        <v>15</v>
      </c>
      <c r="E8579" s="5">
        <v>192840</v>
      </c>
      <c r="F8579" s="6">
        <v>2189.64</v>
      </c>
    </row>
    <row r="8580" spans="1:6">
      <c r="A8580" s="4">
        <v>2016</v>
      </c>
      <c r="B8580" s="5" t="s">
        <v>299</v>
      </c>
      <c r="C8580" s="5" t="s">
        <v>306</v>
      </c>
      <c r="D8580" s="5" t="s">
        <v>16</v>
      </c>
      <c r="E8580" s="5">
        <v>22460</v>
      </c>
      <c r="F8580" s="6">
        <v>2953.7</v>
      </c>
    </row>
    <row r="8581" spans="1:6">
      <c r="A8581" s="4">
        <v>2016</v>
      </c>
      <c r="B8581" s="5" t="s">
        <v>299</v>
      </c>
      <c r="C8581" s="5" t="s">
        <v>306</v>
      </c>
      <c r="D8581" s="5" t="s">
        <v>17</v>
      </c>
      <c r="E8581" s="5">
        <v>3060</v>
      </c>
      <c r="F8581" s="6">
        <v>879.09</v>
      </c>
    </row>
    <row r="8582" spans="1:6">
      <c r="A8582" s="4">
        <v>2017</v>
      </c>
      <c r="B8582" s="5" t="s">
        <v>299</v>
      </c>
      <c r="C8582" s="5" t="s">
        <v>306</v>
      </c>
      <c r="D8582" s="5" t="s">
        <v>15</v>
      </c>
      <c r="E8582" s="5">
        <v>188360</v>
      </c>
      <c r="F8582" s="6">
        <v>2097.2600000000002</v>
      </c>
    </row>
    <row r="8583" spans="1:6">
      <c r="A8583" s="4">
        <v>2017</v>
      </c>
      <c r="B8583" s="5" t="s">
        <v>299</v>
      </c>
      <c r="C8583" s="5" t="s">
        <v>306</v>
      </c>
      <c r="D8583" s="5" t="s">
        <v>16</v>
      </c>
      <c r="E8583" s="5">
        <v>24420</v>
      </c>
      <c r="F8583" s="6">
        <v>2841.93</v>
      </c>
    </row>
    <row r="8584" spans="1:6">
      <c r="A8584" s="4">
        <v>2017</v>
      </c>
      <c r="B8584" s="5" t="s">
        <v>299</v>
      </c>
      <c r="C8584" s="5" t="s">
        <v>306</v>
      </c>
      <c r="D8584" s="5" t="s">
        <v>17</v>
      </c>
      <c r="E8584" s="5">
        <v>2500</v>
      </c>
      <c r="F8584" s="6">
        <v>816</v>
      </c>
    </row>
    <row r="8585" spans="1:6">
      <c r="A8585" s="4">
        <v>2008</v>
      </c>
      <c r="B8585" s="5" t="s">
        <v>299</v>
      </c>
      <c r="C8585" s="5" t="s">
        <v>307</v>
      </c>
      <c r="D8585" s="5" t="s">
        <v>15</v>
      </c>
      <c r="E8585" s="5">
        <v>446700</v>
      </c>
      <c r="F8585" s="6">
        <v>1386.88</v>
      </c>
    </row>
    <row r="8586" spans="1:6">
      <c r="A8586" s="4">
        <v>2008</v>
      </c>
      <c r="B8586" s="5" t="s">
        <v>299</v>
      </c>
      <c r="C8586" s="5" t="s">
        <v>307</v>
      </c>
      <c r="D8586" s="5" t="s">
        <v>16</v>
      </c>
      <c r="E8586" s="5">
        <v>88900</v>
      </c>
      <c r="F8586" s="6">
        <v>3782.56</v>
      </c>
    </row>
    <row r="8587" spans="1:6">
      <c r="A8587" s="4">
        <v>2008</v>
      </c>
      <c r="B8587" s="5" t="s">
        <v>299</v>
      </c>
      <c r="C8587" s="5" t="s">
        <v>307</v>
      </c>
      <c r="D8587" s="5" t="s">
        <v>17</v>
      </c>
      <c r="E8587" s="5">
        <v>5170</v>
      </c>
      <c r="F8587" s="6">
        <v>471.95</v>
      </c>
    </row>
    <row r="8588" spans="1:6">
      <c r="A8588" s="4">
        <v>2008</v>
      </c>
      <c r="B8588" s="5" t="s">
        <v>299</v>
      </c>
      <c r="C8588" s="5" t="s">
        <v>307</v>
      </c>
      <c r="D8588" s="5" t="s">
        <v>18</v>
      </c>
      <c r="E8588" s="5">
        <v>12880</v>
      </c>
      <c r="F8588" s="6">
        <v>708.85</v>
      </c>
    </row>
    <row r="8589" spans="1:6">
      <c r="A8589" s="4">
        <v>2009</v>
      </c>
      <c r="B8589" s="5" t="s">
        <v>299</v>
      </c>
      <c r="C8589" s="5" t="s">
        <v>307</v>
      </c>
      <c r="D8589" s="5" t="s">
        <v>15</v>
      </c>
      <c r="E8589" s="5">
        <v>442980</v>
      </c>
      <c r="F8589" s="6">
        <v>1394.71</v>
      </c>
    </row>
    <row r="8590" spans="1:6">
      <c r="A8590" s="4">
        <v>2009</v>
      </c>
      <c r="B8590" s="5" t="s">
        <v>299</v>
      </c>
      <c r="C8590" s="5" t="s">
        <v>307</v>
      </c>
      <c r="D8590" s="5" t="s">
        <v>16</v>
      </c>
      <c r="E8590" s="5">
        <v>93190</v>
      </c>
      <c r="F8590" s="6">
        <v>3150.98</v>
      </c>
    </row>
    <row r="8591" spans="1:6">
      <c r="A8591" s="4">
        <v>2009</v>
      </c>
      <c r="B8591" s="5" t="s">
        <v>299</v>
      </c>
      <c r="C8591" s="5" t="s">
        <v>307</v>
      </c>
      <c r="D8591" s="5" t="s">
        <v>17</v>
      </c>
      <c r="E8591" s="5">
        <v>6930</v>
      </c>
      <c r="F8591" s="6">
        <v>512.27</v>
      </c>
    </row>
    <row r="8592" spans="1:6">
      <c r="A8592" s="4">
        <v>2009</v>
      </c>
      <c r="B8592" s="5" t="s">
        <v>299</v>
      </c>
      <c r="C8592" s="5" t="s">
        <v>307</v>
      </c>
      <c r="D8592" s="5" t="s">
        <v>18</v>
      </c>
      <c r="E8592" s="5">
        <v>12470</v>
      </c>
      <c r="F8592" s="6">
        <v>748.2</v>
      </c>
    </row>
    <row r="8593" spans="1:6">
      <c r="A8593" s="4">
        <v>2010</v>
      </c>
      <c r="B8593" s="5" t="s">
        <v>299</v>
      </c>
      <c r="C8593" s="5" t="s">
        <v>307</v>
      </c>
      <c r="D8593" s="5" t="s">
        <v>15</v>
      </c>
      <c r="E8593" s="5">
        <v>439010</v>
      </c>
      <c r="F8593" s="6">
        <v>1990.82</v>
      </c>
    </row>
    <row r="8594" spans="1:6">
      <c r="A8594" s="4">
        <v>2010</v>
      </c>
      <c r="B8594" s="5" t="s">
        <v>299</v>
      </c>
      <c r="C8594" s="5" t="s">
        <v>307</v>
      </c>
      <c r="D8594" s="5" t="s">
        <v>16</v>
      </c>
      <c r="E8594" s="5">
        <v>108720</v>
      </c>
      <c r="F8594" s="6">
        <v>3594.65</v>
      </c>
    </row>
    <row r="8595" spans="1:6">
      <c r="A8595" s="4">
        <v>2010</v>
      </c>
      <c r="B8595" s="5" t="s">
        <v>299</v>
      </c>
      <c r="C8595" s="5" t="s">
        <v>307</v>
      </c>
      <c r="D8595" s="5" t="s">
        <v>17</v>
      </c>
      <c r="E8595" s="5">
        <v>6290</v>
      </c>
      <c r="F8595" s="6">
        <v>543.72</v>
      </c>
    </row>
    <row r="8596" spans="1:6">
      <c r="A8596" s="4">
        <v>2010</v>
      </c>
      <c r="B8596" s="5" t="s">
        <v>299</v>
      </c>
      <c r="C8596" s="5" t="s">
        <v>307</v>
      </c>
      <c r="D8596" s="5" t="s">
        <v>18</v>
      </c>
      <c r="E8596" s="5">
        <v>13430</v>
      </c>
      <c r="F8596" s="6">
        <v>434.1</v>
      </c>
    </row>
    <row r="8597" spans="1:6">
      <c r="A8597" s="4">
        <v>2011</v>
      </c>
      <c r="B8597" s="5" t="s">
        <v>299</v>
      </c>
      <c r="C8597" s="5" t="s">
        <v>307</v>
      </c>
      <c r="D8597" s="5" t="s">
        <v>15</v>
      </c>
      <c r="E8597" s="5">
        <v>411180</v>
      </c>
      <c r="F8597" s="6">
        <v>973.66</v>
      </c>
    </row>
    <row r="8598" spans="1:6">
      <c r="A8598" s="4">
        <v>2011</v>
      </c>
      <c r="B8598" s="5" t="s">
        <v>299</v>
      </c>
      <c r="C8598" s="5" t="s">
        <v>307</v>
      </c>
      <c r="D8598" s="5" t="s">
        <v>16</v>
      </c>
      <c r="E8598" s="5">
        <v>113280</v>
      </c>
      <c r="F8598" s="6">
        <v>2823.8</v>
      </c>
    </row>
    <row r="8599" spans="1:6">
      <c r="A8599" s="4">
        <v>2011</v>
      </c>
      <c r="B8599" s="5" t="s">
        <v>299</v>
      </c>
      <c r="C8599" s="5" t="s">
        <v>307</v>
      </c>
      <c r="D8599" s="5" t="s">
        <v>17</v>
      </c>
      <c r="E8599" s="5">
        <v>5310</v>
      </c>
      <c r="F8599" s="6">
        <v>523.54</v>
      </c>
    </row>
    <row r="8600" spans="1:6">
      <c r="A8600" s="4">
        <v>2011</v>
      </c>
      <c r="B8600" s="5" t="s">
        <v>299</v>
      </c>
      <c r="C8600" s="5" t="s">
        <v>307</v>
      </c>
      <c r="D8600" s="5" t="s">
        <v>18</v>
      </c>
      <c r="E8600" s="5">
        <v>21700</v>
      </c>
      <c r="F8600" s="6">
        <v>388.48</v>
      </c>
    </row>
    <row r="8601" spans="1:6">
      <c r="A8601" s="4">
        <v>2012</v>
      </c>
      <c r="B8601" s="5" t="s">
        <v>299</v>
      </c>
      <c r="C8601" s="5" t="s">
        <v>307</v>
      </c>
      <c r="D8601" s="5" t="s">
        <v>15</v>
      </c>
      <c r="E8601" s="5">
        <v>417650</v>
      </c>
      <c r="F8601" s="6">
        <v>2085.79</v>
      </c>
    </row>
    <row r="8602" spans="1:6">
      <c r="A8602" s="4">
        <v>2012</v>
      </c>
      <c r="B8602" s="5" t="s">
        <v>299</v>
      </c>
      <c r="C8602" s="5" t="s">
        <v>307</v>
      </c>
      <c r="D8602" s="5" t="s">
        <v>16</v>
      </c>
      <c r="E8602" s="5">
        <v>124930</v>
      </c>
      <c r="F8602" s="6">
        <v>2818.3</v>
      </c>
    </row>
    <row r="8603" spans="1:6">
      <c r="A8603" s="4">
        <v>2012</v>
      </c>
      <c r="B8603" s="5" t="s">
        <v>299</v>
      </c>
      <c r="C8603" s="5" t="s">
        <v>307</v>
      </c>
      <c r="D8603" s="5" t="s">
        <v>17</v>
      </c>
      <c r="E8603" s="5">
        <v>6130</v>
      </c>
      <c r="F8603" s="6">
        <v>549.76</v>
      </c>
    </row>
    <row r="8604" spans="1:6">
      <c r="A8604" s="4">
        <v>2012</v>
      </c>
      <c r="B8604" s="5" t="s">
        <v>299</v>
      </c>
      <c r="C8604" s="5" t="s">
        <v>307</v>
      </c>
      <c r="D8604" s="5" t="s">
        <v>18</v>
      </c>
      <c r="E8604" s="5">
        <v>25790</v>
      </c>
      <c r="F8604" s="6">
        <v>509.5</v>
      </c>
    </row>
    <row r="8605" spans="1:6">
      <c r="A8605" s="4">
        <v>2013</v>
      </c>
      <c r="B8605" s="5" t="s">
        <v>299</v>
      </c>
      <c r="C8605" s="5" t="s">
        <v>307</v>
      </c>
      <c r="D8605" s="5" t="s">
        <v>15</v>
      </c>
      <c r="E8605" s="5">
        <v>446810</v>
      </c>
      <c r="F8605" s="6">
        <v>2505.29</v>
      </c>
    </row>
    <row r="8606" spans="1:6">
      <c r="A8606" s="4">
        <v>2013</v>
      </c>
      <c r="B8606" s="5" t="s">
        <v>299</v>
      </c>
      <c r="C8606" s="5" t="s">
        <v>307</v>
      </c>
      <c r="D8606" s="5" t="s">
        <v>16</v>
      </c>
      <c r="E8606" s="5">
        <v>124750</v>
      </c>
      <c r="F8606" s="6">
        <v>3189.9</v>
      </c>
    </row>
    <row r="8607" spans="1:6">
      <c r="A8607" s="4">
        <v>2013</v>
      </c>
      <c r="B8607" s="5" t="s">
        <v>299</v>
      </c>
      <c r="C8607" s="5" t="s">
        <v>307</v>
      </c>
      <c r="D8607" s="5" t="s">
        <v>17</v>
      </c>
      <c r="E8607" s="5">
        <v>5240</v>
      </c>
      <c r="F8607" s="6">
        <v>614.5</v>
      </c>
    </row>
    <row r="8608" spans="1:6">
      <c r="A8608" s="4">
        <v>2013</v>
      </c>
      <c r="B8608" s="5" t="s">
        <v>299</v>
      </c>
      <c r="C8608" s="5" t="s">
        <v>307</v>
      </c>
      <c r="D8608" s="5" t="s">
        <v>18</v>
      </c>
      <c r="E8608" s="5">
        <v>27890</v>
      </c>
      <c r="F8608" s="6">
        <v>498.75</v>
      </c>
    </row>
    <row r="8609" spans="1:6">
      <c r="A8609" s="4">
        <v>2014</v>
      </c>
      <c r="B8609" s="5" t="s">
        <v>299</v>
      </c>
      <c r="C8609" s="5" t="s">
        <v>307</v>
      </c>
      <c r="D8609" s="5" t="s">
        <v>15</v>
      </c>
      <c r="E8609" s="5">
        <v>449920</v>
      </c>
      <c r="F8609" s="6">
        <v>2175.23</v>
      </c>
    </row>
    <row r="8610" spans="1:6">
      <c r="A8610" s="4">
        <v>2014</v>
      </c>
      <c r="B8610" s="5" t="s">
        <v>299</v>
      </c>
      <c r="C8610" s="5" t="s">
        <v>307</v>
      </c>
      <c r="D8610" s="5" t="s">
        <v>16</v>
      </c>
      <c r="E8610" s="5">
        <v>123290</v>
      </c>
      <c r="F8610" s="6">
        <v>3167.41</v>
      </c>
    </row>
    <row r="8611" spans="1:6">
      <c r="A8611" s="4">
        <v>2014</v>
      </c>
      <c r="B8611" s="5" t="s">
        <v>299</v>
      </c>
      <c r="C8611" s="5" t="s">
        <v>307</v>
      </c>
      <c r="D8611" s="5" t="s">
        <v>17</v>
      </c>
      <c r="E8611" s="5">
        <v>5300</v>
      </c>
      <c r="F8611" s="6">
        <v>618.87</v>
      </c>
    </row>
    <row r="8612" spans="1:6">
      <c r="A8612" s="4">
        <v>2014</v>
      </c>
      <c r="B8612" s="5" t="s">
        <v>299</v>
      </c>
      <c r="C8612" s="5" t="s">
        <v>307</v>
      </c>
      <c r="D8612" s="5" t="s">
        <v>18</v>
      </c>
      <c r="E8612" s="5">
        <v>28920</v>
      </c>
      <c r="F8612" s="6">
        <v>488.24</v>
      </c>
    </row>
    <row r="8613" spans="1:6">
      <c r="A8613" s="4">
        <v>2015</v>
      </c>
      <c r="B8613" s="5" t="s">
        <v>299</v>
      </c>
      <c r="C8613" s="5" t="s">
        <v>307</v>
      </c>
      <c r="D8613" s="5" t="s">
        <v>15</v>
      </c>
      <c r="E8613" s="5">
        <v>410450</v>
      </c>
      <c r="F8613" s="6">
        <v>1484.05</v>
      </c>
    </row>
    <row r="8614" spans="1:6">
      <c r="A8614" s="4">
        <v>2015</v>
      </c>
      <c r="B8614" s="5" t="s">
        <v>299</v>
      </c>
      <c r="C8614" s="5" t="s">
        <v>307</v>
      </c>
      <c r="D8614" s="5" t="s">
        <v>16</v>
      </c>
      <c r="E8614" s="5">
        <v>97430</v>
      </c>
      <c r="F8614" s="6">
        <v>3184.65</v>
      </c>
    </row>
    <row r="8615" spans="1:6">
      <c r="A8615" s="4">
        <v>2015</v>
      </c>
      <c r="B8615" s="5" t="s">
        <v>299</v>
      </c>
      <c r="C8615" s="5" t="s">
        <v>307</v>
      </c>
      <c r="D8615" s="5" t="s">
        <v>17</v>
      </c>
      <c r="E8615" s="5">
        <v>8770</v>
      </c>
      <c r="F8615" s="6">
        <v>648.79999999999995</v>
      </c>
    </row>
    <row r="8616" spans="1:6">
      <c r="A8616" s="4">
        <v>2015</v>
      </c>
      <c r="B8616" s="5" t="s">
        <v>299</v>
      </c>
      <c r="C8616" s="5" t="s">
        <v>307</v>
      </c>
      <c r="D8616" s="5" t="s">
        <v>18</v>
      </c>
      <c r="E8616" s="5">
        <v>30470</v>
      </c>
      <c r="F8616" s="6">
        <v>489.33</v>
      </c>
    </row>
    <row r="8617" spans="1:6">
      <c r="A8617" s="4">
        <v>2016</v>
      </c>
      <c r="B8617" s="5" t="s">
        <v>299</v>
      </c>
      <c r="C8617" s="5" t="s">
        <v>307</v>
      </c>
      <c r="D8617" s="5" t="s">
        <v>15</v>
      </c>
      <c r="E8617" s="5">
        <v>429650</v>
      </c>
      <c r="F8617" s="6">
        <v>2417.1999999999998</v>
      </c>
    </row>
    <row r="8618" spans="1:6">
      <c r="A8618" s="4">
        <v>2016</v>
      </c>
      <c r="B8618" s="5" t="s">
        <v>299</v>
      </c>
      <c r="C8618" s="5" t="s">
        <v>307</v>
      </c>
      <c r="D8618" s="5" t="s">
        <v>16</v>
      </c>
      <c r="E8618" s="5">
        <v>113620</v>
      </c>
      <c r="F8618" s="6">
        <v>3231.03</v>
      </c>
    </row>
    <row r="8619" spans="1:6">
      <c r="A8619" s="4">
        <v>2016</v>
      </c>
      <c r="B8619" s="5" t="s">
        <v>299</v>
      </c>
      <c r="C8619" s="5" t="s">
        <v>307</v>
      </c>
      <c r="D8619" s="5" t="s">
        <v>17</v>
      </c>
      <c r="E8619" s="5">
        <v>3430</v>
      </c>
      <c r="F8619" s="6">
        <v>664.72</v>
      </c>
    </row>
    <row r="8620" spans="1:6">
      <c r="A8620" s="4">
        <v>2016</v>
      </c>
      <c r="B8620" s="5" t="s">
        <v>299</v>
      </c>
      <c r="C8620" s="5" t="s">
        <v>307</v>
      </c>
      <c r="D8620" s="5" t="s">
        <v>18</v>
      </c>
      <c r="E8620" s="5">
        <v>32880</v>
      </c>
      <c r="F8620" s="6">
        <v>2795.32</v>
      </c>
    </row>
    <row r="8621" spans="1:6">
      <c r="A8621" s="4">
        <v>2017</v>
      </c>
      <c r="B8621" s="5" t="s">
        <v>299</v>
      </c>
      <c r="C8621" s="5" t="s">
        <v>307</v>
      </c>
      <c r="D8621" s="5" t="s">
        <v>15</v>
      </c>
      <c r="E8621" s="5">
        <v>401480</v>
      </c>
      <c r="F8621" s="6">
        <v>2236.9699999999998</v>
      </c>
    </row>
    <row r="8622" spans="1:6">
      <c r="A8622" s="4">
        <v>2017</v>
      </c>
      <c r="B8622" s="5" t="s">
        <v>299</v>
      </c>
      <c r="C8622" s="5" t="s">
        <v>307</v>
      </c>
      <c r="D8622" s="5" t="s">
        <v>16</v>
      </c>
      <c r="E8622" s="5">
        <v>112690</v>
      </c>
      <c r="F8622" s="6">
        <v>3203.12</v>
      </c>
    </row>
    <row r="8623" spans="1:6">
      <c r="A8623" s="4">
        <v>2017</v>
      </c>
      <c r="B8623" s="5" t="s">
        <v>299</v>
      </c>
      <c r="C8623" s="5" t="s">
        <v>307</v>
      </c>
      <c r="D8623" s="5" t="s">
        <v>17</v>
      </c>
      <c r="E8623" s="5">
        <v>3600</v>
      </c>
      <c r="F8623" s="6">
        <v>680.56</v>
      </c>
    </row>
    <row r="8624" spans="1:6">
      <c r="A8624" s="4">
        <v>2017</v>
      </c>
      <c r="B8624" s="5" t="s">
        <v>299</v>
      </c>
      <c r="C8624" s="5" t="s">
        <v>307</v>
      </c>
      <c r="D8624" s="5" t="s">
        <v>18</v>
      </c>
      <c r="E8624" s="5">
        <v>34040</v>
      </c>
      <c r="F8624" s="6">
        <v>2823.74</v>
      </c>
    </row>
    <row r="8625" spans="1:6">
      <c r="A8625" s="4">
        <v>2008</v>
      </c>
      <c r="B8625" s="5" t="s">
        <v>299</v>
      </c>
      <c r="C8625" s="5" t="s">
        <v>308</v>
      </c>
      <c r="D8625" s="5" t="s">
        <v>15</v>
      </c>
      <c r="E8625" s="5">
        <v>345190</v>
      </c>
      <c r="F8625" s="6">
        <v>1571.86</v>
      </c>
    </row>
    <row r="8626" spans="1:6">
      <c r="A8626" s="4">
        <v>2008</v>
      </c>
      <c r="B8626" s="5" t="s">
        <v>299</v>
      </c>
      <c r="C8626" s="5" t="s">
        <v>308</v>
      </c>
      <c r="D8626" s="5" t="s">
        <v>16</v>
      </c>
      <c r="E8626" s="5">
        <v>13740</v>
      </c>
      <c r="F8626" s="6">
        <v>1184.1300000000001</v>
      </c>
    </row>
    <row r="8627" spans="1:6">
      <c r="A8627" s="4">
        <v>2008</v>
      </c>
      <c r="B8627" s="5" t="s">
        <v>299</v>
      </c>
      <c r="C8627" s="5" t="s">
        <v>308</v>
      </c>
      <c r="D8627" s="5" t="s">
        <v>17</v>
      </c>
      <c r="E8627" s="5">
        <v>4540</v>
      </c>
      <c r="F8627" s="6">
        <v>795.15</v>
      </c>
    </row>
    <row r="8628" spans="1:6">
      <c r="A8628" s="4">
        <v>2009</v>
      </c>
      <c r="B8628" s="5" t="s">
        <v>299</v>
      </c>
      <c r="C8628" s="5" t="s">
        <v>308</v>
      </c>
      <c r="D8628" s="5" t="s">
        <v>15</v>
      </c>
      <c r="E8628" s="5">
        <v>328620</v>
      </c>
      <c r="F8628" s="6">
        <v>1395.9</v>
      </c>
    </row>
    <row r="8629" spans="1:6">
      <c r="A8629" s="4">
        <v>2009</v>
      </c>
      <c r="B8629" s="5" t="s">
        <v>299</v>
      </c>
      <c r="C8629" s="5" t="s">
        <v>308</v>
      </c>
      <c r="D8629" s="5" t="s">
        <v>16</v>
      </c>
      <c r="E8629" s="5">
        <v>12970</v>
      </c>
      <c r="F8629" s="6">
        <v>1324.6</v>
      </c>
    </row>
    <row r="8630" spans="1:6">
      <c r="A8630" s="4">
        <v>2009</v>
      </c>
      <c r="B8630" s="5" t="s">
        <v>299</v>
      </c>
      <c r="C8630" s="5" t="s">
        <v>308</v>
      </c>
      <c r="D8630" s="5" t="s">
        <v>17</v>
      </c>
      <c r="E8630" s="5">
        <v>4990</v>
      </c>
      <c r="F8630" s="6">
        <v>809.62</v>
      </c>
    </row>
    <row r="8631" spans="1:6">
      <c r="A8631" s="4">
        <v>2010</v>
      </c>
      <c r="B8631" s="5" t="s">
        <v>299</v>
      </c>
      <c r="C8631" s="5" t="s">
        <v>308</v>
      </c>
      <c r="D8631" s="5" t="s">
        <v>15</v>
      </c>
      <c r="E8631" s="5">
        <v>284630</v>
      </c>
      <c r="F8631" s="6">
        <v>932.37</v>
      </c>
    </row>
    <row r="8632" spans="1:6">
      <c r="A8632" s="4">
        <v>2010</v>
      </c>
      <c r="B8632" s="5" t="s">
        <v>299</v>
      </c>
      <c r="C8632" s="5" t="s">
        <v>308</v>
      </c>
      <c r="D8632" s="5" t="s">
        <v>16</v>
      </c>
      <c r="E8632" s="5">
        <v>13400</v>
      </c>
      <c r="F8632" s="6">
        <v>1281.3399999999999</v>
      </c>
    </row>
    <row r="8633" spans="1:6">
      <c r="A8633" s="4">
        <v>2010</v>
      </c>
      <c r="B8633" s="5" t="s">
        <v>299</v>
      </c>
      <c r="C8633" s="5" t="s">
        <v>308</v>
      </c>
      <c r="D8633" s="5" t="s">
        <v>17</v>
      </c>
      <c r="E8633" s="5">
        <v>3860</v>
      </c>
      <c r="F8633" s="6">
        <v>810.88</v>
      </c>
    </row>
    <row r="8634" spans="1:6">
      <c r="A8634" s="4">
        <v>2011</v>
      </c>
      <c r="B8634" s="5" t="s">
        <v>299</v>
      </c>
      <c r="C8634" s="5" t="s">
        <v>308</v>
      </c>
      <c r="D8634" s="5" t="s">
        <v>15</v>
      </c>
      <c r="E8634" s="5">
        <v>299210</v>
      </c>
      <c r="F8634" s="6">
        <v>1883.86</v>
      </c>
    </row>
    <row r="8635" spans="1:6">
      <c r="A8635" s="4">
        <v>2011</v>
      </c>
      <c r="B8635" s="5" t="s">
        <v>299</v>
      </c>
      <c r="C8635" s="5" t="s">
        <v>308</v>
      </c>
      <c r="D8635" s="5" t="s">
        <v>16</v>
      </c>
      <c r="E8635" s="5">
        <v>15300</v>
      </c>
      <c r="F8635" s="6">
        <v>1392.16</v>
      </c>
    </row>
    <row r="8636" spans="1:6">
      <c r="A8636" s="4">
        <v>2011</v>
      </c>
      <c r="B8636" s="5" t="s">
        <v>299</v>
      </c>
      <c r="C8636" s="5" t="s">
        <v>308</v>
      </c>
      <c r="D8636" s="5" t="s">
        <v>17</v>
      </c>
      <c r="E8636" s="5">
        <v>4200</v>
      </c>
      <c r="F8636" s="6">
        <v>850</v>
      </c>
    </row>
    <row r="8637" spans="1:6">
      <c r="A8637" s="4">
        <v>2012</v>
      </c>
      <c r="B8637" s="5" t="s">
        <v>299</v>
      </c>
      <c r="C8637" s="5" t="s">
        <v>308</v>
      </c>
      <c r="D8637" s="5" t="s">
        <v>15</v>
      </c>
      <c r="E8637" s="5">
        <v>287330</v>
      </c>
      <c r="F8637" s="6">
        <v>1725.96</v>
      </c>
    </row>
    <row r="8638" spans="1:6">
      <c r="A8638" s="4">
        <v>2012</v>
      </c>
      <c r="B8638" s="5" t="s">
        <v>299</v>
      </c>
      <c r="C8638" s="5" t="s">
        <v>308</v>
      </c>
      <c r="D8638" s="5" t="s">
        <v>16</v>
      </c>
      <c r="E8638" s="5">
        <v>14830</v>
      </c>
      <c r="F8638" s="6">
        <v>1592.72</v>
      </c>
    </row>
    <row r="8639" spans="1:6">
      <c r="A8639" s="4">
        <v>2012</v>
      </c>
      <c r="B8639" s="5" t="s">
        <v>299</v>
      </c>
      <c r="C8639" s="5" t="s">
        <v>308</v>
      </c>
      <c r="D8639" s="5" t="s">
        <v>17</v>
      </c>
      <c r="E8639" s="5">
        <v>4880</v>
      </c>
      <c r="F8639" s="6">
        <v>725.41</v>
      </c>
    </row>
    <row r="8640" spans="1:6">
      <c r="A8640" s="4">
        <v>2013</v>
      </c>
      <c r="B8640" s="5" t="s">
        <v>299</v>
      </c>
      <c r="C8640" s="5" t="s">
        <v>308</v>
      </c>
      <c r="D8640" s="5" t="s">
        <v>15</v>
      </c>
      <c r="E8640" s="5">
        <v>305170</v>
      </c>
      <c r="F8640" s="6">
        <v>1390.08</v>
      </c>
    </row>
    <row r="8641" spans="1:6">
      <c r="A8641" s="4">
        <v>2013</v>
      </c>
      <c r="B8641" s="5" t="s">
        <v>299</v>
      </c>
      <c r="C8641" s="5" t="s">
        <v>308</v>
      </c>
      <c r="D8641" s="5" t="s">
        <v>16</v>
      </c>
      <c r="E8641" s="5">
        <v>10770</v>
      </c>
      <c r="F8641" s="6">
        <v>2062.21</v>
      </c>
    </row>
    <row r="8642" spans="1:6">
      <c r="A8642" s="4">
        <v>2013</v>
      </c>
      <c r="B8642" s="5" t="s">
        <v>299</v>
      </c>
      <c r="C8642" s="5" t="s">
        <v>308</v>
      </c>
      <c r="D8642" s="5" t="s">
        <v>17</v>
      </c>
      <c r="E8642" s="5">
        <v>7580</v>
      </c>
      <c r="F8642" s="6">
        <v>737.47</v>
      </c>
    </row>
    <row r="8643" spans="1:6">
      <c r="A8643" s="4">
        <v>2014</v>
      </c>
      <c r="B8643" s="5" t="s">
        <v>299</v>
      </c>
      <c r="C8643" s="5" t="s">
        <v>308</v>
      </c>
      <c r="D8643" s="5" t="s">
        <v>15</v>
      </c>
      <c r="E8643" s="5">
        <v>315960</v>
      </c>
      <c r="F8643" s="6">
        <v>2175.66</v>
      </c>
    </row>
    <row r="8644" spans="1:6">
      <c r="A8644" s="4">
        <v>2014</v>
      </c>
      <c r="B8644" s="5" t="s">
        <v>299</v>
      </c>
      <c r="C8644" s="5" t="s">
        <v>308</v>
      </c>
      <c r="D8644" s="5" t="s">
        <v>16</v>
      </c>
      <c r="E8644" s="5">
        <v>7420</v>
      </c>
      <c r="F8644" s="6">
        <v>2028.3</v>
      </c>
    </row>
    <row r="8645" spans="1:6">
      <c r="A8645" s="4">
        <v>2014</v>
      </c>
      <c r="B8645" s="5" t="s">
        <v>299</v>
      </c>
      <c r="C8645" s="5" t="s">
        <v>308</v>
      </c>
      <c r="D8645" s="5" t="s">
        <v>17</v>
      </c>
      <c r="E8645" s="5">
        <v>8490</v>
      </c>
      <c r="F8645" s="6">
        <v>745.58</v>
      </c>
    </row>
    <row r="8646" spans="1:6">
      <c r="A8646" s="4">
        <v>2015</v>
      </c>
      <c r="B8646" s="5" t="s">
        <v>299</v>
      </c>
      <c r="C8646" s="5" t="s">
        <v>308</v>
      </c>
      <c r="D8646" s="5" t="s">
        <v>15</v>
      </c>
      <c r="E8646" s="5">
        <v>318030</v>
      </c>
      <c r="F8646" s="6">
        <v>983.71</v>
      </c>
    </row>
    <row r="8647" spans="1:6">
      <c r="A8647" s="4">
        <v>2015</v>
      </c>
      <c r="B8647" s="5" t="s">
        <v>299</v>
      </c>
      <c r="C8647" s="5" t="s">
        <v>308</v>
      </c>
      <c r="D8647" s="5" t="s">
        <v>16</v>
      </c>
      <c r="E8647" s="5">
        <v>4550</v>
      </c>
      <c r="F8647" s="6">
        <v>2092.31</v>
      </c>
    </row>
    <row r="8648" spans="1:6">
      <c r="A8648" s="4">
        <v>2015</v>
      </c>
      <c r="B8648" s="5" t="s">
        <v>299</v>
      </c>
      <c r="C8648" s="5" t="s">
        <v>308</v>
      </c>
      <c r="D8648" s="5" t="s">
        <v>17</v>
      </c>
      <c r="E8648" s="5">
        <v>2980</v>
      </c>
      <c r="F8648" s="6">
        <v>761.74</v>
      </c>
    </row>
    <row r="8649" spans="1:6">
      <c r="A8649" s="4">
        <v>2016</v>
      </c>
      <c r="B8649" s="5" t="s">
        <v>299</v>
      </c>
      <c r="C8649" s="5" t="s">
        <v>308</v>
      </c>
      <c r="D8649" s="5" t="s">
        <v>15</v>
      </c>
      <c r="E8649" s="5">
        <v>306670</v>
      </c>
      <c r="F8649" s="6">
        <v>2357.9699999999998</v>
      </c>
    </row>
    <row r="8650" spans="1:6">
      <c r="A8650" s="4">
        <v>2016</v>
      </c>
      <c r="B8650" s="5" t="s">
        <v>299</v>
      </c>
      <c r="C8650" s="5" t="s">
        <v>308</v>
      </c>
      <c r="D8650" s="5" t="s">
        <v>16</v>
      </c>
      <c r="E8650" s="5">
        <v>7440</v>
      </c>
      <c r="F8650" s="6">
        <v>2385.75</v>
      </c>
    </row>
    <row r="8651" spans="1:6">
      <c r="A8651" s="4">
        <v>2016</v>
      </c>
      <c r="B8651" s="5" t="s">
        <v>299</v>
      </c>
      <c r="C8651" s="5" t="s">
        <v>308</v>
      </c>
      <c r="D8651" s="5" t="s">
        <v>17</v>
      </c>
      <c r="E8651" s="5">
        <v>5220</v>
      </c>
      <c r="F8651" s="6">
        <v>787.36</v>
      </c>
    </row>
    <row r="8652" spans="1:6">
      <c r="A8652" s="4">
        <v>2017</v>
      </c>
      <c r="B8652" s="5" t="s">
        <v>299</v>
      </c>
      <c r="C8652" s="5" t="s">
        <v>308</v>
      </c>
      <c r="D8652" s="5" t="s">
        <v>15</v>
      </c>
      <c r="E8652" s="5">
        <v>324090</v>
      </c>
      <c r="F8652" s="6">
        <v>2023.08</v>
      </c>
    </row>
    <row r="8653" spans="1:6">
      <c r="A8653" s="4">
        <v>2017</v>
      </c>
      <c r="B8653" s="5" t="s">
        <v>299</v>
      </c>
      <c r="C8653" s="5" t="s">
        <v>308</v>
      </c>
      <c r="D8653" s="5" t="s">
        <v>16</v>
      </c>
      <c r="E8653" s="5">
        <v>3840</v>
      </c>
      <c r="F8653" s="6">
        <v>2322.92</v>
      </c>
    </row>
    <row r="8654" spans="1:6">
      <c r="A8654" s="4">
        <v>2017</v>
      </c>
      <c r="B8654" s="5" t="s">
        <v>299</v>
      </c>
      <c r="C8654" s="5" t="s">
        <v>308</v>
      </c>
      <c r="D8654" s="5" t="s">
        <v>17</v>
      </c>
      <c r="E8654" s="5">
        <v>4200</v>
      </c>
      <c r="F8654" s="6">
        <v>802.38</v>
      </c>
    </row>
    <row r="8655" spans="1:6">
      <c r="A8655" s="4">
        <v>2008</v>
      </c>
      <c r="B8655" s="5" t="s">
        <v>299</v>
      </c>
      <c r="C8655" s="5" t="s">
        <v>309</v>
      </c>
      <c r="D8655" s="5" t="s">
        <v>15</v>
      </c>
      <c r="E8655" s="5">
        <v>124810</v>
      </c>
      <c r="F8655" s="6">
        <v>1339.08</v>
      </c>
    </row>
    <row r="8656" spans="1:6">
      <c r="A8656" s="4">
        <v>2008</v>
      </c>
      <c r="B8656" s="5" t="s">
        <v>299</v>
      </c>
      <c r="C8656" s="5" t="s">
        <v>309</v>
      </c>
      <c r="D8656" s="5" t="s">
        <v>16</v>
      </c>
      <c r="E8656" s="5">
        <v>17170</v>
      </c>
      <c r="F8656" s="6">
        <v>1610.37</v>
      </c>
    </row>
    <row r="8657" spans="1:6">
      <c r="A8657" s="4">
        <v>2008</v>
      </c>
      <c r="B8657" s="5" t="s">
        <v>299</v>
      </c>
      <c r="C8657" s="5" t="s">
        <v>309</v>
      </c>
      <c r="D8657" s="5" t="s">
        <v>17</v>
      </c>
      <c r="E8657" s="5">
        <v>680</v>
      </c>
      <c r="F8657" s="6">
        <v>676.47</v>
      </c>
    </row>
    <row r="8658" spans="1:6">
      <c r="A8658" s="4">
        <v>2008</v>
      </c>
      <c r="B8658" s="5" t="s">
        <v>299</v>
      </c>
      <c r="C8658" s="5" t="s">
        <v>309</v>
      </c>
      <c r="D8658" s="5" t="s">
        <v>18</v>
      </c>
      <c r="E8658" s="5">
        <v>130</v>
      </c>
      <c r="F8658" s="6">
        <v>307.69</v>
      </c>
    </row>
    <row r="8659" spans="1:6">
      <c r="A8659" s="4">
        <v>2009</v>
      </c>
      <c r="B8659" s="5" t="s">
        <v>299</v>
      </c>
      <c r="C8659" s="5" t="s">
        <v>309</v>
      </c>
      <c r="D8659" s="5" t="s">
        <v>15</v>
      </c>
      <c r="E8659" s="5">
        <v>112640</v>
      </c>
      <c r="F8659" s="6">
        <v>1643.47</v>
      </c>
    </row>
    <row r="8660" spans="1:6">
      <c r="A8660" s="4">
        <v>2009</v>
      </c>
      <c r="B8660" s="5" t="s">
        <v>299</v>
      </c>
      <c r="C8660" s="5" t="s">
        <v>309</v>
      </c>
      <c r="D8660" s="5" t="s">
        <v>16</v>
      </c>
      <c r="E8660" s="5">
        <v>17720</v>
      </c>
      <c r="F8660" s="6">
        <v>1603.84</v>
      </c>
    </row>
    <row r="8661" spans="1:6">
      <c r="A8661" s="4">
        <v>2009</v>
      </c>
      <c r="B8661" s="5" t="s">
        <v>299</v>
      </c>
      <c r="C8661" s="5" t="s">
        <v>309</v>
      </c>
      <c r="D8661" s="5" t="s">
        <v>17</v>
      </c>
      <c r="E8661" s="5">
        <v>710</v>
      </c>
      <c r="F8661" s="6">
        <v>647.89</v>
      </c>
    </row>
    <row r="8662" spans="1:6">
      <c r="A8662" s="4">
        <v>2009</v>
      </c>
      <c r="B8662" s="5" t="s">
        <v>299</v>
      </c>
      <c r="C8662" s="5" t="s">
        <v>309</v>
      </c>
      <c r="D8662" s="5" t="s">
        <v>18</v>
      </c>
      <c r="E8662" s="5">
        <v>70</v>
      </c>
      <c r="F8662" s="6">
        <v>285.70999999999998</v>
      </c>
    </row>
    <row r="8663" spans="1:6">
      <c r="A8663" s="4">
        <v>2010</v>
      </c>
      <c r="B8663" s="5" t="s">
        <v>299</v>
      </c>
      <c r="C8663" s="5" t="s">
        <v>309</v>
      </c>
      <c r="D8663" s="5" t="s">
        <v>15</v>
      </c>
      <c r="E8663" s="5">
        <v>117540</v>
      </c>
      <c r="F8663" s="6">
        <v>1277.95</v>
      </c>
    </row>
    <row r="8664" spans="1:6">
      <c r="A8664" s="4">
        <v>2010</v>
      </c>
      <c r="B8664" s="5" t="s">
        <v>299</v>
      </c>
      <c r="C8664" s="5" t="s">
        <v>309</v>
      </c>
      <c r="D8664" s="5" t="s">
        <v>16</v>
      </c>
      <c r="E8664" s="5">
        <v>18210</v>
      </c>
      <c r="F8664" s="6">
        <v>1661.18</v>
      </c>
    </row>
    <row r="8665" spans="1:6">
      <c r="A8665" s="4">
        <v>2010</v>
      </c>
      <c r="B8665" s="5" t="s">
        <v>299</v>
      </c>
      <c r="C8665" s="5" t="s">
        <v>309</v>
      </c>
      <c r="D8665" s="5" t="s">
        <v>17</v>
      </c>
      <c r="E8665" s="5">
        <v>730</v>
      </c>
      <c r="F8665" s="6">
        <v>657.53</v>
      </c>
    </row>
    <row r="8666" spans="1:6">
      <c r="A8666" s="4">
        <v>2010</v>
      </c>
      <c r="B8666" s="5" t="s">
        <v>299</v>
      </c>
      <c r="C8666" s="5" t="s">
        <v>309</v>
      </c>
      <c r="D8666" s="5" t="s">
        <v>18</v>
      </c>
      <c r="E8666" s="5">
        <v>80</v>
      </c>
      <c r="F8666" s="6">
        <v>250</v>
      </c>
    </row>
    <row r="8667" spans="1:6">
      <c r="A8667" s="4">
        <v>2011</v>
      </c>
      <c r="B8667" s="5" t="s">
        <v>299</v>
      </c>
      <c r="C8667" s="5" t="s">
        <v>309</v>
      </c>
      <c r="D8667" s="5" t="s">
        <v>15</v>
      </c>
      <c r="E8667" s="5">
        <v>102180</v>
      </c>
      <c r="F8667" s="6">
        <v>1176.26</v>
      </c>
    </row>
    <row r="8668" spans="1:6">
      <c r="A8668" s="4">
        <v>2011</v>
      </c>
      <c r="B8668" s="5" t="s">
        <v>299</v>
      </c>
      <c r="C8668" s="5" t="s">
        <v>309</v>
      </c>
      <c r="D8668" s="5" t="s">
        <v>16</v>
      </c>
      <c r="E8668" s="5">
        <v>18530</v>
      </c>
      <c r="F8668" s="6">
        <v>1588.77</v>
      </c>
    </row>
    <row r="8669" spans="1:6">
      <c r="A8669" s="4">
        <v>2011</v>
      </c>
      <c r="B8669" s="5" t="s">
        <v>299</v>
      </c>
      <c r="C8669" s="5" t="s">
        <v>309</v>
      </c>
      <c r="D8669" s="5" t="s">
        <v>17</v>
      </c>
      <c r="E8669" s="5">
        <v>760</v>
      </c>
      <c r="F8669" s="6">
        <v>631.58000000000004</v>
      </c>
    </row>
    <row r="8670" spans="1:6">
      <c r="A8670" s="4">
        <v>2011</v>
      </c>
      <c r="B8670" s="5" t="s">
        <v>299</v>
      </c>
      <c r="C8670" s="5" t="s">
        <v>309</v>
      </c>
      <c r="D8670" s="5" t="s">
        <v>18</v>
      </c>
      <c r="E8670" s="5">
        <v>90</v>
      </c>
      <c r="F8670" s="6">
        <v>222.22</v>
      </c>
    </row>
    <row r="8671" spans="1:6">
      <c r="A8671" s="4">
        <v>2012</v>
      </c>
      <c r="B8671" s="5" t="s">
        <v>299</v>
      </c>
      <c r="C8671" s="5" t="s">
        <v>309</v>
      </c>
      <c r="D8671" s="5" t="s">
        <v>15</v>
      </c>
      <c r="E8671" s="5">
        <v>112620</v>
      </c>
      <c r="F8671" s="6">
        <v>2192.5100000000002</v>
      </c>
    </row>
    <row r="8672" spans="1:6">
      <c r="A8672" s="4">
        <v>2012</v>
      </c>
      <c r="B8672" s="5" t="s">
        <v>299</v>
      </c>
      <c r="C8672" s="5" t="s">
        <v>309</v>
      </c>
      <c r="D8672" s="5" t="s">
        <v>16</v>
      </c>
      <c r="E8672" s="5">
        <v>18160</v>
      </c>
      <c r="F8672" s="6">
        <v>1692.73</v>
      </c>
    </row>
    <row r="8673" spans="1:6">
      <c r="A8673" s="4">
        <v>2012</v>
      </c>
      <c r="B8673" s="5" t="s">
        <v>299</v>
      </c>
      <c r="C8673" s="5" t="s">
        <v>309</v>
      </c>
      <c r="D8673" s="5" t="s">
        <v>17</v>
      </c>
      <c r="E8673" s="5">
        <v>620</v>
      </c>
      <c r="F8673" s="6">
        <v>629.03</v>
      </c>
    </row>
    <row r="8674" spans="1:6">
      <c r="A8674" s="4">
        <v>2012</v>
      </c>
      <c r="B8674" s="5" t="s">
        <v>299</v>
      </c>
      <c r="C8674" s="5" t="s">
        <v>309</v>
      </c>
      <c r="D8674" s="5" t="s">
        <v>18</v>
      </c>
      <c r="E8674" s="5">
        <v>410</v>
      </c>
      <c r="F8674" s="6">
        <v>390.24</v>
      </c>
    </row>
    <row r="8675" spans="1:6">
      <c r="A8675" s="4">
        <v>2013</v>
      </c>
      <c r="B8675" s="5" t="s">
        <v>299</v>
      </c>
      <c r="C8675" s="5" t="s">
        <v>309</v>
      </c>
      <c r="D8675" s="5" t="s">
        <v>15</v>
      </c>
      <c r="E8675" s="5">
        <v>114060</v>
      </c>
      <c r="F8675" s="6">
        <v>1700.68</v>
      </c>
    </row>
    <row r="8676" spans="1:6">
      <c r="A8676" s="4">
        <v>2013</v>
      </c>
      <c r="B8676" s="5" t="s">
        <v>299</v>
      </c>
      <c r="C8676" s="5" t="s">
        <v>309</v>
      </c>
      <c r="D8676" s="5" t="s">
        <v>16</v>
      </c>
      <c r="E8676" s="5">
        <v>17680</v>
      </c>
      <c r="F8676" s="6">
        <v>2113.12</v>
      </c>
    </row>
    <row r="8677" spans="1:6">
      <c r="A8677" s="4">
        <v>2013</v>
      </c>
      <c r="B8677" s="5" t="s">
        <v>299</v>
      </c>
      <c r="C8677" s="5" t="s">
        <v>309</v>
      </c>
      <c r="D8677" s="5" t="s">
        <v>17</v>
      </c>
      <c r="E8677" s="5">
        <v>610</v>
      </c>
      <c r="F8677" s="6">
        <v>672.13</v>
      </c>
    </row>
    <row r="8678" spans="1:6">
      <c r="A8678" s="4">
        <v>2013</v>
      </c>
      <c r="B8678" s="5" t="s">
        <v>299</v>
      </c>
      <c r="C8678" s="5" t="s">
        <v>309</v>
      </c>
      <c r="D8678" s="5" t="s">
        <v>18</v>
      </c>
      <c r="E8678" s="5">
        <v>790</v>
      </c>
      <c r="F8678" s="6">
        <v>392.41</v>
      </c>
    </row>
    <row r="8679" spans="1:6">
      <c r="A8679" s="4">
        <v>2014</v>
      </c>
      <c r="B8679" s="5" t="s">
        <v>299</v>
      </c>
      <c r="C8679" s="5" t="s">
        <v>309</v>
      </c>
      <c r="D8679" s="5" t="s">
        <v>15</v>
      </c>
      <c r="E8679" s="5">
        <v>105240</v>
      </c>
      <c r="F8679" s="6">
        <v>2105.66</v>
      </c>
    </row>
    <row r="8680" spans="1:6">
      <c r="A8680" s="4">
        <v>2014</v>
      </c>
      <c r="B8680" s="5" t="s">
        <v>299</v>
      </c>
      <c r="C8680" s="5" t="s">
        <v>309</v>
      </c>
      <c r="D8680" s="5" t="s">
        <v>16</v>
      </c>
      <c r="E8680" s="5">
        <v>17670</v>
      </c>
      <c r="F8680" s="6">
        <v>2113.19</v>
      </c>
    </row>
    <row r="8681" spans="1:6">
      <c r="A8681" s="4">
        <v>2014</v>
      </c>
      <c r="B8681" s="5" t="s">
        <v>299</v>
      </c>
      <c r="C8681" s="5" t="s">
        <v>309</v>
      </c>
      <c r="D8681" s="5" t="s">
        <v>17</v>
      </c>
      <c r="E8681" s="5">
        <v>690</v>
      </c>
      <c r="F8681" s="6">
        <v>666.67</v>
      </c>
    </row>
    <row r="8682" spans="1:6">
      <c r="A8682" s="4">
        <v>2014</v>
      </c>
      <c r="B8682" s="5" t="s">
        <v>299</v>
      </c>
      <c r="C8682" s="5" t="s">
        <v>309</v>
      </c>
      <c r="D8682" s="5" t="s">
        <v>18</v>
      </c>
      <c r="E8682" s="5">
        <v>790</v>
      </c>
      <c r="F8682" s="6">
        <v>392.41</v>
      </c>
    </row>
    <row r="8683" spans="1:6">
      <c r="A8683" s="4">
        <v>2015</v>
      </c>
      <c r="B8683" s="5" t="s">
        <v>299</v>
      </c>
      <c r="C8683" s="5" t="s">
        <v>309</v>
      </c>
      <c r="D8683" s="5" t="s">
        <v>15</v>
      </c>
      <c r="E8683" s="5">
        <v>90570</v>
      </c>
      <c r="F8683" s="6">
        <v>922.49</v>
      </c>
    </row>
    <row r="8684" spans="1:6">
      <c r="A8684" s="4">
        <v>2015</v>
      </c>
      <c r="B8684" s="5" t="s">
        <v>299</v>
      </c>
      <c r="C8684" s="5" t="s">
        <v>309</v>
      </c>
      <c r="D8684" s="5" t="s">
        <v>16</v>
      </c>
      <c r="E8684" s="5">
        <v>16850</v>
      </c>
      <c r="F8684" s="6">
        <v>2172.11</v>
      </c>
    </row>
    <row r="8685" spans="1:6">
      <c r="A8685" s="4">
        <v>2015</v>
      </c>
      <c r="B8685" s="5" t="s">
        <v>299</v>
      </c>
      <c r="C8685" s="5" t="s">
        <v>309</v>
      </c>
      <c r="D8685" s="5" t="s">
        <v>17</v>
      </c>
      <c r="E8685" s="5">
        <v>590</v>
      </c>
      <c r="F8685" s="6">
        <v>661.02</v>
      </c>
    </row>
    <row r="8686" spans="1:6">
      <c r="A8686" s="4">
        <v>2015</v>
      </c>
      <c r="B8686" s="5" t="s">
        <v>299</v>
      </c>
      <c r="C8686" s="5" t="s">
        <v>309</v>
      </c>
      <c r="D8686" s="5" t="s">
        <v>18</v>
      </c>
      <c r="E8686" s="5">
        <v>830</v>
      </c>
      <c r="F8686" s="6">
        <v>385.54</v>
      </c>
    </row>
    <row r="8687" spans="1:6">
      <c r="A8687" s="4">
        <v>2016</v>
      </c>
      <c r="B8687" s="5" t="s">
        <v>299</v>
      </c>
      <c r="C8687" s="5" t="s">
        <v>309</v>
      </c>
      <c r="D8687" s="5" t="s">
        <v>15</v>
      </c>
      <c r="E8687" s="5">
        <v>97400</v>
      </c>
      <c r="F8687" s="6">
        <v>2552.46</v>
      </c>
    </row>
    <row r="8688" spans="1:6">
      <c r="A8688" s="4">
        <v>2016</v>
      </c>
      <c r="B8688" s="5" t="s">
        <v>299</v>
      </c>
      <c r="C8688" s="5" t="s">
        <v>309</v>
      </c>
      <c r="D8688" s="5" t="s">
        <v>16</v>
      </c>
      <c r="E8688" s="5">
        <v>18780</v>
      </c>
      <c r="F8688" s="6">
        <v>2413.7399999999998</v>
      </c>
    </row>
    <row r="8689" spans="1:6">
      <c r="A8689" s="4">
        <v>2016</v>
      </c>
      <c r="B8689" s="5" t="s">
        <v>299</v>
      </c>
      <c r="C8689" s="5" t="s">
        <v>309</v>
      </c>
      <c r="D8689" s="5" t="s">
        <v>17</v>
      </c>
      <c r="E8689" s="5">
        <v>650</v>
      </c>
      <c r="F8689" s="6">
        <v>676.92</v>
      </c>
    </row>
    <row r="8690" spans="1:6">
      <c r="A8690" s="4">
        <v>2016</v>
      </c>
      <c r="B8690" s="5" t="s">
        <v>299</v>
      </c>
      <c r="C8690" s="5" t="s">
        <v>309</v>
      </c>
      <c r="D8690" s="5" t="s">
        <v>18</v>
      </c>
      <c r="E8690" s="5">
        <v>810</v>
      </c>
      <c r="F8690" s="6">
        <v>2271.6</v>
      </c>
    </row>
    <row r="8691" spans="1:6">
      <c r="A8691" s="4">
        <v>2017</v>
      </c>
      <c r="B8691" s="5" t="s">
        <v>299</v>
      </c>
      <c r="C8691" s="5" t="s">
        <v>309</v>
      </c>
      <c r="D8691" s="5" t="s">
        <v>15</v>
      </c>
      <c r="E8691" s="5">
        <v>89040</v>
      </c>
      <c r="F8691" s="6">
        <v>1748.32</v>
      </c>
    </row>
    <row r="8692" spans="1:6">
      <c r="A8692" s="4">
        <v>2017</v>
      </c>
      <c r="B8692" s="5" t="s">
        <v>299</v>
      </c>
      <c r="C8692" s="5" t="s">
        <v>309</v>
      </c>
      <c r="D8692" s="5" t="s">
        <v>16</v>
      </c>
      <c r="E8692" s="5">
        <v>16740</v>
      </c>
      <c r="F8692" s="6">
        <v>2708.48</v>
      </c>
    </row>
    <row r="8693" spans="1:6">
      <c r="A8693" s="4">
        <v>2017</v>
      </c>
      <c r="B8693" s="5" t="s">
        <v>299</v>
      </c>
      <c r="C8693" s="5" t="s">
        <v>309</v>
      </c>
      <c r="D8693" s="5" t="s">
        <v>17</v>
      </c>
      <c r="E8693" s="5">
        <v>800</v>
      </c>
      <c r="F8693" s="6">
        <v>725</v>
      </c>
    </row>
    <row r="8694" spans="1:6">
      <c r="A8694" s="4">
        <v>2017</v>
      </c>
      <c r="B8694" s="5" t="s">
        <v>299</v>
      </c>
      <c r="C8694" s="5" t="s">
        <v>309</v>
      </c>
      <c r="D8694" s="5" t="s">
        <v>18</v>
      </c>
      <c r="E8694" s="5">
        <v>890</v>
      </c>
      <c r="F8694" s="6">
        <v>2786.52</v>
      </c>
    </row>
    <row r="8695" spans="1:6">
      <c r="A8695" s="4">
        <v>2008</v>
      </c>
      <c r="B8695" s="5" t="s">
        <v>299</v>
      </c>
      <c r="C8695" s="5" t="s">
        <v>310</v>
      </c>
      <c r="D8695" s="5" t="s">
        <v>15</v>
      </c>
      <c r="E8695" s="5">
        <v>388430</v>
      </c>
      <c r="F8695" s="6">
        <v>1293.49</v>
      </c>
    </row>
    <row r="8696" spans="1:6">
      <c r="A8696" s="4">
        <v>2008</v>
      </c>
      <c r="B8696" s="5" t="s">
        <v>299</v>
      </c>
      <c r="C8696" s="5" t="s">
        <v>310</v>
      </c>
      <c r="D8696" s="5" t="s">
        <v>16</v>
      </c>
      <c r="E8696" s="5">
        <v>6440</v>
      </c>
      <c r="F8696" s="6">
        <v>1225.1600000000001</v>
      </c>
    </row>
    <row r="8697" spans="1:6">
      <c r="A8697" s="4">
        <v>2008</v>
      </c>
      <c r="B8697" s="5" t="s">
        <v>299</v>
      </c>
      <c r="C8697" s="5" t="s">
        <v>310</v>
      </c>
      <c r="D8697" s="5" t="s">
        <v>17</v>
      </c>
      <c r="E8697" s="5">
        <v>580</v>
      </c>
      <c r="F8697" s="6">
        <v>637.92999999999995</v>
      </c>
    </row>
    <row r="8698" spans="1:6">
      <c r="A8698" s="4">
        <v>2009</v>
      </c>
      <c r="B8698" s="5" t="s">
        <v>299</v>
      </c>
      <c r="C8698" s="5" t="s">
        <v>310</v>
      </c>
      <c r="D8698" s="5" t="s">
        <v>15</v>
      </c>
      <c r="E8698" s="5">
        <v>357920</v>
      </c>
      <c r="F8698" s="6">
        <v>1719.24</v>
      </c>
    </row>
    <row r="8699" spans="1:6">
      <c r="A8699" s="4">
        <v>2009</v>
      </c>
      <c r="B8699" s="5" t="s">
        <v>299</v>
      </c>
      <c r="C8699" s="5" t="s">
        <v>310</v>
      </c>
      <c r="D8699" s="5" t="s">
        <v>16</v>
      </c>
      <c r="E8699" s="5">
        <v>6340</v>
      </c>
      <c r="F8699" s="6">
        <v>1170.3499999999999</v>
      </c>
    </row>
    <row r="8700" spans="1:6">
      <c r="A8700" s="4">
        <v>2009</v>
      </c>
      <c r="B8700" s="5" t="s">
        <v>299</v>
      </c>
      <c r="C8700" s="5" t="s">
        <v>310</v>
      </c>
      <c r="D8700" s="5" t="s">
        <v>17</v>
      </c>
      <c r="E8700" s="5">
        <v>620</v>
      </c>
      <c r="F8700" s="6">
        <v>532.26</v>
      </c>
    </row>
    <row r="8701" spans="1:6">
      <c r="A8701" s="4">
        <v>2010</v>
      </c>
      <c r="B8701" s="5" t="s">
        <v>299</v>
      </c>
      <c r="C8701" s="5" t="s">
        <v>310</v>
      </c>
      <c r="D8701" s="5" t="s">
        <v>15</v>
      </c>
      <c r="E8701" s="5">
        <v>348570</v>
      </c>
      <c r="F8701" s="6">
        <v>1701.87</v>
      </c>
    </row>
    <row r="8702" spans="1:6">
      <c r="A8702" s="4">
        <v>2010</v>
      </c>
      <c r="B8702" s="5" t="s">
        <v>299</v>
      </c>
      <c r="C8702" s="5" t="s">
        <v>310</v>
      </c>
      <c r="D8702" s="5" t="s">
        <v>16</v>
      </c>
      <c r="E8702" s="5">
        <v>6320</v>
      </c>
      <c r="F8702" s="6">
        <v>1463.61</v>
      </c>
    </row>
    <row r="8703" spans="1:6">
      <c r="A8703" s="4">
        <v>2010</v>
      </c>
      <c r="B8703" s="5" t="s">
        <v>299</v>
      </c>
      <c r="C8703" s="5" t="s">
        <v>310</v>
      </c>
      <c r="D8703" s="5" t="s">
        <v>17</v>
      </c>
      <c r="E8703" s="5">
        <v>900</v>
      </c>
      <c r="F8703" s="6">
        <v>855.56</v>
      </c>
    </row>
    <row r="8704" spans="1:6">
      <c r="A8704" s="4">
        <v>2011</v>
      </c>
      <c r="B8704" s="5" t="s">
        <v>299</v>
      </c>
      <c r="C8704" s="5" t="s">
        <v>310</v>
      </c>
      <c r="D8704" s="5" t="s">
        <v>15</v>
      </c>
      <c r="E8704" s="5">
        <v>332690</v>
      </c>
      <c r="F8704" s="6">
        <v>1306.47</v>
      </c>
    </row>
    <row r="8705" spans="1:6">
      <c r="A8705" s="4">
        <v>2011</v>
      </c>
      <c r="B8705" s="5" t="s">
        <v>299</v>
      </c>
      <c r="C8705" s="5" t="s">
        <v>310</v>
      </c>
      <c r="D8705" s="5" t="s">
        <v>16</v>
      </c>
      <c r="E8705" s="5">
        <v>6590</v>
      </c>
      <c r="F8705" s="6">
        <v>1851.29</v>
      </c>
    </row>
    <row r="8706" spans="1:6">
      <c r="A8706" s="4">
        <v>2011</v>
      </c>
      <c r="B8706" s="5" t="s">
        <v>299</v>
      </c>
      <c r="C8706" s="5" t="s">
        <v>310</v>
      </c>
      <c r="D8706" s="5" t="s">
        <v>17</v>
      </c>
      <c r="E8706" s="5">
        <v>680</v>
      </c>
      <c r="F8706" s="6">
        <v>691.18</v>
      </c>
    </row>
    <row r="8707" spans="1:6">
      <c r="A8707" s="4">
        <v>2012</v>
      </c>
      <c r="B8707" s="5" t="s">
        <v>299</v>
      </c>
      <c r="C8707" s="5" t="s">
        <v>310</v>
      </c>
      <c r="D8707" s="5" t="s">
        <v>15</v>
      </c>
      <c r="E8707" s="5">
        <v>325040</v>
      </c>
      <c r="F8707" s="6">
        <v>2335.2199999999998</v>
      </c>
    </row>
    <row r="8708" spans="1:6">
      <c r="A8708" s="4">
        <v>2012</v>
      </c>
      <c r="B8708" s="5" t="s">
        <v>299</v>
      </c>
      <c r="C8708" s="5" t="s">
        <v>310</v>
      </c>
      <c r="D8708" s="5" t="s">
        <v>16</v>
      </c>
      <c r="E8708" s="5">
        <v>6400</v>
      </c>
      <c r="F8708" s="6">
        <v>1864.06</v>
      </c>
    </row>
    <row r="8709" spans="1:6">
      <c r="A8709" s="4">
        <v>2012</v>
      </c>
      <c r="B8709" s="5" t="s">
        <v>299</v>
      </c>
      <c r="C8709" s="5" t="s">
        <v>310</v>
      </c>
      <c r="D8709" s="5" t="s">
        <v>17</v>
      </c>
      <c r="E8709" s="5">
        <v>940</v>
      </c>
      <c r="F8709" s="6">
        <v>585.11</v>
      </c>
    </row>
    <row r="8710" spans="1:6">
      <c r="A8710" s="4">
        <v>2013</v>
      </c>
      <c r="B8710" s="5" t="s">
        <v>299</v>
      </c>
      <c r="C8710" s="5" t="s">
        <v>310</v>
      </c>
      <c r="D8710" s="5" t="s">
        <v>15</v>
      </c>
      <c r="E8710" s="5">
        <v>334950</v>
      </c>
      <c r="F8710" s="6">
        <v>1088.46</v>
      </c>
    </row>
    <row r="8711" spans="1:6">
      <c r="A8711" s="4">
        <v>2013</v>
      </c>
      <c r="B8711" s="5" t="s">
        <v>299</v>
      </c>
      <c r="C8711" s="5" t="s">
        <v>310</v>
      </c>
      <c r="D8711" s="5" t="s">
        <v>16</v>
      </c>
      <c r="E8711" s="5">
        <v>6540</v>
      </c>
      <c r="F8711" s="6">
        <v>2058.1</v>
      </c>
    </row>
    <row r="8712" spans="1:6">
      <c r="A8712" s="4">
        <v>2013</v>
      </c>
      <c r="B8712" s="5" t="s">
        <v>299</v>
      </c>
      <c r="C8712" s="5" t="s">
        <v>310</v>
      </c>
      <c r="D8712" s="5" t="s">
        <v>17</v>
      </c>
      <c r="E8712" s="5">
        <v>950</v>
      </c>
      <c r="F8712" s="6">
        <v>705.26</v>
      </c>
    </row>
    <row r="8713" spans="1:6">
      <c r="A8713" s="4">
        <v>2014</v>
      </c>
      <c r="B8713" s="5" t="s">
        <v>299</v>
      </c>
      <c r="C8713" s="5" t="s">
        <v>310</v>
      </c>
      <c r="D8713" s="5" t="s">
        <v>15</v>
      </c>
      <c r="E8713" s="5">
        <v>325460</v>
      </c>
      <c r="F8713" s="6">
        <v>2127.8200000000002</v>
      </c>
    </row>
    <row r="8714" spans="1:6">
      <c r="A8714" s="4">
        <v>2014</v>
      </c>
      <c r="B8714" s="5" t="s">
        <v>299</v>
      </c>
      <c r="C8714" s="5" t="s">
        <v>310</v>
      </c>
      <c r="D8714" s="5" t="s">
        <v>16</v>
      </c>
      <c r="E8714" s="5">
        <v>6740</v>
      </c>
      <c r="F8714" s="6">
        <v>2083.09</v>
      </c>
    </row>
    <row r="8715" spans="1:6">
      <c r="A8715" s="4">
        <v>2014</v>
      </c>
      <c r="B8715" s="5" t="s">
        <v>299</v>
      </c>
      <c r="C8715" s="5" t="s">
        <v>310</v>
      </c>
      <c r="D8715" s="5" t="s">
        <v>17</v>
      </c>
      <c r="E8715" s="5">
        <v>970</v>
      </c>
      <c r="F8715" s="6">
        <v>701.03</v>
      </c>
    </row>
    <row r="8716" spans="1:6">
      <c r="A8716" s="4">
        <v>2015</v>
      </c>
      <c r="B8716" s="5" t="s">
        <v>299</v>
      </c>
      <c r="C8716" s="5" t="s">
        <v>310</v>
      </c>
      <c r="D8716" s="5" t="s">
        <v>15</v>
      </c>
      <c r="E8716" s="5">
        <v>321380</v>
      </c>
      <c r="F8716" s="6">
        <v>1535.53</v>
      </c>
    </row>
    <row r="8717" spans="1:6">
      <c r="A8717" s="4">
        <v>2015</v>
      </c>
      <c r="B8717" s="5" t="s">
        <v>299</v>
      </c>
      <c r="C8717" s="5" t="s">
        <v>310</v>
      </c>
      <c r="D8717" s="5" t="s">
        <v>16</v>
      </c>
      <c r="E8717" s="5">
        <v>6370</v>
      </c>
      <c r="F8717" s="6">
        <v>2125.59</v>
      </c>
    </row>
    <row r="8718" spans="1:6">
      <c r="A8718" s="4">
        <v>2015</v>
      </c>
      <c r="B8718" s="5" t="s">
        <v>299</v>
      </c>
      <c r="C8718" s="5" t="s">
        <v>310</v>
      </c>
      <c r="D8718" s="5" t="s">
        <v>17</v>
      </c>
      <c r="E8718" s="5">
        <v>750</v>
      </c>
      <c r="F8718" s="6">
        <v>693.33</v>
      </c>
    </row>
    <row r="8719" spans="1:6">
      <c r="A8719" s="4">
        <v>2016</v>
      </c>
      <c r="B8719" s="5" t="s">
        <v>299</v>
      </c>
      <c r="C8719" s="5" t="s">
        <v>310</v>
      </c>
      <c r="D8719" s="5" t="s">
        <v>15</v>
      </c>
      <c r="E8719" s="5">
        <v>294500</v>
      </c>
      <c r="F8719" s="6">
        <v>2556.2600000000002</v>
      </c>
    </row>
    <row r="8720" spans="1:6">
      <c r="A8720" s="4">
        <v>2016</v>
      </c>
      <c r="B8720" s="5" t="s">
        <v>299</v>
      </c>
      <c r="C8720" s="5" t="s">
        <v>310</v>
      </c>
      <c r="D8720" s="5" t="s">
        <v>16</v>
      </c>
      <c r="E8720" s="5">
        <v>3390</v>
      </c>
      <c r="F8720" s="6">
        <v>2321.5300000000002</v>
      </c>
    </row>
    <row r="8721" spans="1:6">
      <c r="A8721" s="4">
        <v>2016</v>
      </c>
      <c r="B8721" s="5" t="s">
        <v>299</v>
      </c>
      <c r="C8721" s="5" t="s">
        <v>310</v>
      </c>
      <c r="D8721" s="5" t="s">
        <v>17</v>
      </c>
      <c r="E8721" s="5">
        <v>770</v>
      </c>
      <c r="F8721" s="6">
        <v>688.31</v>
      </c>
    </row>
    <row r="8722" spans="1:6">
      <c r="A8722" s="4">
        <v>2017</v>
      </c>
      <c r="B8722" s="5" t="s">
        <v>299</v>
      </c>
      <c r="C8722" s="5" t="s">
        <v>310</v>
      </c>
      <c r="D8722" s="5" t="s">
        <v>15</v>
      </c>
      <c r="E8722" s="5">
        <v>276340</v>
      </c>
      <c r="F8722" s="6">
        <v>1567.27</v>
      </c>
    </row>
    <row r="8723" spans="1:6">
      <c r="A8723" s="4">
        <v>2017</v>
      </c>
      <c r="B8723" s="5" t="s">
        <v>299</v>
      </c>
      <c r="C8723" s="5" t="s">
        <v>310</v>
      </c>
      <c r="D8723" s="5" t="s">
        <v>16</v>
      </c>
      <c r="E8723" s="5">
        <v>6180</v>
      </c>
      <c r="F8723" s="6">
        <v>2328.48</v>
      </c>
    </row>
    <row r="8724" spans="1:6">
      <c r="A8724" s="4">
        <v>2017</v>
      </c>
      <c r="B8724" s="5" t="s">
        <v>299</v>
      </c>
      <c r="C8724" s="5" t="s">
        <v>310</v>
      </c>
      <c r="D8724" s="5" t="s">
        <v>17</v>
      </c>
      <c r="E8724" s="5">
        <v>1100</v>
      </c>
      <c r="F8724" s="6">
        <v>718.18</v>
      </c>
    </row>
    <row r="8725" spans="1:6">
      <c r="A8725" s="4">
        <v>2008</v>
      </c>
      <c r="B8725" s="5" t="s">
        <v>299</v>
      </c>
      <c r="C8725" s="5" t="s">
        <v>311</v>
      </c>
      <c r="D8725" s="5" t="s">
        <v>15</v>
      </c>
      <c r="E8725" s="5">
        <v>555670</v>
      </c>
      <c r="F8725" s="6">
        <v>2036.28</v>
      </c>
    </row>
    <row r="8726" spans="1:6">
      <c r="A8726" s="4">
        <v>2008</v>
      </c>
      <c r="B8726" s="5" t="s">
        <v>299</v>
      </c>
      <c r="C8726" s="5" t="s">
        <v>311</v>
      </c>
      <c r="D8726" s="5" t="s">
        <v>16</v>
      </c>
      <c r="E8726" s="5">
        <v>5350</v>
      </c>
      <c r="F8726" s="6">
        <v>1289.72</v>
      </c>
    </row>
    <row r="8727" spans="1:6">
      <c r="A8727" s="4">
        <v>2008</v>
      </c>
      <c r="B8727" s="5" t="s">
        <v>299</v>
      </c>
      <c r="C8727" s="5" t="s">
        <v>311</v>
      </c>
      <c r="D8727" s="5" t="s">
        <v>17</v>
      </c>
      <c r="E8727" s="5">
        <v>1650</v>
      </c>
      <c r="F8727" s="6">
        <v>496.97</v>
      </c>
    </row>
    <row r="8728" spans="1:6">
      <c r="A8728" s="4">
        <v>2008</v>
      </c>
      <c r="B8728" s="5" t="s">
        <v>299</v>
      </c>
      <c r="C8728" s="5" t="s">
        <v>311</v>
      </c>
      <c r="D8728" s="5" t="s">
        <v>18</v>
      </c>
      <c r="E8728" s="5">
        <v>60</v>
      </c>
      <c r="F8728" s="6">
        <v>333.33</v>
      </c>
    </row>
    <row r="8729" spans="1:6">
      <c r="A8729" s="4">
        <v>2009</v>
      </c>
      <c r="B8729" s="5" t="s">
        <v>299</v>
      </c>
      <c r="C8729" s="5" t="s">
        <v>311</v>
      </c>
      <c r="D8729" s="5" t="s">
        <v>15</v>
      </c>
      <c r="E8729" s="5">
        <v>543070</v>
      </c>
      <c r="F8729" s="6">
        <v>1737.9</v>
      </c>
    </row>
    <row r="8730" spans="1:6">
      <c r="A8730" s="4">
        <v>2009</v>
      </c>
      <c r="B8730" s="5" t="s">
        <v>299</v>
      </c>
      <c r="C8730" s="5" t="s">
        <v>311</v>
      </c>
      <c r="D8730" s="5" t="s">
        <v>16</v>
      </c>
      <c r="E8730" s="5">
        <v>4590</v>
      </c>
      <c r="F8730" s="6">
        <v>1331.15</v>
      </c>
    </row>
    <row r="8731" spans="1:6">
      <c r="A8731" s="4">
        <v>2009</v>
      </c>
      <c r="B8731" s="5" t="s">
        <v>299</v>
      </c>
      <c r="C8731" s="5" t="s">
        <v>311</v>
      </c>
      <c r="D8731" s="5" t="s">
        <v>17</v>
      </c>
      <c r="E8731" s="5">
        <v>1340</v>
      </c>
      <c r="F8731" s="6">
        <v>492.54</v>
      </c>
    </row>
    <row r="8732" spans="1:6">
      <c r="A8732" s="4">
        <v>2009</v>
      </c>
      <c r="B8732" s="5" t="s">
        <v>299</v>
      </c>
      <c r="C8732" s="5" t="s">
        <v>311</v>
      </c>
      <c r="D8732" s="5" t="s">
        <v>18</v>
      </c>
      <c r="E8732" s="5">
        <v>200</v>
      </c>
      <c r="F8732" s="6">
        <v>500</v>
      </c>
    </row>
    <row r="8733" spans="1:6">
      <c r="A8733" s="4">
        <v>2010</v>
      </c>
      <c r="B8733" s="5" t="s">
        <v>299</v>
      </c>
      <c r="C8733" s="5" t="s">
        <v>311</v>
      </c>
      <c r="D8733" s="5" t="s">
        <v>15</v>
      </c>
      <c r="E8733" s="5">
        <v>550840</v>
      </c>
      <c r="F8733" s="6">
        <v>1802.83</v>
      </c>
    </row>
    <row r="8734" spans="1:6">
      <c r="A8734" s="4">
        <v>2010</v>
      </c>
      <c r="B8734" s="5" t="s">
        <v>299</v>
      </c>
      <c r="C8734" s="5" t="s">
        <v>311</v>
      </c>
      <c r="D8734" s="5" t="s">
        <v>16</v>
      </c>
      <c r="E8734" s="5">
        <v>5020</v>
      </c>
      <c r="F8734" s="6">
        <v>2163.35</v>
      </c>
    </row>
    <row r="8735" spans="1:6">
      <c r="A8735" s="4">
        <v>2010</v>
      </c>
      <c r="B8735" s="5" t="s">
        <v>299</v>
      </c>
      <c r="C8735" s="5" t="s">
        <v>311</v>
      </c>
      <c r="D8735" s="5" t="s">
        <v>17</v>
      </c>
      <c r="E8735" s="5">
        <v>1350</v>
      </c>
      <c r="F8735" s="6">
        <v>459.26</v>
      </c>
    </row>
    <row r="8736" spans="1:6">
      <c r="A8736" s="4">
        <v>2010</v>
      </c>
      <c r="B8736" s="5" t="s">
        <v>299</v>
      </c>
      <c r="C8736" s="5" t="s">
        <v>311</v>
      </c>
      <c r="D8736" s="5" t="s">
        <v>18</v>
      </c>
      <c r="E8736" s="5">
        <v>140</v>
      </c>
      <c r="F8736" s="6">
        <v>500</v>
      </c>
    </row>
    <row r="8737" spans="1:6">
      <c r="A8737" s="4">
        <v>2011</v>
      </c>
      <c r="B8737" s="5" t="s">
        <v>299</v>
      </c>
      <c r="C8737" s="5" t="s">
        <v>311</v>
      </c>
      <c r="D8737" s="5" t="s">
        <v>15</v>
      </c>
      <c r="E8737" s="5">
        <v>518700</v>
      </c>
      <c r="F8737" s="6">
        <v>1959.69</v>
      </c>
    </row>
    <row r="8738" spans="1:6">
      <c r="A8738" s="4">
        <v>2011</v>
      </c>
      <c r="B8738" s="5" t="s">
        <v>299</v>
      </c>
      <c r="C8738" s="5" t="s">
        <v>311</v>
      </c>
      <c r="D8738" s="5" t="s">
        <v>16</v>
      </c>
      <c r="E8738" s="5">
        <v>9700</v>
      </c>
      <c r="F8738" s="6">
        <v>1938.14</v>
      </c>
    </row>
    <row r="8739" spans="1:6">
      <c r="A8739" s="4">
        <v>2011</v>
      </c>
      <c r="B8739" s="5" t="s">
        <v>299</v>
      </c>
      <c r="C8739" s="5" t="s">
        <v>311</v>
      </c>
      <c r="D8739" s="5" t="s">
        <v>17</v>
      </c>
      <c r="E8739" s="5">
        <v>1190</v>
      </c>
      <c r="F8739" s="6">
        <v>470.59</v>
      </c>
    </row>
    <row r="8740" spans="1:6">
      <c r="A8740" s="4">
        <v>2011</v>
      </c>
      <c r="B8740" s="5" t="s">
        <v>299</v>
      </c>
      <c r="C8740" s="5" t="s">
        <v>311</v>
      </c>
      <c r="D8740" s="5" t="s">
        <v>18</v>
      </c>
      <c r="E8740" s="5">
        <v>670</v>
      </c>
      <c r="F8740" s="6">
        <v>477.61</v>
      </c>
    </row>
    <row r="8741" spans="1:6">
      <c r="A8741" s="4">
        <v>2012</v>
      </c>
      <c r="B8741" s="5" t="s">
        <v>299</v>
      </c>
      <c r="C8741" s="5" t="s">
        <v>311</v>
      </c>
      <c r="D8741" s="5" t="s">
        <v>15</v>
      </c>
      <c r="E8741" s="5">
        <v>518660</v>
      </c>
      <c r="F8741" s="6">
        <v>3059.04</v>
      </c>
    </row>
    <row r="8742" spans="1:6">
      <c r="A8742" s="4">
        <v>2012</v>
      </c>
      <c r="B8742" s="5" t="s">
        <v>299</v>
      </c>
      <c r="C8742" s="5" t="s">
        <v>311</v>
      </c>
      <c r="D8742" s="5" t="s">
        <v>16</v>
      </c>
      <c r="E8742" s="5">
        <v>11420</v>
      </c>
      <c r="F8742" s="6">
        <v>1967.6</v>
      </c>
    </row>
    <row r="8743" spans="1:6">
      <c r="A8743" s="4">
        <v>2012</v>
      </c>
      <c r="B8743" s="5" t="s">
        <v>299</v>
      </c>
      <c r="C8743" s="5" t="s">
        <v>311</v>
      </c>
      <c r="D8743" s="5" t="s">
        <v>17</v>
      </c>
      <c r="E8743" s="5">
        <v>1270</v>
      </c>
      <c r="F8743" s="6">
        <v>606.29999999999995</v>
      </c>
    </row>
    <row r="8744" spans="1:6">
      <c r="A8744" s="4">
        <v>2012</v>
      </c>
      <c r="B8744" s="5" t="s">
        <v>299</v>
      </c>
      <c r="C8744" s="5" t="s">
        <v>311</v>
      </c>
      <c r="D8744" s="5" t="s">
        <v>18</v>
      </c>
      <c r="E8744" s="5">
        <v>1480</v>
      </c>
      <c r="F8744" s="6">
        <v>432.43</v>
      </c>
    </row>
    <row r="8745" spans="1:6">
      <c r="A8745" s="4">
        <v>2013</v>
      </c>
      <c r="B8745" s="5" t="s">
        <v>299</v>
      </c>
      <c r="C8745" s="5" t="s">
        <v>311</v>
      </c>
      <c r="D8745" s="5" t="s">
        <v>15</v>
      </c>
      <c r="E8745" s="5">
        <v>580290</v>
      </c>
      <c r="F8745" s="6">
        <v>2137.16</v>
      </c>
    </row>
    <row r="8746" spans="1:6">
      <c r="A8746" s="4">
        <v>2013</v>
      </c>
      <c r="B8746" s="5" t="s">
        <v>299</v>
      </c>
      <c r="C8746" s="5" t="s">
        <v>311</v>
      </c>
      <c r="D8746" s="5" t="s">
        <v>16</v>
      </c>
      <c r="E8746" s="5">
        <v>10750</v>
      </c>
      <c r="F8746" s="6">
        <v>2212.09</v>
      </c>
    </row>
    <row r="8747" spans="1:6">
      <c r="A8747" s="4">
        <v>2013</v>
      </c>
      <c r="B8747" s="5" t="s">
        <v>299</v>
      </c>
      <c r="C8747" s="5" t="s">
        <v>311</v>
      </c>
      <c r="D8747" s="5" t="s">
        <v>17</v>
      </c>
      <c r="E8747" s="5">
        <v>1500</v>
      </c>
      <c r="F8747" s="6">
        <v>660</v>
      </c>
    </row>
    <row r="8748" spans="1:6">
      <c r="A8748" s="4">
        <v>2013</v>
      </c>
      <c r="B8748" s="5" t="s">
        <v>299</v>
      </c>
      <c r="C8748" s="5" t="s">
        <v>311</v>
      </c>
      <c r="D8748" s="5" t="s">
        <v>18</v>
      </c>
      <c r="E8748" s="5">
        <v>1680</v>
      </c>
      <c r="F8748" s="6">
        <v>434.52</v>
      </c>
    </row>
    <row r="8749" spans="1:6">
      <c r="A8749" s="4">
        <v>2014</v>
      </c>
      <c r="B8749" s="5" t="s">
        <v>299</v>
      </c>
      <c r="C8749" s="5" t="s">
        <v>311</v>
      </c>
      <c r="D8749" s="5" t="s">
        <v>15</v>
      </c>
      <c r="E8749" s="5">
        <v>599690</v>
      </c>
      <c r="F8749" s="6">
        <v>2614.65</v>
      </c>
    </row>
    <row r="8750" spans="1:6">
      <c r="A8750" s="4">
        <v>2014</v>
      </c>
      <c r="B8750" s="5" t="s">
        <v>299</v>
      </c>
      <c r="C8750" s="5" t="s">
        <v>311</v>
      </c>
      <c r="D8750" s="5" t="s">
        <v>16</v>
      </c>
      <c r="E8750" s="5">
        <v>11190</v>
      </c>
      <c r="F8750" s="6">
        <v>2218.9499999999998</v>
      </c>
    </row>
    <row r="8751" spans="1:6">
      <c r="A8751" s="4">
        <v>2014</v>
      </c>
      <c r="B8751" s="5" t="s">
        <v>299</v>
      </c>
      <c r="C8751" s="5" t="s">
        <v>311</v>
      </c>
      <c r="D8751" s="5" t="s">
        <v>17</v>
      </c>
      <c r="E8751" s="5">
        <v>1480</v>
      </c>
      <c r="F8751" s="6">
        <v>662.16</v>
      </c>
    </row>
    <row r="8752" spans="1:6">
      <c r="A8752" s="4">
        <v>2014</v>
      </c>
      <c r="B8752" s="5" t="s">
        <v>299</v>
      </c>
      <c r="C8752" s="5" t="s">
        <v>311</v>
      </c>
      <c r="D8752" s="5" t="s">
        <v>18</v>
      </c>
      <c r="E8752" s="5">
        <v>5010</v>
      </c>
      <c r="F8752" s="6">
        <v>433.13</v>
      </c>
    </row>
    <row r="8753" spans="1:6">
      <c r="A8753" s="4">
        <v>2015</v>
      </c>
      <c r="B8753" s="5" t="s">
        <v>299</v>
      </c>
      <c r="C8753" s="5" t="s">
        <v>311</v>
      </c>
      <c r="D8753" s="5" t="s">
        <v>15</v>
      </c>
      <c r="E8753" s="5">
        <v>548690</v>
      </c>
      <c r="F8753" s="6">
        <v>1525.8</v>
      </c>
    </row>
    <row r="8754" spans="1:6">
      <c r="A8754" s="4">
        <v>2015</v>
      </c>
      <c r="B8754" s="5" t="s">
        <v>299</v>
      </c>
      <c r="C8754" s="5" t="s">
        <v>311</v>
      </c>
      <c r="D8754" s="5" t="s">
        <v>16</v>
      </c>
      <c r="E8754" s="5">
        <v>11130</v>
      </c>
      <c r="F8754" s="6">
        <v>2244.38</v>
      </c>
    </row>
    <row r="8755" spans="1:6">
      <c r="A8755" s="4">
        <v>2015</v>
      </c>
      <c r="B8755" s="5" t="s">
        <v>299</v>
      </c>
      <c r="C8755" s="5" t="s">
        <v>311</v>
      </c>
      <c r="D8755" s="5" t="s">
        <v>17</v>
      </c>
      <c r="E8755" s="5">
        <v>1310</v>
      </c>
      <c r="F8755" s="6">
        <v>648.85</v>
      </c>
    </row>
    <row r="8756" spans="1:6">
      <c r="A8756" s="4">
        <v>2015</v>
      </c>
      <c r="B8756" s="5" t="s">
        <v>299</v>
      </c>
      <c r="C8756" s="5" t="s">
        <v>311</v>
      </c>
      <c r="D8756" s="5" t="s">
        <v>18</v>
      </c>
      <c r="E8756" s="5">
        <v>6710</v>
      </c>
      <c r="F8756" s="6">
        <v>429.21</v>
      </c>
    </row>
    <row r="8757" spans="1:6">
      <c r="A8757" s="4">
        <v>2016</v>
      </c>
      <c r="B8757" s="5" t="s">
        <v>299</v>
      </c>
      <c r="C8757" s="5" t="s">
        <v>311</v>
      </c>
      <c r="D8757" s="5" t="s">
        <v>15</v>
      </c>
      <c r="E8757" s="5">
        <v>528040</v>
      </c>
      <c r="F8757" s="6">
        <v>2178.15</v>
      </c>
    </row>
    <row r="8758" spans="1:6">
      <c r="A8758" s="4">
        <v>2016</v>
      </c>
      <c r="B8758" s="5" t="s">
        <v>299</v>
      </c>
      <c r="C8758" s="5" t="s">
        <v>311</v>
      </c>
      <c r="D8758" s="5" t="s">
        <v>16</v>
      </c>
      <c r="E8758" s="5">
        <v>9980</v>
      </c>
      <c r="F8758" s="6">
        <v>2425.85</v>
      </c>
    </row>
    <row r="8759" spans="1:6">
      <c r="A8759" s="4">
        <v>2016</v>
      </c>
      <c r="B8759" s="5" t="s">
        <v>299</v>
      </c>
      <c r="C8759" s="5" t="s">
        <v>311</v>
      </c>
      <c r="D8759" s="5" t="s">
        <v>17</v>
      </c>
      <c r="E8759" s="5">
        <v>1230</v>
      </c>
      <c r="F8759" s="6">
        <v>642.28</v>
      </c>
    </row>
    <row r="8760" spans="1:6">
      <c r="A8760" s="4">
        <v>2016</v>
      </c>
      <c r="B8760" s="5" t="s">
        <v>299</v>
      </c>
      <c r="C8760" s="5" t="s">
        <v>311</v>
      </c>
      <c r="D8760" s="5" t="s">
        <v>18</v>
      </c>
      <c r="E8760" s="5">
        <v>1880</v>
      </c>
      <c r="F8760" s="6">
        <v>2569.15</v>
      </c>
    </row>
    <row r="8761" spans="1:6">
      <c r="A8761" s="4">
        <v>2017</v>
      </c>
      <c r="B8761" s="5" t="s">
        <v>299</v>
      </c>
      <c r="C8761" s="5" t="s">
        <v>311</v>
      </c>
      <c r="D8761" s="5" t="s">
        <v>15</v>
      </c>
      <c r="E8761" s="5">
        <v>529760</v>
      </c>
      <c r="F8761" s="6">
        <v>1181.8</v>
      </c>
    </row>
    <row r="8762" spans="1:6">
      <c r="A8762" s="4">
        <v>2017</v>
      </c>
      <c r="B8762" s="5" t="s">
        <v>299</v>
      </c>
      <c r="C8762" s="5" t="s">
        <v>311</v>
      </c>
      <c r="D8762" s="5" t="s">
        <v>16</v>
      </c>
      <c r="E8762" s="5">
        <v>8990</v>
      </c>
      <c r="F8762" s="6">
        <v>2412.6799999999998</v>
      </c>
    </row>
    <row r="8763" spans="1:6">
      <c r="A8763" s="4">
        <v>2017</v>
      </c>
      <c r="B8763" s="5" t="s">
        <v>299</v>
      </c>
      <c r="C8763" s="5" t="s">
        <v>311</v>
      </c>
      <c r="D8763" s="5" t="s">
        <v>17</v>
      </c>
      <c r="E8763" s="5">
        <v>1400</v>
      </c>
      <c r="F8763" s="6">
        <v>685.71</v>
      </c>
    </row>
    <row r="8764" spans="1:6">
      <c r="A8764" s="4">
        <v>2017</v>
      </c>
      <c r="B8764" s="5" t="s">
        <v>299</v>
      </c>
      <c r="C8764" s="5" t="s">
        <v>311</v>
      </c>
      <c r="D8764" s="5" t="s">
        <v>18</v>
      </c>
      <c r="E8764" s="5">
        <v>1160</v>
      </c>
      <c r="F8764" s="6">
        <v>2568.9699999999998</v>
      </c>
    </row>
    <row r="8765" spans="1:6">
      <c r="A8765" s="4">
        <v>2008</v>
      </c>
      <c r="B8765" s="5" t="s">
        <v>299</v>
      </c>
      <c r="C8765" s="5" t="s">
        <v>312</v>
      </c>
      <c r="D8765" s="5" t="s">
        <v>15</v>
      </c>
      <c r="E8765" s="5">
        <v>218440</v>
      </c>
      <c r="F8765" s="6">
        <v>1375.94</v>
      </c>
    </row>
    <row r="8766" spans="1:6">
      <c r="A8766" s="4">
        <v>2008</v>
      </c>
      <c r="B8766" s="5" t="s">
        <v>299</v>
      </c>
      <c r="C8766" s="5" t="s">
        <v>312</v>
      </c>
      <c r="D8766" s="5" t="s">
        <v>16</v>
      </c>
      <c r="E8766" s="5">
        <v>7410</v>
      </c>
      <c r="F8766" s="6">
        <v>1245.6099999999999</v>
      </c>
    </row>
    <row r="8767" spans="1:6">
      <c r="A8767" s="4">
        <v>2008</v>
      </c>
      <c r="B8767" s="5" t="s">
        <v>299</v>
      </c>
      <c r="C8767" s="5" t="s">
        <v>312</v>
      </c>
      <c r="D8767" s="5" t="s">
        <v>17</v>
      </c>
      <c r="E8767" s="5">
        <v>2890</v>
      </c>
      <c r="F8767" s="6">
        <v>626.29999999999995</v>
      </c>
    </row>
    <row r="8768" spans="1:6">
      <c r="A8768" s="4">
        <v>2009</v>
      </c>
      <c r="B8768" s="5" t="s">
        <v>299</v>
      </c>
      <c r="C8768" s="5" t="s">
        <v>312</v>
      </c>
      <c r="D8768" s="5" t="s">
        <v>15</v>
      </c>
      <c r="E8768" s="5">
        <v>206160</v>
      </c>
      <c r="F8768" s="6">
        <v>719.39</v>
      </c>
    </row>
    <row r="8769" spans="1:6">
      <c r="A8769" s="4">
        <v>2009</v>
      </c>
      <c r="B8769" s="5" t="s">
        <v>299</v>
      </c>
      <c r="C8769" s="5" t="s">
        <v>312</v>
      </c>
      <c r="D8769" s="5" t="s">
        <v>16</v>
      </c>
      <c r="E8769" s="5">
        <v>7680</v>
      </c>
      <c r="F8769" s="6">
        <v>1300.78</v>
      </c>
    </row>
    <row r="8770" spans="1:6">
      <c r="A8770" s="4">
        <v>2009</v>
      </c>
      <c r="B8770" s="5" t="s">
        <v>299</v>
      </c>
      <c r="C8770" s="5" t="s">
        <v>312</v>
      </c>
      <c r="D8770" s="5" t="s">
        <v>17</v>
      </c>
      <c r="E8770" s="5">
        <v>2780</v>
      </c>
      <c r="F8770" s="6">
        <v>712.23</v>
      </c>
    </row>
    <row r="8771" spans="1:6">
      <c r="A8771" s="4">
        <v>2010</v>
      </c>
      <c r="B8771" s="5" t="s">
        <v>299</v>
      </c>
      <c r="C8771" s="5" t="s">
        <v>312</v>
      </c>
      <c r="D8771" s="5" t="s">
        <v>15</v>
      </c>
      <c r="E8771" s="5">
        <v>211820</v>
      </c>
      <c r="F8771" s="6">
        <v>661.98</v>
      </c>
    </row>
    <row r="8772" spans="1:6">
      <c r="A8772" s="4">
        <v>2010</v>
      </c>
      <c r="B8772" s="5" t="s">
        <v>299</v>
      </c>
      <c r="C8772" s="5" t="s">
        <v>312</v>
      </c>
      <c r="D8772" s="5" t="s">
        <v>16</v>
      </c>
      <c r="E8772" s="5">
        <v>7750</v>
      </c>
      <c r="F8772" s="6">
        <v>1303.23</v>
      </c>
    </row>
    <row r="8773" spans="1:6">
      <c r="A8773" s="4">
        <v>2010</v>
      </c>
      <c r="B8773" s="5" t="s">
        <v>299</v>
      </c>
      <c r="C8773" s="5" t="s">
        <v>312</v>
      </c>
      <c r="D8773" s="5" t="s">
        <v>17</v>
      </c>
      <c r="E8773" s="5">
        <v>3050</v>
      </c>
      <c r="F8773" s="6">
        <v>718.03</v>
      </c>
    </row>
    <row r="8774" spans="1:6">
      <c r="A8774" s="4">
        <v>2011</v>
      </c>
      <c r="B8774" s="5" t="s">
        <v>299</v>
      </c>
      <c r="C8774" s="5" t="s">
        <v>312</v>
      </c>
      <c r="D8774" s="5" t="s">
        <v>15</v>
      </c>
      <c r="E8774" s="5">
        <v>193340</v>
      </c>
      <c r="F8774" s="6">
        <v>1793.94</v>
      </c>
    </row>
    <row r="8775" spans="1:6">
      <c r="A8775" s="4">
        <v>2011</v>
      </c>
      <c r="B8775" s="5" t="s">
        <v>299</v>
      </c>
      <c r="C8775" s="5" t="s">
        <v>312</v>
      </c>
      <c r="D8775" s="5" t="s">
        <v>16</v>
      </c>
      <c r="E8775" s="5">
        <v>7460</v>
      </c>
      <c r="F8775" s="6">
        <v>1675.6</v>
      </c>
    </row>
    <row r="8776" spans="1:6">
      <c r="A8776" s="4">
        <v>2011</v>
      </c>
      <c r="B8776" s="5" t="s">
        <v>299</v>
      </c>
      <c r="C8776" s="5" t="s">
        <v>312</v>
      </c>
      <c r="D8776" s="5" t="s">
        <v>17</v>
      </c>
      <c r="E8776" s="5">
        <v>2770</v>
      </c>
      <c r="F8776" s="6">
        <v>722.02</v>
      </c>
    </row>
    <row r="8777" spans="1:6">
      <c r="A8777" s="4">
        <v>2012</v>
      </c>
      <c r="B8777" s="5" t="s">
        <v>299</v>
      </c>
      <c r="C8777" s="5" t="s">
        <v>312</v>
      </c>
      <c r="D8777" s="5" t="s">
        <v>15</v>
      </c>
      <c r="E8777" s="5">
        <v>204430</v>
      </c>
      <c r="F8777" s="6">
        <v>2320.75</v>
      </c>
    </row>
    <row r="8778" spans="1:6">
      <c r="A8778" s="4">
        <v>2012</v>
      </c>
      <c r="B8778" s="5" t="s">
        <v>299</v>
      </c>
      <c r="C8778" s="5" t="s">
        <v>312</v>
      </c>
      <c r="D8778" s="5" t="s">
        <v>16</v>
      </c>
      <c r="E8778" s="5">
        <v>7630</v>
      </c>
      <c r="F8778" s="6">
        <v>1844.04</v>
      </c>
    </row>
    <row r="8779" spans="1:6">
      <c r="A8779" s="4">
        <v>2012</v>
      </c>
      <c r="B8779" s="5" t="s">
        <v>299</v>
      </c>
      <c r="C8779" s="5" t="s">
        <v>312</v>
      </c>
      <c r="D8779" s="5" t="s">
        <v>17</v>
      </c>
      <c r="E8779" s="5">
        <v>2560</v>
      </c>
      <c r="F8779" s="6">
        <v>648.44000000000005</v>
      </c>
    </row>
    <row r="8780" spans="1:6">
      <c r="A8780" s="4">
        <v>2013</v>
      </c>
      <c r="B8780" s="5" t="s">
        <v>299</v>
      </c>
      <c r="C8780" s="5" t="s">
        <v>312</v>
      </c>
      <c r="D8780" s="5" t="s">
        <v>15</v>
      </c>
      <c r="E8780" s="5">
        <v>211030</v>
      </c>
      <c r="F8780" s="6">
        <v>1951.71</v>
      </c>
    </row>
    <row r="8781" spans="1:6">
      <c r="A8781" s="4">
        <v>2013</v>
      </c>
      <c r="B8781" s="5" t="s">
        <v>299</v>
      </c>
      <c r="C8781" s="5" t="s">
        <v>312</v>
      </c>
      <c r="D8781" s="5" t="s">
        <v>16</v>
      </c>
      <c r="E8781" s="5">
        <v>7810</v>
      </c>
      <c r="F8781" s="6">
        <v>2344.4299999999998</v>
      </c>
    </row>
    <row r="8782" spans="1:6">
      <c r="A8782" s="4">
        <v>2013</v>
      </c>
      <c r="B8782" s="5" t="s">
        <v>299</v>
      </c>
      <c r="C8782" s="5" t="s">
        <v>312</v>
      </c>
      <c r="D8782" s="5" t="s">
        <v>17</v>
      </c>
      <c r="E8782" s="5">
        <v>3740</v>
      </c>
      <c r="F8782" s="6">
        <v>657.75</v>
      </c>
    </row>
    <row r="8783" spans="1:6">
      <c r="A8783" s="4">
        <v>2014</v>
      </c>
      <c r="B8783" s="5" t="s">
        <v>299</v>
      </c>
      <c r="C8783" s="5" t="s">
        <v>312</v>
      </c>
      <c r="D8783" s="5" t="s">
        <v>15</v>
      </c>
      <c r="E8783" s="5">
        <v>195830</v>
      </c>
      <c r="F8783" s="6">
        <v>2535.06</v>
      </c>
    </row>
    <row r="8784" spans="1:6">
      <c r="A8784" s="4">
        <v>2014</v>
      </c>
      <c r="B8784" s="5" t="s">
        <v>299</v>
      </c>
      <c r="C8784" s="5" t="s">
        <v>312</v>
      </c>
      <c r="D8784" s="5" t="s">
        <v>16</v>
      </c>
      <c r="E8784" s="5">
        <v>8060</v>
      </c>
      <c r="F8784" s="6">
        <v>2333.75</v>
      </c>
    </row>
    <row r="8785" spans="1:6">
      <c r="A8785" s="4">
        <v>2014</v>
      </c>
      <c r="B8785" s="5" t="s">
        <v>299</v>
      </c>
      <c r="C8785" s="5" t="s">
        <v>312</v>
      </c>
      <c r="D8785" s="5" t="s">
        <v>17</v>
      </c>
      <c r="E8785" s="5">
        <v>3690</v>
      </c>
      <c r="F8785" s="6">
        <v>661.25</v>
      </c>
    </row>
    <row r="8786" spans="1:6">
      <c r="A8786" s="4">
        <v>2015</v>
      </c>
      <c r="B8786" s="5" t="s">
        <v>299</v>
      </c>
      <c r="C8786" s="5" t="s">
        <v>312</v>
      </c>
      <c r="D8786" s="5" t="s">
        <v>15</v>
      </c>
      <c r="E8786" s="5">
        <v>194650</v>
      </c>
      <c r="F8786" s="6">
        <v>1172.0999999999999</v>
      </c>
    </row>
    <row r="8787" spans="1:6">
      <c r="A8787" s="4">
        <v>2015</v>
      </c>
      <c r="B8787" s="5" t="s">
        <v>299</v>
      </c>
      <c r="C8787" s="5" t="s">
        <v>312</v>
      </c>
      <c r="D8787" s="5" t="s">
        <v>16</v>
      </c>
      <c r="E8787" s="5">
        <v>8330</v>
      </c>
      <c r="F8787" s="6">
        <v>2352.94</v>
      </c>
    </row>
    <row r="8788" spans="1:6">
      <c r="A8788" s="4">
        <v>2015</v>
      </c>
      <c r="B8788" s="5" t="s">
        <v>299</v>
      </c>
      <c r="C8788" s="5" t="s">
        <v>312</v>
      </c>
      <c r="D8788" s="5" t="s">
        <v>17</v>
      </c>
      <c r="E8788" s="5">
        <v>4000</v>
      </c>
      <c r="F8788" s="6">
        <v>665</v>
      </c>
    </row>
    <row r="8789" spans="1:6">
      <c r="A8789" s="4">
        <v>2016</v>
      </c>
      <c r="B8789" s="5" t="s">
        <v>299</v>
      </c>
      <c r="C8789" s="5" t="s">
        <v>312</v>
      </c>
      <c r="D8789" s="5" t="s">
        <v>15</v>
      </c>
      <c r="E8789" s="5">
        <v>207740</v>
      </c>
      <c r="F8789" s="6">
        <v>1696.16</v>
      </c>
    </row>
    <row r="8790" spans="1:6">
      <c r="A8790" s="4">
        <v>2016</v>
      </c>
      <c r="B8790" s="5" t="s">
        <v>299</v>
      </c>
      <c r="C8790" s="5" t="s">
        <v>312</v>
      </c>
      <c r="D8790" s="5" t="s">
        <v>16</v>
      </c>
      <c r="E8790" s="5">
        <v>8340</v>
      </c>
      <c r="F8790" s="6">
        <v>2556.35</v>
      </c>
    </row>
    <row r="8791" spans="1:6">
      <c r="A8791" s="4">
        <v>2016</v>
      </c>
      <c r="B8791" s="5" t="s">
        <v>299</v>
      </c>
      <c r="C8791" s="5" t="s">
        <v>312</v>
      </c>
      <c r="D8791" s="5" t="s">
        <v>17</v>
      </c>
      <c r="E8791" s="5">
        <v>4890</v>
      </c>
      <c r="F8791" s="6">
        <v>654.4</v>
      </c>
    </row>
    <row r="8792" spans="1:6">
      <c r="A8792" s="4">
        <v>2017</v>
      </c>
      <c r="B8792" s="5" t="s">
        <v>299</v>
      </c>
      <c r="C8792" s="5" t="s">
        <v>312</v>
      </c>
      <c r="D8792" s="5" t="s">
        <v>15</v>
      </c>
      <c r="E8792" s="5">
        <v>198960</v>
      </c>
      <c r="F8792" s="6">
        <v>1759</v>
      </c>
    </row>
    <row r="8793" spans="1:6">
      <c r="A8793" s="4">
        <v>2017</v>
      </c>
      <c r="B8793" s="5" t="s">
        <v>299</v>
      </c>
      <c r="C8793" s="5" t="s">
        <v>312</v>
      </c>
      <c r="D8793" s="5" t="s">
        <v>16</v>
      </c>
      <c r="E8793" s="5">
        <v>8500</v>
      </c>
      <c r="F8793" s="6">
        <v>2578.8200000000002</v>
      </c>
    </row>
    <row r="8794" spans="1:6">
      <c r="A8794" s="4">
        <v>2017</v>
      </c>
      <c r="B8794" s="5" t="s">
        <v>299</v>
      </c>
      <c r="C8794" s="5" t="s">
        <v>312</v>
      </c>
      <c r="D8794" s="5" t="s">
        <v>17</v>
      </c>
      <c r="E8794" s="5">
        <v>2400</v>
      </c>
      <c r="F8794" s="6">
        <v>720.83</v>
      </c>
    </row>
    <row r="8795" spans="1:6">
      <c r="A8795" s="4">
        <v>2008</v>
      </c>
      <c r="B8795" s="5" t="s">
        <v>313</v>
      </c>
      <c r="C8795" s="5" t="s">
        <v>314</v>
      </c>
      <c r="D8795" s="5" t="s">
        <v>15</v>
      </c>
      <c r="E8795" s="5">
        <v>690500</v>
      </c>
      <c r="F8795" s="6">
        <v>2399.5700000000002</v>
      </c>
    </row>
    <row r="8796" spans="1:6">
      <c r="A8796" s="4">
        <v>2008</v>
      </c>
      <c r="B8796" s="5" t="s">
        <v>313</v>
      </c>
      <c r="C8796" s="5" t="s">
        <v>314</v>
      </c>
      <c r="D8796" s="5" t="s">
        <v>16</v>
      </c>
      <c r="E8796" s="5">
        <v>380</v>
      </c>
      <c r="F8796" s="6">
        <v>2447.37</v>
      </c>
    </row>
    <row r="8797" spans="1:6">
      <c r="A8797" s="4">
        <v>2008</v>
      </c>
      <c r="B8797" s="5" t="s">
        <v>313</v>
      </c>
      <c r="C8797" s="5" t="s">
        <v>314</v>
      </c>
      <c r="D8797" s="5" t="s">
        <v>17</v>
      </c>
      <c r="E8797" s="5">
        <v>630</v>
      </c>
      <c r="F8797" s="6">
        <v>920.63</v>
      </c>
    </row>
    <row r="8798" spans="1:6">
      <c r="A8798" s="4">
        <v>2008</v>
      </c>
      <c r="B8798" s="5" t="s">
        <v>313</v>
      </c>
      <c r="C8798" s="5" t="s">
        <v>314</v>
      </c>
      <c r="D8798" s="5" t="s">
        <v>18</v>
      </c>
      <c r="E8798" s="5">
        <v>3930</v>
      </c>
      <c r="F8798" s="6">
        <v>391.86</v>
      </c>
    </row>
    <row r="8799" spans="1:6">
      <c r="A8799" s="4">
        <v>2009</v>
      </c>
      <c r="B8799" s="5" t="s">
        <v>313</v>
      </c>
      <c r="C8799" s="5" t="s">
        <v>314</v>
      </c>
      <c r="D8799" s="5" t="s">
        <v>15</v>
      </c>
      <c r="E8799" s="5">
        <v>619100</v>
      </c>
      <c r="F8799" s="6">
        <v>2364.4</v>
      </c>
    </row>
    <row r="8800" spans="1:6">
      <c r="A8800" s="4">
        <v>2009</v>
      </c>
      <c r="B8800" s="5" t="s">
        <v>313</v>
      </c>
      <c r="C8800" s="5" t="s">
        <v>314</v>
      </c>
      <c r="D8800" s="5" t="s">
        <v>16</v>
      </c>
      <c r="E8800" s="5">
        <v>540</v>
      </c>
      <c r="F8800" s="6">
        <v>2314.81</v>
      </c>
    </row>
    <row r="8801" spans="1:6">
      <c r="A8801" s="4">
        <v>2009</v>
      </c>
      <c r="B8801" s="5" t="s">
        <v>313</v>
      </c>
      <c r="C8801" s="5" t="s">
        <v>314</v>
      </c>
      <c r="D8801" s="5" t="s">
        <v>17</v>
      </c>
      <c r="E8801" s="5">
        <v>810</v>
      </c>
      <c r="F8801" s="6">
        <v>1024.69</v>
      </c>
    </row>
    <row r="8802" spans="1:6">
      <c r="A8802" s="4">
        <v>2010</v>
      </c>
      <c r="B8802" s="5" t="s">
        <v>313</v>
      </c>
      <c r="C8802" s="5" t="s">
        <v>314</v>
      </c>
      <c r="D8802" s="5" t="s">
        <v>15</v>
      </c>
      <c r="E8802" s="5">
        <v>595700</v>
      </c>
      <c r="F8802" s="6">
        <v>2455.7800000000002</v>
      </c>
    </row>
    <row r="8803" spans="1:6">
      <c r="A8803" s="4">
        <v>2010</v>
      </c>
      <c r="B8803" s="5" t="s">
        <v>313</v>
      </c>
      <c r="C8803" s="5" t="s">
        <v>314</v>
      </c>
      <c r="D8803" s="5" t="s">
        <v>16</v>
      </c>
      <c r="E8803" s="5">
        <v>530</v>
      </c>
      <c r="F8803" s="6">
        <v>2301.89</v>
      </c>
    </row>
    <row r="8804" spans="1:6">
      <c r="A8804" s="4">
        <v>2010</v>
      </c>
      <c r="B8804" s="5" t="s">
        <v>313</v>
      </c>
      <c r="C8804" s="5" t="s">
        <v>314</v>
      </c>
      <c r="D8804" s="5" t="s">
        <v>17</v>
      </c>
      <c r="E8804" s="5">
        <v>530</v>
      </c>
      <c r="F8804" s="6">
        <v>905.66</v>
      </c>
    </row>
    <row r="8805" spans="1:6">
      <c r="A8805" s="4">
        <v>2010</v>
      </c>
      <c r="B8805" s="5" t="s">
        <v>313</v>
      </c>
      <c r="C8805" s="5" t="s">
        <v>314</v>
      </c>
      <c r="D8805" s="5" t="s">
        <v>18</v>
      </c>
      <c r="E8805" s="5">
        <v>630</v>
      </c>
      <c r="F8805" s="6">
        <v>285.70999999999998</v>
      </c>
    </row>
    <row r="8806" spans="1:6">
      <c r="A8806" s="4">
        <v>2011</v>
      </c>
      <c r="B8806" s="5" t="s">
        <v>313</v>
      </c>
      <c r="C8806" s="5" t="s">
        <v>314</v>
      </c>
      <c r="D8806" s="5" t="s">
        <v>15</v>
      </c>
      <c r="E8806" s="5">
        <v>610430</v>
      </c>
      <c r="F8806" s="6">
        <v>2458.3000000000002</v>
      </c>
    </row>
    <row r="8807" spans="1:6">
      <c r="A8807" s="4">
        <v>2011</v>
      </c>
      <c r="B8807" s="5" t="s">
        <v>313</v>
      </c>
      <c r="C8807" s="5" t="s">
        <v>314</v>
      </c>
      <c r="D8807" s="5" t="s">
        <v>16</v>
      </c>
      <c r="E8807" s="5">
        <v>370</v>
      </c>
      <c r="F8807" s="6">
        <v>2027.03</v>
      </c>
    </row>
    <row r="8808" spans="1:6">
      <c r="A8808" s="4">
        <v>2011</v>
      </c>
      <c r="B8808" s="5" t="s">
        <v>313</v>
      </c>
      <c r="C8808" s="5" t="s">
        <v>314</v>
      </c>
      <c r="D8808" s="5" t="s">
        <v>17</v>
      </c>
      <c r="E8808" s="5">
        <v>930</v>
      </c>
      <c r="F8808" s="6">
        <v>1064.52</v>
      </c>
    </row>
    <row r="8809" spans="1:6">
      <c r="A8809" s="4">
        <v>2011</v>
      </c>
      <c r="B8809" s="5" t="s">
        <v>313</v>
      </c>
      <c r="C8809" s="5" t="s">
        <v>314</v>
      </c>
      <c r="D8809" s="5" t="s">
        <v>18</v>
      </c>
      <c r="E8809" s="5">
        <v>80</v>
      </c>
      <c r="F8809" s="6">
        <v>750</v>
      </c>
    </row>
    <row r="8810" spans="1:6">
      <c r="A8810" s="4">
        <v>2012</v>
      </c>
      <c r="B8810" s="5" t="s">
        <v>313</v>
      </c>
      <c r="C8810" s="5" t="s">
        <v>314</v>
      </c>
      <c r="D8810" s="5" t="s">
        <v>15</v>
      </c>
      <c r="E8810" s="5">
        <v>595840</v>
      </c>
      <c r="F8810" s="6">
        <v>2607.2399999999998</v>
      </c>
    </row>
    <row r="8811" spans="1:6">
      <c r="A8811" s="4">
        <v>2012</v>
      </c>
      <c r="B8811" s="5" t="s">
        <v>313</v>
      </c>
      <c r="C8811" s="5" t="s">
        <v>314</v>
      </c>
      <c r="D8811" s="5" t="s">
        <v>16</v>
      </c>
      <c r="E8811" s="5">
        <v>400</v>
      </c>
      <c r="F8811" s="6">
        <v>2625</v>
      </c>
    </row>
    <row r="8812" spans="1:6">
      <c r="A8812" s="4">
        <v>2012</v>
      </c>
      <c r="B8812" s="5" t="s">
        <v>313</v>
      </c>
      <c r="C8812" s="5" t="s">
        <v>314</v>
      </c>
      <c r="D8812" s="5" t="s">
        <v>17</v>
      </c>
      <c r="E8812" s="5">
        <v>1450</v>
      </c>
      <c r="F8812" s="6">
        <v>1055.17</v>
      </c>
    </row>
    <row r="8813" spans="1:6">
      <c r="A8813" s="4">
        <v>2012</v>
      </c>
      <c r="B8813" s="5" t="s">
        <v>313</v>
      </c>
      <c r="C8813" s="5" t="s">
        <v>314</v>
      </c>
      <c r="D8813" s="5" t="s">
        <v>18</v>
      </c>
      <c r="E8813" s="5">
        <v>360</v>
      </c>
      <c r="F8813" s="6">
        <v>750</v>
      </c>
    </row>
    <row r="8814" spans="1:6">
      <c r="A8814" s="4">
        <v>2013</v>
      </c>
      <c r="B8814" s="5" t="s">
        <v>313</v>
      </c>
      <c r="C8814" s="5" t="s">
        <v>314</v>
      </c>
      <c r="D8814" s="5" t="s">
        <v>15</v>
      </c>
      <c r="E8814" s="5">
        <v>612930</v>
      </c>
      <c r="F8814" s="6">
        <v>2706.36</v>
      </c>
    </row>
    <row r="8815" spans="1:6">
      <c r="A8815" s="4">
        <v>2013</v>
      </c>
      <c r="B8815" s="5" t="s">
        <v>313</v>
      </c>
      <c r="C8815" s="5" t="s">
        <v>314</v>
      </c>
      <c r="D8815" s="5" t="s">
        <v>16</v>
      </c>
      <c r="E8815" s="5">
        <v>410</v>
      </c>
      <c r="F8815" s="6">
        <v>2341.46</v>
      </c>
    </row>
    <row r="8816" spans="1:6">
      <c r="A8816" s="4">
        <v>2013</v>
      </c>
      <c r="B8816" s="5" t="s">
        <v>313</v>
      </c>
      <c r="C8816" s="5" t="s">
        <v>314</v>
      </c>
      <c r="D8816" s="5" t="s">
        <v>17</v>
      </c>
      <c r="E8816" s="5">
        <v>1510</v>
      </c>
      <c r="F8816" s="6">
        <v>1105.96</v>
      </c>
    </row>
    <row r="8817" spans="1:6">
      <c r="A8817" s="4">
        <v>2013</v>
      </c>
      <c r="B8817" s="5" t="s">
        <v>313</v>
      </c>
      <c r="C8817" s="5" t="s">
        <v>314</v>
      </c>
      <c r="D8817" s="5" t="s">
        <v>18</v>
      </c>
      <c r="E8817" s="5">
        <v>370</v>
      </c>
      <c r="F8817" s="6">
        <v>621.62</v>
      </c>
    </row>
    <row r="8818" spans="1:6">
      <c r="A8818" s="4">
        <v>2014</v>
      </c>
      <c r="B8818" s="5" t="s">
        <v>313</v>
      </c>
      <c r="C8818" s="5" t="s">
        <v>314</v>
      </c>
      <c r="D8818" s="5" t="s">
        <v>15</v>
      </c>
      <c r="E8818" s="5">
        <v>620480</v>
      </c>
      <c r="F8818" s="6">
        <v>2743.84</v>
      </c>
    </row>
    <row r="8819" spans="1:6">
      <c r="A8819" s="4">
        <v>2014</v>
      </c>
      <c r="B8819" s="5" t="s">
        <v>313</v>
      </c>
      <c r="C8819" s="5" t="s">
        <v>314</v>
      </c>
      <c r="D8819" s="5" t="s">
        <v>16</v>
      </c>
      <c r="E8819" s="5">
        <v>490</v>
      </c>
      <c r="F8819" s="6">
        <v>2816.33</v>
      </c>
    </row>
    <row r="8820" spans="1:6">
      <c r="A8820" s="4">
        <v>2014</v>
      </c>
      <c r="B8820" s="5" t="s">
        <v>313</v>
      </c>
      <c r="C8820" s="5" t="s">
        <v>314</v>
      </c>
      <c r="D8820" s="5" t="s">
        <v>17</v>
      </c>
      <c r="E8820" s="5">
        <v>1120</v>
      </c>
      <c r="F8820" s="6">
        <v>1125</v>
      </c>
    </row>
    <row r="8821" spans="1:6">
      <c r="A8821" s="4">
        <v>2014</v>
      </c>
      <c r="B8821" s="5" t="s">
        <v>313</v>
      </c>
      <c r="C8821" s="5" t="s">
        <v>314</v>
      </c>
      <c r="D8821" s="5" t="s">
        <v>18</v>
      </c>
      <c r="E8821" s="5">
        <v>620</v>
      </c>
      <c r="F8821" s="6">
        <v>451.61</v>
      </c>
    </row>
    <row r="8822" spans="1:6">
      <c r="A8822" s="4">
        <v>2015</v>
      </c>
      <c r="B8822" s="5" t="s">
        <v>313</v>
      </c>
      <c r="C8822" s="5" t="s">
        <v>314</v>
      </c>
      <c r="D8822" s="5" t="s">
        <v>15</v>
      </c>
      <c r="E8822" s="5">
        <v>622270</v>
      </c>
      <c r="F8822" s="6">
        <v>2574.86</v>
      </c>
    </row>
    <row r="8823" spans="1:6">
      <c r="A8823" s="4">
        <v>2015</v>
      </c>
      <c r="B8823" s="5" t="s">
        <v>313</v>
      </c>
      <c r="C8823" s="5" t="s">
        <v>314</v>
      </c>
      <c r="D8823" s="5" t="s">
        <v>16</v>
      </c>
      <c r="E8823" s="5">
        <v>490</v>
      </c>
      <c r="F8823" s="6">
        <v>2632.65</v>
      </c>
    </row>
    <row r="8824" spans="1:6">
      <c r="A8824" s="4">
        <v>2015</v>
      </c>
      <c r="B8824" s="5" t="s">
        <v>313</v>
      </c>
      <c r="C8824" s="5" t="s">
        <v>314</v>
      </c>
      <c r="D8824" s="5" t="s">
        <v>17</v>
      </c>
      <c r="E8824" s="5">
        <v>1800</v>
      </c>
      <c r="F8824" s="6">
        <v>605.55999999999995</v>
      </c>
    </row>
    <row r="8825" spans="1:6">
      <c r="A8825" s="4">
        <v>2015</v>
      </c>
      <c r="B8825" s="5" t="s">
        <v>313</v>
      </c>
      <c r="C8825" s="5" t="s">
        <v>314</v>
      </c>
      <c r="D8825" s="5" t="s">
        <v>18</v>
      </c>
      <c r="E8825" s="5">
        <v>450</v>
      </c>
      <c r="F8825" s="6">
        <v>533.33000000000004</v>
      </c>
    </row>
    <row r="8826" spans="1:6">
      <c r="A8826" s="4">
        <v>2016</v>
      </c>
      <c r="B8826" s="5" t="s">
        <v>313</v>
      </c>
      <c r="C8826" s="5" t="s">
        <v>314</v>
      </c>
      <c r="D8826" s="5" t="s">
        <v>15</v>
      </c>
      <c r="E8826" s="5">
        <v>582010</v>
      </c>
      <c r="F8826" s="6">
        <v>2670.56</v>
      </c>
    </row>
    <row r="8827" spans="1:6">
      <c r="A8827" s="4">
        <v>2016</v>
      </c>
      <c r="B8827" s="5" t="s">
        <v>313</v>
      </c>
      <c r="C8827" s="5" t="s">
        <v>314</v>
      </c>
      <c r="D8827" s="5" t="s">
        <v>16</v>
      </c>
      <c r="E8827" s="5">
        <v>700</v>
      </c>
      <c r="F8827" s="6">
        <v>2802.86</v>
      </c>
    </row>
    <row r="8828" spans="1:6">
      <c r="A8828" s="4">
        <v>2016</v>
      </c>
      <c r="B8828" s="5" t="s">
        <v>313</v>
      </c>
      <c r="C8828" s="5" t="s">
        <v>314</v>
      </c>
      <c r="D8828" s="5" t="s">
        <v>17</v>
      </c>
      <c r="E8828" s="5">
        <v>1530</v>
      </c>
      <c r="F8828" s="6">
        <v>870.9</v>
      </c>
    </row>
    <row r="8829" spans="1:6">
      <c r="A8829" s="4">
        <v>2016</v>
      </c>
      <c r="B8829" s="5" t="s">
        <v>313</v>
      </c>
      <c r="C8829" s="5" t="s">
        <v>314</v>
      </c>
      <c r="D8829" s="5" t="s">
        <v>18</v>
      </c>
      <c r="E8829" s="5">
        <v>280</v>
      </c>
      <c r="F8829" s="6">
        <v>570.76</v>
      </c>
    </row>
    <row r="8830" spans="1:6">
      <c r="A8830" s="4">
        <v>2017</v>
      </c>
      <c r="B8830" s="5" t="s">
        <v>313</v>
      </c>
      <c r="C8830" s="5" t="s">
        <v>314</v>
      </c>
      <c r="D8830" s="5" t="s">
        <v>15</v>
      </c>
      <c r="E8830" s="5">
        <v>606140</v>
      </c>
      <c r="F8830" s="6">
        <v>2789.27</v>
      </c>
    </row>
    <row r="8831" spans="1:6">
      <c r="A8831" s="4">
        <v>2017</v>
      </c>
      <c r="B8831" s="5" t="s">
        <v>313</v>
      </c>
      <c r="C8831" s="5" t="s">
        <v>314</v>
      </c>
      <c r="D8831" s="5" t="s">
        <v>16</v>
      </c>
      <c r="E8831" s="5">
        <v>460</v>
      </c>
      <c r="F8831" s="6">
        <v>2557.2399999999998</v>
      </c>
    </row>
    <row r="8832" spans="1:6">
      <c r="A8832" s="4">
        <v>2017</v>
      </c>
      <c r="B8832" s="5" t="s">
        <v>313</v>
      </c>
      <c r="C8832" s="5" t="s">
        <v>314</v>
      </c>
      <c r="D8832" s="5" t="s">
        <v>17</v>
      </c>
      <c r="E8832" s="5">
        <v>240</v>
      </c>
      <c r="F8832" s="6">
        <v>1241.67</v>
      </c>
    </row>
    <row r="8833" spans="1:6">
      <c r="A8833" s="4">
        <v>2017</v>
      </c>
      <c r="B8833" s="5" t="s">
        <v>313</v>
      </c>
      <c r="C8833" s="5" t="s">
        <v>314</v>
      </c>
      <c r="D8833" s="5" t="s">
        <v>18</v>
      </c>
      <c r="E8833" s="5">
        <v>180</v>
      </c>
      <c r="F8833" s="6">
        <v>885.68</v>
      </c>
    </row>
    <row r="8834" spans="1:6">
      <c r="A8834" s="4">
        <v>2008</v>
      </c>
      <c r="B8834" s="5" t="s">
        <v>313</v>
      </c>
      <c r="C8834" s="5" t="s">
        <v>315</v>
      </c>
      <c r="D8834" s="5" t="s">
        <v>15</v>
      </c>
      <c r="E8834" s="5">
        <v>277200</v>
      </c>
      <c r="F8834" s="6">
        <v>2884.2</v>
      </c>
    </row>
    <row r="8835" spans="1:6">
      <c r="A8835" s="4">
        <v>2008</v>
      </c>
      <c r="B8835" s="5" t="s">
        <v>313</v>
      </c>
      <c r="C8835" s="5" t="s">
        <v>315</v>
      </c>
      <c r="D8835" s="5" t="s">
        <v>16</v>
      </c>
      <c r="E8835" s="5">
        <v>2550</v>
      </c>
      <c r="F8835" s="6">
        <v>2568.63</v>
      </c>
    </row>
    <row r="8836" spans="1:6">
      <c r="A8836" s="4">
        <v>2008</v>
      </c>
      <c r="B8836" s="5" t="s">
        <v>313</v>
      </c>
      <c r="C8836" s="5" t="s">
        <v>315</v>
      </c>
      <c r="D8836" s="5" t="s">
        <v>17</v>
      </c>
      <c r="E8836" s="5">
        <v>4260</v>
      </c>
      <c r="F8836" s="6">
        <v>737.09</v>
      </c>
    </row>
    <row r="8837" spans="1:6">
      <c r="A8837" s="4">
        <v>2008</v>
      </c>
      <c r="B8837" s="5" t="s">
        <v>313</v>
      </c>
      <c r="C8837" s="5" t="s">
        <v>315</v>
      </c>
      <c r="D8837" s="5" t="s">
        <v>18</v>
      </c>
      <c r="E8837" s="5">
        <v>990</v>
      </c>
      <c r="F8837" s="6">
        <v>363.64</v>
      </c>
    </row>
    <row r="8838" spans="1:6">
      <c r="A8838" s="4">
        <v>2009</v>
      </c>
      <c r="B8838" s="5" t="s">
        <v>313</v>
      </c>
      <c r="C8838" s="5" t="s">
        <v>315</v>
      </c>
      <c r="D8838" s="5" t="s">
        <v>15</v>
      </c>
      <c r="E8838" s="5">
        <v>238800</v>
      </c>
      <c r="F8838" s="6">
        <v>2784.34</v>
      </c>
    </row>
    <row r="8839" spans="1:6">
      <c r="A8839" s="4">
        <v>2009</v>
      </c>
      <c r="B8839" s="5" t="s">
        <v>313</v>
      </c>
      <c r="C8839" s="5" t="s">
        <v>315</v>
      </c>
      <c r="D8839" s="5" t="s">
        <v>16</v>
      </c>
      <c r="E8839" s="5">
        <v>3590</v>
      </c>
      <c r="F8839" s="6">
        <v>2362.12</v>
      </c>
    </row>
    <row r="8840" spans="1:6">
      <c r="A8840" s="4">
        <v>2009</v>
      </c>
      <c r="B8840" s="5" t="s">
        <v>313</v>
      </c>
      <c r="C8840" s="5" t="s">
        <v>315</v>
      </c>
      <c r="D8840" s="5" t="s">
        <v>17</v>
      </c>
      <c r="E8840" s="5">
        <v>4150</v>
      </c>
      <c r="F8840" s="6">
        <v>860.24</v>
      </c>
    </row>
    <row r="8841" spans="1:6">
      <c r="A8841" s="4">
        <v>2010</v>
      </c>
      <c r="B8841" s="5" t="s">
        <v>313</v>
      </c>
      <c r="C8841" s="5" t="s">
        <v>315</v>
      </c>
      <c r="D8841" s="5" t="s">
        <v>15</v>
      </c>
      <c r="E8841" s="5">
        <v>235740</v>
      </c>
      <c r="F8841" s="6">
        <v>2759.27</v>
      </c>
    </row>
    <row r="8842" spans="1:6">
      <c r="A8842" s="4">
        <v>2010</v>
      </c>
      <c r="B8842" s="5" t="s">
        <v>313</v>
      </c>
      <c r="C8842" s="5" t="s">
        <v>315</v>
      </c>
      <c r="D8842" s="5" t="s">
        <v>16</v>
      </c>
      <c r="E8842" s="5">
        <v>2590</v>
      </c>
      <c r="F8842" s="6">
        <v>2621.62</v>
      </c>
    </row>
    <row r="8843" spans="1:6">
      <c r="A8843" s="4">
        <v>2010</v>
      </c>
      <c r="B8843" s="5" t="s">
        <v>313</v>
      </c>
      <c r="C8843" s="5" t="s">
        <v>315</v>
      </c>
      <c r="D8843" s="5" t="s">
        <v>17</v>
      </c>
      <c r="E8843" s="5">
        <v>6150</v>
      </c>
      <c r="F8843" s="6">
        <v>852.03</v>
      </c>
    </row>
    <row r="8844" spans="1:6">
      <c r="A8844" s="4">
        <v>2011</v>
      </c>
      <c r="B8844" s="5" t="s">
        <v>313</v>
      </c>
      <c r="C8844" s="5" t="s">
        <v>315</v>
      </c>
      <c r="D8844" s="5" t="s">
        <v>15</v>
      </c>
      <c r="E8844" s="5">
        <v>252140</v>
      </c>
      <c r="F8844" s="6">
        <v>2952.68</v>
      </c>
    </row>
    <row r="8845" spans="1:6">
      <c r="A8845" s="4">
        <v>2011</v>
      </c>
      <c r="B8845" s="5" t="s">
        <v>313</v>
      </c>
      <c r="C8845" s="5" t="s">
        <v>315</v>
      </c>
      <c r="D8845" s="5" t="s">
        <v>16</v>
      </c>
      <c r="E8845" s="5">
        <v>2580</v>
      </c>
      <c r="F8845" s="6">
        <v>2608.5300000000002</v>
      </c>
    </row>
    <row r="8846" spans="1:6">
      <c r="A8846" s="4">
        <v>2011</v>
      </c>
      <c r="B8846" s="5" t="s">
        <v>313</v>
      </c>
      <c r="C8846" s="5" t="s">
        <v>315</v>
      </c>
      <c r="D8846" s="5" t="s">
        <v>17</v>
      </c>
      <c r="E8846" s="5">
        <v>6350</v>
      </c>
      <c r="F8846" s="6">
        <v>1094.49</v>
      </c>
    </row>
    <row r="8847" spans="1:6">
      <c r="A8847" s="4">
        <v>2012</v>
      </c>
      <c r="B8847" s="5" t="s">
        <v>313</v>
      </c>
      <c r="C8847" s="5" t="s">
        <v>315</v>
      </c>
      <c r="D8847" s="5" t="s">
        <v>15</v>
      </c>
      <c r="E8847" s="5">
        <v>232860</v>
      </c>
      <c r="F8847" s="6">
        <v>2869.96</v>
      </c>
    </row>
    <row r="8848" spans="1:6">
      <c r="A8848" s="4">
        <v>2012</v>
      </c>
      <c r="B8848" s="5" t="s">
        <v>313</v>
      </c>
      <c r="C8848" s="5" t="s">
        <v>315</v>
      </c>
      <c r="D8848" s="5" t="s">
        <v>16</v>
      </c>
      <c r="E8848" s="5">
        <v>2910</v>
      </c>
      <c r="F8848" s="6">
        <v>2536.08</v>
      </c>
    </row>
    <row r="8849" spans="1:6">
      <c r="A8849" s="4">
        <v>2012</v>
      </c>
      <c r="B8849" s="5" t="s">
        <v>313</v>
      </c>
      <c r="C8849" s="5" t="s">
        <v>315</v>
      </c>
      <c r="D8849" s="5" t="s">
        <v>17</v>
      </c>
      <c r="E8849" s="5">
        <v>7130</v>
      </c>
      <c r="F8849" s="6">
        <v>913.04</v>
      </c>
    </row>
    <row r="8850" spans="1:6">
      <c r="A8850" s="4">
        <v>2013</v>
      </c>
      <c r="B8850" s="5" t="s">
        <v>313</v>
      </c>
      <c r="C8850" s="5" t="s">
        <v>315</v>
      </c>
      <c r="D8850" s="5" t="s">
        <v>15</v>
      </c>
      <c r="E8850" s="5">
        <v>239030</v>
      </c>
      <c r="F8850" s="6">
        <v>3072.5</v>
      </c>
    </row>
    <row r="8851" spans="1:6">
      <c r="A8851" s="4">
        <v>2013</v>
      </c>
      <c r="B8851" s="5" t="s">
        <v>313</v>
      </c>
      <c r="C8851" s="5" t="s">
        <v>315</v>
      </c>
      <c r="D8851" s="5" t="s">
        <v>16</v>
      </c>
      <c r="E8851" s="5">
        <v>3150</v>
      </c>
      <c r="F8851" s="6">
        <v>2612.6999999999998</v>
      </c>
    </row>
    <row r="8852" spans="1:6">
      <c r="A8852" s="4">
        <v>2013</v>
      </c>
      <c r="B8852" s="5" t="s">
        <v>313</v>
      </c>
      <c r="C8852" s="5" t="s">
        <v>315</v>
      </c>
      <c r="D8852" s="5" t="s">
        <v>17</v>
      </c>
      <c r="E8852" s="5">
        <v>6790</v>
      </c>
      <c r="F8852" s="6">
        <v>1073.6400000000001</v>
      </c>
    </row>
    <row r="8853" spans="1:6">
      <c r="A8853" s="4">
        <v>2014</v>
      </c>
      <c r="B8853" s="5" t="s">
        <v>313</v>
      </c>
      <c r="C8853" s="5" t="s">
        <v>315</v>
      </c>
      <c r="D8853" s="5" t="s">
        <v>15</v>
      </c>
      <c r="E8853" s="5">
        <v>242850</v>
      </c>
      <c r="F8853" s="6">
        <v>3215.4</v>
      </c>
    </row>
    <row r="8854" spans="1:6">
      <c r="A8854" s="4">
        <v>2014</v>
      </c>
      <c r="B8854" s="5" t="s">
        <v>313</v>
      </c>
      <c r="C8854" s="5" t="s">
        <v>315</v>
      </c>
      <c r="D8854" s="5" t="s">
        <v>16</v>
      </c>
      <c r="E8854" s="5">
        <v>5100</v>
      </c>
      <c r="F8854" s="6">
        <v>2986.27</v>
      </c>
    </row>
    <row r="8855" spans="1:6">
      <c r="A8855" s="4">
        <v>2014</v>
      </c>
      <c r="B8855" s="5" t="s">
        <v>313</v>
      </c>
      <c r="C8855" s="5" t="s">
        <v>315</v>
      </c>
      <c r="D8855" s="5" t="s">
        <v>17</v>
      </c>
      <c r="E8855" s="5">
        <v>9910</v>
      </c>
      <c r="F8855" s="6">
        <v>1066.5999999999999</v>
      </c>
    </row>
    <row r="8856" spans="1:6">
      <c r="A8856" s="4">
        <v>2015</v>
      </c>
      <c r="B8856" s="5" t="s">
        <v>313</v>
      </c>
      <c r="C8856" s="5" t="s">
        <v>315</v>
      </c>
      <c r="D8856" s="5" t="s">
        <v>15</v>
      </c>
      <c r="E8856" s="5">
        <v>237130</v>
      </c>
      <c r="F8856" s="6">
        <v>3133.6</v>
      </c>
    </row>
    <row r="8857" spans="1:6">
      <c r="A8857" s="4">
        <v>2015</v>
      </c>
      <c r="B8857" s="5" t="s">
        <v>313</v>
      </c>
      <c r="C8857" s="5" t="s">
        <v>315</v>
      </c>
      <c r="D8857" s="5" t="s">
        <v>16</v>
      </c>
      <c r="E8857" s="5">
        <v>4000</v>
      </c>
      <c r="F8857" s="6">
        <v>2592.5</v>
      </c>
    </row>
    <row r="8858" spans="1:6">
      <c r="A8858" s="4">
        <v>2015</v>
      </c>
      <c r="B8858" s="5" t="s">
        <v>313</v>
      </c>
      <c r="C8858" s="5" t="s">
        <v>315</v>
      </c>
      <c r="D8858" s="5" t="s">
        <v>17</v>
      </c>
      <c r="E8858" s="5">
        <v>8210</v>
      </c>
      <c r="F8858" s="6">
        <v>655.29999999999995</v>
      </c>
    </row>
    <row r="8859" spans="1:6">
      <c r="A8859" s="4">
        <v>2016</v>
      </c>
      <c r="B8859" s="5" t="s">
        <v>313</v>
      </c>
      <c r="C8859" s="5" t="s">
        <v>315</v>
      </c>
      <c r="D8859" s="5" t="s">
        <v>15</v>
      </c>
      <c r="E8859" s="5">
        <v>226160</v>
      </c>
      <c r="F8859" s="6">
        <v>3245.22</v>
      </c>
    </row>
    <row r="8860" spans="1:6">
      <c r="A8860" s="4">
        <v>2016</v>
      </c>
      <c r="B8860" s="5" t="s">
        <v>313</v>
      </c>
      <c r="C8860" s="5" t="s">
        <v>315</v>
      </c>
      <c r="D8860" s="5" t="s">
        <v>16</v>
      </c>
      <c r="E8860" s="5">
        <v>4660</v>
      </c>
      <c r="F8860" s="6">
        <v>2595.02</v>
      </c>
    </row>
    <row r="8861" spans="1:6">
      <c r="A8861" s="4">
        <v>2016</v>
      </c>
      <c r="B8861" s="5" t="s">
        <v>313</v>
      </c>
      <c r="C8861" s="5" t="s">
        <v>315</v>
      </c>
      <c r="D8861" s="5" t="s">
        <v>17</v>
      </c>
      <c r="E8861" s="5">
        <v>7690</v>
      </c>
      <c r="F8861" s="6">
        <v>877.98</v>
      </c>
    </row>
    <row r="8862" spans="1:6">
      <c r="A8862" s="4">
        <v>2017</v>
      </c>
      <c r="B8862" s="5" t="s">
        <v>313</v>
      </c>
      <c r="C8862" s="5" t="s">
        <v>315</v>
      </c>
      <c r="D8862" s="5" t="s">
        <v>15</v>
      </c>
      <c r="E8862" s="5">
        <v>242660</v>
      </c>
      <c r="F8862" s="6">
        <v>3314.53</v>
      </c>
    </row>
    <row r="8863" spans="1:6">
      <c r="A8863" s="4">
        <v>2017</v>
      </c>
      <c r="B8863" s="5" t="s">
        <v>313</v>
      </c>
      <c r="C8863" s="5" t="s">
        <v>315</v>
      </c>
      <c r="D8863" s="5" t="s">
        <v>16</v>
      </c>
      <c r="E8863" s="5">
        <v>6000</v>
      </c>
      <c r="F8863" s="6">
        <v>3841.75</v>
      </c>
    </row>
    <row r="8864" spans="1:6">
      <c r="A8864" s="4">
        <v>2017</v>
      </c>
      <c r="B8864" s="5" t="s">
        <v>313</v>
      </c>
      <c r="C8864" s="5" t="s">
        <v>315</v>
      </c>
      <c r="D8864" s="5" t="s">
        <v>17</v>
      </c>
      <c r="E8864" s="5">
        <v>3460</v>
      </c>
      <c r="F8864" s="6">
        <v>1208.73</v>
      </c>
    </row>
    <row r="8865" spans="1:6">
      <c r="A8865" s="4">
        <v>2008</v>
      </c>
      <c r="B8865" s="5" t="s">
        <v>313</v>
      </c>
      <c r="C8865" s="5" t="s">
        <v>316</v>
      </c>
      <c r="D8865" s="5" t="s">
        <v>15</v>
      </c>
      <c r="E8865" s="5">
        <v>399500</v>
      </c>
      <c r="F8865" s="6">
        <v>2812.77</v>
      </c>
    </row>
    <row r="8866" spans="1:6">
      <c r="A8866" s="4">
        <v>2008</v>
      </c>
      <c r="B8866" s="5" t="s">
        <v>313</v>
      </c>
      <c r="C8866" s="5" t="s">
        <v>316</v>
      </c>
      <c r="D8866" s="5" t="s">
        <v>16</v>
      </c>
      <c r="E8866" s="5">
        <v>3980</v>
      </c>
      <c r="F8866" s="6">
        <v>4487.4399999999996</v>
      </c>
    </row>
    <row r="8867" spans="1:6">
      <c r="A8867" s="4">
        <v>2008</v>
      </c>
      <c r="B8867" s="5" t="s">
        <v>313</v>
      </c>
      <c r="C8867" s="5" t="s">
        <v>316</v>
      </c>
      <c r="D8867" s="5" t="s">
        <v>17</v>
      </c>
      <c r="E8867" s="5">
        <v>3250</v>
      </c>
      <c r="F8867" s="6">
        <v>1110.77</v>
      </c>
    </row>
    <row r="8868" spans="1:6">
      <c r="A8868" s="4">
        <v>2008</v>
      </c>
      <c r="B8868" s="5" t="s">
        <v>313</v>
      </c>
      <c r="C8868" s="5" t="s">
        <v>316</v>
      </c>
      <c r="D8868" s="5" t="s">
        <v>18</v>
      </c>
      <c r="E8868" s="5">
        <v>4620</v>
      </c>
      <c r="F8868" s="6">
        <v>372.29</v>
      </c>
    </row>
    <row r="8869" spans="1:6">
      <c r="A8869" s="4">
        <v>2009</v>
      </c>
      <c r="B8869" s="5" t="s">
        <v>313</v>
      </c>
      <c r="C8869" s="5" t="s">
        <v>316</v>
      </c>
      <c r="D8869" s="5" t="s">
        <v>15</v>
      </c>
      <c r="E8869" s="5">
        <v>373100</v>
      </c>
      <c r="F8869" s="6">
        <v>2788.53</v>
      </c>
    </row>
    <row r="8870" spans="1:6">
      <c r="A8870" s="4">
        <v>2009</v>
      </c>
      <c r="B8870" s="5" t="s">
        <v>313</v>
      </c>
      <c r="C8870" s="5" t="s">
        <v>316</v>
      </c>
      <c r="D8870" s="5" t="s">
        <v>16</v>
      </c>
      <c r="E8870" s="5">
        <v>3780</v>
      </c>
      <c r="F8870" s="6">
        <v>4780.42</v>
      </c>
    </row>
    <row r="8871" spans="1:6">
      <c r="A8871" s="4">
        <v>2009</v>
      </c>
      <c r="B8871" s="5" t="s">
        <v>313</v>
      </c>
      <c r="C8871" s="5" t="s">
        <v>316</v>
      </c>
      <c r="D8871" s="5" t="s">
        <v>17</v>
      </c>
      <c r="E8871" s="5">
        <v>4370</v>
      </c>
      <c r="F8871" s="6">
        <v>1132.72</v>
      </c>
    </row>
    <row r="8872" spans="1:6">
      <c r="A8872" s="4">
        <v>2010</v>
      </c>
      <c r="B8872" s="5" t="s">
        <v>313</v>
      </c>
      <c r="C8872" s="5" t="s">
        <v>316</v>
      </c>
      <c r="D8872" s="5" t="s">
        <v>15</v>
      </c>
      <c r="E8872" s="5">
        <v>304180</v>
      </c>
      <c r="F8872" s="6">
        <v>2832.96</v>
      </c>
    </row>
    <row r="8873" spans="1:6">
      <c r="A8873" s="4">
        <v>2010</v>
      </c>
      <c r="B8873" s="5" t="s">
        <v>313</v>
      </c>
      <c r="C8873" s="5" t="s">
        <v>316</v>
      </c>
      <c r="D8873" s="5" t="s">
        <v>16</v>
      </c>
      <c r="E8873" s="5">
        <v>3630</v>
      </c>
      <c r="F8873" s="6">
        <v>4680.4399999999996</v>
      </c>
    </row>
    <row r="8874" spans="1:6">
      <c r="A8874" s="4">
        <v>2010</v>
      </c>
      <c r="B8874" s="5" t="s">
        <v>313</v>
      </c>
      <c r="C8874" s="5" t="s">
        <v>316</v>
      </c>
      <c r="D8874" s="5" t="s">
        <v>17</v>
      </c>
      <c r="E8874" s="5">
        <v>4400</v>
      </c>
      <c r="F8874" s="6">
        <v>988.64</v>
      </c>
    </row>
    <row r="8875" spans="1:6">
      <c r="A8875" s="4">
        <v>2011</v>
      </c>
      <c r="B8875" s="5" t="s">
        <v>313</v>
      </c>
      <c r="C8875" s="5" t="s">
        <v>316</v>
      </c>
      <c r="D8875" s="5" t="s">
        <v>15</v>
      </c>
      <c r="E8875" s="5">
        <v>351020</v>
      </c>
      <c r="F8875" s="6">
        <v>2727.22</v>
      </c>
    </row>
    <row r="8876" spans="1:6">
      <c r="A8876" s="4">
        <v>2011</v>
      </c>
      <c r="B8876" s="5" t="s">
        <v>313</v>
      </c>
      <c r="C8876" s="5" t="s">
        <v>316</v>
      </c>
      <c r="D8876" s="5" t="s">
        <v>16</v>
      </c>
      <c r="E8876" s="5">
        <v>3730</v>
      </c>
      <c r="F8876" s="6">
        <v>4675.6000000000004</v>
      </c>
    </row>
    <row r="8877" spans="1:6">
      <c r="A8877" s="4">
        <v>2011</v>
      </c>
      <c r="B8877" s="5" t="s">
        <v>313</v>
      </c>
      <c r="C8877" s="5" t="s">
        <v>316</v>
      </c>
      <c r="D8877" s="5" t="s">
        <v>17</v>
      </c>
      <c r="E8877" s="5">
        <v>5180</v>
      </c>
      <c r="F8877" s="6">
        <v>913.13</v>
      </c>
    </row>
    <row r="8878" spans="1:6">
      <c r="A8878" s="4">
        <v>2012</v>
      </c>
      <c r="B8878" s="5" t="s">
        <v>313</v>
      </c>
      <c r="C8878" s="5" t="s">
        <v>316</v>
      </c>
      <c r="D8878" s="5" t="s">
        <v>15</v>
      </c>
      <c r="E8878" s="5">
        <v>352390</v>
      </c>
      <c r="F8878" s="6">
        <v>2763.13</v>
      </c>
    </row>
    <row r="8879" spans="1:6">
      <c r="A8879" s="4">
        <v>2012</v>
      </c>
      <c r="B8879" s="5" t="s">
        <v>313</v>
      </c>
      <c r="C8879" s="5" t="s">
        <v>316</v>
      </c>
      <c r="D8879" s="5" t="s">
        <v>16</v>
      </c>
      <c r="E8879" s="5">
        <v>4940</v>
      </c>
      <c r="F8879" s="6">
        <v>3884.62</v>
      </c>
    </row>
    <row r="8880" spans="1:6">
      <c r="A8880" s="4">
        <v>2012</v>
      </c>
      <c r="B8880" s="5" t="s">
        <v>313</v>
      </c>
      <c r="C8880" s="5" t="s">
        <v>316</v>
      </c>
      <c r="D8880" s="5" t="s">
        <v>17</v>
      </c>
      <c r="E8880" s="5">
        <v>5680</v>
      </c>
      <c r="F8880" s="6">
        <v>1211.27</v>
      </c>
    </row>
    <row r="8881" spans="1:6">
      <c r="A8881" s="4">
        <v>2013</v>
      </c>
      <c r="B8881" s="5" t="s">
        <v>313</v>
      </c>
      <c r="C8881" s="5" t="s">
        <v>316</v>
      </c>
      <c r="D8881" s="5" t="s">
        <v>15</v>
      </c>
      <c r="E8881" s="5">
        <v>350730</v>
      </c>
      <c r="F8881" s="6">
        <v>3183.93</v>
      </c>
    </row>
    <row r="8882" spans="1:6">
      <c r="A8882" s="4">
        <v>2013</v>
      </c>
      <c r="B8882" s="5" t="s">
        <v>313</v>
      </c>
      <c r="C8882" s="5" t="s">
        <v>316</v>
      </c>
      <c r="D8882" s="5" t="s">
        <v>16</v>
      </c>
      <c r="E8882" s="5">
        <v>6080</v>
      </c>
      <c r="F8882" s="6">
        <v>4447.37</v>
      </c>
    </row>
    <row r="8883" spans="1:6">
      <c r="A8883" s="4">
        <v>2013</v>
      </c>
      <c r="B8883" s="5" t="s">
        <v>313</v>
      </c>
      <c r="C8883" s="5" t="s">
        <v>316</v>
      </c>
      <c r="D8883" s="5" t="s">
        <v>17</v>
      </c>
      <c r="E8883" s="5">
        <v>5850</v>
      </c>
      <c r="F8883" s="6">
        <v>1147.01</v>
      </c>
    </row>
    <row r="8884" spans="1:6">
      <c r="A8884" s="4">
        <v>2014</v>
      </c>
      <c r="B8884" s="5" t="s">
        <v>313</v>
      </c>
      <c r="C8884" s="5" t="s">
        <v>316</v>
      </c>
      <c r="D8884" s="5" t="s">
        <v>15</v>
      </c>
      <c r="E8884" s="5">
        <v>367460</v>
      </c>
      <c r="F8884" s="6">
        <v>3239.78</v>
      </c>
    </row>
    <row r="8885" spans="1:6">
      <c r="A8885" s="4">
        <v>2014</v>
      </c>
      <c r="B8885" s="5" t="s">
        <v>313</v>
      </c>
      <c r="C8885" s="5" t="s">
        <v>316</v>
      </c>
      <c r="D8885" s="5" t="s">
        <v>16</v>
      </c>
      <c r="E8885" s="5">
        <v>7450</v>
      </c>
      <c r="F8885" s="6">
        <v>5010.74</v>
      </c>
    </row>
    <row r="8886" spans="1:6">
      <c r="A8886" s="4">
        <v>2014</v>
      </c>
      <c r="B8886" s="5" t="s">
        <v>313</v>
      </c>
      <c r="C8886" s="5" t="s">
        <v>316</v>
      </c>
      <c r="D8886" s="5" t="s">
        <v>17</v>
      </c>
      <c r="E8886" s="5">
        <v>5460</v>
      </c>
      <c r="F8886" s="6">
        <v>1243.5899999999999</v>
      </c>
    </row>
    <row r="8887" spans="1:6">
      <c r="A8887" s="4">
        <v>2015</v>
      </c>
      <c r="B8887" s="5" t="s">
        <v>313</v>
      </c>
      <c r="C8887" s="5" t="s">
        <v>316</v>
      </c>
      <c r="D8887" s="5" t="s">
        <v>15</v>
      </c>
      <c r="E8887" s="5">
        <v>383000</v>
      </c>
      <c r="F8887" s="6">
        <v>3282.64</v>
      </c>
    </row>
    <row r="8888" spans="1:6">
      <c r="A8888" s="4">
        <v>2015</v>
      </c>
      <c r="B8888" s="5" t="s">
        <v>313</v>
      </c>
      <c r="C8888" s="5" t="s">
        <v>316</v>
      </c>
      <c r="D8888" s="5" t="s">
        <v>16</v>
      </c>
      <c r="E8888" s="5">
        <v>7030</v>
      </c>
      <c r="F8888" s="6">
        <v>4704.12</v>
      </c>
    </row>
    <row r="8889" spans="1:6">
      <c r="A8889" s="4">
        <v>2015</v>
      </c>
      <c r="B8889" s="5" t="s">
        <v>313</v>
      </c>
      <c r="C8889" s="5" t="s">
        <v>316</v>
      </c>
      <c r="D8889" s="5" t="s">
        <v>17</v>
      </c>
      <c r="E8889" s="5">
        <v>7170</v>
      </c>
      <c r="F8889" s="6">
        <v>550.91</v>
      </c>
    </row>
    <row r="8890" spans="1:6">
      <c r="A8890" s="4">
        <v>2016</v>
      </c>
      <c r="B8890" s="5" t="s">
        <v>313</v>
      </c>
      <c r="C8890" s="5" t="s">
        <v>316</v>
      </c>
      <c r="D8890" s="5" t="s">
        <v>15</v>
      </c>
      <c r="E8890" s="5">
        <v>375290</v>
      </c>
      <c r="F8890" s="6">
        <v>3292.58</v>
      </c>
    </row>
    <row r="8891" spans="1:6">
      <c r="A8891" s="4">
        <v>2016</v>
      </c>
      <c r="B8891" s="5" t="s">
        <v>313</v>
      </c>
      <c r="C8891" s="5" t="s">
        <v>316</v>
      </c>
      <c r="D8891" s="5" t="s">
        <v>16</v>
      </c>
      <c r="E8891" s="5">
        <v>12460</v>
      </c>
      <c r="F8891" s="6">
        <v>4882.3500000000004</v>
      </c>
    </row>
    <row r="8892" spans="1:6">
      <c r="A8892" s="4">
        <v>2016</v>
      </c>
      <c r="B8892" s="5" t="s">
        <v>313</v>
      </c>
      <c r="C8892" s="5" t="s">
        <v>316</v>
      </c>
      <c r="D8892" s="5" t="s">
        <v>17</v>
      </c>
      <c r="E8892" s="5">
        <v>6920</v>
      </c>
      <c r="F8892" s="6">
        <v>917.65</v>
      </c>
    </row>
    <row r="8893" spans="1:6">
      <c r="A8893" s="4">
        <v>2017</v>
      </c>
      <c r="B8893" s="5" t="s">
        <v>313</v>
      </c>
      <c r="C8893" s="5" t="s">
        <v>316</v>
      </c>
      <c r="D8893" s="5" t="s">
        <v>15</v>
      </c>
      <c r="E8893" s="5">
        <v>367540</v>
      </c>
      <c r="F8893" s="6">
        <v>3205.58</v>
      </c>
    </row>
    <row r="8894" spans="1:6">
      <c r="A8894" s="4">
        <v>2017</v>
      </c>
      <c r="B8894" s="5" t="s">
        <v>313</v>
      </c>
      <c r="C8894" s="5" t="s">
        <v>316</v>
      </c>
      <c r="D8894" s="5" t="s">
        <v>16</v>
      </c>
      <c r="E8894" s="5">
        <v>13780</v>
      </c>
      <c r="F8894" s="6">
        <v>4088.53</v>
      </c>
    </row>
    <row r="8895" spans="1:6">
      <c r="A8895" s="4">
        <v>2017</v>
      </c>
      <c r="B8895" s="5" t="s">
        <v>313</v>
      </c>
      <c r="C8895" s="5" t="s">
        <v>316</v>
      </c>
      <c r="D8895" s="5" t="s">
        <v>17</v>
      </c>
      <c r="E8895" s="5">
        <v>8940</v>
      </c>
      <c r="F8895" s="6">
        <v>1530.76</v>
      </c>
    </row>
    <row r="8896" spans="1:6">
      <c r="A8896" s="4">
        <v>2008</v>
      </c>
      <c r="B8896" s="5" t="s">
        <v>313</v>
      </c>
      <c r="C8896" s="5" t="s">
        <v>317</v>
      </c>
      <c r="D8896" s="5" t="s">
        <v>15</v>
      </c>
      <c r="E8896" s="5">
        <v>666500</v>
      </c>
      <c r="F8896" s="6">
        <v>2815</v>
      </c>
    </row>
    <row r="8897" spans="1:6">
      <c r="A8897" s="4">
        <v>2008</v>
      </c>
      <c r="B8897" s="5" t="s">
        <v>313</v>
      </c>
      <c r="C8897" s="5" t="s">
        <v>317</v>
      </c>
      <c r="D8897" s="5" t="s">
        <v>16</v>
      </c>
      <c r="E8897" s="5">
        <v>480</v>
      </c>
      <c r="F8897" s="6">
        <v>2312.5</v>
      </c>
    </row>
    <row r="8898" spans="1:6">
      <c r="A8898" s="4">
        <v>2008</v>
      </c>
      <c r="B8898" s="5" t="s">
        <v>313</v>
      </c>
      <c r="C8898" s="5" t="s">
        <v>317</v>
      </c>
      <c r="D8898" s="5" t="s">
        <v>17</v>
      </c>
      <c r="E8898" s="5">
        <v>60</v>
      </c>
      <c r="F8898" s="6">
        <v>1166.67</v>
      </c>
    </row>
    <row r="8899" spans="1:6">
      <c r="A8899" s="4">
        <v>2008</v>
      </c>
      <c r="B8899" s="5" t="s">
        <v>313</v>
      </c>
      <c r="C8899" s="5" t="s">
        <v>317</v>
      </c>
      <c r="D8899" s="5" t="s">
        <v>18</v>
      </c>
      <c r="E8899" s="5">
        <v>2680</v>
      </c>
      <c r="F8899" s="6">
        <v>332.09</v>
      </c>
    </row>
    <row r="8900" spans="1:6">
      <c r="A8900" s="4">
        <v>2009</v>
      </c>
      <c r="B8900" s="5" t="s">
        <v>313</v>
      </c>
      <c r="C8900" s="5" t="s">
        <v>317</v>
      </c>
      <c r="D8900" s="5" t="s">
        <v>15</v>
      </c>
      <c r="E8900" s="5">
        <v>672500</v>
      </c>
      <c r="F8900" s="6">
        <v>3050.11</v>
      </c>
    </row>
    <row r="8901" spans="1:6">
      <c r="A8901" s="4">
        <v>2009</v>
      </c>
      <c r="B8901" s="5" t="s">
        <v>313</v>
      </c>
      <c r="C8901" s="5" t="s">
        <v>317</v>
      </c>
      <c r="D8901" s="5" t="s">
        <v>16</v>
      </c>
      <c r="E8901" s="5">
        <v>400</v>
      </c>
      <c r="F8901" s="6">
        <v>2125</v>
      </c>
    </row>
    <row r="8902" spans="1:6">
      <c r="A8902" s="4">
        <v>2009</v>
      </c>
      <c r="B8902" s="5" t="s">
        <v>313</v>
      </c>
      <c r="C8902" s="5" t="s">
        <v>317</v>
      </c>
      <c r="D8902" s="5" t="s">
        <v>17</v>
      </c>
      <c r="E8902" s="5">
        <v>50</v>
      </c>
      <c r="F8902" s="6">
        <v>600</v>
      </c>
    </row>
    <row r="8903" spans="1:6">
      <c r="A8903" s="4">
        <v>2010</v>
      </c>
      <c r="B8903" s="5" t="s">
        <v>313</v>
      </c>
      <c r="C8903" s="5" t="s">
        <v>317</v>
      </c>
      <c r="D8903" s="5" t="s">
        <v>15</v>
      </c>
      <c r="E8903" s="5">
        <v>562860</v>
      </c>
      <c r="F8903" s="6">
        <v>2959.78</v>
      </c>
    </row>
    <row r="8904" spans="1:6">
      <c r="A8904" s="4">
        <v>2010</v>
      </c>
      <c r="B8904" s="5" t="s">
        <v>313</v>
      </c>
      <c r="C8904" s="5" t="s">
        <v>317</v>
      </c>
      <c r="D8904" s="5" t="s">
        <v>16</v>
      </c>
      <c r="E8904" s="5">
        <v>380</v>
      </c>
      <c r="F8904" s="6">
        <v>2052.63</v>
      </c>
    </row>
    <row r="8905" spans="1:6">
      <c r="A8905" s="4">
        <v>2010</v>
      </c>
      <c r="B8905" s="5" t="s">
        <v>313</v>
      </c>
      <c r="C8905" s="5" t="s">
        <v>317</v>
      </c>
      <c r="D8905" s="5" t="s">
        <v>17</v>
      </c>
      <c r="E8905" s="5">
        <v>60</v>
      </c>
      <c r="F8905" s="6">
        <v>1666.67</v>
      </c>
    </row>
    <row r="8906" spans="1:6">
      <c r="A8906" s="4">
        <v>2011</v>
      </c>
      <c r="B8906" s="5" t="s">
        <v>313</v>
      </c>
      <c r="C8906" s="5" t="s">
        <v>317</v>
      </c>
      <c r="D8906" s="5" t="s">
        <v>15</v>
      </c>
      <c r="E8906" s="5">
        <v>592800</v>
      </c>
      <c r="F8906" s="6">
        <v>2950.94</v>
      </c>
    </row>
    <row r="8907" spans="1:6">
      <c r="A8907" s="4">
        <v>2011</v>
      </c>
      <c r="B8907" s="5" t="s">
        <v>313</v>
      </c>
      <c r="C8907" s="5" t="s">
        <v>317</v>
      </c>
      <c r="D8907" s="5" t="s">
        <v>16</v>
      </c>
      <c r="E8907" s="5">
        <v>500</v>
      </c>
      <c r="F8907" s="6">
        <v>2100</v>
      </c>
    </row>
    <row r="8908" spans="1:6">
      <c r="A8908" s="4">
        <v>2011</v>
      </c>
      <c r="B8908" s="5" t="s">
        <v>313</v>
      </c>
      <c r="C8908" s="5" t="s">
        <v>317</v>
      </c>
      <c r="D8908" s="5" t="s">
        <v>17</v>
      </c>
      <c r="E8908" s="5">
        <v>80</v>
      </c>
      <c r="F8908" s="6">
        <v>1000</v>
      </c>
    </row>
    <row r="8909" spans="1:6">
      <c r="A8909" s="4">
        <v>2012</v>
      </c>
      <c r="B8909" s="5" t="s">
        <v>313</v>
      </c>
      <c r="C8909" s="5" t="s">
        <v>317</v>
      </c>
      <c r="D8909" s="5" t="s">
        <v>15</v>
      </c>
      <c r="E8909" s="5">
        <v>593420</v>
      </c>
      <c r="F8909" s="6">
        <v>3239.63</v>
      </c>
    </row>
    <row r="8910" spans="1:6">
      <c r="A8910" s="4">
        <v>2012</v>
      </c>
      <c r="B8910" s="5" t="s">
        <v>313</v>
      </c>
      <c r="C8910" s="5" t="s">
        <v>317</v>
      </c>
      <c r="D8910" s="5" t="s">
        <v>16</v>
      </c>
      <c r="E8910" s="5">
        <v>560</v>
      </c>
      <c r="F8910" s="6">
        <v>2089.29</v>
      </c>
    </row>
    <row r="8911" spans="1:6">
      <c r="A8911" s="4">
        <v>2012</v>
      </c>
      <c r="B8911" s="5" t="s">
        <v>313</v>
      </c>
      <c r="C8911" s="5" t="s">
        <v>317</v>
      </c>
      <c r="D8911" s="5" t="s">
        <v>17</v>
      </c>
      <c r="E8911" s="5">
        <v>180</v>
      </c>
      <c r="F8911" s="6">
        <v>1611.11</v>
      </c>
    </row>
    <row r="8912" spans="1:6">
      <c r="A8912" s="4">
        <v>2013</v>
      </c>
      <c r="B8912" s="5" t="s">
        <v>313</v>
      </c>
      <c r="C8912" s="5" t="s">
        <v>317</v>
      </c>
      <c r="D8912" s="5" t="s">
        <v>15</v>
      </c>
      <c r="E8912" s="5">
        <v>604190</v>
      </c>
      <c r="F8912" s="6">
        <v>3337.72</v>
      </c>
    </row>
    <row r="8913" spans="1:6">
      <c r="A8913" s="4">
        <v>2013</v>
      </c>
      <c r="B8913" s="5" t="s">
        <v>313</v>
      </c>
      <c r="C8913" s="5" t="s">
        <v>317</v>
      </c>
      <c r="D8913" s="5" t="s">
        <v>16</v>
      </c>
      <c r="E8913" s="5">
        <v>560</v>
      </c>
      <c r="F8913" s="6">
        <v>2107.14</v>
      </c>
    </row>
    <row r="8914" spans="1:6">
      <c r="A8914" s="4">
        <v>2013</v>
      </c>
      <c r="B8914" s="5" t="s">
        <v>313</v>
      </c>
      <c r="C8914" s="5" t="s">
        <v>317</v>
      </c>
      <c r="D8914" s="5" t="s">
        <v>17</v>
      </c>
      <c r="E8914" s="5">
        <v>150</v>
      </c>
      <c r="F8914" s="6">
        <v>1200</v>
      </c>
    </row>
    <row r="8915" spans="1:6">
      <c r="A8915" s="4">
        <v>2014</v>
      </c>
      <c r="B8915" s="5" t="s">
        <v>313</v>
      </c>
      <c r="C8915" s="5" t="s">
        <v>317</v>
      </c>
      <c r="D8915" s="5" t="s">
        <v>15</v>
      </c>
      <c r="E8915" s="5">
        <v>583280</v>
      </c>
      <c r="F8915" s="6">
        <v>3250.63</v>
      </c>
    </row>
    <row r="8916" spans="1:6">
      <c r="A8916" s="4">
        <v>2014</v>
      </c>
      <c r="B8916" s="5" t="s">
        <v>313</v>
      </c>
      <c r="C8916" s="5" t="s">
        <v>317</v>
      </c>
      <c r="D8916" s="5" t="s">
        <v>16</v>
      </c>
      <c r="E8916" s="5">
        <v>560</v>
      </c>
      <c r="F8916" s="6">
        <v>2142.86</v>
      </c>
    </row>
    <row r="8917" spans="1:6">
      <c r="A8917" s="4">
        <v>2014</v>
      </c>
      <c r="B8917" s="5" t="s">
        <v>313</v>
      </c>
      <c r="C8917" s="5" t="s">
        <v>317</v>
      </c>
      <c r="D8917" s="5" t="s">
        <v>17</v>
      </c>
      <c r="E8917" s="5">
        <v>120</v>
      </c>
      <c r="F8917" s="6">
        <v>1250</v>
      </c>
    </row>
    <row r="8918" spans="1:6">
      <c r="A8918" s="4">
        <v>2015</v>
      </c>
      <c r="B8918" s="5" t="s">
        <v>313</v>
      </c>
      <c r="C8918" s="5" t="s">
        <v>317</v>
      </c>
      <c r="D8918" s="5" t="s">
        <v>15</v>
      </c>
      <c r="E8918" s="5">
        <v>578470</v>
      </c>
      <c r="F8918" s="6">
        <v>3369.98</v>
      </c>
    </row>
    <row r="8919" spans="1:6">
      <c r="A8919" s="4">
        <v>2015</v>
      </c>
      <c r="B8919" s="5" t="s">
        <v>313</v>
      </c>
      <c r="C8919" s="5" t="s">
        <v>317</v>
      </c>
      <c r="D8919" s="5" t="s">
        <v>16</v>
      </c>
      <c r="E8919" s="5">
        <v>570</v>
      </c>
      <c r="F8919" s="6">
        <v>2157.89</v>
      </c>
    </row>
    <row r="8920" spans="1:6">
      <c r="A8920" s="4">
        <v>2015</v>
      </c>
      <c r="B8920" s="5" t="s">
        <v>313</v>
      </c>
      <c r="C8920" s="5" t="s">
        <v>317</v>
      </c>
      <c r="D8920" s="5" t="s">
        <v>17</v>
      </c>
      <c r="E8920" s="5">
        <v>120</v>
      </c>
      <c r="F8920" s="6">
        <v>833.33</v>
      </c>
    </row>
    <row r="8921" spans="1:6">
      <c r="A8921" s="4">
        <v>2016</v>
      </c>
      <c r="B8921" s="5" t="s">
        <v>313</v>
      </c>
      <c r="C8921" s="5" t="s">
        <v>317</v>
      </c>
      <c r="D8921" s="5" t="s">
        <v>15</v>
      </c>
      <c r="E8921" s="5">
        <v>493440</v>
      </c>
      <c r="F8921" s="6">
        <v>3069.16</v>
      </c>
    </row>
    <row r="8922" spans="1:6">
      <c r="A8922" s="4">
        <v>2016</v>
      </c>
      <c r="B8922" s="5" t="s">
        <v>313</v>
      </c>
      <c r="C8922" s="5" t="s">
        <v>317</v>
      </c>
      <c r="D8922" s="5" t="s">
        <v>16</v>
      </c>
      <c r="E8922" s="5">
        <v>680</v>
      </c>
      <c r="F8922" s="6">
        <v>2149.12</v>
      </c>
    </row>
    <row r="8923" spans="1:6">
      <c r="A8923" s="4">
        <v>2016</v>
      </c>
      <c r="B8923" s="5" t="s">
        <v>313</v>
      </c>
      <c r="C8923" s="5" t="s">
        <v>317</v>
      </c>
      <c r="D8923" s="5" t="s">
        <v>17</v>
      </c>
      <c r="E8923" s="5">
        <v>190</v>
      </c>
      <c r="F8923" s="6">
        <v>1260.42</v>
      </c>
    </row>
    <row r="8924" spans="1:6">
      <c r="A8924" s="4">
        <v>2017</v>
      </c>
      <c r="B8924" s="5" t="s">
        <v>313</v>
      </c>
      <c r="C8924" s="5" t="s">
        <v>317</v>
      </c>
      <c r="D8924" s="5" t="s">
        <v>15</v>
      </c>
      <c r="E8924" s="5">
        <v>520610</v>
      </c>
      <c r="F8924" s="6">
        <v>3068.36</v>
      </c>
    </row>
    <row r="8925" spans="1:6">
      <c r="A8925" s="4">
        <v>2017</v>
      </c>
      <c r="B8925" s="5" t="s">
        <v>313</v>
      </c>
      <c r="C8925" s="5" t="s">
        <v>317</v>
      </c>
      <c r="D8925" s="5" t="s">
        <v>16</v>
      </c>
      <c r="E8925" s="5">
        <v>120</v>
      </c>
      <c r="F8925" s="6">
        <v>2169.4899999999998</v>
      </c>
    </row>
    <row r="8926" spans="1:6">
      <c r="A8926" s="4">
        <v>2017</v>
      </c>
      <c r="B8926" s="5" t="s">
        <v>313</v>
      </c>
      <c r="C8926" s="5" t="s">
        <v>317</v>
      </c>
      <c r="D8926" s="5" t="s">
        <v>17</v>
      </c>
      <c r="E8926" s="5">
        <v>1330</v>
      </c>
      <c r="F8926" s="6">
        <v>1294.6500000000001</v>
      </c>
    </row>
    <row r="8927" spans="1:6">
      <c r="A8927" s="4">
        <v>2008</v>
      </c>
      <c r="B8927" s="5" t="s">
        <v>313</v>
      </c>
      <c r="C8927" s="5" t="s">
        <v>318</v>
      </c>
      <c r="D8927" s="5" t="s">
        <v>15</v>
      </c>
      <c r="E8927" s="5">
        <v>393900</v>
      </c>
      <c r="F8927" s="6">
        <v>3077.94</v>
      </c>
    </row>
    <row r="8928" spans="1:6">
      <c r="A8928" s="4">
        <v>2008</v>
      </c>
      <c r="B8928" s="5" t="s">
        <v>313</v>
      </c>
      <c r="C8928" s="5" t="s">
        <v>318</v>
      </c>
      <c r="D8928" s="5" t="s">
        <v>16</v>
      </c>
      <c r="E8928" s="5">
        <v>460</v>
      </c>
      <c r="F8928" s="6">
        <v>1543.48</v>
      </c>
    </row>
    <row r="8929" spans="1:6">
      <c r="A8929" s="4">
        <v>2008</v>
      </c>
      <c r="B8929" s="5" t="s">
        <v>313</v>
      </c>
      <c r="C8929" s="5" t="s">
        <v>318</v>
      </c>
      <c r="D8929" s="5" t="s">
        <v>17</v>
      </c>
      <c r="E8929" s="5">
        <v>9430</v>
      </c>
      <c r="F8929" s="6">
        <v>1196.18</v>
      </c>
    </row>
    <row r="8930" spans="1:6">
      <c r="A8930" s="4">
        <v>2008</v>
      </c>
      <c r="B8930" s="5" t="s">
        <v>313</v>
      </c>
      <c r="C8930" s="5" t="s">
        <v>318</v>
      </c>
      <c r="D8930" s="5" t="s">
        <v>18</v>
      </c>
      <c r="E8930" s="5">
        <v>380</v>
      </c>
      <c r="F8930" s="6">
        <v>236.84</v>
      </c>
    </row>
    <row r="8931" spans="1:6">
      <c r="A8931" s="4">
        <v>2009</v>
      </c>
      <c r="B8931" s="5" t="s">
        <v>313</v>
      </c>
      <c r="C8931" s="5" t="s">
        <v>318</v>
      </c>
      <c r="D8931" s="5" t="s">
        <v>15</v>
      </c>
      <c r="E8931" s="5">
        <v>357600</v>
      </c>
      <c r="F8931" s="6">
        <v>2685.96</v>
      </c>
    </row>
    <row r="8932" spans="1:6">
      <c r="A8932" s="4">
        <v>2009</v>
      </c>
      <c r="B8932" s="5" t="s">
        <v>313</v>
      </c>
      <c r="C8932" s="5" t="s">
        <v>318</v>
      </c>
      <c r="D8932" s="5" t="s">
        <v>16</v>
      </c>
      <c r="E8932" s="5">
        <v>610</v>
      </c>
      <c r="F8932" s="6">
        <v>1360.66</v>
      </c>
    </row>
    <row r="8933" spans="1:6">
      <c r="A8933" s="4">
        <v>2009</v>
      </c>
      <c r="B8933" s="5" t="s">
        <v>313</v>
      </c>
      <c r="C8933" s="5" t="s">
        <v>318</v>
      </c>
      <c r="D8933" s="5" t="s">
        <v>17</v>
      </c>
      <c r="E8933" s="5">
        <v>8540</v>
      </c>
      <c r="F8933" s="6">
        <v>1081.97</v>
      </c>
    </row>
    <row r="8934" spans="1:6">
      <c r="A8934" s="4">
        <v>2010</v>
      </c>
      <c r="B8934" s="5" t="s">
        <v>313</v>
      </c>
      <c r="C8934" s="5" t="s">
        <v>318</v>
      </c>
      <c r="D8934" s="5" t="s">
        <v>15</v>
      </c>
      <c r="E8934" s="5">
        <v>249030</v>
      </c>
      <c r="F8934" s="6">
        <v>3003.45</v>
      </c>
    </row>
    <row r="8935" spans="1:6">
      <c r="A8935" s="4">
        <v>2010</v>
      </c>
      <c r="B8935" s="5" t="s">
        <v>313</v>
      </c>
      <c r="C8935" s="5" t="s">
        <v>318</v>
      </c>
      <c r="D8935" s="5" t="s">
        <v>16</v>
      </c>
      <c r="E8935" s="5">
        <v>210</v>
      </c>
      <c r="F8935" s="6">
        <v>1714.29</v>
      </c>
    </row>
    <row r="8936" spans="1:6">
      <c r="A8936" s="4">
        <v>2010</v>
      </c>
      <c r="B8936" s="5" t="s">
        <v>313</v>
      </c>
      <c r="C8936" s="5" t="s">
        <v>318</v>
      </c>
      <c r="D8936" s="5" t="s">
        <v>17</v>
      </c>
      <c r="E8936" s="5">
        <v>8160</v>
      </c>
      <c r="F8936" s="6">
        <v>1291.67</v>
      </c>
    </row>
    <row r="8937" spans="1:6">
      <c r="A8937" s="4">
        <v>2011</v>
      </c>
      <c r="B8937" s="5" t="s">
        <v>313</v>
      </c>
      <c r="C8937" s="5" t="s">
        <v>318</v>
      </c>
      <c r="D8937" s="5" t="s">
        <v>15</v>
      </c>
      <c r="E8937" s="5">
        <v>386880</v>
      </c>
      <c r="F8937" s="6">
        <v>2912.53</v>
      </c>
    </row>
    <row r="8938" spans="1:6">
      <c r="A8938" s="4">
        <v>2011</v>
      </c>
      <c r="B8938" s="5" t="s">
        <v>313</v>
      </c>
      <c r="C8938" s="5" t="s">
        <v>318</v>
      </c>
      <c r="D8938" s="5" t="s">
        <v>16</v>
      </c>
      <c r="E8938" s="5">
        <v>230</v>
      </c>
      <c r="F8938" s="6">
        <v>1565.22</v>
      </c>
    </row>
    <row r="8939" spans="1:6">
      <c r="A8939" s="4">
        <v>2011</v>
      </c>
      <c r="B8939" s="5" t="s">
        <v>313</v>
      </c>
      <c r="C8939" s="5" t="s">
        <v>318</v>
      </c>
      <c r="D8939" s="5" t="s">
        <v>17</v>
      </c>
      <c r="E8939" s="5">
        <v>7150</v>
      </c>
      <c r="F8939" s="6">
        <v>1075.52</v>
      </c>
    </row>
    <row r="8940" spans="1:6">
      <c r="A8940" s="4">
        <v>2012</v>
      </c>
      <c r="B8940" s="5" t="s">
        <v>313</v>
      </c>
      <c r="C8940" s="5" t="s">
        <v>318</v>
      </c>
      <c r="D8940" s="5" t="s">
        <v>15</v>
      </c>
      <c r="E8940" s="5">
        <v>372090</v>
      </c>
      <c r="F8940" s="6">
        <v>2913.89</v>
      </c>
    </row>
    <row r="8941" spans="1:6">
      <c r="A8941" s="4">
        <v>2012</v>
      </c>
      <c r="B8941" s="5" t="s">
        <v>313</v>
      </c>
      <c r="C8941" s="5" t="s">
        <v>318</v>
      </c>
      <c r="D8941" s="5" t="s">
        <v>16</v>
      </c>
      <c r="E8941" s="5">
        <v>180</v>
      </c>
      <c r="F8941" s="6">
        <v>1611.11</v>
      </c>
    </row>
    <row r="8942" spans="1:6">
      <c r="A8942" s="4">
        <v>2012</v>
      </c>
      <c r="B8942" s="5" t="s">
        <v>313</v>
      </c>
      <c r="C8942" s="5" t="s">
        <v>318</v>
      </c>
      <c r="D8942" s="5" t="s">
        <v>17</v>
      </c>
      <c r="E8942" s="5">
        <v>7130</v>
      </c>
      <c r="F8942" s="6">
        <v>1295.93</v>
      </c>
    </row>
    <row r="8943" spans="1:6">
      <c r="A8943" s="4">
        <v>2013</v>
      </c>
      <c r="B8943" s="5" t="s">
        <v>313</v>
      </c>
      <c r="C8943" s="5" t="s">
        <v>318</v>
      </c>
      <c r="D8943" s="5" t="s">
        <v>15</v>
      </c>
      <c r="E8943" s="5">
        <v>384610</v>
      </c>
      <c r="F8943" s="6">
        <v>3312.71</v>
      </c>
    </row>
    <row r="8944" spans="1:6">
      <c r="A8944" s="4">
        <v>2013</v>
      </c>
      <c r="B8944" s="5" t="s">
        <v>313</v>
      </c>
      <c r="C8944" s="5" t="s">
        <v>318</v>
      </c>
      <c r="D8944" s="5" t="s">
        <v>16</v>
      </c>
      <c r="E8944" s="5">
        <v>80</v>
      </c>
      <c r="F8944" s="6">
        <v>1500</v>
      </c>
    </row>
    <row r="8945" spans="1:6">
      <c r="A8945" s="4">
        <v>2013</v>
      </c>
      <c r="B8945" s="5" t="s">
        <v>313</v>
      </c>
      <c r="C8945" s="5" t="s">
        <v>318</v>
      </c>
      <c r="D8945" s="5" t="s">
        <v>17</v>
      </c>
      <c r="E8945" s="5">
        <v>7160</v>
      </c>
      <c r="F8945" s="6">
        <v>1325.42</v>
      </c>
    </row>
    <row r="8946" spans="1:6">
      <c r="A8946" s="4">
        <v>2014</v>
      </c>
      <c r="B8946" s="5" t="s">
        <v>313</v>
      </c>
      <c r="C8946" s="5" t="s">
        <v>318</v>
      </c>
      <c r="D8946" s="5" t="s">
        <v>15</v>
      </c>
      <c r="E8946" s="5">
        <v>384730</v>
      </c>
      <c r="F8946" s="6">
        <v>3279.91</v>
      </c>
    </row>
    <row r="8947" spans="1:6">
      <c r="A8947" s="4">
        <v>2014</v>
      </c>
      <c r="B8947" s="5" t="s">
        <v>313</v>
      </c>
      <c r="C8947" s="5" t="s">
        <v>318</v>
      </c>
      <c r="D8947" s="5" t="s">
        <v>16</v>
      </c>
      <c r="E8947" s="5">
        <v>420</v>
      </c>
      <c r="F8947" s="6">
        <v>2023.81</v>
      </c>
    </row>
    <row r="8948" spans="1:6">
      <c r="A8948" s="4">
        <v>2014</v>
      </c>
      <c r="B8948" s="5" t="s">
        <v>313</v>
      </c>
      <c r="C8948" s="5" t="s">
        <v>318</v>
      </c>
      <c r="D8948" s="5" t="s">
        <v>17</v>
      </c>
      <c r="E8948" s="5">
        <v>6780</v>
      </c>
      <c r="F8948" s="6">
        <v>1389.38</v>
      </c>
    </row>
    <row r="8949" spans="1:6">
      <c r="A8949" s="4">
        <v>2015</v>
      </c>
      <c r="B8949" s="5" t="s">
        <v>313</v>
      </c>
      <c r="C8949" s="5" t="s">
        <v>318</v>
      </c>
      <c r="D8949" s="5" t="s">
        <v>15</v>
      </c>
      <c r="E8949" s="5">
        <v>399510</v>
      </c>
      <c r="F8949" s="6">
        <v>3355.79</v>
      </c>
    </row>
    <row r="8950" spans="1:6">
      <c r="A8950" s="4">
        <v>2015</v>
      </c>
      <c r="B8950" s="5" t="s">
        <v>313</v>
      </c>
      <c r="C8950" s="5" t="s">
        <v>318</v>
      </c>
      <c r="D8950" s="5" t="s">
        <v>16</v>
      </c>
      <c r="E8950" s="5">
        <v>450</v>
      </c>
      <c r="F8950" s="6">
        <v>1866.67</v>
      </c>
    </row>
    <row r="8951" spans="1:6">
      <c r="A8951" s="4">
        <v>2015</v>
      </c>
      <c r="B8951" s="5" t="s">
        <v>313</v>
      </c>
      <c r="C8951" s="5" t="s">
        <v>318</v>
      </c>
      <c r="D8951" s="5" t="s">
        <v>17</v>
      </c>
      <c r="E8951" s="5">
        <v>10120</v>
      </c>
      <c r="F8951" s="6">
        <v>1004.94</v>
      </c>
    </row>
    <row r="8952" spans="1:6">
      <c r="A8952" s="4">
        <v>2016</v>
      </c>
      <c r="B8952" s="5" t="s">
        <v>313</v>
      </c>
      <c r="C8952" s="5" t="s">
        <v>318</v>
      </c>
      <c r="D8952" s="5" t="s">
        <v>15</v>
      </c>
      <c r="E8952" s="5">
        <v>401630</v>
      </c>
      <c r="F8952" s="6">
        <v>3259.3</v>
      </c>
    </row>
    <row r="8953" spans="1:6">
      <c r="A8953" s="4">
        <v>2016</v>
      </c>
      <c r="B8953" s="5" t="s">
        <v>313</v>
      </c>
      <c r="C8953" s="5" t="s">
        <v>318</v>
      </c>
      <c r="D8953" s="5" t="s">
        <v>16</v>
      </c>
      <c r="E8953" s="5">
        <v>520</v>
      </c>
      <c r="F8953" s="6">
        <v>2469.11</v>
      </c>
    </row>
    <row r="8954" spans="1:6">
      <c r="A8954" s="4">
        <v>2016</v>
      </c>
      <c r="B8954" s="5" t="s">
        <v>313</v>
      </c>
      <c r="C8954" s="5" t="s">
        <v>318</v>
      </c>
      <c r="D8954" s="5" t="s">
        <v>17</v>
      </c>
      <c r="E8954" s="5">
        <v>7680</v>
      </c>
      <c r="F8954" s="6">
        <v>1297.27</v>
      </c>
    </row>
    <row r="8955" spans="1:6">
      <c r="A8955" s="4">
        <v>2017</v>
      </c>
      <c r="B8955" s="5" t="s">
        <v>313</v>
      </c>
      <c r="C8955" s="5" t="s">
        <v>318</v>
      </c>
      <c r="D8955" s="5" t="s">
        <v>15</v>
      </c>
      <c r="E8955" s="5">
        <v>423810</v>
      </c>
      <c r="F8955" s="6">
        <v>3246.97</v>
      </c>
    </row>
    <row r="8956" spans="1:6">
      <c r="A8956" s="4">
        <v>2017</v>
      </c>
      <c r="B8956" s="5" t="s">
        <v>313</v>
      </c>
      <c r="C8956" s="5" t="s">
        <v>318</v>
      </c>
      <c r="D8956" s="5" t="s">
        <v>16</v>
      </c>
      <c r="E8956" s="5">
        <v>1180</v>
      </c>
      <c r="F8956" s="6">
        <v>2221</v>
      </c>
    </row>
    <row r="8957" spans="1:6">
      <c r="A8957" s="4">
        <v>2017</v>
      </c>
      <c r="B8957" s="5" t="s">
        <v>313</v>
      </c>
      <c r="C8957" s="5" t="s">
        <v>318</v>
      </c>
      <c r="D8957" s="5" t="s">
        <v>17</v>
      </c>
      <c r="E8957" s="5">
        <v>12360</v>
      </c>
      <c r="F8957" s="6">
        <v>1481.76</v>
      </c>
    </row>
    <row r="8958" spans="1:6">
      <c r="A8958" s="4">
        <v>2008</v>
      </c>
      <c r="B8958" s="5" t="s">
        <v>313</v>
      </c>
      <c r="C8958" s="5" t="s">
        <v>319</v>
      </c>
      <c r="D8958" s="5" t="s">
        <v>15</v>
      </c>
      <c r="E8958" s="5">
        <v>371100</v>
      </c>
      <c r="F8958" s="6">
        <v>2764.21</v>
      </c>
    </row>
    <row r="8959" spans="1:6">
      <c r="A8959" s="4">
        <v>2008</v>
      </c>
      <c r="B8959" s="5" t="s">
        <v>313</v>
      </c>
      <c r="C8959" s="5" t="s">
        <v>319</v>
      </c>
      <c r="D8959" s="5" t="s">
        <v>16</v>
      </c>
      <c r="E8959" s="5">
        <v>400</v>
      </c>
      <c r="F8959" s="6">
        <v>1400</v>
      </c>
    </row>
    <row r="8960" spans="1:6">
      <c r="A8960" s="4">
        <v>2008</v>
      </c>
      <c r="B8960" s="5" t="s">
        <v>313</v>
      </c>
      <c r="C8960" s="5" t="s">
        <v>319</v>
      </c>
      <c r="D8960" s="5" t="s">
        <v>17</v>
      </c>
      <c r="E8960" s="5">
        <v>20</v>
      </c>
      <c r="F8960" s="6">
        <v>1000</v>
      </c>
    </row>
    <row r="8961" spans="1:6">
      <c r="A8961" s="4">
        <v>2008</v>
      </c>
      <c r="B8961" s="5" t="s">
        <v>313</v>
      </c>
      <c r="C8961" s="5" t="s">
        <v>319</v>
      </c>
      <c r="D8961" s="5" t="s">
        <v>18</v>
      </c>
      <c r="E8961" s="5">
        <v>270</v>
      </c>
      <c r="F8961" s="6">
        <v>333.33</v>
      </c>
    </row>
    <row r="8962" spans="1:6">
      <c r="A8962" s="4">
        <v>2009</v>
      </c>
      <c r="B8962" s="5" t="s">
        <v>313</v>
      </c>
      <c r="C8962" s="5" t="s">
        <v>319</v>
      </c>
      <c r="D8962" s="5" t="s">
        <v>15</v>
      </c>
      <c r="E8962" s="5">
        <v>377300</v>
      </c>
      <c r="F8962" s="6">
        <v>2663.4</v>
      </c>
    </row>
    <row r="8963" spans="1:6">
      <c r="A8963" s="4">
        <v>2009</v>
      </c>
      <c r="B8963" s="5" t="s">
        <v>313</v>
      </c>
      <c r="C8963" s="5" t="s">
        <v>319</v>
      </c>
      <c r="D8963" s="5" t="s">
        <v>16</v>
      </c>
      <c r="E8963" s="5">
        <v>170</v>
      </c>
      <c r="F8963" s="6">
        <v>2294.12</v>
      </c>
    </row>
    <row r="8964" spans="1:6">
      <c r="A8964" s="4">
        <v>2009</v>
      </c>
      <c r="B8964" s="5" t="s">
        <v>313</v>
      </c>
      <c r="C8964" s="5" t="s">
        <v>319</v>
      </c>
      <c r="D8964" s="5" t="s">
        <v>17</v>
      </c>
      <c r="E8964" s="5">
        <v>30</v>
      </c>
      <c r="F8964" s="6">
        <v>666.67</v>
      </c>
    </row>
    <row r="8965" spans="1:6">
      <c r="A8965" s="4">
        <v>2010</v>
      </c>
      <c r="B8965" s="5" t="s">
        <v>313</v>
      </c>
      <c r="C8965" s="5" t="s">
        <v>319</v>
      </c>
      <c r="D8965" s="5" t="s">
        <v>15</v>
      </c>
      <c r="E8965" s="5">
        <v>198020</v>
      </c>
      <c r="F8965" s="6">
        <v>2562.8200000000002</v>
      </c>
    </row>
    <row r="8966" spans="1:6">
      <c r="A8966" s="4">
        <v>2010</v>
      </c>
      <c r="B8966" s="5" t="s">
        <v>313</v>
      </c>
      <c r="C8966" s="5" t="s">
        <v>319</v>
      </c>
      <c r="D8966" s="5" t="s">
        <v>16</v>
      </c>
      <c r="E8966" s="5">
        <v>330</v>
      </c>
      <c r="F8966" s="6">
        <v>2151.52</v>
      </c>
    </row>
    <row r="8967" spans="1:6">
      <c r="A8967" s="4">
        <v>2011</v>
      </c>
      <c r="B8967" s="5" t="s">
        <v>313</v>
      </c>
      <c r="C8967" s="5" t="s">
        <v>319</v>
      </c>
      <c r="D8967" s="5" t="s">
        <v>15</v>
      </c>
      <c r="E8967" s="5">
        <v>376990</v>
      </c>
      <c r="F8967" s="6">
        <v>2969.6</v>
      </c>
    </row>
    <row r="8968" spans="1:6">
      <c r="A8968" s="4">
        <v>2011</v>
      </c>
      <c r="B8968" s="5" t="s">
        <v>313</v>
      </c>
      <c r="C8968" s="5" t="s">
        <v>319</v>
      </c>
      <c r="D8968" s="5" t="s">
        <v>16</v>
      </c>
      <c r="E8968" s="5">
        <v>230</v>
      </c>
      <c r="F8968" s="6">
        <v>2173.91</v>
      </c>
    </row>
    <row r="8969" spans="1:6">
      <c r="A8969" s="4">
        <v>2011</v>
      </c>
      <c r="B8969" s="5" t="s">
        <v>313</v>
      </c>
      <c r="C8969" s="5" t="s">
        <v>319</v>
      </c>
      <c r="D8969" s="5" t="s">
        <v>17</v>
      </c>
      <c r="E8969" s="5">
        <v>20</v>
      </c>
      <c r="F8969" s="6">
        <v>500</v>
      </c>
    </row>
    <row r="8970" spans="1:6">
      <c r="A8970" s="4">
        <v>2012</v>
      </c>
      <c r="B8970" s="5" t="s">
        <v>313</v>
      </c>
      <c r="C8970" s="5" t="s">
        <v>319</v>
      </c>
      <c r="D8970" s="5" t="s">
        <v>15</v>
      </c>
      <c r="E8970" s="5">
        <v>376290</v>
      </c>
      <c r="F8970" s="6">
        <v>2747.19</v>
      </c>
    </row>
    <row r="8971" spans="1:6">
      <c r="A8971" s="4">
        <v>2012</v>
      </c>
      <c r="B8971" s="5" t="s">
        <v>313</v>
      </c>
      <c r="C8971" s="5" t="s">
        <v>319</v>
      </c>
      <c r="D8971" s="5" t="s">
        <v>16</v>
      </c>
      <c r="E8971" s="5">
        <v>310</v>
      </c>
      <c r="F8971" s="6">
        <v>3258.06</v>
      </c>
    </row>
    <row r="8972" spans="1:6">
      <c r="A8972" s="4">
        <v>2012</v>
      </c>
      <c r="B8972" s="5" t="s">
        <v>313</v>
      </c>
      <c r="C8972" s="5" t="s">
        <v>319</v>
      </c>
      <c r="D8972" s="5" t="s">
        <v>17</v>
      </c>
      <c r="E8972" s="5">
        <v>10</v>
      </c>
      <c r="F8972" s="6">
        <v>2000</v>
      </c>
    </row>
    <row r="8973" spans="1:6">
      <c r="A8973" s="4">
        <v>2013</v>
      </c>
      <c r="B8973" s="5" t="s">
        <v>313</v>
      </c>
      <c r="C8973" s="5" t="s">
        <v>319</v>
      </c>
      <c r="D8973" s="5" t="s">
        <v>15</v>
      </c>
      <c r="E8973" s="5">
        <v>377610</v>
      </c>
      <c r="F8973" s="6">
        <v>2768.36</v>
      </c>
    </row>
    <row r="8974" spans="1:6">
      <c r="A8974" s="4">
        <v>2013</v>
      </c>
      <c r="B8974" s="5" t="s">
        <v>313</v>
      </c>
      <c r="C8974" s="5" t="s">
        <v>319</v>
      </c>
      <c r="D8974" s="5" t="s">
        <v>16</v>
      </c>
      <c r="E8974" s="5">
        <v>220</v>
      </c>
      <c r="F8974" s="6">
        <v>2409.09</v>
      </c>
    </row>
    <row r="8975" spans="1:6">
      <c r="A8975" s="4">
        <v>2013</v>
      </c>
      <c r="B8975" s="5" t="s">
        <v>313</v>
      </c>
      <c r="C8975" s="5" t="s">
        <v>319</v>
      </c>
      <c r="D8975" s="5" t="s">
        <v>17</v>
      </c>
      <c r="E8975" s="5">
        <v>10</v>
      </c>
      <c r="F8975" s="6">
        <v>1000</v>
      </c>
    </row>
    <row r="8976" spans="1:6">
      <c r="A8976" s="4">
        <v>2014</v>
      </c>
      <c r="B8976" s="5" t="s">
        <v>313</v>
      </c>
      <c r="C8976" s="5" t="s">
        <v>319</v>
      </c>
      <c r="D8976" s="5" t="s">
        <v>15</v>
      </c>
      <c r="E8976" s="5">
        <v>356090</v>
      </c>
      <c r="F8976" s="6">
        <v>2763.8</v>
      </c>
    </row>
    <row r="8977" spans="1:6">
      <c r="A8977" s="4">
        <v>2014</v>
      </c>
      <c r="B8977" s="5" t="s">
        <v>313</v>
      </c>
      <c r="C8977" s="5" t="s">
        <v>319</v>
      </c>
      <c r="D8977" s="5" t="s">
        <v>16</v>
      </c>
      <c r="E8977" s="5">
        <v>290</v>
      </c>
      <c r="F8977" s="6">
        <v>2827.59</v>
      </c>
    </row>
    <row r="8978" spans="1:6">
      <c r="A8978" s="4">
        <v>2014</v>
      </c>
      <c r="B8978" s="5" t="s">
        <v>313</v>
      </c>
      <c r="C8978" s="5" t="s">
        <v>319</v>
      </c>
      <c r="D8978" s="5" t="s">
        <v>17</v>
      </c>
      <c r="E8978" s="5">
        <v>30</v>
      </c>
      <c r="F8978" s="6">
        <v>1333.33</v>
      </c>
    </row>
    <row r="8979" spans="1:6">
      <c r="A8979" s="4">
        <v>2015</v>
      </c>
      <c r="B8979" s="5" t="s">
        <v>313</v>
      </c>
      <c r="C8979" s="5" t="s">
        <v>319</v>
      </c>
      <c r="D8979" s="5" t="s">
        <v>15</v>
      </c>
      <c r="E8979" s="5">
        <v>360610</v>
      </c>
      <c r="F8979" s="6">
        <v>2747.12</v>
      </c>
    </row>
    <row r="8980" spans="1:6">
      <c r="A8980" s="4">
        <v>2015</v>
      </c>
      <c r="B8980" s="5" t="s">
        <v>313</v>
      </c>
      <c r="C8980" s="5" t="s">
        <v>319</v>
      </c>
      <c r="D8980" s="5" t="s">
        <v>16</v>
      </c>
      <c r="E8980" s="5">
        <v>390</v>
      </c>
      <c r="F8980" s="6">
        <v>3512.82</v>
      </c>
    </row>
    <row r="8981" spans="1:6">
      <c r="A8981" s="4">
        <v>2015</v>
      </c>
      <c r="B8981" s="5" t="s">
        <v>313</v>
      </c>
      <c r="C8981" s="5" t="s">
        <v>319</v>
      </c>
      <c r="D8981" s="5" t="s">
        <v>17</v>
      </c>
      <c r="E8981" s="5">
        <v>30</v>
      </c>
      <c r="F8981" s="6">
        <v>1333.33</v>
      </c>
    </row>
    <row r="8982" spans="1:6">
      <c r="A8982" s="4">
        <v>2016</v>
      </c>
      <c r="B8982" s="5" t="s">
        <v>313</v>
      </c>
      <c r="C8982" s="5" t="s">
        <v>319</v>
      </c>
      <c r="D8982" s="5" t="s">
        <v>15</v>
      </c>
      <c r="E8982" s="5">
        <v>376630</v>
      </c>
      <c r="F8982" s="6">
        <v>2809.78</v>
      </c>
    </row>
    <row r="8983" spans="1:6">
      <c r="A8983" s="4">
        <v>2016</v>
      </c>
      <c r="B8983" s="5" t="s">
        <v>313</v>
      </c>
      <c r="C8983" s="5" t="s">
        <v>319</v>
      </c>
      <c r="D8983" s="5" t="s">
        <v>16</v>
      </c>
      <c r="E8983" s="5">
        <v>480</v>
      </c>
      <c r="F8983" s="6">
        <v>2876.31</v>
      </c>
    </row>
    <row r="8984" spans="1:6">
      <c r="A8984" s="4">
        <v>2016</v>
      </c>
      <c r="B8984" s="5" t="s">
        <v>313</v>
      </c>
      <c r="C8984" s="5" t="s">
        <v>319</v>
      </c>
      <c r="D8984" s="5" t="s">
        <v>17</v>
      </c>
      <c r="E8984" s="5">
        <v>70</v>
      </c>
      <c r="F8984" s="6">
        <v>1072.46</v>
      </c>
    </row>
    <row r="8985" spans="1:6">
      <c r="A8985" s="4">
        <v>2017</v>
      </c>
      <c r="B8985" s="5" t="s">
        <v>313</v>
      </c>
      <c r="C8985" s="5" t="s">
        <v>319</v>
      </c>
      <c r="D8985" s="5" t="s">
        <v>15</v>
      </c>
      <c r="E8985" s="5">
        <v>384610</v>
      </c>
      <c r="F8985" s="6">
        <v>2811.87</v>
      </c>
    </row>
    <row r="8986" spans="1:6">
      <c r="A8986" s="4">
        <v>2017</v>
      </c>
      <c r="B8986" s="5" t="s">
        <v>313</v>
      </c>
      <c r="C8986" s="5" t="s">
        <v>319</v>
      </c>
      <c r="D8986" s="5" t="s">
        <v>16</v>
      </c>
      <c r="E8986" s="5">
        <v>730</v>
      </c>
      <c r="F8986" s="6">
        <v>2513.0700000000002</v>
      </c>
    </row>
    <row r="8987" spans="1:6">
      <c r="A8987" s="4">
        <v>2017</v>
      </c>
      <c r="B8987" s="5" t="s">
        <v>313</v>
      </c>
      <c r="C8987" s="5" t="s">
        <v>319</v>
      </c>
      <c r="D8987" s="5" t="s">
        <v>17</v>
      </c>
      <c r="E8987" s="5">
        <v>690</v>
      </c>
      <c r="F8987" s="6">
        <v>1321.27</v>
      </c>
    </row>
    <row r="8988" spans="1:6">
      <c r="A8988" s="4">
        <v>2008</v>
      </c>
      <c r="B8988" s="5" t="s">
        <v>313</v>
      </c>
      <c r="C8988" s="5" t="s">
        <v>320</v>
      </c>
      <c r="D8988" s="5" t="s">
        <v>15</v>
      </c>
      <c r="E8988" s="5">
        <v>305700</v>
      </c>
      <c r="F8988" s="6">
        <v>2866.54</v>
      </c>
    </row>
    <row r="8989" spans="1:6">
      <c r="A8989" s="4">
        <v>2008</v>
      </c>
      <c r="B8989" s="5" t="s">
        <v>313</v>
      </c>
      <c r="C8989" s="5" t="s">
        <v>320</v>
      </c>
      <c r="D8989" s="5" t="s">
        <v>16</v>
      </c>
      <c r="E8989" s="5">
        <v>250</v>
      </c>
      <c r="F8989" s="6">
        <v>2000</v>
      </c>
    </row>
    <row r="8990" spans="1:6">
      <c r="A8990" s="4">
        <v>2008</v>
      </c>
      <c r="B8990" s="5" t="s">
        <v>313</v>
      </c>
      <c r="C8990" s="5" t="s">
        <v>320</v>
      </c>
      <c r="D8990" s="5" t="s">
        <v>17</v>
      </c>
      <c r="E8990" s="5">
        <v>160</v>
      </c>
      <c r="F8990" s="6">
        <v>1187.5</v>
      </c>
    </row>
    <row r="8991" spans="1:6">
      <c r="A8991" s="4">
        <v>2008</v>
      </c>
      <c r="B8991" s="5" t="s">
        <v>313</v>
      </c>
      <c r="C8991" s="5" t="s">
        <v>320</v>
      </c>
      <c r="D8991" s="5" t="s">
        <v>18</v>
      </c>
      <c r="E8991" s="5">
        <v>1000</v>
      </c>
      <c r="F8991" s="6">
        <v>350</v>
      </c>
    </row>
    <row r="8992" spans="1:6">
      <c r="A8992" s="4">
        <v>2009</v>
      </c>
      <c r="B8992" s="5" t="s">
        <v>313</v>
      </c>
      <c r="C8992" s="5" t="s">
        <v>320</v>
      </c>
      <c r="D8992" s="5" t="s">
        <v>15</v>
      </c>
      <c r="E8992" s="5">
        <v>299900</v>
      </c>
      <c r="F8992" s="6">
        <v>2871.96</v>
      </c>
    </row>
    <row r="8993" spans="1:6">
      <c r="A8993" s="4">
        <v>2009</v>
      </c>
      <c r="B8993" s="5" t="s">
        <v>313</v>
      </c>
      <c r="C8993" s="5" t="s">
        <v>320</v>
      </c>
      <c r="D8993" s="5" t="s">
        <v>16</v>
      </c>
      <c r="E8993" s="5">
        <v>260</v>
      </c>
      <c r="F8993" s="6">
        <v>2346.15</v>
      </c>
    </row>
    <row r="8994" spans="1:6">
      <c r="A8994" s="4">
        <v>2010</v>
      </c>
      <c r="B8994" s="5" t="s">
        <v>313</v>
      </c>
      <c r="C8994" s="5" t="s">
        <v>320</v>
      </c>
      <c r="D8994" s="5" t="s">
        <v>15</v>
      </c>
      <c r="E8994" s="5">
        <v>292370</v>
      </c>
      <c r="F8994" s="6">
        <v>3092.52</v>
      </c>
    </row>
    <row r="8995" spans="1:6">
      <c r="A8995" s="4">
        <v>2010</v>
      </c>
      <c r="B8995" s="5" t="s">
        <v>313</v>
      </c>
      <c r="C8995" s="5" t="s">
        <v>320</v>
      </c>
      <c r="D8995" s="5" t="s">
        <v>16</v>
      </c>
      <c r="E8995" s="5">
        <v>250</v>
      </c>
      <c r="F8995" s="6">
        <v>2000</v>
      </c>
    </row>
    <row r="8996" spans="1:6">
      <c r="A8996" s="4">
        <v>2011</v>
      </c>
      <c r="B8996" s="5" t="s">
        <v>313</v>
      </c>
      <c r="C8996" s="5" t="s">
        <v>320</v>
      </c>
      <c r="D8996" s="5" t="s">
        <v>15</v>
      </c>
      <c r="E8996" s="5">
        <v>277200</v>
      </c>
      <c r="F8996" s="6">
        <v>2910.68</v>
      </c>
    </row>
    <row r="8997" spans="1:6">
      <c r="A8997" s="4">
        <v>2011</v>
      </c>
      <c r="B8997" s="5" t="s">
        <v>313</v>
      </c>
      <c r="C8997" s="5" t="s">
        <v>320</v>
      </c>
      <c r="D8997" s="5" t="s">
        <v>16</v>
      </c>
      <c r="E8997" s="5">
        <v>250</v>
      </c>
      <c r="F8997" s="6">
        <v>2040</v>
      </c>
    </row>
    <row r="8998" spans="1:6">
      <c r="A8998" s="4">
        <v>2012</v>
      </c>
      <c r="B8998" s="5" t="s">
        <v>313</v>
      </c>
      <c r="C8998" s="5" t="s">
        <v>320</v>
      </c>
      <c r="D8998" s="5" t="s">
        <v>15</v>
      </c>
      <c r="E8998" s="5">
        <v>273450</v>
      </c>
      <c r="F8998" s="6">
        <v>2900.13</v>
      </c>
    </row>
    <row r="8999" spans="1:6">
      <c r="A8999" s="4">
        <v>2012</v>
      </c>
      <c r="B8999" s="5" t="s">
        <v>313</v>
      </c>
      <c r="C8999" s="5" t="s">
        <v>320</v>
      </c>
      <c r="D8999" s="5" t="s">
        <v>16</v>
      </c>
      <c r="E8999" s="5">
        <v>220</v>
      </c>
      <c r="F8999" s="6">
        <v>2000</v>
      </c>
    </row>
    <row r="9000" spans="1:6">
      <c r="A9000" s="4">
        <v>2013</v>
      </c>
      <c r="B9000" s="5" t="s">
        <v>313</v>
      </c>
      <c r="C9000" s="5" t="s">
        <v>320</v>
      </c>
      <c r="D9000" s="5" t="s">
        <v>15</v>
      </c>
      <c r="E9000" s="5">
        <v>286050</v>
      </c>
      <c r="F9000" s="6">
        <v>2823.74</v>
      </c>
    </row>
    <row r="9001" spans="1:6">
      <c r="A9001" s="4">
        <v>2013</v>
      </c>
      <c r="B9001" s="5" t="s">
        <v>313</v>
      </c>
      <c r="C9001" s="5" t="s">
        <v>320</v>
      </c>
      <c r="D9001" s="5" t="s">
        <v>16</v>
      </c>
      <c r="E9001" s="5">
        <v>240</v>
      </c>
      <c r="F9001" s="6">
        <v>2000</v>
      </c>
    </row>
    <row r="9002" spans="1:6">
      <c r="A9002" s="4">
        <v>2013</v>
      </c>
      <c r="B9002" s="5" t="s">
        <v>313</v>
      </c>
      <c r="C9002" s="5" t="s">
        <v>320</v>
      </c>
      <c r="D9002" s="5" t="s">
        <v>17</v>
      </c>
      <c r="E9002" s="5">
        <v>30</v>
      </c>
      <c r="F9002" s="6">
        <v>1333.33</v>
      </c>
    </row>
    <row r="9003" spans="1:6">
      <c r="A9003" s="4">
        <v>2014</v>
      </c>
      <c r="B9003" s="5" t="s">
        <v>313</v>
      </c>
      <c r="C9003" s="5" t="s">
        <v>320</v>
      </c>
      <c r="D9003" s="5" t="s">
        <v>15</v>
      </c>
      <c r="E9003" s="5">
        <v>276030</v>
      </c>
      <c r="F9003" s="6">
        <v>3115.78</v>
      </c>
    </row>
    <row r="9004" spans="1:6">
      <c r="A9004" s="4">
        <v>2014</v>
      </c>
      <c r="B9004" s="5" t="s">
        <v>313</v>
      </c>
      <c r="C9004" s="5" t="s">
        <v>320</v>
      </c>
      <c r="D9004" s="5" t="s">
        <v>16</v>
      </c>
      <c r="E9004" s="5">
        <v>230</v>
      </c>
      <c r="F9004" s="6">
        <v>2000</v>
      </c>
    </row>
    <row r="9005" spans="1:6">
      <c r="A9005" s="4">
        <v>2014</v>
      </c>
      <c r="B9005" s="5" t="s">
        <v>313</v>
      </c>
      <c r="C9005" s="5" t="s">
        <v>320</v>
      </c>
      <c r="D9005" s="5" t="s">
        <v>17</v>
      </c>
      <c r="E9005" s="5">
        <v>30</v>
      </c>
      <c r="F9005" s="6">
        <v>1333.33</v>
      </c>
    </row>
    <row r="9006" spans="1:6">
      <c r="A9006" s="4">
        <v>2015</v>
      </c>
      <c r="B9006" s="5" t="s">
        <v>313</v>
      </c>
      <c r="C9006" s="5" t="s">
        <v>320</v>
      </c>
      <c r="D9006" s="5" t="s">
        <v>15</v>
      </c>
      <c r="E9006" s="5">
        <v>277620</v>
      </c>
      <c r="F9006" s="6">
        <v>3138.39</v>
      </c>
    </row>
    <row r="9007" spans="1:6">
      <c r="A9007" s="4">
        <v>2015</v>
      </c>
      <c r="B9007" s="5" t="s">
        <v>313</v>
      </c>
      <c r="C9007" s="5" t="s">
        <v>320</v>
      </c>
      <c r="D9007" s="5" t="s">
        <v>16</v>
      </c>
      <c r="E9007" s="5">
        <v>240</v>
      </c>
      <c r="F9007" s="6">
        <v>2000</v>
      </c>
    </row>
    <row r="9008" spans="1:6">
      <c r="A9008" s="4">
        <v>2015</v>
      </c>
      <c r="B9008" s="5" t="s">
        <v>313</v>
      </c>
      <c r="C9008" s="5" t="s">
        <v>320</v>
      </c>
      <c r="D9008" s="5" t="s">
        <v>17</v>
      </c>
      <c r="E9008" s="5">
        <v>40</v>
      </c>
      <c r="F9008" s="6">
        <v>1000</v>
      </c>
    </row>
    <row r="9009" spans="1:6">
      <c r="A9009" s="4">
        <v>2016</v>
      </c>
      <c r="B9009" s="5" t="s">
        <v>313</v>
      </c>
      <c r="C9009" s="5" t="s">
        <v>320</v>
      </c>
      <c r="D9009" s="5" t="s">
        <v>15</v>
      </c>
      <c r="E9009" s="5">
        <v>266970</v>
      </c>
      <c r="F9009" s="6">
        <v>3135.59</v>
      </c>
    </row>
    <row r="9010" spans="1:6">
      <c r="A9010" s="4">
        <v>2016</v>
      </c>
      <c r="B9010" s="5" t="s">
        <v>313</v>
      </c>
      <c r="C9010" s="5" t="s">
        <v>320</v>
      </c>
      <c r="D9010" s="5" t="s">
        <v>16</v>
      </c>
      <c r="E9010" s="5">
        <v>240</v>
      </c>
      <c r="F9010" s="6">
        <v>2016.74</v>
      </c>
    </row>
    <row r="9011" spans="1:6">
      <c r="A9011" s="4">
        <v>2016</v>
      </c>
      <c r="B9011" s="5" t="s">
        <v>313</v>
      </c>
      <c r="C9011" s="5" t="s">
        <v>320</v>
      </c>
      <c r="D9011" s="5" t="s">
        <v>17</v>
      </c>
      <c r="E9011" s="5">
        <v>30</v>
      </c>
      <c r="F9011" s="6">
        <v>1258.06</v>
      </c>
    </row>
    <row r="9012" spans="1:6">
      <c r="A9012" s="4">
        <v>2017</v>
      </c>
      <c r="B9012" s="5" t="s">
        <v>313</v>
      </c>
      <c r="C9012" s="5" t="s">
        <v>320</v>
      </c>
      <c r="D9012" s="5" t="s">
        <v>15</v>
      </c>
      <c r="E9012" s="5">
        <v>260370</v>
      </c>
      <c r="F9012" s="6">
        <v>3224.91</v>
      </c>
    </row>
    <row r="9013" spans="1:6">
      <c r="A9013" s="4">
        <v>2017</v>
      </c>
      <c r="B9013" s="5" t="s">
        <v>313</v>
      </c>
      <c r="C9013" s="5" t="s">
        <v>320</v>
      </c>
      <c r="D9013" s="5" t="s">
        <v>16</v>
      </c>
      <c r="E9013" s="5">
        <v>530</v>
      </c>
      <c r="F9013" s="6">
        <v>2517.0500000000002</v>
      </c>
    </row>
    <row r="9014" spans="1:6">
      <c r="A9014" s="4">
        <v>2017</v>
      </c>
      <c r="B9014" s="5" t="s">
        <v>313</v>
      </c>
      <c r="C9014" s="5" t="s">
        <v>320</v>
      </c>
      <c r="D9014" s="5" t="s">
        <v>17</v>
      </c>
      <c r="E9014" s="5">
        <v>110</v>
      </c>
      <c r="F9014" s="6">
        <v>1436.36</v>
      </c>
    </row>
    <row r="9015" spans="1:6">
      <c r="A9015" s="4">
        <v>2008</v>
      </c>
      <c r="B9015" s="5" t="s">
        <v>313</v>
      </c>
      <c r="C9015" s="5" t="s">
        <v>321</v>
      </c>
      <c r="D9015" s="5" t="s">
        <v>15</v>
      </c>
      <c r="E9015" s="5">
        <v>115300</v>
      </c>
      <c r="F9015" s="6">
        <v>1795.32</v>
      </c>
    </row>
    <row r="9016" spans="1:6">
      <c r="A9016" s="4">
        <v>2008</v>
      </c>
      <c r="B9016" s="5" t="s">
        <v>313</v>
      </c>
      <c r="C9016" s="5" t="s">
        <v>321</v>
      </c>
      <c r="D9016" s="5" t="s">
        <v>16</v>
      </c>
      <c r="E9016" s="5">
        <v>90</v>
      </c>
      <c r="F9016" s="6">
        <v>1111.1099999999999</v>
      </c>
    </row>
    <row r="9017" spans="1:6">
      <c r="A9017" s="4">
        <v>2008</v>
      </c>
      <c r="B9017" s="5" t="s">
        <v>313</v>
      </c>
      <c r="C9017" s="5" t="s">
        <v>321</v>
      </c>
      <c r="D9017" s="5" t="s">
        <v>18</v>
      </c>
      <c r="E9017" s="5">
        <v>2900</v>
      </c>
      <c r="F9017" s="6">
        <v>306.89999999999998</v>
      </c>
    </row>
    <row r="9018" spans="1:6">
      <c r="A9018" s="4">
        <v>2009</v>
      </c>
      <c r="B9018" s="5" t="s">
        <v>313</v>
      </c>
      <c r="C9018" s="5" t="s">
        <v>321</v>
      </c>
      <c r="D9018" s="5" t="s">
        <v>15</v>
      </c>
      <c r="E9018" s="5">
        <v>114000</v>
      </c>
      <c r="F9018" s="6">
        <v>1677.19</v>
      </c>
    </row>
    <row r="9019" spans="1:6">
      <c r="A9019" s="4">
        <v>2009</v>
      </c>
      <c r="B9019" s="5" t="s">
        <v>313</v>
      </c>
      <c r="C9019" s="5" t="s">
        <v>321</v>
      </c>
      <c r="D9019" s="5" t="s">
        <v>16</v>
      </c>
      <c r="E9019" s="5">
        <v>90</v>
      </c>
      <c r="F9019" s="6">
        <v>1222.22</v>
      </c>
    </row>
    <row r="9020" spans="1:6">
      <c r="A9020" s="4">
        <v>2010</v>
      </c>
      <c r="B9020" s="5" t="s">
        <v>313</v>
      </c>
      <c r="C9020" s="5" t="s">
        <v>321</v>
      </c>
      <c r="D9020" s="5" t="s">
        <v>15</v>
      </c>
      <c r="E9020" s="5">
        <v>115470</v>
      </c>
      <c r="F9020" s="6">
        <v>2639.3</v>
      </c>
    </row>
    <row r="9021" spans="1:6">
      <c r="A9021" s="4">
        <v>2010</v>
      </c>
      <c r="B9021" s="5" t="s">
        <v>313</v>
      </c>
      <c r="C9021" s="5" t="s">
        <v>321</v>
      </c>
      <c r="D9021" s="5" t="s">
        <v>16</v>
      </c>
      <c r="E9021" s="5">
        <v>90</v>
      </c>
      <c r="F9021" s="6">
        <v>1222.22</v>
      </c>
    </row>
    <row r="9022" spans="1:6">
      <c r="A9022" s="4">
        <v>2011</v>
      </c>
      <c r="B9022" s="5" t="s">
        <v>313</v>
      </c>
      <c r="C9022" s="5" t="s">
        <v>321</v>
      </c>
      <c r="D9022" s="5" t="s">
        <v>15</v>
      </c>
      <c r="E9022" s="5">
        <v>107050</v>
      </c>
      <c r="F9022" s="6">
        <v>2104.9</v>
      </c>
    </row>
    <row r="9023" spans="1:6">
      <c r="A9023" s="4">
        <v>2011</v>
      </c>
      <c r="B9023" s="5" t="s">
        <v>313</v>
      </c>
      <c r="C9023" s="5" t="s">
        <v>321</v>
      </c>
      <c r="D9023" s="5" t="s">
        <v>16</v>
      </c>
      <c r="E9023" s="5">
        <v>90</v>
      </c>
      <c r="F9023" s="6">
        <v>1111.1099999999999</v>
      </c>
    </row>
    <row r="9024" spans="1:6">
      <c r="A9024" s="4">
        <v>2011</v>
      </c>
      <c r="B9024" s="5" t="s">
        <v>313</v>
      </c>
      <c r="C9024" s="5" t="s">
        <v>321</v>
      </c>
      <c r="D9024" s="5" t="s">
        <v>18</v>
      </c>
      <c r="E9024" s="5">
        <v>70</v>
      </c>
      <c r="F9024" s="6">
        <v>142.86000000000001</v>
      </c>
    </row>
    <row r="9025" spans="1:6">
      <c r="A9025" s="4">
        <v>2012</v>
      </c>
      <c r="B9025" s="5" t="s">
        <v>313</v>
      </c>
      <c r="C9025" s="5" t="s">
        <v>321</v>
      </c>
      <c r="D9025" s="5" t="s">
        <v>15</v>
      </c>
      <c r="E9025" s="5">
        <v>111210</v>
      </c>
      <c r="F9025" s="6">
        <v>2579.17</v>
      </c>
    </row>
    <row r="9026" spans="1:6">
      <c r="A9026" s="4">
        <v>2012</v>
      </c>
      <c r="B9026" s="5" t="s">
        <v>313</v>
      </c>
      <c r="C9026" s="5" t="s">
        <v>321</v>
      </c>
      <c r="D9026" s="5" t="s">
        <v>16</v>
      </c>
      <c r="E9026" s="5">
        <v>90</v>
      </c>
      <c r="F9026" s="6">
        <v>1333.33</v>
      </c>
    </row>
    <row r="9027" spans="1:6">
      <c r="A9027" s="4">
        <v>2012</v>
      </c>
      <c r="B9027" s="5" t="s">
        <v>313</v>
      </c>
      <c r="C9027" s="5" t="s">
        <v>321</v>
      </c>
      <c r="D9027" s="5" t="s">
        <v>18</v>
      </c>
      <c r="E9027" s="5">
        <v>60</v>
      </c>
      <c r="F9027" s="6">
        <v>166.67</v>
      </c>
    </row>
    <row r="9028" spans="1:6">
      <c r="A9028" s="4">
        <v>2013</v>
      </c>
      <c r="B9028" s="5" t="s">
        <v>313</v>
      </c>
      <c r="C9028" s="5" t="s">
        <v>321</v>
      </c>
      <c r="D9028" s="5" t="s">
        <v>15</v>
      </c>
      <c r="E9028" s="5">
        <v>108640</v>
      </c>
      <c r="F9028" s="6">
        <v>2532.4899999999998</v>
      </c>
    </row>
    <row r="9029" spans="1:6">
      <c r="A9029" s="4">
        <v>2013</v>
      </c>
      <c r="B9029" s="5" t="s">
        <v>313</v>
      </c>
      <c r="C9029" s="5" t="s">
        <v>321</v>
      </c>
      <c r="D9029" s="5" t="s">
        <v>16</v>
      </c>
      <c r="E9029" s="5">
        <v>90</v>
      </c>
      <c r="F9029" s="6">
        <v>1222.22</v>
      </c>
    </row>
    <row r="9030" spans="1:6">
      <c r="A9030" s="4">
        <v>2014</v>
      </c>
      <c r="B9030" s="5" t="s">
        <v>313</v>
      </c>
      <c r="C9030" s="5" t="s">
        <v>321</v>
      </c>
      <c r="D9030" s="5" t="s">
        <v>15</v>
      </c>
      <c r="E9030" s="5">
        <v>117360</v>
      </c>
      <c r="F9030" s="6">
        <v>2729.98</v>
      </c>
    </row>
    <row r="9031" spans="1:6">
      <c r="A9031" s="4">
        <v>2014</v>
      </c>
      <c r="B9031" s="5" t="s">
        <v>313</v>
      </c>
      <c r="C9031" s="5" t="s">
        <v>321</v>
      </c>
      <c r="D9031" s="5" t="s">
        <v>16</v>
      </c>
      <c r="E9031" s="5">
        <v>90</v>
      </c>
      <c r="F9031" s="6">
        <v>1222.22</v>
      </c>
    </row>
    <row r="9032" spans="1:6">
      <c r="A9032" s="4">
        <v>2015</v>
      </c>
      <c r="B9032" s="5" t="s">
        <v>313</v>
      </c>
      <c r="C9032" s="5" t="s">
        <v>321</v>
      </c>
      <c r="D9032" s="5" t="s">
        <v>15</v>
      </c>
      <c r="E9032" s="5">
        <v>112820</v>
      </c>
      <c r="F9032" s="6">
        <v>1969.69</v>
      </c>
    </row>
    <row r="9033" spans="1:6">
      <c r="A9033" s="4">
        <v>2015</v>
      </c>
      <c r="B9033" s="5" t="s">
        <v>313</v>
      </c>
      <c r="C9033" s="5" t="s">
        <v>321</v>
      </c>
      <c r="D9033" s="5" t="s">
        <v>16</v>
      </c>
      <c r="E9033" s="5">
        <v>90</v>
      </c>
      <c r="F9033" s="6">
        <v>1444.44</v>
      </c>
    </row>
    <row r="9034" spans="1:6">
      <c r="A9034" s="4">
        <v>2016</v>
      </c>
      <c r="B9034" s="5" t="s">
        <v>313</v>
      </c>
      <c r="C9034" s="5" t="s">
        <v>321</v>
      </c>
      <c r="D9034" s="5" t="s">
        <v>15</v>
      </c>
      <c r="E9034" s="5">
        <v>115790</v>
      </c>
      <c r="F9034" s="6">
        <v>2585.08</v>
      </c>
    </row>
    <row r="9035" spans="1:6">
      <c r="A9035" s="4">
        <v>2016</v>
      </c>
      <c r="B9035" s="5" t="s">
        <v>313</v>
      </c>
      <c r="C9035" s="5" t="s">
        <v>321</v>
      </c>
      <c r="D9035" s="5" t="s">
        <v>16</v>
      </c>
      <c r="E9035" s="5">
        <v>90</v>
      </c>
      <c r="F9035" s="6">
        <v>1377.78</v>
      </c>
    </row>
    <row r="9036" spans="1:6">
      <c r="A9036" s="4">
        <v>2017</v>
      </c>
      <c r="B9036" s="5" t="s">
        <v>313</v>
      </c>
      <c r="C9036" s="5" t="s">
        <v>321</v>
      </c>
      <c r="D9036" s="5" t="s">
        <v>15</v>
      </c>
      <c r="E9036" s="5">
        <v>110380</v>
      </c>
      <c r="F9036" s="6">
        <v>2724.04</v>
      </c>
    </row>
    <row r="9037" spans="1:6">
      <c r="A9037" s="4">
        <v>2017</v>
      </c>
      <c r="B9037" s="5" t="s">
        <v>313</v>
      </c>
      <c r="C9037" s="5" t="s">
        <v>321</v>
      </c>
      <c r="D9037" s="5" t="s">
        <v>16</v>
      </c>
      <c r="E9037" s="5">
        <v>120</v>
      </c>
      <c r="F9037" s="6">
        <v>3252.1</v>
      </c>
    </row>
    <row r="9038" spans="1:6">
      <c r="A9038" s="4">
        <v>2017</v>
      </c>
      <c r="B9038" s="5" t="s">
        <v>313</v>
      </c>
      <c r="C9038" s="5" t="s">
        <v>321</v>
      </c>
      <c r="D9038" s="5" t="s">
        <v>17</v>
      </c>
      <c r="E9038" s="5">
        <v>10</v>
      </c>
      <c r="F9038" s="6">
        <v>1272.73</v>
      </c>
    </row>
    <row r="9039" spans="1:6">
      <c r="A9039" s="4">
        <v>2008</v>
      </c>
      <c r="B9039" s="5" t="s">
        <v>313</v>
      </c>
      <c r="C9039" s="5" t="s">
        <v>322</v>
      </c>
      <c r="D9039" s="5" t="s">
        <v>15</v>
      </c>
      <c r="E9039" s="5">
        <v>235500</v>
      </c>
      <c r="F9039" s="6">
        <v>1661.15</v>
      </c>
    </row>
    <row r="9040" spans="1:6">
      <c r="A9040" s="4">
        <v>2008</v>
      </c>
      <c r="B9040" s="5" t="s">
        <v>313</v>
      </c>
      <c r="C9040" s="5" t="s">
        <v>322</v>
      </c>
      <c r="D9040" s="5" t="s">
        <v>16</v>
      </c>
      <c r="E9040" s="5">
        <v>11800</v>
      </c>
      <c r="F9040" s="6">
        <v>2464.41</v>
      </c>
    </row>
    <row r="9041" spans="1:6">
      <c r="A9041" s="4">
        <v>2008</v>
      </c>
      <c r="B9041" s="5" t="s">
        <v>313</v>
      </c>
      <c r="C9041" s="5" t="s">
        <v>322</v>
      </c>
      <c r="D9041" s="5" t="s">
        <v>17</v>
      </c>
      <c r="E9041" s="5">
        <v>70</v>
      </c>
      <c r="F9041" s="6">
        <v>857.14</v>
      </c>
    </row>
    <row r="9042" spans="1:6">
      <c r="A9042" s="4">
        <v>2008</v>
      </c>
      <c r="B9042" s="5" t="s">
        <v>313</v>
      </c>
      <c r="C9042" s="5" t="s">
        <v>322</v>
      </c>
      <c r="D9042" s="5" t="s">
        <v>18</v>
      </c>
      <c r="E9042" s="5">
        <v>800</v>
      </c>
      <c r="F9042" s="6">
        <v>412.5</v>
      </c>
    </row>
    <row r="9043" spans="1:6">
      <c r="A9043" s="4">
        <v>2009</v>
      </c>
      <c r="B9043" s="5" t="s">
        <v>313</v>
      </c>
      <c r="C9043" s="5" t="s">
        <v>322</v>
      </c>
      <c r="D9043" s="5" t="s">
        <v>15</v>
      </c>
      <c r="E9043" s="5">
        <v>227500</v>
      </c>
      <c r="F9043" s="6">
        <v>1913.41</v>
      </c>
    </row>
    <row r="9044" spans="1:6">
      <c r="A9044" s="4">
        <v>2009</v>
      </c>
      <c r="B9044" s="5" t="s">
        <v>313</v>
      </c>
      <c r="C9044" s="5" t="s">
        <v>322</v>
      </c>
      <c r="D9044" s="5" t="s">
        <v>16</v>
      </c>
      <c r="E9044" s="5">
        <v>11800</v>
      </c>
      <c r="F9044" s="6">
        <v>2008.47</v>
      </c>
    </row>
    <row r="9045" spans="1:6">
      <c r="A9045" s="4">
        <v>2009</v>
      </c>
      <c r="B9045" s="5" t="s">
        <v>313</v>
      </c>
      <c r="C9045" s="5" t="s">
        <v>322</v>
      </c>
      <c r="D9045" s="5" t="s">
        <v>17</v>
      </c>
      <c r="E9045" s="5">
        <v>50</v>
      </c>
      <c r="F9045" s="6">
        <v>1400</v>
      </c>
    </row>
    <row r="9046" spans="1:6">
      <c r="A9046" s="4">
        <v>2010</v>
      </c>
      <c r="B9046" s="5" t="s">
        <v>313</v>
      </c>
      <c r="C9046" s="5" t="s">
        <v>322</v>
      </c>
      <c r="D9046" s="5" t="s">
        <v>15</v>
      </c>
      <c r="E9046" s="5">
        <v>224110</v>
      </c>
      <c r="F9046" s="6">
        <v>2203.11</v>
      </c>
    </row>
    <row r="9047" spans="1:6">
      <c r="A9047" s="4">
        <v>2010</v>
      </c>
      <c r="B9047" s="5" t="s">
        <v>313</v>
      </c>
      <c r="C9047" s="5" t="s">
        <v>322</v>
      </c>
      <c r="D9047" s="5" t="s">
        <v>16</v>
      </c>
      <c r="E9047" s="5">
        <v>12850</v>
      </c>
      <c r="F9047" s="6">
        <v>3202.33</v>
      </c>
    </row>
    <row r="9048" spans="1:6">
      <c r="A9048" s="4">
        <v>2010</v>
      </c>
      <c r="B9048" s="5" t="s">
        <v>313</v>
      </c>
      <c r="C9048" s="5" t="s">
        <v>322</v>
      </c>
      <c r="D9048" s="5" t="s">
        <v>17</v>
      </c>
      <c r="E9048" s="5">
        <v>40</v>
      </c>
      <c r="F9048" s="6">
        <v>1000</v>
      </c>
    </row>
    <row r="9049" spans="1:6">
      <c r="A9049" s="4">
        <v>2011</v>
      </c>
      <c r="B9049" s="5" t="s">
        <v>313</v>
      </c>
      <c r="C9049" s="5" t="s">
        <v>322</v>
      </c>
      <c r="D9049" s="5" t="s">
        <v>15</v>
      </c>
      <c r="E9049" s="5">
        <v>224620</v>
      </c>
      <c r="F9049" s="6">
        <v>2090.86</v>
      </c>
    </row>
    <row r="9050" spans="1:6">
      <c r="A9050" s="4">
        <v>2011</v>
      </c>
      <c r="B9050" s="5" t="s">
        <v>313</v>
      </c>
      <c r="C9050" s="5" t="s">
        <v>322</v>
      </c>
      <c r="D9050" s="5" t="s">
        <v>16</v>
      </c>
      <c r="E9050" s="5">
        <v>13500</v>
      </c>
      <c r="F9050" s="6">
        <v>2551.85</v>
      </c>
    </row>
    <row r="9051" spans="1:6">
      <c r="A9051" s="4">
        <v>2011</v>
      </c>
      <c r="B9051" s="5" t="s">
        <v>313</v>
      </c>
      <c r="C9051" s="5" t="s">
        <v>322</v>
      </c>
      <c r="D9051" s="5" t="s">
        <v>17</v>
      </c>
      <c r="E9051" s="5">
        <v>90</v>
      </c>
      <c r="F9051" s="6">
        <v>1111.1099999999999</v>
      </c>
    </row>
    <row r="9052" spans="1:6">
      <c r="A9052" s="4">
        <v>2012</v>
      </c>
      <c r="B9052" s="5" t="s">
        <v>313</v>
      </c>
      <c r="C9052" s="5" t="s">
        <v>322</v>
      </c>
      <c r="D9052" s="5" t="s">
        <v>15</v>
      </c>
      <c r="E9052" s="5">
        <v>228120</v>
      </c>
      <c r="F9052" s="6">
        <v>2160.62</v>
      </c>
    </row>
    <row r="9053" spans="1:6">
      <c r="A9053" s="4">
        <v>2012</v>
      </c>
      <c r="B9053" s="5" t="s">
        <v>313</v>
      </c>
      <c r="C9053" s="5" t="s">
        <v>322</v>
      </c>
      <c r="D9053" s="5" t="s">
        <v>16</v>
      </c>
      <c r="E9053" s="5">
        <v>12690</v>
      </c>
      <c r="F9053" s="6">
        <v>2621.75</v>
      </c>
    </row>
    <row r="9054" spans="1:6">
      <c r="A9054" s="4">
        <v>2012</v>
      </c>
      <c r="B9054" s="5" t="s">
        <v>313</v>
      </c>
      <c r="C9054" s="5" t="s">
        <v>322</v>
      </c>
      <c r="D9054" s="5" t="s">
        <v>17</v>
      </c>
      <c r="E9054" s="5">
        <v>90</v>
      </c>
      <c r="F9054" s="6">
        <v>1333.33</v>
      </c>
    </row>
    <row r="9055" spans="1:6">
      <c r="A9055" s="4">
        <v>2013</v>
      </c>
      <c r="B9055" s="5" t="s">
        <v>313</v>
      </c>
      <c r="C9055" s="5" t="s">
        <v>322</v>
      </c>
      <c r="D9055" s="5" t="s">
        <v>15</v>
      </c>
      <c r="E9055" s="5">
        <v>229650</v>
      </c>
      <c r="F9055" s="6">
        <v>2278.0300000000002</v>
      </c>
    </row>
    <row r="9056" spans="1:6">
      <c r="A9056" s="4">
        <v>2013</v>
      </c>
      <c r="B9056" s="5" t="s">
        <v>313</v>
      </c>
      <c r="C9056" s="5" t="s">
        <v>322</v>
      </c>
      <c r="D9056" s="5" t="s">
        <v>16</v>
      </c>
      <c r="E9056" s="5">
        <v>12750</v>
      </c>
      <c r="F9056" s="6">
        <v>3385.88</v>
      </c>
    </row>
    <row r="9057" spans="1:6">
      <c r="A9057" s="4">
        <v>2013</v>
      </c>
      <c r="B9057" s="5" t="s">
        <v>313</v>
      </c>
      <c r="C9057" s="5" t="s">
        <v>322</v>
      </c>
      <c r="D9057" s="5" t="s">
        <v>17</v>
      </c>
      <c r="E9057" s="5">
        <v>20</v>
      </c>
      <c r="F9057" s="6">
        <v>1000</v>
      </c>
    </row>
    <row r="9058" spans="1:6">
      <c r="A9058" s="4">
        <v>2014</v>
      </c>
      <c r="B9058" s="5" t="s">
        <v>313</v>
      </c>
      <c r="C9058" s="5" t="s">
        <v>322</v>
      </c>
      <c r="D9058" s="5" t="s">
        <v>15</v>
      </c>
      <c r="E9058" s="5">
        <v>230540</v>
      </c>
      <c r="F9058" s="6">
        <v>2437.1</v>
      </c>
    </row>
    <row r="9059" spans="1:6">
      <c r="A9059" s="4">
        <v>2014</v>
      </c>
      <c r="B9059" s="5" t="s">
        <v>313</v>
      </c>
      <c r="C9059" s="5" t="s">
        <v>322</v>
      </c>
      <c r="D9059" s="5" t="s">
        <v>16</v>
      </c>
      <c r="E9059" s="5">
        <v>14230</v>
      </c>
      <c r="F9059" s="6">
        <v>2670.41</v>
      </c>
    </row>
    <row r="9060" spans="1:6">
      <c r="A9060" s="4">
        <v>2014</v>
      </c>
      <c r="B9060" s="5" t="s">
        <v>313</v>
      </c>
      <c r="C9060" s="5" t="s">
        <v>322</v>
      </c>
      <c r="D9060" s="5" t="s">
        <v>17</v>
      </c>
      <c r="E9060" s="5">
        <v>110</v>
      </c>
      <c r="F9060" s="6">
        <v>909.09</v>
      </c>
    </row>
    <row r="9061" spans="1:6">
      <c r="A9061" s="4">
        <v>2015</v>
      </c>
      <c r="B9061" s="5" t="s">
        <v>313</v>
      </c>
      <c r="C9061" s="5" t="s">
        <v>322</v>
      </c>
      <c r="D9061" s="5" t="s">
        <v>15</v>
      </c>
      <c r="E9061" s="5">
        <v>220260</v>
      </c>
      <c r="F9061" s="6">
        <v>2526.1999999999998</v>
      </c>
    </row>
    <row r="9062" spans="1:6">
      <c r="A9062" s="4">
        <v>2015</v>
      </c>
      <c r="B9062" s="5" t="s">
        <v>313</v>
      </c>
      <c r="C9062" s="5" t="s">
        <v>322</v>
      </c>
      <c r="D9062" s="5" t="s">
        <v>16</v>
      </c>
      <c r="E9062" s="5">
        <v>15560</v>
      </c>
      <c r="F9062" s="6">
        <v>3094.47</v>
      </c>
    </row>
    <row r="9063" spans="1:6">
      <c r="A9063" s="4">
        <v>2015</v>
      </c>
      <c r="B9063" s="5" t="s">
        <v>313</v>
      </c>
      <c r="C9063" s="5" t="s">
        <v>322</v>
      </c>
      <c r="D9063" s="5" t="s">
        <v>17</v>
      </c>
      <c r="E9063" s="5">
        <v>80</v>
      </c>
      <c r="F9063" s="6">
        <v>1125</v>
      </c>
    </row>
    <row r="9064" spans="1:6">
      <c r="A9064" s="4">
        <v>2016</v>
      </c>
      <c r="B9064" s="5" t="s">
        <v>313</v>
      </c>
      <c r="C9064" s="5" t="s">
        <v>322</v>
      </c>
      <c r="D9064" s="5" t="s">
        <v>15</v>
      </c>
      <c r="E9064" s="5">
        <v>210970</v>
      </c>
      <c r="F9064" s="6">
        <v>2291.3000000000002</v>
      </c>
    </row>
    <row r="9065" spans="1:6">
      <c r="A9065" s="4">
        <v>2016</v>
      </c>
      <c r="B9065" s="5" t="s">
        <v>313</v>
      </c>
      <c r="C9065" s="5" t="s">
        <v>322</v>
      </c>
      <c r="D9065" s="5" t="s">
        <v>16</v>
      </c>
      <c r="E9065" s="5">
        <v>14960</v>
      </c>
      <c r="F9065" s="6">
        <v>3379.24</v>
      </c>
    </row>
    <row r="9066" spans="1:6">
      <c r="A9066" s="4">
        <v>2016</v>
      </c>
      <c r="B9066" s="5" t="s">
        <v>313</v>
      </c>
      <c r="C9066" s="5" t="s">
        <v>322</v>
      </c>
      <c r="D9066" s="5" t="s">
        <v>17</v>
      </c>
      <c r="E9066" s="5">
        <v>140</v>
      </c>
      <c r="F9066" s="6">
        <v>1014.18</v>
      </c>
    </row>
    <row r="9067" spans="1:6">
      <c r="A9067" s="4">
        <v>2017</v>
      </c>
      <c r="B9067" s="5" t="s">
        <v>313</v>
      </c>
      <c r="C9067" s="5" t="s">
        <v>322</v>
      </c>
      <c r="D9067" s="5" t="s">
        <v>15</v>
      </c>
      <c r="E9067" s="5">
        <v>214230</v>
      </c>
      <c r="F9067" s="6">
        <v>2400.54</v>
      </c>
    </row>
    <row r="9068" spans="1:6">
      <c r="A9068" s="4">
        <v>2017</v>
      </c>
      <c r="B9068" s="5" t="s">
        <v>313</v>
      </c>
      <c r="C9068" s="5" t="s">
        <v>322</v>
      </c>
      <c r="D9068" s="5" t="s">
        <v>16</v>
      </c>
      <c r="E9068" s="5">
        <v>30970</v>
      </c>
      <c r="F9068" s="6">
        <v>5179.9399999999996</v>
      </c>
    </row>
    <row r="9069" spans="1:6">
      <c r="A9069" s="4">
        <v>2017</v>
      </c>
      <c r="B9069" s="5" t="s">
        <v>313</v>
      </c>
      <c r="C9069" s="5" t="s">
        <v>322</v>
      </c>
      <c r="D9069" s="5" t="s">
        <v>17</v>
      </c>
      <c r="E9069" s="5">
        <v>120</v>
      </c>
      <c r="F9069" s="6">
        <v>1419.35</v>
      </c>
    </row>
    <row r="9070" spans="1:6">
      <c r="A9070" s="4">
        <v>2008</v>
      </c>
      <c r="B9070" s="5" t="s">
        <v>313</v>
      </c>
      <c r="C9070" s="5" t="s">
        <v>323</v>
      </c>
      <c r="D9070" s="5" t="s">
        <v>15</v>
      </c>
      <c r="E9070" s="5">
        <v>32500</v>
      </c>
      <c r="F9070" s="6">
        <v>2113.85</v>
      </c>
    </row>
    <row r="9071" spans="1:6">
      <c r="A9071" s="4">
        <v>2008</v>
      </c>
      <c r="B9071" s="5" t="s">
        <v>313</v>
      </c>
      <c r="C9071" s="5" t="s">
        <v>323</v>
      </c>
      <c r="D9071" s="5" t="s">
        <v>16</v>
      </c>
      <c r="E9071" s="5">
        <v>15760</v>
      </c>
      <c r="F9071" s="6">
        <v>2721.45</v>
      </c>
    </row>
    <row r="9072" spans="1:6">
      <c r="A9072" s="4">
        <v>2008</v>
      </c>
      <c r="B9072" s="5" t="s">
        <v>313</v>
      </c>
      <c r="C9072" s="5" t="s">
        <v>323</v>
      </c>
      <c r="D9072" s="5" t="s">
        <v>18</v>
      </c>
      <c r="E9072" s="5">
        <v>160</v>
      </c>
      <c r="F9072" s="6">
        <v>437.5</v>
      </c>
    </row>
    <row r="9073" spans="1:6">
      <c r="A9073" s="4">
        <v>2009</v>
      </c>
      <c r="B9073" s="5" t="s">
        <v>313</v>
      </c>
      <c r="C9073" s="5" t="s">
        <v>323</v>
      </c>
      <c r="D9073" s="5" t="s">
        <v>15</v>
      </c>
      <c r="E9073" s="5">
        <v>32300</v>
      </c>
      <c r="F9073" s="6">
        <v>2334.37</v>
      </c>
    </row>
    <row r="9074" spans="1:6">
      <c r="A9074" s="4">
        <v>2009</v>
      </c>
      <c r="B9074" s="5" t="s">
        <v>313</v>
      </c>
      <c r="C9074" s="5" t="s">
        <v>323</v>
      </c>
      <c r="D9074" s="5" t="s">
        <v>16</v>
      </c>
      <c r="E9074" s="5">
        <v>15840</v>
      </c>
      <c r="F9074" s="6">
        <v>2500.63</v>
      </c>
    </row>
    <row r="9075" spans="1:6">
      <c r="A9075" s="4">
        <v>2010</v>
      </c>
      <c r="B9075" s="5" t="s">
        <v>313</v>
      </c>
      <c r="C9075" s="5" t="s">
        <v>323</v>
      </c>
      <c r="D9075" s="5" t="s">
        <v>15</v>
      </c>
      <c r="E9075" s="5">
        <v>32260</v>
      </c>
      <c r="F9075" s="6">
        <v>2411.66</v>
      </c>
    </row>
    <row r="9076" spans="1:6">
      <c r="A9076" s="4">
        <v>2010</v>
      </c>
      <c r="B9076" s="5" t="s">
        <v>313</v>
      </c>
      <c r="C9076" s="5" t="s">
        <v>323</v>
      </c>
      <c r="D9076" s="5" t="s">
        <v>16</v>
      </c>
      <c r="E9076" s="5">
        <v>16060</v>
      </c>
      <c r="F9076" s="6">
        <v>2539.85</v>
      </c>
    </row>
    <row r="9077" spans="1:6">
      <c r="A9077" s="4">
        <v>2011</v>
      </c>
      <c r="B9077" s="5" t="s">
        <v>313</v>
      </c>
      <c r="C9077" s="5" t="s">
        <v>323</v>
      </c>
      <c r="D9077" s="5" t="s">
        <v>15</v>
      </c>
      <c r="E9077" s="5">
        <v>32290</v>
      </c>
      <c r="F9077" s="6">
        <v>2348.71</v>
      </c>
    </row>
    <row r="9078" spans="1:6">
      <c r="A9078" s="4">
        <v>2011</v>
      </c>
      <c r="B9078" s="5" t="s">
        <v>313</v>
      </c>
      <c r="C9078" s="5" t="s">
        <v>323</v>
      </c>
      <c r="D9078" s="5" t="s">
        <v>16</v>
      </c>
      <c r="E9078" s="5">
        <v>16200</v>
      </c>
      <c r="F9078" s="6">
        <v>2331.48</v>
      </c>
    </row>
    <row r="9079" spans="1:6">
      <c r="A9079" s="4">
        <v>2012</v>
      </c>
      <c r="B9079" s="5" t="s">
        <v>313</v>
      </c>
      <c r="C9079" s="5" t="s">
        <v>323</v>
      </c>
      <c r="D9079" s="5" t="s">
        <v>15</v>
      </c>
      <c r="E9079" s="5">
        <v>32420</v>
      </c>
      <c r="F9079" s="6">
        <v>2083.9</v>
      </c>
    </row>
    <row r="9080" spans="1:6">
      <c r="A9080" s="4">
        <v>2012</v>
      </c>
      <c r="B9080" s="5" t="s">
        <v>313</v>
      </c>
      <c r="C9080" s="5" t="s">
        <v>323</v>
      </c>
      <c r="D9080" s="5" t="s">
        <v>16</v>
      </c>
      <c r="E9080" s="5">
        <v>16190</v>
      </c>
      <c r="F9080" s="6">
        <v>2331.69</v>
      </c>
    </row>
    <row r="9081" spans="1:6">
      <c r="A9081" s="4">
        <v>2013</v>
      </c>
      <c r="B9081" s="5" t="s">
        <v>313</v>
      </c>
      <c r="C9081" s="5" t="s">
        <v>323</v>
      </c>
      <c r="D9081" s="5" t="s">
        <v>15</v>
      </c>
      <c r="E9081" s="5">
        <v>32160</v>
      </c>
      <c r="F9081" s="6">
        <v>2248.13</v>
      </c>
    </row>
    <row r="9082" spans="1:6">
      <c r="A9082" s="4">
        <v>2013</v>
      </c>
      <c r="B9082" s="5" t="s">
        <v>313</v>
      </c>
      <c r="C9082" s="5" t="s">
        <v>323</v>
      </c>
      <c r="D9082" s="5" t="s">
        <v>16</v>
      </c>
      <c r="E9082" s="5">
        <v>17480</v>
      </c>
      <c r="F9082" s="6">
        <v>2386.16</v>
      </c>
    </row>
    <row r="9083" spans="1:6">
      <c r="A9083" s="4">
        <v>2014</v>
      </c>
      <c r="B9083" s="5" t="s">
        <v>313</v>
      </c>
      <c r="C9083" s="5" t="s">
        <v>323</v>
      </c>
      <c r="D9083" s="5" t="s">
        <v>15</v>
      </c>
      <c r="E9083" s="5">
        <v>32560</v>
      </c>
      <c r="F9083" s="6">
        <v>2105.04</v>
      </c>
    </row>
    <row r="9084" spans="1:6">
      <c r="A9084" s="4">
        <v>2014</v>
      </c>
      <c r="B9084" s="5" t="s">
        <v>313</v>
      </c>
      <c r="C9084" s="5" t="s">
        <v>323</v>
      </c>
      <c r="D9084" s="5" t="s">
        <v>16</v>
      </c>
      <c r="E9084" s="5">
        <v>16970</v>
      </c>
      <c r="F9084" s="6">
        <v>2421.92</v>
      </c>
    </row>
    <row r="9085" spans="1:6">
      <c r="A9085" s="4">
        <v>2015</v>
      </c>
      <c r="B9085" s="5" t="s">
        <v>313</v>
      </c>
      <c r="C9085" s="5" t="s">
        <v>323</v>
      </c>
      <c r="D9085" s="5" t="s">
        <v>15</v>
      </c>
      <c r="E9085" s="5">
        <v>32590</v>
      </c>
      <c r="F9085" s="6">
        <v>2361.15</v>
      </c>
    </row>
    <row r="9086" spans="1:6">
      <c r="A9086" s="4">
        <v>2015</v>
      </c>
      <c r="B9086" s="5" t="s">
        <v>313</v>
      </c>
      <c r="C9086" s="5" t="s">
        <v>323</v>
      </c>
      <c r="D9086" s="5" t="s">
        <v>16</v>
      </c>
      <c r="E9086" s="5">
        <v>17290</v>
      </c>
      <c r="F9086" s="6">
        <v>2562.17</v>
      </c>
    </row>
    <row r="9087" spans="1:6">
      <c r="A9087" s="4">
        <v>2016</v>
      </c>
      <c r="B9087" s="5" t="s">
        <v>313</v>
      </c>
      <c r="C9087" s="5" t="s">
        <v>323</v>
      </c>
      <c r="D9087" s="5" t="s">
        <v>15</v>
      </c>
      <c r="E9087" s="5">
        <v>27300</v>
      </c>
      <c r="F9087" s="6">
        <v>2204.81</v>
      </c>
    </row>
    <row r="9088" spans="1:6">
      <c r="A9088" s="4">
        <v>2016</v>
      </c>
      <c r="B9088" s="5" t="s">
        <v>313</v>
      </c>
      <c r="C9088" s="5" t="s">
        <v>323</v>
      </c>
      <c r="D9088" s="5" t="s">
        <v>16</v>
      </c>
      <c r="E9088" s="5">
        <v>6700</v>
      </c>
      <c r="F9088" s="6">
        <v>2279.6999999999998</v>
      </c>
    </row>
    <row r="9089" spans="1:6">
      <c r="A9089" s="4">
        <v>2016</v>
      </c>
      <c r="B9089" s="5" t="s">
        <v>313</v>
      </c>
      <c r="C9089" s="5" t="s">
        <v>323</v>
      </c>
      <c r="D9089" s="5" t="s">
        <v>17</v>
      </c>
      <c r="E9089" s="5">
        <v>20</v>
      </c>
      <c r="F9089" s="6">
        <v>1000</v>
      </c>
    </row>
    <row r="9090" spans="1:6">
      <c r="A9090" s="4">
        <v>2017</v>
      </c>
      <c r="B9090" s="5" t="s">
        <v>313</v>
      </c>
      <c r="C9090" s="5" t="s">
        <v>323</v>
      </c>
      <c r="D9090" s="5" t="s">
        <v>15</v>
      </c>
      <c r="E9090" s="5">
        <v>28270</v>
      </c>
      <c r="F9090" s="6">
        <v>2319.88</v>
      </c>
    </row>
    <row r="9091" spans="1:6">
      <c r="A9091" s="4">
        <v>2017</v>
      </c>
      <c r="B9091" s="5" t="s">
        <v>313</v>
      </c>
      <c r="C9091" s="5" t="s">
        <v>323</v>
      </c>
      <c r="D9091" s="5" t="s">
        <v>16</v>
      </c>
      <c r="E9091" s="5">
        <v>12650</v>
      </c>
      <c r="F9091" s="6">
        <v>2377.4899999999998</v>
      </c>
    </row>
    <row r="9092" spans="1:6">
      <c r="A9092" s="4">
        <v>2017</v>
      </c>
      <c r="B9092" s="5" t="s">
        <v>313</v>
      </c>
      <c r="C9092" s="5" t="s">
        <v>323</v>
      </c>
      <c r="D9092" s="5" t="s">
        <v>17</v>
      </c>
      <c r="E9092" s="5">
        <v>20</v>
      </c>
      <c r="F9092" s="6">
        <v>1437.5</v>
      </c>
    </row>
    <row r="9093" spans="1:6">
      <c r="A9093" s="4">
        <v>2008</v>
      </c>
      <c r="B9093" s="5" t="s">
        <v>313</v>
      </c>
      <c r="C9093" s="5" t="s">
        <v>324</v>
      </c>
      <c r="D9093" s="5" t="s">
        <v>15</v>
      </c>
      <c r="E9093" s="5">
        <v>221700</v>
      </c>
      <c r="F9093" s="6">
        <v>2962.56</v>
      </c>
    </row>
    <row r="9094" spans="1:6">
      <c r="A9094" s="4">
        <v>2008</v>
      </c>
      <c r="B9094" s="5" t="s">
        <v>313</v>
      </c>
      <c r="C9094" s="5" t="s">
        <v>324</v>
      </c>
      <c r="D9094" s="5" t="s">
        <v>16</v>
      </c>
      <c r="E9094" s="5">
        <v>9470</v>
      </c>
      <c r="F9094" s="6">
        <v>2592.4</v>
      </c>
    </row>
    <row r="9095" spans="1:6">
      <c r="A9095" s="4">
        <v>2008</v>
      </c>
      <c r="B9095" s="5" t="s">
        <v>313</v>
      </c>
      <c r="C9095" s="5" t="s">
        <v>324</v>
      </c>
      <c r="D9095" s="5" t="s">
        <v>17</v>
      </c>
      <c r="E9095" s="5">
        <v>3420</v>
      </c>
      <c r="F9095" s="6">
        <v>944.44</v>
      </c>
    </row>
    <row r="9096" spans="1:6">
      <c r="A9096" s="4">
        <v>2008</v>
      </c>
      <c r="B9096" s="5" t="s">
        <v>313</v>
      </c>
      <c r="C9096" s="5" t="s">
        <v>324</v>
      </c>
      <c r="D9096" s="5" t="s">
        <v>18</v>
      </c>
      <c r="E9096" s="5">
        <v>510</v>
      </c>
      <c r="F9096" s="6">
        <v>392.16</v>
      </c>
    </row>
    <row r="9097" spans="1:6">
      <c r="A9097" s="4">
        <v>2009</v>
      </c>
      <c r="B9097" s="5" t="s">
        <v>313</v>
      </c>
      <c r="C9097" s="5" t="s">
        <v>324</v>
      </c>
      <c r="D9097" s="5" t="s">
        <v>15</v>
      </c>
      <c r="E9097" s="5">
        <v>216800</v>
      </c>
      <c r="F9097" s="6">
        <v>2834.41</v>
      </c>
    </row>
    <row r="9098" spans="1:6">
      <c r="A9098" s="4">
        <v>2009</v>
      </c>
      <c r="B9098" s="5" t="s">
        <v>313</v>
      </c>
      <c r="C9098" s="5" t="s">
        <v>324</v>
      </c>
      <c r="D9098" s="5" t="s">
        <v>16</v>
      </c>
      <c r="E9098" s="5">
        <v>8620</v>
      </c>
      <c r="F9098" s="6">
        <v>2314.39</v>
      </c>
    </row>
    <row r="9099" spans="1:6">
      <c r="A9099" s="4">
        <v>2009</v>
      </c>
      <c r="B9099" s="5" t="s">
        <v>313</v>
      </c>
      <c r="C9099" s="5" t="s">
        <v>324</v>
      </c>
      <c r="D9099" s="5" t="s">
        <v>17</v>
      </c>
      <c r="E9099" s="5">
        <v>3310</v>
      </c>
      <c r="F9099" s="6">
        <v>1462.24</v>
      </c>
    </row>
    <row r="9100" spans="1:6">
      <c r="A9100" s="4">
        <v>2010</v>
      </c>
      <c r="B9100" s="5" t="s">
        <v>313</v>
      </c>
      <c r="C9100" s="5" t="s">
        <v>324</v>
      </c>
      <c r="D9100" s="5" t="s">
        <v>15</v>
      </c>
      <c r="E9100" s="5">
        <v>200760</v>
      </c>
      <c r="F9100" s="6">
        <v>3140.47</v>
      </c>
    </row>
    <row r="9101" spans="1:6">
      <c r="A9101" s="4">
        <v>2010</v>
      </c>
      <c r="B9101" s="5" t="s">
        <v>313</v>
      </c>
      <c r="C9101" s="5" t="s">
        <v>324</v>
      </c>
      <c r="D9101" s="5" t="s">
        <v>16</v>
      </c>
      <c r="E9101" s="5">
        <v>8810</v>
      </c>
      <c r="F9101" s="6">
        <v>2298.52</v>
      </c>
    </row>
    <row r="9102" spans="1:6">
      <c r="A9102" s="4">
        <v>2010</v>
      </c>
      <c r="B9102" s="5" t="s">
        <v>313</v>
      </c>
      <c r="C9102" s="5" t="s">
        <v>324</v>
      </c>
      <c r="D9102" s="5" t="s">
        <v>17</v>
      </c>
      <c r="E9102" s="5">
        <v>2260</v>
      </c>
      <c r="F9102" s="6">
        <v>1075.22</v>
      </c>
    </row>
    <row r="9103" spans="1:6">
      <c r="A9103" s="4">
        <v>2011</v>
      </c>
      <c r="B9103" s="5" t="s">
        <v>313</v>
      </c>
      <c r="C9103" s="5" t="s">
        <v>324</v>
      </c>
      <c r="D9103" s="5" t="s">
        <v>15</v>
      </c>
      <c r="E9103" s="5">
        <v>204930</v>
      </c>
      <c r="F9103" s="6">
        <v>2986.24</v>
      </c>
    </row>
    <row r="9104" spans="1:6">
      <c r="A9104" s="4">
        <v>2011</v>
      </c>
      <c r="B9104" s="5" t="s">
        <v>313</v>
      </c>
      <c r="C9104" s="5" t="s">
        <v>324</v>
      </c>
      <c r="D9104" s="5" t="s">
        <v>16</v>
      </c>
      <c r="E9104" s="5">
        <v>13600</v>
      </c>
      <c r="F9104" s="6">
        <v>2163.2399999999998</v>
      </c>
    </row>
    <row r="9105" spans="1:6">
      <c r="A9105" s="4">
        <v>2011</v>
      </c>
      <c r="B9105" s="5" t="s">
        <v>313</v>
      </c>
      <c r="C9105" s="5" t="s">
        <v>324</v>
      </c>
      <c r="D9105" s="5" t="s">
        <v>17</v>
      </c>
      <c r="E9105" s="5">
        <v>3370</v>
      </c>
      <c r="F9105" s="6">
        <v>1112.76</v>
      </c>
    </row>
    <row r="9106" spans="1:6">
      <c r="A9106" s="4">
        <v>2012</v>
      </c>
      <c r="B9106" s="5" t="s">
        <v>313</v>
      </c>
      <c r="C9106" s="5" t="s">
        <v>324</v>
      </c>
      <c r="D9106" s="5" t="s">
        <v>15</v>
      </c>
      <c r="E9106" s="5">
        <v>207590</v>
      </c>
      <c r="F9106" s="6">
        <v>3105.01</v>
      </c>
    </row>
    <row r="9107" spans="1:6">
      <c r="A9107" s="4">
        <v>2012</v>
      </c>
      <c r="B9107" s="5" t="s">
        <v>313</v>
      </c>
      <c r="C9107" s="5" t="s">
        <v>324</v>
      </c>
      <c r="D9107" s="5" t="s">
        <v>16</v>
      </c>
      <c r="E9107" s="5">
        <v>20370</v>
      </c>
      <c r="F9107" s="6">
        <v>1978.4</v>
      </c>
    </row>
    <row r="9108" spans="1:6">
      <c r="A9108" s="4">
        <v>2012</v>
      </c>
      <c r="B9108" s="5" t="s">
        <v>313</v>
      </c>
      <c r="C9108" s="5" t="s">
        <v>324</v>
      </c>
      <c r="D9108" s="5" t="s">
        <v>17</v>
      </c>
      <c r="E9108" s="5">
        <v>3270</v>
      </c>
      <c r="F9108" s="6">
        <v>1443.43</v>
      </c>
    </row>
    <row r="9109" spans="1:6">
      <c r="A9109" s="4">
        <v>2013</v>
      </c>
      <c r="B9109" s="5" t="s">
        <v>313</v>
      </c>
      <c r="C9109" s="5" t="s">
        <v>324</v>
      </c>
      <c r="D9109" s="5" t="s">
        <v>15</v>
      </c>
      <c r="E9109" s="5">
        <v>198770</v>
      </c>
      <c r="F9109" s="6">
        <v>3543.64</v>
      </c>
    </row>
    <row r="9110" spans="1:6">
      <c r="A9110" s="4">
        <v>2013</v>
      </c>
      <c r="B9110" s="5" t="s">
        <v>313</v>
      </c>
      <c r="C9110" s="5" t="s">
        <v>324</v>
      </c>
      <c r="D9110" s="5" t="s">
        <v>16</v>
      </c>
      <c r="E9110" s="5">
        <v>16240</v>
      </c>
      <c r="F9110" s="6">
        <v>2629.93</v>
      </c>
    </row>
    <row r="9111" spans="1:6">
      <c r="A9111" s="4">
        <v>2013</v>
      </c>
      <c r="B9111" s="5" t="s">
        <v>313</v>
      </c>
      <c r="C9111" s="5" t="s">
        <v>324</v>
      </c>
      <c r="D9111" s="5" t="s">
        <v>17</v>
      </c>
      <c r="E9111" s="5">
        <v>3200</v>
      </c>
      <c r="F9111" s="6">
        <v>1131.25</v>
      </c>
    </row>
    <row r="9112" spans="1:6">
      <c r="A9112" s="4">
        <v>2014</v>
      </c>
      <c r="B9112" s="5" t="s">
        <v>313</v>
      </c>
      <c r="C9112" s="5" t="s">
        <v>324</v>
      </c>
      <c r="D9112" s="5" t="s">
        <v>15</v>
      </c>
      <c r="E9112" s="5">
        <v>204190</v>
      </c>
      <c r="F9112" s="6">
        <v>3465.25</v>
      </c>
    </row>
    <row r="9113" spans="1:6">
      <c r="A9113" s="4">
        <v>2014</v>
      </c>
      <c r="B9113" s="5" t="s">
        <v>313</v>
      </c>
      <c r="C9113" s="5" t="s">
        <v>324</v>
      </c>
      <c r="D9113" s="5" t="s">
        <v>16</v>
      </c>
      <c r="E9113" s="5">
        <v>16210</v>
      </c>
      <c r="F9113" s="6">
        <v>2289.33</v>
      </c>
    </row>
    <row r="9114" spans="1:6">
      <c r="A9114" s="4">
        <v>2014</v>
      </c>
      <c r="B9114" s="5" t="s">
        <v>313</v>
      </c>
      <c r="C9114" s="5" t="s">
        <v>324</v>
      </c>
      <c r="D9114" s="5" t="s">
        <v>17</v>
      </c>
      <c r="E9114" s="5">
        <v>2360</v>
      </c>
      <c r="F9114" s="6">
        <v>936.44</v>
      </c>
    </row>
    <row r="9115" spans="1:6">
      <c r="A9115" s="4">
        <v>2015</v>
      </c>
      <c r="B9115" s="5" t="s">
        <v>313</v>
      </c>
      <c r="C9115" s="5" t="s">
        <v>324</v>
      </c>
      <c r="D9115" s="5" t="s">
        <v>15</v>
      </c>
      <c r="E9115" s="5">
        <v>206350</v>
      </c>
      <c r="F9115" s="6">
        <v>3418.27</v>
      </c>
    </row>
    <row r="9116" spans="1:6">
      <c r="A9116" s="4">
        <v>2015</v>
      </c>
      <c r="B9116" s="5" t="s">
        <v>313</v>
      </c>
      <c r="C9116" s="5" t="s">
        <v>324</v>
      </c>
      <c r="D9116" s="5" t="s">
        <v>16</v>
      </c>
      <c r="E9116" s="5">
        <v>17140</v>
      </c>
      <c r="F9116" s="6">
        <v>2320.89</v>
      </c>
    </row>
    <row r="9117" spans="1:6">
      <c r="A9117" s="4">
        <v>2015</v>
      </c>
      <c r="B9117" s="5" t="s">
        <v>313</v>
      </c>
      <c r="C9117" s="5" t="s">
        <v>324</v>
      </c>
      <c r="D9117" s="5" t="s">
        <v>17</v>
      </c>
      <c r="E9117" s="5">
        <v>3110</v>
      </c>
      <c r="F9117" s="6">
        <v>1151.1300000000001</v>
      </c>
    </row>
    <row r="9118" spans="1:6">
      <c r="A9118" s="4">
        <v>2016</v>
      </c>
      <c r="B9118" s="5" t="s">
        <v>313</v>
      </c>
      <c r="C9118" s="5" t="s">
        <v>324</v>
      </c>
      <c r="D9118" s="5" t="s">
        <v>15</v>
      </c>
      <c r="E9118" s="5">
        <v>197170</v>
      </c>
      <c r="F9118" s="6">
        <v>3401.3</v>
      </c>
    </row>
    <row r="9119" spans="1:6">
      <c r="A9119" s="4">
        <v>2016</v>
      </c>
      <c r="B9119" s="5" t="s">
        <v>313</v>
      </c>
      <c r="C9119" s="5" t="s">
        <v>324</v>
      </c>
      <c r="D9119" s="5" t="s">
        <v>16</v>
      </c>
      <c r="E9119" s="5">
        <v>19920</v>
      </c>
      <c r="F9119" s="6">
        <v>4893.17</v>
      </c>
    </row>
    <row r="9120" spans="1:6">
      <c r="A9120" s="4">
        <v>2016</v>
      </c>
      <c r="B9120" s="5" t="s">
        <v>313</v>
      </c>
      <c r="C9120" s="5" t="s">
        <v>324</v>
      </c>
      <c r="D9120" s="5" t="s">
        <v>17</v>
      </c>
      <c r="E9120" s="5">
        <v>3680</v>
      </c>
      <c r="F9120" s="6">
        <v>928.73</v>
      </c>
    </row>
    <row r="9121" spans="1:6">
      <c r="A9121" s="4">
        <v>2017</v>
      </c>
      <c r="B9121" s="5" t="s">
        <v>313</v>
      </c>
      <c r="C9121" s="5" t="s">
        <v>324</v>
      </c>
      <c r="D9121" s="5" t="s">
        <v>15</v>
      </c>
      <c r="E9121" s="5">
        <v>213930</v>
      </c>
      <c r="F9121" s="6">
        <v>2944.6</v>
      </c>
    </row>
    <row r="9122" spans="1:6">
      <c r="A9122" s="4">
        <v>2017</v>
      </c>
      <c r="B9122" s="5" t="s">
        <v>313</v>
      </c>
      <c r="C9122" s="5" t="s">
        <v>324</v>
      </c>
      <c r="D9122" s="5" t="s">
        <v>16</v>
      </c>
      <c r="E9122" s="5">
        <v>36680</v>
      </c>
      <c r="F9122" s="6">
        <v>7757.91</v>
      </c>
    </row>
    <row r="9123" spans="1:6">
      <c r="A9123" s="4">
        <v>2017</v>
      </c>
      <c r="B9123" s="5" t="s">
        <v>313</v>
      </c>
      <c r="C9123" s="5" t="s">
        <v>324</v>
      </c>
      <c r="D9123" s="5" t="s">
        <v>17</v>
      </c>
      <c r="E9123" s="5">
        <v>550</v>
      </c>
      <c r="F9123" s="6">
        <v>970.8</v>
      </c>
    </row>
    <row r="9124" spans="1:6">
      <c r="A9124" s="4">
        <v>2008</v>
      </c>
      <c r="B9124" s="5" t="s">
        <v>313</v>
      </c>
      <c r="C9124" s="5" t="s">
        <v>325</v>
      </c>
      <c r="D9124" s="5" t="s">
        <v>15</v>
      </c>
      <c r="E9124" s="5">
        <v>309800</v>
      </c>
      <c r="F9124" s="6">
        <v>1615.24</v>
      </c>
    </row>
    <row r="9125" spans="1:6">
      <c r="A9125" s="4">
        <v>2008</v>
      </c>
      <c r="B9125" s="5" t="s">
        <v>313</v>
      </c>
      <c r="C9125" s="5" t="s">
        <v>325</v>
      </c>
      <c r="D9125" s="5" t="s">
        <v>16</v>
      </c>
      <c r="E9125" s="5">
        <v>8470</v>
      </c>
      <c r="F9125" s="6">
        <v>5766.23</v>
      </c>
    </row>
    <row r="9126" spans="1:6">
      <c r="A9126" s="4">
        <v>2008</v>
      </c>
      <c r="B9126" s="5" t="s">
        <v>313</v>
      </c>
      <c r="C9126" s="5" t="s">
        <v>325</v>
      </c>
      <c r="D9126" s="5" t="s">
        <v>18</v>
      </c>
      <c r="E9126" s="5">
        <v>1260</v>
      </c>
      <c r="F9126" s="6">
        <v>388.89</v>
      </c>
    </row>
    <row r="9127" spans="1:6">
      <c r="A9127" s="4">
        <v>2009</v>
      </c>
      <c r="B9127" s="5" t="s">
        <v>313</v>
      </c>
      <c r="C9127" s="5" t="s">
        <v>325</v>
      </c>
      <c r="D9127" s="5" t="s">
        <v>15</v>
      </c>
      <c r="E9127" s="5">
        <v>274000</v>
      </c>
      <c r="F9127" s="6">
        <v>2047.45</v>
      </c>
    </row>
    <row r="9128" spans="1:6">
      <c r="A9128" s="4">
        <v>2009</v>
      </c>
      <c r="B9128" s="5" t="s">
        <v>313</v>
      </c>
      <c r="C9128" s="5" t="s">
        <v>325</v>
      </c>
      <c r="D9128" s="5" t="s">
        <v>16</v>
      </c>
      <c r="E9128" s="5">
        <v>10790</v>
      </c>
      <c r="F9128" s="6">
        <v>5798.89</v>
      </c>
    </row>
    <row r="9129" spans="1:6">
      <c r="A9129" s="4">
        <v>2010</v>
      </c>
      <c r="B9129" s="5" t="s">
        <v>313</v>
      </c>
      <c r="C9129" s="5" t="s">
        <v>325</v>
      </c>
      <c r="D9129" s="5" t="s">
        <v>15</v>
      </c>
      <c r="E9129" s="5">
        <v>275290</v>
      </c>
      <c r="F9129" s="6">
        <v>2386.1</v>
      </c>
    </row>
    <row r="9130" spans="1:6">
      <c r="A9130" s="4">
        <v>2010</v>
      </c>
      <c r="B9130" s="5" t="s">
        <v>313</v>
      </c>
      <c r="C9130" s="5" t="s">
        <v>325</v>
      </c>
      <c r="D9130" s="5" t="s">
        <v>16</v>
      </c>
      <c r="E9130" s="5">
        <v>8950</v>
      </c>
      <c r="F9130" s="6">
        <v>5764.25</v>
      </c>
    </row>
    <row r="9131" spans="1:6">
      <c r="A9131" s="4">
        <v>2011</v>
      </c>
      <c r="B9131" s="5" t="s">
        <v>313</v>
      </c>
      <c r="C9131" s="5" t="s">
        <v>325</v>
      </c>
      <c r="D9131" s="5" t="s">
        <v>15</v>
      </c>
      <c r="E9131" s="5">
        <v>273280</v>
      </c>
      <c r="F9131" s="6">
        <v>2198.08</v>
      </c>
    </row>
    <row r="9132" spans="1:6">
      <c r="A9132" s="4">
        <v>2011</v>
      </c>
      <c r="B9132" s="5" t="s">
        <v>313</v>
      </c>
      <c r="C9132" s="5" t="s">
        <v>325</v>
      </c>
      <c r="D9132" s="5" t="s">
        <v>16</v>
      </c>
      <c r="E9132" s="5">
        <v>9350</v>
      </c>
      <c r="F9132" s="6">
        <v>5772.19</v>
      </c>
    </row>
    <row r="9133" spans="1:6">
      <c r="A9133" s="4">
        <v>2012</v>
      </c>
      <c r="B9133" s="5" t="s">
        <v>313</v>
      </c>
      <c r="C9133" s="5" t="s">
        <v>325</v>
      </c>
      <c r="D9133" s="5" t="s">
        <v>15</v>
      </c>
      <c r="E9133" s="5">
        <v>277810</v>
      </c>
      <c r="F9133" s="6">
        <v>2412.66</v>
      </c>
    </row>
    <row r="9134" spans="1:6">
      <c r="A9134" s="4">
        <v>2012</v>
      </c>
      <c r="B9134" s="5" t="s">
        <v>313</v>
      </c>
      <c r="C9134" s="5" t="s">
        <v>325</v>
      </c>
      <c r="D9134" s="5" t="s">
        <v>16</v>
      </c>
      <c r="E9134" s="5">
        <v>13290</v>
      </c>
      <c r="F9134" s="6">
        <v>5817.16</v>
      </c>
    </row>
    <row r="9135" spans="1:6">
      <c r="A9135" s="4">
        <v>2013</v>
      </c>
      <c r="B9135" s="5" t="s">
        <v>313</v>
      </c>
      <c r="C9135" s="5" t="s">
        <v>325</v>
      </c>
      <c r="D9135" s="5" t="s">
        <v>15</v>
      </c>
      <c r="E9135" s="5">
        <v>273130</v>
      </c>
      <c r="F9135" s="6">
        <v>2665.29</v>
      </c>
    </row>
    <row r="9136" spans="1:6">
      <c r="A9136" s="4">
        <v>2013</v>
      </c>
      <c r="B9136" s="5" t="s">
        <v>313</v>
      </c>
      <c r="C9136" s="5" t="s">
        <v>325</v>
      </c>
      <c r="D9136" s="5" t="s">
        <v>16</v>
      </c>
      <c r="E9136" s="5">
        <v>19820</v>
      </c>
      <c r="F9136" s="6">
        <v>5910.7</v>
      </c>
    </row>
    <row r="9137" spans="1:6">
      <c r="A9137" s="4">
        <v>2014</v>
      </c>
      <c r="B9137" s="5" t="s">
        <v>313</v>
      </c>
      <c r="C9137" s="5" t="s">
        <v>325</v>
      </c>
      <c r="D9137" s="5" t="s">
        <v>15</v>
      </c>
      <c r="E9137" s="5">
        <v>277390</v>
      </c>
      <c r="F9137" s="6">
        <v>2595.98</v>
      </c>
    </row>
    <row r="9138" spans="1:6">
      <c r="A9138" s="4">
        <v>2014</v>
      </c>
      <c r="B9138" s="5" t="s">
        <v>313</v>
      </c>
      <c r="C9138" s="5" t="s">
        <v>325</v>
      </c>
      <c r="D9138" s="5" t="s">
        <v>16</v>
      </c>
      <c r="E9138" s="5">
        <v>19890</v>
      </c>
      <c r="F9138" s="6">
        <v>5867.27</v>
      </c>
    </row>
    <row r="9139" spans="1:6">
      <c r="A9139" s="4">
        <v>2015</v>
      </c>
      <c r="B9139" s="5" t="s">
        <v>313</v>
      </c>
      <c r="C9139" s="5" t="s">
        <v>325</v>
      </c>
      <c r="D9139" s="5" t="s">
        <v>15</v>
      </c>
      <c r="E9139" s="5">
        <v>270150</v>
      </c>
      <c r="F9139" s="6">
        <v>2673.44</v>
      </c>
    </row>
    <row r="9140" spans="1:6">
      <c r="A9140" s="4">
        <v>2015</v>
      </c>
      <c r="B9140" s="5" t="s">
        <v>313</v>
      </c>
      <c r="C9140" s="5" t="s">
        <v>325</v>
      </c>
      <c r="D9140" s="5" t="s">
        <v>16</v>
      </c>
      <c r="E9140" s="5">
        <v>20100</v>
      </c>
      <c r="F9140" s="6">
        <v>5885.07</v>
      </c>
    </row>
    <row r="9141" spans="1:6">
      <c r="A9141" s="4">
        <v>2016</v>
      </c>
      <c r="B9141" s="5" t="s">
        <v>313</v>
      </c>
      <c r="C9141" s="5" t="s">
        <v>325</v>
      </c>
      <c r="D9141" s="5" t="s">
        <v>15</v>
      </c>
      <c r="E9141" s="5">
        <v>270750</v>
      </c>
      <c r="F9141" s="6">
        <v>2606.44</v>
      </c>
    </row>
    <row r="9142" spans="1:6">
      <c r="A9142" s="4">
        <v>2016</v>
      </c>
      <c r="B9142" s="5" t="s">
        <v>313</v>
      </c>
      <c r="C9142" s="5" t="s">
        <v>325</v>
      </c>
      <c r="D9142" s="5" t="s">
        <v>16</v>
      </c>
      <c r="E9142" s="5">
        <v>20840</v>
      </c>
      <c r="F9142" s="6">
        <v>5743.07</v>
      </c>
    </row>
    <row r="9143" spans="1:6">
      <c r="A9143" s="4">
        <v>2017</v>
      </c>
      <c r="B9143" s="5" t="s">
        <v>313</v>
      </c>
      <c r="C9143" s="5" t="s">
        <v>325</v>
      </c>
      <c r="D9143" s="5" t="s">
        <v>15</v>
      </c>
      <c r="E9143" s="5">
        <v>273050</v>
      </c>
      <c r="F9143" s="6">
        <v>2729.15</v>
      </c>
    </row>
    <row r="9144" spans="1:6">
      <c r="A9144" s="4">
        <v>2017</v>
      </c>
      <c r="B9144" s="5" t="s">
        <v>313</v>
      </c>
      <c r="C9144" s="5" t="s">
        <v>325</v>
      </c>
      <c r="D9144" s="5" t="s">
        <v>16</v>
      </c>
      <c r="E9144" s="5">
        <v>24380</v>
      </c>
      <c r="F9144" s="6">
        <v>6135.95</v>
      </c>
    </row>
    <row r="9145" spans="1:6">
      <c r="A9145" s="4">
        <v>2008</v>
      </c>
      <c r="B9145" s="5" t="s">
        <v>313</v>
      </c>
      <c r="C9145" s="5" t="s">
        <v>326</v>
      </c>
      <c r="D9145" s="5" t="s">
        <v>15</v>
      </c>
      <c r="E9145" s="5">
        <v>301000</v>
      </c>
      <c r="F9145" s="6">
        <v>2472.4299999999998</v>
      </c>
    </row>
    <row r="9146" spans="1:6">
      <c r="A9146" s="4">
        <v>2008</v>
      </c>
      <c r="B9146" s="5" t="s">
        <v>313</v>
      </c>
      <c r="C9146" s="5" t="s">
        <v>326</v>
      </c>
      <c r="D9146" s="5" t="s">
        <v>16</v>
      </c>
      <c r="E9146" s="5">
        <v>8040</v>
      </c>
      <c r="F9146" s="6">
        <v>1567.16</v>
      </c>
    </row>
    <row r="9147" spans="1:6">
      <c r="A9147" s="4">
        <v>2008</v>
      </c>
      <c r="B9147" s="5" t="s">
        <v>313</v>
      </c>
      <c r="C9147" s="5" t="s">
        <v>326</v>
      </c>
      <c r="D9147" s="5" t="s">
        <v>17</v>
      </c>
      <c r="E9147" s="5">
        <v>10</v>
      </c>
      <c r="F9147" s="6">
        <v>2000</v>
      </c>
    </row>
    <row r="9148" spans="1:6">
      <c r="A9148" s="4">
        <v>2008</v>
      </c>
      <c r="B9148" s="5" t="s">
        <v>313</v>
      </c>
      <c r="C9148" s="5" t="s">
        <v>326</v>
      </c>
      <c r="D9148" s="5" t="s">
        <v>18</v>
      </c>
      <c r="E9148" s="5">
        <v>60</v>
      </c>
      <c r="F9148" s="6">
        <v>333.33</v>
      </c>
    </row>
    <row r="9149" spans="1:6">
      <c r="A9149" s="4">
        <v>2009</v>
      </c>
      <c r="B9149" s="5" t="s">
        <v>313</v>
      </c>
      <c r="C9149" s="5" t="s">
        <v>326</v>
      </c>
      <c r="D9149" s="5" t="s">
        <v>15</v>
      </c>
      <c r="E9149" s="5">
        <v>265700</v>
      </c>
      <c r="F9149" s="6">
        <v>2253.67</v>
      </c>
    </row>
    <row r="9150" spans="1:6">
      <c r="A9150" s="4">
        <v>2009</v>
      </c>
      <c r="B9150" s="5" t="s">
        <v>313</v>
      </c>
      <c r="C9150" s="5" t="s">
        <v>326</v>
      </c>
      <c r="D9150" s="5" t="s">
        <v>16</v>
      </c>
      <c r="E9150" s="5">
        <v>7420</v>
      </c>
      <c r="F9150" s="6">
        <v>1323.45</v>
      </c>
    </row>
    <row r="9151" spans="1:6">
      <c r="A9151" s="4">
        <v>2009</v>
      </c>
      <c r="B9151" s="5" t="s">
        <v>313</v>
      </c>
      <c r="C9151" s="5" t="s">
        <v>326</v>
      </c>
      <c r="D9151" s="5" t="s">
        <v>17</v>
      </c>
      <c r="E9151" s="5">
        <v>70</v>
      </c>
      <c r="F9151" s="6">
        <v>571.42999999999995</v>
      </c>
    </row>
    <row r="9152" spans="1:6">
      <c r="A9152" s="4">
        <v>2010</v>
      </c>
      <c r="B9152" s="5" t="s">
        <v>313</v>
      </c>
      <c r="C9152" s="5" t="s">
        <v>326</v>
      </c>
      <c r="D9152" s="5" t="s">
        <v>15</v>
      </c>
      <c r="E9152" s="5">
        <v>152900</v>
      </c>
      <c r="F9152" s="6">
        <v>1711.9</v>
      </c>
    </row>
    <row r="9153" spans="1:6">
      <c r="A9153" s="4">
        <v>2010</v>
      </c>
      <c r="B9153" s="5" t="s">
        <v>313</v>
      </c>
      <c r="C9153" s="5" t="s">
        <v>326</v>
      </c>
      <c r="D9153" s="5" t="s">
        <v>16</v>
      </c>
      <c r="E9153" s="5">
        <v>5420</v>
      </c>
      <c r="F9153" s="6">
        <v>1761.99</v>
      </c>
    </row>
    <row r="9154" spans="1:6">
      <c r="A9154" s="4">
        <v>2010</v>
      </c>
      <c r="B9154" s="5" t="s">
        <v>313</v>
      </c>
      <c r="C9154" s="5" t="s">
        <v>326</v>
      </c>
      <c r="D9154" s="5" t="s">
        <v>17</v>
      </c>
      <c r="E9154" s="5">
        <v>60</v>
      </c>
      <c r="F9154" s="6">
        <v>1166.67</v>
      </c>
    </row>
    <row r="9155" spans="1:6">
      <c r="A9155" s="4">
        <v>2011</v>
      </c>
      <c r="B9155" s="5" t="s">
        <v>313</v>
      </c>
      <c r="C9155" s="5" t="s">
        <v>326</v>
      </c>
      <c r="D9155" s="5" t="s">
        <v>15</v>
      </c>
      <c r="E9155" s="5">
        <v>270590</v>
      </c>
      <c r="F9155" s="6">
        <v>2706.49</v>
      </c>
    </row>
    <row r="9156" spans="1:6">
      <c r="A9156" s="4">
        <v>2011</v>
      </c>
      <c r="B9156" s="5" t="s">
        <v>313</v>
      </c>
      <c r="C9156" s="5" t="s">
        <v>326</v>
      </c>
      <c r="D9156" s="5" t="s">
        <v>16</v>
      </c>
      <c r="E9156" s="5">
        <v>5840</v>
      </c>
      <c r="F9156" s="6">
        <v>1671.23</v>
      </c>
    </row>
    <row r="9157" spans="1:6">
      <c r="A9157" s="4">
        <v>2011</v>
      </c>
      <c r="B9157" s="5" t="s">
        <v>313</v>
      </c>
      <c r="C9157" s="5" t="s">
        <v>326</v>
      </c>
      <c r="D9157" s="5" t="s">
        <v>17</v>
      </c>
      <c r="E9157" s="5">
        <v>50</v>
      </c>
      <c r="F9157" s="6">
        <v>1000</v>
      </c>
    </row>
    <row r="9158" spans="1:6">
      <c r="A9158" s="4">
        <v>2012</v>
      </c>
      <c r="B9158" s="5" t="s">
        <v>313</v>
      </c>
      <c r="C9158" s="5" t="s">
        <v>326</v>
      </c>
      <c r="D9158" s="5" t="s">
        <v>15</v>
      </c>
      <c r="E9158" s="5">
        <v>289140</v>
      </c>
      <c r="F9158" s="6">
        <v>2527.25</v>
      </c>
    </row>
    <row r="9159" spans="1:6">
      <c r="A9159" s="4">
        <v>2012</v>
      </c>
      <c r="B9159" s="5" t="s">
        <v>313</v>
      </c>
      <c r="C9159" s="5" t="s">
        <v>326</v>
      </c>
      <c r="D9159" s="5" t="s">
        <v>16</v>
      </c>
      <c r="E9159" s="5">
        <v>5970</v>
      </c>
      <c r="F9159" s="6">
        <v>2021.78</v>
      </c>
    </row>
    <row r="9160" spans="1:6">
      <c r="A9160" s="4">
        <v>2012</v>
      </c>
      <c r="B9160" s="5" t="s">
        <v>313</v>
      </c>
      <c r="C9160" s="5" t="s">
        <v>326</v>
      </c>
      <c r="D9160" s="5" t="s">
        <v>17</v>
      </c>
      <c r="E9160" s="5">
        <v>180</v>
      </c>
      <c r="F9160" s="6">
        <v>1222.22</v>
      </c>
    </row>
    <row r="9161" spans="1:6">
      <c r="A9161" s="4">
        <v>2013</v>
      </c>
      <c r="B9161" s="5" t="s">
        <v>313</v>
      </c>
      <c r="C9161" s="5" t="s">
        <v>326</v>
      </c>
      <c r="D9161" s="5" t="s">
        <v>15</v>
      </c>
      <c r="E9161" s="5">
        <v>302880</v>
      </c>
      <c r="F9161" s="6">
        <v>2415.2800000000002</v>
      </c>
    </row>
    <row r="9162" spans="1:6">
      <c r="A9162" s="4">
        <v>2013</v>
      </c>
      <c r="B9162" s="5" t="s">
        <v>313</v>
      </c>
      <c r="C9162" s="5" t="s">
        <v>326</v>
      </c>
      <c r="D9162" s="5" t="s">
        <v>16</v>
      </c>
      <c r="E9162" s="5">
        <v>6510</v>
      </c>
      <c r="F9162" s="6">
        <v>1718.89</v>
      </c>
    </row>
    <row r="9163" spans="1:6">
      <c r="A9163" s="4">
        <v>2013</v>
      </c>
      <c r="B9163" s="5" t="s">
        <v>313</v>
      </c>
      <c r="C9163" s="5" t="s">
        <v>326</v>
      </c>
      <c r="D9163" s="5" t="s">
        <v>17</v>
      </c>
      <c r="E9163" s="5">
        <v>200</v>
      </c>
      <c r="F9163" s="6">
        <v>1250</v>
      </c>
    </row>
    <row r="9164" spans="1:6">
      <c r="A9164" s="4">
        <v>2014</v>
      </c>
      <c r="B9164" s="5" t="s">
        <v>313</v>
      </c>
      <c r="C9164" s="5" t="s">
        <v>326</v>
      </c>
      <c r="D9164" s="5" t="s">
        <v>15</v>
      </c>
      <c r="E9164" s="5">
        <v>279720</v>
      </c>
      <c r="F9164" s="6">
        <v>2142.9299999999998</v>
      </c>
    </row>
    <row r="9165" spans="1:6">
      <c r="A9165" s="4">
        <v>2014</v>
      </c>
      <c r="B9165" s="5" t="s">
        <v>313</v>
      </c>
      <c r="C9165" s="5" t="s">
        <v>326</v>
      </c>
      <c r="D9165" s="5" t="s">
        <v>16</v>
      </c>
      <c r="E9165" s="5">
        <v>6640</v>
      </c>
      <c r="F9165" s="6">
        <v>2316.27</v>
      </c>
    </row>
    <row r="9166" spans="1:6">
      <c r="A9166" s="4">
        <v>2014</v>
      </c>
      <c r="B9166" s="5" t="s">
        <v>313</v>
      </c>
      <c r="C9166" s="5" t="s">
        <v>326</v>
      </c>
      <c r="D9166" s="5" t="s">
        <v>17</v>
      </c>
      <c r="E9166" s="5">
        <v>200</v>
      </c>
      <c r="F9166" s="6">
        <v>1000</v>
      </c>
    </row>
    <row r="9167" spans="1:6">
      <c r="A9167" s="4">
        <v>2015</v>
      </c>
      <c r="B9167" s="5" t="s">
        <v>313</v>
      </c>
      <c r="C9167" s="5" t="s">
        <v>326</v>
      </c>
      <c r="D9167" s="5" t="s">
        <v>15</v>
      </c>
      <c r="E9167" s="5">
        <v>272130</v>
      </c>
      <c r="F9167" s="6">
        <v>1838.97</v>
      </c>
    </row>
    <row r="9168" spans="1:6">
      <c r="A9168" s="4">
        <v>2015</v>
      </c>
      <c r="B9168" s="5" t="s">
        <v>313</v>
      </c>
      <c r="C9168" s="5" t="s">
        <v>326</v>
      </c>
      <c r="D9168" s="5" t="s">
        <v>16</v>
      </c>
      <c r="E9168" s="5">
        <v>6360</v>
      </c>
      <c r="F9168" s="6">
        <v>2067.61</v>
      </c>
    </row>
    <row r="9169" spans="1:6">
      <c r="A9169" s="4">
        <v>2015</v>
      </c>
      <c r="B9169" s="5" t="s">
        <v>313</v>
      </c>
      <c r="C9169" s="5" t="s">
        <v>326</v>
      </c>
      <c r="D9169" s="5" t="s">
        <v>17</v>
      </c>
      <c r="E9169" s="5">
        <v>40</v>
      </c>
      <c r="F9169" s="6">
        <v>1000</v>
      </c>
    </row>
    <row r="9170" spans="1:6">
      <c r="A9170" s="4">
        <v>2016</v>
      </c>
      <c r="B9170" s="5" t="s">
        <v>313</v>
      </c>
      <c r="C9170" s="5" t="s">
        <v>326</v>
      </c>
      <c r="D9170" s="5" t="s">
        <v>15</v>
      </c>
      <c r="E9170" s="5">
        <v>276820</v>
      </c>
      <c r="F9170" s="6">
        <v>2347.4499999999998</v>
      </c>
    </row>
    <row r="9171" spans="1:6">
      <c r="A9171" s="4">
        <v>2016</v>
      </c>
      <c r="B9171" s="5" t="s">
        <v>313</v>
      </c>
      <c r="C9171" s="5" t="s">
        <v>326</v>
      </c>
      <c r="D9171" s="5" t="s">
        <v>16</v>
      </c>
      <c r="E9171" s="5">
        <v>8450</v>
      </c>
      <c r="F9171" s="6">
        <v>2593.2800000000002</v>
      </c>
    </row>
    <row r="9172" spans="1:6">
      <c r="A9172" s="4">
        <v>2016</v>
      </c>
      <c r="B9172" s="5" t="s">
        <v>313</v>
      </c>
      <c r="C9172" s="5" t="s">
        <v>326</v>
      </c>
      <c r="D9172" s="5" t="s">
        <v>17</v>
      </c>
      <c r="E9172" s="5">
        <v>40</v>
      </c>
      <c r="F9172" s="6">
        <v>1076.92</v>
      </c>
    </row>
    <row r="9173" spans="1:6">
      <c r="A9173" s="4">
        <v>2017</v>
      </c>
      <c r="B9173" s="5" t="s">
        <v>313</v>
      </c>
      <c r="C9173" s="5" t="s">
        <v>326</v>
      </c>
      <c r="D9173" s="5" t="s">
        <v>15</v>
      </c>
      <c r="E9173" s="5">
        <v>273170</v>
      </c>
      <c r="F9173" s="6">
        <v>2750.89</v>
      </c>
    </row>
    <row r="9174" spans="1:6">
      <c r="A9174" s="4">
        <v>2017</v>
      </c>
      <c r="B9174" s="5" t="s">
        <v>313</v>
      </c>
      <c r="C9174" s="5" t="s">
        <v>326</v>
      </c>
      <c r="D9174" s="5" t="s">
        <v>16</v>
      </c>
      <c r="E9174" s="5">
        <v>10460</v>
      </c>
      <c r="F9174" s="6">
        <v>1652.68</v>
      </c>
    </row>
    <row r="9175" spans="1:6">
      <c r="A9175" s="4">
        <v>2017</v>
      </c>
      <c r="B9175" s="5" t="s">
        <v>313</v>
      </c>
      <c r="C9175" s="5" t="s">
        <v>326</v>
      </c>
      <c r="D9175" s="5" t="s">
        <v>17</v>
      </c>
      <c r="E9175" s="5">
        <v>530</v>
      </c>
      <c r="F9175" s="6">
        <v>1151.8</v>
      </c>
    </row>
    <row r="9176" spans="1:6">
      <c r="A9176" s="4">
        <v>2008</v>
      </c>
      <c r="B9176" s="5" t="s">
        <v>313</v>
      </c>
      <c r="C9176" s="5" t="s">
        <v>327</v>
      </c>
      <c r="D9176" s="5" t="s">
        <v>15</v>
      </c>
      <c r="E9176" s="5">
        <v>1125700</v>
      </c>
      <c r="F9176" s="6">
        <v>2431.02</v>
      </c>
    </row>
    <row r="9177" spans="1:6">
      <c r="A9177" s="4">
        <v>2008</v>
      </c>
      <c r="B9177" s="5" t="s">
        <v>313</v>
      </c>
      <c r="C9177" s="5" t="s">
        <v>327</v>
      </c>
      <c r="D9177" s="5" t="s">
        <v>16</v>
      </c>
      <c r="E9177" s="5">
        <v>990</v>
      </c>
      <c r="F9177" s="6">
        <v>2202.02</v>
      </c>
    </row>
    <row r="9178" spans="1:6">
      <c r="A9178" s="4">
        <v>2008</v>
      </c>
      <c r="B9178" s="5" t="s">
        <v>313</v>
      </c>
      <c r="C9178" s="5" t="s">
        <v>327</v>
      </c>
      <c r="D9178" s="5" t="s">
        <v>18</v>
      </c>
      <c r="E9178" s="5">
        <v>5170</v>
      </c>
      <c r="F9178" s="6">
        <v>346.23</v>
      </c>
    </row>
    <row r="9179" spans="1:6">
      <c r="A9179" s="4">
        <v>2009</v>
      </c>
      <c r="B9179" s="5" t="s">
        <v>313</v>
      </c>
      <c r="C9179" s="5" t="s">
        <v>327</v>
      </c>
      <c r="D9179" s="5" t="s">
        <v>15</v>
      </c>
      <c r="E9179" s="5">
        <v>1114700</v>
      </c>
      <c r="F9179" s="6">
        <v>2507.04</v>
      </c>
    </row>
    <row r="9180" spans="1:6">
      <c r="A9180" s="4">
        <v>2009</v>
      </c>
      <c r="B9180" s="5" t="s">
        <v>313</v>
      </c>
      <c r="C9180" s="5" t="s">
        <v>327</v>
      </c>
      <c r="D9180" s="5" t="s">
        <v>16</v>
      </c>
      <c r="E9180" s="5">
        <v>1170</v>
      </c>
      <c r="F9180" s="6">
        <v>2504.27</v>
      </c>
    </row>
    <row r="9181" spans="1:6">
      <c r="A9181" s="4">
        <v>2009</v>
      </c>
      <c r="B9181" s="5" t="s">
        <v>313</v>
      </c>
      <c r="C9181" s="5" t="s">
        <v>327</v>
      </c>
      <c r="D9181" s="5" t="s">
        <v>17</v>
      </c>
      <c r="E9181" s="5">
        <v>20</v>
      </c>
      <c r="F9181" s="6">
        <v>1000</v>
      </c>
    </row>
    <row r="9182" spans="1:6">
      <c r="A9182" s="4">
        <v>2010</v>
      </c>
      <c r="B9182" s="5" t="s">
        <v>313</v>
      </c>
      <c r="C9182" s="5" t="s">
        <v>327</v>
      </c>
      <c r="D9182" s="5" t="s">
        <v>15</v>
      </c>
      <c r="E9182" s="5">
        <v>1066200</v>
      </c>
      <c r="F9182" s="6">
        <v>2764.41</v>
      </c>
    </row>
    <row r="9183" spans="1:6">
      <c r="A9183" s="4">
        <v>2010</v>
      </c>
      <c r="B9183" s="5" t="s">
        <v>313</v>
      </c>
      <c r="C9183" s="5" t="s">
        <v>327</v>
      </c>
      <c r="D9183" s="5" t="s">
        <v>16</v>
      </c>
      <c r="E9183" s="5">
        <v>970</v>
      </c>
      <c r="F9183" s="6">
        <v>2484.54</v>
      </c>
    </row>
    <row r="9184" spans="1:6">
      <c r="A9184" s="4">
        <v>2010</v>
      </c>
      <c r="B9184" s="5" t="s">
        <v>313</v>
      </c>
      <c r="C9184" s="5" t="s">
        <v>327</v>
      </c>
      <c r="D9184" s="5" t="s">
        <v>17</v>
      </c>
      <c r="E9184" s="5">
        <v>10</v>
      </c>
      <c r="F9184" s="6">
        <v>1000</v>
      </c>
    </row>
    <row r="9185" spans="1:6">
      <c r="A9185" s="4">
        <v>2011</v>
      </c>
      <c r="B9185" s="5" t="s">
        <v>313</v>
      </c>
      <c r="C9185" s="5" t="s">
        <v>327</v>
      </c>
      <c r="D9185" s="5" t="s">
        <v>15</v>
      </c>
      <c r="E9185" s="5">
        <v>1055400</v>
      </c>
      <c r="F9185" s="6">
        <v>2638.06</v>
      </c>
    </row>
    <row r="9186" spans="1:6">
      <c r="A9186" s="4">
        <v>2011</v>
      </c>
      <c r="B9186" s="5" t="s">
        <v>313</v>
      </c>
      <c r="C9186" s="5" t="s">
        <v>327</v>
      </c>
      <c r="D9186" s="5" t="s">
        <v>16</v>
      </c>
      <c r="E9186" s="5">
        <v>1120</v>
      </c>
      <c r="F9186" s="6">
        <v>2500</v>
      </c>
    </row>
    <row r="9187" spans="1:6">
      <c r="A9187" s="4">
        <v>2012</v>
      </c>
      <c r="B9187" s="5" t="s">
        <v>313</v>
      </c>
      <c r="C9187" s="5" t="s">
        <v>327</v>
      </c>
      <c r="D9187" s="5" t="s">
        <v>15</v>
      </c>
      <c r="E9187" s="5">
        <v>1093500</v>
      </c>
      <c r="F9187" s="6">
        <v>2689.03</v>
      </c>
    </row>
    <row r="9188" spans="1:6">
      <c r="A9188" s="4">
        <v>2012</v>
      </c>
      <c r="B9188" s="5" t="s">
        <v>313</v>
      </c>
      <c r="C9188" s="5" t="s">
        <v>327</v>
      </c>
      <c r="D9188" s="5" t="s">
        <v>16</v>
      </c>
      <c r="E9188" s="5">
        <v>1220</v>
      </c>
      <c r="F9188" s="6">
        <v>2565.5700000000002</v>
      </c>
    </row>
    <row r="9189" spans="1:6">
      <c r="A9189" s="4">
        <v>2013</v>
      </c>
      <c r="B9189" s="5" t="s">
        <v>313</v>
      </c>
      <c r="C9189" s="5" t="s">
        <v>327</v>
      </c>
      <c r="D9189" s="5" t="s">
        <v>15</v>
      </c>
      <c r="E9189" s="5">
        <v>1105540</v>
      </c>
      <c r="F9189" s="6">
        <v>2368.91</v>
      </c>
    </row>
    <row r="9190" spans="1:6">
      <c r="A9190" s="4">
        <v>2013</v>
      </c>
      <c r="B9190" s="5" t="s">
        <v>313</v>
      </c>
      <c r="C9190" s="5" t="s">
        <v>327</v>
      </c>
      <c r="D9190" s="5" t="s">
        <v>16</v>
      </c>
      <c r="E9190" s="5">
        <v>1970</v>
      </c>
      <c r="F9190" s="6">
        <v>3370.56</v>
      </c>
    </row>
    <row r="9191" spans="1:6">
      <c r="A9191" s="4">
        <v>2014</v>
      </c>
      <c r="B9191" s="5" t="s">
        <v>313</v>
      </c>
      <c r="C9191" s="5" t="s">
        <v>327</v>
      </c>
      <c r="D9191" s="5" t="s">
        <v>15</v>
      </c>
      <c r="E9191" s="5">
        <v>1154230</v>
      </c>
      <c r="F9191" s="6">
        <v>2731.46</v>
      </c>
    </row>
    <row r="9192" spans="1:6">
      <c r="A9192" s="4">
        <v>2014</v>
      </c>
      <c r="B9192" s="5" t="s">
        <v>313</v>
      </c>
      <c r="C9192" s="5" t="s">
        <v>327</v>
      </c>
      <c r="D9192" s="5" t="s">
        <v>16</v>
      </c>
      <c r="E9192" s="5">
        <v>1630</v>
      </c>
      <c r="F9192" s="6">
        <v>2251.5300000000002</v>
      </c>
    </row>
    <row r="9193" spans="1:6">
      <c r="A9193" s="4">
        <v>2014</v>
      </c>
      <c r="B9193" s="5" t="s">
        <v>313</v>
      </c>
      <c r="C9193" s="5" t="s">
        <v>327</v>
      </c>
      <c r="D9193" s="5" t="s">
        <v>17</v>
      </c>
      <c r="E9193" s="5">
        <v>10</v>
      </c>
      <c r="F9193" s="6">
        <v>1000</v>
      </c>
    </row>
    <row r="9194" spans="1:6">
      <c r="A9194" s="4">
        <v>2015</v>
      </c>
      <c r="B9194" s="5" t="s">
        <v>313</v>
      </c>
      <c r="C9194" s="5" t="s">
        <v>327</v>
      </c>
      <c r="D9194" s="5" t="s">
        <v>15</v>
      </c>
      <c r="E9194" s="5">
        <v>1136110</v>
      </c>
      <c r="F9194" s="6">
        <v>2829.84</v>
      </c>
    </row>
    <row r="9195" spans="1:6">
      <c r="A9195" s="4">
        <v>2015</v>
      </c>
      <c r="B9195" s="5" t="s">
        <v>313</v>
      </c>
      <c r="C9195" s="5" t="s">
        <v>327</v>
      </c>
      <c r="D9195" s="5" t="s">
        <v>16</v>
      </c>
      <c r="E9195" s="5">
        <v>1920</v>
      </c>
      <c r="F9195" s="6">
        <v>2770.83</v>
      </c>
    </row>
    <row r="9196" spans="1:6">
      <c r="A9196" s="4">
        <v>2015</v>
      </c>
      <c r="B9196" s="5" t="s">
        <v>313</v>
      </c>
      <c r="C9196" s="5" t="s">
        <v>327</v>
      </c>
      <c r="D9196" s="5" t="s">
        <v>17</v>
      </c>
      <c r="E9196" s="5">
        <v>10</v>
      </c>
      <c r="F9196" s="6">
        <v>1000</v>
      </c>
    </row>
    <row r="9197" spans="1:6">
      <c r="A9197" s="4">
        <v>2016</v>
      </c>
      <c r="B9197" s="5" t="s">
        <v>313</v>
      </c>
      <c r="C9197" s="5" t="s">
        <v>327</v>
      </c>
      <c r="D9197" s="5" t="s">
        <v>15</v>
      </c>
      <c r="E9197" s="5">
        <v>988330</v>
      </c>
      <c r="F9197" s="6">
        <v>2886.39</v>
      </c>
    </row>
    <row r="9198" spans="1:6">
      <c r="A9198" s="4">
        <v>2016</v>
      </c>
      <c r="B9198" s="5" t="s">
        <v>313</v>
      </c>
      <c r="C9198" s="5" t="s">
        <v>327</v>
      </c>
      <c r="D9198" s="5" t="s">
        <v>16</v>
      </c>
      <c r="E9198" s="5">
        <v>1700</v>
      </c>
      <c r="F9198" s="6">
        <v>2523.5</v>
      </c>
    </row>
    <row r="9199" spans="1:6">
      <c r="A9199" s="4">
        <v>2016</v>
      </c>
      <c r="B9199" s="5" t="s">
        <v>313</v>
      </c>
      <c r="C9199" s="5" t="s">
        <v>327</v>
      </c>
      <c r="D9199" s="5" t="s">
        <v>17</v>
      </c>
      <c r="E9199" s="5">
        <v>20</v>
      </c>
      <c r="F9199" s="6">
        <v>1055.56</v>
      </c>
    </row>
    <row r="9200" spans="1:6">
      <c r="A9200" s="4">
        <v>2017</v>
      </c>
      <c r="B9200" s="5" t="s">
        <v>313</v>
      </c>
      <c r="C9200" s="5" t="s">
        <v>327</v>
      </c>
      <c r="D9200" s="5" t="s">
        <v>15</v>
      </c>
      <c r="E9200" s="5">
        <v>970950</v>
      </c>
      <c r="F9200" s="6">
        <v>3091.58</v>
      </c>
    </row>
    <row r="9201" spans="1:6">
      <c r="A9201" s="4">
        <v>2017</v>
      </c>
      <c r="B9201" s="5" t="s">
        <v>313</v>
      </c>
      <c r="C9201" s="5" t="s">
        <v>327</v>
      </c>
      <c r="D9201" s="5" t="s">
        <v>16</v>
      </c>
      <c r="E9201" s="5">
        <v>1110</v>
      </c>
      <c r="F9201" s="6">
        <v>2940.33</v>
      </c>
    </row>
    <row r="9202" spans="1:6">
      <c r="A9202" s="4">
        <v>2017</v>
      </c>
      <c r="B9202" s="5" t="s">
        <v>313</v>
      </c>
      <c r="C9202" s="5" t="s">
        <v>327</v>
      </c>
      <c r="D9202" s="5" t="s">
        <v>17</v>
      </c>
      <c r="E9202" s="5">
        <v>90</v>
      </c>
      <c r="F9202" s="6">
        <v>1329.67</v>
      </c>
    </row>
    <row r="9203" spans="1:6">
      <c r="A9203" s="4">
        <v>2008</v>
      </c>
      <c r="B9203" s="5" t="s">
        <v>313</v>
      </c>
      <c r="C9203" s="5" t="s">
        <v>328</v>
      </c>
      <c r="D9203" s="5" t="s">
        <v>15</v>
      </c>
      <c r="E9203" s="5">
        <v>489800</v>
      </c>
      <c r="F9203" s="6">
        <v>2371.58</v>
      </c>
    </row>
    <row r="9204" spans="1:6">
      <c r="A9204" s="4">
        <v>2008</v>
      </c>
      <c r="B9204" s="5" t="s">
        <v>313</v>
      </c>
      <c r="C9204" s="5" t="s">
        <v>328</v>
      </c>
      <c r="D9204" s="5" t="s">
        <v>16</v>
      </c>
      <c r="E9204" s="5">
        <v>27680</v>
      </c>
      <c r="F9204" s="6">
        <v>5598.99</v>
      </c>
    </row>
    <row r="9205" spans="1:6">
      <c r="A9205" s="4">
        <v>2008</v>
      </c>
      <c r="B9205" s="5" t="s">
        <v>313</v>
      </c>
      <c r="C9205" s="5" t="s">
        <v>328</v>
      </c>
      <c r="D9205" s="5" t="s">
        <v>17</v>
      </c>
      <c r="E9205" s="5">
        <v>400</v>
      </c>
      <c r="F9205" s="6">
        <v>875</v>
      </c>
    </row>
    <row r="9206" spans="1:6">
      <c r="A9206" s="4">
        <v>2008</v>
      </c>
      <c r="B9206" s="5" t="s">
        <v>313</v>
      </c>
      <c r="C9206" s="5" t="s">
        <v>328</v>
      </c>
      <c r="D9206" s="5" t="s">
        <v>18</v>
      </c>
      <c r="E9206" s="5">
        <v>420</v>
      </c>
      <c r="F9206" s="6">
        <v>309.52</v>
      </c>
    </row>
    <row r="9207" spans="1:6">
      <c r="A9207" s="4">
        <v>2009</v>
      </c>
      <c r="B9207" s="5" t="s">
        <v>313</v>
      </c>
      <c r="C9207" s="5" t="s">
        <v>328</v>
      </c>
      <c r="D9207" s="5" t="s">
        <v>15</v>
      </c>
      <c r="E9207" s="5">
        <v>446800</v>
      </c>
      <c r="F9207" s="6">
        <v>2289.17</v>
      </c>
    </row>
    <row r="9208" spans="1:6">
      <c r="A9208" s="4">
        <v>2009</v>
      </c>
      <c r="B9208" s="5" t="s">
        <v>313</v>
      </c>
      <c r="C9208" s="5" t="s">
        <v>328</v>
      </c>
      <c r="D9208" s="5" t="s">
        <v>16</v>
      </c>
      <c r="E9208" s="5">
        <v>32630</v>
      </c>
      <c r="F9208" s="6">
        <v>6008.89</v>
      </c>
    </row>
    <row r="9209" spans="1:6">
      <c r="A9209" s="4">
        <v>2009</v>
      </c>
      <c r="B9209" s="5" t="s">
        <v>313</v>
      </c>
      <c r="C9209" s="5" t="s">
        <v>328</v>
      </c>
      <c r="D9209" s="5" t="s">
        <v>17</v>
      </c>
      <c r="E9209" s="5">
        <v>380</v>
      </c>
      <c r="F9209" s="6">
        <v>1447.37</v>
      </c>
    </row>
    <row r="9210" spans="1:6">
      <c r="A9210" s="4">
        <v>2010</v>
      </c>
      <c r="B9210" s="5" t="s">
        <v>313</v>
      </c>
      <c r="C9210" s="5" t="s">
        <v>328</v>
      </c>
      <c r="D9210" s="5" t="s">
        <v>15</v>
      </c>
      <c r="E9210" s="5">
        <v>439260</v>
      </c>
      <c r="F9210" s="6">
        <v>2768.66</v>
      </c>
    </row>
    <row r="9211" spans="1:6">
      <c r="A9211" s="4">
        <v>2010</v>
      </c>
      <c r="B9211" s="5" t="s">
        <v>313</v>
      </c>
      <c r="C9211" s="5" t="s">
        <v>328</v>
      </c>
      <c r="D9211" s="5" t="s">
        <v>16</v>
      </c>
      <c r="E9211" s="5">
        <v>27600</v>
      </c>
      <c r="F9211" s="6">
        <v>5765.58</v>
      </c>
    </row>
    <row r="9212" spans="1:6">
      <c r="A9212" s="4">
        <v>2010</v>
      </c>
      <c r="B9212" s="5" t="s">
        <v>313</v>
      </c>
      <c r="C9212" s="5" t="s">
        <v>328</v>
      </c>
      <c r="D9212" s="5" t="s">
        <v>17</v>
      </c>
      <c r="E9212" s="5">
        <v>470</v>
      </c>
      <c r="F9212" s="6">
        <v>872.34</v>
      </c>
    </row>
    <row r="9213" spans="1:6">
      <c r="A9213" s="4">
        <v>2011</v>
      </c>
      <c r="B9213" s="5" t="s">
        <v>313</v>
      </c>
      <c r="C9213" s="5" t="s">
        <v>328</v>
      </c>
      <c r="D9213" s="5" t="s">
        <v>15</v>
      </c>
      <c r="E9213" s="5">
        <v>418080</v>
      </c>
      <c r="F9213" s="6">
        <v>2643.87</v>
      </c>
    </row>
    <row r="9214" spans="1:6">
      <c r="A9214" s="4">
        <v>2011</v>
      </c>
      <c r="B9214" s="5" t="s">
        <v>313</v>
      </c>
      <c r="C9214" s="5" t="s">
        <v>328</v>
      </c>
      <c r="D9214" s="5" t="s">
        <v>16</v>
      </c>
      <c r="E9214" s="5">
        <v>30270</v>
      </c>
      <c r="F9214" s="6">
        <v>5567.56</v>
      </c>
    </row>
    <row r="9215" spans="1:6">
      <c r="A9215" s="4">
        <v>2011</v>
      </c>
      <c r="B9215" s="5" t="s">
        <v>313</v>
      </c>
      <c r="C9215" s="5" t="s">
        <v>328</v>
      </c>
      <c r="D9215" s="5" t="s">
        <v>17</v>
      </c>
      <c r="E9215" s="5">
        <v>50</v>
      </c>
      <c r="F9215" s="6">
        <v>1200</v>
      </c>
    </row>
    <row r="9216" spans="1:6">
      <c r="A9216" s="4">
        <v>2012</v>
      </c>
      <c r="B9216" s="5" t="s">
        <v>313</v>
      </c>
      <c r="C9216" s="5" t="s">
        <v>328</v>
      </c>
      <c r="D9216" s="5" t="s">
        <v>15</v>
      </c>
      <c r="E9216" s="5">
        <v>408210</v>
      </c>
      <c r="F9216" s="6">
        <v>2656.7</v>
      </c>
    </row>
    <row r="9217" spans="1:6">
      <c r="A9217" s="4">
        <v>2012</v>
      </c>
      <c r="B9217" s="5" t="s">
        <v>313</v>
      </c>
      <c r="C9217" s="5" t="s">
        <v>328</v>
      </c>
      <c r="D9217" s="5" t="s">
        <v>16</v>
      </c>
      <c r="E9217" s="5">
        <v>43700</v>
      </c>
      <c r="F9217" s="6">
        <v>5193.59</v>
      </c>
    </row>
    <row r="9218" spans="1:6">
      <c r="A9218" s="4">
        <v>2012</v>
      </c>
      <c r="B9218" s="5" t="s">
        <v>313</v>
      </c>
      <c r="C9218" s="5" t="s">
        <v>328</v>
      </c>
      <c r="D9218" s="5" t="s">
        <v>17</v>
      </c>
      <c r="E9218" s="5">
        <v>20</v>
      </c>
      <c r="F9218" s="6">
        <v>1500</v>
      </c>
    </row>
    <row r="9219" spans="1:6">
      <c r="A9219" s="4">
        <v>2013</v>
      </c>
      <c r="B9219" s="5" t="s">
        <v>313</v>
      </c>
      <c r="C9219" s="5" t="s">
        <v>328</v>
      </c>
      <c r="D9219" s="5" t="s">
        <v>15</v>
      </c>
      <c r="E9219" s="5">
        <v>407780</v>
      </c>
      <c r="F9219" s="6">
        <v>2623.38</v>
      </c>
    </row>
    <row r="9220" spans="1:6">
      <c r="A9220" s="4">
        <v>2013</v>
      </c>
      <c r="B9220" s="5" t="s">
        <v>313</v>
      </c>
      <c r="C9220" s="5" t="s">
        <v>328</v>
      </c>
      <c r="D9220" s="5" t="s">
        <v>16</v>
      </c>
      <c r="E9220" s="5">
        <v>58290</v>
      </c>
      <c r="F9220" s="6">
        <v>5477.1</v>
      </c>
    </row>
    <row r="9221" spans="1:6">
      <c r="A9221" s="4">
        <v>2014</v>
      </c>
      <c r="B9221" s="5" t="s">
        <v>313</v>
      </c>
      <c r="C9221" s="5" t="s">
        <v>328</v>
      </c>
      <c r="D9221" s="5" t="s">
        <v>15</v>
      </c>
      <c r="E9221" s="5">
        <v>399610</v>
      </c>
      <c r="F9221" s="6">
        <v>2804.31</v>
      </c>
    </row>
    <row r="9222" spans="1:6">
      <c r="A9222" s="4">
        <v>2014</v>
      </c>
      <c r="B9222" s="5" t="s">
        <v>313</v>
      </c>
      <c r="C9222" s="5" t="s">
        <v>328</v>
      </c>
      <c r="D9222" s="5" t="s">
        <v>16</v>
      </c>
      <c r="E9222" s="5">
        <v>61620</v>
      </c>
      <c r="F9222" s="6">
        <v>5526.45</v>
      </c>
    </row>
    <row r="9223" spans="1:6">
      <c r="A9223" s="4">
        <v>2014</v>
      </c>
      <c r="B9223" s="5" t="s">
        <v>313</v>
      </c>
      <c r="C9223" s="5" t="s">
        <v>328</v>
      </c>
      <c r="D9223" s="5" t="s">
        <v>17</v>
      </c>
      <c r="E9223" s="5">
        <v>70</v>
      </c>
      <c r="F9223" s="6">
        <v>1000</v>
      </c>
    </row>
    <row r="9224" spans="1:6">
      <c r="A9224" s="4">
        <v>2015</v>
      </c>
      <c r="B9224" s="5" t="s">
        <v>313</v>
      </c>
      <c r="C9224" s="5" t="s">
        <v>328</v>
      </c>
      <c r="D9224" s="5" t="s">
        <v>15</v>
      </c>
      <c r="E9224" s="5">
        <v>414940</v>
      </c>
      <c r="F9224" s="6">
        <v>2880.01</v>
      </c>
    </row>
    <row r="9225" spans="1:6">
      <c r="A9225" s="4">
        <v>2015</v>
      </c>
      <c r="B9225" s="5" t="s">
        <v>313</v>
      </c>
      <c r="C9225" s="5" t="s">
        <v>328</v>
      </c>
      <c r="D9225" s="5" t="s">
        <v>16</v>
      </c>
      <c r="E9225" s="5">
        <v>61490</v>
      </c>
      <c r="F9225" s="6">
        <v>5605.3</v>
      </c>
    </row>
    <row r="9226" spans="1:6">
      <c r="A9226" s="4">
        <v>2015</v>
      </c>
      <c r="B9226" s="5" t="s">
        <v>313</v>
      </c>
      <c r="C9226" s="5" t="s">
        <v>328</v>
      </c>
      <c r="D9226" s="5" t="s">
        <v>17</v>
      </c>
      <c r="E9226" s="5">
        <v>70</v>
      </c>
      <c r="F9226" s="6">
        <v>1142.8599999999999</v>
      </c>
    </row>
    <row r="9227" spans="1:6">
      <c r="A9227" s="4">
        <v>2016</v>
      </c>
      <c r="B9227" s="5" t="s">
        <v>313</v>
      </c>
      <c r="C9227" s="5" t="s">
        <v>328</v>
      </c>
      <c r="D9227" s="5" t="s">
        <v>15</v>
      </c>
      <c r="E9227" s="5">
        <v>402750</v>
      </c>
      <c r="F9227" s="6">
        <v>2834.93</v>
      </c>
    </row>
    <row r="9228" spans="1:6">
      <c r="A9228" s="4">
        <v>2016</v>
      </c>
      <c r="B9228" s="5" t="s">
        <v>313</v>
      </c>
      <c r="C9228" s="5" t="s">
        <v>328</v>
      </c>
      <c r="D9228" s="5" t="s">
        <v>16</v>
      </c>
      <c r="E9228" s="5">
        <v>58950</v>
      </c>
      <c r="F9228" s="6">
        <v>5757.67</v>
      </c>
    </row>
    <row r="9229" spans="1:6">
      <c r="A9229" s="4">
        <v>2016</v>
      </c>
      <c r="B9229" s="5" t="s">
        <v>313</v>
      </c>
      <c r="C9229" s="5" t="s">
        <v>328</v>
      </c>
      <c r="D9229" s="5" t="s">
        <v>17</v>
      </c>
      <c r="E9229" s="5">
        <v>120</v>
      </c>
      <c r="F9229" s="6">
        <v>923.08</v>
      </c>
    </row>
    <row r="9230" spans="1:6">
      <c r="A9230" s="4">
        <v>2017</v>
      </c>
      <c r="B9230" s="5" t="s">
        <v>313</v>
      </c>
      <c r="C9230" s="5" t="s">
        <v>328</v>
      </c>
      <c r="D9230" s="5" t="s">
        <v>15</v>
      </c>
      <c r="E9230" s="5">
        <v>417970</v>
      </c>
      <c r="F9230" s="6">
        <v>2589.08</v>
      </c>
    </row>
    <row r="9231" spans="1:6">
      <c r="A9231" s="4">
        <v>2017</v>
      </c>
      <c r="B9231" s="5" t="s">
        <v>313</v>
      </c>
      <c r="C9231" s="5" t="s">
        <v>328</v>
      </c>
      <c r="D9231" s="5" t="s">
        <v>16</v>
      </c>
      <c r="E9231" s="5">
        <v>82960</v>
      </c>
      <c r="F9231" s="6">
        <v>7818.75</v>
      </c>
    </row>
    <row r="9232" spans="1:6">
      <c r="A9232" s="4">
        <v>2017</v>
      </c>
      <c r="B9232" s="5" t="s">
        <v>313</v>
      </c>
      <c r="C9232" s="5" t="s">
        <v>328</v>
      </c>
      <c r="D9232" s="5" t="s">
        <v>17</v>
      </c>
      <c r="E9232" s="5">
        <v>740</v>
      </c>
      <c r="F9232" s="6">
        <v>1471.62</v>
      </c>
    </row>
    <row r="9233" spans="1:6">
      <c r="A9233" s="4">
        <v>2008</v>
      </c>
      <c r="B9233" s="5" t="s">
        <v>329</v>
      </c>
      <c r="C9233" s="5" t="s">
        <v>330</v>
      </c>
      <c r="D9233" s="5" t="s">
        <v>15</v>
      </c>
      <c r="E9233" s="5">
        <v>459260</v>
      </c>
      <c r="F9233" s="6">
        <v>1531.83</v>
      </c>
    </row>
    <row r="9234" spans="1:6">
      <c r="A9234" s="4">
        <v>2008</v>
      </c>
      <c r="B9234" s="5" t="s">
        <v>329</v>
      </c>
      <c r="C9234" s="5" t="s">
        <v>330</v>
      </c>
      <c r="D9234" s="5" t="s">
        <v>16</v>
      </c>
      <c r="E9234" s="5">
        <v>26700</v>
      </c>
      <c r="F9234" s="6">
        <v>2493.63</v>
      </c>
    </row>
    <row r="9235" spans="1:6">
      <c r="A9235" s="4">
        <v>2008</v>
      </c>
      <c r="B9235" s="5" t="s">
        <v>329</v>
      </c>
      <c r="C9235" s="5" t="s">
        <v>330</v>
      </c>
      <c r="D9235" s="5" t="s">
        <v>17</v>
      </c>
      <c r="E9235" s="5">
        <v>100</v>
      </c>
      <c r="F9235" s="6">
        <v>1200</v>
      </c>
    </row>
    <row r="9236" spans="1:6">
      <c r="A9236" s="4">
        <v>2009</v>
      </c>
      <c r="B9236" s="5" t="s">
        <v>329</v>
      </c>
      <c r="C9236" s="5" t="s">
        <v>330</v>
      </c>
      <c r="D9236" s="5" t="s">
        <v>15</v>
      </c>
      <c r="E9236" s="5">
        <v>447250</v>
      </c>
      <c r="F9236" s="6">
        <v>882.59</v>
      </c>
    </row>
    <row r="9237" spans="1:6">
      <c r="A9237" s="4">
        <v>2009</v>
      </c>
      <c r="B9237" s="5" t="s">
        <v>329</v>
      </c>
      <c r="C9237" s="5" t="s">
        <v>330</v>
      </c>
      <c r="D9237" s="5" t="s">
        <v>16</v>
      </c>
      <c r="E9237" s="5">
        <v>79870</v>
      </c>
      <c r="F9237" s="6">
        <v>2367.2199999999998</v>
      </c>
    </row>
    <row r="9238" spans="1:6">
      <c r="A9238" s="4">
        <v>2009</v>
      </c>
      <c r="B9238" s="5" t="s">
        <v>329</v>
      </c>
      <c r="C9238" s="5" t="s">
        <v>330</v>
      </c>
      <c r="D9238" s="5" t="s">
        <v>17</v>
      </c>
      <c r="E9238" s="5">
        <v>220</v>
      </c>
      <c r="F9238" s="6">
        <v>1000</v>
      </c>
    </row>
    <row r="9239" spans="1:6">
      <c r="A9239" s="4">
        <v>2010</v>
      </c>
      <c r="B9239" s="5" t="s">
        <v>329</v>
      </c>
      <c r="C9239" s="5" t="s">
        <v>330</v>
      </c>
      <c r="D9239" s="5" t="s">
        <v>15</v>
      </c>
      <c r="E9239" s="5">
        <v>338320</v>
      </c>
      <c r="F9239" s="6">
        <v>897.73</v>
      </c>
    </row>
    <row r="9240" spans="1:6">
      <c r="A9240" s="4">
        <v>2010</v>
      </c>
      <c r="B9240" s="5" t="s">
        <v>329</v>
      </c>
      <c r="C9240" s="5" t="s">
        <v>330</v>
      </c>
      <c r="D9240" s="5" t="s">
        <v>16</v>
      </c>
      <c r="E9240" s="5">
        <v>69220</v>
      </c>
      <c r="F9240" s="6">
        <v>2798.18</v>
      </c>
    </row>
    <row r="9241" spans="1:6">
      <c r="A9241" s="4">
        <v>2010</v>
      </c>
      <c r="B9241" s="5" t="s">
        <v>329</v>
      </c>
      <c r="C9241" s="5" t="s">
        <v>330</v>
      </c>
      <c r="D9241" s="5" t="s">
        <v>17</v>
      </c>
      <c r="E9241" s="5">
        <v>110</v>
      </c>
      <c r="F9241" s="6">
        <v>1000</v>
      </c>
    </row>
    <row r="9242" spans="1:6">
      <c r="A9242" s="4">
        <v>2011</v>
      </c>
      <c r="B9242" s="5" t="s">
        <v>329</v>
      </c>
      <c r="C9242" s="5" t="s">
        <v>330</v>
      </c>
      <c r="D9242" s="5" t="s">
        <v>15</v>
      </c>
      <c r="E9242" s="5">
        <v>437790</v>
      </c>
      <c r="F9242" s="6">
        <v>2058.8200000000002</v>
      </c>
    </row>
    <row r="9243" spans="1:6">
      <c r="A9243" s="4">
        <v>2011</v>
      </c>
      <c r="B9243" s="5" t="s">
        <v>329</v>
      </c>
      <c r="C9243" s="5" t="s">
        <v>330</v>
      </c>
      <c r="D9243" s="5" t="s">
        <v>16</v>
      </c>
      <c r="E9243" s="5">
        <v>104810</v>
      </c>
      <c r="F9243" s="6">
        <v>4697.07</v>
      </c>
    </row>
    <row r="9244" spans="1:6">
      <c r="A9244" s="4">
        <v>2011</v>
      </c>
      <c r="B9244" s="5" t="s">
        <v>329</v>
      </c>
      <c r="C9244" s="5" t="s">
        <v>330</v>
      </c>
      <c r="D9244" s="5" t="s">
        <v>17</v>
      </c>
      <c r="E9244" s="5">
        <v>40</v>
      </c>
      <c r="F9244" s="6">
        <v>1000</v>
      </c>
    </row>
    <row r="9245" spans="1:6">
      <c r="A9245" s="4">
        <v>2012</v>
      </c>
      <c r="B9245" s="5" t="s">
        <v>329</v>
      </c>
      <c r="C9245" s="5" t="s">
        <v>330</v>
      </c>
      <c r="D9245" s="5" t="s">
        <v>15</v>
      </c>
      <c r="E9245" s="5">
        <v>421990</v>
      </c>
      <c r="F9245" s="6">
        <v>2095.2399999999998</v>
      </c>
    </row>
    <row r="9246" spans="1:6">
      <c r="A9246" s="4">
        <v>2012</v>
      </c>
      <c r="B9246" s="5" t="s">
        <v>329</v>
      </c>
      <c r="C9246" s="5" t="s">
        <v>330</v>
      </c>
      <c r="D9246" s="5" t="s">
        <v>16</v>
      </c>
      <c r="E9246" s="5">
        <v>101640</v>
      </c>
      <c r="F9246" s="6">
        <v>4577.33</v>
      </c>
    </row>
    <row r="9247" spans="1:6">
      <c r="A9247" s="4">
        <v>2012</v>
      </c>
      <c r="B9247" s="5" t="s">
        <v>329</v>
      </c>
      <c r="C9247" s="5" t="s">
        <v>330</v>
      </c>
      <c r="D9247" s="5" t="s">
        <v>17</v>
      </c>
      <c r="E9247" s="5">
        <v>30</v>
      </c>
      <c r="F9247" s="6">
        <v>1333.33</v>
      </c>
    </row>
    <row r="9248" spans="1:6">
      <c r="A9248" s="4">
        <v>2013</v>
      </c>
      <c r="B9248" s="5" t="s">
        <v>329</v>
      </c>
      <c r="C9248" s="5" t="s">
        <v>330</v>
      </c>
      <c r="D9248" s="5" t="s">
        <v>15</v>
      </c>
      <c r="E9248" s="5">
        <v>426860</v>
      </c>
      <c r="F9248" s="6">
        <v>1593.73</v>
      </c>
    </row>
    <row r="9249" spans="1:6">
      <c r="A9249" s="4">
        <v>2013</v>
      </c>
      <c r="B9249" s="5" t="s">
        <v>329</v>
      </c>
      <c r="C9249" s="5" t="s">
        <v>330</v>
      </c>
      <c r="D9249" s="5" t="s">
        <v>16</v>
      </c>
      <c r="E9249" s="5">
        <v>107890</v>
      </c>
      <c r="F9249" s="6">
        <v>3529.89</v>
      </c>
    </row>
    <row r="9250" spans="1:6">
      <c r="A9250" s="4">
        <v>2013</v>
      </c>
      <c r="B9250" s="5" t="s">
        <v>329</v>
      </c>
      <c r="C9250" s="5" t="s">
        <v>330</v>
      </c>
      <c r="D9250" s="5" t="s">
        <v>17</v>
      </c>
      <c r="E9250" s="5">
        <v>30</v>
      </c>
      <c r="F9250" s="6">
        <v>1000</v>
      </c>
    </row>
    <row r="9251" spans="1:6">
      <c r="A9251" s="4">
        <v>2014</v>
      </c>
      <c r="B9251" s="5" t="s">
        <v>329</v>
      </c>
      <c r="C9251" s="5" t="s">
        <v>330</v>
      </c>
      <c r="D9251" s="5" t="s">
        <v>15</v>
      </c>
      <c r="E9251" s="5">
        <v>423390</v>
      </c>
      <c r="F9251" s="6">
        <v>2054.11</v>
      </c>
    </row>
    <row r="9252" spans="1:6">
      <c r="A9252" s="4">
        <v>2014</v>
      </c>
      <c r="B9252" s="5" t="s">
        <v>329</v>
      </c>
      <c r="C9252" s="5" t="s">
        <v>330</v>
      </c>
      <c r="D9252" s="5" t="s">
        <v>16</v>
      </c>
      <c r="E9252" s="5">
        <v>105480</v>
      </c>
      <c r="F9252" s="6">
        <v>3416.48</v>
      </c>
    </row>
    <row r="9253" spans="1:6">
      <c r="A9253" s="4">
        <v>2014</v>
      </c>
      <c r="B9253" s="5" t="s">
        <v>329</v>
      </c>
      <c r="C9253" s="5" t="s">
        <v>330</v>
      </c>
      <c r="D9253" s="5" t="s">
        <v>17</v>
      </c>
      <c r="E9253" s="5">
        <v>20</v>
      </c>
      <c r="F9253" s="6">
        <v>1000</v>
      </c>
    </row>
    <row r="9254" spans="1:6">
      <c r="A9254" s="4">
        <v>2015</v>
      </c>
      <c r="B9254" s="5" t="s">
        <v>329</v>
      </c>
      <c r="C9254" s="5" t="s">
        <v>330</v>
      </c>
      <c r="D9254" s="5" t="s">
        <v>15</v>
      </c>
      <c r="E9254" s="5">
        <v>417510</v>
      </c>
      <c r="F9254" s="6">
        <v>1361.43</v>
      </c>
    </row>
    <row r="9255" spans="1:6">
      <c r="A9255" s="4">
        <v>2015</v>
      </c>
      <c r="B9255" s="5" t="s">
        <v>329</v>
      </c>
      <c r="C9255" s="5" t="s">
        <v>330</v>
      </c>
      <c r="D9255" s="5" t="s">
        <v>16</v>
      </c>
      <c r="E9255" s="5">
        <v>97430</v>
      </c>
      <c r="F9255" s="6">
        <v>2405.3200000000002</v>
      </c>
    </row>
    <row r="9256" spans="1:6">
      <c r="A9256" s="4">
        <v>2015</v>
      </c>
      <c r="B9256" s="5" t="s">
        <v>329</v>
      </c>
      <c r="C9256" s="5" t="s">
        <v>330</v>
      </c>
      <c r="D9256" s="5" t="s">
        <v>17</v>
      </c>
      <c r="E9256" s="5">
        <v>10</v>
      </c>
      <c r="F9256" s="6">
        <v>1000</v>
      </c>
    </row>
    <row r="9257" spans="1:6">
      <c r="A9257" s="4">
        <v>2016</v>
      </c>
      <c r="B9257" s="5" t="s">
        <v>329</v>
      </c>
      <c r="C9257" s="5" t="s">
        <v>330</v>
      </c>
      <c r="D9257" s="5" t="s">
        <v>15</v>
      </c>
      <c r="E9257" s="5">
        <v>417650</v>
      </c>
      <c r="F9257" s="6">
        <v>2046.69</v>
      </c>
    </row>
    <row r="9258" spans="1:6">
      <c r="A9258" s="4">
        <v>2016</v>
      </c>
      <c r="B9258" s="5" t="s">
        <v>329</v>
      </c>
      <c r="C9258" s="5" t="s">
        <v>330</v>
      </c>
      <c r="D9258" s="5" t="s">
        <v>16</v>
      </c>
      <c r="E9258" s="5">
        <v>92940</v>
      </c>
      <c r="F9258" s="6">
        <v>3821.09</v>
      </c>
    </row>
    <row r="9259" spans="1:6">
      <c r="A9259" s="4">
        <v>2016</v>
      </c>
      <c r="B9259" s="5" t="s">
        <v>329</v>
      </c>
      <c r="C9259" s="5" t="s">
        <v>330</v>
      </c>
      <c r="D9259" s="5" t="s">
        <v>17</v>
      </c>
      <c r="E9259" s="5">
        <v>10</v>
      </c>
      <c r="F9259" s="6">
        <v>1083.33</v>
      </c>
    </row>
    <row r="9260" spans="1:6">
      <c r="A9260" s="4">
        <v>2017</v>
      </c>
      <c r="B9260" s="5" t="s">
        <v>329</v>
      </c>
      <c r="C9260" s="5" t="s">
        <v>330</v>
      </c>
      <c r="D9260" s="5" t="s">
        <v>15</v>
      </c>
      <c r="E9260" s="5">
        <v>401130</v>
      </c>
      <c r="F9260" s="6">
        <v>1600.53</v>
      </c>
    </row>
    <row r="9261" spans="1:6">
      <c r="A9261" s="4">
        <v>2017</v>
      </c>
      <c r="B9261" s="5" t="s">
        <v>329</v>
      </c>
      <c r="C9261" s="5" t="s">
        <v>330</v>
      </c>
      <c r="D9261" s="5" t="s">
        <v>16</v>
      </c>
      <c r="E9261" s="5">
        <v>88600</v>
      </c>
      <c r="F9261" s="6">
        <v>3318.58</v>
      </c>
    </row>
    <row r="9262" spans="1:6">
      <c r="A9262" s="4">
        <v>2017</v>
      </c>
      <c r="B9262" s="5" t="s">
        <v>329</v>
      </c>
      <c r="C9262" s="5" t="s">
        <v>330</v>
      </c>
      <c r="D9262" s="5" t="s">
        <v>17</v>
      </c>
      <c r="E9262" s="5">
        <v>10</v>
      </c>
      <c r="F9262" s="6">
        <v>1166.67</v>
      </c>
    </row>
    <row r="9263" spans="1:6">
      <c r="A9263" s="4">
        <v>2008</v>
      </c>
      <c r="B9263" s="5" t="s">
        <v>329</v>
      </c>
      <c r="C9263" s="5" t="s">
        <v>331</v>
      </c>
      <c r="D9263" s="5" t="s">
        <v>15</v>
      </c>
      <c r="E9263" s="5">
        <v>318340</v>
      </c>
      <c r="F9263" s="6">
        <v>1371.9</v>
      </c>
    </row>
    <row r="9264" spans="1:6">
      <c r="A9264" s="4">
        <v>2008</v>
      </c>
      <c r="B9264" s="5" t="s">
        <v>329</v>
      </c>
      <c r="C9264" s="5" t="s">
        <v>331</v>
      </c>
      <c r="D9264" s="5" t="s">
        <v>16</v>
      </c>
      <c r="E9264" s="5">
        <v>37140</v>
      </c>
      <c r="F9264" s="6">
        <v>2533.39</v>
      </c>
    </row>
    <row r="9265" spans="1:6">
      <c r="A9265" s="4">
        <v>2008</v>
      </c>
      <c r="B9265" s="5" t="s">
        <v>329</v>
      </c>
      <c r="C9265" s="5" t="s">
        <v>331</v>
      </c>
      <c r="D9265" s="5" t="s">
        <v>17</v>
      </c>
      <c r="E9265" s="5">
        <v>110</v>
      </c>
      <c r="F9265" s="6">
        <v>1090.9100000000001</v>
      </c>
    </row>
    <row r="9266" spans="1:6">
      <c r="A9266" s="4">
        <v>2009</v>
      </c>
      <c r="B9266" s="5" t="s">
        <v>329</v>
      </c>
      <c r="C9266" s="5" t="s">
        <v>331</v>
      </c>
      <c r="D9266" s="5" t="s">
        <v>15</v>
      </c>
      <c r="E9266" s="5">
        <v>310810</v>
      </c>
      <c r="F9266" s="6">
        <v>661.47</v>
      </c>
    </row>
    <row r="9267" spans="1:6">
      <c r="A9267" s="4">
        <v>2009</v>
      </c>
      <c r="B9267" s="5" t="s">
        <v>329</v>
      </c>
      <c r="C9267" s="5" t="s">
        <v>331</v>
      </c>
      <c r="D9267" s="5" t="s">
        <v>16</v>
      </c>
      <c r="E9267" s="5">
        <v>63220</v>
      </c>
      <c r="F9267" s="6">
        <v>2305.2800000000002</v>
      </c>
    </row>
    <row r="9268" spans="1:6">
      <c r="A9268" s="4">
        <v>2009</v>
      </c>
      <c r="B9268" s="5" t="s">
        <v>329</v>
      </c>
      <c r="C9268" s="5" t="s">
        <v>331</v>
      </c>
      <c r="D9268" s="5" t="s">
        <v>17</v>
      </c>
      <c r="E9268" s="5">
        <v>60</v>
      </c>
      <c r="F9268" s="6">
        <v>1000</v>
      </c>
    </row>
    <row r="9269" spans="1:6">
      <c r="A9269" s="4">
        <v>2010</v>
      </c>
      <c r="B9269" s="5" t="s">
        <v>329</v>
      </c>
      <c r="C9269" s="5" t="s">
        <v>331</v>
      </c>
      <c r="D9269" s="5" t="s">
        <v>15</v>
      </c>
      <c r="E9269" s="5">
        <v>293360</v>
      </c>
      <c r="F9269" s="6">
        <v>447.98</v>
      </c>
    </row>
    <row r="9270" spans="1:6">
      <c r="A9270" s="4">
        <v>2010</v>
      </c>
      <c r="B9270" s="5" t="s">
        <v>329</v>
      </c>
      <c r="C9270" s="5" t="s">
        <v>331</v>
      </c>
      <c r="D9270" s="5" t="s">
        <v>16</v>
      </c>
      <c r="E9270" s="5">
        <v>67730</v>
      </c>
      <c r="F9270" s="6">
        <v>2514.84</v>
      </c>
    </row>
    <row r="9271" spans="1:6">
      <c r="A9271" s="4">
        <v>2010</v>
      </c>
      <c r="B9271" s="5" t="s">
        <v>329</v>
      </c>
      <c r="C9271" s="5" t="s">
        <v>331</v>
      </c>
      <c r="D9271" s="5" t="s">
        <v>17</v>
      </c>
      <c r="E9271" s="5">
        <v>130</v>
      </c>
      <c r="F9271" s="6">
        <v>1000</v>
      </c>
    </row>
    <row r="9272" spans="1:6">
      <c r="A9272" s="4">
        <v>2011</v>
      </c>
      <c r="B9272" s="5" t="s">
        <v>329</v>
      </c>
      <c r="C9272" s="5" t="s">
        <v>331</v>
      </c>
      <c r="D9272" s="5" t="s">
        <v>15</v>
      </c>
      <c r="E9272" s="5">
        <v>313510</v>
      </c>
      <c r="F9272" s="6">
        <v>2079.3000000000002</v>
      </c>
    </row>
    <row r="9273" spans="1:6">
      <c r="A9273" s="4">
        <v>2011</v>
      </c>
      <c r="B9273" s="5" t="s">
        <v>329</v>
      </c>
      <c r="C9273" s="5" t="s">
        <v>331</v>
      </c>
      <c r="D9273" s="5" t="s">
        <v>16</v>
      </c>
      <c r="E9273" s="5">
        <v>65010</v>
      </c>
      <c r="F9273" s="6">
        <v>3375.33</v>
      </c>
    </row>
    <row r="9274" spans="1:6">
      <c r="A9274" s="4">
        <v>2011</v>
      </c>
      <c r="B9274" s="5" t="s">
        <v>329</v>
      </c>
      <c r="C9274" s="5" t="s">
        <v>331</v>
      </c>
      <c r="D9274" s="5" t="s">
        <v>17</v>
      </c>
      <c r="E9274" s="5">
        <v>240</v>
      </c>
      <c r="F9274" s="6">
        <v>1250</v>
      </c>
    </row>
    <row r="9275" spans="1:6">
      <c r="A9275" s="4">
        <v>2012</v>
      </c>
      <c r="B9275" s="5" t="s">
        <v>329</v>
      </c>
      <c r="C9275" s="5" t="s">
        <v>331</v>
      </c>
      <c r="D9275" s="5" t="s">
        <v>15</v>
      </c>
      <c r="E9275" s="5">
        <v>294930</v>
      </c>
      <c r="F9275" s="6">
        <v>2204.7600000000002</v>
      </c>
    </row>
    <row r="9276" spans="1:6">
      <c r="A9276" s="4">
        <v>2012</v>
      </c>
      <c r="B9276" s="5" t="s">
        <v>329</v>
      </c>
      <c r="C9276" s="5" t="s">
        <v>331</v>
      </c>
      <c r="D9276" s="5" t="s">
        <v>16</v>
      </c>
      <c r="E9276" s="5">
        <v>66870</v>
      </c>
      <c r="F9276" s="6">
        <v>3506.95</v>
      </c>
    </row>
    <row r="9277" spans="1:6">
      <c r="A9277" s="4">
        <v>2012</v>
      </c>
      <c r="B9277" s="5" t="s">
        <v>329</v>
      </c>
      <c r="C9277" s="5" t="s">
        <v>331</v>
      </c>
      <c r="D9277" s="5" t="s">
        <v>17</v>
      </c>
      <c r="E9277" s="5">
        <v>3620</v>
      </c>
      <c r="F9277" s="6">
        <v>1403.31</v>
      </c>
    </row>
    <row r="9278" spans="1:6">
      <c r="A9278" s="4">
        <v>2013</v>
      </c>
      <c r="B9278" s="5" t="s">
        <v>329</v>
      </c>
      <c r="C9278" s="5" t="s">
        <v>331</v>
      </c>
      <c r="D9278" s="5" t="s">
        <v>15</v>
      </c>
      <c r="E9278" s="5">
        <v>294370</v>
      </c>
      <c r="F9278" s="6">
        <v>937.32</v>
      </c>
    </row>
    <row r="9279" spans="1:6">
      <c r="A9279" s="4">
        <v>2013</v>
      </c>
      <c r="B9279" s="5" t="s">
        <v>329</v>
      </c>
      <c r="C9279" s="5" t="s">
        <v>331</v>
      </c>
      <c r="D9279" s="5" t="s">
        <v>16</v>
      </c>
      <c r="E9279" s="5">
        <v>66040</v>
      </c>
      <c r="F9279" s="6">
        <v>4035.13</v>
      </c>
    </row>
    <row r="9280" spans="1:6">
      <c r="A9280" s="4">
        <v>2013</v>
      </c>
      <c r="B9280" s="5" t="s">
        <v>329</v>
      </c>
      <c r="C9280" s="5" t="s">
        <v>331</v>
      </c>
      <c r="D9280" s="5" t="s">
        <v>17</v>
      </c>
      <c r="E9280" s="5">
        <v>30</v>
      </c>
      <c r="F9280" s="6">
        <v>1000</v>
      </c>
    </row>
    <row r="9281" spans="1:6">
      <c r="A9281" s="4">
        <v>2014</v>
      </c>
      <c r="B9281" s="5" t="s">
        <v>329</v>
      </c>
      <c r="C9281" s="5" t="s">
        <v>331</v>
      </c>
      <c r="D9281" s="5" t="s">
        <v>15</v>
      </c>
      <c r="E9281" s="5">
        <v>306030</v>
      </c>
      <c r="F9281" s="6">
        <v>1985.46</v>
      </c>
    </row>
    <row r="9282" spans="1:6">
      <c r="A9282" s="4">
        <v>2014</v>
      </c>
      <c r="B9282" s="5" t="s">
        <v>329</v>
      </c>
      <c r="C9282" s="5" t="s">
        <v>331</v>
      </c>
      <c r="D9282" s="5" t="s">
        <v>16</v>
      </c>
      <c r="E9282" s="5">
        <v>88410</v>
      </c>
      <c r="F9282" s="6">
        <v>3940.62</v>
      </c>
    </row>
    <row r="9283" spans="1:6">
      <c r="A9283" s="4">
        <v>2014</v>
      </c>
      <c r="B9283" s="5" t="s">
        <v>329</v>
      </c>
      <c r="C9283" s="5" t="s">
        <v>331</v>
      </c>
      <c r="D9283" s="5" t="s">
        <v>17</v>
      </c>
      <c r="E9283" s="5">
        <v>400</v>
      </c>
      <c r="F9283" s="6">
        <v>950</v>
      </c>
    </row>
    <row r="9284" spans="1:6">
      <c r="A9284" s="4">
        <v>2015</v>
      </c>
      <c r="B9284" s="5" t="s">
        <v>329</v>
      </c>
      <c r="C9284" s="5" t="s">
        <v>331</v>
      </c>
      <c r="D9284" s="5" t="s">
        <v>15</v>
      </c>
      <c r="E9284" s="5">
        <v>277120</v>
      </c>
      <c r="F9284" s="6">
        <v>934.25</v>
      </c>
    </row>
    <row r="9285" spans="1:6">
      <c r="A9285" s="4">
        <v>2015</v>
      </c>
      <c r="B9285" s="5" t="s">
        <v>329</v>
      </c>
      <c r="C9285" s="5" t="s">
        <v>331</v>
      </c>
      <c r="D9285" s="5" t="s">
        <v>16</v>
      </c>
      <c r="E9285" s="5">
        <v>78050</v>
      </c>
      <c r="F9285" s="6">
        <v>3126.07</v>
      </c>
    </row>
    <row r="9286" spans="1:6">
      <c r="A9286" s="4">
        <v>2016</v>
      </c>
      <c r="B9286" s="5" t="s">
        <v>329</v>
      </c>
      <c r="C9286" s="5" t="s">
        <v>331</v>
      </c>
      <c r="D9286" s="5" t="s">
        <v>15</v>
      </c>
      <c r="E9286" s="5">
        <v>282120</v>
      </c>
      <c r="F9286" s="6">
        <v>1758.86</v>
      </c>
    </row>
    <row r="9287" spans="1:6">
      <c r="A9287" s="4">
        <v>2016</v>
      </c>
      <c r="B9287" s="5" t="s">
        <v>329</v>
      </c>
      <c r="C9287" s="5" t="s">
        <v>331</v>
      </c>
      <c r="D9287" s="5" t="s">
        <v>16</v>
      </c>
      <c r="E9287" s="5">
        <v>70650</v>
      </c>
      <c r="F9287" s="6">
        <v>2952.5</v>
      </c>
    </row>
    <row r="9288" spans="1:6">
      <c r="A9288" s="4">
        <v>2016</v>
      </c>
      <c r="B9288" s="5" t="s">
        <v>329</v>
      </c>
      <c r="C9288" s="5" t="s">
        <v>331</v>
      </c>
      <c r="D9288" s="5" t="s">
        <v>17</v>
      </c>
      <c r="E9288" s="5">
        <v>140</v>
      </c>
      <c r="F9288" s="6">
        <v>1118.06</v>
      </c>
    </row>
    <row r="9289" spans="1:6">
      <c r="A9289" s="4">
        <v>2017</v>
      </c>
      <c r="B9289" s="5" t="s">
        <v>329</v>
      </c>
      <c r="C9289" s="5" t="s">
        <v>331</v>
      </c>
      <c r="D9289" s="5" t="s">
        <v>15</v>
      </c>
      <c r="E9289" s="5">
        <v>284690</v>
      </c>
      <c r="F9289" s="6">
        <v>1649.7</v>
      </c>
    </row>
    <row r="9290" spans="1:6">
      <c r="A9290" s="4">
        <v>2017</v>
      </c>
      <c r="B9290" s="5" t="s">
        <v>329</v>
      </c>
      <c r="C9290" s="5" t="s">
        <v>331</v>
      </c>
      <c r="D9290" s="5" t="s">
        <v>16</v>
      </c>
      <c r="E9290" s="5">
        <v>74190</v>
      </c>
      <c r="F9290" s="6">
        <v>2507.23</v>
      </c>
    </row>
    <row r="9291" spans="1:6">
      <c r="A9291" s="4">
        <v>2017</v>
      </c>
      <c r="B9291" s="5" t="s">
        <v>329</v>
      </c>
      <c r="C9291" s="5" t="s">
        <v>331</v>
      </c>
      <c r="D9291" s="5" t="s">
        <v>17</v>
      </c>
      <c r="E9291" s="5">
        <v>120</v>
      </c>
      <c r="F9291" s="6">
        <v>1154.47</v>
      </c>
    </row>
    <row r="9292" spans="1:6">
      <c r="A9292" s="4">
        <v>2008</v>
      </c>
      <c r="B9292" s="5" t="s">
        <v>329</v>
      </c>
      <c r="C9292" s="5" t="s">
        <v>332</v>
      </c>
      <c r="D9292" s="5" t="s">
        <v>15</v>
      </c>
      <c r="E9292" s="5">
        <v>389910</v>
      </c>
      <c r="F9292" s="6">
        <v>1276.73</v>
      </c>
    </row>
    <row r="9293" spans="1:6">
      <c r="A9293" s="4">
        <v>2008</v>
      </c>
      <c r="B9293" s="5" t="s">
        <v>329</v>
      </c>
      <c r="C9293" s="5" t="s">
        <v>332</v>
      </c>
      <c r="D9293" s="5" t="s">
        <v>16</v>
      </c>
      <c r="E9293" s="5">
        <v>52910</v>
      </c>
      <c r="F9293" s="6">
        <v>3473.26</v>
      </c>
    </row>
    <row r="9294" spans="1:6">
      <c r="A9294" s="4">
        <v>2008</v>
      </c>
      <c r="B9294" s="5" t="s">
        <v>329</v>
      </c>
      <c r="C9294" s="5" t="s">
        <v>332</v>
      </c>
      <c r="D9294" s="5" t="s">
        <v>17</v>
      </c>
      <c r="E9294" s="5">
        <v>150</v>
      </c>
      <c r="F9294" s="6">
        <v>1133.33</v>
      </c>
    </row>
    <row r="9295" spans="1:6">
      <c r="A9295" s="4">
        <v>2009</v>
      </c>
      <c r="B9295" s="5" t="s">
        <v>329</v>
      </c>
      <c r="C9295" s="5" t="s">
        <v>332</v>
      </c>
      <c r="D9295" s="5" t="s">
        <v>15</v>
      </c>
      <c r="E9295" s="5">
        <v>368420</v>
      </c>
      <c r="F9295" s="6">
        <v>1223.8699999999999</v>
      </c>
    </row>
    <row r="9296" spans="1:6">
      <c r="A9296" s="4">
        <v>2009</v>
      </c>
      <c r="B9296" s="5" t="s">
        <v>329</v>
      </c>
      <c r="C9296" s="5" t="s">
        <v>332</v>
      </c>
      <c r="D9296" s="5" t="s">
        <v>16</v>
      </c>
      <c r="E9296" s="5">
        <v>73350</v>
      </c>
      <c r="F9296" s="6">
        <v>2489.71</v>
      </c>
    </row>
    <row r="9297" spans="1:6">
      <c r="A9297" s="4">
        <v>2009</v>
      </c>
      <c r="B9297" s="5" t="s">
        <v>329</v>
      </c>
      <c r="C9297" s="5" t="s">
        <v>332</v>
      </c>
      <c r="D9297" s="5" t="s">
        <v>17</v>
      </c>
      <c r="E9297" s="5">
        <v>160</v>
      </c>
      <c r="F9297" s="6">
        <v>1000</v>
      </c>
    </row>
    <row r="9298" spans="1:6">
      <c r="A9298" s="4">
        <v>2010</v>
      </c>
      <c r="B9298" s="5" t="s">
        <v>329</v>
      </c>
      <c r="C9298" s="5" t="s">
        <v>332</v>
      </c>
      <c r="D9298" s="5" t="s">
        <v>15</v>
      </c>
      <c r="E9298" s="5">
        <v>346310</v>
      </c>
      <c r="F9298" s="6">
        <v>645.16999999999996</v>
      </c>
    </row>
    <row r="9299" spans="1:6">
      <c r="A9299" s="4">
        <v>2010</v>
      </c>
      <c r="B9299" s="5" t="s">
        <v>329</v>
      </c>
      <c r="C9299" s="5" t="s">
        <v>332</v>
      </c>
      <c r="D9299" s="5" t="s">
        <v>16</v>
      </c>
      <c r="E9299" s="5">
        <v>74890</v>
      </c>
      <c r="F9299" s="6">
        <v>3943.78</v>
      </c>
    </row>
    <row r="9300" spans="1:6">
      <c r="A9300" s="4">
        <v>2010</v>
      </c>
      <c r="B9300" s="5" t="s">
        <v>329</v>
      </c>
      <c r="C9300" s="5" t="s">
        <v>332</v>
      </c>
      <c r="D9300" s="5" t="s">
        <v>17</v>
      </c>
      <c r="E9300" s="5">
        <v>110</v>
      </c>
      <c r="F9300" s="6">
        <v>1000</v>
      </c>
    </row>
    <row r="9301" spans="1:6">
      <c r="A9301" s="4">
        <v>2011</v>
      </c>
      <c r="B9301" s="5" t="s">
        <v>329</v>
      </c>
      <c r="C9301" s="5" t="s">
        <v>332</v>
      </c>
      <c r="D9301" s="5" t="s">
        <v>15</v>
      </c>
      <c r="E9301" s="5">
        <v>351800</v>
      </c>
      <c r="F9301" s="6">
        <v>1791.44</v>
      </c>
    </row>
    <row r="9302" spans="1:6">
      <c r="A9302" s="4">
        <v>2011</v>
      </c>
      <c r="B9302" s="5" t="s">
        <v>329</v>
      </c>
      <c r="C9302" s="5" t="s">
        <v>332</v>
      </c>
      <c r="D9302" s="5" t="s">
        <v>16</v>
      </c>
      <c r="E9302" s="5">
        <v>60980</v>
      </c>
      <c r="F9302" s="6">
        <v>2764.18</v>
      </c>
    </row>
    <row r="9303" spans="1:6">
      <c r="A9303" s="4">
        <v>2011</v>
      </c>
      <c r="B9303" s="5" t="s">
        <v>329</v>
      </c>
      <c r="C9303" s="5" t="s">
        <v>332</v>
      </c>
      <c r="D9303" s="5" t="s">
        <v>17</v>
      </c>
      <c r="E9303" s="5">
        <v>100</v>
      </c>
      <c r="F9303" s="6">
        <v>1200</v>
      </c>
    </row>
    <row r="9304" spans="1:6">
      <c r="A9304" s="4">
        <v>2012</v>
      </c>
      <c r="B9304" s="5" t="s">
        <v>329</v>
      </c>
      <c r="C9304" s="5" t="s">
        <v>332</v>
      </c>
      <c r="D9304" s="5" t="s">
        <v>15</v>
      </c>
      <c r="E9304" s="5">
        <v>330560</v>
      </c>
      <c r="F9304" s="6">
        <v>1391.61</v>
      </c>
    </row>
    <row r="9305" spans="1:6">
      <c r="A9305" s="4">
        <v>2012</v>
      </c>
      <c r="B9305" s="5" t="s">
        <v>329</v>
      </c>
      <c r="C9305" s="5" t="s">
        <v>332</v>
      </c>
      <c r="D9305" s="5" t="s">
        <v>16</v>
      </c>
      <c r="E9305" s="5">
        <v>60750</v>
      </c>
      <c r="F9305" s="6">
        <v>3758.52</v>
      </c>
    </row>
    <row r="9306" spans="1:6">
      <c r="A9306" s="4">
        <v>2012</v>
      </c>
      <c r="B9306" s="5" t="s">
        <v>329</v>
      </c>
      <c r="C9306" s="5" t="s">
        <v>332</v>
      </c>
      <c r="D9306" s="5" t="s">
        <v>17</v>
      </c>
      <c r="E9306" s="5">
        <v>130</v>
      </c>
      <c r="F9306" s="6">
        <v>1384.62</v>
      </c>
    </row>
    <row r="9307" spans="1:6">
      <c r="A9307" s="4">
        <v>2013</v>
      </c>
      <c r="B9307" s="5" t="s">
        <v>329</v>
      </c>
      <c r="C9307" s="5" t="s">
        <v>332</v>
      </c>
      <c r="D9307" s="5" t="s">
        <v>15</v>
      </c>
      <c r="E9307" s="5">
        <v>349920</v>
      </c>
      <c r="F9307" s="6">
        <v>1141.92</v>
      </c>
    </row>
    <row r="9308" spans="1:6">
      <c r="A9308" s="4">
        <v>2013</v>
      </c>
      <c r="B9308" s="5" t="s">
        <v>329</v>
      </c>
      <c r="C9308" s="5" t="s">
        <v>332</v>
      </c>
      <c r="D9308" s="5" t="s">
        <v>16</v>
      </c>
      <c r="E9308" s="5">
        <v>77840</v>
      </c>
      <c r="F9308" s="6">
        <v>3112.02</v>
      </c>
    </row>
    <row r="9309" spans="1:6">
      <c r="A9309" s="4">
        <v>2013</v>
      </c>
      <c r="B9309" s="5" t="s">
        <v>329</v>
      </c>
      <c r="C9309" s="5" t="s">
        <v>332</v>
      </c>
      <c r="D9309" s="5" t="s">
        <v>17</v>
      </c>
      <c r="E9309" s="5">
        <v>200</v>
      </c>
      <c r="F9309" s="6">
        <v>1200</v>
      </c>
    </row>
    <row r="9310" spans="1:6">
      <c r="A9310" s="4">
        <v>2014</v>
      </c>
      <c r="B9310" s="5" t="s">
        <v>329</v>
      </c>
      <c r="C9310" s="5" t="s">
        <v>332</v>
      </c>
      <c r="D9310" s="5" t="s">
        <v>15</v>
      </c>
      <c r="E9310" s="5">
        <v>376240</v>
      </c>
      <c r="F9310" s="6">
        <v>1716.43</v>
      </c>
    </row>
    <row r="9311" spans="1:6">
      <c r="A9311" s="4">
        <v>2014</v>
      </c>
      <c r="B9311" s="5" t="s">
        <v>329</v>
      </c>
      <c r="C9311" s="5" t="s">
        <v>332</v>
      </c>
      <c r="D9311" s="5" t="s">
        <v>16</v>
      </c>
      <c r="E9311" s="5">
        <v>72270</v>
      </c>
      <c r="F9311" s="6">
        <v>2780.27</v>
      </c>
    </row>
    <row r="9312" spans="1:6">
      <c r="A9312" s="4">
        <v>2014</v>
      </c>
      <c r="B9312" s="5" t="s">
        <v>329</v>
      </c>
      <c r="C9312" s="5" t="s">
        <v>332</v>
      </c>
      <c r="D9312" s="5" t="s">
        <v>17</v>
      </c>
      <c r="E9312" s="5">
        <v>180</v>
      </c>
      <c r="F9312" s="6">
        <v>1000</v>
      </c>
    </row>
    <row r="9313" spans="1:6">
      <c r="A9313" s="4">
        <v>2015</v>
      </c>
      <c r="B9313" s="5" t="s">
        <v>329</v>
      </c>
      <c r="C9313" s="5" t="s">
        <v>332</v>
      </c>
      <c r="D9313" s="5" t="s">
        <v>15</v>
      </c>
      <c r="E9313" s="5">
        <v>383190</v>
      </c>
      <c r="F9313" s="6">
        <v>1278.79</v>
      </c>
    </row>
    <row r="9314" spans="1:6">
      <c r="A9314" s="4">
        <v>2015</v>
      </c>
      <c r="B9314" s="5" t="s">
        <v>329</v>
      </c>
      <c r="C9314" s="5" t="s">
        <v>332</v>
      </c>
      <c r="D9314" s="5" t="s">
        <v>16</v>
      </c>
      <c r="E9314" s="5">
        <v>78950</v>
      </c>
      <c r="F9314" s="6">
        <v>3089.42</v>
      </c>
    </row>
    <row r="9315" spans="1:6">
      <c r="A9315" s="4">
        <v>2015</v>
      </c>
      <c r="B9315" s="5" t="s">
        <v>329</v>
      </c>
      <c r="C9315" s="5" t="s">
        <v>332</v>
      </c>
      <c r="D9315" s="5" t="s">
        <v>17</v>
      </c>
      <c r="E9315" s="5">
        <v>140</v>
      </c>
      <c r="F9315" s="6">
        <v>1000</v>
      </c>
    </row>
    <row r="9316" spans="1:6">
      <c r="A9316" s="4">
        <v>2016</v>
      </c>
      <c r="B9316" s="5" t="s">
        <v>329</v>
      </c>
      <c r="C9316" s="5" t="s">
        <v>332</v>
      </c>
      <c r="D9316" s="5" t="s">
        <v>15</v>
      </c>
      <c r="E9316" s="5">
        <v>373900</v>
      </c>
      <c r="F9316" s="6">
        <v>1952.94</v>
      </c>
    </row>
    <row r="9317" spans="1:6">
      <c r="A9317" s="4">
        <v>2016</v>
      </c>
      <c r="B9317" s="5" t="s">
        <v>329</v>
      </c>
      <c r="C9317" s="5" t="s">
        <v>332</v>
      </c>
      <c r="D9317" s="5" t="s">
        <v>16</v>
      </c>
      <c r="E9317" s="5">
        <v>76320</v>
      </c>
      <c r="F9317" s="6">
        <v>5276.24</v>
      </c>
    </row>
    <row r="9318" spans="1:6">
      <c r="A9318" s="4">
        <v>2016</v>
      </c>
      <c r="B9318" s="5" t="s">
        <v>329</v>
      </c>
      <c r="C9318" s="5" t="s">
        <v>332</v>
      </c>
      <c r="D9318" s="5" t="s">
        <v>17</v>
      </c>
      <c r="E9318" s="5">
        <v>120</v>
      </c>
      <c r="F9318" s="6">
        <v>1125</v>
      </c>
    </row>
    <row r="9319" spans="1:6">
      <c r="A9319" s="4">
        <v>2017</v>
      </c>
      <c r="B9319" s="5" t="s">
        <v>329</v>
      </c>
      <c r="C9319" s="5" t="s">
        <v>332</v>
      </c>
      <c r="D9319" s="5" t="s">
        <v>15</v>
      </c>
      <c r="E9319" s="5">
        <v>379070</v>
      </c>
      <c r="F9319" s="6">
        <v>1692.79</v>
      </c>
    </row>
    <row r="9320" spans="1:6">
      <c r="A9320" s="4">
        <v>2017</v>
      </c>
      <c r="B9320" s="5" t="s">
        <v>329</v>
      </c>
      <c r="C9320" s="5" t="s">
        <v>332</v>
      </c>
      <c r="D9320" s="5" t="s">
        <v>16</v>
      </c>
      <c r="E9320" s="5">
        <v>76440</v>
      </c>
      <c r="F9320" s="6">
        <v>6279.49</v>
      </c>
    </row>
    <row r="9321" spans="1:6">
      <c r="A9321" s="4">
        <v>2017</v>
      </c>
      <c r="B9321" s="5" t="s">
        <v>329</v>
      </c>
      <c r="C9321" s="5" t="s">
        <v>332</v>
      </c>
      <c r="D9321" s="5" t="s">
        <v>17</v>
      </c>
      <c r="E9321" s="5">
        <v>70</v>
      </c>
      <c r="F9321" s="6">
        <v>1162.1600000000001</v>
      </c>
    </row>
    <row r="9322" spans="1:6">
      <c r="A9322" s="4">
        <v>2008</v>
      </c>
      <c r="B9322" s="5" t="s">
        <v>329</v>
      </c>
      <c r="C9322" s="5" t="s">
        <v>333</v>
      </c>
      <c r="D9322" s="5" t="s">
        <v>15</v>
      </c>
      <c r="E9322" s="5">
        <v>138170</v>
      </c>
      <c r="F9322" s="6">
        <v>1964.61</v>
      </c>
    </row>
    <row r="9323" spans="1:6">
      <c r="A9323" s="4">
        <v>2008</v>
      </c>
      <c r="B9323" s="5" t="s">
        <v>329</v>
      </c>
      <c r="C9323" s="5" t="s">
        <v>333</v>
      </c>
      <c r="D9323" s="5" t="s">
        <v>16</v>
      </c>
      <c r="E9323" s="5">
        <v>25350</v>
      </c>
      <c r="F9323" s="6">
        <v>2974.36</v>
      </c>
    </row>
    <row r="9324" spans="1:6">
      <c r="A9324" s="4">
        <v>2009</v>
      </c>
      <c r="B9324" s="5" t="s">
        <v>329</v>
      </c>
      <c r="C9324" s="5" t="s">
        <v>333</v>
      </c>
      <c r="D9324" s="5" t="s">
        <v>15</v>
      </c>
      <c r="E9324" s="5">
        <v>198660</v>
      </c>
      <c r="F9324" s="6">
        <v>1208.04</v>
      </c>
    </row>
    <row r="9325" spans="1:6">
      <c r="A9325" s="4">
        <v>2009</v>
      </c>
      <c r="B9325" s="5" t="s">
        <v>329</v>
      </c>
      <c r="C9325" s="5" t="s">
        <v>333</v>
      </c>
      <c r="D9325" s="5" t="s">
        <v>16</v>
      </c>
      <c r="E9325" s="5">
        <v>48940</v>
      </c>
      <c r="F9325" s="6">
        <v>3323.46</v>
      </c>
    </row>
    <row r="9326" spans="1:6">
      <c r="A9326" s="4">
        <v>2010</v>
      </c>
      <c r="B9326" s="5" t="s">
        <v>329</v>
      </c>
      <c r="C9326" s="5" t="s">
        <v>333</v>
      </c>
      <c r="D9326" s="5" t="s">
        <v>15</v>
      </c>
      <c r="E9326" s="5">
        <v>182750</v>
      </c>
      <c r="F9326" s="6">
        <v>1174.8800000000001</v>
      </c>
    </row>
    <row r="9327" spans="1:6">
      <c r="A9327" s="4">
        <v>2010</v>
      </c>
      <c r="B9327" s="5" t="s">
        <v>329</v>
      </c>
      <c r="C9327" s="5" t="s">
        <v>333</v>
      </c>
      <c r="D9327" s="5" t="s">
        <v>16</v>
      </c>
      <c r="E9327" s="5">
        <v>58400</v>
      </c>
      <c r="F9327" s="6">
        <v>5258.56</v>
      </c>
    </row>
    <row r="9328" spans="1:6">
      <c r="A9328" s="4">
        <v>2011</v>
      </c>
      <c r="B9328" s="5" t="s">
        <v>329</v>
      </c>
      <c r="C9328" s="5" t="s">
        <v>333</v>
      </c>
      <c r="D9328" s="5" t="s">
        <v>15</v>
      </c>
      <c r="E9328" s="5">
        <v>196400</v>
      </c>
      <c r="F9328" s="6">
        <v>1691.04</v>
      </c>
    </row>
    <row r="9329" spans="1:6">
      <c r="A9329" s="4">
        <v>2011</v>
      </c>
      <c r="B9329" s="5" t="s">
        <v>329</v>
      </c>
      <c r="C9329" s="5" t="s">
        <v>333</v>
      </c>
      <c r="D9329" s="5" t="s">
        <v>16</v>
      </c>
      <c r="E9329" s="5">
        <v>54600</v>
      </c>
      <c r="F9329" s="6">
        <v>5369.23</v>
      </c>
    </row>
    <row r="9330" spans="1:6">
      <c r="A9330" s="4">
        <v>2012</v>
      </c>
      <c r="B9330" s="5" t="s">
        <v>329</v>
      </c>
      <c r="C9330" s="5" t="s">
        <v>333</v>
      </c>
      <c r="D9330" s="5" t="s">
        <v>15</v>
      </c>
      <c r="E9330" s="5">
        <v>198090</v>
      </c>
      <c r="F9330" s="6">
        <v>1742.79</v>
      </c>
    </row>
    <row r="9331" spans="1:6">
      <c r="A9331" s="4">
        <v>2012</v>
      </c>
      <c r="B9331" s="5" t="s">
        <v>329</v>
      </c>
      <c r="C9331" s="5" t="s">
        <v>333</v>
      </c>
      <c r="D9331" s="5" t="s">
        <v>16</v>
      </c>
      <c r="E9331" s="5">
        <v>56500</v>
      </c>
      <c r="F9331" s="6">
        <v>5433.27</v>
      </c>
    </row>
    <row r="9332" spans="1:6">
      <c r="A9332" s="4">
        <v>2013</v>
      </c>
      <c r="B9332" s="5" t="s">
        <v>329</v>
      </c>
      <c r="C9332" s="5" t="s">
        <v>333</v>
      </c>
      <c r="D9332" s="5" t="s">
        <v>15</v>
      </c>
      <c r="E9332" s="5">
        <v>195880</v>
      </c>
      <c r="F9332" s="6">
        <v>1616.24</v>
      </c>
    </row>
    <row r="9333" spans="1:6">
      <c r="A9333" s="4">
        <v>2013</v>
      </c>
      <c r="B9333" s="5" t="s">
        <v>329</v>
      </c>
      <c r="C9333" s="5" t="s">
        <v>333</v>
      </c>
      <c r="D9333" s="5" t="s">
        <v>16</v>
      </c>
      <c r="E9333" s="5">
        <v>55880</v>
      </c>
      <c r="F9333" s="6">
        <v>5305.65</v>
      </c>
    </row>
    <row r="9334" spans="1:6">
      <c r="A9334" s="4">
        <v>2014</v>
      </c>
      <c r="B9334" s="5" t="s">
        <v>329</v>
      </c>
      <c r="C9334" s="5" t="s">
        <v>333</v>
      </c>
      <c r="D9334" s="5" t="s">
        <v>15</v>
      </c>
      <c r="E9334" s="5">
        <v>202400</v>
      </c>
      <c r="F9334" s="6">
        <v>1814.87</v>
      </c>
    </row>
    <row r="9335" spans="1:6">
      <c r="A9335" s="4">
        <v>2014</v>
      </c>
      <c r="B9335" s="5" t="s">
        <v>329</v>
      </c>
      <c r="C9335" s="5" t="s">
        <v>333</v>
      </c>
      <c r="D9335" s="5" t="s">
        <v>16</v>
      </c>
      <c r="E9335" s="5">
        <v>40650</v>
      </c>
      <c r="F9335" s="6">
        <v>4401.72</v>
      </c>
    </row>
    <row r="9336" spans="1:6">
      <c r="A9336" s="4">
        <v>2015</v>
      </c>
      <c r="B9336" s="5" t="s">
        <v>329</v>
      </c>
      <c r="C9336" s="5" t="s">
        <v>333</v>
      </c>
      <c r="D9336" s="5" t="s">
        <v>15</v>
      </c>
      <c r="E9336" s="5">
        <v>178440</v>
      </c>
      <c r="F9336" s="6">
        <v>1934.94</v>
      </c>
    </row>
    <row r="9337" spans="1:6">
      <c r="A9337" s="4">
        <v>2015</v>
      </c>
      <c r="B9337" s="5" t="s">
        <v>329</v>
      </c>
      <c r="C9337" s="5" t="s">
        <v>333</v>
      </c>
      <c r="D9337" s="5" t="s">
        <v>16</v>
      </c>
      <c r="E9337" s="5">
        <v>40090</v>
      </c>
      <c r="F9337" s="6">
        <v>3719.38</v>
      </c>
    </row>
    <row r="9338" spans="1:6">
      <c r="A9338" s="4">
        <v>2016</v>
      </c>
      <c r="B9338" s="5" t="s">
        <v>329</v>
      </c>
      <c r="C9338" s="5" t="s">
        <v>333</v>
      </c>
      <c r="D9338" s="5" t="s">
        <v>15</v>
      </c>
      <c r="E9338" s="5">
        <v>183320</v>
      </c>
      <c r="F9338" s="6">
        <v>1848.51</v>
      </c>
    </row>
    <row r="9339" spans="1:6">
      <c r="A9339" s="4">
        <v>2016</v>
      </c>
      <c r="B9339" s="5" t="s">
        <v>329</v>
      </c>
      <c r="C9339" s="5" t="s">
        <v>333</v>
      </c>
      <c r="D9339" s="5" t="s">
        <v>16</v>
      </c>
      <c r="E9339" s="5">
        <v>44940</v>
      </c>
      <c r="F9339" s="6">
        <v>5538.77</v>
      </c>
    </row>
    <row r="9340" spans="1:6">
      <c r="A9340" s="4">
        <v>2017</v>
      </c>
      <c r="B9340" s="5" t="s">
        <v>329</v>
      </c>
      <c r="C9340" s="5" t="s">
        <v>333</v>
      </c>
      <c r="D9340" s="5" t="s">
        <v>15</v>
      </c>
      <c r="E9340" s="5">
        <v>168850</v>
      </c>
      <c r="F9340" s="6">
        <v>1656.48</v>
      </c>
    </row>
    <row r="9341" spans="1:6">
      <c r="A9341" s="4">
        <v>2017</v>
      </c>
      <c r="B9341" s="5" t="s">
        <v>329</v>
      </c>
      <c r="C9341" s="5" t="s">
        <v>333</v>
      </c>
      <c r="D9341" s="5" t="s">
        <v>16</v>
      </c>
      <c r="E9341" s="5">
        <v>44050</v>
      </c>
      <c r="F9341" s="6">
        <v>5346.65</v>
      </c>
    </row>
    <row r="9342" spans="1:6">
      <c r="A9342" s="4">
        <v>2008</v>
      </c>
      <c r="B9342" s="5" t="s">
        <v>329</v>
      </c>
      <c r="C9342" s="5" t="s">
        <v>334</v>
      </c>
      <c r="D9342" s="5" t="s">
        <v>15</v>
      </c>
      <c r="E9342" s="5">
        <v>308180</v>
      </c>
      <c r="F9342" s="6">
        <v>1029.43</v>
      </c>
    </row>
    <row r="9343" spans="1:6">
      <c r="A9343" s="4">
        <v>2008</v>
      </c>
      <c r="B9343" s="5" t="s">
        <v>329</v>
      </c>
      <c r="C9343" s="5" t="s">
        <v>334</v>
      </c>
      <c r="D9343" s="5" t="s">
        <v>16</v>
      </c>
      <c r="E9343" s="5">
        <v>54680</v>
      </c>
      <c r="F9343" s="6">
        <v>3278.71</v>
      </c>
    </row>
    <row r="9344" spans="1:6">
      <c r="A9344" s="4">
        <v>2008</v>
      </c>
      <c r="B9344" s="5" t="s">
        <v>329</v>
      </c>
      <c r="C9344" s="5" t="s">
        <v>334</v>
      </c>
      <c r="D9344" s="5" t="s">
        <v>17</v>
      </c>
      <c r="E9344" s="5">
        <v>1730</v>
      </c>
      <c r="F9344" s="6">
        <v>751.45</v>
      </c>
    </row>
    <row r="9345" spans="1:6">
      <c r="A9345" s="4">
        <v>2009</v>
      </c>
      <c r="B9345" s="5" t="s">
        <v>329</v>
      </c>
      <c r="C9345" s="5" t="s">
        <v>334</v>
      </c>
      <c r="D9345" s="5" t="s">
        <v>15</v>
      </c>
      <c r="E9345" s="5">
        <v>440390</v>
      </c>
      <c r="F9345" s="6">
        <v>1189.2</v>
      </c>
    </row>
    <row r="9346" spans="1:6">
      <c r="A9346" s="4">
        <v>2009</v>
      </c>
      <c r="B9346" s="5" t="s">
        <v>329</v>
      </c>
      <c r="C9346" s="5" t="s">
        <v>334</v>
      </c>
      <c r="D9346" s="5" t="s">
        <v>16</v>
      </c>
      <c r="E9346" s="5">
        <v>111810</v>
      </c>
      <c r="F9346" s="6">
        <v>3161.97</v>
      </c>
    </row>
    <row r="9347" spans="1:6">
      <c r="A9347" s="4">
        <v>2009</v>
      </c>
      <c r="B9347" s="5" t="s">
        <v>329</v>
      </c>
      <c r="C9347" s="5" t="s">
        <v>334</v>
      </c>
      <c r="D9347" s="5" t="s">
        <v>17</v>
      </c>
      <c r="E9347" s="5">
        <v>1060</v>
      </c>
      <c r="F9347" s="6">
        <v>594.34</v>
      </c>
    </row>
    <row r="9348" spans="1:6">
      <c r="A9348" s="4">
        <v>2010</v>
      </c>
      <c r="B9348" s="5" t="s">
        <v>329</v>
      </c>
      <c r="C9348" s="5" t="s">
        <v>334</v>
      </c>
      <c r="D9348" s="5" t="s">
        <v>15</v>
      </c>
      <c r="E9348" s="5">
        <v>396160</v>
      </c>
      <c r="F9348" s="6">
        <v>1251.24</v>
      </c>
    </row>
    <row r="9349" spans="1:6">
      <c r="A9349" s="4">
        <v>2010</v>
      </c>
      <c r="B9349" s="5" t="s">
        <v>329</v>
      </c>
      <c r="C9349" s="5" t="s">
        <v>334</v>
      </c>
      <c r="D9349" s="5" t="s">
        <v>16</v>
      </c>
      <c r="E9349" s="5">
        <v>112880</v>
      </c>
      <c r="F9349" s="6">
        <v>3586.02</v>
      </c>
    </row>
    <row r="9350" spans="1:6">
      <c r="A9350" s="4">
        <v>2010</v>
      </c>
      <c r="B9350" s="5" t="s">
        <v>329</v>
      </c>
      <c r="C9350" s="5" t="s">
        <v>334</v>
      </c>
      <c r="D9350" s="5" t="s">
        <v>17</v>
      </c>
      <c r="E9350" s="5">
        <v>600</v>
      </c>
      <c r="F9350" s="6">
        <v>550</v>
      </c>
    </row>
    <row r="9351" spans="1:6">
      <c r="A9351" s="4">
        <v>2011</v>
      </c>
      <c r="B9351" s="5" t="s">
        <v>329</v>
      </c>
      <c r="C9351" s="5" t="s">
        <v>334</v>
      </c>
      <c r="D9351" s="5" t="s">
        <v>15</v>
      </c>
      <c r="E9351" s="5">
        <v>419450</v>
      </c>
      <c r="F9351" s="6">
        <v>2012.23</v>
      </c>
    </row>
    <row r="9352" spans="1:6">
      <c r="A9352" s="4">
        <v>2011</v>
      </c>
      <c r="B9352" s="5" t="s">
        <v>329</v>
      </c>
      <c r="C9352" s="5" t="s">
        <v>334</v>
      </c>
      <c r="D9352" s="5" t="s">
        <v>16</v>
      </c>
      <c r="E9352" s="5">
        <v>128420</v>
      </c>
      <c r="F9352" s="6">
        <v>3425.71</v>
      </c>
    </row>
    <row r="9353" spans="1:6">
      <c r="A9353" s="4">
        <v>2011</v>
      </c>
      <c r="B9353" s="5" t="s">
        <v>329</v>
      </c>
      <c r="C9353" s="5" t="s">
        <v>334</v>
      </c>
      <c r="D9353" s="5" t="s">
        <v>17</v>
      </c>
      <c r="E9353" s="5">
        <v>590</v>
      </c>
      <c r="F9353" s="6">
        <v>677.97</v>
      </c>
    </row>
    <row r="9354" spans="1:6">
      <c r="A9354" s="4">
        <v>2012</v>
      </c>
      <c r="B9354" s="5" t="s">
        <v>329</v>
      </c>
      <c r="C9354" s="5" t="s">
        <v>334</v>
      </c>
      <c r="D9354" s="5" t="s">
        <v>15</v>
      </c>
      <c r="E9354" s="5">
        <v>417810</v>
      </c>
      <c r="F9354" s="6">
        <v>2309.35</v>
      </c>
    </row>
    <row r="9355" spans="1:6">
      <c r="A9355" s="4">
        <v>2012</v>
      </c>
      <c r="B9355" s="5" t="s">
        <v>329</v>
      </c>
      <c r="C9355" s="5" t="s">
        <v>334</v>
      </c>
      <c r="D9355" s="5" t="s">
        <v>16</v>
      </c>
      <c r="E9355" s="5">
        <v>126870</v>
      </c>
      <c r="F9355" s="6">
        <v>4291.95</v>
      </c>
    </row>
    <row r="9356" spans="1:6">
      <c r="A9356" s="4">
        <v>2012</v>
      </c>
      <c r="B9356" s="5" t="s">
        <v>329</v>
      </c>
      <c r="C9356" s="5" t="s">
        <v>334</v>
      </c>
      <c r="D9356" s="5" t="s">
        <v>17</v>
      </c>
      <c r="E9356" s="5">
        <v>560</v>
      </c>
      <c r="F9356" s="6">
        <v>982.14</v>
      </c>
    </row>
    <row r="9357" spans="1:6">
      <c r="A9357" s="4">
        <v>2013</v>
      </c>
      <c r="B9357" s="5" t="s">
        <v>329</v>
      </c>
      <c r="C9357" s="5" t="s">
        <v>334</v>
      </c>
      <c r="D9357" s="5" t="s">
        <v>15</v>
      </c>
      <c r="E9357" s="5">
        <v>414100</v>
      </c>
      <c r="F9357" s="6">
        <v>2477.1999999999998</v>
      </c>
    </row>
    <row r="9358" spans="1:6">
      <c r="A9358" s="4">
        <v>2013</v>
      </c>
      <c r="B9358" s="5" t="s">
        <v>329</v>
      </c>
      <c r="C9358" s="5" t="s">
        <v>334</v>
      </c>
      <c r="D9358" s="5" t="s">
        <v>16</v>
      </c>
      <c r="E9358" s="5">
        <v>151580</v>
      </c>
      <c r="F9358" s="6">
        <v>5258.74</v>
      </c>
    </row>
    <row r="9359" spans="1:6">
      <c r="A9359" s="4">
        <v>2013</v>
      </c>
      <c r="B9359" s="5" t="s">
        <v>329</v>
      </c>
      <c r="C9359" s="5" t="s">
        <v>334</v>
      </c>
      <c r="D9359" s="5" t="s">
        <v>17</v>
      </c>
      <c r="E9359" s="5">
        <v>470</v>
      </c>
      <c r="F9359" s="6">
        <v>1127.6600000000001</v>
      </c>
    </row>
    <row r="9360" spans="1:6">
      <c r="A9360" s="4">
        <v>2014</v>
      </c>
      <c r="B9360" s="5" t="s">
        <v>329</v>
      </c>
      <c r="C9360" s="5" t="s">
        <v>334</v>
      </c>
      <c r="D9360" s="5" t="s">
        <v>15</v>
      </c>
      <c r="E9360" s="5">
        <v>390340</v>
      </c>
      <c r="F9360" s="6">
        <v>2553.4899999999998</v>
      </c>
    </row>
    <row r="9361" spans="1:6">
      <c r="A9361" s="4">
        <v>2014</v>
      </c>
      <c r="B9361" s="5" t="s">
        <v>329</v>
      </c>
      <c r="C9361" s="5" t="s">
        <v>334</v>
      </c>
      <c r="D9361" s="5" t="s">
        <v>16</v>
      </c>
      <c r="E9361" s="5">
        <v>129880</v>
      </c>
      <c r="F9361" s="6">
        <v>4480.75</v>
      </c>
    </row>
    <row r="9362" spans="1:6">
      <c r="A9362" s="4">
        <v>2014</v>
      </c>
      <c r="B9362" s="5" t="s">
        <v>329</v>
      </c>
      <c r="C9362" s="5" t="s">
        <v>334</v>
      </c>
      <c r="D9362" s="5" t="s">
        <v>17</v>
      </c>
      <c r="E9362" s="5">
        <v>680</v>
      </c>
      <c r="F9362" s="6">
        <v>985.29</v>
      </c>
    </row>
    <row r="9363" spans="1:6">
      <c r="A9363" s="4">
        <v>2015</v>
      </c>
      <c r="B9363" s="5" t="s">
        <v>329</v>
      </c>
      <c r="C9363" s="5" t="s">
        <v>334</v>
      </c>
      <c r="D9363" s="5" t="s">
        <v>15</v>
      </c>
      <c r="E9363" s="5">
        <v>390640</v>
      </c>
      <c r="F9363" s="6">
        <v>1988.61</v>
      </c>
    </row>
    <row r="9364" spans="1:6">
      <c r="A9364" s="4">
        <v>2015</v>
      </c>
      <c r="B9364" s="5" t="s">
        <v>329</v>
      </c>
      <c r="C9364" s="5" t="s">
        <v>334</v>
      </c>
      <c r="D9364" s="5" t="s">
        <v>16</v>
      </c>
      <c r="E9364" s="5">
        <v>140980</v>
      </c>
      <c r="F9364" s="6">
        <v>5582.71</v>
      </c>
    </row>
    <row r="9365" spans="1:6">
      <c r="A9365" s="4">
        <v>2015</v>
      </c>
      <c r="B9365" s="5" t="s">
        <v>329</v>
      </c>
      <c r="C9365" s="5" t="s">
        <v>334</v>
      </c>
      <c r="D9365" s="5" t="s">
        <v>17</v>
      </c>
      <c r="E9365" s="5">
        <v>450</v>
      </c>
      <c r="F9365" s="6">
        <v>977.78</v>
      </c>
    </row>
    <row r="9366" spans="1:6">
      <c r="A9366" s="4">
        <v>2016</v>
      </c>
      <c r="B9366" s="5" t="s">
        <v>329</v>
      </c>
      <c r="C9366" s="5" t="s">
        <v>334</v>
      </c>
      <c r="D9366" s="5" t="s">
        <v>15</v>
      </c>
      <c r="E9366" s="5">
        <v>425090</v>
      </c>
      <c r="F9366" s="6">
        <v>2150.19</v>
      </c>
    </row>
    <row r="9367" spans="1:6">
      <c r="A9367" s="4">
        <v>2016</v>
      </c>
      <c r="B9367" s="5" t="s">
        <v>329</v>
      </c>
      <c r="C9367" s="5" t="s">
        <v>334</v>
      </c>
      <c r="D9367" s="5" t="s">
        <v>16</v>
      </c>
      <c r="E9367" s="5">
        <v>172240</v>
      </c>
      <c r="F9367" s="6">
        <v>8772.4599999999991</v>
      </c>
    </row>
    <row r="9368" spans="1:6">
      <c r="A9368" s="4">
        <v>2016</v>
      </c>
      <c r="B9368" s="5" t="s">
        <v>329</v>
      </c>
      <c r="C9368" s="5" t="s">
        <v>334</v>
      </c>
      <c r="D9368" s="5" t="s">
        <v>17</v>
      </c>
      <c r="E9368" s="5">
        <v>490</v>
      </c>
      <c r="F9368" s="6">
        <v>1120.6500000000001</v>
      </c>
    </row>
    <row r="9369" spans="1:6">
      <c r="A9369" s="4">
        <v>2017</v>
      </c>
      <c r="B9369" s="5" t="s">
        <v>329</v>
      </c>
      <c r="C9369" s="5" t="s">
        <v>334</v>
      </c>
      <c r="D9369" s="5" t="s">
        <v>15</v>
      </c>
      <c r="E9369" s="5">
        <v>400400</v>
      </c>
      <c r="F9369" s="6">
        <v>1866.82</v>
      </c>
    </row>
    <row r="9370" spans="1:6">
      <c r="A9370" s="4">
        <v>2017</v>
      </c>
      <c r="B9370" s="5" t="s">
        <v>329</v>
      </c>
      <c r="C9370" s="5" t="s">
        <v>334</v>
      </c>
      <c r="D9370" s="5" t="s">
        <v>16</v>
      </c>
      <c r="E9370" s="5">
        <v>148410</v>
      </c>
      <c r="F9370" s="6">
        <v>6940.78</v>
      </c>
    </row>
    <row r="9371" spans="1:6">
      <c r="A9371" s="4">
        <v>2017</v>
      </c>
      <c r="B9371" s="5" t="s">
        <v>329</v>
      </c>
      <c r="C9371" s="5" t="s">
        <v>334</v>
      </c>
      <c r="D9371" s="5" t="s">
        <v>17</v>
      </c>
      <c r="E9371" s="5">
        <v>240</v>
      </c>
      <c r="F9371" s="6">
        <v>1152.54</v>
      </c>
    </row>
    <row r="9372" spans="1:6">
      <c r="A9372" s="4">
        <v>2008</v>
      </c>
      <c r="B9372" s="5" t="s">
        <v>329</v>
      </c>
      <c r="C9372" s="5" t="s">
        <v>335</v>
      </c>
      <c r="D9372" s="5" t="s">
        <v>15</v>
      </c>
      <c r="E9372" s="5">
        <v>277880</v>
      </c>
      <c r="F9372" s="6">
        <v>1311.18</v>
      </c>
    </row>
    <row r="9373" spans="1:6">
      <c r="A9373" s="4">
        <v>2008</v>
      </c>
      <c r="B9373" s="5" t="s">
        <v>329</v>
      </c>
      <c r="C9373" s="5" t="s">
        <v>335</v>
      </c>
      <c r="D9373" s="5" t="s">
        <v>16</v>
      </c>
      <c r="E9373" s="5">
        <v>48500</v>
      </c>
      <c r="F9373" s="6">
        <v>1309.9000000000001</v>
      </c>
    </row>
    <row r="9374" spans="1:6">
      <c r="A9374" s="4">
        <v>2008</v>
      </c>
      <c r="B9374" s="5" t="s">
        <v>329</v>
      </c>
      <c r="C9374" s="5" t="s">
        <v>335</v>
      </c>
      <c r="D9374" s="5" t="s">
        <v>17</v>
      </c>
      <c r="E9374" s="5">
        <v>150</v>
      </c>
      <c r="F9374" s="6">
        <v>2000</v>
      </c>
    </row>
    <row r="9375" spans="1:6">
      <c r="A9375" s="4">
        <v>2009</v>
      </c>
      <c r="B9375" s="5" t="s">
        <v>329</v>
      </c>
      <c r="C9375" s="5" t="s">
        <v>335</v>
      </c>
      <c r="D9375" s="5" t="s">
        <v>15</v>
      </c>
      <c r="E9375" s="5">
        <v>275550</v>
      </c>
      <c r="F9375" s="6">
        <v>671.97</v>
      </c>
    </row>
    <row r="9376" spans="1:6">
      <c r="A9376" s="4">
        <v>2009</v>
      </c>
      <c r="B9376" s="5" t="s">
        <v>329</v>
      </c>
      <c r="C9376" s="5" t="s">
        <v>335</v>
      </c>
      <c r="D9376" s="5" t="s">
        <v>16</v>
      </c>
      <c r="E9376" s="5">
        <v>57000</v>
      </c>
      <c r="F9376" s="6">
        <v>2255.96</v>
      </c>
    </row>
    <row r="9377" spans="1:6">
      <c r="A9377" s="4">
        <v>2009</v>
      </c>
      <c r="B9377" s="5" t="s">
        <v>329</v>
      </c>
      <c r="C9377" s="5" t="s">
        <v>335</v>
      </c>
      <c r="D9377" s="5" t="s">
        <v>17</v>
      </c>
      <c r="E9377" s="5">
        <v>120</v>
      </c>
      <c r="F9377" s="6">
        <v>750</v>
      </c>
    </row>
    <row r="9378" spans="1:6">
      <c r="A9378" s="4">
        <v>2010</v>
      </c>
      <c r="B9378" s="5" t="s">
        <v>329</v>
      </c>
      <c r="C9378" s="5" t="s">
        <v>335</v>
      </c>
      <c r="D9378" s="5" t="s">
        <v>15</v>
      </c>
      <c r="E9378" s="5">
        <v>247470</v>
      </c>
      <c r="F9378" s="6">
        <v>1019.96</v>
      </c>
    </row>
    <row r="9379" spans="1:6">
      <c r="A9379" s="4">
        <v>2010</v>
      </c>
      <c r="B9379" s="5" t="s">
        <v>329</v>
      </c>
      <c r="C9379" s="5" t="s">
        <v>335</v>
      </c>
      <c r="D9379" s="5" t="s">
        <v>16</v>
      </c>
      <c r="E9379" s="5">
        <v>65880</v>
      </c>
      <c r="F9379" s="6">
        <v>2077.11</v>
      </c>
    </row>
    <row r="9380" spans="1:6">
      <c r="A9380" s="4">
        <v>2010</v>
      </c>
      <c r="B9380" s="5" t="s">
        <v>329</v>
      </c>
      <c r="C9380" s="5" t="s">
        <v>335</v>
      </c>
      <c r="D9380" s="5" t="s">
        <v>17</v>
      </c>
      <c r="E9380" s="5">
        <v>110</v>
      </c>
      <c r="F9380" s="6">
        <v>818.18</v>
      </c>
    </row>
    <row r="9381" spans="1:6">
      <c r="A9381" s="4">
        <v>2011</v>
      </c>
      <c r="B9381" s="5" t="s">
        <v>329</v>
      </c>
      <c r="C9381" s="5" t="s">
        <v>335</v>
      </c>
      <c r="D9381" s="5" t="s">
        <v>15</v>
      </c>
      <c r="E9381" s="5">
        <v>271390</v>
      </c>
      <c r="F9381" s="6">
        <v>1908.73</v>
      </c>
    </row>
    <row r="9382" spans="1:6">
      <c r="A9382" s="4">
        <v>2011</v>
      </c>
      <c r="B9382" s="5" t="s">
        <v>329</v>
      </c>
      <c r="C9382" s="5" t="s">
        <v>335</v>
      </c>
      <c r="D9382" s="5" t="s">
        <v>16</v>
      </c>
      <c r="E9382" s="5">
        <v>59340</v>
      </c>
      <c r="F9382" s="6">
        <v>2750.93</v>
      </c>
    </row>
    <row r="9383" spans="1:6">
      <c r="A9383" s="4">
        <v>2011</v>
      </c>
      <c r="B9383" s="5" t="s">
        <v>329</v>
      </c>
      <c r="C9383" s="5" t="s">
        <v>335</v>
      </c>
      <c r="D9383" s="5" t="s">
        <v>17</v>
      </c>
      <c r="E9383" s="5">
        <v>80</v>
      </c>
      <c r="F9383" s="6">
        <v>1250</v>
      </c>
    </row>
    <row r="9384" spans="1:6">
      <c r="A9384" s="4">
        <v>2012</v>
      </c>
      <c r="B9384" s="5" t="s">
        <v>329</v>
      </c>
      <c r="C9384" s="5" t="s">
        <v>335</v>
      </c>
      <c r="D9384" s="5" t="s">
        <v>15</v>
      </c>
      <c r="E9384" s="5">
        <v>261690</v>
      </c>
      <c r="F9384" s="6">
        <v>2290.19</v>
      </c>
    </row>
    <row r="9385" spans="1:6">
      <c r="A9385" s="4">
        <v>2012</v>
      </c>
      <c r="B9385" s="5" t="s">
        <v>329</v>
      </c>
      <c r="C9385" s="5" t="s">
        <v>335</v>
      </c>
      <c r="D9385" s="5" t="s">
        <v>16</v>
      </c>
      <c r="E9385" s="5">
        <v>61730</v>
      </c>
      <c r="F9385" s="6">
        <v>2607.65</v>
      </c>
    </row>
    <row r="9386" spans="1:6">
      <c r="A9386" s="4">
        <v>2012</v>
      </c>
      <c r="B9386" s="5" t="s">
        <v>329</v>
      </c>
      <c r="C9386" s="5" t="s">
        <v>335</v>
      </c>
      <c r="D9386" s="5" t="s">
        <v>17</v>
      </c>
      <c r="E9386" s="5">
        <v>60</v>
      </c>
      <c r="F9386" s="6">
        <v>1333.33</v>
      </c>
    </row>
    <row r="9387" spans="1:6">
      <c r="A9387" s="4">
        <v>2013</v>
      </c>
      <c r="B9387" s="5" t="s">
        <v>329</v>
      </c>
      <c r="C9387" s="5" t="s">
        <v>335</v>
      </c>
      <c r="D9387" s="5" t="s">
        <v>15</v>
      </c>
      <c r="E9387" s="5">
        <v>253720</v>
      </c>
      <c r="F9387" s="6">
        <v>1662.38</v>
      </c>
    </row>
    <row r="9388" spans="1:6">
      <c r="A9388" s="4">
        <v>2013</v>
      </c>
      <c r="B9388" s="5" t="s">
        <v>329</v>
      </c>
      <c r="C9388" s="5" t="s">
        <v>335</v>
      </c>
      <c r="D9388" s="5" t="s">
        <v>16</v>
      </c>
      <c r="E9388" s="5">
        <v>59820</v>
      </c>
      <c r="F9388" s="6">
        <v>2987.46</v>
      </c>
    </row>
    <row r="9389" spans="1:6">
      <c r="A9389" s="4">
        <v>2013</v>
      </c>
      <c r="B9389" s="5" t="s">
        <v>329</v>
      </c>
      <c r="C9389" s="5" t="s">
        <v>335</v>
      </c>
      <c r="D9389" s="5" t="s">
        <v>17</v>
      </c>
      <c r="E9389" s="5">
        <v>240</v>
      </c>
      <c r="F9389" s="6">
        <v>1125</v>
      </c>
    </row>
    <row r="9390" spans="1:6">
      <c r="A9390" s="4">
        <v>2014</v>
      </c>
      <c r="B9390" s="5" t="s">
        <v>329</v>
      </c>
      <c r="C9390" s="5" t="s">
        <v>335</v>
      </c>
      <c r="D9390" s="5" t="s">
        <v>15</v>
      </c>
      <c r="E9390" s="5">
        <v>249960</v>
      </c>
      <c r="F9390" s="6">
        <v>2086.0100000000002</v>
      </c>
    </row>
    <row r="9391" spans="1:6">
      <c r="A9391" s="4">
        <v>2014</v>
      </c>
      <c r="B9391" s="5" t="s">
        <v>329</v>
      </c>
      <c r="C9391" s="5" t="s">
        <v>335</v>
      </c>
      <c r="D9391" s="5" t="s">
        <v>16</v>
      </c>
      <c r="E9391" s="5">
        <v>62670</v>
      </c>
      <c r="F9391" s="6">
        <v>2719.96</v>
      </c>
    </row>
    <row r="9392" spans="1:6">
      <c r="A9392" s="4">
        <v>2014</v>
      </c>
      <c r="B9392" s="5" t="s">
        <v>329</v>
      </c>
      <c r="C9392" s="5" t="s">
        <v>335</v>
      </c>
      <c r="D9392" s="5" t="s">
        <v>17</v>
      </c>
      <c r="E9392" s="5">
        <v>250</v>
      </c>
      <c r="F9392" s="6">
        <v>960</v>
      </c>
    </row>
    <row r="9393" spans="1:6">
      <c r="A9393" s="4">
        <v>2015</v>
      </c>
      <c r="B9393" s="5" t="s">
        <v>329</v>
      </c>
      <c r="C9393" s="5" t="s">
        <v>335</v>
      </c>
      <c r="D9393" s="5" t="s">
        <v>15</v>
      </c>
      <c r="E9393" s="5">
        <v>243950</v>
      </c>
      <c r="F9393" s="6">
        <v>1180.6099999999999</v>
      </c>
    </row>
    <row r="9394" spans="1:6">
      <c r="A9394" s="4">
        <v>2015</v>
      </c>
      <c r="B9394" s="5" t="s">
        <v>329</v>
      </c>
      <c r="C9394" s="5" t="s">
        <v>335</v>
      </c>
      <c r="D9394" s="5" t="s">
        <v>16</v>
      </c>
      <c r="E9394" s="5">
        <v>56780</v>
      </c>
      <c r="F9394" s="6">
        <v>2905.25</v>
      </c>
    </row>
    <row r="9395" spans="1:6">
      <c r="A9395" s="4">
        <v>2015</v>
      </c>
      <c r="B9395" s="5" t="s">
        <v>329</v>
      </c>
      <c r="C9395" s="5" t="s">
        <v>335</v>
      </c>
      <c r="D9395" s="5" t="s">
        <v>17</v>
      </c>
      <c r="E9395" s="5">
        <v>240</v>
      </c>
      <c r="F9395" s="6">
        <v>958.33</v>
      </c>
    </row>
    <row r="9396" spans="1:6">
      <c r="A9396" s="4">
        <v>2016</v>
      </c>
      <c r="B9396" s="5" t="s">
        <v>329</v>
      </c>
      <c r="C9396" s="5" t="s">
        <v>335</v>
      </c>
      <c r="D9396" s="5" t="s">
        <v>15</v>
      </c>
      <c r="E9396" s="5">
        <v>249960</v>
      </c>
      <c r="F9396" s="6">
        <v>1853.21</v>
      </c>
    </row>
    <row r="9397" spans="1:6">
      <c r="A9397" s="4">
        <v>2016</v>
      </c>
      <c r="B9397" s="5" t="s">
        <v>329</v>
      </c>
      <c r="C9397" s="5" t="s">
        <v>335</v>
      </c>
      <c r="D9397" s="5" t="s">
        <v>16</v>
      </c>
      <c r="E9397" s="5">
        <v>54280</v>
      </c>
      <c r="F9397" s="6">
        <v>4167.95</v>
      </c>
    </row>
    <row r="9398" spans="1:6">
      <c r="A9398" s="4">
        <v>2016</v>
      </c>
      <c r="B9398" s="5" t="s">
        <v>329</v>
      </c>
      <c r="C9398" s="5" t="s">
        <v>335</v>
      </c>
      <c r="D9398" s="5" t="s">
        <v>17</v>
      </c>
      <c r="E9398" s="5">
        <v>220</v>
      </c>
      <c r="F9398" s="6">
        <v>1121.08</v>
      </c>
    </row>
    <row r="9399" spans="1:6">
      <c r="A9399" s="4">
        <v>2017</v>
      </c>
      <c r="B9399" s="5" t="s">
        <v>329</v>
      </c>
      <c r="C9399" s="5" t="s">
        <v>335</v>
      </c>
      <c r="D9399" s="5" t="s">
        <v>15</v>
      </c>
      <c r="E9399" s="5">
        <v>236630</v>
      </c>
      <c r="F9399" s="6">
        <v>1745.64</v>
      </c>
    </row>
    <row r="9400" spans="1:6">
      <c r="A9400" s="4">
        <v>2017</v>
      </c>
      <c r="B9400" s="5" t="s">
        <v>329</v>
      </c>
      <c r="C9400" s="5" t="s">
        <v>335</v>
      </c>
      <c r="D9400" s="5" t="s">
        <v>16</v>
      </c>
      <c r="E9400" s="5">
        <v>60750</v>
      </c>
      <c r="F9400" s="6">
        <v>2937.9</v>
      </c>
    </row>
    <row r="9401" spans="1:6">
      <c r="A9401" s="4">
        <v>2017</v>
      </c>
      <c r="B9401" s="5" t="s">
        <v>329</v>
      </c>
      <c r="C9401" s="5" t="s">
        <v>335</v>
      </c>
      <c r="D9401" s="5" t="s">
        <v>17</v>
      </c>
      <c r="E9401" s="5">
        <v>230</v>
      </c>
      <c r="F9401" s="6">
        <v>1154.8699999999999</v>
      </c>
    </row>
    <row r="9402" spans="1:6">
      <c r="A9402" s="4">
        <v>2008</v>
      </c>
      <c r="B9402" s="5" t="s">
        <v>329</v>
      </c>
      <c r="C9402" s="5" t="s">
        <v>336</v>
      </c>
      <c r="D9402" s="5" t="s">
        <v>15</v>
      </c>
      <c r="E9402" s="5">
        <v>175590</v>
      </c>
      <c r="F9402" s="6">
        <v>1463.3</v>
      </c>
    </row>
    <row r="9403" spans="1:6">
      <c r="A9403" s="4">
        <v>2008</v>
      </c>
      <c r="B9403" s="5" t="s">
        <v>329</v>
      </c>
      <c r="C9403" s="5" t="s">
        <v>336</v>
      </c>
      <c r="D9403" s="5" t="s">
        <v>16</v>
      </c>
      <c r="E9403" s="5">
        <v>10250</v>
      </c>
      <c r="F9403" s="6">
        <v>708.29</v>
      </c>
    </row>
    <row r="9404" spans="1:6">
      <c r="A9404" s="4">
        <v>2008</v>
      </c>
      <c r="B9404" s="5" t="s">
        <v>329</v>
      </c>
      <c r="C9404" s="5" t="s">
        <v>336</v>
      </c>
      <c r="D9404" s="5" t="s">
        <v>17</v>
      </c>
      <c r="E9404" s="5">
        <v>11900</v>
      </c>
      <c r="F9404" s="6">
        <v>1436.13</v>
      </c>
    </row>
    <row r="9405" spans="1:6">
      <c r="A9405" s="4">
        <v>2009</v>
      </c>
      <c r="B9405" s="5" t="s">
        <v>329</v>
      </c>
      <c r="C9405" s="5" t="s">
        <v>336</v>
      </c>
      <c r="D9405" s="5" t="s">
        <v>15</v>
      </c>
      <c r="E9405" s="5">
        <v>142710</v>
      </c>
      <c r="F9405" s="6">
        <v>993.13</v>
      </c>
    </row>
    <row r="9406" spans="1:6">
      <c r="A9406" s="4">
        <v>2009</v>
      </c>
      <c r="B9406" s="5" t="s">
        <v>329</v>
      </c>
      <c r="C9406" s="5" t="s">
        <v>336</v>
      </c>
      <c r="D9406" s="5" t="s">
        <v>16</v>
      </c>
      <c r="E9406" s="5">
        <v>13080</v>
      </c>
      <c r="F9406" s="6">
        <v>1643.73</v>
      </c>
    </row>
    <row r="9407" spans="1:6">
      <c r="A9407" s="4">
        <v>2009</v>
      </c>
      <c r="B9407" s="5" t="s">
        <v>329</v>
      </c>
      <c r="C9407" s="5" t="s">
        <v>336</v>
      </c>
      <c r="D9407" s="5" t="s">
        <v>17</v>
      </c>
      <c r="E9407" s="5">
        <v>11390</v>
      </c>
      <c r="F9407" s="6">
        <v>982.44</v>
      </c>
    </row>
    <row r="9408" spans="1:6">
      <c r="A9408" s="4">
        <v>2010</v>
      </c>
      <c r="B9408" s="5" t="s">
        <v>329</v>
      </c>
      <c r="C9408" s="5" t="s">
        <v>336</v>
      </c>
      <c r="D9408" s="5" t="s">
        <v>15</v>
      </c>
      <c r="E9408" s="5">
        <v>116100</v>
      </c>
      <c r="F9408" s="6">
        <v>1167.18</v>
      </c>
    </row>
    <row r="9409" spans="1:6">
      <c r="A9409" s="4">
        <v>2010</v>
      </c>
      <c r="B9409" s="5" t="s">
        <v>329</v>
      </c>
      <c r="C9409" s="5" t="s">
        <v>336</v>
      </c>
      <c r="D9409" s="5" t="s">
        <v>16</v>
      </c>
      <c r="E9409" s="5">
        <v>14470</v>
      </c>
      <c r="F9409" s="6">
        <v>1925.36</v>
      </c>
    </row>
    <row r="9410" spans="1:6">
      <c r="A9410" s="4">
        <v>2010</v>
      </c>
      <c r="B9410" s="5" t="s">
        <v>329</v>
      </c>
      <c r="C9410" s="5" t="s">
        <v>336</v>
      </c>
      <c r="D9410" s="5" t="s">
        <v>17</v>
      </c>
      <c r="E9410" s="5">
        <v>10450</v>
      </c>
      <c r="F9410" s="6">
        <v>1193.3</v>
      </c>
    </row>
    <row r="9411" spans="1:6">
      <c r="A9411" s="4">
        <v>2011</v>
      </c>
      <c r="B9411" s="5" t="s">
        <v>329</v>
      </c>
      <c r="C9411" s="5" t="s">
        <v>336</v>
      </c>
      <c r="D9411" s="5" t="s">
        <v>15</v>
      </c>
      <c r="E9411" s="5">
        <v>186600</v>
      </c>
      <c r="F9411" s="6">
        <v>2759.97</v>
      </c>
    </row>
    <row r="9412" spans="1:6">
      <c r="A9412" s="4">
        <v>2011</v>
      </c>
      <c r="B9412" s="5" t="s">
        <v>329</v>
      </c>
      <c r="C9412" s="5" t="s">
        <v>336</v>
      </c>
      <c r="D9412" s="5" t="s">
        <v>16</v>
      </c>
      <c r="E9412" s="5">
        <v>14170</v>
      </c>
      <c r="F9412" s="6">
        <v>2928.02</v>
      </c>
    </row>
    <row r="9413" spans="1:6">
      <c r="A9413" s="4">
        <v>2011</v>
      </c>
      <c r="B9413" s="5" t="s">
        <v>329</v>
      </c>
      <c r="C9413" s="5" t="s">
        <v>336</v>
      </c>
      <c r="D9413" s="5" t="s">
        <v>17</v>
      </c>
      <c r="E9413" s="5">
        <v>10110</v>
      </c>
      <c r="F9413" s="6">
        <v>1556.87</v>
      </c>
    </row>
    <row r="9414" spans="1:6">
      <c r="A9414" s="4">
        <v>2012</v>
      </c>
      <c r="B9414" s="5" t="s">
        <v>329</v>
      </c>
      <c r="C9414" s="5" t="s">
        <v>336</v>
      </c>
      <c r="D9414" s="5" t="s">
        <v>15</v>
      </c>
      <c r="E9414" s="5">
        <v>171920</v>
      </c>
      <c r="F9414" s="6">
        <v>2751.57</v>
      </c>
    </row>
    <row r="9415" spans="1:6">
      <c r="A9415" s="4">
        <v>2012</v>
      </c>
      <c r="B9415" s="5" t="s">
        <v>329</v>
      </c>
      <c r="C9415" s="5" t="s">
        <v>336</v>
      </c>
      <c r="D9415" s="5" t="s">
        <v>16</v>
      </c>
      <c r="E9415" s="5">
        <v>13650</v>
      </c>
      <c r="F9415" s="6">
        <v>3364.1</v>
      </c>
    </row>
    <row r="9416" spans="1:6">
      <c r="A9416" s="4">
        <v>2012</v>
      </c>
      <c r="B9416" s="5" t="s">
        <v>329</v>
      </c>
      <c r="C9416" s="5" t="s">
        <v>336</v>
      </c>
      <c r="D9416" s="5" t="s">
        <v>17</v>
      </c>
      <c r="E9416" s="5">
        <v>9700</v>
      </c>
      <c r="F9416" s="6">
        <v>1726.8</v>
      </c>
    </row>
    <row r="9417" spans="1:6">
      <c r="A9417" s="4">
        <v>2013</v>
      </c>
      <c r="B9417" s="5" t="s">
        <v>329</v>
      </c>
      <c r="C9417" s="5" t="s">
        <v>336</v>
      </c>
      <c r="D9417" s="5" t="s">
        <v>15</v>
      </c>
      <c r="E9417" s="5">
        <v>106130</v>
      </c>
      <c r="F9417" s="6">
        <v>2354.38</v>
      </c>
    </row>
    <row r="9418" spans="1:6">
      <c r="A9418" s="4">
        <v>2013</v>
      </c>
      <c r="B9418" s="5" t="s">
        <v>329</v>
      </c>
      <c r="C9418" s="5" t="s">
        <v>336</v>
      </c>
      <c r="D9418" s="5" t="s">
        <v>16</v>
      </c>
      <c r="E9418" s="5">
        <v>10880</v>
      </c>
      <c r="F9418" s="6">
        <v>3835.48</v>
      </c>
    </row>
    <row r="9419" spans="1:6">
      <c r="A9419" s="4">
        <v>2013</v>
      </c>
      <c r="B9419" s="5" t="s">
        <v>329</v>
      </c>
      <c r="C9419" s="5" t="s">
        <v>336</v>
      </c>
      <c r="D9419" s="5" t="s">
        <v>17</v>
      </c>
      <c r="E9419" s="5">
        <v>11260</v>
      </c>
      <c r="F9419" s="6">
        <v>1222.9100000000001</v>
      </c>
    </row>
    <row r="9420" spans="1:6">
      <c r="A9420" s="4">
        <v>2014</v>
      </c>
      <c r="B9420" s="5" t="s">
        <v>329</v>
      </c>
      <c r="C9420" s="5" t="s">
        <v>336</v>
      </c>
      <c r="D9420" s="5" t="s">
        <v>15</v>
      </c>
      <c r="E9420" s="5">
        <v>147610</v>
      </c>
      <c r="F9420" s="6">
        <v>2575.84</v>
      </c>
    </row>
    <row r="9421" spans="1:6">
      <c r="A9421" s="4">
        <v>2014</v>
      </c>
      <c r="B9421" s="5" t="s">
        <v>329</v>
      </c>
      <c r="C9421" s="5" t="s">
        <v>336</v>
      </c>
      <c r="D9421" s="5" t="s">
        <v>16</v>
      </c>
      <c r="E9421" s="5">
        <v>12680</v>
      </c>
      <c r="F9421" s="6">
        <v>3147.48</v>
      </c>
    </row>
    <row r="9422" spans="1:6">
      <c r="A9422" s="4">
        <v>2014</v>
      </c>
      <c r="B9422" s="5" t="s">
        <v>329</v>
      </c>
      <c r="C9422" s="5" t="s">
        <v>336</v>
      </c>
      <c r="D9422" s="5" t="s">
        <v>17</v>
      </c>
      <c r="E9422" s="5">
        <v>11630</v>
      </c>
      <c r="F9422" s="6">
        <v>1343.08</v>
      </c>
    </row>
    <row r="9423" spans="1:6">
      <c r="A9423" s="4">
        <v>2015</v>
      </c>
      <c r="B9423" s="5" t="s">
        <v>329</v>
      </c>
      <c r="C9423" s="5" t="s">
        <v>336</v>
      </c>
      <c r="D9423" s="5" t="s">
        <v>15</v>
      </c>
      <c r="E9423" s="5">
        <v>170180</v>
      </c>
      <c r="F9423" s="6">
        <v>2946.06</v>
      </c>
    </row>
    <row r="9424" spans="1:6">
      <c r="A9424" s="4">
        <v>2015</v>
      </c>
      <c r="B9424" s="5" t="s">
        <v>329</v>
      </c>
      <c r="C9424" s="5" t="s">
        <v>336</v>
      </c>
      <c r="D9424" s="5" t="s">
        <v>16</v>
      </c>
      <c r="E9424" s="5">
        <v>13060</v>
      </c>
      <c r="F9424" s="6">
        <v>2879.02</v>
      </c>
    </row>
    <row r="9425" spans="1:6">
      <c r="A9425" s="4">
        <v>2015</v>
      </c>
      <c r="B9425" s="5" t="s">
        <v>329</v>
      </c>
      <c r="C9425" s="5" t="s">
        <v>336</v>
      </c>
      <c r="D9425" s="5" t="s">
        <v>17</v>
      </c>
      <c r="E9425" s="5">
        <v>11530</v>
      </c>
      <c r="F9425" s="6">
        <v>1030.3599999999999</v>
      </c>
    </row>
    <row r="9426" spans="1:6">
      <c r="A9426" s="4">
        <v>2016</v>
      </c>
      <c r="B9426" s="5" t="s">
        <v>329</v>
      </c>
      <c r="C9426" s="5" t="s">
        <v>336</v>
      </c>
      <c r="D9426" s="5" t="s">
        <v>15</v>
      </c>
      <c r="E9426" s="5">
        <v>176450</v>
      </c>
      <c r="F9426" s="6">
        <v>3077.4</v>
      </c>
    </row>
    <row r="9427" spans="1:6">
      <c r="A9427" s="4">
        <v>2016</v>
      </c>
      <c r="B9427" s="5" t="s">
        <v>329</v>
      </c>
      <c r="C9427" s="5" t="s">
        <v>336</v>
      </c>
      <c r="D9427" s="5" t="s">
        <v>16</v>
      </c>
      <c r="E9427" s="5">
        <v>14390</v>
      </c>
      <c r="F9427" s="6">
        <v>3506.63</v>
      </c>
    </row>
    <row r="9428" spans="1:6">
      <c r="A9428" s="4">
        <v>2016</v>
      </c>
      <c r="B9428" s="5" t="s">
        <v>329</v>
      </c>
      <c r="C9428" s="5" t="s">
        <v>336</v>
      </c>
      <c r="D9428" s="5" t="s">
        <v>17</v>
      </c>
      <c r="E9428" s="5">
        <v>11220</v>
      </c>
      <c r="F9428" s="6">
        <v>1270.1400000000001</v>
      </c>
    </row>
    <row r="9429" spans="1:6">
      <c r="A9429" s="4">
        <v>2017</v>
      </c>
      <c r="B9429" s="5" t="s">
        <v>329</v>
      </c>
      <c r="C9429" s="5" t="s">
        <v>336</v>
      </c>
      <c r="D9429" s="5" t="s">
        <v>15</v>
      </c>
      <c r="E9429" s="5">
        <v>191890</v>
      </c>
      <c r="F9429" s="6">
        <v>3115.03</v>
      </c>
    </row>
    <row r="9430" spans="1:6">
      <c r="A9430" s="4">
        <v>2017</v>
      </c>
      <c r="B9430" s="5" t="s">
        <v>329</v>
      </c>
      <c r="C9430" s="5" t="s">
        <v>336</v>
      </c>
      <c r="D9430" s="5" t="s">
        <v>16</v>
      </c>
      <c r="E9430" s="5">
        <v>12480</v>
      </c>
      <c r="F9430" s="6">
        <v>4331.9399999999996</v>
      </c>
    </row>
    <row r="9431" spans="1:6">
      <c r="A9431" s="4">
        <v>2017</v>
      </c>
      <c r="B9431" s="5" t="s">
        <v>329</v>
      </c>
      <c r="C9431" s="5" t="s">
        <v>336</v>
      </c>
      <c r="D9431" s="5" t="s">
        <v>17</v>
      </c>
      <c r="E9431" s="5">
        <v>14110</v>
      </c>
      <c r="F9431" s="6">
        <v>1200.6199999999999</v>
      </c>
    </row>
    <row r="9432" spans="1:6">
      <c r="A9432" s="4">
        <v>2008</v>
      </c>
      <c r="B9432" s="5" t="s">
        <v>329</v>
      </c>
      <c r="C9432" s="5" t="s">
        <v>337</v>
      </c>
      <c r="D9432" s="5" t="s">
        <v>15</v>
      </c>
      <c r="E9432" s="5">
        <v>252210</v>
      </c>
      <c r="F9432" s="6">
        <v>1994.65</v>
      </c>
    </row>
    <row r="9433" spans="1:6">
      <c r="A9433" s="4">
        <v>2008</v>
      </c>
      <c r="B9433" s="5" t="s">
        <v>329</v>
      </c>
      <c r="C9433" s="5" t="s">
        <v>337</v>
      </c>
      <c r="D9433" s="5" t="s">
        <v>16</v>
      </c>
      <c r="E9433" s="5">
        <v>91940</v>
      </c>
      <c r="F9433" s="6">
        <v>1938.76</v>
      </c>
    </row>
    <row r="9434" spans="1:6">
      <c r="A9434" s="4">
        <v>2008</v>
      </c>
      <c r="B9434" s="5" t="s">
        <v>329</v>
      </c>
      <c r="C9434" s="5" t="s">
        <v>337</v>
      </c>
      <c r="D9434" s="5" t="s">
        <v>17</v>
      </c>
      <c r="E9434" s="5">
        <v>8020</v>
      </c>
      <c r="F9434" s="6">
        <v>966.33</v>
      </c>
    </row>
    <row r="9435" spans="1:6">
      <c r="A9435" s="4">
        <v>2009</v>
      </c>
      <c r="B9435" s="5" t="s">
        <v>329</v>
      </c>
      <c r="C9435" s="5" t="s">
        <v>337</v>
      </c>
      <c r="D9435" s="5" t="s">
        <v>15</v>
      </c>
      <c r="E9435" s="5">
        <v>173720</v>
      </c>
      <c r="F9435" s="6">
        <v>828.4</v>
      </c>
    </row>
    <row r="9436" spans="1:6">
      <c r="A9436" s="4">
        <v>2009</v>
      </c>
      <c r="B9436" s="5" t="s">
        <v>329</v>
      </c>
      <c r="C9436" s="5" t="s">
        <v>337</v>
      </c>
      <c r="D9436" s="5" t="s">
        <v>16</v>
      </c>
      <c r="E9436" s="5">
        <v>130520</v>
      </c>
      <c r="F9436" s="6">
        <v>1749.62</v>
      </c>
    </row>
    <row r="9437" spans="1:6">
      <c r="A9437" s="4">
        <v>2009</v>
      </c>
      <c r="B9437" s="5" t="s">
        <v>329</v>
      </c>
      <c r="C9437" s="5" t="s">
        <v>337</v>
      </c>
      <c r="D9437" s="5" t="s">
        <v>17</v>
      </c>
      <c r="E9437" s="5">
        <v>6660</v>
      </c>
      <c r="F9437" s="6">
        <v>1196.7</v>
      </c>
    </row>
    <row r="9438" spans="1:6">
      <c r="A9438" s="4">
        <v>2010</v>
      </c>
      <c r="B9438" s="5" t="s">
        <v>329</v>
      </c>
      <c r="C9438" s="5" t="s">
        <v>337</v>
      </c>
      <c r="D9438" s="5" t="s">
        <v>15</v>
      </c>
      <c r="E9438" s="5">
        <v>128490</v>
      </c>
      <c r="F9438" s="6">
        <v>450.77</v>
      </c>
    </row>
    <row r="9439" spans="1:6">
      <c r="A9439" s="4">
        <v>2010</v>
      </c>
      <c r="B9439" s="5" t="s">
        <v>329</v>
      </c>
      <c r="C9439" s="5" t="s">
        <v>337</v>
      </c>
      <c r="D9439" s="5" t="s">
        <v>16</v>
      </c>
      <c r="E9439" s="5">
        <v>124500</v>
      </c>
      <c r="F9439" s="6">
        <v>2911.97</v>
      </c>
    </row>
    <row r="9440" spans="1:6">
      <c r="A9440" s="4">
        <v>2010</v>
      </c>
      <c r="B9440" s="5" t="s">
        <v>329</v>
      </c>
      <c r="C9440" s="5" t="s">
        <v>337</v>
      </c>
      <c r="D9440" s="5" t="s">
        <v>17</v>
      </c>
      <c r="E9440" s="5">
        <v>7960</v>
      </c>
      <c r="F9440" s="6">
        <v>927.14</v>
      </c>
    </row>
    <row r="9441" spans="1:6">
      <c r="A9441" s="4">
        <v>2011</v>
      </c>
      <c r="B9441" s="5" t="s">
        <v>329</v>
      </c>
      <c r="C9441" s="5" t="s">
        <v>337</v>
      </c>
      <c r="D9441" s="5" t="s">
        <v>15</v>
      </c>
      <c r="E9441" s="5">
        <v>176230</v>
      </c>
      <c r="F9441" s="6">
        <v>1976.85</v>
      </c>
    </row>
    <row r="9442" spans="1:6">
      <c r="A9442" s="4">
        <v>2011</v>
      </c>
      <c r="B9442" s="5" t="s">
        <v>329</v>
      </c>
      <c r="C9442" s="5" t="s">
        <v>337</v>
      </c>
      <c r="D9442" s="5" t="s">
        <v>16</v>
      </c>
      <c r="E9442" s="5">
        <v>131400</v>
      </c>
      <c r="F9442" s="6">
        <v>3423.06</v>
      </c>
    </row>
    <row r="9443" spans="1:6">
      <c r="A9443" s="4">
        <v>2011</v>
      </c>
      <c r="B9443" s="5" t="s">
        <v>329</v>
      </c>
      <c r="C9443" s="5" t="s">
        <v>337</v>
      </c>
      <c r="D9443" s="5" t="s">
        <v>17</v>
      </c>
      <c r="E9443" s="5">
        <v>9050</v>
      </c>
      <c r="F9443" s="6">
        <v>1055.25</v>
      </c>
    </row>
    <row r="9444" spans="1:6">
      <c r="A9444" s="4">
        <v>2012</v>
      </c>
      <c r="B9444" s="5" t="s">
        <v>329</v>
      </c>
      <c r="C9444" s="5" t="s">
        <v>337</v>
      </c>
      <c r="D9444" s="5" t="s">
        <v>15</v>
      </c>
      <c r="E9444" s="5">
        <v>161480</v>
      </c>
      <c r="F9444" s="6">
        <v>2232.54</v>
      </c>
    </row>
    <row r="9445" spans="1:6">
      <c r="A9445" s="4">
        <v>2012</v>
      </c>
      <c r="B9445" s="5" t="s">
        <v>329</v>
      </c>
      <c r="C9445" s="5" t="s">
        <v>337</v>
      </c>
      <c r="D9445" s="5" t="s">
        <v>16</v>
      </c>
      <c r="E9445" s="5">
        <v>132750</v>
      </c>
      <c r="F9445" s="6">
        <v>2961.58</v>
      </c>
    </row>
    <row r="9446" spans="1:6">
      <c r="A9446" s="4">
        <v>2012</v>
      </c>
      <c r="B9446" s="5" t="s">
        <v>329</v>
      </c>
      <c r="C9446" s="5" t="s">
        <v>337</v>
      </c>
      <c r="D9446" s="5" t="s">
        <v>17</v>
      </c>
      <c r="E9446" s="5">
        <v>9060</v>
      </c>
      <c r="F9446" s="6">
        <v>1094.92</v>
      </c>
    </row>
    <row r="9447" spans="1:6">
      <c r="A9447" s="4">
        <v>2013</v>
      </c>
      <c r="B9447" s="5" t="s">
        <v>329</v>
      </c>
      <c r="C9447" s="5" t="s">
        <v>337</v>
      </c>
      <c r="D9447" s="5" t="s">
        <v>15</v>
      </c>
      <c r="E9447" s="5">
        <v>157750</v>
      </c>
      <c r="F9447" s="6">
        <v>1800.44</v>
      </c>
    </row>
    <row r="9448" spans="1:6">
      <c r="A9448" s="4">
        <v>2013</v>
      </c>
      <c r="B9448" s="5" t="s">
        <v>329</v>
      </c>
      <c r="C9448" s="5" t="s">
        <v>337</v>
      </c>
      <c r="D9448" s="5" t="s">
        <v>16</v>
      </c>
      <c r="E9448" s="5">
        <v>127840</v>
      </c>
      <c r="F9448" s="6">
        <v>2642.52</v>
      </c>
    </row>
    <row r="9449" spans="1:6">
      <c r="A9449" s="4">
        <v>2013</v>
      </c>
      <c r="B9449" s="5" t="s">
        <v>329</v>
      </c>
      <c r="C9449" s="5" t="s">
        <v>337</v>
      </c>
      <c r="D9449" s="5" t="s">
        <v>17</v>
      </c>
      <c r="E9449" s="5">
        <v>7760</v>
      </c>
      <c r="F9449" s="6">
        <v>1494.85</v>
      </c>
    </row>
    <row r="9450" spans="1:6">
      <c r="A9450" s="4">
        <v>2014</v>
      </c>
      <c r="B9450" s="5" t="s">
        <v>329</v>
      </c>
      <c r="C9450" s="5" t="s">
        <v>337</v>
      </c>
      <c r="D9450" s="5" t="s">
        <v>15</v>
      </c>
      <c r="E9450" s="5">
        <v>153820</v>
      </c>
      <c r="F9450" s="6">
        <v>2513</v>
      </c>
    </row>
    <row r="9451" spans="1:6">
      <c r="A9451" s="4">
        <v>2014</v>
      </c>
      <c r="B9451" s="5" t="s">
        <v>329</v>
      </c>
      <c r="C9451" s="5" t="s">
        <v>337</v>
      </c>
      <c r="D9451" s="5" t="s">
        <v>16</v>
      </c>
      <c r="E9451" s="5">
        <v>121360</v>
      </c>
      <c r="F9451" s="6">
        <v>3037.74</v>
      </c>
    </row>
    <row r="9452" spans="1:6">
      <c r="A9452" s="4">
        <v>2014</v>
      </c>
      <c r="B9452" s="5" t="s">
        <v>329</v>
      </c>
      <c r="C9452" s="5" t="s">
        <v>337</v>
      </c>
      <c r="D9452" s="5" t="s">
        <v>17</v>
      </c>
      <c r="E9452" s="5">
        <v>8000</v>
      </c>
      <c r="F9452" s="6">
        <v>893.75</v>
      </c>
    </row>
    <row r="9453" spans="1:6">
      <c r="A9453" s="4">
        <v>2015</v>
      </c>
      <c r="B9453" s="5" t="s">
        <v>329</v>
      </c>
      <c r="C9453" s="5" t="s">
        <v>337</v>
      </c>
      <c r="D9453" s="5" t="s">
        <v>15</v>
      </c>
      <c r="E9453" s="5">
        <v>177810</v>
      </c>
      <c r="F9453" s="6">
        <v>2450.31</v>
      </c>
    </row>
    <row r="9454" spans="1:6">
      <c r="A9454" s="4">
        <v>2015</v>
      </c>
      <c r="B9454" s="5" t="s">
        <v>329</v>
      </c>
      <c r="C9454" s="5" t="s">
        <v>337</v>
      </c>
      <c r="D9454" s="5" t="s">
        <v>16</v>
      </c>
      <c r="E9454" s="5">
        <v>127010</v>
      </c>
      <c r="F9454" s="6">
        <v>2529.56</v>
      </c>
    </row>
    <row r="9455" spans="1:6">
      <c r="A9455" s="4">
        <v>2015</v>
      </c>
      <c r="B9455" s="5" t="s">
        <v>329</v>
      </c>
      <c r="C9455" s="5" t="s">
        <v>337</v>
      </c>
      <c r="D9455" s="5" t="s">
        <v>17</v>
      </c>
      <c r="E9455" s="5">
        <v>10350</v>
      </c>
      <c r="F9455" s="6">
        <v>1093.72</v>
      </c>
    </row>
    <row r="9456" spans="1:6">
      <c r="A9456" s="4">
        <v>2016</v>
      </c>
      <c r="B9456" s="5" t="s">
        <v>329</v>
      </c>
      <c r="C9456" s="5" t="s">
        <v>337</v>
      </c>
      <c r="D9456" s="5" t="s">
        <v>15</v>
      </c>
      <c r="E9456" s="5">
        <v>185500</v>
      </c>
      <c r="F9456" s="6">
        <v>3036.5</v>
      </c>
    </row>
    <row r="9457" spans="1:6">
      <c r="A9457" s="4">
        <v>2016</v>
      </c>
      <c r="B9457" s="5" t="s">
        <v>329</v>
      </c>
      <c r="C9457" s="5" t="s">
        <v>337</v>
      </c>
      <c r="D9457" s="5" t="s">
        <v>16</v>
      </c>
      <c r="E9457" s="5">
        <v>131720</v>
      </c>
      <c r="F9457" s="6">
        <v>4823.83</v>
      </c>
    </row>
    <row r="9458" spans="1:6">
      <c r="A9458" s="4">
        <v>2016</v>
      </c>
      <c r="B9458" s="5" t="s">
        <v>329</v>
      </c>
      <c r="C9458" s="5" t="s">
        <v>337</v>
      </c>
      <c r="D9458" s="5" t="s">
        <v>17</v>
      </c>
      <c r="E9458" s="5">
        <v>8740</v>
      </c>
      <c r="F9458" s="6">
        <v>1067.71</v>
      </c>
    </row>
    <row r="9459" spans="1:6">
      <c r="A9459" s="4">
        <v>2017</v>
      </c>
      <c r="B9459" s="5" t="s">
        <v>329</v>
      </c>
      <c r="C9459" s="5" t="s">
        <v>337</v>
      </c>
      <c r="D9459" s="5" t="s">
        <v>15</v>
      </c>
      <c r="E9459" s="5">
        <v>192940</v>
      </c>
      <c r="F9459" s="6">
        <v>2666.03</v>
      </c>
    </row>
    <row r="9460" spans="1:6">
      <c r="A9460" s="4">
        <v>2017</v>
      </c>
      <c r="B9460" s="5" t="s">
        <v>329</v>
      </c>
      <c r="C9460" s="5" t="s">
        <v>337</v>
      </c>
      <c r="D9460" s="5" t="s">
        <v>16</v>
      </c>
      <c r="E9460" s="5">
        <v>114660</v>
      </c>
      <c r="F9460" s="6">
        <v>3636.81</v>
      </c>
    </row>
    <row r="9461" spans="1:6">
      <c r="A9461" s="4">
        <v>2017</v>
      </c>
      <c r="B9461" s="5" t="s">
        <v>329</v>
      </c>
      <c r="C9461" s="5" t="s">
        <v>337</v>
      </c>
      <c r="D9461" s="5" t="s">
        <v>17</v>
      </c>
      <c r="E9461" s="5">
        <v>8030</v>
      </c>
      <c r="F9461" s="6">
        <v>1219.99</v>
      </c>
    </row>
    <row r="9462" spans="1:6">
      <c r="A9462" s="4">
        <v>2008</v>
      </c>
      <c r="B9462" s="5" t="s">
        <v>329</v>
      </c>
      <c r="C9462" s="5" t="s">
        <v>338</v>
      </c>
      <c r="D9462" s="5" t="s">
        <v>15</v>
      </c>
      <c r="E9462" s="5">
        <v>48020</v>
      </c>
      <c r="F9462" s="6">
        <v>504.37</v>
      </c>
    </row>
    <row r="9463" spans="1:6">
      <c r="A9463" s="4">
        <v>2008</v>
      </c>
      <c r="B9463" s="5" t="s">
        <v>329</v>
      </c>
      <c r="C9463" s="5" t="s">
        <v>338</v>
      </c>
      <c r="D9463" s="5" t="s">
        <v>16</v>
      </c>
      <c r="E9463" s="5">
        <v>79100</v>
      </c>
      <c r="F9463" s="6">
        <v>3444.5</v>
      </c>
    </row>
    <row r="9464" spans="1:6">
      <c r="A9464" s="4">
        <v>2008</v>
      </c>
      <c r="B9464" s="5" t="s">
        <v>329</v>
      </c>
      <c r="C9464" s="5" t="s">
        <v>338</v>
      </c>
      <c r="D9464" s="5" t="s">
        <v>17</v>
      </c>
      <c r="E9464" s="5">
        <v>6010</v>
      </c>
      <c r="F9464" s="6">
        <v>1209.6500000000001</v>
      </c>
    </row>
    <row r="9465" spans="1:6">
      <c r="A9465" s="4">
        <v>2009</v>
      </c>
      <c r="B9465" s="5" t="s">
        <v>329</v>
      </c>
      <c r="C9465" s="5" t="s">
        <v>338</v>
      </c>
      <c r="D9465" s="5" t="s">
        <v>15</v>
      </c>
      <c r="E9465" s="5">
        <v>156560</v>
      </c>
      <c r="F9465" s="6">
        <v>1690.41</v>
      </c>
    </row>
    <row r="9466" spans="1:6">
      <c r="A9466" s="4">
        <v>2009</v>
      </c>
      <c r="B9466" s="5" t="s">
        <v>329</v>
      </c>
      <c r="C9466" s="5" t="s">
        <v>338</v>
      </c>
      <c r="D9466" s="5" t="s">
        <v>16</v>
      </c>
      <c r="E9466" s="5">
        <v>46660</v>
      </c>
      <c r="F9466" s="6">
        <v>2174.02</v>
      </c>
    </row>
    <row r="9467" spans="1:6">
      <c r="A9467" s="4">
        <v>2009</v>
      </c>
      <c r="B9467" s="5" t="s">
        <v>329</v>
      </c>
      <c r="C9467" s="5" t="s">
        <v>338</v>
      </c>
      <c r="D9467" s="5" t="s">
        <v>17</v>
      </c>
      <c r="E9467" s="5">
        <v>5220</v>
      </c>
      <c r="F9467" s="6">
        <v>818.01</v>
      </c>
    </row>
    <row r="9468" spans="1:6">
      <c r="A9468" s="4">
        <v>2010</v>
      </c>
      <c r="B9468" s="5" t="s">
        <v>329</v>
      </c>
      <c r="C9468" s="5" t="s">
        <v>338</v>
      </c>
      <c r="D9468" s="5" t="s">
        <v>15</v>
      </c>
      <c r="E9468" s="5">
        <v>110940</v>
      </c>
      <c r="F9468" s="6">
        <v>1707.05</v>
      </c>
    </row>
    <row r="9469" spans="1:6">
      <c r="A9469" s="4">
        <v>2010</v>
      </c>
      <c r="B9469" s="5" t="s">
        <v>329</v>
      </c>
      <c r="C9469" s="5" t="s">
        <v>338</v>
      </c>
      <c r="D9469" s="5" t="s">
        <v>16</v>
      </c>
      <c r="E9469" s="5">
        <v>50740</v>
      </c>
      <c r="F9469" s="6">
        <v>3419</v>
      </c>
    </row>
    <row r="9470" spans="1:6">
      <c r="A9470" s="4">
        <v>2010</v>
      </c>
      <c r="B9470" s="5" t="s">
        <v>329</v>
      </c>
      <c r="C9470" s="5" t="s">
        <v>338</v>
      </c>
      <c r="D9470" s="5" t="s">
        <v>17</v>
      </c>
      <c r="E9470" s="5">
        <v>4140</v>
      </c>
      <c r="F9470" s="6">
        <v>879.23</v>
      </c>
    </row>
    <row r="9471" spans="1:6">
      <c r="A9471" s="4">
        <v>2011</v>
      </c>
      <c r="B9471" s="5" t="s">
        <v>329</v>
      </c>
      <c r="C9471" s="5" t="s">
        <v>338</v>
      </c>
      <c r="D9471" s="5" t="s">
        <v>15</v>
      </c>
      <c r="E9471" s="5">
        <v>126430</v>
      </c>
      <c r="F9471" s="6">
        <v>3731.08</v>
      </c>
    </row>
    <row r="9472" spans="1:6">
      <c r="A9472" s="4">
        <v>2011</v>
      </c>
      <c r="B9472" s="5" t="s">
        <v>329</v>
      </c>
      <c r="C9472" s="5" t="s">
        <v>338</v>
      </c>
      <c r="D9472" s="5" t="s">
        <v>16</v>
      </c>
      <c r="E9472" s="5">
        <v>60130</v>
      </c>
      <c r="F9472" s="6">
        <v>4105.1099999999997</v>
      </c>
    </row>
    <row r="9473" spans="1:6">
      <c r="A9473" s="4">
        <v>2011</v>
      </c>
      <c r="B9473" s="5" t="s">
        <v>329</v>
      </c>
      <c r="C9473" s="5" t="s">
        <v>338</v>
      </c>
      <c r="D9473" s="5" t="s">
        <v>17</v>
      </c>
      <c r="E9473" s="5">
        <v>4380</v>
      </c>
      <c r="F9473" s="6">
        <v>968.04</v>
      </c>
    </row>
    <row r="9474" spans="1:6">
      <c r="A9474" s="4">
        <v>2012</v>
      </c>
      <c r="B9474" s="5" t="s">
        <v>329</v>
      </c>
      <c r="C9474" s="5" t="s">
        <v>338</v>
      </c>
      <c r="D9474" s="5" t="s">
        <v>15</v>
      </c>
      <c r="E9474" s="5">
        <v>131500</v>
      </c>
      <c r="F9474" s="6">
        <v>2725.25</v>
      </c>
    </row>
    <row r="9475" spans="1:6">
      <c r="A9475" s="4">
        <v>2012</v>
      </c>
      <c r="B9475" s="5" t="s">
        <v>329</v>
      </c>
      <c r="C9475" s="5" t="s">
        <v>338</v>
      </c>
      <c r="D9475" s="5" t="s">
        <v>16</v>
      </c>
      <c r="E9475" s="5">
        <v>55300</v>
      </c>
      <c r="F9475" s="6">
        <v>5727.31</v>
      </c>
    </row>
    <row r="9476" spans="1:6">
      <c r="A9476" s="4">
        <v>2012</v>
      </c>
      <c r="B9476" s="5" t="s">
        <v>329</v>
      </c>
      <c r="C9476" s="5" t="s">
        <v>338</v>
      </c>
      <c r="D9476" s="5" t="s">
        <v>17</v>
      </c>
      <c r="E9476" s="5">
        <v>6230</v>
      </c>
      <c r="F9476" s="6">
        <v>1020.87</v>
      </c>
    </row>
    <row r="9477" spans="1:6">
      <c r="A9477" s="4">
        <v>2013</v>
      </c>
      <c r="B9477" s="5" t="s">
        <v>329</v>
      </c>
      <c r="C9477" s="5" t="s">
        <v>338</v>
      </c>
      <c r="D9477" s="5" t="s">
        <v>15</v>
      </c>
      <c r="E9477" s="5">
        <v>125040</v>
      </c>
      <c r="F9477" s="6">
        <v>2727.85</v>
      </c>
    </row>
    <row r="9478" spans="1:6">
      <c r="A9478" s="4">
        <v>2013</v>
      </c>
      <c r="B9478" s="5" t="s">
        <v>329</v>
      </c>
      <c r="C9478" s="5" t="s">
        <v>338</v>
      </c>
      <c r="D9478" s="5" t="s">
        <v>16</v>
      </c>
      <c r="E9478" s="5">
        <v>55740</v>
      </c>
      <c r="F9478" s="6">
        <v>5609.44</v>
      </c>
    </row>
    <row r="9479" spans="1:6">
      <c r="A9479" s="4">
        <v>2013</v>
      </c>
      <c r="B9479" s="5" t="s">
        <v>329</v>
      </c>
      <c r="C9479" s="5" t="s">
        <v>338</v>
      </c>
      <c r="D9479" s="5" t="s">
        <v>17</v>
      </c>
      <c r="E9479" s="5">
        <v>6930</v>
      </c>
      <c r="F9479" s="6">
        <v>1284.27</v>
      </c>
    </row>
    <row r="9480" spans="1:6">
      <c r="A9480" s="4">
        <v>2014</v>
      </c>
      <c r="B9480" s="5" t="s">
        <v>329</v>
      </c>
      <c r="C9480" s="5" t="s">
        <v>338</v>
      </c>
      <c r="D9480" s="5" t="s">
        <v>15</v>
      </c>
      <c r="E9480" s="5">
        <v>124210</v>
      </c>
      <c r="F9480" s="6">
        <v>3377.02</v>
      </c>
    </row>
    <row r="9481" spans="1:6">
      <c r="A9481" s="4">
        <v>2014</v>
      </c>
      <c r="B9481" s="5" t="s">
        <v>329</v>
      </c>
      <c r="C9481" s="5" t="s">
        <v>338</v>
      </c>
      <c r="D9481" s="5" t="s">
        <v>16</v>
      </c>
      <c r="E9481" s="5">
        <v>57090</v>
      </c>
      <c r="F9481" s="6">
        <v>3358.56</v>
      </c>
    </row>
    <row r="9482" spans="1:6">
      <c r="A9482" s="4">
        <v>2014</v>
      </c>
      <c r="B9482" s="5" t="s">
        <v>329</v>
      </c>
      <c r="C9482" s="5" t="s">
        <v>338</v>
      </c>
      <c r="D9482" s="5" t="s">
        <v>17</v>
      </c>
      <c r="E9482" s="5">
        <v>6820</v>
      </c>
      <c r="F9482" s="6">
        <v>782.99</v>
      </c>
    </row>
    <row r="9483" spans="1:6">
      <c r="A9483" s="4">
        <v>2015</v>
      </c>
      <c r="B9483" s="5" t="s">
        <v>329</v>
      </c>
      <c r="C9483" s="5" t="s">
        <v>338</v>
      </c>
      <c r="D9483" s="5" t="s">
        <v>15</v>
      </c>
      <c r="E9483" s="5">
        <v>127480</v>
      </c>
      <c r="F9483" s="6">
        <v>3094.68</v>
      </c>
    </row>
    <row r="9484" spans="1:6">
      <c r="A9484" s="4">
        <v>2015</v>
      </c>
      <c r="B9484" s="5" t="s">
        <v>329</v>
      </c>
      <c r="C9484" s="5" t="s">
        <v>338</v>
      </c>
      <c r="D9484" s="5" t="s">
        <v>16</v>
      </c>
      <c r="E9484" s="5">
        <v>55780</v>
      </c>
      <c r="F9484" s="6">
        <v>5017.75</v>
      </c>
    </row>
    <row r="9485" spans="1:6">
      <c r="A9485" s="4">
        <v>2015</v>
      </c>
      <c r="B9485" s="5" t="s">
        <v>329</v>
      </c>
      <c r="C9485" s="5" t="s">
        <v>338</v>
      </c>
      <c r="D9485" s="5" t="s">
        <v>17</v>
      </c>
      <c r="E9485" s="5">
        <v>6440</v>
      </c>
      <c r="F9485" s="6">
        <v>807.45</v>
      </c>
    </row>
    <row r="9486" spans="1:6">
      <c r="A9486" s="4">
        <v>2016</v>
      </c>
      <c r="B9486" s="5" t="s">
        <v>329</v>
      </c>
      <c r="C9486" s="5" t="s">
        <v>338</v>
      </c>
      <c r="D9486" s="5" t="s">
        <v>15</v>
      </c>
      <c r="E9486" s="5">
        <v>127540</v>
      </c>
      <c r="F9486" s="6">
        <v>3119.4</v>
      </c>
    </row>
    <row r="9487" spans="1:6">
      <c r="A9487" s="4">
        <v>2016</v>
      </c>
      <c r="B9487" s="5" t="s">
        <v>329</v>
      </c>
      <c r="C9487" s="5" t="s">
        <v>338</v>
      </c>
      <c r="D9487" s="5" t="s">
        <v>16</v>
      </c>
      <c r="E9487" s="5">
        <v>51070</v>
      </c>
      <c r="F9487" s="6">
        <v>3375.29</v>
      </c>
    </row>
    <row r="9488" spans="1:6">
      <c r="A9488" s="4">
        <v>2016</v>
      </c>
      <c r="B9488" s="5" t="s">
        <v>329</v>
      </c>
      <c r="C9488" s="5" t="s">
        <v>338</v>
      </c>
      <c r="D9488" s="5" t="s">
        <v>17</v>
      </c>
      <c r="E9488" s="5">
        <v>5540</v>
      </c>
      <c r="F9488" s="6">
        <v>1143.53</v>
      </c>
    </row>
    <row r="9489" spans="1:6">
      <c r="A9489" s="4">
        <v>2017</v>
      </c>
      <c r="B9489" s="5" t="s">
        <v>329</v>
      </c>
      <c r="C9489" s="5" t="s">
        <v>338</v>
      </c>
      <c r="D9489" s="5" t="s">
        <v>15</v>
      </c>
      <c r="E9489" s="5">
        <v>125450</v>
      </c>
      <c r="F9489" s="6">
        <v>3520.68</v>
      </c>
    </row>
    <row r="9490" spans="1:6">
      <c r="A9490" s="4">
        <v>2017</v>
      </c>
      <c r="B9490" s="5" t="s">
        <v>329</v>
      </c>
      <c r="C9490" s="5" t="s">
        <v>338</v>
      </c>
      <c r="D9490" s="5" t="s">
        <v>16</v>
      </c>
      <c r="E9490" s="5">
        <v>49040</v>
      </c>
      <c r="F9490" s="6">
        <v>4457.08</v>
      </c>
    </row>
    <row r="9491" spans="1:6">
      <c r="A9491" s="4">
        <v>2017</v>
      </c>
      <c r="B9491" s="5" t="s">
        <v>329</v>
      </c>
      <c r="C9491" s="5" t="s">
        <v>338</v>
      </c>
      <c r="D9491" s="5" t="s">
        <v>17</v>
      </c>
      <c r="E9491" s="5">
        <v>5150</v>
      </c>
      <c r="F9491" s="6">
        <v>739.43</v>
      </c>
    </row>
    <row r="9492" spans="1:6">
      <c r="A9492" s="4">
        <v>2008</v>
      </c>
      <c r="B9492" s="5" t="s">
        <v>339</v>
      </c>
      <c r="C9492" s="5" t="s">
        <v>340</v>
      </c>
      <c r="D9492" s="5" t="s">
        <v>15</v>
      </c>
      <c r="E9492" s="5">
        <v>262780</v>
      </c>
      <c r="F9492" s="6">
        <v>2035.5</v>
      </c>
    </row>
    <row r="9493" spans="1:6">
      <c r="A9493" s="4">
        <v>2008</v>
      </c>
      <c r="B9493" s="5" t="s">
        <v>339</v>
      </c>
      <c r="C9493" s="5" t="s">
        <v>340</v>
      </c>
      <c r="D9493" s="5" t="s">
        <v>16</v>
      </c>
      <c r="E9493" s="5">
        <v>21710</v>
      </c>
      <c r="F9493" s="6">
        <v>1387.84</v>
      </c>
    </row>
    <row r="9494" spans="1:6">
      <c r="A9494" s="4">
        <v>2008</v>
      </c>
      <c r="B9494" s="5" t="s">
        <v>339</v>
      </c>
      <c r="C9494" s="5" t="s">
        <v>340</v>
      </c>
      <c r="D9494" s="5" t="s">
        <v>17</v>
      </c>
      <c r="E9494" s="5">
        <v>4490</v>
      </c>
      <c r="F9494" s="6">
        <v>630.29</v>
      </c>
    </row>
    <row r="9495" spans="1:6">
      <c r="A9495" s="4">
        <v>2009</v>
      </c>
      <c r="B9495" s="5" t="s">
        <v>339</v>
      </c>
      <c r="C9495" s="5" t="s">
        <v>340</v>
      </c>
      <c r="D9495" s="5" t="s">
        <v>15</v>
      </c>
      <c r="E9495" s="5">
        <v>214250</v>
      </c>
      <c r="F9495" s="6">
        <v>993.14</v>
      </c>
    </row>
    <row r="9496" spans="1:6">
      <c r="A9496" s="4">
        <v>2009</v>
      </c>
      <c r="B9496" s="5" t="s">
        <v>339</v>
      </c>
      <c r="C9496" s="5" t="s">
        <v>340</v>
      </c>
      <c r="D9496" s="5" t="s">
        <v>16</v>
      </c>
      <c r="E9496" s="5">
        <v>19620</v>
      </c>
      <c r="F9496" s="6">
        <v>1201.33</v>
      </c>
    </row>
    <row r="9497" spans="1:6">
      <c r="A9497" s="4">
        <v>2009</v>
      </c>
      <c r="B9497" s="5" t="s">
        <v>339</v>
      </c>
      <c r="C9497" s="5" t="s">
        <v>340</v>
      </c>
      <c r="D9497" s="5" t="s">
        <v>17</v>
      </c>
      <c r="E9497" s="5">
        <v>5240</v>
      </c>
      <c r="F9497" s="6">
        <v>706.11</v>
      </c>
    </row>
    <row r="9498" spans="1:6">
      <c r="A9498" s="4">
        <v>2010</v>
      </c>
      <c r="B9498" s="5" t="s">
        <v>339</v>
      </c>
      <c r="C9498" s="5" t="s">
        <v>340</v>
      </c>
      <c r="D9498" s="5" t="s">
        <v>15</v>
      </c>
      <c r="E9498" s="5">
        <v>194390</v>
      </c>
      <c r="F9498" s="6">
        <v>1252.48</v>
      </c>
    </row>
    <row r="9499" spans="1:6">
      <c r="A9499" s="4">
        <v>2010</v>
      </c>
      <c r="B9499" s="5" t="s">
        <v>339</v>
      </c>
      <c r="C9499" s="5" t="s">
        <v>340</v>
      </c>
      <c r="D9499" s="5" t="s">
        <v>16</v>
      </c>
      <c r="E9499" s="5">
        <v>15330</v>
      </c>
      <c r="F9499" s="6">
        <v>1406.39</v>
      </c>
    </row>
    <row r="9500" spans="1:6">
      <c r="A9500" s="4">
        <v>2010</v>
      </c>
      <c r="B9500" s="5" t="s">
        <v>339</v>
      </c>
      <c r="C9500" s="5" t="s">
        <v>340</v>
      </c>
      <c r="D9500" s="5" t="s">
        <v>17</v>
      </c>
      <c r="E9500" s="5">
        <v>4990</v>
      </c>
      <c r="F9500" s="6">
        <v>765.53</v>
      </c>
    </row>
    <row r="9501" spans="1:6">
      <c r="A9501" s="4">
        <v>2011</v>
      </c>
      <c r="B9501" s="5" t="s">
        <v>339</v>
      </c>
      <c r="C9501" s="5" t="s">
        <v>340</v>
      </c>
      <c r="D9501" s="5" t="s">
        <v>15</v>
      </c>
      <c r="E9501" s="5">
        <v>201410</v>
      </c>
      <c r="F9501" s="6">
        <v>2137.5300000000002</v>
      </c>
    </row>
    <row r="9502" spans="1:6">
      <c r="A9502" s="4">
        <v>2011</v>
      </c>
      <c r="B9502" s="5" t="s">
        <v>339</v>
      </c>
      <c r="C9502" s="5" t="s">
        <v>340</v>
      </c>
      <c r="D9502" s="5" t="s">
        <v>16</v>
      </c>
      <c r="E9502" s="5">
        <v>18010</v>
      </c>
      <c r="F9502" s="6">
        <v>1731.82</v>
      </c>
    </row>
    <row r="9503" spans="1:6">
      <c r="A9503" s="4">
        <v>2011</v>
      </c>
      <c r="B9503" s="5" t="s">
        <v>339</v>
      </c>
      <c r="C9503" s="5" t="s">
        <v>340</v>
      </c>
      <c r="D9503" s="5" t="s">
        <v>17</v>
      </c>
      <c r="E9503" s="5">
        <v>3010</v>
      </c>
      <c r="F9503" s="6">
        <v>817.28</v>
      </c>
    </row>
    <row r="9504" spans="1:6">
      <c r="A9504" s="4">
        <v>2012</v>
      </c>
      <c r="B9504" s="5" t="s">
        <v>339</v>
      </c>
      <c r="C9504" s="5" t="s">
        <v>340</v>
      </c>
      <c r="D9504" s="5" t="s">
        <v>15</v>
      </c>
      <c r="E9504" s="5">
        <v>228540</v>
      </c>
      <c r="F9504" s="6">
        <v>1938.39</v>
      </c>
    </row>
    <row r="9505" spans="1:6">
      <c r="A9505" s="4">
        <v>2012</v>
      </c>
      <c r="B9505" s="5" t="s">
        <v>339</v>
      </c>
      <c r="C9505" s="5" t="s">
        <v>340</v>
      </c>
      <c r="D9505" s="5" t="s">
        <v>16</v>
      </c>
      <c r="E9505" s="5">
        <v>24610</v>
      </c>
      <c r="F9505" s="6">
        <v>1529.05</v>
      </c>
    </row>
    <row r="9506" spans="1:6">
      <c r="A9506" s="4">
        <v>2012</v>
      </c>
      <c r="B9506" s="5" t="s">
        <v>339</v>
      </c>
      <c r="C9506" s="5" t="s">
        <v>340</v>
      </c>
      <c r="D9506" s="5" t="s">
        <v>17</v>
      </c>
      <c r="E9506" s="5">
        <v>12310</v>
      </c>
      <c r="F9506" s="6">
        <v>935.01</v>
      </c>
    </row>
    <row r="9507" spans="1:6">
      <c r="A9507" s="4">
        <v>2013</v>
      </c>
      <c r="B9507" s="5" t="s">
        <v>339</v>
      </c>
      <c r="C9507" s="5" t="s">
        <v>340</v>
      </c>
      <c r="D9507" s="5" t="s">
        <v>15</v>
      </c>
      <c r="E9507" s="5">
        <v>215710</v>
      </c>
      <c r="F9507" s="6">
        <v>1802.84</v>
      </c>
    </row>
    <row r="9508" spans="1:6">
      <c r="A9508" s="4">
        <v>2013</v>
      </c>
      <c r="B9508" s="5" t="s">
        <v>339</v>
      </c>
      <c r="C9508" s="5" t="s">
        <v>340</v>
      </c>
      <c r="D9508" s="5" t="s">
        <v>16</v>
      </c>
      <c r="E9508" s="5">
        <v>23430</v>
      </c>
      <c r="F9508" s="6">
        <v>2029.02</v>
      </c>
    </row>
    <row r="9509" spans="1:6">
      <c r="A9509" s="4">
        <v>2013</v>
      </c>
      <c r="B9509" s="5" t="s">
        <v>339</v>
      </c>
      <c r="C9509" s="5" t="s">
        <v>340</v>
      </c>
      <c r="D9509" s="5" t="s">
        <v>17</v>
      </c>
      <c r="E9509" s="5">
        <v>10950</v>
      </c>
      <c r="F9509" s="6">
        <v>935.16</v>
      </c>
    </row>
    <row r="9510" spans="1:6">
      <c r="A9510" s="4">
        <v>2014</v>
      </c>
      <c r="B9510" s="5" t="s">
        <v>339</v>
      </c>
      <c r="C9510" s="5" t="s">
        <v>340</v>
      </c>
      <c r="D9510" s="5" t="s">
        <v>15</v>
      </c>
      <c r="E9510" s="5">
        <v>234670</v>
      </c>
      <c r="F9510" s="6">
        <v>1927</v>
      </c>
    </row>
    <row r="9511" spans="1:6">
      <c r="A9511" s="4">
        <v>2014</v>
      </c>
      <c r="B9511" s="5" t="s">
        <v>339</v>
      </c>
      <c r="C9511" s="5" t="s">
        <v>340</v>
      </c>
      <c r="D9511" s="5" t="s">
        <v>16</v>
      </c>
      <c r="E9511" s="5">
        <v>24880</v>
      </c>
      <c r="F9511" s="6">
        <v>1559.49</v>
      </c>
    </row>
    <row r="9512" spans="1:6">
      <c r="A9512" s="4">
        <v>2014</v>
      </c>
      <c r="B9512" s="5" t="s">
        <v>339</v>
      </c>
      <c r="C9512" s="5" t="s">
        <v>340</v>
      </c>
      <c r="D9512" s="5" t="s">
        <v>17</v>
      </c>
      <c r="E9512" s="5">
        <v>9180</v>
      </c>
      <c r="F9512" s="6">
        <v>674.29</v>
      </c>
    </row>
    <row r="9513" spans="1:6">
      <c r="A9513" s="4">
        <v>2015</v>
      </c>
      <c r="B9513" s="5" t="s">
        <v>339</v>
      </c>
      <c r="C9513" s="5" t="s">
        <v>340</v>
      </c>
      <c r="D9513" s="5" t="s">
        <v>15</v>
      </c>
      <c r="E9513" s="5">
        <v>244190</v>
      </c>
      <c r="F9513" s="6">
        <v>1020.93</v>
      </c>
    </row>
    <row r="9514" spans="1:6">
      <c r="A9514" s="4">
        <v>2015</v>
      </c>
      <c r="B9514" s="5" t="s">
        <v>339</v>
      </c>
      <c r="C9514" s="5" t="s">
        <v>340</v>
      </c>
      <c r="D9514" s="5" t="s">
        <v>16</v>
      </c>
      <c r="E9514" s="5">
        <v>21960</v>
      </c>
      <c r="F9514" s="6">
        <v>1254.55</v>
      </c>
    </row>
    <row r="9515" spans="1:6">
      <c r="A9515" s="4">
        <v>2015</v>
      </c>
      <c r="B9515" s="5" t="s">
        <v>339</v>
      </c>
      <c r="C9515" s="5" t="s">
        <v>340</v>
      </c>
      <c r="D9515" s="5" t="s">
        <v>17</v>
      </c>
      <c r="E9515" s="5">
        <v>11060</v>
      </c>
      <c r="F9515" s="6">
        <v>883.36</v>
      </c>
    </row>
    <row r="9516" spans="1:6">
      <c r="A9516" s="4">
        <v>2016</v>
      </c>
      <c r="B9516" s="5" t="s">
        <v>339</v>
      </c>
      <c r="C9516" s="5" t="s">
        <v>340</v>
      </c>
      <c r="D9516" s="5" t="s">
        <v>15</v>
      </c>
      <c r="E9516" s="5">
        <v>265270</v>
      </c>
      <c r="F9516" s="6">
        <v>2373.3000000000002</v>
      </c>
    </row>
    <row r="9517" spans="1:6">
      <c r="A9517" s="4">
        <v>2016</v>
      </c>
      <c r="B9517" s="5" t="s">
        <v>339</v>
      </c>
      <c r="C9517" s="5" t="s">
        <v>340</v>
      </c>
      <c r="D9517" s="5" t="s">
        <v>16</v>
      </c>
      <c r="E9517" s="5">
        <v>29330</v>
      </c>
      <c r="F9517" s="6">
        <v>2177.0100000000002</v>
      </c>
    </row>
    <row r="9518" spans="1:6">
      <c r="A9518" s="4">
        <v>2016</v>
      </c>
      <c r="B9518" s="5" t="s">
        <v>339</v>
      </c>
      <c r="C9518" s="5" t="s">
        <v>340</v>
      </c>
      <c r="D9518" s="5" t="s">
        <v>17</v>
      </c>
      <c r="E9518" s="5">
        <v>7490</v>
      </c>
      <c r="F9518" s="6">
        <v>824.1</v>
      </c>
    </row>
    <row r="9519" spans="1:6">
      <c r="A9519" s="4">
        <v>2017</v>
      </c>
      <c r="B9519" s="5" t="s">
        <v>339</v>
      </c>
      <c r="C9519" s="5" t="s">
        <v>340</v>
      </c>
      <c r="D9519" s="5" t="s">
        <v>15</v>
      </c>
      <c r="E9519" s="5">
        <v>351000</v>
      </c>
      <c r="F9519" s="6">
        <v>2069.39</v>
      </c>
    </row>
    <row r="9520" spans="1:6">
      <c r="A9520" s="4">
        <v>2017</v>
      </c>
      <c r="B9520" s="5" t="s">
        <v>339</v>
      </c>
      <c r="C9520" s="5" t="s">
        <v>340</v>
      </c>
      <c r="D9520" s="5" t="s">
        <v>16</v>
      </c>
      <c r="E9520" s="5">
        <v>92420</v>
      </c>
      <c r="F9520" s="6">
        <v>2252.34</v>
      </c>
    </row>
    <row r="9521" spans="1:6">
      <c r="A9521" s="4">
        <v>2017</v>
      </c>
      <c r="B9521" s="5" t="s">
        <v>339</v>
      </c>
      <c r="C9521" s="5" t="s">
        <v>340</v>
      </c>
      <c r="D9521" s="5" t="s">
        <v>17</v>
      </c>
      <c r="E9521" s="5">
        <v>50590</v>
      </c>
      <c r="F9521" s="6">
        <v>1208.6500000000001</v>
      </c>
    </row>
    <row r="9522" spans="1:6">
      <c r="A9522" s="4">
        <v>2008</v>
      </c>
      <c r="B9522" s="5" t="s">
        <v>329</v>
      </c>
      <c r="C9522" s="5" t="s">
        <v>341</v>
      </c>
      <c r="D9522" s="5" t="s">
        <v>15</v>
      </c>
      <c r="E9522" s="5">
        <v>485470</v>
      </c>
      <c r="F9522" s="6">
        <v>2517.09</v>
      </c>
    </row>
    <row r="9523" spans="1:6">
      <c r="A9523" s="4">
        <v>2008</v>
      </c>
      <c r="B9523" s="5" t="s">
        <v>329</v>
      </c>
      <c r="C9523" s="5" t="s">
        <v>341</v>
      </c>
      <c r="D9523" s="5" t="s">
        <v>16</v>
      </c>
      <c r="E9523" s="5">
        <v>4370</v>
      </c>
      <c r="F9523" s="6">
        <v>329.52</v>
      </c>
    </row>
    <row r="9524" spans="1:6">
      <c r="A9524" s="4">
        <v>2008</v>
      </c>
      <c r="B9524" s="5" t="s">
        <v>329</v>
      </c>
      <c r="C9524" s="5" t="s">
        <v>341</v>
      </c>
      <c r="D9524" s="5" t="s">
        <v>17</v>
      </c>
      <c r="E9524" s="5">
        <v>18300</v>
      </c>
      <c r="F9524" s="6">
        <v>1237.1600000000001</v>
      </c>
    </row>
    <row r="9525" spans="1:6">
      <c r="A9525" s="4">
        <v>2009</v>
      </c>
      <c r="B9525" s="5" t="s">
        <v>329</v>
      </c>
      <c r="C9525" s="5" t="s">
        <v>341</v>
      </c>
      <c r="D9525" s="5" t="s">
        <v>15</v>
      </c>
      <c r="E9525" s="5">
        <v>436820</v>
      </c>
      <c r="F9525" s="6">
        <v>1699.83</v>
      </c>
    </row>
    <row r="9526" spans="1:6">
      <c r="A9526" s="4">
        <v>2009</v>
      </c>
      <c r="B9526" s="5" t="s">
        <v>329</v>
      </c>
      <c r="C9526" s="5" t="s">
        <v>341</v>
      </c>
      <c r="D9526" s="5" t="s">
        <v>16</v>
      </c>
      <c r="E9526" s="5">
        <v>6670</v>
      </c>
      <c r="F9526" s="6">
        <v>1955.02</v>
      </c>
    </row>
    <row r="9527" spans="1:6">
      <c r="A9527" s="4">
        <v>2009</v>
      </c>
      <c r="B9527" s="5" t="s">
        <v>329</v>
      </c>
      <c r="C9527" s="5" t="s">
        <v>341</v>
      </c>
      <c r="D9527" s="5" t="s">
        <v>17</v>
      </c>
      <c r="E9527" s="5">
        <v>17260</v>
      </c>
      <c r="F9527" s="6">
        <v>1037.6600000000001</v>
      </c>
    </row>
    <row r="9528" spans="1:6">
      <c r="A9528" s="4">
        <v>2010</v>
      </c>
      <c r="B9528" s="5" t="s">
        <v>329</v>
      </c>
      <c r="C9528" s="5" t="s">
        <v>341</v>
      </c>
      <c r="D9528" s="5" t="s">
        <v>15</v>
      </c>
      <c r="E9528" s="5">
        <v>429270</v>
      </c>
      <c r="F9528" s="6">
        <v>1793.84</v>
      </c>
    </row>
    <row r="9529" spans="1:6">
      <c r="A9529" s="4">
        <v>2010</v>
      </c>
      <c r="B9529" s="5" t="s">
        <v>329</v>
      </c>
      <c r="C9529" s="5" t="s">
        <v>341</v>
      </c>
      <c r="D9529" s="5" t="s">
        <v>16</v>
      </c>
      <c r="E9529" s="5">
        <v>7220</v>
      </c>
      <c r="F9529" s="6">
        <v>2339.34</v>
      </c>
    </row>
    <row r="9530" spans="1:6">
      <c r="A9530" s="4">
        <v>2010</v>
      </c>
      <c r="B9530" s="5" t="s">
        <v>329</v>
      </c>
      <c r="C9530" s="5" t="s">
        <v>341</v>
      </c>
      <c r="D9530" s="5" t="s">
        <v>17</v>
      </c>
      <c r="E9530" s="5">
        <v>17940</v>
      </c>
      <c r="F9530" s="6">
        <v>1152.17</v>
      </c>
    </row>
    <row r="9531" spans="1:6">
      <c r="A9531" s="4">
        <v>2011</v>
      </c>
      <c r="B9531" s="5" t="s">
        <v>329</v>
      </c>
      <c r="C9531" s="5" t="s">
        <v>341</v>
      </c>
      <c r="D9531" s="5" t="s">
        <v>15</v>
      </c>
      <c r="E9531" s="5">
        <v>460700</v>
      </c>
      <c r="F9531" s="6">
        <v>3759.89</v>
      </c>
    </row>
    <row r="9532" spans="1:6">
      <c r="A9532" s="4">
        <v>2011</v>
      </c>
      <c r="B9532" s="5" t="s">
        <v>329</v>
      </c>
      <c r="C9532" s="5" t="s">
        <v>341</v>
      </c>
      <c r="D9532" s="5" t="s">
        <v>16</v>
      </c>
      <c r="E9532" s="5">
        <v>7420</v>
      </c>
      <c r="F9532" s="6">
        <v>2049.87</v>
      </c>
    </row>
    <row r="9533" spans="1:6">
      <c r="A9533" s="4">
        <v>2011</v>
      </c>
      <c r="B9533" s="5" t="s">
        <v>329</v>
      </c>
      <c r="C9533" s="5" t="s">
        <v>341</v>
      </c>
      <c r="D9533" s="5" t="s">
        <v>17</v>
      </c>
      <c r="E9533" s="5">
        <v>18530</v>
      </c>
      <c r="F9533" s="6">
        <v>1445.76</v>
      </c>
    </row>
    <row r="9534" spans="1:6">
      <c r="A9534" s="4">
        <v>2012</v>
      </c>
      <c r="B9534" s="5" t="s">
        <v>329</v>
      </c>
      <c r="C9534" s="5" t="s">
        <v>341</v>
      </c>
      <c r="D9534" s="5" t="s">
        <v>15</v>
      </c>
      <c r="E9534" s="5">
        <v>458750</v>
      </c>
      <c r="F9534" s="6">
        <v>3764.19</v>
      </c>
    </row>
    <row r="9535" spans="1:6">
      <c r="A9535" s="4">
        <v>2012</v>
      </c>
      <c r="B9535" s="5" t="s">
        <v>329</v>
      </c>
      <c r="C9535" s="5" t="s">
        <v>341</v>
      </c>
      <c r="D9535" s="5" t="s">
        <v>16</v>
      </c>
      <c r="E9535" s="5">
        <v>6870</v>
      </c>
      <c r="F9535" s="6">
        <v>3117.9</v>
      </c>
    </row>
    <row r="9536" spans="1:6">
      <c r="A9536" s="4">
        <v>2012</v>
      </c>
      <c r="B9536" s="5" t="s">
        <v>329</v>
      </c>
      <c r="C9536" s="5" t="s">
        <v>341</v>
      </c>
      <c r="D9536" s="5" t="s">
        <v>17</v>
      </c>
      <c r="E9536" s="5">
        <v>16180</v>
      </c>
      <c r="F9536" s="6">
        <v>1454.26</v>
      </c>
    </row>
    <row r="9537" spans="1:6">
      <c r="A9537" s="4">
        <v>2013</v>
      </c>
      <c r="B9537" s="5" t="s">
        <v>329</v>
      </c>
      <c r="C9537" s="5" t="s">
        <v>341</v>
      </c>
      <c r="D9537" s="5" t="s">
        <v>15</v>
      </c>
      <c r="E9537" s="5">
        <v>493800</v>
      </c>
      <c r="F9537" s="6">
        <v>3423.03</v>
      </c>
    </row>
    <row r="9538" spans="1:6">
      <c r="A9538" s="4">
        <v>2013</v>
      </c>
      <c r="B9538" s="5" t="s">
        <v>329</v>
      </c>
      <c r="C9538" s="5" t="s">
        <v>341</v>
      </c>
      <c r="D9538" s="5" t="s">
        <v>16</v>
      </c>
      <c r="E9538" s="5">
        <v>6350</v>
      </c>
      <c r="F9538" s="6">
        <v>2074.02</v>
      </c>
    </row>
    <row r="9539" spans="1:6">
      <c r="A9539" s="4">
        <v>2013</v>
      </c>
      <c r="B9539" s="5" t="s">
        <v>329</v>
      </c>
      <c r="C9539" s="5" t="s">
        <v>341</v>
      </c>
      <c r="D9539" s="5" t="s">
        <v>17</v>
      </c>
      <c r="E9539" s="5">
        <v>17070</v>
      </c>
      <c r="F9539" s="6">
        <v>1158.17</v>
      </c>
    </row>
    <row r="9540" spans="1:6">
      <c r="A9540" s="4">
        <v>2014</v>
      </c>
      <c r="B9540" s="5" t="s">
        <v>329</v>
      </c>
      <c r="C9540" s="5" t="s">
        <v>341</v>
      </c>
      <c r="D9540" s="5" t="s">
        <v>15</v>
      </c>
      <c r="E9540" s="5">
        <v>480880</v>
      </c>
      <c r="F9540" s="6">
        <v>3367.97</v>
      </c>
    </row>
    <row r="9541" spans="1:6">
      <c r="A9541" s="4">
        <v>2014</v>
      </c>
      <c r="B9541" s="5" t="s">
        <v>329</v>
      </c>
      <c r="C9541" s="5" t="s">
        <v>341</v>
      </c>
      <c r="D9541" s="5" t="s">
        <v>16</v>
      </c>
      <c r="E9541" s="5">
        <v>5240</v>
      </c>
      <c r="F9541" s="6">
        <v>2160.31</v>
      </c>
    </row>
    <row r="9542" spans="1:6">
      <c r="A9542" s="4">
        <v>2014</v>
      </c>
      <c r="B9542" s="5" t="s">
        <v>329</v>
      </c>
      <c r="C9542" s="5" t="s">
        <v>341</v>
      </c>
      <c r="D9542" s="5" t="s">
        <v>17</v>
      </c>
      <c r="E9542" s="5">
        <v>14470</v>
      </c>
      <c r="F9542" s="6">
        <v>785.76</v>
      </c>
    </row>
    <row r="9543" spans="1:6">
      <c r="A9543" s="4">
        <v>2015</v>
      </c>
      <c r="B9543" s="5" t="s">
        <v>329</v>
      </c>
      <c r="C9543" s="5" t="s">
        <v>341</v>
      </c>
      <c r="D9543" s="5" t="s">
        <v>15</v>
      </c>
      <c r="E9543" s="5">
        <v>477680</v>
      </c>
      <c r="F9543" s="6">
        <v>3361.18</v>
      </c>
    </row>
    <row r="9544" spans="1:6">
      <c r="A9544" s="4">
        <v>2015</v>
      </c>
      <c r="B9544" s="5" t="s">
        <v>329</v>
      </c>
      <c r="C9544" s="5" t="s">
        <v>341</v>
      </c>
      <c r="D9544" s="5" t="s">
        <v>16</v>
      </c>
      <c r="E9544" s="5">
        <v>8180</v>
      </c>
      <c r="F9544" s="6">
        <v>2442.54</v>
      </c>
    </row>
    <row r="9545" spans="1:6">
      <c r="A9545" s="4">
        <v>2015</v>
      </c>
      <c r="B9545" s="5" t="s">
        <v>329</v>
      </c>
      <c r="C9545" s="5" t="s">
        <v>341</v>
      </c>
      <c r="D9545" s="5" t="s">
        <v>17</v>
      </c>
      <c r="E9545" s="5">
        <v>14400</v>
      </c>
      <c r="F9545" s="6">
        <v>918.06</v>
      </c>
    </row>
    <row r="9546" spans="1:6">
      <c r="A9546" s="4">
        <v>2016</v>
      </c>
      <c r="B9546" s="5" t="s">
        <v>329</v>
      </c>
      <c r="C9546" s="5" t="s">
        <v>341</v>
      </c>
      <c r="D9546" s="5" t="s">
        <v>15</v>
      </c>
      <c r="E9546" s="5">
        <v>498150</v>
      </c>
      <c r="F9546" s="6">
        <v>3008.38</v>
      </c>
    </row>
    <row r="9547" spans="1:6">
      <c r="A9547" s="4">
        <v>2016</v>
      </c>
      <c r="B9547" s="5" t="s">
        <v>329</v>
      </c>
      <c r="C9547" s="5" t="s">
        <v>341</v>
      </c>
      <c r="D9547" s="5" t="s">
        <v>16</v>
      </c>
      <c r="E9547" s="5">
        <v>4340</v>
      </c>
      <c r="F9547" s="6">
        <v>2080.4499999999998</v>
      </c>
    </row>
    <row r="9548" spans="1:6">
      <c r="A9548" s="4">
        <v>2016</v>
      </c>
      <c r="B9548" s="5" t="s">
        <v>329</v>
      </c>
      <c r="C9548" s="5" t="s">
        <v>341</v>
      </c>
      <c r="D9548" s="5" t="s">
        <v>17</v>
      </c>
      <c r="E9548" s="5">
        <v>16110</v>
      </c>
      <c r="F9548" s="6">
        <v>1095.42</v>
      </c>
    </row>
    <row r="9549" spans="1:6">
      <c r="A9549" s="4">
        <v>2017</v>
      </c>
      <c r="B9549" s="5" t="s">
        <v>329</v>
      </c>
      <c r="C9549" s="5" t="s">
        <v>341</v>
      </c>
      <c r="D9549" s="5" t="s">
        <v>15</v>
      </c>
      <c r="E9549" s="5">
        <v>492740</v>
      </c>
      <c r="F9549" s="6">
        <v>3734.21</v>
      </c>
    </row>
    <row r="9550" spans="1:6">
      <c r="A9550" s="4">
        <v>2017</v>
      </c>
      <c r="B9550" s="5" t="s">
        <v>329</v>
      </c>
      <c r="C9550" s="5" t="s">
        <v>341</v>
      </c>
      <c r="D9550" s="5" t="s">
        <v>16</v>
      </c>
      <c r="E9550" s="5">
        <v>3660</v>
      </c>
      <c r="F9550" s="6">
        <v>2597.1</v>
      </c>
    </row>
    <row r="9551" spans="1:6">
      <c r="A9551" s="4">
        <v>2017</v>
      </c>
      <c r="B9551" s="5" t="s">
        <v>329</v>
      </c>
      <c r="C9551" s="5" t="s">
        <v>341</v>
      </c>
      <c r="D9551" s="5" t="s">
        <v>17</v>
      </c>
      <c r="E9551" s="5">
        <v>13660</v>
      </c>
      <c r="F9551" s="6">
        <v>1125.19</v>
      </c>
    </row>
    <row r="9552" spans="1:6">
      <c r="A9552" s="4">
        <v>2008</v>
      </c>
      <c r="B9552" s="5" t="s">
        <v>329</v>
      </c>
      <c r="C9552" s="5" t="s">
        <v>342</v>
      </c>
      <c r="D9552" s="5" t="s">
        <v>15</v>
      </c>
      <c r="E9552" s="5">
        <v>442720</v>
      </c>
      <c r="F9552" s="6">
        <v>1678.51</v>
      </c>
    </row>
    <row r="9553" spans="1:6">
      <c r="A9553" s="4">
        <v>2008</v>
      </c>
      <c r="B9553" s="5" t="s">
        <v>329</v>
      </c>
      <c r="C9553" s="5" t="s">
        <v>342</v>
      </c>
      <c r="D9553" s="5" t="s">
        <v>16</v>
      </c>
      <c r="E9553" s="5">
        <v>10090</v>
      </c>
      <c r="F9553" s="6">
        <v>1483.65</v>
      </c>
    </row>
    <row r="9554" spans="1:6">
      <c r="A9554" s="4">
        <v>2008</v>
      </c>
      <c r="B9554" s="5" t="s">
        <v>329</v>
      </c>
      <c r="C9554" s="5" t="s">
        <v>342</v>
      </c>
      <c r="D9554" s="5" t="s">
        <v>17</v>
      </c>
      <c r="E9554" s="5">
        <v>13890</v>
      </c>
      <c r="F9554" s="6">
        <v>956.08</v>
      </c>
    </row>
    <row r="9555" spans="1:6">
      <c r="A9555" s="4">
        <v>2009</v>
      </c>
      <c r="B9555" s="5" t="s">
        <v>329</v>
      </c>
      <c r="C9555" s="5" t="s">
        <v>342</v>
      </c>
      <c r="D9555" s="5" t="s">
        <v>15</v>
      </c>
      <c r="E9555" s="5">
        <v>262550</v>
      </c>
      <c r="F9555" s="6">
        <v>1268.03</v>
      </c>
    </row>
    <row r="9556" spans="1:6">
      <c r="A9556" s="4">
        <v>2009</v>
      </c>
      <c r="B9556" s="5" t="s">
        <v>329</v>
      </c>
      <c r="C9556" s="5" t="s">
        <v>342</v>
      </c>
      <c r="D9556" s="5" t="s">
        <v>16</v>
      </c>
      <c r="E9556" s="5">
        <v>9610</v>
      </c>
      <c r="F9556" s="6">
        <v>1860.56</v>
      </c>
    </row>
    <row r="9557" spans="1:6">
      <c r="A9557" s="4">
        <v>2009</v>
      </c>
      <c r="B9557" s="5" t="s">
        <v>329</v>
      </c>
      <c r="C9557" s="5" t="s">
        <v>342</v>
      </c>
      <c r="D9557" s="5" t="s">
        <v>17</v>
      </c>
      <c r="E9557" s="5">
        <v>15580</v>
      </c>
      <c r="F9557" s="6">
        <v>1022.46</v>
      </c>
    </row>
    <row r="9558" spans="1:6">
      <c r="A9558" s="4">
        <v>2010</v>
      </c>
      <c r="B9558" s="5" t="s">
        <v>329</v>
      </c>
      <c r="C9558" s="5" t="s">
        <v>342</v>
      </c>
      <c r="D9558" s="5" t="s">
        <v>15</v>
      </c>
      <c r="E9558" s="5">
        <v>256230</v>
      </c>
      <c r="F9558" s="6">
        <v>1320.77</v>
      </c>
    </row>
    <row r="9559" spans="1:6">
      <c r="A9559" s="4">
        <v>2010</v>
      </c>
      <c r="B9559" s="5" t="s">
        <v>329</v>
      </c>
      <c r="C9559" s="5" t="s">
        <v>342</v>
      </c>
      <c r="D9559" s="5" t="s">
        <v>16</v>
      </c>
      <c r="E9559" s="5">
        <v>7790</v>
      </c>
      <c r="F9559" s="6">
        <v>2483.9499999999998</v>
      </c>
    </row>
    <row r="9560" spans="1:6">
      <c r="A9560" s="4">
        <v>2010</v>
      </c>
      <c r="B9560" s="5" t="s">
        <v>329</v>
      </c>
      <c r="C9560" s="5" t="s">
        <v>342</v>
      </c>
      <c r="D9560" s="5" t="s">
        <v>17</v>
      </c>
      <c r="E9560" s="5">
        <v>15390</v>
      </c>
      <c r="F9560" s="6">
        <v>939.57</v>
      </c>
    </row>
    <row r="9561" spans="1:6">
      <c r="A9561" s="4">
        <v>2011</v>
      </c>
      <c r="B9561" s="5" t="s">
        <v>329</v>
      </c>
      <c r="C9561" s="5" t="s">
        <v>342</v>
      </c>
      <c r="D9561" s="5" t="s">
        <v>15</v>
      </c>
      <c r="E9561" s="5">
        <v>410650</v>
      </c>
      <c r="F9561" s="6">
        <v>3148.86</v>
      </c>
    </row>
    <row r="9562" spans="1:6">
      <c r="A9562" s="4">
        <v>2011</v>
      </c>
      <c r="B9562" s="5" t="s">
        <v>329</v>
      </c>
      <c r="C9562" s="5" t="s">
        <v>342</v>
      </c>
      <c r="D9562" s="5" t="s">
        <v>16</v>
      </c>
      <c r="E9562" s="5">
        <v>10600</v>
      </c>
      <c r="F9562" s="6">
        <v>2558.4899999999998</v>
      </c>
    </row>
    <row r="9563" spans="1:6">
      <c r="A9563" s="4">
        <v>2011</v>
      </c>
      <c r="B9563" s="5" t="s">
        <v>329</v>
      </c>
      <c r="C9563" s="5" t="s">
        <v>342</v>
      </c>
      <c r="D9563" s="5" t="s">
        <v>17</v>
      </c>
      <c r="E9563" s="5">
        <v>16270</v>
      </c>
      <c r="F9563" s="6">
        <v>1200.3699999999999</v>
      </c>
    </row>
    <row r="9564" spans="1:6">
      <c r="A9564" s="4">
        <v>2012</v>
      </c>
      <c r="B9564" s="5" t="s">
        <v>329</v>
      </c>
      <c r="C9564" s="5" t="s">
        <v>342</v>
      </c>
      <c r="D9564" s="5" t="s">
        <v>15</v>
      </c>
      <c r="E9564" s="5">
        <v>450170</v>
      </c>
      <c r="F9564" s="6">
        <v>3330.79</v>
      </c>
    </row>
    <row r="9565" spans="1:6">
      <c r="A9565" s="4">
        <v>2012</v>
      </c>
      <c r="B9565" s="5" t="s">
        <v>329</v>
      </c>
      <c r="C9565" s="5" t="s">
        <v>342</v>
      </c>
      <c r="D9565" s="5" t="s">
        <v>16</v>
      </c>
      <c r="E9565" s="5">
        <v>10460</v>
      </c>
      <c r="F9565" s="6">
        <v>3654.88</v>
      </c>
    </row>
    <row r="9566" spans="1:6">
      <c r="A9566" s="4">
        <v>2012</v>
      </c>
      <c r="B9566" s="5" t="s">
        <v>329</v>
      </c>
      <c r="C9566" s="5" t="s">
        <v>342</v>
      </c>
      <c r="D9566" s="5" t="s">
        <v>17</v>
      </c>
      <c r="E9566" s="5">
        <v>15910</v>
      </c>
      <c r="F9566" s="6">
        <v>1395.98</v>
      </c>
    </row>
    <row r="9567" spans="1:6">
      <c r="A9567" s="4">
        <v>2013</v>
      </c>
      <c r="B9567" s="5" t="s">
        <v>329</v>
      </c>
      <c r="C9567" s="5" t="s">
        <v>342</v>
      </c>
      <c r="D9567" s="5" t="s">
        <v>15</v>
      </c>
      <c r="E9567" s="5">
        <v>333230</v>
      </c>
      <c r="F9567" s="6">
        <v>2893.98</v>
      </c>
    </row>
    <row r="9568" spans="1:6">
      <c r="A9568" s="4">
        <v>2013</v>
      </c>
      <c r="B9568" s="5" t="s">
        <v>329</v>
      </c>
      <c r="C9568" s="5" t="s">
        <v>342</v>
      </c>
      <c r="D9568" s="5" t="s">
        <v>16</v>
      </c>
      <c r="E9568" s="5">
        <v>12460</v>
      </c>
      <c r="F9568" s="6">
        <v>2969.5</v>
      </c>
    </row>
    <row r="9569" spans="1:6">
      <c r="A9569" s="4">
        <v>2013</v>
      </c>
      <c r="B9569" s="5" t="s">
        <v>329</v>
      </c>
      <c r="C9569" s="5" t="s">
        <v>342</v>
      </c>
      <c r="D9569" s="5" t="s">
        <v>17</v>
      </c>
      <c r="E9569" s="5">
        <v>17350</v>
      </c>
      <c r="F9569" s="6">
        <v>876.08</v>
      </c>
    </row>
    <row r="9570" spans="1:6">
      <c r="A9570" s="4">
        <v>2014</v>
      </c>
      <c r="B9570" s="5" t="s">
        <v>329</v>
      </c>
      <c r="C9570" s="5" t="s">
        <v>342</v>
      </c>
      <c r="D9570" s="5" t="s">
        <v>15</v>
      </c>
      <c r="E9570" s="5">
        <v>408540</v>
      </c>
      <c r="F9570" s="6">
        <v>3493.54</v>
      </c>
    </row>
    <row r="9571" spans="1:6">
      <c r="A9571" s="4">
        <v>2014</v>
      </c>
      <c r="B9571" s="5" t="s">
        <v>329</v>
      </c>
      <c r="C9571" s="5" t="s">
        <v>342</v>
      </c>
      <c r="D9571" s="5" t="s">
        <v>16</v>
      </c>
      <c r="E9571" s="5">
        <v>10800</v>
      </c>
      <c r="F9571" s="6">
        <v>2416.67</v>
      </c>
    </row>
    <row r="9572" spans="1:6">
      <c r="A9572" s="4">
        <v>2014</v>
      </c>
      <c r="B9572" s="5" t="s">
        <v>329</v>
      </c>
      <c r="C9572" s="5" t="s">
        <v>342</v>
      </c>
      <c r="D9572" s="5" t="s">
        <v>17</v>
      </c>
      <c r="E9572" s="5">
        <v>17540</v>
      </c>
      <c r="F9572" s="6">
        <v>942.99</v>
      </c>
    </row>
    <row r="9573" spans="1:6">
      <c r="A9573" s="4">
        <v>2015</v>
      </c>
      <c r="B9573" s="5" t="s">
        <v>329</v>
      </c>
      <c r="C9573" s="5" t="s">
        <v>342</v>
      </c>
      <c r="D9573" s="5" t="s">
        <v>15</v>
      </c>
      <c r="E9573" s="5">
        <v>388340</v>
      </c>
      <c r="F9573" s="6">
        <v>2929.6</v>
      </c>
    </row>
    <row r="9574" spans="1:6">
      <c r="A9574" s="4">
        <v>2015</v>
      </c>
      <c r="B9574" s="5" t="s">
        <v>329</v>
      </c>
      <c r="C9574" s="5" t="s">
        <v>342</v>
      </c>
      <c r="D9574" s="5" t="s">
        <v>16</v>
      </c>
      <c r="E9574" s="5">
        <v>8650</v>
      </c>
      <c r="F9574" s="6">
        <v>4050.87</v>
      </c>
    </row>
    <row r="9575" spans="1:6">
      <c r="A9575" s="4">
        <v>2015</v>
      </c>
      <c r="B9575" s="5" t="s">
        <v>329</v>
      </c>
      <c r="C9575" s="5" t="s">
        <v>342</v>
      </c>
      <c r="D9575" s="5" t="s">
        <v>17</v>
      </c>
      <c r="E9575" s="5">
        <v>15820</v>
      </c>
      <c r="F9575" s="6">
        <v>1018.96</v>
      </c>
    </row>
    <row r="9576" spans="1:6">
      <c r="A9576" s="4">
        <v>2016</v>
      </c>
      <c r="B9576" s="5" t="s">
        <v>329</v>
      </c>
      <c r="C9576" s="5" t="s">
        <v>342</v>
      </c>
      <c r="D9576" s="5" t="s">
        <v>15</v>
      </c>
      <c r="E9576" s="5">
        <v>420090</v>
      </c>
      <c r="F9576" s="6">
        <v>3424.65</v>
      </c>
    </row>
    <row r="9577" spans="1:6">
      <c r="A9577" s="4">
        <v>2016</v>
      </c>
      <c r="B9577" s="5" t="s">
        <v>329</v>
      </c>
      <c r="C9577" s="5" t="s">
        <v>342</v>
      </c>
      <c r="D9577" s="5" t="s">
        <v>16</v>
      </c>
      <c r="E9577" s="5">
        <v>8020</v>
      </c>
      <c r="F9577" s="6">
        <v>3233.36</v>
      </c>
    </row>
    <row r="9578" spans="1:6">
      <c r="A9578" s="4">
        <v>2016</v>
      </c>
      <c r="B9578" s="5" t="s">
        <v>329</v>
      </c>
      <c r="C9578" s="5" t="s">
        <v>342</v>
      </c>
      <c r="D9578" s="5" t="s">
        <v>17</v>
      </c>
      <c r="E9578" s="5">
        <v>16770</v>
      </c>
      <c r="F9578" s="6">
        <v>1063.46</v>
      </c>
    </row>
    <row r="9579" spans="1:6">
      <c r="A9579" s="4">
        <v>2017</v>
      </c>
      <c r="B9579" s="5" t="s">
        <v>329</v>
      </c>
      <c r="C9579" s="5" t="s">
        <v>342</v>
      </c>
      <c r="D9579" s="5" t="s">
        <v>15</v>
      </c>
      <c r="E9579" s="5">
        <v>433190</v>
      </c>
      <c r="F9579" s="6">
        <v>3475.97</v>
      </c>
    </row>
    <row r="9580" spans="1:6">
      <c r="A9580" s="4">
        <v>2017</v>
      </c>
      <c r="B9580" s="5" t="s">
        <v>329</v>
      </c>
      <c r="C9580" s="5" t="s">
        <v>342</v>
      </c>
      <c r="D9580" s="5" t="s">
        <v>16</v>
      </c>
      <c r="E9580" s="5">
        <v>5170</v>
      </c>
      <c r="F9580" s="6">
        <v>3394.16</v>
      </c>
    </row>
    <row r="9581" spans="1:6">
      <c r="A9581" s="4">
        <v>2017</v>
      </c>
      <c r="B9581" s="5" t="s">
        <v>329</v>
      </c>
      <c r="C9581" s="5" t="s">
        <v>342</v>
      </c>
      <c r="D9581" s="5" t="s">
        <v>17</v>
      </c>
      <c r="E9581" s="5">
        <v>16600</v>
      </c>
      <c r="F9581" s="6">
        <v>1234.23</v>
      </c>
    </row>
    <row r="9582" spans="1:6">
      <c r="A9582" s="4">
        <v>2008</v>
      </c>
      <c r="B9582" s="5" t="s">
        <v>339</v>
      </c>
      <c r="C9582" s="5" t="s">
        <v>343</v>
      </c>
      <c r="D9582" s="5" t="s">
        <v>15</v>
      </c>
      <c r="E9582" s="5">
        <v>167220</v>
      </c>
      <c r="F9582" s="6">
        <v>1626.71</v>
      </c>
    </row>
    <row r="9583" spans="1:6">
      <c r="A9583" s="4">
        <v>2008</v>
      </c>
      <c r="B9583" s="5" t="s">
        <v>339</v>
      </c>
      <c r="C9583" s="5" t="s">
        <v>343</v>
      </c>
      <c r="D9583" s="5" t="s">
        <v>16</v>
      </c>
      <c r="E9583" s="5">
        <v>17040</v>
      </c>
      <c r="F9583" s="6">
        <v>691.58</v>
      </c>
    </row>
    <row r="9584" spans="1:6">
      <c r="A9584" s="4">
        <v>2008</v>
      </c>
      <c r="B9584" s="5" t="s">
        <v>339</v>
      </c>
      <c r="C9584" s="5" t="s">
        <v>343</v>
      </c>
      <c r="D9584" s="5" t="s">
        <v>17</v>
      </c>
      <c r="E9584" s="5">
        <v>2590</v>
      </c>
      <c r="F9584" s="6">
        <v>1085.05</v>
      </c>
    </row>
    <row r="9585" spans="1:6">
      <c r="A9585" s="4">
        <v>2009</v>
      </c>
      <c r="B9585" s="5" t="s">
        <v>339</v>
      </c>
      <c r="C9585" s="5" t="s">
        <v>343</v>
      </c>
      <c r="D9585" s="5" t="s">
        <v>15</v>
      </c>
      <c r="E9585" s="5">
        <v>95260</v>
      </c>
      <c r="F9585" s="6">
        <v>613.52</v>
      </c>
    </row>
    <row r="9586" spans="1:6">
      <c r="A9586" s="4">
        <v>2009</v>
      </c>
      <c r="B9586" s="5" t="s">
        <v>339</v>
      </c>
      <c r="C9586" s="5" t="s">
        <v>343</v>
      </c>
      <c r="D9586" s="5" t="s">
        <v>16</v>
      </c>
      <c r="E9586" s="5">
        <v>12410</v>
      </c>
      <c r="F9586" s="6">
        <v>683.53</v>
      </c>
    </row>
    <row r="9587" spans="1:6">
      <c r="A9587" s="4">
        <v>2009</v>
      </c>
      <c r="B9587" s="5" t="s">
        <v>339</v>
      </c>
      <c r="C9587" s="5" t="s">
        <v>343</v>
      </c>
      <c r="D9587" s="5" t="s">
        <v>17</v>
      </c>
      <c r="E9587" s="5">
        <v>2540</v>
      </c>
      <c r="F9587" s="6">
        <v>834.65</v>
      </c>
    </row>
    <row r="9588" spans="1:6">
      <c r="A9588" s="4">
        <v>2010</v>
      </c>
      <c r="B9588" s="5" t="s">
        <v>339</v>
      </c>
      <c r="C9588" s="5" t="s">
        <v>343</v>
      </c>
      <c r="D9588" s="5" t="s">
        <v>15</v>
      </c>
      <c r="E9588" s="5">
        <v>89570</v>
      </c>
      <c r="F9588" s="6">
        <v>828.43</v>
      </c>
    </row>
    <row r="9589" spans="1:6">
      <c r="A9589" s="4">
        <v>2010</v>
      </c>
      <c r="B9589" s="5" t="s">
        <v>339</v>
      </c>
      <c r="C9589" s="5" t="s">
        <v>343</v>
      </c>
      <c r="D9589" s="5" t="s">
        <v>16</v>
      </c>
      <c r="E9589" s="5">
        <v>15530</v>
      </c>
      <c r="F9589" s="6">
        <v>818.24</v>
      </c>
    </row>
    <row r="9590" spans="1:6">
      <c r="A9590" s="4">
        <v>2010</v>
      </c>
      <c r="B9590" s="5" t="s">
        <v>339</v>
      </c>
      <c r="C9590" s="5" t="s">
        <v>343</v>
      </c>
      <c r="D9590" s="5" t="s">
        <v>17</v>
      </c>
      <c r="E9590" s="5">
        <v>2950</v>
      </c>
      <c r="F9590" s="6">
        <v>557.69000000000005</v>
      </c>
    </row>
    <row r="9591" spans="1:6">
      <c r="A9591" s="4">
        <v>2011</v>
      </c>
      <c r="B9591" s="5" t="s">
        <v>339</v>
      </c>
      <c r="C9591" s="5" t="s">
        <v>343</v>
      </c>
      <c r="D9591" s="5" t="s">
        <v>15</v>
      </c>
      <c r="E9591" s="5">
        <v>129170</v>
      </c>
      <c r="F9591" s="6">
        <v>2221.56</v>
      </c>
    </row>
    <row r="9592" spans="1:6">
      <c r="A9592" s="4">
        <v>2011</v>
      </c>
      <c r="B9592" s="5" t="s">
        <v>339</v>
      </c>
      <c r="C9592" s="5" t="s">
        <v>343</v>
      </c>
      <c r="D9592" s="5" t="s">
        <v>16</v>
      </c>
      <c r="E9592" s="5">
        <v>14830</v>
      </c>
      <c r="F9592" s="6">
        <v>1285.55</v>
      </c>
    </row>
    <row r="9593" spans="1:6">
      <c r="A9593" s="4">
        <v>2011</v>
      </c>
      <c r="B9593" s="5" t="s">
        <v>339</v>
      </c>
      <c r="C9593" s="5" t="s">
        <v>343</v>
      </c>
      <c r="D9593" s="5" t="s">
        <v>17</v>
      </c>
      <c r="E9593" s="5">
        <v>2480</v>
      </c>
      <c r="F9593" s="6">
        <v>1118.0999999999999</v>
      </c>
    </row>
    <row r="9594" spans="1:6">
      <c r="A9594" s="4">
        <v>2012</v>
      </c>
      <c r="B9594" s="5" t="s">
        <v>339</v>
      </c>
      <c r="C9594" s="5" t="s">
        <v>343</v>
      </c>
      <c r="D9594" s="5" t="s">
        <v>15</v>
      </c>
      <c r="E9594" s="5">
        <v>136420</v>
      </c>
      <c r="F9594" s="6">
        <v>1847.61</v>
      </c>
    </row>
    <row r="9595" spans="1:6">
      <c r="A9595" s="4">
        <v>2012</v>
      </c>
      <c r="B9595" s="5" t="s">
        <v>339</v>
      </c>
      <c r="C9595" s="5" t="s">
        <v>343</v>
      </c>
      <c r="D9595" s="5" t="s">
        <v>16</v>
      </c>
      <c r="E9595" s="5">
        <v>16700</v>
      </c>
      <c r="F9595" s="6">
        <v>1460.21</v>
      </c>
    </row>
    <row r="9596" spans="1:6">
      <c r="A9596" s="4">
        <v>2012</v>
      </c>
      <c r="B9596" s="5" t="s">
        <v>339</v>
      </c>
      <c r="C9596" s="5" t="s">
        <v>343</v>
      </c>
      <c r="D9596" s="5" t="s">
        <v>17</v>
      </c>
      <c r="E9596" s="5">
        <v>3360</v>
      </c>
      <c r="F9596" s="6">
        <v>1198.42</v>
      </c>
    </row>
    <row r="9597" spans="1:6">
      <c r="A9597" s="4">
        <v>2013</v>
      </c>
      <c r="B9597" s="5" t="s">
        <v>339</v>
      </c>
      <c r="C9597" s="5" t="s">
        <v>343</v>
      </c>
      <c r="D9597" s="5" t="s">
        <v>15</v>
      </c>
      <c r="E9597" s="5">
        <v>169330</v>
      </c>
      <c r="F9597" s="6">
        <v>2454.89</v>
      </c>
    </row>
    <row r="9598" spans="1:6">
      <c r="A9598" s="4">
        <v>2013</v>
      </c>
      <c r="B9598" s="5" t="s">
        <v>339</v>
      </c>
      <c r="C9598" s="5" t="s">
        <v>343</v>
      </c>
      <c r="D9598" s="5" t="s">
        <v>16</v>
      </c>
      <c r="E9598" s="5">
        <v>12070</v>
      </c>
      <c r="F9598" s="6">
        <v>2018.22</v>
      </c>
    </row>
    <row r="9599" spans="1:6">
      <c r="A9599" s="4">
        <v>2013</v>
      </c>
      <c r="B9599" s="5" t="s">
        <v>339</v>
      </c>
      <c r="C9599" s="5" t="s">
        <v>343</v>
      </c>
      <c r="D9599" s="5" t="s">
        <v>17</v>
      </c>
      <c r="E9599" s="5">
        <v>4690</v>
      </c>
      <c r="F9599" s="6">
        <v>1229.74</v>
      </c>
    </row>
    <row r="9600" spans="1:6">
      <c r="A9600" s="4">
        <v>2014</v>
      </c>
      <c r="B9600" s="5" t="s">
        <v>339</v>
      </c>
      <c r="C9600" s="5" t="s">
        <v>343</v>
      </c>
      <c r="D9600" s="5" t="s">
        <v>15</v>
      </c>
      <c r="E9600" s="5">
        <v>116670</v>
      </c>
      <c r="F9600" s="6">
        <v>2486.4699999999998</v>
      </c>
    </row>
    <row r="9601" spans="1:6">
      <c r="A9601" s="4">
        <v>2014</v>
      </c>
      <c r="B9601" s="5" t="s">
        <v>339</v>
      </c>
      <c r="C9601" s="5" t="s">
        <v>343</v>
      </c>
      <c r="D9601" s="5" t="s">
        <v>16</v>
      </c>
      <c r="E9601" s="5">
        <v>20790</v>
      </c>
      <c r="F9601" s="6">
        <v>2815.27</v>
      </c>
    </row>
    <row r="9602" spans="1:6">
      <c r="A9602" s="4">
        <v>2014</v>
      </c>
      <c r="B9602" s="5" t="s">
        <v>339</v>
      </c>
      <c r="C9602" s="5" t="s">
        <v>343</v>
      </c>
      <c r="D9602" s="5" t="s">
        <v>17</v>
      </c>
      <c r="E9602" s="5">
        <v>3450</v>
      </c>
      <c r="F9602" s="6">
        <v>1015.46</v>
      </c>
    </row>
    <row r="9603" spans="1:6">
      <c r="A9603" s="4">
        <v>2015</v>
      </c>
      <c r="B9603" s="5" t="s">
        <v>339</v>
      </c>
      <c r="C9603" s="5" t="s">
        <v>343</v>
      </c>
      <c r="D9603" s="5" t="s">
        <v>15</v>
      </c>
      <c r="E9603" s="5">
        <v>182450</v>
      </c>
      <c r="F9603" s="6">
        <v>1052.1300000000001</v>
      </c>
    </row>
    <row r="9604" spans="1:6">
      <c r="A9604" s="4">
        <v>2015</v>
      </c>
      <c r="B9604" s="5" t="s">
        <v>339</v>
      </c>
      <c r="C9604" s="5" t="s">
        <v>343</v>
      </c>
      <c r="D9604" s="5" t="s">
        <v>16</v>
      </c>
      <c r="E9604" s="5">
        <v>17830</v>
      </c>
      <c r="F9604" s="6">
        <v>923.64</v>
      </c>
    </row>
    <row r="9605" spans="1:6">
      <c r="A9605" s="4">
        <v>2015</v>
      </c>
      <c r="B9605" s="5" t="s">
        <v>339</v>
      </c>
      <c r="C9605" s="5" t="s">
        <v>343</v>
      </c>
      <c r="D9605" s="5" t="s">
        <v>17</v>
      </c>
      <c r="E9605" s="5">
        <v>9360</v>
      </c>
      <c r="F9605" s="6">
        <v>839.45</v>
      </c>
    </row>
    <row r="9606" spans="1:6">
      <c r="A9606" s="4">
        <v>2016</v>
      </c>
      <c r="B9606" s="5" t="s">
        <v>339</v>
      </c>
      <c r="C9606" s="5" t="s">
        <v>343</v>
      </c>
      <c r="D9606" s="5" t="s">
        <v>15</v>
      </c>
      <c r="E9606" s="5">
        <v>182110</v>
      </c>
      <c r="F9606" s="6">
        <v>2135.06</v>
      </c>
    </row>
    <row r="9607" spans="1:6">
      <c r="A9607" s="4">
        <v>2016</v>
      </c>
      <c r="B9607" s="5" t="s">
        <v>339</v>
      </c>
      <c r="C9607" s="5" t="s">
        <v>343</v>
      </c>
      <c r="D9607" s="5" t="s">
        <v>16</v>
      </c>
      <c r="E9607" s="5">
        <v>31310</v>
      </c>
      <c r="F9607" s="6">
        <v>2168.13</v>
      </c>
    </row>
    <row r="9608" spans="1:6">
      <c r="A9608" s="4">
        <v>2016</v>
      </c>
      <c r="B9608" s="5" t="s">
        <v>339</v>
      </c>
      <c r="C9608" s="5" t="s">
        <v>343</v>
      </c>
      <c r="D9608" s="5" t="s">
        <v>17</v>
      </c>
      <c r="E9608" s="5">
        <v>9180</v>
      </c>
      <c r="F9608" s="6">
        <v>785.25</v>
      </c>
    </row>
    <row r="9609" spans="1:6">
      <c r="A9609" s="4">
        <v>2017</v>
      </c>
      <c r="B9609" s="5" t="s">
        <v>339</v>
      </c>
      <c r="C9609" s="5" t="s">
        <v>343</v>
      </c>
      <c r="D9609" s="5" t="s">
        <v>15</v>
      </c>
      <c r="E9609" s="5">
        <v>266020</v>
      </c>
      <c r="F9609" s="6">
        <v>2006.23</v>
      </c>
    </row>
    <row r="9610" spans="1:6">
      <c r="A9610" s="4">
        <v>2017</v>
      </c>
      <c r="B9610" s="5" t="s">
        <v>339</v>
      </c>
      <c r="C9610" s="5" t="s">
        <v>343</v>
      </c>
      <c r="D9610" s="5" t="s">
        <v>16</v>
      </c>
      <c r="E9610" s="5">
        <v>64330</v>
      </c>
      <c r="F9610" s="6">
        <v>2168.46</v>
      </c>
    </row>
    <row r="9611" spans="1:6">
      <c r="A9611" s="4">
        <v>2017</v>
      </c>
      <c r="B9611" s="5" t="s">
        <v>339</v>
      </c>
      <c r="C9611" s="5" t="s">
        <v>343</v>
      </c>
      <c r="D9611" s="5" t="s">
        <v>17</v>
      </c>
      <c r="E9611" s="5">
        <v>61760</v>
      </c>
      <c r="F9611" s="6">
        <v>1405.27</v>
      </c>
    </row>
    <row r="9612" spans="1:6">
      <c r="A9612" s="4">
        <v>2008</v>
      </c>
      <c r="B9612" s="5" t="s">
        <v>339</v>
      </c>
      <c r="C9612" s="5" t="s">
        <v>344</v>
      </c>
      <c r="D9612" s="5" t="s">
        <v>15</v>
      </c>
      <c r="E9612" s="5">
        <v>34410</v>
      </c>
      <c r="F9612" s="6">
        <v>2032.34</v>
      </c>
    </row>
    <row r="9613" spans="1:6">
      <c r="A9613" s="4">
        <v>2008</v>
      </c>
      <c r="B9613" s="5" t="s">
        <v>339</v>
      </c>
      <c r="C9613" s="5" t="s">
        <v>344</v>
      </c>
      <c r="D9613" s="5" t="s">
        <v>16</v>
      </c>
      <c r="E9613" s="5">
        <v>2360</v>
      </c>
      <c r="F9613" s="6">
        <v>743.88</v>
      </c>
    </row>
    <row r="9614" spans="1:6">
      <c r="A9614" s="4">
        <v>2009</v>
      </c>
      <c r="B9614" s="5" t="s">
        <v>339</v>
      </c>
      <c r="C9614" s="5" t="s">
        <v>344</v>
      </c>
      <c r="D9614" s="5" t="s">
        <v>15</v>
      </c>
      <c r="E9614" s="5">
        <v>15930</v>
      </c>
      <c r="F9614" s="6">
        <v>977.1</v>
      </c>
    </row>
    <row r="9615" spans="1:6">
      <c r="A9615" s="4">
        <v>2009</v>
      </c>
      <c r="B9615" s="5" t="s">
        <v>339</v>
      </c>
      <c r="C9615" s="5" t="s">
        <v>344</v>
      </c>
      <c r="D9615" s="5" t="s">
        <v>16</v>
      </c>
      <c r="E9615" s="5">
        <v>1310</v>
      </c>
      <c r="F9615" s="6">
        <v>287.02999999999997</v>
      </c>
    </row>
    <row r="9616" spans="1:6">
      <c r="A9616" s="4">
        <v>2009</v>
      </c>
      <c r="B9616" s="5" t="s">
        <v>339</v>
      </c>
      <c r="C9616" s="5" t="s">
        <v>344</v>
      </c>
      <c r="D9616" s="5" t="s">
        <v>17</v>
      </c>
      <c r="E9616" s="5">
        <v>10</v>
      </c>
      <c r="F9616" s="6">
        <v>1000</v>
      </c>
    </row>
    <row r="9617" spans="1:6">
      <c r="A9617" s="4">
        <v>2010</v>
      </c>
      <c r="B9617" s="5" t="s">
        <v>339</v>
      </c>
      <c r="C9617" s="5" t="s">
        <v>344</v>
      </c>
      <c r="D9617" s="5" t="s">
        <v>15</v>
      </c>
      <c r="E9617" s="5">
        <v>10780</v>
      </c>
      <c r="F9617" s="6">
        <v>1222.4000000000001</v>
      </c>
    </row>
    <row r="9618" spans="1:6">
      <c r="A9618" s="4">
        <v>2010</v>
      </c>
      <c r="B9618" s="5" t="s">
        <v>339</v>
      </c>
      <c r="C9618" s="5" t="s">
        <v>344</v>
      </c>
      <c r="D9618" s="5" t="s">
        <v>16</v>
      </c>
      <c r="E9618" s="5">
        <v>1080</v>
      </c>
      <c r="F9618" s="6">
        <v>660.29</v>
      </c>
    </row>
    <row r="9619" spans="1:6">
      <c r="A9619" s="4">
        <v>2010</v>
      </c>
      <c r="B9619" s="5" t="s">
        <v>339</v>
      </c>
      <c r="C9619" s="5" t="s">
        <v>344</v>
      </c>
      <c r="D9619" s="5" t="s">
        <v>17</v>
      </c>
      <c r="E9619" s="5">
        <v>10</v>
      </c>
      <c r="F9619" s="6">
        <v>500</v>
      </c>
    </row>
    <row r="9620" spans="1:6">
      <c r="A9620" s="4">
        <v>2011</v>
      </c>
      <c r="B9620" s="5" t="s">
        <v>339</v>
      </c>
      <c r="C9620" s="5" t="s">
        <v>344</v>
      </c>
      <c r="D9620" s="5" t="s">
        <v>15</v>
      </c>
      <c r="E9620" s="5">
        <v>20390</v>
      </c>
      <c r="F9620" s="6">
        <v>2833.67</v>
      </c>
    </row>
    <row r="9621" spans="1:6">
      <c r="A9621" s="4">
        <v>2011</v>
      </c>
      <c r="B9621" s="5" t="s">
        <v>339</v>
      </c>
      <c r="C9621" s="5" t="s">
        <v>344</v>
      </c>
      <c r="D9621" s="5" t="s">
        <v>16</v>
      </c>
      <c r="E9621" s="5">
        <v>1230</v>
      </c>
      <c r="F9621" s="6">
        <v>1264.52</v>
      </c>
    </row>
    <row r="9622" spans="1:6">
      <c r="A9622" s="4">
        <v>2011</v>
      </c>
      <c r="B9622" s="5" t="s">
        <v>339</v>
      </c>
      <c r="C9622" s="5" t="s">
        <v>344</v>
      </c>
      <c r="D9622" s="5" t="s">
        <v>17</v>
      </c>
      <c r="E9622" s="5">
        <v>20</v>
      </c>
      <c r="F9622" s="6">
        <v>800</v>
      </c>
    </row>
    <row r="9623" spans="1:6">
      <c r="A9623" s="4">
        <v>2012</v>
      </c>
      <c r="B9623" s="5" t="s">
        <v>339</v>
      </c>
      <c r="C9623" s="5" t="s">
        <v>344</v>
      </c>
      <c r="D9623" s="5" t="s">
        <v>15</v>
      </c>
      <c r="E9623" s="5">
        <v>23180</v>
      </c>
      <c r="F9623" s="6">
        <v>1812.76</v>
      </c>
    </row>
    <row r="9624" spans="1:6">
      <c r="A9624" s="4">
        <v>2012</v>
      </c>
      <c r="B9624" s="5" t="s">
        <v>339</v>
      </c>
      <c r="C9624" s="5" t="s">
        <v>344</v>
      </c>
      <c r="D9624" s="5" t="s">
        <v>16</v>
      </c>
      <c r="E9624" s="5">
        <v>1000</v>
      </c>
      <c r="F9624" s="6">
        <v>994.3</v>
      </c>
    </row>
    <row r="9625" spans="1:6">
      <c r="A9625" s="4">
        <v>2012</v>
      </c>
      <c r="B9625" s="5" t="s">
        <v>339</v>
      </c>
      <c r="C9625" s="5" t="s">
        <v>344</v>
      </c>
      <c r="D9625" s="5" t="s">
        <v>17</v>
      </c>
      <c r="E9625" s="5">
        <v>20</v>
      </c>
      <c r="F9625" s="6">
        <v>1165.83</v>
      </c>
    </row>
    <row r="9626" spans="1:6">
      <c r="A9626" s="4">
        <v>2013</v>
      </c>
      <c r="B9626" s="5" t="s">
        <v>339</v>
      </c>
      <c r="C9626" s="5" t="s">
        <v>344</v>
      </c>
      <c r="D9626" s="5" t="s">
        <v>15</v>
      </c>
      <c r="E9626" s="5">
        <v>22100</v>
      </c>
      <c r="F9626" s="6">
        <v>2702.9</v>
      </c>
    </row>
    <row r="9627" spans="1:6">
      <c r="A9627" s="4">
        <v>2013</v>
      </c>
      <c r="B9627" s="5" t="s">
        <v>339</v>
      </c>
      <c r="C9627" s="5" t="s">
        <v>344</v>
      </c>
      <c r="D9627" s="5" t="s">
        <v>16</v>
      </c>
      <c r="E9627" s="5">
        <v>360</v>
      </c>
      <c r="F9627" s="6">
        <v>1214.81</v>
      </c>
    </row>
    <row r="9628" spans="1:6">
      <c r="A9628" s="4">
        <v>2014</v>
      </c>
      <c r="B9628" s="5" t="s">
        <v>339</v>
      </c>
      <c r="C9628" s="5" t="s">
        <v>344</v>
      </c>
      <c r="D9628" s="5" t="s">
        <v>15</v>
      </c>
      <c r="E9628" s="5">
        <v>20850</v>
      </c>
      <c r="F9628" s="6">
        <v>2539.25</v>
      </c>
    </row>
    <row r="9629" spans="1:6">
      <c r="A9629" s="4">
        <v>2014</v>
      </c>
      <c r="B9629" s="5" t="s">
        <v>339</v>
      </c>
      <c r="C9629" s="5" t="s">
        <v>344</v>
      </c>
      <c r="D9629" s="5" t="s">
        <v>16</v>
      </c>
      <c r="E9629" s="5">
        <v>1210</v>
      </c>
      <c r="F9629" s="6">
        <v>1208.8699999999999</v>
      </c>
    </row>
    <row r="9630" spans="1:6">
      <c r="A9630" s="4">
        <v>2014</v>
      </c>
      <c r="B9630" s="5" t="s">
        <v>339</v>
      </c>
      <c r="C9630" s="5" t="s">
        <v>344</v>
      </c>
      <c r="D9630" s="5" t="s">
        <v>17</v>
      </c>
      <c r="E9630" s="5">
        <v>20</v>
      </c>
      <c r="F9630" s="6">
        <v>1400</v>
      </c>
    </row>
    <row r="9631" spans="1:6">
      <c r="A9631" s="4">
        <v>2015</v>
      </c>
      <c r="B9631" s="5" t="s">
        <v>339</v>
      </c>
      <c r="C9631" s="5" t="s">
        <v>344</v>
      </c>
      <c r="D9631" s="5" t="s">
        <v>15</v>
      </c>
      <c r="E9631" s="5">
        <v>15150</v>
      </c>
      <c r="F9631" s="6">
        <v>1048.07</v>
      </c>
    </row>
    <row r="9632" spans="1:6">
      <c r="A9632" s="4">
        <v>2015</v>
      </c>
      <c r="B9632" s="5" t="s">
        <v>339</v>
      </c>
      <c r="C9632" s="5" t="s">
        <v>344</v>
      </c>
      <c r="D9632" s="5" t="s">
        <v>16</v>
      </c>
      <c r="E9632" s="5">
        <v>1010</v>
      </c>
      <c r="F9632" s="6">
        <v>912.28</v>
      </c>
    </row>
    <row r="9633" spans="1:6">
      <c r="A9633" s="4">
        <v>2015</v>
      </c>
      <c r="B9633" s="5" t="s">
        <v>339</v>
      </c>
      <c r="C9633" s="5" t="s">
        <v>344</v>
      </c>
      <c r="D9633" s="5" t="s">
        <v>17</v>
      </c>
      <c r="E9633" s="5">
        <v>20</v>
      </c>
      <c r="F9633" s="6">
        <v>1200</v>
      </c>
    </row>
    <row r="9634" spans="1:6">
      <c r="A9634" s="4">
        <v>2016</v>
      </c>
      <c r="B9634" s="5" t="s">
        <v>339</v>
      </c>
      <c r="C9634" s="5" t="s">
        <v>344</v>
      </c>
      <c r="D9634" s="5" t="s">
        <v>15</v>
      </c>
      <c r="E9634" s="5">
        <v>20330</v>
      </c>
      <c r="F9634" s="6">
        <v>1568.31</v>
      </c>
    </row>
    <row r="9635" spans="1:6">
      <c r="A9635" s="4">
        <v>2016</v>
      </c>
      <c r="B9635" s="5" t="s">
        <v>339</v>
      </c>
      <c r="C9635" s="5" t="s">
        <v>344</v>
      </c>
      <c r="D9635" s="5" t="s">
        <v>16</v>
      </c>
      <c r="E9635" s="5">
        <v>1010</v>
      </c>
      <c r="F9635" s="6">
        <v>901.04</v>
      </c>
    </row>
    <row r="9636" spans="1:6">
      <c r="A9636" s="4">
        <v>2016</v>
      </c>
      <c r="B9636" s="5" t="s">
        <v>339</v>
      </c>
      <c r="C9636" s="5" t="s">
        <v>344</v>
      </c>
      <c r="D9636" s="5" t="s">
        <v>17</v>
      </c>
      <c r="E9636" s="5">
        <v>10</v>
      </c>
      <c r="F9636" s="6">
        <v>1205.7</v>
      </c>
    </row>
    <row r="9637" spans="1:6">
      <c r="A9637" s="4">
        <v>2017</v>
      </c>
      <c r="B9637" s="5" t="s">
        <v>339</v>
      </c>
      <c r="C9637" s="5" t="s">
        <v>344</v>
      </c>
      <c r="D9637" s="5" t="s">
        <v>15</v>
      </c>
      <c r="E9637" s="5">
        <v>53280</v>
      </c>
      <c r="F9637" s="6">
        <v>2129.71</v>
      </c>
    </row>
    <row r="9638" spans="1:6">
      <c r="A9638" s="4">
        <v>2017</v>
      </c>
      <c r="B9638" s="5" t="s">
        <v>339</v>
      </c>
      <c r="C9638" s="5" t="s">
        <v>344</v>
      </c>
      <c r="D9638" s="5" t="s">
        <v>16</v>
      </c>
      <c r="E9638" s="5">
        <v>4950</v>
      </c>
      <c r="F9638" s="6">
        <v>2324.0100000000002</v>
      </c>
    </row>
    <row r="9639" spans="1:6">
      <c r="A9639" s="4">
        <v>2017</v>
      </c>
      <c r="B9639" s="5" t="s">
        <v>339</v>
      </c>
      <c r="C9639" s="5" t="s">
        <v>344</v>
      </c>
      <c r="D9639" s="5" t="s">
        <v>17</v>
      </c>
      <c r="E9639" s="5">
        <v>7040</v>
      </c>
      <c r="F9639" s="6">
        <v>1457.96</v>
      </c>
    </row>
    <row r="9640" spans="1:6">
      <c r="A9640" s="4">
        <v>2008</v>
      </c>
      <c r="B9640" s="5" t="s">
        <v>339</v>
      </c>
      <c r="C9640" s="5" t="s">
        <v>345</v>
      </c>
      <c r="D9640" s="5" t="s">
        <v>15</v>
      </c>
      <c r="E9640" s="5">
        <v>59070</v>
      </c>
      <c r="F9640" s="6">
        <v>4286.4399999999996</v>
      </c>
    </row>
    <row r="9641" spans="1:6">
      <c r="A9641" s="4">
        <v>2008</v>
      </c>
      <c r="B9641" s="5" t="s">
        <v>339</v>
      </c>
      <c r="C9641" s="5" t="s">
        <v>345</v>
      </c>
      <c r="D9641" s="5" t="s">
        <v>16</v>
      </c>
      <c r="E9641" s="5">
        <v>21700</v>
      </c>
      <c r="F9641" s="6">
        <v>971.43</v>
      </c>
    </row>
    <row r="9642" spans="1:6">
      <c r="A9642" s="4">
        <v>2008</v>
      </c>
      <c r="B9642" s="5" t="s">
        <v>339</v>
      </c>
      <c r="C9642" s="5" t="s">
        <v>345</v>
      </c>
      <c r="D9642" s="5" t="s">
        <v>17</v>
      </c>
      <c r="E9642" s="5">
        <v>8080</v>
      </c>
      <c r="F9642" s="6">
        <v>680.69</v>
      </c>
    </row>
    <row r="9643" spans="1:6">
      <c r="A9643" s="4">
        <v>2009</v>
      </c>
      <c r="B9643" s="5" t="s">
        <v>339</v>
      </c>
      <c r="C9643" s="5" t="s">
        <v>345</v>
      </c>
      <c r="D9643" s="5" t="s">
        <v>15</v>
      </c>
      <c r="E9643" s="5">
        <v>44840</v>
      </c>
      <c r="F9643" s="6">
        <v>598.13</v>
      </c>
    </row>
    <row r="9644" spans="1:6">
      <c r="A9644" s="4">
        <v>2009</v>
      </c>
      <c r="B9644" s="5" t="s">
        <v>339</v>
      </c>
      <c r="C9644" s="5" t="s">
        <v>345</v>
      </c>
      <c r="D9644" s="5" t="s">
        <v>16</v>
      </c>
      <c r="E9644" s="5">
        <v>18830</v>
      </c>
      <c r="F9644" s="6">
        <v>693.57</v>
      </c>
    </row>
    <row r="9645" spans="1:6">
      <c r="A9645" s="4">
        <v>2009</v>
      </c>
      <c r="B9645" s="5" t="s">
        <v>339</v>
      </c>
      <c r="C9645" s="5" t="s">
        <v>345</v>
      </c>
      <c r="D9645" s="5" t="s">
        <v>17</v>
      </c>
      <c r="E9645" s="5">
        <v>5670</v>
      </c>
      <c r="F9645" s="6">
        <v>684.3</v>
      </c>
    </row>
    <row r="9646" spans="1:6">
      <c r="A9646" s="4">
        <v>2010</v>
      </c>
      <c r="B9646" s="5" t="s">
        <v>339</v>
      </c>
      <c r="C9646" s="5" t="s">
        <v>345</v>
      </c>
      <c r="D9646" s="5" t="s">
        <v>15</v>
      </c>
      <c r="E9646" s="5">
        <v>55500</v>
      </c>
      <c r="F9646" s="6">
        <v>530.99</v>
      </c>
    </row>
    <row r="9647" spans="1:6">
      <c r="A9647" s="4">
        <v>2010</v>
      </c>
      <c r="B9647" s="5" t="s">
        <v>339</v>
      </c>
      <c r="C9647" s="5" t="s">
        <v>345</v>
      </c>
      <c r="D9647" s="5" t="s">
        <v>16</v>
      </c>
      <c r="E9647" s="5">
        <v>21330</v>
      </c>
      <c r="F9647" s="6">
        <v>660.1</v>
      </c>
    </row>
    <row r="9648" spans="1:6">
      <c r="A9648" s="4">
        <v>2010</v>
      </c>
      <c r="B9648" s="5" t="s">
        <v>339</v>
      </c>
      <c r="C9648" s="5" t="s">
        <v>345</v>
      </c>
      <c r="D9648" s="5" t="s">
        <v>17</v>
      </c>
      <c r="E9648" s="5">
        <v>5750</v>
      </c>
      <c r="F9648" s="6">
        <v>633.04</v>
      </c>
    </row>
    <row r="9649" spans="1:6">
      <c r="A9649" s="4">
        <v>2011</v>
      </c>
      <c r="B9649" s="5" t="s">
        <v>339</v>
      </c>
      <c r="C9649" s="5" t="s">
        <v>345</v>
      </c>
      <c r="D9649" s="5" t="s">
        <v>15</v>
      </c>
      <c r="E9649" s="5">
        <v>69970</v>
      </c>
      <c r="F9649" s="6">
        <v>1960.84</v>
      </c>
    </row>
    <row r="9650" spans="1:6">
      <c r="A9650" s="4">
        <v>2011</v>
      </c>
      <c r="B9650" s="5" t="s">
        <v>339</v>
      </c>
      <c r="C9650" s="5" t="s">
        <v>345</v>
      </c>
      <c r="D9650" s="5" t="s">
        <v>16</v>
      </c>
      <c r="E9650" s="5">
        <v>22760</v>
      </c>
      <c r="F9650" s="6">
        <v>1106.77</v>
      </c>
    </row>
    <row r="9651" spans="1:6">
      <c r="A9651" s="4">
        <v>2011</v>
      </c>
      <c r="B9651" s="5" t="s">
        <v>339</v>
      </c>
      <c r="C9651" s="5" t="s">
        <v>345</v>
      </c>
      <c r="D9651" s="5" t="s">
        <v>17</v>
      </c>
      <c r="E9651" s="5">
        <v>6850</v>
      </c>
      <c r="F9651" s="6">
        <v>929.93</v>
      </c>
    </row>
    <row r="9652" spans="1:6">
      <c r="A9652" s="4">
        <v>2012</v>
      </c>
      <c r="B9652" s="5" t="s">
        <v>339</v>
      </c>
      <c r="C9652" s="5" t="s">
        <v>345</v>
      </c>
      <c r="D9652" s="5" t="s">
        <v>15</v>
      </c>
      <c r="E9652" s="5">
        <v>96260</v>
      </c>
      <c r="F9652" s="6">
        <v>2174.7399999999998</v>
      </c>
    </row>
    <row r="9653" spans="1:6">
      <c r="A9653" s="4">
        <v>2012</v>
      </c>
      <c r="B9653" s="5" t="s">
        <v>339</v>
      </c>
      <c r="C9653" s="5" t="s">
        <v>345</v>
      </c>
      <c r="D9653" s="5" t="s">
        <v>16</v>
      </c>
      <c r="E9653" s="5">
        <v>41070</v>
      </c>
      <c r="F9653" s="6">
        <v>887.27</v>
      </c>
    </row>
    <row r="9654" spans="1:6">
      <c r="A9654" s="4">
        <v>2012</v>
      </c>
      <c r="B9654" s="5" t="s">
        <v>339</v>
      </c>
      <c r="C9654" s="5" t="s">
        <v>345</v>
      </c>
      <c r="D9654" s="5" t="s">
        <v>17</v>
      </c>
      <c r="E9654" s="5">
        <v>13070</v>
      </c>
      <c r="F9654" s="6">
        <v>1053.56</v>
      </c>
    </row>
    <row r="9655" spans="1:6">
      <c r="A9655" s="4">
        <v>2013</v>
      </c>
      <c r="B9655" s="5" t="s">
        <v>339</v>
      </c>
      <c r="C9655" s="5" t="s">
        <v>345</v>
      </c>
      <c r="D9655" s="5" t="s">
        <v>15</v>
      </c>
      <c r="E9655" s="5">
        <v>58390</v>
      </c>
      <c r="F9655" s="6">
        <v>1489.81</v>
      </c>
    </row>
    <row r="9656" spans="1:6">
      <c r="A9656" s="4">
        <v>2013</v>
      </c>
      <c r="B9656" s="5" t="s">
        <v>339</v>
      </c>
      <c r="C9656" s="5" t="s">
        <v>345</v>
      </c>
      <c r="D9656" s="5" t="s">
        <v>16</v>
      </c>
      <c r="E9656" s="5">
        <v>35850</v>
      </c>
      <c r="F9656" s="6">
        <v>1204.18</v>
      </c>
    </row>
    <row r="9657" spans="1:6">
      <c r="A9657" s="4">
        <v>2013</v>
      </c>
      <c r="B9657" s="5" t="s">
        <v>339</v>
      </c>
      <c r="C9657" s="5" t="s">
        <v>345</v>
      </c>
      <c r="D9657" s="5" t="s">
        <v>17</v>
      </c>
      <c r="E9657" s="5">
        <v>19200</v>
      </c>
      <c r="F9657" s="6">
        <v>1040.0999999999999</v>
      </c>
    </row>
    <row r="9658" spans="1:6">
      <c r="A9658" s="4">
        <v>2014</v>
      </c>
      <c r="B9658" s="5" t="s">
        <v>339</v>
      </c>
      <c r="C9658" s="5" t="s">
        <v>345</v>
      </c>
      <c r="D9658" s="5" t="s">
        <v>15</v>
      </c>
      <c r="E9658" s="5">
        <v>43820</v>
      </c>
      <c r="F9658" s="6">
        <v>1117.75</v>
      </c>
    </row>
    <row r="9659" spans="1:6">
      <c r="A9659" s="4">
        <v>2014</v>
      </c>
      <c r="B9659" s="5" t="s">
        <v>339</v>
      </c>
      <c r="C9659" s="5" t="s">
        <v>345</v>
      </c>
      <c r="D9659" s="5" t="s">
        <v>16</v>
      </c>
      <c r="E9659" s="5">
        <v>49260</v>
      </c>
      <c r="F9659" s="6">
        <v>2439.3000000000002</v>
      </c>
    </row>
    <row r="9660" spans="1:6">
      <c r="A9660" s="4">
        <v>2014</v>
      </c>
      <c r="B9660" s="5" t="s">
        <v>339</v>
      </c>
      <c r="C9660" s="5" t="s">
        <v>345</v>
      </c>
      <c r="D9660" s="5" t="s">
        <v>17</v>
      </c>
      <c r="E9660" s="5">
        <v>12070</v>
      </c>
      <c r="F9660" s="6">
        <v>804.47</v>
      </c>
    </row>
    <row r="9661" spans="1:6">
      <c r="A9661" s="4">
        <v>2015</v>
      </c>
      <c r="B9661" s="5" t="s">
        <v>339</v>
      </c>
      <c r="C9661" s="5" t="s">
        <v>345</v>
      </c>
      <c r="D9661" s="5" t="s">
        <v>15</v>
      </c>
      <c r="E9661" s="5">
        <v>87440</v>
      </c>
      <c r="F9661" s="6">
        <v>787.74</v>
      </c>
    </row>
    <row r="9662" spans="1:6">
      <c r="A9662" s="4">
        <v>2015</v>
      </c>
      <c r="B9662" s="5" t="s">
        <v>339</v>
      </c>
      <c r="C9662" s="5" t="s">
        <v>345</v>
      </c>
      <c r="D9662" s="5" t="s">
        <v>16</v>
      </c>
      <c r="E9662" s="5">
        <v>58000</v>
      </c>
      <c r="F9662" s="6">
        <v>740.52</v>
      </c>
    </row>
    <row r="9663" spans="1:6">
      <c r="A9663" s="4">
        <v>2015</v>
      </c>
      <c r="B9663" s="5" t="s">
        <v>339</v>
      </c>
      <c r="C9663" s="5" t="s">
        <v>345</v>
      </c>
      <c r="D9663" s="5" t="s">
        <v>17</v>
      </c>
      <c r="E9663" s="5">
        <v>10390</v>
      </c>
      <c r="F9663" s="6">
        <v>833.49</v>
      </c>
    </row>
    <row r="9664" spans="1:6">
      <c r="A9664" s="4">
        <v>2016</v>
      </c>
      <c r="B9664" s="5" t="s">
        <v>339</v>
      </c>
      <c r="C9664" s="5" t="s">
        <v>345</v>
      </c>
      <c r="D9664" s="5" t="s">
        <v>15</v>
      </c>
      <c r="E9664" s="5">
        <v>99930</v>
      </c>
      <c r="F9664" s="6">
        <v>2104.1</v>
      </c>
    </row>
    <row r="9665" spans="1:6">
      <c r="A9665" s="4">
        <v>2016</v>
      </c>
      <c r="B9665" s="5" t="s">
        <v>339</v>
      </c>
      <c r="C9665" s="5" t="s">
        <v>345</v>
      </c>
      <c r="D9665" s="5" t="s">
        <v>16</v>
      </c>
      <c r="E9665" s="5">
        <v>54680</v>
      </c>
      <c r="F9665" s="6">
        <v>2081.14</v>
      </c>
    </row>
    <row r="9666" spans="1:6">
      <c r="A9666" s="4">
        <v>2016</v>
      </c>
      <c r="B9666" s="5" t="s">
        <v>339</v>
      </c>
      <c r="C9666" s="5" t="s">
        <v>345</v>
      </c>
      <c r="D9666" s="5" t="s">
        <v>17</v>
      </c>
      <c r="E9666" s="5">
        <v>17240</v>
      </c>
      <c r="F9666" s="6">
        <v>1266.06</v>
      </c>
    </row>
    <row r="9667" spans="1:6">
      <c r="A9667" s="4">
        <v>2017</v>
      </c>
      <c r="B9667" s="5" t="s">
        <v>339</v>
      </c>
      <c r="C9667" s="5" t="s">
        <v>345</v>
      </c>
      <c r="D9667" s="5" t="s">
        <v>15</v>
      </c>
      <c r="E9667" s="5">
        <v>121890</v>
      </c>
      <c r="F9667" s="6">
        <v>2077.92</v>
      </c>
    </row>
    <row r="9668" spans="1:6">
      <c r="A9668" s="4">
        <v>2017</v>
      </c>
      <c r="B9668" s="5" t="s">
        <v>339</v>
      </c>
      <c r="C9668" s="5" t="s">
        <v>345</v>
      </c>
      <c r="D9668" s="5" t="s">
        <v>16</v>
      </c>
      <c r="E9668" s="5">
        <v>66320</v>
      </c>
      <c r="F9668" s="6">
        <v>1406.14</v>
      </c>
    </row>
    <row r="9669" spans="1:6">
      <c r="A9669" s="4">
        <v>2017</v>
      </c>
      <c r="B9669" s="5" t="s">
        <v>339</v>
      </c>
      <c r="C9669" s="5" t="s">
        <v>345</v>
      </c>
      <c r="D9669" s="5" t="s">
        <v>17</v>
      </c>
      <c r="E9669" s="5">
        <v>40030</v>
      </c>
      <c r="F9669" s="6">
        <v>761.68</v>
      </c>
    </row>
    <row r="9670" spans="1:6">
      <c r="A9670" s="4">
        <v>2008</v>
      </c>
      <c r="B9670" s="5" t="s">
        <v>339</v>
      </c>
      <c r="C9670" s="5" t="s">
        <v>346</v>
      </c>
      <c r="D9670" s="5" t="s">
        <v>15</v>
      </c>
      <c r="E9670" s="5">
        <v>392740</v>
      </c>
      <c r="F9670" s="6">
        <v>1746.09</v>
      </c>
    </row>
    <row r="9671" spans="1:6">
      <c r="A9671" s="4">
        <v>2008</v>
      </c>
      <c r="B9671" s="5" t="s">
        <v>339</v>
      </c>
      <c r="C9671" s="5" t="s">
        <v>346</v>
      </c>
      <c r="D9671" s="5" t="s">
        <v>16</v>
      </c>
      <c r="E9671" s="5">
        <v>7700</v>
      </c>
      <c r="F9671" s="6">
        <v>1315.58</v>
      </c>
    </row>
    <row r="9672" spans="1:6">
      <c r="A9672" s="4">
        <v>2008</v>
      </c>
      <c r="B9672" s="5" t="s">
        <v>339</v>
      </c>
      <c r="C9672" s="5" t="s">
        <v>346</v>
      </c>
      <c r="D9672" s="5" t="s">
        <v>17</v>
      </c>
      <c r="E9672" s="5">
        <v>1520</v>
      </c>
      <c r="F9672" s="6">
        <v>631.58000000000004</v>
      </c>
    </row>
    <row r="9673" spans="1:6">
      <c r="A9673" s="4">
        <v>2009</v>
      </c>
      <c r="B9673" s="5" t="s">
        <v>339</v>
      </c>
      <c r="C9673" s="5" t="s">
        <v>346</v>
      </c>
      <c r="D9673" s="5" t="s">
        <v>15</v>
      </c>
      <c r="E9673" s="5">
        <v>359820</v>
      </c>
      <c r="F9673" s="6">
        <v>964.68</v>
      </c>
    </row>
    <row r="9674" spans="1:6">
      <c r="A9674" s="4">
        <v>2009</v>
      </c>
      <c r="B9674" s="5" t="s">
        <v>339</v>
      </c>
      <c r="C9674" s="5" t="s">
        <v>346</v>
      </c>
      <c r="D9674" s="5" t="s">
        <v>16</v>
      </c>
      <c r="E9674" s="5">
        <v>6370</v>
      </c>
      <c r="F9674" s="6">
        <v>1072.21</v>
      </c>
    </row>
    <row r="9675" spans="1:6">
      <c r="A9675" s="4">
        <v>2009</v>
      </c>
      <c r="B9675" s="5" t="s">
        <v>339</v>
      </c>
      <c r="C9675" s="5" t="s">
        <v>346</v>
      </c>
      <c r="D9675" s="5" t="s">
        <v>17</v>
      </c>
      <c r="E9675" s="5">
        <v>1300</v>
      </c>
      <c r="F9675" s="6">
        <v>815.38</v>
      </c>
    </row>
    <row r="9676" spans="1:6">
      <c r="A9676" s="4">
        <v>2010</v>
      </c>
      <c r="B9676" s="5" t="s">
        <v>339</v>
      </c>
      <c r="C9676" s="5" t="s">
        <v>346</v>
      </c>
      <c r="D9676" s="5" t="s">
        <v>15</v>
      </c>
      <c r="E9676" s="5">
        <v>299390</v>
      </c>
      <c r="F9676" s="6">
        <v>960.82</v>
      </c>
    </row>
    <row r="9677" spans="1:6">
      <c r="A9677" s="4">
        <v>2010</v>
      </c>
      <c r="B9677" s="5" t="s">
        <v>339</v>
      </c>
      <c r="C9677" s="5" t="s">
        <v>346</v>
      </c>
      <c r="D9677" s="5" t="s">
        <v>16</v>
      </c>
      <c r="E9677" s="5">
        <v>5970</v>
      </c>
      <c r="F9677" s="6">
        <v>968.17</v>
      </c>
    </row>
    <row r="9678" spans="1:6">
      <c r="A9678" s="4">
        <v>2010</v>
      </c>
      <c r="B9678" s="5" t="s">
        <v>339</v>
      </c>
      <c r="C9678" s="5" t="s">
        <v>346</v>
      </c>
      <c r="D9678" s="5" t="s">
        <v>17</v>
      </c>
      <c r="E9678" s="5">
        <v>1260</v>
      </c>
      <c r="F9678" s="6">
        <v>682.54</v>
      </c>
    </row>
    <row r="9679" spans="1:6">
      <c r="A9679" s="4">
        <v>2011</v>
      </c>
      <c r="B9679" s="5" t="s">
        <v>339</v>
      </c>
      <c r="C9679" s="5" t="s">
        <v>346</v>
      </c>
      <c r="D9679" s="5" t="s">
        <v>15</v>
      </c>
      <c r="E9679" s="5">
        <v>308080</v>
      </c>
      <c r="F9679" s="6">
        <v>2163.59</v>
      </c>
    </row>
    <row r="9680" spans="1:6">
      <c r="A9680" s="4">
        <v>2011</v>
      </c>
      <c r="B9680" s="5" t="s">
        <v>339</v>
      </c>
      <c r="C9680" s="5" t="s">
        <v>346</v>
      </c>
      <c r="D9680" s="5" t="s">
        <v>16</v>
      </c>
      <c r="E9680" s="5">
        <v>7100</v>
      </c>
      <c r="F9680" s="6">
        <v>1909.86</v>
      </c>
    </row>
    <row r="9681" spans="1:6">
      <c r="A9681" s="4">
        <v>2011</v>
      </c>
      <c r="B9681" s="5" t="s">
        <v>339</v>
      </c>
      <c r="C9681" s="5" t="s">
        <v>346</v>
      </c>
      <c r="D9681" s="5" t="s">
        <v>17</v>
      </c>
      <c r="E9681" s="5">
        <v>1240</v>
      </c>
      <c r="F9681" s="6">
        <v>838.71</v>
      </c>
    </row>
    <row r="9682" spans="1:6">
      <c r="A9682" s="4">
        <v>2012</v>
      </c>
      <c r="B9682" s="5" t="s">
        <v>339</v>
      </c>
      <c r="C9682" s="5" t="s">
        <v>346</v>
      </c>
      <c r="D9682" s="5" t="s">
        <v>15</v>
      </c>
      <c r="E9682" s="5">
        <v>342830</v>
      </c>
      <c r="F9682" s="6">
        <v>1954.64</v>
      </c>
    </row>
    <row r="9683" spans="1:6">
      <c r="A9683" s="4">
        <v>2012</v>
      </c>
      <c r="B9683" s="5" t="s">
        <v>339</v>
      </c>
      <c r="C9683" s="5" t="s">
        <v>346</v>
      </c>
      <c r="D9683" s="5" t="s">
        <v>16</v>
      </c>
      <c r="E9683" s="5">
        <v>7480</v>
      </c>
      <c r="F9683" s="6">
        <v>2116.31</v>
      </c>
    </row>
    <row r="9684" spans="1:6">
      <c r="A9684" s="4">
        <v>2012</v>
      </c>
      <c r="B9684" s="5" t="s">
        <v>339</v>
      </c>
      <c r="C9684" s="5" t="s">
        <v>346</v>
      </c>
      <c r="D9684" s="5" t="s">
        <v>17</v>
      </c>
      <c r="E9684" s="5">
        <v>1720</v>
      </c>
      <c r="F9684" s="6">
        <v>843.02</v>
      </c>
    </row>
    <row r="9685" spans="1:6">
      <c r="A9685" s="4">
        <v>2013</v>
      </c>
      <c r="B9685" s="5" t="s">
        <v>339</v>
      </c>
      <c r="C9685" s="5" t="s">
        <v>346</v>
      </c>
      <c r="D9685" s="5" t="s">
        <v>15</v>
      </c>
      <c r="E9685" s="5">
        <v>353050</v>
      </c>
      <c r="F9685" s="6">
        <v>2024.25</v>
      </c>
    </row>
    <row r="9686" spans="1:6">
      <c r="A9686" s="4">
        <v>2013</v>
      </c>
      <c r="B9686" s="5" t="s">
        <v>339</v>
      </c>
      <c r="C9686" s="5" t="s">
        <v>346</v>
      </c>
      <c r="D9686" s="5" t="s">
        <v>16</v>
      </c>
      <c r="E9686" s="5">
        <v>8850</v>
      </c>
      <c r="F9686" s="6">
        <v>1936.72</v>
      </c>
    </row>
    <row r="9687" spans="1:6">
      <c r="A9687" s="4">
        <v>2013</v>
      </c>
      <c r="B9687" s="5" t="s">
        <v>339</v>
      </c>
      <c r="C9687" s="5" t="s">
        <v>346</v>
      </c>
      <c r="D9687" s="5" t="s">
        <v>17</v>
      </c>
      <c r="E9687" s="5">
        <v>1530</v>
      </c>
      <c r="F9687" s="6">
        <v>1111.1099999999999</v>
      </c>
    </row>
    <row r="9688" spans="1:6">
      <c r="A9688" s="4">
        <v>2014</v>
      </c>
      <c r="B9688" s="5" t="s">
        <v>339</v>
      </c>
      <c r="C9688" s="5" t="s">
        <v>346</v>
      </c>
      <c r="D9688" s="5" t="s">
        <v>15</v>
      </c>
      <c r="E9688" s="5">
        <v>316660</v>
      </c>
      <c r="F9688" s="6">
        <v>2078.92</v>
      </c>
    </row>
    <row r="9689" spans="1:6">
      <c r="A9689" s="4">
        <v>2014</v>
      </c>
      <c r="B9689" s="5" t="s">
        <v>339</v>
      </c>
      <c r="C9689" s="5" t="s">
        <v>346</v>
      </c>
      <c r="D9689" s="5" t="s">
        <v>16</v>
      </c>
      <c r="E9689" s="5">
        <v>8110</v>
      </c>
      <c r="F9689" s="6">
        <v>2261.41</v>
      </c>
    </row>
    <row r="9690" spans="1:6">
      <c r="A9690" s="4">
        <v>2014</v>
      </c>
      <c r="B9690" s="5" t="s">
        <v>339</v>
      </c>
      <c r="C9690" s="5" t="s">
        <v>346</v>
      </c>
      <c r="D9690" s="5" t="s">
        <v>17</v>
      </c>
      <c r="E9690" s="5">
        <v>1400</v>
      </c>
      <c r="F9690" s="6">
        <v>921.43</v>
      </c>
    </row>
    <row r="9691" spans="1:6">
      <c r="A9691" s="4">
        <v>2015</v>
      </c>
      <c r="B9691" s="5" t="s">
        <v>339</v>
      </c>
      <c r="C9691" s="5" t="s">
        <v>346</v>
      </c>
      <c r="D9691" s="5" t="s">
        <v>15</v>
      </c>
      <c r="E9691" s="5">
        <v>370060</v>
      </c>
      <c r="F9691" s="6">
        <v>952.98</v>
      </c>
    </row>
    <row r="9692" spans="1:6">
      <c r="A9692" s="4">
        <v>2015</v>
      </c>
      <c r="B9692" s="5" t="s">
        <v>339</v>
      </c>
      <c r="C9692" s="5" t="s">
        <v>346</v>
      </c>
      <c r="D9692" s="5" t="s">
        <v>16</v>
      </c>
      <c r="E9692" s="5">
        <v>17680</v>
      </c>
      <c r="F9692" s="6">
        <v>1386.31</v>
      </c>
    </row>
    <row r="9693" spans="1:6">
      <c r="A9693" s="4">
        <v>2015</v>
      </c>
      <c r="B9693" s="5" t="s">
        <v>339</v>
      </c>
      <c r="C9693" s="5" t="s">
        <v>346</v>
      </c>
      <c r="D9693" s="5" t="s">
        <v>17</v>
      </c>
      <c r="E9693" s="5">
        <v>3790</v>
      </c>
      <c r="F9693" s="6">
        <v>804.75</v>
      </c>
    </row>
    <row r="9694" spans="1:6">
      <c r="A9694" s="4">
        <v>2016</v>
      </c>
      <c r="B9694" s="5" t="s">
        <v>339</v>
      </c>
      <c r="C9694" s="5" t="s">
        <v>346</v>
      </c>
      <c r="D9694" s="5" t="s">
        <v>15</v>
      </c>
      <c r="E9694" s="5">
        <v>550380</v>
      </c>
      <c r="F9694" s="6">
        <v>2172.16</v>
      </c>
    </row>
    <row r="9695" spans="1:6">
      <c r="A9695" s="4">
        <v>2016</v>
      </c>
      <c r="B9695" s="5" t="s">
        <v>339</v>
      </c>
      <c r="C9695" s="5" t="s">
        <v>346</v>
      </c>
      <c r="D9695" s="5" t="s">
        <v>16</v>
      </c>
      <c r="E9695" s="5">
        <v>7600</v>
      </c>
      <c r="F9695" s="6">
        <v>3014.88</v>
      </c>
    </row>
    <row r="9696" spans="1:6">
      <c r="A9696" s="4">
        <v>2016</v>
      </c>
      <c r="B9696" s="5" t="s">
        <v>339</v>
      </c>
      <c r="C9696" s="5" t="s">
        <v>346</v>
      </c>
      <c r="D9696" s="5" t="s">
        <v>17</v>
      </c>
      <c r="E9696" s="5">
        <v>17990</v>
      </c>
      <c r="F9696" s="6">
        <v>1274.5899999999999</v>
      </c>
    </row>
    <row r="9697" spans="1:6">
      <c r="A9697" s="4">
        <v>2017</v>
      </c>
      <c r="B9697" s="5" t="s">
        <v>339</v>
      </c>
      <c r="C9697" s="5" t="s">
        <v>346</v>
      </c>
      <c r="D9697" s="5" t="s">
        <v>15</v>
      </c>
      <c r="E9697" s="5">
        <v>556330</v>
      </c>
      <c r="F9697" s="6">
        <v>2021.3</v>
      </c>
    </row>
    <row r="9698" spans="1:6">
      <c r="A9698" s="4">
        <v>2017</v>
      </c>
      <c r="B9698" s="5" t="s">
        <v>339</v>
      </c>
      <c r="C9698" s="5" t="s">
        <v>346</v>
      </c>
      <c r="D9698" s="5" t="s">
        <v>16</v>
      </c>
      <c r="E9698" s="5">
        <v>39610</v>
      </c>
      <c r="F9698" s="6">
        <v>2613.11</v>
      </c>
    </row>
    <row r="9699" spans="1:6">
      <c r="A9699" s="4">
        <v>2017</v>
      </c>
      <c r="B9699" s="5" t="s">
        <v>339</v>
      </c>
      <c r="C9699" s="5" t="s">
        <v>346</v>
      </c>
      <c r="D9699" s="5" t="s">
        <v>17</v>
      </c>
      <c r="E9699" s="5">
        <v>43270</v>
      </c>
      <c r="F9699" s="6">
        <v>1347.8</v>
      </c>
    </row>
    <row r="9700" spans="1:6">
      <c r="A9700" s="4">
        <v>2008</v>
      </c>
      <c r="B9700" s="5" t="s">
        <v>339</v>
      </c>
      <c r="C9700" s="5" t="s">
        <v>347</v>
      </c>
      <c r="D9700" s="5" t="s">
        <v>15</v>
      </c>
      <c r="E9700" s="5">
        <v>280750</v>
      </c>
      <c r="F9700" s="6">
        <v>1528.48</v>
      </c>
    </row>
    <row r="9701" spans="1:6">
      <c r="A9701" s="4">
        <v>2008</v>
      </c>
      <c r="B9701" s="5" t="s">
        <v>339</v>
      </c>
      <c r="C9701" s="5" t="s">
        <v>347</v>
      </c>
      <c r="D9701" s="5" t="s">
        <v>16</v>
      </c>
      <c r="E9701" s="5">
        <v>2390</v>
      </c>
      <c r="F9701" s="6">
        <v>983.26</v>
      </c>
    </row>
    <row r="9702" spans="1:6">
      <c r="A9702" s="4">
        <v>2008</v>
      </c>
      <c r="B9702" s="5" t="s">
        <v>339</v>
      </c>
      <c r="C9702" s="5" t="s">
        <v>347</v>
      </c>
      <c r="D9702" s="5" t="s">
        <v>17</v>
      </c>
      <c r="E9702" s="5">
        <v>350</v>
      </c>
      <c r="F9702" s="6">
        <v>857.14</v>
      </c>
    </row>
    <row r="9703" spans="1:6">
      <c r="A9703" s="4">
        <v>2009</v>
      </c>
      <c r="B9703" s="5" t="s">
        <v>339</v>
      </c>
      <c r="C9703" s="5" t="s">
        <v>347</v>
      </c>
      <c r="D9703" s="5" t="s">
        <v>15</v>
      </c>
      <c r="E9703" s="5">
        <v>243210</v>
      </c>
      <c r="F9703" s="6">
        <v>903.75</v>
      </c>
    </row>
    <row r="9704" spans="1:6">
      <c r="A9704" s="4">
        <v>2009</v>
      </c>
      <c r="B9704" s="5" t="s">
        <v>339</v>
      </c>
      <c r="C9704" s="5" t="s">
        <v>347</v>
      </c>
      <c r="D9704" s="5" t="s">
        <v>16</v>
      </c>
      <c r="E9704" s="5">
        <v>1920</v>
      </c>
      <c r="F9704" s="6">
        <v>921.87</v>
      </c>
    </row>
    <row r="9705" spans="1:6">
      <c r="A9705" s="4">
        <v>2009</v>
      </c>
      <c r="B9705" s="5" t="s">
        <v>339</v>
      </c>
      <c r="C9705" s="5" t="s">
        <v>347</v>
      </c>
      <c r="D9705" s="5" t="s">
        <v>17</v>
      </c>
      <c r="E9705" s="5">
        <v>390</v>
      </c>
      <c r="F9705" s="6">
        <v>743.59</v>
      </c>
    </row>
    <row r="9706" spans="1:6">
      <c r="A9706" s="4">
        <v>2010</v>
      </c>
      <c r="B9706" s="5" t="s">
        <v>339</v>
      </c>
      <c r="C9706" s="5" t="s">
        <v>347</v>
      </c>
      <c r="D9706" s="5" t="s">
        <v>15</v>
      </c>
      <c r="E9706" s="5">
        <v>187560</v>
      </c>
      <c r="F9706" s="6">
        <v>593.20000000000005</v>
      </c>
    </row>
    <row r="9707" spans="1:6">
      <c r="A9707" s="4">
        <v>2010</v>
      </c>
      <c r="B9707" s="5" t="s">
        <v>339</v>
      </c>
      <c r="C9707" s="5" t="s">
        <v>347</v>
      </c>
      <c r="D9707" s="5" t="s">
        <v>16</v>
      </c>
      <c r="E9707" s="5">
        <v>1930</v>
      </c>
      <c r="F9707" s="6">
        <v>792.75</v>
      </c>
    </row>
    <row r="9708" spans="1:6">
      <c r="A9708" s="4">
        <v>2010</v>
      </c>
      <c r="B9708" s="5" t="s">
        <v>339</v>
      </c>
      <c r="C9708" s="5" t="s">
        <v>347</v>
      </c>
      <c r="D9708" s="5" t="s">
        <v>17</v>
      </c>
      <c r="E9708" s="5">
        <v>510</v>
      </c>
      <c r="F9708" s="6">
        <v>627.45000000000005</v>
      </c>
    </row>
    <row r="9709" spans="1:6">
      <c r="A9709" s="4">
        <v>2011</v>
      </c>
      <c r="B9709" s="5" t="s">
        <v>339</v>
      </c>
      <c r="C9709" s="5" t="s">
        <v>347</v>
      </c>
      <c r="D9709" s="5" t="s">
        <v>15</v>
      </c>
      <c r="E9709" s="5">
        <v>253680</v>
      </c>
      <c r="F9709" s="6">
        <v>1913.67</v>
      </c>
    </row>
    <row r="9710" spans="1:6">
      <c r="A9710" s="4">
        <v>2011</v>
      </c>
      <c r="B9710" s="5" t="s">
        <v>339</v>
      </c>
      <c r="C9710" s="5" t="s">
        <v>347</v>
      </c>
      <c r="D9710" s="5" t="s">
        <v>16</v>
      </c>
      <c r="E9710" s="5">
        <v>1940</v>
      </c>
      <c r="F9710" s="6">
        <v>824.74</v>
      </c>
    </row>
    <row r="9711" spans="1:6">
      <c r="A9711" s="4">
        <v>2011</v>
      </c>
      <c r="B9711" s="5" t="s">
        <v>339</v>
      </c>
      <c r="C9711" s="5" t="s">
        <v>347</v>
      </c>
      <c r="D9711" s="5" t="s">
        <v>17</v>
      </c>
      <c r="E9711" s="5">
        <v>460</v>
      </c>
      <c r="F9711" s="6">
        <v>804.35</v>
      </c>
    </row>
    <row r="9712" spans="1:6">
      <c r="A9712" s="4">
        <v>2012</v>
      </c>
      <c r="B9712" s="5" t="s">
        <v>339</v>
      </c>
      <c r="C9712" s="5" t="s">
        <v>347</v>
      </c>
      <c r="D9712" s="5" t="s">
        <v>15</v>
      </c>
      <c r="E9712" s="5">
        <v>263850</v>
      </c>
      <c r="F9712" s="6">
        <v>1960.28</v>
      </c>
    </row>
    <row r="9713" spans="1:6">
      <c r="A9713" s="4">
        <v>2012</v>
      </c>
      <c r="B9713" s="5" t="s">
        <v>339</v>
      </c>
      <c r="C9713" s="5" t="s">
        <v>347</v>
      </c>
      <c r="D9713" s="5" t="s">
        <v>16</v>
      </c>
      <c r="E9713" s="5">
        <v>2170</v>
      </c>
      <c r="F9713" s="6">
        <v>1041.47</v>
      </c>
    </row>
    <row r="9714" spans="1:6">
      <c r="A9714" s="4">
        <v>2012</v>
      </c>
      <c r="B9714" s="5" t="s">
        <v>339</v>
      </c>
      <c r="C9714" s="5" t="s">
        <v>347</v>
      </c>
      <c r="D9714" s="5" t="s">
        <v>17</v>
      </c>
      <c r="E9714" s="5">
        <v>1110</v>
      </c>
      <c r="F9714" s="6">
        <v>1018.02</v>
      </c>
    </row>
    <row r="9715" spans="1:6">
      <c r="A9715" s="4">
        <v>2013</v>
      </c>
      <c r="B9715" s="5" t="s">
        <v>339</v>
      </c>
      <c r="C9715" s="5" t="s">
        <v>347</v>
      </c>
      <c r="D9715" s="5" t="s">
        <v>15</v>
      </c>
      <c r="E9715" s="5">
        <v>267060</v>
      </c>
      <c r="F9715" s="6">
        <v>2170.67</v>
      </c>
    </row>
    <row r="9716" spans="1:6">
      <c r="A9716" s="4">
        <v>2013</v>
      </c>
      <c r="B9716" s="5" t="s">
        <v>339</v>
      </c>
      <c r="C9716" s="5" t="s">
        <v>347</v>
      </c>
      <c r="D9716" s="5" t="s">
        <v>16</v>
      </c>
      <c r="E9716" s="5">
        <v>2530</v>
      </c>
      <c r="F9716" s="6">
        <v>1478.26</v>
      </c>
    </row>
    <row r="9717" spans="1:6">
      <c r="A9717" s="4">
        <v>2013</v>
      </c>
      <c r="B9717" s="5" t="s">
        <v>339</v>
      </c>
      <c r="C9717" s="5" t="s">
        <v>347</v>
      </c>
      <c r="D9717" s="5" t="s">
        <v>17</v>
      </c>
      <c r="E9717" s="5">
        <v>1640</v>
      </c>
      <c r="F9717" s="6">
        <v>939.02</v>
      </c>
    </row>
    <row r="9718" spans="1:6">
      <c r="A9718" s="4">
        <v>2014</v>
      </c>
      <c r="B9718" s="5" t="s">
        <v>339</v>
      </c>
      <c r="C9718" s="5" t="s">
        <v>347</v>
      </c>
      <c r="D9718" s="5" t="s">
        <v>15</v>
      </c>
      <c r="E9718" s="5">
        <v>256330</v>
      </c>
      <c r="F9718" s="6">
        <v>2288.5700000000002</v>
      </c>
    </row>
    <row r="9719" spans="1:6">
      <c r="A9719" s="4">
        <v>2014</v>
      </c>
      <c r="B9719" s="5" t="s">
        <v>339</v>
      </c>
      <c r="C9719" s="5" t="s">
        <v>347</v>
      </c>
      <c r="D9719" s="5" t="s">
        <v>16</v>
      </c>
      <c r="E9719" s="5">
        <v>2300</v>
      </c>
      <c r="F9719" s="6">
        <v>1447.83</v>
      </c>
    </row>
    <row r="9720" spans="1:6">
      <c r="A9720" s="4">
        <v>2014</v>
      </c>
      <c r="B9720" s="5" t="s">
        <v>339</v>
      </c>
      <c r="C9720" s="5" t="s">
        <v>347</v>
      </c>
      <c r="D9720" s="5" t="s">
        <v>17</v>
      </c>
      <c r="E9720" s="5">
        <v>1580</v>
      </c>
      <c r="F9720" s="6">
        <v>860.76</v>
      </c>
    </row>
    <row r="9721" spans="1:6">
      <c r="A9721" s="4">
        <v>2015</v>
      </c>
      <c r="B9721" s="5" t="s">
        <v>339</v>
      </c>
      <c r="C9721" s="5" t="s">
        <v>347</v>
      </c>
      <c r="D9721" s="5" t="s">
        <v>15</v>
      </c>
      <c r="E9721" s="5">
        <v>263210</v>
      </c>
      <c r="F9721" s="6">
        <v>1005.7</v>
      </c>
    </row>
    <row r="9722" spans="1:6">
      <c r="A9722" s="4">
        <v>2015</v>
      </c>
      <c r="B9722" s="5" t="s">
        <v>339</v>
      </c>
      <c r="C9722" s="5" t="s">
        <v>347</v>
      </c>
      <c r="D9722" s="5" t="s">
        <v>16</v>
      </c>
      <c r="E9722" s="5">
        <v>2250</v>
      </c>
      <c r="F9722" s="6">
        <v>1208.8900000000001</v>
      </c>
    </row>
    <row r="9723" spans="1:6">
      <c r="A9723" s="4">
        <v>2015</v>
      </c>
      <c r="B9723" s="5" t="s">
        <v>339</v>
      </c>
      <c r="C9723" s="5" t="s">
        <v>347</v>
      </c>
      <c r="D9723" s="5" t="s">
        <v>17</v>
      </c>
      <c r="E9723" s="5">
        <v>1550</v>
      </c>
      <c r="F9723" s="6">
        <v>722.58</v>
      </c>
    </row>
    <row r="9724" spans="1:6">
      <c r="A9724" s="4">
        <v>2016</v>
      </c>
      <c r="B9724" s="5" t="s">
        <v>339</v>
      </c>
      <c r="C9724" s="5" t="s">
        <v>347</v>
      </c>
      <c r="D9724" s="5" t="s">
        <v>15</v>
      </c>
      <c r="E9724" s="5">
        <v>224050</v>
      </c>
      <c r="F9724" s="6">
        <v>1423.84</v>
      </c>
    </row>
    <row r="9725" spans="1:6">
      <c r="A9725" s="4">
        <v>2016</v>
      </c>
      <c r="B9725" s="5" t="s">
        <v>339</v>
      </c>
      <c r="C9725" s="5" t="s">
        <v>347</v>
      </c>
      <c r="D9725" s="5" t="s">
        <v>16</v>
      </c>
      <c r="E9725" s="5">
        <v>750</v>
      </c>
      <c r="F9725" s="6">
        <v>1869.97</v>
      </c>
    </row>
    <row r="9726" spans="1:6">
      <c r="A9726" s="4">
        <v>2016</v>
      </c>
      <c r="B9726" s="5" t="s">
        <v>339</v>
      </c>
      <c r="C9726" s="5" t="s">
        <v>347</v>
      </c>
      <c r="D9726" s="5" t="s">
        <v>17</v>
      </c>
      <c r="E9726" s="5">
        <v>150</v>
      </c>
      <c r="F9726" s="6">
        <v>1171.23</v>
      </c>
    </row>
    <row r="9727" spans="1:6">
      <c r="A9727" s="4">
        <v>2017</v>
      </c>
      <c r="B9727" s="5" t="s">
        <v>339</v>
      </c>
      <c r="C9727" s="5" t="s">
        <v>347</v>
      </c>
      <c r="D9727" s="5" t="s">
        <v>15</v>
      </c>
      <c r="E9727" s="5">
        <v>386910</v>
      </c>
      <c r="F9727" s="6">
        <v>1731.62</v>
      </c>
    </row>
    <row r="9728" spans="1:6">
      <c r="A9728" s="4">
        <v>2017</v>
      </c>
      <c r="B9728" s="5" t="s">
        <v>339</v>
      </c>
      <c r="C9728" s="5" t="s">
        <v>347</v>
      </c>
      <c r="D9728" s="5" t="s">
        <v>16</v>
      </c>
      <c r="E9728" s="5">
        <v>27070</v>
      </c>
      <c r="F9728" s="6">
        <v>1507.72</v>
      </c>
    </row>
    <row r="9729" spans="1:6">
      <c r="A9729" s="7">
        <v>2017</v>
      </c>
      <c r="B9729" s="8" t="s">
        <v>339</v>
      </c>
      <c r="C9729" s="8" t="s">
        <v>347</v>
      </c>
      <c r="D9729" s="8" t="s">
        <v>17</v>
      </c>
      <c r="E9729" s="8">
        <v>29990</v>
      </c>
      <c r="F9729" s="9">
        <v>1293.22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858C-80BC-4197-8AA4-CBAB6C0B838A}">
  <dimension ref="A1:M9734"/>
  <sheetViews>
    <sheetView workbookViewId="0">
      <pane ySplit="1" topLeftCell="H1384" activePane="bottomLeft" state="frozen"/>
      <selection pane="bottomLeft" activeCell="K1393" sqref="K1393"/>
    </sheetView>
  </sheetViews>
  <sheetFormatPr defaultRowHeight="15"/>
  <cols>
    <col min="1" max="1" width="12.28515625" customWidth="1"/>
    <col min="2" max="2" width="20.5703125" customWidth="1"/>
    <col min="3" max="3" width="14.7109375" customWidth="1"/>
    <col min="4" max="4" width="11.85546875" customWidth="1"/>
    <col min="5" max="5" width="13" customWidth="1"/>
    <col min="6" max="6" width="16.28515625" customWidth="1"/>
    <col min="8" max="8" width="12.85546875" customWidth="1"/>
    <col min="9" max="9" width="11.5703125" bestFit="1" customWidth="1"/>
    <col min="10" max="10" width="9.5703125" bestFit="1" customWidth="1"/>
    <col min="11" max="11" width="10" bestFit="1" customWidth="1"/>
    <col min="12" max="12" width="12.85546875" bestFit="1" customWidth="1"/>
    <col min="13" max="13" width="14.7109375" bestFit="1" customWidth="1"/>
  </cols>
  <sheetData>
    <row r="1" spans="1:13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3" t="s">
        <v>12</v>
      </c>
      <c r="H1" s="14" t="s">
        <v>348</v>
      </c>
      <c r="I1" s="12" t="s">
        <v>349</v>
      </c>
      <c r="J1" s="12" t="s">
        <v>350</v>
      </c>
      <c r="K1" s="12" t="s">
        <v>351</v>
      </c>
      <c r="L1" s="12" t="s">
        <v>352</v>
      </c>
      <c r="M1" s="17" t="s">
        <v>353</v>
      </c>
    </row>
    <row r="2" spans="1:13">
      <c r="A2" s="4">
        <v>2008</v>
      </c>
      <c r="B2" s="5" t="s">
        <v>13</v>
      </c>
      <c r="C2" s="5" t="s">
        <v>14</v>
      </c>
      <c r="D2" s="5" t="s">
        <v>15</v>
      </c>
      <c r="E2" s="5">
        <v>803370</v>
      </c>
      <c r="F2" s="6">
        <v>876.42</v>
      </c>
      <c r="H2" s="15" t="str">
        <f>IF(F2&lt;1000,"Low",IF(F2&lt;3000,"Medium","High"))</f>
        <v>Low</v>
      </c>
      <c r="I2" s="11" t="str">
        <f>IF(E2&lt;1000,"Small",IF(E2&lt;5000,"Medium","Large"))</f>
        <v>Large</v>
      </c>
      <c r="J2" s="11" t="str">
        <f>IF(OR(B2="Punjab",B2="Haryana",B2="Himachal Pradesh",B2="Jammu and Kashmir",B2="Uttarakhand",B2="Delhi",B2="Chandigarh"),"North",IF(OR(B2="Tamil Nadu",B2="Karnataka",B2="Kerala",B2="Andhra Pradesh",B2="Telangana"),"South",IF(OR(B2="Maharashtra",B2="Gujarat",B2="Goa",B2="Rajasthan"),"West",IF(OR(B2="West Bengal",B2="Bihar",B2="Jharkhand",B2="Odisha",B2="Assam",B2="Sikkim",B2="Arunachal Pradesh",B2="Manipur",B2="Meghalaya",B2="Mizoram",B2="Nagaland",B2="Tripura"),"East","Central"))))</f>
        <v>Central</v>
      </c>
      <c r="K2" s="11" t="str">
        <f>LEFT(A2,3)&amp;"0s"</f>
        <v>2000s</v>
      </c>
      <c r="L2" s="11" t="str">
        <f>IF(D2="Rice","Cereal",IF(D2="Maize","Cereal",IF(D2="Chickpea","Pulse",IF(D2="Cotton","Fiber","Other"))))</f>
        <v>Cereal</v>
      </c>
      <c r="M2" s="18">
        <f>F2/E2</f>
        <v>1.0909294596512192E-3</v>
      </c>
    </row>
    <row r="3" spans="1:13">
      <c r="A3" s="4">
        <v>2008</v>
      </c>
      <c r="B3" s="5" t="s">
        <v>13</v>
      </c>
      <c r="C3" s="5" t="s">
        <v>14</v>
      </c>
      <c r="D3" s="5" t="s">
        <v>16</v>
      </c>
      <c r="E3" s="5">
        <v>3400</v>
      </c>
      <c r="F3" s="6">
        <v>984.92</v>
      </c>
      <c r="H3" s="15" t="str">
        <f t="shared" ref="H3:H66" si="0">IF(F3&lt;1000,"Low",IF(F3&lt;3000,"Medium","High"))</f>
        <v>Low</v>
      </c>
      <c r="I3" s="11" t="str">
        <f t="shared" ref="I3:I66" si="1">IF(E3&lt;1000,"Small",IF(E3&lt;5000,"Medium","Large"))</f>
        <v>Medium</v>
      </c>
      <c r="J3" s="11" t="str">
        <f t="shared" ref="J3:J66" si="2">IF(OR(B3="Punjab",B3="Haryana",B3="Himachal Pradesh",B3="Jammu and Kashmir",B3="Uttarakhand",B3="Delhi",B3="Chandigarh"),"North",IF(OR(B3="Tamil Nadu",B3="Karnataka",B3="Kerala",B3="Andhra Pradesh",B3="Telangana"),"South",IF(OR(B3="Maharashtra",B3="Gujarat",B3="Goa",B3="Rajasthan"),"West",IF(OR(B3="West Bengal",B3="Bihar",B3="Jharkhand",B3="Odisha",B3="Assam",B3="Sikkim",B3="Arunachal Pradesh",B3="Manipur",B3="Meghalaya",B3="Mizoram",B3="Nagaland",B3="Tripura"),"East","Central"))))</f>
        <v>Central</v>
      </c>
      <c r="K3" s="11" t="str">
        <f t="shared" ref="K3:K66" si="3">LEFT(A3,3)&amp;"0s"</f>
        <v>2000s</v>
      </c>
      <c r="L3" s="11" t="str">
        <f t="shared" ref="L3:L66" si="4">IF(D3="Rice","Cereal",IF(D3="Maize","Cereal",IF(D3="Chickpea","Pulse",IF(D3="Cotton","Fiber","Other"))))</f>
        <v>Cereal</v>
      </c>
      <c r="M3" s="18">
        <f t="shared" ref="M3:M66" si="5">F3/E3</f>
        <v>0.28968235294117645</v>
      </c>
    </row>
    <row r="4" spans="1:13">
      <c r="A4" s="4">
        <v>2008</v>
      </c>
      <c r="B4" s="5" t="s">
        <v>13</v>
      </c>
      <c r="C4" s="5" t="s">
        <v>14</v>
      </c>
      <c r="D4" s="5" t="s">
        <v>17</v>
      </c>
      <c r="E4" s="5">
        <v>131940</v>
      </c>
      <c r="F4" s="6">
        <v>856.71</v>
      </c>
      <c r="H4" s="15" t="str">
        <f t="shared" si="0"/>
        <v>Low</v>
      </c>
      <c r="I4" s="11" t="str">
        <f t="shared" si="1"/>
        <v>Large</v>
      </c>
      <c r="J4" s="11" t="str">
        <f t="shared" si="2"/>
        <v>Central</v>
      </c>
      <c r="K4" s="11" t="str">
        <f t="shared" si="3"/>
        <v>2000s</v>
      </c>
      <c r="L4" s="11" t="str">
        <f t="shared" si="4"/>
        <v>Pulse</v>
      </c>
      <c r="M4" s="18">
        <f t="shared" si="5"/>
        <v>6.4931787175989087E-3</v>
      </c>
    </row>
    <row r="5" spans="1:13">
      <c r="A5" s="4">
        <v>2008</v>
      </c>
      <c r="B5" s="5" t="s">
        <v>13</v>
      </c>
      <c r="C5" s="5" t="s">
        <v>14</v>
      </c>
      <c r="D5" s="5" t="s">
        <v>18</v>
      </c>
      <c r="E5" s="5">
        <v>10</v>
      </c>
      <c r="F5" s="6">
        <v>1000</v>
      </c>
      <c r="H5" s="15" t="str">
        <f t="shared" si="0"/>
        <v>Medium</v>
      </c>
      <c r="I5" s="11" t="str">
        <f t="shared" si="1"/>
        <v>Small</v>
      </c>
      <c r="J5" s="11" t="str">
        <f t="shared" si="2"/>
        <v>Central</v>
      </c>
      <c r="K5" s="11" t="str">
        <f t="shared" si="3"/>
        <v>2000s</v>
      </c>
      <c r="L5" s="11" t="str">
        <f t="shared" si="4"/>
        <v>Fiber</v>
      </c>
      <c r="M5" s="18">
        <f t="shared" si="5"/>
        <v>100</v>
      </c>
    </row>
    <row r="6" spans="1:13">
      <c r="A6" s="4">
        <v>2009</v>
      </c>
      <c r="B6" s="5" t="s">
        <v>13</v>
      </c>
      <c r="C6" s="5" t="s">
        <v>14</v>
      </c>
      <c r="D6" s="5" t="s">
        <v>15</v>
      </c>
      <c r="E6" s="5">
        <v>789040</v>
      </c>
      <c r="F6" s="6">
        <v>788.37</v>
      </c>
      <c r="H6" s="15" t="str">
        <f t="shared" si="0"/>
        <v>Low</v>
      </c>
      <c r="I6" s="11" t="str">
        <f t="shared" si="1"/>
        <v>Large</v>
      </c>
      <c r="J6" s="11" t="str">
        <f t="shared" si="2"/>
        <v>Central</v>
      </c>
      <c r="K6" s="11" t="str">
        <f t="shared" si="3"/>
        <v>2000s</v>
      </c>
      <c r="L6" s="11" t="str">
        <f t="shared" si="4"/>
        <v>Cereal</v>
      </c>
      <c r="M6" s="18">
        <f t="shared" si="5"/>
        <v>9.9915086687620393E-4</v>
      </c>
    </row>
    <row r="7" spans="1:13">
      <c r="A7" s="4">
        <v>2009</v>
      </c>
      <c r="B7" s="5" t="s">
        <v>13</v>
      </c>
      <c r="C7" s="5" t="s">
        <v>14</v>
      </c>
      <c r="D7" s="5" t="s">
        <v>16</v>
      </c>
      <c r="E7" s="5">
        <v>3250</v>
      </c>
      <c r="F7" s="6">
        <v>1045.97</v>
      </c>
      <c r="H7" s="15" t="str">
        <f t="shared" si="0"/>
        <v>Medium</v>
      </c>
      <c r="I7" s="11" t="str">
        <f t="shared" si="1"/>
        <v>Medium</v>
      </c>
      <c r="J7" s="11" t="str">
        <f t="shared" si="2"/>
        <v>Central</v>
      </c>
      <c r="K7" s="11" t="str">
        <f t="shared" si="3"/>
        <v>2000s</v>
      </c>
      <c r="L7" s="11" t="str">
        <f t="shared" si="4"/>
        <v>Cereal</v>
      </c>
      <c r="M7" s="18">
        <f t="shared" si="5"/>
        <v>0.32183692307692308</v>
      </c>
    </row>
    <row r="8" spans="1:13">
      <c r="A8" s="4">
        <v>2009</v>
      </c>
      <c r="B8" s="5" t="s">
        <v>13</v>
      </c>
      <c r="C8" s="5" t="s">
        <v>14</v>
      </c>
      <c r="D8" s="5" t="s">
        <v>17</v>
      </c>
      <c r="E8" s="5">
        <v>147220</v>
      </c>
      <c r="F8" s="6">
        <v>883.44</v>
      </c>
      <c r="H8" s="15" t="str">
        <f t="shared" si="0"/>
        <v>Low</v>
      </c>
      <c r="I8" s="11" t="str">
        <f t="shared" si="1"/>
        <v>Large</v>
      </c>
      <c r="J8" s="11" t="str">
        <f t="shared" si="2"/>
        <v>Central</v>
      </c>
      <c r="K8" s="11" t="str">
        <f t="shared" si="3"/>
        <v>2000s</v>
      </c>
      <c r="L8" s="11" t="str">
        <f t="shared" si="4"/>
        <v>Pulse</v>
      </c>
      <c r="M8" s="18">
        <f t="shared" si="5"/>
        <v>6.0008151066431193E-3</v>
      </c>
    </row>
    <row r="9" spans="1:13">
      <c r="A9" s="4">
        <v>2010</v>
      </c>
      <c r="B9" s="5" t="s">
        <v>13</v>
      </c>
      <c r="C9" s="5" t="s">
        <v>14</v>
      </c>
      <c r="D9" s="5" t="s">
        <v>15</v>
      </c>
      <c r="E9" s="5">
        <v>777920</v>
      </c>
      <c r="F9" s="6">
        <v>1695.77</v>
      </c>
      <c r="H9" s="15" t="str">
        <f t="shared" si="0"/>
        <v>Medium</v>
      </c>
      <c r="I9" s="11" t="str">
        <f t="shared" si="1"/>
        <v>Large</v>
      </c>
      <c r="J9" s="11" t="str">
        <f t="shared" si="2"/>
        <v>Central</v>
      </c>
      <c r="K9" s="11" t="str">
        <f t="shared" si="3"/>
        <v>2010s</v>
      </c>
      <c r="L9" s="11" t="str">
        <f t="shared" si="4"/>
        <v>Cereal</v>
      </c>
      <c r="M9" s="18">
        <f t="shared" si="5"/>
        <v>2.1798771081859318E-3</v>
      </c>
    </row>
    <row r="10" spans="1:13">
      <c r="A10" s="4">
        <v>2010</v>
      </c>
      <c r="B10" s="5" t="s">
        <v>13</v>
      </c>
      <c r="C10" s="5" t="s">
        <v>14</v>
      </c>
      <c r="D10" s="5" t="s">
        <v>16</v>
      </c>
      <c r="E10" s="5">
        <v>3170</v>
      </c>
      <c r="F10" s="6">
        <v>1457.32</v>
      </c>
      <c r="H10" s="15" t="str">
        <f t="shared" si="0"/>
        <v>Medium</v>
      </c>
      <c r="I10" s="11" t="str">
        <f t="shared" si="1"/>
        <v>Medium</v>
      </c>
      <c r="J10" s="11" t="str">
        <f t="shared" si="2"/>
        <v>Central</v>
      </c>
      <c r="K10" s="11" t="str">
        <f t="shared" si="3"/>
        <v>2010s</v>
      </c>
      <c r="L10" s="11" t="str">
        <f t="shared" si="4"/>
        <v>Cereal</v>
      </c>
      <c r="M10" s="18">
        <f t="shared" si="5"/>
        <v>0.45972239747634069</v>
      </c>
    </row>
    <row r="11" spans="1:13">
      <c r="A11" s="4">
        <v>2010</v>
      </c>
      <c r="B11" s="5" t="s">
        <v>13</v>
      </c>
      <c r="C11" s="5" t="s">
        <v>14</v>
      </c>
      <c r="D11" s="5" t="s">
        <v>17</v>
      </c>
      <c r="E11" s="5">
        <v>184260</v>
      </c>
      <c r="F11" s="6">
        <v>948.89</v>
      </c>
      <c r="H11" s="15" t="str">
        <f t="shared" si="0"/>
        <v>Low</v>
      </c>
      <c r="I11" s="11" t="str">
        <f t="shared" si="1"/>
        <v>Large</v>
      </c>
      <c r="J11" s="11" t="str">
        <f t="shared" si="2"/>
        <v>Central</v>
      </c>
      <c r="K11" s="11" t="str">
        <f t="shared" si="3"/>
        <v>2010s</v>
      </c>
      <c r="L11" s="11" t="str">
        <f t="shared" si="4"/>
        <v>Pulse</v>
      </c>
      <c r="M11" s="18">
        <f t="shared" si="5"/>
        <v>5.1497340714208185E-3</v>
      </c>
    </row>
    <row r="12" spans="1:13">
      <c r="A12" s="4">
        <v>2011</v>
      </c>
      <c r="B12" s="5" t="s">
        <v>13</v>
      </c>
      <c r="C12" s="5" t="s">
        <v>14</v>
      </c>
      <c r="D12" s="5" t="s">
        <v>15</v>
      </c>
      <c r="E12" s="5">
        <v>806550</v>
      </c>
      <c r="F12" s="6">
        <v>1756.23</v>
      </c>
      <c r="H12" s="15" t="str">
        <f t="shared" si="0"/>
        <v>Medium</v>
      </c>
      <c r="I12" s="11" t="str">
        <f t="shared" si="1"/>
        <v>Large</v>
      </c>
      <c r="J12" s="11" t="str">
        <f t="shared" si="2"/>
        <v>Central</v>
      </c>
      <c r="K12" s="11" t="str">
        <f t="shared" si="3"/>
        <v>2010s</v>
      </c>
      <c r="L12" s="11" t="str">
        <f t="shared" si="4"/>
        <v>Cereal</v>
      </c>
      <c r="M12" s="18">
        <f t="shared" si="5"/>
        <v>2.177459549934908E-3</v>
      </c>
    </row>
    <row r="13" spans="1:13">
      <c r="A13" s="4">
        <v>2011</v>
      </c>
      <c r="B13" s="5" t="s">
        <v>13</v>
      </c>
      <c r="C13" s="5" t="s">
        <v>14</v>
      </c>
      <c r="D13" s="5" t="s">
        <v>16</v>
      </c>
      <c r="E13" s="5">
        <v>3630</v>
      </c>
      <c r="F13" s="6">
        <v>1285.56</v>
      </c>
      <c r="H13" s="15" t="str">
        <f t="shared" si="0"/>
        <v>Medium</v>
      </c>
      <c r="I13" s="11" t="str">
        <f t="shared" si="1"/>
        <v>Medium</v>
      </c>
      <c r="J13" s="11" t="str">
        <f t="shared" si="2"/>
        <v>Central</v>
      </c>
      <c r="K13" s="11" t="str">
        <f t="shared" si="3"/>
        <v>2010s</v>
      </c>
      <c r="L13" s="11" t="str">
        <f t="shared" si="4"/>
        <v>Cereal</v>
      </c>
      <c r="M13" s="18">
        <f t="shared" si="5"/>
        <v>0.35414876033057852</v>
      </c>
    </row>
    <row r="14" spans="1:13">
      <c r="A14" s="4">
        <v>2011</v>
      </c>
      <c r="B14" s="5" t="s">
        <v>13</v>
      </c>
      <c r="C14" s="5" t="s">
        <v>14</v>
      </c>
      <c r="D14" s="5" t="s">
        <v>17</v>
      </c>
      <c r="E14" s="5">
        <v>196270</v>
      </c>
      <c r="F14" s="6">
        <v>1008.49</v>
      </c>
      <c r="H14" s="15" t="str">
        <f t="shared" si="0"/>
        <v>Medium</v>
      </c>
      <c r="I14" s="11" t="str">
        <f t="shared" si="1"/>
        <v>Large</v>
      </c>
      <c r="J14" s="11" t="str">
        <f t="shared" si="2"/>
        <v>Central</v>
      </c>
      <c r="K14" s="11" t="str">
        <f t="shared" si="3"/>
        <v>2010s</v>
      </c>
      <c r="L14" s="11" t="str">
        <f t="shared" si="4"/>
        <v>Pulse</v>
      </c>
      <c r="M14" s="18">
        <f t="shared" si="5"/>
        <v>5.1382789015132213E-3</v>
      </c>
    </row>
    <row r="15" spans="1:13">
      <c r="A15" s="4">
        <v>2011</v>
      </c>
      <c r="B15" s="5" t="s">
        <v>13</v>
      </c>
      <c r="C15" s="5" t="s">
        <v>14</v>
      </c>
      <c r="D15" s="5" t="s">
        <v>18</v>
      </c>
      <c r="E15" s="5">
        <v>80</v>
      </c>
      <c r="F15" s="6">
        <v>250</v>
      </c>
      <c r="H15" s="15" t="str">
        <f t="shared" si="0"/>
        <v>Low</v>
      </c>
      <c r="I15" s="11" t="str">
        <f t="shared" si="1"/>
        <v>Small</v>
      </c>
      <c r="J15" s="11" t="str">
        <f t="shared" si="2"/>
        <v>Central</v>
      </c>
      <c r="K15" s="11" t="str">
        <f t="shared" si="3"/>
        <v>2010s</v>
      </c>
      <c r="L15" s="11" t="str">
        <f t="shared" si="4"/>
        <v>Fiber</v>
      </c>
      <c r="M15" s="18">
        <f t="shared" si="5"/>
        <v>3.125</v>
      </c>
    </row>
    <row r="16" spans="1:13">
      <c r="A16" s="4">
        <v>2012</v>
      </c>
      <c r="B16" s="5" t="s">
        <v>13</v>
      </c>
      <c r="C16" s="5" t="s">
        <v>14</v>
      </c>
      <c r="D16" s="5" t="s">
        <v>15</v>
      </c>
      <c r="E16" s="5">
        <v>807070</v>
      </c>
      <c r="F16" s="6">
        <v>1900.97</v>
      </c>
      <c r="H16" s="15" t="str">
        <f t="shared" si="0"/>
        <v>Medium</v>
      </c>
      <c r="I16" s="11" t="str">
        <f t="shared" si="1"/>
        <v>Large</v>
      </c>
      <c r="J16" s="11" t="str">
        <f t="shared" si="2"/>
        <v>Central</v>
      </c>
      <c r="K16" s="11" t="str">
        <f t="shared" si="3"/>
        <v>2010s</v>
      </c>
      <c r="L16" s="11" t="str">
        <f t="shared" si="4"/>
        <v>Cereal</v>
      </c>
      <c r="M16" s="18">
        <f t="shared" si="5"/>
        <v>2.355396681824377E-3</v>
      </c>
    </row>
    <row r="17" spans="1:13">
      <c r="A17" s="4">
        <v>2012</v>
      </c>
      <c r="B17" s="5" t="s">
        <v>13</v>
      </c>
      <c r="C17" s="5" t="s">
        <v>14</v>
      </c>
      <c r="D17" s="5" t="s">
        <v>16</v>
      </c>
      <c r="E17" s="5">
        <v>3120</v>
      </c>
      <c r="F17" s="6">
        <v>1538.56</v>
      </c>
      <c r="H17" s="15" t="str">
        <f t="shared" si="0"/>
        <v>Medium</v>
      </c>
      <c r="I17" s="11" t="str">
        <f t="shared" si="1"/>
        <v>Medium</v>
      </c>
      <c r="J17" s="11" t="str">
        <f t="shared" si="2"/>
        <v>Central</v>
      </c>
      <c r="K17" s="11" t="str">
        <f t="shared" si="3"/>
        <v>2010s</v>
      </c>
      <c r="L17" s="11" t="str">
        <f t="shared" si="4"/>
        <v>Cereal</v>
      </c>
      <c r="M17" s="18">
        <f t="shared" si="5"/>
        <v>0.4931282051282051</v>
      </c>
    </row>
    <row r="18" spans="1:13">
      <c r="A18" s="4">
        <v>2012</v>
      </c>
      <c r="B18" s="5" t="s">
        <v>13</v>
      </c>
      <c r="C18" s="5" t="s">
        <v>14</v>
      </c>
      <c r="D18" s="5" t="s">
        <v>17</v>
      </c>
      <c r="E18" s="5">
        <v>208600</v>
      </c>
      <c r="F18" s="6">
        <v>1130.97</v>
      </c>
      <c r="H18" s="15" t="str">
        <f t="shared" si="0"/>
        <v>Medium</v>
      </c>
      <c r="I18" s="11" t="str">
        <f t="shared" si="1"/>
        <v>Large</v>
      </c>
      <c r="J18" s="11" t="str">
        <f t="shared" si="2"/>
        <v>Central</v>
      </c>
      <c r="K18" s="11" t="str">
        <f t="shared" si="3"/>
        <v>2010s</v>
      </c>
      <c r="L18" s="11" t="str">
        <f t="shared" si="4"/>
        <v>Pulse</v>
      </c>
      <c r="M18" s="18">
        <f t="shared" si="5"/>
        <v>5.4217162032598274E-3</v>
      </c>
    </row>
    <row r="19" spans="1:13">
      <c r="A19" s="4">
        <v>2012</v>
      </c>
      <c r="B19" s="5" t="s">
        <v>13</v>
      </c>
      <c r="C19" s="5" t="s">
        <v>14</v>
      </c>
      <c r="D19" s="5" t="s">
        <v>18</v>
      </c>
      <c r="E19" s="5">
        <v>130</v>
      </c>
      <c r="F19" s="6">
        <v>153.85</v>
      </c>
      <c r="H19" s="15" t="str">
        <f t="shared" si="0"/>
        <v>Low</v>
      </c>
      <c r="I19" s="11" t="str">
        <f t="shared" si="1"/>
        <v>Small</v>
      </c>
      <c r="J19" s="11" t="str">
        <f t="shared" si="2"/>
        <v>Central</v>
      </c>
      <c r="K19" s="11" t="str">
        <f t="shared" si="3"/>
        <v>2010s</v>
      </c>
      <c r="L19" s="11" t="str">
        <f t="shared" si="4"/>
        <v>Fiber</v>
      </c>
      <c r="M19" s="18">
        <f t="shared" si="5"/>
        <v>1.1834615384615383</v>
      </c>
    </row>
    <row r="20" spans="1:13">
      <c r="A20" s="4">
        <v>2013</v>
      </c>
      <c r="B20" s="5" t="s">
        <v>13</v>
      </c>
      <c r="C20" s="5" t="s">
        <v>14</v>
      </c>
      <c r="D20" s="5" t="s">
        <v>15</v>
      </c>
      <c r="E20" s="5">
        <v>819440</v>
      </c>
      <c r="F20" s="6">
        <v>1581.86</v>
      </c>
      <c r="H20" s="15" t="str">
        <f t="shared" si="0"/>
        <v>Medium</v>
      </c>
      <c r="I20" s="11" t="str">
        <f t="shared" si="1"/>
        <v>Large</v>
      </c>
      <c r="J20" s="11" t="str">
        <f t="shared" si="2"/>
        <v>Central</v>
      </c>
      <c r="K20" s="11" t="str">
        <f t="shared" si="3"/>
        <v>2010s</v>
      </c>
      <c r="L20" s="11" t="str">
        <f t="shared" si="4"/>
        <v>Cereal</v>
      </c>
      <c r="M20" s="18">
        <f t="shared" si="5"/>
        <v>1.9304158937811188E-3</v>
      </c>
    </row>
    <row r="21" spans="1:13">
      <c r="A21" s="4">
        <v>2013</v>
      </c>
      <c r="B21" s="5" t="s">
        <v>13</v>
      </c>
      <c r="C21" s="5" t="s">
        <v>14</v>
      </c>
      <c r="D21" s="5" t="s">
        <v>16</v>
      </c>
      <c r="E21" s="5">
        <v>3640</v>
      </c>
      <c r="F21" s="6">
        <v>1742.2</v>
      </c>
      <c r="H21" s="15" t="str">
        <f t="shared" si="0"/>
        <v>Medium</v>
      </c>
      <c r="I21" s="11" t="str">
        <f t="shared" si="1"/>
        <v>Medium</v>
      </c>
      <c r="J21" s="11" t="str">
        <f t="shared" si="2"/>
        <v>Central</v>
      </c>
      <c r="K21" s="11" t="str">
        <f t="shared" si="3"/>
        <v>2010s</v>
      </c>
      <c r="L21" s="11" t="str">
        <f t="shared" si="4"/>
        <v>Cereal</v>
      </c>
      <c r="M21" s="18">
        <f t="shared" si="5"/>
        <v>0.47862637362637361</v>
      </c>
    </row>
    <row r="22" spans="1:13">
      <c r="A22" s="4">
        <v>2013</v>
      </c>
      <c r="B22" s="5" t="s">
        <v>13</v>
      </c>
      <c r="C22" s="5" t="s">
        <v>14</v>
      </c>
      <c r="D22" s="5" t="s">
        <v>17</v>
      </c>
      <c r="E22" s="5">
        <v>229990</v>
      </c>
      <c r="F22" s="6">
        <v>756.19</v>
      </c>
      <c r="H22" s="15" t="str">
        <f t="shared" si="0"/>
        <v>Low</v>
      </c>
      <c r="I22" s="11" t="str">
        <f t="shared" si="1"/>
        <v>Large</v>
      </c>
      <c r="J22" s="11" t="str">
        <f t="shared" si="2"/>
        <v>Central</v>
      </c>
      <c r="K22" s="11" t="str">
        <f t="shared" si="3"/>
        <v>2010s</v>
      </c>
      <c r="L22" s="11" t="str">
        <f t="shared" si="4"/>
        <v>Pulse</v>
      </c>
      <c r="M22" s="18">
        <f t="shared" si="5"/>
        <v>3.2879255619809558E-3</v>
      </c>
    </row>
    <row r="23" spans="1:13">
      <c r="A23" s="4">
        <v>2013</v>
      </c>
      <c r="B23" s="5" t="s">
        <v>13</v>
      </c>
      <c r="C23" s="5" t="s">
        <v>14</v>
      </c>
      <c r="D23" s="5" t="s">
        <v>18</v>
      </c>
      <c r="E23" s="5">
        <v>50</v>
      </c>
      <c r="F23" s="6">
        <v>200</v>
      </c>
      <c r="H23" s="15" t="str">
        <f t="shared" si="0"/>
        <v>Low</v>
      </c>
      <c r="I23" s="11" t="str">
        <f t="shared" si="1"/>
        <v>Small</v>
      </c>
      <c r="J23" s="11" t="str">
        <f t="shared" si="2"/>
        <v>Central</v>
      </c>
      <c r="K23" s="11" t="str">
        <f t="shared" si="3"/>
        <v>2010s</v>
      </c>
      <c r="L23" s="11" t="str">
        <f t="shared" si="4"/>
        <v>Fiber</v>
      </c>
      <c r="M23" s="18">
        <f t="shared" si="5"/>
        <v>4</v>
      </c>
    </row>
    <row r="24" spans="1:13">
      <c r="A24" s="4">
        <v>2014</v>
      </c>
      <c r="B24" s="5" t="s">
        <v>13</v>
      </c>
      <c r="C24" s="5" t="s">
        <v>14</v>
      </c>
      <c r="D24" s="5" t="s">
        <v>15</v>
      </c>
      <c r="E24" s="5">
        <v>834870</v>
      </c>
      <c r="F24" s="6">
        <v>1729.89</v>
      </c>
      <c r="H24" s="15" t="str">
        <f t="shared" si="0"/>
        <v>Medium</v>
      </c>
      <c r="I24" s="11" t="str">
        <f t="shared" si="1"/>
        <v>Large</v>
      </c>
      <c r="J24" s="11" t="str">
        <f t="shared" si="2"/>
        <v>Central</v>
      </c>
      <c r="K24" s="11" t="str">
        <f t="shared" si="3"/>
        <v>2010s</v>
      </c>
      <c r="L24" s="11" t="str">
        <f t="shared" si="4"/>
        <v>Cereal</v>
      </c>
      <c r="M24" s="18">
        <f t="shared" si="5"/>
        <v>2.0720471450645012E-3</v>
      </c>
    </row>
    <row r="25" spans="1:13">
      <c r="A25" s="4">
        <v>2014</v>
      </c>
      <c r="B25" s="5" t="s">
        <v>13</v>
      </c>
      <c r="C25" s="5" t="s">
        <v>14</v>
      </c>
      <c r="D25" s="5" t="s">
        <v>16</v>
      </c>
      <c r="E25" s="5">
        <v>4020</v>
      </c>
      <c r="F25" s="6">
        <v>1451.66</v>
      </c>
      <c r="H25" s="15" t="str">
        <f t="shared" si="0"/>
        <v>Medium</v>
      </c>
      <c r="I25" s="11" t="str">
        <f t="shared" si="1"/>
        <v>Medium</v>
      </c>
      <c r="J25" s="11" t="str">
        <f t="shared" si="2"/>
        <v>Central</v>
      </c>
      <c r="K25" s="11" t="str">
        <f t="shared" si="3"/>
        <v>2010s</v>
      </c>
      <c r="L25" s="11" t="str">
        <f t="shared" si="4"/>
        <v>Cereal</v>
      </c>
      <c r="M25" s="18">
        <f t="shared" si="5"/>
        <v>0.36110945273631845</v>
      </c>
    </row>
    <row r="26" spans="1:13">
      <c r="A26" s="4">
        <v>2014</v>
      </c>
      <c r="B26" s="5" t="s">
        <v>13</v>
      </c>
      <c r="C26" s="5" t="s">
        <v>14</v>
      </c>
      <c r="D26" s="5" t="s">
        <v>17</v>
      </c>
      <c r="E26" s="5">
        <v>228750</v>
      </c>
      <c r="F26" s="6">
        <v>1056.0899999999999</v>
      </c>
      <c r="H26" s="15" t="str">
        <f t="shared" si="0"/>
        <v>Medium</v>
      </c>
      <c r="I26" s="11" t="str">
        <f t="shared" si="1"/>
        <v>Large</v>
      </c>
      <c r="J26" s="11" t="str">
        <f t="shared" si="2"/>
        <v>Central</v>
      </c>
      <c r="K26" s="11" t="str">
        <f t="shared" si="3"/>
        <v>2010s</v>
      </c>
      <c r="L26" s="11" t="str">
        <f t="shared" si="4"/>
        <v>Pulse</v>
      </c>
      <c r="M26" s="18">
        <f t="shared" si="5"/>
        <v>4.6167868852459012E-3</v>
      </c>
    </row>
    <row r="27" spans="1:13">
      <c r="A27" s="4">
        <v>2014</v>
      </c>
      <c r="B27" s="5" t="s">
        <v>13</v>
      </c>
      <c r="C27" s="5" t="s">
        <v>14</v>
      </c>
      <c r="D27" s="5" t="s">
        <v>18</v>
      </c>
      <c r="E27" s="5">
        <v>50</v>
      </c>
      <c r="F27" s="6">
        <v>400</v>
      </c>
      <c r="H27" s="15" t="str">
        <f t="shared" si="0"/>
        <v>Low</v>
      </c>
      <c r="I27" s="11" t="str">
        <f t="shared" si="1"/>
        <v>Small</v>
      </c>
      <c r="J27" s="11" t="str">
        <f t="shared" si="2"/>
        <v>Central</v>
      </c>
      <c r="K27" s="11" t="str">
        <f t="shared" si="3"/>
        <v>2010s</v>
      </c>
      <c r="L27" s="11" t="str">
        <f t="shared" si="4"/>
        <v>Fiber</v>
      </c>
      <c r="M27" s="18">
        <f t="shared" si="5"/>
        <v>8</v>
      </c>
    </row>
    <row r="28" spans="1:13">
      <c r="A28" s="4">
        <v>2015</v>
      </c>
      <c r="B28" s="5" t="s">
        <v>13</v>
      </c>
      <c r="C28" s="5" t="s">
        <v>14</v>
      </c>
      <c r="D28" s="5" t="s">
        <v>15</v>
      </c>
      <c r="E28" s="5">
        <v>817680</v>
      </c>
      <c r="F28" s="6">
        <v>1076.95</v>
      </c>
      <c r="H28" s="15" t="str">
        <f t="shared" si="0"/>
        <v>Medium</v>
      </c>
      <c r="I28" s="11" t="str">
        <f t="shared" si="1"/>
        <v>Large</v>
      </c>
      <c r="J28" s="11" t="str">
        <f t="shared" si="2"/>
        <v>Central</v>
      </c>
      <c r="K28" s="11" t="str">
        <f t="shared" si="3"/>
        <v>2010s</v>
      </c>
      <c r="L28" s="11" t="str">
        <f t="shared" si="4"/>
        <v>Cereal</v>
      </c>
      <c r="M28" s="18">
        <f t="shared" si="5"/>
        <v>1.3170800313080913E-3</v>
      </c>
    </row>
    <row r="29" spans="1:13">
      <c r="A29" s="4">
        <v>2015</v>
      </c>
      <c r="B29" s="5" t="s">
        <v>13</v>
      </c>
      <c r="C29" s="5" t="s">
        <v>14</v>
      </c>
      <c r="D29" s="5" t="s">
        <v>16</v>
      </c>
      <c r="E29" s="5">
        <v>9870</v>
      </c>
      <c r="F29" s="6">
        <v>1467.17</v>
      </c>
      <c r="H29" s="15" t="str">
        <f t="shared" si="0"/>
        <v>Medium</v>
      </c>
      <c r="I29" s="11" t="str">
        <f t="shared" si="1"/>
        <v>Large</v>
      </c>
      <c r="J29" s="11" t="str">
        <f t="shared" si="2"/>
        <v>Central</v>
      </c>
      <c r="K29" s="11" t="str">
        <f t="shared" si="3"/>
        <v>2010s</v>
      </c>
      <c r="L29" s="11" t="str">
        <f t="shared" si="4"/>
        <v>Cereal</v>
      </c>
      <c r="M29" s="18">
        <f t="shared" si="5"/>
        <v>0.14864944275582573</v>
      </c>
    </row>
    <row r="30" spans="1:13">
      <c r="A30" s="4">
        <v>2015</v>
      </c>
      <c r="B30" s="5" t="s">
        <v>13</v>
      </c>
      <c r="C30" s="5" t="s">
        <v>14</v>
      </c>
      <c r="D30" s="5" t="s">
        <v>17</v>
      </c>
      <c r="E30" s="5">
        <v>220270</v>
      </c>
      <c r="F30" s="6">
        <v>754.73</v>
      </c>
      <c r="H30" s="15" t="str">
        <f t="shared" si="0"/>
        <v>Low</v>
      </c>
      <c r="I30" s="11" t="str">
        <f t="shared" si="1"/>
        <v>Large</v>
      </c>
      <c r="J30" s="11" t="str">
        <f t="shared" si="2"/>
        <v>Central</v>
      </c>
      <c r="K30" s="11" t="str">
        <f t="shared" si="3"/>
        <v>2010s</v>
      </c>
      <c r="L30" s="11" t="str">
        <f t="shared" si="4"/>
        <v>Pulse</v>
      </c>
      <c r="M30" s="18">
        <f t="shared" si="5"/>
        <v>3.4263857992463797E-3</v>
      </c>
    </row>
    <row r="31" spans="1:13">
      <c r="A31" s="4">
        <v>2015</v>
      </c>
      <c r="B31" s="5" t="s">
        <v>13</v>
      </c>
      <c r="C31" s="5" t="s">
        <v>14</v>
      </c>
      <c r="D31" s="5" t="s">
        <v>18</v>
      </c>
      <c r="E31" s="5">
        <v>50</v>
      </c>
      <c r="F31" s="6">
        <v>200</v>
      </c>
      <c r="H31" s="15" t="str">
        <f t="shared" si="0"/>
        <v>Low</v>
      </c>
      <c r="I31" s="11" t="str">
        <f t="shared" si="1"/>
        <v>Small</v>
      </c>
      <c r="J31" s="11" t="str">
        <f t="shared" si="2"/>
        <v>Central</v>
      </c>
      <c r="K31" s="11" t="str">
        <f t="shared" si="3"/>
        <v>2010s</v>
      </c>
      <c r="L31" s="11" t="str">
        <f t="shared" si="4"/>
        <v>Fiber</v>
      </c>
      <c r="M31" s="18">
        <f t="shared" si="5"/>
        <v>4</v>
      </c>
    </row>
    <row r="32" spans="1:13">
      <c r="A32" s="4">
        <v>2016</v>
      </c>
      <c r="B32" s="5" t="s">
        <v>13</v>
      </c>
      <c r="C32" s="5" t="s">
        <v>14</v>
      </c>
      <c r="D32" s="5" t="s">
        <v>15</v>
      </c>
      <c r="E32" s="5">
        <v>858910</v>
      </c>
      <c r="F32" s="6">
        <v>2085.96</v>
      </c>
      <c r="H32" s="15" t="str">
        <f t="shared" si="0"/>
        <v>Medium</v>
      </c>
      <c r="I32" s="11" t="str">
        <f t="shared" si="1"/>
        <v>Large</v>
      </c>
      <c r="J32" s="11" t="str">
        <f t="shared" si="2"/>
        <v>Central</v>
      </c>
      <c r="K32" s="11" t="str">
        <f t="shared" si="3"/>
        <v>2010s</v>
      </c>
      <c r="L32" s="11" t="str">
        <f t="shared" si="4"/>
        <v>Cereal</v>
      </c>
      <c r="M32" s="18">
        <f t="shared" si="5"/>
        <v>2.4286130095120561E-3</v>
      </c>
    </row>
    <row r="33" spans="1:13">
      <c r="A33" s="4">
        <v>2016</v>
      </c>
      <c r="B33" s="5" t="s">
        <v>13</v>
      </c>
      <c r="C33" s="5" t="s">
        <v>14</v>
      </c>
      <c r="D33" s="5" t="s">
        <v>16</v>
      </c>
      <c r="E33" s="5">
        <v>7950</v>
      </c>
      <c r="F33" s="6">
        <v>2028.48</v>
      </c>
      <c r="H33" s="15" t="str">
        <f t="shared" si="0"/>
        <v>Medium</v>
      </c>
      <c r="I33" s="11" t="str">
        <f t="shared" si="1"/>
        <v>Large</v>
      </c>
      <c r="J33" s="11" t="str">
        <f t="shared" si="2"/>
        <v>Central</v>
      </c>
      <c r="K33" s="11" t="str">
        <f t="shared" si="3"/>
        <v>2010s</v>
      </c>
      <c r="L33" s="11" t="str">
        <f t="shared" si="4"/>
        <v>Cereal</v>
      </c>
      <c r="M33" s="18">
        <f t="shared" si="5"/>
        <v>0.25515471698113207</v>
      </c>
    </row>
    <row r="34" spans="1:13">
      <c r="A34" s="4">
        <v>2016</v>
      </c>
      <c r="B34" s="5" t="s">
        <v>13</v>
      </c>
      <c r="C34" s="5" t="s">
        <v>14</v>
      </c>
      <c r="D34" s="5" t="s">
        <v>17</v>
      </c>
      <c r="E34" s="5">
        <v>227240</v>
      </c>
      <c r="F34" s="6">
        <v>1161.83</v>
      </c>
      <c r="H34" s="15" t="str">
        <f t="shared" si="0"/>
        <v>Medium</v>
      </c>
      <c r="I34" s="11" t="str">
        <f t="shared" si="1"/>
        <v>Large</v>
      </c>
      <c r="J34" s="11" t="str">
        <f t="shared" si="2"/>
        <v>Central</v>
      </c>
      <c r="K34" s="11" t="str">
        <f t="shared" si="3"/>
        <v>2010s</v>
      </c>
      <c r="L34" s="11" t="str">
        <f t="shared" si="4"/>
        <v>Pulse</v>
      </c>
      <c r="M34" s="18">
        <f t="shared" si="5"/>
        <v>5.1127882415067764E-3</v>
      </c>
    </row>
    <row r="35" spans="1:13">
      <c r="A35" s="4">
        <v>2016</v>
      </c>
      <c r="B35" s="5" t="s">
        <v>13</v>
      </c>
      <c r="C35" s="5" t="s">
        <v>14</v>
      </c>
      <c r="D35" s="5" t="s">
        <v>18</v>
      </c>
      <c r="E35" s="5">
        <v>60</v>
      </c>
      <c r="F35" s="6">
        <v>317.81</v>
      </c>
      <c r="H35" s="15" t="str">
        <f t="shared" si="0"/>
        <v>Low</v>
      </c>
      <c r="I35" s="11" t="str">
        <f t="shared" si="1"/>
        <v>Small</v>
      </c>
      <c r="J35" s="11" t="str">
        <f t="shared" si="2"/>
        <v>Central</v>
      </c>
      <c r="K35" s="11" t="str">
        <f t="shared" si="3"/>
        <v>2010s</v>
      </c>
      <c r="L35" s="11" t="str">
        <f t="shared" si="4"/>
        <v>Fiber</v>
      </c>
      <c r="M35" s="18">
        <f t="shared" si="5"/>
        <v>5.2968333333333337</v>
      </c>
    </row>
    <row r="36" spans="1:13">
      <c r="A36" s="4">
        <v>2017</v>
      </c>
      <c r="B36" s="5" t="s">
        <v>13</v>
      </c>
      <c r="C36" s="5" t="s">
        <v>14</v>
      </c>
      <c r="D36" s="5" t="s">
        <v>15</v>
      </c>
      <c r="E36" s="5">
        <v>841130</v>
      </c>
      <c r="F36" s="6">
        <v>1168.92</v>
      </c>
      <c r="H36" s="15" t="str">
        <f t="shared" si="0"/>
        <v>Medium</v>
      </c>
      <c r="I36" s="11" t="str">
        <f t="shared" si="1"/>
        <v>Large</v>
      </c>
      <c r="J36" s="11" t="str">
        <f t="shared" si="2"/>
        <v>Central</v>
      </c>
      <c r="K36" s="11" t="str">
        <f t="shared" si="3"/>
        <v>2010s</v>
      </c>
      <c r="L36" s="11" t="str">
        <f t="shared" si="4"/>
        <v>Cereal</v>
      </c>
      <c r="M36" s="18">
        <f t="shared" si="5"/>
        <v>1.3897019485691869E-3</v>
      </c>
    </row>
    <row r="37" spans="1:13">
      <c r="A37" s="4">
        <v>2017</v>
      </c>
      <c r="B37" s="5" t="s">
        <v>13</v>
      </c>
      <c r="C37" s="5" t="s">
        <v>14</v>
      </c>
      <c r="D37" s="5" t="s">
        <v>16</v>
      </c>
      <c r="E37" s="5">
        <v>9250</v>
      </c>
      <c r="F37" s="6">
        <v>1956.03</v>
      </c>
      <c r="H37" s="15" t="str">
        <f t="shared" si="0"/>
        <v>Medium</v>
      </c>
      <c r="I37" s="11" t="str">
        <f t="shared" si="1"/>
        <v>Large</v>
      </c>
      <c r="J37" s="11" t="str">
        <f t="shared" si="2"/>
        <v>Central</v>
      </c>
      <c r="K37" s="11" t="str">
        <f t="shared" si="3"/>
        <v>2010s</v>
      </c>
      <c r="L37" s="11" t="str">
        <f t="shared" si="4"/>
        <v>Cereal</v>
      </c>
      <c r="M37" s="18">
        <f t="shared" si="5"/>
        <v>0.2114627027027027</v>
      </c>
    </row>
    <row r="38" spans="1:13">
      <c r="A38" s="4">
        <v>2017</v>
      </c>
      <c r="B38" s="5" t="s">
        <v>13</v>
      </c>
      <c r="C38" s="5" t="s">
        <v>14</v>
      </c>
      <c r="D38" s="5" t="s">
        <v>17</v>
      </c>
      <c r="E38" s="5">
        <v>258460</v>
      </c>
      <c r="F38" s="6">
        <v>1003.82</v>
      </c>
      <c r="H38" s="15" t="str">
        <f t="shared" si="0"/>
        <v>Medium</v>
      </c>
      <c r="I38" s="11" t="str">
        <f t="shared" si="1"/>
        <v>Large</v>
      </c>
      <c r="J38" s="11" t="str">
        <f t="shared" si="2"/>
        <v>Central</v>
      </c>
      <c r="K38" s="11" t="str">
        <f t="shared" si="3"/>
        <v>2010s</v>
      </c>
      <c r="L38" s="11" t="str">
        <f t="shared" si="4"/>
        <v>Pulse</v>
      </c>
      <c r="M38" s="18">
        <f t="shared" si="5"/>
        <v>3.8838504991101138E-3</v>
      </c>
    </row>
    <row r="39" spans="1:13">
      <c r="A39" s="4">
        <v>2017</v>
      </c>
      <c r="B39" s="5" t="s">
        <v>13</v>
      </c>
      <c r="C39" s="5" t="s">
        <v>14</v>
      </c>
      <c r="D39" s="5" t="s">
        <v>18</v>
      </c>
      <c r="E39" s="5">
        <v>450</v>
      </c>
      <c r="F39" s="6">
        <v>297.85000000000002</v>
      </c>
      <c r="H39" s="15" t="str">
        <f t="shared" si="0"/>
        <v>Low</v>
      </c>
      <c r="I39" s="11" t="str">
        <f t="shared" si="1"/>
        <v>Small</v>
      </c>
      <c r="J39" s="11" t="str">
        <f t="shared" si="2"/>
        <v>Central</v>
      </c>
      <c r="K39" s="11" t="str">
        <f t="shared" si="3"/>
        <v>2010s</v>
      </c>
      <c r="L39" s="11" t="str">
        <f t="shared" si="4"/>
        <v>Fiber</v>
      </c>
      <c r="M39" s="18">
        <f t="shared" si="5"/>
        <v>0.66188888888888897</v>
      </c>
    </row>
    <row r="40" spans="1:13">
      <c r="A40" s="4">
        <v>2008</v>
      </c>
      <c r="B40" s="5" t="s">
        <v>13</v>
      </c>
      <c r="C40" s="5" t="s">
        <v>19</v>
      </c>
      <c r="D40" s="5" t="s">
        <v>15</v>
      </c>
      <c r="E40" s="5">
        <v>627780</v>
      </c>
      <c r="F40" s="6">
        <v>1161.76</v>
      </c>
      <c r="H40" s="15" t="str">
        <f t="shared" si="0"/>
        <v>Medium</v>
      </c>
      <c r="I40" s="11" t="str">
        <f t="shared" si="1"/>
        <v>Large</v>
      </c>
      <c r="J40" s="11" t="str">
        <f t="shared" si="2"/>
        <v>Central</v>
      </c>
      <c r="K40" s="11" t="str">
        <f t="shared" si="3"/>
        <v>2000s</v>
      </c>
      <c r="L40" s="11" t="str">
        <f t="shared" si="4"/>
        <v>Cereal</v>
      </c>
      <c r="M40" s="18">
        <f t="shared" si="5"/>
        <v>1.850584599700532E-3</v>
      </c>
    </row>
    <row r="41" spans="1:13">
      <c r="A41" s="4">
        <v>2008</v>
      </c>
      <c r="B41" s="5" t="s">
        <v>13</v>
      </c>
      <c r="C41" s="5" t="s">
        <v>19</v>
      </c>
      <c r="D41" s="5" t="s">
        <v>16</v>
      </c>
      <c r="E41" s="5">
        <v>33410</v>
      </c>
      <c r="F41" s="6">
        <v>1612.39</v>
      </c>
      <c r="H41" s="15" t="str">
        <f t="shared" si="0"/>
        <v>Medium</v>
      </c>
      <c r="I41" s="11" t="str">
        <f t="shared" si="1"/>
        <v>Large</v>
      </c>
      <c r="J41" s="11" t="str">
        <f t="shared" si="2"/>
        <v>Central</v>
      </c>
      <c r="K41" s="11" t="str">
        <f t="shared" si="3"/>
        <v>2000s</v>
      </c>
      <c r="L41" s="11" t="str">
        <f t="shared" si="4"/>
        <v>Cereal</v>
      </c>
      <c r="M41" s="18">
        <f t="shared" si="5"/>
        <v>4.8260700389105064E-2</v>
      </c>
    </row>
    <row r="42" spans="1:13">
      <c r="A42" s="4">
        <v>2008</v>
      </c>
      <c r="B42" s="5" t="s">
        <v>13</v>
      </c>
      <c r="C42" s="5" t="s">
        <v>19</v>
      </c>
      <c r="D42" s="5" t="s">
        <v>17</v>
      </c>
      <c r="E42" s="5">
        <v>1460</v>
      </c>
      <c r="F42" s="6">
        <v>739.73</v>
      </c>
      <c r="H42" s="15" t="str">
        <f t="shared" si="0"/>
        <v>Low</v>
      </c>
      <c r="I42" s="11" t="str">
        <f t="shared" si="1"/>
        <v>Medium</v>
      </c>
      <c r="J42" s="11" t="str">
        <f t="shared" si="2"/>
        <v>Central</v>
      </c>
      <c r="K42" s="11" t="str">
        <f t="shared" si="3"/>
        <v>2000s</v>
      </c>
      <c r="L42" s="11" t="str">
        <f t="shared" si="4"/>
        <v>Pulse</v>
      </c>
      <c r="M42" s="18">
        <f t="shared" si="5"/>
        <v>0.50666438356164389</v>
      </c>
    </row>
    <row r="43" spans="1:13">
      <c r="A43" s="4">
        <v>2009</v>
      </c>
      <c r="B43" s="5" t="s">
        <v>13</v>
      </c>
      <c r="C43" s="5" t="s">
        <v>19</v>
      </c>
      <c r="D43" s="5" t="s">
        <v>15</v>
      </c>
      <c r="E43" s="5">
        <v>626660</v>
      </c>
      <c r="F43" s="6">
        <v>1089.04</v>
      </c>
      <c r="H43" s="15" t="str">
        <f t="shared" si="0"/>
        <v>Medium</v>
      </c>
      <c r="I43" s="11" t="str">
        <f t="shared" si="1"/>
        <v>Large</v>
      </c>
      <c r="J43" s="11" t="str">
        <f t="shared" si="2"/>
        <v>Central</v>
      </c>
      <c r="K43" s="11" t="str">
        <f t="shared" si="3"/>
        <v>2000s</v>
      </c>
      <c r="L43" s="11" t="str">
        <f t="shared" si="4"/>
        <v>Cereal</v>
      </c>
      <c r="M43" s="18">
        <f t="shared" si="5"/>
        <v>1.7378482749816487E-3</v>
      </c>
    </row>
    <row r="44" spans="1:13">
      <c r="A44" s="4">
        <v>2009</v>
      </c>
      <c r="B44" s="5" t="s">
        <v>13</v>
      </c>
      <c r="C44" s="5" t="s">
        <v>19</v>
      </c>
      <c r="D44" s="5" t="s">
        <v>16</v>
      </c>
      <c r="E44" s="5">
        <v>34770</v>
      </c>
      <c r="F44" s="6">
        <v>1764.74</v>
      </c>
      <c r="H44" s="15" t="str">
        <f t="shared" si="0"/>
        <v>Medium</v>
      </c>
      <c r="I44" s="11" t="str">
        <f t="shared" si="1"/>
        <v>Large</v>
      </c>
      <c r="J44" s="11" t="str">
        <f t="shared" si="2"/>
        <v>Central</v>
      </c>
      <c r="K44" s="11" t="str">
        <f t="shared" si="3"/>
        <v>2000s</v>
      </c>
      <c r="L44" s="11" t="str">
        <f t="shared" si="4"/>
        <v>Cereal</v>
      </c>
      <c r="M44" s="18">
        <f t="shared" si="5"/>
        <v>5.0754673569168823E-2</v>
      </c>
    </row>
    <row r="45" spans="1:13">
      <c r="A45" s="4">
        <v>2009</v>
      </c>
      <c r="B45" s="5" t="s">
        <v>13</v>
      </c>
      <c r="C45" s="5" t="s">
        <v>19</v>
      </c>
      <c r="D45" s="5" t="s">
        <v>17</v>
      </c>
      <c r="E45" s="5">
        <v>1510</v>
      </c>
      <c r="F45" s="6">
        <v>1079.47</v>
      </c>
      <c r="H45" s="15" t="str">
        <f t="shared" si="0"/>
        <v>Medium</v>
      </c>
      <c r="I45" s="11" t="str">
        <f t="shared" si="1"/>
        <v>Medium</v>
      </c>
      <c r="J45" s="11" t="str">
        <f t="shared" si="2"/>
        <v>Central</v>
      </c>
      <c r="K45" s="11" t="str">
        <f t="shared" si="3"/>
        <v>2000s</v>
      </c>
      <c r="L45" s="11" t="str">
        <f t="shared" si="4"/>
        <v>Pulse</v>
      </c>
      <c r="M45" s="18">
        <f t="shared" si="5"/>
        <v>0.71488079470198673</v>
      </c>
    </row>
    <row r="46" spans="1:13">
      <c r="A46" s="4">
        <v>2010</v>
      </c>
      <c r="B46" s="5" t="s">
        <v>13</v>
      </c>
      <c r="C46" s="5" t="s">
        <v>19</v>
      </c>
      <c r="D46" s="5" t="s">
        <v>15</v>
      </c>
      <c r="E46" s="5">
        <v>621890</v>
      </c>
      <c r="F46" s="6">
        <v>1905.45</v>
      </c>
      <c r="H46" s="15" t="str">
        <f t="shared" si="0"/>
        <v>Medium</v>
      </c>
      <c r="I46" s="11" t="str">
        <f t="shared" si="1"/>
        <v>Large</v>
      </c>
      <c r="J46" s="11" t="str">
        <f t="shared" si="2"/>
        <v>Central</v>
      </c>
      <c r="K46" s="11" t="str">
        <f t="shared" si="3"/>
        <v>2010s</v>
      </c>
      <c r="L46" s="11" t="str">
        <f t="shared" si="4"/>
        <v>Cereal</v>
      </c>
      <c r="M46" s="18">
        <f t="shared" si="5"/>
        <v>3.0639662962903408E-3</v>
      </c>
    </row>
    <row r="47" spans="1:13">
      <c r="A47" s="4">
        <v>2010</v>
      </c>
      <c r="B47" s="5" t="s">
        <v>13</v>
      </c>
      <c r="C47" s="5" t="s">
        <v>19</v>
      </c>
      <c r="D47" s="5" t="s">
        <v>16</v>
      </c>
      <c r="E47" s="5">
        <v>35700</v>
      </c>
      <c r="F47" s="6">
        <v>2025.21</v>
      </c>
      <c r="H47" s="15" t="str">
        <f t="shared" si="0"/>
        <v>Medium</v>
      </c>
      <c r="I47" s="11" t="str">
        <f t="shared" si="1"/>
        <v>Large</v>
      </c>
      <c r="J47" s="11" t="str">
        <f t="shared" si="2"/>
        <v>Central</v>
      </c>
      <c r="K47" s="11" t="str">
        <f t="shared" si="3"/>
        <v>2010s</v>
      </c>
      <c r="L47" s="11" t="str">
        <f t="shared" si="4"/>
        <v>Cereal</v>
      </c>
      <c r="M47" s="18">
        <f t="shared" si="5"/>
        <v>5.6728571428571427E-2</v>
      </c>
    </row>
    <row r="48" spans="1:13">
      <c r="A48" s="4">
        <v>2010</v>
      </c>
      <c r="B48" s="5" t="s">
        <v>13</v>
      </c>
      <c r="C48" s="5" t="s">
        <v>19</v>
      </c>
      <c r="D48" s="5" t="s">
        <v>17</v>
      </c>
      <c r="E48" s="5">
        <v>1500</v>
      </c>
      <c r="F48" s="6">
        <v>1133.33</v>
      </c>
      <c r="H48" s="15" t="str">
        <f t="shared" si="0"/>
        <v>Medium</v>
      </c>
      <c r="I48" s="11" t="str">
        <f t="shared" si="1"/>
        <v>Medium</v>
      </c>
      <c r="J48" s="11" t="str">
        <f t="shared" si="2"/>
        <v>Central</v>
      </c>
      <c r="K48" s="11" t="str">
        <f t="shared" si="3"/>
        <v>2010s</v>
      </c>
      <c r="L48" s="11" t="str">
        <f t="shared" si="4"/>
        <v>Pulse</v>
      </c>
      <c r="M48" s="18">
        <f t="shared" si="5"/>
        <v>0.7555533333333333</v>
      </c>
    </row>
    <row r="49" spans="1:13">
      <c r="A49" s="4">
        <v>2011</v>
      </c>
      <c r="B49" s="5" t="s">
        <v>13</v>
      </c>
      <c r="C49" s="5" t="s">
        <v>19</v>
      </c>
      <c r="D49" s="5" t="s">
        <v>15</v>
      </c>
      <c r="E49" s="5">
        <v>627730</v>
      </c>
      <c r="F49" s="6">
        <v>1231.23</v>
      </c>
      <c r="H49" s="15" t="str">
        <f t="shared" si="0"/>
        <v>Medium</v>
      </c>
      <c r="I49" s="11" t="str">
        <f t="shared" si="1"/>
        <v>Large</v>
      </c>
      <c r="J49" s="11" t="str">
        <f t="shared" si="2"/>
        <v>Central</v>
      </c>
      <c r="K49" s="11" t="str">
        <f t="shared" si="3"/>
        <v>2010s</v>
      </c>
      <c r="L49" s="11" t="str">
        <f t="shared" si="4"/>
        <v>Cereal</v>
      </c>
      <c r="M49" s="18">
        <f t="shared" si="5"/>
        <v>1.9614006021697228E-3</v>
      </c>
    </row>
    <row r="50" spans="1:13">
      <c r="A50" s="4">
        <v>2011</v>
      </c>
      <c r="B50" s="5" t="s">
        <v>13</v>
      </c>
      <c r="C50" s="5" t="s">
        <v>19</v>
      </c>
      <c r="D50" s="5" t="s">
        <v>16</v>
      </c>
      <c r="E50" s="5">
        <v>40160</v>
      </c>
      <c r="F50" s="6">
        <v>2063</v>
      </c>
      <c r="H50" s="15" t="str">
        <f t="shared" si="0"/>
        <v>Medium</v>
      </c>
      <c r="I50" s="11" t="str">
        <f t="shared" si="1"/>
        <v>Large</v>
      </c>
      <c r="J50" s="11" t="str">
        <f t="shared" si="2"/>
        <v>Central</v>
      </c>
      <c r="K50" s="11" t="str">
        <f t="shared" si="3"/>
        <v>2010s</v>
      </c>
      <c r="L50" s="11" t="str">
        <f t="shared" si="4"/>
        <v>Cereal</v>
      </c>
      <c r="M50" s="18">
        <f t="shared" si="5"/>
        <v>5.1369521912350599E-2</v>
      </c>
    </row>
    <row r="51" spans="1:13">
      <c r="A51" s="4">
        <v>2011</v>
      </c>
      <c r="B51" s="5" t="s">
        <v>13</v>
      </c>
      <c r="C51" s="5" t="s">
        <v>19</v>
      </c>
      <c r="D51" s="5" t="s">
        <v>17</v>
      </c>
      <c r="E51" s="5">
        <v>1570</v>
      </c>
      <c r="F51" s="6">
        <v>936.31</v>
      </c>
      <c r="H51" s="15" t="str">
        <f t="shared" si="0"/>
        <v>Low</v>
      </c>
      <c r="I51" s="11" t="str">
        <f t="shared" si="1"/>
        <v>Medium</v>
      </c>
      <c r="J51" s="11" t="str">
        <f t="shared" si="2"/>
        <v>Central</v>
      </c>
      <c r="K51" s="11" t="str">
        <f t="shared" si="3"/>
        <v>2010s</v>
      </c>
      <c r="L51" s="11" t="str">
        <f t="shared" si="4"/>
        <v>Pulse</v>
      </c>
      <c r="M51" s="18">
        <f t="shared" si="5"/>
        <v>0.59637579617834391</v>
      </c>
    </row>
    <row r="52" spans="1:13">
      <c r="A52" s="4">
        <v>2012</v>
      </c>
      <c r="B52" s="5" t="s">
        <v>13</v>
      </c>
      <c r="C52" s="5" t="s">
        <v>19</v>
      </c>
      <c r="D52" s="5" t="s">
        <v>15</v>
      </c>
      <c r="E52" s="5">
        <v>637800</v>
      </c>
      <c r="F52" s="6">
        <v>2103.06</v>
      </c>
      <c r="H52" s="15" t="str">
        <f t="shared" si="0"/>
        <v>Medium</v>
      </c>
      <c r="I52" s="11" t="str">
        <f t="shared" si="1"/>
        <v>Large</v>
      </c>
      <c r="J52" s="11" t="str">
        <f t="shared" si="2"/>
        <v>Central</v>
      </c>
      <c r="K52" s="11" t="str">
        <f t="shared" si="3"/>
        <v>2010s</v>
      </c>
      <c r="L52" s="11" t="str">
        <f t="shared" si="4"/>
        <v>Cereal</v>
      </c>
      <c r="M52" s="18">
        <f t="shared" si="5"/>
        <v>3.297365945437441E-3</v>
      </c>
    </row>
    <row r="53" spans="1:13">
      <c r="A53" s="4">
        <v>2012</v>
      </c>
      <c r="B53" s="5" t="s">
        <v>13</v>
      </c>
      <c r="C53" s="5" t="s">
        <v>19</v>
      </c>
      <c r="D53" s="5" t="s">
        <v>16</v>
      </c>
      <c r="E53" s="5">
        <v>41040</v>
      </c>
      <c r="F53" s="6">
        <v>2053.36</v>
      </c>
      <c r="H53" s="15" t="str">
        <f t="shared" si="0"/>
        <v>Medium</v>
      </c>
      <c r="I53" s="11" t="str">
        <f t="shared" si="1"/>
        <v>Large</v>
      </c>
      <c r="J53" s="11" t="str">
        <f t="shared" si="2"/>
        <v>Central</v>
      </c>
      <c r="K53" s="11" t="str">
        <f t="shared" si="3"/>
        <v>2010s</v>
      </c>
      <c r="L53" s="11" t="str">
        <f t="shared" si="4"/>
        <v>Cereal</v>
      </c>
      <c r="M53" s="18">
        <f t="shared" si="5"/>
        <v>5.0033138401559457E-2</v>
      </c>
    </row>
    <row r="54" spans="1:13">
      <c r="A54" s="4">
        <v>2012</v>
      </c>
      <c r="B54" s="5" t="s">
        <v>13</v>
      </c>
      <c r="C54" s="5" t="s">
        <v>19</v>
      </c>
      <c r="D54" s="5" t="s">
        <v>17</v>
      </c>
      <c r="E54" s="5">
        <v>1570</v>
      </c>
      <c r="F54" s="6">
        <v>1305.73</v>
      </c>
      <c r="H54" s="15" t="str">
        <f t="shared" si="0"/>
        <v>Medium</v>
      </c>
      <c r="I54" s="11" t="str">
        <f t="shared" si="1"/>
        <v>Medium</v>
      </c>
      <c r="J54" s="11" t="str">
        <f t="shared" si="2"/>
        <v>Central</v>
      </c>
      <c r="K54" s="11" t="str">
        <f t="shared" si="3"/>
        <v>2010s</v>
      </c>
      <c r="L54" s="11" t="str">
        <f t="shared" si="4"/>
        <v>Pulse</v>
      </c>
      <c r="M54" s="18">
        <f t="shared" si="5"/>
        <v>0.83167515923566881</v>
      </c>
    </row>
    <row r="55" spans="1:13">
      <c r="A55" s="4">
        <v>2013</v>
      </c>
      <c r="B55" s="5" t="s">
        <v>13</v>
      </c>
      <c r="C55" s="5" t="s">
        <v>19</v>
      </c>
      <c r="D55" s="5" t="s">
        <v>15</v>
      </c>
      <c r="E55" s="5">
        <v>642790</v>
      </c>
      <c r="F55" s="6">
        <v>1969.4</v>
      </c>
      <c r="H55" s="15" t="str">
        <f t="shared" si="0"/>
        <v>Medium</v>
      </c>
      <c r="I55" s="11" t="str">
        <f t="shared" si="1"/>
        <v>Large</v>
      </c>
      <c r="J55" s="11" t="str">
        <f t="shared" si="2"/>
        <v>Central</v>
      </c>
      <c r="K55" s="11" t="str">
        <f t="shared" si="3"/>
        <v>2010s</v>
      </c>
      <c r="L55" s="11" t="str">
        <f t="shared" si="4"/>
        <v>Cereal</v>
      </c>
      <c r="M55" s="18">
        <f t="shared" si="5"/>
        <v>3.0638311112493972E-3</v>
      </c>
    </row>
    <row r="56" spans="1:13">
      <c r="A56" s="4">
        <v>2013</v>
      </c>
      <c r="B56" s="5" t="s">
        <v>13</v>
      </c>
      <c r="C56" s="5" t="s">
        <v>19</v>
      </c>
      <c r="D56" s="5" t="s">
        <v>16</v>
      </c>
      <c r="E56" s="5">
        <v>42380</v>
      </c>
      <c r="F56" s="6">
        <v>2347.33</v>
      </c>
      <c r="H56" s="15" t="str">
        <f t="shared" si="0"/>
        <v>Medium</v>
      </c>
      <c r="I56" s="11" t="str">
        <f t="shared" si="1"/>
        <v>Large</v>
      </c>
      <c r="J56" s="11" t="str">
        <f t="shared" si="2"/>
        <v>Central</v>
      </c>
      <c r="K56" s="11" t="str">
        <f t="shared" si="3"/>
        <v>2010s</v>
      </c>
      <c r="L56" s="11" t="str">
        <f t="shared" si="4"/>
        <v>Cereal</v>
      </c>
      <c r="M56" s="18">
        <f t="shared" si="5"/>
        <v>5.5387682869277963E-2</v>
      </c>
    </row>
    <row r="57" spans="1:13">
      <c r="A57" s="4">
        <v>2013</v>
      </c>
      <c r="B57" s="5" t="s">
        <v>13</v>
      </c>
      <c r="C57" s="5" t="s">
        <v>19</v>
      </c>
      <c r="D57" s="5" t="s">
        <v>17</v>
      </c>
      <c r="E57" s="5">
        <v>1710</v>
      </c>
      <c r="F57" s="6">
        <v>812.87</v>
      </c>
      <c r="H57" s="15" t="str">
        <f t="shared" si="0"/>
        <v>Low</v>
      </c>
      <c r="I57" s="11" t="str">
        <f t="shared" si="1"/>
        <v>Medium</v>
      </c>
      <c r="J57" s="11" t="str">
        <f t="shared" si="2"/>
        <v>Central</v>
      </c>
      <c r="K57" s="11" t="str">
        <f t="shared" si="3"/>
        <v>2010s</v>
      </c>
      <c r="L57" s="11" t="str">
        <f t="shared" si="4"/>
        <v>Pulse</v>
      </c>
      <c r="M57" s="18">
        <f t="shared" si="5"/>
        <v>0.47536257309941521</v>
      </c>
    </row>
    <row r="58" spans="1:13">
      <c r="A58" s="4">
        <v>2014</v>
      </c>
      <c r="B58" s="5" t="s">
        <v>13</v>
      </c>
      <c r="C58" s="5" t="s">
        <v>19</v>
      </c>
      <c r="D58" s="5" t="s">
        <v>15</v>
      </c>
      <c r="E58" s="5">
        <v>646700</v>
      </c>
      <c r="F58" s="6">
        <v>2129.33</v>
      </c>
      <c r="H58" s="15" t="str">
        <f t="shared" si="0"/>
        <v>Medium</v>
      </c>
      <c r="I58" s="11" t="str">
        <f t="shared" si="1"/>
        <v>Large</v>
      </c>
      <c r="J58" s="11" t="str">
        <f t="shared" si="2"/>
        <v>Central</v>
      </c>
      <c r="K58" s="11" t="str">
        <f t="shared" si="3"/>
        <v>2010s</v>
      </c>
      <c r="L58" s="11" t="str">
        <f t="shared" si="4"/>
        <v>Cereal</v>
      </c>
      <c r="M58" s="18">
        <f t="shared" si="5"/>
        <v>3.2926086284212155E-3</v>
      </c>
    </row>
    <row r="59" spans="1:13">
      <c r="A59" s="4">
        <v>2014</v>
      </c>
      <c r="B59" s="5" t="s">
        <v>13</v>
      </c>
      <c r="C59" s="5" t="s">
        <v>19</v>
      </c>
      <c r="D59" s="5" t="s">
        <v>16</v>
      </c>
      <c r="E59" s="5">
        <v>43100</v>
      </c>
      <c r="F59" s="6">
        <v>2016.94</v>
      </c>
      <c r="H59" s="15" t="str">
        <f t="shared" si="0"/>
        <v>Medium</v>
      </c>
      <c r="I59" s="11" t="str">
        <f t="shared" si="1"/>
        <v>Large</v>
      </c>
      <c r="J59" s="11" t="str">
        <f t="shared" si="2"/>
        <v>Central</v>
      </c>
      <c r="K59" s="11" t="str">
        <f t="shared" si="3"/>
        <v>2010s</v>
      </c>
      <c r="L59" s="11" t="str">
        <f t="shared" si="4"/>
        <v>Cereal</v>
      </c>
      <c r="M59" s="18">
        <f t="shared" si="5"/>
        <v>4.6796751740139211E-2</v>
      </c>
    </row>
    <row r="60" spans="1:13">
      <c r="A60" s="4">
        <v>2014</v>
      </c>
      <c r="B60" s="5" t="s">
        <v>13</v>
      </c>
      <c r="C60" s="5" t="s">
        <v>19</v>
      </c>
      <c r="D60" s="5" t="s">
        <v>17</v>
      </c>
      <c r="E60" s="5">
        <v>1650</v>
      </c>
      <c r="F60" s="6">
        <v>1278.79</v>
      </c>
      <c r="H60" s="15" t="str">
        <f t="shared" si="0"/>
        <v>Medium</v>
      </c>
      <c r="I60" s="11" t="str">
        <f t="shared" si="1"/>
        <v>Medium</v>
      </c>
      <c r="J60" s="11" t="str">
        <f t="shared" si="2"/>
        <v>Central</v>
      </c>
      <c r="K60" s="11" t="str">
        <f t="shared" si="3"/>
        <v>2010s</v>
      </c>
      <c r="L60" s="11" t="str">
        <f t="shared" si="4"/>
        <v>Pulse</v>
      </c>
      <c r="M60" s="18">
        <f t="shared" si="5"/>
        <v>0.77502424242424239</v>
      </c>
    </row>
    <row r="61" spans="1:13">
      <c r="A61" s="4">
        <v>2015</v>
      </c>
      <c r="B61" s="5" t="s">
        <v>13</v>
      </c>
      <c r="C61" s="5" t="s">
        <v>19</v>
      </c>
      <c r="D61" s="5" t="s">
        <v>15</v>
      </c>
      <c r="E61" s="5">
        <v>644560</v>
      </c>
      <c r="F61" s="6">
        <v>1030.8699999999999</v>
      </c>
      <c r="H61" s="15" t="str">
        <f t="shared" si="0"/>
        <v>Medium</v>
      </c>
      <c r="I61" s="11" t="str">
        <f t="shared" si="1"/>
        <v>Large</v>
      </c>
      <c r="J61" s="11" t="str">
        <f t="shared" si="2"/>
        <v>Central</v>
      </c>
      <c r="K61" s="11" t="str">
        <f t="shared" si="3"/>
        <v>2010s</v>
      </c>
      <c r="L61" s="11" t="str">
        <f t="shared" si="4"/>
        <v>Cereal</v>
      </c>
      <c r="M61" s="18">
        <f t="shared" si="5"/>
        <v>1.5993390840263124E-3</v>
      </c>
    </row>
    <row r="62" spans="1:13">
      <c r="A62" s="4">
        <v>2015</v>
      </c>
      <c r="B62" s="5" t="s">
        <v>13</v>
      </c>
      <c r="C62" s="5" t="s">
        <v>19</v>
      </c>
      <c r="D62" s="5" t="s">
        <v>16</v>
      </c>
      <c r="E62" s="5">
        <v>41360</v>
      </c>
      <c r="F62" s="6">
        <v>2151.35</v>
      </c>
      <c r="H62" s="15" t="str">
        <f t="shared" si="0"/>
        <v>Medium</v>
      </c>
      <c r="I62" s="11" t="str">
        <f t="shared" si="1"/>
        <v>Large</v>
      </c>
      <c r="J62" s="11" t="str">
        <f t="shared" si="2"/>
        <v>Central</v>
      </c>
      <c r="K62" s="11" t="str">
        <f t="shared" si="3"/>
        <v>2010s</v>
      </c>
      <c r="L62" s="11" t="str">
        <f t="shared" si="4"/>
        <v>Cereal</v>
      </c>
      <c r="M62" s="18">
        <f t="shared" si="5"/>
        <v>5.2015232108317211E-2</v>
      </c>
    </row>
    <row r="63" spans="1:13">
      <c r="A63" s="4">
        <v>2015</v>
      </c>
      <c r="B63" s="5" t="s">
        <v>13</v>
      </c>
      <c r="C63" s="5" t="s">
        <v>19</v>
      </c>
      <c r="D63" s="5" t="s">
        <v>17</v>
      </c>
      <c r="E63" s="5">
        <v>1510</v>
      </c>
      <c r="F63" s="6">
        <v>880.79</v>
      </c>
      <c r="H63" s="15" t="str">
        <f t="shared" si="0"/>
        <v>Low</v>
      </c>
      <c r="I63" s="11" t="str">
        <f t="shared" si="1"/>
        <v>Medium</v>
      </c>
      <c r="J63" s="11" t="str">
        <f t="shared" si="2"/>
        <v>Central</v>
      </c>
      <c r="K63" s="11" t="str">
        <f t="shared" si="3"/>
        <v>2010s</v>
      </c>
      <c r="L63" s="11" t="str">
        <f t="shared" si="4"/>
        <v>Pulse</v>
      </c>
      <c r="M63" s="18">
        <f t="shared" si="5"/>
        <v>0.58330463576158942</v>
      </c>
    </row>
    <row r="64" spans="1:13">
      <c r="A64" s="4">
        <v>2016</v>
      </c>
      <c r="B64" s="5" t="s">
        <v>13</v>
      </c>
      <c r="C64" s="5" t="s">
        <v>19</v>
      </c>
      <c r="D64" s="5" t="s">
        <v>15</v>
      </c>
      <c r="E64" s="5">
        <v>656260</v>
      </c>
      <c r="F64" s="6">
        <v>1973.24</v>
      </c>
      <c r="H64" s="15" t="str">
        <f t="shared" si="0"/>
        <v>Medium</v>
      </c>
      <c r="I64" s="11" t="str">
        <f t="shared" si="1"/>
        <v>Large</v>
      </c>
      <c r="J64" s="11" t="str">
        <f t="shared" si="2"/>
        <v>Central</v>
      </c>
      <c r="K64" s="11" t="str">
        <f t="shared" si="3"/>
        <v>2010s</v>
      </c>
      <c r="L64" s="11" t="str">
        <f t="shared" si="4"/>
        <v>Cereal</v>
      </c>
      <c r="M64" s="18">
        <f t="shared" si="5"/>
        <v>3.0067960869167706E-3</v>
      </c>
    </row>
    <row r="65" spans="1:13">
      <c r="A65" s="4">
        <v>2016</v>
      </c>
      <c r="B65" s="5" t="s">
        <v>13</v>
      </c>
      <c r="C65" s="5" t="s">
        <v>19</v>
      </c>
      <c r="D65" s="5" t="s">
        <v>16</v>
      </c>
      <c r="E65" s="5">
        <v>41500</v>
      </c>
      <c r="F65" s="6">
        <v>2979.5</v>
      </c>
      <c r="H65" s="15" t="str">
        <f t="shared" si="0"/>
        <v>Medium</v>
      </c>
      <c r="I65" s="11" t="str">
        <f t="shared" si="1"/>
        <v>Large</v>
      </c>
      <c r="J65" s="11" t="str">
        <f t="shared" si="2"/>
        <v>Central</v>
      </c>
      <c r="K65" s="11" t="str">
        <f t="shared" si="3"/>
        <v>2010s</v>
      </c>
      <c r="L65" s="11" t="str">
        <f t="shared" si="4"/>
        <v>Cereal</v>
      </c>
      <c r="M65" s="18">
        <f t="shared" si="5"/>
        <v>7.1795180722891566E-2</v>
      </c>
    </row>
    <row r="66" spans="1:13">
      <c r="A66" s="4">
        <v>2016</v>
      </c>
      <c r="B66" s="5" t="s">
        <v>13</v>
      </c>
      <c r="C66" s="5" t="s">
        <v>19</v>
      </c>
      <c r="D66" s="5" t="s">
        <v>17</v>
      </c>
      <c r="E66" s="5">
        <v>760</v>
      </c>
      <c r="F66" s="6">
        <v>1203.7</v>
      </c>
      <c r="H66" s="15" t="str">
        <f t="shared" si="0"/>
        <v>Medium</v>
      </c>
      <c r="I66" s="11" t="str">
        <f t="shared" si="1"/>
        <v>Small</v>
      </c>
      <c r="J66" s="11" t="str">
        <f t="shared" si="2"/>
        <v>Central</v>
      </c>
      <c r="K66" s="11" t="str">
        <f t="shared" si="3"/>
        <v>2010s</v>
      </c>
      <c r="L66" s="11" t="str">
        <f t="shared" si="4"/>
        <v>Pulse</v>
      </c>
      <c r="M66" s="18">
        <f t="shared" si="5"/>
        <v>1.5838157894736842</v>
      </c>
    </row>
    <row r="67" spans="1:13">
      <c r="A67" s="4">
        <v>2017</v>
      </c>
      <c r="B67" s="5" t="s">
        <v>13</v>
      </c>
      <c r="C67" s="5" t="s">
        <v>19</v>
      </c>
      <c r="D67" s="5" t="s">
        <v>15</v>
      </c>
      <c r="E67" s="5">
        <v>660360</v>
      </c>
      <c r="F67" s="6">
        <v>1214.23</v>
      </c>
      <c r="H67" s="15" t="str">
        <f t="shared" ref="H67:H130" si="6">IF(F67&lt;1000,"Low",IF(F67&lt;3000,"Medium","High"))</f>
        <v>Medium</v>
      </c>
      <c r="I67" s="11" t="str">
        <f t="shared" ref="I67:I130" si="7">IF(E67&lt;1000,"Small",IF(E67&lt;5000,"Medium","Large"))</f>
        <v>Large</v>
      </c>
      <c r="J67" s="11" t="str">
        <f t="shared" ref="J67:J130" si="8">IF(OR(B67="Punjab",B67="Haryana",B67="Himachal Pradesh",B67="Jammu and Kashmir",B67="Uttarakhand",B67="Delhi",B67="Chandigarh"),"North",IF(OR(B67="Tamil Nadu",B67="Karnataka",B67="Kerala",B67="Andhra Pradesh",B67="Telangana"),"South",IF(OR(B67="Maharashtra",B67="Gujarat",B67="Goa",B67="Rajasthan"),"West",IF(OR(B67="West Bengal",B67="Bihar",B67="Jharkhand",B67="Odisha",B67="Assam",B67="Sikkim",B67="Arunachal Pradesh",B67="Manipur",B67="Meghalaya",B67="Mizoram",B67="Nagaland",B67="Tripura"),"East","Central"))))</f>
        <v>Central</v>
      </c>
      <c r="K67" s="11" t="str">
        <f t="shared" ref="K67:K130" si="9">LEFT(A67,3)&amp;"0s"</f>
        <v>2010s</v>
      </c>
      <c r="L67" s="11" t="str">
        <f t="shared" ref="L67:L130" si="10">IF(D67="Rice","Cereal",IF(D67="Maize","Cereal",IF(D67="Chickpea","Pulse",IF(D67="Cotton","Fiber","Other"))))</f>
        <v>Cereal</v>
      </c>
      <c r="M67" s="18">
        <f t="shared" ref="M67:M130" si="11">F67/E67</f>
        <v>1.83873947543764E-3</v>
      </c>
    </row>
    <row r="68" spans="1:13">
      <c r="A68" s="4">
        <v>2017</v>
      </c>
      <c r="B68" s="5" t="s">
        <v>13</v>
      </c>
      <c r="C68" s="5" t="s">
        <v>19</v>
      </c>
      <c r="D68" s="5" t="s">
        <v>16</v>
      </c>
      <c r="E68" s="5">
        <v>41940</v>
      </c>
      <c r="F68" s="6">
        <v>2866.36</v>
      </c>
      <c r="H68" s="15" t="str">
        <f t="shared" si="6"/>
        <v>Medium</v>
      </c>
      <c r="I68" s="11" t="str">
        <f t="shared" si="7"/>
        <v>Large</v>
      </c>
      <c r="J68" s="11" t="str">
        <f t="shared" si="8"/>
        <v>Central</v>
      </c>
      <c r="K68" s="11" t="str">
        <f t="shared" si="9"/>
        <v>2010s</v>
      </c>
      <c r="L68" s="11" t="str">
        <f t="shared" si="10"/>
        <v>Cereal</v>
      </c>
      <c r="M68" s="18">
        <f t="shared" si="11"/>
        <v>6.8344301382927991E-2</v>
      </c>
    </row>
    <row r="69" spans="1:13">
      <c r="A69" s="4">
        <v>2017</v>
      </c>
      <c r="B69" s="5" t="s">
        <v>13</v>
      </c>
      <c r="C69" s="5" t="s">
        <v>19</v>
      </c>
      <c r="D69" s="5" t="s">
        <v>17</v>
      </c>
      <c r="E69" s="5">
        <v>1390</v>
      </c>
      <c r="F69" s="6">
        <v>925.85</v>
      </c>
      <c r="H69" s="15" t="str">
        <f t="shared" si="6"/>
        <v>Low</v>
      </c>
      <c r="I69" s="11" t="str">
        <f t="shared" si="7"/>
        <v>Medium</v>
      </c>
      <c r="J69" s="11" t="str">
        <f t="shared" si="8"/>
        <v>Central</v>
      </c>
      <c r="K69" s="11" t="str">
        <f t="shared" si="9"/>
        <v>2010s</v>
      </c>
      <c r="L69" s="11" t="str">
        <f t="shared" si="10"/>
        <v>Pulse</v>
      </c>
      <c r="M69" s="18">
        <f t="shared" si="11"/>
        <v>0.66607913669064744</v>
      </c>
    </row>
    <row r="70" spans="1:13">
      <c r="A70" s="4">
        <v>2008</v>
      </c>
      <c r="B70" s="5" t="s">
        <v>13</v>
      </c>
      <c r="C70" s="5" t="s">
        <v>20</v>
      </c>
      <c r="D70" s="5" t="s">
        <v>15</v>
      </c>
      <c r="E70" s="5">
        <v>942240</v>
      </c>
      <c r="F70" s="6">
        <v>1329.15</v>
      </c>
      <c r="H70" s="15" t="str">
        <f t="shared" si="6"/>
        <v>Medium</v>
      </c>
      <c r="I70" s="11" t="str">
        <f t="shared" si="7"/>
        <v>Large</v>
      </c>
      <c r="J70" s="11" t="str">
        <f t="shared" si="8"/>
        <v>Central</v>
      </c>
      <c r="K70" s="11" t="str">
        <f t="shared" si="9"/>
        <v>2000s</v>
      </c>
      <c r="L70" s="11" t="str">
        <f t="shared" si="10"/>
        <v>Cereal</v>
      </c>
      <c r="M70" s="18">
        <f t="shared" si="11"/>
        <v>1.4106278655119716E-3</v>
      </c>
    </row>
    <row r="71" spans="1:13">
      <c r="A71" s="4">
        <v>2008</v>
      </c>
      <c r="B71" s="5" t="s">
        <v>13</v>
      </c>
      <c r="C71" s="5" t="s">
        <v>20</v>
      </c>
      <c r="D71" s="5" t="s">
        <v>16</v>
      </c>
      <c r="E71" s="5">
        <v>1290</v>
      </c>
      <c r="F71" s="6">
        <v>1077.52</v>
      </c>
      <c r="H71" s="15" t="str">
        <f t="shared" si="6"/>
        <v>Medium</v>
      </c>
      <c r="I71" s="11" t="str">
        <f t="shared" si="7"/>
        <v>Medium</v>
      </c>
      <c r="J71" s="11" t="str">
        <f t="shared" si="8"/>
        <v>Central</v>
      </c>
      <c r="K71" s="11" t="str">
        <f t="shared" si="9"/>
        <v>2000s</v>
      </c>
      <c r="L71" s="11" t="str">
        <f t="shared" si="10"/>
        <v>Cereal</v>
      </c>
      <c r="M71" s="18">
        <f t="shared" si="11"/>
        <v>0.83528682170542634</v>
      </c>
    </row>
    <row r="72" spans="1:13">
      <c r="A72" s="4">
        <v>2008</v>
      </c>
      <c r="B72" s="5" t="s">
        <v>13</v>
      </c>
      <c r="C72" s="5" t="s">
        <v>20</v>
      </c>
      <c r="D72" s="5" t="s">
        <v>17</v>
      </c>
      <c r="E72" s="5">
        <v>50160</v>
      </c>
      <c r="F72" s="6">
        <v>704.35</v>
      </c>
      <c r="H72" s="15" t="str">
        <f t="shared" si="6"/>
        <v>Low</v>
      </c>
      <c r="I72" s="11" t="str">
        <f t="shared" si="7"/>
        <v>Large</v>
      </c>
      <c r="J72" s="11" t="str">
        <f t="shared" si="8"/>
        <v>Central</v>
      </c>
      <c r="K72" s="11" t="str">
        <f t="shared" si="9"/>
        <v>2000s</v>
      </c>
      <c r="L72" s="11" t="str">
        <f t="shared" si="10"/>
        <v>Pulse</v>
      </c>
      <c r="M72" s="18">
        <f t="shared" si="11"/>
        <v>1.4042065390749602E-2</v>
      </c>
    </row>
    <row r="73" spans="1:13">
      <c r="A73" s="4">
        <v>2009</v>
      </c>
      <c r="B73" s="5" t="s">
        <v>13</v>
      </c>
      <c r="C73" s="5" t="s">
        <v>20</v>
      </c>
      <c r="D73" s="5" t="s">
        <v>15</v>
      </c>
      <c r="E73" s="5">
        <v>928660</v>
      </c>
      <c r="F73" s="6">
        <v>1407.66</v>
      </c>
      <c r="H73" s="15" t="str">
        <f t="shared" si="6"/>
        <v>Medium</v>
      </c>
      <c r="I73" s="11" t="str">
        <f t="shared" si="7"/>
        <v>Large</v>
      </c>
      <c r="J73" s="11" t="str">
        <f t="shared" si="8"/>
        <v>Central</v>
      </c>
      <c r="K73" s="11" t="str">
        <f t="shared" si="9"/>
        <v>2000s</v>
      </c>
      <c r="L73" s="11" t="str">
        <f t="shared" si="10"/>
        <v>Cereal</v>
      </c>
      <c r="M73" s="18">
        <f t="shared" si="11"/>
        <v>1.5157969547520084E-3</v>
      </c>
    </row>
    <row r="74" spans="1:13">
      <c r="A74" s="4">
        <v>2009</v>
      </c>
      <c r="B74" s="5" t="s">
        <v>13</v>
      </c>
      <c r="C74" s="5" t="s">
        <v>20</v>
      </c>
      <c r="D74" s="5" t="s">
        <v>16</v>
      </c>
      <c r="E74" s="5">
        <v>1340</v>
      </c>
      <c r="F74" s="6">
        <v>1589.55</v>
      </c>
      <c r="H74" s="15" t="str">
        <f t="shared" si="6"/>
        <v>Medium</v>
      </c>
      <c r="I74" s="11" t="str">
        <f t="shared" si="7"/>
        <v>Medium</v>
      </c>
      <c r="J74" s="11" t="str">
        <f t="shared" si="8"/>
        <v>Central</v>
      </c>
      <c r="K74" s="11" t="str">
        <f t="shared" si="9"/>
        <v>2000s</v>
      </c>
      <c r="L74" s="11" t="str">
        <f t="shared" si="10"/>
        <v>Cereal</v>
      </c>
      <c r="M74" s="18">
        <f t="shared" si="11"/>
        <v>1.186231343283582</v>
      </c>
    </row>
    <row r="75" spans="1:13">
      <c r="A75" s="4">
        <v>2009</v>
      </c>
      <c r="B75" s="5" t="s">
        <v>13</v>
      </c>
      <c r="C75" s="5" t="s">
        <v>20</v>
      </c>
      <c r="D75" s="5" t="s">
        <v>17</v>
      </c>
      <c r="E75" s="5">
        <v>55790</v>
      </c>
      <c r="F75" s="6">
        <v>829.18</v>
      </c>
      <c r="H75" s="15" t="str">
        <f t="shared" si="6"/>
        <v>Low</v>
      </c>
      <c r="I75" s="11" t="str">
        <f t="shared" si="7"/>
        <v>Large</v>
      </c>
      <c r="J75" s="11" t="str">
        <f t="shared" si="8"/>
        <v>Central</v>
      </c>
      <c r="K75" s="11" t="str">
        <f t="shared" si="9"/>
        <v>2000s</v>
      </c>
      <c r="L75" s="11" t="str">
        <f t="shared" si="10"/>
        <v>Pulse</v>
      </c>
      <c r="M75" s="18">
        <f t="shared" si="11"/>
        <v>1.4862520164904103E-2</v>
      </c>
    </row>
    <row r="76" spans="1:13">
      <c r="A76" s="4">
        <v>2010</v>
      </c>
      <c r="B76" s="5" t="s">
        <v>13</v>
      </c>
      <c r="C76" s="5" t="s">
        <v>20</v>
      </c>
      <c r="D76" s="5" t="s">
        <v>15</v>
      </c>
      <c r="E76" s="5">
        <v>915400</v>
      </c>
      <c r="F76" s="6">
        <v>1661.71</v>
      </c>
      <c r="H76" s="15" t="str">
        <f t="shared" si="6"/>
        <v>Medium</v>
      </c>
      <c r="I76" s="11" t="str">
        <f t="shared" si="7"/>
        <v>Large</v>
      </c>
      <c r="J76" s="11" t="str">
        <f t="shared" si="8"/>
        <v>Central</v>
      </c>
      <c r="K76" s="11" t="str">
        <f t="shared" si="9"/>
        <v>2010s</v>
      </c>
      <c r="L76" s="11" t="str">
        <f t="shared" si="10"/>
        <v>Cereal</v>
      </c>
      <c r="M76" s="18">
        <f t="shared" si="11"/>
        <v>1.8152829364212367E-3</v>
      </c>
    </row>
    <row r="77" spans="1:13">
      <c r="A77" s="4">
        <v>2010</v>
      </c>
      <c r="B77" s="5" t="s">
        <v>13</v>
      </c>
      <c r="C77" s="5" t="s">
        <v>20</v>
      </c>
      <c r="D77" s="5" t="s">
        <v>16</v>
      </c>
      <c r="E77" s="5">
        <v>1300</v>
      </c>
      <c r="F77" s="6">
        <v>1384.62</v>
      </c>
      <c r="H77" s="15" t="str">
        <f t="shared" si="6"/>
        <v>Medium</v>
      </c>
      <c r="I77" s="11" t="str">
        <f t="shared" si="7"/>
        <v>Medium</v>
      </c>
      <c r="J77" s="11" t="str">
        <f t="shared" si="8"/>
        <v>Central</v>
      </c>
      <c r="K77" s="11" t="str">
        <f t="shared" si="9"/>
        <v>2010s</v>
      </c>
      <c r="L77" s="11" t="str">
        <f t="shared" si="10"/>
        <v>Cereal</v>
      </c>
      <c r="M77" s="18">
        <f t="shared" si="11"/>
        <v>1.0650923076923076</v>
      </c>
    </row>
    <row r="78" spans="1:13">
      <c r="A78" s="4">
        <v>2010</v>
      </c>
      <c r="B78" s="5" t="s">
        <v>13</v>
      </c>
      <c r="C78" s="5" t="s">
        <v>20</v>
      </c>
      <c r="D78" s="5" t="s">
        <v>17</v>
      </c>
      <c r="E78" s="5">
        <v>14600</v>
      </c>
      <c r="F78" s="6">
        <v>1034.25</v>
      </c>
      <c r="H78" s="15" t="str">
        <f t="shared" si="6"/>
        <v>Medium</v>
      </c>
      <c r="I78" s="11" t="str">
        <f t="shared" si="7"/>
        <v>Large</v>
      </c>
      <c r="J78" s="11" t="str">
        <f t="shared" si="8"/>
        <v>Central</v>
      </c>
      <c r="K78" s="11" t="str">
        <f t="shared" si="9"/>
        <v>2010s</v>
      </c>
      <c r="L78" s="11" t="str">
        <f t="shared" si="10"/>
        <v>Pulse</v>
      </c>
      <c r="M78" s="18">
        <f t="shared" si="11"/>
        <v>7.0839041095890412E-2</v>
      </c>
    </row>
    <row r="79" spans="1:13">
      <c r="A79" s="4">
        <v>2011</v>
      </c>
      <c r="B79" s="5" t="s">
        <v>13</v>
      </c>
      <c r="C79" s="5" t="s">
        <v>20</v>
      </c>
      <c r="D79" s="5" t="s">
        <v>15</v>
      </c>
      <c r="E79" s="5">
        <v>958010</v>
      </c>
      <c r="F79" s="6">
        <v>1483.67</v>
      </c>
      <c r="H79" s="15" t="str">
        <f t="shared" si="6"/>
        <v>Medium</v>
      </c>
      <c r="I79" s="11" t="str">
        <f t="shared" si="7"/>
        <v>Large</v>
      </c>
      <c r="J79" s="11" t="str">
        <f t="shared" si="8"/>
        <v>Central</v>
      </c>
      <c r="K79" s="11" t="str">
        <f t="shared" si="9"/>
        <v>2010s</v>
      </c>
      <c r="L79" s="11" t="str">
        <f t="shared" si="10"/>
        <v>Cereal</v>
      </c>
      <c r="M79" s="18">
        <f t="shared" si="11"/>
        <v>1.5486999091867519E-3</v>
      </c>
    </row>
    <row r="80" spans="1:13">
      <c r="A80" s="4">
        <v>2011</v>
      </c>
      <c r="B80" s="5" t="s">
        <v>13</v>
      </c>
      <c r="C80" s="5" t="s">
        <v>20</v>
      </c>
      <c r="D80" s="5" t="s">
        <v>16</v>
      </c>
      <c r="E80" s="5">
        <v>2120</v>
      </c>
      <c r="F80" s="6">
        <v>1698.11</v>
      </c>
      <c r="H80" s="15" t="str">
        <f t="shared" si="6"/>
        <v>Medium</v>
      </c>
      <c r="I80" s="11" t="str">
        <f t="shared" si="7"/>
        <v>Medium</v>
      </c>
      <c r="J80" s="11" t="str">
        <f t="shared" si="8"/>
        <v>Central</v>
      </c>
      <c r="K80" s="11" t="str">
        <f t="shared" si="9"/>
        <v>2010s</v>
      </c>
      <c r="L80" s="11" t="str">
        <f t="shared" si="10"/>
        <v>Cereal</v>
      </c>
      <c r="M80" s="18">
        <f t="shared" si="11"/>
        <v>0.80099528301886791</v>
      </c>
    </row>
    <row r="81" spans="1:13">
      <c r="A81" s="4">
        <v>2011</v>
      </c>
      <c r="B81" s="5" t="s">
        <v>13</v>
      </c>
      <c r="C81" s="5" t="s">
        <v>20</v>
      </c>
      <c r="D81" s="5" t="s">
        <v>17</v>
      </c>
      <c r="E81" s="5">
        <v>18810</v>
      </c>
      <c r="F81" s="6">
        <v>1080.28</v>
      </c>
      <c r="H81" s="15" t="str">
        <f t="shared" si="6"/>
        <v>Medium</v>
      </c>
      <c r="I81" s="11" t="str">
        <f t="shared" si="7"/>
        <v>Large</v>
      </c>
      <c r="J81" s="11" t="str">
        <f t="shared" si="8"/>
        <v>Central</v>
      </c>
      <c r="K81" s="11" t="str">
        <f t="shared" si="9"/>
        <v>2010s</v>
      </c>
      <c r="L81" s="11" t="str">
        <f t="shared" si="10"/>
        <v>Pulse</v>
      </c>
      <c r="M81" s="18">
        <f t="shared" si="11"/>
        <v>5.7431153641679958E-2</v>
      </c>
    </row>
    <row r="82" spans="1:13">
      <c r="A82" s="4">
        <v>2012</v>
      </c>
      <c r="B82" s="5" t="s">
        <v>13</v>
      </c>
      <c r="C82" s="5" t="s">
        <v>20</v>
      </c>
      <c r="D82" s="5" t="s">
        <v>15</v>
      </c>
      <c r="E82" s="5">
        <v>993680</v>
      </c>
      <c r="F82" s="6">
        <v>1987.25</v>
      </c>
      <c r="H82" s="15" t="str">
        <f t="shared" si="6"/>
        <v>Medium</v>
      </c>
      <c r="I82" s="11" t="str">
        <f t="shared" si="7"/>
        <v>Large</v>
      </c>
      <c r="J82" s="11" t="str">
        <f t="shared" si="8"/>
        <v>Central</v>
      </c>
      <c r="K82" s="11" t="str">
        <f t="shared" si="9"/>
        <v>2010s</v>
      </c>
      <c r="L82" s="11" t="str">
        <f t="shared" si="10"/>
        <v>Cereal</v>
      </c>
      <c r="M82" s="18">
        <f t="shared" si="11"/>
        <v>1.9998893003783914E-3</v>
      </c>
    </row>
    <row r="83" spans="1:13">
      <c r="A83" s="4">
        <v>2012</v>
      </c>
      <c r="B83" s="5" t="s">
        <v>13</v>
      </c>
      <c r="C83" s="5" t="s">
        <v>20</v>
      </c>
      <c r="D83" s="5" t="s">
        <v>16</v>
      </c>
      <c r="E83" s="5">
        <v>10210</v>
      </c>
      <c r="F83" s="6">
        <v>1669.93</v>
      </c>
      <c r="H83" s="15" t="str">
        <f t="shared" si="6"/>
        <v>Medium</v>
      </c>
      <c r="I83" s="11" t="str">
        <f t="shared" si="7"/>
        <v>Large</v>
      </c>
      <c r="J83" s="11" t="str">
        <f t="shared" si="8"/>
        <v>Central</v>
      </c>
      <c r="K83" s="11" t="str">
        <f t="shared" si="9"/>
        <v>2010s</v>
      </c>
      <c r="L83" s="11" t="str">
        <f t="shared" si="10"/>
        <v>Cereal</v>
      </c>
      <c r="M83" s="18">
        <f t="shared" si="11"/>
        <v>0.16355827619980412</v>
      </c>
    </row>
    <row r="84" spans="1:13">
      <c r="A84" s="4">
        <v>2012</v>
      </c>
      <c r="B84" s="5" t="s">
        <v>13</v>
      </c>
      <c r="C84" s="5" t="s">
        <v>20</v>
      </c>
      <c r="D84" s="5" t="s">
        <v>17</v>
      </c>
      <c r="E84" s="5">
        <v>13950</v>
      </c>
      <c r="F84" s="6">
        <v>1323.3</v>
      </c>
      <c r="H84" s="15" t="str">
        <f t="shared" si="6"/>
        <v>Medium</v>
      </c>
      <c r="I84" s="11" t="str">
        <f t="shared" si="7"/>
        <v>Large</v>
      </c>
      <c r="J84" s="11" t="str">
        <f t="shared" si="8"/>
        <v>Central</v>
      </c>
      <c r="K84" s="11" t="str">
        <f t="shared" si="9"/>
        <v>2010s</v>
      </c>
      <c r="L84" s="11" t="str">
        <f t="shared" si="10"/>
        <v>Pulse</v>
      </c>
      <c r="M84" s="18">
        <f t="shared" si="11"/>
        <v>9.4860215053763436E-2</v>
      </c>
    </row>
    <row r="85" spans="1:13">
      <c r="A85" s="4">
        <v>2013</v>
      </c>
      <c r="B85" s="5" t="s">
        <v>13</v>
      </c>
      <c r="C85" s="5" t="s">
        <v>20</v>
      </c>
      <c r="D85" s="5" t="s">
        <v>15</v>
      </c>
      <c r="E85" s="5">
        <v>1009220</v>
      </c>
      <c r="F85" s="6">
        <v>1733.23</v>
      </c>
      <c r="H85" s="15" t="str">
        <f t="shared" si="6"/>
        <v>Medium</v>
      </c>
      <c r="I85" s="11" t="str">
        <f t="shared" si="7"/>
        <v>Large</v>
      </c>
      <c r="J85" s="11" t="str">
        <f t="shared" si="8"/>
        <v>Central</v>
      </c>
      <c r="K85" s="11" t="str">
        <f t="shared" si="9"/>
        <v>2010s</v>
      </c>
      <c r="L85" s="11" t="str">
        <f t="shared" si="10"/>
        <v>Cereal</v>
      </c>
      <c r="M85" s="18">
        <f t="shared" si="11"/>
        <v>1.7173956124531817E-3</v>
      </c>
    </row>
    <row r="86" spans="1:13">
      <c r="A86" s="4">
        <v>2013</v>
      </c>
      <c r="B86" s="5" t="s">
        <v>13</v>
      </c>
      <c r="C86" s="5" t="s">
        <v>20</v>
      </c>
      <c r="D86" s="5" t="s">
        <v>16</v>
      </c>
      <c r="E86" s="5">
        <v>13010</v>
      </c>
      <c r="F86" s="6">
        <v>1750.19</v>
      </c>
      <c r="H86" s="15" t="str">
        <f t="shared" si="6"/>
        <v>Medium</v>
      </c>
      <c r="I86" s="11" t="str">
        <f t="shared" si="7"/>
        <v>Large</v>
      </c>
      <c r="J86" s="11" t="str">
        <f t="shared" si="8"/>
        <v>Central</v>
      </c>
      <c r="K86" s="11" t="str">
        <f t="shared" si="9"/>
        <v>2010s</v>
      </c>
      <c r="L86" s="11" t="str">
        <f t="shared" si="10"/>
        <v>Cereal</v>
      </c>
      <c r="M86" s="18">
        <f t="shared" si="11"/>
        <v>0.13452651806302846</v>
      </c>
    </row>
    <row r="87" spans="1:13">
      <c r="A87" s="4">
        <v>2013</v>
      </c>
      <c r="B87" s="5" t="s">
        <v>13</v>
      </c>
      <c r="C87" s="5" t="s">
        <v>20</v>
      </c>
      <c r="D87" s="5" t="s">
        <v>17</v>
      </c>
      <c r="E87" s="5">
        <v>13690</v>
      </c>
      <c r="F87" s="6">
        <v>952.52</v>
      </c>
      <c r="H87" s="15" t="str">
        <f t="shared" si="6"/>
        <v>Low</v>
      </c>
      <c r="I87" s="11" t="str">
        <f t="shared" si="7"/>
        <v>Large</v>
      </c>
      <c r="J87" s="11" t="str">
        <f t="shared" si="8"/>
        <v>Central</v>
      </c>
      <c r="K87" s="11" t="str">
        <f t="shared" si="9"/>
        <v>2010s</v>
      </c>
      <c r="L87" s="11" t="str">
        <f t="shared" si="10"/>
        <v>Pulse</v>
      </c>
      <c r="M87" s="18">
        <f t="shared" si="11"/>
        <v>6.9577794010226443E-2</v>
      </c>
    </row>
    <row r="88" spans="1:13">
      <c r="A88" s="4">
        <v>2014</v>
      </c>
      <c r="B88" s="5" t="s">
        <v>13</v>
      </c>
      <c r="C88" s="5" t="s">
        <v>20</v>
      </c>
      <c r="D88" s="5" t="s">
        <v>15</v>
      </c>
      <c r="E88" s="5">
        <v>1034990</v>
      </c>
      <c r="F88" s="6">
        <v>2055.8000000000002</v>
      </c>
      <c r="H88" s="15" t="str">
        <f t="shared" si="6"/>
        <v>Medium</v>
      </c>
      <c r="I88" s="11" t="str">
        <f t="shared" si="7"/>
        <v>Large</v>
      </c>
      <c r="J88" s="11" t="str">
        <f t="shared" si="8"/>
        <v>Central</v>
      </c>
      <c r="K88" s="11" t="str">
        <f t="shared" si="9"/>
        <v>2010s</v>
      </c>
      <c r="L88" s="11" t="str">
        <f t="shared" si="10"/>
        <v>Cereal</v>
      </c>
      <c r="M88" s="18">
        <f t="shared" si="11"/>
        <v>1.9862993845351164E-3</v>
      </c>
    </row>
    <row r="89" spans="1:13">
      <c r="A89" s="4">
        <v>2014</v>
      </c>
      <c r="B89" s="5" t="s">
        <v>13</v>
      </c>
      <c r="C89" s="5" t="s">
        <v>20</v>
      </c>
      <c r="D89" s="5" t="s">
        <v>16</v>
      </c>
      <c r="E89" s="5">
        <v>14750</v>
      </c>
      <c r="F89" s="6">
        <v>2011.53</v>
      </c>
      <c r="H89" s="15" t="str">
        <f t="shared" si="6"/>
        <v>Medium</v>
      </c>
      <c r="I89" s="11" t="str">
        <f t="shared" si="7"/>
        <v>Large</v>
      </c>
      <c r="J89" s="11" t="str">
        <f t="shared" si="8"/>
        <v>Central</v>
      </c>
      <c r="K89" s="11" t="str">
        <f t="shared" si="9"/>
        <v>2010s</v>
      </c>
      <c r="L89" s="11" t="str">
        <f t="shared" si="10"/>
        <v>Cereal</v>
      </c>
      <c r="M89" s="18">
        <f t="shared" si="11"/>
        <v>0.13637491525423728</v>
      </c>
    </row>
    <row r="90" spans="1:13">
      <c r="A90" s="4">
        <v>2014</v>
      </c>
      <c r="B90" s="5" t="s">
        <v>13</v>
      </c>
      <c r="C90" s="5" t="s">
        <v>20</v>
      </c>
      <c r="D90" s="5" t="s">
        <v>17</v>
      </c>
      <c r="E90" s="5">
        <v>15710</v>
      </c>
      <c r="F90" s="6">
        <v>1272.44</v>
      </c>
      <c r="H90" s="15" t="str">
        <f t="shared" si="6"/>
        <v>Medium</v>
      </c>
      <c r="I90" s="11" t="str">
        <f t="shared" si="7"/>
        <v>Large</v>
      </c>
      <c r="J90" s="11" t="str">
        <f t="shared" si="8"/>
        <v>Central</v>
      </c>
      <c r="K90" s="11" t="str">
        <f t="shared" si="9"/>
        <v>2010s</v>
      </c>
      <c r="L90" s="11" t="str">
        <f t="shared" si="10"/>
        <v>Pulse</v>
      </c>
      <c r="M90" s="18">
        <f t="shared" si="11"/>
        <v>8.099554423933801E-2</v>
      </c>
    </row>
    <row r="91" spans="1:13">
      <c r="A91" s="4">
        <v>2015</v>
      </c>
      <c r="B91" s="5" t="s">
        <v>13</v>
      </c>
      <c r="C91" s="5" t="s">
        <v>20</v>
      </c>
      <c r="D91" s="5" t="s">
        <v>15</v>
      </c>
      <c r="E91" s="5">
        <v>986910</v>
      </c>
      <c r="F91" s="6">
        <v>1431.57</v>
      </c>
      <c r="H91" s="15" t="str">
        <f t="shared" si="6"/>
        <v>Medium</v>
      </c>
      <c r="I91" s="11" t="str">
        <f t="shared" si="7"/>
        <v>Large</v>
      </c>
      <c r="J91" s="11" t="str">
        <f t="shared" si="8"/>
        <v>Central</v>
      </c>
      <c r="K91" s="11" t="str">
        <f t="shared" si="9"/>
        <v>2010s</v>
      </c>
      <c r="L91" s="11" t="str">
        <f t="shared" si="10"/>
        <v>Cereal</v>
      </c>
      <c r="M91" s="18">
        <f t="shared" si="11"/>
        <v>1.4505578016232484E-3</v>
      </c>
    </row>
    <row r="92" spans="1:13">
      <c r="A92" s="4">
        <v>2015</v>
      </c>
      <c r="B92" s="5" t="s">
        <v>13</v>
      </c>
      <c r="C92" s="5" t="s">
        <v>20</v>
      </c>
      <c r="D92" s="5" t="s">
        <v>16</v>
      </c>
      <c r="E92" s="5">
        <v>11140</v>
      </c>
      <c r="F92" s="6">
        <v>1804.31</v>
      </c>
      <c r="H92" s="15" t="str">
        <f t="shared" si="6"/>
        <v>Medium</v>
      </c>
      <c r="I92" s="11" t="str">
        <f t="shared" si="7"/>
        <v>Large</v>
      </c>
      <c r="J92" s="11" t="str">
        <f t="shared" si="8"/>
        <v>Central</v>
      </c>
      <c r="K92" s="11" t="str">
        <f t="shared" si="9"/>
        <v>2010s</v>
      </c>
      <c r="L92" s="11" t="str">
        <f t="shared" si="10"/>
        <v>Cereal</v>
      </c>
      <c r="M92" s="18">
        <f t="shared" si="11"/>
        <v>0.16196678635547576</v>
      </c>
    </row>
    <row r="93" spans="1:13">
      <c r="A93" s="4">
        <v>2015</v>
      </c>
      <c r="B93" s="5" t="s">
        <v>13</v>
      </c>
      <c r="C93" s="5" t="s">
        <v>20</v>
      </c>
      <c r="D93" s="5" t="s">
        <v>17</v>
      </c>
      <c r="E93" s="5">
        <v>14210</v>
      </c>
      <c r="F93" s="6">
        <v>906.4</v>
      </c>
      <c r="H93" s="15" t="str">
        <f t="shared" si="6"/>
        <v>Low</v>
      </c>
      <c r="I93" s="11" t="str">
        <f t="shared" si="7"/>
        <v>Large</v>
      </c>
      <c r="J93" s="11" t="str">
        <f t="shared" si="8"/>
        <v>Central</v>
      </c>
      <c r="K93" s="11" t="str">
        <f t="shared" si="9"/>
        <v>2010s</v>
      </c>
      <c r="L93" s="11" t="str">
        <f t="shared" si="10"/>
        <v>Pulse</v>
      </c>
      <c r="M93" s="18">
        <f t="shared" si="11"/>
        <v>6.3786066150598175E-2</v>
      </c>
    </row>
    <row r="94" spans="1:13">
      <c r="A94" s="4">
        <v>2016</v>
      </c>
      <c r="B94" s="5" t="s">
        <v>13</v>
      </c>
      <c r="C94" s="5" t="s">
        <v>20</v>
      </c>
      <c r="D94" s="5" t="s">
        <v>15</v>
      </c>
      <c r="E94" s="5">
        <v>1009290</v>
      </c>
      <c r="F94" s="6">
        <v>2410.09</v>
      </c>
      <c r="H94" s="15" t="str">
        <f t="shared" si="6"/>
        <v>Medium</v>
      </c>
      <c r="I94" s="11" t="str">
        <f t="shared" si="7"/>
        <v>Large</v>
      </c>
      <c r="J94" s="11" t="str">
        <f t="shared" si="8"/>
        <v>Central</v>
      </c>
      <c r="K94" s="11" t="str">
        <f t="shared" si="9"/>
        <v>2010s</v>
      </c>
      <c r="L94" s="11" t="str">
        <f t="shared" si="10"/>
        <v>Cereal</v>
      </c>
      <c r="M94" s="18">
        <f t="shared" si="11"/>
        <v>2.387906350008422E-3</v>
      </c>
    </row>
    <row r="95" spans="1:13">
      <c r="A95" s="4">
        <v>2016</v>
      </c>
      <c r="B95" s="5" t="s">
        <v>13</v>
      </c>
      <c r="C95" s="5" t="s">
        <v>20</v>
      </c>
      <c r="D95" s="5" t="s">
        <v>16</v>
      </c>
      <c r="E95" s="5">
        <v>7100</v>
      </c>
      <c r="F95" s="6">
        <v>2557.48</v>
      </c>
      <c r="H95" s="15" t="str">
        <f t="shared" si="6"/>
        <v>Medium</v>
      </c>
      <c r="I95" s="11" t="str">
        <f t="shared" si="7"/>
        <v>Large</v>
      </c>
      <c r="J95" s="11" t="str">
        <f t="shared" si="8"/>
        <v>Central</v>
      </c>
      <c r="K95" s="11" t="str">
        <f t="shared" si="9"/>
        <v>2010s</v>
      </c>
      <c r="L95" s="11" t="str">
        <f t="shared" si="10"/>
        <v>Cereal</v>
      </c>
      <c r="M95" s="18">
        <f t="shared" si="11"/>
        <v>0.36020845070422536</v>
      </c>
    </row>
    <row r="96" spans="1:13">
      <c r="A96" s="4">
        <v>2016</v>
      </c>
      <c r="B96" s="5" t="s">
        <v>13</v>
      </c>
      <c r="C96" s="5" t="s">
        <v>20</v>
      </c>
      <c r="D96" s="5" t="s">
        <v>17</v>
      </c>
      <c r="E96" s="5">
        <v>16660</v>
      </c>
      <c r="F96" s="6">
        <v>1341.7</v>
      </c>
      <c r="H96" s="15" t="str">
        <f t="shared" si="6"/>
        <v>Medium</v>
      </c>
      <c r="I96" s="11" t="str">
        <f t="shared" si="7"/>
        <v>Large</v>
      </c>
      <c r="J96" s="11" t="str">
        <f t="shared" si="8"/>
        <v>Central</v>
      </c>
      <c r="K96" s="11" t="str">
        <f t="shared" si="9"/>
        <v>2010s</v>
      </c>
      <c r="L96" s="11" t="str">
        <f t="shared" si="10"/>
        <v>Pulse</v>
      </c>
      <c r="M96" s="18">
        <f t="shared" si="11"/>
        <v>8.0534213685474199E-2</v>
      </c>
    </row>
    <row r="97" spans="1:13">
      <c r="A97" s="4">
        <v>2016</v>
      </c>
      <c r="B97" s="5" t="s">
        <v>13</v>
      </c>
      <c r="C97" s="5" t="s">
        <v>20</v>
      </c>
      <c r="D97" s="5" t="s">
        <v>18</v>
      </c>
      <c r="E97" s="5">
        <v>10</v>
      </c>
      <c r="F97" s="6">
        <v>408</v>
      </c>
      <c r="H97" s="15" t="str">
        <f t="shared" si="6"/>
        <v>Low</v>
      </c>
      <c r="I97" s="11" t="str">
        <f t="shared" si="7"/>
        <v>Small</v>
      </c>
      <c r="J97" s="11" t="str">
        <f t="shared" si="8"/>
        <v>Central</v>
      </c>
      <c r="K97" s="11" t="str">
        <f t="shared" si="9"/>
        <v>2010s</v>
      </c>
      <c r="L97" s="11" t="str">
        <f t="shared" si="10"/>
        <v>Fiber</v>
      </c>
      <c r="M97" s="18">
        <f t="shared" si="11"/>
        <v>40.799999999999997</v>
      </c>
    </row>
    <row r="98" spans="1:13">
      <c r="A98" s="4">
        <v>2017</v>
      </c>
      <c r="B98" s="5" t="s">
        <v>13</v>
      </c>
      <c r="C98" s="5" t="s">
        <v>20</v>
      </c>
      <c r="D98" s="5" t="s">
        <v>15</v>
      </c>
      <c r="E98" s="5">
        <v>959010</v>
      </c>
      <c r="F98" s="6">
        <v>1585.96</v>
      </c>
      <c r="H98" s="15" t="str">
        <f t="shared" si="6"/>
        <v>Medium</v>
      </c>
      <c r="I98" s="11" t="str">
        <f t="shared" si="7"/>
        <v>Large</v>
      </c>
      <c r="J98" s="11" t="str">
        <f t="shared" si="8"/>
        <v>Central</v>
      </c>
      <c r="K98" s="11" t="str">
        <f t="shared" si="9"/>
        <v>2010s</v>
      </c>
      <c r="L98" s="11" t="str">
        <f t="shared" si="10"/>
        <v>Cereal</v>
      </c>
      <c r="M98" s="18">
        <f t="shared" si="11"/>
        <v>1.6537470933566908E-3</v>
      </c>
    </row>
    <row r="99" spans="1:13">
      <c r="A99" s="4">
        <v>2017</v>
      </c>
      <c r="B99" s="5" t="s">
        <v>13</v>
      </c>
      <c r="C99" s="5" t="s">
        <v>20</v>
      </c>
      <c r="D99" s="5" t="s">
        <v>16</v>
      </c>
      <c r="E99" s="5">
        <v>6130</v>
      </c>
      <c r="F99" s="6">
        <v>2228.27</v>
      </c>
      <c r="H99" s="15" t="str">
        <f t="shared" si="6"/>
        <v>Medium</v>
      </c>
      <c r="I99" s="11" t="str">
        <f t="shared" si="7"/>
        <v>Large</v>
      </c>
      <c r="J99" s="11" t="str">
        <f t="shared" si="8"/>
        <v>Central</v>
      </c>
      <c r="K99" s="11" t="str">
        <f t="shared" si="9"/>
        <v>2010s</v>
      </c>
      <c r="L99" s="11" t="str">
        <f t="shared" si="10"/>
        <v>Cereal</v>
      </c>
      <c r="M99" s="18">
        <f t="shared" si="11"/>
        <v>0.36350244698205547</v>
      </c>
    </row>
    <row r="100" spans="1:13">
      <c r="A100" s="4">
        <v>2017</v>
      </c>
      <c r="B100" s="5" t="s">
        <v>13</v>
      </c>
      <c r="C100" s="5" t="s">
        <v>20</v>
      </c>
      <c r="D100" s="5" t="s">
        <v>17</v>
      </c>
      <c r="E100" s="5">
        <v>31380</v>
      </c>
      <c r="F100" s="6">
        <v>1098.73</v>
      </c>
      <c r="H100" s="15" t="str">
        <f t="shared" si="6"/>
        <v>Medium</v>
      </c>
      <c r="I100" s="11" t="str">
        <f t="shared" si="7"/>
        <v>Large</v>
      </c>
      <c r="J100" s="11" t="str">
        <f t="shared" si="8"/>
        <v>Central</v>
      </c>
      <c r="K100" s="11" t="str">
        <f t="shared" si="9"/>
        <v>2010s</v>
      </c>
      <c r="L100" s="11" t="str">
        <f t="shared" si="10"/>
        <v>Pulse</v>
      </c>
      <c r="M100" s="18">
        <f t="shared" si="11"/>
        <v>3.5013702995538562E-2</v>
      </c>
    </row>
    <row r="101" spans="1:13">
      <c r="A101" s="4">
        <v>2017</v>
      </c>
      <c r="B101" s="5" t="s">
        <v>13</v>
      </c>
      <c r="C101" s="5" t="s">
        <v>20</v>
      </c>
      <c r="D101" s="5" t="s">
        <v>18</v>
      </c>
      <c r="E101" s="5">
        <v>30</v>
      </c>
      <c r="F101" s="6">
        <v>360</v>
      </c>
      <c r="H101" s="15" t="str">
        <f t="shared" si="6"/>
        <v>Low</v>
      </c>
      <c r="I101" s="11" t="str">
        <f t="shared" si="7"/>
        <v>Small</v>
      </c>
      <c r="J101" s="11" t="str">
        <f t="shared" si="8"/>
        <v>Central</v>
      </c>
      <c r="K101" s="11" t="str">
        <f t="shared" si="9"/>
        <v>2010s</v>
      </c>
      <c r="L101" s="11" t="str">
        <f t="shared" si="10"/>
        <v>Fiber</v>
      </c>
      <c r="M101" s="18">
        <f t="shared" si="11"/>
        <v>12</v>
      </c>
    </row>
    <row r="102" spans="1:13">
      <c r="A102" s="4">
        <v>2008</v>
      </c>
      <c r="B102" s="5" t="s">
        <v>13</v>
      </c>
      <c r="C102" s="5" t="s">
        <v>21</v>
      </c>
      <c r="D102" s="5" t="s">
        <v>15</v>
      </c>
      <c r="E102" s="5">
        <v>749560</v>
      </c>
      <c r="F102" s="6">
        <v>1428.76</v>
      </c>
      <c r="H102" s="15" t="str">
        <f t="shared" si="6"/>
        <v>Medium</v>
      </c>
      <c r="I102" s="11" t="str">
        <f t="shared" si="7"/>
        <v>Large</v>
      </c>
      <c r="J102" s="11" t="str">
        <f t="shared" si="8"/>
        <v>Central</v>
      </c>
      <c r="K102" s="11" t="str">
        <f t="shared" si="9"/>
        <v>2000s</v>
      </c>
      <c r="L102" s="11" t="str">
        <f t="shared" si="10"/>
        <v>Cereal</v>
      </c>
      <c r="M102" s="18">
        <f t="shared" si="11"/>
        <v>1.9061315972036929E-3</v>
      </c>
    </row>
    <row r="103" spans="1:13">
      <c r="A103" s="4">
        <v>2008</v>
      </c>
      <c r="B103" s="5" t="s">
        <v>13</v>
      </c>
      <c r="C103" s="5" t="s">
        <v>21</v>
      </c>
      <c r="D103" s="5" t="s">
        <v>16</v>
      </c>
      <c r="E103" s="5">
        <v>9700</v>
      </c>
      <c r="F103" s="6">
        <v>1152.73</v>
      </c>
      <c r="H103" s="15" t="str">
        <f t="shared" si="6"/>
        <v>Medium</v>
      </c>
      <c r="I103" s="11" t="str">
        <f t="shared" si="7"/>
        <v>Large</v>
      </c>
      <c r="J103" s="11" t="str">
        <f t="shared" si="8"/>
        <v>Central</v>
      </c>
      <c r="K103" s="11" t="str">
        <f t="shared" si="9"/>
        <v>2000s</v>
      </c>
      <c r="L103" s="11" t="str">
        <f t="shared" si="10"/>
        <v>Cereal</v>
      </c>
      <c r="M103" s="18">
        <f t="shared" si="11"/>
        <v>0.11883814432989691</v>
      </c>
    </row>
    <row r="104" spans="1:13">
      <c r="A104" s="4">
        <v>2008</v>
      </c>
      <c r="B104" s="5" t="s">
        <v>13</v>
      </c>
      <c r="C104" s="5" t="s">
        <v>21</v>
      </c>
      <c r="D104" s="5" t="s">
        <v>17</v>
      </c>
      <c r="E104" s="5">
        <v>40680</v>
      </c>
      <c r="F104" s="6">
        <v>734.15</v>
      </c>
      <c r="H104" s="15" t="str">
        <f t="shared" si="6"/>
        <v>Low</v>
      </c>
      <c r="I104" s="11" t="str">
        <f t="shared" si="7"/>
        <v>Large</v>
      </c>
      <c r="J104" s="11" t="str">
        <f t="shared" si="8"/>
        <v>Central</v>
      </c>
      <c r="K104" s="11" t="str">
        <f t="shared" si="9"/>
        <v>2000s</v>
      </c>
      <c r="L104" s="11" t="str">
        <f t="shared" si="10"/>
        <v>Pulse</v>
      </c>
      <c r="M104" s="18">
        <f t="shared" si="11"/>
        <v>1.8046951819075712E-2</v>
      </c>
    </row>
    <row r="105" spans="1:13">
      <c r="A105" s="4">
        <v>2009</v>
      </c>
      <c r="B105" s="5" t="s">
        <v>13</v>
      </c>
      <c r="C105" s="5" t="s">
        <v>21</v>
      </c>
      <c r="D105" s="5" t="s">
        <v>15</v>
      </c>
      <c r="E105" s="5">
        <v>696490</v>
      </c>
      <c r="F105" s="6">
        <v>1427.57</v>
      </c>
      <c r="H105" s="15" t="str">
        <f t="shared" si="6"/>
        <v>Medium</v>
      </c>
      <c r="I105" s="11" t="str">
        <f t="shared" si="7"/>
        <v>Large</v>
      </c>
      <c r="J105" s="11" t="str">
        <f t="shared" si="8"/>
        <v>Central</v>
      </c>
      <c r="K105" s="11" t="str">
        <f t="shared" si="9"/>
        <v>2000s</v>
      </c>
      <c r="L105" s="11" t="str">
        <f t="shared" si="10"/>
        <v>Cereal</v>
      </c>
      <c r="M105" s="18">
        <f t="shared" si="11"/>
        <v>2.0496633117489125E-3</v>
      </c>
    </row>
    <row r="106" spans="1:13">
      <c r="A106" s="4">
        <v>2009</v>
      </c>
      <c r="B106" s="5" t="s">
        <v>13</v>
      </c>
      <c r="C106" s="5" t="s">
        <v>21</v>
      </c>
      <c r="D106" s="5" t="s">
        <v>16</v>
      </c>
      <c r="E106" s="5">
        <v>11670</v>
      </c>
      <c r="F106" s="6">
        <v>1467.12</v>
      </c>
      <c r="H106" s="15" t="str">
        <f t="shared" si="6"/>
        <v>Medium</v>
      </c>
      <c r="I106" s="11" t="str">
        <f t="shared" si="7"/>
        <v>Large</v>
      </c>
      <c r="J106" s="11" t="str">
        <f t="shared" si="8"/>
        <v>Central</v>
      </c>
      <c r="K106" s="11" t="str">
        <f t="shared" si="9"/>
        <v>2000s</v>
      </c>
      <c r="L106" s="11" t="str">
        <f t="shared" si="10"/>
        <v>Cereal</v>
      </c>
      <c r="M106" s="18">
        <f t="shared" si="11"/>
        <v>0.1257172236503856</v>
      </c>
    </row>
    <row r="107" spans="1:13">
      <c r="A107" s="4">
        <v>2009</v>
      </c>
      <c r="B107" s="5" t="s">
        <v>13</v>
      </c>
      <c r="C107" s="5" t="s">
        <v>21</v>
      </c>
      <c r="D107" s="5" t="s">
        <v>17</v>
      </c>
      <c r="E107" s="5">
        <v>46210</v>
      </c>
      <c r="F107" s="6">
        <v>869.74</v>
      </c>
      <c r="H107" s="15" t="str">
        <f t="shared" si="6"/>
        <v>Low</v>
      </c>
      <c r="I107" s="11" t="str">
        <f t="shared" si="7"/>
        <v>Large</v>
      </c>
      <c r="J107" s="11" t="str">
        <f t="shared" si="8"/>
        <v>Central</v>
      </c>
      <c r="K107" s="11" t="str">
        <f t="shared" si="9"/>
        <v>2000s</v>
      </c>
      <c r="L107" s="11" t="str">
        <f t="shared" si="10"/>
        <v>Pulse</v>
      </c>
      <c r="M107" s="18">
        <f t="shared" si="11"/>
        <v>1.8821467214888553E-2</v>
      </c>
    </row>
    <row r="108" spans="1:13">
      <c r="A108" s="4">
        <v>2010</v>
      </c>
      <c r="B108" s="5" t="s">
        <v>13</v>
      </c>
      <c r="C108" s="5" t="s">
        <v>21</v>
      </c>
      <c r="D108" s="5" t="s">
        <v>15</v>
      </c>
      <c r="E108" s="5">
        <v>705670</v>
      </c>
      <c r="F108" s="6">
        <v>1889.83</v>
      </c>
      <c r="H108" s="15" t="str">
        <f t="shared" si="6"/>
        <v>Medium</v>
      </c>
      <c r="I108" s="11" t="str">
        <f t="shared" si="7"/>
        <v>Large</v>
      </c>
      <c r="J108" s="11" t="str">
        <f t="shared" si="8"/>
        <v>Central</v>
      </c>
      <c r="K108" s="11" t="str">
        <f t="shared" si="9"/>
        <v>2010s</v>
      </c>
      <c r="L108" s="11" t="str">
        <f t="shared" si="10"/>
        <v>Cereal</v>
      </c>
      <c r="M108" s="18">
        <f t="shared" si="11"/>
        <v>2.6780648178326978E-3</v>
      </c>
    </row>
    <row r="109" spans="1:13">
      <c r="A109" s="4">
        <v>2010</v>
      </c>
      <c r="B109" s="5" t="s">
        <v>13</v>
      </c>
      <c r="C109" s="5" t="s">
        <v>21</v>
      </c>
      <c r="D109" s="5" t="s">
        <v>16</v>
      </c>
      <c r="E109" s="5">
        <v>11630</v>
      </c>
      <c r="F109" s="6">
        <v>1606.28</v>
      </c>
      <c r="H109" s="15" t="str">
        <f t="shared" si="6"/>
        <v>Medium</v>
      </c>
      <c r="I109" s="11" t="str">
        <f t="shared" si="7"/>
        <v>Large</v>
      </c>
      <c r="J109" s="11" t="str">
        <f t="shared" si="8"/>
        <v>Central</v>
      </c>
      <c r="K109" s="11" t="str">
        <f t="shared" si="9"/>
        <v>2010s</v>
      </c>
      <c r="L109" s="11" t="str">
        <f t="shared" si="10"/>
        <v>Cereal</v>
      </c>
      <c r="M109" s="18">
        <f t="shared" si="11"/>
        <v>0.13811521926053311</v>
      </c>
    </row>
    <row r="110" spans="1:13">
      <c r="A110" s="4">
        <v>2010</v>
      </c>
      <c r="B110" s="5" t="s">
        <v>13</v>
      </c>
      <c r="C110" s="5" t="s">
        <v>21</v>
      </c>
      <c r="D110" s="5" t="s">
        <v>17</v>
      </c>
      <c r="E110" s="5">
        <v>19000</v>
      </c>
      <c r="F110" s="6">
        <v>911.49</v>
      </c>
      <c r="H110" s="15" t="str">
        <f t="shared" si="6"/>
        <v>Low</v>
      </c>
      <c r="I110" s="11" t="str">
        <f t="shared" si="7"/>
        <v>Large</v>
      </c>
      <c r="J110" s="11" t="str">
        <f t="shared" si="8"/>
        <v>Central</v>
      </c>
      <c r="K110" s="11" t="str">
        <f t="shared" si="9"/>
        <v>2010s</v>
      </c>
      <c r="L110" s="11" t="str">
        <f t="shared" si="10"/>
        <v>Pulse</v>
      </c>
      <c r="M110" s="18">
        <f t="shared" si="11"/>
        <v>4.7973157894736843E-2</v>
      </c>
    </row>
    <row r="111" spans="1:13">
      <c r="A111" s="4">
        <v>2011</v>
      </c>
      <c r="B111" s="5" t="s">
        <v>13</v>
      </c>
      <c r="C111" s="5" t="s">
        <v>21</v>
      </c>
      <c r="D111" s="5" t="s">
        <v>15</v>
      </c>
      <c r="E111" s="5">
        <v>749080</v>
      </c>
      <c r="F111" s="6">
        <v>2079.0100000000002</v>
      </c>
      <c r="H111" s="15" t="str">
        <f t="shared" si="6"/>
        <v>Medium</v>
      </c>
      <c r="I111" s="11" t="str">
        <f t="shared" si="7"/>
        <v>Large</v>
      </c>
      <c r="J111" s="11" t="str">
        <f t="shared" si="8"/>
        <v>Central</v>
      </c>
      <c r="K111" s="11" t="str">
        <f t="shared" si="9"/>
        <v>2010s</v>
      </c>
      <c r="L111" s="11" t="str">
        <f t="shared" si="10"/>
        <v>Cereal</v>
      </c>
      <c r="M111" s="18">
        <f t="shared" si="11"/>
        <v>2.7754178458909598E-3</v>
      </c>
    </row>
    <row r="112" spans="1:13">
      <c r="A112" s="4">
        <v>2011</v>
      </c>
      <c r="B112" s="5" t="s">
        <v>13</v>
      </c>
      <c r="C112" s="5" t="s">
        <v>21</v>
      </c>
      <c r="D112" s="5" t="s">
        <v>16</v>
      </c>
      <c r="E112" s="5">
        <v>9300</v>
      </c>
      <c r="F112" s="6">
        <v>1368.1</v>
      </c>
      <c r="H112" s="15" t="str">
        <f t="shared" si="6"/>
        <v>Medium</v>
      </c>
      <c r="I112" s="11" t="str">
        <f t="shared" si="7"/>
        <v>Large</v>
      </c>
      <c r="J112" s="11" t="str">
        <f t="shared" si="8"/>
        <v>Central</v>
      </c>
      <c r="K112" s="11" t="str">
        <f t="shared" si="9"/>
        <v>2010s</v>
      </c>
      <c r="L112" s="11" t="str">
        <f t="shared" si="10"/>
        <v>Cereal</v>
      </c>
      <c r="M112" s="18">
        <f t="shared" si="11"/>
        <v>0.14710752688172041</v>
      </c>
    </row>
    <row r="113" spans="1:13">
      <c r="A113" s="4">
        <v>2011</v>
      </c>
      <c r="B113" s="5" t="s">
        <v>13</v>
      </c>
      <c r="C113" s="5" t="s">
        <v>21</v>
      </c>
      <c r="D113" s="5" t="s">
        <v>17</v>
      </c>
      <c r="E113" s="5">
        <v>38220</v>
      </c>
      <c r="F113" s="6">
        <v>946.7</v>
      </c>
      <c r="H113" s="15" t="str">
        <f t="shared" si="6"/>
        <v>Low</v>
      </c>
      <c r="I113" s="11" t="str">
        <f t="shared" si="7"/>
        <v>Large</v>
      </c>
      <c r="J113" s="11" t="str">
        <f t="shared" si="8"/>
        <v>Central</v>
      </c>
      <c r="K113" s="11" t="str">
        <f t="shared" si="9"/>
        <v>2010s</v>
      </c>
      <c r="L113" s="11" t="str">
        <f t="shared" si="10"/>
        <v>Pulse</v>
      </c>
      <c r="M113" s="18">
        <f t="shared" si="11"/>
        <v>2.4769754055468343E-2</v>
      </c>
    </row>
    <row r="114" spans="1:13">
      <c r="A114" s="4">
        <v>2012</v>
      </c>
      <c r="B114" s="5" t="s">
        <v>13</v>
      </c>
      <c r="C114" s="5" t="s">
        <v>21</v>
      </c>
      <c r="D114" s="5" t="s">
        <v>15</v>
      </c>
      <c r="E114" s="5">
        <v>747270</v>
      </c>
      <c r="F114" s="6">
        <v>2337.61</v>
      </c>
      <c r="H114" s="15" t="str">
        <f t="shared" si="6"/>
        <v>Medium</v>
      </c>
      <c r="I114" s="11" t="str">
        <f t="shared" si="7"/>
        <v>Large</v>
      </c>
      <c r="J114" s="11" t="str">
        <f t="shared" si="8"/>
        <v>Central</v>
      </c>
      <c r="K114" s="11" t="str">
        <f t="shared" si="9"/>
        <v>2010s</v>
      </c>
      <c r="L114" s="11" t="str">
        <f t="shared" si="10"/>
        <v>Cereal</v>
      </c>
      <c r="M114" s="18">
        <f t="shared" si="11"/>
        <v>3.1281999812651385E-3</v>
      </c>
    </row>
    <row r="115" spans="1:13">
      <c r="A115" s="4">
        <v>2012</v>
      </c>
      <c r="B115" s="5" t="s">
        <v>13</v>
      </c>
      <c r="C115" s="5" t="s">
        <v>21</v>
      </c>
      <c r="D115" s="5" t="s">
        <v>16</v>
      </c>
      <c r="E115" s="5">
        <v>8800</v>
      </c>
      <c r="F115" s="6">
        <v>1795.44</v>
      </c>
      <c r="H115" s="15" t="str">
        <f t="shared" si="6"/>
        <v>Medium</v>
      </c>
      <c r="I115" s="11" t="str">
        <f t="shared" si="7"/>
        <v>Large</v>
      </c>
      <c r="J115" s="11" t="str">
        <f t="shared" si="8"/>
        <v>Central</v>
      </c>
      <c r="K115" s="11" t="str">
        <f t="shared" si="9"/>
        <v>2010s</v>
      </c>
      <c r="L115" s="11" t="str">
        <f t="shared" si="10"/>
        <v>Cereal</v>
      </c>
      <c r="M115" s="18">
        <f t="shared" si="11"/>
        <v>0.20402727272727272</v>
      </c>
    </row>
    <row r="116" spans="1:13">
      <c r="A116" s="4">
        <v>2012</v>
      </c>
      <c r="B116" s="5" t="s">
        <v>13</v>
      </c>
      <c r="C116" s="5" t="s">
        <v>21</v>
      </c>
      <c r="D116" s="5" t="s">
        <v>17</v>
      </c>
      <c r="E116" s="5">
        <v>38360</v>
      </c>
      <c r="F116" s="6">
        <v>1112.3399999999999</v>
      </c>
      <c r="H116" s="15" t="str">
        <f t="shared" si="6"/>
        <v>Medium</v>
      </c>
      <c r="I116" s="11" t="str">
        <f t="shared" si="7"/>
        <v>Large</v>
      </c>
      <c r="J116" s="11" t="str">
        <f t="shared" si="8"/>
        <v>Central</v>
      </c>
      <c r="K116" s="11" t="str">
        <f t="shared" si="9"/>
        <v>2010s</v>
      </c>
      <c r="L116" s="11" t="str">
        <f t="shared" si="10"/>
        <v>Pulse</v>
      </c>
      <c r="M116" s="18">
        <f t="shared" si="11"/>
        <v>2.8997393117831071E-2</v>
      </c>
    </row>
    <row r="117" spans="1:13">
      <c r="A117" s="4">
        <v>2013</v>
      </c>
      <c r="B117" s="5" t="s">
        <v>13</v>
      </c>
      <c r="C117" s="5" t="s">
        <v>21</v>
      </c>
      <c r="D117" s="5" t="s">
        <v>15</v>
      </c>
      <c r="E117" s="5">
        <v>726150</v>
      </c>
      <c r="F117" s="6">
        <v>2171.9499999999998</v>
      </c>
      <c r="H117" s="15" t="str">
        <f t="shared" si="6"/>
        <v>Medium</v>
      </c>
      <c r="I117" s="11" t="str">
        <f t="shared" si="7"/>
        <v>Large</v>
      </c>
      <c r="J117" s="11" t="str">
        <f t="shared" si="8"/>
        <v>Central</v>
      </c>
      <c r="K117" s="11" t="str">
        <f t="shared" si="9"/>
        <v>2010s</v>
      </c>
      <c r="L117" s="11" t="str">
        <f t="shared" si="10"/>
        <v>Cereal</v>
      </c>
      <c r="M117" s="18">
        <f t="shared" si="11"/>
        <v>2.9910486814019141E-3</v>
      </c>
    </row>
    <row r="118" spans="1:13">
      <c r="A118" s="4">
        <v>2013</v>
      </c>
      <c r="B118" s="5" t="s">
        <v>13</v>
      </c>
      <c r="C118" s="5" t="s">
        <v>21</v>
      </c>
      <c r="D118" s="5" t="s">
        <v>16</v>
      </c>
      <c r="E118" s="5">
        <v>8940</v>
      </c>
      <c r="F118" s="6">
        <v>1734.72</v>
      </c>
      <c r="H118" s="15" t="str">
        <f t="shared" si="6"/>
        <v>Medium</v>
      </c>
      <c r="I118" s="11" t="str">
        <f t="shared" si="7"/>
        <v>Large</v>
      </c>
      <c r="J118" s="11" t="str">
        <f t="shared" si="8"/>
        <v>Central</v>
      </c>
      <c r="K118" s="11" t="str">
        <f t="shared" si="9"/>
        <v>2010s</v>
      </c>
      <c r="L118" s="11" t="str">
        <f t="shared" si="10"/>
        <v>Cereal</v>
      </c>
      <c r="M118" s="18">
        <f t="shared" si="11"/>
        <v>0.19404026845637584</v>
      </c>
    </row>
    <row r="119" spans="1:13">
      <c r="A119" s="4">
        <v>2013</v>
      </c>
      <c r="B119" s="5" t="s">
        <v>13</v>
      </c>
      <c r="C119" s="5" t="s">
        <v>21</v>
      </c>
      <c r="D119" s="5" t="s">
        <v>17</v>
      </c>
      <c r="E119" s="5">
        <v>38600</v>
      </c>
      <c r="F119" s="6">
        <v>745.2</v>
      </c>
      <c r="H119" s="15" t="str">
        <f t="shared" si="6"/>
        <v>Low</v>
      </c>
      <c r="I119" s="11" t="str">
        <f t="shared" si="7"/>
        <v>Large</v>
      </c>
      <c r="J119" s="11" t="str">
        <f t="shared" si="8"/>
        <v>Central</v>
      </c>
      <c r="K119" s="11" t="str">
        <f t="shared" si="9"/>
        <v>2010s</v>
      </c>
      <c r="L119" s="11" t="str">
        <f t="shared" si="10"/>
        <v>Pulse</v>
      </c>
      <c r="M119" s="18">
        <f t="shared" si="11"/>
        <v>1.9305699481865286E-2</v>
      </c>
    </row>
    <row r="120" spans="1:13">
      <c r="A120" s="4">
        <v>2014</v>
      </c>
      <c r="B120" s="5" t="s">
        <v>13</v>
      </c>
      <c r="C120" s="5" t="s">
        <v>21</v>
      </c>
      <c r="D120" s="5" t="s">
        <v>15</v>
      </c>
      <c r="E120" s="5">
        <v>728840</v>
      </c>
      <c r="F120" s="6">
        <v>2310.4299999999998</v>
      </c>
      <c r="H120" s="15" t="str">
        <f t="shared" si="6"/>
        <v>Medium</v>
      </c>
      <c r="I120" s="11" t="str">
        <f t="shared" si="7"/>
        <v>Large</v>
      </c>
      <c r="J120" s="11" t="str">
        <f t="shared" si="8"/>
        <v>Central</v>
      </c>
      <c r="K120" s="11" t="str">
        <f t="shared" si="9"/>
        <v>2010s</v>
      </c>
      <c r="L120" s="11" t="str">
        <f t="shared" si="10"/>
        <v>Cereal</v>
      </c>
      <c r="M120" s="18">
        <f t="shared" si="11"/>
        <v>3.1700098787113768E-3</v>
      </c>
    </row>
    <row r="121" spans="1:13">
      <c r="A121" s="4">
        <v>2014</v>
      </c>
      <c r="B121" s="5" t="s">
        <v>13</v>
      </c>
      <c r="C121" s="5" t="s">
        <v>21</v>
      </c>
      <c r="D121" s="5" t="s">
        <v>16</v>
      </c>
      <c r="E121" s="5">
        <v>9030</v>
      </c>
      <c r="F121" s="6">
        <v>1724.75</v>
      </c>
      <c r="H121" s="15" t="str">
        <f t="shared" si="6"/>
        <v>Medium</v>
      </c>
      <c r="I121" s="11" t="str">
        <f t="shared" si="7"/>
        <v>Large</v>
      </c>
      <c r="J121" s="11" t="str">
        <f t="shared" si="8"/>
        <v>Central</v>
      </c>
      <c r="K121" s="11" t="str">
        <f t="shared" si="9"/>
        <v>2010s</v>
      </c>
      <c r="L121" s="11" t="str">
        <f t="shared" si="10"/>
        <v>Cereal</v>
      </c>
      <c r="M121" s="18">
        <f t="shared" si="11"/>
        <v>0.19100221483942414</v>
      </c>
    </row>
    <row r="122" spans="1:13">
      <c r="A122" s="4">
        <v>2014</v>
      </c>
      <c r="B122" s="5" t="s">
        <v>13</v>
      </c>
      <c r="C122" s="5" t="s">
        <v>21</v>
      </c>
      <c r="D122" s="5" t="s">
        <v>17</v>
      </c>
      <c r="E122" s="5">
        <v>41530</v>
      </c>
      <c r="F122" s="6">
        <v>991.55</v>
      </c>
      <c r="H122" s="15" t="str">
        <f t="shared" si="6"/>
        <v>Low</v>
      </c>
      <c r="I122" s="11" t="str">
        <f t="shared" si="7"/>
        <v>Large</v>
      </c>
      <c r="J122" s="11" t="str">
        <f t="shared" si="8"/>
        <v>Central</v>
      </c>
      <c r="K122" s="11" t="str">
        <f t="shared" si="9"/>
        <v>2010s</v>
      </c>
      <c r="L122" s="11" t="str">
        <f t="shared" si="10"/>
        <v>Pulse</v>
      </c>
      <c r="M122" s="18">
        <f t="shared" si="11"/>
        <v>2.3875511678304838E-2</v>
      </c>
    </row>
    <row r="123" spans="1:13">
      <c r="A123" s="4">
        <v>2015</v>
      </c>
      <c r="B123" s="5" t="s">
        <v>13</v>
      </c>
      <c r="C123" s="5" t="s">
        <v>21</v>
      </c>
      <c r="D123" s="5" t="s">
        <v>15</v>
      </c>
      <c r="E123" s="5">
        <v>731830</v>
      </c>
      <c r="F123" s="6">
        <v>1831.92</v>
      </c>
      <c r="H123" s="15" t="str">
        <f t="shared" si="6"/>
        <v>Medium</v>
      </c>
      <c r="I123" s="11" t="str">
        <f t="shared" si="7"/>
        <v>Large</v>
      </c>
      <c r="J123" s="11" t="str">
        <f t="shared" si="8"/>
        <v>Central</v>
      </c>
      <c r="K123" s="11" t="str">
        <f t="shared" si="9"/>
        <v>2010s</v>
      </c>
      <c r="L123" s="11" t="str">
        <f t="shared" si="10"/>
        <v>Cereal</v>
      </c>
      <c r="M123" s="18">
        <f t="shared" si="11"/>
        <v>2.5032042960796909E-3</v>
      </c>
    </row>
    <row r="124" spans="1:13">
      <c r="A124" s="4">
        <v>2015</v>
      </c>
      <c r="B124" s="5" t="s">
        <v>13</v>
      </c>
      <c r="C124" s="5" t="s">
        <v>21</v>
      </c>
      <c r="D124" s="5" t="s">
        <v>16</v>
      </c>
      <c r="E124" s="5">
        <v>8620</v>
      </c>
      <c r="F124" s="6">
        <v>1416.38</v>
      </c>
      <c r="H124" s="15" t="str">
        <f t="shared" si="6"/>
        <v>Medium</v>
      </c>
      <c r="I124" s="11" t="str">
        <f t="shared" si="7"/>
        <v>Large</v>
      </c>
      <c r="J124" s="11" t="str">
        <f t="shared" si="8"/>
        <v>Central</v>
      </c>
      <c r="K124" s="11" t="str">
        <f t="shared" si="9"/>
        <v>2010s</v>
      </c>
      <c r="L124" s="11" t="str">
        <f t="shared" si="10"/>
        <v>Cereal</v>
      </c>
      <c r="M124" s="18">
        <f t="shared" si="11"/>
        <v>0.16431322505800466</v>
      </c>
    </row>
    <row r="125" spans="1:13">
      <c r="A125" s="4">
        <v>2015</v>
      </c>
      <c r="B125" s="5" t="s">
        <v>13</v>
      </c>
      <c r="C125" s="5" t="s">
        <v>21</v>
      </c>
      <c r="D125" s="5" t="s">
        <v>17</v>
      </c>
      <c r="E125" s="5">
        <v>39470</v>
      </c>
      <c r="F125" s="6">
        <v>882.37</v>
      </c>
      <c r="H125" s="15" t="str">
        <f t="shared" si="6"/>
        <v>Low</v>
      </c>
      <c r="I125" s="11" t="str">
        <f t="shared" si="7"/>
        <v>Large</v>
      </c>
      <c r="J125" s="11" t="str">
        <f t="shared" si="8"/>
        <v>Central</v>
      </c>
      <c r="K125" s="11" t="str">
        <f t="shared" si="9"/>
        <v>2010s</v>
      </c>
      <c r="L125" s="11" t="str">
        <f t="shared" si="10"/>
        <v>Pulse</v>
      </c>
      <c r="M125" s="18">
        <f t="shared" si="11"/>
        <v>2.2355459842918673E-2</v>
      </c>
    </row>
    <row r="126" spans="1:13">
      <c r="A126" s="4">
        <v>2016</v>
      </c>
      <c r="B126" s="5" t="s">
        <v>13</v>
      </c>
      <c r="C126" s="5" t="s">
        <v>21</v>
      </c>
      <c r="D126" s="5" t="s">
        <v>15</v>
      </c>
      <c r="E126" s="5">
        <v>727500</v>
      </c>
      <c r="F126" s="6">
        <v>2554.21</v>
      </c>
      <c r="H126" s="15" t="str">
        <f t="shared" si="6"/>
        <v>Medium</v>
      </c>
      <c r="I126" s="11" t="str">
        <f t="shared" si="7"/>
        <v>Large</v>
      </c>
      <c r="J126" s="11" t="str">
        <f t="shared" si="8"/>
        <v>Central</v>
      </c>
      <c r="K126" s="11" t="str">
        <f t="shared" si="9"/>
        <v>2010s</v>
      </c>
      <c r="L126" s="11" t="str">
        <f t="shared" si="10"/>
        <v>Cereal</v>
      </c>
      <c r="M126" s="18">
        <f t="shared" si="11"/>
        <v>3.5109415807560137E-3</v>
      </c>
    </row>
    <row r="127" spans="1:13">
      <c r="A127" s="4">
        <v>2016</v>
      </c>
      <c r="B127" s="5" t="s">
        <v>13</v>
      </c>
      <c r="C127" s="5" t="s">
        <v>21</v>
      </c>
      <c r="D127" s="5" t="s">
        <v>16</v>
      </c>
      <c r="E127" s="5">
        <v>8100</v>
      </c>
      <c r="F127" s="6">
        <v>2111.81</v>
      </c>
      <c r="H127" s="15" t="str">
        <f t="shared" si="6"/>
        <v>Medium</v>
      </c>
      <c r="I127" s="11" t="str">
        <f t="shared" si="7"/>
        <v>Large</v>
      </c>
      <c r="J127" s="11" t="str">
        <f t="shared" si="8"/>
        <v>Central</v>
      </c>
      <c r="K127" s="11" t="str">
        <f t="shared" si="9"/>
        <v>2010s</v>
      </c>
      <c r="L127" s="11" t="str">
        <f t="shared" si="10"/>
        <v>Cereal</v>
      </c>
      <c r="M127" s="18">
        <f t="shared" si="11"/>
        <v>0.26071728395061727</v>
      </c>
    </row>
    <row r="128" spans="1:13">
      <c r="A128" s="4">
        <v>2016</v>
      </c>
      <c r="B128" s="5" t="s">
        <v>13</v>
      </c>
      <c r="C128" s="5" t="s">
        <v>21</v>
      </c>
      <c r="D128" s="5" t="s">
        <v>17</v>
      </c>
      <c r="E128" s="5">
        <v>40640</v>
      </c>
      <c r="F128" s="6">
        <v>1115.32</v>
      </c>
      <c r="H128" s="15" t="str">
        <f t="shared" si="6"/>
        <v>Medium</v>
      </c>
      <c r="I128" s="11" t="str">
        <f t="shared" si="7"/>
        <v>Large</v>
      </c>
      <c r="J128" s="11" t="str">
        <f t="shared" si="8"/>
        <v>Central</v>
      </c>
      <c r="K128" s="11" t="str">
        <f t="shared" si="9"/>
        <v>2010s</v>
      </c>
      <c r="L128" s="11" t="str">
        <f t="shared" si="10"/>
        <v>Pulse</v>
      </c>
      <c r="M128" s="18">
        <f t="shared" si="11"/>
        <v>2.7443897637795273E-2</v>
      </c>
    </row>
    <row r="129" spans="1:13">
      <c r="A129" s="4">
        <v>2017</v>
      </c>
      <c r="B129" s="5" t="s">
        <v>13</v>
      </c>
      <c r="C129" s="5" t="s">
        <v>21</v>
      </c>
      <c r="D129" s="5" t="s">
        <v>15</v>
      </c>
      <c r="E129" s="5">
        <v>727940</v>
      </c>
      <c r="F129" s="6">
        <v>1779.97</v>
      </c>
      <c r="H129" s="15" t="str">
        <f t="shared" si="6"/>
        <v>Medium</v>
      </c>
      <c r="I129" s="11" t="str">
        <f t="shared" si="7"/>
        <v>Large</v>
      </c>
      <c r="J129" s="11" t="str">
        <f t="shared" si="8"/>
        <v>Central</v>
      </c>
      <c r="K129" s="11" t="str">
        <f t="shared" si="9"/>
        <v>2010s</v>
      </c>
      <c r="L129" s="11" t="str">
        <f t="shared" si="10"/>
        <v>Cereal</v>
      </c>
      <c r="M129" s="18">
        <f t="shared" si="11"/>
        <v>2.4452152649943677E-3</v>
      </c>
    </row>
    <row r="130" spans="1:13">
      <c r="A130" s="4">
        <v>2017</v>
      </c>
      <c r="B130" s="5" t="s">
        <v>13</v>
      </c>
      <c r="C130" s="5" t="s">
        <v>21</v>
      </c>
      <c r="D130" s="5" t="s">
        <v>16</v>
      </c>
      <c r="E130" s="5">
        <v>7610</v>
      </c>
      <c r="F130" s="6">
        <v>2080.79</v>
      </c>
      <c r="H130" s="15" t="str">
        <f t="shared" si="6"/>
        <v>Medium</v>
      </c>
      <c r="I130" s="11" t="str">
        <f t="shared" si="7"/>
        <v>Large</v>
      </c>
      <c r="J130" s="11" t="str">
        <f t="shared" si="8"/>
        <v>Central</v>
      </c>
      <c r="K130" s="11" t="str">
        <f t="shared" si="9"/>
        <v>2010s</v>
      </c>
      <c r="L130" s="11" t="str">
        <f t="shared" si="10"/>
        <v>Cereal</v>
      </c>
      <c r="M130" s="18">
        <f t="shared" si="11"/>
        <v>0.27342838370565048</v>
      </c>
    </row>
    <row r="131" spans="1:13">
      <c r="A131" s="4">
        <v>2017</v>
      </c>
      <c r="B131" s="5" t="s">
        <v>13</v>
      </c>
      <c r="C131" s="5" t="s">
        <v>21</v>
      </c>
      <c r="D131" s="5" t="s">
        <v>17</v>
      </c>
      <c r="E131" s="5">
        <v>39080</v>
      </c>
      <c r="F131" s="6">
        <v>826.39</v>
      </c>
      <c r="H131" s="15" t="str">
        <f t="shared" ref="H131:H194" si="12">IF(F131&lt;1000,"Low",IF(F131&lt;3000,"Medium","High"))</f>
        <v>Low</v>
      </c>
      <c r="I131" s="11" t="str">
        <f t="shared" ref="I131:I194" si="13">IF(E131&lt;1000,"Small",IF(E131&lt;5000,"Medium","Large"))</f>
        <v>Large</v>
      </c>
      <c r="J131" s="11" t="str">
        <f t="shared" ref="J131:J194" si="14">IF(OR(B131="Punjab",B131="Haryana",B131="Himachal Pradesh",B131="Jammu and Kashmir",B131="Uttarakhand",B131="Delhi",B131="Chandigarh"),"North",IF(OR(B131="Tamil Nadu",B131="Karnataka",B131="Kerala",B131="Andhra Pradesh",B131="Telangana"),"South",IF(OR(B131="Maharashtra",B131="Gujarat",B131="Goa",B131="Rajasthan"),"West",IF(OR(B131="West Bengal",B131="Bihar",B131="Jharkhand",B131="Odisha",B131="Assam",B131="Sikkim",B131="Arunachal Pradesh",B131="Manipur",B131="Meghalaya",B131="Mizoram",B131="Nagaland",B131="Tripura"),"East","Central"))))</f>
        <v>Central</v>
      </c>
      <c r="K131" s="11" t="str">
        <f t="shared" ref="K131:K194" si="15">LEFT(A131,3)&amp;"0s"</f>
        <v>2010s</v>
      </c>
      <c r="L131" s="11" t="str">
        <f t="shared" ref="L131:L194" si="16">IF(D131="Rice","Cereal",IF(D131="Maize","Cereal",IF(D131="Chickpea","Pulse",IF(D131="Cotton","Fiber","Other"))))</f>
        <v>Pulse</v>
      </c>
      <c r="M131" s="18">
        <f t="shared" ref="M131:M194" si="17">F131/E131</f>
        <v>2.1146110542476969E-2</v>
      </c>
    </row>
    <row r="132" spans="1:13">
      <c r="A132" s="4">
        <v>2008</v>
      </c>
      <c r="B132" s="5" t="s">
        <v>13</v>
      </c>
      <c r="C132" s="5" t="s">
        <v>22</v>
      </c>
      <c r="D132" s="5" t="s">
        <v>15</v>
      </c>
      <c r="E132" s="5">
        <v>423290</v>
      </c>
      <c r="F132" s="6">
        <v>1183.18</v>
      </c>
      <c r="H132" s="15" t="str">
        <f t="shared" si="12"/>
        <v>Medium</v>
      </c>
      <c r="I132" s="11" t="str">
        <f t="shared" si="13"/>
        <v>Large</v>
      </c>
      <c r="J132" s="11" t="str">
        <f t="shared" si="14"/>
        <v>Central</v>
      </c>
      <c r="K132" s="11" t="str">
        <f t="shared" si="15"/>
        <v>2000s</v>
      </c>
      <c r="L132" s="11" t="str">
        <f t="shared" si="16"/>
        <v>Cereal</v>
      </c>
      <c r="M132" s="18">
        <f t="shared" si="17"/>
        <v>2.795199508611118E-3</v>
      </c>
    </row>
    <row r="133" spans="1:13">
      <c r="A133" s="4">
        <v>2008</v>
      </c>
      <c r="B133" s="5" t="s">
        <v>13</v>
      </c>
      <c r="C133" s="5" t="s">
        <v>22</v>
      </c>
      <c r="D133" s="5" t="s">
        <v>16</v>
      </c>
      <c r="E133" s="5">
        <v>7050</v>
      </c>
      <c r="F133" s="6">
        <v>1439.72</v>
      </c>
      <c r="H133" s="15" t="str">
        <f t="shared" si="12"/>
        <v>Medium</v>
      </c>
      <c r="I133" s="11" t="str">
        <f t="shared" si="13"/>
        <v>Large</v>
      </c>
      <c r="J133" s="11" t="str">
        <f t="shared" si="14"/>
        <v>Central</v>
      </c>
      <c r="K133" s="11" t="str">
        <f t="shared" si="15"/>
        <v>2000s</v>
      </c>
      <c r="L133" s="11" t="str">
        <f t="shared" si="16"/>
        <v>Cereal</v>
      </c>
      <c r="M133" s="18">
        <f t="shared" si="17"/>
        <v>0.20421560283687942</v>
      </c>
    </row>
    <row r="134" spans="1:13">
      <c r="A134" s="4">
        <v>2008</v>
      </c>
      <c r="B134" s="5" t="s">
        <v>13</v>
      </c>
      <c r="C134" s="5" t="s">
        <v>22</v>
      </c>
      <c r="D134" s="5" t="s">
        <v>17</v>
      </c>
      <c r="E134" s="5">
        <v>9750</v>
      </c>
      <c r="F134" s="6">
        <v>864.62</v>
      </c>
      <c r="H134" s="15" t="str">
        <f t="shared" si="12"/>
        <v>Low</v>
      </c>
      <c r="I134" s="11" t="str">
        <f t="shared" si="13"/>
        <v>Large</v>
      </c>
      <c r="J134" s="11" t="str">
        <f t="shared" si="14"/>
        <v>Central</v>
      </c>
      <c r="K134" s="11" t="str">
        <f t="shared" si="15"/>
        <v>2000s</v>
      </c>
      <c r="L134" s="11" t="str">
        <f t="shared" si="16"/>
        <v>Pulse</v>
      </c>
      <c r="M134" s="18">
        <f t="shared" si="17"/>
        <v>8.8678974358974358E-2</v>
      </c>
    </row>
    <row r="135" spans="1:13">
      <c r="A135" s="4">
        <v>2009</v>
      </c>
      <c r="B135" s="5" t="s">
        <v>13</v>
      </c>
      <c r="C135" s="5" t="s">
        <v>22</v>
      </c>
      <c r="D135" s="5" t="s">
        <v>15</v>
      </c>
      <c r="E135" s="5">
        <v>420750</v>
      </c>
      <c r="F135" s="6">
        <v>1118.31</v>
      </c>
      <c r="H135" s="15" t="str">
        <f t="shared" si="12"/>
        <v>Medium</v>
      </c>
      <c r="I135" s="11" t="str">
        <f t="shared" si="13"/>
        <v>Large</v>
      </c>
      <c r="J135" s="11" t="str">
        <f t="shared" si="14"/>
        <v>Central</v>
      </c>
      <c r="K135" s="11" t="str">
        <f t="shared" si="15"/>
        <v>2000s</v>
      </c>
      <c r="L135" s="11" t="str">
        <f t="shared" si="16"/>
        <v>Cereal</v>
      </c>
      <c r="M135" s="18">
        <f t="shared" si="17"/>
        <v>2.6578966131907307E-3</v>
      </c>
    </row>
    <row r="136" spans="1:13">
      <c r="A136" s="4">
        <v>2009</v>
      </c>
      <c r="B136" s="5" t="s">
        <v>13</v>
      </c>
      <c r="C136" s="5" t="s">
        <v>22</v>
      </c>
      <c r="D136" s="5" t="s">
        <v>16</v>
      </c>
      <c r="E136" s="5">
        <v>6780</v>
      </c>
      <c r="F136" s="6">
        <v>1656.34</v>
      </c>
      <c r="H136" s="15" t="str">
        <f t="shared" si="12"/>
        <v>Medium</v>
      </c>
      <c r="I136" s="11" t="str">
        <f t="shared" si="13"/>
        <v>Large</v>
      </c>
      <c r="J136" s="11" t="str">
        <f t="shared" si="14"/>
        <v>Central</v>
      </c>
      <c r="K136" s="11" t="str">
        <f t="shared" si="15"/>
        <v>2000s</v>
      </c>
      <c r="L136" s="11" t="str">
        <f t="shared" si="16"/>
        <v>Cereal</v>
      </c>
      <c r="M136" s="18">
        <f t="shared" si="17"/>
        <v>0.24429793510324482</v>
      </c>
    </row>
    <row r="137" spans="1:13">
      <c r="A137" s="4">
        <v>2009</v>
      </c>
      <c r="B137" s="5" t="s">
        <v>13</v>
      </c>
      <c r="C137" s="5" t="s">
        <v>22</v>
      </c>
      <c r="D137" s="5" t="s">
        <v>17</v>
      </c>
      <c r="E137" s="5">
        <v>9640</v>
      </c>
      <c r="F137" s="6">
        <v>1012.45</v>
      </c>
      <c r="H137" s="15" t="str">
        <f t="shared" si="12"/>
        <v>Medium</v>
      </c>
      <c r="I137" s="11" t="str">
        <f t="shared" si="13"/>
        <v>Large</v>
      </c>
      <c r="J137" s="11" t="str">
        <f t="shared" si="14"/>
        <v>Central</v>
      </c>
      <c r="K137" s="11" t="str">
        <f t="shared" si="15"/>
        <v>2000s</v>
      </c>
      <c r="L137" s="11" t="str">
        <f t="shared" si="16"/>
        <v>Pulse</v>
      </c>
      <c r="M137" s="18">
        <f t="shared" si="17"/>
        <v>0.10502593360995852</v>
      </c>
    </row>
    <row r="138" spans="1:13">
      <c r="A138" s="4">
        <v>2010</v>
      </c>
      <c r="B138" s="5" t="s">
        <v>13</v>
      </c>
      <c r="C138" s="5" t="s">
        <v>22</v>
      </c>
      <c r="D138" s="5" t="s">
        <v>15</v>
      </c>
      <c r="E138" s="5">
        <v>435050</v>
      </c>
      <c r="F138" s="6">
        <v>1375.15</v>
      </c>
      <c r="H138" s="15" t="str">
        <f t="shared" si="12"/>
        <v>Medium</v>
      </c>
      <c r="I138" s="11" t="str">
        <f t="shared" si="13"/>
        <v>Large</v>
      </c>
      <c r="J138" s="11" t="str">
        <f t="shared" si="14"/>
        <v>Central</v>
      </c>
      <c r="K138" s="11" t="str">
        <f t="shared" si="15"/>
        <v>2010s</v>
      </c>
      <c r="L138" s="11" t="str">
        <f t="shared" si="16"/>
        <v>Cereal</v>
      </c>
      <c r="M138" s="18">
        <f t="shared" si="17"/>
        <v>3.1609010458567982E-3</v>
      </c>
    </row>
    <row r="139" spans="1:13">
      <c r="A139" s="4">
        <v>2010</v>
      </c>
      <c r="B139" s="5" t="s">
        <v>13</v>
      </c>
      <c r="C139" s="5" t="s">
        <v>22</v>
      </c>
      <c r="D139" s="5" t="s">
        <v>16</v>
      </c>
      <c r="E139" s="5">
        <v>7000</v>
      </c>
      <c r="F139" s="6">
        <v>1700</v>
      </c>
      <c r="H139" s="15" t="str">
        <f t="shared" si="12"/>
        <v>Medium</v>
      </c>
      <c r="I139" s="11" t="str">
        <f t="shared" si="13"/>
        <v>Large</v>
      </c>
      <c r="J139" s="11" t="str">
        <f t="shared" si="14"/>
        <v>Central</v>
      </c>
      <c r="K139" s="11" t="str">
        <f t="shared" si="15"/>
        <v>2010s</v>
      </c>
      <c r="L139" s="11" t="str">
        <f t="shared" si="16"/>
        <v>Cereal</v>
      </c>
      <c r="M139" s="18">
        <f t="shared" si="17"/>
        <v>0.24285714285714285</v>
      </c>
    </row>
    <row r="140" spans="1:13">
      <c r="A140" s="4">
        <v>2010</v>
      </c>
      <c r="B140" s="5" t="s">
        <v>13</v>
      </c>
      <c r="C140" s="5" t="s">
        <v>22</v>
      </c>
      <c r="D140" s="5" t="s">
        <v>17</v>
      </c>
      <c r="E140" s="5">
        <v>1730</v>
      </c>
      <c r="F140" s="6">
        <v>994.22</v>
      </c>
      <c r="H140" s="15" t="str">
        <f t="shared" si="12"/>
        <v>Low</v>
      </c>
      <c r="I140" s="11" t="str">
        <f t="shared" si="13"/>
        <v>Medium</v>
      </c>
      <c r="J140" s="11" t="str">
        <f t="shared" si="14"/>
        <v>Central</v>
      </c>
      <c r="K140" s="11" t="str">
        <f t="shared" si="15"/>
        <v>2010s</v>
      </c>
      <c r="L140" s="11" t="str">
        <f t="shared" si="16"/>
        <v>Pulse</v>
      </c>
      <c r="M140" s="18">
        <f t="shared" si="17"/>
        <v>0.57469364161849712</v>
      </c>
    </row>
    <row r="141" spans="1:13">
      <c r="A141" s="4">
        <v>2011</v>
      </c>
      <c r="B141" s="5" t="s">
        <v>13</v>
      </c>
      <c r="C141" s="5" t="s">
        <v>22</v>
      </c>
      <c r="D141" s="5" t="s">
        <v>15</v>
      </c>
      <c r="E141" s="5">
        <v>421320</v>
      </c>
      <c r="F141" s="6">
        <v>1430.41</v>
      </c>
      <c r="H141" s="15" t="str">
        <f t="shared" si="12"/>
        <v>Medium</v>
      </c>
      <c r="I141" s="11" t="str">
        <f t="shared" si="13"/>
        <v>Large</v>
      </c>
      <c r="J141" s="11" t="str">
        <f t="shared" si="14"/>
        <v>Central</v>
      </c>
      <c r="K141" s="11" t="str">
        <f t="shared" si="15"/>
        <v>2010s</v>
      </c>
      <c r="L141" s="11" t="str">
        <f t="shared" si="16"/>
        <v>Cereal</v>
      </c>
      <c r="M141" s="18">
        <f t="shared" si="17"/>
        <v>3.395067881894997E-3</v>
      </c>
    </row>
    <row r="142" spans="1:13">
      <c r="A142" s="4">
        <v>2011</v>
      </c>
      <c r="B142" s="5" t="s">
        <v>13</v>
      </c>
      <c r="C142" s="5" t="s">
        <v>22</v>
      </c>
      <c r="D142" s="5" t="s">
        <v>16</v>
      </c>
      <c r="E142" s="5">
        <v>6840</v>
      </c>
      <c r="F142" s="6">
        <v>1559.94</v>
      </c>
      <c r="H142" s="15" t="str">
        <f t="shared" si="12"/>
        <v>Medium</v>
      </c>
      <c r="I142" s="11" t="str">
        <f t="shared" si="13"/>
        <v>Large</v>
      </c>
      <c r="J142" s="11" t="str">
        <f t="shared" si="14"/>
        <v>Central</v>
      </c>
      <c r="K142" s="11" t="str">
        <f t="shared" si="15"/>
        <v>2010s</v>
      </c>
      <c r="L142" s="11" t="str">
        <f t="shared" si="16"/>
        <v>Cereal</v>
      </c>
      <c r="M142" s="18">
        <f t="shared" si="17"/>
        <v>0.22806140350877194</v>
      </c>
    </row>
    <row r="143" spans="1:13">
      <c r="A143" s="4">
        <v>2011</v>
      </c>
      <c r="B143" s="5" t="s">
        <v>13</v>
      </c>
      <c r="C143" s="5" t="s">
        <v>22</v>
      </c>
      <c r="D143" s="5" t="s">
        <v>17</v>
      </c>
      <c r="E143" s="5">
        <v>1640</v>
      </c>
      <c r="F143" s="6">
        <v>1012.2</v>
      </c>
      <c r="H143" s="15" t="str">
        <f t="shared" si="12"/>
        <v>Medium</v>
      </c>
      <c r="I143" s="11" t="str">
        <f t="shared" si="13"/>
        <v>Medium</v>
      </c>
      <c r="J143" s="11" t="str">
        <f t="shared" si="14"/>
        <v>Central</v>
      </c>
      <c r="K143" s="11" t="str">
        <f t="shared" si="15"/>
        <v>2010s</v>
      </c>
      <c r="L143" s="11" t="str">
        <f t="shared" si="16"/>
        <v>Pulse</v>
      </c>
      <c r="M143" s="18">
        <f t="shared" si="17"/>
        <v>0.61719512195121951</v>
      </c>
    </row>
    <row r="144" spans="1:13">
      <c r="A144" s="4">
        <v>2012</v>
      </c>
      <c r="B144" s="5" t="s">
        <v>13</v>
      </c>
      <c r="C144" s="5" t="s">
        <v>22</v>
      </c>
      <c r="D144" s="5" t="s">
        <v>15</v>
      </c>
      <c r="E144" s="5">
        <v>422650</v>
      </c>
      <c r="F144" s="6">
        <v>1517.28</v>
      </c>
      <c r="H144" s="15" t="str">
        <f t="shared" si="12"/>
        <v>Medium</v>
      </c>
      <c r="I144" s="11" t="str">
        <f t="shared" si="13"/>
        <v>Large</v>
      </c>
      <c r="J144" s="11" t="str">
        <f t="shared" si="14"/>
        <v>Central</v>
      </c>
      <c r="K144" s="11" t="str">
        <f t="shared" si="15"/>
        <v>2010s</v>
      </c>
      <c r="L144" s="11" t="str">
        <f t="shared" si="16"/>
        <v>Cereal</v>
      </c>
      <c r="M144" s="18">
        <f t="shared" si="17"/>
        <v>3.5899207381994559E-3</v>
      </c>
    </row>
    <row r="145" spans="1:13">
      <c r="A145" s="4">
        <v>2012</v>
      </c>
      <c r="B145" s="5" t="s">
        <v>13</v>
      </c>
      <c r="C145" s="5" t="s">
        <v>22</v>
      </c>
      <c r="D145" s="5" t="s">
        <v>16</v>
      </c>
      <c r="E145" s="5">
        <v>6330</v>
      </c>
      <c r="F145" s="6">
        <v>1870.46</v>
      </c>
      <c r="H145" s="15" t="str">
        <f t="shared" si="12"/>
        <v>Medium</v>
      </c>
      <c r="I145" s="11" t="str">
        <f t="shared" si="13"/>
        <v>Large</v>
      </c>
      <c r="J145" s="11" t="str">
        <f t="shared" si="14"/>
        <v>Central</v>
      </c>
      <c r="K145" s="11" t="str">
        <f t="shared" si="15"/>
        <v>2010s</v>
      </c>
      <c r="L145" s="11" t="str">
        <f t="shared" si="16"/>
        <v>Cereal</v>
      </c>
      <c r="M145" s="18">
        <f t="shared" si="17"/>
        <v>0.29549131121642969</v>
      </c>
    </row>
    <row r="146" spans="1:13">
      <c r="A146" s="4">
        <v>2012</v>
      </c>
      <c r="B146" s="5" t="s">
        <v>13</v>
      </c>
      <c r="C146" s="5" t="s">
        <v>22</v>
      </c>
      <c r="D146" s="5" t="s">
        <v>17</v>
      </c>
      <c r="E146" s="5">
        <v>1660</v>
      </c>
      <c r="F146" s="6">
        <v>1222.8900000000001</v>
      </c>
      <c r="H146" s="15" t="str">
        <f t="shared" si="12"/>
        <v>Medium</v>
      </c>
      <c r="I146" s="11" t="str">
        <f t="shared" si="13"/>
        <v>Medium</v>
      </c>
      <c r="J146" s="11" t="str">
        <f t="shared" si="14"/>
        <v>Central</v>
      </c>
      <c r="K146" s="11" t="str">
        <f t="shared" si="15"/>
        <v>2010s</v>
      </c>
      <c r="L146" s="11" t="str">
        <f t="shared" si="16"/>
        <v>Pulse</v>
      </c>
      <c r="M146" s="18">
        <f t="shared" si="17"/>
        <v>0.73668072289156628</v>
      </c>
    </row>
    <row r="147" spans="1:13">
      <c r="A147" s="4">
        <v>2013</v>
      </c>
      <c r="B147" s="5" t="s">
        <v>13</v>
      </c>
      <c r="C147" s="5" t="s">
        <v>22</v>
      </c>
      <c r="D147" s="5" t="s">
        <v>15</v>
      </c>
      <c r="E147" s="5">
        <v>418440</v>
      </c>
      <c r="F147" s="6">
        <v>1387.92</v>
      </c>
      <c r="H147" s="15" t="str">
        <f t="shared" si="12"/>
        <v>Medium</v>
      </c>
      <c r="I147" s="11" t="str">
        <f t="shared" si="13"/>
        <v>Large</v>
      </c>
      <c r="J147" s="11" t="str">
        <f t="shared" si="14"/>
        <v>Central</v>
      </c>
      <c r="K147" s="11" t="str">
        <f t="shared" si="15"/>
        <v>2010s</v>
      </c>
      <c r="L147" s="11" t="str">
        <f t="shared" si="16"/>
        <v>Cereal</v>
      </c>
      <c r="M147" s="18">
        <f t="shared" si="17"/>
        <v>3.3168913105821626E-3</v>
      </c>
    </row>
    <row r="148" spans="1:13">
      <c r="A148" s="4">
        <v>2013</v>
      </c>
      <c r="B148" s="5" t="s">
        <v>13</v>
      </c>
      <c r="C148" s="5" t="s">
        <v>22</v>
      </c>
      <c r="D148" s="5" t="s">
        <v>16</v>
      </c>
      <c r="E148" s="5">
        <v>6550</v>
      </c>
      <c r="F148" s="6">
        <v>2187.79</v>
      </c>
      <c r="H148" s="15" t="str">
        <f t="shared" si="12"/>
        <v>Medium</v>
      </c>
      <c r="I148" s="11" t="str">
        <f t="shared" si="13"/>
        <v>Large</v>
      </c>
      <c r="J148" s="11" t="str">
        <f t="shared" si="14"/>
        <v>Central</v>
      </c>
      <c r="K148" s="11" t="str">
        <f t="shared" si="15"/>
        <v>2010s</v>
      </c>
      <c r="L148" s="11" t="str">
        <f t="shared" si="16"/>
        <v>Cereal</v>
      </c>
      <c r="M148" s="18">
        <f t="shared" si="17"/>
        <v>0.33401374045801524</v>
      </c>
    </row>
    <row r="149" spans="1:13">
      <c r="A149" s="4">
        <v>2013</v>
      </c>
      <c r="B149" s="5" t="s">
        <v>13</v>
      </c>
      <c r="C149" s="5" t="s">
        <v>22</v>
      </c>
      <c r="D149" s="5" t="s">
        <v>17</v>
      </c>
      <c r="E149" s="5">
        <v>1660</v>
      </c>
      <c r="F149" s="6">
        <v>843.37</v>
      </c>
      <c r="H149" s="15" t="str">
        <f t="shared" si="12"/>
        <v>Low</v>
      </c>
      <c r="I149" s="11" t="str">
        <f t="shared" si="13"/>
        <v>Medium</v>
      </c>
      <c r="J149" s="11" t="str">
        <f t="shared" si="14"/>
        <v>Central</v>
      </c>
      <c r="K149" s="11" t="str">
        <f t="shared" si="15"/>
        <v>2010s</v>
      </c>
      <c r="L149" s="11" t="str">
        <f t="shared" si="16"/>
        <v>Pulse</v>
      </c>
      <c r="M149" s="18">
        <f t="shared" si="17"/>
        <v>0.50805421686746988</v>
      </c>
    </row>
    <row r="150" spans="1:13">
      <c r="A150" s="4">
        <v>2014</v>
      </c>
      <c r="B150" s="5" t="s">
        <v>13</v>
      </c>
      <c r="C150" s="5" t="s">
        <v>22</v>
      </c>
      <c r="D150" s="5" t="s">
        <v>15</v>
      </c>
      <c r="E150" s="5">
        <v>408900</v>
      </c>
      <c r="F150" s="6">
        <v>1608.68</v>
      </c>
      <c r="H150" s="15" t="str">
        <f t="shared" si="12"/>
        <v>Medium</v>
      </c>
      <c r="I150" s="11" t="str">
        <f t="shared" si="13"/>
        <v>Large</v>
      </c>
      <c r="J150" s="11" t="str">
        <f t="shared" si="14"/>
        <v>Central</v>
      </c>
      <c r="K150" s="11" t="str">
        <f t="shared" si="15"/>
        <v>2010s</v>
      </c>
      <c r="L150" s="11" t="str">
        <f t="shared" si="16"/>
        <v>Cereal</v>
      </c>
      <c r="M150" s="18">
        <f t="shared" si="17"/>
        <v>3.9341648324773782E-3</v>
      </c>
    </row>
    <row r="151" spans="1:13">
      <c r="A151" s="4">
        <v>2014</v>
      </c>
      <c r="B151" s="5" t="s">
        <v>13</v>
      </c>
      <c r="C151" s="5" t="s">
        <v>22</v>
      </c>
      <c r="D151" s="5" t="s">
        <v>16</v>
      </c>
      <c r="E151" s="5">
        <v>6550</v>
      </c>
      <c r="F151" s="6">
        <v>1902.29</v>
      </c>
      <c r="H151" s="15" t="str">
        <f t="shared" si="12"/>
        <v>Medium</v>
      </c>
      <c r="I151" s="11" t="str">
        <f t="shared" si="13"/>
        <v>Large</v>
      </c>
      <c r="J151" s="11" t="str">
        <f t="shared" si="14"/>
        <v>Central</v>
      </c>
      <c r="K151" s="11" t="str">
        <f t="shared" si="15"/>
        <v>2010s</v>
      </c>
      <c r="L151" s="11" t="str">
        <f t="shared" si="16"/>
        <v>Cereal</v>
      </c>
      <c r="M151" s="18">
        <f t="shared" si="17"/>
        <v>0.29042595419847328</v>
      </c>
    </row>
    <row r="152" spans="1:13">
      <c r="A152" s="4">
        <v>2014</v>
      </c>
      <c r="B152" s="5" t="s">
        <v>13</v>
      </c>
      <c r="C152" s="5" t="s">
        <v>22</v>
      </c>
      <c r="D152" s="5" t="s">
        <v>17</v>
      </c>
      <c r="E152" s="5">
        <v>1690</v>
      </c>
      <c r="F152" s="6">
        <v>1260.3599999999999</v>
      </c>
      <c r="H152" s="15" t="str">
        <f t="shared" si="12"/>
        <v>Medium</v>
      </c>
      <c r="I152" s="11" t="str">
        <f t="shared" si="13"/>
        <v>Medium</v>
      </c>
      <c r="J152" s="11" t="str">
        <f t="shared" si="14"/>
        <v>Central</v>
      </c>
      <c r="K152" s="11" t="str">
        <f t="shared" si="15"/>
        <v>2010s</v>
      </c>
      <c r="L152" s="11" t="str">
        <f t="shared" si="16"/>
        <v>Pulse</v>
      </c>
      <c r="M152" s="18">
        <f t="shared" si="17"/>
        <v>0.74577514792899402</v>
      </c>
    </row>
    <row r="153" spans="1:13">
      <c r="A153" s="4">
        <v>2015</v>
      </c>
      <c r="B153" s="5" t="s">
        <v>13</v>
      </c>
      <c r="C153" s="5" t="s">
        <v>22</v>
      </c>
      <c r="D153" s="5" t="s">
        <v>15</v>
      </c>
      <c r="E153" s="5">
        <v>409450</v>
      </c>
      <c r="F153" s="6">
        <v>1013.29</v>
      </c>
      <c r="H153" s="15" t="str">
        <f t="shared" si="12"/>
        <v>Medium</v>
      </c>
      <c r="I153" s="11" t="str">
        <f t="shared" si="13"/>
        <v>Large</v>
      </c>
      <c r="J153" s="11" t="str">
        <f t="shared" si="14"/>
        <v>Central</v>
      </c>
      <c r="K153" s="11" t="str">
        <f t="shared" si="15"/>
        <v>2010s</v>
      </c>
      <c r="L153" s="11" t="str">
        <f t="shared" si="16"/>
        <v>Cereal</v>
      </c>
      <c r="M153" s="18">
        <f t="shared" si="17"/>
        <v>2.474758822811088E-3</v>
      </c>
    </row>
    <row r="154" spans="1:13">
      <c r="A154" s="4">
        <v>2015</v>
      </c>
      <c r="B154" s="5" t="s">
        <v>13</v>
      </c>
      <c r="C154" s="5" t="s">
        <v>22</v>
      </c>
      <c r="D154" s="5" t="s">
        <v>16</v>
      </c>
      <c r="E154" s="5">
        <v>6500</v>
      </c>
      <c r="F154" s="6">
        <v>1683.08</v>
      </c>
      <c r="H154" s="15" t="str">
        <f t="shared" si="12"/>
        <v>Medium</v>
      </c>
      <c r="I154" s="11" t="str">
        <f t="shared" si="13"/>
        <v>Large</v>
      </c>
      <c r="J154" s="11" t="str">
        <f t="shared" si="14"/>
        <v>Central</v>
      </c>
      <c r="K154" s="11" t="str">
        <f t="shared" si="15"/>
        <v>2010s</v>
      </c>
      <c r="L154" s="11" t="str">
        <f t="shared" si="16"/>
        <v>Cereal</v>
      </c>
      <c r="M154" s="18">
        <f t="shared" si="17"/>
        <v>0.25893538461538462</v>
      </c>
    </row>
    <row r="155" spans="1:13">
      <c r="A155" s="4">
        <v>2015</v>
      </c>
      <c r="B155" s="5" t="s">
        <v>13</v>
      </c>
      <c r="C155" s="5" t="s">
        <v>22</v>
      </c>
      <c r="D155" s="5" t="s">
        <v>17</v>
      </c>
      <c r="E155" s="5">
        <v>1590</v>
      </c>
      <c r="F155" s="6">
        <v>710.69</v>
      </c>
      <c r="H155" s="15" t="str">
        <f t="shared" si="12"/>
        <v>Low</v>
      </c>
      <c r="I155" s="11" t="str">
        <f t="shared" si="13"/>
        <v>Medium</v>
      </c>
      <c r="J155" s="11" t="str">
        <f t="shared" si="14"/>
        <v>Central</v>
      </c>
      <c r="K155" s="11" t="str">
        <f t="shared" si="15"/>
        <v>2010s</v>
      </c>
      <c r="L155" s="11" t="str">
        <f t="shared" si="16"/>
        <v>Pulse</v>
      </c>
      <c r="M155" s="18">
        <f t="shared" si="17"/>
        <v>0.44697484276729565</v>
      </c>
    </row>
    <row r="156" spans="1:13">
      <c r="A156" s="4">
        <v>2016</v>
      </c>
      <c r="B156" s="5" t="s">
        <v>13</v>
      </c>
      <c r="C156" s="5" t="s">
        <v>22</v>
      </c>
      <c r="D156" s="5" t="s">
        <v>15</v>
      </c>
      <c r="E156" s="5">
        <v>424240</v>
      </c>
      <c r="F156" s="6">
        <v>1800.23</v>
      </c>
      <c r="H156" s="15" t="str">
        <f t="shared" si="12"/>
        <v>Medium</v>
      </c>
      <c r="I156" s="11" t="str">
        <f t="shared" si="13"/>
        <v>Large</v>
      </c>
      <c r="J156" s="11" t="str">
        <f t="shared" si="14"/>
        <v>Central</v>
      </c>
      <c r="K156" s="11" t="str">
        <f t="shared" si="15"/>
        <v>2010s</v>
      </c>
      <c r="L156" s="11" t="str">
        <f t="shared" si="16"/>
        <v>Cereal</v>
      </c>
      <c r="M156" s="18">
        <f t="shared" si="17"/>
        <v>4.2434235338487652E-3</v>
      </c>
    </row>
    <row r="157" spans="1:13">
      <c r="A157" s="4">
        <v>2016</v>
      </c>
      <c r="B157" s="5" t="s">
        <v>13</v>
      </c>
      <c r="C157" s="5" t="s">
        <v>22</v>
      </c>
      <c r="D157" s="5" t="s">
        <v>16</v>
      </c>
      <c r="E157" s="5">
        <v>6460</v>
      </c>
      <c r="F157" s="6">
        <v>2389.5300000000002</v>
      </c>
      <c r="H157" s="15" t="str">
        <f t="shared" si="12"/>
        <v>Medium</v>
      </c>
      <c r="I157" s="11" t="str">
        <f t="shared" si="13"/>
        <v>Large</v>
      </c>
      <c r="J157" s="11" t="str">
        <f t="shared" si="14"/>
        <v>Central</v>
      </c>
      <c r="K157" s="11" t="str">
        <f t="shared" si="15"/>
        <v>2010s</v>
      </c>
      <c r="L157" s="11" t="str">
        <f t="shared" si="16"/>
        <v>Cereal</v>
      </c>
      <c r="M157" s="18">
        <f t="shared" si="17"/>
        <v>0.36989628482972137</v>
      </c>
    </row>
    <row r="158" spans="1:13">
      <c r="A158" s="4">
        <v>2016</v>
      </c>
      <c r="B158" s="5" t="s">
        <v>13</v>
      </c>
      <c r="C158" s="5" t="s">
        <v>22</v>
      </c>
      <c r="D158" s="5" t="s">
        <v>17</v>
      </c>
      <c r="E158" s="5">
        <v>1610</v>
      </c>
      <c r="F158" s="6">
        <v>1202.74</v>
      </c>
      <c r="H158" s="15" t="str">
        <f t="shared" si="12"/>
        <v>Medium</v>
      </c>
      <c r="I158" s="11" t="str">
        <f t="shared" si="13"/>
        <v>Medium</v>
      </c>
      <c r="J158" s="11" t="str">
        <f t="shared" si="14"/>
        <v>Central</v>
      </c>
      <c r="K158" s="11" t="str">
        <f t="shared" si="15"/>
        <v>2010s</v>
      </c>
      <c r="L158" s="11" t="str">
        <f t="shared" si="16"/>
        <v>Pulse</v>
      </c>
      <c r="M158" s="18">
        <f t="shared" si="17"/>
        <v>0.74704347826086959</v>
      </c>
    </row>
    <row r="159" spans="1:13">
      <c r="A159" s="4">
        <v>2017</v>
      </c>
      <c r="B159" s="5" t="s">
        <v>13</v>
      </c>
      <c r="C159" s="5" t="s">
        <v>22</v>
      </c>
      <c r="D159" s="5" t="s">
        <v>15</v>
      </c>
      <c r="E159" s="5">
        <v>411120</v>
      </c>
      <c r="F159" s="6">
        <v>1516.07</v>
      </c>
      <c r="H159" s="15" t="str">
        <f t="shared" si="12"/>
        <v>Medium</v>
      </c>
      <c r="I159" s="11" t="str">
        <f t="shared" si="13"/>
        <v>Large</v>
      </c>
      <c r="J159" s="11" t="str">
        <f t="shared" si="14"/>
        <v>Central</v>
      </c>
      <c r="K159" s="11" t="str">
        <f t="shared" si="15"/>
        <v>2010s</v>
      </c>
      <c r="L159" s="11" t="str">
        <f t="shared" si="16"/>
        <v>Cereal</v>
      </c>
      <c r="M159" s="18">
        <f t="shared" si="17"/>
        <v>3.687658104689628E-3</v>
      </c>
    </row>
    <row r="160" spans="1:13">
      <c r="A160" s="4">
        <v>2017</v>
      </c>
      <c r="B160" s="5" t="s">
        <v>13</v>
      </c>
      <c r="C160" s="5" t="s">
        <v>22</v>
      </c>
      <c r="D160" s="5" t="s">
        <v>16</v>
      </c>
      <c r="E160" s="5">
        <v>6290</v>
      </c>
      <c r="F160" s="6">
        <v>2512.8000000000002</v>
      </c>
      <c r="H160" s="15" t="str">
        <f t="shared" si="12"/>
        <v>Medium</v>
      </c>
      <c r="I160" s="11" t="str">
        <f t="shared" si="13"/>
        <v>Large</v>
      </c>
      <c r="J160" s="11" t="str">
        <f t="shared" si="14"/>
        <v>Central</v>
      </c>
      <c r="K160" s="11" t="str">
        <f t="shared" si="15"/>
        <v>2010s</v>
      </c>
      <c r="L160" s="11" t="str">
        <f t="shared" si="16"/>
        <v>Cereal</v>
      </c>
      <c r="M160" s="18">
        <f t="shared" si="17"/>
        <v>0.3994912559618442</v>
      </c>
    </row>
    <row r="161" spans="1:13">
      <c r="A161" s="4">
        <v>2017</v>
      </c>
      <c r="B161" s="5" t="s">
        <v>13</v>
      </c>
      <c r="C161" s="5" t="s">
        <v>22</v>
      </c>
      <c r="D161" s="5" t="s">
        <v>17</v>
      </c>
      <c r="E161" s="5">
        <v>1160</v>
      </c>
      <c r="F161" s="6">
        <v>1010.3</v>
      </c>
      <c r="H161" s="15" t="str">
        <f t="shared" si="12"/>
        <v>Medium</v>
      </c>
      <c r="I161" s="11" t="str">
        <f t="shared" si="13"/>
        <v>Medium</v>
      </c>
      <c r="J161" s="11" t="str">
        <f t="shared" si="14"/>
        <v>Central</v>
      </c>
      <c r="K161" s="11" t="str">
        <f t="shared" si="15"/>
        <v>2010s</v>
      </c>
      <c r="L161" s="11" t="str">
        <f t="shared" si="16"/>
        <v>Pulse</v>
      </c>
      <c r="M161" s="18">
        <f t="shared" si="17"/>
        <v>0.87094827586206891</v>
      </c>
    </row>
    <row r="162" spans="1:13">
      <c r="A162" s="4">
        <v>2008</v>
      </c>
      <c r="B162" s="5" t="s">
        <v>13</v>
      </c>
      <c r="C162" s="5" t="s">
        <v>23</v>
      </c>
      <c r="D162" s="5" t="s">
        <v>15</v>
      </c>
      <c r="E162" s="5">
        <v>382590</v>
      </c>
      <c r="F162" s="6">
        <v>1176.01</v>
      </c>
      <c r="H162" s="15" t="str">
        <f t="shared" si="12"/>
        <v>Medium</v>
      </c>
      <c r="I162" s="11" t="str">
        <f t="shared" si="13"/>
        <v>Large</v>
      </c>
      <c r="J162" s="11" t="str">
        <f t="shared" si="14"/>
        <v>Central</v>
      </c>
      <c r="K162" s="11" t="str">
        <f t="shared" si="15"/>
        <v>2000s</v>
      </c>
      <c r="L162" s="11" t="str">
        <f t="shared" si="16"/>
        <v>Cereal</v>
      </c>
      <c r="M162" s="18">
        <f t="shared" si="17"/>
        <v>3.0738126976659085E-3</v>
      </c>
    </row>
    <row r="163" spans="1:13">
      <c r="A163" s="4">
        <v>2008</v>
      </c>
      <c r="B163" s="5" t="s">
        <v>13</v>
      </c>
      <c r="C163" s="5" t="s">
        <v>23</v>
      </c>
      <c r="D163" s="5" t="s">
        <v>16</v>
      </c>
      <c r="E163" s="5">
        <v>44550</v>
      </c>
      <c r="F163" s="6">
        <v>1345.23</v>
      </c>
      <c r="H163" s="15" t="str">
        <f t="shared" si="12"/>
        <v>Medium</v>
      </c>
      <c r="I163" s="11" t="str">
        <f t="shared" si="13"/>
        <v>Large</v>
      </c>
      <c r="J163" s="11" t="str">
        <f t="shared" si="14"/>
        <v>Central</v>
      </c>
      <c r="K163" s="11" t="str">
        <f t="shared" si="15"/>
        <v>2000s</v>
      </c>
      <c r="L163" s="11" t="str">
        <f t="shared" si="16"/>
        <v>Cereal</v>
      </c>
      <c r="M163" s="18">
        <f t="shared" si="17"/>
        <v>3.0195959595959596E-2</v>
      </c>
    </row>
    <row r="164" spans="1:13">
      <c r="A164" s="4">
        <v>2008</v>
      </c>
      <c r="B164" s="5" t="s">
        <v>13</v>
      </c>
      <c r="C164" s="5" t="s">
        <v>23</v>
      </c>
      <c r="D164" s="5" t="s">
        <v>17</v>
      </c>
      <c r="E164" s="5">
        <v>3480</v>
      </c>
      <c r="F164" s="6">
        <v>747.13</v>
      </c>
      <c r="H164" s="15" t="str">
        <f t="shared" si="12"/>
        <v>Low</v>
      </c>
      <c r="I164" s="11" t="str">
        <f t="shared" si="13"/>
        <v>Medium</v>
      </c>
      <c r="J164" s="11" t="str">
        <f t="shared" si="14"/>
        <v>Central</v>
      </c>
      <c r="K164" s="11" t="str">
        <f t="shared" si="15"/>
        <v>2000s</v>
      </c>
      <c r="L164" s="11" t="str">
        <f t="shared" si="16"/>
        <v>Pulse</v>
      </c>
      <c r="M164" s="18">
        <f t="shared" si="17"/>
        <v>0.21469252873563219</v>
      </c>
    </row>
    <row r="165" spans="1:13">
      <c r="A165" s="4">
        <v>2008</v>
      </c>
      <c r="B165" s="5" t="s">
        <v>13</v>
      </c>
      <c r="C165" s="5" t="s">
        <v>23</v>
      </c>
      <c r="D165" s="5" t="s">
        <v>18</v>
      </c>
      <c r="E165" s="5">
        <v>10</v>
      </c>
      <c r="F165" s="6">
        <v>1000</v>
      </c>
      <c r="H165" s="15" t="str">
        <f t="shared" si="12"/>
        <v>Medium</v>
      </c>
      <c r="I165" s="11" t="str">
        <f t="shared" si="13"/>
        <v>Small</v>
      </c>
      <c r="J165" s="11" t="str">
        <f t="shared" si="14"/>
        <v>Central</v>
      </c>
      <c r="K165" s="11" t="str">
        <f t="shared" si="15"/>
        <v>2000s</v>
      </c>
      <c r="L165" s="11" t="str">
        <f t="shared" si="16"/>
        <v>Fiber</v>
      </c>
      <c r="M165" s="18">
        <f t="shared" si="17"/>
        <v>100</v>
      </c>
    </row>
    <row r="166" spans="1:13">
      <c r="A166" s="4">
        <v>2009</v>
      </c>
      <c r="B166" s="5" t="s">
        <v>13</v>
      </c>
      <c r="C166" s="5" t="s">
        <v>23</v>
      </c>
      <c r="D166" s="5" t="s">
        <v>15</v>
      </c>
      <c r="E166" s="5">
        <v>376000</v>
      </c>
      <c r="F166" s="6">
        <v>720.05</v>
      </c>
      <c r="H166" s="15" t="str">
        <f t="shared" si="12"/>
        <v>Low</v>
      </c>
      <c r="I166" s="11" t="str">
        <f t="shared" si="13"/>
        <v>Large</v>
      </c>
      <c r="J166" s="11" t="str">
        <f t="shared" si="14"/>
        <v>Central</v>
      </c>
      <c r="K166" s="11" t="str">
        <f t="shared" si="15"/>
        <v>2000s</v>
      </c>
      <c r="L166" s="11" t="str">
        <f t="shared" si="16"/>
        <v>Cereal</v>
      </c>
      <c r="M166" s="18">
        <f t="shared" si="17"/>
        <v>1.9150265957446808E-3</v>
      </c>
    </row>
    <row r="167" spans="1:13">
      <c r="A167" s="4">
        <v>2009</v>
      </c>
      <c r="B167" s="5" t="s">
        <v>13</v>
      </c>
      <c r="C167" s="5" t="s">
        <v>23</v>
      </c>
      <c r="D167" s="5" t="s">
        <v>16</v>
      </c>
      <c r="E167" s="5">
        <v>43910</v>
      </c>
      <c r="F167" s="6">
        <v>1141.8800000000001</v>
      </c>
      <c r="H167" s="15" t="str">
        <f t="shared" si="12"/>
        <v>Medium</v>
      </c>
      <c r="I167" s="11" t="str">
        <f t="shared" si="13"/>
        <v>Large</v>
      </c>
      <c r="J167" s="11" t="str">
        <f t="shared" si="14"/>
        <v>Central</v>
      </c>
      <c r="K167" s="11" t="str">
        <f t="shared" si="15"/>
        <v>2000s</v>
      </c>
      <c r="L167" s="11" t="str">
        <f t="shared" si="16"/>
        <v>Cereal</v>
      </c>
      <c r="M167" s="18">
        <f t="shared" si="17"/>
        <v>2.6005010248235028E-2</v>
      </c>
    </row>
    <row r="168" spans="1:13">
      <c r="A168" s="4">
        <v>2009</v>
      </c>
      <c r="B168" s="5" t="s">
        <v>13</v>
      </c>
      <c r="C168" s="5" t="s">
        <v>23</v>
      </c>
      <c r="D168" s="5" t="s">
        <v>17</v>
      </c>
      <c r="E168" s="5">
        <v>3550</v>
      </c>
      <c r="F168" s="6">
        <v>639.44000000000005</v>
      </c>
      <c r="H168" s="15" t="str">
        <f t="shared" si="12"/>
        <v>Low</v>
      </c>
      <c r="I168" s="11" t="str">
        <f t="shared" si="13"/>
        <v>Medium</v>
      </c>
      <c r="J168" s="11" t="str">
        <f t="shared" si="14"/>
        <v>Central</v>
      </c>
      <c r="K168" s="11" t="str">
        <f t="shared" si="15"/>
        <v>2000s</v>
      </c>
      <c r="L168" s="11" t="str">
        <f t="shared" si="16"/>
        <v>Pulse</v>
      </c>
      <c r="M168" s="18">
        <f t="shared" si="17"/>
        <v>0.18012394366197185</v>
      </c>
    </row>
    <row r="169" spans="1:13">
      <c r="A169" s="4">
        <v>2010</v>
      </c>
      <c r="B169" s="5" t="s">
        <v>13</v>
      </c>
      <c r="C169" s="5" t="s">
        <v>23</v>
      </c>
      <c r="D169" s="5" t="s">
        <v>15</v>
      </c>
      <c r="E169" s="5">
        <v>371280</v>
      </c>
      <c r="F169" s="6">
        <v>1075.9000000000001</v>
      </c>
      <c r="H169" s="15" t="str">
        <f t="shared" si="12"/>
        <v>Medium</v>
      </c>
      <c r="I169" s="11" t="str">
        <f t="shared" si="13"/>
        <v>Large</v>
      </c>
      <c r="J169" s="11" t="str">
        <f t="shared" si="14"/>
        <v>Central</v>
      </c>
      <c r="K169" s="11" t="str">
        <f t="shared" si="15"/>
        <v>2010s</v>
      </c>
      <c r="L169" s="11" t="str">
        <f t="shared" si="16"/>
        <v>Cereal</v>
      </c>
      <c r="M169" s="18">
        <f t="shared" si="17"/>
        <v>2.8978129713423833E-3</v>
      </c>
    </row>
    <row r="170" spans="1:13">
      <c r="A170" s="4">
        <v>2010</v>
      </c>
      <c r="B170" s="5" t="s">
        <v>13</v>
      </c>
      <c r="C170" s="5" t="s">
        <v>23</v>
      </c>
      <c r="D170" s="5" t="s">
        <v>16</v>
      </c>
      <c r="E170" s="5">
        <v>43900</v>
      </c>
      <c r="F170" s="6">
        <v>1738.04</v>
      </c>
      <c r="H170" s="15" t="str">
        <f t="shared" si="12"/>
        <v>Medium</v>
      </c>
      <c r="I170" s="11" t="str">
        <f t="shared" si="13"/>
        <v>Large</v>
      </c>
      <c r="J170" s="11" t="str">
        <f t="shared" si="14"/>
        <v>Central</v>
      </c>
      <c r="K170" s="11" t="str">
        <f t="shared" si="15"/>
        <v>2010s</v>
      </c>
      <c r="L170" s="11" t="str">
        <f t="shared" si="16"/>
        <v>Cereal</v>
      </c>
      <c r="M170" s="18">
        <f t="shared" si="17"/>
        <v>3.9590888382687928E-2</v>
      </c>
    </row>
    <row r="171" spans="1:13">
      <c r="A171" s="4">
        <v>2010</v>
      </c>
      <c r="B171" s="5" t="s">
        <v>13</v>
      </c>
      <c r="C171" s="5" t="s">
        <v>23</v>
      </c>
      <c r="D171" s="5" t="s">
        <v>17</v>
      </c>
      <c r="E171" s="5">
        <v>3600</v>
      </c>
      <c r="F171" s="6">
        <v>861.11</v>
      </c>
      <c r="H171" s="15" t="str">
        <f t="shared" si="12"/>
        <v>Low</v>
      </c>
      <c r="I171" s="11" t="str">
        <f t="shared" si="13"/>
        <v>Medium</v>
      </c>
      <c r="J171" s="11" t="str">
        <f t="shared" si="14"/>
        <v>Central</v>
      </c>
      <c r="K171" s="11" t="str">
        <f t="shared" si="15"/>
        <v>2010s</v>
      </c>
      <c r="L171" s="11" t="str">
        <f t="shared" si="16"/>
        <v>Pulse</v>
      </c>
      <c r="M171" s="18">
        <f t="shared" si="17"/>
        <v>0.23919722222222223</v>
      </c>
    </row>
    <row r="172" spans="1:13">
      <c r="A172" s="4">
        <v>2011</v>
      </c>
      <c r="B172" s="5" t="s">
        <v>13</v>
      </c>
      <c r="C172" s="5" t="s">
        <v>23</v>
      </c>
      <c r="D172" s="5" t="s">
        <v>15</v>
      </c>
      <c r="E172" s="5">
        <v>377140</v>
      </c>
      <c r="F172" s="6">
        <v>1405.53</v>
      </c>
      <c r="H172" s="15" t="str">
        <f t="shared" si="12"/>
        <v>Medium</v>
      </c>
      <c r="I172" s="11" t="str">
        <f t="shared" si="13"/>
        <v>Large</v>
      </c>
      <c r="J172" s="11" t="str">
        <f t="shared" si="14"/>
        <v>Central</v>
      </c>
      <c r="K172" s="11" t="str">
        <f t="shared" si="15"/>
        <v>2010s</v>
      </c>
      <c r="L172" s="11" t="str">
        <f t="shared" si="16"/>
        <v>Cereal</v>
      </c>
      <c r="M172" s="18">
        <f t="shared" si="17"/>
        <v>3.7268123243357903E-3</v>
      </c>
    </row>
    <row r="173" spans="1:13">
      <c r="A173" s="4">
        <v>2011</v>
      </c>
      <c r="B173" s="5" t="s">
        <v>13</v>
      </c>
      <c r="C173" s="5" t="s">
        <v>23</v>
      </c>
      <c r="D173" s="5" t="s">
        <v>16</v>
      </c>
      <c r="E173" s="5">
        <v>45390</v>
      </c>
      <c r="F173" s="6">
        <v>1394.8</v>
      </c>
      <c r="H173" s="15" t="str">
        <f t="shared" si="12"/>
        <v>Medium</v>
      </c>
      <c r="I173" s="11" t="str">
        <f t="shared" si="13"/>
        <v>Large</v>
      </c>
      <c r="J173" s="11" t="str">
        <f t="shared" si="14"/>
        <v>Central</v>
      </c>
      <c r="K173" s="11" t="str">
        <f t="shared" si="15"/>
        <v>2010s</v>
      </c>
      <c r="L173" s="11" t="str">
        <f t="shared" si="16"/>
        <v>Cereal</v>
      </c>
      <c r="M173" s="18">
        <f t="shared" si="17"/>
        <v>3.0729235514430492E-2</v>
      </c>
    </row>
    <row r="174" spans="1:13">
      <c r="A174" s="4">
        <v>2011</v>
      </c>
      <c r="B174" s="5" t="s">
        <v>13</v>
      </c>
      <c r="C174" s="5" t="s">
        <v>23</v>
      </c>
      <c r="D174" s="5" t="s">
        <v>17</v>
      </c>
      <c r="E174" s="5">
        <v>3710</v>
      </c>
      <c r="F174" s="6">
        <v>857.14</v>
      </c>
      <c r="H174" s="15" t="str">
        <f t="shared" si="12"/>
        <v>Low</v>
      </c>
      <c r="I174" s="11" t="str">
        <f t="shared" si="13"/>
        <v>Medium</v>
      </c>
      <c r="J174" s="11" t="str">
        <f t="shared" si="14"/>
        <v>Central</v>
      </c>
      <c r="K174" s="11" t="str">
        <f t="shared" si="15"/>
        <v>2010s</v>
      </c>
      <c r="L174" s="11" t="str">
        <f t="shared" si="16"/>
        <v>Pulse</v>
      </c>
      <c r="M174" s="18">
        <f t="shared" si="17"/>
        <v>0.23103504043126685</v>
      </c>
    </row>
    <row r="175" spans="1:13">
      <c r="A175" s="4">
        <v>2012</v>
      </c>
      <c r="B175" s="5" t="s">
        <v>13</v>
      </c>
      <c r="C175" s="5" t="s">
        <v>23</v>
      </c>
      <c r="D175" s="5" t="s">
        <v>15</v>
      </c>
      <c r="E175" s="5">
        <v>373710</v>
      </c>
      <c r="F175" s="6">
        <v>1632.47</v>
      </c>
      <c r="H175" s="15" t="str">
        <f t="shared" si="12"/>
        <v>Medium</v>
      </c>
      <c r="I175" s="11" t="str">
        <f t="shared" si="13"/>
        <v>Large</v>
      </c>
      <c r="J175" s="11" t="str">
        <f t="shared" si="14"/>
        <v>Central</v>
      </c>
      <c r="K175" s="11" t="str">
        <f t="shared" si="15"/>
        <v>2010s</v>
      </c>
      <c r="L175" s="11" t="str">
        <f t="shared" si="16"/>
        <v>Cereal</v>
      </c>
      <c r="M175" s="18">
        <f t="shared" si="17"/>
        <v>4.3682802172807789E-3</v>
      </c>
    </row>
    <row r="176" spans="1:13">
      <c r="A176" s="4">
        <v>2012</v>
      </c>
      <c r="B176" s="5" t="s">
        <v>13</v>
      </c>
      <c r="C176" s="5" t="s">
        <v>23</v>
      </c>
      <c r="D176" s="5" t="s">
        <v>16</v>
      </c>
      <c r="E176" s="5">
        <v>47340</v>
      </c>
      <c r="F176" s="6">
        <v>1930.08</v>
      </c>
      <c r="H176" s="15" t="str">
        <f t="shared" si="12"/>
        <v>Medium</v>
      </c>
      <c r="I176" s="11" t="str">
        <f t="shared" si="13"/>
        <v>Large</v>
      </c>
      <c r="J176" s="11" t="str">
        <f t="shared" si="14"/>
        <v>Central</v>
      </c>
      <c r="K176" s="11" t="str">
        <f t="shared" si="15"/>
        <v>2010s</v>
      </c>
      <c r="L176" s="11" t="str">
        <f t="shared" si="16"/>
        <v>Cereal</v>
      </c>
      <c r="M176" s="18">
        <f t="shared" si="17"/>
        <v>4.0770595690747778E-2</v>
      </c>
    </row>
    <row r="177" spans="1:13">
      <c r="A177" s="4">
        <v>2012</v>
      </c>
      <c r="B177" s="5" t="s">
        <v>13</v>
      </c>
      <c r="C177" s="5" t="s">
        <v>23</v>
      </c>
      <c r="D177" s="5" t="s">
        <v>17</v>
      </c>
      <c r="E177" s="5">
        <v>3730</v>
      </c>
      <c r="F177" s="6">
        <v>1000</v>
      </c>
      <c r="H177" s="15" t="str">
        <f t="shared" si="12"/>
        <v>Medium</v>
      </c>
      <c r="I177" s="11" t="str">
        <f t="shared" si="13"/>
        <v>Medium</v>
      </c>
      <c r="J177" s="11" t="str">
        <f t="shared" si="14"/>
        <v>Central</v>
      </c>
      <c r="K177" s="11" t="str">
        <f t="shared" si="15"/>
        <v>2010s</v>
      </c>
      <c r="L177" s="11" t="str">
        <f t="shared" si="16"/>
        <v>Pulse</v>
      </c>
      <c r="M177" s="18">
        <f t="shared" si="17"/>
        <v>0.26809651474530832</v>
      </c>
    </row>
    <row r="178" spans="1:13">
      <c r="A178" s="4">
        <v>2013</v>
      </c>
      <c r="B178" s="5" t="s">
        <v>13</v>
      </c>
      <c r="C178" s="5" t="s">
        <v>23</v>
      </c>
      <c r="D178" s="5" t="s">
        <v>15</v>
      </c>
      <c r="E178" s="5">
        <v>371710</v>
      </c>
      <c r="F178" s="6">
        <v>1704.2</v>
      </c>
      <c r="H178" s="15" t="str">
        <f t="shared" si="12"/>
        <v>Medium</v>
      </c>
      <c r="I178" s="11" t="str">
        <f t="shared" si="13"/>
        <v>Large</v>
      </c>
      <c r="J178" s="11" t="str">
        <f t="shared" si="14"/>
        <v>Central</v>
      </c>
      <c r="K178" s="11" t="str">
        <f t="shared" si="15"/>
        <v>2010s</v>
      </c>
      <c r="L178" s="11" t="str">
        <f t="shared" si="16"/>
        <v>Cereal</v>
      </c>
      <c r="M178" s="18">
        <f t="shared" si="17"/>
        <v>4.5847569341691107E-3</v>
      </c>
    </row>
    <row r="179" spans="1:13">
      <c r="A179" s="4">
        <v>2013</v>
      </c>
      <c r="B179" s="5" t="s">
        <v>13</v>
      </c>
      <c r="C179" s="5" t="s">
        <v>23</v>
      </c>
      <c r="D179" s="5" t="s">
        <v>16</v>
      </c>
      <c r="E179" s="5">
        <v>49070</v>
      </c>
      <c r="F179" s="6">
        <v>1957.82</v>
      </c>
      <c r="H179" s="15" t="str">
        <f t="shared" si="12"/>
        <v>Medium</v>
      </c>
      <c r="I179" s="11" t="str">
        <f t="shared" si="13"/>
        <v>Large</v>
      </c>
      <c r="J179" s="11" t="str">
        <f t="shared" si="14"/>
        <v>Central</v>
      </c>
      <c r="K179" s="11" t="str">
        <f t="shared" si="15"/>
        <v>2010s</v>
      </c>
      <c r="L179" s="11" t="str">
        <f t="shared" si="16"/>
        <v>Cereal</v>
      </c>
      <c r="M179" s="18">
        <f t="shared" si="17"/>
        <v>3.9898512329325453E-2</v>
      </c>
    </row>
    <row r="180" spans="1:13">
      <c r="A180" s="4">
        <v>2013</v>
      </c>
      <c r="B180" s="5" t="s">
        <v>13</v>
      </c>
      <c r="C180" s="5" t="s">
        <v>23</v>
      </c>
      <c r="D180" s="5" t="s">
        <v>17</v>
      </c>
      <c r="E180" s="5">
        <v>4110</v>
      </c>
      <c r="F180" s="6">
        <v>742.09</v>
      </c>
      <c r="H180" s="15" t="str">
        <f t="shared" si="12"/>
        <v>Low</v>
      </c>
      <c r="I180" s="11" t="str">
        <f t="shared" si="13"/>
        <v>Medium</v>
      </c>
      <c r="J180" s="11" t="str">
        <f t="shared" si="14"/>
        <v>Central</v>
      </c>
      <c r="K180" s="11" t="str">
        <f t="shared" si="15"/>
        <v>2010s</v>
      </c>
      <c r="L180" s="11" t="str">
        <f t="shared" si="16"/>
        <v>Pulse</v>
      </c>
      <c r="M180" s="18">
        <f t="shared" si="17"/>
        <v>0.18055717761557177</v>
      </c>
    </row>
    <row r="181" spans="1:13">
      <c r="A181" s="4">
        <v>2014</v>
      </c>
      <c r="B181" s="5" t="s">
        <v>13</v>
      </c>
      <c r="C181" s="5" t="s">
        <v>23</v>
      </c>
      <c r="D181" s="5" t="s">
        <v>15</v>
      </c>
      <c r="E181" s="5">
        <v>381430</v>
      </c>
      <c r="F181" s="6">
        <v>1801.22</v>
      </c>
      <c r="H181" s="15" t="str">
        <f t="shared" si="12"/>
        <v>Medium</v>
      </c>
      <c r="I181" s="11" t="str">
        <f t="shared" si="13"/>
        <v>Large</v>
      </c>
      <c r="J181" s="11" t="str">
        <f t="shared" si="14"/>
        <v>Central</v>
      </c>
      <c r="K181" s="11" t="str">
        <f t="shared" si="15"/>
        <v>2010s</v>
      </c>
      <c r="L181" s="11" t="str">
        <f t="shared" si="16"/>
        <v>Cereal</v>
      </c>
      <c r="M181" s="18">
        <f t="shared" si="17"/>
        <v>4.7222819390189547E-3</v>
      </c>
    </row>
    <row r="182" spans="1:13">
      <c r="A182" s="4">
        <v>2014</v>
      </c>
      <c r="B182" s="5" t="s">
        <v>13</v>
      </c>
      <c r="C182" s="5" t="s">
        <v>23</v>
      </c>
      <c r="D182" s="5" t="s">
        <v>16</v>
      </c>
      <c r="E182" s="5">
        <v>47610</v>
      </c>
      <c r="F182" s="6">
        <v>1776.31</v>
      </c>
      <c r="H182" s="15" t="str">
        <f t="shared" si="12"/>
        <v>Medium</v>
      </c>
      <c r="I182" s="11" t="str">
        <f t="shared" si="13"/>
        <v>Large</v>
      </c>
      <c r="J182" s="11" t="str">
        <f t="shared" si="14"/>
        <v>Central</v>
      </c>
      <c r="K182" s="11" t="str">
        <f t="shared" si="15"/>
        <v>2010s</v>
      </c>
      <c r="L182" s="11" t="str">
        <f t="shared" si="16"/>
        <v>Cereal</v>
      </c>
      <c r="M182" s="18">
        <f t="shared" si="17"/>
        <v>3.7309598823776519E-2</v>
      </c>
    </row>
    <row r="183" spans="1:13">
      <c r="A183" s="4">
        <v>2014</v>
      </c>
      <c r="B183" s="5" t="s">
        <v>13</v>
      </c>
      <c r="C183" s="5" t="s">
        <v>23</v>
      </c>
      <c r="D183" s="5" t="s">
        <v>17</v>
      </c>
      <c r="E183" s="5">
        <v>3940</v>
      </c>
      <c r="F183" s="6">
        <v>1050.76</v>
      </c>
      <c r="H183" s="15" t="str">
        <f t="shared" si="12"/>
        <v>Medium</v>
      </c>
      <c r="I183" s="11" t="str">
        <f t="shared" si="13"/>
        <v>Medium</v>
      </c>
      <c r="J183" s="11" t="str">
        <f t="shared" si="14"/>
        <v>Central</v>
      </c>
      <c r="K183" s="11" t="str">
        <f t="shared" si="15"/>
        <v>2010s</v>
      </c>
      <c r="L183" s="11" t="str">
        <f t="shared" si="16"/>
        <v>Pulse</v>
      </c>
      <c r="M183" s="18">
        <f t="shared" si="17"/>
        <v>0.26669035532994922</v>
      </c>
    </row>
    <row r="184" spans="1:13">
      <c r="A184" s="4">
        <v>2015</v>
      </c>
      <c r="B184" s="5" t="s">
        <v>13</v>
      </c>
      <c r="C184" s="5" t="s">
        <v>23</v>
      </c>
      <c r="D184" s="5" t="s">
        <v>15</v>
      </c>
      <c r="E184" s="5">
        <v>369320</v>
      </c>
      <c r="F184" s="6">
        <v>1193.82</v>
      </c>
      <c r="H184" s="15" t="str">
        <f t="shared" si="12"/>
        <v>Medium</v>
      </c>
      <c r="I184" s="11" t="str">
        <f t="shared" si="13"/>
        <v>Large</v>
      </c>
      <c r="J184" s="11" t="str">
        <f t="shared" si="14"/>
        <v>Central</v>
      </c>
      <c r="K184" s="11" t="str">
        <f t="shared" si="15"/>
        <v>2010s</v>
      </c>
      <c r="L184" s="11" t="str">
        <f t="shared" si="16"/>
        <v>Cereal</v>
      </c>
      <c r="M184" s="18">
        <f t="shared" si="17"/>
        <v>3.2324813170150546E-3</v>
      </c>
    </row>
    <row r="185" spans="1:13">
      <c r="A185" s="4">
        <v>2015</v>
      </c>
      <c r="B185" s="5" t="s">
        <v>13</v>
      </c>
      <c r="C185" s="5" t="s">
        <v>23</v>
      </c>
      <c r="D185" s="5" t="s">
        <v>16</v>
      </c>
      <c r="E185" s="5">
        <v>48890</v>
      </c>
      <c r="F185" s="6">
        <v>1861.53</v>
      </c>
      <c r="H185" s="15" t="str">
        <f t="shared" si="12"/>
        <v>Medium</v>
      </c>
      <c r="I185" s="11" t="str">
        <f t="shared" si="13"/>
        <v>Large</v>
      </c>
      <c r="J185" s="11" t="str">
        <f t="shared" si="14"/>
        <v>Central</v>
      </c>
      <c r="K185" s="11" t="str">
        <f t="shared" si="15"/>
        <v>2010s</v>
      </c>
      <c r="L185" s="11" t="str">
        <f t="shared" si="16"/>
        <v>Cereal</v>
      </c>
      <c r="M185" s="18">
        <f t="shared" si="17"/>
        <v>3.807588463898548E-2</v>
      </c>
    </row>
    <row r="186" spans="1:13">
      <c r="A186" s="4">
        <v>2015</v>
      </c>
      <c r="B186" s="5" t="s">
        <v>13</v>
      </c>
      <c r="C186" s="5" t="s">
        <v>23</v>
      </c>
      <c r="D186" s="5" t="s">
        <v>17</v>
      </c>
      <c r="E186" s="5">
        <v>3870</v>
      </c>
      <c r="F186" s="6">
        <v>633.07000000000005</v>
      </c>
      <c r="H186" s="15" t="str">
        <f t="shared" si="12"/>
        <v>Low</v>
      </c>
      <c r="I186" s="11" t="str">
        <f t="shared" si="13"/>
        <v>Medium</v>
      </c>
      <c r="J186" s="11" t="str">
        <f t="shared" si="14"/>
        <v>Central</v>
      </c>
      <c r="K186" s="11" t="str">
        <f t="shared" si="15"/>
        <v>2010s</v>
      </c>
      <c r="L186" s="11" t="str">
        <f t="shared" si="16"/>
        <v>Pulse</v>
      </c>
      <c r="M186" s="18">
        <f t="shared" si="17"/>
        <v>0.16358397932816537</v>
      </c>
    </row>
    <row r="187" spans="1:13">
      <c r="A187" s="4">
        <v>2016</v>
      </c>
      <c r="B187" s="5" t="s">
        <v>13</v>
      </c>
      <c r="C187" s="5" t="s">
        <v>23</v>
      </c>
      <c r="D187" s="5" t="s">
        <v>15</v>
      </c>
      <c r="E187" s="5">
        <v>376380</v>
      </c>
      <c r="F187" s="6">
        <v>1732.96</v>
      </c>
      <c r="H187" s="15" t="str">
        <f t="shared" si="12"/>
        <v>Medium</v>
      </c>
      <c r="I187" s="11" t="str">
        <f t="shared" si="13"/>
        <v>Large</v>
      </c>
      <c r="J187" s="11" t="str">
        <f t="shared" si="14"/>
        <v>Central</v>
      </c>
      <c r="K187" s="11" t="str">
        <f t="shared" si="15"/>
        <v>2010s</v>
      </c>
      <c r="L187" s="11" t="str">
        <f t="shared" si="16"/>
        <v>Cereal</v>
      </c>
      <c r="M187" s="18">
        <f t="shared" si="17"/>
        <v>4.6042829055741542E-3</v>
      </c>
    </row>
    <row r="188" spans="1:13">
      <c r="A188" s="4">
        <v>2016</v>
      </c>
      <c r="B188" s="5" t="s">
        <v>13</v>
      </c>
      <c r="C188" s="5" t="s">
        <v>23</v>
      </c>
      <c r="D188" s="5" t="s">
        <v>16</v>
      </c>
      <c r="E188" s="5">
        <v>49440</v>
      </c>
      <c r="F188" s="6">
        <v>2403.9899999999998</v>
      </c>
      <c r="H188" s="15" t="str">
        <f t="shared" si="12"/>
        <v>Medium</v>
      </c>
      <c r="I188" s="11" t="str">
        <f t="shared" si="13"/>
        <v>Large</v>
      </c>
      <c r="J188" s="11" t="str">
        <f t="shared" si="14"/>
        <v>Central</v>
      </c>
      <c r="K188" s="11" t="str">
        <f t="shared" si="15"/>
        <v>2010s</v>
      </c>
      <c r="L188" s="11" t="str">
        <f t="shared" si="16"/>
        <v>Cereal</v>
      </c>
      <c r="M188" s="18">
        <f t="shared" si="17"/>
        <v>4.8624393203883488E-2</v>
      </c>
    </row>
    <row r="189" spans="1:13">
      <c r="A189" s="4">
        <v>2016</v>
      </c>
      <c r="B189" s="5" t="s">
        <v>13</v>
      </c>
      <c r="C189" s="5" t="s">
        <v>23</v>
      </c>
      <c r="D189" s="5" t="s">
        <v>17</v>
      </c>
      <c r="E189" s="5">
        <v>3750</v>
      </c>
      <c r="F189" s="6">
        <v>1008.8</v>
      </c>
      <c r="H189" s="15" t="str">
        <f t="shared" si="12"/>
        <v>Medium</v>
      </c>
      <c r="I189" s="11" t="str">
        <f t="shared" si="13"/>
        <v>Medium</v>
      </c>
      <c r="J189" s="11" t="str">
        <f t="shared" si="14"/>
        <v>Central</v>
      </c>
      <c r="K189" s="11" t="str">
        <f t="shared" si="15"/>
        <v>2010s</v>
      </c>
      <c r="L189" s="11" t="str">
        <f t="shared" si="16"/>
        <v>Pulse</v>
      </c>
      <c r="M189" s="18">
        <f t="shared" si="17"/>
        <v>0.26901333333333333</v>
      </c>
    </row>
    <row r="190" spans="1:13">
      <c r="A190" s="4">
        <v>2017</v>
      </c>
      <c r="B190" s="5" t="s">
        <v>13</v>
      </c>
      <c r="C190" s="5" t="s">
        <v>23</v>
      </c>
      <c r="D190" s="5" t="s">
        <v>15</v>
      </c>
      <c r="E190" s="5">
        <v>377070</v>
      </c>
      <c r="F190" s="6">
        <v>1389.84</v>
      </c>
      <c r="H190" s="15" t="str">
        <f t="shared" si="12"/>
        <v>Medium</v>
      </c>
      <c r="I190" s="11" t="str">
        <f t="shared" si="13"/>
        <v>Large</v>
      </c>
      <c r="J190" s="11" t="str">
        <f t="shared" si="14"/>
        <v>Central</v>
      </c>
      <c r="K190" s="11" t="str">
        <f t="shared" si="15"/>
        <v>2010s</v>
      </c>
      <c r="L190" s="11" t="str">
        <f t="shared" si="16"/>
        <v>Cereal</v>
      </c>
      <c r="M190" s="18">
        <f t="shared" si="17"/>
        <v>3.6858938658604502E-3</v>
      </c>
    </row>
    <row r="191" spans="1:13">
      <c r="A191" s="4">
        <v>2017</v>
      </c>
      <c r="B191" s="5" t="s">
        <v>13</v>
      </c>
      <c r="C191" s="5" t="s">
        <v>23</v>
      </c>
      <c r="D191" s="5" t="s">
        <v>16</v>
      </c>
      <c r="E191" s="5">
        <v>48400</v>
      </c>
      <c r="F191" s="6">
        <v>2548.25</v>
      </c>
      <c r="H191" s="15" t="str">
        <f t="shared" si="12"/>
        <v>Medium</v>
      </c>
      <c r="I191" s="11" t="str">
        <f t="shared" si="13"/>
        <v>Large</v>
      </c>
      <c r="J191" s="11" t="str">
        <f t="shared" si="14"/>
        <v>Central</v>
      </c>
      <c r="K191" s="11" t="str">
        <f t="shared" si="15"/>
        <v>2010s</v>
      </c>
      <c r="L191" s="11" t="str">
        <f t="shared" si="16"/>
        <v>Cereal</v>
      </c>
      <c r="M191" s="18">
        <f t="shared" si="17"/>
        <v>5.2649793388429754E-2</v>
      </c>
    </row>
    <row r="192" spans="1:13">
      <c r="A192" s="4">
        <v>2017</v>
      </c>
      <c r="B192" s="5" t="s">
        <v>13</v>
      </c>
      <c r="C192" s="5" t="s">
        <v>23</v>
      </c>
      <c r="D192" s="5" t="s">
        <v>17</v>
      </c>
      <c r="E192" s="5">
        <v>3550</v>
      </c>
      <c r="F192" s="6">
        <v>841.73</v>
      </c>
      <c r="H192" s="15" t="str">
        <f t="shared" si="12"/>
        <v>Low</v>
      </c>
      <c r="I192" s="11" t="str">
        <f t="shared" si="13"/>
        <v>Medium</v>
      </c>
      <c r="J192" s="11" t="str">
        <f t="shared" si="14"/>
        <v>Central</v>
      </c>
      <c r="K192" s="11" t="str">
        <f t="shared" si="15"/>
        <v>2010s</v>
      </c>
      <c r="L192" s="11" t="str">
        <f t="shared" si="16"/>
        <v>Pulse</v>
      </c>
      <c r="M192" s="18">
        <f t="shared" si="17"/>
        <v>0.23710704225352114</v>
      </c>
    </row>
    <row r="193" spans="1:13">
      <c r="A193" s="4">
        <v>2008</v>
      </c>
      <c r="B193" s="5" t="s">
        <v>24</v>
      </c>
      <c r="C193" s="5" t="s">
        <v>25</v>
      </c>
      <c r="D193" s="5" t="s">
        <v>15</v>
      </c>
      <c r="E193" s="5">
        <v>173300</v>
      </c>
      <c r="F193" s="6">
        <v>598.33000000000004</v>
      </c>
      <c r="H193" s="15" t="str">
        <f t="shared" si="12"/>
        <v>Low</v>
      </c>
      <c r="I193" s="11" t="str">
        <f t="shared" si="13"/>
        <v>Large</v>
      </c>
      <c r="J193" s="11" t="str">
        <f t="shared" si="14"/>
        <v>Central</v>
      </c>
      <c r="K193" s="11" t="str">
        <f t="shared" si="15"/>
        <v>2000s</v>
      </c>
      <c r="L193" s="11" t="str">
        <f t="shared" si="16"/>
        <v>Cereal</v>
      </c>
      <c r="M193" s="18">
        <f t="shared" si="17"/>
        <v>3.4525678015002886E-3</v>
      </c>
    </row>
    <row r="194" spans="1:13">
      <c r="A194" s="4">
        <v>2008</v>
      </c>
      <c r="B194" s="5" t="s">
        <v>24</v>
      </c>
      <c r="C194" s="5" t="s">
        <v>25</v>
      </c>
      <c r="D194" s="5" t="s">
        <v>16</v>
      </c>
      <c r="E194" s="5">
        <v>8400</v>
      </c>
      <c r="F194" s="6">
        <v>1214.29</v>
      </c>
      <c r="H194" s="15" t="str">
        <f t="shared" si="12"/>
        <v>Medium</v>
      </c>
      <c r="I194" s="11" t="str">
        <f t="shared" si="13"/>
        <v>Large</v>
      </c>
      <c r="J194" s="11" t="str">
        <f t="shared" si="14"/>
        <v>Central</v>
      </c>
      <c r="K194" s="11" t="str">
        <f t="shared" si="15"/>
        <v>2000s</v>
      </c>
      <c r="L194" s="11" t="str">
        <f t="shared" si="16"/>
        <v>Cereal</v>
      </c>
      <c r="M194" s="18">
        <f t="shared" si="17"/>
        <v>0.14455833333333332</v>
      </c>
    </row>
    <row r="195" spans="1:13">
      <c r="A195" s="4">
        <v>2008</v>
      </c>
      <c r="B195" s="5" t="s">
        <v>24</v>
      </c>
      <c r="C195" s="5" t="s">
        <v>25</v>
      </c>
      <c r="D195" s="5" t="s">
        <v>17</v>
      </c>
      <c r="E195" s="5">
        <v>94900</v>
      </c>
      <c r="F195" s="6">
        <v>899.89</v>
      </c>
      <c r="H195" s="15" t="str">
        <f t="shared" ref="H195:H258" si="18">IF(F195&lt;1000,"Low",IF(F195&lt;3000,"Medium","High"))</f>
        <v>Low</v>
      </c>
      <c r="I195" s="11" t="str">
        <f t="shared" ref="I195:I258" si="19">IF(E195&lt;1000,"Small",IF(E195&lt;5000,"Medium","Large"))</f>
        <v>Large</v>
      </c>
      <c r="J195" s="11" t="str">
        <f t="shared" ref="J195:J258" si="20">IF(OR(B195="Punjab",B195="Haryana",B195="Himachal Pradesh",B195="Jammu and Kashmir",B195="Uttarakhand",B195="Delhi",B195="Chandigarh"),"North",IF(OR(B195="Tamil Nadu",B195="Karnataka",B195="Kerala",B195="Andhra Pradesh",B195="Telangana"),"South",IF(OR(B195="Maharashtra",B195="Gujarat",B195="Goa",B195="Rajasthan"),"West",IF(OR(B195="West Bengal",B195="Bihar",B195="Jharkhand",B195="Odisha",B195="Assam",B195="Sikkim",B195="Arunachal Pradesh",B195="Manipur",B195="Meghalaya",B195="Mizoram",B195="Nagaland",B195="Tripura"),"East","Central"))))</f>
        <v>Central</v>
      </c>
      <c r="K195" s="11" t="str">
        <f t="shared" ref="K195:K258" si="21">LEFT(A195,3)&amp;"0s"</f>
        <v>2000s</v>
      </c>
      <c r="L195" s="11" t="str">
        <f t="shared" ref="L195:L258" si="22">IF(D195="Rice","Cereal",IF(D195="Maize","Cereal",IF(D195="Chickpea","Pulse",IF(D195="Cotton","Fiber","Other"))))</f>
        <v>Pulse</v>
      </c>
      <c r="M195" s="18">
        <f t="shared" ref="M195:M258" si="23">F195/E195</f>
        <v>9.4825079030558482E-3</v>
      </c>
    </row>
    <row r="196" spans="1:13">
      <c r="A196" s="4">
        <v>2009</v>
      </c>
      <c r="B196" s="5" t="s">
        <v>24</v>
      </c>
      <c r="C196" s="5" t="s">
        <v>25</v>
      </c>
      <c r="D196" s="5" t="s">
        <v>15</v>
      </c>
      <c r="E196" s="5">
        <v>135200</v>
      </c>
      <c r="F196" s="6">
        <v>582.84</v>
      </c>
      <c r="H196" s="15" t="str">
        <f t="shared" si="18"/>
        <v>Low</v>
      </c>
      <c r="I196" s="11" t="str">
        <f t="shared" si="19"/>
        <v>Large</v>
      </c>
      <c r="J196" s="11" t="str">
        <f t="shared" si="20"/>
        <v>Central</v>
      </c>
      <c r="K196" s="11" t="str">
        <f t="shared" si="21"/>
        <v>2000s</v>
      </c>
      <c r="L196" s="11" t="str">
        <f t="shared" si="22"/>
        <v>Cereal</v>
      </c>
      <c r="M196" s="18">
        <f t="shared" si="23"/>
        <v>4.3109467455621307E-3</v>
      </c>
    </row>
    <row r="197" spans="1:13">
      <c r="A197" s="4">
        <v>2009</v>
      </c>
      <c r="B197" s="5" t="s">
        <v>24</v>
      </c>
      <c r="C197" s="5" t="s">
        <v>25</v>
      </c>
      <c r="D197" s="5" t="s">
        <v>16</v>
      </c>
      <c r="E197" s="5">
        <v>7700</v>
      </c>
      <c r="F197" s="6">
        <v>922.08</v>
      </c>
      <c r="H197" s="15" t="str">
        <f t="shared" si="18"/>
        <v>Low</v>
      </c>
      <c r="I197" s="11" t="str">
        <f t="shared" si="19"/>
        <v>Large</v>
      </c>
      <c r="J197" s="11" t="str">
        <f t="shared" si="20"/>
        <v>Central</v>
      </c>
      <c r="K197" s="11" t="str">
        <f t="shared" si="21"/>
        <v>2000s</v>
      </c>
      <c r="L197" s="11" t="str">
        <f t="shared" si="22"/>
        <v>Cereal</v>
      </c>
      <c r="M197" s="18">
        <f t="shared" si="23"/>
        <v>0.11975064935064936</v>
      </c>
    </row>
    <row r="198" spans="1:13">
      <c r="A198" s="4">
        <v>2009</v>
      </c>
      <c r="B198" s="5" t="s">
        <v>24</v>
      </c>
      <c r="C198" s="5" t="s">
        <v>25</v>
      </c>
      <c r="D198" s="5" t="s">
        <v>17</v>
      </c>
      <c r="E198" s="5">
        <v>94300</v>
      </c>
      <c r="F198" s="6">
        <v>968.19</v>
      </c>
      <c r="H198" s="15" t="str">
        <f t="shared" si="18"/>
        <v>Low</v>
      </c>
      <c r="I198" s="11" t="str">
        <f t="shared" si="19"/>
        <v>Large</v>
      </c>
      <c r="J198" s="11" t="str">
        <f t="shared" si="20"/>
        <v>Central</v>
      </c>
      <c r="K198" s="11" t="str">
        <f t="shared" si="21"/>
        <v>2000s</v>
      </c>
      <c r="L198" s="11" t="str">
        <f t="shared" si="22"/>
        <v>Pulse</v>
      </c>
      <c r="M198" s="18">
        <f t="shared" si="23"/>
        <v>1.0267126193001061E-2</v>
      </c>
    </row>
    <row r="199" spans="1:13">
      <c r="A199" s="4">
        <v>2010</v>
      </c>
      <c r="B199" s="5" t="s">
        <v>24</v>
      </c>
      <c r="C199" s="5" t="s">
        <v>25</v>
      </c>
      <c r="D199" s="5" t="s">
        <v>15</v>
      </c>
      <c r="E199" s="5">
        <v>151100</v>
      </c>
      <c r="F199" s="6">
        <v>1025.81</v>
      </c>
      <c r="H199" s="15" t="str">
        <f t="shared" si="18"/>
        <v>Medium</v>
      </c>
      <c r="I199" s="11" t="str">
        <f t="shared" si="19"/>
        <v>Large</v>
      </c>
      <c r="J199" s="11" t="str">
        <f t="shared" si="20"/>
        <v>Central</v>
      </c>
      <c r="K199" s="11" t="str">
        <f t="shared" si="21"/>
        <v>2010s</v>
      </c>
      <c r="L199" s="11" t="str">
        <f t="shared" si="22"/>
        <v>Cereal</v>
      </c>
      <c r="M199" s="18">
        <f t="shared" si="23"/>
        <v>6.7889477167438778E-3</v>
      </c>
    </row>
    <row r="200" spans="1:13">
      <c r="A200" s="4">
        <v>2010</v>
      </c>
      <c r="B200" s="5" t="s">
        <v>24</v>
      </c>
      <c r="C200" s="5" t="s">
        <v>25</v>
      </c>
      <c r="D200" s="5" t="s">
        <v>16</v>
      </c>
      <c r="E200" s="5">
        <v>7500</v>
      </c>
      <c r="F200" s="6">
        <v>1173.33</v>
      </c>
      <c r="H200" s="15" t="str">
        <f t="shared" si="18"/>
        <v>Medium</v>
      </c>
      <c r="I200" s="11" t="str">
        <f t="shared" si="19"/>
        <v>Large</v>
      </c>
      <c r="J200" s="11" t="str">
        <f t="shared" si="20"/>
        <v>Central</v>
      </c>
      <c r="K200" s="11" t="str">
        <f t="shared" si="21"/>
        <v>2010s</v>
      </c>
      <c r="L200" s="11" t="str">
        <f t="shared" si="22"/>
        <v>Cereal</v>
      </c>
      <c r="M200" s="18">
        <f t="shared" si="23"/>
        <v>0.156444</v>
      </c>
    </row>
    <row r="201" spans="1:13">
      <c r="A201" s="4">
        <v>2010</v>
      </c>
      <c r="B201" s="5" t="s">
        <v>24</v>
      </c>
      <c r="C201" s="5" t="s">
        <v>25</v>
      </c>
      <c r="D201" s="5" t="s">
        <v>17</v>
      </c>
      <c r="E201" s="5">
        <v>93400</v>
      </c>
      <c r="F201" s="6">
        <v>680.94</v>
      </c>
      <c r="H201" s="15" t="str">
        <f t="shared" si="18"/>
        <v>Low</v>
      </c>
      <c r="I201" s="11" t="str">
        <f t="shared" si="19"/>
        <v>Large</v>
      </c>
      <c r="J201" s="11" t="str">
        <f t="shared" si="20"/>
        <v>Central</v>
      </c>
      <c r="K201" s="11" t="str">
        <f t="shared" si="21"/>
        <v>2010s</v>
      </c>
      <c r="L201" s="11" t="str">
        <f t="shared" si="22"/>
        <v>Pulse</v>
      </c>
      <c r="M201" s="18">
        <f t="shared" si="23"/>
        <v>7.2905781584582446E-3</v>
      </c>
    </row>
    <row r="202" spans="1:13">
      <c r="A202" s="4">
        <v>2011</v>
      </c>
      <c r="B202" s="5" t="s">
        <v>24</v>
      </c>
      <c r="C202" s="5" t="s">
        <v>25</v>
      </c>
      <c r="D202" s="5" t="s">
        <v>15</v>
      </c>
      <c r="E202" s="5">
        <v>157600</v>
      </c>
      <c r="F202" s="6">
        <v>1297.5899999999999</v>
      </c>
      <c r="H202" s="15" t="str">
        <f t="shared" si="18"/>
        <v>Medium</v>
      </c>
      <c r="I202" s="11" t="str">
        <f t="shared" si="19"/>
        <v>Large</v>
      </c>
      <c r="J202" s="11" t="str">
        <f t="shared" si="20"/>
        <v>Central</v>
      </c>
      <c r="K202" s="11" t="str">
        <f t="shared" si="21"/>
        <v>2010s</v>
      </c>
      <c r="L202" s="11" t="str">
        <f t="shared" si="22"/>
        <v>Cereal</v>
      </c>
      <c r="M202" s="18">
        <f t="shared" si="23"/>
        <v>8.2334390862944164E-3</v>
      </c>
    </row>
    <row r="203" spans="1:13">
      <c r="A203" s="4">
        <v>2011</v>
      </c>
      <c r="B203" s="5" t="s">
        <v>24</v>
      </c>
      <c r="C203" s="5" t="s">
        <v>25</v>
      </c>
      <c r="D203" s="5" t="s">
        <v>16</v>
      </c>
      <c r="E203" s="5">
        <v>8000</v>
      </c>
      <c r="F203" s="6">
        <v>987.5</v>
      </c>
      <c r="H203" s="15" t="str">
        <f t="shared" si="18"/>
        <v>Low</v>
      </c>
      <c r="I203" s="11" t="str">
        <f t="shared" si="19"/>
        <v>Large</v>
      </c>
      <c r="J203" s="11" t="str">
        <f t="shared" si="20"/>
        <v>Central</v>
      </c>
      <c r="K203" s="11" t="str">
        <f t="shared" si="21"/>
        <v>2010s</v>
      </c>
      <c r="L203" s="11" t="str">
        <f t="shared" si="22"/>
        <v>Cereal</v>
      </c>
      <c r="M203" s="18">
        <f t="shared" si="23"/>
        <v>0.12343750000000001</v>
      </c>
    </row>
    <row r="204" spans="1:13">
      <c r="A204" s="4">
        <v>2011</v>
      </c>
      <c r="B204" s="5" t="s">
        <v>24</v>
      </c>
      <c r="C204" s="5" t="s">
        <v>25</v>
      </c>
      <c r="D204" s="5" t="s">
        <v>17</v>
      </c>
      <c r="E204" s="5">
        <v>92900</v>
      </c>
      <c r="F204" s="6">
        <v>1069.97</v>
      </c>
      <c r="H204" s="15" t="str">
        <f t="shared" si="18"/>
        <v>Medium</v>
      </c>
      <c r="I204" s="11" t="str">
        <f t="shared" si="19"/>
        <v>Large</v>
      </c>
      <c r="J204" s="11" t="str">
        <f t="shared" si="20"/>
        <v>Central</v>
      </c>
      <c r="K204" s="11" t="str">
        <f t="shared" si="21"/>
        <v>2010s</v>
      </c>
      <c r="L204" s="11" t="str">
        <f t="shared" si="22"/>
        <v>Pulse</v>
      </c>
      <c r="M204" s="18">
        <f t="shared" si="23"/>
        <v>1.1517438105489775E-2</v>
      </c>
    </row>
    <row r="205" spans="1:13">
      <c r="A205" s="4">
        <v>2012</v>
      </c>
      <c r="B205" s="5" t="s">
        <v>24</v>
      </c>
      <c r="C205" s="5" t="s">
        <v>25</v>
      </c>
      <c r="D205" s="5" t="s">
        <v>15</v>
      </c>
      <c r="E205" s="5">
        <v>182130</v>
      </c>
      <c r="F205" s="6">
        <v>1608.25</v>
      </c>
      <c r="H205" s="15" t="str">
        <f t="shared" si="18"/>
        <v>Medium</v>
      </c>
      <c r="I205" s="11" t="str">
        <f t="shared" si="19"/>
        <v>Large</v>
      </c>
      <c r="J205" s="11" t="str">
        <f t="shared" si="20"/>
        <v>Central</v>
      </c>
      <c r="K205" s="11" t="str">
        <f t="shared" si="21"/>
        <v>2010s</v>
      </c>
      <c r="L205" s="11" t="str">
        <f t="shared" si="22"/>
        <v>Cereal</v>
      </c>
      <c r="M205" s="18">
        <f t="shared" si="23"/>
        <v>8.8302311535716251E-3</v>
      </c>
    </row>
    <row r="206" spans="1:13">
      <c r="A206" s="4">
        <v>2012</v>
      </c>
      <c r="B206" s="5" t="s">
        <v>24</v>
      </c>
      <c r="C206" s="5" t="s">
        <v>25</v>
      </c>
      <c r="D206" s="5" t="s">
        <v>16</v>
      </c>
      <c r="E206" s="5">
        <v>8070</v>
      </c>
      <c r="F206" s="6">
        <v>1874.85</v>
      </c>
      <c r="H206" s="15" t="str">
        <f t="shared" si="18"/>
        <v>Medium</v>
      </c>
      <c r="I206" s="11" t="str">
        <f t="shared" si="19"/>
        <v>Large</v>
      </c>
      <c r="J206" s="11" t="str">
        <f t="shared" si="20"/>
        <v>Central</v>
      </c>
      <c r="K206" s="11" t="str">
        <f t="shared" si="21"/>
        <v>2010s</v>
      </c>
      <c r="L206" s="11" t="str">
        <f t="shared" si="22"/>
        <v>Cereal</v>
      </c>
      <c r="M206" s="18">
        <f t="shared" si="23"/>
        <v>0.23232342007434942</v>
      </c>
    </row>
    <row r="207" spans="1:13">
      <c r="A207" s="4">
        <v>2012</v>
      </c>
      <c r="B207" s="5" t="s">
        <v>24</v>
      </c>
      <c r="C207" s="5" t="s">
        <v>25</v>
      </c>
      <c r="D207" s="5" t="s">
        <v>17</v>
      </c>
      <c r="E207" s="5">
        <v>93820</v>
      </c>
      <c r="F207" s="6">
        <v>1225.43</v>
      </c>
      <c r="H207" s="15" t="str">
        <f t="shared" si="18"/>
        <v>Medium</v>
      </c>
      <c r="I207" s="11" t="str">
        <f t="shared" si="19"/>
        <v>Large</v>
      </c>
      <c r="J207" s="11" t="str">
        <f t="shared" si="20"/>
        <v>Central</v>
      </c>
      <c r="K207" s="11" t="str">
        <f t="shared" si="21"/>
        <v>2010s</v>
      </c>
      <c r="L207" s="11" t="str">
        <f t="shared" si="22"/>
        <v>Pulse</v>
      </c>
      <c r="M207" s="18">
        <f t="shared" si="23"/>
        <v>1.3061500746109572E-2</v>
      </c>
    </row>
    <row r="208" spans="1:13">
      <c r="A208" s="4">
        <v>2013</v>
      </c>
      <c r="B208" s="5" t="s">
        <v>24</v>
      </c>
      <c r="C208" s="5" t="s">
        <v>25</v>
      </c>
      <c r="D208" s="5" t="s">
        <v>15</v>
      </c>
      <c r="E208" s="5">
        <v>188690</v>
      </c>
      <c r="F208" s="6">
        <v>1931</v>
      </c>
      <c r="H208" s="15" t="str">
        <f t="shared" si="18"/>
        <v>Medium</v>
      </c>
      <c r="I208" s="11" t="str">
        <f t="shared" si="19"/>
        <v>Large</v>
      </c>
      <c r="J208" s="11" t="str">
        <f t="shared" si="20"/>
        <v>Central</v>
      </c>
      <c r="K208" s="11" t="str">
        <f t="shared" si="21"/>
        <v>2010s</v>
      </c>
      <c r="L208" s="11" t="str">
        <f t="shared" si="22"/>
        <v>Cereal</v>
      </c>
      <c r="M208" s="18">
        <f t="shared" si="23"/>
        <v>1.0233716678149346E-2</v>
      </c>
    </row>
    <row r="209" spans="1:13">
      <c r="A209" s="4">
        <v>2013</v>
      </c>
      <c r="B209" s="5" t="s">
        <v>24</v>
      </c>
      <c r="C209" s="5" t="s">
        <v>25</v>
      </c>
      <c r="D209" s="5" t="s">
        <v>16</v>
      </c>
      <c r="E209" s="5">
        <v>7670</v>
      </c>
      <c r="F209" s="6">
        <v>1769.23</v>
      </c>
      <c r="H209" s="15" t="str">
        <f t="shared" si="18"/>
        <v>Medium</v>
      </c>
      <c r="I209" s="11" t="str">
        <f t="shared" si="19"/>
        <v>Large</v>
      </c>
      <c r="J209" s="11" t="str">
        <f t="shared" si="20"/>
        <v>Central</v>
      </c>
      <c r="K209" s="11" t="str">
        <f t="shared" si="21"/>
        <v>2010s</v>
      </c>
      <c r="L209" s="11" t="str">
        <f t="shared" si="22"/>
        <v>Cereal</v>
      </c>
      <c r="M209" s="18">
        <f t="shared" si="23"/>
        <v>0.23066883963494134</v>
      </c>
    </row>
    <row r="210" spans="1:13">
      <c r="A210" s="4">
        <v>2013</v>
      </c>
      <c r="B210" s="5" t="s">
        <v>24</v>
      </c>
      <c r="C210" s="5" t="s">
        <v>25</v>
      </c>
      <c r="D210" s="5" t="s">
        <v>17</v>
      </c>
      <c r="E210" s="5">
        <v>101750</v>
      </c>
      <c r="F210" s="6">
        <v>884.42</v>
      </c>
      <c r="H210" s="15" t="str">
        <f t="shared" si="18"/>
        <v>Low</v>
      </c>
      <c r="I210" s="11" t="str">
        <f t="shared" si="19"/>
        <v>Large</v>
      </c>
      <c r="J210" s="11" t="str">
        <f t="shared" si="20"/>
        <v>Central</v>
      </c>
      <c r="K210" s="11" t="str">
        <f t="shared" si="21"/>
        <v>2010s</v>
      </c>
      <c r="L210" s="11" t="str">
        <f t="shared" si="22"/>
        <v>Pulse</v>
      </c>
      <c r="M210" s="18">
        <f t="shared" si="23"/>
        <v>8.6920884520884523E-3</v>
      </c>
    </row>
    <row r="211" spans="1:13">
      <c r="A211" s="4">
        <v>2014</v>
      </c>
      <c r="B211" s="5" t="s">
        <v>24</v>
      </c>
      <c r="C211" s="5" t="s">
        <v>25</v>
      </c>
      <c r="D211" s="5" t="s">
        <v>15</v>
      </c>
      <c r="E211" s="5">
        <v>179000</v>
      </c>
      <c r="F211" s="6">
        <v>1273.74</v>
      </c>
      <c r="H211" s="15" t="str">
        <f t="shared" si="18"/>
        <v>Medium</v>
      </c>
      <c r="I211" s="11" t="str">
        <f t="shared" si="19"/>
        <v>Large</v>
      </c>
      <c r="J211" s="11" t="str">
        <f t="shared" si="20"/>
        <v>Central</v>
      </c>
      <c r="K211" s="11" t="str">
        <f t="shared" si="21"/>
        <v>2010s</v>
      </c>
      <c r="L211" s="11" t="str">
        <f t="shared" si="22"/>
        <v>Cereal</v>
      </c>
      <c r="M211" s="18">
        <f t="shared" si="23"/>
        <v>7.1158659217877094E-3</v>
      </c>
    </row>
    <row r="212" spans="1:13">
      <c r="A212" s="4">
        <v>2014</v>
      </c>
      <c r="B212" s="5" t="s">
        <v>24</v>
      </c>
      <c r="C212" s="5" t="s">
        <v>25</v>
      </c>
      <c r="D212" s="5" t="s">
        <v>16</v>
      </c>
      <c r="E212" s="5">
        <v>19000</v>
      </c>
      <c r="F212" s="6">
        <v>3000</v>
      </c>
      <c r="H212" s="15" t="str">
        <f t="shared" si="18"/>
        <v>High</v>
      </c>
      <c r="I212" s="11" t="str">
        <f t="shared" si="19"/>
        <v>Large</v>
      </c>
      <c r="J212" s="11" t="str">
        <f t="shared" si="20"/>
        <v>Central</v>
      </c>
      <c r="K212" s="11" t="str">
        <f t="shared" si="21"/>
        <v>2010s</v>
      </c>
      <c r="L212" s="11" t="str">
        <f t="shared" si="22"/>
        <v>Cereal</v>
      </c>
      <c r="M212" s="18">
        <f t="shared" si="23"/>
        <v>0.15789473684210525</v>
      </c>
    </row>
    <row r="213" spans="1:13">
      <c r="A213" s="4">
        <v>2014</v>
      </c>
      <c r="B213" s="5" t="s">
        <v>24</v>
      </c>
      <c r="C213" s="5" t="s">
        <v>25</v>
      </c>
      <c r="D213" s="5" t="s">
        <v>17</v>
      </c>
      <c r="E213" s="5">
        <v>84000</v>
      </c>
      <c r="F213" s="6">
        <v>607.14</v>
      </c>
      <c r="H213" s="15" t="str">
        <f t="shared" si="18"/>
        <v>Low</v>
      </c>
      <c r="I213" s="11" t="str">
        <f t="shared" si="19"/>
        <v>Large</v>
      </c>
      <c r="J213" s="11" t="str">
        <f t="shared" si="20"/>
        <v>Central</v>
      </c>
      <c r="K213" s="11" t="str">
        <f t="shared" si="21"/>
        <v>2010s</v>
      </c>
      <c r="L213" s="11" t="str">
        <f t="shared" si="22"/>
        <v>Pulse</v>
      </c>
      <c r="M213" s="18">
        <f t="shared" si="23"/>
        <v>7.2278571428571426E-3</v>
      </c>
    </row>
    <row r="214" spans="1:13">
      <c r="A214" s="4">
        <v>2015</v>
      </c>
      <c r="B214" s="5" t="s">
        <v>24</v>
      </c>
      <c r="C214" s="5" t="s">
        <v>25</v>
      </c>
      <c r="D214" s="5" t="s">
        <v>15</v>
      </c>
      <c r="E214" s="5">
        <v>169000</v>
      </c>
      <c r="F214" s="6">
        <v>1120.3</v>
      </c>
      <c r="H214" s="15" t="str">
        <f t="shared" si="18"/>
        <v>Medium</v>
      </c>
      <c r="I214" s="11" t="str">
        <f t="shared" si="19"/>
        <v>Large</v>
      </c>
      <c r="J214" s="11" t="str">
        <f t="shared" si="20"/>
        <v>Central</v>
      </c>
      <c r="K214" s="11" t="str">
        <f t="shared" si="21"/>
        <v>2010s</v>
      </c>
      <c r="L214" s="11" t="str">
        <f t="shared" si="22"/>
        <v>Cereal</v>
      </c>
      <c r="M214" s="18">
        <f t="shared" si="23"/>
        <v>6.6289940828402364E-3</v>
      </c>
    </row>
    <row r="215" spans="1:13">
      <c r="A215" s="4">
        <v>2015</v>
      </c>
      <c r="B215" s="5" t="s">
        <v>24</v>
      </c>
      <c r="C215" s="5" t="s">
        <v>25</v>
      </c>
      <c r="D215" s="5" t="s">
        <v>16</v>
      </c>
      <c r="E215" s="5">
        <v>10000</v>
      </c>
      <c r="F215" s="6">
        <v>1700</v>
      </c>
      <c r="H215" s="15" t="str">
        <f t="shared" si="18"/>
        <v>Medium</v>
      </c>
      <c r="I215" s="11" t="str">
        <f t="shared" si="19"/>
        <v>Large</v>
      </c>
      <c r="J215" s="11" t="str">
        <f t="shared" si="20"/>
        <v>Central</v>
      </c>
      <c r="K215" s="11" t="str">
        <f t="shared" si="21"/>
        <v>2010s</v>
      </c>
      <c r="L215" s="11" t="str">
        <f t="shared" si="22"/>
        <v>Cereal</v>
      </c>
      <c r="M215" s="18">
        <f t="shared" si="23"/>
        <v>0.17</v>
      </c>
    </row>
    <row r="216" spans="1:13">
      <c r="A216" s="4">
        <v>2015</v>
      </c>
      <c r="B216" s="5" t="s">
        <v>24</v>
      </c>
      <c r="C216" s="5" t="s">
        <v>25</v>
      </c>
      <c r="D216" s="5" t="s">
        <v>17</v>
      </c>
      <c r="E216" s="5">
        <v>116000</v>
      </c>
      <c r="F216" s="6">
        <v>1250</v>
      </c>
      <c r="H216" s="15" t="str">
        <f t="shared" si="18"/>
        <v>Medium</v>
      </c>
      <c r="I216" s="11" t="str">
        <f t="shared" si="19"/>
        <v>Large</v>
      </c>
      <c r="J216" s="11" t="str">
        <f t="shared" si="20"/>
        <v>Central</v>
      </c>
      <c r="K216" s="11" t="str">
        <f t="shared" si="21"/>
        <v>2010s</v>
      </c>
      <c r="L216" s="11" t="str">
        <f t="shared" si="22"/>
        <v>Pulse</v>
      </c>
      <c r="M216" s="18">
        <f t="shared" si="23"/>
        <v>1.0775862068965518E-2</v>
      </c>
    </row>
    <row r="217" spans="1:13">
      <c r="A217" s="4">
        <v>2016</v>
      </c>
      <c r="B217" s="5" t="s">
        <v>24</v>
      </c>
      <c r="C217" s="5" t="s">
        <v>25</v>
      </c>
      <c r="D217" s="5" t="s">
        <v>15</v>
      </c>
      <c r="E217" s="5">
        <v>225000</v>
      </c>
      <c r="F217" s="6">
        <v>2900.71</v>
      </c>
      <c r="H217" s="15" t="str">
        <f t="shared" si="18"/>
        <v>Medium</v>
      </c>
      <c r="I217" s="11" t="str">
        <f t="shared" si="19"/>
        <v>Large</v>
      </c>
      <c r="J217" s="11" t="str">
        <f t="shared" si="20"/>
        <v>Central</v>
      </c>
      <c r="K217" s="11" t="str">
        <f t="shared" si="21"/>
        <v>2010s</v>
      </c>
      <c r="L217" s="11" t="str">
        <f t="shared" si="22"/>
        <v>Cereal</v>
      </c>
      <c r="M217" s="18">
        <f t="shared" si="23"/>
        <v>1.2892044444444445E-2</v>
      </c>
    </row>
    <row r="218" spans="1:13">
      <c r="A218" s="4">
        <v>2016</v>
      </c>
      <c r="B218" s="5" t="s">
        <v>24</v>
      </c>
      <c r="C218" s="5" t="s">
        <v>25</v>
      </c>
      <c r="D218" s="5" t="s">
        <v>16</v>
      </c>
      <c r="E218" s="5">
        <v>11000</v>
      </c>
      <c r="F218" s="6">
        <v>2272.73</v>
      </c>
      <c r="H218" s="15" t="str">
        <f t="shared" si="18"/>
        <v>Medium</v>
      </c>
      <c r="I218" s="11" t="str">
        <f t="shared" si="19"/>
        <v>Large</v>
      </c>
      <c r="J218" s="11" t="str">
        <f t="shared" si="20"/>
        <v>Central</v>
      </c>
      <c r="K218" s="11" t="str">
        <f t="shared" si="21"/>
        <v>2010s</v>
      </c>
      <c r="L218" s="11" t="str">
        <f t="shared" si="22"/>
        <v>Cereal</v>
      </c>
      <c r="M218" s="18">
        <f t="shared" si="23"/>
        <v>0.20661181818181817</v>
      </c>
    </row>
    <row r="219" spans="1:13">
      <c r="A219" s="4">
        <v>2016</v>
      </c>
      <c r="B219" s="5" t="s">
        <v>24</v>
      </c>
      <c r="C219" s="5" t="s">
        <v>25</v>
      </c>
      <c r="D219" s="5" t="s">
        <v>17</v>
      </c>
      <c r="E219" s="5">
        <v>114000</v>
      </c>
      <c r="F219" s="6">
        <v>1745.61</v>
      </c>
      <c r="H219" s="15" t="str">
        <f t="shared" si="18"/>
        <v>Medium</v>
      </c>
      <c r="I219" s="11" t="str">
        <f t="shared" si="19"/>
        <v>Large</v>
      </c>
      <c r="J219" s="11" t="str">
        <f t="shared" si="20"/>
        <v>Central</v>
      </c>
      <c r="K219" s="11" t="str">
        <f t="shared" si="21"/>
        <v>2010s</v>
      </c>
      <c r="L219" s="11" t="str">
        <f t="shared" si="22"/>
        <v>Pulse</v>
      </c>
      <c r="M219" s="18">
        <f t="shared" si="23"/>
        <v>1.531236842105263E-2</v>
      </c>
    </row>
    <row r="220" spans="1:13">
      <c r="A220" s="4">
        <v>2017</v>
      </c>
      <c r="B220" s="5" t="s">
        <v>24</v>
      </c>
      <c r="C220" s="5" t="s">
        <v>25</v>
      </c>
      <c r="D220" s="5" t="s">
        <v>15</v>
      </c>
      <c r="E220" s="5">
        <v>210200</v>
      </c>
      <c r="F220" s="6">
        <v>2503.19</v>
      </c>
      <c r="H220" s="15" t="str">
        <f t="shared" si="18"/>
        <v>Medium</v>
      </c>
      <c r="I220" s="11" t="str">
        <f t="shared" si="19"/>
        <v>Large</v>
      </c>
      <c r="J220" s="11" t="str">
        <f t="shared" si="20"/>
        <v>Central</v>
      </c>
      <c r="K220" s="11" t="str">
        <f t="shared" si="21"/>
        <v>2010s</v>
      </c>
      <c r="L220" s="11" t="str">
        <f t="shared" si="22"/>
        <v>Cereal</v>
      </c>
      <c r="M220" s="18">
        <f t="shared" si="23"/>
        <v>1.1908610846812559E-2</v>
      </c>
    </row>
    <row r="221" spans="1:13">
      <c r="A221" s="4">
        <v>2017</v>
      </c>
      <c r="B221" s="5" t="s">
        <v>24</v>
      </c>
      <c r="C221" s="5" t="s">
        <v>25</v>
      </c>
      <c r="D221" s="5" t="s">
        <v>16</v>
      </c>
      <c r="E221" s="5">
        <v>13900</v>
      </c>
      <c r="F221" s="6">
        <v>2545.3200000000002</v>
      </c>
      <c r="H221" s="15" t="str">
        <f t="shared" si="18"/>
        <v>Medium</v>
      </c>
      <c r="I221" s="11" t="str">
        <f t="shared" si="19"/>
        <v>Large</v>
      </c>
      <c r="J221" s="11" t="str">
        <f t="shared" si="20"/>
        <v>Central</v>
      </c>
      <c r="K221" s="11" t="str">
        <f t="shared" si="21"/>
        <v>2010s</v>
      </c>
      <c r="L221" s="11" t="str">
        <f t="shared" si="22"/>
        <v>Cereal</v>
      </c>
      <c r="M221" s="18">
        <f t="shared" si="23"/>
        <v>0.18311654676258993</v>
      </c>
    </row>
    <row r="222" spans="1:13">
      <c r="A222" s="4">
        <v>2017</v>
      </c>
      <c r="B222" s="5" t="s">
        <v>24</v>
      </c>
      <c r="C222" s="5" t="s">
        <v>25</v>
      </c>
      <c r="D222" s="5" t="s">
        <v>17</v>
      </c>
      <c r="E222" s="5">
        <v>121300</v>
      </c>
      <c r="F222" s="6">
        <v>1866.36</v>
      </c>
      <c r="H222" s="15" t="str">
        <f t="shared" si="18"/>
        <v>Medium</v>
      </c>
      <c r="I222" s="11" t="str">
        <f t="shared" si="19"/>
        <v>Large</v>
      </c>
      <c r="J222" s="11" t="str">
        <f t="shared" si="20"/>
        <v>Central</v>
      </c>
      <c r="K222" s="11" t="str">
        <f t="shared" si="21"/>
        <v>2010s</v>
      </c>
      <c r="L222" s="11" t="str">
        <f t="shared" si="22"/>
        <v>Pulse</v>
      </c>
      <c r="M222" s="18">
        <f t="shared" si="23"/>
        <v>1.5386314921681779E-2</v>
      </c>
    </row>
    <row r="223" spans="1:13">
      <c r="A223" s="4">
        <v>2008</v>
      </c>
      <c r="B223" s="5" t="s">
        <v>24</v>
      </c>
      <c r="C223" s="5" t="s">
        <v>26</v>
      </c>
      <c r="D223" s="5" t="s">
        <v>15</v>
      </c>
      <c r="E223" s="5">
        <v>249800</v>
      </c>
      <c r="F223" s="6">
        <v>726.86</v>
      </c>
      <c r="H223" s="15" t="str">
        <f t="shared" si="18"/>
        <v>Low</v>
      </c>
      <c r="I223" s="11" t="str">
        <f t="shared" si="19"/>
        <v>Large</v>
      </c>
      <c r="J223" s="11" t="str">
        <f t="shared" si="20"/>
        <v>Central</v>
      </c>
      <c r="K223" s="11" t="str">
        <f t="shared" si="21"/>
        <v>2000s</v>
      </c>
      <c r="L223" s="11" t="str">
        <f t="shared" si="22"/>
        <v>Cereal</v>
      </c>
      <c r="M223" s="18">
        <f t="shared" si="23"/>
        <v>2.9097678142514013E-3</v>
      </c>
    </row>
    <row r="224" spans="1:13">
      <c r="A224" s="4">
        <v>2008</v>
      </c>
      <c r="B224" s="5" t="s">
        <v>24</v>
      </c>
      <c r="C224" s="5" t="s">
        <v>26</v>
      </c>
      <c r="D224" s="5" t="s">
        <v>16</v>
      </c>
      <c r="E224" s="5">
        <v>5600</v>
      </c>
      <c r="F224" s="6">
        <v>1339.29</v>
      </c>
      <c r="H224" s="15" t="str">
        <f t="shared" si="18"/>
        <v>Medium</v>
      </c>
      <c r="I224" s="11" t="str">
        <f t="shared" si="19"/>
        <v>Large</v>
      </c>
      <c r="J224" s="11" t="str">
        <f t="shared" si="20"/>
        <v>Central</v>
      </c>
      <c r="K224" s="11" t="str">
        <f t="shared" si="21"/>
        <v>2000s</v>
      </c>
      <c r="L224" s="11" t="str">
        <f t="shared" si="22"/>
        <v>Cereal</v>
      </c>
      <c r="M224" s="18">
        <f t="shared" si="23"/>
        <v>0.23915892857142856</v>
      </c>
    </row>
    <row r="225" spans="1:13">
      <c r="A225" s="4">
        <v>2008</v>
      </c>
      <c r="B225" s="5" t="s">
        <v>24</v>
      </c>
      <c r="C225" s="5" t="s">
        <v>26</v>
      </c>
      <c r="D225" s="5" t="s">
        <v>17</v>
      </c>
      <c r="E225" s="5">
        <v>7000</v>
      </c>
      <c r="F225" s="6">
        <v>828.57</v>
      </c>
      <c r="H225" s="15" t="str">
        <f t="shared" si="18"/>
        <v>Low</v>
      </c>
      <c r="I225" s="11" t="str">
        <f t="shared" si="19"/>
        <v>Large</v>
      </c>
      <c r="J225" s="11" t="str">
        <f t="shared" si="20"/>
        <v>Central</v>
      </c>
      <c r="K225" s="11" t="str">
        <f t="shared" si="21"/>
        <v>2000s</v>
      </c>
      <c r="L225" s="11" t="str">
        <f t="shared" si="22"/>
        <v>Pulse</v>
      </c>
      <c r="M225" s="18">
        <f t="shared" si="23"/>
        <v>0.11836714285714287</v>
      </c>
    </row>
    <row r="226" spans="1:13">
      <c r="A226" s="4">
        <v>2009</v>
      </c>
      <c r="B226" s="5" t="s">
        <v>24</v>
      </c>
      <c r="C226" s="5" t="s">
        <v>26</v>
      </c>
      <c r="D226" s="5" t="s">
        <v>15</v>
      </c>
      <c r="E226" s="5">
        <v>247800</v>
      </c>
      <c r="F226" s="6">
        <v>1364.81</v>
      </c>
      <c r="H226" s="15" t="str">
        <f t="shared" si="18"/>
        <v>Medium</v>
      </c>
      <c r="I226" s="11" t="str">
        <f t="shared" si="19"/>
        <v>Large</v>
      </c>
      <c r="J226" s="11" t="str">
        <f t="shared" si="20"/>
        <v>Central</v>
      </c>
      <c r="K226" s="11" t="str">
        <f t="shared" si="21"/>
        <v>2000s</v>
      </c>
      <c r="L226" s="11" t="str">
        <f t="shared" si="22"/>
        <v>Cereal</v>
      </c>
      <c r="M226" s="18">
        <f t="shared" si="23"/>
        <v>5.5077078288942698E-3</v>
      </c>
    </row>
    <row r="227" spans="1:13">
      <c r="A227" s="4">
        <v>2009</v>
      </c>
      <c r="B227" s="5" t="s">
        <v>24</v>
      </c>
      <c r="C227" s="5" t="s">
        <v>26</v>
      </c>
      <c r="D227" s="5" t="s">
        <v>16</v>
      </c>
      <c r="E227" s="5">
        <v>4200</v>
      </c>
      <c r="F227" s="6">
        <v>1190.48</v>
      </c>
      <c r="H227" s="15" t="str">
        <f t="shared" si="18"/>
        <v>Medium</v>
      </c>
      <c r="I227" s="11" t="str">
        <f t="shared" si="19"/>
        <v>Medium</v>
      </c>
      <c r="J227" s="11" t="str">
        <f t="shared" si="20"/>
        <v>Central</v>
      </c>
      <c r="K227" s="11" t="str">
        <f t="shared" si="21"/>
        <v>2000s</v>
      </c>
      <c r="L227" s="11" t="str">
        <f t="shared" si="22"/>
        <v>Cereal</v>
      </c>
      <c r="M227" s="18">
        <f t="shared" si="23"/>
        <v>0.28344761904761906</v>
      </c>
    </row>
    <row r="228" spans="1:13">
      <c r="A228" s="4">
        <v>2009</v>
      </c>
      <c r="B228" s="5" t="s">
        <v>24</v>
      </c>
      <c r="C228" s="5" t="s">
        <v>26</v>
      </c>
      <c r="D228" s="5" t="s">
        <v>17</v>
      </c>
      <c r="E228" s="5">
        <v>7400</v>
      </c>
      <c r="F228" s="6">
        <v>1040.54</v>
      </c>
      <c r="H228" s="15" t="str">
        <f t="shared" si="18"/>
        <v>Medium</v>
      </c>
      <c r="I228" s="11" t="str">
        <f t="shared" si="19"/>
        <v>Large</v>
      </c>
      <c r="J228" s="11" t="str">
        <f t="shared" si="20"/>
        <v>Central</v>
      </c>
      <c r="K228" s="11" t="str">
        <f t="shared" si="21"/>
        <v>2000s</v>
      </c>
      <c r="L228" s="11" t="str">
        <f t="shared" si="22"/>
        <v>Pulse</v>
      </c>
      <c r="M228" s="18">
        <f t="shared" si="23"/>
        <v>0.14061351351351351</v>
      </c>
    </row>
    <row r="229" spans="1:13">
      <c r="A229" s="4">
        <v>2010</v>
      </c>
      <c r="B229" s="5" t="s">
        <v>24</v>
      </c>
      <c r="C229" s="5" t="s">
        <v>26</v>
      </c>
      <c r="D229" s="5" t="s">
        <v>15</v>
      </c>
      <c r="E229" s="5">
        <v>247900</v>
      </c>
      <c r="F229" s="6">
        <v>1423.96</v>
      </c>
      <c r="H229" s="15" t="str">
        <f t="shared" si="18"/>
        <v>Medium</v>
      </c>
      <c r="I229" s="11" t="str">
        <f t="shared" si="19"/>
        <v>Large</v>
      </c>
      <c r="J229" s="11" t="str">
        <f t="shared" si="20"/>
        <v>Central</v>
      </c>
      <c r="K229" s="11" t="str">
        <f t="shared" si="21"/>
        <v>2010s</v>
      </c>
      <c r="L229" s="11" t="str">
        <f t="shared" si="22"/>
        <v>Cereal</v>
      </c>
      <c r="M229" s="18">
        <f t="shared" si="23"/>
        <v>5.7440903590157324E-3</v>
      </c>
    </row>
    <row r="230" spans="1:13">
      <c r="A230" s="4">
        <v>2010</v>
      </c>
      <c r="B230" s="5" t="s">
        <v>24</v>
      </c>
      <c r="C230" s="5" t="s">
        <v>26</v>
      </c>
      <c r="D230" s="5" t="s">
        <v>16</v>
      </c>
      <c r="E230" s="5">
        <v>4300</v>
      </c>
      <c r="F230" s="6">
        <v>1534.88</v>
      </c>
      <c r="H230" s="15" t="str">
        <f t="shared" si="18"/>
        <v>Medium</v>
      </c>
      <c r="I230" s="11" t="str">
        <f t="shared" si="19"/>
        <v>Medium</v>
      </c>
      <c r="J230" s="11" t="str">
        <f t="shared" si="20"/>
        <v>Central</v>
      </c>
      <c r="K230" s="11" t="str">
        <f t="shared" si="21"/>
        <v>2010s</v>
      </c>
      <c r="L230" s="11" t="str">
        <f t="shared" si="22"/>
        <v>Cereal</v>
      </c>
      <c r="M230" s="18">
        <f t="shared" si="23"/>
        <v>0.35694883720930237</v>
      </c>
    </row>
    <row r="231" spans="1:13">
      <c r="A231" s="4">
        <v>2010</v>
      </c>
      <c r="B231" s="5" t="s">
        <v>24</v>
      </c>
      <c r="C231" s="5" t="s">
        <v>26</v>
      </c>
      <c r="D231" s="5" t="s">
        <v>17</v>
      </c>
      <c r="E231" s="5">
        <v>6900</v>
      </c>
      <c r="F231" s="6">
        <v>1043.48</v>
      </c>
      <c r="H231" s="15" t="str">
        <f t="shared" si="18"/>
        <v>Medium</v>
      </c>
      <c r="I231" s="11" t="str">
        <f t="shared" si="19"/>
        <v>Large</v>
      </c>
      <c r="J231" s="11" t="str">
        <f t="shared" si="20"/>
        <v>Central</v>
      </c>
      <c r="K231" s="11" t="str">
        <f t="shared" si="21"/>
        <v>2010s</v>
      </c>
      <c r="L231" s="11" t="str">
        <f t="shared" si="22"/>
        <v>Pulse</v>
      </c>
      <c r="M231" s="18">
        <f t="shared" si="23"/>
        <v>0.15122898550724637</v>
      </c>
    </row>
    <row r="232" spans="1:13">
      <c r="A232" s="4">
        <v>2011</v>
      </c>
      <c r="B232" s="5" t="s">
        <v>24</v>
      </c>
      <c r="C232" s="5" t="s">
        <v>26</v>
      </c>
      <c r="D232" s="5" t="s">
        <v>15</v>
      </c>
      <c r="E232" s="5">
        <v>246700</v>
      </c>
      <c r="F232" s="6">
        <v>1362.79</v>
      </c>
      <c r="H232" s="15" t="str">
        <f t="shared" si="18"/>
        <v>Medium</v>
      </c>
      <c r="I232" s="11" t="str">
        <f t="shared" si="19"/>
        <v>Large</v>
      </c>
      <c r="J232" s="11" t="str">
        <f t="shared" si="20"/>
        <v>Central</v>
      </c>
      <c r="K232" s="11" t="str">
        <f t="shared" si="21"/>
        <v>2010s</v>
      </c>
      <c r="L232" s="11" t="str">
        <f t="shared" si="22"/>
        <v>Cereal</v>
      </c>
      <c r="M232" s="18">
        <f t="shared" si="23"/>
        <v>5.5240778273206318E-3</v>
      </c>
    </row>
    <row r="233" spans="1:13">
      <c r="A233" s="4">
        <v>2011</v>
      </c>
      <c r="B233" s="5" t="s">
        <v>24</v>
      </c>
      <c r="C233" s="5" t="s">
        <v>26</v>
      </c>
      <c r="D233" s="5" t="s">
        <v>16</v>
      </c>
      <c r="E233" s="5">
        <v>4300</v>
      </c>
      <c r="F233" s="6">
        <v>1302.33</v>
      </c>
      <c r="H233" s="15" t="str">
        <f t="shared" si="18"/>
        <v>Medium</v>
      </c>
      <c r="I233" s="11" t="str">
        <f t="shared" si="19"/>
        <v>Medium</v>
      </c>
      <c r="J233" s="11" t="str">
        <f t="shared" si="20"/>
        <v>Central</v>
      </c>
      <c r="K233" s="11" t="str">
        <f t="shared" si="21"/>
        <v>2010s</v>
      </c>
      <c r="L233" s="11" t="str">
        <f t="shared" si="22"/>
        <v>Cereal</v>
      </c>
      <c r="M233" s="18">
        <f t="shared" si="23"/>
        <v>0.3028674418604651</v>
      </c>
    </row>
    <row r="234" spans="1:13">
      <c r="A234" s="4">
        <v>2011</v>
      </c>
      <c r="B234" s="5" t="s">
        <v>24</v>
      </c>
      <c r="C234" s="5" t="s">
        <v>26</v>
      </c>
      <c r="D234" s="5" t="s">
        <v>17</v>
      </c>
      <c r="E234" s="5">
        <v>10300</v>
      </c>
      <c r="F234" s="6">
        <v>1077.67</v>
      </c>
      <c r="H234" s="15" t="str">
        <f t="shared" si="18"/>
        <v>Medium</v>
      </c>
      <c r="I234" s="11" t="str">
        <f t="shared" si="19"/>
        <v>Large</v>
      </c>
      <c r="J234" s="11" t="str">
        <f t="shared" si="20"/>
        <v>Central</v>
      </c>
      <c r="K234" s="11" t="str">
        <f t="shared" si="21"/>
        <v>2010s</v>
      </c>
      <c r="L234" s="11" t="str">
        <f t="shared" si="22"/>
        <v>Pulse</v>
      </c>
      <c r="M234" s="18">
        <f t="shared" si="23"/>
        <v>0.10462815533980584</v>
      </c>
    </row>
    <row r="235" spans="1:13">
      <c r="A235" s="4">
        <v>2012</v>
      </c>
      <c r="B235" s="5" t="s">
        <v>24</v>
      </c>
      <c r="C235" s="5" t="s">
        <v>26</v>
      </c>
      <c r="D235" s="5" t="s">
        <v>15</v>
      </c>
      <c r="E235" s="5">
        <v>260770</v>
      </c>
      <c r="F235" s="6">
        <v>1865.48</v>
      </c>
      <c r="H235" s="15" t="str">
        <f t="shared" si="18"/>
        <v>Medium</v>
      </c>
      <c r="I235" s="11" t="str">
        <f t="shared" si="19"/>
        <v>Large</v>
      </c>
      <c r="J235" s="11" t="str">
        <f t="shared" si="20"/>
        <v>Central</v>
      </c>
      <c r="K235" s="11" t="str">
        <f t="shared" si="21"/>
        <v>2010s</v>
      </c>
      <c r="L235" s="11" t="str">
        <f t="shared" si="22"/>
        <v>Cereal</v>
      </c>
      <c r="M235" s="18">
        <f t="shared" si="23"/>
        <v>7.1537370096253407E-3</v>
      </c>
    </row>
    <row r="236" spans="1:13">
      <c r="A236" s="4">
        <v>2012</v>
      </c>
      <c r="B236" s="5" t="s">
        <v>24</v>
      </c>
      <c r="C236" s="5" t="s">
        <v>26</v>
      </c>
      <c r="D236" s="5" t="s">
        <v>16</v>
      </c>
      <c r="E236" s="5">
        <v>4230</v>
      </c>
      <c r="F236" s="6">
        <v>2352.25</v>
      </c>
      <c r="H236" s="15" t="str">
        <f t="shared" si="18"/>
        <v>Medium</v>
      </c>
      <c r="I236" s="11" t="str">
        <f t="shared" si="19"/>
        <v>Medium</v>
      </c>
      <c r="J236" s="11" t="str">
        <f t="shared" si="20"/>
        <v>Central</v>
      </c>
      <c r="K236" s="11" t="str">
        <f t="shared" si="21"/>
        <v>2010s</v>
      </c>
      <c r="L236" s="11" t="str">
        <f t="shared" si="22"/>
        <v>Cereal</v>
      </c>
      <c r="M236" s="18">
        <f t="shared" si="23"/>
        <v>0.55608747044917262</v>
      </c>
    </row>
    <row r="237" spans="1:13">
      <c r="A237" s="4">
        <v>2012</v>
      </c>
      <c r="B237" s="5" t="s">
        <v>24</v>
      </c>
      <c r="C237" s="5" t="s">
        <v>26</v>
      </c>
      <c r="D237" s="5" t="s">
        <v>17</v>
      </c>
      <c r="E237" s="5">
        <v>7900</v>
      </c>
      <c r="F237" s="6">
        <v>948.1</v>
      </c>
      <c r="H237" s="15" t="str">
        <f t="shared" si="18"/>
        <v>Low</v>
      </c>
      <c r="I237" s="11" t="str">
        <f t="shared" si="19"/>
        <v>Large</v>
      </c>
      <c r="J237" s="11" t="str">
        <f t="shared" si="20"/>
        <v>Central</v>
      </c>
      <c r="K237" s="11" t="str">
        <f t="shared" si="21"/>
        <v>2010s</v>
      </c>
      <c r="L237" s="11" t="str">
        <f t="shared" si="22"/>
        <v>Pulse</v>
      </c>
      <c r="M237" s="18">
        <f t="shared" si="23"/>
        <v>0.12001265822784811</v>
      </c>
    </row>
    <row r="238" spans="1:13">
      <c r="A238" s="4">
        <v>2013</v>
      </c>
      <c r="B238" s="5" t="s">
        <v>24</v>
      </c>
      <c r="C238" s="5" t="s">
        <v>26</v>
      </c>
      <c r="D238" s="5" t="s">
        <v>15</v>
      </c>
      <c r="E238" s="5">
        <v>258650</v>
      </c>
      <c r="F238" s="6">
        <v>1678.25</v>
      </c>
      <c r="H238" s="15" t="str">
        <f t="shared" si="18"/>
        <v>Medium</v>
      </c>
      <c r="I238" s="11" t="str">
        <f t="shared" si="19"/>
        <v>Large</v>
      </c>
      <c r="J238" s="11" t="str">
        <f t="shared" si="20"/>
        <v>Central</v>
      </c>
      <c r="K238" s="11" t="str">
        <f t="shared" si="21"/>
        <v>2010s</v>
      </c>
      <c r="L238" s="11" t="str">
        <f t="shared" si="22"/>
        <v>Cereal</v>
      </c>
      <c r="M238" s="18">
        <f t="shared" si="23"/>
        <v>6.4884979702300406E-3</v>
      </c>
    </row>
    <row r="239" spans="1:13">
      <c r="A239" s="4">
        <v>2013</v>
      </c>
      <c r="B239" s="5" t="s">
        <v>24</v>
      </c>
      <c r="C239" s="5" t="s">
        <v>26</v>
      </c>
      <c r="D239" s="5" t="s">
        <v>16</v>
      </c>
      <c r="E239" s="5">
        <v>4290</v>
      </c>
      <c r="F239" s="6">
        <v>1720.28</v>
      </c>
      <c r="H239" s="15" t="str">
        <f t="shared" si="18"/>
        <v>Medium</v>
      </c>
      <c r="I239" s="11" t="str">
        <f t="shared" si="19"/>
        <v>Medium</v>
      </c>
      <c r="J239" s="11" t="str">
        <f t="shared" si="20"/>
        <v>Central</v>
      </c>
      <c r="K239" s="11" t="str">
        <f t="shared" si="21"/>
        <v>2010s</v>
      </c>
      <c r="L239" s="11" t="str">
        <f t="shared" si="22"/>
        <v>Cereal</v>
      </c>
      <c r="M239" s="18">
        <f t="shared" si="23"/>
        <v>0.40099766899766898</v>
      </c>
    </row>
    <row r="240" spans="1:13">
      <c r="A240" s="4">
        <v>2013</v>
      </c>
      <c r="B240" s="5" t="s">
        <v>24</v>
      </c>
      <c r="C240" s="5" t="s">
        <v>26</v>
      </c>
      <c r="D240" s="5" t="s">
        <v>17</v>
      </c>
      <c r="E240" s="5">
        <v>7490</v>
      </c>
      <c r="F240" s="6">
        <v>845.13</v>
      </c>
      <c r="H240" s="15" t="str">
        <f t="shared" si="18"/>
        <v>Low</v>
      </c>
      <c r="I240" s="11" t="str">
        <f t="shared" si="19"/>
        <v>Large</v>
      </c>
      <c r="J240" s="11" t="str">
        <f t="shared" si="20"/>
        <v>Central</v>
      </c>
      <c r="K240" s="11" t="str">
        <f t="shared" si="21"/>
        <v>2010s</v>
      </c>
      <c r="L240" s="11" t="str">
        <f t="shared" si="22"/>
        <v>Pulse</v>
      </c>
      <c r="M240" s="18">
        <f t="shared" si="23"/>
        <v>0.11283444592790387</v>
      </c>
    </row>
    <row r="241" spans="1:13">
      <c r="A241" s="4">
        <v>2014</v>
      </c>
      <c r="B241" s="5" t="s">
        <v>24</v>
      </c>
      <c r="C241" s="5" t="s">
        <v>26</v>
      </c>
      <c r="D241" s="5" t="s">
        <v>15</v>
      </c>
      <c r="E241" s="5">
        <v>245000</v>
      </c>
      <c r="F241" s="6">
        <v>1834</v>
      </c>
      <c r="H241" s="15" t="str">
        <f t="shared" si="18"/>
        <v>Medium</v>
      </c>
      <c r="I241" s="11" t="str">
        <f t="shared" si="19"/>
        <v>Large</v>
      </c>
      <c r="J241" s="11" t="str">
        <f t="shared" si="20"/>
        <v>Central</v>
      </c>
      <c r="K241" s="11" t="str">
        <f t="shared" si="21"/>
        <v>2010s</v>
      </c>
      <c r="L241" s="11" t="str">
        <f t="shared" si="22"/>
        <v>Cereal</v>
      </c>
      <c r="M241" s="18">
        <f t="shared" si="23"/>
        <v>7.4857142857142856E-3</v>
      </c>
    </row>
    <row r="242" spans="1:13">
      <c r="A242" s="4">
        <v>2014</v>
      </c>
      <c r="B242" s="5" t="s">
        <v>24</v>
      </c>
      <c r="C242" s="5" t="s">
        <v>26</v>
      </c>
      <c r="D242" s="5" t="s">
        <v>16</v>
      </c>
      <c r="E242" s="5">
        <v>8000</v>
      </c>
      <c r="F242" s="6">
        <v>2625</v>
      </c>
      <c r="H242" s="15" t="str">
        <f t="shared" si="18"/>
        <v>Medium</v>
      </c>
      <c r="I242" s="11" t="str">
        <f t="shared" si="19"/>
        <v>Large</v>
      </c>
      <c r="J242" s="11" t="str">
        <f t="shared" si="20"/>
        <v>Central</v>
      </c>
      <c r="K242" s="11" t="str">
        <f t="shared" si="21"/>
        <v>2010s</v>
      </c>
      <c r="L242" s="11" t="str">
        <f t="shared" si="22"/>
        <v>Cereal</v>
      </c>
      <c r="M242" s="18">
        <f t="shared" si="23"/>
        <v>0.328125</v>
      </c>
    </row>
    <row r="243" spans="1:13">
      <c r="A243" s="4">
        <v>2014</v>
      </c>
      <c r="B243" s="5" t="s">
        <v>24</v>
      </c>
      <c r="C243" s="5" t="s">
        <v>26</v>
      </c>
      <c r="D243" s="5" t="s">
        <v>17</v>
      </c>
      <c r="E243" s="5">
        <v>17000</v>
      </c>
      <c r="F243" s="6">
        <v>470.59</v>
      </c>
      <c r="H243" s="15" t="str">
        <f t="shared" si="18"/>
        <v>Low</v>
      </c>
      <c r="I243" s="11" t="str">
        <f t="shared" si="19"/>
        <v>Large</v>
      </c>
      <c r="J243" s="11" t="str">
        <f t="shared" si="20"/>
        <v>Central</v>
      </c>
      <c r="K243" s="11" t="str">
        <f t="shared" si="21"/>
        <v>2010s</v>
      </c>
      <c r="L243" s="11" t="str">
        <f t="shared" si="22"/>
        <v>Pulse</v>
      </c>
      <c r="M243" s="18">
        <f t="shared" si="23"/>
        <v>2.768176470588235E-2</v>
      </c>
    </row>
    <row r="244" spans="1:13">
      <c r="A244" s="4">
        <v>2015</v>
      </c>
      <c r="B244" s="5" t="s">
        <v>24</v>
      </c>
      <c r="C244" s="5" t="s">
        <v>26</v>
      </c>
      <c r="D244" s="5" t="s">
        <v>15</v>
      </c>
      <c r="E244" s="5">
        <v>266000</v>
      </c>
      <c r="F244" s="6">
        <v>1674.17</v>
      </c>
      <c r="H244" s="15" t="str">
        <f t="shared" si="18"/>
        <v>Medium</v>
      </c>
      <c r="I244" s="11" t="str">
        <f t="shared" si="19"/>
        <v>Large</v>
      </c>
      <c r="J244" s="11" t="str">
        <f t="shared" si="20"/>
        <v>Central</v>
      </c>
      <c r="K244" s="11" t="str">
        <f t="shared" si="21"/>
        <v>2010s</v>
      </c>
      <c r="L244" s="11" t="str">
        <f t="shared" si="22"/>
        <v>Cereal</v>
      </c>
      <c r="M244" s="18">
        <f t="shared" si="23"/>
        <v>6.2938721804511278E-3</v>
      </c>
    </row>
    <row r="245" spans="1:13">
      <c r="A245" s="4">
        <v>2015</v>
      </c>
      <c r="B245" s="5" t="s">
        <v>24</v>
      </c>
      <c r="C245" s="5" t="s">
        <v>26</v>
      </c>
      <c r="D245" s="5" t="s">
        <v>16</v>
      </c>
      <c r="E245" s="5">
        <v>9000</v>
      </c>
      <c r="F245" s="6">
        <v>2000</v>
      </c>
      <c r="H245" s="15" t="str">
        <f t="shared" si="18"/>
        <v>Medium</v>
      </c>
      <c r="I245" s="11" t="str">
        <f t="shared" si="19"/>
        <v>Large</v>
      </c>
      <c r="J245" s="11" t="str">
        <f t="shared" si="20"/>
        <v>Central</v>
      </c>
      <c r="K245" s="11" t="str">
        <f t="shared" si="21"/>
        <v>2010s</v>
      </c>
      <c r="L245" s="11" t="str">
        <f t="shared" si="22"/>
        <v>Cereal</v>
      </c>
      <c r="M245" s="18">
        <f t="shared" si="23"/>
        <v>0.22222222222222221</v>
      </c>
    </row>
    <row r="246" spans="1:13">
      <c r="A246" s="4">
        <v>2015</v>
      </c>
      <c r="B246" s="5" t="s">
        <v>24</v>
      </c>
      <c r="C246" s="5" t="s">
        <v>26</v>
      </c>
      <c r="D246" s="5" t="s">
        <v>17</v>
      </c>
      <c r="E246" s="5">
        <v>34000</v>
      </c>
      <c r="F246" s="6">
        <v>1147.06</v>
      </c>
      <c r="H246" s="15" t="str">
        <f t="shared" si="18"/>
        <v>Medium</v>
      </c>
      <c r="I246" s="11" t="str">
        <f t="shared" si="19"/>
        <v>Large</v>
      </c>
      <c r="J246" s="11" t="str">
        <f t="shared" si="20"/>
        <v>Central</v>
      </c>
      <c r="K246" s="11" t="str">
        <f t="shared" si="21"/>
        <v>2010s</v>
      </c>
      <c r="L246" s="11" t="str">
        <f t="shared" si="22"/>
        <v>Pulse</v>
      </c>
      <c r="M246" s="18">
        <f t="shared" si="23"/>
        <v>3.3737058823529412E-2</v>
      </c>
    </row>
    <row r="247" spans="1:13">
      <c r="A247" s="4">
        <v>2016</v>
      </c>
      <c r="B247" s="5" t="s">
        <v>24</v>
      </c>
      <c r="C247" s="5" t="s">
        <v>26</v>
      </c>
      <c r="D247" s="5" t="s">
        <v>15</v>
      </c>
      <c r="E247" s="5">
        <v>272000</v>
      </c>
      <c r="F247" s="6">
        <v>2482.83</v>
      </c>
      <c r="H247" s="15" t="str">
        <f t="shared" si="18"/>
        <v>Medium</v>
      </c>
      <c r="I247" s="11" t="str">
        <f t="shared" si="19"/>
        <v>Large</v>
      </c>
      <c r="J247" s="11" t="str">
        <f t="shared" si="20"/>
        <v>Central</v>
      </c>
      <c r="K247" s="11" t="str">
        <f t="shared" si="21"/>
        <v>2010s</v>
      </c>
      <c r="L247" s="11" t="str">
        <f t="shared" si="22"/>
        <v>Cereal</v>
      </c>
      <c r="M247" s="18">
        <f t="shared" si="23"/>
        <v>9.1280514705882349E-3</v>
      </c>
    </row>
    <row r="248" spans="1:13">
      <c r="A248" s="4">
        <v>2016</v>
      </c>
      <c r="B248" s="5" t="s">
        <v>24</v>
      </c>
      <c r="C248" s="5" t="s">
        <v>26</v>
      </c>
      <c r="D248" s="5" t="s">
        <v>16</v>
      </c>
      <c r="E248" s="5">
        <v>9000</v>
      </c>
      <c r="F248" s="6">
        <v>3000</v>
      </c>
      <c r="H248" s="15" t="str">
        <f t="shared" si="18"/>
        <v>High</v>
      </c>
      <c r="I248" s="11" t="str">
        <f t="shared" si="19"/>
        <v>Large</v>
      </c>
      <c r="J248" s="11" t="str">
        <f t="shared" si="20"/>
        <v>Central</v>
      </c>
      <c r="K248" s="11" t="str">
        <f t="shared" si="21"/>
        <v>2010s</v>
      </c>
      <c r="L248" s="11" t="str">
        <f t="shared" si="22"/>
        <v>Cereal</v>
      </c>
      <c r="M248" s="18">
        <f t="shared" si="23"/>
        <v>0.33333333333333331</v>
      </c>
    </row>
    <row r="249" spans="1:13">
      <c r="A249" s="4">
        <v>2016</v>
      </c>
      <c r="B249" s="5" t="s">
        <v>24</v>
      </c>
      <c r="C249" s="5" t="s">
        <v>26</v>
      </c>
      <c r="D249" s="5" t="s">
        <v>17</v>
      </c>
      <c r="E249" s="5">
        <v>38000</v>
      </c>
      <c r="F249" s="6">
        <v>1421.05</v>
      </c>
      <c r="H249" s="15" t="str">
        <f t="shared" si="18"/>
        <v>Medium</v>
      </c>
      <c r="I249" s="11" t="str">
        <f t="shared" si="19"/>
        <v>Large</v>
      </c>
      <c r="J249" s="11" t="str">
        <f t="shared" si="20"/>
        <v>Central</v>
      </c>
      <c r="K249" s="11" t="str">
        <f t="shared" si="21"/>
        <v>2010s</v>
      </c>
      <c r="L249" s="11" t="str">
        <f t="shared" si="22"/>
        <v>Pulse</v>
      </c>
      <c r="M249" s="18">
        <f t="shared" si="23"/>
        <v>3.7396052631578948E-2</v>
      </c>
    </row>
    <row r="250" spans="1:13">
      <c r="A250" s="4">
        <v>2017</v>
      </c>
      <c r="B250" s="5" t="s">
        <v>24</v>
      </c>
      <c r="C250" s="5" t="s">
        <v>26</v>
      </c>
      <c r="D250" s="5" t="s">
        <v>15</v>
      </c>
      <c r="E250" s="5">
        <v>220210</v>
      </c>
      <c r="F250" s="6">
        <v>1795.92</v>
      </c>
      <c r="H250" s="15" t="str">
        <f t="shared" si="18"/>
        <v>Medium</v>
      </c>
      <c r="I250" s="11" t="str">
        <f t="shared" si="19"/>
        <v>Large</v>
      </c>
      <c r="J250" s="11" t="str">
        <f t="shared" si="20"/>
        <v>Central</v>
      </c>
      <c r="K250" s="11" t="str">
        <f t="shared" si="21"/>
        <v>2010s</v>
      </c>
      <c r="L250" s="11" t="str">
        <f t="shared" si="22"/>
        <v>Cereal</v>
      </c>
      <c r="M250" s="18">
        <f t="shared" si="23"/>
        <v>8.1554879433268241E-3</v>
      </c>
    </row>
    <row r="251" spans="1:13">
      <c r="A251" s="4">
        <v>2017</v>
      </c>
      <c r="B251" s="5" t="s">
        <v>24</v>
      </c>
      <c r="C251" s="5" t="s">
        <v>26</v>
      </c>
      <c r="D251" s="5" t="s">
        <v>16</v>
      </c>
      <c r="E251" s="5">
        <v>10040</v>
      </c>
      <c r="F251" s="6">
        <v>2925.3</v>
      </c>
      <c r="H251" s="15" t="str">
        <f t="shared" si="18"/>
        <v>Medium</v>
      </c>
      <c r="I251" s="11" t="str">
        <f t="shared" si="19"/>
        <v>Large</v>
      </c>
      <c r="J251" s="11" t="str">
        <f t="shared" si="20"/>
        <v>Central</v>
      </c>
      <c r="K251" s="11" t="str">
        <f t="shared" si="21"/>
        <v>2010s</v>
      </c>
      <c r="L251" s="11" t="str">
        <f t="shared" si="22"/>
        <v>Cereal</v>
      </c>
      <c r="M251" s="18">
        <f t="shared" si="23"/>
        <v>0.29136454183266935</v>
      </c>
    </row>
    <row r="252" spans="1:13">
      <c r="A252" s="4">
        <v>2017</v>
      </c>
      <c r="B252" s="5" t="s">
        <v>24</v>
      </c>
      <c r="C252" s="5" t="s">
        <v>26</v>
      </c>
      <c r="D252" s="5" t="s">
        <v>17</v>
      </c>
      <c r="E252" s="5">
        <v>61000</v>
      </c>
      <c r="F252" s="6">
        <v>1495.08</v>
      </c>
      <c r="H252" s="15" t="str">
        <f t="shared" si="18"/>
        <v>Medium</v>
      </c>
      <c r="I252" s="11" t="str">
        <f t="shared" si="19"/>
        <v>Large</v>
      </c>
      <c r="J252" s="11" t="str">
        <f t="shared" si="20"/>
        <v>Central</v>
      </c>
      <c r="K252" s="11" t="str">
        <f t="shared" si="21"/>
        <v>2010s</v>
      </c>
      <c r="L252" s="11" t="str">
        <f t="shared" si="22"/>
        <v>Pulse</v>
      </c>
      <c r="M252" s="18">
        <f t="shared" si="23"/>
        <v>2.4509508196721309E-2</v>
      </c>
    </row>
    <row r="253" spans="1:13">
      <c r="A253" s="4">
        <v>2008</v>
      </c>
      <c r="B253" s="5" t="s">
        <v>24</v>
      </c>
      <c r="C253" s="5" t="s">
        <v>27</v>
      </c>
      <c r="D253" s="5" t="s">
        <v>15</v>
      </c>
      <c r="E253" s="5">
        <v>19300</v>
      </c>
      <c r="F253" s="6">
        <v>495.85</v>
      </c>
      <c r="H253" s="15" t="str">
        <f t="shared" si="18"/>
        <v>Low</v>
      </c>
      <c r="I253" s="11" t="str">
        <f t="shared" si="19"/>
        <v>Large</v>
      </c>
      <c r="J253" s="11" t="str">
        <f t="shared" si="20"/>
        <v>Central</v>
      </c>
      <c r="K253" s="11" t="str">
        <f t="shared" si="21"/>
        <v>2000s</v>
      </c>
      <c r="L253" s="11" t="str">
        <f t="shared" si="22"/>
        <v>Cereal</v>
      </c>
      <c r="M253" s="18">
        <f t="shared" si="23"/>
        <v>2.5691709844559586E-2</v>
      </c>
    </row>
    <row r="254" spans="1:13">
      <c r="A254" s="4">
        <v>2008</v>
      </c>
      <c r="B254" s="5" t="s">
        <v>24</v>
      </c>
      <c r="C254" s="5" t="s">
        <v>27</v>
      </c>
      <c r="D254" s="5" t="s">
        <v>16</v>
      </c>
      <c r="E254" s="5">
        <v>92800</v>
      </c>
      <c r="F254" s="6">
        <v>2192.89</v>
      </c>
      <c r="H254" s="15" t="str">
        <f t="shared" si="18"/>
        <v>Medium</v>
      </c>
      <c r="I254" s="11" t="str">
        <f t="shared" si="19"/>
        <v>Large</v>
      </c>
      <c r="J254" s="11" t="str">
        <f t="shared" si="20"/>
        <v>Central</v>
      </c>
      <c r="K254" s="11" t="str">
        <f t="shared" si="21"/>
        <v>2000s</v>
      </c>
      <c r="L254" s="11" t="str">
        <f t="shared" si="22"/>
        <v>Cereal</v>
      </c>
      <c r="M254" s="18">
        <f t="shared" si="23"/>
        <v>2.3630280172413792E-2</v>
      </c>
    </row>
    <row r="255" spans="1:13">
      <c r="A255" s="4">
        <v>2008</v>
      </c>
      <c r="B255" s="5" t="s">
        <v>24</v>
      </c>
      <c r="C255" s="5" t="s">
        <v>27</v>
      </c>
      <c r="D255" s="5" t="s">
        <v>17</v>
      </c>
      <c r="E255" s="5">
        <v>29500</v>
      </c>
      <c r="F255" s="6">
        <v>1159.32</v>
      </c>
      <c r="H255" s="15" t="str">
        <f t="shared" si="18"/>
        <v>Medium</v>
      </c>
      <c r="I255" s="11" t="str">
        <f t="shared" si="19"/>
        <v>Large</v>
      </c>
      <c r="J255" s="11" t="str">
        <f t="shared" si="20"/>
        <v>Central</v>
      </c>
      <c r="K255" s="11" t="str">
        <f t="shared" si="21"/>
        <v>2000s</v>
      </c>
      <c r="L255" s="11" t="str">
        <f t="shared" si="22"/>
        <v>Pulse</v>
      </c>
      <c r="M255" s="18">
        <f t="shared" si="23"/>
        <v>3.9298983050847454E-2</v>
      </c>
    </row>
    <row r="256" spans="1:13">
      <c r="A256" s="4">
        <v>2008</v>
      </c>
      <c r="B256" s="5" t="s">
        <v>24</v>
      </c>
      <c r="C256" s="5" t="s">
        <v>27</v>
      </c>
      <c r="D256" s="5" t="s">
        <v>18</v>
      </c>
      <c r="E256" s="5">
        <v>28100</v>
      </c>
      <c r="F256" s="6">
        <v>569.4</v>
      </c>
      <c r="H256" s="15" t="str">
        <f t="shared" si="18"/>
        <v>Low</v>
      </c>
      <c r="I256" s="11" t="str">
        <f t="shared" si="19"/>
        <v>Large</v>
      </c>
      <c r="J256" s="11" t="str">
        <f t="shared" si="20"/>
        <v>Central</v>
      </c>
      <c r="K256" s="11" t="str">
        <f t="shared" si="21"/>
        <v>2000s</v>
      </c>
      <c r="L256" s="11" t="str">
        <f t="shared" si="22"/>
        <v>Fiber</v>
      </c>
      <c r="M256" s="18">
        <f t="shared" si="23"/>
        <v>2.0263345195729535E-2</v>
      </c>
    </row>
    <row r="257" spans="1:13">
      <c r="A257" s="4">
        <v>2009</v>
      </c>
      <c r="B257" s="5" t="s">
        <v>24</v>
      </c>
      <c r="C257" s="5" t="s">
        <v>27</v>
      </c>
      <c r="D257" s="5" t="s">
        <v>15</v>
      </c>
      <c r="E257" s="5">
        <v>18800</v>
      </c>
      <c r="F257" s="6">
        <v>755.32</v>
      </c>
      <c r="H257" s="15" t="str">
        <f t="shared" si="18"/>
        <v>Low</v>
      </c>
      <c r="I257" s="11" t="str">
        <f t="shared" si="19"/>
        <v>Large</v>
      </c>
      <c r="J257" s="11" t="str">
        <f t="shared" si="20"/>
        <v>Central</v>
      </c>
      <c r="K257" s="11" t="str">
        <f t="shared" si="21"/>
        <v>2000s</v>
      </c>
      <c r="L257" s="11" t="str">
        <f t="shared" si="22"/>
        <v>Cereal</v>
      </c>
      <c r="M257" s="18">
        <f t="shared" si="23"/>
        <v>4.0176595744680854E-2</v>
      </c>
    </row>
    <row r="258" spans="1:13">
      <c r="A258" s="4">
        <v>2009</v>
      </c>
      <c r="B258" s="5" t="s">
        <v>24</v>
      </c>
      <c r="C258" s="5" t="s">
        <v>27</v>
      </c>
      <c r="D258" s="5" t="s">
        <v>16</v>
      </c>
      <c r="E258" s="5">
        <v>88900</v>
      </c>
      <c r="F258" s="6">
        <v>2622.05</v>
      </c>
      <c r="H258" s="15" t="str">
        <f t="shared" si="18"/>
        <v>Medium</v>
      </c>
      <c r="I258" s="11" t="str">
        <f t="shared" si="19"/>
        <v>Large</v>
      </c>
      <c r="J258" s="11" t="str">
        <f t="shared" si="20"/>
        <v>Central</v>
      </c>
      <c r="K258" s="11" t="str">
        <f t="shared" si="21"/>
        <v>2000s</v>
      </c>
      <c r="L258" s="11" t="str">
        <f t="shared" si="22"/>
        <v>Cereal</v>
      </c>
      <c r="M258" s="18">
        <f t="shared" si="23"/>
        <v>2.9494375703037121E-2</v>
      </c>
    </row>
    <row r="259" spans="1:13">
      <c r="A259" s="4">
        <v>2009</v>
      </c>
      <c r="B259" s="5" t="s">
        <v>24</v>
      </c>
      <c r="C259" s="5" t="s">
        <v>27</v>
      </c>
      <c r="D259" s="5" t="s">
        <v>17</v>
      </c>
      <c r="E259" s="5">
        <v>36300</v>
      </c>
      <c r="F259" s="6">
        <v>1617.08</v>
      </c>
      <c r="H259" s="15" t="str">
        <f t="shared" ref="H259:H322" si="24">IF(F259&lt;1000,"Low",IF(F259&lt;3000,"Medium","High"))</f>
        <v>Medium</v>
      </c>
      <c r="I259" s="11" t="str">
        <f t="shared" ref="I259:I322" si="25">IF(E259&lt;1000,"Small",IF(E259&lt;5000,"Medium","Large"))</f>
        <v>Large</v>
      </c>
      <c r="J259" s="11" t="str">
        <f t="shared" ref="J259:J322" si="26">IF(OR(B259="Punjab",B259="Haryana",B259="Himachal Pradesh",B259="Jammu and Kashmir",B259="Uttarakhand",B259="Delhi",B259="Chandigarh"),"North",IF(OR(B259="Tamil Nadu",B259="Karnataka",B259="Kerala",B259="Andhra Pradesh",B259="Telangana"),"South",IF(OR(B259="Maharashtra",B259="Gujarat",B259="Goa",B259="Rajasthan"),"West",IF(OR(B259="West Bengal",B259="Bihar",B259="Jharkhand",B259="Odisha",B259="Assam",B259="Sikkim",B259="Arunachal Pradesh",B259="Manipur",B259="Meghalaya",B259="Mizoram",B259="Nagaland",B259="Tripura"),"East","Central"))))</f>
        <v>Central</v>
      </c>
      <c r="K259" s="11" t="str">
        <f t="shared" ref="K259:K322" si="27">LEFT(A259,3)&amp;"0s"</f>
        <v>2000s</v>
      </c>
      <c r="L259" s="11" t="str">
        <f t="shared" ref="L259:L322" si="28">IF(D259="Rice","Cereal",IF(D259="Maize","Cereal",IF(D259="Chickpea","Pulse",IF(D259="Cotton","Fiber","Other"))))</f>
        <v>Pulse</v>
      </c>
      <c r="M259" s="18">
        <f t="shared" ref="M259:M322" si="29">F259/E259</f>
        <v>4.4547658402203857E-2</v>
      </c>
    </row>
    <row r="260" spans="1:13">
      <c r="A260" s="4">
        <v>2009</v>
      </c>
      <c r="B260" s="5" t="s">
        <v>24</v>
      </c>
      <c r="C260" s="5" t="s">
        <v>27</v>
      </c>
      <c r="D260" s="5" t="s">
        <v>18</v>
      </c>
      <c r="E260" s="5">
        <v>27500</v>
      </c>
      <c r="F260" s="6">
        <v>974.18</v>
      </c>
      <c r="H260" s="15" t="str">
        <f t="shared" si="24"/>
        <v>Low</v>
      </c>
      <c r="I260" s="11" t="str">
        <f t="shared" si="25"/>
        <v>Large</v>
      </c>
      <c r="J260" s="11" t="str">
        <f t="shared" si="26"/>
        <v>Central</v>
      </c>
      <c r="K260" s="11" t="str">
        <f t="shared" si="27"/>
        <v>2000s</v>
      </c>
      <c r="L260" s="11" t="str">
        <f t="shared" si="28"/>
        <v>Fiber</v>
      </c>
      <c r="M260" s="18">
        <f t="shared" si="29"/>
        <v>3.5424727272727267E-2</v>
      </c>
    </row>
    <row r="261" spans="1:13">
      <c r="A261" s="4">
        <v>2010</v>
      </c>
      <c r="B261" s="5" t="s">
        <v>24</v>
      </c>
      <c r="C261" s="5" t="s">
        <v>27</v>
      </c>
      <c r="D261" s="5" t="s">
        <v>15</v>
      </c>
      <c r="E261" s="5">
        <v>18300</v>
      </c>
      <c r="F261" s="6">
        <v>1650.27</v>
      </c>
      <c r="H261" s="15" t="str">
        <f t="shared" si="24"/>
        <v>Medium</v>
      </c>
      <c r="I261" s="11" t="str">
        <f t="shared" si="25"/>
        <v>Large</v>
      </c>
      <c r="J261" s="11" t="str">
        <f t="shared" si="26"/>
        <v>Central</v>
      </c>
      <c r="K261" s="11" t="str">
        <f t="shared" si="27"/>
        <v>2010s</v>
      </c>
      <c r="L261" s="11" t="str">
        <f t="shared" si="28"/>
        <v>Cereal</v>
      </c>
      <c r="M261" s="18">
        <f t="shared" si="29"/>
        <v>9.017868852459017E-2</v>
      </c>
    </row>
    <row r="262" spans="1:13">
      <c r="A262" s="4">
        <v>2010</v>
      </c>
      <c r="B262" s="5" t="s">
        <v>24</v>
      </c>
      <c r="C262" s="5" t="s">
        <v>27</v>
      </c>
      <c r="D262" s="5" t="s">
        <v>16</v>
      </c>
      <c r="E262" s="5">
        <v>94400</v>
      </c>
      <c r="F262" s="6">
        <v>2956.57</v>
      </c>
      <c r="H262" s="15" t="str">
        <f t="shared" si="24"/>
        <v>Medium</v>
      </c>
      <c r="I262" s="11" t="str">
        <f t="shared" si="25"/>
        <v>Large</v>
      </c>
      <c r="J262" s="11" t="str">
        <f t="shared" si="26"/>
        <v>Central</v>
      </c>
      <c r="K262" s="11" t="str">
        <f t="shared" si="27"/>
        <v>2010s</v>
      </c>
      <c r="L262" s="11" t="str">
        <f t="shared" si="28"/>
        <v>Cereal</v>
      </c>
      <c r="M262" s="18">
        <f t="shared" si="29"/>
        <v>3.1319597457627121E-2</v>
      </c>
    </row>
    <row r="263" spans="1:13">
      <c r="A263" s="4">
        <v>2010</v>
      </c>
      <c r="B263" s="5" t="s">
        <v>24</v>
      </c>
      <c r="C263" s="5" t="s">
        <v>27</v>
      </c>
      <c r="D263" s="5" t="s">
        <v>17</v>
      </c>
      <c r="E263" s="5">
        <v>43300</v>
      </c>
      <c r="F263" s="6">
        <v>1327.94</v>
      </c>
      <c r="H263" s="15" t="str">
        <f t="shared" si="24"/>
        <v>Medium</v>
      </c>
      <c r="I263" s="11" t="str">
        <f t="shared" si="25"/>
        <v>Large</v>
      </c>
      <c r="J263" s="11" t="str">
        <f t="shared" si="26"/>
        <v>Central</v>
      </c>
      <c r="K263" s="11" t="str">
        <f t="shared" si="27"/>
        <v>2010s</v>
      </c>
      <c r="L263" s="11" t="str">
        <f t="shared" si="28"/>
        <v>Pulse</v>
      </c>
      <c r="M263" s="18">
        <f t="shared" si="29"/>
        <v>3.0668360277136261E-2</v>
      </c>
    </row>
    <row r="264" spans="1:13">
      <c r="A264" s="4">
        <v>2010</v>
      </c>
      <c r="B264" s="5" t="s">
        <v>24</v>
      </c>
      <c r="C264" s="5" t="s">
        <v>27</v>
      </c>
      <c r="D264" s="5" t="s">
        <v>18</v>
      </c>
      <c r="E264" s="5">
        <v>28340</v>
      </c>
      <c r="F264" s="6">
        <v>1595.94</v>
      </c>
      <c r="H264" s="15" t="str">
        <f t="shared" si="24"/>
        <v>Medium</v>
      </c>
      <c r="I264" s="11" t="str">
        <f t="shared" si="25"/>
        <v>Large</v>
      </c>
      <c r="J264" s="11" t="str">
        <f t="shared" si="26"/>
        <v>Central</v>
      </c>
      <c r="K264" s="11" t="str">
        <f t="shared" si="27"/>
        <v>2010s</v>
      </c>
      <c r="L264" s="11" t="str">
        <f t="shared" si="28"/>
        <v>Fiber</v>
      </c>
      <c r="M264" s="18">
        <f t="shared" si="29"/>
        <v>5.6314043754410729E-2</v>
      </c>
    </row>
    <row r="265" spans="1:13">
      <c r="A265" s="4">
        <v>2011</v>
      </c>
      <c r="B265" s="5" t="s">
        <v>24</v>
      </c>
      <c r="C265" s="5" t="s">
        <v>27</v>
      </c>
      <c r="D265" s="5" t="s">
        <v>15</v>
      </c>
      <c r="E265" s="5">
        <v>20200</v>
      </c>
      <c r="F265" s="6">
        <v>2128.71</v>
      </c>
      <c r="H265" s="15" t="str">
        <f t="shared" si="24"/>
        <v>Medium</v>
      </c>
      <c r="I265" s="11" t="str">
        <f t="shared" si="25"/>
        <v>Large</v>
      </c>
      <c r="J265" s="11" t="str">
        <f t="shared" si="26"/>
        <v>Central</v>
      </c>
      <c r="K265" s="11" t="str">
        <f t="shared" si="27"/>
        <v>2010s</v>
      </c>
      <c r="L265" s="11" t="str">
        <f t="shared" si="28"/>
        <v>Cereal</v>
      </c>
      <c r="M265" s="18">
        <f t="shared" si="29"/>
        <v>0.10538168316831684</v>
      </c>
    </row>
    <row r="266" spans="1:13">
      <c r="A266" s="4">
        <v>2011</v>
      </c>
      <c r="B266" s="5" t="s">
        <v>24</v>
      </c>
      <c r="C266" s="5" t="s">
        <v>27</v>
      </c>
      <c r="D266" s="5" t="s">
        <v>16</v>
      </c>
      <c r="E266" s="5">
        <v>98600</v>
      </c>
      <c r="F266" s="6">
        <v>4299.1899999999996</v>
      </c>
      <c r="H266" s="15" t="str">
        <f t="shared" si="24"/>
        <v>High</v>
      </c>
      <c r="I266" s="11" t="str">
        <f t="shared" si="25"/>
        <v>Large</v>
      </c>
      <c r="J266" s="11" t="str">
        <f t="shared" si="26"/>
        <v>Central</v>
      </c>
      <c r="K266" s="11" t="str">
        <f t="shared" si="27"/>
        <v>2010s</v>
      </c>
      <c r="L266" s="11" t="str">
        <f t="shared" si="28"/>
        <v>Cereal</v>
      </c>
      <c r="M266" s="18">
        <f t="shared" si="29"/>
        <v>4.3602332657200808E-2</v>
      </c>
    </row>
    <row r="267" spans="1:13">
      <c r="A267" s="4">
        <v>2011</v>
      </c>
      <c r="B267" s="5" t="s">
        <v>24</v>
      </c>
      <c r="C267" s="5" t="s">
        <v>27</v>
      </c>
      <c r="D267" s="5" t="s">
        <v>17</v>
      </c>
      <c r="E267" s="5">
        <v>45900</v>
      </c>
      <c r="F267" s="6">
        <v>2740.74</v>
      </c>
      <c r="H267" s="15" t="str">
        <f t="shared" si="24"/>
        <v>Medium</v>
      </c>
      <c r="I267" s="11" t="str">
        <f t="shared" si="25"/>
        <v>Large</v>
      </c>
      <c r="J267" s="11" t="str">
        <f t="shared" si="26"/>
        <v>Central</v>
      </c>
      <c r="K267" s="11" t="str">
        <f t="shared" si="27"/>
        <v>2010s</v>
      </c>
      <c r="L267" s="11" t="str">
        <f t="shared" si="28"/>
        <v>Pulse</v>
      </c>
      <c r="M267" s="18">
        <f t="shared" si="29"/>
        <v>5.9711111111111104E-2</v>
      </c>
    </row>
    <row r="268" spans="1:13">
      <c r="A268" s="4">
        <v>2011</v>
      </c>
      <c r="B268" s="5" t="s">
        <v>24</v>
      </c>
      <c r="C268" s="5" t="s">
        <v>27</v>
      </c>
      <c r="D268" s="5" t="s">
        <v>18</v>
      </c>
      <c r="E268" s="5">
        <v>27680</v>
      </c>
      <c r="F268" s="6">
        <v>1153.6500000000001</v>
      </c>
      <c r="H268" s="15" t="str">
        <f t="shared" si="24"/>
        <v>Medium</v>
      </c>
      <c r="I268" s="11" t="str">
        <f t="shared" si="25"/>
        <v>Large</v>
      </c>
      <c r="J268" s="11" t="str">
        <f t="shared" si="26"/>
        <v>Central</v>
      </c>
      <c r="K268" s="11" t="str">
        <f t="shared" si="27"/>
        <v>2010s</v>
      </c>
      <c r="L268" s="11" t="str">
        <f t="shared" si="28"/>
        <v>Fiber</v>
      </c>
      <c r="M268" s="18">
        <f t="shared" si="29"/>
        <v>4.1678106936416187E-2</v>
      </c>
    </row>
    <row r="269" spans="1:13">
      <c r="A269" s="4">
        <v>2012</v>
      </c>
      <c r="B269" s="5" t="s">
        <v>24</v>
      </c>
      <c r="C269" s="5" t="s">
        <v>27</v>
      </c>
      <c r="D269" s="5" t="s">
        <v>15</v>
      </c>
      <c r="E269" s="5">
        <v>13940</v>
      </c>
      <c r="F269" s="6">
        <v>2752.51</v>
      </c>
      <c r="H269" s="15" t="str">
        <f t="shared" si="24"/>
        <v>Medium</v>
      </c>
      <c r="I269" s="11" t="str">
        <f t="shared" si="25"/>
        <v>Large</v>
      </c>
      <c r="J269" s="11" t="str">
        <f t="shared" si="26"/>
        <v>Central</v>
      </c>
      <c r="K269" s="11" t="str">
        <f t="shared" si="27"/>
        <v>2010s</v>
      </c>
      <c r="L269" s="11" t="str">
        <f t="shared" si="28"/>
        <v>Cereal</v>
      </c>
      <c r="M269" s="18">
        <f t="shared" si="29"/>
        <v>0.19745408895265426</v>
      </c>
    </row>
    <row r="270" spans="1:13">
      <c r="A270" s="4">
        <v>2012</v>
      </c>
      <c r="B270" s="5" t="s">
        <v>24</v>
      </c>
      <c r="C270" s="5" t="s">
        <v>27</v>
      </c>
      <c r="D270" s="5" t="s">
        <v>16</v>
      </c>
      <c r="E270" s="5">
        <v>134980</v>
      </c>
      <c r="F270" s="6">
        <v>3584.98</v>
      </c>
      <c r="H270" s="15" t="str">
        <f t="shared" si="24"/>
        <v>High</v>
      </c>
      <c r="I270" s="11" t="str">
        <f t="shared" si="25"/>
        <v>Large</v>
      </c>
      <c r="J270" s="11" t="str">
        <f t="shared" si="26"/>
        <v>Central</v>
      </c>
      <c r="K270" s="11" t="str">
        <f t="shared" si="27"/>
        <v>2010s</v>
      </c>
      <c r="L270" s="11" t="str">
        <f t="shared" si="28"/>
        <v>Cereal</v>
      </c>
      <c r="M270" s="18">
        <f t="shared" si="29"/>
        <v>2.6559342124759223E-2</v>
      </c>
    </row>
    <row r="271" spans="1:13">
      <c r="A271" s="4">
        <v>2012</v>
      </c>
      <c r="B271" s="5" t="s">
        <v>24</v>
      </c>
      <c r="C271" s="5" t="s">
        <v>27</v>
      </c>
      <c r="D271" s="5" t="s">
        <v>17</v>
      </c>
      <c r="E271" s="5">
        <v>44050</v>
      </c>
      <c r="F271" s="6">
        <v>2828.83</v>
      </c>
      <c r="H271" s="15" t="str">
        <f t="shared" si="24"/>
        <v>Medium</v>
      </c>
      <c r="I271" s="11" t="str">
        <f t="shared" si="25"/>
        <v>Large</v>
      </c>
      <c r="J271" s="11" t="str">
        <f t="shared" si="26"/>
        <v>Central</v>
      </c>
      <c r="K271" s="11" t="str">
        <f t="shared" si="27"/>
        <v>2010s</v>
      </c>
      <c r="L271" s="11" t="str">
        <f t="shared" si="28"/>
        <v>Pulse</v>
      </c>
      <c r="M271" s="18">
        <f t="shared" si="29"/>
        <v>6.4218615209988644E-2</v>
      </c>
    </row>
    <row r="272" spans="1:13">
      <c r="A272" s="4">
        <v>2012</v>
      </c>
      <c r="B272" s="5" t="s">
        <v>24</v>
      </c>
      <c r="C272" s="5" t="s">
        <v>27</v>
      </c>
      <c r="D272" s="5" t="s">
        <v>18</v>
      </c>
      <c r="E272" s="5">
        <v>33770</v>
      </c>
      <c r="F272" s="6">
        <v>195.44</v>
      </c>
      <c r="H272" s="15" t="str">
        <f t="shared" si="24"/>
        <v>Low</v>
      </c>
      <c r="I272" s="11" t="str">
        <f t="shared" si="25"/>
        <v>Large</v>
      </c>
      <c r="J272" s="11" t="str">
        <f t="shared" si="26"/>
        <v>Central</v>
      </c>
      <c r="K272" s="11" t="str">
        <f t="shared" si="27"/>
        <v>2010s</v>
      </c>
      <c r="L272" s="11" t="str">
        <f t="shared" si="28"/>
        <v>Fiber</v>
      </c>
      <c r="M272" s="18">
        <f t="shared" si="29"/>
        <v>5.7873852531832989E-3</v>
      </c>
    </row>
    <row r="273" spans="1:13">
      <c r="A273" s="4">
        <v>2013</v>
      </c>
      <c r="B273" s="5" t="s">
        <v>24</v>
      </c>
      <c r="C273" s="5" t="s">
        <v>27</v>
      </c>
      <c r="D273" s="5" t="s">
        <v>15</v>
      </c>
      <c r="E273" s="5">
        <v>13810</v>
      </c>
      <c r="F273" s="6">
        <v>2031.14</v>
      </c>
      <c r="H273" s="15" t="str">
        <f t="shared" si="24"/>
        <v>Medium</v>
      </c>
      <c r="I273" s="11" t="str">
        <f t="shared" si="25"/>
        <v>Large</v>
      </c>
      <c r="J273" s="11" t="str">
        <f t="shared" si="26"/>
        <v>Central</v>
      </c>
      <c r="K273" s="11" t="str">
        <f t="shared" si="27"/>
        <v>2010s</v>
      </c>
      <c r="L273" s="11" t="str">
        <f t="shared" si="28"/>
        <v>Cereal</v>
      </c>
      <c r="M273" s="18">
        <f t="shared" si="29"/>
        <v>0.14707748008689356</v>
      </c>
    </row>
    <row r="274" spans="1:13">
      <c r="A274" s="4">
        <v>2013</v>
      </c>
      <c r="B274" s="5" t="s">
        <v>24</v>
      </c>
      <c r="C274" s="5" t="s">
        <v>27</v>
      </c>
      <c r="D274" s="5" t="s">
        <v>16</v>
      </c>
      <c r="E274" s="5">
        <v>154250</v>
      </c>
      <c r="F274" s="6">
        <v>1122.6600000000001</v>
      </c>
      <c r="H274" s="15" t="str">
        <f t="shared" si="24"/>
        <v>Medium</v>
      </c>
      <c r="I274" s="11" t="str">
        <f t="shared" si="25"/>
        <v>Large</v>
      </c>
      <c r="J274" s="11" t="str">
        <f t="shared" si="26"/>
        <v>Central</v>
      </c>
      <c r="K274" s="11" t="str">
        <f t="shared" si="27"/>
        <v>2010s</v>
      </c>
      <c r="L274" s="11" t="str">
        <f t="shared" si="28"/>
        <v>Cereal</v>
      </c>
      <c r="M274" s="18">
        <f t="shared" si="29"/>
        <v>7.2781847649918971E-3</v>
      </c>
    </row>
    <row r="275" spans="1:13">
      <c r="A275" s="4">
        <v>2013</v>
      </c>
      <c r="B275" s="5" t="s">
        <v>24</v>
      </c>
      <c r="C275" s="5" t="s">
        <v>27</v>
      </c>
      <c r="D275" s="5" t="s">
        <v>17</v>
      </c>
      <c r="E275" s="5">
        <v>42940</v>
      </c>
      <c r="F275" s="6">
        <v>2465.3000000000002</v>
      </c>
      <c r="H275" s="15" t="str">
        <f t="shared" si="24"/>
        <v>Medium</v>
      </c>
      <c r="I275" s="11" t="str">
        <f t="shared" si="25"/>
        <v>Large</v>
      </c>
      <c r="J275" s="11" t="str">
        <f t="shared" si="26"/>
        <v>Central</v>
      </c>
      <c r="K275" s="11" t="str">
        <f t="shared" si="27"/>
        <v>2010s</v>
      </c>
      <c r="L275" s="11" t="str">
        <f t="shared" si="28"/>
        <v>Pulse</v>
      </c>
      <c r="M275" s="18">
        <f t="shared" si="29"/>
        <v>5.7412668840242202E-2</v>
      </c>
    </row>
    <row r="276" spans="1:13">
      <c r="A276" s="4">
        <v>2013</v>
      </c>
      <c r="B276" s="5" t="s">
        <v>24</v>
      </c>
      <c r="C276" s="5" t="s">
        <v>27</v>
      </c>
      <c r="D276" s="5" t="s">
        <v>18</v>
      </c>
      <c r="E276" s="5">
        <v>34090</v>
      </c>
      <c r="F276" s="6">
        <v>201.82</v>
      </c>
      <c r="H276" s="15" t="str">
        <f t="shared" si="24"/>
        <v>Low</v>
      </c>
      <c r="I276" s="11" t="str">
        <f t="shared" si="25"/>
        <v>Large</v>
      </c>
      <c r="J276" s="11" t="str">
        <f t="shared" si="26"/>
        <v>Central</v>
      </c>
      <c r="K276" s="11" t="str">
        <f t="shared" si="27"/>
        <v>2010s</v>
      </c>
      <c r="L276" s="11" t="str">
        <f t="shared" si="28"/>
        <v>Fiber</v>
      </c>
      <c r="M276" s="18">
        <f t="shared" si="29"/>
        <v>5.9202112056321501E-3</v>
      </c>
    </row>
    <row r="277" spans="1:13">
      <c r="A277" s="4">
        <v>2014</v>
      </c>
      <c r="B277" s="5" t="s">
        <v>24</v>
      </c>
      <c r="C277" s="5" t="s">
        <v>27</v>
      </c>
      <c r="D277" s="5" t="s">
        <v>15</v>
      </c>
      <c r="E277" s="5">
        <v>20000</v>
      </c>
      <c r="F277" s="6">
        <v>2400</v>
      </c>
      <c r="H277" s="15" t="str">
        <f t="shared" si="24"/>
        <v>Medium</v>
      </c>
      <c r="I277" s="11" t="str">
        <f t="shared" si="25"/>
        <v>Large</v>
      </c>
      <c r="J277" s="11" t="str">
        <f t="shared" si="26"/>
        <v>Central</v>
      </c>
      <c r="K277" s="11" t="str">
        <f t="shared" si="27"/>
        <v>2010s</v>
      </c>
      <c r="L277" s="11" t="str">
        <f t="shared" si="28"/>
        <v>Cereal</v>
      </c>
      <c r="M277" s="18">
        <f t="shared" si="29"/>
        <v>0.12</v>
      </c>
    </row>
    <row r="278" spans="1:13">
      <c r="A278" s="4">
        <v>2014</v>
      </c>
      <c r="B278" s="5" t="s">
        <v>24</v>
      </c>
      <c r="C278" s="5" t="s">
        <v>27</v>
      </c>
      <c r="D278" s="5" t="s">
        <v>16</v>
      </c>
      <c r="E278" s="5">
        <v>65000</v>
      </c>
      <c r="F278" s="6">
        <v>3384.62</v>
      </c>
      <c r="H278" s="15" t="str">
        <f t="shared" si="24"/>
        <v>High</v>
      </c>
      <c r="I278" s="11" t="str">
        <f t="shared" si="25"/>
        <v>Large</v>
      </c>
      <c r="J278" s="11" t="str">
        <f t="shared" si="26"/>
        <v>Central</v>
      </c>
      <c r="K278" s="11" t="str">
        <f t="shared" si="27"/>
        <v>2010s</v>
      </c>
      <c r="L278" s="11" t="str">
        <f t="shared" si="28"/>
        <v>Cereal</v>
      </c>
      <c r="M278" s="18">
        <f t="shared" si="29"/>
        <v>5.2071076923076921E-2</v>
      </c>
    </row>
    <row r="279" spans="1:13">
      <c r="A279" s="4">
        <v>2014</v>
      </c>
      <c r="B279" s="5" t="s">
        <v>24</v>
      </c>
      <c r="C279" s="5" t="s">
        <v>27</v>
      </c>
      <c r="D279" s="5" t="s">
        <v>17</v>
      </c>
      <c r="E279" s="5">
        <v>50000</v>
      </c>
      <c r="F279" s="6">
        <v>740</v>
      </c>
      <c r="H279" s="15" t="str">
        <f t="shared" si="24"/>
        <v>Low</v>
      </c>
      <c r="I279" s="11" t="str">
        <f t="shared" si="25"/>
        <v>Large</v>
      </c>
      <c r="J279" s="11" t="str">
        <f t="shared" si="26"/>
        <v>Central</v>
      </c>
      <c r="K279" s="11" t="str">
        <f t="shared" si="27"/>
        <v>2010s</v>
      </c>
      <c r="L279" s="11" t="str">
        <f t="shared" si="28"/>
        <v>Pulse</v>
      </c>
      <c r="M279" s="18">
        <f t="shared" si="29"/>
        <v>1.4800000000000001E-2</v>
      </c>
    </row>
    <row r="280" spans="1:13">
      <c r="A280" s="4">
        <v>2014</v>
      </c>
      <c r="B280" s="5" t="s">
        <v>24</v>
      </c>
      <c r="C280" s="5" t="s">
        <v>27</v>
      </c>
      <c r="D280" s="5" t="s">
        <v>18</v>
      </c>
      <c r="E280" s="5">
        <v>15000</v>
      </c>
      <c r="F280" s="6">
        <v>120</v>
      </c>
      <c r="H280" s="15" t="str">
        <f t="shared" si="24"/>
        <v>Low</v>
      </c>
      <c r="I280" s="11" t="str">
        <f t="shared" si="25"/>
        <v>Large</v>
      </c>
      <c r="J280" s="11" t="str">
        <f t="shared" si="26"/>
        <v>Central</v>
      </c>
      <c r="K280" s="11" t="str">
        <f t="shared" si="27"/>
        <v>2010s</v>
      </c>
      <c r="L280" s="11" t="str">
        <f t="shared" si="28"/>
        <v>Fiber</v>
      </c>
      <c r="M280" s="18">
        <f t="shared" si="29"/>
        <v>8.0000000000000002E-3</v>
      </c>
    </row>
    <row r="281" spans="1:13">
      <c r="A281" s="4">
        <v>2015</v>
      </c>
      <c r="B281" s="5" t="s">
        <v>24</v>
      </c>
      <c r="C281" s="5" t="s">
        <v>27</v>
      </c>
      <c r="D281" s="5" t="s">
        <v>15</v>
      </c>
      <c r="E281" s="5">
        <v>31000</v>
      </c>
      <c r="F281" s="6">
        <v>1741.94</v>
      </c>
      <c r="H281" s="15" t="str">
        <f t="shared" si="24"/>
        <v>Medium</v>
      </c>
      <c r="I281" s="11" t="str">
        <f t="shared" si="25"/>
        <v>Large</v>
      </c>
      <c r="J281" s="11" t="str">
        <f t="shared" si="26"/>
        <v>Central</v>
      </c>
      <c r="K281" s="11" t="str">
        <f t="shared" si="27"/>
        <v>2010s</v>
      </c>
      <c r="L281" s="11" t="str">
        <f t="shared" si="28"/>
        <v>Cereal</v>
      </c>
      <c r="M281" s="18">
        <f t="shared" si="29"/>
        <v>5.6191612903225809E-2</v>
      </c>
    </row>
    <row r="282" spans="1:13">
      <c r="A282" s="4">
        <v>2015</v>
      </c>
      <c r="B282" s="5" t="s">
        <v>24</v>
      </c>
      <c r="C282" s="5" t="s">
        <v>27</v>
      </c>
      <c r="D282" s="5" t="s">
        <v>16</v>
      </c>
      <c r="E282" s="5">
        <v>195000</v>
      </c>
      <c r="F282" s="6">
        <v>5025.6400000000003</v>
      </c>
      <c r="H282" s="15" t="str">
        <f t="shared" si="24"/>
        <v>High</v>
      </c>
      <c r="I282" s="11" t="str">
        <f t="shared" si="25"/>
        <v>Large</v>
      </c>
      <c r="J282" s="11" t="str">
        <f t="shared" si="26"/>
        <v>Central</v>
      </c>
      <c r="K282" s="11" t="str">
        <f t="shared" si="27"/>
        <v>2010s</v>
      </c>
      <c r="L282" s="11" t="str">
        <f t="shared" si="28"/>
        <v>Cereal</v>
      </c>
      <c r="M282" s="18">
        <f t="shared" si="29"/>
        <v>2.5772512820512822E-2</v>
      </c>
    </row>
    <row r="283" spans="1:13">
      <c r="A283" s="4">
        <v>2015</v>
      </c>
      <c r="B283" s="5" t="s">
        <v>24</v>
      </c>
      <c r="C283" s="5" t="s">
        <v>27</v>
      </c>
      <c r="D283" s="5" t="s">
        <v>17</v>
      </c>
      <c r="E283" s="5">
        <v>81000</v>
      </c>
      <c r="F283" s="6">
        <v>1222.22</v>
      </c>
      <c r="H283" s="15" t="str">
        <f t="shared" si="24"/>
        <v>Medium</v>
      </c>
      <c r="I283" s="11" t="str">
        <f t="shared" si="25"/>
        <v>Large</v>
      </c>
      <c r="J283" s="11" t="str">
        <f t="shared" si="26"/>
        <v>Central</v>
      </c>
      <c r="K283" s="11" t="str">
        <f t="shared" si="27"/>
        <v>2010s</v>
      </c>
      <c r="L283" s="11" t="str">
        <f t="shared" si="28"/>
        <v>Pulse</v>
      </c>
      <c r="M283" s="18">
        <f t="shared" si="29"/>
        <v>1.5089135802469136E-2</v>
      </c>
    </row>
    <row r="284" spans="1:13">
      <c r="A284" s="4">
        <v>2015</v>
      </c>
      <c r="B284" s="5" t="s">
        <v>24</v>
      </c>
      <c r="C284" s="5" t="s">
        <v>27</v>
      </c>
      <c r="D284" s="5" t="s">
        <v>18</v>
      </c>
      <c r="E284" s="5">
        <v>44000</v>
      </c>
      <c r="F284" s="6">
        <v>40.909999999999997</v>
      </c>
      <c r="H284" s="15" t="str">
        <f t="shared" si="24"/>
        <v>Low</v>
      </c>
      <c r="I284" s="11" t="str">
        <f t="shared" si="25"/>
        <v>Large</v>
      </c>
      <c r="J284" s="11" t="str">
        <f t="shared" si="26"/>
        <v>Central</v>
      </c>
      <c r="K284" s="11" t="str">
        <f t="shared" si="27"/>
        <v>2010s</v>
      </c>
      <c r="L284" s="11" t="str">
        <f t="shared" si="28"/>
        <v>Fiber</v>
      </c>
      <c r="M284" s="18">
        <f t="shared" si="29"/>
        <v>9.2977272727272722E-4</v>
      </c>
    </row>
    <row r="285" spans="1:13">
      <c r="A285" s="4">
        <v>2016</v>
      </c>
      <c r="B285" s="5" t="s">
        <v>24</v>
      </c>
      <c r="C285" s="5" t="s">
        <v>27</v>
      </c>
      <c r="D285" s="5" t="s">
        <v>15</v>
      </c>
      <c r="E285" s="5">
        <v>35000</v>
      </c>
      <c r="F285" s="6">
        <v>1523.71</v>
      </c>
      <c r="H285" s="15" t="str">
        <f t="shared" si="24"/>
        <v>Medium</v>
      </c>
      <c r="I285" s="11" t="str">
        <f t="shared" si="25"/>
        <v>Large</v>
      </c>
      <c r="J285" s="11" t="str">
        <f t="shared" si="26"/>
        <v>Central</v>
      </c>
      <c r="K285" s="11" t="str">
        <f t="shared" si="27"/>
        <v>2010s</v>
      </c>
      <c r="L285" s="11" t="str">
        <f t="shared" si="28"/>
        <v>Cereal</v>
      </c>
      <c r="M285" s="18">
        <f t="shared" si="29"/>
        <v>4.3534571428571429E-2</v>
      </c>
    </row>
    <row r="286" spans="1:13">
      <c r="A286" s="4">
        <v>2016</v>
      </c>
      <c r="B286" s="5" t="s">
        <v>24</v>
      </c>
      <c r="C286" s="5" t="s">
        <v>27</v>
      </c>
      <c r="D286" s="5" t="s">
        <v>16</v>
      </c>
      <c r="E286" s="5">
        <v>213000</v>
      </c>
      <c r="F286" s="6">
        <v>5028.17</v>
      </c>
      <c r="H286" s="15" t="str">
        <f t="shared" si="24"/>
        <v>High</v>
      </c>
      <c r="I286" s="11" t="str">
        <f t="shared" si="25"/>
        <v>Large</v>
      </c>
      <c r="J286" s="11" t="str">
        <f t="shared" si="26"/>
        <v>Central</v>
      </c>
      <c r="K286" s="11" t="str">
        <f t="shared" si="27"/>
        <v>2010s</v>
      </c>
      <c r="L286" s="11" t="str">
        <f t="shared" si="28"/>
        <v>Cereal</v>
      </c>
      <c r="M286" s="18">
        <f t="shared" si="29"/>
        <v>2.3606431924882629E-2</v>
      </c>
    </row>
    <row r="287" spans="1:13">
      <c r="A287" s="4">
        <v>2016</v>
      </c>
      <c r="B287" s="5" t="s">
        <v>24</v>
      </c>
      <c r="C287" s="5" t="s">
        <v>27</v>
      </c>
      <c r="D287" s="5" t="s">
        <v>17</v>
      </c>
      <c r="E287" s="5">
        <v>75000</v>
      </c>
      <c r="F287" s="6">
        <v>1386.67</v>
      </c>
      <c r="H287" s="15" t="str">
        <f t="shared" si="24"/>
        <v>Medium</v>
      </c>
      <c r="I287" s="11" t="str">
        <f t="shared" si="25"/>
        <v>Large</v>
      </c>
      <c r="J287" s="11" t="str">
        <f t="shared" si="26"/>
        <v>Central</v>
      </c>
      <c r="K287" s="11" t="str">
        <f t="shared" si="27"/>
        <v>2010s</v>
      </c>
      <c r="L287" s="11" t="str">
        <f t="shared" si="28"/>
        <v>Pulse</v>
      </c>
      <c r="M287" s="18">
        <f t="shared" si="29"/>
        <v>1.8488933333333336E-2</v>
      </c>
    </row>
    <row r="288" spans="1:13">
      <c r="A288" s="4">
        <v>2016</v>
      </c>
      <c r="B288" s="5" t="s">
        <v>24</v>
      </c>
      <c r="C288" s="5" t="s">
        <v>27</v>
      </c>
      <c r="D288" s="5" t="s">
        <v>18</v>
      </c>
      <c r="E288" s="5">
        <v>45000</v>
      </c>
      <c r="F288" s="6">
        <v>192</v>
      </c>
      <c r="H288" s="15" t="str">
        <f t="shared" si="24"/>
        <v>Low</v>
      </c>
      <c r="I288" s="11" t="str">
        <f t="shared" si="25"/>
        <v>Large</v>
      </c>
      <c r="J288" s="11" t="str">
        <f t="shared" si="26"/>
        <v>Central</v>
      </c>
      <c r="K288" s="11" t="str">
        <f t="shared" si="27"/>
        <v>2010s</v>
      </c>
      <c r="L288" s="11" t="str">
        <f t="shared" si="28"/>
        <v>Fiber</v>
      </c>
      <c r="M288" s="18">
        <f t="shared" si="29"/>
        <v>4.2666666666666669E-3</v>
      </c>
    </row>
    <row r="289" spans="1:13">
      <c r="A289" s="4">
        <v>2017</v>
      </c>
      <c r="B289" s="5" t="s">
        <v>24</v>
      </c>
      <c r="C289" s="5" t="s">
        <v>27</v>
      </c>
      <c r="D289" s="5" t="s">
        <v>15</v>
      </c>
      <c r="E289" s="5">
        <v>34010</v>
      </c>
      <c r="F289" s="6">
        <v>1236.7</v>
      </c>
      <c r="H289" s="15" t="str">
        <f t="shared" si="24"/>
        <v>Medium</v>
      </c>
      <c r="I289" s="11" t="str">
        <f t="shared" si="25"/>
        <v>Large</v>
      </c>
      <c r="J289" s="11" t="str">
        <f t="shared" si="26"/>
        <v>Central</v>
      </c>
      <c r="K289" s="11" t="str">
        <f t="shared" si="27"/>
        <v>2010s</v>
      </c>
      <c r="L289" s="11" t="str">
        <f t="shared" si="28"/>
        <v>Cereal</v>
      </c>
      <c r="M289" s="18">
        <f t="shared" si="29"/>
        <v>3.6362834460452811E-2</v>
      </c>
    </row>
    <row r="290" spans="1:13">
      <c r="A290" s="4">
        <v>2017</v>
      </c>
      <c r="B290" s="5" t="s">
        <v>24</v>
      </c>
      <c r="C290" s="5" t="s">
        <v>27</v>
      </c>
      <c r="D290" s="5" t="s">
        <v>16</v>
      </c>
      <c r="E290" s="5">
        <v>263500</v>
      </c>
      <c r="F290" s="6">
        <v>5033.97</v>
      </c>
      <c r="H290" s="15" t="str">
        <f t="shared" si="24"/>
        <v>High</v>
      </c>
      <c r="I290" s="11" t="str">
        <f t="shared" si="25"/>
        <v>Large</v>
      </c>
      <c r="J290" s="11" t="str">
        <f t="shared" si="26"/>
        <v>Central</v>
      </c>
      <c r="K290" s="11" t="str">
        <f t="shared" si="27"/>
        <v>2010s</v>
      </c>
      <c r="L290" s="11" t="str">
        <f t="shared" si="28"/>
        <v>Cereal</v>
      </c>
      <c r="M290" s="18">
        <f t="shared" si="29"/>
        <v>1.9104250474383303E-2</v>
      </c>
    </row>
    <row r="291" spans="1:13">
      <c r="A291" s="4">
        <v>2017</v>
      </c>
      <c r="B291" s="5" t="s">
        <v>24</v>
      </c>
      <c r="C291" s="5" t="s">
        <v>27</v>
      </c>
      <c r="D291" s="5" t="s">
        <v>17</v>
      </c>
      <c r="E291" s="5">
        <v>66000</v>
      </c>
      <c r="F291" s="6">
        <v>1600</v>
      </c>
      <c r="H291" s="15" t="str">
        <f t="shared" si="24"/>
        <v>Medium</v>
      </c>
      <c r="I291" s="11" t="str">
        <f t="shared" si="25"/>
        <v>Large</v>
      </c>
      <c r="J291" s="11" t="str">
        <f t="shared" si="26"/>
        <v>Central</v>
      </c>
      <c r="K291" s="11" t="str">
        <f t="shared" si="27"/>
        <v>2010s</v>
      </c>
      <c r="L291" s="11" t="str">
        <f t="shared" si="28"/>
        <v>Pulse</v>
      </c>
      <c r="M291" s="18">
        <f t="shared" si="29"/>
        <v>2.4242424242424242E-2</v>
      </c>
    </row>
    <row r="292" spans="1:13">
      <c r="A292" s="4">
        <v>2017</v>
      </c>
      <c r="B292" s="5" t="s">
        <v>24</v>
      </c>
      <c r="C292" s="5" t="s">
        <v>27</v>
      </c>
      <c r="D292" s="5" t="s">
        <v>18</v>
      </c>
      <c r="E292" s="5">
        <v>47600</v>
      </c>
      <c r="F292" s="6">
        <v>201.78</v>
      </c>
      <c r="H292" s="15" t="str">
        <f t="shared" si="24"/>
        <v>Low</v>
      </c>
      <c r="I292" s="11" t="str">
        <f t="shared" si="25"/>
        <v>Large</v>
      </c>
      <c r="J292" s="11" t="str">
        <f t="shared" si="26"/>
        <v>Central</v>
      </c>
      <c r="K292" s="11" t="str">
        <f t="shared" si="27"/>
        <v>2010s</v>
      </c>
      <c r="L292" s="11" t="str">
        <f t="shared" si="28"/>
        <v>Fiber</v>
      </c>
      <c r="M292" s="18">
        <f t="shared" si="29"/>
        <v>4.2390756302521006E-3</v>
      </c>
    </row>
    <row r="293" spans="1:13">
      <c r="A293" s="4">
        <v>2008</v>
      </c>
      <c r="B293" s="5" t="s">
        <v>24</v>
      </c>
      <c r="C293" s="5" t="s">
        <v>28</v>
      </c>
      <c r="D293" s="5" t="s">
        <v>15</v>
      </c>
      <c r="E293" s="5">
        <v>13100</v>
      </c>
      <c r="F293" s="6">
        <v>614.5</v>
      </c>
      <c r="H293" s="15" t="str">
        <f t="shared" si="24"/>
        <v>Low</v>
      </c>
      <c r="I293" s="11" t="str">
        <f t="shared" si="25"/>
        <v>Large</v>
      </c>
      <c r="J293" s="11" t="str">
        <f t="shared" si="26"/>
        <v>Central</v>
      </c>
      <c r="K293" s="11" t="str">
        <f t="shared" si="27"/>
        <v>2000s</v>
      </c>
      <c r="L293" s="11" t="str">
        <f t="shared" si="28"/>
        <v>Cereal</v>
      </c>
      <c r="M293" s="18">
        <f t="shared" si="29"/>
        <v>4.6908396946564887E-2</v>
      </c>
    </row>
    <row r="294" spans="1:13">
      <c r="A294" s="4">
        <v>2008</v>
      </c>
      <c r="B294" s="5" t="s">
        <v>24</v>
      </c>
      <c r="C294" s="5" t="s">
        <v>28</v>
      </c>
      <c r="D294" s="5" t="s">
        <v>16</v>
      </c>
      <c r="E294" s="5">
        <v>500</v>
      </c>
      <c r="F294" s="6">
        <v>1800</v>
      </c>
      <c r="H294" s="15" t="str">
        <f t="shared" si="24"/>
        <v>Medium</v>
      </c>
      <c r="I294" s="11" t="str">
        <f t="shared" si="25"/>
        <v>Small</v>
      </c>
      <c r="J294" s="11" t="str">
        <f t="shared" si="26"/>
        <v>Central</v>
      </c>
      <c r="K294" s="11" t="str">
        <f t="shared" si="27"/>
        <v>2000s</v>
      </c>
      <c r="L294" s="11" t="str">
        <f t="shared" si="28"/>
        <v>Cereal</v>
      </c>
      <c r="M294" s="18">
        <f t="shared" si="29"/>
        <v>3.6</v>
      </c>
    </row>
    <row r="295" spans="1:13">
      <c r="A295" s="4">
        <v>2008</v>
      </c>
      <c r="B295" s="5" t="s">
        <v>24</v>
      </c>
      <c r="C295" s="5" t="s">
        <v>28</v>
      </c>
      <c r="D295" s="5" t="s">
        <v>17</v>
      </c>
      <c r="E295" s="5">
        <v>132600</v>
      </c>
      <c r="F295" s="6">
        <v>1226.24</v>
      </c>
      <c r="H295" s="15" t="str">
        <f t="shared" si="24"/>
        <v>Medium</v>
      </c>
      <c r="I295" s="11" t="str">
        <f t="shared" si="25"/>
        <v>Large</v>
      </c>
      <c r="J295" s="11" t="str">
        <f t="shared" si="26"/>
        <v>Central</v>
      </c>
      <c r="K295" s="11" t="str">
        <f t="shared" si="27"/>
        <v>2000s</v>
      </c>
      <c r="L295" s="11" t="str">
        <f t="shared" si="28"/>
        <v>Pulse</v>
      </c>
      <c r="M295" s="18">
        <f t="shared" si="29"/>
        <v>9.2476621417797895E-3</v>
      </c>
    </row>
    <row r="296" spans="1:13">
      <c r="A296" s="4">
        <v>2009</v>
      </c>
      <c r="B296" s="5" t="s">
        <v>24</v>
      </c>
      <c r="C296" s="5" t="s">
        <v>28</v>
      </c>
      <c r="D296" s="5" t="s">
        <v>15</v>
      </c>
      <c r="E296" s="5">
        <v>13400</v>
      </c>
      <c r="F296" s="6">
        <v>1111.94</v>
      </c>
      <c r="H296" s="15" t="str">
        <f t="shared" si="24"/>
        <v>Medium</v>
      </c>
      <c r="I296" s="11" t="str">
        <f t="shared" si="25"/>
        <v>Large</v>
      </c>
      <c r="J296" s="11" t="str">
        <f t="shared" si="26"/>
        <v>Central</v>
      </c>
      <c r="K296" s="11" t="str">
        <f t="shared" si="27"/>
        <v>2000s</v>
      </c>
      <c r="L296" s="11" t="str">
        <f t="shared" si="28"/>
        <v>Cereal</v>
      </c>
      <c r="M296" s="18">
        <f t="shared" si="29"/>
        <v>8.2980597014925384E-2</v>
      </c>
    </row>
    <row r="297" spans="1:13">
      <c r="A297" s="4">
        <v>2009</v>
      </c>
      <c r="B297" s="5" t="s">
        <v>24</v>
      </c>
      <c r="C297" s="5" t="s">
        <v>28</v>
      </c>
      <c r="D297" s="5" t="s">
        <v>16</v>
      </c>
      <c r="E297" s="5">
        <v>600</v>
      </c>
      <c r="F297" s="6">
        <v>1333.33</v>
      </c>
      <c r="H297" s="15" t="str">
        <f t="shared" si="24"/>
        <v>Medium</v>
      </c>
      <c r="I297" s="11" t="str">
        <f t="shared" si="25"/>
        <v>Small</v>
      </c>
      <c r="J297" s="11" t="str">
        <f t="shared" si="26"/>
        <v>Central</v>
      </c>
      <c r="K297" s="11" t="str">
        <f t="shared" si="27"/>
        <v>2000s</v>
      </c>
      <c r="L297" s="11" t="str">
        <f t="shared" si="28"/>
        <v>Cereal</v>
      </c>
      <c r="M297" s="18">
        <f t="shared" si="29"/>
        <v>2.2222166666666667</v>
      </c>
    </row>
    <row r="298" spans="1:13">
      <c r="A298" s="4">
        <v>2009</v>
      </c>
      <c r="B298" s="5" t="s">
        <v>24</v>
      </c>
      <c r="C298" s="5" t="s">
        <v>28</v>
      </c>
      <c r="D298" s="5" t="s">
        <v>17</v>
      </c>
      <c r="E298" s="5">
        <v>128900</v>
      </c>
      <c r="F298" s="6">
        <v>1257.56</v>
      </c>
      <c r="H298" s="15" t="str">
        <f t="shared" si="24"/>
        <v>Medium</v>
      </c>
      <c r="I298" s="11" t="str">
        <f t="shared" si="25"/>
        <v>Large</v>
      </c>
      <c r="J298" s="11" t="str">
        <f t="shared" si="26"/>
        <v>Central</v>
      </c>
      <c r="K298" s="11" t="str">
        <f t="shared" si="27"/>
        <v>2000s</v>
      </c>
      <c r="L298" s="11" t="str">
        <f t="shared" si="28"/>
        <v>Pulse</v>
      </c>
      <c r="M298" s="18">
        <f t="shared" si="29"/>
        <v>9.756089992242048E-3</v>
      </c>
    </row>
    <row r="299" spans="1:13">
      <c r="A299" s="4">
        <v>2010</v>
      </c>
      <c r="B299" s="5" t="s">
        <v>24</v>
      </c>
      <c r="C299" s="5" t="s">
        <v>28</v>
      </c>
      <c r="D299" s="5" t="s">
        <v>15</v>
      </c>
      <c r="E299" s="5">
        <v>12500</v>
      </c>
      <c r="F299" s="6">
        <v>1560</v>
      </c>
      <c r="H299" s="15" t="str">
        <f t="shared" si="24"/>
        <v>Medium</v>
      </c>
      <c r="I299" s="11" t="str">
        <f t="shared" si="25"/>
        <v>Large</v>
      </c>
      <c r="J299" s="11" t="str">
        <f t="shared" si="26"/>
        <v>Central</v>
      </c>
      <c r="K299" s="11" t="str">
        <f t="shared" si="27"/>
        <v>2010s</v>
      </c>
      <c r="L299" s="11" t="str">
        <f t="shared" si="28"/>
        <v>Cereal</v>
      </c>
      <c r="M299" s="18">
        <f t="shared" si="29"/>
        <v>0.12479999999999999</v>
      </c>
    </row>
    <row r="300" spans="1:13">
      <c r="A300" s="4">
        <v>2010</v>
      </c>
      <c r="B300" s="5" t="s">
        <v>24</v>
      </c>
      <c r="C300" s="5" t="s">
        <v>28</v>
      </c>
      <c r="D300" s="5" t="s">
        <v>16</v>
      </c>
      <c r="E300" s="5">
        <v>600</v>
      </c>
      <c r="F300" s="6">
        <v>1500</v>
      </c>
      <c r="H300" s="15" t="str">
        <f t="shared" si="24"/>
        <v>Medium</v>
      </c>
      <c r="I300" s="11" t="str">
        <f t="shared" si="25"/>
        <v>Small</v>
      </c>
      <c r="J300" s="11" t="str">
        <f t="shared" si="26"/>
        <v>Central</v>
      </c>
      <c r="K300" s="11" t="str">
        <f t="shared" si="27"/>
        <v>2010s</v>
      </c>
      <c r="L300" s="11" t="str">
        <f t="shared" si="28"/>
        <v>Cereal</v>
      </c>
      <c r="M300" s="18">
        <f t="shared" si="29"/>
        <v>2.5</v>
      </c>
    </row>
    <row r="301" spans="1:13">
      <c r="A301" s="4">
        <v>2010</v>
      </c>
      <c r="B301" s="5" t="s">
        <v>24</v>
      </c>
      <c r="C301" s="5" t="s">
        <v>28</v>
      </c>
      <c r="D301" s="5" t="s">
        <v>17</v>
      </c>
      <c r="E301" s="5">
        <v>108100</v>
      </c>
      <c r="F301" s="6">
        <v>1082.33</v>
      </c>
      <c r="H301" s="15" t="str">
        <f t="shared" si="24"/>
        <v>Medium</v>
      </c>
      <c r="I301" s="11" t="str">
        <f t="shared" si="25"/>
        <v>Large</v>
      </c>
      <c r="J301" s="11" t="str">
        <f t="shared" si="26"/>
        <v>Central</v>
      </c>
      <c r="K301" s="11" t="str">
        <f t="shared" si="27"/>
        <v>2010s</v>
      </c>
      <c r="L301" s="11" t="str">
        <f t="shared" si="28"/>
        <v>Pulse</v>
      </c>
      <c r="M301" s="18">
        <f t="shared" si="29"/>
        <v>1.0012303422756707E-2</v>
      </c>
    </row>
    <row r="302" spans="1:13">
      <c r="A302" s="4">
        <v>2011</v>
      </c>
      <c r="B302" s="5" t="s">
        <v>24</v>
      </c>
      <c r="C302" s="5" t="s">
        <v>28</v>
      </c>
      <c r="D302" s="5" t="s">
        <v>15</v>
      </c>
      <c r="E302" s="5">
        <v>12000</v>
      </c>
      <c r="F302" s="6">
        <v>1791.67</v>
      </c>
      <c r="H302" s="15" t="str">
        <f t="shared" si="24"/>
        <v>Medium</v>
      </c>
      <c r="I302" s="11" t="str">
        <f t="shared" si="25"/>
        <v>Large</v>
      </c>
      <c r="J302" s="11" t="str">
        <f t="shared" si="26"/>
        <v>Central</v>
      </c>
      <c r="K302" s="11" t="str">
        <f t="shared" si="27"/>
        <v>2010s</v>
      </c>
      <c r="L302" s="11" t="str">
        <f t="shared" si="28"/>
        <v>Cereal</v>
      </c>
      <c r="M302" s="18">
        <f t="shared" si="29"/>
        <v>0.14930583333333333</v>
      </c>
    </row>
    <row r="303" spans="1:13">
      <c r="A303" s="4">
        <v>2011</v>
      </c>
      <c r="B303" s="5" t="s">
        <v>24</v>
      </c>
      <c r="C303" s="5" t="s">
        <v>28</v>
      </c>
      <c r="D303" s="5" t="s">
        <v>16</v>
      </c>
      <c r="E303" s="5">
        <v>600</v>
      </c>
      <c r="F303" s="6">
        <v>1500</v>
      </c>
      <c r="H303" s="15" t="str">
        <f t="shared" si="24"/>
        <v>Medium</v>
      </c>
      <c r="I303" s="11" t="str">
        <f t="shared" si="25"/>
        <v>Small</v>
      </c>
      <c r="J303" s="11" t="str">
        <f t="shared" si="26"/>
        <v>Central</v>
      </c>
      <c r="K303" s="11" t="str">
        <f t="shared" si="27"/>
        <v>2010s</v>
      </c>
      <c r="L303" s="11" t="str">
        <f t="shared" si="28"/>
        <v>Cereal</v>
      </c>
      <c r="M303" s="18">
        <f t="shared" si="29"/>
        <v>2.5</v>
      </c>
    </row>
    <row r="304" spans="1:13">
      <c r="A304" s="4">
        <v>2011</v>
      </c>
      <c r="B304" s="5" t="s">
        <v>24</v>
      </c>
      <c r="C304" s="5" t="s">
        <v>28</v>
      </c>
      <c r="D304" s="5" t="s">
        <v>17</v>
      </c>
      <c r="E304" s="5">
        <v>105000</v>
      </c>
      <c r="F304" s="6">
        <v>1466.67</v>
      </c>
      <c r="H304" s="15" t="str">
        <f t="shared" si="24"/>
        <v>Medium</v>
      </c>
      <c r="I304" s="11" t="str">
        <f t="shared" si="25"/>
        <v>Large</v>
      </c>
      <c r="J304" s="11" t="str">
        <f t="shared" si="26"/>
        <v>Central</v>
      </c>
      <c r="K304" s="11" t="str">
        <f t="shared" si="27"/>
        <v>2010s</v>
      </c>
      <c r="L304" s="11" t="str">
        <f t="shared" si="28"/>
        <v>Pulse</v>
      </c>
      <c r="M304" s="18">
        <f t="shared" si="29"/>
        <v>1.3968285714285714E-2</v>
      </c>
    </row>
    <row r="305" spans="1:13">
      <c r="A305" s="4">
        <v>2012</v>
      </c>
      <c r="B305" s="5" t="s">
        <v>24</v>
      </c>
      <c r="C305" s="5" t="s">
        <v>28</v>
      </c>
      <c r="D305" s="5" t="s">
        <v>15</v>
      </c>
      <c r="E305" s="5">
        <v>12910</v>
      </c>
      <c r="F305" s="6">
        <v>1333.08</v>
      </c>
      <c r="H305" s="15" t="str">
        <f t="shared" si="24"/>
        <v>Medium</v>
      </c>
      <c r="I305" s="11" t="str">
        <f t="shared" si="25"/>
        <v>Large</v>
      </c>
      <c r="J305" s="11" t="str">
        <f t="shared" si="26"/>
        <v>Central</v>
      </c>
      <c r="K305" s="11" t="str">
        <f t="shared" si="27"/>
        <v>2010s</v>
      </c>
      <c r="L305" s="11" t="str">
        <f t="shared" si="28"/>
        <v>Cereal</v>
      </c>
      <c r="M305" s="18">
        <f t="shared" si="29"/>
        <v>0.10325948876839659</v>
      </c>
    </row>
    <row r="306" spans="1:13">
      <c r="A306" s="4">
        <v>2012</v>
      </c>
      <c r="B306" s="5" t="s">
        <v>24</v>
      </c>
      <c r="C306" s="5" t="s">
        <v>28</v>
      </c>
      <c r="D306" s="5" t="s">
        <v>16</v>
      </c>
      <c r="E306" s="5">
        <v>890</v>
      </c>
      <c r="F306" s="6">
        <v>2808.99</v>
      </c>
      <c r="H306" s="15" t="str">
        <f t="shared" si="24"/>
        <v>Medium</v>
      </c>
      <c r="I306" s="11" t="str">
        <f t="shared" si="25"/>
        <v>Small</v>
      </c>
      <c r="J306" s="11" t="str">
        <f t="shared" si="26"/>
        <v>Central</v>
      </c>
      <c r="K306" s="11" t="str">
        <f t="shared" si="27"/>
        <v>2010s</v>
      </c>
      <c r="L306" s="11" t="str">
        <f t="shared" si="28"/>
        <v>Cereal</v>
      </c>
      <c r="M306" s="18">
        <f t="shared" si="29"/>
        <v>3.1561685393258423</v>
      </c>
    </row>
    <row r="307" spans="1:13">
      <c r="A307" s="4">
        <v>2012</v>
      </c>
      <c r="B307" s="5" t="s">
        <v>24</v>
      </c>
      <c r="C307" s="5" t="s">
        <v>28</v>
      </c>
      <c r="D307" s="5" t="s">
        <v>17</v>
      </c>
      <c r="E307" s="5">
        <v>111540</v>
      </c>
      <c r="F307" s="6">
        <v>1212.21</v>
      </c>
      <c r="H307" s="15" t="str">
        <f t="shared" si="24"/>
        <v>Medium</v>
      </c>
      <c r="I307" s="11" t="str">
        <f t="shared" si="25"/>
        <v>Large</v>
      </c>
      <c r="J307" s="11" t="str">
        <f t="shared" si="26"/>
        <v>Central</v>
      </c>
      <c r="K307" s="11" t="str">
        <f t="shared" si="27"/>
        <v>2010s</v>
      </c>
      <c r="L307" s="11" t="str">
        <f t="shared" si="28"/>
        <v>Pulse</v>
      </c>
      <c r="M307" s="18">
        <f t="shared" si="29"/>
        <v>1.0867939752555138E-2</v>
      </c>
    </row>
    <row r="308" spans="1:13">
      <c r="A308" s="4">
        <v>2013</v>
      </c>
      <c r="B308" s="5" t="s">
        <v>24</v>
      </c>
      <c r="C308" s="5" t="s">
        <v>28</v>
      </c>
      <c r="D308" s="5" t="s">
        <v>15</v>
      </c>
      <c r="E308" s="5">
        <v>18360</v>
      </c>
      <c r="F308" s="6">
        <v>1361.11</v>
      </c>
      <c r="H308" s="15" t="str">
        <f t="shared" si="24"/>
        <v>Medium</v>
      </c>
      <c r="I308" s="11" t="str">
        <f t="shared" si="25"/>
        <v>Large</v>
      </c>
      <c r="J308" s="11" t="str">
        <f t="shared" si="26"/>
        <v>Central</v>
      </c>
      <c r="K308" s="11" t="str">
        <f t="shared" si="27"/>
        <v>2010s</v>
      </c>
      <c r="L308" s="11" t="str">
        <f t="shared" si="28"/>
        <v>Cereal</v>
      </c>
      <c r="M308" s="18">
        <f t="shared" si="29"/>
        <v>7.4134531590413943E-2</v>
      </c>
    </row>
    <row r="309" spans="1:13">
      <c r="A309" s="4">
        <v>2013</v>
      </c>
      <c r="B309" s="5" t="s">
        <v>24</v>
      </c>
      <c r="C309" s="5" t="s">
        <v>28</v>
      </c>
      <c r="D309" s="5" t="s">
        <v>16</v>
      </c>
      <c r="E309" s="5">
        <v>1020</v>
      </c>
      <c r="F309" s="6">
        <v>1460.78</v>
      </c>
      <c r="H309" s="15" t="str">
        <f t="shared" si="24"/>
        <v>Medium</v>
      </c>
      <c r="I309" s="11" t="str">
        <f t="shared" si="25"/>
        <v>Medium</v>
      </c>
      <c r="J309" s="11" t="str">
        <f t="shared" si="26"/>
        <v>Central</v>
      </c>
      <c r="K309" s="11" t="str">
        <f t="shared" si="27"/>
        <v>2010s</v>
      </c>
      <c r="L309" s="11" t="str">
        <f t="shared" si="28"/>
        <v>Cereal</v>
      </c>
      <c r="M309" s="18">
        <f t="shared" si="29"/>
        <v>1.4321372549019609</v>
      </c>
    </row>
    <row r="310" spans="1:13">
      <c r="A310" s="4">
        <v>2013</v>
      </c>
      <c r="B310" s="5" t="s">
        <v>24</v>
      </c>
      <c r="C310" s="5" t="s">
        <v>28</v>
      </c>
      <c r="D310" s="5" t="s">
        <v>17</v>
      </c>
      <c r="E310" s="5">
        <v>104290</v>
      </c>
      <c r="F310" s="6">
        <v>778.69</v>
      </c>
      <c r="H310" s="15" t="str">
        <f t="shared" si="24"/>
        <v>Low</v>
      </c>
      <c r="I310" s="11" t="str">
        <f t="shared" si="25"/>
        <v>Large</v>
      </c>
      <c r="J310" s="11" t="str">
        <f t="shared" si="26"/>
        <v>Central</v>
      </c>
      <c r="K310" s="11" t="str">
        <f t="shared" si="27"/>
        <v>2010s</v>
      </c>
      <c r="L310" s="11" t="str">
        <f t="shared" si="28"/>
        <v>Pulse</v>
      </c>
      <c r="M310" s="18">
        <f t="shared" si="29"/>
        <v>7.4665835650589707E-3</v>
      </c>
    </row>
    <row r="311" spans="1:13">
      <c r="A311" s="4">
        <v>2014</v>
      </c>
      <c r="B311" s="5" t="s">
        <v>24</v>
      </c>
      <c r="C311" s="5" t="s">
        <v>28</v>
      </c>
      <c r="D311" s="5" t="s">
        <v>15</v>
      </c>
      <c r="E311" s="5">
        <v>18000</v>
      </c>
      <c r="F311" s="6">
        <v>1407.22</v>
      </c>
      <c r="H311" s="15" t="str">
        <f t="shared" si="24"/>
        <v>Medium</v>
      </c>
      <c r="I311" s="11" t="str">
        <f t="shared" si="25"/>
        <v>Large</v>
      </c>
      <c r="J311" s="11" t="str">
        <f t="shared" si="26"/>
        <v>Central</v>
      </c>
      <c r="K311" s="11" t="str">
        <f t="shared" si="27"/>
        <v>2010s</v>
      </c>
      <c r="L311" s="11" t="str">
        <f t="shared" si="28"/>
        <v>Cereal</v>
      </c>
      <c r="M311" s="18">
        <f t="shared" si="29"/>
        <v>7.8178888888888895E-2</v>
      </c>
    </row>
    <row r="312" spans="1:13">
      <c r="A312" s="4">
        <v>2014</v>
      </c>
      <c r="B312" s="5" t="s">
        <v>24</v>
      </c>
      <c r="C312" s="5" t="s">
        <v>28</v>
      </c>
      <c r="D312" s="5" t="s">
        <v>16</v>
      </c>
      <c r="E312" s="5">
        <v>9000</v>
      </c>
      <c r="F312" s="6">
        <v>1888.89</v>
      </c>
      <c r="H312" s="15" t="str">
        <f t="shared" si="24"/>
        <v>Medium</v>
      </c>
      <c r="I312" s="11" t="str">
        <f t="shared" si="25"/>
        <v>Large</v>
      </c>
      <c r="J312" s="11" t="str">
        <f t="shared" si="26"/>
        <v>Central</v>
      </c>
      <c r="K312" s="11" t="str">
        <f t="shared" si="27"/>
        <v>2010s</v>
      </c>
      <c r="L312" s="11" t="str">
        <f t="shared" si="28"/>
        <v>Cereal</v>
      </c>
      <c r="M312" s="18">
        <f t="shared" si="29"/>
        <v>0.20987666666666668</v>
      </c>
    </row>
    <row r="313" spans="1:13">
      <c r="A313" s="4">
        <v>2014</v>
      </c>
      <c r="B313" s="5" t="s">
        <v>24</v>
      </c>
      <c r="C313" s="5" t="s">
        <v>28</v>
      </c>
      <c r="D313" s="5" t="s">
        <v>17</v>
      </c>
      <c r="E313" s="5">
        <v>44000</v>
      </c>
      <c r="F313" s="6">
        <v>704.55</v>
      </c>
      <c r="H313" s="15" t="str">
        <f t="shared" si="24"/>
        <v>Low</v>
      </c>
      <c r="I313" s="11" t="str">
        <f t="shared" si="25"/>
        <v>Large</v>
      </c>
      <c r="J313" s="11" t="str">
        <f t="shared" si="26"/>
        <v>Central</v>
      </c>
      <c r="K313" s="11" t="str">
        <f t="shared" si="27"/>
        <v>2010s</v>
      </c>
      <c r="L313" s="11" t="str">
        <f t="shared" si="28"/>
        <v>Pulse</v>
      </c>
      <c r="M313" s="18">
        <f t="shared" si="29"/>
        <v>1.6012499999999999E-2</v>
      </c>
    </row>
    <row r="314" spans="1:13">
      <c r="A314" s="4">
        <v>2015</v>
      </c>
      <c r="B314" s="5" t="s">
        <v>24</v>
      </c>
      <c r="C314" s="5" t="s">
        <v>28</v>
      </c>
      <c r="D314" s="5" t="s">
        <v>15</v>
      </c>
      <c r="E314" s="5">
        <v>34000</v>
      </c>
      <c r="F314" s="6">
        <v>2627.35</v>
      </c>
      <c r="H314" s="15" t="str">
        <f t="shared" si="24"/>
        <v>Medium</v>
      </c>
      <c r="I314" s="11" t="str">
        <f t="shared" si="25"/>
        <v>Large</v>
      </c>
      <c r="J314" s="11" t="str">
        <f t="shared" si="26"/>
        <v>Central</v>
      </c>
      <c r="K314" s="11" t="str">
        <f t="shared" si="27"/>
        <v>2010s</v>
      </c>
      <c r="L314" s="11" t="str">
        <f t="shared" si="28"/>
        <v>Cereal</v>
      </c>
      <c r="M314" s="18">
        <f t="shared" si="29"/>
        <v>7.7274999999999996E-2</v>
      </c>
    </row>
    <row r="315" spans="1:13">
      <c r="A315" s="4">
        <v>2015</v>
      </c>
      <c r="B315" s="5" t="s">
        <v>24</v>
      </c>
      <c r="C315" s="5" t="s">
        <v>28</v>
      </c>
      <c r="D315" s="5" t="s">
        <v>16</v>
      </c>
      <c r="E315" s="5">
        <v>3000</v>
      </c>
      <c r="F315" s="6">
        <v>3333.33</v>
      </c>
      <c r="H315" s="15" t="str">
        <f t="shared" si="24"/>
        <v>High</v>
      </c>
      <c r="I315" s="11" t="str">
        <f t="shared" si="25"/>
        <v>Medium</v>
      </c>
      <c r="J315" s="11" t="str">
        <f t="shared" si="26"/>
        <v>Central</v>
      </c>
      <c r="K315" s="11" t="str">
        <f t="shared" si="27"/>
        <v>2010s</v>
      </c>
      <c r="L315" s="11" t="str">
        <f t="shared" si="28"/>
        <v>Cereal</v>
      </c>
      <c r="M315" s="18">
        <f t="shared" si="29"/>
        <v>1.11111</v>
      </c>
    </row>
    <row r="316" spans="1:13">
      <c r="A316" s="4">
        <v>2015</v>
      </c>
      <c r="B316" s="5" t="s">
        <v>24</v>
      </c>
      <c r="C316" s="5" t="s">
        <v>28</v>
      </c>
      <c r="D316" s="5" t="s">
        <v>17</v>
      </c>
      <c r="E316" s="5">
        <v>90000</v>
      </c>
      <c r="F316" s="6">
        <v>1255.56</v>
      </c>
      <c r="H316" s="15" t="str">
        <f t="shared" si="24"/>
        <v>Medium</v>
      </c>
      <c r="I316" s="11" t="str">
        <f t="shared" si="25"/>
        <v>Large</v>
      </c>
      <c r="J316" s="11" t="str">
        <f t="shared" si="26"/>
        <v>Central</v>
      </c>
      <c r="K316" s="11" t="str">
        <f t="shared" si="27"/>
        <v>2010s</v>
      </c>
      <c r="L316" s="11" t="str">
        <f t="shared" si="28"/>
        <v>Pulse</v>
      </c>
      <c r="M316" s="18">
        <f t="shared" si="29"/>
        <v>1.3950666666666667E-2</v>
      </c>
    </row>
    <row r="317" spans="1:13">
      <c r="A317" s="4">
        <v>2016</v>
      </c>
      <c r="B317" s="5" t="s">
        <v>24</v>
      </c>
      <c r="C317" s="5" t="s">
        <v>28</v>
      </c>
      <c r="D317" s="5" t="s">
        <v>15</v>
      </c>
      <c r="E317" s="5">
        <v>55000</v>
      </c>
      <c r="F317" s="6">
        <v>2812</v>
      </c>
      <c r="H317" s="15" t="str">
        <f t="shared" si="24"/>
        <v>Medium</v>
      </c>
      <c r="I317" s="11" t="str">
        <f t="shared" si="25"/>
        <v>Large</v>
      </c>
      <c r="J317" s="11" t="str">
        <f t="shared" si="26"/>
        <v>Central</v>
      </c>
      <c r="K317" s="11" t="str">
        <f t="shared" si="27"/>
        <v>2010s</v>
      </c>
      <c r="L317" s="11" t="str">
        <f t="shared" si="28"/>
        <v>Cereal</v>
      </c>
      <c r="M317" s="18">
        <f t="shared" si="29"/>
        <v>5.112727272727273E-2</v>
      </c>
    </row>
    <row r="318" spans="1:13">
      <c r="A318" s="4">
        <v>2016</v>
      </c>
      <c r="B318" s="5" t="s">
        <v>24</v>
      </c>
      <c r="C318" s="5" t="s">
        <v>28</v>
      </c>
      <c r="D318" s="5" t="s">
        <v>16</v>
      </c>
      <c r="E318" s="5">
        <v>4000</v>
      </c>
      <c r="F318" s="6">
        <v>1750</v>
      </c>
      <c r="H318" s="15" t="str">
        <f t="shared" si="24"/>
        <v>Medium</v>
      </c>
      <c r="I318" s="11" t="str">
        <f t="shared" si="25"/>
        <v>Medium</v>
      </c>
      <c r="J318" s="11" t="str">
        <f t="shared" si="26"/>
        <v>Central</v>
      </c>
      <c r="K318" s="11" t="str">
        <f t="shared" si="27"/>
        <v>2010s</v>
      </c>
      <c r="L318" s="11" t="str">
        <f t="shared" si="28"/>
        <v>Cereal</v>
      </c>
      <c r="M318" s="18">
        <f t="shared" si="29"/>
        <v>0.4375</v>
      </c>
    </row>
    <row r="319" spans="1:13">
      <c r="A319" s="4">
        <v>2016</v>
      </c>
      <c r="B319" s="5" t="s">
        <v>24</v>
      </c>
      <c r="C319" s="5" t="s">
        <v>28</v>
      </c>
      <c r="D319" s="5" t="s">
        <v>17</v>
      </c>
      <c r="E319" s="5">
        <v>98000</v>
      </c>
      <c r="F319" s="6">
        <v>1744.9</v>
      </c>
      <c r="H319" s="15" t="str">
        <f t="shared" si="24"/>
        <v>Medium</v>
      </c>
      <c r="I319" s="11" t="str">
        <f t="shared" si="25"/>
        <v>Large</v>
      </c>
      <c r="J319" s="11" t="str">
        <f t="shared" si="26"/>
        <v>Central</v>
      </c>
      <c r="K319" s="11" t="str">
        <f t="shared" si="27"/>
        <v>2010s</v>
      </c>
      <c r="L319" s="11" t="str">
        <f t="shared" si="28"/>
        <v>Pulse</v>
      </c>
      <c r="M319" s="18">
        <f t="shared" si="29"/>
        <v>1.7805102040816326E-2</v>
      </c>
    </row>
    <row r="320" spans="1:13">
      <c r="A320" s="4">
        <v>2017</v>
      </c>
      <c r="B320" s="5" t="s">
        <v>24</v>
      </c>
      <c r="C320" s="5" t="s">
        <v>28</v>
      </c>
      <c r="D320" s="5" t="s">
        <v>15</v>
      </c>
      <c r="E320" s="5">
        <v>39100</v>
      </c>
      <c r="F320" s="6">
        <v>4636.83</v>
      </c>
      <c r="H320" s="15" t="str">
        <f t="shared" si="24"/>
        <v>High</v>
      </c>
      <c r="I320" s="11" t="str">
        <f t="shared" si="25"/>
        <v>Large</v>
      </c>
      <c r="J320" s="11" t="str">
        <f t="shared" si="26"/>
        <v>Central</v>
      </c>
      <c r="K320" s="11" t="str">
        <f t="shared" si="27"/>
        <v>2010s</v>
      </c>
      <c r="L320" s="11" t="str">
        <f t="shared" si="28"/>
        <v>Cereal</v>
      </c>
      <c r="M320" s="18">
        <f t="shared" si="29"/>
        <v>0.11858900255754476</v>
      </c>
    </row>
    <row r="321" spans="1:13">
      <c r="A321" s="4">
        <v>2017</v>
      </c>
      <c r="B321" s="5" t="s">
        <v>24</v>
      </c>
      <c r="C321" s="5" t="s">
        <v>28</v>
      </c>
      <c r="D321" s="5" t="s">
        <v>16</v>
      </c>
      <c r="E321" s="5">
        <v>5000</v>
      </c>
      <c r="F321" s="6">
        <v>1768</v>
      </c>
      <c r="H321" s="15" t="str">
        <f t="shared" si="24"/>
        <v>Medium</v>
      </c>
      <c r="I321" s="11" t="str">
        <f t="shared" si="25"/>
        <v>Large</v>
      </c>
      <c r="J321" s="11" t="str">
        <f t="shared" si="26"/>
        <v>Central</v>
      </c>
      <c r="K321" s="11" t="str">
        <f t="shared" si="27"/>
        <v>2010s</v>
      </c>
      <c r="L321" s="11" t="str">
        <f t="shared" si="28"/>
        <v>Cereal</v>
      </c>
      <c r="M321" s="18">
        <f t="shared" si="29"/>
        <v>0.35360000000000003</v>
      </c>
    </row>
    <row r="322" spans="1:13">
      <c r="A322" s="4">
        <v>2017</v>
      </c>
      <c r="B322" s="5" t="s">
        <v>24</v>
      </c>
      <c r="C322" s="5" t="s">
        <v>28</v>
      </c>
      <c r="D322" s="5" t="s">
        <v>17</v>
      </c>
      <c r="E322" s="5">
        <v>101500</v>
      </c>
      <c r="F322" s="6">
        <v>1506.01</v>
      </c>
      <c r="H322" s="15" t="str">
        <f t="shared" si="24"/>
        <v>Medium</v>
      </c>
      <c r="I322" s="11" t="str">
        <f t="shared" si="25"/>
        <v>Large</v>
      </c>
      <c r="J322" s="11" t="str">
        <f t="shared" si="26"/>
        <v>Central</v>
      </c>
      <c r="K322" s="11" t="str">
        <f t="shared" si="27"/>
        <v>2010s</v>
      </c>
      <c r="L322" s="11" t="str">
        <f t="shared" si="28"/>
        <v>Pulse</v>
      </c>
      <c r="M322" s="18">
        <f t="shared" si="29"/>
        <v>1.4837536945812808E-2</v>
      </c>
    </row>
    <row r="323" spans="1:13">
      <c r="A323" s="4">
        <v>2008</v>
      </c>
      <c r="B323" s="5" t="s">
        <v>24</v>
      </c>
      <c r="C323" s="5" t="s">
        <v>29</v>
      </c>
      <c r="D323" s="5" t="s">
        <v>15</v>
      </c>
      <c r="E323" s="5">
        <v>115600</v>
      </c>
      <c r="F323" s="6">
        <v>669.72</v>
      </c>
      <c r="H323" s="15" t="str">
        <f t="shared" ref="H323:H386" si="30">IF(F323&lt;1000,"Low",IF(F323&lt;3000,"Medium","High"))</f>
        <v>Low</v>
      </c>
      <c r="I323" s="11" t="str">
        <f t="shared" ref="I323:I386" si="31">IF(E323&lt;1000,"Small",IF(E323&lt;5000,"Medium","Large"))</f>
        <v>Large</v>
      </c>
      <c r="J323" s="11" t="str">
        <f t="shared" ref="J323:J386" si="32">IF(OR(B323="Punjab",B323="Haryana",B323="Himachal Pradesh",B323="Jammu and Kashmir",B323="Uttarakhand",B323="Delhi",B323="Chandigarh"),"North",IF(OR(B323="Tamil Nadu",B323="Karnataka",B323="Kerala",B323="Andhra Pradesh",B323="Telangana"),"South",IF(OR(B323="Maharashtra",B323="Gujarat",B323="Goa",B323="Rajasthan"),"West",IF(OR(B323="West Bengal",B323="Bihar",B323="Jharkhand",B323="Odisha",B323="Assam",B323="Sikkim",B323="Arunachal Pradesh",B323="Manipur",B323="Meghalaya",B323="Mizoram",B323="Nagaland",B323="Tripura"),"East","Central"))))</f>
        <v>Central</v>
      </c>
      <c r="K323" s="11" t="str">
        <f t="shared" ref="K323:K386" si="33">LEFT(A323,3)&amp;"0s"</f>
        <v>2000s</v>
      </c>
      <c r="L323" s="11" t="str">
        <f t="shared" ref="L323:L386" si="34">IF(D323="Rice","Cereal",IF(D323="Maize","Cereal",IF(D323="Chickpea","Pulse",IF(D323="Cotton","Fiber","Other"))))</f>
        <v>Cereal</v>
      </c>
      <c r="M323" s="18">
        <f t="shared" ref="M323:M386" si="35">F323/E323</f>
        <v>5.7934256055363325E-3</v>
      </c>
    </row>
    <row r="324" spans="1:13">
      <c r="A324" s="4">
        <v>2008</v>
      </c>
      <c r="B324" s="5" t="s">
        <v>24</v>
      </c>
      <c r="C324" s="5" t="s">
        <v>29</v>
      </c>
      <c r="D324" s="5" t="s">
        <v>16</v>
      </c>
      <c r="E324" s="5">
        <v>11800</v>
      </c>
      <c r="F324" s="6">
        <v>1144.07</v>
      </c>
      <c r="H324" s="15" t="str">
        <f t="shared" si="30"/>
        <v>Medium</v>
      </c>
      <c r="I324" s="11" t="str">
        <f t="shared" si="31"/>
        <v>Large</v>
      </c>
      <c r="J324" s="11" t="str">
        <f t="shared" si="32"/>
        <v>Central</v>
      </c>
      <c r="K324" s="11" t="str">
        <f t="shared" si="33"/>
        <v>2000s</v>
      </c>
      <c r="L324" s="11" t="str">
        <f t="shared" si="34"/>
        <v>Cereal</v>
      </c>
      <c r="M324" s="18">
        <f t="shared" si="35"/>
        <v>9.6955084745762712E-2</v>
      </c>
    </row>
    <row r="325" spans="1:13">
      <c r="A325" s="4">
        <v>2008</v>
      </c>
      <c r="B325" s="5" t="s">
        <v>24</v>
      </c>
      <c r="C325" s="5" t="s">
        <v>29</v>
      </c>
      <c r="D325" s="5" t="s">
        <v>17</v>
      </c>
      <c r="E325" s="5">
        <v>47500</v>
      </c>
      <c r="F325" s="6">
        <v>707.37</v>
      </c>
      <c r="H325" s="15" t="str">
        <f t="shared" si="30"/>
        <v>Low</v>
      </c>
      <c r="I325" s="11" t="str">
        <f t="shared" si="31"/>
        <v>Large</v>
      </c>
      <c r="J325" s="11" t="str">
        <f t="shared" si="32"/>
        <v>Central</v>
      </c>
      <c r="K325" s="11" t="str">
        <f t="shared" si="33"/>
        <v>2000s</v>
      </c>
      <c r="L325" s="11" t="str">
        <f t="shared" si="34"/>
        <v>Pulse</v>
      </c>
      <c r="M325" s="18">
        <f t="shared" si="35"/>
        <v>1.4892000000000001E-2</v>
      </c>
    </row>
    <row r="326" spans="1:13">
      <c r="A326" s="4">
        <v>2009</v>
      </c>
      <c r="B326" s="5" t="s">
        <v>24</v>
      </c>
      <c r="C326" s="5" t="s">
        <v>29</v>
      </c>
      <c r="D326" s="5" t="s">
        <v>15</v>
      </c>
      <c r="E326" s="5">
        <v>116800</v>
      </c>
      <c r="F326" s="6">
        <v>1047.95</v>
      </c>
      <c r="H326" s="15" t="str">
        <f t="shared" si="30"/>
        <v>Medium</v>
      </c>
      <c r="I326" s="11" t="str">
        <f t="shared" si="31"/>
        <v>Large</v>
      </c>
      <c r="J326" s="11" t="str">
        <f t="shared" si="32"/>
        <v>Central</v>
      </c>
      <c r="K326" s="11" t="str">
        <f t="shared" si="33"/>
        <v>2000s</v>
      </c>
      <c r="L326" s="11" t="str">
        <f t="shared" si="34"/>
        <v>Cereal</v>
      </c>
      <c r="M326" s="18">
        <f t="shared" si="35"/>
        <v>8.972174657534247E-3</v>
      </c>
    </row>
    <row r="327" spans="1:13">
      <c r="A327" s="4">
        <v>2009</v>
      </c>
      <c r="B327" s="5" t="s">
        <v>24</v>
      </c>
      <c r="C327" s="5" t="s">
        <v>29</v>
      </c>
      <c r="D327" s="5" t="s">
        <v>16</v>
      </c>
      <c r="E327" s="5">
        <v>11600</v>
      </c>
      <c r="F327" s="6">
        <v>1094.83</v>
      </c>
      <c r="H327" s="15" t="str">
        <f t="shared" si="30"/>
        <v>Medium</v>
      </c>
      <c r="I327" s="11" t="str">
        <f t="shared" si="31"/>
        <v>Large</v>
      </c>
      <c r="J327" s="11" t="str">
        <f t="shared" si="32"/>
        <v>Central</v>
      </c>
      <c r="K327" s="11" t="str">
        <f t="shared" si="33"/>
        <v>2000s</v>
      </c>
      <c r="L327" s="11" t="str">
        <f t="shared" si="34"/>
        <v>Cereal</v>
      </c>
      <c r="M327" s="18">
        <f t="shared" si="35"/>
        <v>9.4381896551724132E-2</v>
      </c>
    </row>
    <row r="328" spans="1:13">
      <c r="A328" s="4">
        <v>2009</v>
      </c>
      <c r="B328" s="5" t="s">
        <v>24</v>
      </c>
      <c r="C328" s="5" t="s">
        <v>29</v>
      </c>
      <c r="D328" s="5" t="s">
        <v>17</v>
      </c>
      <c r="E328" s="5">
        <v>48100</v>
      </c>
      <c r="F328" s="6">
        <v>708.94</v>
      </c>
      <c r="H328" s="15" t="str">
        <f t="shared" si="30"/>
        <v>Low</v>
      </c>
      <c r="I328" s="11" t="str">
        <f t="shared" si="31"/>
        <v>Large</v>
      </c>
      <c r="J328" s="11" t="str">
        <f t="shared" si="32"/>
        <v>Central</v>
      </c>
      <c r="K328" s="11" t="str">
        <f t="shared" si="33"/>
        <v>2000s</v>
      </c>
      <c r="L328" s="11" t="str">
        <f t="shared" si="34"/>
        <v>Pulse</v>
      </c>
      <c r="M328" s="18">
        <f t="shared" si="35"/>
        <v>1.473887733887734E-2</v>
      </c>
    </row>
    <row r="329" spans="1:13">
      <c r="A329" s="4">
        <v>2010</v>
      </c>
      <c r="B329" s="5" t="s">
        <v>24</v>
      </c>
      <c r="C329" s="5" t="s">
        <v>29</v>
      </c>
      <c r="D329" s="5" t="s">
        <v>15</v>
      </c>
      <c r="E329" s="5">
        <v>116300</v>
      </c>
      <c r="F329" s="6">
        <v>1323.3</v>
      </c>
      <c r="H329" s="15" t="str">
        <f t="shared" si="30"/>
        <v>Medium</v>
      </c>
      <c r="I329" s="11" t="str">
        <f t="shared" si="31"/>
        <v>Large</v>
      </c>
      <c r="J329" s="11" t="str">
        <f t="shared" si="32"/>
        <v>Central</v>
      </c>
      <c r="K329" s="11" t="str">
        <f t="shared" si="33"/>
        <v>2010s</v>
      </c>
      <c r="L329" s="11" t="str">
        <f t="shared" si="34"/>
        <v>Cereal</v>
      </c>
      <c r="M329" s="18">
        <f t="shared" si="35"/>
        <v>1.1378331900257953E-2</v>
      </c>
    </row>
    <row r="330" spans="1:13">
      <c r="A330" s="4">
        <v>2010</v>
      </c>
      <c r="B330" s="5" t="s">
        <v>24</v>
      </c>
      <c r="C330" s="5" t="s">
        <v>29</v>
      </c>
      <c r="D330" s="5" t="s">
        <v>16</v>
      </c>
      <c r="E330" s="5">
        <v>11900</v>
      </c>
      <c r="F330" s="6">
        <v>1268.9100000000001</v>
      </c>
      <c r="H330" s="15" t="str">
        <f t="shared" si="30"/>
        <v>Medium</v>
      </c>
      <c r="I330" s="11" t="str">
        <f t="shared" si="31"/>
        <v>Large</v>
      </c>
      <c r="J330" s="11" t="str">
        <f t="shared" si="32"/>
        <v>Central</v>
      </c>
      <c r="K330" s="11" t="str">
        <f t="shared" si="33"/>
        <v>2010s</v>
      </c>
      <c r="L330" s="11" t="str">
        <f t="shared" si="34"/>
        <v>Cereal</v>
      </c>
      <c r="M330" s="18">
        <f t="shared" si="35"/>
        <v>0.1066310924369748</v>
      </c>
    </row>
    <row r="331" spans="1:13">
      <c r="A331" s="4">
        <v>2010</v>
      </c>
      <c r="B331" s="5" t="s">
        <v>24</v>
      </c>
      <c r="C331" s="5" t="s">
        <v>29</v>
      </c>
      <c r="D331" s="5" t="s">
        <v>17</v>
      </c>
      <c r="E331" s="5">
        <v>51300</v>
      </c>
      <c r="F331" s="6">
        <v>690.06</v>
      </c>
      <c r="H331" s="15" t="str">
        <f t="shared" si="30"/>
        <v>Low</v>
      </c>
      <c r="I331" s="11" t="str">
        <f t="shared" si="31"/>
        <v>Large</v>
      </c>
      <c r="J331" s="11" t="str">
        <f t="shared" si="32"/>
        <v>Central</v>
      </c>
      <c r="K331" s="11" t="str">
        <f t="shared" si="33"/>
        <v>2010s</v>
      </c>
      <c r="L331" s="11" t="str">
        <f t="shared" si="34"/>
        <v>Pulse</v>
      </c>
      <c r="M331" s="18">
        <f t="shared" si="35"/>
        <v>1.3451461988304093E-2</v>
      </c>
    </row>
    <row r="332" spans="1:13">
      <c r="A332" s="4">
        <v>2011</v>
      </c>
      <c r="B332" s="5" t="s">
        <v>24</v>
      </c>
      <c r="C332" s="5" t="s">
        <v>29</v>
      </c>
      <c r="D332" s="5" t="s">
        <v>15</v>
      </c>
      <c r="E332" s="5">
        <v>121200</v>
      </c>
      <c r="F332" s="6">
        <v>1455.45</v>
      </c>
      <c r="H332" s="15" t="str">
        <f t="shared" si="30"/>
        <v>Medium</v>
      </c>
      <c r="I332" s="11" t="str">
        <f t="shared" si="31"/>
        <v>Large</v>
      </c>
      <c r="J332" s="11" t="str">
        <f t="shared" si="32"/>
        <v>Central</v>
      </c>
      <c r="K332" s="11" t="str">
        <f t="shared" si="33"/>
        <v>2010s</v>
      </c>
      <c r="L332" s="11" t="str">
        <f t="shared" si="34"/>
        <v>Cereal</v>
      </c>
      <c r="M332" s="18">
        <f t="shared" si="35"/>
        <v>1.2008663366336634E-2</v>
      </c>
    </row>
    <row r="333" spans="1:13">
      <c r="A333" s="4">
        <v>2011</v>
      </c>
      <c r="B333" s="5" t="s">
        <v>24</v>
      </c>
      <c r="C333" s="5" t="s">
        <v>29</v>
      </c>
      <c r="D333" s="5" t="s">
        <v>16</v>
      </c>
      <c r="E333" s="5">
        <v>14100</v>
      </c>
      <c r="F333" s="6">
        <v>1070.92</v>
      </c>
      <c r="H333" s="15" t="str">
        <f t="shared" si="30"/>
        <v>Medium</v>
      </c>
      <c r="I333" s="11" t="str">
        <f t="shared" si="31"/>
        <v>Large</v>
      </c>
      <c r="J333" s="11" t="str">
        <f t="shared" si="32"/>
        <v>Central</v>
      </c>
      <c r="K333" s="11" t="str">
        <f t="shared" si="33"/>
        <v>2010s</v>
      </c>
      <c r="L333" s="11" t="str">
        <f t="shared" si="34"/>
        <v>Cereal</v>
      </c>
      <c r="M333" s="18">
        <f t="shared" si="35"/>
        <v>7.5951773049645399E-2</v>
      </c>
    </row>
    <row r="334" spans="1:13">
      <c r="A334" s="4">
        <v>2011</v>
      </c>
      <c r="B334" s="5" t="s">
        <v>24</v>
      </c>
      <c r="C334" s="5" t="s">
        <v>29</v>
      </c>
      <c r="D334" s="5" t="s">
        <v>17</v>
      </c>
      <c r="E334" s="5">
        <v>44500</v>
      </c>
      <c r="F334" s="6">
        <v>721.35</v>
      </c>
      <c r="H334" s="15" t="str">
        <f t="shared" si="30"/>
        <v>Low</v>
      </c>
      <c r="I334" s="11" t="str">
        <f t="shared" si="31"/>
        <v>Large</v>
      </c>
      <c r="J334" s="11" t="str">
        <f t="shared" si="32"/>
        <v>Central</v>
      </c>
      <c r="K334" s="11" t="str">
        <f t="shared" si="33"/>
        <v>2010s</v>
      </c>
      <c r="L334" s="11" t="str">
        <f t="shared" si="34"/>
        <v>Pulse</v>
      </c>
      <c r="M334" s="18">
        <f t="shared" si="35"/>
        <v>1.6210112359550562E-2</v>
      </c>
    </row>
    <row r="335" spans="1:13">
      <c r="A335" s="4">
        <v>2012</v>
      </c>
      <c r="B335" s="5" t="s">
        <v>24</v>
      </c>
      <c r="C335" s="5" t="s">
        <v>29</v>
      </c>
      <c r="D335" s="5" t="s">
        <v>15</v>
      </c>
      <c r="E335" s="5">
        <v>136550</v>
      </c>
      <c r="F335" s="6">
        <v>2057.9299999999998</v>
      </c>
      <c r="H335" s="15" t="str">
        <f t="shared" si="30"/>
        <v>Medium</v>
      </c>
      <c r="I335" s="11" t="str">
        <f t="shared" si="31"/>
        <v>Large</v>
      </c>
      <c r="J335" s="11" t="str">
        <f t="shared" si="32"/>
        <v>Central</v>
      </c>
      <c r="K335" s="11" t="str">
        <f t="shared" si="33"/>
        <v>2010s</v>
      </c>
      <c r="L335" s="11" t="str">
        <f t="shared" si="34"/>
        <v>Cereal</v>
      </c>
      <c r="M335" s="18">
        <f t="shared" si="35"/>
        <v>1.5070889783961917E-2</v>
      </c>
    </row>
    <row r="336" spans="1:13">
      <c r="A336" s="4">
        <v>2012</v>
      </c>
      <c r="B336" s="5" t="s">
        <v>24</v>
      </c>
      <c r="C336" s="5" t="s">
        <v>29</v>
      </c>
      <c r="D336" s="5" t="s">
        <v>16</v>
      </c>
      <c r="E336" s="5">
        <v>18390</v>
      </c>
      <c r="F336" s="6">
        <v>2554.65</v>
      </c>
      <c r="H336" s="15" t="str">
        <f t="shared" si="30"/>
        <v>Medium</v>
      </c>
      <c r="I336" s="11" t="str">
        <f t="shared" si="31"/>
        <v>Large</v>
      </c>
      <c r="J336" s="11" t="str">
        <f t="shared" si="32"/>
        <v>Central</v>
      </c>
      <c r="K336" s="11" t="str">
        <f t="shared" si="33"/>
        <v>2010s</v>
      </c>
      <c r="L336" s="11" t="str">
        <f t="shared" si="34"/>
        <v>Cereal</v>
      </c>
      <c r="M336" s="18">
        <f t="shared" si="35"/>
        <v>0.13891517128874389</v>
      </c>
    </row>
    <row r="337" spans="1:13">
      <c r="A337" s="4">
        <v>2012</v>
      </c>
      <c r="B337" s="5" t="s">
        <v>24</v>
      </c>
      <c r="C337" s="5" t="s">
        <v>29</v>
      </c>
      <c r="D337" s="5" t="s">
        <v>17</v>
      </c>
      <c r="E337" s="5">
        <v>46400</v>
      </c>
      <c r="F337" s="6">
        <v>851.72</v>
      </c>
      <c r="H337" s="15" t="str">
        <f t="shared" si="30"/>
        <v>Low</v>
      </c>
      <c r="I337" s="11" t="str">
        <f t="shared" si="31"/>
        <v>Large</v>
      </c>
      <c r="J337" s="11" t="str">
        <f t="shared" si="32"/>
        <v>Central</v>
      </c>
      <c r="K337" s="11" t="str">
        <f t="shared" si="33"/>
        <v>2010s</v>
      </c>
      <c r="L337" s="11" t="str">
        <f t="shared" si="34"/>
        <v>Pulse</v>
      </c>
      <c r="M337" s="18">
        <f t="shared" si="35"/>
        <v>1.8356034482758622E-2</v>
      </c>
    </row>
    <row r="338" spans="1:13">
      <c r="A338" s="4">
        <v>2013</v>
      </c>
      <c r="B338" s="5" t="s">
        <v>24</v>
      </c>
      <c r="C338" s="5" t="s">
        <v>29</v>
      </c>
      <c r="D338" s="5" t="s">
        <v>15</v>
      </c>
      <c r="E338" s="5">
        <v>150240</v>
      </c>
      <c r="F338" s="6">
        <v>2935.24</v>
      </c>
      <c r="H338" s="15" t="str">
        <f t="shared" si="30"/>
        <v>Medium</v>
      </c>
      <c r="I338" s="11" t="str">
        <f t="shared" si="31"/>
        <v>Large</v>
      </c>
      <c r="J338" s="11" t="str">
        <f t="shared" si="32"/>
        <v>Central</v>
      </c>
      <c r="K338" s="11" t="str">
        <f t="shared" si="33"/>
        <v>2010s</v>
      </c>
      <c r="L338" s="11" t="str">
        <f t="shared" si="34"/>
        <v>Cereal</v>
      </c>
      <c r="M338" s="18">
        <f t="shared" si="35"/>
        <v>1.9537007454739082E-2</v>
      </c>
    </row>
    <row r="339" spans="1:13">
      <c r="A339" s="4">
        <v>2013</v>
      </c>
      <c r="B339" s="5" t="s">
        <v>24</v>
      </c>
      <c r="C339" s="5" t="s">
        <v>29</v>
      </c>
      <c r="D339" s="5" t="s">
        <v>16</v>
      </c>
      <c r="E339" s="5">
        <v>22050</v>
      </c>
      <c r="F339" s="6">
        <v>1837.64</v>
      </c>
      <c r="H339" s="15" t="str">
        <f t="shared" si="30"/>
        <v>Medium</v>
      </c>
      <c r="I339" s="11" t="str">
        <f t="shared" si="31"/>
        <v>Large</v>
      </c>
      <c r="J339" s="11" t="str">
        <f t="shared" si="32"/>
        <v>Central</v>
      </c>
      <c r="K339" s="11" t="str">
        <f t="shared" si="33"/>
        <v>2010s</v>
      </c>
      <c r="L339" s="11" t="str">
        <f t="shared" si="34"/>
        <v>Cereal</v>
      </c>
      <c r="M339" s="18">
        <f t="shared" si="35"/>
        <v>8.3339682539682547E-2</v>
      </c>
    </row>
    <row r="340" spans="1:13">
      <c r="A340" s="4">
        <v>2013</v>
      </c>
      <c r="B340" s="5" t="s">
        <v>24</v>
      </c>
      <c r="C340" s="5" t="s">
        <v>29</v>
      </c>
      <c r="D340" s="5" t="s">
        <v>17</v>
      </c>
      <c r="E340" s="5">
        <v>44000</v>
      </c>
      <c r="F340" s="6">
        <v>980</v>
      </c>
      <c r="H340" s="15" t="str">
        <f t="shared" si="30"/>
        <v>Low</v>
      </c>
      <c r="I340" s="11" t="str">
        <f t="shared" si="31"/>
        <v>Large</v>
      </c>
      <c r="J340" s="11" t="str">
        <f t="shared" si="32"/>
        <v>Central</v>
      </c>
      <c r="K340" s="11" t="str">
        <f t="shared" si="33"/>
        <v>2010s</v>
      </c>
      <c r="L340" s="11" t="str">
        <f t="shared" si="34"/>
        <v>Pulse</v>
      </c>
      <c r="M340" s="18">
        <f t="shared" si="35"/>
        <v>2.2272727272727274E-2</v>
      </c>
    </row>
    <row r="341" spans="1:13">
      <c r="A341" s="4">
        <v>2014</v>
      </c>
      <c r="B341" s="5" t="s">
        <v>24</v>
      </c>
      <c r="C341" s="5" t="s">
        <v>29</v>
      </c>
      <c r="D341" s="5" t="s">
        <v>15</v>
      </c>
      <c r="E341" s="5">
        <v>139000</v>
      </c>
      <c r="F341" s="6">
        <v>1434.03</v>
      </c>
      <c r="H341" s="15" t="str">
        <f t="shared" si="30"/>
        <v>Medium</v>
      </c>
      <c r="I341" s="11" t="str">
        <f t="shared" si="31"/>
        <v>Large</v>
      </c>
      <c r="J341" s="11" t="str">
        <f t="shared" si="32"/>
        <v>Central</v>
      </c>
      <c r="K341" s="11" t="str">
        <f t="shared" si="33"/>
        <v>2010s</v>
      </c>
      <c r="L341" s="11" t="str">
        <f t="shared" si="34"/>
        <v>Cereal</v>
      </c>
      <c r="M341" s="18">
        <f t="shared" si="35"/>
        <v>1.0316762589928058E-2</v>
      </c>
    </row>
    <row r="342" spans="1:13">
      <c r="A342" s="4">
        <v>2014</v>
      </c>
      <c r="B342" s="5" t="s">
        <v>24</v>
      </c>
      <c r="C342" s="5" t="s">
        <v>29</v>
      </c>
      <c r="D342" s="5" t="s">
        <v>16</v>
      </c>
      <c r="E342" s="5">
        <v>20000</v>
      </c>
      <c r="F342" s="6">
        <v>3600</v>
      </c>
      <c r="H342" s="15" t="str">
        <f t="shared" si="30"/>
        <v>High</v>
      </c>
      <c r="I342" s="11" t="str">
        <f t="shared" si="31"/>
        <v>Large</v>
      </c>
      <c r="J342" s="11" t="str">
        <f t="shared" si="32"/>
        <v>Central</v>
      </c>
      <c r="K342" s="11" t="str">
        <f t="shared" si="33"/>
        <v>2010s</v>
      </c>
      <c r="L342" s="11" t="str">
        <f t="shared" si="34"/>
        <v>Cereal</v>
      </c>
      <c r="M342" s="18">
        <f t="shared" si="35"/>
        <v>0.18</v>
      </c>
    </row>
    <row r="343" spans="1:13">
      <c r="A343" s="4">
        <v>2014</v>
      </c>
      <c r="B343" s="5" t="s">
        <v>24</v>
      </c>
      <c r="C343" s="5" t="s">
        <v>29</v>
      </c>
      <c r="D343" s="5" t="s">
        <v>17</v>
      </c>
      <c r="E343" s="5">
        <v>42000</v>
      </c>
      <c r="F343" s="6">
        <v>500</v>
      </c>
      <c r="H343" s="15" t="str">
        <f t="shared" si="30"/>
        <v>Low</v>
      </c>
      <c r="I343" s="11" t="str">
        <f t="shared" si="31"/>
        <v>Large</v>
      </c>
      <c r="J343" s="11" t="str">
        <f t="shared" si="32"/>
        <v>Central</v>
      </c>
      <c r="K343" s="11" t="str">
        <f t="shared" si="33"/>
        <v>2010s</v>
      </c>
      <c r="L343" s="11" t="str">
        <f t="shared" si="34"/>
        <v>Pulse</v>
      </c>
      <c r="M343" s="18">
        <f t="shared" si="35"/>
        <v>1.1904761904761904E-2</v>
      </c>
    </row>
    <row r="344" spans="1:13">
      <c r="A344" s="4">
        <v>2015</v>
      </c>
      <c r="B344" s="5" t="s">
        <v>24</v>
      </c>
      <c r="C344" s="5" t="s">
        <v>29</v>
      </c>
      <c r="D344" s="5" t="s">
        <v>15</v>
      </c>
      <c r="E344" s="5">
        <v>169000</v>
      </c>
      <c r="F344" s="6">
        <v>1412.25</v>
      </c>
      <c r="H344" s="15" t="str">
        <f t="shared" si="30"/>
        <v>Medium</v>
      </c>
      <c r="I344" s="11" t="str">
        <f t="shared" si="31"/>
        <v>Large</v>
      </c>
      <c r="J344" s="11" t="str">
        <f t="shared" si="32"/>
        <v>Central</v>
      </c>
      <c r="K344" s="11" t="str">
        <f t="shared" si="33"/>
        <v>2010s</v>
      </c>
      <c r="L344" s="11" t="str">
        <f t="shared" si="34"/>
        <v>Cereal</v>
      </c>
      <c r="M344" s="18">
        <f t="shared" si="35"/>
        <v>8.3565088757396443E-3</v>
      </c>
    </row>
    <row r="345" spans="1:13">
      <c r="A345" s="4">
        <v>2015</v>
      </c>
      <c r="B345" s="5" t="s">
        <v>24</v>
      </c>
      <c r="C345" s="5" t="s">
        <v>29</v>
      </c>
      <c r="D345" s="5" t="s">
        <v>16</v>
      </c>
      <c r="E345" s="5">
        <v>72000</v>
      </c>
      <c r="F345" s="6">
        <v>347.22</v>
      </c>
      <c r="H345" s="15" t="str">
        <f t="shared" si="30"/>
        <v>Low</v>
      </c>
      <c r="I345" s="11" t="str">
        <f t="shared" si="31"/>
        <v>Large</v>
      </c>
      <c r="J345" s="11" t="str">
        <f t="shared" si="32"/>
        <v>Central</v>
      </c>
      <c r="K345" s="11" t="str">
        <f t="shared" si="33"/>
        <v>2010s</v>
      </c>
      <c r="L345" s="11" t="str">
        <f t="shared" si="34"/>
        <v>Cereal</v>
      </c>
      <c r="M345" s="18">
        <f t="shared" si="35"/>
        <v>4.8225000000000004E-3</v>
      </c>
    </row>
    <row r="346" spans="1:13">
      <c r="A346" s="4">
        <v>2015</v>
      </c>
      <c r="B346" s="5" t="s">
        <v>24</v>
      </c>
      <c r="C346" s="5" t="s">
        <v>29</v>
      </c>
      <c r="D346" s="5" t="s">
        <v>17</v>
      </c>
      <c r="E346" s="5">
        <v>48000</v>
      </c>
      <c r="F346" s="6">
        <v>833.33</v>
      </c>
      <c r="H346" s="15" t="str">
        <f t="shared" si="30"/>
        <v>Low</v>
      </c>
      <c r="I346" s="11" t="str">
        <f t="shared" si="31"/>
        <v>Large</v>
      </c>
      <c r="J346" s="11" t="str">
        <f t="shared" si="32"/>
        <v>Central</v>
      </c>
      <c r="K346" s="11" t="str">
        <f t="shared" si="33"/>
        <v>2010s</v>
      </c>
      <c r="L346" s="11" t="str">
        <f t="shared" si="34"/>
        <v>Pulse</v>
      </c>
      <c r="M346" s="18">
        <f t="shared" si="35"/>
        <v>1.7361041666666667E-2</v>
      </c>
    </row>
    <row r="347" spans="1:13">
      <c r="A347" s="4">
        <v>2016</v>
      </c>
      <c r="B347" s="5" t="s">
        <v>24</v>
      </c>
      <c r="C347" s="5" t="s">
        <v>29</v>
      </c>
      <c r="D347" s="5" t="s">
        <v>15</v>
      </c>
      <c r="E347" s="5">
        <v>182000</v>
      </c>
      <c r="F347" s="6">
        <v>2472.5300000000002</v>
      </c>
      <c r="H347" s="15" t="str">
        <f t="shared" si="30"/>
        <v>Medium</v>
      </c>
      <c r="I347" s="11" t="str">
        <f t="shared" si="31"/>
        <v>Large</v>
      </c>
      <c r="J347" s="11" t="str">
        <f t="shared" si="32"/>
        <v>Central</v>
      </c>
      <c r="K347" s="11" t="str">
        <f t="shared" si="33"/>
        <v>2010s</v>
      </c>
      <c r="L347" s="11" t="str">
        <f t="shared" si="34"/>
        <v>Cereal</v>
      </c>
      <c r="M347" s="18">
        <f t="shared" si="35"/>
        <v>1.3585329670329672E-2</v>
      </c>
    </row>
    <row r="348" spans="1:13">
      <c r="A348" s="4">
        <v>2016</v>
      </c>
      <c r="B348" s="5" t="s">
        <v>24</v>
      </c>
      <c r="C348" s="5" t="s">
        <v>29</v>
      </c>
      <c r="D348" s="5" t="s">
        <v>16</v>
      </c>
      <c r="E348" s="5">
        <v>116000</v>
      </c>
      <c r="F348" s="6">
        <v>4620.6899999999996</v>
      </c>
      <c r="H348" s="15" t="str">
        <f t="shared" si="30"/>
        <v>High</v>
      </c>
      <c r="I348" s="11" t="str">
        <f t="shared" si="31"/>
        <v>Large</v>
      </c>
      <c r="J348" s="11" t="str">
        <f t="shared" si="32"/>
        <v>Central</v>
      </c>
      <c r="K348" s="11" t="str">
        <f t="shared" si="33"/>
        <v>2010s</v>
      </c>
      <c r="L348" s="11" t="str">
        <f t="shared" si="34"/>
        <v>Cereal</v>
      </c>
      <c r="M348" s="18">
        <f t="shared" si="35"/>
        <v>3.9833534482758615E-2</v>
      </c>
    </row>
    <row r="349" spans="1:13">
      <c r="A349" s="4">
        <v>2016</v>
      </c>
      <c r="B349" s="5" t="s">
        <v>24</v>
      </c>
      <c r="C349" s="5" t="s">
        <v>29</v>
      </c>
      <c r="D349" s="5" t="s">
        <v>17</v>
      </c>
      <c r="E349" s="5">
        <v>43000</v>
      </c>
      <c r="F349" s="6">
        <v>1302.33</v>
      </c>
      <c r="H349" s="15" t="str">
        <f t="shared" si="30"/>
        <v>Medium</v>
      </c>
      <c r="I349" s="11" t="str">
        <f t="shared" si="31"/>
        <v>Large</v>
      </c>
      <c r="J349" s="11" t="str">
        <f t="shared" si="32"/>
        <v>Central</v>
      </c>
      <c r="K349" s="11" t="str">
        <f t="shared" si="33"/>
        <v>2010s</v>
      </c>
      <c r="L349" s="11" t="str">
        <f t="shared" si="34"/>
        <v>Pulse</v>
      </c>
      <c r="M349" s="18">
        <f t="shared" si="35"/>
        <v>3.0286744186046509E-2</v>
      </c>
    </row>
    <row r="350" spans="1:13">
      <c r="A350" s="4">
        <v>2017</v>
      </c>
      <c r="B350" s="5" t="s">
        <v>24</v>
      </c>
      <c r="C350" s="5" t="s">
        <v>29</v>
      </c>
      <c r="D350" s="5" t="s">
        <v>15</v>
      </c>
      <c r="E350" s="5">
        <v>133130</v>
      </c>
      <c r="F350" s="6">
        <v>2403.52</v>
      </c>
      <c r="H350" s="15" t="str">
        <f t="shared" si="30"/>
        <v>Medium</v>
      </c>
      <c r="I350" s="11" t="str">
        <f t="shared" si="31"/>
        <v>Large</v>
      </c>
      <c r="J350" s="11" t="str">
        <f t="shared" si="32"/>
        <v>Central</v>
      </c>
      <c r="K350" s="11" t="str">
        <f t="shared" si="33"/>
        <v>2010s</v>
      </c>
      <c r="L350" s="11" t="str">
        <f t="shared" si="34"/>
        <v>Cereal</v>
      </c>
      <c r="M350" s="18">
        <f t="shared" si="35"/>
        <v>1.8053932246676181E-2</v>
      </c>
    </row>
    <row r="351" spans="1:13">
      <c r="A351" s="4">
        <v>2017</v>
      </c>
      <c r="B351" s="5" t="s">
        <v>24</v>
      </c>
      <c r="C351" s="5" t="s">
        <v>29</v>
      </c>
      <c r="D351" s="5" t="s">
        <v>16</v>
      </c>
      <c r="E351" s="5">
        <v>99700</v>
      </c>
      <c r="F351" s="6">
        <v>4639.5200000000004</v>
      </c>
      <c r="H351" s="15" t="str">
        <f t="shared" si="30"/>
        <v>High</v>
      </c>
      <c r="I351" s="11" t="str">
        <f t="shared" si="31"/>
        <v>Large</v>
      </c>
      <c r="J351" s="11" t="str">
        <f t="shared" si="32"/>
        <v>Central</v>
      </c>
      <c r="K351" s="11" t="str">
        <f t="shared" si="33"/>
        <v>2010s</v>
      </c>
      <c r="L351" s="11" t="str">
        <f t="shared" si="34"/>
        <v>Cereal</v>
      </c>
      <c r="M351" s="18">
        <f t="shared" si="35"/>
        <v>4.6534804413239726E-2</v>
      </c>
    </row>
    <row r="352" spans="1:13">
      <c r="A352" s="4">
        <v>2017</v>
      </c>
      <c r="B352" s="5" t="s">
        <v>24</v>
      </c>
      <c r="C352" s="5" t="s">
        <v>29</v>
      </c>
      <c r="D352" s="5" t="s">
        <v>17</v>
      </c>
      <c r="E352" s="5">
        <v>40000</v>
      </c>
      <c r="F352" s="6">
        <v>1015</v>
      </c>
      <c r="H352" s="15" t="str">
        <f t="shared" si="30"/>
        <v>Medium</v>
      </c>
      <c r="I352" s="11" t="str">
        <f t="shared" si="31"/>
        <v>Large</v>
      </c>
      <c r="J352" s="11" t="str">
        <f t="shared" si="32"/>
        <v>Central</v>
      </c>
      <c r="K352" s="11" t="str">
        <f t="shared" si="33"/>
        <v>2010s</v>
      </c>
      <c r="L352" s="11" t="str">
        <f t="shared" si="34"/>
        <v>Pulse</v>
      </c>
      <c r="M352" s="18">
        <f t="shared" si="35"/>
        <v>2.5375000000000002E-2</v>
      </c>
    </row>
    <row r="353" spans="1:13">
      <c r="A353" s="4">
        <v>2008</v>
      </c>
      <c r="B353" s="5" t="s">
        <v>24</v>
      </c>
      <c r="C353" s="5" t="s">
        <v>30</v>
      </c>
      <c r="D353" s="5" t="s">
        <v>15</v>
      </c>
      <c r="E353" s="5">
        <v>194100</v>
      </c>
      <c r="F353" s="6">
        <v>465.48</v>
      </c>
      <c r="H353" s="15" t="str">
        <f t="shared" si="30"/>
        <v>Low</v>
      </c>
      <c r="I353" s="11" t="str">
        <f t="shared" si="31"/>
        <v>Large</v>
      </c>
      <c r="J353" s="11" t="str">
        <f t="shared" si="32"/>
        <v>Central</v>
      </c>
      <c r="K353" s="11" t="str">
        <f t="shared" si="33"/>
        <v>2000s</v>
      </c>
      <c r="L353" s="11" t="str">
        <f t="shared" si="34"/>
        <v>Cereal</v>
      </c>
      <c r="M353" s="18">
        <f t="shared" si="35"/>
        <v>2.398145285935085E-3</v>
      </c>
    </row>
    <row r="354" spans="1:13">
      <c r="A354" s="4">
        <v>2008</v>
      </c>
      <c r="B354" s="5" t="s">
        <v>24</v>
      </c>
      <c r="C354" s="5" t="s">
        <v>30</v>
      </c>
      <c r="D354" s="5" t="s">
        <v>16</v>
      </c>
      <c r="E354" s="5">
        <v>43500</v>
      </c>
      <c r="F354" s="6">
        <v>1020.69</v>
      </c>
      <c r="H354" s="15" t="str">
        <f t="shared" si="30"/>
        <v>Medium</v>
      </c>
      <c r="I354" s="11" t="str">
        <f t="shared" si="31"/>
        <v>Large</v>
      </c>
      <c r="J354" s="11" t="str">
        <f t="shared" si="32"/>
        <v>Central</v>
      </c>
      <c r="K354" s="11" t="str">
        <f t="shared" si="33"/>
        <v>2000s</v>
      </c>
      <c r="L354" s="11" t="str">
        <f t="shared" si="34"/>
        <v>Cereal</v>
      </c>
      <c r="M354" s="18">
        <f t="shared" si="35"/>
        <v>2.3464137931034485E-2</v>
      </c>
    </row>
    <row r="355" spans="1:13">
      <c r="A355" s="4">
        <v>2008</v>
      </c>
      <c r="B355" s="5" t="s">
        <v>24</v>
      </c>
      <c r="C355" s="5" t="s">
        <v>30</v>
      </c>
      <c r="D355" s="5" t="s">
        <v>17</v>
      </c>
      <c r="E355" s="5">
        <v>12400</v>
      </c>
      <c r="F355" s="6">
        <v>564.52</v>
      </c>
      <c r="H355" s="15" t="str">
        <f t="shared" si="30"/>
        <v>Low</v>
      </c>
      <c r="I355" s="11" t="str">
        <f t="shared" si="31"/>
        <v>Large</v>
      </c>
      <c r="J355" s="11" t="str">
        <f t="shared" si="32"/>
        <v>Central</v>
      </c>
      <c r="K355" s="11" t="str">
        <f t="shared" si="33"/>
        <v>2000s</v>
      </c>
      <c r="L355" s="11" t="str">
        <f t="shared" si="34"/>
        <v>Pulse</v>
      </c>
      <c r="M355" s="18">
        <f t="shared" si="35"/>
        <v>4.5525806451612902E-2</v>
      </c>
    </row>
    <row r="356" spans="1:13">
      <c r="A356" s="4">
        <v>2009</v>
      </c>
      <c r="B356" s="5" t="s">
        <v>24</v>
      </c>
      <c r="C356" s="5" t="s">
        <v>30</v>
      </c>
      <c r="D356" s="5" t="s">
        <v>15</v>
      </c>
      <c r="E356" s="5">
        <v>180100</v>
      </c>
      <c r="F356" s="6">
        <v>589.66999999999996</v>
      </c>
      <c r="H356" s="15" t="str">
        <f t="shared" si="30"/>
        <v>Low</v>
      </c>
      <c r="I356" s="11" t="str">
        <f t="shared" si="31"/>
        <v>Large</v>
      </c>
      <c r="J356" s="11" t="str">
        <f t="shared" si="32"/>
        <v>Central</v>
      </c>
      <c r="K356" s="11" t="str">
        <f t="shared" si="33"/>
        <v>2000s</v>
      </c>
      <c r="L356" s="11" t="str">
        <f t="shared" si="34"/>
        <v>Cereal</v>
      </c>
      <c r="M356" s="18">
        <f t="shared" si="35"/>
        <v>3.274125485841199E-3</v>
      </c>
    </row>
    <row r="357" spans="1:13">
      <c r="A357" s="4">
        <v>2009</v>
      </c>
      <c r="B357" s="5" t="s">
        <v>24</v>
      </c>
      <c r="C357" s="5" t="s">
        <v>30</v>
      </c>
      <c r="D357" s="5" t="s">
        <v>16</v>
      </c>
      <c r="E357" s="5">
        <v>36100</v>
      </c>
      <c r="F357" s="6">
        <v>952.91</v>
      </c>
      <c r="H357" s="15" t="str">
        <f t="shared" si="30"/>
        <v>Low</v>
      </c>
      <c r="I357" s="11" t="str">
        <f t="shared" si="31"/>
        <v>Large</v>
      </c>
      <c r="J357" s="11" t="str">
        <f t="shared" si="32"/>
        <v>Central</v>
      </c>
      <c r="K357" s="11" t="str">
        <f t="shared" si="33"/>
        <v>2000s</v>
      </c>
      <c r="L357" s="11" t="str">
        <f t="shared" si="34"/>
        <v>Cereal</v>
      </c>
      <c r="M357" s="18">
        <f t="shared" si="35"/>
        <v>2.6396398891966759E-2</v>
      </c>
    </row>
    <row r="358" spans="1:13">
      <c r="A358" s="4">
        <v>2009</v>
      </c>
      <c r="B358" s="5" t="s">
        <v>24</v>
      </c>
      <c r="C358" s="5" t="s">
        <v>30</v>
      </c>
      <c r="D358" s="5" t="s">
        <v>17</v>
      </c>
      <c r="E358" s="5">
        <v>12900</v>
      </c>
      <c r="F358" s="6">
        <v>558.14</v>
      </c>
      <c r="H358" s="15" t="str">
        <f t="shared" si="30"/>
        <v>Low</v>
      </c>
      <c r="I358" s="11" t="str">
        <f t="shared" si="31"/>
        <v>Large</v>
      </c>
      <c r="J358" s="11" t="str">
        <f t="shared" si="32"/>
        <v>Central</v>
      </c>
      <c r="K358" s="11" t="str">
        <f t="shared" si="33"/>
        <v>2000s</v>
      </c>
      <c r="L358" s="11" t="str">
        <f t="shared" si="34"/>
        <v>Pulse</v>
      </c>
      <c r="M358" s="18">
        <f t="shared" si="35"/>
        <v>4.3266666666666669E-2</v>
      </c>
    </row>
    <row r="359" spans="1:13">
      <c r="A359" s="4">
        <v>2010</v>
      </c>
      <c r="B359" s="5" t="s">
        <v>24</v>
      </c>
      <c r="C359" s="5" t="s">
        <v>30</v>
      </c>
      <c r="D359" s="5" t="s">
        <v>15</v>
      </c>
      <c r="E359" s="5">
        <v>191100</v>
      </c>
      <c r="F359" s="6">
        <v>824.18</v>
      </c>
      <c r="H359" s="15" t="str">
        <f t="shared" si="30"/>
        <v>Low</v>
      </c>
      <c r="I359" s="11" t="str">
        <f t="shared" si="31"/>
        <v>Large</v>
      </c>
      <c r="J359" s="11" t="str">
        <f t="shared" si="32"/>
        <v>Central</v>
      </c>
      <c r="K359" s="11" t="str">
        <f t="shared" si="33"/>
        <v>2010s</v>
      </c>
      <c r="L359" s="11" t="str">
        <f t="shared" si="34"/>
        <v>Cereal</v>
      </c>
      <c r="M359" s="18">
        <f t="shared" si="35"/>
        <v>4.3128205128205128E-3</v>
      </c>
    </row>
    <row r="360" spans="1:13">
      <c r="A360" s="4">
        <v>2010</v>
      </c>
      <c r="B360" s="5" t="s">
        <v>24</v>
      </c>
      <c r="C360" s="5" t="s">
        <v>30</v>
      </c>
      <c r="D360" s="5" t="s">
        <v>16</v>
      </c>
      <c r="E360" s="5">
        <v>35800</v>
      </c>
      <c r="F360" s="6">
        <v>1234.6400000000001</v>
      </c>
      <c r="H360" s="15" t="str">
        <f t="shared" si="30"/>
        <v>Medium</v>
      </c>
      <c r="I360" s="11" t="str">
        <f t="shared" si="31"/>
        <v>Large</v>
      </c>
      <c r="J360" s="11" t="str">
        <f t="shared" si="32"/>
        <v>Central</v>
      </c>
      <c r="K360" s="11" t="str">
        <f t="shared" si="33"/>
        <v>2010s</v>
      </c>
      <c r="L360" s="11" t="str">
        <f t="shared" si="34"/>
        <v>Cereal</v>
      </c>
      <c r="M360" s="18">
        <f t="shared" si="35"/>
        <v>3.4487150837988832E-2</v>
      </c>
    </row>
    <row r="361" spans="1:13">
      <c r="A361" s="4">
        <v>2010</v>
      </c>
      <c r="B361" s="5" t="s">
        <v>24</v>
      </c>
      <c r="C361" s="5" t="s">
        <v>30</v>
      </c>
      <c r="D361" s="5" t="s">
        <v>17</v>
      </c>
      <c r="E361" s="5">
        <v>25800</v>
      </c>
      <c r="F361" s="6">
        <v>395.35</v>
      </c>
      <c r="H361" s="15" t="str">
        <f t="shared" si="30"/>
        <v>Low</v>
      </c>
      <c r="I361" s="11" t="str">
        <f t="shared" si="31"/>
        <v>Large</v>
      </c>
      <c r="J361" s="11" t="str">
        <f t="shared" si="32"/>
        <v>Central</v>
      </c>
      <c r="K361" s="11" t="str">
        <f t="shared" si="33"/>
        <v>2010s</v>
      </c>
      <c r="L361" s="11" t="str">
        <f t="shared" si="34"/>
        <v>Pulse</v>
      </c>
      <c r="M361" s="18">
        <f t="shared" si="35"/>
        <v>1.5323643410852714E-2</v>
      </c>
    </row>
    <row r="362" spans="1:13">
      <c r="A362" s="4">
        <v>2011</v>
      </c>
      <c r="B362" s="5" t="s">
        <v>24</v>
      </c>
      <c r="C362" s="5" t="s">
        <v>30</v>
      </c>
      <c r="D362" s="5" t="s">
        <v>15</v>
      </c>
      <c r="E362" s="5">
        <v>198700</v>
      </c>
      <c r="F362" s="6">
        <v>1015.6</v>
      </c>
      <c r="H362" s="15" t="str">
        <f t="shared" si="30"/>
        <v>Medium</v>
      </c>
      <c r="I362" s="11" t="str">
        <f t="shared" si="31"/>
        <v>Large</v>
      </c>
      <c r="J362" s="11" t="str">
        <f t="shared" si="32"/>
        <v>Central</v>
      </c>
      <c r="K362" s="11" t="str">
        <f t="shared" si="33"/>
        <v>2010s</v>
      </c>
      <c r="L362" s="11" t="str">
        <f t="shared" si="34"/>
        <v>Cereal</v>
      </c>
      <c r="M362" s="18">
        <f t="shared" si="35"/>
        <v>5.1112229491696026E-3</v>
      </c>
    </row>
    <row r="363" spans="1:13">
      <c r="A363" s="4">
        <v>2011</v>
      </c>
      <c r="B363" s="5" t="s">
        <v>24</v>
      </c>
      <c r="C363" s="5" t="s">
        <v>30</v>
      </c>
      <c r="D363" s="5" t="s">
        <v>16</v>
      </c>
      <c r="E363" s="5">
        <v>42100</v>
      </c>
      <c r="F363" s="6">
        <v>762.47</v>
      </c>
      <c r="H363" s="15" t="str">
        <f t="shared" si="30"/>
        <v>Low</v>
      </c>
      <c r="I363" s="11" t="str">
        <f t="shared" si="31"/>
        <v>Large</v>
      </c>
      <c r="J363" s="11" t="str">
        <f t="shared" si="32"/>
        <v>Central</v>
      </c>
      <c r="K363" s="11" t="str">
        <f t="shared" si="33"/>
        <v>2010s</v>
      </c>
      <c r="L363" s="11" t="str">
        <f t="shared" si="34"/>
        <v>Cereal</v>
      </c>
      <c r="M363" s="18">
        <f t="shared" si="35"/>
        <v>1.8110926365795726E-2</v>
      </c>
    </row>
    <row r="364" spans="1:13">
      <c r="A364" s="4">
        <v>2011</v>
      </c>
      <c r="B364" s="5" t="s">
        <v>24</v>
      </c>
      <c r="C364" s="5" t="s">
        <v>30</v>
      </c>
      <c r="D364" s="5" t="s">
        <v>17</v>
      </c>
      <c r="E364" s="5">
        <v>24600</v>
      </c>
      <c r="F364" s="6">
        <v>569.11</v>
      </c>
      <c r="H364" s="15" t="str">
        <f t="shared" si="30"/>
        <v>Low</v>
      </c>
      <c r="I364" s="11" t="str">
        <f t="shared" si="31"/>
        <v>Large</v>
      </c>
      <c r="J364" s="11" t="str">
        <f t="shared" si="32"/>
        <v>Central</v>
      </c>
      <c r="K364" s="11" t="str">
        <f t="shared" si="33"/>
        <v>2010s</v>
      </c>
      <c r="L364" s="11" t="str">
        <f t="shared" si="34"/>
        <v>Pulse</v>
      </c>
      <c r="M364" s="18">
        <f t="shared" si="35"/>
        <v>2.3134552845528455E-2</v>
      </c>
    </row>
    <row r="365" spans="1:13">
      <c r="A365" s="4">
        <v>2012</v>
      </c>
      <c r="B365" s="5" t="s">
        <v>24</v>
      </c>
      <c r="C365" s="5" t="s">
        <v>30</v>
      </c>
      <c r="D365" s="5" t="s">
        <v>15</v>
      </c>
      <c r="E365" s="5">
        <v>210440</v>
      </c>
      <c r="F365" s="6">
        <v>1010.69</v>
      </c>
      <c r="H365" s="15" t="str">
        <f t="shared" si="30"/>
        <v>Medium</v>
      </c>
      <c r="I365" s="11" t="str">
        <f t="shared" si="31"/>
        <v>Large</v>
      </c>
      <c r="J365" s="11" t="str">
        <f t="shared" si="32"/>
        <v>Central</v>
      </c>
      <c r="K365" s="11" t="str">
        <f t="shared" si="33"/>
        <v>2010s</v>
      </c>
      <c r="L365" s="11" t="str">
        <f t="shared" si="34"/>
        <v>Cereal</v>
      </c>
      <c r="M365" s="18">
        <f t="shared" si="35"/>
        <v>4.8027466261167081E-3</v>
      </c>
    </row>
    <row r="366" spans="1:13">
      <c r="A366" s="4">
        <v>2012</v>
      </c>
      <c r="B366" s="5" t="s">
        <v>24</v>
      </c>
      <c r="C366" s="5" t="s">
        <v>30</v>
      </c>
      <c r="D366" s="5" t="s">
        <v>16</v>
      </c>
      <c r="E366" s="5">
        <v>36030</v>
      </c>
      <c r="F366" s="6">
        <v>1791.01</v>
      </c>
      <c r="H366" s="15" t="str">
        <f t="shared" si="30"/>
        <v>Medium</v>
      </c>
      <c r="I366" s="11" t="str">
        <f t="shared" si="31"/>
        <v>Large</v>
      </c>
      <c r="J366" s="11" t="str">
        <f t="shared" si="32"/>
        <v>Central</v>
      </c>
      <c r="K366" s="11" t="str">
        <f t="shared" si="33"/>
        <v>2010s</v>
      </c>
      <c r="L366" s="11" t="str">
        <f t="shared" si="34"/>
        <v>Cereal</v>
      </c>
      <c r="M366" s="18">
        <f t="shared" si="35"/>
        <v>4.9708853733000276E-2</v>
      </c>
    </row>
    <row r="367" spans="1:13">
      <c r="A367" s="4">
        <v>2012</v>
      </c>
      <c r="B367" s="5" t="s">
        <v>24</v>
      </c>
      <c r="C367" s="5" t="s">
        <v>30</v>
      </c>
      <c r="D367" s="5" t="s">
        <v>17</v>
      </c>
      <c r="E367" s="5">
        <v>19110</v>
      </c>
      <c r="F367" s="6">
        <v>476.19</v>
      </c>
      <c r="H367" s="15" t="str">
        <f t="shared" si="30"/>
        <v>Low</v>
      </c>
      <c r="I367" s="11" t="str">
        <f t="shared" si="31"/>
        <v>Large</v>
      </c>
      <c r="J367" s="11" t="str">
        <f t="shared" si="32"/>
        <v>Central</v>
      </c>
      <c r="K367" s="11" t="str">
        <f t="shared" si="33"/>
        <v>2010s</v>
      </c>
      <c r="L367" s="11" t="str">
        <f t="shared" si="34"/>
        <v>Pulse</v>
      </c>
      <c r="M367" s="18">
        <f t="shared" si="35"/>
        <v>2.4918367346938777E-2</v>
      </c>
    </row>
    <row r="368" spans="1:13">
      <c r="A368" s="4">
        <v>2013</v>
      </c>
      <c r="B368" s="5" t="s">
        <v>24</v>
      </c>
      <c r="C368" s="5" t="s">
        <v>30</v>
      </c>
      <c r="D368" s="5" t="s">
        <v>15</v>
      </c>
      <c r="E368" s="5">
        <v>212680</v>
      </c>
      <c r="F368" s="6">
        <v>1138.56</v>
      </c>
      <c r="H368" s="15" t="str">
        <f t="shared" si="30"/>
        <v>Medium</v>
      </c>
      <c r="I368" s="11" t="str">
        <f t="shared" si="31"/>
        <v>Large</v>
      </c>
      <c r="J368" s="11" t="str">
        <f t="shared" si="32"/>
        <v>Central</v>
      </c>
      <c r="K368" s="11" t="str">
        <f t="shared" si="33"/>
        <v>2010s</v>
      </c>
      <c r="L368" s="11" t="str">
        <f t="shared" si="34"/>
        <v>Cereal</v>
      </c>
      <c r="M368" s="18">
        <f t="shared" si="35"/>
        <v>5.3533947714876811E-3</v>
      </c>
    </row>
    <row r="369" spans="1:13">
      <c r="A369" s="4">
        <v>2013</v>
      </c>
      <c r="B369" s="5" t="s">
        <v>24</v>
      </c>
      <c r="C369" s="5" t="s">
        <v>30</v>
      </c>
      <c r="D369" s="5" t="s">
        <v>16</v>
      </c>
      <c r="E369" s="5">
        <v>36840</v>
      </c>
      <c r="F369" s="6">
        <v>1789.9</v>
      </c>
      <c r="H369" s="15" t="str">
        <f t="shared" si="30"/>
        <v>Medium</v>
      </c>
      <c r="I369" s="11" t="str">
        <f t="shared" si="31"/>
        <v>Large</v>
      </c>
      <c r="J369" s="11" t="str">
        <f t="shared" si="32"/>
        <v>Central</v>
      </c>
      <c r="K369" s="11" t="str">
        <f t="shared" si="33"/>
        <v>2010s</v>
      </c>
      <c r="L369" s="11" t="str">
        <f t="shared" si="34"/>
        <v>Cereal</v>
      </c>
      <c r="M369" s="18">
        <f t="shared" si="35"/>
        <v>4.8585776330076005E-2</v>
      </c>
    </row>
    <row r="370" spans="1:13">
      <c r="A370" s="4">
        <v>2013</v>
      </c>
      <c r="B370" s="5" t="s">
        <v>24</v>
      </c>
      <c r="C370" s="5" t="s">
        <v>30</v>
      </c>
      <c r="D370" s="5" t="s">
        <v>17</v>
      </c>
      <c r="E370" s="5">
        <v>19060</v>
      </c>
      <c r="F370" s="6">
        <v>671.04</v>
      </c>
      <c r="H370" s="15" t="str">
        <f t="shared" si="30"/>
        <v>Low</v>
      </c>
      <c r="I370" s="11" t="str">
        <f t="shared" si="31"/>
        <v>Large</v>
      </c>
      <c r="J370" s="11" t="str">
        <f t="shared" si="32"/>
        <v>Central</v>
      </c>
      <c r="K370" s="11" t="str">
        <f t="shared" si="33"/>
        <v>2010s</v>
      </c>
      <c r="L370" s="11" t="str">
        <f t="shared" si="34"/>
        <v>Pulse</v>
      </c>
      <c r="M370" s="18">
        <f t="shared" si="35"/>
        <v>3.5206715634837356E-2</v>
      </c>
    </row>
    <row r="371" spans="1:13">
      <c r="A371" s="4">
        <v>2014</v>
      </c>
      <c r="B371" s="5" t="s">
        <v>24</v>
      </c>
      <c r="C371" s="5" t="s">
        <v>30</v>
      </c>
      <c r="D371" s="5" t="s">
        <v>15</v>
      </c>
      <c r="E371" s="5">
        <v>209000</v>
      </c>
      <c r="F371" s="6">
        <v>1311</v>
      </c>
      <c r="H371" s="15" t="str">
        <f t="shared" si="30"/>
        <v>Medium</v>
      </c>
      <c r="I371" s="11" t="str">
        <f t="shared" si="31"/>
        <v>Large</v>
      </c>
      <c r="J371" s="11" t="str">
        <f t="shared" si="32"/>
        <v>Central</v>
      </c>
      <c r="K371" s="11" t="str">
        <f t="shared" si="33"/>
        <v>2010s</v>
      </c>
      <c r="L371" s="11" t="str">
        <f t="shared" si="34"/>
        <v>Cereal</v>
      </c>
      <c r="M371" s="18">
        <f t="shared" si="35"/>
        <v>6.2727272727272727E-3</v>
      </c>
    </row>
    <row r="372" spans="1:13">
      <c r="A372" s="4">
        <v>2014</v>
      </c>
      <c r="B372" s="5" t="s">
        <v>24</v>
      </c>
      <c r="C372" s="5" t="s">
        <v>30</v>
      </c>
      <c r="D372" s="5" t="s">
        <v>16</v>
      </c>
      <c r="E372" s="5">
        <v>43000</v>
      </c>
      <c r="F372" s="6">
        <v>2093.02</v>
      </c>
      <c r="H372" s="15" t="str">
        <f t="shared" si="30"/>
        <v>Medium</v>
      </c>
      <c r="I372" s="11" t="str">
        <f t="shared" si="31"/>
        <v>Large</v>
      </c>
      <c r="J372" s="11" t="str">
        <f t="shared" si="32"/>
        <v>Central</v>
      </c>
      <c r="K372" s="11" t="str">
        <f t="shared" si="33"/>
        <v>2010s</v>
      </c>
      <c r="L372" s="11" t="str">
        <f t="shared" si="34"/>
        <v>Cereal</v>
      </c>
      <c r="M372" s="18">
        <f t="shared" si="35"/>
        <v>4.8674883720930234E-2</v>
      </c>
    </row>
    <row r="373" spans="1:13">
      <c r="A373" s="4">
        <v>2014</v>
      </c>
      <c r="B373" s="5" t="s">
        <v>24</v>
      </c>
      <c r="C373" s="5" t="s">
        <v>30</v>
      </c>
      <c r="D373" s="5" t="s">
        <v>17</v>
      </c>
      <c r="E373" s="5">
        <v>49000</v>
      </c>
      <c r="F373" s="6">
        <v>612.24</v>
      </c>
      <c r="H373" s="15" t="str">
        <f t="shared" si="30"/>
        <v>Low</v>
      </c>
      <c r="I373" s="11" t="str">
        <f t="shared" si="31"/>
        <v>Large</v>
      </c>
      <c r="J373" s="11" t="str">
        <f t="shared" si="32"/>
        <v>Central</v>
      </c>
      <c r="K373" s="11" t="str">
        <f t="shared" si="33"/>
        <v>2010s</v>
      </c>
      <c r="L373" s="11" t="str">
        <f t="shared" si="34"/>
        <v>Pulse</v>
      </c>
      <c r="M373" s="18">
        <f t="shared" si="35"/>
        <v>1.2494693877551021E-2</v>
      </c>
    </row>
    <row r="374" spans="1:13">
      <c r="A374" s="4">
        <v>2015</v>
      </c>
      <c r="B374" s="5" t="s">
        <v>24</v>
      </c>
      <c r="C374" s="5" t="s">
        <v>30</v>
      </c>
      <c r="D374" s="5" t="s">
        <v>15</v>
      </c>
      <c r="E374" s="5">
        <v>215000</v>
      </c>
      <c r="F374" s="6">
        <v>1699.21</v>
      </c>
      <c r="H374" s="15" t="str">
        <f t="shared" si="30"/>
        <v>Medium</v>
      </c>
      <c r="I374" s="11" t="str">
        <f t="shared" si="31"/>
        <v>Large</v>
      </c>
      <c r="J374" s="11" t="str">
        <f t="shared" si="32"/>
        <v>Central</v>
      </c>
      <c r="K374" s="11" t="str">
        <f t="shared" si="33"/>
        <v>2010s</v>
      </c>
      <c r="L374" s="11" t="str">
        <f t="shared" si="34"/>
        <v>Cereal</v>
      </c>
      <c r="M374" s="18">
        <f t="shared" si="35"/>
        <v>7.9033023255813961E-3</v>
      </c>
    </row>
    <row r="375" spans="1:13">
      <c r="A375" s="4">
        <v>2015</v>
      </c>
      <c r="B375" s="5" t="s">
        <v>24</v>
      </c>
      <c r="C375" s="5" t="s">
        <v>30</v>
      </c>
      <c r="D375" s="5" t="s">
        <v>16</v>
      </c>
      <c r="E375" s="5">
        <v>47000</v>
      </c>
      <c r="F375" s="6">
        <v>2212.77</v>
      </c>
      <c r="H375" s="15" t="str">
        <f t="shared" si="30"/>
        <v>Medium</v>
      </c>
      <c r="I375" s="11" t="str">
        <f t="shared" si="31"/>
        <v>Large</v>
      </c>
      <c r="J375" s="11" t="str">
        <f t="shared" si="32"/>
        <v>Central</v>
      </c>
      <c r="K375" s="11" t="str">
        <f t="shared" si="33"/>
        <v>2010s</v>
      </c>
      <c r="L375" s="11" t="str">
        <f t="shared" si="34"/>
        <v>Cereal</v>
      </c>
      <c r="M375" s="18">
        <f t="shared" si="35"/>
        <v>4.7080212765957447E-2</v>
      </c>
    </row>
    <row r="376" spans="1:13">
      <c r="A376" s="4">
        <v>2015</v>
      </c>
      <c r="B376" s="5" t="s">
        <v>24</v>
      </c>
      <c r="C376" s="5" t="s">
        <v>30</v>
      </c>
      <c r="D376" s="5" t="s">
        <v>17</v>
      </c>
      <c r="E376" s="5">
        <v>56000</v>
      </c>
      <c r="F376" s="6">
        <v>946.43</v>
      </c>
      <c r="H376" s="15" t="str">
        <f t="shared" si="30"/>
        <v>Low</v>
      </c>
      <c r="I376" s="11" t="str">
        <f t="shared" si="31"/>
        <v>Large</v>
      </c>
      <c r="J376" s="11" t="str">
        <f t="shared" si="32"/>
        <v>Central</v>
      </c>
      <c r="K376" s="11" t="str">
        <f t="shared" si="33"/>
        <v>2010s</v>
      </c>
      <c r="L376" s="11" t="str">
        <f t="shared" si="34"/>
        <v>Pulse</v>
      </c>
      <c r="M376" s="18">
        <f t="shared" si="35"/>
        <v>1.6900535714285712E-2</v>
      </c>
    </row>
    <row r="377" spans="1:13">
      <c r="A377" s="4">
        <v>2016</v>
      </c>
      <c r="B377" s="5" t="s">
        <v>24</v>
      </c>
      <c r="C377" s="5" t="s">
        <v>30</v>
      </c>
      <c r="D377" s="5" t="s">
        <v>15</v>
      </c>
      <c r="E377" s="5">
        <v>227000</v>
      </c>
      <c r="F377" s="6">
        <v>1941.23</v>
      </c>
      <c r="H377" s="15" t="str">
        <f t="shared" si="30"/>
        <v>Medium</v>
      </c>
      <c r="I377" s="11" t="str">
        <f t="shared" si="31"/>
        <v>Large</v>
      </c>
      <c r="J377" s="11" t="str">
        <f t="shared" si="32"/>
        <v>Central</v>
      </c>
      <c r="K377" s="11" t="str">
        <f t="shared" si="33"/>
        <v>2010s</v>
      </c>
      <c r="L377" s="11" t="str">
        <f t="shared" si="34"/>
        <v>Cereal</v>
      </c>
      <c r="M377" s="18">
        <f t="shared" si="35"/>
        <v>8.5516740088105725E-3</v>
      </c>
    </row>
    <row r="378" spans="1:13">
      <c r="A378" s="4">
        <v>2016</v>
      </c>
      <c r="B378" s="5" t="s">
        <v>24</v>
      </c>
      <c r="C378" s="5" t="s">
        <v>30</v>
      </c>
      <c r="D378" s="5" t="s">
        <v>16</v>
      </c>
      <c r="E378" s="5">
        <v>48000</v>
      </c>
      <c r="F378" s="6">
        <v>2333.33</v>
      </c>
      <c r="H378" s="15" t="str">
        <f t="shared" si="30"/>
        <v>Medium</v>
      </c>
      <c r="I378" s="11" t="str">
        <f t="shared" si="31"/>
        <v>Large</v>
      </c>
      <c r="J378" s="11" t="str">
        <f t="shared" si="32"/>
        <v>Central</v>
      </c>
      <c r="K378" s="11" t="str">
        <f t="shared" si="33"/>
        <v>2010s</v>
      </c>
      <c r="L378" s="11" t="str">
        <f t="shared" si="34"/>
        <v>Cereal</v>
      </c>
      <c r="M378" s="18">
        <f t="shared" si="35"/>
        <v>4.8611041666666667E-2</v>
      </c>
    </row>
    <row r="379" spans="1:13">
      <c r="A379" s="4">
        <v>2016</v>
      </c>
      <c r="B379" s="5" t="s">
        <v>24</v>
      </c>
      <c r="C379" s="5" t="s">
        <v>30</v>
      </c>
      <c r="D379" s="5" t="s">
        <v>17</v>
      </c>
      <c r="E379" s="5">
        <v>55000</v>
      </c>
      <c r="F379" s="6">
        <v>1163.6400000000001</v>
      </c>
      <c r="H379" s="15" t="str">
        <f t="shared" si="30"/>
        <v>Medium</v>
      </c>
      <c r="I379" s="11" t="str">
        <f t="shared" si="31"/>
        <v>Large</v>
      </c>
      <c r="J379" s="11" t="str">
        <f t="shared" si="32"/>
        <v>Central</v>
      </c>
      <c r="K379" s="11" t="str">
        <f t="shared" si="33"/>
        <v>2010s</v>
      </c>
      <c r="L379" s="11" t="str">
        <f t="shared" si="34"/>
        <v>Pulse</v>
      </c>
      <c r="M379" s="18">
        <f t="shared" si="35"/>
        <v>2.115709090909091E-2</v>
      </c>
    </row>
    <row r="380" spans="1:13">
      <c r="A380" s="4">
        <v>2017</v>
      </c>
      <c r="B380" s="5" t="s">
        <v>24</v>
      </c>
      <c r="C380" s="5" t="s">
        <v>30</v>
      </c>
      <c r="D380" s="5" t="s">
        <v>15</v>
      </c>
      <c r="E380" s="5">
        <v>215100</v>
      </c>
      <c r="F380" s="6">
        <v>3205.25</v>
      </c>
      <c r="H380" s="15" t="str">
        <f t="shared" si="30"/>
        <v>High</v>
      </c>
      <c r="I380" s="11" t="str">
        <f t="shared" si="31"/>
        <v>Large</v>
      </c>
      <c r="J380" s="11" t="str">
        <f t="shared" si="32"/>
        <v>Central</v>
      </c>
      <c r="K380" s="11" t="str">
        <f t="shared" si="33"/>
        <v>2010s</v>
      </c>
      <c r="L380" s="11" t="str">
        <f t="shared" si="34"/>
        <v>Cereal</v>
      </c>
      <c r="M380" s="18">
        <f t="shared" si="35"/>
        <v>1.4901208740120873E-2</v>
      </c>
    </row>
    <row r="381" spans="1:13">
      <c r="A381" s="4">
        <v>2017</v>
      </c>
      <c r="B381" s="5" t="s">
        <v>24</v>
      </c>
      <c r="C381" s="5" t="s">
        <v>30</v>
      </c>
      <c r="D381" s="5" t="s">
        <v>16</v>
      </c>
      <c r="E381" s="5">
        <v>47500</v>
      </c>
      <c r="F381" s="6">
        <v>2397.6799999999998</v>
      </c>
      <c r="H381" s="15" t="str">
        <f t="shared" si="30"/>
        <v>Medium</v>
      </c>
      <c r="I381" s="11" t="str">
        <f t="shared" si="31"/>
        <v>Large</v>
      </c>
      <c r="J381" s="11" t="str">
        <f t="shared" si="32"/>
        <v>Central</v>
      </c>
      <c r="K381" s="11" t="str">
        <f t="shared" si="33"/>
        <v>2010s</v>
      </c>
      <c r="L381" s="11" t="str">
        <f t="shared" si="34"/>
        <v>Cereal</v>
      </c>
      <c r="M381" s="18">
        <f t="shared" si="35"/>
        <v>5.0477473684210523E-2</v>
      </c>
    </row>
    <row r="382" spans="1:13">
      <c r="A382" s="4">
        <v>2017</v>
      </c>
      <c r="B382" s="5" t="s">
        <v>24</v>
      </c>
      <c r="C382" s="5" t="s">
        <v>30</v>
      </c>
      <c r="D382" s="5" t="s">
        <v>17</v>
      </c>
      <c r="E382" s="5">
        <v>28800</v>
      </c>
      <c r="F382" s="6">
        <v>1122.22</v>
      </c>
      <c r="H382" s="15" t="str">
        <f t="shared" si="30"/>
        <v>Medium</v>
      </c>
      <c r="I382" s="11" t="str">
        <f t="shared" si="31"/>
        <v>Large</v>
      </c>
      <c r="J382" s="11" t="str">
        <f t="shared" si="32"/>
        <v>Central</v>
      </c>
      <c r="K382" s="11" t="str">
        <f t="shared" si="33"/>
        <v>2010s</v>
      </c>
      <c r="L382" s="11" t="str">
        <f t="shared" si="34"/>
        <v>Pulse</v>
      </c>
      <c r="M382" s="18">
        <f t="shared" si="35"/>
        <v>3.8965972222222221E-2</v>
      </c>
    </row>
    <row r="383" spans="1:13">
      <c r="A383" s="4">
        <v>2008</v>
      </c>
      <c r="B383" s="5" t="s">
        <v>24</v>
      </c>
      <c r="C383" s="5" t="s">
        <v>31</v>
      </c>
      <c r="D383" s="5" t="s">
        <v>15</v>
      </c>
      <c r="E383" s="5">
        <v>6400</v>
      </c>
      <c r="F383" s="6">
        <v>350</v>
      </c>
      <c r="H383" s="15" t="str">
        <f t="shared" si="30"/>
        <v>Low</v>
      </c>
      <c r="I383" s="11" t="str">
        <f t="shared" si="31"/>
        <v>Large</v>
      </c>
      <c r="J383" s="11" t="str">
        <f t="shared" si="32"/>
        <v>Central</v>
      </c>
      <c r="K383" s="11" t="str">
        <f t="shared" si="33"/>
        <v>2000s</v>
      </c>
      <c r="L383" s="11" t="str">
        <f t="shared" si="34"/>
        <v>Cereal</v>
      </c>
      <c r="M383" s="18">
        <f t="shared" si="35"/>
        <v>5.46875E-2</v>
      </c>
    </row>
    <row r="384" spans="1:13">
      <c r="A384" s="4">
        <v>2008</v>
      </c>
      <c r="B384" s="5" t="s">
        <v>24</v>
      </c>
      <c r="C384" s="5" t="s">
        <v>31</v>
      </c>
      <c r="D384" s="5" t="s">
        <v>16</v>
      </c>
      <c r="E384" s="5">
        <v>6500</v>
      </c>
      <c r="F384" s="6">
        <v>1123.08</v>
      </c>
      <c r="H384" s="15" t="str">
        <f t="shared" si="30"/>
        <v>Medium</v>
      </c>
      <c r="I384" s="11" t="str">
        <f t="shared" si="31"/>
        <v>Large</v>
      </c>
      <c r="J384" s="11" t="str">
        <f t="shared" si="32"/>
        <v>Central</v>
      </c>
      <c r="K384" s="11" t="str">
        <f t="shared" si="33"/>
        <v>2000s</v>
      </c>
      <c r="L384" s="11" t="str">
        <f t="shared" si="34"/>
        <v>Cereal</v>
      </c>
      <c r="M384" s="18">
        <f t="shared" si="35"/>
        <v>0.17278153846153846</v>
      </c>
    </row>
    <row r="385" spans="1:13">
      <c r="A385" s="4">
        <v>2008</v>
      </c>
      <c r="B385" s="5" t="s">
        <v>24</v>
      </c>
      <c r="C385" s="5" t="s">
        <v>31</v>
      </c>
      <c r="D385" s="5" t="s">
        <v>17</v>
      </c>
      <c r="E385" s="5">
        <v>194900</v>
      </c>
      <c r="F385" s="6">
        <v>866.09</v>
      </c>
      <c r="H385" s="15" t="str">
        <f t="shared" si="30"/>
        <v>Low</v>
      </c>
      <c r="I385" s="11" t="str">
        <f t="shared" si="31"/>
        <v>Large</v>
      </c>
      <c r="J385" s="11" t="str">
        <f t="shared" si="32"/>
        <v>Central</v>
      </c>
      <c r="K385" s="11" t="str">
        <f t="shared" si="33"/>
        <v>2000s</v>
      </c>
      <c r="L385" s="11" t="str">
        <f t="shared" si="34"/>
        <v>Pulse</v>
      </c>
      <c r="M385" s="18">
        <f t="shared" si="35"/>
        <v>4.4437660338635197E-3</v>
      </c>
    </row>
    <row r="386" spans="1:13">
      <c r="A386" s="4">
        <v>2009</v>
      </c>
      <c r="B386" s="5" t="s">
        <v>24</v>
      </c>
      <c r="C386" s="5" t="s">
        <v>31</v>
      </c>
      <c r="D386" s="5" t="s">
        <v>15</v>
      </c>
      <c r="E386" s="5">
        <v>6000</v>
      </c>
      <c r="F386" s="6">
        <v>616.66999999999996</v>
      </c>
      <c r="H386" s="15" t="str">
        <f t="shared" si="30"/>
        <v>Low</v>
      </c>
      <c r="I386" s="11" t="str">
        <f t="shared" si="31"/>
        <v>Large</v>
      </c>
      <c r="J386" s="11" t="str">
        <f t="shared" si="32"/>
        <v>Central</v>
      </c>
      <c r="K386" s="11" t="str">
        <f t="shared" si="33"/>
        <v>2000s</v>
      </c>
      <c r="L386" s="11" t="str">
        <f t="shared" si="34"/>
        <v>Cereal</v>
      </c>
      <c r="M386" s="18">
        <f t="shared" si="35"/>
        <v>0.10277833333333333</v>
      </c>
    </row>
    <row r="387" spans="1:13">
      <c r="A387" s="4">
        <v>2009</v>
      </c>
      <c r="B387" s="5" t="s">
        <v>24</v>
      </c>
      <c r="C387" s="5" t="s">
        <v>31</v>
      </c>
      <c r="D387" s="5" t="s">
        <v>16</v>
      </c>
      <c r="E387" s="5">
        <v>3400</v>
      </c>
      <c r="F387" s="6">
        <v>1264.71</v>
      </c>
      <c r="H387" s="15" t="str">
        <f t="shared" ref="H387:H450" si="36">IF(F387&lt;1000,"Low",IF(F387&lt;3000,"Medium","High"))</f>
        <v>Medium</v>
      </c>
      <c r="I387" s="11" t="str">
        <f t="shared" ref="I387:I450" si="37">IF(E387&lt;1000,"Small",IF(E387&lt;5000,"Medium","Large"))</f>
        <v>Medium</v>
      </c>
      <c r="J387" s="11" t="str">
        <f t="shared" ref="J387:J450" si="38">IF(OR(B387="Punjab",B387="Haryana",B387="Himachal Pradesh",B387="Jammu and Kashmir",B387="Uttarakhand",B387="Delhi",B387="Chandigarh"),"North",IF(OR(B387="Tamil Nadu",B387="Karnataka",B387="Kerala",B387="Andhra Pradesh",B387="Telangana"),"South",IF(OR(B387="Maharashtra",B387="Gujarat",B387="Goa",B387="Rajasthan"),"West",IF(OR(B387="West Bengal",B387="Bihar",B387="Jharkhand",B387="Odisha",B387="Assam",B387="Sikkim",B387="Arunachal Pradesh",B387="Manipur",B387="Meghalaya",B387="Mizoram",B387="Nagaland",B387="Tripura"),"East","Central"))))</f>
        <v>Central</v>
      </c>
      <c r="K387" s="11" t="str">
        <f t="shared" ref="K387:K450" si="39">LEFT(A387,3)&amp;"0s"</f>
        <v>2000s</v>
      </c>
      <c r="L387" s="11" t="str">
        <f t="shared" ref="L387:L450" si="40">IF(D387="Rice","Cereal",IF(D387="Maize","Cereal",IF(D387="Chickpea","Pulse",IF(D387="Cotton","Fiber","Other"))))</f>
        <v>Cereal</v>
      </c>
      <c r="M387" s="18">
        <f t="shared" ref="M387:M450" si="41">F387/E387</f>
        <v>0.3719735294117647</v>
      </c>
    </row>
    <row r="388" spans="1:13">
      <c r="A388" s="4">
        <v>2009</v>
      </c>
      <c r="B388" s="5" t="s">
        <v>24</v>
      </c>
      <c r="C388" s="5" t="s">
        <v>31</v>
      </c>
      <c r="D388" s="5" t="s">
        <v>17</v>
      </c>
      <c r="E388" s="5">
        <v>186300</v>
      </c>
      <c r="F388" s="6">
        <v>907.68</v>
      </c>
      <c r="H388" s="15" t="str">
        <f t="shared" si="36"/>
        <v>Low</v>
      </c>
      <c r="I388" s="11" t="str">
        <f t="shared" si="37"/>
        <v>Large</v>
      </c>
      <c r="J388" s="11" t="str">
        <f t="shared" si="38"/>
        <v>Central</v>
      </c>
      <c r="K388" s="11" t="str">
        <f t="shared" si="39"/>
        <v>2000s</v>
      </c>
      <c r="L388" s="11" t="str">
        <f t="shared" si="40"/>
        <v>Pulse</v>
      </c>
      <c r="M388" s="18">
        <f t="shared" si="41"/>
        <v>4.8721417069243151E-3</v>
      </c>
    </row>
    <row r="389" spans="1:13">
      <c r="A389" s="4">
        <v>2010</v>
      </c>
      <c r="B389" s="5" t="s">
        <v>24</v>
      </c>
      <c r="C389" s="5" t="s">
        <v>31</v>
      </c>
      <c r="D389" s="5" t="s">
        <v>15</v>
      </c>
      <c r="E389" s="5">
        <v>6000</v>
      </c>
      <c r="F389" s="6">
        <v>750</v>
      </c>
      <c r="H389" s="15" t="str">
        <f t="shared" si="36"/>
        <v>Low</v>
      </c>
      <c r="I389" s="11" t="str">
        <f t="shared" si="37"/>
        <v>Large</v>
      </c>
      <c r="J389" s="11" t="str">
        <f t="shared" si="38"/>
        <v>Central</v>
      </c>
      <c r="K389" s="11" t="str">
        <f t="shared" si="39"/>
        <v>2010s</v>
      </c>
      <c r="L389" s="11" t="str">
        <f t="shared" si="40"/>
        <v>Cereal</v>
      </c>
      <c r="M389" s="18">
        <f t="shared" si="41"/>
        <v>0.125</v>
      </c>
    </row>
    <row r="390" spans="1:13">
      <c r="A390" s="4">
        <v>2010</v>
      </c>
      <c r="B390" s="5" t="s">
        <v>24</v>
      </c>
      <c r="C390" s="5" t="s">
        <v>31</v>
      </c>
      <c r="D390" s="5" t="s">
        <v>16</v>
      </c>
      <c r="E390" s="5">
        <v>3400</v>
      </c>
      <c r="F390" s="6">
        <v>1235.29</v>
      </c>
      <c r="H390" s="15" t="str">
        <f t="shared" si="36"/>
        <v>Medium</v>
      </c>
      <c r="I390" s="11" t="str">
        <f t="shared" si="37"/>
        <v>Medium</v>
      </c>
      <c r="J390" s="11" t="str">
        <f t="shared" si="38"/>
        <v>Central</v>
      </c>
      <c r="K390" s="11" t="str">
        <f t="shared" si="39"/>
        <v>2010s</v>
      </c>
      <c r="L390" s="11" t="str">
        <f t="shared" si="40"/>
        <v>Cereal</v>
      </c>
      <c r="M390" s="18">
        <f t="shared" si="41"/>
        <v>0.36332058823529412</v>
      </c>
    </row>
    <row r="391" spans="1:13">
      <c r="A391" s="4">
        <v>2010</v>
      </c>
      <c r="B391" s="5" t="s">
        <v>24</v>
      </c>
      <c r="C391" s="5" t="s">
        <v>31</v>
      </c>
      <c r="D391" s="5" t="s">
        <v>17</v>
      </c>
      <c r="E391" s="5">
        <v>187500</v>
      </c>
      <c r="F391" s="6">
        <v>513.07000000000005</v>
      </c>
      <c r="H391" s="15" t="str">
        <f t="shared" si="36"/>
        <v>Low</v>
      </c>
      <c r="I391" s="11" t="str">
        <f t="shared" si="37"/>
        <v>Large</v>
      </c>
      <c r="J391" s="11" t="str">
        <f t="shared" si="38"/>
        <v>Central</v>
      </c>
      <c r="K391" s="11" t="str">
        <f t="shared" si="39"/>
        <v>2010s</v>
      </c>
      <c r="L391" s="11" t="str">
        <f t="shared" si="40"/>
        <v>Pulse</v>
      </c>
      <c r="M391" s="18">
        <f t="shared" si="41"/>
        <v>2.7363733333333334E-3</v>
      </c>
    </row>
    <row r="392" spans="1:13">
      <c r="A392" s="4">
        <v>2011</v>
      </c>
      <c r="B392" s="5" t="s">
        <v>24</v>
      </c>
      <c r="C392" s="5" t="s">
        <v>31</v>
      </c>
      <c r="D392" s="5" t="s">
        <v>15</v>
      </c>
      <c r="E392" s="5">
        <v>3400</v>
      </c>
      <c r="F392" s="6">
        <v>794.12</v>
      </c>
      <c r="H392" s="15" t="str">
        <f t="shared" si="36"/>
        <v>Low</v>
      </c>
      <c r="I392" s="11" t="str">
        <f t="shared" si="37"/>
        <v>Medium</v>
      </c>
      <c r="J392" s="11" t="str">
        <f t="shared" si="38"/>
        <v>Central</v>
      </c>
      <c r="K392" s="11" t="str">
        <f t="shared" si="39"/>
        <v>2010s</v>
      </c>
      <c r="L392" s="11" t="str">
        <f t="shared" si="40"/>
        <v>Cereal</v>
      </c>
      <c r="M392" s="18">
        <f t="shared" si="41"/>
        <v>0.23356470588235295</v>
      </c>
    </row>
    <row r="393" spans="1:13">
      <c r="A393" s="4">
        <v>2011</v>
      </c>
      <c r="B393" s="5" t="s">
        <v>24</v>
      </c>
      <c r="C393" s="5" t="s">
        <v>31</v>
      </c>
      <c r="D393" s="5" t="s">
        <v>16</v>
      </c>
      <c r="E393" s="5">
        <v>3400</v>
      </c>
      <c r="F393" s="6">
        <v>1323.53</v>
      </c>
      <c r="H393" s="15" t="str">
        <f t="shared" si="36"/>
        <v>Medium</v>
      </c>
      <c r="I393" s="11" t="str">
        <f t="shared" si="37"/>
        <v>Medium</v>
      </c>
      <c r="J393" s="11" t="str">
        <f t="shared" si="38"/>
        <v>Central</v>
      </c>
      <c r="K393" s="11" t="str">
        <f t="shared" si="39"/>
        <v>2010s</v>
      </c>
      <c r="L393" s="11" t="str">
        <f t="shared" si="40"/>
        <v>Cereal</v>
      </c>
      <c r="M393" s="18">
        <f t="shared" si="41"/>
        <v>0.38927352941176468</v>
      </c>
    </row>
    <row r="394" spans="1:13">
      <c r="A394" s="4">
        <v>2011</v>
      </c>
      <c r="B394" s="5" t="s">
        <v>24</v>
      </c>
      <c r="C394" s="5" t="s">
        <v>31</v>
      </c>
      <c r="D394" s="5" t="s">
        <v>17</v>
      </c>
      <c r="E394" s="5">
        <v>205600</v>
      </c>
      <c r="F394" s="6">
        <v>982.49</v>
      </c>
      <c r="H394" s="15" t="str">
        <f t="shared" si="36"/>
        <v>Low</v>
      </c>
      <c r="I394" s="11" t="str">
        <f t="shared" si="37"/>
        <v>Large</v>
      </c>
      <c r="J394" s="11" t="str">
        <f t="shared" si="38"/>
        <v>Central</v>
      </c>
      <c r="K394" s="11" t="str">
        <f t="shared" si="39"/>
        <v>2010s</v>
      </c>
      <c r="L394" s="11" t="str">
        <f t="shared" si="40"/>
        <v>Pulse</v>
      </c>
      <c r="M394" s="18">
        <f t="shared" si="41"/>
        <v>4.7786478599221791E-3</v>
      </c>
    </row>
    <row r="395" spans="1:13">
      <c r="A395" s="4">
        <v>2012</v>
      </c>
      <c r="B395" s="5" t="s">
        <v>24</v>
      </c>
      <c r="C395" s="5" t="s">
        <v>31</v>
      </c>
      <c r="D395" s="5" t="s">
        <v>15</v>
      </c>
      <c r="E395" s="5">
        <v>5260</v>
      </c>
      <c r="F395" s="6">
        <v>633.08000000000004</v>
      </c>
      <c r="H395" s="15" t="str">
        <f t="shared" si="36"/>
        <v>Low</v>
      </c>
      <c r="I395" s="11" t="str">
        <f t="shared" si="37"/>
        <v>Large</v>
      </c>
      <c r="J395" s="11" t="str">
        <f t="shared" si="38"/>
        <v>Central</v>
      </c>
      <c r="K395" s="11" t="str">
        <f t="shared" si="39"/>
        <v>2010s</v>
      </c>
      <c r="L395" s="11" t="str">
        <f t="shared" si="40"/>
        <v>Cereal</v>
      </c>
      <c r="M395" s="18">
        <f t="shared" si="41"/>
        <v>0.12035741444866921</v>
      </c>
    </row>
    <row r="396" spans="1:13">
      <c r="A396" s="4">
        <v>2012</v>
      </c>
      <c r="B396" s="5" t="s">
        <v>24</v>
      </c>
      <c r="C396" s="5" t="s">
        <v>31</v>
      </c>
      <c r="D396" s="5" t="s">
        <v>16</v>
      </c>
      <c r="E396" s="5">
        <v>2970</v>
      </c>
      <c r="F396" s="6">
        <v>2057.2399999999998</v>
      </c>
      <c r="H396" s="15" t="str">
        <f t="shared" si="36"/>
        <v>Medium</v>
      </c>
      <c r="I396" s="11" t="str">
        <f t="shared" si="37"/>
        <v>Medium</v>
      </c>
      <c r="J396" s="11" t="str">
        <f t="shared" si="38"/>
        <v>Central</v>
      </c>
      <c r="K396" s="11" t="str">
        <f t="shared" si="39"/>
        <v>2010s</v>
      </c>
      <c r="L396" s="11" t="str">
        <f t="shared" si="40"/>
        <v>Cereal</v>
      </c>
      <c r="M396" s="18">
        <f t="shared" si="41"/>
        <v>0.69267340067340055</v>
      </c>
    </row>
    <row r="397" spans="1:13">
      <c r="A397" s="4">
        <v>2012</v>
      </c>
      <c r="B397" s="5" t="s">
        <v>24</v>
      </c>
      <c r="C397" s="5" t="s">
        <v>31</v>
      </c>
      <c r="D397" s="5" t="s">
        <v>17</v>
      </c>
      <c r="E397" s="5">
        <v>170010</v>
      </c>
      <c r="F397" s="6">
        <v>1283.04</v>
      </c>
      <c r="H397" s="15" t="str">
        <f t="shared" si="36"/>
        <v>Medium</v>
      </c>
      <c r="I397" s="11" t="str">
        <f t="shared" si="37"/>
        <v>Large</v>
      </c>
      <c r="J397" s="11" t="str">
        <f t="shared" si="38"/>
        <v>Central</v>
      </c>
      <c r="K397" s="11" t="str">
        <f t="shared" si="39"/>
        <v>2010s</v>
      </c>
      <c r="L397" s="11" t="str">
        <f t="shared" si="40"/>
        <v>Pulse</v>
      </c>
      <c r="M397" s="18">
        <f t="shared" si="41"/>
        <v>7.5468501852832184E-3</v>
      </c>
    </row>
    <row r="398" spans="1:13">
      <c r="A398" s="4">
        <v>2013</v>
      </c>
      <c r="B398" s="5" t="s">
        <v>24</v>
      </c>
      <c r="C398" s="5" t="s">
        <v>31</v>
      </c>
      <c r="D398" s="5" t="s">
        <v>15</v>
      </c>
      <c r="E398" s="5">
        <v>4780</v>
      </c>
      <c r="F398" s="6">
        <v>437.24</v>
      </c>
      <c r="H398" s="15" t="str">
        <f t="shared" si="36"/>
        <v>Low</v>
      </c>
      <c r="I398" s="11" t="str">
        <f t="shared" si="37"/>
        <v>Medium</v>
      </c>
      <c r="J398" s="11" t="str">
        <f t="shared" si="38"/>
        <v>Central</v>
      </c>
      <c r="K398" s="11" t="str">
        <f t="shared" si="39"/>
        <v>2010s</v>
      </c>
      <c r="L398" s="11" t="str">
        <f t="shared" si="40"/>
        <v>Cereal</v>
      </c>
      <c r="M398" s="18">
        <f t="shared" si="41"/>
        <v>9.1472803347280335E-2</v>
      </c>
    </row>
    <row r="399" spans="1:13">
      <c r="A399" s="4">
        <v>2013</v>
      </c>
      <c r="B399" s="5" t="s">
        <v>24</v>
      </c>
      <c r="C399" s="5" t="s">
        <v>31</v>
      </c>
      <c r="D399" s="5" t="s">
        <v>16</v>
      </c>
      <c r="E399" s="5">
        <v>2780</v>
      </c>
      <c r="F399" s="6">
        <v>586.33000000000004</v>
      </c>
      <c r="H399" s="15" t="str">
        <f t="shared" si="36"/>
        <v>Low</v>
      </c>
      <c r="I399" s="11" t="str">
        <f t="shared" si="37"/>
        <v>Medium</v>
      </c>
      <c r="J399" s="11" t="str">
        <f t="shared" si="38"/>
        <v>Central</v>
      </c>
      <c r="K399" s="11" t="str">
        <f t="shared" si="39"/>
        <v>2010s</v>
      </c>
      <c r="L399" s="11" t="str">
        <f t="shared" si="40"/>
        <v>Cereal</v>
      </c>
      <c r="M399" s="18">
        <f t="shared" si="41"/>
        <v>0.21091007194244607</v>
      </c>
    </row>
    <row r="400" spans="1:13">
      <c r="A400" s="4">
        <v>2013</v>
      </c>
      <c r="B400" s="5" t="s">
        <v>24</v>
      </c>
      <c r="C400" s="5" t="s">
        <v>31</v>
      </c>
      <c r="D400" s="5" t="s">
        <v>17</v>
      </c>
      <c r="E400" s="5">
        <v>181030</v>
      </c>
      <c r="F400" s="6">
        <v>575.32000000000005</v>
      </c>
      <c r="H400" s="15" t="str">
        <f t="shared" si="36"/>
        <v>Low</v>
      </c>
      <c r="I400" s="11" t="str">
        <f t="shared" si="37"/>
        <v>Large</v>
      </c>
      <c r="J400" s="11" t="str">
        <f t="shared" si="38"/>
        <v>Central</v>
      </c>
      <c r="K400" s="11" t="str">
        <f t="shared" si="39"/>
        <v>2010s</v>
      </c>
      <c r="L400" s="11" t="str">
        <f t="shared" si="40"/>
        <v>Pulse</v>
      </c>
      <c r="M400" s="18">
        <f t="shared" si="41"/>
        <v>3.1780367894824065E-3</v>
      </c>
    </row>
    <row r="401" spans="1:13">
      <c r="A401" s="4">
        <v>2014</v>
      </c>
      <c r="B401" s="5" t="s">
        <v>24</v>
      </c>
      <c r="C401" s="5" t="s">
        <v>31</v>
      </c>
      <c r="D401" s="5" t="s">
        <v>15</v>
      </c>
      <c r="E401" s="5">
        <v>5000</v>
      </c>
      <c r="F401" s="6">
        <v>1066</v>
      </c>
      <c r="H401" s="15" t="str">
        <f t="shared" si="36"/>
        <v>Medium</v>
      </c>
      <c r="I401" s="11" t="str">
        <f t="shared" si="37"/>
        <v>Large</v>
      </c>
      <c r="J401" s="11" t="str">
        <f t="shared" si="38"/>
        <v>Central</v>
      </c>
      <c r="K401" s="11" t="str">
        <f t="shared" si="39"/>
        <v>2010s</v>
      </c>
      <c r="L401" s="11" t="str">
        <f t="shared" si="40"/>
        <v>Cereal</v>
      </c>
      <c r="M401" s="18">
        <f t="shared" si="41"/>
        <v>0.2132</v>
      </c>
    </row>
    <row r="402" spans="1:13">
      <c r="A402" s="4">
        <v>2014</v>
      </c>
      <c r="B402" s="5" t="s">
        <v>24</v>
      </c>
      <c r="C402" s="5" t="s">
        <v>31</v>
      </c>
      <c r="D402" s="5" t="s">
        <v>16</v>
      </c>
      <c r="E402" s="5">
        <v>8000</v>
      </c>
      <c r="F402" s="6">
        <v>1750</v>
      </c>
      <c r="H402" s="15" t="str">
        <f t="shared" si="36"/>
        <v>Medium</v>
      </c>
      <c r="I402" s="11" t="str">
        <f t="shared" si="37"/>
        <v>Large</v>
      </c>
      <c r="J402" s="11" t="str">
        <f t="shared" si="38"/>
        <v>Central</v>
      </c>
      <c r="K402" s="11" t="str">
        <f t="shared" si="39"/>
        <v>2010s</v>
      </c>
      <c r="L402" s="11" t="str">
        <f t="shared" si="40"/>
        <v>Cereal</v>
      </c>
      <c r="M402" s="18">
        <f t="shared" si="41"/>
        <v>0.21875</v>
      </c>
    </row>
    <row r="403" spans="1:13">
      <c r="A403" s="4">
        <v>2014</v>
      </c>
      <c r="B403" s="5" t="s">
        <v>24</v>
      </c>
      <c r="C403" s="5" t="s">
        <v>31</v>
      </c>
      <c r="D403" s="5" t="s">
        <v>17</v>
      </c>
      <c r="E403" s="5">
        <v>83000</v>
      </c>
      <c r="F403" s="6">
        <v>542.16999999999996</v>
      </c>
      <c r="H403" s="15" t="str">
        <f t="shared" si="36"/>
        <v>Low</v>
      </c>
      <c r="I403" s="11" t="str">
        <f t="shared" si="37"/>
        <v>Large</v>
      </c>
      <c r="J403" s="11" t="str">
        <f t="shared" si="38"/>
        <v>Central</v>
      </c>
      <c r="K403" s="11" t="str">
        <f t="shared" si="39"/>
        <v>2010s</v>
      </c>
      <c r="L403" s="11" t="str">
        <f t="shared" si="40"/>
        <v>Pulse</v>
      </c>
      <c r="M403" s="18">
        <f t="shared" si="41"/>
        <v>6.5321686746987948E-3</v>
      </c>
    </row>
    <row r="404" spans="1:13">
      <c r="A404" s="4">
        <v>2015</v>
      </c>
      <c r="B404" s="5" t="s">
        <v>24</v>
      </c>
      <c r="C404" s="5" t="s">
        <v>31</v>
      </c>
      <c r="D404" s="5" t="s">
        <v>15</v>
      </c>
      <c r="E404" s="5">
        <v>7000</v>
      </c>
      <c r="F404" s="6">
        <v>285.70999999999998</v>
      </c>
      <c r="H404" s="15" t="str">
        <f t="shared" si="36"/>
        <v>Low</v>
      </c>
      <c r="I404" s="11" t="str">
        <f t="shared" si="37"/>
        <v>Large</v>
      </c>
      <c r="J404" s="11" t="str">
        <f t="shared" si="38"/>
        <v>Central</v>
      </c>
      <c r="K404" s="11" t="str">
        <f t="shared" si="39"/>
        <v>2010s</v>
      </c>
      <c r="L404" s="11" t="str">
        <f t="shared" si="40"/>
        <v>Cereal</v>
      </c>
      <c r="M404" s="18">
        <f t="shared" si="41"/>
        <v>4.0815714285714282E-2</v>
      </c>
    </row>
    <row r="405" spans="1:13">
      <c r="A405" s="4">
        <v>2015</v>
      </c>
      <c r="B405" s="5" t="s">
        <v>24</v>
      </c>
      <c r="C405" s="5" t="s">
        <v>31</v>
      </c>
      <c r="D405" s="5" t="s">
        <v>16</v>
      </c>
      <c r="E405" s="5">
        <v>5000</v>
      </c>
      <c r="F405" s="6">
        <v>1000</v>
      </c>
      <c r="H405" s="15" t="str">
        <f t="shared" si="36"/>
        <v>Medium</v>
      </c>
      <c r="I405" s="11" t="str">
        <f t="shared" si="37"/>
        <v>Large</v>
      </c>
      <c r="J405" s="11" t="str">
        <f t="shared" si="38"/>
        <v>Central</v>
      </c>
      <c r="K405" s="11" t="str">
        <f t="shared" si="39"/>
        <v>2010s</v>
      </c>
      <c r="L405" s="11" t="str">
        <f t="shared" si="40"/>
        <v>Cereal</v>
      </c>
      <c r="M405" s="18">
        <f t="shared" si="41"/>
        <v>0.2</v>
      </c>
    </row>
    <row r="406" spans="1:13">
      <c r="A406" s="4">
        <v>2015</v>
      </c>
      <c r="B406" s="5" t="s">
        <v>24</v>
      </c>
      <c r="C406" s="5" t="s">
        <v>31</v>
      </c>
      <c r="D406" s="5" t="s">
        <v>17</v>
      </c>
      <c r="E406" s="5">
        <v>172000</v>
      </c>
      <c r="F406" s="6">
        <v>1040.7</v>
      </c>
      <c r="H406" s="15" t="str">
        <f t="shared" si="36"/>
        <v>Medium</v>
      </c>
      <c r="I406" s="11" t="str">
        <f t="shared" si="37"/>
        <v>Large</v>
      </c>
      <c r="J406" s="11" t="str">
        <f t="shared" si="38"/>
        <v>Central</v>
      </c>
      <c r="K406" s="11" t="str">
        <f t="shared" si="39"/>
        <v>2010s</v>
      </c>
      <c r="L406" s="11" t="str">
        <f t="shared" si="40"/>
        <v>Pulse</v>
      </c>
      <c r="M406" s="18">
        <f t="shared" si="41"/>
        <v>6.0505813953488372E-3</v>
      </c>
    </row>
    <row r="407" spans="1:13">
      <c r="A407" s="4">
        <v>2016</v>
      </c>
      <c r="B407" s="5" t="s">
        <v>24</v>
      </c>
      <c r="C407" s="5" t="s">
        <v>31</v>
      </c>
      <c r="D407" s="5" t="s">
        <v>15</v>
      </c>
      <c r="E407" s="5">
        <v>6000</v>
      </c>
      <c r="F407" s="6">
        <v>1000</v>
      </c>
      <c r="H407" s="15" t="str">
        <f t="shared" si="36"/>
        <v>Medium</v>
      </c>
      <c r="I407" s="11" t="str">
        <f t="shared" si="37"/>
        <v>Large</v>
      </c>
      <c r="J407" s="11" t="str">
        <f t="shared" si="38"/>
        <v>Central</v>
      </c>
      <c r="K407" s="11" t="str">
        <f t="shared" si="39"/>
        <v>2010s</v>
      </c>
      <c r="L407" s="11" t="str">
        <f t="shared" si="40"/>
        <v>Cereal</v>
      </c>
      <c r="M407" s="18">
        <f t="shared" si="41"/>
        <v>0.16666666666666666</v>
      </c>
    </row>
    <row r="408" spans="1:13">
      <c r="A408" s="4">
        <v>2016</v>
      </c>
      <c r="B408" s="5" t="s">
        <v>24</v>
      </c>
      <c r="C408" s="5" t="s">
        <v>31</v>
      </c>
      <c r="D408" s="5" t="s">
        <v>16</v>
      </c>
      <c r="E408" s="5">
        <v>5000</v>
      </c>
      <c r="F408" s="6">
        <v>1200</v>
      </c>
      <c r="H408" s="15" t="str">
        <f t="shared" si="36"/>
        <v>Medium</v>
      </c>
      <c r="I408" s="11" t="str">
        <f t="shared" si="37"/>
        <v>Large</v>
      </c>
      <c r="J408" s="11" t="str">
        <f t="shared" si="38"/>
        <v>Central</v>
      </c>
      <c r="K408" s="11" t="str">
        <f t="shared" si="39"/>
        <v>2010s</v>
      </c>
      <c r="L408" s="11" t="str">
        <f t="shared" si="40"/>
        <v>Cereal</v>
      </c>
      <c r="M408" s="18">
        <f t="shared" si="41"/>
        <v>0.24</v>
      </c>
    </row>
    <row r="409" spans="1:13">
      <c r="A409" s="4">
        <v>2016</v>
      </c>
      <c r="B409" s="5" t="s">
        <v>24</v>
      </c>
      <c r="C409" s="5" t="s">
        <v>31</v>
      </c>
      <c r="D409" s="5" t="s">
        <v>17</v>
      </c>
      <c r="E409" s="5">
        <v>178000</v>
      </c>
      <c r="F409" s="6">
        <v>1387.64</v>
      </c>
      <c r="H409" s="15" t="str">
        <f t="shared" si="36"/>
        <v>Medium</v>
      </c>
      <c r="I409" s="11" t="str">
        <f t="shared" si="37"/>
        <v>Large</v>
      </c>
      <c r="J409" s="11" t="str">
        <f t="shared" si="38"/>
        <v>Central</v>
      </c>
      <c r="K409" s="11" t="str">
        <f t="shared" si="39"/>
        <v>2010s</v>
      </c>
      <c r="L409" s="11" t="str">
        <f t="shared" si="40"/>
        <v>Pulse</v>
      </c>
      <c r="M409" s="18">
        <f t="shared" si="41"/>
        <v>7.7957303370786522E-3</v>
      </c>
    </row>
    <row r="410" spans="1:13">
      <c r="A410" s="4">
        <v>2017</v>
      </c>
      <c r="B410" s="5" t="s">
        <v>24</v>
      </c>
      <c r="C410" s="5" t="s">
        <v>31</v>
      </c>
      <c r="D410" s="5" t="s">
        <v>15</v>
      </c>
      <c r="E410" s="5">
        <v>5060</v>
      </c>
      <c r="F410" s="6">
        <v>1124.51</v>
      </c>
      <c r="H410" s="15" t="str">
        <f t="shared" si="36"/>
        <v>Medium</v>
      </c>
      <c r="I410" s="11" t="str">
        <f t="shared" si="37"/>
        <v>Large</v>
      </c>
      <c r="J410" s="11" t="str">
        <f t="shared" si="38"/>
        <v>Central</v>
      </c>
      <c r="K410" s="11" t="str">
        <f t="shared" si="39"/>
        <v>2010s</v>
      </c>
      <c r="L410" s="11" t="str">
        <f t="shared" si="40"/>
        <v>Cereal</v>
      </c>
      <c r="M410" s="18">
        <f t="shared" si="41"/>
        <v>0.22223517786561264</v>
      </c>
    </row>
    <row r="411" spans="1:13">
      <c r="A411" s="4">
        <v>2017</v>
      </c>
      <c r="B411" s="5" t="s">
        <v>24</v>
      </c>
      <c r="C411" s="5" t="s">
        <v>31</v>
      </c>
      <c r="D411" s="5" t="s">
        <v>16</v>
      </c>
      <c r="E411" s="5">
        <v>3600</v>
      </c>
      <c r="F411" s="6">
        <v>1050</v>
      </c>
      <c r="H411" s="15" t="str">
        <f t="shared" si="36"/>
        <v>Medium</v>
      </c>
      <c r="I411" s="11" t="str">
        <f t="shared" si="37"/>
        <v>Medium</v>
      </c>
      <c r="J411" s="11" t="str">
        <f t="shared" si="38"/>
        <v>Central</v>
      </c>
      <c r="K411" s="11" t="str">
        <f t="shared" si="39"/>
        <v>2010s</v>
      </c>
      <c r="L411" s="11" t="str">
        <f t="shared" si="40"/>
        <v>Cereal</v>
      </c>
      <c r="M411" s="18">
        <f t="shared" si="41"/>
        <v>0.29166666666666669</v>
      </c>
    </row>
    <row r="412" spans="1:13">
      <c r="A412" s="4">
        <v>2017</v>
      </c>
      <c r="B412" s="5" t="s">
        <v>24</v>
      </c>
      <c r="C412" s="5" t="s">
        <v>31</v>
      </c>
      <c r="D412" s="5" t="s">
        <v>17</v>
      </c>
      <c r="E412" s="5">
        <v>183000</v>
      </c>
      <c r="F412" s="6">
        <v>1320</v>
      </c>
      <c r="H412" s="15" t="str">
        <f t="shared" si="36"/>
        <v>Medium</v>
      </c>
      <c r="I412" s="11" t="str">
        <f t="shared" si="37"/>
        <v>Large</v>
      </c>
      <c r="J412" s="11" t="str">
        <f t="shared" si="38"/>
        <v>Central</v>
      </c>
      <c r="K412" s="11" t="str">
        <f t="shared" si="39"/>
        <v>2010s</v>
      </c>
      <c r="L412" s="11" t="str">
        <f t="shared" si="40"/>
        <v>Pulse</v>
      </c>
      <c r="M412" s="18">
        <f t="shared" si="41"/>
        <v>7.2131147540983606E-3</v>
      </c>
    </row>
    <row r="413" spans="1:13">
      <c r="A413" s="4">
        <v>2008</v>
      </c>
      <c r="B413" s="5" t="s">
        <v>24</v>
      </c>
      <c r="C413" s="5" t="s">
        <v>32</v>
      </c>
      <c r="D413" s="5" t="s">
        <v>15</v>
      </c>
      <c r="E413" s="5">
        <v>56300</v>
      </c>
      <c r="F413" s="6">
        <v>508.7</v>
      </c>
      <c r="H413" s="15" t="str">
        <f t="shared" si="36"/>
        <v>Low</v>
      </c>
      <c r="I413" s="11" t="str">
        <f t="shared" si="37"/>
        <v>Large</v>
      </c>
      <c r="J413" s="11" t="str">
        <f t="shared" si="38"/>
        <v>Central</v>
      </c>
      <c r="K413" s="11" t="str">
        <f t="shared" si="39"/>
        <v>2000s</v>
      </c>
      <c r="L413" s="11" t="str">
        <f t="shared" si="40"/>
        <v>Cereal</v>
      </c>
      <c r="M413" s="18">
        <f t="shared" si="41"/>
        <v>9.0355239786856119E-3</v>
      </c>
    </row>
    <row r="414" spans="1:13">
      <c r="A414" s="4">
        <v>2008</v>
      </c>
      <c r="B414" s="5" t="s">
        <v>24</v>
      </c>
      <c r="C414" s="5" t="s">
        <v>32</v>
      </c>
      <c r="D414" s="5" t="s">
        <v>16</v>
      </c>
      <c r="E414" s="5">
        <v>2200</v>
      </c>
      <c r="F414" s="6">
        <v>1863.64</v>
      </c>
      <c r="H414" s="15" t="str">
        <f t="shared" si="36"/>
        <v>Medium</v>
      </c>
      <c r="I414" s="11" t="str">
        <f t="shared" si="37"/>
        <v>Medium</v>
      </c>
      <c r="J414" s="11" t="str">
        <f t="shared" si="38"/>
        <v>Central</v>
      </c>
      <c r="K414" s="11" t="str">
        <f t="shared" si="39"/>
        <v>2000s</v>
      </c>
      <c r="L414" s="11" t="str">
        <f t="shared" si="40"/>
        <v>Cereal</v>
      </c>
      <c r="M414" s="18">
        <f t="shared" si="41"/>
        <v>0.84710909090909092</v>
      </c>
    </row>
    <row r="415" spans="1:13">
      <c r="A415" s="4">
        <v>2008</v>
      </c>
      <c r="B415" s="5" t="s">
        <v>24</v>
      </c>
      <c r="C415" s="5" t="s">
        <v>32</v>
      </c>
      <c r="D415" s="5" t="s">
        <v>17</v>
      </c>
      <c r="E415" s="5">
        <v>158700</v>
      </c>
      <c r="F415" s="6">
        <v>965.34</v>
      </c>
      <c r="H415" s="15" t="str">
        <f t="shared" si="36"/>
        <v>Low</v>
      </c>
      <c r="I415" s="11" t="str">
        <f t="shared" si="37"/>
        <v>Large</v>
      </c>
      <c r="J415" s="11" t="str">
        <f t="shared" si="38"/>
        <v>Central</v>
      </c>
      <c r="K415" s="11" t="str">
        <f t="shared" si="39"/>
        <v>2000s</v>
      </c>
      <c r="L415" s="11" t="str">
        <f t="shared" si="40"/>
        <v>Pulse</v>
      </c>
      <c r="M415" s="18">
        <f t="shared" si="41"/>
        <v>6.0827977315689981E-3</v>
      </c>
    </row>
    <row r="416" spans="1:13">
      <c r="A416" s="4">
        <v>2009</v>
      </c>
      <c r="B416" s="5" t="s">
        <v>24</v>
      </c>
      <c r="C416" s="5" t="s">
        <v>32</v>
      </c>
      <c r="D416" s="5" t="s">
        <v>15</v>
      </c>
      <c r="E416" s="5">
        <v>55600</v>
      </c>
      <c r="F416" s="6">
        <v>674.46</v>
      </c>
      <c r="H416" s="15" t="str">
        <f t="shared" si="36"/>
        <v>Low</v>
      </c>
      <c r="I416" s="11" t="str">
        <f t="shared" si="37"/>
        <v>Large</v>
      </c>
      <c r="J416" s="11" t="str">
        <f t="shared" si="38"/>
        <v>Central</v>
      </c>
      <c r="K416" s="11" t="str">
        <f t="shared" si="39"/>
        <v>2000s</v>
      </c>
      <c r="L416" s="11" t="str">
        <f t="shared" si="40"/>
        <v>Cereal</v>
      </c>
      <c r="M416" s="18">
        <f t="shared" si="41"/>
        <v>1.2130575539568346E-2</v>
      </c>
    </row>
    <row r="417" spans="1:13">
      <c r="A417" s="4">
        <v>2009</v>
      </c>
      <c r="B417" s="5" t="s">
        <v>24</v>
      </c>
      <c r="C417" s="5" t="s">
        <v>32</v>
      </c>
      <c r="D417" s="5" t="s">
        <v>16</v>
      </c>
      <c r="E417" s="5">
        <v>2100</v>
      </c>
      <c r="F417" s="6">
        <v>1714.29</v>
      </c>
      <c r="H417" s="15" t="str">
        <f t="shared" si="36"/>
        <v>Medium</v>
      </c>
      <c r="I417" s="11" t="str">
        <f t="shared" si="37"/>
        <v>Medium</v>
      </c>
      <c r="J417" s="11" t="str">
        <f t="shared" si="38"/>
        <v>Central</v>
      </c>
      <c r="K417" s="11" t="str">
        <f t="shared" si="39"/>
        <v>2000s</v>
      </c>
      <c r="L417" s="11" t="str">
        <f t="shared" si="40"/>
        <v>Cereal</v>
      </c>
      <c r="M417" s="18">
        <f t="shared" si="41"/>
        <v>0.8163285714285714</v>
      </c>
    </row>
    <row r="418" spans="1:13">
      <c r="A418" s="4">
        <v>2009</v>
      </c>
      <c r="B418" s="5" t="s">
        <v>24</v>
      </c>
      <c r="C418" s="5" t="s">
        <v>32</v>
      </c>
      <c r="D418" s="5" t="s">
        <v>17</v>
      </c>
      <c r="E418" s="5">
        <v>151400</v>
      </c>
      <c r="F418" s="6">
        <v>1066.05</v>
      </c>
      <c r="H418" s="15" t="str">
        <f t="shared" si="36"/>
        <v>Medium</v>
      </c>
      <c r="I418" s="11" t="str">
        <f t="shared" si="37"/>
        <v>Large</v>
      </c>
      <c r="J418" s="11" t="str">
        <f t="shared" si="38"/>
        <v>Central</v>
      </c>
      <c r="K418" s="11" t="str">
        <f t="shared" si="39"/>
        <v>2000s</v>
      </c>
      <c r="L418" s="11" t="str">
        <f t="shared" si="40"/>
        <v>Pulse</v>
      </c>
      <c r="M418" s="18">
        <f t="shared" si="41"/>
        <v>7.0412813738441214E-3</v>
      </c>
    </row>
    <row r="419" spans="1:13">
      <c r="A419" s="4">
        <v>2010</v>
      </c>
      <c r="B419" s="5" t="s">
        <v>24</v>
      </c>
      <c r="C419" s="5" t="s">
        <v>32</v>
      </c>
      <c r="D419" s="5" t="s">
        <v>15</v>
      </c>
      <c r="E419" s="5">
        <v>50200</v>
      </c>
      <c r="F419" s="6">
        <v>1033.8599999999999</v>
      </c>
      <c r="H419" s="15" t="str">
        <f t="shared" si="36"/>
        <v>Medium</v>
      </c>
      <c r="I419" s="11" t="str">
        <f t="shared" si="37"/>
        <v>Large</v>
      </c>
      <c r="J419" s="11" t="str">
        <f t="shared" si="38"/>
        <v>Central</v>
      </c>
      <c r="K419" s="11" t="str">
        <f t="shared" si="39"/>
        <v>2010s</v>
      </c>
      <c r="L419" s="11" t="str">
        <f t="shared" si="40"/>
        <v>Cereal</v>
      </c>
      <c r="M419" s="18">
        <f t="shared" si="41"/>
        <v>2.0594820717131472E-2</v>
      </c>
    </row>
    <row r="420" spans="1:13">
      <c r="A420" s="4">
        <v>2010</v>
      </c>
      <c r="B420" s="5" t="s">
        <v>24</v>
      </c>
      <c r="C420" s="5" t="s">
        <v>32</v>
      </c>
      <c r="D420" s="5" t="s">
        <v>16</v>
      </c>
      <c r="E420" s="5">
        <v>1800</v>
      </c>
      <c r="F420" s="6">
        <v>1944.44</v>
      </c>
      <c r="H420" s="15" t="str">
        <f t="shared" si="36"/>
        <v>Medium</v>
      </c>
      <c r="I420" s="11" t="str">
        <f t="shared" si="37"/>
        <v>Medium</v>
      </c>
      <c r="J420" s="11" t="str">
        <f t="shared" si="38"/>
        <v>Central</v>
      </c>
      <c r="K420" s="11" t="str">
        <f t="shared" si="39"/>
        <v>2010s</v>
      </c>
      <c r="L420" s="11" t="str">
        <f t="shared" si="40"/>
        <v>Cereal</v>
      </c>
      <c r="M420" s="18">
        <f t="shared" si="41"/>
        <v>1.0802444444444446</v>
      </c>
    </row>
    <row r="421" spans="1:13">
      <c r="A421" s="4">
        <v>2010</v>
      </c>
      <c r="B421" s="5" t="s">
        <v>24</v>
      </c>
      <c r="C421" s="5" t="s">
        <v>32</v>
      </c>
      <c r="D421" s="5" t="s">
        <v>17</v>
      </c>
      <c r="E421" s="5">
        <v>111300</v>
      </c>
      <c r="F421" s="6">
        <v>542.67999999999995</v>
      </c>
      <c r="H421" s="15" t="str">
        <f t="shared" si="36"/>
        <v>Low</v>
      </c>
      <c r="I421" s="11" t="str">
        <f t="shared" si="37"/>
        <v>Large</v>
      </c>
      <c r="J421" s="11" t="str">
        <f t="shared" si="38"/>
        <v>Central</v>
      </c>
      <c r="K421" s="11" t="str">
        <f t="shared" si="39"/>
        <v>2010s</v>
      </c>
      <c r="L421" s="11" t="str">
        <f t="shared" si="40"/>
        <v>Pulse</v>
      </c>
      <c r="M421" s="18">
        <f t="shared" si="41"/>
        <v>4.875831087151841E-3</v>
      </c>
    </row>
    <row r="422" spans="1:13">
      <c r="A422" s="4">
        <v>2011</v>
      </c>
      <c r="B422" s="5" t="s">
        <v>24</v>
      </c>
      <c r="C422" s="5" t="s">
        <v>32</v>
      </c>
      <c r="D422" s="5" t="s">
        <v>15</v>
      </c>
      <c r="E422" s="5">
        <v>55800</v>
      </c>
      <c r="F422" s="6">
        <v>1066.31</v>
      </c>
      <c r="H422" s="15" t="str">
        <f t="shared" si="36"/>
        <v>Medium</v>
      </c>
      <c r="I422" s="11" t="str">
        <f t="shared" si="37"/>
        <v>Large</v>
      </c>
      <c r="J422" s="11" t="str">
        <f t="shared" si="38"/>
        <v>Central</v>
      </c>
      <c r="K422" s="11" t="str">
        <f t="shared" si="39"/>
        <v>2010s</v>
      </c>
      <c r="L422" s="11" t="str">
        <f t="shared" si="40"/>
        <v>Cereal</v>
      </c>
      <c r="M422" s="18">
        <f t="shared" si="41"/>
        <v>1.9109498207885305E-2</v>
      </c>
    </row>
    <row r="423" spans="1:13">
      <c r="A423" s="4">
        <v>2011</v>
      </c>
      <c r="B423" s="5" t="s">
        <v>24</v>
      </c>
      <c r="C423" s="5" t="s">
        <v>32</v>
      </c>
      <c r="D423" s="5" t="s">
        <v>16</v>
      </c>
      <c r="E423" s="5">
        <v>2000</v>
      </c>
      <c r="F423" s="6">
        <v>1800</v>
      </c>
      <c r="H423" s="15" t="str">
        <f t="shared" si="36"/>
        <v>Medium</v>
      </c>
      <c r="I423" s="11" t="str">
        <f t="shared" si="37"/>
        <v>Medium</v>
      </c>
      <c r="J423" s="11" t="str">
        <f t="shared" si="38"/>
        <v>Central</v>
      </c>
      <c r="K423" s="11" t="str">
        <f t="shared" si="39"/>
        <v>2010s</v>
      </c>
      <c r="L423" s="11" t="str">
        <f t="shared" si="40"/>
        <v>Cereal</v>
      </c>
      <c r="M423" s="18">
        <f t="shared" si="41"/>
        <v>0.9</v>
      </c>
    </row>
    <row r="424" spans="1:13">
      <c r="A424" s="4">
        <v>2011</v>
      </c>
      <c r="B424" s="5" t="s">
        <v>24</v>
      </c>
      <c r="C424" s="5" t="s">
        <v>32</v>
      </c>
      <c r="D424" s="5" t="s">
        <v>17</v>
      </c>
      <c r="E424" s="5">
        <v>149100</v>
      </c>
      <c r="F424" s="6">
        <v>1041.58</v>
      </c>
      <c r="H424" s="15" t="str">
        <f t="shared" si="36"/>
        <v>Medium</v>
      </c>
      <c r="I424" s="11" t="str">
        <f t="shared" si="37"/>
        <v>Large</v>
      </c>
      <c r="J424" s="11" t="str">
        <f t="shared" si="38"/>
        <v>Central</v>
      </c>
      <c r="K424" s="11" t="str">
        <f t="shared" si="39"/>
        <v>2010s</v>
      </c>
      <c r="L424" s="11" t="str">
        <f t="shared" si="40"/>
        <v>Pulse</v>
      </c>
      <c r="M424" s="18">
        <f t="shared" si="41"/>
        <v>6.9857813547954386E-3</v>
      </c>
    </row>
    <row r="425" spans="1:13">
      <c r="A425" s="4">
        <v>2012</v>
      </c>
      <c r="B425" s="5" t="s">
        <v>24</v>
      </c>
      <c r="C425" s="5" t="s">
        <v>32</v>
      </c>
      <c r="D425" s="5" t="s">
        <v>15</v>
      </c>
      <c r="E425" s="5">
        <v>56300</v>
      </c>
      <c r="F425" s="6">
        <v>993.43</v>
      </c>
      <c r="H425" s="15" t="str">
        <f t="shared" si="36"/>
        <v>Low</v>
      </c>
      <c r="I425" s="11" t="str">
        <f t="shared" si="37"/>
        <v>Large</v>
      </c>
      <c r="J425" s="11" t="str">
        <f t="shared" si="38"/>
        <v>Central</v>
      </c>
      <c r="K425" s="11" t="str">
        <f t="shared" si="39"/>
        <v>2010s</v>
      </c>
      <c r="L425" s="11" t="str">
        <f t="shared" si="40"/>
        <v>Cereal</v>
      </c>
      <c r="M425" s="18">
        <f t="shared" si="41"/>
        <v>1.7645293072824156E-2</v>
      </c>
    </row>
    <row r="426" spans="1:13">
      <c r="A426" s="4">
        <v>2012</v>
      </c>
      <c r="B426" s="5" t="s">
        <v>24</v>
      </c>
      <c r="C426" s="5" t="s">
        <v>32</v>
      </c>
      <c r="D426" s="5" t="s">
        <v>16</v>
      </c>
      <c r="E426" s="5">
        <v>1790</v>
      </c>
      <c r="F426" s="6">
        <v>2614.5300000000002</v>
      </c>
      <c r="H426" s="15" t="str">
        <f t="shared" si="36"/>
        <v>Medium</v>
      </c>
      <c r="I426" s="11" t="str">
        <f t="shared" si="37"/>
        <v>Medium</v>
      </c>
      <c r="J426" s="11" t="str">
        <f t="shared" si="38"/>
        <v>Central</v>
      </c>
      <c r="K426" s="11" t="str">
        <f t="shared" si="39"/>
        <v>2010s</v>
      </c>
      <c r="L426" s="11" t="str">
        <f t="shared" si="40"/>
        <v>Cereal</v>
      </c>
      <c r="M426" s="18">
        <f t="shared" si="41"/>
        <v>1.4606312849162013</v>
      </c>
    </row>
    <row r="427" spans="1:13">
      <c r="A427" s="4">
        <v>2012</v>
      </c>
      <c r="B427" s="5" t="s">
        <v>24</v>
      </c>
      <c r="C427" s="5" t="s">
        <v>32</v>
      </c>
      <c r="D427" s="5" t="s">
        <v>17</v>
      </c>
      <c r="E427" s="5">
        <v>135120</v>
      </c>
      <c r="F427" s="6">
        <v>1121.97</v>
      </c>
      <c r="H427" s="15" t="str">
        <f t="shared" si="36"/>
        <v>Medium</v>
      </c>
      <c r="I427" s="11" t="str">
        <f t="shared" si="37"/>
        <v>Large</v>
      </c>
      <c r="J427" s="11" t="str">
        <f t="shared" si="38"/>
        <v>Central</v>
      </c>
      <c r="K427" s="11" t="str">
        <f t="shared" si="39"/>
        <v>2010s</v>
      </c>
      <c r="L427" s="11" t="str">
        <f t="shared" si="40"/>
        <v>Pulse</v>
      </c>
      <c r="M427" s="18">
        <f t="shared" si="41"/>
        <v>8.3035079928952052E-3</v>
      </c>
    </row>
    <row r="428" spans="1:13">
      <c r="A428" s="4">
        <v>2013</v>
      </c>
      <c r="B428" s="5" t="s">
        <v>24</v>
      </c>
      <c r="C428" s="5" t="s">
        <v>32</v>
      </c>
      <c r="D428" s="5" t="s">
        <v>15</v>
      </c>
      <c r="E428" s="5">
        <v>55630</v>
      </c>
      <c r="F428" s="6">
        <v>1120.08</v>
      </c>
      <c r="H428" s="15" t="str">
        <f t="shared" si="36"/>
        <v>Medium</v>
      </c>
      <c r="I428" s="11" t="str">
        <f t="shared" si="37"/>
        <v>Large</v>
      </c>
      <c r="J428" s="11" t="str">
        <f t="shared" si="38"/>
        <v>Central</v>
      </c>
      <c r="K428" s="11" t="str">
        <f t="shared" si="39"/>
        <v>2010s</v>
      </c>
      <c r="L428" s="11" t="str">
        <f t="shared" si="40"/>
        <v>Cereal</v>
      </c>
      <c r="M428" s="18">
        <f t="shared" si="41"/>
        <v>2.0134459823836059E-2</v>
      </c>
    </row>
    <row r="429" spans="1:13">
      <c r="A429" s="4">
        <v>2013</v>
      </c>
      <c r="B429" s="5" t="s">
        <v>24</v>
      </c>
      <c r="C429" s="5" t="s">
        <v>32</v>
      </c>
      <c r="D429" s="5" t="s">
        <v>16</v>
      </c>
      <c r="E429" s="5">
        <v>1680</v>
      </c>
      <c r="F429" s="6">
        <v>1452.38</v>
      </c>
      <c r="H429" s="15" t="str">
        <f t="shared" si="36"/>
        <v>Medium</v>
      </c>
      <c r="I429" s="11" t="str">
        <f t="shared" si="37"/>
        <v>Medium</v>
      </c>
      <c r="J429" s="11" t="str">
        <f t="shared" si="38"/>
        <v>Central</v>
      </c>
      <c r="K429" s="11" t="str">
        <f t="shared" si="39"/>
        <v>2010s</v>
      </c>
      <c r="L429" s="11" t="str">
        <f t="shared" si="40"/>
        <v>Cereal</v>
      </c>
      <c r="M429" s="18">
        <f t="shared" si="41"/>
        <v>0.86451190476190487</v>
      </c>
    </row>
    <row r="430" spans="1:13">
      <c r="A430" s="4">
        <v>2013</v>
      </c>
      <c r="B430" s="5" t="s">
        <v>24</v>
      </c>
      <c r="C430" s="5" t="s">
        <v>32</v>
      </c>
      <c r="D430" s="5" t="s">
        <v>17</v>
      </c>
      <c r="E430" s="5">
        <v>178070</v>
      </c>
      <c r="F430" s="6">
        <v>378.45</v>
      </c>
      <c r="H430" s="15" t="str">
        <f t="shared" si="36"/>
        <v>Low</v>
      </c>
      <c r="I430" s="11" t="str">
        <f t="shared" si="37"/>
        <v>Large</v>
      </c>
      <c r="J430" s="11" t="str">
        <f t="shared" si="38"/>
        <v>Central</v>
      </c>
      <c r="K430" s="11" t="str">
        <f t="shared" si="39"/>
        <v>2010s</v>
      </c>
      <c r="L430" s="11" t="str">
        <f t="shared" si="40"/>
        <v>Pulse</v>
      </c>
      <c r="M430" s="18">
        <f t="shared" si="41"/>
        <v>2.1252878081653281E-3</v>
      </c>
    </row>
    <row r="431" spans="1:13">
      <c r="A431" s="4">
        <v>2014</v>
      </c>
      <c r="B431" s="5" t="s">
        <v>24</v>
      </c>
      <c r="C431" s="5" t="s">
        <v>32</v>
      </c>
      <c r="D431" s="5" t="s">
        <v>15</v>
      </c>
      <c r="E431" s="5">
        <v>66000</v>
      </c>
      <c r="F431" s="6">
        <v>1070.76</v>
      </c>
      <c r="H431" s="15" t="str">
        <f t="shared" si="36"/>
        <v>Medium</v>
      </c>
      <c r="I431" s="11" t="str">
        <f t="shared" si="37"/>
        <v>Large</v>
      </c>
      <c r="J431" s="11" t="str">
        <f t="shared" si="38"/>
        <v>Central</v>
      </c>
      <c r="K431" s="11" t="str">
        <f t="shared" si="39"/>
        <v>2010s</v>
      </c>
      <c r="L431" s="11" t="str">
        <f t="shared" si="40"/>
        <v>Cereal</v>
      </c>
      <c r="M431" s="18">
        <f t="shared" si="41"/>
        <v>1.6223636363636364E-2</v>
      </c>
    </row>
    <row r="432" spans="1:13">
      <c r="A432" s="4">
        <v>2014</v>
      </c>
      <c r="B432" s="5" t="s">
        <v>24</v>
      </c>
      <c r="C432" s="5" t="s">
        <v>32</v>
      </c>
      <c r="D432" s="5" t="s">
        <v>16</v>
      </c>
      <c r="E432" s="5">
        <v>9000</v>
      </c>
      <c r="F432" s="6">
        <v>2111.11</v>
      </c>
      <c r="H432" s="15" t="str">
        <f t="shared" si="36"/>
        <v>Medium</v>
      </c>
      <c r="I432" s="11" t="str">
        <f t="shared" si="37"/>
        <v>Large</v>
      </c>
      <c r="J432" s="11" t="str">
        <f t="shared" si="38"/>
        <v>Central</v>
      </c>
      <c r="K432" s="11" t="str">
        <f t="shared" si="39"/>
        <v>2010s</v>
      </c>
      <c r="L432" s="11" t="str">
        <f t="shared" si="40"/>
        <v>Cereal</v>
      </c>
      <c r="M432" s="18">
        <f t="shared" si="41"/>
        <v>0.23456777777777779</v>
      </c>
    </row>
    <row r="433" spans="1:13">
      <c r="A433" s="4">
        <v>2014</v>
      </c>
      <c r="B433" s="5" t="s">
        <v>24</v>
      </c>
      <c r="C433" s="5" t="s">
        <v>32</v>
      </c>
      <c r="D433" s="5" t="s">
        <v>17</v>
      </c>
      <c r="E433" s="5">
        <v>75000</v>
      </c>
      <c r="F433" s="6">
        <v>560</v>
      </c>
      <c r="H433" s="15" t="str">
        <f t="shared" si="36"/>
        <v>Low</v>
      </c>
      <c r="I433" s="11" t="str">
        <f t="shared" si="37"/>
        <v>Large</v>
      </c>
      <c r="J433" s="11" t="str">
        <f t="shared" si="38"/>
        <v>Central</v>
      </c>
      <c r="K433" s="11" t="str">
        <f t="shared" si="39"/>
        <v>2010s</v>
      </c>
      <c r="L433" s="11" t="str">
        <f t="shared" si="40"/>
        <v>Pulse</v>
      </c>
      <c r="M433" s="18">
        <f t="shared" si="41"/>
        <v>7.4666666666666666E-3</v>
      </c>
    </row>
    <row r="434" spans="1:13">
      <c r="A434" s="4">
        <v>2015</v>
      </c>
      <c r="B434" s="5" t="s">
        <v>24</v>
      </c>
      <c r="C434" s="5" t="s">
        <v>32</v>
      </c>
      <c r="D434" s="5" t="s">
        <v>15</v>
      </c>
      <c r="E434" s="5">
        <v>73000</v>
      </c>
      <c r="F434" s="6">
        <v>1132.47</v>
      </c>
      <c r="H434" s="15" t="str">
        <f t="shared" si="36"/>
        <v>Medium</v>
      </c>
      <c r="I434" s="11" t="str">
        <f t="shared" si="37"/>
        <v>Large</v>
      </c>
      <c r="J434" s="11" t="str">
        <f t="shared" si="38"/>
        <v>Central</v>
      </c>
      <c r="K434" s="11" t="str">
        <f t="shared" si="39"/>
        <v>2010s</v>
      </c>
      <c r="L434" s="11" t="str">
        <f t="shared" si="40"/>
        <v>Cereal</v>
      </c>
      <c r="M434" s="18">
        <f t="shared" si="41"/>
        <v>1.5513287671232877E-2</v>
      </c>
    </row>
    <row r="435" spans="1:13">
      <c r="A435" s="4">
        <v>2015</v>
      </c>
      <c r="B435" s="5" t="s">
        <v>24</v>
      </c>
      <c r="C435" s="5" t="s">
        <v>32</v>
      </c>
      <c r="D435" s="5" t="s">
        <v>16</v>
      </c>
      <c r="E435" s="5">
        <v>5000</v>
      </c>
      <c r="F435" s="6">
        <v>2200</v>
      </c>
      <c r="H435" s="15" t="str">
        <f t="shared" si="36"/>
        <v>Medium</v>
      </c>
      <c r="I435" s="11" t="str">
        <f t="shared" si="37"/>
        <v>Large</v>
      </c>
      <c r="J435" s="11" t="str">
        <f t="shared" si="38"/>
        <v>Central</v>
      </c>
      <c r="K435" s="11" t="str">
        <f t="shared" si="39"/>
        <v>2010s</v>
      </c>
      <c r="L435" s="11" t="str">
        <f t="shared" si="40"/>
        <v>Cereal</v>
      </c>
      <c r="M435" s="18">
        <f t="shared" si="41"/>
        <v>0.44</v>
      </c>
    </row>
    <row r="436" spans="1:13">
      <c r="A436" s="4">
        <v>2015</v>
      </c>
      <c r="B436" s="5" t="s">
        <v>24</v>
      </c>
      <c r="C436" s="5" t="s">
        <v>32</v>
      </c>
      <c r="D436" s="5" t="s">
        <v>17</v>
      </c>
      <c r="E436" s="5">
        <v>162000</v>
      </c>
      <c r="F436" s="6">
        <v>1067.9000000000001</v>
      </c>
      <c r="H436" s="15" t="str">
        <f t="shared" si="36"/>
        <v>Medium</v>
      </c>
      <c r="I436" s="11" t="str">
        <f t="shared" si="37"/>
        <v>Large</v>
      </c>
      <c r="J436" s="11" t="str">
        <f t="shared" si="38"/>
        <v>Central</v>
      </c>
      <c r="K436" s="11" t="str">
        <f t="shared" si="39"/>
        <v>2010s</v>
      </c>
      <c r="L436" s="11" t="str">
        <f t="shared" si="40"/>
        <v>Pulse</v>
      </c>
      <c r="M436" s="18">
        <f t="shared" si="41"/>
        <v>6.5919753086419756E-3</v>
      </c>
    </row>
    <row r="437" spans="1:13">
      <c r="A437" s="4">
        <v>2016</v>
      </c>
      <c r="B437" s="5" t="s">
        <v>24</v>
      </c>
      <c r="C437" s="5" t="s">
        <v>32</v>
      </c>
      <c r="D437" s="5" t="s">
        <v>15</v>
      </c>
      <c r="E437" s="5">
        <v>80000</v>
      </c>
      <c r="F437" s="6">
        <v>1875</v>
      </c>
      <c r="H437" s="15" t="str">
        <f t="shared" si="36"/>
        <v>Medium</v>
      </c>
      <c r="I437" s="11" t="str">
        <f t="shared" si="37"/>
        <v>Large</v>
      </c>
      <c r="J437" s="11" t="str">
        <f t="shared" si="38"/>
        <v>Central</v>
      </c>
      <c r="K437" s="11" t="str">
        <f t="shared" si="39"/>
        <v>2010s</v>
      </c>
      <c r="L437" s="11" t="str">
        <f t="shared" si="40"/>
        <v>Cereal</v>
      </c>
      <c r="M437" s="18">
        <f t="shared" si="41"/>
        <v>2.34375E-2</v>
      </c>
    </row>
    <row r="438" spans="1:13">
      <c r="A438" s="4">
        <v>2016</v>
      </c>
      <c r="B438" s="5" t="s">
        <v>24</v>
      </c>
      <c r="C438" s="5" t="s">
        <v>32</v>
      </c>
      <c r="D438" s="5" t="s">
        <v>16</v>
      </c>
      <c r="E438" s="5">
        <v>5000</v>
      </c>
      <c r="F438" s="6">
        <v>1800</v>
      </c>
      <c r="H438" s="15" t="str">
        <f t="shared" si="36"/>
        <v>Medium</v>
      </c>
      <c r="I438" s="11" t="str">
        <f t="shared" si="37"/>
        <v>Large</v>
      </c>
      <c r="J438" s="11" t="str">
        <f t="shared" si="38"/>
        <v>Central</v>
      </c>
      <c r="K438" s="11" t="str">
        <f t="shared" si="39"/>
        <v>2010s</v>
      </c>
      <c r="L438" s="11" t="str">
        <f t="shared" si="40"/>
        <v>Cereal</v>
      </c>
      <c r="M438" s="18">
        <f t="shared" si="41"/>
        <v>0.36</v>
      </c>
    </row>
    <row r="439" spans="1:13">
      <c r="A439" s="4">
        <v>2016</v>
      </c>
      <c r="B439" s="5" t="s">
        <v>24</v>
      </c>
      <c r="C439" s="5" t="s">
        <v>32</v>
      </c>
      <c r="D439" s="5" t="s">
        <v>17</v>
      </c>
      <c r="E439" s="5">
        <v>174000</v>
      </c>
      <c r="F439" s="6">
        <v>1396.55</v>
      </c>
      <c r="H439" s="15" t="str">
        <f t="shared" si="36"/>
        <v>Medium</v>
      </c>
      <c r="I439" s="11" t="str">
        <f t="shared" si="37"/>
        <v>Large</v>
      </c>
      <c r="J439" s="11" t="str">
        <f t="shared" si="38"/>
        <v>Central</v>
      </c>
      <c r="K439" s="11" t="str">
        <f t="shared" si="39"/>
        <v>2010s</v>
      </c>
      <c r="L439" s="11" t="str">
        <f t="shared" si="40"/>
        <v>Pulse</v>
      </c>
      <c r="M439" s="18">
        <f t="shared" si="41"/>
        <v>8.0261494252873555E-3</v>
      </c>
    </row>
    <row r="440" spans="1:13">
      <c r="A440" s="4">
        <v>2017</v>
      </c>
      <c r="B440" s="5" t="s">
        <v>24</v>
      </c>
      <c r="C440" s="5" t="s">
        <v>32</v>
      </c>
      <c r="D440" s="5" t="s">
        <v>15</v>
      </c>
      <c r="E440" s="5">
        <v>75730</v>
      </c>
      <c r="F440" s="6">
        <v>1666.71</v>
      </c>
      <c r="H440" s="15" t="str">
        <f t="shared" si="36"/>
        <v>Medium</v>
      </c>
      <c r="I440" s="11" t="str">
        <f t="shared" si="37"/>
        <v>Large</v>
      </c>
      <c r="J440" s="11" t="str">
        <f t="shared" si="38"/>
        <v>Central</v>
      </c>
      <c r="K440" s="11" t="str">
        <f t="shared" si="39"/>
        <v>2010s</v>
      </c>
      <c r="L440" s="11" t="str">
        <f t="shared" si="40"/>
        <v>Cereal</v>
      </c>
      <c r="M440" s="18">
        <f t="shared" si="41"/>
        <v>2.2008583124257231E-2</v>
      </c>
    </row>
    <row r="441" spans="1:13">
      <c r="A441" s="4">
        <v>2017</v>
      </c>
      <c r="B441" s="5" t="s">
        <v>24</v>
      </c>
      <c r="C441" s="5" t="s">
        <v>32</v>
      </c>
      <c r="D441" s="5" t="s">
        <v>16</v>
      </c>
      <c r="E441" s="5">
        <v>5080</v>
      </c>
      <c r="F441" s="6">
        <v>1917.32</v>
      </c>
      <c r="H441" s="15" t="str">
        <f t="shared" si="36"/>
        <v>Medium</v>
      </c>
      <c r="I441" s="11" t="str">
        <f t="shared" si="37"/>
        <v>Large</v>
      </c>
      <c r="J441" s="11" t="str">
        <f t="shared" si="38"/>
        <v>Central</v>
      </c>
      <c r="K441" s="11" t="str">
        <f t="shared" si="39"/>
        <v>2010s</v>
      </c>
      <c r="L441" s="11" t="str">
        <f t="shared" si="40"/>
        <v>Cereal</v>
      </c>
      <c r="M441" s="18">
        <f t="shared" si="41"/>
        <v>0.37742519685039366</v>
      </c>
    </row>
    <row r="442" spans="1:13">
      <c r="A442" s="4">
        <v>2017</v>
      </c>
      <c r="B442" s="5" t="s">
        <v>24</v>
      </c>
      <c r="C442" s="5" t="s">
        <v>32</v>
      </c>
      <c r="D442" s="5" t="s">
        <v>17</v>
      </c>
      <c r="E442" s="5">
        <v>185750</v>
      </c>
      <c r="F442" s="6">
        <v>1500.03</v>
      </c>
      <c r="H442" s="15" t="str">
        <f t="shared" si="36"/>
        <v>Medium</v>
      </c>
      <c r="I442" s="11" t="str">
        <f t="shared" si="37"/>
        <v>Large</v>
      </c>
      <c r="J442" s="11" t="str">
        <f t="shared" si="38"/>
        <v>Central</v>
      </c>
      <c r="K442" s="11" t="str">
        <f t="shared" si="39"/>
        <v>2010s</v>
      </c>
      <c r="L442" s="11" t="str">
        <f t="shared" si="40"/>
        <v>Pulse</v>
      </c>
      <c r="M442" s="18">
        <f t="shared" si="41"/>
        <v>8.0755316285329743E-3</v>
      </c>
    </row>
    <row r="443" spans="1:13">
      <c r="A443" s="4">
        <v>2008</v>
      </c>
      <c r="B443" s="5" t="s">
        <v>24</v>
      </c>
      <c r="C443" s="5" t="s">
        <v>33</v>
      </c>
      <c r="D443" s="5" t="s">
        <v>15</v>
      </c>
      <c r="E443" s="5">
        <v>12900</v>
      </c>
      <c r="F443" s="6">
        <v>373.64</v>
      </c>
      <c r="H443" s="15" t="str">
        <f t="shared" si="36"/>
        <v>Low</v>
      </c>
      <c r="I443" s="11" t="str">
        <f t="shared" si="37"/>
        <v>Large</v>
      </c>
      <c r="J443" s="11" t="str">
        <f t="shared" si="38"/>
        <v>Central</v>
      </c>
      <c r="K443" s="11" t="str">
        <f t="shared" si="39"/>
        <v>2000s</v>
      </c>
      <c r="L443" s="11" t="str">
        <f t="shared" si="40"/>
        <v>Cereal</v>
      </c>
      <c r="M443" s="18">
        <f t="shared" si="41"/>
        <v>2.8964341085271315E-2</v>
      </c>
    </row>
    <row r="444" spans="1:13">
      <c r="A444" s="4">
        <v>2008</v>
      </c>
      <c r="B444" s="5" t="s">
        <v>24</v>
      </c>
      <c r="C444" s="5" t="s">
        <v>33</v>
      </c>
      <c r="D444" s="5" t="s">
        <v>16</v>
      </c>
      <c r="E444" s="5">
        <v>1900</v>
      </c>
      <c r="F444" s="6">
        <v>894.74</v>
      </c>
      <c r="H444" s="15" t="str">
        <f t="shared" si="36"/>
        <v>Low</v>
      </c>
      <c r="I444" s="11" t="str">
        <f t="shared" si="37"/>
        <v>Medium</v>
      </c>
      <c r="J444" s="11" t="str">
        <f t="shared" si="38"/>
        <v>Central</v>
      </c>
      <c r="K444" s="11" t="str">
        <f t="shared" si="39"/>
        <v>2000s</v>
      </c>
      <c r="L444" s="11" t="str">
        <f t="shared" si="40"/>
        <v>Cereal</v>
      </c>
      <c r="M444" s="18">
        <f t="shared" si="41"/>
        <v>0.47091578947368423</v>
      </c>
    </row>
    <row r="445" spans="1:13">
      <c r="A445" s="4">
        <v>2008</v>
      </c>
      <c r="B445" s="5" t="s">
        <v>24</v>
      </c>
      <c r="C445" s="5" t="s">
        <v>33</v>
      </c>
      <c r="D445" s="5" t="s">
        <v>17</v>
      </c>
      <c r="E445" s="5">
        <v>24200</v>
      </c>
      <c r="F445" s="6">
        <v>1239.67</v>
      </c>
      <c r="H445" s="15" t="str">
        <f t="shared" si="36"/>
        <v>Medium</v>
      </c>
      <c r="I445" s="11" t="str">
        <f t="shared" si="37"/>
        <v>Large</v>
      </c>
      <c r="J445" s="11" t="str">
        <f t="shared" si="38"/>
        <v>Central</v>
      </c>
      <c r="K445" s="11" t="str">
        <f t="shared" si="39"/>
        <v>2000s</v>
      </c>
      <c r="L445" s="11" t="str">
        <f t="shared" si="40"/>
        <v>Pulse</v>
      </c>
      <c r="M445" s="18">
        <f t="shared" si="41"/>
        <v>5.1226033057851242E-2</v>
      </c>
    </row>
    <row r="446" spans="1:13">
      <c r="A446" s="4">
        <v>2009</v>
      </c>
      <c r="B446" s="5" t="s">
        <v>24</v>
      </c>
      <c r="C446" s="5" t="s">
        <v>33</v>
      </c>
      <c r="D446" s="5" t="s">
        <v>15</v>
      </c>
      <c r="E446" s="5">
        <v>12700</v>
      </c>
      <c r="F446" s="6">
        <v>409.45</v>
      </c>
      <c r="H446" s="15" t="str">
        <f t="shared" si="36"/>
        <v>Low</v>
      </c>
      <c r="I446" s="11" t="str">
        <f t="shared" si="37"/>
        <v>Large</v>
      </c>
      <c r="J446" s="11" t="str">
        <f t="shared" si="38"/>
        <v>Central</v>
      </c>
      <c r="K446" s="11" t="str">
        <f t="shared" si="39"/>
        <v>2000s</v>
      </c>
      <c r="L446" s="11" t="str">
        <f t="shared" si="40"/>
        <v>Cereal</v>
      </c>
      <c r="M446" s="18">
        <f t="shared" si="41"/>
        <v>3.224015748031496E-2</v>
      </c>
    </row>
    <row r="447" spans="1:13">
      <c r="A447" s="4">
        <v>2009</v>
      </c>
      <c r="B447" s="5" t="s">
        <v>24</v>
      </c>
      <c r="C447" s="5" t="s">
        <v>33</v>
      </c>
      <c r="D447" s="5" t="s">
        <v>16</v>
      </c>
      <c r="E447" s="5">
        <v>2900</v>
      </c>
      <c r="F447" s="6">
        <v>620.69000000000005</v>
      </c>
      <c r="H447" s="15" t="str">
        <f t="shared" si="36"/>
        <v>Low</v>
      </c>
      <c r="I447" s="11" t="str">
        <f t="shared" si="37"/>
        <v>Medium</v>
      </c>
      <c r="J447" s="11" t="str">
        <f t="shared" si="38"/>
        <v>Central</v>
      </c>
      <c r="K447" s="11" t="str">
        <f t="shared" si="39"/>
        <v>2000s</v>
      </c>
      <c r="L447" s="11" t="str">
        <f t="shared" si="40"/>
        <v>Cereal</v>
      </c>
      <c r="M447" s="18">
        <f t="shared" si="41"/>
        <v>0.21403103448275865</v>
      </c>
    </row>
    <row r="448" spans="1:13">
      <c r="A448" s="4">
        <v>2009</v>
      </c>
      <c r="B448" s="5" t="s">
        <v>24</v>
      </c>
      <c r="C448" s="5" t="s">
        <v>33</v>
      </c>
      <c r="D448" s="5" t="s">
        <v>17</v>
      </c>
      <c r="E448" s="5">
        <v>30800</v>
      </c>
      <c r="F448" s="6">
        <v>1129.8699999999999</v>
      </c>
      <c r="H448" s="15" t="str">
        <f t="shared" si="36"/>
        <v>Medium</v>
      </c>
      <c r="I448" s="11" t="str">
        <f t="shared" si="37"/>
        <v>Large</v>
      </c>
      <c r="J448" s="11" t="str">
        <f t="shared" si="38"/>
        <v>Central</v>
      </c>
      <c r="K448" s="11" t="str">
        <f t="shared" si="39"/>
        <v>2000s</v>
      </c>
      <c r="L448" s="11" t="str">
        <f t="shared" si="40"/>
        <v>Pulse</v>
      </c>
      <c r="M448" s="18">
        <f t="shared" si="41"/>
        <v>3.6684090909090902E-2</v>
      </c>
    </row>
    <row r="449" spans="1:13">
      <c r="A449" s="4">
        <v>2010</v>
      </c>
      <c r="B449" s="5" t="s">
        <v>24</v>
      </c>
      <c r="C449" s="5" t="s">
        <v>33</v>
      </c>
      <c r="D449" s="5" t="s">
        <v>15</v>
      </c>
      <c r="E449" s="5">
        <v>12000</v>
      </c>
      <c r="F449" s="6">
        <v>450</v>
      </c>
      <c r="H449" s="15" t="str">
        <f t="shared" si="36"/>
        <v>Low</v>
      </c>
      <c r="I449" s="11" t="str">
        <f t="shared" si="37"/>
        <v>Large</v>
      </c>
      <c r="J449" s="11" t="str">
        <f t="shared" si="38"/>
        <v>Central</v>
      </c>
      <c r="K449" s="11" t="str">
        <f t="shared" si="39"/>
        <v>2010s</v>
      </c>
      <c r="L449" s="11" t="str">
        <f t="shared" si="40"/>
        <v>Cereal</v>
      </c>
      <c r="M449" s="18">
        <f t="shared" si="41"/>
        <v>3.7499999999999999E-2</v>
      </c>
    </row>
    <row r="450" spans="1:13">
      <c r="A450" s="4">
        <v>2010</v>
      </c>
      <c r="B450" s="5" t="s">
        <v>24</v>
      </c>
      <c r="C450" s="5" t="s">
        <v>33</v>
      </c>
      <c r="D450" s="5" t="s">
        <v>16</v>
      </c>
      <c r="E450" s="5">
        <v>2900</v>
      </c>
      <c r="F450" s="6">
        <v>724.14</v>
      </c>
      <c r="H450" s="15" t="str">
        <f t="shared" si="36"/>
        <v>Low</v>
      </c>
      <c r="I450" s="11" t="str">
        <f t="shared" si="37"/>
        <v>Medium</v>
      </c>
      <c r="J450" s="11" t="str">
        <f t="shared" si="38"/>
        <v>Central</v>
      </c>
      <c r="K450" s="11" t="str">
        <f t="shared" si="39"/>
        <v>2010s</v>
      </c>
      <c r="L450" s="11" t="str">
        <f t="shared" si="40"/>
        <v>Cereal</v>
      </c>
      <c r="M450" s="18">
        <f t="shared" si="41"/>
        <v>0.24970344827586208</v>
      </c>
    </row>
    <row r="451" spans="1:13">
      <c r="A451" s="4">
        <v>2010</v>
      </c>
      <c r="B451" s="5" t="s">
        <v>24</v>
      </c>
      <c r="C451" s="5" t="s">
        <v>33</v>
      </c>
      <c r="D451" s="5" t="s">
        <v>17</v>
      </c>
      <c r="E451" s="5">
        <v>26800</v>
      </c>
      <c r="F451" s="6">
        <v>645.52</v>
      </c>
      <c r="H451" s="15" t="str">
        <f t="shared" ref="H451:H514" si="42">IF(F451&lt;1000,"Low",IF(F451&lt;3000,"Medium","High"))</f>
        <v>Low</v>
      </c>
      <c r="I451" s="11" t="str">
        <f t="shared" ref="I451:I514" si="43">IF(E451&lt;1000,"Small",IF(E451&lt;5000,"Medium","Large"))</f>
        <v>Large</v>
      </c>
      <c r="J451" s="11" t="str">
        <f t="shared" ref="J451:J514" si="44">IF(OR(B451="Punjab",B451="Haryana",B451="Himachal Pradesh",B451="Jammu and Kashmir",B451="Uttarakhand",B451="Delhi",B451="Chandigarh"),"North",IF(OR(B451="Tamil Nadu",B451="Karnataka",B451="Kerala",B451="Andhra Pradesh",B451="Telangana"),"South",IF(OR(B451="Maharashtra",B451="Gujarat",B451="Goa",B451="Rajasthan"),"West",IF(OR(B451="West Bengal",B451="Bihar",B451="Jharkhand",B451="Odisha",B451="Assam",B451="Sikkim",B451="Arunachal Pradesh",B451="Manipur",B451="Meghalaya",B451="Mizoram",B451="Nagaland",B451="Tripura"),"East","Central"))))</f>
        <v>Central</v>
      </c>
      <c r="K451" s="11" t="str">
        <f t="shared" ref="K451:K514" si="45">LEFT(A451,3)&amp;"0s"</f>
        <v>2010s</v>
      </c>
      <c r="L451" s="11" t="str">
        <f t="shared" ref="L451:L514" si="46">IF(D451="Rice","Cereal",IF(D451="Maize","Cereal",IF(D451="Chickpea","Pulse",IF(D451="Cotton","Fiber","Other"))))</f>
        <v>Pulse</v>
      </c>
      <c r="M451" s="18">
        <f t="shared" ref="M451:M514" si="47">F451/E451</f>
        <v>2.4086567164179104E-2</v>
      </c>
    </row>
    <row r="452" spans="1:13">
      <c r="A452" s="4">
        <v>2011</v>
      </c>
      <c r="B452" s="5" t="s">
        <v>24</v>
      </c>
      <c r="C452" s="5" t="s">
        <v>33</v>
      </c>
      <c r="D452" s="5" t="s">
        <v>15</v>
      </c>
      <c r="E452" s="5">
        <v>11700</v>
      </c>
      <c r="F452" s="6">
        <v>726.5</v>
      </c>
      <c r="H452" s="15" t="str">
        <f t="shared" si="42"/>
        <v>Low</v>
      </c>
      <c r="I452" s="11" t="str">
        <f t="shared" si="43"/>
        <v>Large</v>
      </c>
      <c r="J452" s="11" t="str">
        <f t="shared" si="44"/>
        <v>Central</v>
      </c>
      <c r="K452" s="11" t="str">
        <f t="shared" si="45"/>
        <v>2010s</v>
      </c>
      <c r="L452" s="11" t="str">
        <f t="shared" si="46"/>
        <v>Cereal</v>
      </c>
      <c r="M452" s="18">
        <f t="shared" si="47"/>
        <v>6.2094017094017094E-2</v>
      </c>
    </row>
    <row r="453" spans="1:13">
      <c r="A453" s="4">
        <v>2011</v>
      </c>
      <c r="B453" s="5" t="s">
        <v>24</v>
      </c>
      <c r="C453" s="5" t="s">
        <v>33</v>
      </c>
      <c r="D453" s="5" t="s">
        <v>16</v>
      </c>
      <c r="E453" s="5">
        <v>4400</v>
      </c>
      <c r="F453" s="6">
        <v>590.91</v>
      </c>
      <c r="H453" s="15" t="str">
        <f t="shared" si="42"/>
        <v>Low</v>
      </c>
      <c r="I453" s="11" t="str">
        <f t="shared" si="43"/>
        <v>Medium</v>
      </c>
      <c r="J453" s="11" t="str">
        <f t="shared" si="44"/>
        <v>Central</v>
      </c>
      <c r="K453" s="11" t="str">
        <f t="shared" si="45"/>
        <v>2010s</v>
      </c>
      <c r="L453" s="11" t="str">
        <f t="shared" si="46"/>
        <v>Cereal</v>
      </c>
      <c r="M453" s="18">
        <f t="shared" si="47"/>
        <v>0.13429772727272726</v>
      </c>
    </row>
    <row r="454" spans="1:13">
      <c r="A454" s="4">
        <v>2011</v>
      </c>
      <c r="B454" s="5" t="s">
        <v>24</v>
      </c>
      <c r="C454" s="5" t="s">
        <v>33</v>
      </c>
      <c r="D454" s="5" t="s">
        <v>17</v>
      </c>
      <c r="E454" s="5">
        <v>34400</v>
      </c>
      <c r="F454" s="6">
        <v>1183.1400000000001</v>
      </c>
      <c r="H454" s="15" t="str">
        <f t="shared" si="42"/>
        <v>Medium</v>
      </c>
      <c r="I454" s="11" t="str">
        <f t="shared" si="43"/>
        <v>Large</v>
      </c>
      <c r="J454" s="11" t="str">
        <f t="shared" si="44"/>
        <v>Central</v>
      </c>
      <c r="K454" s="11" t="str">
        <f t="shared" si="45"/>
        <v>2010s</v>
      </c>
      <c r="L454" s="11" t="str">
        <f t="shared" si="46"/>
        <v>Pulse</v>
      </c>
      <c r="M454" s="18">
        <f t="shared" si="47"/>
        <v>3.4393604651162792E-2</v>
      </c>
    </row>
    <row r="455" spans="1:13">
      <c r="A455" s="4">
        <v>2012</v>
      </c>
      <c r="B455" s="5" t="s">
        <v>24</v>
      </c>
      <c r="C455" s="5" t="s">
        <v>33</v>
      </c>
      <c r="D455" s="5" t="s">
        <v>15</v>
      </c>
      <c r="E455" s="5">
        <v>11770</v>
      </c>
      <c r="F455" s="6">
        <v>475.79</v>
      </c>
      <c r="H455" s="15" t="str">
        <f t="shared" si="42"/>
        <v>Low</v>
      </c>
      <c r="I455" s="11" t="str">
        <f t="shared" si="43"/>
        <v>Large</v>
      </c>
      <c r="J455" s="11" t="str">
        <f t="shared" si="44"/>
        <v>Central</v>
      </c>
      <c r="K455" s="11" t="str">
        <f t="shared" si="45"/>
        <v>2010s</v>
      </c>
      <c r="L455" s="11" t="str">
        <f t="shared" si="46"/>
        <v>Cereal</v>
      </c>
      <c r="M455" s="18">
        <f t="shared" si="47"/>
        <v>4.0423959218351742E-2</v>
      </c>
    </row>
    <row r="456" spans="1:13">
      <c r="A456" s="4">
        <v>2012</v>
      </c>
      <c r="B456" s="5" t="s">
        <v>24</v>
      </c>
      <c r="C456" s="5" t="s">
        <v>33</v>
      </c>
      <c r="D456" s="5" t="s">
        <v>16</v>
      </c>
      <c r="E456" s="5">
        <v>2200</v>
      </c>
      <c r="F456" s="6">
        <v>827.27</v>
      </c>
      <c r="H456" s="15" t="str">
        <f t="shared" si="42"/>
        <v>Low</v>
      </c>
      <c r="I456" s="11" t="str">
        <f t="shared" si="43"/>
        <v>Medium</v>
      </c>
      <c r="J456" s="11" t="str">
        <f t="shared" si="44"/>
        <v>Central</v>
      </c>
      <c r="K456" s="11" t="str">
        <f t="shared" si="45"/>
        <v>2010s</v>
      </c>
      <c r="L456" s="11" t="str">
        <f t="shared" si="46"/>
        <v>Cereal</v>
      </c>
      <c r="M456" s="18">
        <f t="shared" si="47"/>
        <v>0.37603181818181819</v>
      </c>
    </row>
    <row r="457" spans="1:13">
      <c r="A457" s="4">
        <v>2012</v>
      </c>
      <c r="B457" s="5" t="s">
        <v>24</v>
      </c>
      <c r="C457" s="5" t="s">
        <v>33</v>
      </c>
      <c r="D457" s="5" t="s">
        <v>17</v>
      </c>
      <c r="E457" s="5">
        <v>20170</v>
      </c>
      <c r="F457" s="6">
        <v>925.14</v>
      </c>
      <c r="H457" s="15" t="str">
        <f t="shared" si="42"/>
        <v>Low</v>
      </c>
      <c r="I457" s="11" t="str">
        <f t="shared" si="43"/>
        <v>Large</v>
      </c>
      <c r="J457" s="11" t="str">
        <f t="shared" si="44"/>
        <v>Central</v>
      </c>
      <c r="K457" s="11" t="str">
        <f t="shared" si="45"/>
        <v>2010s</v>
      </c>
      <c r="L457" s="11" t="str">
        <f t="shared" si="46"/>
        <v>Pulse</v>
      </c>
      <c r="M457" s="18">
        <f t="shared" si="47"/>
        <v>4.5867129400099155E-2</v>
      </c>
    </row>
    <row r="458" spans="1:13">
      <c r="A458" s="4">
        <v>2013</v>
      </c>
      <c r="B458" s="5" t="s">
        <v>24</v>
      </c>
      <c r="C458" s="5" t="s">
        <v>33</v>
      </c>
      <c r="D458" s="5" t="s">
        <v>15</v>
      </c>
      <c r="E458" s="5">
        <v>11410</v>
      </c>
      <c r="F458" s="6">
        <v>351.45</v>
      </c>
      <c r="H458" s="15" t="str">
        <f t="shared" si="42"/>
        <v>Low</v>
      </c>
      <c r="I458" s="11" t="str">
        <f t="shared" si="43"/>
        <v>Large</v>
      </c>
      <c r="J458" s="11" t="str">
        <f t="shared" si="44"/>
        <v>Central</v>
      </c>
      <c r="K458" s="11" t="str">
        <f t="shared" si="45"/>
        <v>2010s</v>
      </c>
      <c r="L458" s="11" t="str">
        <f t="shared" si="46"/>
        <v>Cereal</v>
      </c>
      <c r="M458" s="18">
        <f t="shared" si="47"/>
        <v>3.0801928133216475E-2</v>
      </c>
    </row>
    <row r="459" spans="1:13">
      <c r="A459" s="4">
        <v>2013</v>
      </c>
      <c r="B459" s="5" t="s">
        <v>24</v>
      </c>
      <c r="C459" s="5" t="s">
        <v>33</v>
      </c>
      <c r="D459" s="5" t="s">
        <v>16</v>
      </c>
      <c r="E459" s="5">
        <v>1710</v>
      </c>
      <c r="F459" s="6">
        <v>508.77</v>
      </c>
      <c r="H459" s="15" t="str">
        <f t="shared" si="42"/>
        <v>Low</v>
      </c>
      <c r="I459" s="11" t="str">
        <f t="shared" si="43"/>
        <v>Medium</v>
      </c>
      <c r="J459" s="11" t="str">
        <f t="shared" si="44"/>
        <v>Central</v>
      </c>
      <c r="K459" s="11" t="str">
        <f t="shared" si="45"/>
        <v>2010s</v>
      </c>
      <c r="L459" s="11" t="str">
        <f t="shared" si="46"/>
        <v>Cereal</v>
      </c>
      <c r="M459" s="18">
        <f t="shared" si="47"/>
        <v>0.29752631578947369</v>
      </c>
    </row>
    <row r="460" spans="1:13">
      <c r="A460" s="4">
        <v>2013</v>
      </c>
      <c r="B460" s="5" t="s">
        <v>24</v>
      </c>
      <c r="C460" s="5" t="s">
        <v>33</v>
      </c>
      <c r="D460" s="5" t="s">
        <v>17</v>
      </c>
      <c r="E460" s="5">
        <v>19670</v>
      </c>
      <c r="F460" s="6">
        <v>247.08</v>
      </c>
      <c r="H460" s="15" t="str">
        <f t="shared" si="42"/>
        <v>Low</v>
      </c>
      <c r="I460" s="11" t="str">
        <f t="shared" si="43"/>
        <v>Large</v>
      </c>
      <c r="J460" s="11" t="str">
        <f t="shared" si="44"/>
        <v>Central</v>
      </c>
      <c r="K460" s="11" t="str">
        <f t="shared" si="45"/>
        <v>2010s</v>
      </c>
      <c r="L460" s="11" t="str">
        <f t="shared" si="46"/>
        <v>Pulse</v>
      </c>
      <c r="M460" s="18">
        <f t="shared" si="47"/>
        <v>1.2561260803253687E-2</v>
      </c>
    </row>
    <row r="461" spans="1:13">
      <c r="A461" s="4">
        <v>2014</v>
      </c>
      <c r="B461" s="5" t="s">
        <v>24</v>
      </c>
      <c r="C461" s="5" t="s">
        <v>33</v>
      </c>
      <c r="D461" s="5" t="s">
        <v>15</v>
      </c>
      <c r="E461" s="5">
        <v>13000</v>
      </c>
      <c r="F461" s="6">
        <v>410</v>
      </c>
      <c r="H461" s="15" t="str">
        <f t="shared" si="42"/>
        <v>Low</v>
      </c>
      <c r="I461" s="11" t="str">
        <f t="shared" si="43"/>
        <v>Large</v>
      </c>
      <c r="J461" s="11" t="str">
        <f t="shared" si="44"/>
        <v>Central</v>
      </c>
      <c r="K461" s="11" t="str">
        <f t="shared" si="45"/>
        <v>2010s</v>
      </c>
      <c r="L461" s="11" t="str">
        <f t="shared" si="46"/>
        <v>Cereal</v>
      </c>
      <c r="M461" s="18">
        <f t="shared" si="47"/>
        <v>3.1538461538461536E-2</v>
      </c>
    </row>
    <row r="462" spans="1:13">
      <c r="A462" s="4">
        <v>2014</v>
      </c>
      <c r="B462" s="5" t="s">
        <v>24</v>
      </c>
      <c r="C462" s="5" t="s">
        <v>33</v>
      </c>
      <c r="D462" s="5" t="s">
        <v>16</v>
      </c>
      <c r="E462" s="5">
        <v>10000</v>
      </c>
      <c r="F462" s="6">
        <v>1400</v>
      </c>
      <c r="H462" s="15" t="str">
        <f t="shared" si="42"/>
        <v>Medium</v>
      </c>
      <c r="I462" s="11" t="str">
        <f t="shared" si="43"/>
        <v>Large</v>
      </c>
      <c r="J462" s="11" t="str">
        <f t="shared" si="44"/>
        <v>Central</v>
      </c>
      <c r="K462" s="11" t="str">
        <f t="shared" si="45"/>
        <v>2010s</v>
      </c>
      <c r="L462" s="11" t="str">
        <f t="shared" si="46"/>
        <v>Cereal</v>
      </c>
      <c r="M462" s="18">
        <f t="shared" si="47"/>
        <v>0.14000000000000001</v>
      </c>
    </row>
    <row r="463" spans="1:13">
      <c r="A463" s="4">
        <v>2014</v>
      </c>
      <c r="B463" s="5" t="s">
        <v>24</v>
      </c>
      <c r="C463" s="5" t="s">
        <v>33</v>
      </c>
      <c r="D463" s="5" t="s">
        <v>17</v>
      </c>
      <c r="E463" s="5">
        <v>28000</v>
      </c>
      <c r="F463" s="6">
        <v>357.14</v>
      </c>
      <c r="H463" s="15" t="str">
        <f t="shared" si="42"/>
        <v>Low</v>
      </c>
      <c r="I463" s="11" t="str">
        <f t="shared" si="43"/>
        <v>Large</v>
      </c>
      <c r="J463" s="11" t="str">
        <f t="shared" si="44"/>
        <v>Central</v>
      </c>
      <c r="K463" s="11" t="str">
        <f t="shared" si="45"/>
        <v>2010s</v>
      </c>
      <c r="L463" s="11" t="str">
        <f t="shared" si="46"/>
        <v>Pulse</v>
      </c>
      <c r="M463" s="18">
        <f t="shared" si="47"/>
        <v>1.2754999999999999E-2</v>
      </c>
    </row>
    <row r="464" spans="1:13">
      <c r="A464" s="4">
        <v>2015</v>
      </c>
      <c r="B464" s="5" t="s">
        <v>24</v>
      </c>
      <c r="C464" s="5" t="s">
        <v>33</v>
      </c>
      <c r="D464" s="5" t="s">
        <v>15</v>
      </c>
      <c r="E464" s="5">
        <v>6000</v>
      </c>
      <c r="F464" s="6">
        <v>111.67</v>
      </c>
      <c r="H464" s="15" t="str">
        <f t="shared" si="42"/>
        <v>Low</v>
      </c>
      <c r="I464" s="11" t="str">
        <f t="shared" si="43"/>
        <v>Large</v>
      </c>
      <c r="J464" s="11" t="str">
        <f t="shared" si="44"/>
        <v>Central</v>
      </c>
      <c r="K464" s="11" t="str">
        <f t="shared" si="45"/>
        <v>2010s</v>
      </c>
      <c r="L464" s="11" t="str">
        <f t="shared" si="46"/>
        <v>Cereal</v>
      </c>
      <c r="M464" s="18">
        <f t="shared" si="47"/>
        <v>1.8611666666666665E-2</v>
      </c>
    </row>
    <row r="465" spans="1:13">
      <c r="A465" s="4">
        <v>2015</v>
      </c>
      <c r="B465" s="5" t="s">
        <v>24</v>
      </c>
      <c r="C465" s="5" t="s">
        <v>33</v>
      </c>
      <c r="D465" s="5" t="s">
        <v>16</v>
      </c>
      <c r="E465" s="5">
        <v>1000</v>
      </c>
      <c r="F465" s="6">
        <v>2000</v>
      </c>
      <c r="H465" s="15" t="str">
        <f t="shared" si="42"/>
        <v>Medium</v>
      </c>
      <c r="I465" s="11" t="str">
        <f t="shared" si="43"/>
        <v>Medium</v>
      </c>
      <c r="J465" s="11" t="str">
        <f t="shared" si="44"/>
        <v>Central</v>
      </c>
      <c r="K465" s="11" t="str">
        <f t="shared" si="45"/>
        <v>2010s</v>
      </c>
      <c r="L465" s="11" t="str">
        <f t="shared" si="46"/>
        <v>Cereal</v>
      </c>
      <c r="M465" s="18">
        <f t="shared" si="47"/>
        <v>2</v>
      </c>
    </row>
    <row r="466" spans="1:13">
      <c r="A466" s="4">
        <v>2015</v>
      </c>
      <c r="B466" s="5" t="s">
        <v>24</v>
      </c>
      <c r="C466" s="5" t="s">
        <v>33</v>
      </c>
      <c r="D466" s="5" t="s">
        <v>17</v>
      </c>
      <c r="E466" s="5">
        <v>17000</v>
      </c>
      <c r="F466" s="6">
        <v>941.18</v>
      </c>
      <c r="H466" s="15" t="str">
        <f t="shared" si="42"/>
        <v>Low</v>
      </c>
      <c r="I466" s="11" t="str">
        <f t="shared" si="43"/>
        <v>Large</v>
      </c>
      <c r="J466" s="11" t="str">
        <f t="shared" si="44"/>
        <v>Central</v>
      </c>
      <c r="K466" s="11" t="str">
        <f t="shared" si="45"/>
        <v>2010s</v>
      </c>
      <c r="L466" s="11" t="str">
        <f t="shared" si="46"/>
        <v>Pulse</v>
      </c>
      <c r="M466" s="18">
        <f t="shared" si="47"/>
        <v>5.53635294117647E-2</v>
      </c>
    </row>
    <row r="467" spans="1:13">
      <c r="A467" s="4">
        <v>2016</v>
      </c>
      <c r="B467" s="5" t="s">
        <v>24</v>
      </c>
      <c r="C467" s="5" t="s">
        <v>33</v>
      </c>
      <c r="D467" s="5" t="s">
        <v>15</v>
      </c>
      <c r="E467" s="5">
        <v>6000</v>
      </c>
      <c r="F467" s="6">
        <v>1000</v>
      </c>
      <c r="H467" s="15" t="str">
        <f t="shared" si="42"/>
        <v>Medium</v>
      </c>
      <c r="I467" s="11" t="str">
        <f t="shared" si="43"/>
        <v>Large</v>
      </c>
      <c r="J467" s="11" t="str">
        <f t="shared" si="44"/>
        <v>Central</v>
      </c>
      <c r="K467" s="11" t="str">
        <f t="shared" si="45"/>
        <v>2010s</v>
      </c>
      <c r="L467" s="11" t="str">
        <f t="shared" si="46"/>
        <v>Cereal</v>
      </c>
      <c r="M467" s="18">
        <f t="shared" si="47"/>
        <v>0.16666666666666666</v>
      </c>
    </row>
    <row r="468" spans="1:13">
      <c r="A468" s="4">
        <v>2016</v>
      </c>
      <c r="B468" s="5" t="s">
        <v>24</v>
      </c>
      <c r="C468" s="5" t="s">
        <v>33</v>
      </c>
      <c r="D468" s="5" t="s">
        <v>16</v>
      </c>
      <c r="E468" s="5">
        <v>1000</v>
      </c>
      <c r="F468" s="6">
        <v>2000</v>
      </c>
      <c r="H468" s="15" t="str">
        <f t="shared" si="42"/>
        <v>Medium</v>
      </c>
      <c r="I468" s="11" t="str">
        <f t="shared" si="43"/>
        <v>Medium</v>
      </c>
      <c r="J468" s="11" t="str">
        <f t="shared" si="44"/>
        <v>Central</v>
      </c>
      <c r="K468" s="11" t="str">
        <f t="shared" si="45"/>
        <v>2010s</v>
      </c>
      <c r="L468" s="11" t="str">
        <f t="shared" si="46"/>
        <v>Cereal</v>
      </c>
      <c r="M468" s="18">
        <f t="shared" si="47"/>
        <v>2</v>
      </c>
    </row>
    <row r="469" spans="1:13">
      <c r="A469" s="4">
        <v>2016</v>
      </c>
      <c r="B469" s="5" t="s">
        <v>24</v>
      </c>
      <c r="C469" s="5" t="s">
        <v>33</v>
      </c>
      <c r="D469" s="5" t="s">
        <v>17</v>
      </c>
      <c r="E469" s="5">
        <v>19000</v>
      </c>
      <c r="F469" s="6">
        <v>1315.79</v>
      </c>
      <c r="H469" s="15" t="str">
        <f t="shared" si="42"/>
        <v>Medium</v>
      </c>
      <c r="I469" s="11" t="str">
        <f t="shared" si="43"/>
        <v>Large</v>
      </c>
      <c r="J469" s="11" t="str">
        <f t="shared" si="44"/>
        <v>Central</v>
      </c>
      <c r="K469" s="11" t="str">
        <f t="shared" si="45"/>
        <v>2010s</v>
      </c>
      <c r="L469" s="11" t="str">
        <f t="shared" si="46"/>
        <v>Pulse</v>
      </c>
      <c r="M469" s="18">
        <f t="shared" si="47"/>
        <v>6.9252105263157893E-2</v>
      </c>
    </row>
    <row r="470" spans="1:13">
      <c r="A470" s="4">
        <v>2017</v>
      </c>
      <c r="B470" s="5" t="s">
        <v>24</v>
      </c>
      <c r="C470" s="5" t="s">
        <v>33</v>
      </c>
      <c r="D470" s="5" t="s">
        <v>15</v>
      </c>
      <c r="E470" s="5">
        <v>4560</v>
      </c>
      <c r="F470" s="6">
        <v>359.65</v>
      </c>
      <c r="H470" s="15" t="str">
        <f t="shared" si="42"/>
        <v>Low</v>
      </c>
      <c r="I470" s="11" t="str">
        <f t="shared" si="43"/>
        <v>Medium</v>
      </c>
      <c r="J470" s="11" t="str">
        <f t="shared" si="44"/>
        <v>Central</v>
      </c>
      <c r="K470" s="11" t="str">
        <f t="shared" si="45"/>
        <v>2010s</v>
      </c>
      <c r="L470" s="11" t="str">
        <f t="shared" si="46"/>
        <v>Cereal</v>
      </c>
      <c r="M470" s="18">
        <f t="shared" si="47"/>
        <v>7.8870614035087716E-2</v>
      </c>
    </row>
    <row r="471" spans="1:13">
      <c r="A471" s="4">
        <v>2017</v>
      </c>
      <c r="B471" s="5" t="s">
        <v>24</v>
      </c>
      <c r="C471" s="5" t="s">
        <v>33</v>
      </c>
      <c r="D471" s="5" t="s">
        <v>16</v>
      </c>
      <c r="E471" s="5">
        <v>1700</v>
      </c>
      <c r="F471" s="6">
        <v>1052.94</v>
      </c>
      <c r="H471" s="15" t="str">
        <f t="shared" si="42"/>
        <v>Medium</v>
      </c>
      <c r="I471" s="11" t="str">
        <f t="shared" si="43"/>
        <v>Medium</v>
      </c>
      <c r="J471" s="11" t="str">
        <f t="shared" si="44"/>
        <v>Central</v>
      </c>
      <c r="K471" s="11" t="str">
        <f t="shared" si="45"/>
        <v>2010s</v>
      </c>
      <c r="L471" s="11" t="str">
        <f t="shared" si="46"/>
        <v>Cereal</v>
      </c>
      <c r="M471" s="18">
        <f t="shared" si="47"/>
        <v>0.61937647058823531</v>
      </c>
    </row>
    <row r="472" spans="1:13">
      <c r="A472" s="4">
        <v>2017</v>
      </c>
      <c r="B472" s="5" t="s">
        <v>24</v>
      </c>
      <c r="C472" s="5" t="s">
        <v>33</v>
      </c>
      <c r="D472" s="5" t="s">
        <v>17</v>
      </c>
      <c r="E472" s="5">
        <v>12400</v>
      </c>
      <c r="F472" s="6">
        <v>1136.29</v>
      </c>
      <c r="H472" s="15" t="str">
        <f t="shared" si="42"/>
        <v>Medium</v>
      </c>
      <c r="I472" s="11" t="str">
        <f t="shared" si="43"/>
        <v>Large</v>
      </c>
      <c r="J472" s="11" t="str">
        <f t="shared" si="44"/>
        <v>Central</v>
      </c>
      <c r="K472" s="11" t="str">
        <f t="shared" si="45"/>
        <v>2010s</v>
      </c>
      <c r="L472" s="11" t="str">
        <f t="shared" si="46"/>
        <v>Pulse</v>
      </c>
      <c r="M472" s="18">
        <f t="shared" si="47"/>
        <v>9.1636290322580638E-2</v>
      </c>
    </row>
    <row r="473" spans="1:13">
      <c r="A473" s="4">
        <v>2008</v>
      </c>
      <c r="B473" s="5" t="s">
        <v>24</v>
      </c>
      <c r="C473" s="5" t="s">
        <v>34</v>
      </c>
      <c r="D473" s="5" t="s">
        <v>15</v>
      </c>
      <c r="E473" s="5">
        <v>11300</v>
      </c>
      <c r="F473" s="6">
        <v>431.86</v>
      </c>
      <c r="H473" s="15" t="str">
        <f t="shared" si="42"/>
        <v>Low</v>
      </c>
      <c r="I473" s="11" t="str">
        <f t="shared" si="43"/>
        <v>Large</v>
      </c>
      <c r="J473" s="11" t="str">
        <f t="shared" si="44"/>
        <v>Central</v>
      </c>
      <c r="K473" s="11" t="str">
        <f t="shared" si="45"/>
        <v>2000s</v>
      </c>
      <c r="L473" s="11" t="str">
        <f t="shared" si="46"/>
        <v>Cereal</v>
      </c>
      <c r="M473" s="18">
        <f t="shared" si="47"/>
        <v>3.8217699115044246E-2</v>
      </c>
    </row>
    <row r="474" spans="1:13">
      <c r="A474" s="4">
        <v>2008</v>
      </c>
      <c r="B474" s="5" t="s">
        <v>24</v>
      </c>
      <c r="C474" s="5" t="s">
        <v>34</v>
      </c>
      <c r="D474" s="5" t="s">
        <v>16</v>
      </c>
      <c r="E474" s="5">
        <v>900</v>
      </c>
      <c r="F474" s="6">
        <v>666.67</v>
      </c>
      <c r="H474" s="15" t="str">
        <f t="shared" si="42"/>
        <v>Low</v>
      </c>
      <c r="I474" s="11" t="str">
        <f t="shared" si="43"/>
        <v>Small</v>
      </c>
      <c r="J474" s="11" t="str">
        <f t="shared" si="44"/>
        <v>Central</v>
      </c>
      <c r="K474" s="11" t="str">
        <f t="shared" si="45"/>
        <v>2000s</v>
      </c>
      <c r="L474" s="11" t="str">
        <f t="shared" si="46"/>
        <v>Cereal</v>
      </c>
      <c r="M474" s="18">
        <f t="shared" si="47"/>
        <v>0.74074444444444443</v>
      </c>
    </row>
    <row r="475" spans="1:13">
      <c r="A475" s="4">
        <v>2008</v>
      </c>
      <c r="B475" s="5" t="s">
        <v>24</v>
      </c>
      <c r="C475" s="5" t="s">
        <v>34</v>
      </c>
      <c r="D475" s="5" t="s">
        <v>17</v>
      </c>
      <c r="E475" s="5">
        <v>84300</v>
      </c>
      <c r="F475" s="6">
        <v>1024.9100000000001</v>
      </c>
      <c r="H475" s="15" t="str">
        <f t="shared" si="42"/>
        <v>Medium</v>
      </c>
      <c r="I475" s="11" t="str">
        <f t="shared" si="43"/>
        <v>Large</v>
      </c>
      <c r="J475" s="11" t="str">
        <f t="shared" si="44"/>
        <v>Central</v>
      </c>
      <c r="K475" s="11" t="str">
        <f t="shared" si="45"/>
        <v>2000s</v>
      </c>
      <c r="L475" s="11" t="str">
        <f t="shared" si="46"/>
        <v>Pulse</v>
      </c>
      <c r="M475" s="18">
        <f t="shared" si="47"/>
        <v>1.2157888493475683E-2</v>
      </c>
    </row>
    <row r="476" spans="1:13">
      <c r="A476" s="4">
        <v>2009</v>
      </c>
      <c r="B476" s="5" t="s">
        <v>24</v>
      </c>
      <c r="C476" s="5" t="s">
        <v>34</v>
      </c>
      <c r="D476" s="5" t="s">
        <v>15</v>
      </c>
      <c r="E476" s="5">
        <v>9700</v>
      </c>
      <c r="F476" s="6">
        <v>453.61</v>
      </c>
      <c r="H476" s="15" t="str">
        <f t="shared" si="42"/>
        <v>Low</v>
      </c>
      <c r="I476" s="11" t="str">
        <f t="shared" si="43"/>
        <v>Large</v>
      </c>
      <c r="J476" s="11" t="str">
        <f t="shared" si="44"/>
        <v>Central</v>
      </c>
      <c r="K476" s="11" t="str">
        <f t="shared" si="45"/>
        <v>2000s</v>
      </c>
      <c r="L476" s="11" t="str">
        <f t="shared" si="46"/>
        <v>Cereal</v>
      </c>
      <c r="M476" s="18">
        <f t="shared" si="47"/>
        <v>4.6763917525773198E-2</v>
      </c>
    </row>
    <row r="477" spans="1:13">
      <c r="A477" s="4">
        <v>2009</v>
      </c>
      <c r="B477" s="5" t="s">
        <v>24</v>
      </c>
      <c r="C477" s="5" t="s">
        <v>34</v>
      </c>
      <c r="D477" s="5" t="s">
        <v>16</v>
      </c>
      <c r="E477" s="5">
        <v>800</v>
      </c>
      <c r="F477" s="6">
        <v>625</v>
      </c>
      <c r="H477" s="15" t="str">
        <f t="shared" si="42"/>
        <v>Low</v>
      </c>
      <c r="I477" s="11" t="str">
        <f t="shared" si="43"/>
        <v>Small</v>
      </c>
      <c r="J477" s="11" t="str">
        <f t="shared" si="44"/>
        <v>Central</v>
      </c>
      <c r="K477" s="11" t="str">
        <f t="shared" si="45"/>
        <v>2000s</v>
      </c>
      <c r="L477" s="11" t="str">
        <f t="shared" si="46"/>
        <v>Cereal</v>
      </c>
      <c r="M477" s="18">
        <f t="shared" si="47"/>
        <v>0.78125</v>
      </c>
    </row>
    <row r="478" spans="1:13">
      <c r="A478" s="4">
        <v>2009</v>
      </c>
      <c r="B478" s="5" t="s">
        <v>24</v>
      </c>
      <c r="C478" s="5" t="s">
        <v>34</v>
      </c>
      <c r="D478" s="5" t="s">
        <v>17</v>
      </c>
      <c r="E478" s="5">
        <v>91800</v>
      </c>
      <c r="F478" s="6">
        <v>1028.32</v>
      </c>
      <c r="H478" s="15" t="str">
        <f t="shared" si="42"/>
        <v>Medium</v>
      </c>
      <c r="I478" s="11" t="str">
        <f t="shared" si="43"/>
        <v>Large</v>
      </c>
      <c r="J478" s="11" t="str">
        <f t="shared" si="44"/>
        <v>Central</v>
      </c>
      <c r="K478" s="11" t="str">
        <f t="shared" si="45"/>
        <v>2000s</v>
      </c>
      <c r="L478" s="11" t="str">
        <f t="shared" si="46"/>
        <v>Pulse</v>
      </c>
      <c r="M478" s="18">
        <f t="shared" si="47"/>
        <v>1.1201742919389978E-2</v>
      </c>
    </row>
    <row r="479" spans="1:13">
      <c r="A479" s="4">
        <v>2010</v>
      </c>
      <c r="B479" s="5" t="s">
        <v>24</v>
      </c>
      <c r="C479" s="5" t="s">
        <v>34</v>
      </c>
      <c r="D479" s="5" t="s">
        <v>15</v>
      </c>
      <c r="E479" s="5">
        <v>8900</v>
      </c>
      <c r="F479" s="6">
        <v>617.98</v>
      </c>
      <c r="H479" s="15" t="str">
        <f t="shared" si="42"/>
        <v>Low</v>
      </c>
      <c r="I479" s="11" t="str">
        <f t="shared" si="43"/>
        <v>Large</v>
      </c>
      <c r="J479" s="11" t="str">
        <f t="shared" si="44"/>
        <v>Central</v>
      </c>
      <c r="K479" s="11" t="str">
        <f t="shared" si="45"/>
        <v>2010s</v>
      </c>
      <c r="L479" s="11" t="str">
        <f t="shared" si="46"/>
        <v>Cereal</v>
      </c>
      <c r="M479" s="18">
        <f t="shared" si="47"/>
        <v>6.9435955056179777E-2</v>
      </c>
    </row>
    <row r="480" spans="1:13">
      <c r="A480" s="4">
        <v>2010</v>
      </c>
      <c r="B480" s="5" t="s">
        <v>24</v>
      </c>
      <c r="C480" s="5" t="s">
        <v>34</v>
      </c>
      <c r="D480" s="5" t="s">
        <v>16</v>
      </c>
      <c r="E480" s="5">
        <v>800</v>
      </c>
      <c r="F480" s="6">
        <v>625</v>
      </c>
      <c r="H480" s="15" t="str">
        <f t="shared" si="42"/>
        <v>Low</v>
      </c>
      <c r="I480" s="11" t="str">
        <f t="shared" si="43"/>
        <v>Small</v>
      </c>
      <c r="J480" s="11" t="str">
        <f t="shared" si="44"/>
        <v>Central</v>
      </c>
      <c r="K480" s="11" t="str">
        <f t="shared" si="45"/>
        <v>2010s</v>
      </c>
      <c r="L480" s="11" t="str">
        <f t="shared" si="46"/>
        <v>Cereal</v>
      </c>
      <c r="M480" s="18">
        <f t="shared" si="47"/>
        <v>0.78125</v>
      </c>
    </row>
    <row r="481" spans="1:13">
      <c r="A481" s="4">
        <v>2010</v>
      </c>
      <c r="B481" s="5" t="s">
        <v>24</v>
      </c>
      <c r="C481" s="5" t="s">
        <v>34</v>
      </c>
      <c r="D481" s="5" t="s">
        <v>17</v>
      </c>
      <c r="E481" s="5">
        <v>95200</v>
      </c>
      <c r="F481" s="6">
        <v>932.77</v>
      </c>
      <c r="H481" s="15" t="str">
        <f t="shared" si="42"/>
        <v>Low</v>
      </c>
      <c r="I481" s="11" t="str">
        <f t="shared" si="43"/>
        <v>Large</v>
      </c>
      <c r="J481" s="11" t="str">
        <f t="shared" si="44"/>
        <v>Central</v>
      </c>
      <c r="K481" s="11" t="str">
        <f t="shared" si="45"/>
        <v>2010s</v>
      </c>
      <c r="L481" s="11" t="str">
        <f t="shared" si="46"/>
        <v>Pulse</v>
      </c>
      <c r="M481" s="18">
        <f t="shared" si="47"/>
        <v>9.7980042016806712E-3</v>
      </c>
    </row>
    <row r="482" spans="1:13">
      <c r="A482" s="4">
        <v>2011</v>
      </c>
      <c r="B482" s="5" t="s">
        <v>24</v>
      </c>
      <c r="C482" s="5" t="s">
        <v>34</v>
      </c>
      <c r="D482" s="5" t="s">
        <v>15</v>
      </c>
      <c r="E482" s="5">
        <v>9100</v>
      </c>
      <c r="F482" s="6">
        <v>868.13</v>
      </c>
      <c r="H482" s="15" t="str">
        <f t="shared" si="42"/>
        <v>Low</v>
      </c>
      <c r="I482" s="11" t="str">
        <f t="shared" si="43"/>
        <v>Large</v>
      </c>
      <c r="J482" s="11" t="str">
        <f t="shared" si="44"/>
        <v>Central</v>
      </c>
      <c r="K482" s="11" t="str">
        <f t="shared" si="45"/>
        <v>2010s</v>
      </c>
      <c r="L482" s="11" t="str">
        <f t="shared" si="46"/>
        <v>Cereal</v>
      </c>
      <c r="M482" s="18">
        <f t="shared" si="47"/>
        <v>9.5398901098901104E-2</v>
      </c>
    </row>
    <row r="483" spans="1:13">
      <c r="A483" s="4">
        <v>2011</v>
      </c>
      <c r="B483" s="5" t="s">
        <v>24</v>
      </c>
      <c r="C483" s="5" t="s">
        <v>34</v>
      </c>
      <c r="D483" s="5" t="s">
        <v>16</v>
      </c>
      <c r="E483" s="5">
        <v>800</v>
      </c>
      <c r="F483" s="6">
        <v>375</v>
      </c>
      <c r="H483" s="15" t="str">
        <f t="shared" si="42"/>
        <v>Low</v>
      </c>
      <c r="I483" s="11" t="str">
        <f t="shared" si="43"/>
        <v>Small</v>
      </c>
      <c r="J483" s="11" t="str">
        <f t="shared" si="44"/>
        <v>Central</v>
      </c>
      <c r="K483" s="11" t="str">
        <f t="shared" si="45"/>
        <v>2010s</v>
      </c>
      <c r="L483" s="11" t="str">
        <f t="shared" si="46"/>
        <v>Cereal</v>
      </c>
      <c r="M483" s="18">
        <f t="shared" si="47"/>
        <v>0.46875</v>
      </c>
    </row>
    <row r="484" spans="1:13">
      <c r="A484" s="4">
        <v>2011</v>
      </c>
      <c r="B484" s="5" t="s">
        <v>24</v>
      </c>
      <c r="C484" s="5" t="s">
        <v>34</v>
      </c>
      <c r="D484" s="5" t="s">
        <v>17</v>
      </c>
      <c r="E484" s="5">
        <v>93200</v>
      </c>
      <c r="F484" s="6">
        <v>1522.53</v>
      </c>
      <c r="H484" s="15" t="str">
        <f t="shared" si="42"/>
        <v>Medium</v>
      </c>
      <c r="I484" s="11" t="str">
        <f t="shared" si="43"/>
        <v>Large</v>
      </c>
      <c r="J484" s="11" t="str">
        <f t="shared" si="44"/>
        <v>Central</v>
      </c>
      <c r="K484" s="11" t="str">
        <f t="shared" si="45"/>
        <v>2010s</v>
      </c>
      <c r="L484" s="11" t="str">
        <f t="shared" si="46"/>
        <v>Pulse</v>
      </c>
      <c r="M484" s="18">
        <f t="shared" si="47"/>
        <v>1.6336158798283262E-2</v>
      </c>
    </row>
    <row r="485" spans="1:13">
      <c r="A485" s="4">
        <v>2012</v>
      </c>
      <c r="B485" s="5" t="s">
        <v>24</v>
      </c>
      <c r="C485" s="5" t="s">
        <v>34</v>
      </c>
      <c r="D485" s="5" t="s">
        <v>15</v>
      </c>
      <c r="E485" s="5">
        <v>5790</v>
      </c>
      <c r="F485" s="6">
        <v>374.78</v>
      </c>
      <c r="H485" s="15" t="str">
        <f t="shared" si="42"/>
        <v>Low</v>
      </c>
      <c r="I485" s="11" t="str">
        <f t="shared" si="43"/>
        <v>Large</v>
      </c>
      <c r="J485" s="11" t="str">
        <f t="shared" si="44"/>
        <v>Central</v>
      </c>
      <c r="K485" s="11" t="str">
        <f t="shared" si="45"/>
        <v>2010s</v>
      </c>
      <c r="L485" s="11" t="str">
        <f t="shared" si="46"/>
        <v>Cereal</v>
      </c>
      <c r="M485" s="18">
        <f t="shared" si="47"/>
        <v>6.4728842832469768E-2</v>
      </c>
    </row>
    <row r="486" spans="1:13">
      <c r="A486" s="4">
        <v>2012</v>
      </c>
      <c r="B486" s="5" t="s">
        <v>24</v>
      </c>
      <c r="C486" s="5" t="s">
        <v>34</v>
      </c>
      <c r="D486" s="5" t="s">
        <v>16</v>
      </c>
      <c r="E486" s="5">
        <v>560</v>
      </c>
      <c r="F486" s="6">
        <v>553.57000000000005</v>
      </c>
      <c r="H486" s="15" t="str">
        <f t="shared" si="42"/>
        <v>Low</v>
      </c>
      <c r="I486" s="11" t="str">
        <f t="shared" si="43"/>
        <v>Small</v>
      </c>
      <c r="J486" s="11" t="str">
        <f t="shared" si="44"/>
        <v>Central</v>
      </c>
      <c r="K486" s="11" t="str">
        <f t="shared" si="45"/>
        <v>2010s</v>
      </c>
      <c r="L486" s="11" t="str">
        <f t="shared" si="46"/>
        <v>Cereal</v>
      </c>
      <c r="M486" s="18">
        <f t="shared" si="47"/>
        <v>0.98851785714285723</v>
      </c>
    </row>
    <row r="487" spans="1:13">
      <c r="A487" s="4">
        <v>2012</v>
      </c>
      <c r="B487" s="5" t="s">
        <v>24</v>
      </c>
      <c r="C487" s="5" t="s">
        <v>34</v>
      </c>
      <c r="D487" s="5" t="s">
        <v>17</v>
      </c>
      <c r="E487" s="5">
        <v>92370</v>
      </c>
      <c r="F487" s="6">
        <v>1270.54</v>
      </c>
      <c r="H487" s="15" t="str">
        <f t="shared" si="42"/>
        <v>Medium</v>
      </c>
      <c r="I487" s="11" t="str">
        <f t="shared" si="43"/>
        <v>Large</v>
      </c>
      <c r="J487" s="11" t="str">
        <f t="shared" si="44"/>
        <v>Central</v>
      </c>
      <c r="K487" s="11" t="str">
        <f t="shared" si="45"/>
        <v>2010s</v>
      </c>
      <c r="L487" s="11" t="str">
        <f t="shared" si="46"/>
        <v>Pulse</v>
      </c>
      <c r="M487" s="18">
        <f t="shared" si="47"/>
        <v>1.3754898776659088E-2</v>
      </c>
    </row>
    <row r="488" spans="1:13">
      <c r="A488" s="4">
        <v>2013</v>
      </c>
      <c r="B488" s="5" t="s">
        <v>24</v>
      </c>
      <c r="C488" s="5" t="s">
        <v>34</v>
      </c>
      <c r="D488" s="5" t="s">
        <v>15</v>
      </c>
      <c r="E488" s="5">
        <v>5370</v>
      </c>
      <c r="F488" s="6">
        <v>884.54</v>
      </c>
      <c r="H488" s="15" t="str">
        <f t="shared" si="42"/>
        <v>Low</v>
      </c>
      <c r="I488" s="11" t="str">
        <f t="shared" si="43"/>
        <v>Large</v>
      </c>
      <c r="J488" s="11" t="str">
        <f t="shared" si="44"/>
        <v>Central</v>
      </c>
      <c r="K488" s="11" t="str">
        <f t="shared" si="45"/>
        <v>2010s</v>
      </c>
      <c r="L488" s="11" t="str">
        <f t="shared" si="46"/>
        <v>Cereal</v>
      </c>
      <c r="M488" s="18">
        <f t="shared" si="47"/>
        <v>0.16471880819366852</v>
      </c>
    </row>
    <row r="489" spans="1:13">
      <c r="A489" s="4">
        <v>2013</v>
      </c>
      <c r="B489" s="5" t="s">
        <v>24</v>
      </c>
      <c r="C489" s="5" t="s">
        <v>34</v>
      </c>
      <c r="D489" s="5" t="s">
        <v>16</v>
      </c>
      <c r="E489" s="5">
        <v>530</v>
      </c>
      <c r="F489" s="6">
        <v>773.58</v>
      </c>
      <c r="H489" s="15" t="str">
        <f t="shared" si="42"/>
        <v>Low</v>
      </c>
      <c r="I489" s="11" t="str">
        <f t="shared" si="43"/>
        <v>Small</v>
      </c>
      <c r="J489" s="11" t="str">
        <f t="shared" si="44"/>
        <v>Central</v>
      </c>
      <c r="K489" s="11" t="str">
        <f t="shared" si="45"/>
        <v>2010s</v>
      </c>
      <c r="L489" s="11" t="str">
        <f t="shared" si="46"/>
        <v>Cereal</v>
      </c>
      <c r="M489" s="18">
        <f t="shared" si="47"/>
        <v>1.4595849056603774</v>
      </c>
    </row>
    <row r="490" spans="1:13">
      <c r="A490" s="4">
        <v>2013</v>
      </c>
      <c r="B490" s="5" t="s">
        <v>24</v>
      </c>
      <c r="C490" s="5" t="s">
        <v>34</v>
      </c>
      <c r="D490" s="5" t="s">
        <v>17</v>
      </c>
      <c r="E490" s="5">
        <v>93690</v>
      </c>
      <c r="F490" s="6">
        <v>299.61</v>
      </c>
      <c r="H490" s="15" t="str">
        <f t="shared" si="42"/>
        <v>Low</v>
      </c>
      <c r="I490" s="11" t="str">
        <f t="shared" si="43"/>
        <v>Large</v>
      </c>
      <c r="J490" s="11" t="str">
        <f t="shared" si="44"/>
        <v>Central</v>
      </c>
      <c r="K490" s="11" t="str">
        <f t="shared" si="45"/>
        <v>2010s</v>
      </c>
      <c r="L490" s="11" t="str">
        <f t="shared" si="46"/>
        <v>Pulse</v>
      </c>
      <c r="M490" s="18">
        <f t="shared" si="47"/>
        <v>3.197886647454371E-3</v>
      </c>
    </row>
    <row r="491" spans="1:13">
      <c r="A491" s="4">
        <v>2014</v>
      </c>
      <c r="B491" s="5" t="s">
        <v>24</v>
      </c>
      <c r="C491" s="5" t="s">
        <v>34</v>
      </c>
      <c r="D491" s="5" t="s">
        <v>15</v>
      </c>
      <c r="E491" s="5">
        <v>10000</v>
      </c>
      <c r="F491" s="6">
        <v>867</v>
      </c>
      <c r="H491" s="15" t="str">
        <f t="shared" si="42"/>
        <v>Low</v>
      </c>
      <c r="I491" s="11" t="str">
        <f t="shared" si="43"/>
        <v>Large</v>
      </c>
      <c r="J491" s="11" t="str">
        <f t="shared" si="44"/>
        <v>Central</v>
      </c>
      <c r="K491" s="11" t="str">
        <f t="shared" si="45"/>
        <v>2010s</v>
      </c>
      <c r="L491" s="11" t="str">
        <f t="shared" si="46"/>
        <v>Cereal</v>
      </c>
      <c r="M491" s="18">
        <f t="shared" si="47"/>
        <v>8.6699999999999999E-2</v>
      </c>
    </row>
    <row r="492" spans="1:13">
      <c r="A492" s="4">
        <v>2014</v>
      </c>
      <c r="B492" s="5" t="s">
        <v>24</v>
      </c>
      <c r="C492" s="5" t="s">
        <v>34</v>
      </c>
      <c r="D492" s="5" t="s">
        <v>16</v>
      </c>
      <c r="E492" s="5">
        <v>9000</v>
      </c>
      <c r="F492" s="6">
        <v>1444.44</v>
      </c>
      <c r="H492" s="15" t="str">
        <f t="shared" si="42"/>
        <v>Medium</v>
      </c>
      <c r="I492" s="11" t="str">
        <f t="shared" si="43"/>
        <v>Large</v>
      </c>
      <c r="J492" s="11" t="str">
        <f t="shared" si="44"/>
        <v>Central</v>
      </c>
      <c r="K492" s="11" t="str">
        <f t="shared" si="45"/>
        <v>2010s</v>
      </c>
      <c r="L492" s="11" t="str">
        <f t="shared" si="46"/>
        <v>Cereal</v>
      </c>
      <c r="M492" s="18">
        <f t="shared" si="47"/>
        <v>0.16049333333333335</v>
      </c>
    </row>
    <row r="493" spans="1:13">
      <c r="A493" s="4">
        <v>2014</v>
      </c>
      <c r="B493" s="5" t="s">
        <v>24</v>
      </c>
      <c r="C493" s="5" t="s">
        <v>34</v>
      </c>
      <c r="D493" s="5" t="s">
        <v>17</v>
      </c>
      <c r="E493" s="5">
        <v>46000</v>
      </c>
      <c r="F493" s="6">
        <v>608.70000000000005</v>
      </c>
      <c r="H493" s="15" t="str">
        <f t="shared" si="42"/>
        <v>Low</v>
      </c>
      <c r="I493" s="11" t="str">
        <f t="shared" si="43"/>
        <v>Large</v>
      </c>
      <c r="J493" s="11" t="str">
        <f t="shared" si="44"/>
        <v>Central</v>
      </c>
      <c r="K493" s="11" t="str">
        <f t="shared" si="45"/>
        <v>2010s</v>
      </c>
      <c r="L493" s="11" t="str">
        <f t="shared" si="46"/>
        <v>Pulse</v>
      </c>
      <c r="M493" s="18">
        <f t="shared" si="47"/>
        <v>1.3232608695652175E-2</v>
      </c>
    </row>
    <row r="494" spans="1:13">
      <c r="A494" s="4">
        <v>2015</v>
      </c>
      <c r="B494" s="5" t="s">
        <v>24</v>
      </c>
      <c r="C494" s="5" t="s">
        <v>34</v>
      </c>
      <c r="D494" s="5" t="s">
        <v>15</v>
      </c>
      <c r="E494" s="5">
        <v>8000</v>
      </c>
      <c r="F494" s="6">
        <v>333.75</v>
      </c>
      <c r="H494" s="15" t="str">
        <f t="shared" si="42"/>
        <v>Low</v>
      </c>
      <c r="I494" s="11" t="str">
        <f t="shared" si="43"/>
        <v>Large</v>
      </c>
      <c r="J494" s="11" t="str">
        <f t="shared" si="44"/>
        <v>Central</v>
      </c>
      <c r="K494" s="11" t="str">
        <f t="shared" si="45"/>
        <v>2010s</v>
      </c>
      <c r="L494" s="11" t="str">
        <f t="shared" si="46"/>
        <v>Cereal</v>
      </c>
      <c r="M494" s="18">
        <f t="shared" si="47"/>
        <v>4.1718749999999999E-2</v>
      </c>
    </row>
    <row r="495" spans="1:13">
      <c r="A495" s="4">
        <v>2015</v>
      </c>
      <c r="B495" s="5" t="s">
        <v>24</v>
      </c>
      <c r="C495" s="5" t="s">
        <v>34</v>
      </c>
      <c r="D495" s="5" t="s">
        <v>16</v>
      </c>
      <c r="E495" s="5">
        <v>1000</v>
      </c>
      <c r="F495" s="6">
        <v>1000</v>
      </c>
      <c r="H495" s="15" t="str">
        <f t="shared" si="42"/>
        <v>Medium</v>
      </c>
      <c r="I495" s="11" t="str">
        <f t="shared" si="43"/>
        <v>Medium</v>
      </c>
      <c r="J495" s="11" t="str">
        <f t="shared" si="44"/>
        <v>Central</v>
      </c>
      <c r="K495" s="11" t="str">
        <f t="shared" si="45"/>
        <v>2010s</v>
      </c>
      <c r="L495" s="11" t="str">
        <f t="shared" si="46"/>
        <v>Cereal</v>
      </c>
      <c r="M495" s="18">
        <f t="shared" si="47"/>
        <v>1</v>
      </c>
    </row>
    <row r="496" spans="1:13">
      <c r="A496" s="4">
        <v>2015</v>
      </c>
      <c r="B496" s="5" t="s">
        <v>24</v>
      </c>
      <c r="C496" s="5" t="s">
        <v>34</v>
      </c>
      <c r="D496" s="5" t="s">
        <v>17</v>
      </c>
      <c r="E496" s="5">
        <v>49000</v>
      </c>
      <c r="F496" s="6">
        <v>857.14</v>
      </c>
      <c r="H496" s="15" t="str">
        <f t="shared" si="42"/>
        <v>Low</v>
      </c>
      <c r="I496" s="11" t="str">
        <f t="shared" si="43"/>
        <v>Large</v>
      </c>
      <c r="J496" s="11" t="str">
        <f t="shared" si="44"/>
        <v>Central</v>
      </c>
      <c r="K496" s="11" t="str">
        <f t="shared" si="45"/>
        <v>2010s</v>
      </c>
      <c r="L496" s="11" t="str">
        <f t="shared" si="46"/>
        <v>Pulse</v>
      </c>
      <c r="M496" s="18">
        <f t="shared" si="47"/>
        <v>1.7492653061224491E-2</v>
      </c>
    </row>
    <row r="497" spans="1:13">
      <c r="A497" s="4">
        <v>2016</v>
      </c>
      <c r="B497" s="5" t="s">
        <v>24</v>
      </c>
      <c r="C497" s="5" t="s">
        <v>34</v>
      </c>
      <c r="D497" s="5" t="s">
        <v>15</v>
      </c>
      <c r="E497" s="5">
        <v>8000</v>
      </c>
      <c r="F497" s="6">
        <v>1082.5</v>
      </c>
      <c r="H497" s="15" t="str">
        <f t="shared" si="42"/>
        <v>Medium</v>
      </c>
      <c r="I497" s="11" t="str">
        <f t="shared" si="43"/>
        <v>Large</v>
      </c>
      <c r="J497" s="11" t="str">
        <f t="shared" si="44"/>
        <v>Central</v>
      </c>
      <c r="K497" s="11" t="str">
        <f t="shared" si="45"/>
        <v>2010s</v>
      </c>
      <c r="L497" s="11" t="str">
        <f t="shared" si="46"/>
        <v>Cereal</v>
      </c>
      <c r="M497" s="18">
        <f t="shared" si="47"/>
        <v>0.1353125</v>
      </c>
    </row>
    <row r="498" spans="1:13">
      <c r="A498" s="4">
        <v>2016</v>
      </c>
      <c r="B498" s="5" t="s">
        <v>24</v>
      </c>
      <c r="C498" s="5" t="s">
        <v>34</v>
      </c>
      <c r="D498" s="5" t="s">
        <v>16</v>
      </c>
      <c r="E498" s="5">
        <v>1000</v>
      </c>
      <c r="F498" s="6">
        <v>1000</v>
      </c>
      <c r="H498" s="15" t="str">
        <f t="shared" si="42"/>
        <v>Medium</v>
      </c>
      <c r="I498" s="11" t="str">
        <f t="shared" si="43"/>
        <v>Medium</v>
      </c>
      <c r="J498" s="11" t="str">
        <f t="shared" si="44"/>
        <v>Central</v>
      </c>
      <c r="K498" s="11" t="str">
        <f t="shared" si="45"/>
        <v>2010s</v>
      </c>
      <c r="L498" s="11" t="str">
        <f t="shared" si="46"/>
        <v>Cereal</v>
      </c>
      <c r="M498" s="18">
        <f t="shared" si="47"/>
        <v>1</v>
      </c>
    </row>
    <row r="499" spans="1:13">
      <c r="A499" s="4">
        <v>2016</v>
      </c>
      <c r="B499" s="5" t="s">
        <v>24</v>
      </c>
      <c r="C499" s="5" t="s">
        <v>34</v>
      </c>
      <c r="D499" s="5" t="s">
        <v>17</v>
      </c>
      <c r="E499" s="5">
        <v>88000</v>
      </c>
      <c r="F499" s="6">
        <v>1500</v>
      </c>
      <c r="H499" s="15" t="str">
        <f t="shared" si="42"/>
        <v>Medium</v>
      </c>
      <c r="I499" s="11" t="str">
        <f t="shared" si="43"/>
        <v>Large</v>
      </c>
      <c r="J499" s="11" t="str">
        <f t="shared" si="44"/>
        <v>Central</v>
      </c>
      <c r="K499" s="11" t="str">
        <f t="shared" si="45"/>
        <v>2010s</v>
      </c>
      <c r="L499" s="11" t="str">
        <f t="shared" si="46"/>
        <v>Pulse</v>
      </c>
      <c r="M499" s="18">
        <f t="shared" si="47"/>
        <v>1.7045454545454544E-2</v>
      </c>
    </row>
    <row r="500" spans="1:13">
      <c r="A500" s="4">
        <v>2017</v>
      </c>
      <c r="B500" s="5" t="s">
        <v>24</v>
      </c>
      <c r="C500" s="5" t="s">
        <v>34</v>
      </c>
      <c r="D500" s="5" t="s">
        <v>15</v>
      </c>
      <c r="E500" s="5">
        <v>6330</v>
      </c>
      <c r="F500" s="6">
        <v>470.77</v>
      </c>
      <c r="H500" s="15" t="str">
        <f t="shared" si="42"/>
        <v>Low</v>
      </c>
      <c r="I500" s="11" t="str">
        <f t="shared" si="43"/>
        <v>Large</v>
      </c>
      <c r="J500" s="11" t="str">
        <f t="shared" si="44"/>
        <v>Central</v>
      </c>
      <c r="K500" s="11" t="str">
        <f t="shared" si="45"/>
        <v>2010s</v>
      </c>
      <c r="L500" s="11" t="str">
        <f t="shared" si="46"/>
        <v>Cereal</v>
      </c>
      <c r="M500" s="18">
        <f t="shared" si="47"/>
        <v>7.4371248025276462E-2</v>
      </c>
    </row>
    <row r="501" spans="1:13">
      <c r="A501" s="4">
        <v>2017</v>
      </c>
      <c r="B501" s="5" t="s">
        <v>24</v>
      </c>
      <c r="C501" s="5" t="s">
        <v>34</v>
      </c>
      <c r="D501" s="5" t="s">
        <v>16</v>
      </c>
      <c r="E501" s="5">
        <v>1100</v>
      </c>
      <c r="F501" s="6">
        <v>845.45</v>
      </c>
      <c r="H501" s="15" t="str">
        <f t="shared" si="42"/>
        <v>Low</v>
      </c>
      <c r="I501" s="11" t="str">
        <f t="shared" si="43"/>
        <v>Medium</v>
      </c>
      <c r="J501" s="11" t="str">
        <f t="shared" si="44"/>
        <v>Central</v>
      </c>
      <c r="K501" s="11" t="str">
        <f t="shared" si="45"/>
        <v>2010s</v>
      </c>
      <c r="L501" s="11" t="str">
        <f t="shared" si="46"/>
        <v>Cereal</v>
      </c>
      <c r="M501" s="18">
        <f t="shared" si="47"/>
        <v>0.7685909090909091</v>
      </c>
    </row>
    <row r="502" spans="1:13">
      <c r="A502" s="4">
        <v>2017</v>
      </c>
      <c r="B502" s="5" t="s">
        <v>24</v>
      </c>
      <c r="C502" s="5" t="s">
        <v>34</v>
      </c>
      <c r="D502" s="5" t="s">
        <v>17</v>
      </c>
      <c r="E502" s="5">
        <v>49990</v>
      </c>
      <c r="F502" s="6">
        <v>1208.04</v>
      </c>
      <c r="H502" s="15" t="str">
        <f t="shared" si="42"/>
        <v>Medium</v>
      </c>
      <c r="I502" s="11" t="str">
        <f t="shared" si="43"/>
        <v>Large</v>
      </c>
      <c r="J502" s="11" t="str">
        <f t="shared" si="44"/>
        <v>Central</v>
      </c>
      <c r="K502" s="11" t="str">
        <f t="shared" si="45"/>
        <v>2010s</v>
      </c>
      <c r="L502" s="11" t="str">
        <f t="shared" si="46"/>
        <v>Pulse</v>
      </c>
      <c r="M502" s="18">
        <f t="shared" si="47"/>
        <v>2.4165633126625324E-2</v>
      </c>
    </row>
    <row r="503" spans="1:13">
      <c r="A503" s="4">
        <v>2008</v>
      </c>
      <c r="B503" s="5" t="s">
        <v>24</v>
      </c>
      <c r="C503" s="5" t="s">
        <v>35</v>
      </c>
      <c r="D503" s="5" t="s">
        <v>15</v>
      </c>
      <c r="E503" s="5">
        <v>57100</v>
      </c>
      <c r="F503" s="6">
        <v>514.36</v>
      </c>
      <c r="H503" s="15" t="str">
        <f t="shared" si="42"/>
        <v>Low</v>
      </c>
      <c r="I503" s="11" t="str">
        <f t="shared" si="43"/>
        <v>Large</v>
      </c>
      <c r="J503" s="11" t="str">
        <f t="shared" si="44"/>
        <v>Central</v>
      </c>
      <c r="K503" s="11" t="str">
        <f t="shared" si="45"/>
        <v>2000s</v>
      </c>
      <c r="L503" s="11" t="str">
        <f t="shared" si="46"/>
        <v>Cereal</v>
      </c>
      <c r="M503" s="18">
        <f t="shared" si="47"/>
        <v>9.0080560420315245E-3</v>
      </c>
    </row>
    <row r="504" spans="1:13">
      <c r="A504" s="4">
        <v>2008</v>
      </c>
      <c r="B504" s="5" t="s">
        <v>24</v>
      </c>
      <c r="C504" s="5" t="s">
        <v>35</v>
      </c>
      <c r="D504" s="5" t="s">
        <v>16</v>
      </c>
      <c r="E504" s="5">
        <v>2200</v>
      </c>
      <c r="F504" s="6">
        <v>863.64</v>
      </c>
      <c r="H504" s="15" t="str">
        <f t="shared" si="42"/>
        <v>Low</v>
      </c>
      <c r="I504" s="11" t="str">
        <f t="shared" si="43"/>
        <v>Medium</v>
      </c>
      <c r="J504" s="11" t="str">
        <f t="shared" si="44"/>
        <v>Central</v>
      </c>
      <c r="K504" s="11" t="str">
        <f t="shared" si="45"/>
        <v>2000s</v>
      </c>
      <c r="L504" s="11" t="str">
        <f t="shared" si="46"/>
        <v>Cereal</v>
      </c>
      <c r="M504" s="18">
        <f t="shared" si="47"/>
        <v>0.39256363636363634</v>
      </c>
    </row>
    <row r="505" spans="1:13">
      <c r="A505" s="4">
        <v>2008</v>
      </c>
      <c r="B505" s="5" t="s">
        <v>24</v>
      </c>
      <c r="C505" s="5" t="s">
        <v>35</v>
      </c>
      <c r="D505" s="5" t="s">
        <v>17</v>
      </c>
      <c r="E505" s="5">
        <v>94000</v>
      </c>
      <c r="F505" s="6">
        <v>1042.55</v>
      </c>
      <c r="H505" s="15" t="str">
        <f t="shared" si="42"/>
        <v>Medium</v>
      </c>
      <c r="I505" s="11" t="str">
        <f t="shared" si="43"/>
        <v>Large</v>
      </c>
      <c r="J505" s="11" t="str">
        <f t="shared" si="44"/>
        <v>Central</v>
      </c>
      <c r="K505" s="11" t="str">
        <f t="shared" si="45"/>
        <v>2000s</v>
      </c>
      <c r="L505" s="11" t="str">
        <f t="shared" si="46"/>
        <v>Pulse</v>
      </c>
      <c r="M505" s="18">
        <f t="shared" si="47"/>
        <v>1.1090957446808511E-2</v>
      </c>
    </row>
    <row r="506" spans="1:13">
      <c r="A506" s="4">
        <v>2009</v>
      </c>
      <c r="B506" s="5" t="s">
        <v>24</v>
      </c>
      <c r="C506" s="5" t="s">
        <v>35</v>
      </c>
      <c r="D506" s="5" t="s">
        <v>15</v>
      </c>
      <c r="E506" s="5">
        <v>58300</v>
      </c>
      <c r="F506" s="6">
        <v>490.57</v>
      </c>
      <c r="H506" s="15" t="str">
        <f t="shared" si="42"/>
        <v>Low</v>
      </c>
      <c r="I506" s="11" t="str">
        <f t="shared" si="43"/>
        <v>Large</v>
      </c>
      <c r="J506" s="11" t="str">
        <f t="shared" si="44"/>
        <v>Central</v>
      </c>
      <c r="K506" s="11" t="str">
        <f t="shared" si="45"/>
        <v>2000s</v>
      </c>
      <c r="L506" s="11" t="str">
        <f t="shared" si="46"/>
        <v>Cereal</v>
      </c>
      <c r="M506" s="18">
        <f t="shared" si="47"/>
        <v>8.4145797598627788E-3</v>
      </c>
    </row>
    <row r="507" spans="1:13">
      <c r="A507" s="4">
        <v>2009</v>
      </c>
      <c r="B507" s="5" t="s">
        <v>24</v>
      </c>
      <c r="C507" s="5" t="s">
        <v>35</v>
      </c>
      <c r="D507" s="5" t="s">
        <v>16</v>
      </c>
      <c r="E507" s="5">
        <v>2400</v>
      </c>
      <c r="F507" s="6">
        <v>541.66999999999996</v>
      </c>
      <c r="H507" s="15" t="str">
        <f t="shared" si="42"/>
        <v>Low</v>
      </c>
      <c r="I507" s="11" t="str">
        <f t="shared" si="43"/>
        <v>Medium</v>
      </c>
      <c r="J507" s="11" t="str">
        <f t="shared" si="44"/>
        <v>Central</v>
      </c>
      <c r="K507" s="11" t="str">
        <f t="shared" si="45"/>
        <v>2000s</v>
      </c>
      <c r="L507" s="11" t="str">
        <f t="shared" si="46"/>
        <v>Cereal</v>
      </c>
      <c r="M507" s="18">
        <f t="shared" si="47"/>
        <v>0.22569583333333332</v>
      </c>
    </row>
    <row r="508" spans="1:13">
      <c r="A508" s="4">
        <v>2009</v>
      </c>
      <c r="B508" s="5" t="s">
        <v>24</v>
      </c>
      <c r="C508" s="5" t="s">
        <v>35</v>
      </c>
      <c r="D508" s="5" t="s">
        <v>17</v>
      </c>
      <c r="E508" s="5">
        <v>99400</v>
      </c>
      <c r="F508" s="6">
        <v>1071.43</v>
      </c>
      <c r="H508" s="15" t="str">
        <f t="shared" si="42"/>
        <v>Medium</v>
      </c>
      <c r="I508" s="11" t="str">
        <f t="shared" si="43"/>
        <v>Large</v>
      </c>
      <c r="J508" s="11" t="str">
        <f t="shared" si="44"/>
        <v>Central</v>
      </c>
      <c r="K508" s="11" t="str">
        <f t="shared" si="45"/>
        <v>2000s</v>
      </c>
      <c r="L508" s="11" t="str">
        <f t="shared" si="46"/>
        <v>Pulse</v>
      </c>
      <c r="M508" s="18">
        <f t="shared" si="47"/>
        <v>1.0778973843058351E-2</v>
      </c>
    </row>
    <row r="509" spans="1:13">
      <c r="A509" s="4">
        <v>2010</v>
      </c>
      <c r="B509" s="5" t="s">
        <v>24</v>
      </c>
      <c r="C509" s="5" t="s">
        <v>35</v>
      </c>
      <c r="D509" s="5" t="s">
        <v>15</v>
      </c>
      <c r="E509" s="5">
        <v>53700</v>
      </c>
      <c r="F509" s="6">
        <v>960.89</v>
      </c>
      <c r="H509" s="15" t="str">
        <f t="shared" si="42"/>
        <v>Low</v>
      </c>
      <c r="I509" s="11" t="str">
        <f t="shared" si="43"/>
        <v>Large</v>
      </c>
      <c r="J509" s="11" t="str">
        <f t="shared" si="44"/>
        <v>Central</v>
      </c>
      <c r="K509" s="11" t="str">
        <f t="shared" si="45"/>
        <v>2010s</v>
      </c>
      <c r="L509" s="11" t="str">
        <f t="shared" si="46"/>
        <v>Cereal</v>
      </c>
      <c r="M509" s="18">
        <f t="shared" si="47"/>
        <v>1.7893668528864058E-2</v>
      </c>
    </row>
    <row r="510" spans="1:13">
      <c r="A510" s="4">
        <v>2010</v>
      </c>
      <c r="B510" s="5" t="s">
        <v>24</v>
      </c>
      <c r="C510" s="5" t="s">
        <v>35</v>
      </c>
      <c r="D510" s="5" t="s">
        <v>16</v>
      </c>
      <c r="E510" s="5">
        <v>2600</v>
      </c>
      <c r="F510" s="6">
        <v>923.08</v>
      </c>
      <c r="H510" s="15" t="str">
        <f t="shared" si="42"/>
        <v>Low</v>
      </c>
      <c r="I510" s="11" t="str">
        <f t="shared" si="43"/>
        <v>Medium</v>
      </c>
      <c r="J510" s="11" t="str">
        <f t="shared" si="44"/>
        <v>Central</v>
      </c>
      <c r="K510" s="11" t="str">
        <f t="shared" si="45"/>
        <v>2010s</v>
      </c>
      <c r="L510" s="11" t="str">
        <f t="shared" si="46"/>
        <v>Cereal</v>
      </c>
      <c r="M510" s="18">
        <f t="shared" si="47"/>
        <v>0.35503076923076926</v>
      </c>
    </row>
    <row r="511" spans="1:13">
      <c r="A511" s="4">
        <v>2010</v>
      </c>
      <c r="B511" s="5" t="s">
        <v>24</v>
      </c>
      <c r="C511" s="5" t="s">
        <v>35</v>
      </c>
      <c r="D511" s="5" t="s">
        <v>17</v>
      </c>
      <c r="E511" s="5">
        <v>77500</v>
      </c>
      <c r="F511" s="6">
        <v>935.48</v>
      </c>
      <c r="H511" s="15" t="str">
        <f t="shared" si="42"/>
        <v>Low</v>
      </c>
      <c r="I511" s="11" t="str">
        <f t="shared" si="43"/>
        <v>Large</v>
      </c>
      <c r="J511" s="11" t="str">
        <f t="shared" si="44"/>
        <v>Central</v>
      </c>
      <c r="K511" s="11" t="str">
        <f t="shared" si="45"/>
        <v>2010s</v>
      </c>
      <c r="L511" s="11" t="str">
        <f t="shared" si="46"/>
        <v>Pulse</v>
      </c>
      <c r="M511" s="18">
        <f t="shared" si="47"/>
        <v>1.2070709677419356E-2</v>
      </c>
    </row>
    <row r="512" spans="1:13">
      <c r="A512" s="4">
        <v>2011</v>
      </c>
      <c r="B512" s="5" t="s">
        <v>24</v>
      </c>
      <c r="C512" s="5" t="s">
        <v>35</v>
      </c>
      <c r="D512" s="5" t="s">
        <v>15</v>
      </c>
      <c r="E512" s="5">
        <v>61300</v>
      </c>
      <c r="F512" s="6">
        <v>995.11</v>
      </c>
      <c r="H512" s="15" t="str">
        <f t="shared" si="42"/>
        <v>Low</v>
      </c>
      <c r="I512" s="11" t="str">
        <f t="shared" si="43"/>
        <v>Large</v>
      </c>
      <c r="J512" s="11" t="str">
        <f t="shared" si="44"/>
        <v>Central</v>
      </c>
      <c r="K512" s="11" t="str">
        <f t="shared" si="45"/>
        <v>2010s</v>
      </c>
      <c r="L512" s="11" t="str">
        <f t="shared" si="46"/>
        <v>Cereal</v>
      </c>
      <c r="M512" s="18">
        <f t="shared" si="47"/>
        <v>1.6233442088091354E-2</v>
      </c>
    </row>
    <row r="513" spans="1:13">
      <c r="A513" s="4">
        <v>2011</v>
      </c>
      <c r="B513" s="5" t="s">
        <v>24</v>
      </c>
      <c r="C513" s="5" t="s">
        <v>35</v>
      </c>
      <c r="D513" s="5" t="s">
        <v>16</v>
      </c>
      <c r="E513" s="5">
        <v>4700</v>
      </c>
      <c r="F513" s="6">
        <v>617.02</v>
      </c>
      <c r="H513" s="15" t="str">
        <f t="shared" si="42"/>
        <v>Low</v>
      </c>
      <c r="I513" s="11" t="str">
        <f t="shared" si="43"/>
        <v>Medium</v>
      </c>
      <c r="J513" s="11" t="str">
        <f t="shared" si="44"/>
        <v>Central</v>
      </c>
      <c r="K513" s="11" t="str">
        <f t="shared" si="45"/>
        <v>2010s</v>
      </c>
      <c r="L513" s="11" t="str">
        <f t="shared" si="46"/>
        <v>Cereal</v>
      </c>
      <c r="M513" s="18">
        <f t="shared" si="47"/>
        <v>0.13128085106382978</v>
      </c>
    </row>
    <row r="514" spans="1:13">
      <c r="A514" s="4">
        <v>2011</v>
      </c>
      <c r="B514" s="5" t="s">
        <v>24</v>
      </c>
      <c r="C514" s="5" t="s">
        <v>35</v>
      </c>
      <c r="D514" s="5" t="s">
        <v>17</v>
      </c>
      <c r="E514" s="5">
        <v>99400</v>
      </c>
      <c r="F514" s="6">
        <v>1074.45</v>
      </c>
      <c r="H514" s="15" t="str">
        <f t="shared" si="42"/>
        <v>Medium</v>
      </c>
      <c r="I514" s="11" t="str">
        <f t="shared" si="43"/>
        <v>Large</v>
      </c>
      <c r="J514" s="11" t="str">
        <f t="shared" si="44"/>
        <v>Central</v>
      </c>
      <c r="K514" s="11" t="str">
        <f t="shared" si="45"/>
        <v>2010s</v>
      </c>
      <c r="L514" s="11" t="str">
        <f t="shared" si="46"/>
        <v>Pulse</v>
      </c>
      <c r="M514" s="18">
        <f t="shared" si="47"/>
        <v>1.0809356136820925E-2</v>
      </c>
    </row>
    <row r="515" spans="1:13">
      <c r="A515" s="4">
        <v>2012</v>
      </c>
      <c r="B515" s="5" t="s">
        <v>24</v>
      </c>
      <c r="C515" s="5" t="s">
        <v>35</v>
      </c>
      <c r="D515" s="5" t="s">
        <v>15</v>
      </c>
      <c r="E515" s="5">
        <v>63640</v>
      </c>
      <c r="F515" s="6">
        <v>1019.96</v>
      </c>
      <c r="H515" s="15" t="str">
        <f t="shared" ref="H515:H578" si="48">IF(F515&lt;1000,"Low",IF(F515&lt;3000,"Medium","High"))</f>
        <v>Medium</v>
      </c>
      <c r="I515" s="11" t="str">
        <f t="shared" ref="I515:I578" si="49">IF(E515&lt;1000,"Small",IF(E515&lt;5000,"Medium","Large"))</f>
        <v>Large</v>
      </c>
      <c r="J515" s="11" t="str">
        <f t="shared" ref="J515:J578" si="50">IF(OR(B515="Punjab",B515="Haryana",B515="Himachal Pradesh",B515="Jammu and Kashmir",B515="Uttarakhand",B515="Delhi",B515="Chandigarh"),"North",IF(OR(B515="Tamil Nadu",B515="Karnataka",B515="Kerala",B515="Andhra Pradesh",B515="Telangana"),"South",IF(OR(B515="Maharashtra",B515="Gujarat",B515="Goa",B515="Rajasthan"),"West",IF(OR(B515="West Bengal",B515="Bihar",B515="Jharkhand",B515="Odisha",B515="Assam",B515="Sikkim",B515="Arunachal Pradesh",B515="Manipur",B515="Meghalaya",B515="Mizoram",B515="Nagaland",B515="Tripura"),"East","Central"))))</f>
        <v>Central</v>
      </c>
      <c r="K515" s="11" t="str">
        <f t="shared" ref="K515:K578" si="51">LEFT(A515,3)&amp;"0s"</f>
        <v>2010s</v>
      </c>
      <c r="L515" s="11" t="str">
        <f t="shared" ref="L515:L578" si="52">IF(D515="Rice","Cereal",IF(D515="Maize","Cereal",IF(D515="Chickpea","Pulse",IF(D515="Cotton","Fiber","Other"))))</f>
        <v>Cereal</v>
      </c>
      <c r="M515" s="18">
        <f t="shared" ref="M515:M578" si="53">F515/E515</f>
        <v>1.6027027027027029E-2</v>
      </c>
    </row>
    <row r="516" spans="1:13">
      <c r="A516" s="4">
        <v>2012</v>
      </c>
      <c r="B516" s="5" t="s">
        <v>24</v>
      </c>
      <c r="C516" s="5" t="s">
        <v>35</v>
      </c>
      <c r="D516" s="5" t="s">
        <v>16</v>
      </c>
      <c r="E516" s="5">
        <v>2560</v>
      </c>
      <c r="F516" s="6">
        <v>1507.81</v>
      </c>
      <c r="H516" s="15" t="str">
        <f t="shared" si="48"/>
        <v>Medium</v>
      </c>
      <c r="I516" s="11" t="str">
        <f t="shared" si="49"/>
        <v>Medium</v>
      </c>
      <c r="J516" s="11" t="str">
        <f t="shared" si="50"/>
        <v>Central</v>
      </c>
      <c r="K516" s="11" t="str">
        <f t="shared" si="51"/>
        <v>2010s</v>
      </c>
      <c r="L516" s="11" t="str">
        <f t="shared" si="52"/>
        <v>Cereal</v>
      </c>
      <c r="M516" s="18">
        <f t="shared" si="53"/>
        <v>0.58898828125000002</v>
      </c>
    </row>
    <row r="517" spans="1:13">
      <c r="A517" s="4">
        <v>2012</v>
      </c>
      <c r="B517" s="5" t="s">
        <v>24</v>
      </c>
      <c r="C517" s="5" t="s">
        <v>35</v>
      </c>
      <c r="D517" s="5" t="s">
        <v>17</v>
      </c>
      <c r="E517" s="5">
        <v>90090</v>
      </c>
      <c r="F517" s="6">
        <v>1069.5999999999999</v>
      </c>
      <c r="H517" s="15" t="str">
        <f t="shared" si="48"/>
        <v>Medium</v>
      </c>
      <c r="I517" s="11" t="str">
        <f t="shared" si="49"/>
        <v>Large</v>
      </c>
      <c r="J517" s="11" t="str">
        <f t="shared" si="50"/>
        <v>Central</v>
      </c>
      <c r="K517" s="11" t="str">
        <f t="shared" si="51"/>
        <v>2010s</v>
      </c>
      <c r="L517" s="11" t="str">
        <f t="shared" si="52"/>
        <v>Pulse</v>
      </c>
      <c r="M517" s="18">
        <f t="shared" si="53"/>
        <v>1.1872571872571871E-2</v>
      </c>
    </row>
    <row r="518" spans="1:13">
      <c r="A518" s="4">
        <v>2013</v>
      </c>
      <c r="B518" s="5" t="s">
        <v>24</v>
      </c>
      <c r="C518" s="5" t="s">
        <v>35</v>
      </c>
      <c r="D518" s="5" t="s">
        <v>15</v>
      </c>
      <c r="E518" s="5">
        <v>80650</v>
      </c>
      <c r="F518" s="6">
        <v>1134.6600000000001</v>
      </c>
      <c r="H518" s="15" t="str">
        <f t="shared" si="48"/>
        <v>Medium</v>
      </c>
      <c r="I518" s="11" t="str">
        <f t="shared" si="49"/>
        <v>Large</v>
      </c>
      <c r="J518" s="11" t="str">
        <f t="shared" si="50"/>
        <v>Central</v>
      </c>
      <c r="K518" s="11" t="str">
        <f t="shared" si="51"/>
        <v>2010s</v>
      </c>
      <c r="L518" s="11" t="str">
        <f t="shared" si="52"/>
        <v>Cereal</v>
      </c>
      <c r="M518" s="18">
        <f t="shared" si="53"/>
        <v>1.4068939863608184E-2</v>
      </c>
    </row>
    <row r="519" spans="1:13">
      <c r="A519" s="4">
        <v>2013</v>
      </c>
      <c r="B519" s="5" t="s">
        <v>24</v>
      </c>
      <c r="C519" s="5" t="s">
        <v>35</v>
      </c>
      <c r="D519" s="5" t="s">
        <v>16</v>
      </c>
      <c r="E519" s="5">
        <v>3480</v>
      </c>
      <c r="F519" s="6">
        <v>1359.2</v>
      </c>
      <c r="H519" s="15" t="str">
        <f t="shared" si="48"/>
        <v>Medium</v>
      </c>
      <c r="I519" s="11" t="str">
        <f t="shared" si="49"/>
        <v>Medium</v>
      </c>
      <c r="J519" s="11" t="str">
        <f t="shared" si="50"/>
        <v>Central</v>
      </c>
      <c r="K519" s="11" t="str">
        <f t="shared" si="51"/>
        <v>2010s</v>
      </c>
      <c r="L519" s="11" t="str">
        <f t="shared" si="52"/>
        <v>Cereal</v>
      </c>
      <c r="M519" s="18">
        <f t="shared" si="53"/>
        <v>0.39057471264367816</v>
      </c>
    </row>
    <row r="520" spans="1:13">
      <c r="A520" s="4">
        <v>2013</v>
      </c>
      <c r="B520" s="5" t="s">
        <v>24</v>
      </c>
      <c r="C520" s="5" t="s">
        <v>35</v>
      </c>
      <c r="D520" s="5" t="s">
        <v>17</v>
      </c>
      <c r="E520" s="5">
        <v>83260</v>
      </c>
      <c r="F520" s="6">
        <v>451.12</v>
      </c>
      <c r="H520" s="15" t="str">
        <f t="shared" si="48"/>
        <v>Low</v>
      </c>
      <c r="I520" s="11" t="str">
        <f t="shared" si="49"/>
        <v>Large</v>
      </c>
      <c r="J520" s="11" t="str">
        <f t="shared" si="50"/>
        <v>Central</v>
      </c>
      <c r="K520" s="11" t="str">
        <f t="shared" si="51"/>
        <v>2010s</v>
      </c>
      <c r="L520" s="11" t="str">
        <f t="shared" si="52"/>
        <v>Pulse</v>
      </c>
      <c r="M520" s="18">
        <f t="shared" si="53"/>
        <v>5.4182080230602931E-3</v>
      </c>
    </row>
    <row r="521" spans="1:13">
      <c r="A521" s="4">
        <v>2014</v>
      </c>
      <c r="B521" s="5" t="s">
        <v>24</v>
      </c>
      <c r="C521" s="5" t="s">
        <v>35</v>
      </c>
      <c r="D521" s="5" t="s">
        <v>15</v>
      </c>
      <c r="E521" s="5">
        <v>56000</v>
      </c>
      <c r="F521" s="6">
        <v>1369.11</v>
      </c>
      <c r="H521" s="15" t="str">
        <f t="shared" si="48"/>
        <v>Medium</v>
      </c>
      <c r="I521" s="11" t="str">
        <f t="shared" si="49"/>
        <v>Large</v>
      </c>
      <c r="J521" s="11" t="str">
        <f t="shared" si="50"/>
        <v>Central</v>
      </c>
      <c r="K521" s="11" t="str">
        <f t="shared" si="51"/>
        <v>2010s</v>
      </c>
      <c r="L521" s="11" t="str">
        <f t="shared" si="52"/>
        <v>Cereal</v>
      </c>
      <c r="M521" s="18">
        <f t="shared" si="53"/>
        <v>2.4448392857142856E-2</v>
      </c>
    </row>
    <row r="522" spans="1:13">
      <c r="A522" s="4">
        <v>2014</v>
      </c>
      <c r="B522" s="5" t="s">
        <v>24</v>
      </c>
      <c r="C522" s="5" t="s">
        <v>35</v>
      </c>
      <c r="D522" s="5" t="s">
        <v>16</v>
      </c>
      <c r="E522" s="5">
        <v>8000</v>
      </c>
      <c r="F522" s="6">
        <v>1625</v>
      </c>
      <c r="H522" s="15" t="str">
        <f t="shared" si="48"/>
        <v>Medium</v>
      </c>
      <c r="I522" s="11" t="str">
        <f t="shared" si="49"/>
        <v>Large</v>
      </c>
      <c r="J522" s="11" t="str">
        <f t="shared" si="50"/>
        <v>Central</v>
      </c>
      <c r="K522" s="11" t="str">
        <f t="shared" si="51"/>
        <v>2010s</v>
      </c>
      <c r="L522" s="11" t="str">
        <f t="shared" si="52"/>
        <v>Cereal</v>
      </c>
      <c r="M522" s="18">
        <f t="shared" si="53"/>
        <v>0.203125</v>
      </c>
    </row>
    <row r="523" spans="1:13">
      <c r="A523" s="4">
        <v>2014</v>
      </c>
      <c r="B523" s="5" t="s">
        <v>24</v>
      </c>
      <c r="C523" s="5" t="s">
        <v>35</v>
      </c>
      <c r="D523" s="5" t="s">
        <v>17</v>
      </c>
      <c r="E523" s="5">
        <v>67000</v>
      </c>
      <c r="F523" s="6">
        <v>537.30999999999995</v>
      </c>
      <c r="H523" s="15" t="str">
        <f t="shared" si="48"/>
        <v>Low</v>
      </c>
      <c r="I523" s="11" t="str">
        <f t="shared" si="49"/>
        <v>Large</v>
      </c>
      <c r="J523" s="11" t="str">
        <f t="shared" si="50"/>
        <v>Central</v>
      </c>
      <c r="K523" s="11" t="str">
        <f t="shared" si="51"/>
        <v>2010s</v>
      </c>
      <c r="L523" s="11" t="str">
        <f t="shared" si="52"/>
        <v>Pulse</v>
      </c>
      <c r="M523" s="18">
        <f t="shared" si="53"/>
        <v>8.019552238805969E-3</v>
      </c>
    </row>
    <row r="524" spans="1:13">
      <c r="A524" s="4">
        <v>2015</v>
      </c>
      <c r="B524" s="5" t="s">
        <v>24</v>
      </c>
      <c r="C524" s="5" t="s">
        <v>35</v>
      </c>
      <c r="D524" s="5" t="s">
        <v>15</v>
      </c>
      <c r="E524" s="5">
        <v>55000</v>
      </c>
      <c r="F524" s="6">
        <v>315.08999999999997</v>
      </c>
      <c r="H524" s="15" t="str">
        <f t="shared" si="48"/>
        <v>Low</v>
      </c>
      <c r="I524" s="11" t="str">
        <f t="shared" si="49"/>
        <v>Large</v>
      </c>
      <c r="J524" s="11" t="str">
        <f t="shared" si="50"/>
        <v>Central</v>
      </c>
      <c r="K524" s="11" t="str">
        <f t="shared" si="51"/>
        <v>2010s</v>
      </c>
      <c r="L524" s="11" t="str">
        <f t="shared" si="52"/>
        <v>Cereal</v>
      </c>
      <c r="M524" s="18">
        <f t="shared" si="53"/>
        <v>5.7289090909090901E-3</v>
      </c>
    </row>
    <row r="525" spans="1:13">
      <c r="A525" s="4">
        <v>2015</v>
      </c>
      <c r="B525" s="5" t="s">
        <v>24</v>
      </c>
      <c r="C525" s="5" t="s">
        <v>35</v>
      </c>
      <c r="D525" s="5" t="s">
        <v>16</v>
      </c>
      <c r="E525" s="5">
        <v>2000</v>
      </c>
      <c r="F525" s="6">
        <v>1500</v>
      </c>
      <c r="H525" s="15" t="str">
        <f t="shared" si="48"/>
        <v>Medium</v>
      </c>
      <c r="I525" s="11" t="str">
        <f t="shared" si="49"/>
        <v>Medium</v>
      </c>
      <c r="J525" s="11" t="str">
        <f t="shared" si="50"/>
        <v>Central</v>
      </c>
      <c r="K525" s="11" t="str">
        <f t="shared" si="51"/>
        <v>2010s</v>
      </c>
      <c r="L525" s="11" t="str">
        <f t="shared" si="52"/>
        <v>Cereal</v>
      </c>
      <c r="M525" s="18">
        <f t="shared" si="53"/>
        <v>0.75</v>
      </c>
    </row>
    <row r="526" spans="1:13">
      <c r="A526" s="4">
        <v>2015</v>
      </c>
      <c r="B526" s="5" t="s">
        <v>24</v>
      </c>
      <c r="C526" s="5" t="s">
        <v>35</v>
      </c>
      <c r="D526" s="5" t="s">
        <v>17</v>
      </c>
      <c r="E526" s="5">
        <v>72000</v>
      </c>
      <c r="F526" s="6">
        <v>1166.67</v>
      </c>
      <c r="H526" s="15" t="str">
        <f t="shared" si="48"/>
        <v>Medium</v>
      </c>
      <c r="I526" s="11" t="str">
        <f t="shared" si="49"/>
        <v>Large</v>
      </c>
      <c r="J526" s="11" t="str">
        <f t="shared" si="50"/>
        <v>Central</v>
      </c>
      <c r="K526" s="11" t="str">
        <f t="shared" si="51"/>
        <v>2010s</v>
      </c>
      <c r="L526" s="11" t="str">
        <f t="shared" si="52"/>
        <v>Pulse</v>
      </c>
      <c r="M526" s="18">
        <f t="shared" si="53"/>
        <v>1.6203749999999999E-2</v>
      </c>
    </row>
    <row r="527" spans="1:13">
      <c r="A527" s="4">
        <v>2016</v>
      </c>
      <c r="B527" s="5" t="s">
        <v>24</v>
      </c>
      <c r="C527" s="5" t="s">
        <v>35</v>
      </c>
      <c r="D527" s="5" t="s">
        <v>15</v>
      </c>
      <c r="E527" s="5">
        <v>69000</v>
      </c>
      <c r="F527" s="6">
        <v>2598.9899999999998</v>
      </c>
      <c r="H527" s="15" t="str">
        <f t="shared" si="48"/>
        <v>Medium</v>
      </c>
      <c r="I527" s="11" t="str">
        <f t="shared" si="49"/>
        <v>Large</v>
      </c>
      <c r="J527" s="11" t="str">
        <f t="shared" si="50"/>
        <v>Central</v>
      </c>
      <c r="K527" s="11" t="str">
        <f t="shared" si="51"/>
        <v>2010s</v>
      </c>
      <c r="L527" s="11" t="str">
        <f t="shared" si="52"/>
        <v>Cereal</v>
      </c>
      <c r="M527" s="18">
        <f t="shared" si="53"/>
        <v>3.7666521739130432E-2</v>
      </c>
    </row>
    <row r="528" spans="1:13">
      <c r="A528" s="4">
        <v>2016</v>
      </c>
      <c r="B528" s="5" t="s">
        <v>24</v>
      </c>
      <c r="C528" s="5" t="s">
        <v>35</v>
      </c>
      <c r="D528" s="5" t="s">
        <v>16</v>
      </c>
      <c r="E528" s="5">
        <v>2000</v>
      </c>
      <c r="F528" s="6">
        <v>2000</v>
      </c>
      <c r="H528" s="15" t="str">
        <f t="shared" si="48"/>
        <v>Medium</v>
      </c>
      <c r="I528" s="11" t="str">
        <f t="shared" si="49"/>
        <v>Medium</v>
      </c>
      <c r="J528" s="11" t="str">
        <f t="shared" si="50"/>
        <v>Central</v>
      </c>
      <c r="K528" s="11" t="str">
        <f t="shared" si="51"/>
        <v>2010s</v>
      </c>
      <c r="L528" s="11" t="str">
        <f t="shared" si="52"/>
        <v>Cereal</v>
      </c>
      <c r="M528" s="18">
        <f t="shared" si="53"/>
        <v>1</v>
      </c>
    </row>
    <row r="529" spans="1:13">
      <c r="A529" s="4">
        <v>2016</v>
      </c>
      <c r="B529" s="5" t="s">
        <v>24</v>
      </c>
      <c r="C529" s="5" t="s">
        <v>35</v>
      </c>
      <c r="D529" s="5" t="s">
        <v>17</v>
      </c>
      <c r="E529" s="5">
        <v>94000</v>
      </c>
      <c r="F529" s="6">
        <v>1489.36</v>
      </c>
      <c r="H529" s="15" t="str">
        <f t="shared" si="48"/>
        <v>Medium</v>
      </c>
      <c r="I529" s="11" t="str">
        <f t="shared" si="49"/>
        <v>Large</v>
      </c>
      <c r="J529" s="11" t="str">
        <f t="shared" si="50"/>
        <v>Central</v>
      </c>
      <c r="K529" s="11" t="str">
        <f t="shared" si="51"/>
        <v>2010s</v>
      </c>
      <c r="L529" s="11" t="str">
        <f t="shared" si="52"/>
        <v>Pulse</v>
      </c>
      <c r="M529" s="18">
        <f t="shared" si="53"/>
        <v>1.5844255319148935E-2</v>
      </c>
    </row>
    <row r="530" spans="1:13">
      <c r="A530" s="4">
        <v>2017</v>
      </c>
      <c r="B530" s="5" t="s">
        <v>24</v>
      </c>
      <c r="C530" s="5" t="s">
        <v>35</v>
      </c>
      <c r="D530" s="5" t="s">
        <v>15</v>
      </c>
      <c r="E530" s="5">
        <v>58400</v>
      </c>
      <c r="F530" s="6">
        <v>2400.6799999999998</v>
      </c>
      <c r="H530" s="15" t="str">
        <f t="shared" si="48"/>
        <v>Medium</v>
      </c>
      <c r="I530" s="11" t="str">
        <f t="shared" si="49"/>
        <v>Large</v>
      </c>
      <c r="J530" s="11" t="str">
        <f t="shared" si="50"/>
        <v>Central</v>
      </c>
      <c r="K530" s="11" t="str">
        <f t="shared" si="51"/>
        <v>2010s</v>
      </c>
      <c r="L530" s="11" t="str">
        <f t="shared" si="52"/>
        <v>Cereal</v>
      </c>
      <c r="M530" s="18">
        <f t="shared" si="53"/>
        <v>4.1107534246575338E-2</v>
      </c>
    </row>
    <row r="531" spans="1:13">
      <c r="A531" s="4">
        <v>2017</v>
      </c>
      <c r="B531" s="5" t="s">
        <v>24</v>
      </c>
      <c r="C531" s="5" t="s">
        <v>35</v>
      </c>
      <c r="D531" s="5" t="s">
        <v>16</v>
      </c>
      <c r="E531" s="5">
        <v>2600</v>
      </c>
      <c r="F531" s="6">
        <v>1350</v>
      </c>
      <c r="H531" s="15" t="str">
        <f t="shared" si="48"/>
        <v>Medium</v>
      </c>
      <c r="I531" s="11" t="str">
        <f t="shared" si="49"/>
        <v>Medium</v>
      </c>
      <c r="J531" s="11" t="str">
        <f t="shared" si="50"/>
        <v>Central</v>
      </c>
      <c r="K531" s="11" t="str">
        <f t="shared" si="51"/>
        <v>2010s</v>
      </c>
      <c r="L531" s="11" t="str">
        <f t="shared" si="52"/>
        <v>Cereal</v>
      </c>
      <c r="M531" s="18">
        <f t="shared" si="53"/>
        <v>0.51923076923076927</v>
      </c>
    </row>
    <row r="532" spans="1:13">
      <c r="A532" s="4">
        <v>2017</v>
      </c>
      <c r="B532" s="5" t="s">
        <v>24</v>
      </c>
      <c r="C532" s="5" t="s">
        <v>35</v>
      </c>
      <c r="D532" s="5" t="s">
        <v>17</v>
      </c>
      <c r="E532" s="5">
        <v>93670</v>
      </c>
      <c r="F532" s="6">
        <v>1784.03</v>
      </c>
      <c r="H532" s="15" t="str">
        <f t="shared" si="48"/>
        <v>Medium</v>
      </c>
      <c r="I532" s="11" t="str">
        <f t="shared" si="49"/>
        <v>Large</v>
      </c>
      <c r="J532" s="11" t="str">
        <f t="shared" si="50"/>
        <v>Central</v>
      </c>
      <c r="K532" s="11" t="str">
        <f t="shared" si="51"/>
        <v>2010s</v>
      </c>
      <c r="L532" s="11" t="str">
        <f t="shared" si="52"/>
        <v>Pulse</v>
      </c>
      <c r="M532" s="18">
        <f t="shared" si="53"/>
        <v>1.9045905839649834E-2</v>
      </c>
    </row>
    <row r="533" spans="1:13">
      <c r="A533" s="4">
        <v>2008</v>
      </c>
      <c r="B533" s="5" t="s">
        <v>24</v>
      </c>
      <c r="C533" s="5" t="s">
        <v>36</v>
      </c>
      <c r="D533" s="5" t="s">
        <v>15</v>
      </c>
      <c r="E533" s="5">
        <v>136900</v>
      </c>
      <c r="F533" s="6">
        <v>644.55999999999995</v>
      </c>
      <c r="H533" s="15" t="str">
        <f t="shared" si="48"/>
        <v>Low</v>
      </c>
      <c r="I533" s="11" t="str">
        <f t="shared" si="49"/>
        <v>Large</v>
      </c>
      <c r="J533" s="11" t="str">
        <f t="shared" si="50"/>
        <v>Central</v>
      </c>
      <c r="K533" s="11" t="str">
        <f t="shared" si="51"/>
        <v>2000s</v>
      </c>
      <c r="L533" s="11" t="str">
        <f t="shared" si="52"/>
        <v>Cereal</v>
      </c>
      <c r="M533" s="18">
        <f t="shared" si="53"/>
        <v>4.7082542001460918E-3</v>
      </c>
    </row>
    <row r="534" spans="1:13">
      <c r="A534" s="4">
        <v>2008</v>
      </c>
      <c r="B534" s="5" t="s">
        <v>24</v>
      </c>
      <c r="C534" s="5" t="s">
        <v>36</v>
      </c>
      <c r="D534" s="5" t="s">
        <v>16</v>
      </c>
      <c r="E534" s="5">
        <v>1300</v>
      </c>
      <c r="F534" s="6">
        <v>846.15</v>
      </c>
      <c r="H534" s="15" t="str">
        <f t="shared" si="48"/>
        <v>Low</v>
      </c>
      <c r="I534" s="11" t="str">
        <f t="shared" si="49"/>
        <v>Medium</v>
      </c>
      <c r="J534" s="11" t="str">
        <f t="shared" si="50"/>
        <v>Central</v>
      </c>
      <c r="K534" s="11" t="str">
        <f t="shared" si="51"/>
        <v>2000s</v>
      </c>
      <c r="L534" s="11" t="str">
        <f t="shared" si="52"/>
        <v>Cereal</v>
      </c>
      <c r="M534" s="18">
        <f t="shared" si="53"/>
        <v>0.65088461538461539</v>
      </c>
    </row>
    <row r="535" spans="1:13">
      <c r="A535" s="4">
        <v>2008</v>
      </c>
      <c r="B535" s="5" t="s">
        <v>24</v>
      </c>
      <c r="C535" s="5" t="s">
        <v>36</v>
      </c>
      <c r="D535" s="5" t="s">
        <v>17</v>
      </c>
      <c r="E535" s="5">
        <v>58900</v>
      </c>
      <c r="F535" s="6">
        <v>966.04</v>
      </c>
      <c r="H535" s="15" t="str">
        <f t="shared" si="48"/>
        <v>Low</v>
      </c>
      <c r="I535" s="11" t="str">
        <f t="shared" si="49"/>
        <v>Large</v>
      </c>
      <c r="J535" s="11" t="str">
        <f t="shared" si="50"/>
        <v>Central</v>
      </c>
      <c r="K535" s="11" t="str">
        <f t="shared" si="51"/>
        <v>2000s</v>
      </c>
      <c r="L535" s="11" t="str">
        <f t="shared" si="52"/>
        <v>Pulse</v>
      </c>
      <c r="M535" s="18">
        <f t="shared" si="53"/>
        <v>1.6401358234295414E-2</v>
      </c>
    </row>
    <row r="536" spans="1:13">
      <c r="A536" s="4">
        <v>2009</v>
      </c>
      <c r="B536" s="5" t="s">
        <v>24</v>
      </c>
      <c r="C536" s="5" t="s">
        <v>36</v>
      </c>
      <c r="D536" s="5" t="s">
        <v>15</v>
      </c>
      <c r="E536" s="5">
        <v>124900</v>
      </c>
      <c r="F536" s="6">
        <v>638.91</v>
      </c>
      <c r="H536" s="15" t="str">
        <f t="shared" si="48"/>
        <v>Low</v>
      </c>
      <c r="I536" s="11" t="str">
        <f t="shared" si="49"/>
        <v>Large</v>
      </c>
      <c r="J536" s="11" t="str">
        <f t="shared" si="50"/>
        <v>Central</v>
      </c>
      <c r="K536" s="11" t="str">
        <f t="shared" si="51"/>
        <v>2000s</v>
      </c>
      <c r="L536" s="11" t="str">
        <f t="shared" si="52"/>
        <v>Cereal</v>
      </c>
      <c r="M536" s="18">
        <f t="shared" si="53"/>
        <v>5.1153722978382705E-3</v>
      </c>
    </row>
    <row r="537" spans="1:13">
      <c r="A537" s="4">
        <v>2009</v>
      </c>
      <c r="B537" s="5" t="s">
        <v>24</v>
      </c>
      <c r="C537" s="5" t="s">
        <v>36</v>
      </c>
      <c r="D537" s="5" t="s">
        <v>16</v>
      </c>
      <c r="E537" s="5">
        <v>1200</v>
      </c>
      <c r="F537" s="6">
        <v>583.33000000000004</v>
      </c>
      <c r="H537" s="15" t="str">
        <f t="shared" si="48"/>
        <v>Low</v>
      </c>
      <c r="I537" s="11" t="str">
        <f t="shared" si="49"/>
        <v>Medium</v>
      </c>
      <c r="J537" s="11" t="str">
        <f t="shared" si="50"/>
        <v>Central</v>
      </c>
      <c r="K537" s="11" t="str">
        <f t="shared" si="51"/>
        <v>2000s</v>
      </c>
      <c r="L537" s="11" t="str">
        <f t="shared" si="52"/>
        <v>Cereal</v>
      </c>
      <c r="M537" s="18">
        <f t="shared" si="53"/>
        <v>0.48610833333333336</v>
      </c>
    </row>
    <row r="538" spans="1:13">
      <c r="A538" s="4">
        <v>2009</v>
      </c>
      <c r="B538" s="5" t="s">
        <v>24</v>
      </c>
      <c r="C538" s="5" t="s">
        <v>36</v>
      </c>
      <c r="D538" s="5" t="s">
        <v>17</v>
      </c>
      <c r="E538" s="5">
        <v>58500</v>
      </c>
      <c r="F538" s="6">
        <v>911.11</v>
      </c>
      <c r="H538" s="15" t="str">
        <f t="shared" si="48"/>
        <v>Low</v>
      </c>
      <c r="I538" s="11" t="str">
        <f t="shared" si="49"/>
        <v>Large</v>
      </c>
      <c r="J538" s="11" t="str">
        <f t="shared" si="50"/>
        <v>Central</v>
      </c>
      <c r="K538" s="11" t="str">
        <f t="shared" si="51"/>
        <v>2000s</v>
      </c>
      <c r="L538" s="11" t="str">
        <f t="shared" si="52"/>
        <v>Pulse</v>
      </c>
      <c r="M538" s="18">
        <f t="shared" si="53"/>
        <v>1.5574529914529915E-2</v>
      </c>
    </row>
    <row r="539" spans="1:13">
      <c r="A539" s="4">
        <v>2010</v>
      </c>
      <c r="B539" s="5" t="s">
        <v>24</v>
      </c>
      <c r="C539" s="5" t="s">
        <v>36</v>
      </c>
      <c r="D539" s="5" t="s">
        <v>15</v>
      </c>
      <c r="E539" s="5">
        <v>102100</v>
      </c>
      <c r="F539" s="6">
        <v>661.12</v>
      </c>
      <c r="H539" s="15" t="str">
        <f t="shared" si="48"/>
        <v>Low</v>
      </c>
      <c r="I539" s="11" t="str">
        <f t="shared" si="49"/>
        <v>Large</v>
      </c>
      <c r="J539" s="11" t="str">
        <f t="shared" si="50"/>
        <v>Central</v>
      </c>
      <c r="K539" s="11" t="str">
        <f t="shared" si="51"/>
        <v>2010s</v>
      </c>
      <c r="L539" s="11" t="str">
        <f t="shared" si="52"/>
        <v>Cereal</v>
      </c>
      <c r="M539" s="18">
        <f t="shared" si="53"/>
        <v>6.4752203721841336E-3</v>
      </c>
    </row>
    <row r="540" spans="1:13">
      <c r="A540" s="4">
        <v>2010</v>
      </c>
      <c r="B540" s="5" t="s">
        <v>24</v>
      </c>
      <c r="C540" s="5" t="s">
        <v>36</v>
      </c>
      <c r="D540" s="5" t="s">
        <v>16</v>
      </c>
      <c r="E540" s="5">
        <v>1200</v>
      </c>
      <c r="F540" s="6">
        <v>666.67</v>
      </c>
      <c r="H540" s="15" t="str">
        <f t="shared" si="48"/>
        <v>Low</v>
      </c>
      <c r="I540" s="11" t="str">
        <f t="shared" si="49"/>
        <v>Medium</v>
      </c>
      <c r="J540" s="11" t="str">
        <f t="shared" si="50"/>
        <v>Central</v>
      </c>
      <c r="K540" s="11" t="str">
        <f t="shared" si="51"/>
        <v>2010s</v>
      </c>
      <c r="L540" s="11" t="str">
        <f t="shared" si="52"/>
        <v>Cereal</v>
      </c>
      <c r="M540" s="18">
        <f t="shared" si="53"/>
        <v>0.55555833333333327</v>
      </c>
    </row>
    <row r="541" spans="1:13">
      <c r="A541" s="4">
        <v>2010</v>
      </c>
      <c r="B541" s="5" t="s">
        <v>24</v>
      </c>
      <c r="C541" s="5" t="s">
        <v>36</v>
      </c>
      <c r="D541" s="5" t="s">
        <v>17</v>
      </c>
      <c r="E541" s="5">
        <v>51500</v>
      </c>
      <c r="F541" s="6">
        <v>790.29</v>
      </c>
      <c r="H541" s="15" t="str">
        <f t="shared" si="48"/>
        <v>Low</v>
      </c>
      <c r="I541" s="11" t="str">
        <f t="shared" si="49"/>
        <v>Large</v>
      </c>
      <c r="J541" s="11" t="str">
        <f t="shared" si="50"/>
        <v>Central</v>
      </c>
      <c r="K541" s="11" t="str">
        <f t="shared" si="51"/>
        <v>2010s</v>
      </c>
      <c r="L541" s="11" t="str">
        <f t="shared" si="52"/>
        <v>Pulse</v>
      </c>
      <c r="M541" s="18">
        <f t="shared" si="53"/>
        <v>1.5345436893203883E-2</v>
      </c>
    </row>
    <row r="542" spans="1:13">
      <c r="A542" s="4">
        <v>2011</v>
      </c>
      <c r="B542" s="5" t="s">
        <v>24</v>
      </c>
      <c r="C542" s="5" t="s">
        <v>36</v>
      </c>
      <c r="D542" s="5" t="s">
        <v>15</v>
      </c>
      <c r="E542" s="5">
        <v>120400</v>
      </c>
      <c r="F542" s="6">
        <v>1177.74</v>
      </c>
      <c r="H542" s="15" t="str">
        <f t="shared" si="48"/>
        <v>Medium</v>
      </c>
      <c r="I542" s="11" t="str">
        <f t="shared" si="49"/>
        <v>Large</v>
      </c>
      <c r="J542" s="11" t="str">
        <f t="shared" si="50"/>
        <v>Central</v>
      </c>
      <c r="K542" s="11" t="str">
        <f t="shared" si="51"/>
        <v>2010s</v>
      </c>
      <c r="L542" s="11" t="str">
        <f t="shared" si="52"/>
        <v>Cereal</v>
      </c>
      <c r="M542" s="18">
        <f t="shared" si="53"/>
        <v>9.7818936877076407E-3</v>
      </c>
    </row>
    <row r="543" spans="1:13">
      <c r="A543" s="4">
        <v>2011</v>
      </c>
      <c r="B543" s="5" t="s">
        <v>24</v>
      </c>
      <c r="C543" s="5" t="s">
        <v>36</v>
      </c>
      <c r="D543" s="5" t="s">
        <v>16</v>
      </c>
      <c r="E543" s="5">
        <v>1600</v>
      </c>
      <c r="F543" s="6">
        <v>625</v>
      </c>
      <c r="H543" s="15" t="str">
        <f t="shared" si="48"/>
        <v>Low</v>
      </c>
      <c r="I543" s="11" t="str">
        <f t="shared" si="49"/>
        <v>Medium</v>
      </c>
      <c r="J543" s="11" t="str">
        <f t="shared" si="50"/>
        <v>Central</v>
      </c>
      <c r="K543" s="11" t="str">
        <f t="shared" si="51"/>
        <v>2010s</v>
      </c>
      <c r="L543" s="11" t="str">
        <f t="shared" si="52"/>
        <v>Cereal</v>
      </c>
      <c r="M543" s="18">
        <f t="shared" si="53"/>
        <v>0.390625</v>
      </c>
    </row>
    <row r="544" spans="1:13">
      <c r="A544" s="4">
        <v>2011</v>
      </c>
      <c r="B544" s="5" t="s">
        <v>24</v>
      </c>
      <c r="C544" s="5" t="s">
        <v>36</v>
      </c>
      <c r="D544" s="5" t="s">
        <v>17</v>
      </c>
      <c r="E544" s="5">
        <v>61500</v>
      </c>
      <c r="F544" s="6">
        <v>1352.85</v>
      </c>
      <c r="H544" s="15" t="str">
        <f t="shared" si="48"/>
        <v>Medium</v>
      </c>
      <c r="I544" s="11" t="str">
        <f t="shared" si="49"/>
        <v>Large</v>
      </c>
      <c r="J544" s="11" t="str">
        <f t="shared" si="50"/>
        <v>Central</v>
      </c>
      <c r="K544" s="11" t="str">
        <f t="shared" si="51"/>
        <v>2010s</v>
      </c>
      <c r="L544" s="11" t="str">
        <f t="shared" si="52"/>
        <v>Pulse</v>
      </c>
      <c r="M544" s="18">
        <f t="shared" si="53"/>
        <v>2.1997560975609756E-2</v>
      </c>
    </row>
    <row r="545" spans="1:13">
      <c r="A545" s="4">
        <v>2012</v>
      </c>
      <c r="B545" s="5" t="s">
        <v>24</v>
      </c>
      <c r="C545" s="5" t="s">
        <v>36</v>
      </c>
      <c r="D545" s="5" t="s">
        <v>15</v>
      </c>
      <c r="E545" s="5">
        <v>123510</v>
      </c>
      <c r="F545" s="6">
        <v>1616.47</v>
      </c>
      <c r="H545" s="15" t="str">
        <f t="shared" si="48"/>
        <v>Medium</v>
      </c>
      <c r="I545" s="11" t="str">
        <f t="shared" si="49"/>
        <v>Large</v>
      </c>
      <c r="J545" s="11" t="str">
        <f t="shared" si="50"/>
        <v>Central</v>
      </c>
      <c r="K545" s="11" t="str">
        <f t="shared" si="51"/>
        <v>2010s</v>
      </c>
      <c r="L545" s="11" t="str">
        <f t="shared" si="52"/>
        <v>Cereal</v>
      </c>
      <c r="M545" s="18">
        <f t="shared" si="53"/>
        <v>1.3087766172779533E-2</v>
      </c>
    </row>
    <row r="546" spans="1:13">
      <c r="A546" s="4">
        <v>2012</v>
      </c>
      <c r="B546" s="5" t="s">
        <v>24</v>
      </c>
      <c r="C546" s="5" t="s">
        <v>36</v>
      </c>
      <c r="D546" s="5" t="s">
        <v>16</v>
      </c>
      <c r="E546" s="5">
        <v>1170</v>
      </c>
      <c r="F546" s="6">
        <v>786.32</v>
      </c>
      <c r="H546" s="15" t="str">
        <f t="shared" si="48"/>
        <v>Low</v>
      </c>
      <c r="I546" s="11" t="str">
        <f t="shared" si="49"/>
        <v>Medium</v>
      </c>
      <c r="J546" s="11" t="str">
        <f t="shared" si="50"/>
        <v>Central</v>
      </c>
      <c r="K546" s="11" t="str">
        <f t="shared" si="51"/>
        <v>2010s</v>
      </c>
      <c r="L546" s="11" t="str">
        <f t="shared" si="52"/>
        <v>Cereal</v>
      </c>
      <c r="M546" s="18">
        <f t="shared" si="53"/>
        <v>0.67206837606837611</v>
      </c>
    </row>
    <row r="547" spans="1:13">
      <c r="A547" s="4">
        <v>2012</v>
      </c>
      <c r="B547" s="5" t="s">
        <v>24</v>
      </c>
      <c r="C547" s="5" t="s">
        <v>36</v>
      </c>
      <c r="D547" s="5" t="s">
        <v>17</v>
      </c>
      <c r="E547" s="5">
        <v>49110</v>
      </c>
      <c r="F547" s="6">
        <v>1437.79</v>
      </c>
      <c r="H547" s="15" t="str">
        <f t="shared" si="48"/>
        <v>Medium</v>
      </c>
      <c r="I547" s="11" t="str">
        <f t="shared" si="49"/>
        <v>Large</v>
      </c>
      <c r="J547" s="11" t="str">
        <f t="shared" si="50"/>
        <v>Central</v>
      </c>
      <c r="K547" s="11" t="str">
        <f t="shared" si="51"/>
        <v>2010s</v>
      </c>
      <c r="L547" s="11" t="str">
        <f t="shared" si="52"/>
        <v>Pulse</v>
      </c>
      <c r="M547" s="18">
        <f t="shared" si="53"/>
        <v>2.9276929342292812E-2</v>
      </c>
    </row>
    <row r="548" spans="1:13">
      <c r="A548" s="4">
        <v>2013</v>
      </c>
      <c r="B548" s="5" t="s">
        <v>24</v>
      </c>
      <c r="C548" s="5" t="s">
        <v>36</v>
      </c>
      <c r="D548" s="5" t="s">
        <v>15</v>
      </c>
      <c r="E548" s="5">
        <v>119620</v>
      </c>
      <c r="F548" s="6">
        <v>1789.92</v>
      </c>
      <c r="H548" s="15" t="str">
        <f t="shared" si="48"/>
        <v>Medium</v>
      </c>
      <c r="I548" s="11" t="str">
        <f t="shared" si="49"/>
        <v>Large</v>
      </c>
      <c r="J548" s="11" t="str">
        <f t="shared" si="50"/>
        <v>Central</v>
      </c>
      <c r="K548" s="11" t="str">
        <f t="shared" si="51"/>
        <v>2010s</v>
      </c>
      <c r="L548" s="11" t="str">
        <f t="shared" si="52"/>
        <v>Cereal</v>
      </c>
      <c r="M548" s="18">
        <f t="shared" si="53"/>
        <v>1.4963384049490052E-2</v>
      </c>
    </row>
    <row r="549" spans="1:13">
      <c r="A549" s="4">
        <v>2013</v>
      </c>
      <c r="B549" s="5" t="s">
        <v>24</v>
      </c>
      <c r="C549" s="5" t="s">
        <v>36</v>
      </c>
      <c r="D549" s="5" t="s">
        <v>16</v>
      </c>
      <c r="E549" s="5">
        <v>1140</v>
      </c>
      <c r="F549" s="6">
        <v>973.68</v>
      </c>
      <c r="H549" s="15" t="str">
        <f t="shared" si="48"/>
        <v>Low</v>
      </c>
      <c r="I549" s="11" t="str">
        <f t="shared" si="49"/>
        <v>Medium</v>
      </c>
      <c r="J549" s="11" t="str">
        <f t="shared" si="50"/>
        <v>Central</v>
      </c>
      <c r="K549" s="11" t="str">
        <f t="shared" si="51"/>
        <v>2010s</v>
      </c>
      <c r="L549" s="11" t="str">
        <f t="shared" si="52"/>
        <v>Cereal</v>
      </c>
      <c r="M549" s="18">
        <f t="shared" si="53"/>
        <v>0.8541052631578947</v>
      </c>
    </row>
    <row r="550" spans="1:13">
      <c r="A550" s="4">
        <v>2013</v>
      </c>
      <c r="B550" s="5" t="s">
        <v>24</v>
      </c>
      <c r="C550" s="5" t="s">
        <v>36</v>
      </c>
      <c r="D550" s="5" t="s">
        <v>17</v>
      </c>
      <c r="E550" s="5">
        <v>59880</v>
      </c>
      <c r="F550" s="6">
        <v>515.70000000000005</v>
      </c>
      <c r="H550" s="15" t="str">
        <f t="shared" si="48"/>
        <v>Low</v>
      </c>
      <c r="I550" s="11" t="str">
        <f t="shared" si="49"/>
        <v>Large</v>
      </c>
      <c r="J550" s="11" t="str">
        <f t="shared" si="50"/>
        <v>Central</v>
      </c>
      <c r="K550" s="11" t="str">
        <f t="shared" si="51"/>
        <v>2010s</v>
      </c>
      <c r="L550" s="11" t="str">
        <f t="shared" si="52"/>
        <v>Pulse</v>
      </c>
      <c r="M550" s="18">
        <f t="shared" si="53"/>
        <v>8.6122244488977956E-3</v>
      </c>
    </row>
    <row r="551" spans="1:13">
      <c r="A551" s="4">
        <v>2014</v>
      </c>
      <c r="B551" s="5" t="s">
        <v>24</v>
      </c>
      <c r="C551" s="5" t="s">
        <v>36</v>
      </c>
      <c r="D551" s="5" t="s">
        <v>15</v>
      </c>
      <c r="E551" s="5">
        <v>136000</v>
      </c>
      <c r="F551" s="6">
        <v>1808.82</v>
      </c>
      <c r="H551" s="15" t="str">
        <f t="shared" si="48"/>
        <v>Medium</v>
      </c>
      <c r="I551" s="11" t="str">
        <f t="shared" si="49"/>
        <v>Large</v>
      </c>
      <c r="J551" s="11" t="str">
        <f t="shared" si="50"/>
        <v>Central</v>
      </c>
      <c r="K551" s="11" t="str">
        <f t="shared" si="51"/>
        <v>2010s</v>
      </c>
      <c r="L551" s="11" t="str">
        <f t="shared" si="52"/>
        <v>Cereal</v>
      </c>
      <c r="M551" s="18">
        <f t="shared" si="53"/>
        <v>1.3300147058823529E-2</v>
      </c>
    </row>
    <row r="552" spans="1:13">
      <c r="A552" s="4">
        <v>2014</v>
      </c>
      <c r="B552" s="5" t="s">
        <v>24</v>
      </c>
      <c r="C552" s="5" t="s">
        <v>36</v>
      </c>
      <c r="D552" s="5" t="s">
        <v>16</v>
      </c>
      <c r="E552" s="5">
        <v>7000</v>
      </c>
      <c r="F552" s="6">
        <v>1714.29</v>
      </c>
      <c r="H552" s="15" t="str">
        <f t="shared" si="48"/>
        <v>Medium</v>
      </c>
      <c r="I552" s="11" t="str">
        <f t="shared" si="49"/>
        <v>Large</v>
      </c>
      <c r="J552" s="11" t="str">
        <f t="shared" si="50"/>
        <v>Central</v>
      </c>
      <c r="K552" s="11" t="str">
        <f t="shared" si="51"/>
        <v>2010s</v>
      </c>
      <c r="L552" s="11" t="str">
        <f t="shared" si="52"/>
        <v>Cereal</v>
      </c>
      <c r="M552" s="18">
        <f t="shared" si="53"/>
        <v>0.24489857142857141</v>
      </c>
    </row>
    <row r="553" spans="1:13">
      <c r="A553" s="4">
        <v>2014</v>
      </c>
      <c r="B553" s="5" t="s">
        <v>24</v>
      </c>
      <c r="C553" s="5" t="s">
        <v>36</v>
      </c>
      <c r="D553" s="5" t="s">
        <v>17</v>
      </c>
      <c r="E553" s="5">
        <v>51000</v>
      </c>
      <c r="F553" s="6">
        <v>764.71</v>
      </c>
      <c r="H553" s="15" t="str">
        <f t="shared" si="48"/>
        <v>Low</v>
      </c>
      <c r="I553" s="11" t="str">
        <f t="shared" si="49"/>
        <v>Large</v>
      </c>
      <c r="J553" s="11" t="str">
        <f t="shared" si="50"/>
        <v>Central</v>
      </c>
      <c r="K553" s="11" t="str">
        <f t="shared" si="51"/>
        <v>2010s</v>
      </c>
      <c r="L553" s="11" t="str">
        <f t="shared" si="52"/>
        <v>Pulse</v>
      </c>
      <c r="M553" s="18">
        <f t="shared" si="53"/>
        <v>1.4994313725490196E-2</v>
      </c>
    </row>
    <row r="554" spans="1:13">
      <c r="A554" s="4">
        <v>2015</v>
      </c>
      <c r="B554" s="5" t="s">
        <v>24</v>
      </c>
      <c r="C554" s="5" t="s">
        <v>36</v>
      </c>
      <c r="D554" s="5" t="s">
        <v>15</v>
      </c>
      <c r="E554" s="5">
        <v>121000</v>
      </c>
      <c r="F554" s="6">
        <v>947.69</v>
      </c>
      <c r="H554" s="15" t="str">
        <f t="shared" si="48"/>
        <v>Low</v>
      </c>
      <c r="I554" s="11" t="str">
        <f t="shared" si="49"/>
        <v>Large</v>
      </c>
      <c r="J554" s="11" t="str">
        <f t="shared" si="50"/>
        <v>Central</v>
      </c>
      <c r="K554" s="11" t="str">
        <f t="shared" si="51"/>
        <v>2010s</v>
      </c>
      <c r="L554" s="11" t="str">
        <f t="shared" si="52"/>
        <v>Cereal</v>
      </c>
      <c r="M554" s="18">
        <f t="shared" si="53"/>
        <v>7.8321487603305786E-3</v>
      </c>
    </row>
    <row r="555" spans="1:13">
      <c r="A555" s="4">
        <v>2015</v>
      </c>
      <c r="B555" s="5" t="s">
        <v>24</v>
      </c>
      <c r="C555" s="5" t="s">
        <v>36</v>
      </c>
      <c r="D555" s="5" t="s">
        <v>16</v>
      </c>
      <c r="E555" s="5">
        <v>2000</v>
      </c>
      <c r="F555" s="6">
        <v>1500</v>
      </c>
      <c r="H555" s="15" t="str">
        <f t="shared" si="48"/>
        <v>Medium</v>
      </c>
      <c r="I555" s="11" t="str">
        <f t="shared" si="49"/>
        <v>Medium</v>
      </c>
      <c r="J555" s="11" t="str">
        <f t="shared" si="50"/>
        <v>Central</v>
      </c>
      <c r="K555" s="11" t="str">
        <f t="shared" si="51"/>
        <v>2010s</v>
      </c>
      <c r="L555" s="11" t="str">
        <f t="shared" si="52"/>
        <v>Cereal</v>
      </c>
      <c r="M555" s="18">
        <f t="shared" si="53"/>
        <v>0.75</v>
      </c>
    </row>
    <row r="556" spans="1:13">
      <c r="A556" s="4">
        <v>2015</v>
      </c>
      <c r="B556" s="5" t="s">
        <v>24</v>
      </c>
      <c r="C556" s="5" t="s">
        <v>36</v>
      </c>
      <c r="D556" s="5" t="s">
        <v>17</v>
      </c>
      <c r="E556" s="5">
        <v>64000</v>
      </c>
      <c r="F556" s="6">
        <v>1000</v>
      </c>
      <c r="H556" s="15" t="str">
        <f t="shared" si="48"/>
        <v>Medium</v>
      </c>
      <c r="I556" s="11" t="str">
        <f t="shared" si="49"/>
        <v>Large</v>
      </c>
      <c r="J556" s="11" t="str">
        <f t="shared" si="50"/>
        <v>Central</v>
      </c>
      <c r="K556" s="11" t="str">
        <f t="shared" si="51"/>
        <v>2010s</v>
      </c>
      <c r="L556" s="11" t="str">
        <f t="shared" si="52"/>
        <v>Pulse</v>
      </c>
      <c r="M556" s="18">
        <f t="shared" si="53"/>
        <v>1.5625E-2</v>
      </c>
    </row>
    <row r="557" spans="1:13">
      <c r="A557" s="4">
        <v>2016</v>
      </c>
      <c r="B557" s="5" t="s">
        <v>24</v>
      </c>
      <c r="C557" s="5" t="s">
        <v>36</v>
      </c>
      <c r="D557" s="5" t="s">
        <v>15</v>
      </c>
      <c r="E557" s="5">
        <v>126000</v>
      </c>
      <c r="F557" s="6">
        <v>2793.65</v>
      </c>
      <c r="H557" s="15" t="str">
        <f t="shared" si="48"/>
        <v>Medium</v>
      </c>
      <c r="I557" s="11" t="str">
        <f t="shared" si="49"/>
        <v>Large</v>
      </c>
      <c r="J557" s="11" t="str">
        <f t="shared" si="50"/>
        <v>Central</v>
      </c>
      <c r="K557" s="11" t="str">
        <f t="shared" si="51"/>
        <v>2010s</v>
      </c>
      <c r="L557" s="11" t="str">
        <f t="shared" si="52"/>
        <v>Cereal</v>
      </c>
      <c r="M557" s="18">
        <f t="shared" si="53"/>
        <v>2.2171825396825398E-2</v>
      </c>
    </row>
    <row r="558" spans="1:13">
      <c r="A558" s="4">
        <v>2016</v>
      </c>
      <c r="B558" s="5" t="s">
        <v>24</v>
      </c>
      <c r="C558" s="5" t="s">
        <v>36</v>
      </c>
      <c r="D558" s="5" t="s">
        <v>16</v>
      </c>
      <c r="E558" s="5">
        <v>4000</v>
      </c>
      <c r="F558" s="6">
        <v>1500</v>
      </c>
      <c r="H558" s="15" t="str">
        <f t="shared" si="48"/>
        <v>Medium</v>
      </c>
      <c r="I558" s="11" t="str">
        <f t="shared" si="49"/>
        <v>Medium</v>
      </c>
      <c r="J558" s="11" t="str">
        <f t="shared" si="50"/>
        <v>Central</v>
      </c>
      <c r="K558" s="11" t="str">
        <f t="shared" si="51"/>
        <v>2010s</v>
      </c>
      <c r="L558" s="11" t="str">
        <f t="shared" si="52"/>
        <v>Cereal</v>
      </c>
      <c r="M558" s="18">
        <f t="shared" si="53"/>
        <v>0.375</v>
      </c>
    </row>
    <row r="559" spans="1:13">
      <c r="A559" s="4">
        <v>2016</v>
      </c>
      <c r="B559" s="5" t="s">
        <v>24</v>
      </c>
      <c r="C559" s="5" t="s">
        <v>36</v>
      </c>
      <c r="D559" s="5" t="s">
        <v>17</v>
      </c>
      <c r="E559" s="5">
        <v>65000</v>
      </c>
      <c r="F559" s="6">
        <v>1507.69</v>
      </c>
      <c r="H559" s="15" t="str">
        <f t="shared" si="48"/>
        <v>Medium</v>
      </c>
      <c r="I559" s="11" t="str">
        <f t="shared" si="49"/>
        <v>Large</v>
      </c>
      <c r="J559" s="11" t="str">
        <f t="shared" si="50"/>
        <v>Central</v>
      </c>
      <c r="K559" s="11" t="str">
        <f t="shared" si="51"/>
        <v>2010s</v>
      </c>
      <c r="L559" s="11" t="str">
        <f t="shared" si="52"/>
        <v>Pulse</v>
      </c>
      <c r="M559" s="18">
        <f t="shared" si="53"/>
        <v>2.319523076923077E-2</v>
      </c>
    </row>
    <row r="560" spans="1:13">
      <c r="A560" s="4">
        <v>2017</v>
      </c>
      <c r="B560" s="5" t="s">
        <v>24</v>
      </c>
      <c r="C560" s="5" t="s">
        <v>36</v>
      </c>
      <c r="D560" s="5" t="s">
        <v>15</v>
      </c>
      <c r="E560" s="5">
        <v>121300</v>
      </c>
      <c r="F560" s="6">
        <v>5159.93</v>
      </c>
      <c r="H560" s="15" t="str">
        <f t="shared" si="48"/>
        <v>High</v>
      </c>
      <c r="I560" s="11" t="str">
        <f t="shared" si="49"/>
        <v>Large</v>
      </c>
      <c r="J560" s="11" t="str">
        <f t="shared" si="50"/>
        <v>Central</v>
      </c>
      <c r="K560" s="11" t="str">
        <f t="shared" si="51"/>
        <v>2010s</v>
      </c>
      <c r="L560" s="11" t="str">
        <f t="shared" si="52"/>
        <v>Cereal</v>
      </c>
      <c r="M560" s="18">
        <f t="shared" si="53"/>
        <v>4.2538582028029681E-2</v>
      </c>
    </row>
    <row r="561" spans="1:13">
      <c r="A561" s="4">
        <v>2017</v>
      </c>
      <c r="B561" s="5" t="s">
        <v>24</v>
      </c>
      <c r="C561" s="5" t="s">
        <v>36</v>
      </c>
      <c r="D561" s="5" t="s">
        <v>16</v>
      </c>
      <c r="E561" s="5">
        <v>2180</v>
      </c>
      <c r="F561" s="6">
        <v>834.86</v>
      </c>
      <c r="H561" s="15" t="str">
        <f t="shared" si="48"/>
        <v>Low</v>
      </c>
      <c r="I561" s="11" t="str">
        <f t="shared" si="49"/>
        <v>Medium</v>
      </c>
      <c r="J561" s="11" t="str">
        <f t="shared" si="50"/>
        <v>Central</v>
      </c>
      <c r="K561" s="11" t="str">
        <f t="shared" si="51"/>
        <v>2010s</v>
      </c>
      <c r="L561" s="11" t="str">
        <f t="shared" si="52"/>
        <v>Cereal</v>
      </c>
      <c r="M561" s="18">
        <f t="shared" si="53"/>
        <v>0.38296330275229357</v>
      </c>
    </row>
    <row r="562" spans="1:13">
      <c r="A562" s="4">
        <v>2017</v>
      </c>
      <c r="B562" s="5" t="s">
        <v>24</v>
      </c>
      <c r="C562" s="5" t="s">
        <v>36</v>
      </c>
      <c r="D562" s="5" t="s">
        <v>17</v>
      </c>
      <c r="E562" s="5">
        <v>54300</v>
      </c>
      <c r="F562" s="6">
        <v>1374.95</v>
      </c>
      <c r="H562" s="15" t="str">
        <f t="shared" si="48"/>
        <v>Medium</v>
      </c>
      <c r="I562" s="11" t="str">
        <f t="shared" si="49"/>
        <v>Large</v>
      </c>
      <c r="J562" s="11" t="str">
        <f t="shared" si="50"/>
        <v>Central</v>
      </c>
      <c r="K562" s="11" t="str">
        <f t="shared" si="51"/>
        <v>2010s</v>
      </c>
      <c r="L562" s="11" t="str">
        <f t="shared" si="52"/>
        <v>Pulse</v>
      </c>
      <c r="M562" s="18">
        <f t="shared" si="53"/>
        <v>2.5321362799263353E-2</v>
      </c>
    </row>
    <row r="563" spans="1:13">
      <c r="A563" s="4">
        <v>2008</v>
      </c>
      <c r="B563" s="5" t="s">
        <v>24</v>
      </c>
      <c r="C563" s="5" t="s">
        <v>37</v>
      </c>
      <c r="D563" s="5" t="s">
        <v>15</v>
      </c>
      <c r="E563" s="5">
        <v>122400</v>
      </c>
      <c r="F563" s="6">
        <v>393.06</v>
      </c>
      <c r="H563" s="15" t="str">
        <f t="shared" si="48"/>
        <v>Low</v>
      </c>
      <c r="I563" s="11" t="str">
        <f t="shared" si="49"/>
        <v>Large</v>
      </c>
      <c r="J563" s="11" t="str">
        <f t="shared" si="50"/>
        <v>Central</v>
      </c>
      <c r="K563" s="11" t="str">
        <f t="shared" si="51"/>
        <v>2000s</v>
      </c>
      <c r="L563" s="11" t="str">
        <f t="shared" si="52"/>
        <v>Cereal</v>
      </c>
      <c r="M563" s="18">
        <f t="shared" si="53"/>
        <v>3.2112745098039214E-3</v>
      </c>
    </row>
    <row r="564" spans="1:13">
      <c r="A564" s="4">
        <v>2008</v>
      </c>
      <c r="B564" s="5" t="s">
        <v>24</v>
      </c>
      <c r="C564" s="5" t="s">
        <v>37</v>
      </c>
      <c r="D564" s="5" t="s">
        <v>16</v>
      </c>
      <c r="E564" s="5">
        <v>37200</v>
      </c>
      <c r="F564" s="6">
        <v>1142.47</v>
      </c>
      <c r="H564" s="15" t="str">
        <f t="shared" si="48"/>
        <v>Medium</v>
      </c>
      <c r="I564" s="11" t="str">
        <f t="shared" si="49"/>
        <v>Large</v>
      </c>
      <c r="J564" s="11" t="str">
        <f t="shared" si="50"/>
        <v>Central</v>
      </c>
      <c r="K564" s="11" t="str">
        <f t="shared" si="51"/>
        <v>2000s</v>
      </c>
      <c r="L564" s="11" t="str">
        <f t="shared" si="52"/>
        <v>Cereal</v>
      </c>
      <c r="M564" s="18">
        <f t="shared" si="53"/>
        <v>3.0711559139784947E-2</v>
      </c>
    </row>
    <row r="565" spans="1:13">
      <c r="A565" s="4">
        <v>2008</v>
      </c>
      <c r="B565" s="5" t="s">
        <v>24</v>
      </c>
      <c r="C565" s="5" t="s">
        <v>37</v>
      </c>
      <c r="D565" s="5" t="s">
        <v>17</v>
      </c>
      <c r="E565" s="5">
        <v>37200</v>
      </c>
      <c r="F565" s="6">
        <v>462.37</v>
      </c>
      <c r="H565" s="15" t="str">
        <f t="shared" si="48"/>
        <v>Low</v>
      </c>
      <c r="I565" s="11" t="str">
        <f t="shared" si="49"/>
        <v>Large</v>
      </c>
      <c r="J565" s="11" t="str">
        <f t="shared" si="50"/>
        <v>Central</v>
      </c>
      <c r="K565" s="11" t="str">
        <f t="shared" si="51"/>
        <v>2000s</v>
      </c>
      <c r="L565" s="11" t="str">
        <f t="shared" si="52"/>
        <v>Pulse</v>
      </c>
      <c r="M565" s="18">
        <f t="shared" si="53"/>
        <v>1.2429301075268817E-2</v>
      </c>
    </row>
    <row r="566" spans="1:13">
      <c r="A566" s="4">
        <v>2009</v>
      </c>
      <c r="B566" s="5" t="s">
        <v>24</v>
      </c>
      <c r="C566" s="5" t="s">
        <v>37</v>
      </c>
      <c r="D566" s="5" t="s">
        <v>15</v>
      </c>
      <c r="E566" s="5">
        <v>116400</v>
      </c>
      <c r="F566" s="6">
        <v>630.58000000000004</v>
      </c>
      <c r="H566" s="15" t="str">
        <f t="shared" si="48"/>
        <v>Low</v>
      </c>
      <c r="I566" s="11" t="str">
        <f t="shared" si="49"/>
        <v>Large</v>
      </c>
      <c r="J566" s="11" t="str">
        <f t="shared" si="50"/>
        <v>Central</v>
      </c>
      <c r="K566" s="11" t="str">
        <f t="shared" si="51"/>
        <v>2000s</v>
      </c>
      <c r="L566" s="11" t="str">
        <f t="shared" si="52"/>
        <v>Cereal</v>
      </c>
      <c r="M566" s="18">
        <f t="shared" si="53"/>
        <v>5.4173539518900344E-3</v>
      </c>
    </row>
    <row r="567" spans="1:13">
      <c r="A567" s="4">
        <v>2009</v>
      </c>
      <c r="B567" s="5" t="s">
        <v>24</v>
      </c>
      <c r="C567" s="5" t="s">
        <v>37</v>
      </c>
      <c r="D567" s="5" t="s">
        <v>16</v>
      </c>
      <c r="E567" s="5">
        <v>35700</v>
      </c>
      <c r="F567" s="6">
        <v>991.6</v>
      </c>
      <c r="H567" s="15" t="str">
        <f t="shared" si="48"/>
        <v>Low</v>
      </c>
      <c r="I567" s="11" t="str">
        <f t="shared" si="49"/>
        <v>Large</v>
      </c>
      <c r="J567" s="11" t="str">
        <f t="shared" si="50"/>
        <v>Central</v>
      </c>
      <c r="K567" s="11" t="str">
        <f t="shared" si="51"/>
        <v>2000s</v>
      </c>
      <c r="L567" s="11" t="str">
        <f t="shared" si="52"/>
        <v>Cereal</v>
      </c>
      <c r="M567" s="18">
        <f t="shared" si="53"/>
        <v>2.7775910364145659E-2</v>
      </c>
    </row>
    <row r="568" spans="1:13">
      <c r="A568" s="4">
        <v>2009</v>
      </c>
      <c r="B568" s="5" t="s">
        <v>24</v>
      </c>
      <c r="C568" s="5" t="s">
        <v>37</v>
      </c>
      <c r="D568" s="5" t="s">
        <v>17</v>
      </c>
      <c r="E568" s="5">
        <v>35700</v>
      </c>
      <c r="F568" s="6">
        <v>509.8</v>
      </c>
      <c r="H568" s="15" t="str">
        <f t="shared" si="48"/>
        <v>Low</v>
      </c>
      <c r="I568" s="11" t="str">
        <f t="shared" si="49"/>
        <v>Large</v>
      </c>
      <c r="J568" s="11" t="str">
        <f t="shared" si="50"/>
        <v>Central</v>
      </c>
      <c r="K568" s="11" t="str">
        <f t="shared" si="51"/>
        <v>2000s</v>
      </c>
      <c r="L568" s="11" t="str">
        <f t="shared" si="52"/>
        <v>Pulse</v>
      </c>
      <c r="M568" s="18">
        <f t="shared" si="53"/>
        <v>1.4280112044817928E-2</v>
      </c>
    </row>
    <row r="569" spans="1:13">
      <c r="A569" s="4">
        <v>2010</v>
      </c>
      <c r="B569" s="5" t="s">
        <v>24</v>
      </c>
      <c r="C569" s="5" t="s">
        <v>37</v>
      </c>
      <c r="D569" s="5" t="s">
        <v>15</v>
      </c>
      <c r="E569" s="5">
        <v>102500</v>
      </c>
      <c r="F569" s="6">
        <v>890.73</v>
      </c>
      <c r="H569" s="15" t="str">
        <f t="shared" si="48"/>
        <v>Low</v>
      </c>
      <c r="I569" s="11" t="str">
        <f t="shared" si="49"/>
        <v>Large</v>
      </c>
      <c r="J569" s="11" t="str">
        <f t="shared" si="50"/>
        <v>Central</v>
      </c>
      <c r="K569" s="11" t="str">
        <f t="shared" si="51"/>
        <v>2010s</v>
      </c>
      <c r="L569" s="11" t="str">
        <f t="shared" si="52"/>
        <v>Cereal</v>
      </c>
      <c r="M569" s="18">
        <f t="shared" si="53"/>
        <v>8.6900487804878052E-3</v>
      </c>
    </row>
    <row r="570" spans="1:13">
      <c r="A570" s="4">
        <v>2010</v>
      </c>
      <c r="B570" s="5" t="s">
        <v>24</v>
      </c>
      <c r="C570" s="5" t="s">
        <v>37</v>
      </c>
      <c r="D570" s="5" t="s">
        <v>16</v>
      </c>
      <c r="E570" s="5">
        <v>35200</v>
      </c>
      <c r="F570" s="6">
        <v>1139.2</v>
      </c>
      <c r="H570" s="15" t="str">
        <f t="shared" si="48"/>
        <v>Medium</v>
      </c>
      <c r="I570" s="11" t="str">
        <f t="shared" si="49"/>
        <v>Large</v>
      </c>
      <c r="J570" s="11" t="str">
        <f t="shared" si="50"/>
        <v>Central</v>
      </c>
      <c r="K570" s="11" t="str">
        <f t="shared" si="51"/>
        <v>2010s</v>
      </c>
      <c r="L570" s="11" t="str">
        <f t="shared" si="52"/>
        <v>Cereal</v>
      </c>
      <c r="M570" s="18">
        <f t="shared" si="53"/>
        <v>3.2363636363636365E-2</v>
      </c>
    </row>
    <row r="571" spans="1:13">
      <c r="A571" s="4">
        <v>2010</v>
      </c>
      <c r="B571" s="5" t="s">
        <v>24</v>
      </c>
      <c r="C571" s="5" t="s">
        <v>37</v>
      </c>
      <c r="D571" s="5" t="s">
        <v>17</v>
      </c>
      <c r="E571" s="5">
        <v>33800</v>
      </c>
      <c r="F571" s="6">
        <v>428.99</v>
      </c>
      <c r="H571" s="15" t="str">
        <f t="shared" si="48"/>
        <v>Low</v>
      </c>
      <c r="I571" s="11" t="str">
        <f t="shared" si="49"/>
        <v>Large</v>
      </c>
      <c r="J571" s="11" t="str">
        <f t="shared" si="50"/>
        <v>Central</v>
      </c>
      <c r="K571" s="11" t="str">
        <f t="shared" si="51"/>
        <v>2010s</v>
      </c>
      <c r="L571" s="11" t="str">
        <f t="shared" si="52"/>
        <v>Pulse</v>
      </c>
      <c r="M571" s="18">
        <f t="shared" si="53"/>
        <v>1.2692011834319526E-2</v>
      </c>
    </row>
    <row r="572" spans="1:13">
      <c r="A572" s="4">
        <v>2011</v>
      </c>
      <c r="B572" s="5" t="s">
        <v>24</v>
      </c>
      <c r="C572" s="5" t="s">
        <v>37</v>
      </c>
      <c r="D572" s="5" t="s">
        <v>15</v>
      </c>
      <c r="E572" s="5">
        <v>87800</v>
      </c>
      <c r="F572" s="6">
        <v>962.41</v>
      </c>
      <c r="H572" s="15" t="str">
        <f t="shared" si="48"/>
        <v>Low</v>
      </c>
      <c r="I572" s="11" t="str">
        <f t="shared" si="49"/>
        <v>Large</v>
      </c>
      <c r="J572" s="11" t="str">
        <f t="shared" si="50"/>
        <v>Central</v>
      </c>
      <c r="K572" s="11" t="str">
        <f t="shared" si="51"/>
        <v>2010s</v>
      </c>
      <c r="L572" s="11" t="str">
        <f t="shared" si="52"/>
        <v>Cereal</v>
      </c>
      <c r="M572" s="18">
        <f t="shared" si="53"/>
        <v>1.0961389521640091E-2</v>
      </c>
    </row>
    <row r="573" spans="1:13">
      <c r="A573" s="4">
        <v>2011</v>
      </c>
      <c r="B573" s="5" t="s">
        <v>24</v>
      </c>
      <c r="C573" s="5" t="s">
        <v>37</v>
      </c>
      <c r="D573" s="5" t="s">
        <v>16</v>
      </c>
      <c r="E573" s="5">
        <v>35900</v>
      </c>
      <c r="F573" s="6">
        <v>885.79</v>
      </c>
      <c r="H573" s="15" t="str">
        <f t="shared" si="48"/>
        <v>Low</v>
      </c>
      <c r="I573" s="11" t="str">
        <f t="shared" si="49"/>
        <v>Large</v>
      </c>
      <c r="J573" s="11" t="str">
        <f t="shared" si="50"/>
        <v>Central</v>
      </c>
      <c r="K573" s="11" t="str">
        <f t="shared" si="51"/>
        <v>2010s</v>
      </c>
      <c r="L573" s="11" t="str">
        <f t="shared" si="52"/>
        <v>Cereal</v>
      </c>
      <c r="M573" s="18">
        <f t="shared" si="53"/>
        <v>2.4673816155988858E-2</v>
      </c>
    </row>
    <row r="574" spans="1:13">
      <c r="A574" s="4">
        <v>2011</v>
      </c>
      <c r="B574" s="5" t="s">
        <v>24</v>
      </c>
      <c r="C574" s="5" t="s">
        <v>37</v>
      </c>
      <c r="D574" s="5" t="s">
        <v>17</v>
      </c>
      <c r="E574" s="5">
        <v>42000</v>
      </c>
      <c r="F574" s="6">
        <v>611.9</v>
      </c>
      <c r="H574" s="15" t="str">
        <f t="shared" si="48"/>
        <v>Low</v>
      </c>
      <c r="I574" s="11" t="str">
        <f t="shared" si="49"/>
        <v>Large</v>
      </c>
      <c r="J574" s="11" t="str">
        <f t="shared" si="50"/>
        <v>Central</v>
      </c>
      <c r="K574" s="11" t="str">
        <f t="shared" si="51"/>
        <v>2010s</v>
      </c>
      <c r="L574" s="11" t="str">
        <f t="shared" si="52"/>
        <v>Pulse</v>
      </c>
      <c r="M574" s="18">
        <f t="shared" si="53"/>
        <v>1.4569047619047619E-2</v>
      </c>
    </row>
    <row r="575" spans="1:13">
      <c r="A575" s="4">
        <v>2012</v>
      </c>
      <c r="B575" s="5" t="s">
        <v>24</v>
      </c>
      <c r="C575" s="5" t="s">
        <v>37</v>
      </c>
      <c r="D575" s="5" t="s">
        <v>15</v>
      </c>
      <c r="E575" s="5">
        <v>115750</v>
      </c>
      <c r="F575" s="6">
        <v>2058.23</v>
      </c>
      <c r="H575" s="15" t="str">
        <f t="shared" si="48"/>
        <v>Medium</v>
      </c>
      <c r="I575" s="11" t="str">
        <f t="shared" si="49"/>
        <v>Large</v>
      </c>
      <c r="J575" s="11" t="str">
        <f t="shared" si="50"/>
        <v>Central</v>
      </c>
      <c r="K575" s="11" t="str">
        <f t="shared" si="51"/>
        <v>2010s</v>
      </c>
      <c r="L575" s="11" t="str">
        <f t="shared" si="52"/>
        <v>Cereal</v>
      </c>
      <c r="M575" s="18">
        <f t="shared" si="53"/>
        <v>1.7781684665226782E-2</v>
      </c>
    </row>
    <row r="576" spans="1:13">
      <c r="A576" s="4">
        <v>2012</v>
      </c>
      <c r="B576" s="5" t="s">
        <v>24</v>
      </c>
      <c r="C576" s="5" t="s">
        <v>37</v>
      </c>
      <c r="D576" s="5" t="s">
        <v>16</v>
      </c>
      <c r="E576" s="5">
        <v>34470</v>
      </c>
      <c r="F576" s="6">
        <v>2042.65</v>
      </c>
      <c r="H576" s="15" t="str">
        <f t="shared" si="48"/>
        <v>Medium</v>
      </c>
      <c r="I576" s="11" t="str">
        <f t="shared" si="49"/>
        <v>Large</v>
      </c>
      <c r="J576" s="11" t="str">
        <f t="shared" si="50"/>
        <v>Central</v>
      </c>
      <c r="K576" s="11" t="str">
        <f t="shared" si="51"/>
        <v>2010s</v>
      </c>
      <c r="L576" s="11" t="str">
        <f t="shared" si="52"/>
        <v>Cereal</v>
      </c>
      <c r="M576" s="18">
        <f t="shared" si="53"/>
        <v>5.9258775747026406E-2</v>
      </c>
    </row>
    <row r="577" spans="1:13">
      <c r="A577" s="4">
        <v>2012</v>
      </c>
      <c r="B577" s="5" t="s">
        <v>24</v>
      </c>
      <c r="C577" s="5" t="s">
        <v>37</v>
      </c>
      <c r="D577" s="5" t="s">
        <v>17</v>
      </c>
      <c r="E577" s="5">
        <v>32860</v>
      </c>
      <c r="F577" s="6">
        <v>661.59</v>
      </c>
      <c r="H577" s="15" t="str">
        <f t="shared" si="48"/>
        <v>Low</v>
      </c>
      <c r="I577" s="11" t="str">
        <f t="shared" si="49"/>
        <v>Large</v>
      </c>
      <c r="J577" s="11" t="str">
        <f t="shared" si="50"/>
        <v>Central</v>
      </c>
      <c r="K577" s="11" t="str">
        <f t="shared" si="51"/>
        <v>2010s</v>
      </c>
      <c r="L577" s="11" t="str">
        <f t="shared" si="52"/>
        <v>Pulse</v>
      </c>
      <c r="M577" s="18">
        <f t="shared" si="53"/>
        <v>2.0133597078514913E-2</v>
      </c>
    </row>
    <row r="578" spans="1:13">
      <c r="A578" s="4">
        <v>2013</v>
      </c>
      <c r="B578" s="5" t="s">
        <v>24</v>
      </c>
      <c r="C578" s="5" t="s">
        <v>37</v>
      </c>
      <c r="D578" s="5" t="s">
        <v>15</v>
      </c>
      <c r="E578" s="5">
        <v>116250</v>
      </c>
      <c r="F578" s="6">
        <v>1485.59</v>
      </c>
      <c r="H578" s="15" t="str">
        <f t="shared" si="48"/>
        <v>Medium</v>
      </c>
      <c r="I578" s="11" t="str">
        <f t="shared" si="49"/>
        <v>Large</v>
      </c>
      <c r="J578" s="11" t="str">
        <f t="shared" si="50"/>
        <v>Central</v>
      </c>
      <c r="K578" s="11" t="str">
        <f t="shared" si="51"/>
        <v>2010s</v>
      </c>
      <c r="L578" s="11" t="str">
        <f t="shared" si="52"/>
        <v>Cereal</v>
      </c>
      <c r="M578" s="18">
        <f t="shared" si="53"/>
        <v>1.2779268817204301E-2</v>
      </c>
    </row>
    <row r="579" spans="1:13">
      <c r="A579" s="4">
        <v>2013</v>
      </c>
      <c r="B579" s="5" t="s">
        <v>24</v>
      </c>
      <c r="C579" s="5" t="s">
        <v>37</v>
      </c>
      <c r="D579" s="5" t="s">
        <v>16</v>
      </c>
      <c r="E579" s="5">
        <v>34200</v>
      </c>
      <c r="F579" s="6">
        <v>1704.97</v>
      </c>
      <c r="H579" s="15" t="str">
        <f t="shared" ref="H579:H642" si="54">IF(F579&lt;1000,"Low",IF(F579&lt;3000,"Medium","High"))</f>
        <v>Medium</v>
      </c>
      <c r="I579" s="11" t="str">
        <f t="shared" ref="I579:I642" si="55">IF(E579&lt;1000,"Small",IF(E579&lt;5000,"Medium","Large"))</f>
        <v>Large</v>
      </c>
      <c r="J579" s="11" t="str">
        <f t="shared" ref="J579:J642" si="56">IF(OR(B579="Punjab",B579="Haryana",B579="Himachal Pradesh",B579="Jammu and Kashmir",B579="Uttarakhand",B579="Delhi",B579="Chandigarh"),"North",IF(OR(B579="Tamil Nadu",B579="Karnataka",B579="Kerala",B579="Andhra Pradesh",B579="Telangana"),"South",IF(OR(B579="Maharashtra",B579="Gujarat",B579="Goa",B579="Rajasthan"),"West",IF(OR(B579="West Bengal",B579="Bihar",B579="Jharkhand",B579="Odisha",B579="Assam",B579="Sikkim",B579="Arunachal Pradesh",B579="Manipur",B579="Meghalaya",B579="Mizoram",B579="Nagaland",B579="Tripura"),"East","Central"))))</f>
        <v>Central</v>
      </c>
      <c r="K579" s="11" t="str">
        <f t="shared" ref="K579:K642" si="57">LEFT(A579,3)&amp;"0s"</f>
        <v>2010s</v>
      </c>
      <c r="L579" s="11" t="str">
        <f t="shared" ref="L579:L642" si="58">IF(D579="Rice","Cereal",IF(D579="Maize","Cereal",IF(D579="Chickpea","Pulse",IF(D579="Cotton","Fiber","Other"))))</f>
        <v>Cereal</v>
      </c>
      <c r="M579" s="18">
        <f t="shared" ref="M579:M642" si="59">F579/E579</f>
        <v>4.9852923976608191E-2</v>
      </c>
    </row>
    <row r="580" spans="1:13">
      <c r="A580" s="4">
        <v>2013</v>
      </c>
      <c r="B580" s="5" t="s">
        <v>24</v>
      </c>
      <c r="C580" s="5" t="s">
        <v>37</v>
      </c>
      <c r="D580" s="5" t="s">
        <v>17</v>
      </c>
      <c r="E580" s="5">
        <v>33540</v>
      </c>
      <c r="F580" s="6">
        <v>740.31</v>
      </c>
      <c r="H580" s="15" t="str">
        <f t="shared" si="54"/>
        <v>Low</v>
      </c>
      <c r="I580" s="11" t="str">
        <f t="shared" si="55"/>
        <v>Large</v>
      </c>
      <c r="J580" s="11" t="str">
        <f t="shared" si="56"/>
        <v>Central</v>
      </c>
      <c r="K580" s="11" t="str">
        <f t="shared" si="57"/>
        <v>2010s</v>
      </c>
      <c r="L580" s="11" t="str">
        <f t="shared" si="58"/>
        <v>Pulse</v>
      </c>
      <c r="M580" s="18">
        <f t="shared" si="59"/>
        <v>2.2072450805008942E-2</v>
      </c>
    </row>
    <row r="581" spans="1:13">
      <c r="A581" s="4">
        <v>2014</v>
      </c>
      <c r="B581" s="5" t="s">
        <v>24</v>
      </c>
      <c r="C581" s="5" t="s">
        <v>37</v>
      </c>
      <c r="D581" s="5" t="s">
        <v>15</v>
      </c>
      <c r="E581" s="5">
        <v>100000</v>
      </c>
      <c r="F581" s="6">
        <v>1260</v>
      </c>
      <c r="H581" s="15" t="str">
        <f t="shared" si="54"/>
        <v>Medium</v>
      </c>
      <c r="I581" s="11" t="str">
        <f t="shared" si="55"/>
        <v>Large</v>
      </c>
      <c r="J581" s="11" t="str">
        <f t="shared" si="56"/>
        <v>Central</v>
      </c>
      <c r="K581" s="11" t="str">
        <f t="shared" si="57"/>
        <v>2010s</v>
      </c>
      <c r="L581" s="11" t="str">
        <f t="shared" si="58"/>
        <v>Cereal</v>
      </c>
      <c r="M581" s="18">
        <f t="shared" si="59"/>
        <v>1.26E-2</v>
      </c>
    </row>
    <row r="582" spans="1:13">
      <c r="A582" s="4">
        <v>2014</v>
      </c>
      <c r="B582" s="5" t="s">
        <v>24</v>
      </c>
      <c r="C582" s="5" t="s">
        <v>37</v>
      </c>
      <c r="D582" s="5" t="s">
        <v>16</v>
      </c>
      <c r="E582" s="5">
        <v>39000</v>
      </c>
      <c r="F582" s="6">
        <v>1820.51</v>
      </c>
      <c r="H582" s="15" t="str">
        <f t="shared" si="54"/>
        <v>Medium</v>
      </c>
      <c r="I582" s="11" t="str">
        <f t="shared" si="55"/>
        <v>Large</v>
      </c>
      <c r="J582" s="11" t="str">
        <f t="shared" si="56"/>
        <v>Central</v>
      </c>
      <c r="K582" s="11" t="str">
        <f t="shared" si="57"/>
        <v>2010s</v>
      </c>
      <c r="L582" s="11" t="str">
        <f t="shared" si="58"/>
        <v>Cereal</v>
      </c>
      <c r="M582" s="18">
        <f t="shared" si="59"/>
        <v>4.667974358974359E-2</v>
      </c>
    </row>
    <row r="583" spans="1:13">
      <c r="A583" s="4">
        <v>2014</v>
      </c>
      <c r="B583" s="5" t="s">
        <v>24</v>
      </c>
      <c r="C583" s="5" t="s">
        <v>37</v>
      </c>
      <c r="D583" s="5" t="s">
        <v>17</v>
      </c>
      <c r="E583" s="5">
        <v>48000</v>
      </c>
      <c r="F583" s="6">
        <v>666.67</v>
      </c>
      <c r="H583" s="15" t="str">
        <f t="shared" si="54"/>
        <v>Low</v>
      </c>
      <c r="I583" s="11" t="str">
        <f t="shared" si="55"/>
        <v>Large</v>
      </c>
      <c r="J583" s="11" t="str">
        <f t="shared" si="56"/>
        <v>Central</v>
      </c>
      <c r="K583" s="11" t="str">
        <f t="shared" si="57"/>
        <v>2010s</v>
      </c>
      <c r="L583" s="11" t="str">
        <f t="shared" si="58"/>
        <v>Pulse</v>
      </c>
      <c r="M583" s="18">
        <f t="shared" si="59"/>
        <v>1.3888958333333333E-2</v>
      </c>
    </row>
    <row r="584" spans="1:13">
      <c r="A584" s="4">
        <v>2015</v>
      </c>
      <c r="B584" s="5" t="s">
        <v>24</v>
      </c>
      <c r="C584" s="5" t="s">
        <v>37</v>
      </c>
      <c r="D584" s="5" t="s">
        <v>15</v>
      </c>
      <c r="E584" s="5">
        <v>118000</v>
      </c>
      <c r="F584" s="6">
        <v>1163.81</v>
      </c>
      <c r="H584" s="15" t="str">
        <f t="shared" si="54"/>
        <v>Medium</v>
      </c>
      <c r="I584" s="11" t="str">
        <f t="shared" si="55"/>
        <v>Large</v>
      </c>
      <c r="J584" s="11" t="str">
        <f t="shared" si="56"/>
        <v>Central</v>
      </c>
      <c r="K584" s="11" t="str">
        <f t="shared" si="57"/>
        <v>2010s</v>
      </c>
      <c r="L584" s="11" t="str">
        <f t="shared" si="58"/>
        <v>Cereal</v>
      </c>
      <c r="M584" s="18">
        <f t="shared" si="59"/>
        <v>9.8627966101694914E-3</v>
      </c>
    </row>
    <row r="585" spans="1:13">
      <c r="A585" s="4">
        <v>2015</v>
      </c>
      <c r="B585" s="5" t="s">
        <v>24</v>
      </c>
      <c r="C585" s="5" t="s">
        <v>37</v>
      </c>
      <c r="D585" s="5" t="s">
        <v>16</v>
      </c>
      <c r="E585" s="5">
        <v>49000</v>
      </c>
      <c r="F585" s="6">
        <v>1755.1</v>
      </c>
      <c r="H585" s="15" t="str">
        <f t="shared" si="54"/>
        <v>Medium</v>
      </c>
      <c r="I585" s="11" t="str">
        <f t="shared" si="55"/>
        <v>Large</v>
      </c>
      <c r="J585" s="11" t="str">
        <f t="shared" si="56"/>
        <v>Central</v>
      </c>
      <c r="K585" s="11" t="str">
        <f t="shared" si="57"/>
        <v>2010s</v>
      </c>
      <c r="L585" s="11" t="str">
        <f t="shared" si="58"/>
        <v>Cereal</v>
      </c>
      <c r="M585" s="18">
        <f t="shared" si="59"/>
        <v>3.5818367346938773E-2</v>
      </c>
    </row>
    <row r="586" spans="1:13">
      <c r="A586" s="4">
        <v>2015</v>
      </c>
      <c r="B586" s="5" t="s">
        <v>24</v>
      </c>
      <c r="C586" s="5" t="s">
        <v>37</v>
      </c>
      <c r="D586" s="5" t="s">
        <v>17</v>
      </c>
      <c r="E586" s="5">
        <v>63000</v>
      </c>
      <c r="F586" s="6">
        <v>1079.3699999999999</v>
      </c>
      <c r="H586" s="15" t="str">
        <f t="shared" si="54"/>
        <v>Medium</v>
      </c>
      <c r="I586" s="11" t="str">
        <f t="shared" si="55"/>
        <v>Large</v>
      </c>
      <c r="J586" s="11" t="str">
        <f t="shared" si="56"/>
        <v>Central</v>
      </c>
      <c r="K586" s="11" t="str">
        <f t="shared" si="57"/>
        <v>2010s</v>
      </c>
      <c r="L586" s="11" t="str">
        <f t="shared" si="58"/>
        <v>Pulse</v>
      </c>
      <c r="M586" s="18">
        <f t="shared" si="59"/>
        <v>1.7132857142857141E-2</v>
      </c>
    </row>
    <row r="587" spans="1:13">
      <c r="A587" s="4">
        <v>2016</v>
      </c>
      <c r="B587" s="5" t="s">
        <v>24</v>
      </c>
      <c r="C587" s="5" t="s">
        <v>37</v>
      </c>
      <c r="D587" s="5" t="s">
        <v>15</v>
      </c>
      <c r="E587" s="5">
        <v>118000</v>
      </c>
      <c r="F587" s="6">
        <v>2949.15</v>
      </c>
      <c r="H587" s="15" t="str">
        <f t="shared" si="54"/>
        <v>Medium</v>
      </c>
      <c r="I587" s="11" t="str">
        <f t="shared" si="55"/>
        <v>Large</v>
      </c>
      <c r="J587" s="11" t="str">
        <f t="shared" si="56"/>
        <v>Central</v>
      </c>
      <c r="K587" s="11" t="str">
        <f t="shared" si="57"/>
        <v>2010s</v>
      </c>
      <c r="L587" s="11" t="str">
        <f t="shared" si="58"/>
        <v>Cereal</v>
      </c>
      <c r="M587" s="18">
        <f t="shared" si="59"/>
        <v>2.4992796610169492E-2</v>
      </c>
    </row>
    <row r="588" spans="1:13">
      <c r="A588" s="4">
        <v>2016</v>
      </c>
      <c r="B588" s="5" t="s">
        <v>24</v>
      </c>
      <c r="C588" s="5" t="s">
        <v>37</v>
      </c>
      <c r="D588" s="5" t="s">
        <v>16</v>
      </c>
      <c r="E588" s="5">
        <v>46000</v>
      </c>
      <c r="F588" s="6">
        <v>2500</v>
      </c>
      <c r="H588" s="15" t="str">
        <f t="shared" si="54"/>
        <v>Medium</v>
      </c>
      <c r="I588" s="11" t="str">
        <f t="shared" si="55"/>
        <v>Large</v>
      </c>
      <c r="J588" s="11" t="str">
        <f t="shared" si="56"/>
        <v>Central</v>
      </c>
      <c r="K588" s="11" t="str">
        <f t="shared" si="57"/>
        <v>2010s</v>
      </c>
      <c r="L588" s="11" t="str">
        <f t="shared" si="58"/>
        <v>Cereal</v>
      </c>
      <c r="M588" s="18">
        <f t="shared" si="59"/>
        <v>5.434782608695652E-2</v>
      </c>
    </row>
    <row r="589" spans="1:13">
      <c r="A589" s="4">
        <v>2016</v>
      </c>
      <c r="B589" s="5" t="s">
        <v>24</v>
      </c>
      <c r="C589" s="5" t="s">
        <v>37</v>
      </c>
      <c r="D589" s="5" t="s">
        <v>17</v>
      </c>
      <c r="E589" s="5">
        <v>65000</v>
      </c>
      <c r="F589" s="6">
        <v>1276.92</v>
      </c>
      <c r="H589" s="15" t="str">
        <f t="shared" si="54"/>
        <v>Medium</v>
      </c>
      <c r="I589" s="11" t="str">
        <f t="shared" si="55"/>
        <v>Large</v>
      </c>
      <c r="J589" s="11" t="str">
        <f t="shared" si="56"/>
        <v>Central</v>
      </c>
      <c r="K589" s="11" t="str">
        <f t="shared" si="57"/>
        <v>2010s</v>
      </c>
      <c r="L589" s="11" t="str">
        <f t="shared" si="58"/>
        <v>Pulse</v>
      </c>
      <c r="M589" s="18">
        <f t="shared" si="59"/>
        <v>1.9644923076923077E-2</v>
      </c>
    </row>
    <row r="590" spans="1:13">
      <c r="A590" s="4">
        <v>2017</v>
      </c>
      <c r="B590" s="5" t="s">
        <v>24</v>
      </c>
      <c r="C590" s="5" t="s">
        <v>37</v>
      </c>
      <c r="D590" s="5" t="s">
        <v>15</v>
      </c>
      <c r="E590" s="5">
        <v>113950</v>
      </c>
      <c r="F590" s="6">
        <v>2049.14</v>
      </c>
      <c r="H590" s="15" t="str">
        <f t="shared" si="54"/>
        <v>Medium</v>
      </c>
      <c r="I590" s="11" t="str">
        <f t="shared" si="55"/>
        <v>Large</v>
      </c>
      <c r="J590" s="11" t="str">
        <f t="shared" si="56"/>
        <v>Central</v>
      </c>
      <c r="K590" s="11" t="str">
        <f t="shared" si="57"/>
        <v>2010s</v>
      </c>
      <c r="L590" s="11" t="str">
        <f t="shared" si="58"/>
        <v>Cereal</v>
      </c>
      <c r="M590" s="18">
        <f t="shared" si="59"/>
        <v>1.7982799473453267E-2</v>
      </c>
    </row>
    <row r="591" spans="1:13">
      <c r="A591" s="4">
        <v>2017</v>
      </c>
      <c r="B591" s="5" t="s">
        <v>24</v>
      </c>
      <c r="C591" s="5" t="s">
        <v>37</v>
      </c>
      <c r="D591" s="5" t="s">
        <v>16</v>
      </c>
      <c r="E591" s="5">
        <v>38100</v>
      </c>
      <c r="F591" s="6">
        <v>2625.2</v>
      </c>
      <c r="H591" s="15" t="str">
        <f t="shared" si="54"/>
        <v>Medium</v>
      </c>
      <c r="I591" s="11" t="str">
        <f t="shared" si="55"/>
        <v>Large</v>
      </c>
      <c r="J591" s="11" t="str">
        <f t="shared" si="56"/>
        <v>Central</v>
      </c>
      <c r="K591" s="11" t="str">
        <f t="shared" si="57"/>
        <v>2010s</v>
      </c>
      <c r="L591" s="11" t="str">
        <f t="shared" si="58"/>
        <v>Cereal</v>
      </c>
      <c r="M591" s="18">
        <f t="shared" si="59"/>
        <v>6.890288713910761E-2</v>
      </c>
    </row>
    <row r="592" spans="1:13">
      <c r="A592" s="4">
        <v>2017</v>
      </c>
      <c r="B592" s="5" t="s">
        <v>24</v>
      </c>
      <c r="C592" s="5" t="s">
        <v>37</v>
      </c>
      <c r="D592" s="5" t="s">
        <v>17</v>
      </c>
      <c r="E592" s="5">
        <v>66600</v>
      </c>
      <c r="F592" s="6">
        <v>1151.6500000000001</v>
      </c>
      <c r="H592" s="15" t="str">
        <f t="shared" si="54"/>
        <v>Medium</v>
      </c>
      <c r="I592" s="11" t="str">
        <f t="shared" si="55"/>
        <v>Large</v>
      </c>
      <c r="J592" s="11" t="str">
        <f t="shared" si="56"/>
        <v>Central</v>
      </c>
      <c r="K592" s="11" t="str">
        <f t="shared" si="57"/>
        <v>2010s</v>
      </c>
      <c r="L592" s="11" t="str">
        <f t="shared" si="58"/>
        <v>Pulse</v>
      </c>
      <c r="M592" s="18">
        <f t="shared" si="59"/>
        <v>1.7292042042042044E-2</v>
      </c>
    </row>
    <row r="593" spans="1:13">
      <c r="A593" s="4">
        <v>2008</v>
      </c>
      <c r="B593" s="5" t="s">
        <v>24</v>
      </c>
      <c r="C593" s="5" t="s">
        <v>38</v>
      </c>
      <c r="D593" s="5" t="s">
        <v>15</v>
      </c>
      <c r="E593" s="5">
        <v>90300</v>
      </c>
      <c r="F593" s="6">
        <v>432</v>
      </c>
      <c r="H593" s="15" t="str">
        <f t="shared" si="54"/>
        <v>Low</v>
      </c>
      <c r="I593" s="11" t="str">
        <f t="shared" si="55"/>
        <v>Large</v>
      </c>
      <c r="J593" s="11" t="str">
        <f t="shared" si="56"/>
        <v>Central</v>
      </c>
      <c r="K593" s="11" t="str">
        <f t="shared" si="57"/>
        <v>2000s</v>
      </c>
      <c r="L593" s="11" t="str">
        <f t="shared" si="58"/>
        <v>Cereal</v>
      </c>
      <c r="M593" s="18">
        <f t="shared" si="59"/>
        <v>4.7840531561461792E-3</v>
      </c>
    </row>
    <row r="594" spans="1:13">
      <c r="A594" s="4">
        <v>2008</v>
      </c>
      <c r="B594" s="5" t="s">
        <v>24</v>
      </c>
      <c r="C594" s="5" t="s">
        <v>38</v>
      </c>
      <c r="D594" s="5" t="s">
        <v>16</v>
      </c>
      <c r="E594" s="5">
        <v>800</v>
      </c>
      <c r="F594" s="6">
        <v>750</v>
      </c>
      <c r="H594" s="15" t="str">
        <f t="shared" si="54"/>
        <v>Low</v>
      </c>
      <c r="I594" s="11" t="str">
        <f t="shared" si="55"/>
        <v>Small</v>
      </c>
      <c r="J594" s="11" t="str">
        <f t="shared" si="56"/>
        <v>Central</v>
      </c>
      <c r="K594" s="11" t="str">
        <f t="shared" si="57"/>
        <v>2000s</v>
      </c>
      <c r="L594" s="11" t="str">
        <f t="shared" si="58"/>
        <v>Cereal</v>
      </c>
      <c r="M594" s="18">
        <f t="shared" si="59"/>
        <v>0.9375</v>
      </c>
    </row>
    <row r="595" spans="1:13">
      <c r="A595" s="4">
        <v>2008</v>
      </c>
      <c r="B595" s="5" t="s">
        <v>24</v>
      </c>
      <c r="C595" s="5" t="s">
        <v>38</v>
      </c>
      <c r="D595" s="5" t="s">
        <v>17</v>
      </c>
      <c r="E595" s="5">
        <v>92300</v>
      </c>
      <c r="F595" s="6">
        <v>522.21</v>
      </c>
      <c r="H595" s="15" t="str">
        <f t="shared" si="54"/>
        <v>Low</v>
      </c>
      <c r="I595" s="11" t="str">
        <f t="shared" si="55"/>
        <v>Large</v>
      </c>
      <c r="J595" s="11" t="str">
        <f t="shared" si="56"/>
        <v>Central</v>
      </c>
      <c r="K595" s="11" t="str">
        <f t="shared" si="57"/>
        <v>2000s</v>
      </c>
      <c r="L595" s="11" t="str">
        <f t="shared" si="58"/>
        <v>Pulse</v>
      </c>
      <c r="M595" s="18">
        <f t="shared" si="59"/>
        <v>5.6577464788732396E-3</v>
      </c>
    </row>
    <row r="596" spans="1:13">
      <c r="A596" s="4">
        <v>2009</v>
      </c>
      <c r="B596" s="5" t="s">
        <v>24</v>
      </c>
      <c r="C596" s="5" t="s">
        <v>38</v>
      </c>
      <c r="D596" s="5" t="s">
        <v>15</v>
      </c>
      <c r="E596" s="5">
        <v>82600</v>
      </c>
      <c r="F596" s="6">
        <v>647.70000000000005</v>
      </c>
      <c r="H596" s="15" t="str">
        <f t="shared" si="54"/>
        <v>Low</v>
      </c>
      <c r="I596" s="11" t="str">
        <f t="shared" si="55"/>
        <v>Large</v>
      </c>
      <c r="J596" s="11" t="str">
        <f t="shared" si="56"/>
        <v>Central</v>
      </c>
      <c r="K596" s="11" t="str">
        <f t="shared" si="57"/>
        <v>2000s</v>
      </c>
      <c r="L596" s="11" t="str">
        <f t="shared" si="58"/>
        <v>Cereal</v>
      </c>
      <c r="M596" s="18">
        <f t="shared" si="59"/>
        <v>7.8414043583535115E-3</v>
      </c>
    </row>
    <row r="597" spans="1:13">
      <c r="A597" s="4">
        <v>2009</v>
      </c>
      <c r="B597" s="5" t="s">
        <v>24</v>
      </c>
      <c r="C597" s="5" t="s">
        <v>38</v>
      </c>
      <c r="D597" s="5" t="s">
        <v>16</v>
      </c>
      <c r="E597" s="5">
        <v>800</v>
      </c>
      <c r="F597" s="6">
        <v>625</v>
      </c>
      <c r="H597" s="15" t="str">
        <f t="shared" si="54"/>
        <v>Low</v>
      </c>
      <c r="I597" s="11" t="str">
        <f t="shared" si="55"/>
        <v>Small</v>
      </c>
      <c r="J597" s="11" t="str">
        <f t="shared" si="56"/>
        <v>Central</v>
      </c>
      <c r="K597" s="11" t="str">
        <f t="shared" si="57"/>
        <v>2000s</v>
      </c>
      <c r="L597" s="11" t="str">
        <f t="shared" si="58"/>
        <v>Cereal</v>
      </c>
      <c r="M597" s="18">
        <f t="shared" si="59"/>
        <v>0.78125</v>
      </c>
    </row>
    <row r="598" spans="1:13">
      <c r="A598" s="4">
        <v>2009</v>
      </c>
      <c r="B598" s="5" t="s">
        <v>24</v>
      </c>
      <c r="C598" s="5" t="s">
        <v>38</v>
      </c>
      <c r="D598" s="5" t="s">
        <v>17</v>
      </c>
      <c r="E598" s="5">
        <v>90500</v>
      </c>
      <c r="F598" s="6">
        <v>617.67999999999995</v>
      </c>
      <c r="H598" s="15" t="str">
        <f t="shared" si="54"/>
        <v>Low</v>
      </c>
      <c r="I598" s="11" t="str">
        <f t="shared" si="55"/>
        <v>Large</v>
      </c>
      <c r="J598" s="11" t="str">
        <f t="shared" si="56"/>
        <v>Central</v>
      </c>
      <c r="K598" s="11" t="str">
        <f t="shared" si="57"/>
        <v>2000s</v>
      </c>
      <c r="L598" s="11" t="str">
        <f t="shared" si="58"/>
        <v>Pulse</v>
      </c>
      <c r="M598" s="18">
        <f t="shared" si="59"/>
        <v>6.8251933701657455E-3</v>
      </c>
    </row>
    <row r="599" spans="1:13">
      <c r="A599" s="4">
        <v>2010</v>
      </c>
      <c r="B599" s="5" t="s">
        <v>24</v>
      </c>
      <c r="C599" s="5" t="s">
        <v>38</v>
      </c>
      <c r="D599" s="5" t="s">
        <v>15</v>
      </c>
      <c r="E599" s="5">
        <v>71700</v>
      </c>
      <c r="F599" s="6">
        <v>1036.26</v>
      </c>
      <c r="H599" s="15" t="str">
        <f t="shared" si="54"/>
        <v>Medium</v>
      </c>
      <c r="I599" s="11" t="str">
        <f t="shared" si="55"/>
        <v>Large</v>
      </c>
      <c r="J599" s="11" t="str">
        <f t="shared" si="56"/>
        <v>Central</v>
      </c>
      <c r="K599" s="11" t="str">
        <f t="shared" si="57"/>
        <v>2010s</v>
      </c>
      <c r="L599" s="11" t="str">
        <f t="shared" si="58"/>
        <v>Cereal</v>
      </c>
      <c r="M599" s="18">
        <f t="shared" si="59"/>
        <v>1.4452719665271967E-2</v>
      </c>
    </row>
    <row r="600" spans="1:13">
      <c r="A600" s="4">
        <v>2010</v>
      </c>
      <c r="B600" s="5" t="s">
        <v>24</v>
      </c>
      <c r="C600" s="5" t="s">
        <v>38</v>
      </c>
      <c r="D600" s="5" t="s">
        <v>16</v>
      </c>
      <c r="E600" s="5">
        <v>700</v>
      </c>
      <c r="F600" s="6">
        <v>857.14</v>
      </c>
      <c r="H600" s="15" t="str">
        <f t="shared" si="54"/>
        <v>Low</v>
      </c>
      <c r="I600" s="11" t="str">
        <f t="shared" si="55"/>
        <v>Small</v>
      </c>
      <c r="J600" s="11" t="str">
        <f t="shared" si="56"/>
        <v>Central</v>
      </c>
      <c r="K600" s="11" t="str">
        <f t="shared" si="57"/>
        <v>2010s</v>
      </c>
      <c r="L600" s="11" t="str">
        <f t="shared" si="58"/>
        <v>Cereal</v>
      </c>
      <c r="M600" s="18">
        <f t="shared" si="59"/>
        <v>1.2244857142857142</v>
      </c>
    </row>
    <row r="601" spans="1:13">
      <c r="A601" s="4">
        <v>2010</v>
      </c>
      <c r="B601" s="5" t="s">
        <v>24</v>
      </c>
      <c r="C601" s="5" t="s">
        <v>38</v>
      </c>
      <c r="D601" s="5" t="s">
        <v>17</v>
      </c>
      <c r="E601" s="5">
        <v>74100</v>
      </c>
      <c r="F601" s="6">
        <v>434.55</v>
      </c>
      <c r="H601" s="15" t="str">
        <f t="shared" si="54"/>
        <v>Low</v>
      </c>
      <c r="I601" s="11" t="str">
        <f t="shared" si="55"/>
        <v>Large</v>
      </c>
      <c r="J601" s="11" t="str">
        <f t="shared" si="56"/>
        <v>Central</v>
      </c>
      <c r="K601" s="11" t="str">
        <f t="shared" si="57"/>
        <v>2010s</v>
      </c>
      <c r="L601" s="11" t="str">
        <f t="shared" si="58"/>
        <v>Pulse</v>
      </c>
      <c r="M601" s="18">
        <f t="shared" si="59"/>
        <v>5.8643724696356278E-3</v>
      </c>
    </row>
    <row r="602" spans="1:13">
      <c r="A602" s="4">
        <v>2011</v>
      </c>
      <c r="B602" s="5" t="s">
        <v>24</v>
      </c>
      <c r="C602" s="5" t="s">
        <v>38</v>
      </c>
      <c r="D602" s="5" t="s">
        <v>15</v>
      </c>
      <c r="E602" s="5">
        <v>82400</v>
      </c>
      <c r="F602" s="6">
        <v>1649.27</v>
      </c>
      <c r="H602" s="15" t="str">
        <f t="shared" si="54"/>
        <v>Medium</v>
      </c>
      <c r="I602" s="11" t="str">
        <f t="shared" si="55"/>
        <v>Large</v>
      </c>
      <c r="J602" s="11" t="str">
        <f t="shared" si="56"/>
        <v>Central</v>
      </c>
      <c r="K602" s="11" t="str">
        <f t="shared" si="57"/>
        <v>2010s</v>
      </c>
      <c r="L602" s="11" t="str">
        <f t="shared" si="58"/>
        <v>Cereal</v>
      </c>
      <c r="M602" s="18">
        <f t="shared" si="59"/>
        <v>2.0015412621359224E-2</v>
      </c>
    </row>
    <row r="603" spans="1:13">
      <c r="A603" s="4">
        <v>2011</v>
      </c>
      <c r="B603" s="5" t="s">
        <v>24</v>
      </c>
      <c r="C603" s="5" t="s">
        <v>38</v>
      </c>
      <c r="D603" s="5" t="s">
        <v>16</v>
      </c>
      <c r="E603" s="5">
        <v>800</v>
      </c>
      <c r="F603" s="6">
        <v>750</v>
      </c>
      <c r="H603" s="15" t="str">
        <f t="shared" si="54"/>
        <v>Low</v>
      </c>
      <c r="I603" s="11" t="str">
        <f t="shared" si="55"/>
        <v>Small</v>
      </c>
      <c r="J603" s="11" t="str">
        <f t="shared" si="56"/>
        <v>Central</v>
      </c>
      <c r="K603" s="11" t="str">
        <f t="shared" si="57"/>
        <v>2010s</v>
      </c>
      <c r="L603" s="11" t="str">
        <f t="shared" si="58"/>
        <v>Cereal</v>
      </c>
      <c r="M603" s="18">
        <f t="shared" si="59"/>
        <v>0.9375</v>
      </c>
    </row>
    <row r="604" spans="1:13">
      <c r="A604" s="4">
        <v>2011</v>
      </c>
      <c r="B604" s="5" t="s">
        <v>24</v>
      </c>
      <c r="C604" s="5" t="s">
        <v>38</v>
      </c>
      <c r="D604" s="5" t="s">
        <v>17</v>
      </c>
      <c r="E604" s="5">
        <v>95300</v>
      </c>
      <c r="F604" s="6">
        <v>597.05999999999995</v>
      </c>
      <c r="H604" s="15" t="str">
        <f t="shared" si="54"/>
        <v>Low</v>
      </c>
      <c r="I604" s="11" t="str">
        <f t="shared" si="55"/>
        <v>Large</v>
      </c>
      <c r="J604" s="11" t="str">
        <f t="shared" si="56"/>
        <v>Central</v>
      </c>
      <c r="K604" s="11" t="str">
        <f t="shared" si="57"/>
        <v>2010s</v>
      </c>
      <c r="L604" s="11" t="str">
        <f t="shared" si="58"/>
        <v>Pulse</v>
      </c>
      <c r="M604" s="18">
        <f t="shared" si="59"/>
        <v>6.265057712486883E-3</v>
      </c>
    </row>
    <row r="605" spans="1:13">
      <c r="A605" s="4">
        <v>2012</v>
      </c>
      <c r="B605" s="5" t="s">
        <v>24</v>
      </c>
      <c r="C605" s="5" t="s">
        <v>38</v>
      </c>
      <c r="D605" s="5" t="s">
        <v>15</v>
      </c>
      <c r="E605" s="5">
        <v>85380</v>
      </c>
      <c r="F605" s="6">
        <v>2315.1799999999998</v>
      </c>
      <c r="H605" s="15" t="str">
        <f t="shared" si="54"/>
        <v>Medium</v>
      </c>
      <c r="I605" s="11" t="str">
        <f t="shared" si="55"/>
        <v>Large</v>
      </c>
      <c r="J605" s="11" t="str">
        <f t="shared" si="56"/>
        <v>Central</v>
      </c>
      <c r="K605" s="11" t="str">
        <f t="shared" si="57"/>
        <v>2010s</v>
      </c>
      <c r="L605" s="11" t="str">
        <f t="shared" si="58"/>
        <v>Cereal</v>
      </c>
      <c r="M605" s="18">
        <f t="shared" si="59"/>
        <v>2.7116186460529396E-2</v>
      </c>
    </row>
    <row r="606" spans="1:13">
      <c r="A606" s="4">
        <v>2012</v>
      </c>
      <c r="B606" s="5" t="s">
        <v>24</v>
      </c>
      <c r="C606" s="5" t="s">
        <v>38</v>
      </c>
      <c r="D606" s="5" t="s">
        <v>16</v>
      </c>
      <c r="E606" s="5">
        <v>840</v>
      </c>
      <c r="F606" s="6">
        <v>1464.29</v>
      </c>
      <c r="H606" s="15" t="str">
        <f t="shared" si="54"/>
        <v>Medium</v>
      </c>
      <c r="I606" s="11" t="str">
        <f t="shared" si="55"/>
        <v>Small</v>
      </c>
      <c r="J606" s="11" t="str">
        <f t="shared" si="56"/>
        <v>Central</v>
      </c>
      <c r="K606" s="11" t="str">
        <f t="shared" si="57"/>
        <v>2010s</v>
      </c>
      <c r="L606" s="11" t="str">
        <f t="shared" si="58"/>
        <v>Cereal</v>
      </c>
      <c r="M606" s="18">
        <f t="shared" si="59"/>
        <v>1.7432023809523809</v>
      </c>
    </row>
    <row r="607" spans="1:13">
      <c r="A607" s="4">
        <v>2012</v>
      </c>
      <c r="B607" s="5" t="s">
        <v>24</v>
      </c>
      <c r="C607" s="5" t="s">
        <v>38</v>
      </c>
      <c r="D607" s="5" t="s">
        <v>17</v>
      </c>
      <c r="E607" s="5">
        <v>78130</v>
      </c>
      <c r="F607" s="6">
        <v>517.85</v>
      </c>
      <c r="H607" s="15" t="str">
        <f t="shared" si="54"/>
        <v>Low</v>
      </c>
      <c r="I607" s="11" t="str">
        <f t="shared" si="55"/>
        <v>Large</v>
      </c>
      <c r="J607" s="11" t="str">
        <f t="shared" si="56"/>
        <v>Central</v>
      </c>
      <c r="K607" s="11" t="str">
        <f t="shared" si="57"/>
        <v>2010s</v>
      </c>
      <c r="L607" s="11" t="str">
        <f t="shared" si="58"/>
        <v>Pulse</v>
      </c>
      <c r="M607" s="18">
        <f t="shared" si="59"/>
        <v>6.6280558044285167E-3</v>
      </c>
    </row>
    <row r="608" spans="1:13">
      <c r="A608" s="4">
        <v>2013</v>
      </c>
      <c r="B608" s="5" t="s">
        <v>24</v>
      </c>
      <c r="C608" s="5" t="s">
        <v>38</v>
      </c>
      <c r="D608" s="5" t="s">
        <v>15</v>
      </c>
      <c r="E608" s="5">
        <v>82070</v>
      </c>
      <c r="F608" s="6">
        <v>2297.5500000000002</v>
      </c>
      <c r="H608" s="15" t="str">
        <f t="shared" si="54"/>
        <v>Medium</v>
      </c>
      <c r="I608" s="11" t="str">
        <f t="shared" si="55"/>
        <v>Large</v>
      </c>
      <c r="J608" s="11" t="str">
        <f t="shared" si="56"/>
        <v>Central</v>
      </c>
      <c r="K608" s="11" t="str">
        <f t="shared" si="57"/>
        <v>2010s</v>
      </c>
      <c r="L608" s="11" t="str">
        <f t="shared" si="58"/>
        <v>Cereal</v>
      </c>
      <c r="M608" s="18">
        <f t="shared" si="59"/>
        <v>2.7995004264652127E-2</v>
      </c>
    </row>
    <row r="609" spans="1:13">
      <c r="A609" s="4">
        <v>2013</v>
      </c>
      <c r="B609" s="5" t="s">
        <v>24</v>
      </c>
      <c r="C609" s="5" t="s">
        <v>38</v>
      </c>
      <c r="D609" s="5" t="s">
        <v>16</v>
      </c>
      <c r="E609" s="5">
        <v>770</v>
      </c>
      <c r="F609" s="6">
        <v>701.3</v>
      </c>
      <c r="H609" s="15" t="str">
        <f t="shared" si="54"/>
        <v>Low</v>
      </c>
      <c r="I609" s="11" t="str">
        <f t="shared" si="55"/>
        <v>Small</v>
      </c>
      <c r="J609" s="11" t="str">
        <f t="shared" si="56"/>
        <v>Central</v>
      </c>
      <c r="K609" s="11" t="str">
        <f t="shared" si="57"/>
        <v>2010s</v>
      </c>
      <c r="L609" s="11" t="str">
        <f t="shared" si="58"/>
        <v>Cereal</v>
      </c>
      <c r="M609" s="18">
        <f t="shared" si="59"/>
        <v>0.91077922077922069</v>
      </c>
    </row>
    <row r="610" spans="1:13">
      <c r="A610" s="4">
        <v>2013</v>
      </c>
      <c r="B610" s="5" t="s">
        <v>24</v>
      </c>
      <c r="C610" s="5" t="s">
        <v>38</v>
      </c>
      <c r="D610" s="5" t="s">
        <v>17</v>
      </c>
      <c r="E610" s="5">
        <v>93140</v>
      </c>
      <c r="F610" s="6">
        <v>452.65</v>
      </c>
      <c r="H610" s="15" t="str">
        <f t="shared" si="54"/>
        <v>Low</v>
      </c>
      <c r="I610" s="11" t="str">
        <f t="shared" si="55"/>
        <v>Large</v>
      </c>
      <c r="J610" s="11" t="str">
        <f t="shared" si="56"/>
        <v>Central</v>
      </c>
      <c r="K610" s="11" t="str">
        <f t="shared" si="57"/>
        <v>2010s</v>
      </c>
      <c r="L610" s="11" t="str">
        <f t="shared" si="58"/>
        <v>Pulse</v>
      </c>
      <c r="M610" s="18">
        <f t="shared" si="59"/>
        <v>4.8598883401331323E-3</v>
      </c>
    </row>
    <row r="611" spans="1:13">
      <c r="A611" s="4">
        <v>2014</v>
      </c>
      <c r="B611" s="5" t="s">
        <v>24</v>
      </c>
      <c r="C611" s="5" t="s">
        <v>38</v>
      </c>
      <c r="D611" s="5" t="s">
        <v>15</v>
      </c>
      <c r="E611" s="5">
        <v>104000</v>
      </c>
      <c r="F611" s="6">
        <v>1935.87</v>
      </c>
      <c r="H611" s="15" t="str">
        <f t="shared" si="54"/>
        <v>Medium</v>
      </c>
      <c r="I611" s="11" t="str">
        <f t="shared" si="55"/>
        <v>Large</v>
      </c>
      <c r="J611" s="11" t="str">
        <f t="shared" si="56"/>
        <v>Central</v>
      </c>
      <c r="K611" s="11" t="str">
        <f t="shared" si="57"/>
        <v>2010s</v>
      </c>
      <c r="L611" s="11" t="str">
        <f t="shared" si="58"/>
        <v>Cereal</v>
      </c>
      <c r="M611" s="18">
        <f t="shared" si="59"/>
        <v>1.8614134615384616E-2</v>
      </c>
    </row>
    <row r="612" spans="1:13">
      <c r="A612" s="4">
        <v>2014</v>
      </c>
      <c r="B612" s="5" t="s">
        <v>24</v>
      </c>
      <c r="C612" s="5" t="s">
        <v>38</v>
      </c>
      <c r="D612" s="5" t="s">
        <v>16</v>
      </c>
      <c r="E612" s="5">
        <v>17000</v>
      </c>
      <c r="F612" s="6">
        <v>1411.76</v>
      </c>
      <c r="H612" s="15" t="str">
        <f t="shared" si="54"/>
        <v>Medium</v>
      </c>
      <c r="I612" s="11" t="str">
        <f t="shared" si="55"/>
        <v>Large</v>
      </c>
      <c r="J612" s="11" t="str">
        <f t="shared" si="56"/>
        <v>Central</v>
      </c>
      <c r="K612" s="11" t="str">
        <f t="shared" si="57"/>
        <v>2010s</v>
      </c>
      <c r="L612" s="11" t="str">
        <f t="shared" si="58"/>
        <v>Cereal</v>
      </c>
      <c r="M612" s="18">
        <f t="shared" si="59"/>
        <v>8.3044705882352937E-2</v>
      </c>
    </row>
    <row r="613" spans="1:13">
      <c r="A613" s="4">
        <v>2014</v>
      </c>
      <c r="B613" s="5" t="s">
        <v>24</v>
      </c>
      <c r="C613" s="5" t="s">
        <v>38</v>
      </c>
      <c r="D613" s="5" t="s">
        <v>17</v>
      </c>
      <c r="E613" s="5">
        <v>68000</v>
      </c>
      <c r="F613" s="6">
        <v>926.47</v>
      </c>
      <c r="H613" s="15" t="str">
        <f t="shared" si="54"/>
        <v>Low</v>
      </c>
      <c r="I613" s="11" t="str">
        <f t="shared" si="55"/>
        <v>Large</v>
      </c>
      <c r="J613" s="11" t="str">
        <f t="shared" si="56"/>
        <v>Central</v>
      </c>
      <c r="K613" s="11" t="str">
        <f t="shared" si="57"/>
        <v>2010s</v>
      </c>
      <c r="L613" s="11" t="str">
        <f t="shared" si="58"/>
        <v>Pulse</v>
      </c>
      <c r="M613" s="18">
        <f t="shared" si="59"/>
        <v>1.3624558823529411E-2</v>
      </c>
    </row>
    <row r="614" spans="1:13">
      <c r="A614" s="4">
        <v>2015</v>
      </c>
      <c r="B614" s="5" t="s">
        <v>24</v>
      </c>
      <c r="C614" s="5" t="s">
        <v>38</v>
      </c>
      <c r="D614" s="5" t="s">
        <v>15</v>
      </c>
      <c r="E614" s="5">
        <v>104000</v>
      </c>
      <c r="F614" s="6">
        <v>2288.46</v>
      </c>
      <c r="H614" s="15" t="str">
        <f t="shared" si="54"/>
        <v>Medium</v>
      </c>
      <c r="I614" s="11" t="str">
        <f t="shared" si="55"/>
        <v>Large</v>
      </c>
      <c r="J614" s="11" t="str">
        <f t="shared" si="56"/>
        <v>Central</v>
      </c>
      <c r="K614" s="11" t="str">
        <f t="shared" si="57"/>
        <v>2010s</v>
      </c>
      <c r="L614" s="11" t="str">
        <f t="shared" si="58"/>
        <v>Cereal</v>
      </c>
      <c r="M614" s="18">
        <f t="shared" si="59"/>
        <v>2.2004423076923078E-2</v>
      </c>
    </row>
    <row r="615" spans="1:13">
      <c r="A615" s="4">
        <v>2015</v>
      </c>
      <c r="B615" s="5" t="s">
        <v>24</v>
      </c>
      <c r="C615" s="5" t="s">
        <v>38</v>
      </c>
      <c r="D615" s="5" t="s">
        <v>16</v>
      </c>
      <c r="E615" s="5">
        <v>3000</v>
      </c>
      <c r="F615" s="6">
        <v>2000</v>
      </c>
      <c r="H615" s="15" t="str">
        <f t="shared" si="54"/>
        <v>Medium</v>
      </c>
      <c r="I615" s="11" t="str">
        <f t="shared" si="55"/>
        <v>Medium</v>
      </c>
      <c r="J615" s="11" t="str">
        <f t="shared" si="56"/>
        <v>Central</v>
      </c>
      <c r="K615" s="11" t="str">
        <f t="shared" si="57"/>
        <v>2010s</v>
      </c>
      <c r="L615" s="11" t="str">
        <f t="shared" si="58"/>
        <v>Cereal</v>
      </c>
      <c r="M615" s="18">
        <f t="shared" si="59"/>
        <v>0.66666666666666663</v>
      </c>
    </row>
    <row r="616" spans="1:13">
      <c r="A616" s="4">
        <v>2015</v>
      </c>
      <c r="B616" s="5" t="s">
        <v>24</v>
      </c>
      <c r="C616" s="5" t="s">
        <v>38</v>
      </c>
      <c r="D616" s="5" t="s">
        <v>17</v>
      </c>
      <c r="E616" s="5">
        <v>109000</v>
      </c>
      <c r="F616" s="6">
        <v>1165.1400000000001</v>
      </c>
      <c r="H616" s="15" t="str">
        <f t="shared" si="54"/>
        <v>Medium</v>
      </c>
      <c r="I616" s="11" t="str">
        <f t="shared" si="55"/>
        <v>Large</v>
      </c>
      <c r="J616" s="11" t="str">
        <f t="shared" si="56"/>
        <v>Central</v>
      </c>
      <c r="K616" s="11" t="str">
        <f t="shared" si="57"/>
        <v>2010s</v>
      </c>
      <c r="L616" s="11" t="str">
        <f t="shared" si="58"/>
        <v>Pulse</v>
      </c>
      <c r="M616" s="18">
        <f t="shared" si="59"/>
        <v>1.0689357798165138E-2</v>
      </c>
    </row>
    <row r="617" spans="1:13">
      <c r="A617" s="4">
        <v>2016</v>
      </c>
      <c r="B617" s="5" t="s">
        <v>24</v>
      </c>
      <c r="C617" s="5" t="s">
        <v>38</v>
      </c>
      <c r="D617" s="5" t="s">
        <v>15</v>
      </c>
      <c r="E617" s="5">
        <v>120000</v>
      </c>
      <c r="F617" s="6">
        <v>3277.75</v>
      </c>
      <c r="H617" s="15" t="str">
        <f t="shared" si="54"/>
        <v>High</v>
      </c>
      <c r="I617" s="11" t="str">
        <f t="shared" si="55"/>
        <v>Large</v>
      </c>
      <c r="J617" s="11" t="str">
        <f t="shared" si="56"/>
        <v>Central</v>
      </c>
      <c r="K617" s="11" t="str">
        <f t="shared" si="57"/>
        <v>2010s</v>
      </c>
      <c r="L617" s="11" t="str">
        <f t="shared" si="58"/>
        <v>Cereal</v>
      </c>
      <c r="M617" s="18">
        <f t="shared" si="59"/>
        <v>2.7314583333333333E-2</v>
      </c>
    </row>
    <row r="618" spans="1:13">
      <c r="A618" s="4">
        <v>2016</v>
      </c>
      <c r="B618" s="5" t="s">
        <v>24</v>
      </c>
      <c r="C618" s="5" t="s">
        <v>38</v>
      </c>
      <c r="D618" s="5" t="s">
        <v>17</v>
      </c>
      <c r="E618" s="5">
        <v>120000</v>
      </c>
      <c r="F618" s="6">
        <v>1750</v>
      </c>
      <c r="H618" s="15" t="str">
        <f t="shared" si="54"/>
        <v>Medium</v>
      </c>
      <c r="I618" s="11" t="str">
        <f t="shared" si="55"/>
        <v>Large</v>
      </c>
      <c r="J618" s="11" t="str">
        <f t="shared" si="56"/>
        <v>Central</v>
      </c>
      <c r="K618" s="11" t="str">
        <f t="shared" si="57"/>
        <v>2010s</v>
      </c>
      <c r="L618" s="11" t="str">
        <f t="shared" si="58"/>
        <v>Pulse</v>
      </c>
      <c r="M618" s="18">
        <f t="shared" si="59"/>
        <v>1.4583333333333334E-2</v>
      </c>
    </row>
    <row r="619" spans="1:13">
      <c r="A619" s="4">
        <v>2017</v>
      </c>
      <c r="B619" s="5" t="s">
        <v>24</v>
      </c>
      <c r="C619" s="5" t="s">
        <v>38</v>
      </c>
      <c r="D619" s="5" t="s">
        <v>15</v>
      </c>
      <c r="E619" s="5">
        <v>132000</v>
      </c>
      <c r="F619" s="6">
        <v>2460.61</v>
      </c>
      <c r="H619" s="15" t="str">
        <f t="shared" si="54"/>
        <v>Medium</v>
      </c>
      <c r="I619" s="11" t="str">
        <f t="shared" si="55"/>
        <v>Large</v>
      </c>
      <c r="J619" s="11" t="str">
        <f t="shared" si="56"/>
        <v>Central</v>
      </c>
      <c r="K619" s="11" t="str">
        <f t="shared" si="57"/>
        <v>2010s</v>
      </c>
      <c r="L619" s="11" t="str">
        <f t="shared" si="58"/>
        <v>Cereal</v>
      </c>
      <c r="M619" s="18">
        <f t="shared" si="59"/>
        <v>1.8640984848484851E-2</v>
      </c>
    </row>
    <row r="620" spans="1:13">
      <c r="A620" s="4">
        <v>2017</v>
      </c>
      <c r="B620" s="5" t="s">
        <v>24</v>
      </c>
      <c r="C620" s="5" t="s">
        <v>38</v>
      </c>
      <c r="D620" s="5" t="s">
        <v>16</v>
      </c>
      <c r="E620" s="5">
        <v>4200</v>
      </c>
      <c r="F620" s="6">
        <v>1735.71</v>
      </c>
      <c r="H620" s="15" t="str">
        <f t="shared" si="54"/>
        <v>Medium</v>
      </c>
      <c r="I620" s="11" t="str">
        <f t="shared" si="55"/>
        <v>Medium</v>
      </c>
      <c r="J620" s="11" t="str">
        <f t="shared" si="56"/>
        <v>Central</v>
      </c>
      <c r="K620" s="11" t="str">
        <f t="shared" si="57"/>
        <v>2010s</v>
      </c>
      <c r="L620" s="11" t="str">
        <f t="shared" si="58"/>
        <v>Cereal</v>
      </c>
      <c r="M620" s="18">
        <f t="shared" si="59"/>
        <v>0.41326428571428575</v>
      </c>
    </row>
    <row r="621" spans="1:13">
      <c r="A621" s="4">
        <v>2017</v>
      </c>
      <c r="B621" s="5" t="s">
        <v>24</v>
      </c>
      <c r="C621" s="5" t="s">
        <v>38</v>
      </c>
      <c r="D621" s="5" t="s">
        <v>17</v>
      </c>
      <c r="E621" s="5">
        <v>116000</v>
      </c>
      <c r="F621" s="6">
        <v>1476.98</v>
      </c>
      <c r="H621" s="15" t="str">
        <f t="shared" si="54"/>
        <v>Medium</v>
      </c>
      <c r="I621" s="11" t="str">
        <f t="shared" si="55"/>
        <v>Large</v>
      </c>
      <c r="J621" s="11" t="str">
        <f t="shared" si="56"/>
        <v>Central</v>
      </c>
      <c r="K621" s="11" t="str">
        <f t="shared" si="57"/>
        <v>2010s</v>
      </c>
      <c r="L621" s="11" t="str">
        <f t="shared" si="58"/>
        <v>Pulse</v>
      </c>
      <c r="M621" s="18">
        <f t="shared" si="59"/>
        <v>1.2732586206896553E-2</v>
      </c>
    </row>
    <row r="622" spans="1:13">
      <c r="A622" s="4">
        <v>2008</v>
      </c>
      <c r="B622" s="5" t="s">
        <v>24</v>
      </c>
      <c r="C622" s="5" t="s">
        <v>39</v>
      </c>
      <c r="D622" s="5" t="s">
        <v>15</v>
      </c>
      <c r="E622" s="5">
        <v>253000</v>
      </c>
      <c r="F622" s="6">
        <v>592.73</v>
      </c>
      <c r="H622" s="15" t="str">
        <f t="shared" si="54"/>
        <v>Low</v>
      </c>
      <c r="I622" s="11" t="str">
        <f t="shared" si="55"/>
        <v>Large</v>
      </c>
      <c r="J622" s="11" t="str">
        <f t="shared" si="56"/>
        <v>Central</v>
      </c>
      <c r="K622" s="11" t="str">
        <f t="shared" si="57"/>
        <v>2000s</v>
      </c>
      <c r="L622" s="11" t="str">
        <f t="shared" si="58"/>
        <v>Cereal</v>
      </c>
      <c r="M622" s="18">
        <f t="shared" si="59"/>
        <v>2.3428063241106721E-3</v>
      </c>
    </row>
    <row r="623" spans="1:13">
      <c r="A623" s="4">
        <v>2008</v>
      </c>
      <c r="B623" s="5" t="s">
        <v>24</v>
      </c>
      <c r="C623" s="5" t="s">
        <v>39</v>
      </c>
      <c r="D623" s="5" t="s">
        <v>16</v>
      </c>
      <c r="E623" s="5">
        <v>34900</v>
      </c>
      <c r="F623" s="6">
        <v>808.02</v>
      </c>
      <c r="H623" s="15" t="str">
        <f t="shared" si="54"/>
        <v>Low</v>
      </c>
      <c r="I623" s="11" t="str">
        <f t="shared" si="55"/>
        <v>Large</v>
      </c>
      <c r="J623" s="11" t="str">
        <f t="shared" si="56"/>
        <v>Central</v>
      </c>
      <c r="K623" s="11" t="str">
        <f t="shared" si="57"/>
        <v>2000s</v>
      </c>
      <c r="L623" s="11" t="str">
        <f t="shared" si="58"/>
        <v>Cereal</v>
      </c>
      <c r="M623" s="18">
        <f t="shared" si="59"/>
        <v>2.315243553008596E-2</v>
      </c>
    </row>
    <row r="624" spans="1:13">
      <c r="A624" s="4">
        <v>2008</v>
      </c>
      <c r="B624" s="5" t="s">
        <v>24</v>
      </c>
      <c r="C624" s="5" t="s">
        <v>39</v>
      </c>
      <c r="D624" s="5" t="s">
        <v>17</v>
      </c>
      <c r="E624" s="5">
        <v>13000</v>
      </c>
      <c r="F624" s="6">
        <v>407.69</v>
      </c>
      <c r="H624" s="15" t="str">
        <f t="shared" si="54"/>
        <v>Low</v>
      </c>
      <c r="I624" s="11" t="str">
        <f t="shared" si="55"/>
        <v>Large</v>
      </c>
      <c r="J624" s="11" t="str">
        <f t="shared" si="56"/>
        <v>Central</v>
      </c>
      <c r="K624" s="11" t="str">
        <f t="shared" si="57"/>
        <v>2000s</v>
      </c>
      <c r="L624" s="11" t="str">
        <f t="shared" si="58"/>
        <v>Pulse</v>
      </c>
      <c r="M624" s="18">
        <f t="shared" si="59"/>
        <v>3.1360769230769234E-2</v>
      </c>
    </row>
    <row r="625" spans="1:13">
      <c r="A625" s="4">
        <v>2009</v>
      </c>
      <c r="B625" s="5" t="s">
        <v>24</v>
      </c>
      <c r="C625" s="5" t="s">
        <v>39</v>
      </c>
      <c r="D625" s="5" t="s">
        <v>15</v>
      </c>
      <c r="E625" s="5">
        <v>236000</v>
      </c>
      <c r="F625" s="6">
        <v>702.97</v>
      </c>
      <c r="H625" s="15" t="str">
        <f t="shared" si="54"/>
        <v>Low</v>
      </c>
      <c r="I625" s="11" t="str">
        <f t="shared" si="55"/>
        <v>Large</v>
      </c>
      <c r="J625" s="11" t="str">
        <f t="shared" si="56"/>
        <v>Central</v>
      </c>
      <c r="K625" s="11" t="str">
        <f t="shared" si="57"/>
        <v>2000s</v>
      </c>
      <c r="L625" s="11" t="str">
        <f t="shared" si="58"/>
        <v>Cereal</v>
      </c>
      <c r="M625" s="18">
        <f t="shared" si="59"/>
        <v>2.9786864406779663E-3</v>
      </c>
    </row>
    <row r="626" spans="1:13">
      <c r="A626" s="4">
        <v>2009</v>
      </c>
      <c r="B626" s="5" t="s">
        <v>24</v>
      </c>
      <c r="C626" s="5" t="s">
        <v>39</v>
      </c>
      <c r="D626" s="5" t="s">
        <v>16</v>
      </c>
      <c r="E626" s="5">
        <v>32900</v>
      </c>
      <c r="F626" s="6">
        <v>574.47</v>
      </c>
      <c r="H626" s="15" t="str">
        <f t="shared" si="54"/>
        <v>Low</v>
      </c>
      <c r="I626" s="11" t="str">
        <f t="shared" si="55"/>
        <v>Large</v>
      </c>
      <c r="J626" s="11" t="str">
        <f t="shared" si="56"/>
        <v>Central</v>
      </c>
      <c r="K626" s="11" t="str">
        <f t="shared" si="57"/>
        <v>2000s</v>
      </c>
      <c r="L626" s="11" t="str">
        <f t="shared" si="58"/>
        <v>Cereal</v>
      </c>
      <c r="M626" s="18">
        <f t="shared" si="59"/>
        <v>1.7461094224924013E-2</v>
      </c>
    </row>
    <row r="627" spans="1:13">
      <c r="A627" s="4">
        <v>2009</v>
      </c>
      <c r="B627" s="5" t="s">
        <v>24</v>
      </c>
      <c r="C627" s="5" t="s">
        <v>39</v>
      </c>
      <c r="D627" s="5" t="s">
        <v>17</v>
      </c>
      <c r="E627" s="5">
        <v>14100</v>
      </c>
      <c r="F627" s="6">
        <v>432.62</v>
      </c>
      <c r="H627" s="15" t="str">
        <f t="shared" si="54"/>
        <v>Low</v>
      </c>
      <c r="I627" s="11" t="str">
        <f t="shared" si="55"/>
        <v>Large</v>
      </c>
      <c r="J627" s="11" t="str">
        <f t="shared" si="56"/>
        <v>Central</v>
      </c>
      <c r="K627" s="11" t="str">
        <f t="shared" si="57"/>
        <v>2000s</v>
      </c>
      <c r="L627" s="11" t="str">
        <f t="shared" si="58"/>
        <v>Pulse</v>
      </c>
      <c r="M627" s="18">
        <f t="shared" si="59"/>
        <v>3.0682269503546099E-2</v>
      </c>
    </row>
    <row r="628" spans="1:13">
      <c r="A628" s="4">
        <v>2010</v>
      </c>
      <c r="B628" s="5" t="s">
        <v>24</v>
      </c>
      <c r="C628" s="5" t="s">
        <v>39</v>
      </c>
      <c r="D628" s="5" t="s">
        <v>15</v>
      </c>
      <c r="E628" s="5">
        <v>236600</v>
      </c>
      <c r="F628" s="6">
        <v>959.85</v>
      </c>
      <c r="H628" s="15" t="str">
        <f t="shared" si="54"/>
        <v>Low</v>
      </c>
      <c r="I628" s="11" t="str">
        <f t="shared" si="55"/>
        <v>Large</v>
      </c>
      <c r="J628" s="11" t="str">
        <f t="shared" si="56"/>
        <v>Central</v>
      </c>
      <c r="K628" s="11" t="str">
        <f t="shared" si="57"/>
        <v>2010s</v>
      </c>
      <c r="L628" s="11" t="str">
        <f t="shared" si="58"/>
        <v>Cereal</v>
      </c>
      <c r="M628" s="18">
        <f t="shared" si="59"/>
        <v>4.0568469991546915E-3</v>
      </c>
    </row>
    <row r="629" spans="1:13">
      <c r="A629" s="4">
        <v>2010</v>
      </c>
      <c r="B629" s="5" t="s">
        <v>24</v>
      </c>
      <c r="C629" s="5" t="s">
        <v>39</v>
      </c>
      <c r="D629" s="5" t="s">
        <v>16</v>
      </c>
      <c r="E629" s="5">
        <v>32800</v>
      </c>
      <c r="F629" s="6">
        <v>853.66</v>
      </c>
      <c r="H629" s="15" t="str">
        <f t="shared" si="54"/>
        <v>Low</v>
      </c>
      <c r="I629" s="11" t="str">
        <f t="shared" si="55"/>
        <v>Large</v>
      </c>
      <c r="J629" s="11" t="str">
        <f t="shared" si="56"/>
        <v>Central</v>
      </c>
      <c r="K629" s="11" t="str">
        <f t="shared" si="57"/>
        <v>2010s</v>
      </c>
      <c r="L629" s="11" t="str">
        <f t="shared" si="58"/>
        <v>Cereal</v>
      </c>
      <c r="M629" s="18">
        <f t="shared" si="59"/>
        <v>2.6026219512195119E-2</v>
      </c>
    </row>
    <row r="630" spans="1:13">
      <c r="A630" s="4">
        <v>2010</v>
      </c>
      <c r="B630" s="5" t="s">
        <v>24</v>
      </c>
      <c r="C630" s="5" t="s">
        <v>39</v>
      </c>
      <c r="D630" s="5" t="s">
        <v>17</v>
      </c>
      <c r="E630" s="5">
        <v>13300</v>
      </c>
      <c r="F630" s="6">
        <v>323.31</v>
      </c>
      <c r="H630" s="15" t="str">
        <f t="shared" si="54"/>
        <v>Low</v>
      </c>
      <c r="I630" s="11" t="str">
        <f t="shared" si="55"/>
        <v>Large</v>
      </c>
      <c r="J630" s="11" t="str">
        <f t="shared" si="56"/>
        <v>Central</v>
      </c>
      <c r="K630" s="11" t="str">
        <f t="shared" si="57"/>
        <v>2010s</v>
      </c>
      <c r="L630" s="11" t="str">
        <f t="shared" si="58"/>
        <v>Pulse</v>
      </c>
      <c r="M630" s="18">
        <f t="shared" si="59"/>
        <v>2.4309022556390978E-2</v>
      </c>
    </row>
    <row r="631" spans="1:13">
      <c r="A631" s="4">
        <v>2011</v>
      </c>
      <c r="B631" s="5" t="s">
        <v>24</v>
      </c>
      <c r="C631" s="5" t="s">
        <v>39</v>
      </c>
      <c r="D631" s="5" t="s">
        <v>15</v>
      </c>
      <c r="E631" s="5">
        <v>258600</v>
      </c>
      <c r="F631" s="6">
        <v>1367.75</v>
      </c>
      <c r="H631" s="15" t="str">
        <f t="shared" si="54"/>
        <v>Medium</v>
      </c>
      <c r="I631" s="11" t="str">
        <f t="shared" si="55"/>
        <v>Large</v>
      </c>
      <c r="J631" s="11" t="str">
        <f t="shared" si="56"/>
        <v>Central</v>
      </c>
      <c r="K631" s="11" t="str">
        <f t="shared" si="57"/>
        <v>2010s</v>
      </c>
      <c r="L631" s="11" t="str">
        <f t="shared" si="58"/>
        <v>Cereal</v>
      </c>
      <c r="M631" s="18">
        <f t="shared" si="59"/>
        <v>5.2890564578499614E-3</v>
      </c>
    </row>
    <row r="632" spans="1:13">
      <c r="A632" s="4">
        <v>2011</v>
      </c>
      <c r="B632" s="5" t="s">
        <v>24</v>
      </c>
      <c r="C632" s="5" t="s">
        <v>39</v>
      </c>
      <c r="D632" s="5" t="s">
        <v>16</v>
      </c>
      <c r="E632" s="5">
        <v>35100</v>
      </c>
      <c r="F632" s="6">
        <v>709.4</v>
      </c>
      <c r="H632" s="15" t="str">
        <f t="shared" si="54"/>
        <v>Low</v>
      </c>
      <c r="I632" s="11" t="str">
        <f t="shared" si="55"/>
        <v>Large</v>
      </c>
      <c r="J632" s="11" t="str">
        <f t="shared" si="56"/>
        <v>Central</v>
      </c>
      <c r="K632" s="11" t="str">
        <f t="shared" si="57"/>
        <v>2010s</v>
      </c>
      <c r="L632" s="11" t="str">
        <f t="shared" si="58"/>
        <v>Cereal</v>
      </c>
      <c r="M632" s="18">
        <f t="shared" si="59"/>
        <v>2.0210826210826212E-2</v>
      </c>
    </row>
    <row r="633" spans="1:13">
      <c r="A633" s="4">
        <v>2011</v>
      </c>
      <c r="B633" s="5" t="s">
        <v>24</v>
      </c>
      <c r="C633" s="5" t="s">
        <v>39</v>
      </c>
      <c r="D633" s="5" t="s">
        <v>17</v>
      </c>
      <c r="E633" s="5">
        <v>17500</v>
      </c>
      <c r="F633" s="6">
        <v>468.57</v>
      </c>
      <c r="H633" s="15" t="str">
        <f t="shared" si="54"/>
        <v>Low</v>
      </c>
      <c r="I633" s="11" t="str">
        <f t="shared" si="55"/>
        <v>Large</v>
      </c>
      <c r="J633" s="11" t="str">
        <f t="shared" si="56"/>
        <v>Central</v>
      </c>
      <c r="K633" s="11" t="str">
        <f t="shared" si="57"/>
        <v>2010s</v>
      </c>
      <c r="L633" s="11" t="str">
        <f t="shared" si="58"/>
        <v>Pulse</v>
      </c>
      <c r="M633" s="18">
        <f t="shared" si="59"/>
        <v>2.6775428571428572E-2</v>
      </c>
    </row>
    <row r="634" spans="1:13">
      <c r="A634" s="4">
        <v>2011</v>
      </c>
      <c r="B634" s="5" t="s">
        <v>24</v>
      </c>
      <c r="C634" s="5" t="s">
        <v>39</v>
      </c>
      <c r="D634" s="5" t="s">
        <v>18</v>
      </c>
      <c r="E634" s="5">
        <v>20</v>
      </c>
      <c r="F634" s="6">
        <v>423.53</v>
      </c>
      <c r="H634" s="15" t="str">
        <f t="shared" si="54"/>
        <v>Low</v>
      </c>
      <c r="I634" s="11" t="str">
        <f t="shared" si="55"/>
        <v>Small</v>
      </c>
      <c r="J634" s="11" t="str">
        <f t="shared" si="56"/>
        <v>Central</v>
      </c>
      <c r="K634" s="11" t="str">
        <f t="shared" si="57"/>
        <v>2010s</v>
      </c>
      <c r="L634" s="11" t="str">
        <f t="shared" si="58"/>
        <v>Fiber</v>
      </c>
      <c r="M634" s="18">
        <f t="shared" si="59"/>
        <v>21.176499999999997</v>
      </c>
    </row>
    <row r="635" spans="1:13">
      <c r="A635" s="4">
        <v>2012</v>
      </c>
      <c r="B635" s="5" t="s">
        <v>24</v>
      </c>
      <c r="C635" s="5" t="s">
        <v>39</v>
      </c>
      <c r="D635" s="5" t="s">
        <v>15</v>
      </c>
      <c r="E635" s="5">
        <v>257730</v>
      </c>
      <c r="F635" s="6">
        <v>1489.54</v>
      </c>
      <c r="H635" s="15" t="str">
        <f t="shared" si="54"/>
        <v>Medium</v>
      </c>
      <c r="I635" s="11" t="str">
        <f t="shared" si="55"/>
        <v>Large</v>
      </c>
      <c r="J635" s="11" t="str">
        <f t="shared" si="56"/>
        <v>Central</v>
      </c>
      <c r="K635" s="11" t="str">
        <f t="shared" si="57"/>
        <v>2010s</v>
      </c>
      <c r="L635" s="11" t="str">
        <f t="shared" si="58"/>
        <v>Cereal</v>
      </c>
      <c r="M635" s="18">
        <f t="shared" si="59"/>
        <v>5.7794591238893413E-3</v>
      </c>
    </row>
    <row r="636" spans="1:13">
      <c r="A636" s="4">
        <v>2012</v>
      </c>
      <c r="B636" s="5" t="s">
        <v>24</v>
      </c>
      <c r="C636" s="5" t="s">
        <v>39</v>
      </c>
      <c r="D636" s="5" t="s">
        <v>16</v>
      </c>
      <c r="E636" s="5">
        <v>31780</v>
      </c>
      <c r="F636" s="6">
        <v>1491.82</v>
      </c>
      <c r="H636" s="15" t="str">
        <f t="shared" si="54"/>
        <v>Medium</v>
      </c>
      <c r="I636" s="11" t="str">
        <f t="shared" si="55"/>
        <v>Large</v>
      </c>
      <c r="J636" s="11" t="str">
        <f t="shared" si="56"/>
        <v>Central</v>
      </c>
      <c r="K636" s="11" t="str">
        <f t="shared" si="57"/>
        <v>2010s</v>
      </c>
      <c r="L636" s="11" t="str">
        <f t="shared" si="58"/>
        <v>Cereal</v>
      </c>
      <c r="M636" s="18">
        <f t="shared" si="59"/>
        <v>4.6942101950912522E-2</v>
      </c>
    </row>
    <row r="637" spans="1:13">
      <c r="A637" s="4">
        <v>2012</v>
      </c>
      <c r="B637" s="5" t="s">
        <v>24</v>
      </c>
      <c r="C637" s="5" t="s">
        <v>39</v>
      </c>
      <c r="D637" s="5" t="s">
        <v>17</v>
      </c>
      <c r="E637" s="5">
        <v>15360</v>
      </c>
      <c r="F637" s="6">
        <v>649.09</v>
      </c>
      <c r="H637" s="15" t="str">
        <f t="shared" si="54"/>
        <v>Low</v>
      </c>
      <c r="I637" s="11" t="str">
        <f t="shared" si="55"/>
        <v>Large</v>
      </c>
      <c r="J637" s="11" t="str">
        <f t="shared" si="56"/>
        <v>Central</v>
      </c>
      <c r="K637" s="11" t="str">
        <f t="shared" si="57"/>
        <v>2010s</v>
      </c>
      <c r="L637" s="11" t="str">
        <f t="shared" si="58"/>
        <v>Pulse</v>
      </c>
      <c r="M637" s="18">
        <f t="shared" si="59"/>
        <v>4.2258463541666666E-2</v>
      </c>
    </row>
    <row r="638" spans="1:13">
      <c r="A638" s="4">
        <v>2013</v>
      </c>
      <c r="B638" s="5" t="s">
        <v>24</v>
      </c>
      <c r="C638" s="5" t="s">
        <v>39</v>
      </c>
      <c r="D638" s="5" t="s">
        <v>15</v>
      </c>
      <c r="E638" s="5">
        <v>257180</v>
      </c>
      <c r="F638" s="6">
        <v>1885.37</v>
      </c>
      <c r="H638" s="15" t="str">
        <f t="shared" si="54"/>
        <v>Medium</v>
      </c>
      <c r="I638" s="11" t="str">
        <f t="shared" si="55"/>
        <v>Large</v>
      </c>
      <c r="J638" s="11" t="str">
        <f t="shared" si="56"/>
        <v>Central</v>
      </c>
      <c r="K638" s="11" t="str">
        <f t="shared" si="57"/>
        <v>2010s</v>
      </c>
      <c r="L638" s="11" t="str">
        <f t="shared" si="58"/>
        <v>Cereal</v>
      </c>
      <c r="M638" s="18">
        <f t="shared" si="59"/>
        <v>7.3309355315343333E-3</v>
      </c>
    </row>
    <row r="639" spans="1:13">
      <c r="A639" s="4">
        <v>2013</v>
      </c>
      <c r="B639" s="5" t="s">
        <v>24</v>
      </c>
      <c r="C639" s="5" t="s">
        <v>39</v>
      </c>
      <c r="D639" s="5" t="s">
        <v>16</v>
      </c>
      <c r="E639" s="5">
        <v>31460</v>
      </c>
      <c r="F639" s="6">
        <v>1414.18</v>
      </c>
      <c r="H639" s="15" t="str">
        <f t="shared" si="54"/>
        <v>Medium</v>
      </c>
      <c r="I639" s="11" t="str">
        <f t="shared" si="55"/>
        <v>Large</v>
      </c>
      <c r="J639" s="11" t="str">
        <f t="shared" si="56"/>
        <v>Central</v>
      </c>
      <c r="K639" s="11" t="str">
        <f t="shared" si="57"/>
        <v>2010s</v>
      </c>
      <c r="L639" s="11" t="str">
        <f t="shared" si="58"/>
        <v>Cereal</v>
      </c>
      <c r="M639" s="18">
        <f t="shared" si="59"/>
        <v>4.495168467895741E-2</v>
      </c>
    </row>
    <row r="640" spans="1:13">
      <c r="A640" s="4">
        <v>2013</v>
      </c>
      <c r="B640" s="5" t="s">
        <v>24</v>
      </c>
      <c r="C640" s="5" t="s">
        <v>39</v>
      </c>
      <c r="D640" s="5" t="s">
        <v>17</v>
      </c>
      <c r="E640" s="5">
        <v>25510</v>
      </c>
      <c r="F640" s="6">
        <v>708.35</v>
      </c>
      <c r="H640" s="15" t="str">
        <f t="shared" si="54"/>
        <v>Low</v>
      </c>
      <c r="I640" s="11" t="str">
        <f t="shared" si="55"/>
        <v>Large</v>
      </c>
      <c r="J640" s="11" t="str">
        <f t="shared" si="56"/>
        <v>Central</v>
      </c>
      <c r="K640" s="11" t="str">
        <f t="shared" si="57"/>
        <v>2010s</v>
      </c>
      <c r="L640" s="11" t="str">
        <f t="shared" si="58"/>
        <v>Pulse</v>
      </c>
      <c r="M640" s="18">
        <f t="shared" si="59"/>
        <v>2.7767542140337123E-2</v>
      </c>
    </row>
    <row r="641" spans="1:13">
      <c r="A641" s="4">
        <v>2014</v>
      </c>
      <c r="B641" s="5" t="s">
        <v>24</v>
      </c>
      <c r="C641" s="5" t="s">
        <v>39</v>
      </c>
      <c r="D641" s="5" t="s">
        <v>15</v>
      </c>
      <c r="E641" s="5">
        <v>269000</v>
      </c>
      <c r="F641" s="6">
        <v>1898.4</v>
      </c>
      <c r="H641" s="15" t="str">
        <f t="shared" si="54"/>
        <v>Medium</v>
      </c>
      <c r="I641" s="11" t="str">
        <f t="shared" si="55"/>
        <v>Large</v>
      </c>
      <c r="J641" s="11" t="str">
        <f t="shared" si="56"/>
        <v>Central</v>
      </c>
      <c r="K641" s="11" t="str">
        <f t="shared" si="57"/>
        <v>2010s</v>
      </c>
      <c r="L641" s="11" t="str">
        <f t="shared" si="58"/>
        <v>Cereal</v>
      </c>
      <c r="M641" s="18">
        <f t="shared" si="59"/>
        <v>7.0572490706319706E-3</v>
      </c>
    </row>
    <row r="642" spans="1:13">
      <c r="A642" s="4">
        <v>2014</v>
      </c>
      <c r="B642" s="5" t="s">
        <v>24</v>
      </c>
      <c r="C642" s="5" t="s">
        <v>39</v>
      </c>
      <c r="D642" s="5" t="s">
        <v>16</v>
      </c>
      <c r="E642" s="5">
        <v>51000</v>
      </c>
      <c r="F642" s="6">
        <v>1549.02</v>
      </c>
      <c r="H642" s="15" t="str">
        <f t="shared" si="54"/>
        <v>Medium</v>
      </c>
      <c r="I642" s="11" t="str">
        <f t="shared" si="55"/>
        <v>Large</v>
      </c>
      <c r="J642" s="11" t="str">
        <f t="shared" si="56"/>
        <v>Central</v>
      </c>
      <c r="K642" s="11" t="str">
        <f t="shared" si="57"/>
        <v>2010s</v>
      </c>
      <c r="L642" s="11" t="str">
        <f t="shared" si="58"/>
        <v>Cereal</v>
      </c>
      <c r="M642" s="18">
        <f t="shared" si="59"/>
        <v>3.0372941176470589E-2</v>
      </c>
    </row>
    <row r="643" spans="1:13">
      <c r="A643" s="4">
        <v>2014</v>
      </c>
      <c r="B643" s="5" t="s">
        <v>24</v>
      </c>
      <c r="C643" s="5" t="s">
        <v>39</v>
      </c>
      <c r="D643" s="5" t="s">
        <v>17</v>
      </c>
      <c r="E643" s="5">
        <v>26000</v>
      </c>
      <c r="F643" s="6">
        <v>884.62</v>
      </c>
      <c r="H643" s="15" t="str">
        <f t="shared" ref="H643:H706" si="60">IF(F643&lt;1000,"Low",IF(F643&lt;3000,"Medium","High"))</f>
        <v>Low</v>
      </c>
      <c r="I643" s="11" t="str">
        <f t="shared" ref="I643:I706" si="61">IF(E643&lt;1000,"Small",IF(E643&lt;5000,"Medium","Large"))</f>
        <v>Large</v>
      </c>
      <c r="J643" s="11" t="str">
        <f t="shared" ref="J643:J706" si="62">IF(OR(B643="Punjab",B643="Haryana",B643="Himachal Pradesh",B643="Jammu and Kashmir",B643="Uttarakhand",B643="Delhi",B643="Chandigarh"),"North",IF(OR(B643="Tamil Nadu",B643="Karnataka",B643="Kerala",B643="Andhra Pradesh",B643="Telangana"),"South",IF(OR(B643="Maharashtra",B643="Gujarat",B643="Goa",B643="Rajasthan"),"West",IF(OR(B643="West Bengal",B643="Bihar",B643="Jharkhand",B643="Odisha",B643="Assam",B643="Sikkim",B643="Arunachal Pradesh",B643="Manipur",B643="Meghalaya",B643="Mizoram",B643="Nagaland",B643="Tripura"),"East","Central"))))</f>
        <v>Central</v>
      </c>
      <c r="K643" s="11" t="str">
        <f t="shared" ref="K643:K706" si="63">LEFT(A643,3)&amp;"0s"</f>
        <v>2010s</v>
      </c>
      <c r="L643" s="11" t="str">
        <f t="shared" ref="L643:L706" si="64">IF(D643="Rice","Cereal",IF(D643="Maize","Cereal",IF(D643="Chickpea","Pulse",IF(D643="Cotton","Fiber","Other"))))</f>
        <v>Pulse</v>
      </c>
      <c r="M643" s="18">
        <f t="shared" ref="M643:M706" si="65">F643/E643</f>
        <v>3.4023846153846155E-2</v>
      </c>
    </row>
    <row r="644" spans="1:13">
      <c r="A644" s="4">
        <v>2015</v>
      </c>
      <c r="B644" s="5" t="s">
        <v>24</v>
      </c>
      <c r="C644" s="5" t="s">
        <v>39</v>
      </c>
      <c r="D644" s="5" t="s">
        <v>15</v>
      </c>
      <c r="E644" s="5">
        <v>229000</v>
      </c>
      <c r="F644" s="6">
        <v>1650.66</v>
      </c>
      <c r="H644" s="15" t="str">
        <f t="shared" si="60"/>
        <v>Medium</v>
      </c>
      <c r="I644" s="11" t="str">
        <f t="shared" si="61"/>
        <v>Large</v>
      </c>
      <c r="J644" s="11" t="str">
        <f t="shared" si="62"/>
        <v>Central</v>
      </c>
      <c r="K644" s="11" t="str">
        <f t="shared" si="63"/>
        <v>2010s</v>
      </c>
      <c r="L644" s="11" t="str">
        <f t="shared" si="64"/>
        <v>Cereal</v>
      </c>
      <c r="M644" s="18">
        <f t="shared" si="65"/>
        <v>7.2081222707423582E-3</v>
      </c>
    </row>
    <row r="645" spans="1:13">
      <c r="A645" s="4">
        <v>2015</v>
      </c>
      <c r="B645" s="5" t="s">
        <v>24</v>
      </c>
      <c r="C645" s="5" t="s">
        <v>39</v>
      </c>
      <c r="D645" s="5" t="s">
        <v>16</v>
      </c>
      <c r="E645" s="5">
        <v>40000</v>
      </c>
      <c r="F645" s="6">
        <v>2100</v>
      </c>
      <c r="H645" s="15" t="str">
        <f t="shared" si="60"/>
        <v>Medium</v>
      </c>
      <c r="I645" s="11" t="str">
        <f t="shared" si="61"/>
        <v>Large</v>
      </c>
      <c r="J645" s="11" t="str">
        <f t="shared" si="62"/>
        <v>Central</v>
      </c>
      <c r="K645" s="11" t="str">
        <f t="shared" si="63"/>
        <v>2010s</v>
      </c>
      <c r="L645" s="11" t="str">
        <f t="shared" si="64"/>
        <v>Cereal</v>
      </c>
      <c r="M645" s="18">
        <f t="shared" si="65"/>
        <v>5.2499999999999998E-2</v>
      </c>
    </row>
    <row r="646" spans="1:13">
      <c r="A646" s="4">
        <v>2015</v>
      </c>
      <c r="B646" s="5" t="s">
        <v>24</v>
      </c>
      <c r="C646" s="5" t="s">
        <v>39</v>
      </c>
      <c r="D646" s="5" t="s">
        <v>17</v>
      </c>
      <c r="E646" s="5">
        <v>54000</v>
      </c>
      <c r="F646" s="6">
        <v>851.85</v>
      </c>
      <c r="H646" s="15" t="str">
        <f t="shared" si="60"/>
        <v>Low</v>
      </c>
      <c r="I646" s="11" t="str">
        <f t="shared" si="61"/>
        <v>Large</v>
      </c>
      <c r="J646" s="11" t="str">
        <f t="shared" si="62"/>
        <v>Central</v>
      </c>
      <c r="K646" s="11" t="str">
        <f t="shared" si="63"/>
        <v>2010s</v>
      </c>
      <c r="L646" s="11" t="str">
        <f t="shared" si="64"/>
        <v>Pulse</v>
      </c>
      <c r="M646" s="18">
        <f t="shared" si="65"/>
        <v>1.5775000000000001E-2</v>
      </c>
    </row>
    <row r="647" spans="1:13">
      <c r="A647" s="4">
        <v>2016</v>
      </c>
      <c r="B647" s="5" t="s">
        <v>24</v>
      </c>
      <c r="C647" s="5" t="s">
        <v>39</v>
      </c>
      <c r="D647" s="5" t="s">
        <v>15</v>
      </c>
      <c r="E647" s="5">
        <v>276000</v>
      </c>
      <c r="F647" s="6">
        <v>2113.48</v>
      </c>
      <c r="H647" s="15" t="str">
        <f t="shared" si="60"/>
        <v>Medium</v>
      </c>
      <c r="I647" s="11" t="str">
        <f t="shared" si="61"/>
        <v>Large</v>
      </c>
      <c r="J647" s="11" t="str">
        <f t="shared" si="62"/>
        <v>Central</v>
      </c>
      <c r="K647" s="11" t="str">
        <f t="shared" si="63"/>
        <v>2010s</v>
      </c>
      <c r="L647" s="11" t="str">
        <f t="shared" si="64"/>
        <v>Cereal</v>
      </c>
      <c r="M647" s="18">
        <f t="shared" si="65"/>
        <v>7.6575362318840583E-3</v>
      </c>
    </row>
    <row r="648" spans="1:13">
      <c r="A648" s="4">
        <v>2016</v>
      </c>
      <c r="B648" s="5" t="s">
        <v>24</v>
      </c>
      <c r="C648" s="5" t="s">
        <v>39</v>
      </c>
      <c r="D648" s="5" t="s">
        <v>16</v>
      </c>
      <c r="E648" s="5">
        <v>42000</v>
      </c>
      <c r="F648" s="6">
        <v>2000</v>
      </c>
      <c r="H648" s="15" t="str">
        <f t="shared" si="60"/>
        <v>Medium</v>
      </c>
      <c r="I648" s="11" t="str">
        <f t="shared" si="61"/>
        <v>Large</v>
      </c>
      <c r="J648" s="11" t="str">
        <f t="shared" si="62"/>
        <v>Central</v>
      </c>
      <c r="K648" s="11" t="str">
        <f t="shared" si="63"/>
        <v>2010s</v>
      </c>
      <c r="L648" s="11" t="str">
        <f t="shared" si="64"/>
        <v>Cereal</v>
      </c>
      <c r="M648" s="18">
        <f t="shared" si="65"/>
        <v>4.7619047619047616E-2</v>
      </c>
    </row>
    <row r="649" spans="1:13">
      <c r="A649" s="4">
        <v>2016</v>
      </c>
      <c r="B649" s="5" t="s">
        <v>24</v>
      </c>
      <c r="C649" s="5" t="s">
        <v>39</v>
      </c>
      <c r="D649" s="5" t="s">
        <v>17</v>
      </c>
      <c r="E649" s="5">
        <v>41000</v>
      </c>
      <c r="F649" s="6">
        <v>1121.95</v>
      </c>
      <c r="H649" s="15" t="str">
        <f t="shared" si="60"/>
        <v>Medium</v>
      </c>
      <c r="I649" s="11" t="str">
        <f t="shared" si="61"/>
        <v>Large</v>
      </c>
      <c r="J649" s="11" t="str">
        <f t="shared" si="62"/>
        <v>Central</v>
      </c>
      <c r="K649" s="11" t="str">
        <f t="shared" si="63"/>
        <v>2010s</v>
      </c>
      <c r="L649" s="11" t="str">
        <f t="shared" si="64"/>
        <v>Pulse</v>
      </c>
      <c r="M649" s="18">
        <f t="shared" si="65"/>
        <v>2.7364634146341466E-2</v>
      </c>
    </row>
    <row r="650" spans="1:13">
      <c r="A650" s="4">
        <v>2017</v>
      </c>
      <c r="B650" s="5" t="s">
        <v>24</v>
      </c>
      <c r="C650" s="5" t="s">
        <v>39</v>
      </c>
      <c r="D650" s="5" t="s">
        <v>15</v>
      </c>
      <c r="E650" s="5">
        <v>240330</v>
      </c>
      <c r="F650" s="6">
        <v>1622.35</v>
      </c>
      <c r="H650" s="15" t="str">
        <f t="shared" si="60"/>
        <v>Medium</v>
      </c>
      <c r="I650" s="11" t="str">
        <f t="shared" si="61"/>
        <v>Large</v>
      </c>
      <c r="J650" s="11" t="str">
        <f t="shared" si="62"/>
        <v>Central</v>
      </c>
      <c r="K650" s="11" t="str">
        <f t="shared" si="63"/>
        <v>2010s</v>
      </c>
      <c r="L650" s="11" t="str">
        <f t="shared" si="64"/>
        <v>Cereal</v>
      </c>
      <c r="M650" s="18">
        <f t="shared" si="65"/>
        <v>6.7505097158074307E-3</v>
      </c>
    </row>
    <row r="651" spans="1:13">
      <c r="A651" s="4">
        <v>2017</v>
      </c>
      <c r="B651" s="5" t="s">
        <v>24</v>
      </c>
      <c r="C651" s="5" t="s">
        <v>39</v>
      </c>
      <c r="D651" s="5" t="s">
        <v>16</v>
      </c>
      <c r="E651" s="5">
        <v>38820</v>
      </c>
      <c r="F651" s="6">
        <v>2040.44</v>
      </c>
      <c r="H651" s="15" t="str">
        <f t="shared" si="60"/>
        <v>Medium</v>
      </c>
      <c r="I651" s="11" t="str">
        <f t="shared" si="61"/>
        <v>Large</v>
      </c>
      <c r="J651" s="11" t="str">
        <f t="shared" si="62"/>
        <v>Central</v>
      </c>
      <c r="K651" s="11" t="str">
        <f t="shared" si="63"/>
        <v>2010s</v>
      </c>
      <c r="L651" s="11" t="str">
        <f t="shared" si="64"/>
        <v>Cereal</v>
      </c>
      <c r="M651" s="18">
        <f t="shared" si="65"/>
        <v>5.2561566202988151E-2</v>
      </c>
    </row>
    <row r="652" spans="1:13">
      <c r="A652" s="4">
        <v>2017</v>
      </c>
      <c r="B652" s="5" t="s">
        <v>24</v>
      </c>
      <c r="C652" s="5" t="s">
        <v>39</v>
      </c>
      <c r="D652" s="5" t="s">
        <v>17</v>
      </c>
      <c r="E652" s="5">
        <v>45500</v>
      </c>
      <c r="F652" s="6">
        <v>1037.3599999999999</v>
      </c>
      <c r="H652" s="15" t="str">
        <f t="shared" si="60"/>
        <v>Medium</v>
      </c>
      <c r="I652" s="11" t="str">
        <f t="shared" si="61"/>
        <v>Large</v>
      </c>
      <c r="J652" s="11" t="str">
        <f t="shared" si="62"/>
        <v>Central</v>
      </c>
      <c r="K652" s="11" t="str">
        <f t="shared" si="63"/>
        <v>2010s</v>
      </c>
      <c r="L652" s="11" t="str">
        <f t="shared" si="64"/>
        <v>Pulse</v>
      </c>
      <c r="M652" s="18">
        <f t="shared" si="65"/>
        <v>2.2799120879120876E-2</v>
      </c>
    </row>
    <row r="653" spans="1:13">
      <c r="A653" s="4">
        <v>2008</v>
      </c>
      <c r="B653" s="5" t="s">
        <v>24</v>
      </c>
      <c r="C653" s="5" t="s">
        <v>40</v>
      </c>
      <c r="D653" s="5" t="s">
        <v>15</v>
      </c>
      <c r="E653" s="5">
        <v>31000</v>
      </c>
      <c r="F653" s="6">
        <v>1741.61</v>
      </c>
      <c r="H653" s="15" t="str">
        <f t="shared" si="60"/>
        <v>Medium</v>
      </c>
      <c r="I653" s="11" t="str">
        <f t="shared" si="61"/>
        <v>Large</v>
      </c>
      <c r="J653" s="11" t="str">
        <f t="shared" si="62"/>
        <v>Central</v>
      </c>
      <c r="K653" s="11" t="str">
        <f t="shared" si="63"/>
        <v>2000s</v>
      </c>
      <c r="L653" s="11" t="str">
        <f t="shared" si="64"/>
        <v>Cereal</v>
      </c>
      <c r="M653" s="18">
        <f t="shared" si="65"/>
        <v>5.6180967741935484E-2</v>
      </c>
    </row>
    <row r="654" spans="1:13">
      <c r="A654" s="4">
        <v>2008</v>
      </c>
      <c r="B654" s="5" t="s">
        <v>24</v>
      </c>
      <c r="C654" s="5" t="s">
        <v>40</v>
      </c>
      <c r="D654" s="5" t="s">
        <v>16</v>
      </c>
      <c r="E654" s="5">
        <v>200</v>
      </c>
      <c r="F654" s="6">
        <v>1000</v>
      </c>
      <c r="H654" s="15" t="str">
        <f t="shared" si="60"/>
        <v>Medium</v>
      </c>
      <c r="I654" s="11" t="str">
        <f t="shared" si="61"/>
        <v>Small</v>
      </c>
      <c r="J654" s="11" t="str">
        <f t="shared" si="62"/>
        <v>Central</v>
      </c>
      <c r="K654" s="11" t="str">
        <f t="shared" si="63"/>
        <v>2000s</v>
      </c>
      <c r="L654" s="11" t="str">
        <f t="shared" si="64"/>
        <v>Cereal</v>
      </c>
      <c r="M654" s="18">
        <f t="shared" si="65"/>
        <v>5</v>
      </c>
    </row>
    <row r="655" spans="1:13">
      <c r="A655" s="4">
        <v>2008</v>
      </c>
      <c r="B655" s="5" t="s">
        <v>24</v>
      </c>
      <c r="C655" s="5" t="s">
        <v>40</v>
      </c>
      <c r="D655" s="5" t="s">
        <v>17</v>
      </c>
      <c r="E655" s="5">
        <v>17400</v>
      </c>
      <c r="F655" s="6">
        <v>1287.3599999999999</v>
      </c>
      <c r="H655" s="15" t="str">
        <f t="shared" si="60"/>
        <v>Medium</v>
      </c>
      <c r="I655" s="11" t="str">
        <f t="shared" si="61"/>
        <v>Large</v>
      </c>
      <c r="J655" s="11" t="str">
        <f t="shared" si="62"/>
        <v>Central</v>
      </c>
      <c r="K655" s="11" t="str">
        <f t="shared" si="63"/>
        <v>2000s</v>
      </c>
      <c r="L655" s="11" t="str">
        <f t="shared" si="64"/>
        <v>Pulse</v>
      </c>
      <c r="M655" s="18">
        <f t="shared" si="65"/>
        <v>7.3986206896551721E-2</v>
      </c>
    </row>
    <row r="656" spans="1:13">
      <c r="A656" s="4">
        <v>2009</v>
      </c>
      <c r="B656" s="5" t="s">
        <v>24</v>
      </c>
      <c r="C656" s="5" t="s">
        <v>40</v>
      </c>
      <c r="D656" s="5" t="s">
        <v>15</v>
      </c>
      <c r="E656" s="5">
        <v>21000</v>
      </c>
      <c r="F656" s="6">
        <v>2576.19</v>
      </c>
      <c r="H656" s="15" t="str">
        <f t="shared" si="60"/>
        <v>Medium</v>
      </c>
      <c r="I656" s="11" t="str">
        <f t="shared" si="61"/>
        <v>Large</v>
      </c>
      <c r="J656" s="11" t="str">
        <f t="shared" si="62"/>
        <v>Central</v>
      </c>
      <c r="K656" s="11" t="str">
        <f t="shared" si="63"/>
        <v>2000s</v>
      </c>
      <c r="L656" s="11" t="str">
        <f t="shared" si="64"/>
        <v>Cereal</v>
      </c>
      <c r="M656" s="18">
        <f t="shared" si="65"/>
        <v>0.12267571428571429</v>
      </c>
    </row>
    <row r="657" spans="1:13">
      <c r="A657" s="4">
        <v>2009</v>
      </c>
      <c r="B657" s="5" t="s">
        <v>24</v>
      </c>
      <c r="C657" s="5" t="s">
        <v>40</v>
      </c>
      <c r="D657" s="5" t="s">
        <v>16</v>
      </c>
      <c r="E657" s="5">
        <v>200</v>
      </c>
      <c r="F657" s="6">
        <v>1000</v>
      </c>
      <c r="H657" s="15" t="str">
        <f t="shared" si="60"/>
        <v>Medium</v>
      </c>
      <c r="I657" s="11" t="str">
        <f t="shared" si="61"/>
        <v>Small</v>
      </c>
      <c r="J657" s="11" t="str">
        <f t="shared" si="62"/>
        <v>Central</v>
      </c>
      <c r="K657" s="11" t="str">
        <f t="shared" si="63"/>
        <v>2000s</v>
      </c>
      <c r="L657" s="11" t="str">
        <f t="shared" si="64"/>
        <v>Cereal</v>
      </c>
      <c r="M657" s="18">
        <f t="shared" si="65"/>
        <v>5</v>
      </c>
    </row>
    <row r="658" spans="1:13">
      <c r="A658" s="4">
        <v>2009</v>
      </c>
      <c r="B658" s="5" t="s">
        <v>24</v>
      </c>
      <c r="C658" s="5" t="s">
        <v>40</v>
      </c>
      <c r="D658" s="5" t="s">
        <v>17</v>
      </c>
      <c r="E658" s="5">
        <v>21700</v>
      </c>
      <c r="F658" s="6">
        <v>1368.66</v>
      </c>
      <c r="H658" s="15" t="str">
        <f t="shared" si="60"/>
        <v>Medium</v>
      </c>
      <c r="I658" s="11" t="str">
        <f t="shared" si="61"/>
        <v>Large</v>
      </c>
      <c r="J658" s="11" t="str">
        <f t="shared" si="62"/>
        <v>Central</v>
      </c>
      <c r="K658" s="11" t="str">
        <f t="shared" si="63"/>
        <v>2000s</v>
      </c>
      <c r="L658" s="11" t="str">
        <f t="shared" si="64"/>
        <v>Pulse</v>
      </c>
      <c r="M658" s="18">
        <f t="shared" si="65"/>
        <v>6.3071889400921663E-2</v>
      </c>
    </row>
    <row r="659" spans="1:13">
      <c r="A659" s="4">
        <v>2010</v>
      </c>
      <c r="B659" s="5" t="s">
        <v>24</v>
      </c>
      <c r="C659" s="5" t="s">
        <v>40</v>
      </c>
      <c r="D659" s="5" t="s">
        <v>15</v>
      </c>
      <c r="E659" s="5">
        <v>24500</v>
      </c>
      <c r="F659" s="6">
        <v>2612.2399999999998</v>
      </c>
      <c r="H659" s="15" t="str">
        <f t="shared" si="60"/>
        <v>Medium</v>
      </c>
      <c r="I659" s="11" t="str">
        <f t="shared" si="61"/>
        <v>Large</v>
      </c>
      <c r="J659" s="11" t="str">
        <f t="shared" si="62"/>
        <v>Central</v>
      </c>
      <c r="K659" s="11" t="str">
        <f t="shared" si="63"/>
        <v>2010s</v>
      </c>
      <c r="L659" s="11" t="str">
        <f t="shared" si="64"/>
        <v>Cereal</v>
      </c>
      <c r="M659" s="18">
        <f t="shared" si="65"/>
        <v>0.10662204081632652</v>
      </c>
    </row>
    <row r="660" spans="1:13">
      <c r="A660" s="4">
        <v>2010</v>
      </c>
      <c r="B660" s="5" t="s">
        <v>24</v>
      </c>
      <c r="C660" s="5" t="s">
        <v>40</v>
      </c>
      <c r="D660" s="5" t="s">
        <v>16</v>
      </c>
      <c r="E660" s="5">
        <v>200</v>
      </c>
      <c r="F660" s="6">
        <v>1500</v>
      </c>
      <c r="H660" s="15" t="str">
        <f t="shared" si="60"/>
        <v>Medium</v>
      </c>
      <c r="I660" s="11" t="str">
        <f t="shared" si="61"/>
        <v>Small</v>
      </c>
      <c r="J660" s="11" t="str">
        <f t="shared" si="62"/>
        <v>Central</v>
      </c>
      <c r="K660" s="11" t="str">
        <f t="shared" si="63"/>
        <v>2010s</v>
      </c>
      <c r="L660" s="11" t="str">
        <f t="shared" si="64"/>
        <v>Cereal</v>
      </c>
      <c r="M660" s="18">
        <f t="shared" si="65"/>
        <v>7.5</v>
      </c>
    </row>
    <row r="661" spans="1:13">
      <c r="A661" s="4">
        <v>2010</v>
      </c>
      <c r="B661" s="5" t="s">
        <v>24</v>
      </c>
      <c r="C661" s="5" t="s">
        <v>40</v>
      </c>
      <c r="D661" s="5" t="s">
        <v>17</v>
      </c>
      <c r="E661" s="5">
        <v>17000</v>
      </c>
      <c r="F661" s="6">
        <v>1782.35</v>
      </c>
      <c r="H661" s="15" t="str">
        <f t="shared" si="60"/>
        <v>Medium</v>
      </c>
      <c r="I661" s="11" t="str">
        <f t="shared" si="61"/>
        <v>Large</v>
      </c>
      <c r="J661" s="11" t="str">
        <f t="shared" si="62"/>
        <v>Central</v>
      </c>
      <c r="K661" s="11" t="str">
        <f t="shared" si="63"/>
        <v>2010s</v>
      </c>
      <c r="L661" s="11" t="str">
        <f t="shared" si="64"/>
        <v>Pulse</v>
      </c>
      <c r="M661" s="18">
        <f t="shared" si="65"/>
        <v>0.10484411764705882</v>
      </c>
    </row>
    <row r="662" spans="1:13">
      <c r="A662" s="4">
        <v>2011</v>
      </c>
      <c r="B662" s="5" t="s">
        <v>24</v>
      </c>
      <c r="C662" s="5" t="s">
        <v>40</v>
      </c>
      <c r="D662" s="5" t="s">
        <v>15</v>
      </c>
      <c r="E662" s="5">
        <v>34700</v>
      </c>
      <c r="F662" s="6">
        <v>3204.61</v>
      </c>
      <c r="H662" s="15" t="str">
        <f t="shared" si="60"/>
        <v>High</v>
      </c>
      <c r="I662" s="11" t="str">
        <f t="shared" si="61"/>
        <v>Large</v>
      </c>
      <c r="J662" s="11" t="str">
        <f t="shared" si="62"/>
        <v>Central</v>
      </c>
      <c r="K662" s="11" t="str">
        <f t="shared" si="63"/>
        <v>2010s</v>
      </c>
      <c r="L662" s="11" t="str">
        <f t="shared" si="64"/>
        <v>Cereal</v>
      </c>
      <c r="M662" s="18">
        <f t="shared" si="65"/>
        <v>9.2351873198847259E-2</v>
      </c>
    </row>
    <row r="663" spans="1:13">
      <c r="A663" s="4">
        <v>2011</v>
      </c>
      <c r="B663" s="5" t="s">
        <v>24</v>
      </c>
      <c r="C663" s="5" t="s">
        <v>40</v>
      </c>
      <c r="D663" s="5" t="s">
        <v>16</v>
      </c>
      <c r="E663" s="5">
        <v>200</v>
      </c>
      <c r="F663" s="6">
        <v>1500</v>
      </c>
      <c r="H663" s="15" t="str">
        <f t="shared" si="60"/>
        <v>Medium</v>
      </c>
      <c r="I663" s="11" t="str">
        <f t="shared" si="61"/>
        <v>Small</v>
      </c>
      <c r="J663" s="11" t="str">
        <f t="shared" si="62"/>
        <v>Central</v>
      </c>
      <c r="K663" s="11" t="str">
        <f t="shared" si="63"/>
        <v>2010s</v>
      </c>
      <c r="L663" s="11" t="str">
        <f t="shared" si="64"/>
        <v>Cereal</v>
      </c>
      <c r="M663" s="18">
        <f t="shared" si="65"/>
        <v>7.5</v>
      </c>
    </row>
    <row r="664" spans="1:13">
      <c r="A664" s="4">
        <v>2011</v>
      </c>
      <c r="B664" s="5" t="s">
        <v>24</v>
      </c>
      <c r="C664" s="5" t="s">
        <v>40</v>
      </c>
      <c r="D664" s="5" t="s">
        <v>17</v>
      </c>
      <c r="E664" s="5">
        <v>22400</v>
      </c>
      <c r="F664" s="6">
        <v>1455.36</v>
      </c>
      <c r="H664" s="15" t="str">
        <f t="shared" si="60"/>
        <v>Medium</v>
      </c>
      <c r="I664" s="11" t="str">
        <f t="shared" si="61"/>
        <v>Large</v>
      </c>
      <c r="J664" s="11" t="str">
        <f t="shared" si="62"/>
        <v>Central</v>
      </c>
      <c r="K664" s="11" t="str">
        <f t="shared" si="63"/>
        <v>2010s</v>
      </c>
      <c r="L664" s="11" t="str">
        <f t="shared" si="64"/>
        <v>Pulse</v>
      </c>
      <c r="M664" s="18">
        <f t="shared" si="65"/>
        <v>6.4971428571428569E-2</v>
      </c>
    </row>
    <row r="665" spans="1:13">
      <c r="A665" s="4">
        <v>2012</v>
      </c>
      <c r="B665" s="5" t="s">
        <v>24</v>
      </c>
      <c r="C665" s="5" t="s">
        <v>40</v>
      </c>
      <c r="D665" s="5" t="s">
        <v>15</v>
      </c>
      <c r="E665" s="5">
        <v>49160</v>
      </c>
      <c r="F665" s="6">
        <v>1819.16</v>
      </c>
      <c r="H665" s="15" t="str">
        <f t="shared" si="60"/>
        <v>Medium</v>
      </c>
      <c r="I665" s="11" t="str">
        <f t="shared" si="61"/>
        <v>Large</v>
      </c>
      <c r="J665" s="11" t="str">
        <f t="shared" si="62"/>
        <v>Central</v>
      </c>
      <c r="K665" s="11" t="str">
        <f t="shared" si="63"/>
        <v>2010s</v>
      </c>
      <c r="L665" s="11" t="str">
        <f t="shared" si="64"/>
        <v>Cereal</v>
      </c>
      <c r="M665" s="18">
        <f t="shared" si="65"/>
        <v>3.7004882017900732E-2</v>
      </c>
    </row>
    <row r="666" spans="1:13">
      <c r="A666" s="4">
        <v>2012</v>
      </c>
      <c r="B666" s="5" t="s">
        <v>24</v>
      </c>
      <c r="C666" s="5" t="s">
        <v>40</v>
      </c>
      <c r="D666" s="5" t="s">
        <v>16</v>
      </c>
      <c r="E666" s="5">
        <v>60</v>
      </c>
      <c r="F666" s="6">
        <v>2166.67</v>
      </c>
      <c r="H666" s="15" t="str">
        <f t="shared" si="60"/>
        <v>Medium</v>
      </c>
      <c r="I666" s="11" t="str">
        <f t="shared" si="61"/>
        <v>Small</v>
      </c>
      <c r="J666" s="11" t="str">
        <f t="shared" si="62"/>
        <v>Central</v>
      </c>
      <c r="K666" s="11" t="str">
        <f t="shared" si="63"/>
        <v>2010s</v>
      </c>
      <c r="L666" s="11" t="str">
        <f t="shared" si="64"/>
        <v>Cereal</v>
      </c>
      <c r="M666" s="18">
        <f t="shared" si="65"/>
        <v>36.111166666666669</v>
      </c>
    </row>
    <row r="667" spans="1:13">
      <c r="A667" s="4">
        <v>2012</v>
      </c>
      <c r="B667" s="5" t="s">
        <v>24</v>
      </c>
      <c r="C667" s="5" t="s">
        <v>40</v>
      </c>
      <c r="D667" s="5" t="s">
        <v>17</v>
      </c>
      <c r="E667" s="5">
        <v>23280</v>
      </c>
      <c r="F667" s="6">
        <v>1599.23</v>
      </c>
      <c r="H667" s="15" t="str">
        <f t="shared" si="60"/>
        <v>Medium</v>
      </c>
      <c r="I667" s="11" t="str">
        <f t="shared" si="61"/>
        <v>Large</v>
      </c>
      <c r="J667" s="11" t="str">
        <f t="shared" si="62"/>
        <v>Central</v>
      </c>
      <c r="K667" s="11" t="str">
        <f t="shared" si="63"/>
        <v>2010s</v>
      </c>
      <c r="L667" s="11" t="str">
        <f t="shared" si="64"/>
        <v>Pulse</v>
      </c>
      <c r="M667" s="18">
        <f t="shared" si="65"/>
        <v>6.8695446735395196E-2</v>
      </c>
    </row>
    <row r="668" spans="1:13">
      <c r="A668" s="4">
        <v>2013</v>
      </c>
      <c r="B668" s="5" t="s">
        <v>24</v>
      </c>
      <c r="C668" s="5" t="s">
        <v>40</v>
      </c>
      <c r="D668" s="5" t="s">
        <v>15</v>
      </c>
      <c r="E668" s="5">
        <v>57510</v>
      </c>
      <c r="F668" s="6">
        <v>2348.98</v>
      </c>
      <c r="H668" s="15" t="str">
        <f t="shared" si="60"/>
        <v>Medium</v>
      </c>
      <c r="I668" s="11" t="str">
        <f t="shared" si="61"/>
        <v>Large</v>
      </c>
      <c r="J668" s="11" t="str">
        <f t="shared" si="62"/>
        <v>Central</v>
      </c>
      <c r="K668" s="11" t="str">
        <f t="shared" si="63"/>
        <v>2010s</v>
      </c>
      <c r="L668" s="11" t="str">
        <f t="shared" si="64"/>
        <v>Cereal</v>
      </c>
      <c r="M668" s="18">
        <f t="shared" si="65"/>
        <v>4.0844722656929233E-2</v>
      </c>
    </row>
    <row r="669" spans="1:13">
      <c r="A669" s="4">
        <v>2013</v>
      </c>
      <c r="B669" s="5" t="s">
        <v>24</v>
      </c>
      <c r="C669" s="5" t="s">
        <v>40</v>
      </c>
      <c r="D669" s="5" t="s">
        <v>16</v>
      </c>
      <c r="E669" s="5">
        <v>40</v>
      </c>
      <c r="F669" s="6">
        <v>2250</v>
      </c>
      <c r="H669" s="15" t="str">
        <f t="shared" si="60"/>
        <v>Medium</v>
      </c>
      <c r="I669" s="11" t="str">
        <f t="shared" si="61"/>
        <v>Small</v>
      </c>
      <c r="J669" s="11" t="str">
        <f t="shared" si="62"/>
        <v>Central</v>
      </c>
      <c r="K669" s="11" t="str">
        <f t="shared" si="63"/>
        <v>2010s</v>
      </c>
      <c r="L669" s="11" t="str">
        <f t="shared" si="64"/>
        <v>Cereal</v>
      </c>
      <c r="M669" s="18">
        <f t="shared" si="65"/>
        <v>56.25</v>
      </c>
    </row>
    <row r="670" spans="1:13">
      <c r="A670" s="4">
        <v>2013</v>
      </c>
      <c r="B670" s="5" t="s">
        <v>24</v>
      </c>
      <c r="C670" s="5" t="s">
        <v>40</v>
      </c>
      <c r="D670" s="5" t="s">
        <v>17</v>
      </c>
      <c r="E670" s="5">
        <v>16750</v>
      </c>
      <c r="F670" s="6">
        <v>1212.54</v>
      </c>
      <c r="H670" s="15" t="str">
        <f t="shared" si="60"/>
        <v>Medium</v>
      </c>
      <c r="I670" s="11" t="str">
        <f t="shared" si="61"/>
        <v>Large</v>
      </c>
      <c r="J670" s="11" t="str">
        <f t="shared" si="62"/>
        <v>Central</v>
      </c>
      <c r="K670" s="11" t="str">
        <f t="shared" si="63"/>
        <v>2010s</v>
      </c>
      <c r="L670" s="11" t="str">
        <f t="shared" si="64"/>
        <v>Pulse</v>
      </c>
      <c r="M670" s="18">
        <f t="shared" si="65"/>
        <v>7.2390447761194021E-2</v>
      </c>
    </row>
    <row r="671" spans="1:13">
      <c r="A671" s="4">
        <v>2014</v>
      </c>
      <c r="B671" s="5" t="s">
        <v>24</v>
      </c>
      <c r="C671" s="5" t="s">
        <v>40</v>
      </c>
      <c r="D671" s="5" t="s">
        <v>15</v>
      </c>
      <c r="E671" s="5">
        <v>49000</v>
      </c>
      <c r="F671" s="6">
        <v>2272.04</v>
      </c>
      <c r="H671" s="15" t="str">
        <f t="shared" si="60"/>
        <v>Medium</v>
      </c>
      <c r="I671" s="11" t="str">
        <f t="shared" si="61"/>
        <v>Large</v>
      </c>
      <c r="J671" s="11" t="str">
        <f t="shared" si="62"/>
        <v>Central</v>
      </c>
      <c r="K671" s="11" t="str">
        <f t="shared" si="63"/>
        <v>2010s</v>
      </c>
      <c r="L671" s="11" t="str">
        <f t="shared" si="64"/>
        <v>Cereal</v>
      </c>
      <c r="M671" s="18">
        <f t="shared" si="65"/>
        <v>4.6368163265306121E-2</v>
      </c>
    </row>
    <row r="672" spans="1:13">
      <c r="A672" s="4">
        <v>2014</v>
      </c>
      <c r="B672" s="5" t="s">
        <v>24</v>
      </c>
      <c r="C672" s="5" t="s">
        <v>40</v>
      </c>
      <c r="D672" s="5" t="s">
        <v>16</v>
      </c>
      <c r="E672" s="5">
        <v>14000</v>
      </c>
      <c r="F672" s="6">
        <v>1285.71</v>
      </c>
      <c r="H672" s="15" t="str">
        <f t="shared" si="60"/>
        <v>Medium</v>
      </c>
      <c r="I672" s="11" t="str">
        <f t="shared" si="61"/>
        <v>Large</v>
      </c>
      <c r="J672" s="11" t="str">
        <f t="shared" si="62"/>
        <v>Central</v>
      </c>
      <c r="K672" s="11" t="str">
        <f t="shared" si="63"/>
        <v>2010s</v>
      </c>
      <c r="L672" s="11" t="str">
        <f t="shared" si="64"/>
        <v>Cereal</v>
      </c>
      <c r="M672" s="18">
        <f t="shared" si="65"/>
        <v>9.1836428571428569E-2</v>
      </c>
    </row>
    <row r="673" spans="1:13">
      <c r="A673" s="4">
        <v>2014</v>
      </c>
      <c r="B673" s="5" t="s">
        <v>24</v>
      </c>
      <c r="C673" s="5" t="s">
        <v>40</v>
      </c>
      <c r="D673" s="5" t="s">
        <v>17</v>
      </c>
      <c r="E673" s="5">
        <v>16000</v>
      </c>
      <c r="F673" s="6">
        <v>1062.5</v>
      </c>
      <c r="H673" s="15" t="str">
        <f t="shared" si="60"/>
        <v>Medium</v>
      </c>
      <c r="I673" s="11" t="str">
        <f t="shared" si="61"/>
        <v>Large</v>
      </c>
      <c r="J673" s="11" t="str">
        <f t="shared" si="62"/>
        <v>Central</v>
      </c>
      <c r="K673" s="11" t="str">
        <f t="shared" si="63"/>
        <v>2010s</v>
      </c>
      <c r="L673" s="11" t="str">
        <f t="shared" si="64"/>
        <v>Pulse</v>
      </c>
      <c r="M673" s="18">
        <f t="shared" si="65"/>
        <v>6.640625E-2</v>
      </c>
    </row>
    <row r="674" spans="1:13">
      <c r="A674" s="4">
        <v>2015</v>
      </c>
      <c r="B674" s="5" t="s">
        <v>24</v>
      </c>
      <c r="C674" s="5" t="s">
        <v>40</v>
      </c>
      <c r="D674" s="5" t="s">
        <v>15</v>
      </c>
      <c r="E674" s="5">
        <v>53000</v>
      </c>
      <c r="F674" s="6">
        <v>2830.19</v>
      </c>
      <c r="H674" s="15" t="str">
        <f t="shared" si="60"/>
        <v>Medium</v>
      </c>
      <c r="I674" s="11" t="str">
        <f t="shared" si="61"/>
        <v>Large</v>
      </c>
      <c r="J674" s="11" t="str">
        <f t="shared" si="62"/>
        <v>Central</v>
      </c>
      <c r="K674" s="11" t="str">
        <f t="shared" si="63"/>
        <v>2010s</v>
      </c>
      <c r="L674" s="11" t="str">
        <f t="shared" si="64"/>
        <v>Cereal</v>
      </c>
      <c r="M674" s="18">
        <f t="shared" si="65"/>
        <v>5.339981132075472E-2</v>
      </c>
    </row>
    <row r="675" spans="1:13">
      <c r="A675" s="4">
        <v>2015</v>
      </c>
      <c r="B675" s="5" t="s">
        <v>24</v>
      </c>
      <c r="C675" s="5" t="s">
        <v>40</v>
      </c>
      <c r="D675" s="5" t="s">
        <v>17</v>
      </c>
      <c r="E675" s="5">
        <v>33000</v>
      </c>
      <c r="F675" s="6">
        <v>1242.42</v>
      </c>
      <c r="H675" s="15" t="str">
        <f t="shared" si="60"/>
        <v>Medium</v>
      </c>
      <c r="I675" s="11" t="str">
        <f t="shared" si="61"/>
        <v>Large</v>
      </c>
      <c r="J675" s="11" t="str">
        <f t="shared" si="62"/>
        <v>Central</v>
      </c>
      <c r="K675" s="11" t="str">
        <f t="shared" si="63"/>
        <v>2010s</v>
      </c>
      <c r="L675" s="11" t="str">
        <f t="shared" si="64"/>
        <v>Pulse</v>
      </c>
      <c r="M675" s="18">
        <f t="shared" si="65"/>
        <v>3.764909090909091E-2</v>
      </c>
    </row>
    <row r="676" spans="1:13">
      <c r="A676" s="4">
        <v>2016</v>
      </c>
      <c r="B676" s="5" t="s">
        <v>24</v>
      </c>
      <c r="C676" s="5" t="s">
        <v>40</v>
      </c>
      <c r="D676" s="5" t="s">
        <v>15</v>
      </c>
      <c r="E676" s="5">
        <v>58000</v>
      </c>
      <c r="F676" s="6">
        <v>1643.62</v>
      </c>
      <c r="H676" s="15" t="str">
        <f t="shared" si="60"/>
        <v>Medium</v>
      </c>
      <c r="I676" s="11" t="str">
        <f t="shared" si="61"/>
        <v>Large</v>
      </c>
      <c r="J676" s="11" t="str">
        <f t="shared" si="62"/>
        <v>Central</v>
      </c>
      <c r="K676" s="11" t="str">
        <f t="shared" si="63"/>
        <v>2010s</v>
      </c>
      <c r="L676" s="11" t="str">
        <f t="shared" si="64"/>
        <v>Cereal</v>
      </c>
      <c r="M676" s="18">
        <f t="shared" si="65"/>
        <v>2.8338275862068964E-2</v>
      </c>
    </row>
    <row r="677" spans="1:13">
      <c r="A677" s="4">
        <v>2016</v>
      </c>
      <c r="B677" s="5" t="s">
        <v>24</v>
      </c>
      <c r="C677" s="5" t="s">
        <v>40</v>
      </c>
      <c r="D677" s="5" t="s">
        <v>17</v>
      </c>
      <c r="E677" s="5">
        <v>33000</v>
      </c>
      <c r="F677" s="6">
        <v>2090.91</v>
      </c>
      <c r="H677" s="15" t="str">
        <f t="shared" si="60"/>
        <v>Medium</v>
      </c>
      <c r="I677" s="11" t="str">
        <f t="shared" si="61"/>
        <v>Large</v>
      </c>
      <c r="J677" s="11" t="str">
        <f t="shared" si="62"/>
        <v>Central</v>
      </c>
      <c r="K677" s="11" t="str">
        <f t="shared" si="63"/>
        <v>2010s</v>
      </c>
      <c r="L677" s="11" t="str">
        <f t="shared" si="64"/>
        <v>Pulse</v>
      </c>
      <c r="M677" s="18">
        <f t="shared" si="65"/>
        <v>6.3360909090909093E-2</v>
      </c>
    </row>
    <row r="678" spans="1:13">
      <c r="A678" s="4">
        <v>2017</v>
      </c>
      <c r="B678" s="5" t="s">
        <v>24</v>
      </c>
      <c r="C678" s="5" t="s">
        <v>40</v>
      </c>
      <c r="D678" s="5" t="s">
        <v>15</v>
      </c>
      <c r="E678" s="5">
        <v>9110</v>
      </c>
      <c r="F678" s="6">
        <v>2885.84</v>
      </c>
      <c r="H678" s="15" t="str">
        <f t="shared" si="60"/>
        <v>Medium</v>
      </c>
      <c r="I678" s="11" t="str">
        <f t="shared" si="61"/>
        <v>Large</v>
      </c>
      <c r="J678" s="11" t="str">
        <f t="shared" si="62"/>
        <v>Central</v>
      </c>
      <c r="K678" s="11" t="str">
        <f t="shared" si="63"/>
        <v>2010s</v>
      </c>
      <c r="L678" s="11" t="str">
        <f t="shared" si="64"/>
        <v>Cereal</v>
      </c>
      <c r="M678" s="18">
        <f t="shared" si="65"/>
        <v>0.31677716794731064</v>
      </c>
    </row>
    <row r="679" spans="1:13">
      <c r="A679" s="4">
        <v>2017</v>
      </c>
      <c r="B679" s="5" t="s">
        <v>24</v>
      </c>
      <c r="C679" s="5" t="s">
        <v>40</v>
      </c>
      <c r="D679" s="5" t="s">
        <v>16</v>
      </c>
      <c r="E679" s="5">
        <v>200</v>
      </c>
      <c r="F679" s="6">
        <v>2650</v>
      </c>
      <c r="H679" s="15" t="str">
        <f t="shared" si="60"/>
        <v>Medium</v>
      </c>
      <c r="I679" s="11" t="str">
        <f t="shared" si="61"/>
        <v>Small</v>
      </c>
      <c r="J679" s="11" t="str">
        <f t="shared" si="62"/>
        <v>Central</v>
      </c>
      <c r="K679" s="11" t="str">
        <f t="shared" si="63"/>
        <v>2010s</v>
      </c>
      <c r="L679" s="11" t="str">
        <f t="shared" si="64"/>
        <v>Cereal</v>
      </c>
      <c r="M679" s="18">
        <f t="shared" si="65"/>
        <v>13.25</v>
      </c>
    </row>
    <row r="680" spans="1:13">
      <c r="A680" s="4">
        <v>2017</v>
      </c>
      <c r="B680" s="5" t="s">
        <v>24</v>
      </c>
      <c r="C680" s="5" t="s">
        <v>40</v>
      </c>
      <c r="D680" s="5" t="s">
        <v>17</v>
      </c>
      <c r="E680" s="5">
        <v>26000</v>
      </c>
      <c r="F680" s="6">
        <v>970</v>
      </c>
      <c r="H680" s="15" t="str">
        <f t="shared" si="60"/>
        <v>Low</v>
      </c>
      <c r="I680" s="11" t="str">
        <f t="shared" si="61"/>
        <v>Large</v>
      </c>
      <c r="J680" s="11" t="str">
        <f t="shared" si="62"/>
        <v>Central</v>
      </c>
      <c r="K680" s="11" t="str">
        <f t="shared" si="63"/>
        <v>2010s</v>
      </c>
      <c r="L680" s="11" t="str">
        <f t="shared" si="64"/>
        <v>Pulse</v>
      </c>
      <c r="M680" s="18">
        <f t="shared" si="65"/>
        <v>3.7307692307692306E-2</v>
      </c>
    </row>
    <row r="681" spans="1:13">
      <c r="A681" s="4">
        <v>2008</v>
      </c>
      <c r="B681" s="5" t="s">
        <v>24</v>
      </c>
      <c r="C681" s="5" t="s">
        <v>41</v>
      </c>
      <c r="D681" s="5" t="s">
        <v>15</v>
      </c>
      <c r="E681" s="5">
        <v>8000</v>
      </c>
      <c r="F681" s="6">
        <v>751.25</v>
      </c>
      <c r="H681" s="15" t="str">
        <f t="shared" si="60"/>
        <v>Low</v>
      </c>
      <c r="I681" s="11" t="str">
        <f t="shared" si="61"/>
        <v>Large</v>
      </c>
      <c r="J681" s="11" t="str">
        <f t="shared" si="62"/>
        <v>Central</v>
      </c>
      <c r="K681" s="11" t="str">
        <f t="shared" si="63"/>
        <v>2000s</v>
      </c>
      <c r="L681" s="11" t="str">
        <f t="shared" si="64"/>
        <v>Cereal</v>
      </c>
      <c r="M681" s="18">
        <f t="shared" si="65"/>
        <v>9.3906249999999997E-2</v>
      </c>
    </row>
    <row r="682" spans="1:13">
      <c r="A682" s="4">
        <v>2008</v>
      </c>
      <c r="B682" s="5" t="s">
        <v>24</v>
      </c>
      <c r="C682" s="5" t="s">
        <v>41</v>
      </c>
      <c r="D682" s="5" t="s">
        <v>16</v>
      </c>
      <c r="E682" s="5">
        <v>33000</v>
      </c>
      <c r="F682" s="6">
        <v>1554.55</v>
      </c>
      <c r="H682" s="15" t="str">
        <f t="shared" si="60"/>
        <v>Medium</v>
      </c>
      <c r="I682" s="11" t="str">
        <f t="shared" si="61"/>
        <v>Large</v>
      </c>
      <c r="J682" s="11" t="str">
        <f t="shared" si="62"/>
        <v>Central</v>
      </c>
      <c r="K682" s="11" t="str">
        <f t="shared" si="63"/>
        <v>2000s</v>
      </c>
      <c r="L682" s="11" t="str">
        <f t="shared" si="64"/>
        <v>Cereal</v>
      </c>
      <c r="M682" s="18">
        <f t="shared" si="65"/>
        <v>4.7107575757575758E-2</v>
      </c>
    </row>
    <row r="683" spans="1:13">
      <c r="A683" s="4">
        <v>2008</v>
      </c>
      <c r="B683" s="5" t="s">
        <v>24</v>
      </c>
      <c r="C683" s="5" t="s">
        <v>41</v>
      </c>
      <c r="D683" s="5" t="s">
        <v>17</v>
      </c>
      <c r="E683" s="5">
        <v>53000</v>
      </c>
      <c r="F683" s="6">
        <v>1009.43</v>
      </c>
      <c r="H683" s="15" t="str">
        <f t="shared" si="60"/>
        <v>Medium</v>
      </c>
      <c r="I683" s="11" t="str">
        <f t="shared" si="61"/>
        <v>Large</v>
      </c>
      <c r="J683" s="11" t="str">
        <f t="shared" si="62"/>
        <v>Central</v>
      </c>
      <c r="K683" s="11" t="str">
        <f t="shared" si="63"/>
        <v>2000s</v>
      </c>
      <c r="L683" s="11" t="str">
        <f t="shared" si="64"/>
        <v>Pulse</v>
      </c>
      <c r="M683" s="18">
        <f t="shared" si="65"/>
        <v>1.9045849056603774E-2</v>
      </c>
    </row>
    <row r="684" spans="1:13">
      <c r="A684" s="4">
        <v>2008</v>
      </c>
      <c r="B684" s="5" t="s">
        <v>24</v>
      </c>
      <c r="C684" s="5" t="s">
        <v>41</v>
      </c>
      <c r="D684" s="5" t="s">
        <v>18</v>
      </c>
      <c r="E684" s="5">
        <v>100</v>
      </c>
      <c r="F684" s="6">
        <v>300</v>
      </c>
      <c r="H684" s="15" t="str">
        <f t="shared" si="60"/>
        <v>Low</v>
      </c>
      <c r="I684" s="11" t="str">
        <f t="shared" si="61"/>
        <v>Small</v>
      </c>
      <c r="J684" s="11" t="str">
        <f t="shared" si="62"/>
        <v>Central</v>
      </c>
      <c r="K684" s="11" t="str">
        <f t="shared" si="63"/>
        <v>2000s</v>
      </c>
      <c r="L684" s="11" t="str">
        <f t="shared" si="64"/>
        <v>Fiber</v>
      </c>
      <c r="M684" s="18">
        <f t="shared" si="65"/>
        <v>3</v>
      </c>
    </row>
    <row r="685" spans="1:13">
      <c r="A685" s="4">
        <v>2009</v>
      </c>
      <c r="B685" s="5" t="s">
        <v>24</v>
      </c>
      <c r="C685" s="5" t="s">
        <v>41</v>
      </c>
      <c r="D685" s="5" t="s">
        <v>15</v>
      </c>
      <c r="E685" s="5">
        <v>8000</v>
      </c>
      <c r="F685" s="6">
        <v>1362.5</v>
      </c>
      <c r="H685" s="15" t="str">
        <f t="shared" si="60"/>
        <v>Medium</v>
      </c>
      <c r="I685" s="11" t="str">
        <f t="shared" si="61"/>
        <v>Large</v>
      </c>
      <c r="J685" s="11" t="str">
        <f t="shared" si="62"/>
        <v>Central</v>
      </c>
      <c r="K685" s="11" t="str">
        <f t="shared" si="63"/>
        <v>2000s</v>
      </c>
      <c r="L685" s="11" t="str">
        <f t="shared" si="64"/>
        <v>Cereal</v>
      </c>
      <c r="M685" s="18">
        <f t="shared" si="65"/>
        <v>0.17031250000000001</v>
      </c>
    </row>
    <row r="686" spans="1:13">
      <c r="A686" s="4">
        <v>2009</v>
      </c>
      <c r="B686" s="5" t="s">
        <v>24</v>
      </c>
      <c r="C686" s="5" t="s">
        <v>41</v>
      </c>
      <c r="D686" s="5" t="s">
        <v>16</v>
      </c>
      <c r="E686" s="5">
        <v>26400</v>
      </c>
      <c r="F686" s="6">
        <v>1375</v>
      </c>
      <c r="H686" s="15" t="str">
        <f t="shared" si="60"/>
        <v>Medium</v>
      </c>
      <c r="I686" s="11" t="str">
        <f t="shared" si="61"/>
        <v>Large</v>
      </c>
      <c r="J686" s="11" t="str">
        <f t="shared" si="62"/>
        <v>Central</v>
      </c>
      <c r="K686" s="11" t="str">
        <f t="shared" si="63"/>
        <v>2000s</v>
      </c>
      <c r="L686" s="11" t="str">
        <f t="shared" si="64"/>
        <v>Cereal</v>
      </c>
      <c r="M686" s="18">
        <f t="shared" si="65"/>
        <v>5.2083333333333336E-2</v>
      </c>
    </row>
    <row r="687" spans="1:13">
      <c r="A687" s="4">
        <v>2009</v>
      </c>
      <c r="B687" s="5" t="s">
        <v>24</v>
      </c>
      <c r="C687" s="5" t="s">
        <v>41</v>
      </c>
      <c r="D687" s="5" t="s">
        <v>17</v>
      </c>
      <c r="E687" s="5">
        <v>54700</v>
      </c>
      <c r="F687" s="6">
        <v>1180.99</v>
      </c>
      <c r="H687" s="15" t="str">
        <f t="shared" si="60"/>
        <v>Medium</v>
      </c>
      <c r="I687" s="11" t="str">
        <f t="shared" si="61"/>
        <v>Large</v>
      </c>
      <c r="J687" s="11" t="str">
        <f t="shared" si="62"/>
        <v>Central</v>
      </c>
      <c r="K687" s="11" t="str">
        <f t="shared" si="63"/>
        <v>2000s</v>
      </c>
      <c r="L687" s="11" t="str">
        <f t="shared" si="64"/>
        <v>Pulse</v>
      </c>
      <c r="M687" s="18">
        <f t="shared" si="65"/>
        <v>2.1590310786106032E-2</v>
      </c>
    </row>
    <row r="688" spans="1:13">
      <c r="A688" s="4">
        <v>2009</v>
      </c>
      <c r="B688" s="5" t="s">
        <v>24</v>
      </c>
      <c r="C688" s="5" t="s">
        <v>41</v>
      </c>
      <c r="D688" s="5" t="s">
        <v>18</v>
      </c>
      <c r="E688" s="5">
        <v>100</v>
      </c>
      <c r="F688" s="6">
        <v>200</v>
      </c>
      <c r="H688" s="15" t="str">
        <f t="shared" si="60"/>
        <v>Low</v>
      </c>
      <c r="I688" s="11" t="str">
        <f t="shared" si="61"/>
        <v>Small</v>
      </c>
      <c r="J688" s="11" t="str">
        <f t="shared" si="62"/>
        <v>Central</v>
      </c>
      <c r="K688" s="11" t="str">
        <f t="shared" si="63"/>
        <v>2000s</v>
      </c>
      <c r="L688" s="11" t="str">
        <f t="shared" si="64"/>
        <v>Fiber</v>
      </c>
      <c r="M688" s="18">
        <f t="shared" si="65"/>
        <v>2</v>
      </c>
    </row>
    <row r="689" spans="1:13">
      <c r="A689" s="4">
        <v>2010</v>
      </c>
      <c r="B689" s="5" t="s">
        <v>24</v>
      </c>
      <c r="C689" s="5" t="s">
        <v>41</v>
      </c>
      <c r="D689" s="5" t="s">
        <v>15</v>
      </c>
      <c r="E689" s="5">
        <v>8300</v>
      </c>
      <c r="F689" s="6">
        <v>1590.36</v>
      </c>
      <c r="H689" s="15" t="str">
        <f t="shared" si="60"/>
        <v>Medium</v>
      </c>
      <c r="I689" s="11" t="str">
        <f t="shared" si="61"/>
        <v>Large</v>
      </c>
      <c r="J689" s="11" t="str">
        <f t="shared" si="62"/>
        <v>Central</v>
      </c>
      <c r="K689" s="11" t="str">
        <f t="shared" si="63"/>
        <v>2010s</v>
      </c>
      <c r="L689" s="11" t="str">
        <f t="shared" si="64"/>
        <v>Cereal</v>
      </c>
      <c r="M689" s="18">
        <f t="shared" si="65"/>
        <v>0.19160963855421687</v>
      </c>
    </row>
    <row r="690" spans="1:13">
      <c r="A690" s="4">
        <v>2010</v>
      </c>
      <c r="B690" s="5" t="s">
        <v>24</v>
      </c>
      <c r="C690" s="5" t="s">
        <v>41</v>
      </c>
      <c r="D690" s="5" t="s">
        <v>16</v>
      </c>
      <c r="E690" s="5">
        <v>26100</v>
      </c>
      <c r="F690" s="6">
        <v>1735.63</v>
      </c>
      <c r="H690" s="15" t="str">
        <f t="shared" si="60"/>
        <v>Medium</v>
      </c>
      <c r="I690" s="11" t="str">
        <f t="shared" si="61"/>
        <v>Large</v>
      </c>
      <c r="J690" s="11" t="str">
        <f t="shared" si="62"/>
        <v>Central</v>
      </c>
      <c r="K690" s="11" t="str">
        <f t="shared" si="63"/>
        <v>2010s</v>
      </c>
      <c r="L690" s="11" t="str">
        <f t="shared" si="64"/>
        <v>Cereal</v>
      </c>
      <c r="M690" s="18">
        <f t="shared" si="65"/>
        <v>6.6499233716475106E-2</v>
      </c>
    </row>
    <row r="691" spans="1:13">
      <c r="A691" s="4">
        <v>2010</v>
      </c>
      <c r="B691" s="5" t="s">
        <v>24</v>
      </c>
      <c r="C691" s="5" t="s">
        <v>41</v>
      </c>
      <c r="D691" s="5" t="s">
        <v>17</v>
      </c>
      <c r="E691" s="5">
        <v>52800</v>
      </c>
      <c r="F691" s="6">
        <v>979.17</v>
      </c>
      <c r="H691" s="15" t="str">
        <f t="shared" si="60"/>
        <v>Low</v>
      </c>
      <c r="I691" s="11" t="str">
        <f t="shared" si="61"/>
        <v>Large</v>
      </c>
      <c r="J691" s="11" t="str">
        <f t="shared" si="62"/>
        <v>Central</v>
      </c>
      <c r="K691" s="11" t="str">
        <f t="shared" si="63"/>
        <v>2010s</v>
      </c>
      <c r="L691" s="11" t="str">
        <f t="shared" si="64"/>
        <v>Pulse</v>
      </c>
      <c r="M691" s="18">
        <f t="shared" si="65"/>
        <v>1.8544886363636364E-2</v>
      </c>
    </row>
    <row r="692" spans="1:13">
      <c r="A692" s="4">
        <v>2010</v>
      </c>
      <c r="B692" s="5" t="s">
        <v>24</v>
      </c>
      <c r="C692" s="5" t="s">
        <v>41</v>
      </c>
      <c r="D692" s="5" t="s">
        <v>18</v>
      </c>
      <c r="E692" s="5">
        <v>20</v>
      </c>
      <c r="F692" s="6">
        <v>231.43</v>
      </c>
      <c r="H692" s="15" t="str">
        <f t="shared" si="60"/>
        <v>Low</v>
      </c>
      <c r="I692" s="11" t="str">
        <f t="shared" si="61"/>
        <v>Small</v>
      </c>
      <c r="J692" s="11" t="str">
        <f t="shared" si="62"/>
        <v>Central</v>
      </c>
      <c r="K692" s="11" t="str">
        <f t="shared" si="63"/>
        <v>2010s</v>
      </c>
      <c r="L692" s="11" t="str">
        <f t="shared" si="64"/>
        <v>Fiber</v>
      </c>
      <c r="M692" s="18">
        <f t="shared" si="65"/>
        <v>11.5715</v>
      </c>
    </row>
    <row r="693" spans="1:13">
      <c r="A693" s="4">
        <v>2011</v>
      </c>
      <c r="B693" s="5" t="s">
        <v>24</v>
      </c>
      <c r="C693" s="5" t="s">
        <v>41</v>
      </c>
      <c r="D693" s="5" t="s">
        <v>15</v>
      </c>
      <c r="E693" s="5">
        <v>9000</v>
      </c>
      <c r="F693" s="6">
        <v>1577.78</v>
      </c>
      <c r="H693" s="15" t="str">
        <f t="shared" si="60"/>
        <v>Medium</v>
      </c>
      <c r="I693" s="11" t="str">
        <f t="shared" si="61"/>
        <v>Large</v>
      </c>
      <c r="J693" s="11" t="str">
        <f t="shared" si="62"/>
        <v>Central</v>
      </c>
      <c r="K693" s="11" t="str">
        <f t="shared" si="63"/>
        <v>2010s</v>
      </c>
      <c r="L693" s="11" t="str">
        <f t="shared" si="64"/>
        <v>Cereal</v>
      </c>
      <c r="M693" s="18">
        <f t="shared" si="65"/>
        <v>0.17530888888888888</v>
      </c>
    </row>
    <row r="694" spans="1:13">
      <c r="A694" s="4">
        <v>2011</v>
      </c>
      <c r="B694" s="5" t="s">
        <v>24</v>
      </c>
      <c r="C694" s="5" t="s">
        <v>41</v>
      </c>
      <c r="D694" s="5" t="s">
        <v>16</v>
      </c>
      <c r="E694" s="5">
        <v>28000</v>
      </c>
      <c r="F694" s="6">
        <v>1285.71</v>
      </c>
      <c r="H694" s="15" t="str">
        <f t="shared" si="60"/>
        <v>Medium</v>
      </c>
      <c r="I694" s="11" t="str">
        <f t="shared" si="61"/>
        <v>Large</v>
      </c>
      <c r="J694" s="11" t="str">
        <f t="shared" si="62"/>
        <v>Central</v>
      </c>
      <c r="K694" s="11" t="str">
        <f t="shared" si="63"/>
        <v>2010s</v>
      </c>
      <c r="L694" s="11" t="str">
        <f t="shared" si="64"/>
        <v>Cereal</v>
      </c>
      <c r="M694" s="18">
        <f t="shared" si="65"/>
        <v>4.5918214285714284E-2</v>
      </c>
    </row>
    <row r="695" spans="1:13">
      <c r="A695" s="4">
        <v>2011</v>
      </c>
      <c r="B695" s="5" t="s">
        <v>24</v>
      </c>
      <c r="C695" s="5" t="s">
        <v>41</v>
      </c>
      <c r="D695" s="5" t="s">
        <v>17</v>
      </c>
      <c r="E695" s="5">
        <v>65800</v>
      </c>
      <c r="F695" s="6">
        <v>1276.5999999999999</v>
      </c>
      <c r="H695" s="15" t="str">
        <f t="shared" si="60"/>
        <v>Medium</v>
      </c>
      <c r="I695" s="11" t="str">
        <f t="shared" si="61"/>
        <v>Large</v>
      </c>
      <c r="J695" s="11" t="str">
        <f t="shared" si="62"/>
        <v>Central</v>
      </c>
      <c r="K695" s="11" t="str">
        <f t="shared" si="63"/>
        <v>2010s</v>
      </c>
      <c r="L695" s="11" t="str">
        <f t="shared" si="64"/>
        <v>Pulse</v>
      </c>
      <c r="M695" s="18">
        <f t="shared" si="65"/>
        <v>1.9401215805471123E-2</v>
      </c>
    </row>
    <row r="696" spans="1:13">
      <c r="A696" s="4">
        <v>2011</v>
      </c>
      <c r="B696" s="5" t="s">
        <v>24</v>
      </c>
      <c r="C696" s="5" t="s">
        <v>41</v>
      </c>
      <c r="D696" s="5" t="s">
        <v>18</v>
      </c>
      <c r="E696" s="5">
        <v>140</v>
      </c>
      <c r="F696" s="6">
        <v>403.75</v>
      </c>
      <c r="H696" s="15" t="str">
        <f t="shared" si="60"/>
        <v>Low</v>
      </c>
      <c r="I696" s="11" t="str">
        <f t="shared" si="61"/>
        <v>Small</v>
      </c>
      <c r="J696" s="11" t="str">
        <f t="shared" si="62"/>
        <v>Central</v>
      </c>
      <c r="K696" s="11" t="str">
        <f t="shared" si="63"/>
        <v>2010s</v>
      </c>
      <c r="L696" s="11" t="str">
        <f t="shared" si="64"/>
        <v>Fiber</v>
      </c>
      <c r="M696" s="18">
        <f t="shared" si="65"/>
        <v>2.8839285714285716</v>
      </c>
    </row>
    <row r="697" spans="1:13">
      <c r="A697" s="4">
        <v>2012</v>
      </c>
      <c r="B697" s="5" t="s">
        <v>24</v>
      </c>
      <c r="C697" s="5" t="s">
        <v>41</v>
      </c>
      <c r="D697" s="5" t="s">
        <v>15</v>
      </c>
      <c r="E697" s="5">
        <v>13400</v>
      </c>
      <c r="F697" s="6">
        <v>1483.58</v>
      </c>
      <c r="H697" s="15" t="str">
        <f t="shared" si="60"/>
        <v>Medium</v>
      </c>
      <c r="I697" s="11" t="str">
        <f t="shared" si="61"/>
        <v>Large</v>
      </c>
      <c r="J697" s="11" t="str">
        <f t="shared" si="62"/>
        <v>Central</v>
      </c>
      <c r="K697" s="11" t="str">
        <f t="shared" si="63"/>
        <v>2010s</v>
      </c>
      <c r="L697" s="11" t="str">
        <f t="shared" si="64"/>
        <v>Cereal</v>
      </c>
      <c r="M697" s="18">
        <f t="shared" si="65"/>
        <v>0.11071492537313432</v>
      </c>
    </row>
    <row r="698" spans="1:13">
      <c r="A698" s="4">
        <v>2012</v>
      </c>
      <c r="B698" s="5" t="s">
        <v>24</v>
      </c>
      <c r="C698" s="5" t="s">
        <v>41</v>
      </c>
      <c r="D698" s="5" t="s">
        <v>16</v>
      </c>
      <c r="E698" s="5">
        <v>16810</v>
      </c>
      <c r="F698" s="6">
        <v>1732.9</v>
      </c>
      <c r="H698" s="15" t="str">
        <f t="shared" si="60"/>
        <v>Medium</v>
      </c>
      <c r="I698" s="11" t="str">
        <f t="shared" si="61"/>
        <v>Large</v>
      </c>
      <c r="J698" s="11" t="str">
        <f t="shared" si="62"/>
        <v>Central</v>
      </c>
      <c r="K698" s="11" t="str">
        <f t="shared" si="63"/>
        <v>2010s</v>
      </c>
      <c r="L698" s="11" t="str">
        <f t="shared" si="64"/>
        <v>Cereal</v>
      </c>
      <c r="M698" s="18">
        <f t="shared" si="65"/>
        <v>0.10308744794765021</v>
      </c>
    </row>
    <row r="699" spans="1:13">
      <c r="A699" s="4">
        <v>2012</v>
      </c>
      <c r="B699" s="5" t="s">
        <v>24</v>
      </c>
      <c r="C699" s="5" t="s">
        <v>41</v>
      </c>
      <c r="D699" s="5" t="s">
        <v>17</v>
      </c>
      <c r="E699" s="5">
        <v>65270</v>
      </c>
      <c r="F699" s="6">
        <v>1592.92</v>
      </c>
      <c r="H699" s="15" t="str">
        <f t="shared" si="60"/>
        <v>Medium</v>
      </c>
      <c r="I699" s="11" t="str">
        <f t="shared" si="61"/>
        <v>Large</v>
      </c>
      <c r="J699" s="11" t="str">
        <f t="shared" si="62"/>
        <v>Central</v>
      </c>
      <c r="K699" s="11" t="str">
        <f t="shared" si="63"/>
        <v>2010s</v>
      </c>
      <c r="L699" s="11" t="str">
        <f t="shared" si="64"/>
        <v>Pulse</v>
      </c>
      <c r="M699" s="18">
        <f t="shared" si="65"/>
        <v>2.440508656350544E-2</v>
      </c>
    </row>
    <row r="700" spans="1:13">
      <c r="A700" s="4">
        <v>2012</v>
      </c>
      <c r="B700" s="5" t="s">
        <v>24</v>
      </c>
      <c r="C700" s="5" t="s">
        <v>41</v>
      </c>
      <c r="D700" s="5" t="s">
        <v>18</v>
      </c>
      <c r="E700" s="5">
        <v>110</v>
      </c>
      <c r="F700" s="6">
        <v>272.73</v>
      </c>
      <c r="H700" s="15" t="str">
        <f t="shared" si="60"/>
        <v>Low</v>
      </c>
      <c r="I700" s="11" t="str">
        <f t="shared" si="61"/>
        <v>Small</v>
      </c>
      <c r="J700" s="11" t="str">
        <f t="shared" si="62"/>
        <v>Central</v>
      </c>
      <c r="K700" s="11" t="str">
        <f t="shared" si="63"/>
        <v>2010s</v>
      </c>
      <c r="L700" s="11" t="str">
        <f t="shared" si="64"/>
        <v>Fiber</v>
      </c>
      <c r="M700" s="18">
        <f t="shared" si="65"/>
        <v>2.4793636363636367</v>
      </c>
    </row>
    <row r="701" spans="1:13">
      <c r="A701" s="4">
        <v>2013</v>
      </c>
      <c r="B701" s="5" t="s">
        <v>24</v>
      </c>
      <c r="C701" s="5" t="s">
        <v>41</v>
      </c>
      <c r="D701" s="5" t="s">
        <v>15</v>
      </c>
      <c r="E701" s="5">
        <v>14630</v>
      </c>
      <c r="F701" s="6">
        <v>1166.0999999999999</v>
      </c>
      <c r="H701" s="15" t="str">
        <f t="shared" si="60"/>
        <v>Medium</v>
      </c>
      <c r="I701" s="11" t="str">
        <f t="shared" si="61"/>
        <v>Large</v>
      </c>
      <c r="J701" s="11" t="str">
        <f t="shared" si="62"/>
        <v>Central</v>
      </c>
      <c r="K701" s="11" t="str">
        <f t="shared" si="63"/>
        <v>2010s</v>
      </c>
      <c r="L701" s="11" t="str">
        <f t="shared" si="64"/>
        <v>Cereal</v>
      </c>
      <c r="M701" s="18">
        <f t="shared" si="65"/>
        <v>7.9706083390293905E-2</v>
      </c>
    </row>
    <row r="702" spans="1:13">
      <c r="A702" s="4">
        <v>2013</v>
      </c>
      <c r="B702" s="5" t="s">
        <v>24</v>
      </c>
      <c r="C702" s="5" t="s">
        <v>41</v>
      </c>
      <c r="D702" s="5" t="s">
        <v>16</v>
      </c>
      <c r="E702" s="5">
        <v>14750</v>
      </c>
      <c r="F702" s="6">
        <v>1143.05</v>
      </c>
      <c r="H702" s="15" t="str">
        <f t="shared" si="60"/>
        <v>Medium</v>
      </c>
      <c r="I702" s="11" t="str">
        <f t="shared" si="61"/>
        <v>Large</v>
      </c>
      <c r="J702" s="11" t="str">
        <f t="shared" si="62"/>
        <v>Central</v>
      </c>
      <c r="K702" s="11" t="str">
        <f t="shared" si="63"/>
        <v>2010s</v>
      </c>
      <c r="L702" s="11" t="str">
        <f t="shared" si="64"/>
        <v>Cereal</v>
      </c>
      <c r="M702" s="18">
        <f t="shared" si="65"/>
        <v>7.7494915254237282E-2</v>
      </c>
    </row>
    <row r="703" spans="1:13">
      <c r="A703" s="4">
        <v>2013</v>
      </c>
      <c r="B703" s="5" t="s">
        <v>24</v>
      </c>
      <c r="C703" s="5" t="s">
        <v>41</v>
      </c>
      <c r="D703" s="5" t="s">
        <v>17</v>
      </c>
      <c r="E703" s="5">
        <v>87840</v>
      </c>
      <c r="F703" s="6">
        <v>927.48</v>
      </c>
      <c r="H703" s="15" t="str">
        <f t="shared" si="60"/>
        <v>Low</v>
      </c>
      <c r="I703" s="11" t="str">
        <f t="shared" si="61"/>
        <v>Large</v>
      </c>
      <c r="J703" s="11" t="str">
        <f t="shared" si="62"/>
        <v>Central</v>
      </c>
      <c r="K703" s="11" t="str">
        <f t="shared" si="63"/>
        <v>2010s</v>
      </c>
      <c r="L703" s="11" t="str">
        <f t="shared" si="64"/>
        <v>Pulse</v>
      </c>
      <c r="M703" s="18">
        <f t="shared" si="65"/>
        <v>1.0558743169398907E-2</v>
      </c>
    </row>
    <row r="704" spans="1:13">
      <c r="A704" s="4">
        <v>2014</v>
      </c>
      <c r="B704" s="5" t="s">
        <v>24</v>
      </c>
      <c r="C704" s="5" t="s">
        <v>41</v>
      </c>
      <c r="D704" s="5" t="s">
        <v>15</v>
      </c>
      <c r="E704" s="5">
        <v>14000</v>
      </c>
      <c r="F704" s="6">
        <v>1237.8599999999999</v>
      </c>
      <c r="H704" s="15" t="str">
        <f t="shared" si="60"/>
        <v>Medium</v>
      </c>
      <c r="I704" s="11" t="str">
        <f t="shared" si="61"/>
        <v>Large</v>
      </c>
      <c r="J704" s="11" t="str">
        <f t="shared" si="62"/>
        <v>Central</v>
      </c>
      <c r="K704" s="11" t="str">
        <f t="shared" si="63"/>
        <v>2010s</v>
      </c>
      <c r="L704" s="11" t="str">
        <f t="shared" si="64"/>
        <v>Cereal</v>
      </c>
      <c r="M704" s="18">
        <f t="shared" si="65"/>
        <v>8.8418571428571416E-2</v>
      </c>
    </row>
    <row r="705" spans="1:13">
      <c r="A705" s="4">
        <v>2014</v>
      </c>
      <c r="B705" s="5" t="s">
        <v>24</v>
      </c>
      <c r="C705" s="5" t="s">
        <v>41</v>
      </c>
      <c r="D705" s="5" t="s">
        <v>16</v>
      </c>
      <c r="E705" s="5">
        <v>21000</v>
      </c>
      <c r="F705" s="6">
        <v>1523.81</v>
      </c>
      <c r="H705" s="15" t="str">
        <f t="shared" si="60"/>
        <v>Medium</v>
      </c>
      <c r="I705" s="11" t="str">
        <f t="shared" si="61"/>
        <v>Large</v>
      </c>
      <c r="J705" s="11" t="str">
        <f t="shared" si="62"/>
        <v>Central</v>
      </c>
      <c r="K705" s="11" t="str">
        <f t="shared" si="63"/>
        <v>2010s</v>
      </c>
      <c r="L705" s="11" t="str">
        <f t="shared" si="64"/>
        <v>Cereal</v>
      </c>
      <c r="M705" s="18">
        <f t="shared" si="65"/>
        <v>7.2562380952380948E-2</v>
      </c>
    </row>
    <row r="706" spans="1:13">
      <c r="A706" s="4">
        <v>2014</v>
      </c>
      <c r="B706" s="5" t="s">
        <v>24</v>
      </c>
      <c r="C706" s="5" t="s">
        <v>41</v>
      </c>
      <c r="D706" s="5" t="s">
        <v>17</v>
      </c>
      <c r="E706" s="5">
        <v>85000</v>
      </c>
      <c r="F706" s="6">
        <v>1211.76</v>
      </c>
      <c r="H706" s="15" t="str">
        <f t="shared" si="60"/>
        <v>Medium</v>
      </c>
      <c r="I706" s="11" t="str">
        <f t="shared" si="61"/>
        <v>Large</v>
      </c>
      <c r="J706" s="11" t="str">
        <f t="shared" si="62"/>
        <v>Central</v>
      </c>
      <c r="K706" s="11" t="str">
        <f t="shared" si="63"/>
        <v>2010s</v>
      </c>
      <c r="L706" s="11" t="str">
        <f t="shared" si="64"/>
        <v>Pulse</v>
      </c>
      <c r="M706" s="18">
        <f t="shared" si="65"/>
        <v>1.4256E-2</v>
      </c>
    </row>
    <row r="707" spans="1:13">
      <c r="A707" s="4">
        <v>2015</v>
      </c>
      <c r="B707" s="5" t="s">
        <v>24</v>
      </c>
      <c r="C707" s="5" t="s">
        <v>41</v>
      </c>
      <c r="D707" s="5" t="s">
        <v>15</v>
      </c>
      <c r="E707" s="5">
        <v>11000</v>
      </c>
      <c r="F707" s="6">
        <v>2484.5500000000002</v>
      </c>
      <c r="H707" s="15" t="str">
        <f t="shared" ref="H707:H770" si="66">IF(F707&lt;1000,"Low",IF(F707&lt;3000,"Medium","High"))</f>
        <v>Medium</v>
      </c>
      <c r="I707" s="11" t="str">
        <f t="shared" ref="I707:I770" si="67">IF(E707&lt;1000,"Small",IF(E707&lt;5000,"Medium","Large"))</f>
        <v>Large</v>
      </c>
      <c r="J707" s="11" t="str">
        <f t="shared" ref="J707:J770" si="68">IF(OR(B707="Punjab",B707="Haryana",B707="Himachal Pradesh",B707="Jammu and Kashmir",B707="Uttarakhand",B707="Delhi",B707="Chandigarh"),"North",IF(OR(B707="Tamil Nadu",B707="Karnataka",B707="Kerala",B707="Andhra Pradesh",B707="Telangana"),"South",IF(OR(B707="Maharashtra",B707="Gujarat",B707="Goa",B707="Rajasthan"),"West",IF(OR(B707="West Bengal",B707="Bihar",B707="Jharkhand",B707="Odisha",B707="Assam",B707="Sikkim",B707="Arunachal Pradesh",B707="Manipur",B707="Meghalaya",B707="Mizoram",B707="Nagaland",B707="Tripura"),"East","Central"))))</f>
        <v>Central</v>
      </c>
      <c r="K707" s="11" t="str">
        <f t="shared" ref="K707:K770" si="69">LEFT(A707,3)&amp;"0s"</f>
        <v>2010s</v>
      </c>
      <c r="L707" s="11" t="str">
        <f t="shared" ref="L707:L770" si="70">IF(D707="Rice","Cereal",IF(D707="Maize","Cereal",IF(D707="Chickpea","Pulse",IF(D707="Cotton","Fiber","Other"))))</f>
        <v>Cereal</v>
      </c>
      <c r="M707" s="18">
        <f t="shared" ref="M707:M770" si="71">F707/E707</f>
        <v>0.22586818181818183</v>
      </c>
    </row>
    <row r="708" spans="1:13">
      <c r="A708" s="4">
        <v>2015</v>
      </c>
      <c r="B708" s="5" t="s">
        <v>24</v>
      </c>
      <c r="C708" s="5" t="s">
        <v>41</v>
      </c>
      <c r="D708" s="5" t="s">
        <v>16</v>
      </c>
      <c r="E708" s="5">
        <v>14000</v>
      </c>
      <c r="F708" s="6">
        <v>1928.57</v>
      </c>
      <c r="H708" s="15" t="str">
        <f t="shared" si="66"/>
        <v>Medium</v>
      </c>
      <c r="I708" s="11" t="str">
        <f t="shared" si="67"/>
        <v>Large</v>
      </c>
      <c r="J708" s="11" t="str">
        <f t="shared" si="68"/>
        <v>Central</v>
      </c>
      <c r="K708" s="11" t="str">
        <f t="shared" si="69"/>
        <v>2010s</v>
      </c>
      <c r="L708" s="11" t="str">
        <f t="shared" si="70"/>
        <v>Cereal</v>
      </c>
      <c r="M708" s="18">
        <f t="shared" si="71"/>
        <v>0.13775499999999999</v>
      </c>
    </row>
    <row r="709" spans="1:13">
      <c r="A709" s="4">
        <v>2015</v>
      </c>
      <c r="B709" s="5" t="s">
        <v>24</v>
      </c>
      <c r="C709" s="5" t="s">
        <v>41</v>
      </c>
      <c r="D709" s="5" t="s">
        <v>17</v>
      </c>
      <c r="E709" s="5">
        <v>78000</v>
      </c>
      <c r="F709" s="6">
        <v>1012.82</v>
      </c>
      <c r="H709" s="15" t="str">
        <f t="shared" si="66"/>
        <v>Medium</v>
      </c>
      <c r="I709" s="11" t="str">
        <f t="shared" si="67"/>
        <v>Large</v>
      </c>
      <c r="J709" s="11" t="str">
        <f t="shared" si="68"/>
        <v>Central</v>
      </c>
      <c r="K709" s="11" t="str">
        <f t="shared" si="69"/>
        <v>2010s</v>
      </c>
      <c r="L709" s="11" t="str">
        <f t="shared" si="70"/>
        <v>Pulse</v>
      </c>
      <c r="M709" s="18">
        <f t="shared" si="71"/>
        <v>1.2984871794871795E-2</v>
      </c>
    </row>
    <row r="710" spans="1:13">
      <c r="A710" s="4">
        <v>2016</v>
      </c>
      <c r="B710" s="5" t="s">
        <v>24</v>
      </c>
      <c r="C710" s="5" t="s">
        <v>41</v>
      </c>
      <c r="D710" s="5" t="s">
        <v>15</v>
      </c>
      <c r="E710" s="5">
        <v>14000</v>
      </c>
      <c r="F710" s="6">
        <v>2809.29</v>
      </c>
      <c r="H710" s="15" t="str">
        <f t="shared" si="66"/>
        <v>Medium</v>
      </c>
      <c r="I710" s="11" t="str">
        <f t="shared" si="67"/>
        <v>Large</v>
      </c>
      <c r="J710" s="11" t="str">
        <f t="shared" si="68"/>
        <v>Central</v>
      </c>
      <c r="K710" s="11" t="str">
        <f t="shared" si="69"/>
        <v>2010s</v>
      </c>
      <c r="L710" s="11" t="str">
        <f t="shared" si="70"/>
        <v>Cereal</v>
      </c>
      <c r="M710" s="18">
        <f t="shared" si="71"/>
        <v>0.20066357142857141</v>
      </c>
    </row>
    <row r="711" spans="1:13">
      <c r="A711" s="4">
        <v>2016</v>
      </c>
      <c r="B711" s="5" t="s">
        <v>24</v>
      </c>
      <c r="C711" s="5" t="s">
        <v>41</v>
      </c>
      <c r="D711" s="5" t="s">
        <v>16</v>
      </c>
      <c r="E711" s="5">
        <v>10000</v>
      </c>
      <c r="F711" s="6">
        <v>1700</v>
      </c>
      <c r="H711" s="15" t="str">
        <f t="shared" si="66"/>
        <v>Medium</v>
      </c>
      <c r="I711" s="11" t="str">
        <f t="shared" si="67"/>
        <v>Large</v>
      </c>
      <c r="J711" s="11" t="str">
        <f t="shared" si="68"/>
        <v>Central</v>
      </c>
      <c r="K711" s="11" t="str">
        <f t="shared" si="69"/>
        <v>2010s</v>
      </c>
      <c r="L711" s="11" t="str">
        <f t="shared" si="70"/>
        <v>Cereal</v>
      </c>
      <c r="M711" s="18">
        <f t="shared" si="71"/>
        <v>0.17</v>
      </c>
    </row>
    <row r="712" spans="1:13">
      <c r="A712" s="4">
        <v>2016</v>
      </c>
      <c r="B712" s="5" t="s">
        <v>24</v>
      </c>
      <c r="C712" s="5" t="s">
        <v>41</v>
      </c>
      <c r="D712" s="5" t="s">
        <v>17</v>
      </c>
      <c r="E712" s="5">
        <v>87000</v>
      </c>
      <c r="F712" s="6">
        <v>1390.8</v>
      </c>
      <c r="H712" s="15" t="str">
        <f t="shared" si="66"/>
        <v>Medium</v>
      </c>
      <c r="I712" s="11" t="str">
        <f t="shared" si="67"/>
        <v>Large</v>
      </c>
      <c r="J712" s="11" t="str">
        <f t="shared" si="68"/>
        <v>Central</v>
      </c>
      <c r="K712" s="11" t="str">
        <f t="shared" si="69"/>
        <v>2010s</v>
      </c>
      <c r="L712" s="11" t="str">
        <f t="shared" si="70"/>
        <v>Pulse</v>
      </c>
      <c r="M712" s="18">
        <f t="shared" si="71"/>
        <v>1.5986206896551725E-2</v>
      </c>
    </row>
    <row r="713" spans="1:13">
      <c r="A713" s="4">
        <v>2017</v>
      </c>
      <c r="B713" s="5" t="s">
        <v>24</v>
      </c>
      <c r="C713" s="5" t="s">
        <v>41</v>
      </c>
      <c r="D713" s="5" t="s">
        <v>15</v>
      </c>
      <c r="E713" s="5">
        <v>4400</v>
      </c>
      <c r="F713" s="6">
        <v>2454.5500000000002</v>
      </c>
      <c r="H713" s="15" t="str">
        <f t="shared" si="66"/>
        <v>Medium</v>
      </c>
      <c r="I713" s="11" t="str">
        <f t="shared" si="67"/>
        <v>Medium</v>
      </c>
      <c r="J713" s="11" t="str">
        <f t="shared" si="68"/>
        <v>Central</v>
      </c>
      <c r="K713" s="11" t="str">
        <f t="shared" si="69"/>
        <v>2010s</v>
      </c>
      <c r="L713" s="11" t="str">
        <f t="shared" si="70"/>
        <v>Cereal</v>
      </c>
      <c r="M713" s="18">
        <f t="shared" si="71"/>
        <v>0.55785227272727278</v>
      </c>
    </row>
    <row r="714" spans="1:13">
      <c r="A714" s="4">
        <v>2017</v>
      </c>
      <c r="B714" s="5" t="s">
        <v>24</v>
      </c>
      <c r="C714" s="5" t="s">
        <v>41</v>
      </c>
      <c r="D714" s="5" t="s">
        <v>16</v>
      </c>
      <c r="E714" s="5">
        <v>6600</v>
      </c>
      <c r="F714" s="6">
        <v>2519.6999999999998</v>
      </c>
      <c r="H714" s="15" t="str">
        <f t="shared" si="66"/>
        <v>Medium</v>
      </c>
      <c r="I714" s="11" t="str">
        <f t="shared" si="67"/>
        <v>Large</v>
      </c>
      <c r="J714" s="11" t="str">
        <f t="shared" si="68"/>
        <v>Central</v>
      </c>
      <c r="K714" s="11" t="str">
        <f t="shared" si="69"/>
        <v>2010s</v>
      </c>
      <c r="L714" s="11" t="str">
        <f t="shared" si="70"/>
        <v>Cereal</v>
      </c>
      <c r="M714" s="18">
        <f t="shared" si="71"/>
        <v>0.38177272727272726</v>
      </c>
    </row>
    <row r="715" spans="1:13">
      <c r="A715" s="4">
        <v>2017</v>
      </c>
      <c r="B715" s="5" t="s">
        <v>24</v>
      </c>
      <c r="C715" s="5" t="s">
        <v>41</v>
      </c>
      <c r="D715" s="5" t="s">
        <v>17</v>
      </c>
      <c r="E715" s="5">
        <v>32000</v>
      </c>
      <c r="F715" s="6">
        <v>1350</v>
      </c>
      <c r="H715" s="15" t="str">
        <f t="shared" si="66"/>
        <v>Medium</v>
      </c>
      <c r="I715" s="11" t="str">
        <f t="shared" si="67"/>
        <v>Large</v>
      </c>
      <c r="J715" s="11" t="str">
        <f t="shared" si="68"/>
        <v>Central</v>
      </c>
      <c r="K715" s="11" t="str">
        <f t="shared" si="69"/>
        <v>2010s</v>
      </c>
      <c r="L715" s="11" t="str">
        <f t="shared" si="70"/>
        <v>Pulse</v>
      </c>
      <c r="M715" s="18">
        <f t="shared" si="71"/>
        <v>4.2187500000000003E-2</v>
      </c>
    </row>
    <row r="716" spans="1:13">
      <c r="A716" s="4">
        <v>2008</v>
      </c>
      <c r="B716" s="5" t="s">
        <v>24</v>
      </c>
      <c r="C716" s="5" t="s">
        <v>42</v>
      </c>
      <c r="D716" s="5" t="s">
        <v>15</v>
      </c>
      <c r="E716" s="5">
        <v>1400</v>
      </c>
      <c r="F716" s="6">
        <v>421.43</v>
      </c>
      <c r="H716" s="15" t="str">
        <f t="shared" si="66"/>
        <v>Low</v>
      </c>
      <c r="I716" s="11" t="str">
        <f t="shared" si="67"/>
        <v>Medium</v>
      </c>
      <c r="J716" s="11" t="str">
        <f t="shared" si="68"/>
        <v>Central</v>
      </c>
      <c r="K716" s="11" t="str">
        <f t="shared" si="69"/>
        <v>2000s</v>
      </c>
      <c r="L716" s="11" t="str">
        <f t="shared" si="70"/>
        <v>Cereal</v>
      </c>
      <c r="M716" s="18">
        <f t="shared" si="71"/>
        <v>0.30102142857142855</v>
      </c>
    </row>
    <row r="717" spans="1:13">
      <c r="A717" s="4">
        <v>2008</v>
      </c>
      <c r="B717" s="5" t="s">
        <v>24</v>
      </c>
      <c r="C717" s="5" t="s">
        <v>42</v>
      </c>
      <c r="D717" s="5" t="s">
        <v>16</v>
      </c>
      <c r="E717" s="5">
        <v>21300</v>
      </c>
      <c r="F717" s="6">
        <v>1253.52</v>
      </c>
      <c r="H717" s="15" t="str">
        <f t="shared" si="66"/>
        <v>Medium</v>
      </c>
      <c r="I717" s="11" t="str">
        <f t="shared" si="67"/>
        <v>Large</v>
      </c>
      <c r="J717" s="11" t="str">
        <f t="shared" si="68"/>
        <v>Central</v>
      </c>
      <c r="K717" s="11" t="str">
        <f t="shared" si="69"/>
        <v>2000s</v>
      </c>
      <c r="L717" s="11" t="str">
        <f t="shared" si="70"/>
        <v>Cereal</v>
      </c>
      <c r="M717" s="18">
        <f t="shared" si="71"/>
        <v>5.8850704225352109E-2</v>
      </c>
    </row>
    <row r="718" spans="1:13">
      <c r="A718" s="4">
        <v>2008</v>
      </c>
      <c r="B718" s="5" t="s">
        <v>24</v>
      </c>
      <c r="C718" s="5" t="s">
        <v>42</v>
      </c>
      <c r="D718" s="5" t="s">
        <v>17</v>
      </c>
      <c r="E718" s="5">
        <v>203000</v>
      </c>
      <c r="F718" s="6">
        <v>1106.4000000000001</v>
      </c>
      <c r="H718" s="15" t="str">
        <f t="shared" si="66"/>
        <v>Medium</v>
      </c>
      <c r="I718" s="11" t="str">
        <f t="shared" si="67"/>
        <v>Large</v>
      </c>
      <c r="J718" s="11" t="str">
        <f t="shared" si="68"/>
        <v>Central</v>
      </c>
      <c r="K718" s="11" t="str">
        <f t="shared" si="69"/>
        <v>2000s</v>
      </c>
      <c r="L718" s="11" t="str">
        <f t="shared" si="70"/>
        <v>Pulse</v>
      </c>
      <c r="M718" s="18">
        <f t="shared" si="71"/>
        <v>5.4502463054187196E-3</v>
      </c>
    </row>
    <row r="719" spans="1:13">
      <c r="A719" s="4">
        <v>2009</v>
      </c>
      <c r="B719" s="5" t="s">
        <v>24</v>
      </c>
      <c r="C719" s="5" t="s">
        <v>42</v>
      </c>
      <c r="D719" s="5" t="s">
        <v>15</v>
      </c>
      <c r="E719" s="5">
        <v>1300</v>
      </c>
      <c r="F719" s="6">
        <v>846.15</v>
      </c>
      <c r="H719" s="15" t="str">
        <f t="shared" si="66"/>
        <v>Low</v>
      </c>
      <c r="I719" s="11" t="str">
        <f t="shared" si="67"/>
        <v>Medium</v>
      </c>
      <c r="J719" s="11" t="str">
        <f t="shared" si="68"/>
        <v>Central</v>
      </c>
      <c r="K719" s="11" t="str">
        <f t="shared" si="69"/>
        <v>2000s</v>
      </c>
      <c r="L719" s="11" t="str">
        <f t="shared" si="70"/>
        <v>Cereal</v>
      </c>
      <c r="M719" s="18">
        <f t="shared" si="71"/>
        <v>0.65088461538461539</v>
      </c>
    </row>
    <row r="720" spans="1:13">
      <c r="A720" s="4">
        <v>2009</v>
      </c>
      <c r="B720" s="5" t="s">
        <v>24</v>
      </c>
      <c r="C720" s="5" t="s">
        <v>42</v>
      </c>
      <c r="D720" s="5" t="s">
        <v>16</v>
      </c>
      <c r="E720" s="5">
        <v>25300</v>
      </c>
      <c r="F720" s="6">
        <v>1245.06</v>
      </c>
      <c r="H720" s="15" t="str">
        <f t="shared" si="66"/>
        <v>Medium</v>
      </c>
      <c r="I720" s="11" t="str">
        <f t="shared" si="67"/>
        <v>Large</v>
      </c>
      <c r="J720" s="11" t="str">
        <f t="shared" si="68"/>
        <v>Central</v>
      </c>
      <c r="K720" s="11" t="str">
        <f t="shared" si="69"/>
        <v>2000s</v>
      </c>
      <c r="L720" s="11" t="str">
        <f t="shared" si="70"/>
        <v>Cereal</v>
      </c>
      <c r="M720" s="18">
        <f t="shared" si="71"/>
        <v>4.9211857707509882E-2</v>
      </c>
    </row>
    <row r="721" spans="1:13">
      <c r="A721" s="4">
        <v>2009</v>
      </c>
      <c r="B721" s="5" t="s">
        <v>24</v>
      </c>
      <c r="C721" s="5" t="s">
        <v>42</v>
      </c>
      <c r="D721" s="5" t="s">
        <v>17</v>
      </c>
      <c r="E721" s="5">
        <v>216300</v>
      </c>
      <c r="F721" s="6">
        <v>1101.25</v>
      </c>
      <c r="H721" s="15" t="str">
        <f t="shared" si="66"/>
        <v>Medium</v>
      </c>
      <c r="I721" s="11" t="str">
        <f t="shared" si="67"/>
        <v>Large</v>
      </c>
      <c r="J721" s="11" t="str">
        <f t="shared" si="68"/>
        <v>Central</v>
      </c>
      <c r="K721" s="11" t="str">
        <f t="shared" si="69"/>
        <v>2000s</v>
      </c>
      <c r="L721" s="11" t="str">
        <f t="shared" si="70"/>
        <v>Pulse</v>
      </c>
      <c r="M721" s="18">
        <f t="shared" si="71"/>
        <v>5.0913083680073972E-3</v>
      </c>
    </row>
    <row r="722" spans="1:13">
      <c r="A722" s="4">
        <v>2010</v>
      </c>
      <c r="B722" s="5" t="s">
        <v>24</v>
      </c>
      <c r="C722" s="5" t="s">
        <v>42</v>
      </c>
      <c r="D722" s="5" t="s">
        <v>15</v>
      </c>
      <c r="E722" s="5">
        <v>1300</v>
      </c>
      <c r="F722" s="6">
        <v>1000</v>
      </c>
      <c r="H722" s="15" t="str">
        <f t="shared" si="66"/>
        <v>Medium</v>
      </c>
      <c r="I722" s="11" t="str">
        <f t="shared" si="67"/>
        <v>Medium</v>
      </c>
      <c r="J722" s="11" t="str">
        <f t="shared" si="68"/>
        <v>Central</v>
      </c>
      <c r="K722" s="11" t="str">
        <f t="shared" si="69"/>
        <v>2010s</v>
      </c>
      <c r="L722" s="11" t="str">
        <f t="shared" si="70"/>
        <v>Cereal</v>
      </c>
      <c r="M722" s="18">
        <f t="shared" si="71"/>
        <v>0.76923076923076927</v>
      </c>
    </row>
    <row r="723" spans="1:13">
      <c r="A723" s="4">
        <v>2010</v>
      </c>
      <c r="B723" s="5" t="s">
        <v>24</v>
      </c>
      <c r="C723" s="5" t="s">
        <v>42</v>
      </c>
      <c r="D723" s="5" t="s">
        <v>16</v>
      </c>
      <c r="E723" s="5">
        <v>23900</v>
      </c>
      <c r="F723" s="6">
        <v>1577.41</v>
      </c>
      <c r="H723" s="15" t="str">
        <f t="shared" si="66"/>
        <v>Medium</v>
      </c>
      <c r="I723" s="11" t="str">
        <f t="shared" si="67"/>
        <v>Large</v>
      </c>
      <c r="J723" s="11" t="str">
        <f t="shared" si="68"/>
        <v>Central</v>
      </c>
      <c r="K723" s="11" t="str">
        <f t="shared" si="69"/>
        <v>2010s</v>
      </c>
      <c r="L723" s="11" t="str">
        <f t="shared" si="70"/>
        <v>Cereal</v>
      </c>
      <c r="M723" s="18">
        <f t="shared" si="71"/>
        <v>6.6000418410041839E-2</v>
      </c>
    </row>
    <row r="724" spans="1:13">
      <c r="A724" s="4">
        <v>2010</v>
      </c>
      <c r="B724" s="5" t="s">
        <v>24</v>
      </c>
      <c r="C724" s="5" t="s">
        <v>42</v>
      </c>
      <c r="D724" s="5" t="s">
        <v>17</v>
      </c>
      <c r="E724" s="5">
        <v>206400</v>
      </c>
      <c r="F724" s="6">
        <v>913.76</v>
      </c>
      <c r="H724" s="15" t="str">
        <f t="shared" si="66"/>
        <v>Low</v>
      </c>
      <c r="I724" s="11" t="str">
        <f t="shared" si="67"/>
        <v>Large</v>
      </c>
      <c r="J724" s="11" t="str">
        <f t="shared" si="68"/>
        <v>Central</v>
      </c>
      <c r="K724" s="11" t="str">
        <f t="shared" si="69"/>
        <v>2010s</v>
      </c>
      <c r="L724" s="11" t="str">
        <f t="shared" si="70"/>
        <v>Pulse</v>
      </c>
      <c r="M724" s="18">
        <f t="shared" si="71"/>
        <v>4.427131782945736E-3</v>
      </c>
    </row>
    <row r="725" spans="1:13">
      <c r="A725" s="4">
        <v>2011</v>
      </c>
      <c r="B725" s="5" t="s">
        <v>24</v>
      </c>
      <c r="C725" s="5" t="s">
        <v>42</v>
      </c>
      <c r="D725" s="5" t="s">
        <v>15</v>
      </c>
      <c r="E725" s="5">
        <v>1400</v>
      </c>
      <c r="F725" s="6">
        <v>1142.8599999999999</v>
      </c>
      <c r="H725" s="15" t="str">
        <f t="shared" si="66"/>
        <v>Medium</v>
      </c>
      <c r="I725" s="11" t="str">
        <f t="shared" si="67"/>
        <v>Medium</v>
      </c>
      <c r="J725" s="11" t="str">
        <f t="shared" si="68"/>
        <v>Central</v>
      </c>
      <c r="K725" s="11" t="str">
        <f t="shared" si="69"/>
        <v>2010s</v>
      </c>
      <c r="L725" s="11" t="str">
        <f t="shared" si="70"/>
        <v>Cereal</v>
      </c>
      <c r="M725" s="18">
        <f t="shared" si="71"/>
        <v>0.8163285714285714</v>
      </c>
    </row>
    <row r="726" spans="1:13">
      <c r="A726" s="4">
        <v>2011</v>
      </c>
      <c r="B726" s="5" t="s">
        <v>24</v>
      </c>
      <c r="C726" s="5" t="s">
        <v>42</v>
      </c>
      <c r="D726" s="5" t="s">
        <v>16</v>
      </c>
      <c r="E726" s="5">
        <v>21100</v>
      </c>
      <c r="F726" s="6">
        <v>1293.8399999999999</v>
      </c>
      <c r="H726" s="15" t="str">
        <f t="shared" si="66"/>
        <v>Medium</v>
      </c>
      <c r="I726" s="11" t="str">
        <f t="shared" si="67"/>
        <v>Large</v>
      </c>
      <c r="J726" s="11" t="str">
        <f t="shared" si="68"/>
        <v>Central</v>
      </c>
      <c r="K726" s="11" t="str">
        <f t="shared" si="69"/>
        <v>2010s</v>
      </c>
      <c r="L726" s="11" t="str">
        <f t="shared" si="70"/>
        <v>Cereal</v>
      </c>
      <c r="M726" s="18">
        <f t="shared" si="71"/>
        <v>6.1319431279620848E-2</v>
      </c>
    </row>
    <row r="727" spans="1:13">
      <c r="A727" s="4">
        <v>2011</v>
      </c>
      <c r="B727" s="5" t="s">
        <v>24</v>
      </c>
      <c r="C727" s="5" t="s">
        <v>42</v>
      </c>
      <c r="D727" s="5" t="s">
        <v>17</v>
      </c>
      <c r="E727" s="5">
        <v>202400</v>
      </c>
      <c r="F727" s="6">
        <v>1256.42</v>
      </c>
      <c r="H727" s="15" t="str">
        <f t="shared" si="66"/>
        <v>Medium</v>
      </c>
      <c r="I727" s="11" t="str">
        <f t="shared" si="67"/>
        <v>Large</v>
      </c>
      <c r="J727" s="11" t="str">
        <f t="shared" si="68"/>
        <v>Central</v>
      </c>
      <c r="K727" s="11" t="str">
        <f t="shared" si="69"/>
        <v>2010s</v>
      </c>
      <c r="L727" s="11" t="str">
        <f t="shared" si="70"/>
        <v>Pulse</v>
      </c>
      <c r="M727" s="18">
        <f t="shared" si="71"/>
        <v>6.2076086956521746E-3</v>
      </c>
    </row>
    <row r="728" spans="1:13">
      <c r="A728" s="4">
        <v>2011</v>
      </c>
      <c r="B728" s="5" t="s">
        <v>24</v>
      </c>
      <c r="C728" s="5" t="s">
        <v>42</v>
      </c>
      <c r="D728" s="5" t="s">
        <v>18</v>
      </c>
      <c r="E728" s="5">
        <v>30</v>
      </c>
      <c r="F728" s="6">
        <v>202.5</v>
      </c>
      <c r="H728" s="15" t="str">
        <f t="shared" si="66"/>
        <v>Low</v>
      </c>
      <c r="I728" s="11" t="str">
        <f t="shared" si="67"/>
        <v>Small</v>
      </c>
      <c r="J728" s="11" t="str">
        <f t="shared" si="68"/>
        <v>Central</v>
      </c>
      <c r="K728" s="11" t="str">
        <f t="shared" si="69"/>
        <v>2010s</v>
      </c>
      <c r="L728" s="11" t="str">
        <f t="shared" si="70"/>
        <v>Fiber</v>
      </c>
      <c r="M728" s="18">
        <f t="shared" si="71"/>
        <v>6.75</v>
      </c>
    </row>
    <row r="729" spans="1:13">
      <c r="A729" s="4">
        <v>2012</v>
      </c>
      <c r="B729" s="5" t="s">
        <v>24</v>
      </c>
      <c r="C729" s="5" t="s">
        <v>42</v>
      </c>
      <c r="D729" s="5" t="s">
        <v>15</v>
      </c>
      <c r="E729" s="5">
        <v>1870</v>
      </c>
      <c r="F729" s="6">
        <v>2417.11</v>
      </c>
      <c r="H729" s="15" t="str">
        <f t="shared" si="66"/>
        <v>Medium</v>
      </c>
      <c r="I729" s="11" t="str">
        <f t="shared" si="67"/>
        <v>Medium</v>
      </c>
      <c r="J729" s="11" t="str">
        <f t="shared" si="68"/>
        <v>Central</v>
      </c>
      <c r="K729" s="11" t="str">
        <f t="shared" si="69"/>
        <v>2010s</v>
      </c>
      <c r="L729" s="11" t="str">
        <f t="shared" si="70"/>
        <v>Cereal</v>
      </c>
      <c r="M729" s="18">
        <f t="shared" si="71"/>
        <v>1.2925721925133691</v>
      </c>
    </row>
    <row r="730" spans="1:13">
      <c r="A730" s="4">
        <v>2012</v>
      </c>
      <c r="B730" s="5" t="s">
        <v>24</v>
      </c>
      <c r="C730" s="5" t="s">
        <v>42</v>
      </c>
      <c r="D730" s="5" t="s">
        <v>16</v>
      </c>
      <c r="E730" s="5">
        <v>22320</v>
      </c>
      <c r="F730" s="6">
        <v>2007.62</v>
      </c>
      <c r="H730" s="15" t="str">
        <f t="shared" si="66"/>
        <v>Medium</v>
      </c>
      <c r="I730" s="11" t="str">
        <f t="shared" si="67"/>
        <v>Large</v>
      </c>
      <c r="J730" s="11" t="str">
        <f t="shared" si="68"/>
        <v>Central</v>
      </c>
      <c r="K730" s="11" t="str">
        <f t="shared" si="69"/>
        <v>2010s</v>
      </c>
      <c r="L730" s="11" t="str">
        <f t="shared" si="70"/>
        <v>Cereal</v>
      </c>
      <c r="M730" s="18">
        <f t="shared" si="71"/>
        <v>8.9947132616487444E-2</v>
      </c>
    </row>
    <row r="731" spans="1:13">
      <c r="A731" s="4">
        <v>2012</v>
      </c>
      <c r="B731" s="5" t="s">
        <v>24</v>
      </c>
      <c r="C731" s="5" t="s">
        <v>42</v>
      </c>
      <c r="D731" s="5" t="s">
        <v>17</v>
      </c>
      <c r="E731" s="5">
        <v>194860</v>
      </c>
      <c r="F731" s="6">
        <v>1568.87</v>
      </c>
      <c r="H731" s="15" t="str">
        <f t="shared" si="66"/>
        <v>Medium</v>
      </c>
      <c r="I731" s="11" t="str">
        <f t="shared" si="67"/>
        <v>Large</v>
      </c>
      <c r="J731" s="11" t="str">
        <f t="shared" si="68"/>
        <v>Central</v>
      </c>
      <c r="K731" s="11" t="str">
        <f t="shared" si="69"/>
        <v>2010s</v>
      </c>
      <c r="L731" s="11" t="str">
        <f t="shared" si="70"/>
        <v>Pulse</v>
      </c>
      <c r="M731" s="18">
        <f t="shared" si="71"/>
        <v>8.0512675767217476E-3</v>
      </c>
    </row>
    <row r="732" spans="1:13">
      <c r="A732" s="4">
        <v>2013</v>
      </c>
      <c r="B732" s="5" t="s">
        <v>24</v>
      </c>
      <c r="C732" s="5" t="s">
        <v>42</v>
      </c>
      <c r="D732" s="5" t="s">
        <v>15</v>
      </c>
      <c r="E732" s="5">
        <v>1920</v>
      </c>
      <c r="F732" s="6">
        <v>1651.04</v>
      </c>
      <c r="H732" s="15" t="str">
        <f t="shared" si="66"/>
        <v>Medium</v>
      </c>
      <c r="I732" s="11" t="str">
        <f t="shared" si="67"/>
        <v>Medium</v>
      </c>
      <c r="J732" s="11" t="str">
        <f t="shared" si="68"/>
        <v>Central</v>
      </c>
      <c r="K732" s="11" t="str">
        <f t="shared" si="69"/>
        <v>2010s</v>
      </c>
      <c r="L732" s="11" t="str">
        <f t="shared" si="70"/>
        <v>Cereal</v>
      </c>
      <c r="M732" s="18">
        <f t="shared" si="71"/>
        <v>0.85991666666666666</v>
      </c>
    </row>
    <row r="733" spans="1:13">
      <c r="A733" s="4">
        <v>2013</v>
      </c>
      <c r="B733" s="5" t="s">
        <v>24</v>
      </c>
      <c r="C733" s="5" t="s">
        <v>42</v>
      </c>
      <c r="D733" s="5" t="s">
        <v>16</v>
      </c>
      <c r="E733" s="5">
        <v>20020</v>
      </c>
      <c r="F733" s="6">
        <v>1016.98</v>
      </c>
      <c r="H733" s="15" t="str">
        <f t="shared" si="66"/>
        <v>Medium</v>
      </c>
      <c r="I733" s="11" t="str">
        <f t="shared" si="67"/>
        <v>Large</v>
      </c>
      <c r="J733" s="11" t="str">
        <f t="shared" si="68"/>
        <v>Central</v>
      </c>
      <c r="K733" s="11" t="str">
        <f t="shared" si="69"/>
        <v>2010s</v>
      </c>
      <c r="L733" s="11" t="str">
        <f t="shared" si="70"/>
        <v>Cereal</v>
      </c>
      <c r="M733" s="18">
        <f t="shared" si="71"/>
        <v>5.0798201798201797E-2</v>
      </c>
    </row>
    <row r="734" spans="1:13">
      <c r="A734" s="4">
        <v>2013</v>
      </c>
      <c r="B734" s="5" t="s">
        <v>24</v>
      </c>
      <c r="C734" s="5" t="s">
        <v>42</v>
      </c>
      <c r="D734" s="5" t="s">
        <v>17</v>
      </c>
      <c r="E734" s="5">
        <v>191910</v>
      </c>
      <c r="F734" s="6">
        <v>812.93</v>
      </c>
      <c r="H734" s="15" t="str">
        <f t="shared" si="66"/>
        <v>Low</v>
      </c>
      <c r="I734" s="11" t="str">
        <f t="shared" si="67"/>
        <v>Large</v>
      </c>
      <c r="J734" s="11" t="str">
        <f t="shared" si="68"/>
        <v>Central</v>
      </c>
      <c r="K734" s="11" t="str">
        <f t="shared" si="69"/>
        <v>2010s</v>
      </c>
      <c r="L734" s="11" t="str">
        <f t="shared" si="70"/>
        <v>Pulse</v>
      </c>
      <c r="M734" s="18">
        <f t="shared" si="71"/>
        <v>4.2359960398103275E-3</v>
      </c>
    </row>
    <row r="735" spans="1:13">
      <c r="A735" s="4">
        <v>2014</v>
      </c>
      <c r="B735" s="5" t="s">
        <v>24</v>
      </c>
      <c r="C735" s="5" t="s">
        <v>42</v>
      </c>
      <c r="D735" s="5" t="s">
        <v>15</v>
      </c>
      <c r="E735" s="5">
        <v>3000</v>
      </c>
      <c r="F735" s="6">
        <v>2220</v>
      </c>
      <c r="H735" s="15" t="str">
        <f t="shared" si="66"/>
        <v>Medium</v>
      </c>
      <c r="I735" s="11" t="str">
        <f t="shared" si="67"/>
        <v>Medium</v>
      </c>
      <c r="J735" s="11" t="str">
        <f t="shared" si="68"/>
        <v>Central</v>
      </c>
      <c r="K735" s="11" t="str">
        <f t="shared" si="69"/>
        <v>2010s</v>
      </c>
      <c r="L735" s="11" t="str">
        <f t="shared" si="70"/>
        <v>Cereal</v>
      </c>
      <c r="M735" s="18">
        <f t="shared" si="71"/>
        <v>0.74</v>
      </c>
    </row>
    <row r="736" spans="1:13">
      <c r="A736" s="4">
        <v>2014</v>
      </c>
      <c r="B736" s="5" t="s">
        <v>24</v>
      </c>
      <c r="C736" s="5" t="s">
        <v>42</v>
      </c>
      <c r="D736" s="5" t="s">
        <v>16</v>
      </c>
      <c r="E736" s="5">
        <v>27000</v>
      </c>
      <c r="F736" s="6">
        <v>1962.96</v>
      </c>
      <c r="H736" s="15" t="str">
        <f t="shared" si="66"/>
        <v>Medium</v>
      </c>
      <c r="I736" s="11" t="str">
        <f t="shared" si="67"/>
        <v>Large</v>
      </c>
      <c r="J736" s="11" t="str">
        <f t="shared" si="68"/>
        <v>Central</v>
      </c>
      <c r="K736" s="11" t="str">
        <f t="shared" si="69"/>
        <v>2010s</v>
      </c>
      <c r="L736" s="11" t="str">
        <f t="shared" si="70"/>
        <v>Cereal</v>
      </c>
      <c r="M736" s="18">
        <f t="shared" si="71"/>
        <v>7.2702222222222224E-2</v>
      </c>
    </row>
    <row r="737" spans="1:13">
      <c r="A737" s="4">
        <v>2014</v>
      </c>
      <c r="B737" s="5" t="s">
        <v>24</v>
      </c>
      <c r="C737" s="5" t="s">
        <v>42</v>
      </c>
      <c r="D737" s="5" t="s">
        <v>17</v>
      </c>
      <c r="E737" s="5">
        <v>181000</v>
      </c>
      <c r="F737" s="6">
        <v>1182.32</v>
      </c>
      <c r="H737" s="15" t="str">
        <f t="shared" si="66"/>
        <v>Medium</v>
      </c>
      <c r="I737" s="11" t="str">
        <f t="shared" si="67"/>
        <v>Large</v>
      </c>
      <c r="J737" s="11" t="str">
        <f t="shared" si="68"/>
        <v>Central</v>
      </c>
      <c r="K737" s="11" t="str">
        <f t="shared" si="69"/>
        <v>2010s</v>
      </c>
      <c r="L737" s="11" t="str">
        <f t="shared" si="70"/>
        <v>Pulse</v>
      </c>
      <c r="M737" s="18">
        <f t="shared" si="71"/>
        <v>6.5321546961325961E-3</v>
      </c>
    </row>
    <row r="738" spans="1:13">
      <c r="A738" s="4">
        <v>2014</v>
      </c>
      <c r="B738" s="5" t="s">
        <v>24</v>
      </c>
      <c r="C738" s="5" t="s">
        <v>42</v>
      </c>
      <c r="D738" s="5" t="s">
        <v>18</v>
      </c>
      <c r="E738" s="5">
        <v>5000</v>
      </c>
      <c r="F738" s="6">
        <v>108</v>
      </c>
      <c r="H738" s="15" t="str">
        <f t="shared" si="66"/>
        <v>Low</v>
      </c>
      <c r="I738" s="11" t="str">
        <f t="shared" si="67"/>
        <v>Large</v>
      </c>
      <c r="J738" s="11" t="str">
        <f t="shared" si="68"/>
        <v>Central</v>
      </c>
      <c r="K738" s="11" t="str">
        <f t="shared" si="69"/>
        <v>2010s</v>
      </c>
      <c r="L738" s="11" t="str">
        <f t="shared" si="70"/>
        <v>Fiber</v>
      </c>
      <c r="M738" s="18">
        <f t="shared" si="71"/>
        <v>2.1600000000000001E-2</v>
      </c>
    </row>
    <row r="739" spans="1:13">
      <c r="A739" s="4">
        <v>2015</v>
      </c>
      <c r="B739" s="5" t="s">
        <v>24</v>
      </c>
      <c r="C739" s="5" t="s">
        <v>42</v>
      </c>
      <c r="D739" s="5" t="s">
        <v>15</v>
      </c>
      <c r="E739" s="5">
        <v>4000</v>
      </c>
      <c r="F739" s="6">
        <v>1500</v>
      </c>
      <c r="H739" s="15" t="str">
        <f t="shared" si="66"/>
        <v>Medium</v>
      </c>
      <c r="I739" s="11" t="str">
        <f t="shared" si="67"/>
        <v>Medium</v>
      </c>
      <c r="J739" s="11" t="str">
        <f t="shared" si="68"/>
        <v>Central</v>
      </c>
      <c r="K739" s="11" t="str">
        <f t="shared" si="69"/>
        <v>2010s</v>
      </c>
      <c r="L739" s="11" t="str">
        <f t="shared" si="70"/>
        <v>Cereal</v>
      </c>
      <c r="M739" s="18">
        <f t="shared" si="71"/>
        <v>0.375</v>
      </c>
    </row>
    <row r="740" spans="1:13">
      <c r="A740" s="4">
        <v>2015</v>
      </c>
      <c r="B740" s="5" t="s">
        <v>24</v>
      </c>
      <c r="C740" s="5" t="s">
        <v>42</v>
      </c>
      <c r="D740" s="5" t="s">
        <v>16</v>
      </c>
      <c r="E740" s="5">
        <v>22000</v>
      </c>
      <c r="F740" s="6">
        <v>1590.91</v>
      </c>
      <c r="H740" s="15" t="str">
        <f t="shared" si="66"/>
        <v>Medium</v>
      </c>
      <c r="I740" s="11" t="str">
        <f t="shared" si="67"/>
        <v>Large</v>
      </c>
      <c r="J740" s="11" t="str">
        <f t="shared" si="68"/>
        <v>Central</v>
      </c>
      <c r="K740" s="11" t="str">
        <f t="shared" si="69"/>
        <v>2010s</v>
      </c>
      <c r="L740" s="11" t="str">
        <f t="shared" si="70"/>
        <v>Cereal</v>
      </c>
      <c r="M740" s="18">
        <f t="shared" si="71"/>
        <v>7.2314090909090911E-2</v>
      </c>
    </row>
    <row r="741" spans="1:13">
      <c r="A741" s="4">
        <v>2015</v>
      </c>
      <c r="B741" s="5" t="s">
        <v>24</v>
      </c>
      <c r="C741" s="5" t="s">
        <v>42</v>
      </c>
      <c r="D741" s="5" t="s">
        <v>17</v>
      </c>
      <c r="E741" s="5">
        <v>138000</v>
      </c>
      <c r="F741" s="6">
        <v>1268.1199999999999</v>
      </c>
      <c r="H741" s="15" t="str">
        <f t="shared" si="66"/>
        <v>Medium</v>
      </c>
      <c r="I741" s="11" t="str">
        <f t="shared" si="67"/>
        <v>Large</v>
      </c>
      <c r="J741" s="11" t="str">
        <f t="shared" si="68"/>
        <v>Central</v>
      </c>
      <c r="K741" s="11" t="str">
        <f t="shared" si="69"/>
        <v>2010s</v>
      </c>
      <c r="L741" s="11" t="str">
        <f t="shared" si="70"/>
        <v>Pulse</v>
      </c>
      <c r="M741" s="18">
        <f t="shared" si="71"/>
        <v>9.1892753623188401E-3</v>
      </c>
    </row>
    <row r="742" spans="1:13">
      <c r="A742" s="4">
        <v>2016</v>
      </c>
      <c r="B742" s="5" t="s">
        <v>24</v>
      </c>
      <c r="C742" s="5" t="s">
        <v>42</v>
      </c>
      <c r="D742" s="5" t="s">
        <v>16</v>
      </c>
      <c r="E742" s="5">
        <v>40000</v>
      </c>
      <c r="F742" s="6">
        <v>1550</v>
      </c>
      <c r="H742" s="15" t="str">
        <f t="shared" si="66"/>
        <v>Medium</v>
      </c>
      <c r="I742" s="11" t="str">
        <f t="shared" si="67"/>
        <v>Large</v>
      </c>
      <c r="J742" s="11" t="str">
        <f t="shared" si="68"/>
        <v>Central</v>
      </c>
      <c r="K742" s="11" t="str">
        <f t="shared" si="69"/>
        <v>2010s</v>
      </c>
      <c r="L742" s="11" t="str">
        <f t="shared" si="70"/>
        <v>Cereal</v>
      </c>
      <c r="M742" s="18">
        <f t="shared" si="71"/>
        <v>3.875E-2</v>
      </c>
    </row>
    <row r="743" spans="1:13">
      <c r="A743" s="4">
        <v>2016</v>
      </c>
      <c r="B743" s="5" t="s">
        <v>24</v>
      </c>
      <c r="C743" s="5" t="s">
        <v>42</v>
      </c>
      <c r="D743" s="5" t="s">
        <v>17</v>
      </c>
      <c r="E743" s="5">
        <v>195000</v>
      </c>
      <c r="F743" s="6">
        <v>1379.49</v>
      </c>
      <c r="H743" s="15" t="str">
        <f t="shared" si="66"/>
        <v>Medium</v>
      </c>
      <c r="I743" s="11" t="str">
        <f t="shared" si="67"/>
        <v>Large</v>
      </c>
      <c r="J743" s="11" t="str">
        <f t="shared" si="68"/>
        <v>Central</v>
      </c>
      <c r="K743" s="11" t="str">
        <f t="shared" si="69"/>
        <v>2010s</v>
      </c>
      <c r="L743" s="11" t="str">
        <f t="shared" si="70"/>
        <v>Pulse</v>
      </c>
      <c r="M743" s="18">
        <f t="shared" si="71"/>
        <v>7.0743076923076922E-3</v>
      </c>
    </row>
    <row r="744" spans="1:13">
      <c r="A744" s="4">
        <v>2017</v>
      </c>
      <c r="B744" s="5" t="s">
        <v>24</v>
      </c>
      <c r="C744" s="5" t="s">
        <v>42</v>
      </c>
      <c r="D744" s="5" t="s">
        <v>15</v>
      </c>
      <c r="E744" s="5">
        <v>5710</v>
      </c>
      <c r="F744" s="6">
        <v>1595.45</v>
      </c>
      <c r="H744" s="15" t="str">
        <f t="shared" si="66"/>
        <v>Medium</v>
      </c>
      <c r="I744" s="11" t="str">
        <f t="shared" si="67"/>
        <v>Large</v>
      </c>
      <c r="J744" s="11" t="str">
        <f t="shared" si="68"/>
        <v>Central</v>
      </c>
      <c r="K744" s="11" t="str">
        <f t="shared" si="69"/>
        <v>2010s</v>
      </c>
      <c r="L744" s="11" t="str">
        <f t="shared" si="70"/>
        <v>Cereal</v>
      </c>
      <c r="M744" s="18">
        <f t="shared" si="71"/>
        <v>0.27941330998248687</v>
      </c>
    </row>
    <row r="745" spans="1:13">
      <c r="A745" s="4">
        <v>2017</v>
      </c>
      <c r="B745" s="5" t="s">
        <v>24</v>
      </c>
      <c r="C745" s="5" t="s">
        <v>42</v>
      </c>
      <c r="D745" s="5" t="s">
        <v>16</v>
      </c>
      <c r="E745" s="5">
        <v>33120</v>
      </c>
      <c r="F745" s="6">
        <v>2644.02</v>
      </c>
      <c r="H745" s="15" t="str">
        <f t="shared" si="66"/>
        <v>Medium</v>
      </c>
      <c r="I745" s="11" t="str">
        <f t="shared" si="67"/>
        <v>Large</v>
      </c>
      <c r="J745" s="11" t="str">
        <f t="shared" si="68"/>
        <v>Central</v>
      </c>
      <c r="K745" s="11" t="str">
        <f t="shared" si="69"/>
        <v>2010s</v>
      </c>
      <c r="L745" s="11" t="str">
        <f t="shared" si="70"/>
        <v>Cereal</v>
      </c>
      <c r="M745" s="18">
        <f t="shared" si="71"/>
        <v>7.983152173913044E-2</v>
      </c>
    </row>
    <row r="746" spans="1:13">
      <c r="A746" s="4">
        <v>2017</v>
      </c>
      <c r="B746" s="5" t="s">
        <v>24</v>
      </c>
      <c r="C746" s="5" t="s">
        <v>42</v>
      </c>
      <c r="D746" s="5" t="s">
        <v>17</v>
      </c>
      <c r="E746" s="5">
        <v>164600</v>
      </c>
      <c r="F746" s="6">
        <v>1055.5899999999999</v>
      </c>
      <c r="H746" s="15" t="str">
        <f t="shared" si="66"/>
        <v>Medium</v>
      </c>
      <c r="I746" s="11" t="str">
        <f t="shared" si="67"/>
        <v>Large</v>
      </c>
      <c r="J746" s="11" t="str">
        <f t="shared" si="68"/>
        <v>Central</v>
      </c>
      <c r="K746" s="11" t="str">
        <f t="shared" si="69"/>
        <v>2010s</v>
      </c>
      <c r="L746" s="11" t="str">
        <f t="shared" si="70"/>
        <v>Pulse</v>
      </c>
      <c r="M746" s="18">
        <f t="shared" si="71"/>
        <v>6.4130619684082618E-3</v>
      </c>
    </row>
    <row r="747" spans="1:13">
      <c r="A747" s="4">
        <v>2008</v>
      </c>
      <c r="B747" s="5" t="s">
        <v>24</v>
      </c>
      <c r="C747" s="5" t="s">
        <v>43</v>
      </c>
      <c r="D747" s="5" t="s">
        <v>15</v>
      </c>
      <c r="E747" s="5">
        <v>4000</v>
      </c>
      <c r="F747" s="6">
        <v>825</v>
      </c>
      <c r="H747" s="15" t="str">
        <f t="shared" si="66"/>
        <v>Low</v>
      </c>
      <c r="I747" s="11" t="str">
        <f t="shared" si="67"/>
        <v>Medium</v>
      </c>
      <c r="J747" s="11" t="str">
        <f t="shared" si="68"/>
        <v>Central</v>
      </c>
      <c r="K747" s="11" t="str">
        <f t="shared" si="69"/>
        <v>2000s</v>
      </c>
      <c r="L747" s="11" t="str">
        <f t="shared" si="70"/>
        <v>Cereal</v>
      </c>
      <c r="M747" s="18">
        <f t="shared" si="71"/>
        <v>0.20624999999999999</v>
      </c>
    </row>
    <row r="748" spans="1:13">
      <c r="A748" s="4">
        <v>2008</v>
      </c>
      <c r="B748" s="5" t="s">
        <v>24</v>
      </c>
      <c r="C748" s="5" t="s">
        <v>43</v>
      </c>
      <c r="D748" s="5" t="s">
        <v>16</v>
      </c>
      <c r="E748" s="5">
        <v>600</v>
      </c>
      <c r="F748" s="6">
        <v>1166.67</v>
      </c>
      <c r="H748" s="15" t="str">
        <f t="shared" si="66"/>
        <v>Medium</v>
      </c>
      <c r="I748" s="11" t="str">
        <f t="shared" si="67"/>
        <v>Small</v>
      </c>
      <c r="J748" s="11" t="str">
        <f t="shared" si="68"/>
        <v>Central</v>
      </c>
      <c r="K748" s="11" t="str">
        <f t="shared" si="69"/>
        <v>2000s</v>
      </c>
      <c r="L748" s="11" t="str">
        <f t="shared" si="70"/>
        <v>Cereal</v>
      </c>
      <c r="M748" s="18">
        <f t="shared" si="71"/>
        <v>1.94445</v>
      </c>
    </row>
    <row r="749" spans="1:13">
      <c r="A749" s="4">
        <v>2008</v>
      </c>
      <c r="B749" s="5" t="s">
        <v>24</v>
      </c>
      <c r="C749" s="5" t="s">
        <v>43</v>
      </c>
      <c r="D749" s="5" t="s">
        <v>17</v>
      </c>
      <c r="E749" s="5">
        <v>28800</v>
      </c>
      <c r="F749" s="6">
        <v>1250</v>
      </c>
      <c r="H749" s="15" t="str">
        <f t="shared" si="66"/>
        <v>Medium</v>
      </c>
      <c r="I749" s="11" t="str">
        <f t="shared" si="67"/>
        <v>Large</v>
      </c>
      <c r="J749" s="11" t="str">
        <f t="shared" si="68"/>
        <v>Central</v>
      </c>
      <c r="K749" s="11" t="str">
        <f t="shared" si="69"/>
        <v>2000s</v>
      </c>
      <c r="L749" s="11" t="str">
        <f t="shared" si="70"/>
        <v>Pulse</v>
      </c>
      <c r="M749" s="18">
        <f t="shared" si="71"/>
        <v>4.3402777777777776E-2</v>
      </c>
    </row>
    <row r="750" spans="1:13">
      <c r="A750" s="4">
        <v>2009</v>
      </c>
      <c r="B750" s="5" t="s">
        <v>24</v>
      </c>
      <c r="C750" s="5" t="s">
        <v>43</v>
      </c>
      <c r="D750" s="5" t="s">
        <v>15</v>
      </c>
      <c r="E750" s="5">
        <v>4300</v>
      </c>
      <c r="F750" s="6">
        <v>1162.79</v>
      </c>
      <c r="H750" s="15" t="str">
        <f t="shared" si="66"/>
        <v>Medium</v>
      </c>
      <c r="I750" s="11" t="str">
        <f t="shared" si="67"/>
        <v>Medium</v>
      </c>
      <c r="J750" s="11" t="str">
        <f t="shared" si="68"/>
        <v>Central</v>
      </c>
      <c r="K750" s="11" t="str">
        <f t="shared" si="69"/>
        <v>2000s</v>
      </c>
      <c r="L750" s="11" t="str">
        <f t="shared" si="70"/>
        <v>Cereal</v>
      </c>
      <c r="M750" s="18">
        <f t="shared" si="71"/>
        <v>0.27041627906976745</v>
      </c>
    </row>
    <row r="751" spans="1:13">
      <c r="A751" s="4">
        <v>2009</v>
      </c>
      <c r="B751" s="5" t="s">
        <v>24</v>
      </c>
      <c r="C751" s="5" t="s">
        <v>43</v>
      </c>
      <c r="D751" s="5" t="s">
        <v>16</v>
      </c>
      <c r="E751" s="5">
        <v>2700</v>
      </c>
      <c r="F751" s="6">
        <v>888.89</v>
      </c>
      <c r="H751" s="15" t="str">
        <f t="shared" si="66"/>
        <v>Low</v>
      </c>
      <c r="I751" s="11" t="str">
        <f t="shared" si="67"/>
        <v>Medium</v>
      </c>
      <c r="J751" s="11" t="str">
        <f t="shared" si="68"/>
        <v>Central</v>
      </c>
      <c r="K751" s="11" t="str">
        <f t="shared" si="69"/>
        <v>2000s</v>
      </c>
      <c r="L751" s="11" t="str">
        <f t="shared" si="70"/>
        <v>Cereal</v>
      </c>
      <c r="M751" s="18">
        <f t="shared" si="71"/>
        <v>0.32921851851851852</v>
      </c>
    </row>
    <row r="752" spans="1:13">
      <c r="A752" s="4">
        <v>2009</v>
      </c>
      <c r="B752" s="5" t="s">
        <v>24</v>
      </c>
      <c r="C752" s="5" t="s">
        <v>43</v>
      </c>
      <c r="D752" s="5" t="s">
        <v>17</v>
      </c>
      <c r="E752" s="5">
        <v>21800</v>
      </c>
      <c r="F752" s="6">
        <v>1252.29</v>
      </c>
      <c r="H752" s="15" t="str">
        <f t="shared" si="66"/>
        <v>Medium</v>
      </c>
      <c r="I752" s="11" t="str">
        <f t="shared" si="67"/>
        <v>Large</v>
      </c>
      <c r="J752" s="11" t="str">
        <f t="shared" si="68"/>
        <v>Central</v>
      </c>
      <c r="K752" s="11" t="str">
        <f t="shared" si="69"/>
        <v>2000s</v>
      </c>
      <c r="L752" s="11" t="str">
        <f t="shared" si="70"/>
        <v>Pulse</v>
      </c>
      <c r="M752" s="18">
        <f t="shared" si="71"/>
        <v>5.7444495412844035E-2</v>
      </c>
    </row>
    <row r="753" spans="1:13">
      <c r="A753" s="4">
        <v>2010</v>
      </c>
      <c r="B753" s="5" t="s">
        <v>24</v>
      </c>
      <c r="C753" s="5" t="s">
        <v>43</v>
      </c>
      <c r="D753" s="5" t="s">
        <v>15</v>
      </c>
      <c r="E753" s="5">
        <v>5700</v>
      </c>
      <c r="F753" s="6">
        <v>1245.6099999999999</v>
      </c>
      <c r="H753" s="15" t="str">
        <f t="shared" si="66"/>
        <v>Medium</v>
      </c>
      <c r="I753" s="11" t="str">
        <f t="shared" si="67"/>
        <v>Large</v>
      </c>
      <c r="J753" s="11" t="str">
        <f t="shared" si="68"/>
        <v>Central</v>
      </c>
      <c r="K753" s="11" t="str">
        <f t="shared" si="69"/>
        <v>2010s</v>
      </c>
      <c r="L753" s="11" t="str">
        <f t="shared" si="70"/>
        <v>Cereal</v>
      </c>
      <c r="M753" s="18">
        <f t="shared" si="71"/>
        <v>0.21852807017543857</v>
      </c>
    </row>
    <row r="754" spans="1:13">
      <c r="A754" s="4">
        <v>2010</v>
      </c>
      <c r="B754" s="5" t="s">
        <v>24</v>
      </c>
      <c r="C754" s="5" t="s">
        <v>43</v>
      </c>
      <c r="D754" s="5" t="s">
        <v>16</v>
      </c>
      <c r="E754" s="5">
        <v>2000</v>
      </c>
      <c r="F754" s="6">
        <v>1050</v>
      </c>
      <c r="H754" s="15" t="str">
        <f t="shared" si="66"/>
        <v>Medium</v>
      </c>
      <c r="I754" s="11" t="str">
        <f t="shared" si="67"/>
        <v>Medium</v>
      </c>
      <c r="J754" s="11" t="str">
        <f t="shared" si="68"/>
        <v>Central</v>
      </c>
      <c r="K754" s="11" t="str">
        <f t="shared" si="69"/>
        <v>2010s</v>
      </c>
      <c r="L754" s="11" t="str">
        <f t="shared" si="70"/>
        <v>Cereal</v>
      </c>
      <c r="M754" s="18">
        <f t="shared" si="71"/>
        <v>0.52500000000000002</v>
      </c>
    </row>
    <row r="755" spans="1:13">
      <c r="A755" s="4">
        <v>2010</v>
      </c>
      <c r="B755" s="5" t="s">
        <v>24</v>
      </c>
      <c r="C755" s="5" t="s">
        <v>43</v>
      </c>
      <c r="D755" s="5" t="s">
        <v>17</v>
      </c>
      <c r="E755" s="5">
        <v>19400</v>
      </c>
      <c r="F755" s="6">
        <v>1056.7</v>
      </c>
      <c r="H755" s="15" t="str">
        <f t="shared" si="66"/>
        <v>Medium</v>
      </c>
      <c r="I755" s="11" t="str">
        <f t="shared" si="67"/>
        <v>Large</v>
      </c>
      <c r="J755" s="11" t="str">
        <f t="shared" si="68"/>
        <v>Central</v>
      </c>
      <c r="K755" s="11" t="str">
        <f t="shared" si="69"/>
        <v>2010s</v>
      </c>
      <c r="L755" s="11" t="str">
        <f t="shared" si="70"/>
        <v>Pulse</v>
      </c>
      <c r="M755" s="18">
        <f t="shared" si="71"/>
        <v>5.4469072164948458E-2</v>
      </c>
    </row>
    <row r="756" spans="1:13">
      <c r="A756" s="4">
        <v>2011</v>
      </c>
      <c r="B756" s="5" t="s">
        <v>24</v>
      </c>
      <c r="C756" s="5" t="s">
        <v>43</v>
      </c>
      <c r="D756" s="5" t="s">
        <v>15</v>
      </c>
      <c r="E756" s="5">
        <v>5000</v>
      </c>
      <c r="F756" s="6">
        <v>1240</v>
      </c>
      <c r="H756" s="15" t="str">
        <f t="shared" si="66"/>
        <v>Medium</v>
      </c>
      <c r="I756" s="11" t="str">
        <f t="shared" si="67"/>
        <v>Large</v>
      </c>
      <c r="J756" s="11" t="str">
        <f t="shared" si="68"/>
        <v>Central</v>
      </c>
      <c r="K756" s="11" t="str">
        <f t="shared" si="69"/>
        <v>2010s</v>
      </c>
      <c r="L756" s="11" t="str">
        <f t="shared" si="70"/>
        <v>Cereal</v>
      </c>
      <c r="M756" s="18">
        <f t="shared" si="71"/>
        <v>0.248</v>
      </c>
    </row>
    <row r="757" spans="1:13">
      <c r="A757" s="4">
        <v>2011</v>
      </c>
      <c r="B757" s="5" t="s">
        <v>24</v>
      </c>
      <c r="C757" s="5" t="s">
        <v>43</v>
      </c>
      <c r="D757" s="5" t="s">
        <v>16</v>
      </c>
      <c r="E757" s="5">
        <v>2000</v>
      </c>
      <c r="F757" s="6">
        <v>800</v>
      </c>
      <c r="H757" s="15" t="str">
        <f t="shared" si="66"/>
        <v>Low</v>
      </c>
      <c r="I757" s="11" t="str">
        <f t="shared" si="67"/>
        <v>Medium</v>
      </c>
      <c r="J757" s="11" t="str">
        <f t="shared" si="68"/>
        <v>Central</v>
      </c>
      <c r="K757" s="11" t="str">
        <f t="shared" si="69"/>
        <v>2010s</v>
      </c>
      <c r="L757" s="11" t="str">
        <f t="shared" si="70"/>
        <v>Cereal</v>
      </c>
      <c r="M757" s="18">
        <f t="shared" si="71"/>
        <v>0.4</v>
      </c>
    </row>
    <row r="758" spans="1:13">
      <c r="A758" s="4">
        <v>2011</v>
      </c>
      <c r="B758" s="5" t="s">
        <v>24</v>
      </c>
      <c r="C758" s="5" t="s">
        <v>43</v>
      </c>
      <c r="D758" s="5" t="s">
        <v>17</v>
      </c>
      <c r="E758" s="5">
        <v>19000</v>
      </c>
      <c r="F758" s="6">
        <v>1173.68</v>
      </c>
      <c r="H758" s="15" t="str">
        <f t="shared" si="66"/>
        <v>Medium</v>
      </c>
      <c r="I758" s="11" t="str">
        <f t="shared" si="67"/>
        <v>Large</v>
      </c>
      <c r="J758" s="11" t="str">
        <f t="shared" si="68"/>
        <v>Central</v>
      </c>
      <c r="K758" s="11" t="str">
        <f t="shared" si="69"/>
        <v>2010s</v>
      </c>
      <c r="L758" s="11" t="str">
        <f t="shared" si="70"/>
        <v>Pulse</v>
      </c>
      <c r="M758" s="18">
        <f t="shared" si="71"/>
        <v>6.1772631578947371E-2</v>
      </c>
    </row>
    <row r="759" spans="1:13">
      <c r="A759" s="4">
        <v>2012</v>
      </c>
      <c r="B759" s="5" t="s">
        <v>24</v>
      </c>
      <c r="C759" s="5" t="s">
        <v>43</v>
      </c>
      <c r="D759" s="5" t="s">
        <v>15</v>
      </c>
      <c r="E759" s="5">
        <v>8080</v>
      </c>
      <c r="F759" s="6">
        <v>2045.79</v>
      </c>
      <c r="H759" s="15" t="str">
        <f t="shared" si="66"/>
        <v>Medium</v>
      </c>
      <c r="I759" s="11" t="str">
        <f t="shared" si="67"/>
        <v>Large</v>
      </c>
      <c r="J759" s="11" t="str">
        <f t="shared" si="68"/>
        <v>Central</v>
      </c>
      <c r="K759" s="11" t="str">
        <f t="shared" si="69"/>
        <v>2010s</v>
      </c>
      <c r="L759" s="11" t="str">
        <f t="shared" si="70"/>
        <v>Cereal</v>
      </c>
      <c r="M759" s="18">
        <f t="shared" si="71"/>
        <v>0.25319183168316833</v>
      </c>
    </row>
    <row r="760" spans="1:13">
      <c r="A760" s="4">
        <v>2012</v>
      </c>
      <c r="B760" s="5" t="s">
        <v>24</v>
      </c>
      <c r="C760" s="5" t="s">
        <v>43</v>
      </c>
      <c r="D760" s="5" t="s">
        <v>16</v>
      </c>
      <c r="E760" s="5">
        <v>1480</v>
      </c>
      <c r="F760" s="6">
        <v>1763.51</v>
      </c>
      <c r="H760" s="15" t="str">
        <f t="shared" si="66"/>
        <v>Medium</v>
      </c>
      <c r="I760" s="11" t="str">
        <f t="shared" si="67"/>
        <v>Medium</v>
      </c>
      <c r="J760" s="11" t="str">
        <f t="shared" si="68"/>
        <v>Central</v>
      </c>
      <c r="K760" s="11" t="str">
        <f t="shared" si="69"/>
        <v>2010s</v>
      </c>
      <c r="L760" s="11" t="str">
        <f t="shared" si="70"/>
        <v>Cereal</v>
      </c>
      <c r="M760" s="18">
        <f t="shared" si="71"/>
        <v>1.1915608108108109</v>
      </c>
    </row>
    <row r="761" spans="1:13">
      <c r="A761" s="4">
        <v>2012</v>
      </c>
      <c r="B761" s="5" t="s">
        <v>24</v>
      </c>
      <c r="C761" s="5" t="s">
        <v>43</v>
      </c>
      <c r="D761" s="5" t="s">
        <v>17</v>
      </c>
      <c r="E761" s="5">
        <v>21890</v>
      </c>
      <c r="F761" s="6">
        <v>1404.75</v>
      </c>
      <c r="H761" s="15" t="str">
        <f t="shared" si="66"/>
        <v>Medium</v>
      </c>
      <c r="I761" s="11" t="str">
        <f t="shared" si="67"/>
        <v>Large</v>
      </c>
      <c r="J761" s="11" t="str">
        <f t="shared" si="68"/>
        <v>Central</v>
      </c>
      <c r="K761" s="11" t="str">
        <f t="shared" si="69"/>
        <v>2010s</v>
      </c>
      <c r="L761" s="11" t="str">
        <f t="shared" si="70"/>
        <v>Pulse</v>
      </c>
      <c r="M761" s="18">
        <f t="shared" si="71"/>
        <v>6.4173138419369571E-2</v>
      </c>
    </row>
    <row r="762" spans="1:13">
      <c r="A762" s="4">
        <v>2013</v>
      </c>
      <c r="B762" s="5" t="s">
        <v>24</v>
      </c>
      <c r="C762" s="5" t="s">
        <v>43</v>
      </c>
      <c r="D762" s="5" t="s">
        <v>15</v>
      </c>
      <c r="E762" s="5">
        <v>12140</v>
      </c>
      <c r="F762" s="6">
        <v>1144.98</v>
      </c>
      <c r="H762" s="15" t="str">
        <f t="shared" si="66"/>
        <v>Medium</v>
      </c>
      <c r="I762" s="11" t="str">
        <f t="shared" si="67"/>
        <v>Large</v>
      </c>
      <c r="J762" s="11" t="str">
        <f t="shared" si="68"/>
        <v>Central</v>
      </c>
      <c r="K762" s="11" t="str">
        <f t="shared" si="69"/>
        <v>2010s</v>
      </c>
      <c r="L762" s="11" t="str">
        <f t="shared" si="70"/>
        <v>Cereal</v>
      </c>
      <c r="M762" s="18">
        <f t="shared" si="71"/>
        <v>9.431466227347611E-2</v>
      </c>
    </row>
    <row r="763" spans="1:13">
      <c r="A763" s="4">
        <v>2013</v>
      </c>
      <c r="B763" s="5" t="s">
        <v>24</v>
      </c>
      <c r="C763" s="5" t="s">
        <v>43</v>
      </c>
      <c r="D763" s="5" t="s">
        <v>16</v>
      </c>
      <c r="E763" s="5">
        <v>690</v>
      </c>
      <c r="F763" s="6">
        <v>1434.78</v>
      </c>
      <c r="H763" s="15" t="str">
        <f t="shared" si="66"/>
        <v>Medium</v>
      </c>
      <c r="I763" s="11" t="str">
        <f t="shared" si="67"/>
        <v>Small</v>
      </c>
      <c r="J763" s="11" t="str">
        <f t="shared" si="68"/>
        <v>Central</v>
      </c>
      <c r="K763" s="11" t="str">
        <f t="shared" si="69"/>
        <v>2010s</v>
      </c>
      <c r="L763" s="11" t="str">
        <f t="shared" si="70"/>
        <v>Cereal</v>
      </c>
      <c r="M763" s="18">
        <f t="shared" si="71"/>
        <v>2.0793913043478263</v>
      </c>
    </row>
    <row r="764" spans="1:13">
      <c r="A764" s="4">
        <v>2013</v>
      </c>
      <c r="B764" s="5" t="s">
        <v>24</v>
      </c>
      <c r="C764" s="5" t="s">
        <v>43</v>
      </c>
      <c r="D764" s="5" t="s">
        <v>17</v>
      </c>
      <c r="E764" s="5">
        <v>17410</v>
      </c>
      <c r="F764" s="6">
        <v>1161.4000000000001</v>
      </c>
      <c r="H764" s="15" t="str">
        <f t="shared" si="66"/>
        <v>Medium</v>
      </c>
      <c r="I764" s="11" t="str">
        <f t="shared" si="67"/>
        <v>Large</v>
      </c>
      <c r="J764" s="11" t="str">
        <f t="shared" si="68"/>
        <v>Central</v>
      </c>
      <c r="K764" s="11" t="str">
        <f t="shared" si="69"/>
        <v>2010s</v>
      </c>
      <c r="L764" s="11" t="str">
        <f t="shared" si="70"/>
        <v>Pulse</v>
      </c>
      <c r="M764" s="18">
        <f t="shared" si="71"/>
        <v>6.6708788052843193E-2</v>
      </c>
    </row>
    <row r="765" spans="1:13">
      <c r="A765" s="4">
        <v>2014</v>
      </c>
      <c r="B765" s="5" t="s">
        <v>24</v>
      </c>
      <c r="C765" s="5" t="s">
        <v>43</v>
      </c>
      <c r="D765" s="5" t="s">
        <v>15</v>
      </c>
      <c r="E765" s="5">
        <v>30000</v>
      </c>
      <c r="F765" s="6">
        <v>977.67</v>
      </c>
      <c r="H765" s="15" t="str">
        <f t="shared" si="66"/>
        <v>Low</v>
      </c>
      <c r="I765" s="11" t="str">
        <f t="shared" si="67"/>
        <v>Large</v>
      </c>
      <c r="J765" s="11" t="str">
        <f t="shared" si="68"/>
        <v>Central</v>
      </c>
      <c r="K765" s="11" t="str">
        <f t="shared" si="69"/>
        <v>2010s</v>
      </c>
      <c r="L765" s="11" t="str">
        <f t="shared" si="70"/>
        <v>Cereal</v>
      </c>
      <c r="M765" s="18">
        <f t="shared" si="71"/>
        <v>3.2589E-2</v>
      </c>
    </row>
    <row r="766" spans="1:13">
      <c r="A766" s="4">
        <v>2014</v>
      </c>
      <c r="B766" s="5" t="s">
        <v>24</v>
      </c>
      <c r="C766" s="5" t="s">
        <v>43</v>
      </c>
      <c r="D766" s="5" t="s">
        <v>16</v>
      </c>
      <c r="E766" s="5">
        <v>13000</v>
      </c>
      <c r="F766" s="6">
        <v>1538.46</v>
      </c>
      <c r="H766" s="15" t="str">
        <f t="shared" si="66"/>
        <v>Medium</v>
      </c>
      <c r="I766" s="11" t="str">
        <f t="shared" si="67"/>
        <v>Large</v>
      </c>
      <c r="J766" s="11" t="str">
        <f t="shared" si="68"/>
        <v>Central</v>
      </c>
      <c r="K766" s="11" t="str">
        <f t="shared" si="69"/>
        <v>2010s</v>
      </c>
      <c r="L766" s="11" t="str">
        <f t="shared" si="70"/>
        <v>Cereal</v>
      </c>
      <c r="M766" s="18">
        <f t="shared" si="71"/>
        <v>0.11834307692307693</v>
      </c>
    </row>
    <row r="767" spans="1:13">
      <c r="A767" s="4">
        <v>2014</v>
      </c>
      <c r="B767" s="5" t="s">
        <v>24</v>
      </c>
      <c r="C767" s="5" t="s">
        <v>43</v>
      </c>
      <c r="D767" s="5" t="s">
        <v>17</v>
      </c>
      <c r="E767" s="5">
        <v>26000</v>
      </c>
      <c r="F767" s="6">
        <v>1115.3800000000001</v>
      </c>
      <c r="H767" s="15" t="str">
        <f t="shared" si="66"/>
        <v>Medium</v>
      </c>
      <c r="I767" s="11" t="str">
        <f t="shared" si="67"/>
        <v>Large</v>
      </c>
      <c r="J767" s="11" t="str">
        <f t="shared" si="68"/>
        <v>Central</v>
      </c>
      <c r="K767" s="11" t="str">
        <f t="shared" si="69"/>
        <v>2010s</v>
      </c>
      <c r="L767" s="11" t="str">
        <f t="shared" si="70"/>
        <v>Pulse</v>
      </c>
      <c r="M767" s="18">
        <f t="shared" si="71"/>
        <v>4.2899230769230773E-2</v>
      </c>
    </row>
    <row r="768" spans="1:13">
      <c r="A768" s="4">
        <v>2015</v>
      </c>
      <c r="B768" s="5" t="s">
        <v>24</v>
      </c>
      <c r="C768" s="5" t="s">
        <v>43</v>
      </c>
      <c r="D768" s="5" t="s">
        <v>15</v>
      </c>
      <c r="E768" s="5">
        <v>14000</v>
      </c>
      <c r="F768" s="6">
        <v>1714.29</v>
      </c>
      <c r="H768" s="15" t="str">
        <f t="shared" si="66"/>
        <v>Medium</v>
      </c>
      <c r="I768" s="11" t="str">
        <f t="shared" si="67"/>
        <v>Large</v>
      </c>
      <c r="J768" s="11" t="str">
        <f t="shared" si="68"/>
        <v>Central</v>
      </c>
      <c r="K768" s="11" t="str">
        <f t="shared" si="69"/>
        <v>2010s</v>
      </c>
      <c r="L768" s="11" t="str">
        <f t="shared" si="70"/>
        <v>Cereal</v>
      </c>
      <c r="M768" s="18">
        <f t="shared" si="71"/>
        <v>0.1224492857142857</v>
      </c>
    </row>
    <row r="769" spans="1:13">
      <c r="A769" s="4">
        <v>2015</v>
      </c>
      <c r="B769" s="5" t="s">
        <v>24</v>
      </c>
      <c r="C769" s="5" t="s">
        <v>43</v>
      </c>
      <c r="D769" s="5" t="s">
        <v>16</v>
      </c>
      <c r="E769" s="5">
        <v>1000</v>
      </c>
      <c r="F769" s="6">
        <v>1000</v>
      </c>
      <c r="H769" s="15" t="str">
        <f t="shared" si="66"/>
        <v>Medium</v>
      </c>
      <c r="I769" s="11" t="str">
        <f t="shared" si="67"/>
        <v>Medium</v>
      </c>
      <c r="J769" s="11" t="str">
        <f t="shared" si="68"/>
        <v>Central</v>
      </c>
      <c r="K769" s="11" t="str">
        <f t="shared" si="69"/>
        <v>2010s</v>
      </c>
      <c r="L769" s="11" t="str">
        <f t="shared" si="70"/>
        <v>Cereal</v>
      </c>
      <c r="M769" s="18">
        <f t="shared" si="71"/>
        <v>1</v>
      </c>
    </row>
    <row r="770" spans="1:13">
      <c r="A770" s="4">
        <v>2015</v>
      </c>
      <c r="B770" s="5" t="s">
        <v>24</v>
      </c>
      <c r="C770" s="5" t="s">
        <v>43</v>
      </c>
      <c r="D770" s="5" t="s">
        <v>17</v>
      </c>
      <c r="E770" s="5">
        <v>47000</v>
      </c>
      <c r="F770" s="6">
        <v>1170.21</v>
      </c>
      <c r="H770" s="15" t="str">
        <f t="shared" si="66"/>
        <v>Medium</v>
      </c>
      <c r="I770" s="11" t="str">
        <f t="shared" si="67"/>
        <v>Large</v>
      </c>
      <c r="J770" s="11" t="str">
        <f t="shared" si="68"/>
        <v>Central</v>
      </c>
      <c r="K770" s="11" t="str">
        <f t="shared" si="69"/>
        <v>2010s</v>
      </c>
      <c r="L770" s="11" t="str">
        <f t="shared" si="70"/>
        <v>Pulse</v>
      </c>
      <c r="M770" s="18">
        <f t="shared" si="71"/>
        <v>2.4898085106382979E-2</v>
      </c>
    </row>
    <row r="771" spans="1:13">
      <c r="A771" s="4">
        <v>2016</v>
      </c>
      <c r="B771" s="5" t="s">
        <v>24</v>
      </c>
      <c r="C771" s="5" t="s">
        <v>43</v>
      </c>
      <c r="D771" s="5" t="s">
        <v>15</v>
      </c>
      <c r="E771" s="5">
        <v>17000</v>
      </c>
      <c r="F771" s="6">
        <v>2156.4699999999998</v>
      </c>
      <c r="H771" s="15" t="str">
        <f t="shared" ref="H771:H834" si="72">IF(F771&lt;1000,"Low",IF(F771&lt;3000,"Medium","High"))</f>
        <v>Medium</v>
      </c>
      <c r="I771" s="11" t="str">
        <f t="shared" ref="I771:I834" si="73">IF(E771&lt;1000,"Small",IF(E771&lt;5000,"Medium","Large"))</f>
        <v>Large</v>
      </c>
      <c r="J771" s="11" t="str">
        <f t="shared" ref="J771:J834" si="74">IF(OR(B771="Punjab",B771="Haryana",B771="Himachal Pradesh",B771="Jammu and Kashmir",B771="Uttarakhand",B771="Delhi",B771="Chandigarh"),"North",IF(OR(B771="Tamil Nadu",B771="Karnataka",B771="Kerala",B771="Andhra Pradesh",B771="Telangana"),"South",IF(OR(B771="Maharashtra",B771="Gujarat",B771="Goa",B771="Rajasthan"),"West",IF(OR(B771="West Bengal",B771="Bihar",B771="Jharkhand",B771="Odisha",B771="Assam",B771="Sikkim",B771="Arunachal Pradesh",B771="Manipur",B771="Meghalaya",B771="Mizoram",B771="Nagaland",B771="Tripura"),"East","Central"))))</f>
        <v>Central</v>
      </c>
      <c r="K771" s="11" t="str">
        <f t="shared" ref="K771:K834" si="75">LEFT(A771,3)&amp;"0s"</f>
        <v>2010s</v>
      </c>
      <c r="L771" s="11" t="str">
        <f t="shared" ref="L771:L834" si="76">IF(D771="Rice","Cereal",IF(D771="Maize","Cereal",IF(D771="Chickpea","Pulse",IF(D771="Cotton","Fiber","Other"))))</f>
        <v>Cereal</v>
      </c>
      <c r="M771" s="18">
        <f t="shared" ref="M771:M834" si="77">F771/E771</f>
        <v>0.12685117647058822</v>
      </c>
    </row>
    <row r="772" spans="1:13">
      <c r="A772" s="4">
        <v>2016</v>
      </c>
      <c r="B772" s="5" t="s">
        <v>24</v>
      </c>
      <c r="C772" s="5" t="s">
        <v>43</v>
      </c>
      <c r="D772" s="5" t="s">
        <v>16</v>
      </c>
      <c r="E772" s="5">
        <v>1000</v>
      </c>
      <c r="F772" s="6">
        <v>1000</v>
      </c>
      <c r="H772" s="15" t="str">
        <f t="shared" si="72"/>
        <v>Medium</v>
      </c>
      <c r="I772" s="11" t="str">
        <f t="shared" si="73"/>
        <v>Medium</v>
      </c>
      <c r="J772" s="11" t="str">
        <f t="shared" si="74"/>
        <v>Central</v>
      </c>
      <c r="K772" s="11" t="str">
        <f t="shared" si="75"/>
        <v>2010s</v>
      </c>
      <c r="L772" s="11" t="str">
        <f t="shared" si="76"/>
        <v>Cereal</v>
      </c>
      <c r="M772" s="18">
        <f t="shared" si="77"/>
        <v>1</v>
      </c>
    </row>
    <row r="773" spans="1:13">
      <c r="A773" s="4">
        <v>2016</v>
      </c>
      <c r="B773" s="5" t="s">
        <v>24</v>
      </c>
      <c r="C773" s="5" t="s">
        <v>43</v>
      </c>
      <c r="D773" s="5" t="s">
        <v>17</v>
      </c>
      <c r="E773" s="5">
        <v>40000</v>
      </c>
      <c r="F773" s="6">
        <v>1375</v>
      </c>
      <c r="H773" s="15" t="str">
        <f t="shared" si="72"/>
        <v>Medium</v>
      </c>
      <c r="I773" s="11" t="str">
        <f t="shared" si="73"/>
        <v>Large</v>
      </c>
      <c r="J773" s="11" t="str">
        <f t="shared" si="74"/>
        <v>Central</v>
      </c>
      <c r="K773" s="11" t="str">
        <f t="shared" si="75"/>
        <v>2010s</v>
      </c>
      <c r="L773" s="11" t="str">
        <f t="shared" si="76"/>
        <v>Pulse</v>
      </c>
      <c r="M773" s="18">
        <f t="shared" si="77"/>
        <v>3.4375000000000003E-2</v>
      </c>
    </row>
    <row r="774" spans="1:13">
      <c r="A774" s="4">
        <v>2017</v>
      </c>
      <c r="B774" s="5" t="s">
        <v>24</v>
      </c>
      <c r="C774" s="5" t="s">
        <v>43</v>
      </c>
      <c r="D774" s="5" t="s">
        <v>15</v>
      </c>
      <c r="E774" s="5">
        <v>16600</v>
      </c>
      <c r="F774" s="6">
        <v>1818.07</v>
      </c>
      <c r="H774" s="15" t="str">
        <f t="shared" si="72"/>
        <v>Medium</v>
      </c>
      <c r="I774" s="11" t="str">
        <f t="shared" si="73"/>
        <v>Large</v>
      </c>
      <c r="J774" s="11" t="str">
        <f t="shared" si="74"/>
        <v>Central</v>
      </c>
      <c r="K774" s="11" t="str">
        <f t="shared" si="75"/>
        <v>2010s</v>
      </c>
      <c r="L774" s="11" t="str">
        <f t="shared" si="76"/>
        <v>Cereal</v>
      </c>
      <c r="M774" s="18">
        <f t="shared" si="77"/>
        <v>0.1095222891566265</v>
      </c>
    </row>
    <row r="775" spans="1:13">
      <c r="A775" s="4">
        <v>2017</v>
      </c>
      <c r="B775" s="5" t="s">
        <v>24</v>
      </c>
      <c r="C775" s="5" t="s">
        <v>43</v>
      </c>
      <c r="D775" s="5" t="s">
        <v>16</v>
      </c>
      <c r="E775" s="5">
        <v>1300</v>
      </c>
      <c r="F775" s="6">
        <v>1938.46</v>
      </c>
      <c r="H775" s="15" t="str">
        <f t="shared" si="72"/>
        <v>Medium</v>
      </c>
      <c r="I775" s="11" t="str">
        <f t="shared" si="73"/>
        <v>Medium</v>
      </c>
      <c r="J775" s="11" t="str">
        <f t="shared" si="74"/>
        <v>Central</v>
      </c>
      <c r="K775" s="11" t="str">
        <f t="shared" si="75"/>
        <v>2010s</v>
      </c>
      <c r="L775" s="11" t="str">
        <f t="shared" si="76"/>
        <v>Cereal</v>
      </c>
      <c r="M775" s="18">
        <f t="shared" si="77"/>
        <v>1.491123076923077</v>
      </c>
    </row>
    <row r="776" spans="1:13">
      <c r="A776" s="4">
        <v>2017</v>
      </c>
      <c r="B776" s="5" t="s">
        <v>24</v>
      </c>
      <c r="C776" s="5" t="s">
        <v>43</v>
      </c>
      <c r="D776" s="5" t="s">
        <v>17</v>
      </c>
      <c r="E776" s="5">
        <v>29500</v>
      </c>
      <c r="F776" s="6">
        <v>1001.02</v>
      </c>
      <c r="H776" s="15" t="str">
        <f t="shared" si="72"/>
        <v>Medium</v>
      </c>
      <c r="I776" s="11" t="str">
        <f t="shared" si="73"/>
        <v>Large</v>
      </c>
      <c r="J776" s="11" t="str">
        <f t="shared" si="74"/>
        <v>Central</v>
      </c>
      <c r="K776" s="11" t="str">
        <f t="shared" si="75"/>
        <v>2010s</v>
      </c>
      <c r="L776" s="11" t="str">
        <f t="shared" si="76"/>
        <v>Pulse</v>
      </c>
      <c r="M776" s="18">
        <f t="shared" si="77"/>
        <v>3.3932881355932205E-2</v>
      </c>
    </row>
    <row r="777" spans="1:13">
      <c r="A777" s="4">
        <v>2008</v>
      </c>
      <c r="B777" s="5" t="s">
        <v>24</v>
      </c>
      <c r="C777" s="5" t="s">
        <v>44</v>
      </c>
      <c r="D777" s="5" t="s">
        <v>15</v>
      </c>
      <c r="E777" s="5">
        <v>7500</v>
      </c>
      <c r="F777" s="6">
        <v>1566.67</v>
      </c>
      <c r="H777" s="15" t="str">
        <f t="shared" si="72"/>
        <v>Medium</v>
      </c>
      <c r="I777" s="11" t="str">
        <f t="shared" si="73"/>
        <v>Large</v>
      </c>
      <c r="J777" s="11" t="str">
        <f t="shared" si="74"/>
        <v>Central</v>
      </c>
      <c r="K777" s="11" t="str">
        <f t="shared" si="75"/>
        <v>2000s</v>
      </c>
      <c r="L777" s="11" t="str">
        <f t="shared" si="76"/>
        <v>Cereal</v>
      </c>
      <c r="M777" s="18">
        <f t="shared" si="77"/>
        <v>0.20888933333333334</v>
      </c>
    </row>
    <row r="778" spans="1:13">
      <c r="A778" s="4">
        <v>2008</v>
      </c>
      <c r="B778" s="5" t="s">
        <v>24</v>
      </c>
      <c r="C778" s="5" t="s">
        <v>44</v>
      </c>
      <c r="D778" s="5" t="s">
        <v>16</v>
      </c>
      <c r="E778" s="5">
        <v>1100</v>
      </c>
      <c r="F778" s="6">
        <v>909.09</v>
      </c>
      <c r="H778" s="15" t="str">
        <f t="shared" si="72"/>
        <v>Low</v>
      </c>
      <c r="I778" s="11" t="str">
        <f t="shared" si="73"/>
        <v>Medium</v>
      </c>
      <c r="J778" s="11" t="str">
        <f t="shared" si="74"/>
        <v>Central</v>
      </c>
      <c r="K778" s="11" t="str">
        <f t="shared" si="75"/>
        <v>2000s</v>
      </c>
      <c r="L778" s="11" t="str">
        <f t="shared" si="76"/>
        <v>Cereal</v>
      </c>
      <c r="M778" s="18">
        <f t="shared" si="77"/>
        <v>0.82644545454545459</v>
      </c>
    </row>
    <row r="779" spans="1:13">
      <c r="A779" s="4">
        <v>2008</v>
      </c>
      <c r="B779" s="5" t="s">
        <v>24</v>
      </c>
      <c r="C779" s="5" t="s">
        <v>44</v>
      </c>
      <c r="D779" s="5" t="s">
        <v>17</v>
      </c>
      <c r="E779" s="5">
        <v>10700</v>
      </c>
      <c r="F779" s="6">
        <v>1168.22</v>
      </c>
      <c r="H779" s="15" t="str">
        <f t="shared" si="72"/>
        <v>Medium</v>
      </c>
      <c r="I779" s="11" t="str">
        <f t="shared" si="73"/>
        <v>Large</v>
      </c>
      <c r="J779" s="11" t="str">
        <f t="shared" si="74"/>
        <v>Central</v>
      </c>
      <c r="K779" s="11" t="str">
        <f t="shared" si="75"/>
        <v>2000s</v>
      </c>
      <c r="L779" s="11" t="str">
        <f t="shared" si="76"/>
        <v>Pulse</v>
      </c>
      <c r="M779" s="18">
        <f t="shared" si="77"/>
        <v>0.10917943925233645</v>
      </c>
    </row>
    <row r="780" spans="1:13">
      <c r="A780" s="4">
        <v>2009</v>
      </c>
      <c r="B780" s="5" t="s">
        <v>24</v>
      </c>
      <c r="C780" s="5" t="s">
        <v>44</v>
      </c>
      <c r="D780" s="5" t="s">
        <v>15</v>
      </c>
      <c r="E780" s="5">
        <v>10100</v>
      </c>
      <c r="F780" s="6">
        <v>2495.0500000000002</v>
      </c>
      <c r="H780" s="15" t="str">
        <f t="shared" si="72"/>
        <v>Medium</v>
      </c>
      <c r="I780" s="11" t="str">
        <f t="shared" si="73"/>
        <v>Large</v>
      </c>
      <c r="J780" s="11" t="str">
        <f t="shared" si="74"/>
        <v>Central</v>
      </c>
      <c r="K780" s="11" t="str">
        <f t="shared" si="75"/>
        <v>2000s</v>
      </c>
      <c r="L780" s="11" t="str">
        <f t="shared" si="76"/>
        <v>Cereal</v>
      </c>
      <c r="M780" s="18">
        <f t="shared" si="77"/>
        <v>0.24703465346534656</v>
      </c>
    </row>
    <row r="781" spans="1:13">
      <c r="A781" s="4">
        <v>2009</v>
      </c>
      <c r="B781" s="5" t="s">
        <v>24</v>
      </c>
      <c r="C781" s="5" t="s">
        <v>44</v>
      </c>
      <c r="D781" s="5" t="s">
        <v>16</v>
      </c>
      <c r="E781" s="5">
        <v>900</v>
      </c>
      <c r="F781" s="6">
        <v>777.78</v>
      </c>
      <c r="H781" s="15" t="str">
        <f t="shared" si="72"/>
        <v>Low</v>
      </c>
      <c r="I781" s="11" t="str">
        <f t="shared" si="73"/>
        <v>Small</v>
      </c>
      <c r="J781" s="11" t="str">
        <f t="shared" si="74"/>
        <v>Central</v>
      </c>
      <c r="K781" s="11" t="str">
        <f t="shared" si="75"/>
        <v>2000s</v>
      </c>
      <c r="L781" s="11" t="str">
        <f t="shared" si="76"/>
        <v>Cereal</v>
      </c>
      <c r="M781" s="18">
        <f t="shared" si="77"/>
        <v>0.86419999999999997</v>
      </c>
    </row>
    <row r="782" spans="1:13">
      <c r="A782" s="4">
        <v>2009</v>
      </c>
      <c r="B782" s="5" t="s">
        <v>24</v>
      </c>
      <c r="C782" s="5" t="s">
        <v>44</v>
      </c>
      <c r="D782" s="5" t="s">
        <v>17</v>
      </c>
      <c r="E782" s="5">
        <v>14700</v>
      </c>
      <c r="F782" s="6">
        <v>1224.49</v>
      </c>
      <c r="H782" s="15" t="str">
        <f t="shared" si="72"/>
        <v>Medium</v>
      </c>
      <c r="I782" s="11" t="str">
        <f t="shared" si="73"/>
        <v>Large</v>
      </c>
      <c r="J782" s="11" t="str">
        <f t="shared" si="74"/>
        <v>Central</v>
      </c>
      <c r="K782" s="11" t="str">
        <f t="shared" si="75"/>
        <v>2000s</v>
      </c>
      <c r="L782" s="11" t="str">
        <f t="shared" si="76"/>
        <v>Pulse</v>
      </c>
      <c r="M782" s="18">
        <f t="shared" si="77"/>
        <v>8.3298639455782308E-2</v>
      </c>
    </row>
    <row r="783" spans="1:13">
      <c r="A783" s="4">
        <v>2010</v>
      </c>
      <c r="B783" s="5" t="s">
        <v>24</v>
      </c>
      <c r="C783" s="5" t="s">
        <v>44</v>
      </c>
      <c r="D783" s="5" t="s">
        <v>15</v>
      </c>
      <c r="E783" s="5">
        <v>9700</v>
      </c>
      <c r="F783" s="6">
        <v>2969.07</v>
      </c>
      <c r="H783" s="15" t="str">
        <f t="shared" si="72"/>
        <v>Medium</v>
      </c>
      <c r="I783" s="11" t="str">
        <f t="shared" si="73"/>
        <v>Large</v>
      </c>
      <c r="J783" s="11" t="str">
        <f t="shared" si="74"/>
        <v>Central</v>
      </c>
      <c r="K783" s="11" t="str">
        <f t="shared" si="75"/>
        <v>2010s</v>
      </c>
      <c r="L783" s="11" t="str">
        <f t="shared" si="76"/>
        <v>Cereal</v>
      </c>
      <c r="M783" s="18">
        <f t="shared" si="77"/>
        <v>0.30608969072164949</v>
      </c>
    </row>
    <row r="784" spans="1:13">
      <c r="A784" s="4">
        <v>2010</v>
      </c>
      <c r="B784" s="5" t="s">
        <v>24</v>
      </c>
      <c r="C784" s="5" t="s">
        <v>44</v>
      </c>
      <c r="D784" s="5" t="s">
        <v>16</v>
      </c>
      <c r="E784" s="5">
        <v>800</v>
      </c>
      <c r="F784" s="6">
        <v>1125</v>
      </c>
      <c r="H784" s="15" t="str">
        <f t="shared" si="72"/>
        <v>Medium</v>
      </c>
      <c r="I784" s="11" t="str">
        <f t="shared" si="73"/>
        <v>Small</v>
      </c>
      <c r="J784" s="11" t="str">
        <f t="shared" si="74"/>
        <v>Central</v>
      </c>
      <c r="K784" s="11" t="str">
        <f t="shared" si="75"/>
        <v>2010s</v>
      </c>
      <c r="L784" s="11" t="str">
        <f t="shared" si="76"/>
        <v>Cereal</v>
      </c>
      <c r="M784" s="18">
        <f t="shared" si="77"/>
        <v>1.40625</v>
      </c>
    </row>
    <row r="785" spans="1:13">
      <c r="A785" s="4">
        <v>2010</v>
      </c>
      <c r="B785" s="5" t="s">
        <v>24</v>
      </c>
      <c r="C785" s="5" t="s">
        <v>44</v>
      </c>
      <c r="D785" s="5" t="s">
        <v>17</v>
      </c>
      <c r="E785" s="5">
        <v>19400</v>
      </c>
      <c r="F785" s="6">
        <v>1067.01</v>
      </c>
      <c r="H785" s="15" t="str">
        <f t="shared" si="72"/>
        <v>Medium</v>
      </c>
      <c r="I785" s="11" t="str">
        <f t="shared" si="73"/>
        <v>Large</v>
      </c>
      <c r="J785" s="11" t="str">
        <f t="shared" si="74"/>
        <v>Central</v>
      </c>
      <c r="K785" s="11" t="str">
        <f t="shared" si="75"/>
        <v>2010s</v>
      </c>
      <c r="L785" s="11" t="str">
        <f t="shared" si="76"/>
        <v>Pulse</v>
      </c>
      <c r="M785" s="18">
        <f t="shared" si="77"/>
        <v>5.5000515463917522E-2</v>
      </c>
    </row>
    <row r="786" spans="1:13">
      <c r="A786" s="4">
        <v>2010</v>
      </c>
      <c r="B786" s="5" t="s">
        <v>24</v>
      </c>
      <c r="C786" s="5" t="s">
        <v>44</v>
      </c>
      <c r="D786" s="5" t="s">
        <v>18</v>
      </c>
      <c r="E786" s="5">
        <v>10</v>
      </c>
      <c r="F786" s="6">
        <v>154.29</v>
      </c>
      <c r="H786" s="15" t="str">
        <f t="shared" si="72"/>
        <v>Low</v>
      </c>
      <c r="I786" s="11" t="str">
        <f t="shared" si="73"/>
        <v>Small</v>
      </c>
      <c r="J786" s="11" t="str">
        <f t="shared" si="74"/>
        <v>Central</v>
      </c>
      <c r="K786" s="11" t="str">
        <f t="shared" si="75"/>
        <v>2010s</v>
      </c>
      <c r="L786" s="11" t="str">
        <f t="shared" si="76"/>
        <v>Fiber</v>
      </c>
      <c r="M786" s="18">
        <f t="shared" si="77"/>
        <v>15.428999999999998</v>
      </c>
    </row>
    <row r="787" spans="1:13">
      <c r="A787" s="4">
        <v>2011</v>
      </c>
      <c r="B787" s="5" t="s">
        <v>24</v>
      </c>
      <c r="C787" s="5" t="s">
        <v>44</v>
      </c>
      <c r="D787" s="5" t="s">
        <v>15</v>
      </c>
      <c r="E787" s="5">
        <v>15100</v>
      </c>
      <c r="F787" s="6">
        <v>2973.51</v>
      </c>
      <c r="H787" s="15" t="str">
        <f t="shared" si="72"/>
        <v>Medium</v>
      </c>
      <c r="I787" s="11" t="str">
        <f t="shared" si="73"/>
        <v>Large</v>
      </c>
      <c r="J787" s="11" t="str">
        <f t="shared" si="74"/>
        <v>Central</v>
      </c>
      <c r="K787" s="11" t="str">
        <f t="shared" si="75"/>
        <v>2010s</v>
      </c>
      <c r="L787" s="11" t="str">
        <f t="shared" si="76"/>
        <v>Cereal</v>
      </c>
      <c r="M787" s="18">
        <f t="shared" si="77"/>
        <v>0.19692119205298014</v>
      </c>
    </row>
    <row r="788" spans="1:13">
      <c r="A788" s="4">
        <v>2011</v>
      </c>
      <c r="B788" s="5" t="s">
        <v>24</v>
      </c>
      <c r="C788" s="5" t="s">
        <v>44</v>
      </c>
      <c r="D788" s="5" t="s">
        <v>16</v>
      </c>
      <c r="E788" s="5">
        <v>800</v>
      </c>
      <c r="F788" s="6">
        <v>875</v>
      </c>
      <c r="H788" s="15" t="str">
        <f t="shared" si="72"/>
        <v>Low</v>
      </c>
      <c r="I788" s="11" t="str">
        <f t="shared" si="73"/>
        <v>Small</v>
      </c>
      <c r="J788" s="11" t="str">
        <f t="shared" si="74"/>
        <v>Central</v>
      </c>
      <c r="K788" s="11" t="str">
        <f t="shared" si="75"/>
        <v>2010s</v>
      </c>
      <c r="L788" s="11" t="str">
        <f t="shared" si="76"/>
        <v>Cereal</v>
      </c>
      <c r="M788" s="18">
        <f t="shared" si="77"/>
        <v>1.09375</v>
      </c>
    </row>
    <row r="789" spans="1:13">
      <c r="A789" s="4">
        <v>2011</v>
      </c>
      <c r="B789" s="5" t="s">
        <v>24</v>
      </c>
      <c r="C789" s="5" t="s">
        <v>44</v>
      </c>
      <c r="D789" s="5" t="s">
        <v>17</v>
      </c>
      <c r="E789" s="5">
        <v>19600</v>
      </c>
      <c r="F789" s="6">
        <v>1198.98</v>
      </c>
      <c r="H789" s="15" t="str">
        <f t="shared" si="72"/>
        <v>Medium</v>
      </c>
      <c r="I789" s="11" t="str">
        <f t="shared" si="73"/>
        <v>Large</v>
      </c>
      <c r="J789" s="11" t="str">
        <f t="shared" si="74"/>
        <v>Central</v>
      </c>
      <c r="K789" s="11" t="str">
        <f t="shared" si="75"/>
        <v>2010s</v>
      </c>
      <c r="L789" s="11" t="str">
        <f t="shared" si="76"/>
        <v>Pulse</v>
      </c>
      <c r="M789" s="18">
        <f t="shared" si="77"/>
        <v>6.1172448979591836E-2</v>
      </c>
    </row>
    <row r="790" spans="1:13">
      <c r="A790" s="4">
        <v>2011</v>
      </c>
      <c r="B790" s="5" t="s">
        <v>24</v>
      </c>
      <c r="C790" s="5" t="s">
        <v>44</v>
      </c>
      <c r="D790" s="5" t="s">
        <v>18</v>
      </c>
      <c r="E790" s="5">
        <v>370</v>
      </c>
      <c r="F790" s="6">
        <v>229.22</v>
      </c>
      <c r="H790" s="15" t="str">
        <f t="shared" si="72"/>
        <v>Low</v>
      </c>
      <c r="I790" s="11" t="str">
        <f t="shared" si="73"/>
        <v>Small</v>
      </c>
      <c r="J790" s="11" t="str">
        <f t="shared" si="74"/>
        <v>Central</v>
      </c>
      <c r="K790" s="11" t="str">
        <f t="shared" si="75"/>
        <v>2010s</v>
      </c>
      <c r="L790" s="11" t="str">
        <f t="shared" si="76"/>
        <v>Fiber</v>
      </c>
      <c r="M790" s="18">
        <f t="shared" si="77"/>
        <v>0.61951351351351347</v>
      </c>
    </row>
    <row r="791" spans="1:13">
      <c r="A791" s="4">
        <v>2012</v>
      </c>
      <c r="B791" s="5" t="s">
        <v>24</v>
      </c>
      <c r="C791" s="5" t="s">
        <v>44</v>
      </c>
      <c r="D791" s="5" t="s">
        <v>15</v>
      </c>
      <c r="E791" s="5">
        <v>13710</v>
      </c>
      <c r="F791" s="6">
        <v>3695.84</v>
      </c>
      <c r="H791" s="15" t="str">
        <f t="shared" si="72"/>
        <v>High</v>
      </c>
      <c r="I791" s="11" t="str">
        <f t="shared" si="73"/>
        <v>Large</v>
      </c>
      <c r="J791" s="11" t="str">
        <f t="shared" si="74"/>
        <v>Central</v>
      </c>
      <c r="K791" s="11" t="str">
        <f t="shared" si="75"/>
        <v>2010s</v>
      </c>
      <c r="L791" s="11" t="str">
        <f t="shared" si="76"/>
        <v>Cereal</v>
      </c>
      <c r="M791" s="18">
        <f t="shared" si="77"/>
        <v>0.26957257476294677</v>
      </c>
    </row>
    <row r="792" spans="1:13">
      <c r="A792" s="4">
        <v>2012</v>
      </c>
      <c r="B792" s="5" t="s">
        <v>24</v>
      </c>
      <c r="C792" s="5" t="s">
        <v>44</v>
      </c>
      <c r="D792" s="5" t="s">
        <v>16</v>
      </c>
      <c r="E792" s="5">
        <v>750</v>
      </c>
      <c r="F792" s="6">
        <v>2040</v>
      </c>
      <c r="H792" s="15" t="str">
        <f t="shared" si="72"/>
        <v>Medium</v>
      </c>
      <c r="I792" s="11" t="str">
        <f t="shared" si="73"/>
        <v>Small</v>
      </c>
      <c r="J792" s="11" t="str">
        <f t="shared" si="74"/>
        <v>Central</v>
      </c>
      <c r="K792" s="11" t="str">
        <f t="shared" si="75"/>
        <v>2010s</v>
      </c>
      <c r="L792" s="11" t="str">
        <f t="shared" si="76"/>
        <v>Cereal</v>
      </c>
      <c r="M792" s="18">
        <f t="shared" si="77"/>
        <v>2.72</v>
      </c>
    </row>
    <row r="793" spans="1:13">
      <c r="A793" s="4">
        <v>2012</v>
      </c>
      <c r="B793" s="5" t="s">
        <v>24</v>
      </c>
      <c r="C793" s="5" t="s">
        <v>44</v>
      </c>
      <c r="D793" s="5" t="s">
        <v>17</v>
      </c>
      <c r="E793" s="5">
        <v>14190</v>
      </c>
      <c r="F793" s="6">
        <v>1704.02</v>
      </c>
      <c r="H793" s="15" t="str">
        <f t="shared" si="72"/>
        <v>Medium</v>
      </c>
      <c r="I793" s="11" t="str">
        <f t="shared" si="73"/>
        <v>Large</v>
      </c>
      <c r="J793" s="11" t="str">
        <f t="shared" si="74"/>
        <v>Central</v>
      </c>
      <c r="K793" s="11" t="str">
        <f t="shared" si="75"/>
        <v>2010s</v>
      </c>
      <c r="L793" s="11" t="str">
        <f t="shared" si="76"/>
        <v>Pulse</v>
      </c>
      <c r="M793" s="18">
        <f t="shared" si="77"/>
        <v>0.12008597603946441</v>
      </c>
    </row>
    <row r="794" spans="1:13">
      <c r="A794" s="4">
        <v>2012</v>
      </c>
      <c r="B794" s="5" t="s">
        <v>24</v>
      </c>
      <c r="C794" s="5" t="s">
        <v>44</v>
      </c>
      <c r="D794" s="5" t="s">
        <v>18</v>
      </c>
      <c r="E794" s="5">
        <v>620</v>
      </c>
      <c r="F794" s="6">
        <v>225.81</v>
      </c>
      <c r="H794" s="15" t="str">
        <f t="shared" si="72"/>
        <v>Low</v>
      </c>
      <c r="I794" s="11" t="str">
        <f t="shared" si="73"/>
        <v>Small</v>
      </c>
      <c r="J794" s="11" t="str">
        <f t="shared" si="74"/>
        <v>Central</v>
      </c>
      <c r="K794" s="11" t="str">
        <f t="shared" si="75"/>
        <v>2010s</v>
      </c>
      <c r="L794" s="11" t="str">
        <f t="shared" si="76"/>
        <v>Fiber</v>
      </c>
      <c r="M794" s="18">
        <f t="shared" si="77"/>
        <v>0.36420967741935484</v>
      </c>
    </row>
    <row r="795" spans="1:13">
      <c r="A795" s="4">
        <v>2013</v>
      </c>
      <c r="B795" s="5" t="s">
        <v>24</v>
      </c>
      <c r="C795" s="5" t="s">
        <v>44</v>
      </c>
      <c r="D795" s="5" t="s">
        <v>15</v>
      </c>
      <c r="E795" s="5">
        <v>16110</v>
      </c>
      <c r="F795" s="6">
        <v>3639.98</v>
      </c>
      <c r="H795" s="15" t="str">
        <f t="shared" si="72"/>
        <v>High</v>
      </c>
      <c r="I795" s="11" t="str">
        <f t="shared" si="73"/>
        <v>Large</v>
      </c>
      <c r="J795" s="11" t="str">
        <f t="shared" si="74"/>
        <v>Central</v>
      </c>
      <c r="K795" s="11" t="str">
        <f t="shared" si="75"/>
        <v>2010s</v>
      </c>
      <c r="L795" s="11" t="str">
        <f t="shared" si="76"/>
        <v>Cereal</v>
      </c>
      <c r="M795" s="18">
        <f t="shared" si="77"/>
        <v>0.2259453755431409</v>
      </c>
    </row>
    <row r="796" spans="1:13">
      <c r="A796" s="4">
        <v>2013</v>
      </c>
      <c r="B796" s="5" t="s">
        <v>24</v>
      </c>
      <c r="C796" s="5" t="s">
        <v>44</v>
      </c>
      <c r="D796" s="5" t="s">
        <v>16</v>
      </c>
      <c r="E796" s="5">
        <v>1010</v>
      </c>
      <c r="F796" s="6">
        <v>2584.16</v>
      </c>
      <c r="H796" s="15" t="str">
        <f t="shared" si="72"/>
        <v>Medium</v>
      </c>
      <c r="I796" s="11" t="str">
        <f t="shared" si="73"/>
        <v>Medium</v>
      </c>
      <c r="J796" s="11" t="str">
        <f t="shared" si="74"/>
        <v>Central</v>
      </c>
      <c r="K796" s="11" t="str">
        <f t="shared" si="75"/>
        <v>2010s</v>
      </c>
      <c r="L796" s="11" t="str">
        <f t="shared" si="76"/>
        <v>Cereal</v>
      </c>
      <c r="M796" s="18">
        <f t="shared" si="77"/>
        <v>2.5585742574257426</v>
      </c>
    </row>
    <row r="797" spans="1:13">
      <c r="A797" s="4">
        <v>2013</v>
      </c>
      <c r="B797" s="5" t="s">
        <v>24</v>
      </c>
      <c r="C797" s="5" t="s">
        <v>44</v>
      </c>
      <c r="D797" s="5" t="s">
        <v>17</v>
      </c>
      <c r="E797" s="5">
        <v>12590</v>
      </c>
      <c r="F797" s="6">
        <v>1827.64</v>
      </c>
      <c r="H797" s="15" t="str">
        <f t="shared" si="72"/>
        <v>Medium</v>
      </c>
      <c r="I797" s="11" t="str">
        <f t="shared" si="73"/>
        <v>Large</v>
      </c>
      <c r="J797" s="11" t="str">
        <f t="shared" si="74"/>
        <v>Central</v>
      </c>
      <c r="K797" s="11" t="str">
        <f t="shared" si="75"/>
        <v>2010s</v>
      </c>
      <c r="L797" s="11" t="str">
        <f t="shared" si="76"/>
        <v>Pulse</v>
      </c>
      <c r="M797" s="18">
        <f t="shared" si="77"/>
        <v>0.14516600476568706</v>
      </c>
    </row>
    <row r="798" spans="1:13">
      <c r="A798" s="4">
        <v>2013</v>
      </c>
      <c r="B798" s="5" t="s">
        <v>24</v>
      </c>
      <c r="C798" s="5" t="s">
        <v>44</v>
      </c>
      <c r="D798" s="5" t="s">
        <v>18</v>
      </c>
      <c r="E798" s="5">
        <v>250</v>
      </c>
      <c r="F798" s="6">
        <v>240</v>
      </c>
      <c r="H798" s="15" t="str">
        <f t="shared" si="72"/>
        <v>Low</v>
      </c>
      <c r="I798" s="11" t="str">
        <f t="shared" si="73"/>
        <v>Small</v>
      </c>
      <c r="J798" s="11" t="str">
        <f t="shared" si="74"/>
        <v>Central</v>
      </c>
      <c r="K798" s="11" t="str">
        <f t="shared" si="75"/>
        <v>2010s</v>
      </c>
      <c r="L798" s="11" t="str">
        <f t="shared" si="76"/>
        <v>Fiber</v>
      </c>
      <c r="M798" s="18">
        <f t="shared" si="77"/>
        <v>0.96</v>
      </c>
    </row>
    <row r="799" spans="1:13">
      <c r="A799" s="4">
        <v>2014</v>
      </c>
      <c r="B799" s="5" t="s">
        <v>24</v>
      </c>
      <c r="C799" s="5" t="s">
        <v>44</v>
      </c>
      <c r="D799" s="5" t="s">
        <v>15</v>
      </c>
      <c r="E799" s="5">
        <v>20000</v>
      </c>
      <c r="F799" s="6">
        <v>2300</v>
      </c>
      <c r="H799" s="15" t="str">
        <f t="shared" si="72"/>
        <v>Medium</v>
      </c>
      <c r="I799" s="11" t="str">
        <f t="shared" si="73"/>
        <v>Large</v>
      </c>
      <c r="J799" s="11" t="str">
        <f t="shared" si="74"/>
        <v>Central</v>
      </c>
      <c r="K799" s="11" t="str">
        <f t="shared" si="75"/>
        <v>2010s</v>
      </c>
      <c r="L799" s="11" t="str">
        <f t="shared" si="76"/>
        <v>Cereal</v>
      </c>
      <c r="M799" s="18">
        <f t="shared" si="77"/>
        <v>0.115</v>
      </c>
    </row>
    <row r="800" spans="1:13">
      <c r="A800" s="4">
        <v>2014</v>
      </c>
      <c r="B800" s="5" t="s">
        <v>24</v>
      </c>
      <c r="C800" s="5" t="s">
        <v>44</v>
      </c>
      <c r="D800" s="5" t="s">
        <v>16</v>
      </c>
      <c r="E800" s="5">
        <v>8000</v>
      </c>
      <c r="F800" s="6">
        <v>2250</v>
      </c>
      <c r="H800" s="15" t="str">
        <f t="shared" si="72"/>
        <v>Medium</v>
      </c>
      <c r="I800" s="11" t="str">
        <f t="shared" si="73"/>
        <v>Large</v>
      </c>
      <c r="J800" s="11" t="str">
        <f t="shared" si="74"/>
        <v>Central</v>
      </c>
      <c r="K800" s="11" t="str">
        <f t="shared" si="75"/>
        <v>2010s</v>
      </c>
      <c r="L800" s="11" t="str">
        <f t="shared" si="76"/>
        <v>Cereal</v>
      </c>
      <c r="M800" s="18">
        <f t="shared" si="77"/>
        <v>0.28125</v>
      </c>
    </row>
    <row r="801" spans="1:13">
      <c r="A801" s="4">
        <v>2014</v>
      </c>
      <c r="B801" s="5" t="s">
        <v>24</v>
      </c>
      <c r="C801" s="5" t="s">
        <v>44</v>
      </c>
      <c r="D801" s="5" t="s">
        <v>17</v>
      </c>
      <c r="E801" s="5">
        <v>67000</v>
      </c>
      <c r="F801" s="6">
        <v>1014.93</v>
      </c>
      <c r="H801" s="15" t="str">
        <f t="shared" si="72"/>
        <v>Medium</v>
      </c>
      <c r="I801" s="11" t="str">
        <f t="shared" si="73"/>
        <v>Large</v>
      </c>
      <c r="J801" s="11" t="str">
        <f t="shared" si="74"/>
        <v>Central</v>
      </c>
      <c r="K801" s="11" t="str">
        <f t="shared" si="75"/>
        <v>2010s</v>
      </c>
      <c r="L801" s="11" t="str">
        <f t="shared" si="76"/>
        <v>Pulse</v>
      </c>
      <c r="M801" s="18">
        <f t="shared" si="77"/>
        <v>1.5148208955223881E-2</v>
      </c>
    </row>
    <row r="802" spans="1:13">
      <c r="A802" s="4">
        <v>2014</v>
      </c>
      <c r="B802" s="5" t="s">
        <v>24</v>
      </c>
      <c r="C802" s="5" t="s">
        <v>44</v>
      </c>
      <c r="D802" s="5" t="s">
        <v>18</v>
      </c>
      <c r="E802" s="5">
        <v>5000</v>
      </c>
      <c r="F802" s="6">
        <v>108</v>
      </c>
      <c r="H802" s="15" t="str">
        <f t="shared" si="72"/>
        <v>Low</v>
      </c>
      <c r="I802" s="11" t="str">
        <f t="shared" si="73"/>
        <v>Large</v>
      </c>
      <c r="J802" s="11" t="str">
        <f t="shared" si="74"/>
        <v>Central</v>
      </c>
      <c r="K802" s="11" t="str">
        <f t="shared" si="75"/>
        <v>2010s</v>
      </c>
      <c r="L802" s="11" t="str">
        <f t="shared" si="76"/>
        <v>Fiber</v>
      </c>
      <c r="M802" s="18">
        <f t="shared" si="77"/>
        <v>2.1600000000000001E-2</v>
      </c>
    </row>
    <row r="803" spans="1:13">
      <c r="A803" s="4">
        <v>2015</v>
      </c>
      <c r="B803" s="5" t="s">
        <v>24</v>
      </c>
      <c r="C803" s="5" t="s">
        <v>44</v>
      </c>
      <c r="D803" s="5" t="s">
        <v>15</v>
      </c>
      <c r="E803" s="5">
        <v>20000</v>
      </c>
      <c r="F803" s="6">
        <v>3500</v>
      </c>
      <c r="H803" s="15" t="str">
        <f t="shared" si="72"/>
        <v>High</v>
      </c>
      <c r="I803" s="11" t="str">
        <f t="shared" si="73"/>
        <v>Large</v>
      </c>
      <c r="J803" s="11" t="str">
        <f t="shared" si="74"/>
        <v>Central</v>
      </c>
      <c r="K803" s="11" t="str">
        <f t="shared" si="75"/>
        <v>2010s</v>
      </c>
      <c r="L803" s="11" t="str">
        <f t="shared" si="76"/>
        <v>Cereal</v>
      </c>
      <c r="M803" s="18">
        <f t="shared" si="77"/>
        <v>0.17499999999999999</v>
      </c>
    </row>
    <row r="804" spans="1:13">
      <c r="A804" s="4">
        <v>2015</v>
      </c>
      <c r="B804" s="5" t="s">
        <v>24</v>
      </c>
      <c r="C804" s="5" t="s">
        <v>44</v>
      </c>
      <c r="D804" s="5" t="s">
        <v>16</v>
      </c>
      <c r="E804" s="5">
        <v>2000</v>
      </c>
      <c r="F804" s="6">
        <v>1500</v>
      </c>
      <c r="H804" s="15" t="str">
        <f t="shared" si="72"/>
        <v>Medium</v>
      </c>
      <c r="I804" s="11" t="str">
        <f t="shared" si="73"/>
        <v>Medium</v>
      </c>
      <c r="J804" s="11" t="str">
        <f t="shared" si="74"/>
        <v>Central</v>
      </c>
      <c r="K804" s="11" t="str">
        <f t="shared" si="75"/>
        <v>2010s</v>
      </c>
      <c r="L804" s="11" t="str">
        <f t="shared" si="76"/>
        <v>Cereal</v>
      </c>
      <c r="M804" s="18">
        <f t="shared" si="77"/>
        <v>0.75</v>
      </c>
    </row>
    <row r="805" spans="1:13">
      <c r="A805" s="4">
        <v>2015</v>
      </c>
      <c r="B805" s="5" t="s">
        <v>24</v>
      </c>
      <c r="C805" s="5" t="s">
        <v>44</v>
      </c>
      <c r="D805" s="5" t="s">
        <v>17</v>
      </c>
      <c r="E805" s="5">
        <v>30000</v>
      </c>
      <c r="F805" s="6">
        <v>1133.33</v>
      </c>
      <c r="H805" s="15" t="str">
        <f t="shared" si="72"/>
        <v>Medium</v>
      </c>
      <c r="I805" s="11" t="str">
        <f t="shared" si="73"/>
        <v>Large</v>
      </c>
      <c r="J805" s="11" t="str">
        <f t="shared" si="74"/>
        <v>Central</v>
      </c>
      <c r="K805" s="11" t="str">
        <f t="shared" si="75"/>
        <v>2010s</v>
      </c>
      <c r="L805" s="11" t="str">
        <f t="shared" si="76"/>
        <v>Pulse</v>
      </c>
      <c r="M805" s="18">
        <f t="shared" si="77"/>
        <v>3.7777666666666661E-2</v>
      </c>
    </row>
    <row r="806" spans="1:13">
      <c r="A806" s="4">
        <v>2016</v>
      </c>
      <c r="B806" s="5" t="s">
        <v>24</v>
      </c>
      <c r="C806" s="5" t="s">
        <v>44</v>
      </c>
      <c r="D806" s="5" t="s">
        <v>15</v>
      </c>
      <c r="E806" s="5">
        <v>19000</v>
      </c>
      <c r="F806" s="6">
        <v>2455.79</v>
      </c>
      <c r="H806" s="15" t="str">
        <f t="shared" si="72"/>
        <v>Medium</v>
      </c>
      <c r="I806" s="11" t="str">
        <f t="shared" si="73"/>
        <v>Large</v>
      </c>
      <c r="J806" s="11" t="str">
        <f t="shared" si="74"/>
        <v>Central</v>
      </c>
      <c r="K806" s="11" t="str">
        <f t="shared" si="75"/>
        <v>2010s</v>
      </c>
      <c r="L806" s="11" t="str">
        <f t="shared" si="76"/>
        <v>Cereal</v>
      </c>
      <c r="M806" s="18">
        <f t="shared" si="77"/>
        <v>0.12925210526315789</v>
      </c>
    </row>
    <row r="807" spans="1:13">
      <c r="A807" s="4">
        <v>2016</v>
      </c>
      <c r="B807" s="5" t="s">
        <v>24</v>
      </c>
      <c r="C807" s="5" t="s">
        <v>44</v>
      </c>
      <c r="D807" s="5" t="s">
        <v>16</v>
      </c>
      <c r="E807" s="5">
        <v>2000</v>
      </c>
      <c r="F807" s="6">
        <v>2500</v>
      </c>
      <c r="H807" s="15" t="str">
        <f t="shared" si="72"/>
        <v>Medium</v>
      </c>
      <c r="I807" s="11" t="str">
        <f t="shared" si="73"/>
        <v>Medium</v>
      </c>
      <c r="J807" s="11" t="str">
        <f t="shared" si="74"/>
        <v>Central</v>
      </c>
      <c r="K807" s="11" t="str">
        <f t="shared" si="75"/>
        <v>2010s</v>
      </c>
      <c r="L807" s="11" t="str">
        <f t="shared" si="76"/>
        <v>Cereal</v>
      </c>
      <c r="M807" s="18">
        <f t="shared" si="77"/>
        <v>1.25</v>
      </c>
    </row>
    <row r="808" spans="1:13">
      <c r="A808" s="4">
        <v>2016</v>
      </c>
      <c r="B808" s="5" t="s">
        <v>24</v>
      </c>
      <c r="C808" s="5" t="s">
        <v>44</v>
      </c>
      <c r="D808" s="5" t="s">
        <v>17</v>
      </c>
      <c r="E808" s="5">
        <v>32000</v>
      </c>
      <c r="F808" s="6">
        <v>1843.75</v>
      </c>
      <c r="H808" s="15" t="str">
        <f t="shared" si="72"/>
        <v>Medium</v>
      </c>
      <c r="I808" s="11" t="str">
        <f t="shared" si="73"/>
        <v>Large</v>
      </c>
      <c r="J808" s="11" t="str">
        <f t="shared" si="74"/>
        <v>Central</v>
      </c>
      <c r="K808" s="11" t="str">
        <f t="shared" si="75"/>
        <v>2010s</v>
      </c>
      <c r="L808" s="11" t="str">
        <f t="shared" si="76"/>
        <v>Pulse</v>
      </c>
      <c r="M808" s="18">
        <f t="shared" si="77"/>
        <v>5.76171875E-2</v>
      </c>
    </row>
    <row r="809" spans="1:13">
      <c r="A809" s="4">
        <v>2017</v>
      </c>
      <c r="B809" s="5" t="s">
        <v>24</v>
      </c>
      <c r="C809" s="5" t="s">
        <v>44</v>
      </c>
      <c r="D809" s="5" t="s">
        <v>15</v>
      </c>
      <c r="E809" s="5">
        <v>21400</v>
      </c>
      <c r="F809" s="6">
        <v>2808.41</v>
      </c>
      <c r="H809" s="15" t="str">
        <f t="shared" si="72"/>
        <v>Medium</v>
      </c>
      <c r="I809" s="11" t="str">
        <f t="shared" si="73"/>
        <v>Large</v>
      </c>
      <c r="J809" s="11" t="str">
        <f t="shared" si="74"/>
        <v>Central</v>
      </c>
      <c r="K809" s="11" t="str">
        <f t="shared" si="75"/>
        <v>2010s</v>
      </c>
      <c r="L809" s="11" t="str">
        <f t="shared" si="76"/>
        <v>Cereal</v>
      </c>
      <c r="M809" s="18">
        <f t="shared" si="77"/>
        <v>0.13123411214953271</v>
      </c>
    </row>
    <row r="810" spans="1:13">
      <c r="A810" s="4">
        <v>2017</v>
      </c>
      <c r="B810" s="5" t="s">
        <v>24</v>
      </c>
      <c r="C810" s="5" t="s">
        <v>44</v>
      </c>
      <c r="D810" s="5" t="s">
        <v>16</v>
      </c>
      <c r="E810" s="5">
        <v>3320</v>
      </c>
      <c r="F810" s="6">
        <v>2337.35</v>
      </c>
      <c r="H810" s="15" t="str">
        <f t="shared" si="72"/>
        <v>Medium</v>
      </c>
      <c r="I810" s="11" t="str">
        <f t="shared" si="73"/>
        <v>Medium</v>
      </c>
      <c r="J810" s="11" t="str">
        <f t="shared" si="74"/>
        <v>Central</v>
      </c>
      <c r="K810" s="11" t="str">
        <f t="shared" si="75"/>
        <v>2010s</v>
      </c>
      <c r="L810" s="11" t="str">
        <f t="shared" si="76"/>
        <v>Cereal</v>
      </c>
      <c r="M810" s="18">
        <f t="shared" si="77"/>
        <v>0.70402108433734933</v>
      </c>
    </row>
    <row r="811" spans="1:13">
      <c r="A811" s="4">
        <v>2017</v>
      </c>
      <c r="B811" s="5" t="s">
        <v>24</v>
      </c>
      <c r="C811" s="5" t="s">
        <v>44</v>
      </c>
      <c r="D811" s="5" t="s">
        <v>17</v>
      </c>
      <c r="E811" s="5">
        <v>38930</v>
      </c>
      <c r="F811" s="6">
        <v>1957.87</v>
      </c>
      <c r="H811" s="15" t="str">
        <f t="shared" si="72"/>
        <v>Medium</v>
      </c>
      <c r="I811" s="11" t="str">
        <f t="shared" si="73"/>
        <v>Large</v>
      </c>
      <c r="J811" s="11" t="str">
        <f t="shared" si="74"/>
        <v>Central</v>
      </c>
      <c r="K811" s="11" t="str">
        <f t="shared" si="75"/>
        <v>2010s</v>
      </c>
      <c r="L811" s="11" t="str">
        <f t="shared" si="76"/>
        <v>Pulse</v>
      </c>
      <c r="M811" s="18">
        <f t="shared" si="77"/>
        <v>5.0292062676599018E-2</v>
      </c>
    </row>
    <row r="812" spans="1:13">
      <c r="A812" s="4">
        <v>2008</v>
      </c>
      <c r="B812" s="5" t="s">
        <v>24</v>
      </c>
      <c r="C812" s="5" t="s">
        <v>45</v>
      </c>
      <c r="D812" s="5" t="s">
        <v>15</v>
      </c>
      <c r="E812" s="5">
        <v>10300</v>
      </c>
      <c r="F812" s="6">
        <v>1146.5999999999999</v>
      </c>
      <c r="H812" s="15" t="str">
        <f t="shared" si="72"/>
        <v>Medium</v>
      </c>
      <c r="I812" s="11" t="str">
        <f t="shared" si="73"/>
        <v>Large</v>
      </c>
      <c r="J812" s="11" t="str">
        <f t="shared" si="74"/>
        <v>Central</v>
      </c>
      <c r="K812" s="11" t="str">
        <f t="shared" si="75"/>
        <v>2000s</v>
      </c>
      <c r="L812" s="11" t="str">
        <f t="shared" si="76"/>
        <v>Cereal</v>
      </c>
      <c r="M812" s="18">
        <f t="shared" si="77"/>
        <v>0.11132038834951455</v>
      </c>
    </row>
    <row r="813" spans="1:13">
      <c r="A813" s="4">
        <v>2008</v>
      </c>
      <c r="B813" s="5" t="s">
        <v>24</v>
      </c>
      <c r="C813" s="5" t="s">
        <v>45</v>
      </c>
      <c r="D813" s="5" t="s">
        <v>17</v>
      </c>
      <c r="E813" s="5">
        <v>19900</v>
      </c>
      <c r="F813" s="6">
        <v>1231.1600000000001</v>
      </c>
      <c r="H813" s="15" t="str">
        <f t="shared" si="72"/>
        <v>Medium</v>
      </c>
      <c r="I813" s="11" t="str">
        <f t="shared" si="73"/>
        <v>Large</v>
      </c>
      <c r="J813" s="11" t="str">
        <f t="shared" si="74"/>
        <v>Central</v>
      </c>
      <c r="K813" s="11" t="str">
        <f t="shared" si="75"/>
        <v>2000s</v>
      </c>
      <c r="L813" s="11" t="str">
        <f t="shared" si="76"/>
        <v>Pulse</v>
      </c>
      <c r="M813" s="18">
        <f t="shared" si="77"/>
        <v>6.1867336683417089E-2</v>
      </c>
    </row>
    <row r="814" spans="1:13">
      <c r="A814" s="4">
        <v>2009</v>
      </c>
      <c r="B814" s="5" t="s">
        <v>24</v>
      </c>
      <c r="C814" s="5" t="s">
        <v>45</v>
      </c>
      <c r="D814" s="5" t="s">
        <v>15</v>
      </c>
      <c r="E814" s="5">
        <v>1600</v>
      </c>
      <c r="F814" s="6">
        <v>2187.5</v>
      </c>
      <c r="H814" s="15" t="str">
        <f t="shared" si="72"/>
        <v>Medium</v>
      </c>
      <c r="I814" s="11" t="str">
        <f t="shared" si="73"/>
        <v>Medium</v>
      </c>
      <c r="J814" s="11" t="str">
        <f t="shared" si="74"/>
        <v>Central</v>
      </c>
      <c r="K814" s="11" t="str">
        <f t="shared" si="75"/>
        <v>2000s</v>
      </c>
      <c r="L814" s="11" t="str">
        <f t="shared" si="76"/>
        <v>Cereal</v>
      </c>
      <c r="M814" s="18">
        <f t="shared" si="77"/>
        <v>1.3671875</v>
      </c>
    </row>
    <row r="815" spans="1:13">
      <c r="A815" s="4">
        <v>2009</v>
      </c>
      <c r="B815" s="5" t="s">
        <v>24</v>
      </c>
      <c r="C815" s="5" t="s">
        <v>45</v>
      </c>
      <c r="D815" s="5" t="s">
        <v>17</v>
      </c>
      <c r="E815" s="5">
        <v>20700</v>
      </c>
      <c r="F815" s="6">
        <v>1256.04</v>
      </c>
      <c r="H815" s="15" t="str">
        <f t="shared" si="72"/>
        <v>Medium</v>
      </c>
      <c r="I815" s="11" t="str">
        <f t="shared" si="73"/>
        <v>Large</v>
      </c>
      <c r="J815" s="11" t="str">
        <f t="shared" si="74"/>
        <v>Central</v>
      </c>
      <c r="K815" s="11" t="str">
        <f t="shared" si="75"/>
        <v>2000s</v>
      </c>
      <c r="L815" s="11" t="str">
        <f t="shared" si="76"/>
        <v>Pulse</v>
      </c>
      <c r="M815" s="18">
        <f t="shared" si="77"/>
        <v>6.0678260869565216E-2</v>
      </c>
    </row>
    <row r="816" spans="1:13">
      <c r="A816" s="4">
        <v>2010</v>
      </c>
      <c r="B816" s="5" t="s">
        <v>24</v>
      </c>
      <c r="C816" s="5" t="s">
        <v>45</v>
      </c>
      <c r="D816" s="5" t="s">
        <v>15</v>
      </c>
      <c r="E816" s="5">
        <v>5600</v>
      </c>
      <c r="F816" s="6">
        <v>2732.14</v>
      </c>
      <c r="H816" s="15" t="str">
        <f t="shared" si="72"/>
        <v>Medium</v>
      </c>
      <c r="I816" s="11" t="str">
        <f t="shared" si="73"/>
        <v>Large</v>
      </c>
      <c r="J816" s="11" t="str">
        <f t="shared" si="74"/>
        <v>Central</v>
      </c>
      <c r="K816" s="11" t="str">
        <f t="shared" si="75"/>
        <v>2010s</v>
      </c>
      <c r="L816" s="11" t="str">
        <f t="shared" si="76"/>
        <v>Cereal</v>
      </c>
      <c r="M816" s="18">
        <f t="shared" si="77"/>
        <v>0.48788214285714282</v>
      </c>
    </row>
    <row r="817" spans="1:13">
      <c r="A817" s="4">
        <v>2010</v>
      </c>
      <c r="B817" s="5" t="s">
        <v>24</v>
      </c>
      <c r="C817" s="5" t="s">
        <v>45</v>
      </c>
      <c r="D817" s="5" t="s">
        <v>17</v>
      </c>
      <c r="E817" s="5">
        <v>17300</v>
      </c>
      <c r="F817" s="6">
        <v>1294.8</v>
      </c>
      <c r="H817" s="15" t="str">
        <f t="shared" si="72"/>
        <v>Medium</v>
      </c>
      <c r="I817" s="11" t="str">
        <f t="shared" si="73"/>
        <v>Large</v>
      </c>
      <c r="J817" s="11" t="str">
        <f t="shared" si="74"/>
        <v>Central</v>
      </c>
      <c r="K817" s="11" t="str">
        <f t="shared" si="75"/>
        <v>2010s</v>
      </c>
      <c r="L817" s="11" t="str">
        <f t="shared" si="76"/>
        <v>Pulse</v>
      </c>
      <c r="M817" s="18">
        <f t="shared" si="77"/>
        <v>7.4843930635838149E-2</v>
      </c>
    </row>
    <row r="818" spans="1:13">
      <c r="A818" s="4">
        <v>2011</v>
      </c>
      <c r="B818" s="5" t="s">
        <v>24</v>
      </c>
      <c r="C818" s="5" t="s">
        <v>45</v>
      </c>
      <c r="D818" s="5" t="s">
        <v>15</v>
      </c>
      <c r="E818" s="5">
        <v>400</v>
      </c>
      <c r="F818" s="6">
        <v>3250</v>
      </c>
      <c r="H818" s="15" t="str">
        <f t="shared" si="72"/>
        <v>High</v>
      </c>
      <c r="I818" s="11" t="str">
        <f t="shared" si="73"/>
        <v>Small</v>
      </c>
      <c r="J818" s="11" t="str">
        <f t="shared" si="74"/>
        <v>Central</v>
      </c>
      <c r="K818" s="11" t="str">
        <f t="shared" si="75"/>
        <v>2010s</v>
      </c>
      <c r="L818" s="11" t="str">
        <f t="shared" si="76"/>
        <v>Cereal</v>
      </c>
      <c r="M818" s="18">
        <f t="shared" si="77"/>
        <v>8.125</v>
      </c>
    </row>
    <row r="819" spans="1:13">
      <c r="A819" s="4">
        <v>2011</v>
      </c>
      <c r="B819" s="5" t="s">
        <v>24</v>
      </c>
      <c r="C819" s="5" t="s">
        <v>45</v>
      </c>
      <c r="D819" s="5" t="s">
        <v>17</v>
      </c>
      <c r="E819" s="5">
        <v>18500</v>
      </c>
      <c r="F819" s="6">
        <v>1329.73</v>
      </c>
      <c r="H819" s="15" t="str">
        <f t="shared" si="72"/>
        <v>Medium</v>
      </c>
      <c r="I819" s="11" t="str">
        <f t="shared" si="73"/>
        <v>Large</v>
      </c>
      <c r="J819" s="11" t="str">
        <f t="shared" si="74"/>
        <v>Central</v>
      </c>
      <c r="K819" s="11" t="str">
        <f t="shared" si="75"/>
        <v>2010s</v>
      </c>
      <c r="L819" s="11" t="str">
        <f t="shared" si="76"/>
        <v>Pulse</v>
      </c>
      <c r="M819" s="18">
        <f t="shared" si="77"/>
        <v>7.1877297297297305E-2</v>
      </c>
    </row>
    <row r="820" spans="1:13">
      <c r="A820" s="4">
        <v>2012</v>
      </c>
      <c r="B820" s="5" t="s">
        <v>24</v>
      </c>
      <c r="C820" s="5" t="s">
        <v>45</v>
      </c>
      <c r="D820" s="5" t="s">
        <v>15</v>
      </c>
      <c r="E820" s="5">
        <v>4620</v>
      </c>
      <c r="F820" s="6">
        <v>2699.13</v>
      </c>
      <c r="H820" s="15" t="str">
        <f t="shared" si="72"/>
        <v>Medium</v>
      </c>
      <c r="I820" s="11" t="str">
        <f t="shared" si="73"/>
        <v>Medium</v>
      </c>
      <c r="J820" s="11" t="str">
        <f t="shared" si="74"/>
        <v>Central</v>
      </c>
      <c r="K820" s="11" t="str">
        <f t="shared" si="75"/>
        <v>2010s</v>
      </c>
      <c r="L820" s="11" t="str">
        <f t="shared" si="76"/>
        <v>Cereal</v>
      </c>
      <c r="M820" s="18">
        <f t="shared" si="77"/>
        <v>0.58422727272727271</v>
      </c>
    </row>
    <row r="821" spans="1:13">
      <c r="A821" s="4">
        <v>2012</v>
      </c>
      <c r="B821" s="5" t="s">
        <v>24</v>
      </c>
      <c r="C821" s="5" t="s">
        <v>45</v>
      </c>
      <c r="D821" s="5" t="s">
        <v>17</v>
      </c>
      <c r="E821" s="5">
        <v>15720</v>
      </c>
      <c r="F821" s="6">
        <v>1470.74</v>
      </c>
      <c r="H821" s="15" t="str">
        <f t="shared" si="72"/>
        <v>Medium</v>
      </c>
      <c r="I821" s="11" t="str">
        <f t="shared" si="73"/>
        <v>Large</v>
      </c>
      <c r="J821" s="11" t="str">
        <f t="shared" si="74"/>
        <v>Central</v>
      </c>
      <c r="K821" s="11" t="str">
        <f t="shared" si="75"/>
        <v>2010s</v>
      </c>
      <c r="L821" s="11" t="str">
        <f t="shared" si="76"/>
        <v>Pulse</v>
      </c>
      <c r="M821" s="18">
        <f t="shared" si="77"/>
        <v>9.3558524173027985E-2</v>
      </c>
    </row>
    <row r="822" spans="1:13">
      <c r="A822" s="4">
        <v>2013</v>
      </c>
      <c r="B822" s="5" t="s">
        <v>24</v>
      </c>
      <c r="C822" s="5" t="s">
        <v>45</v>
      </c>
      <c r="D822" s="5" t="s">
        <v>15</v>
      </c>
      <c r="E822" s="5">
        <v>4800</v>
      </c>
      <c r="F822" s="6">
        <v>4335.42</v>
      </c>
      <c r="H822" s="15" t="str">
        <f t="shared" si="72"/>
        <v>High</v>
      </c>
      <c r="I822" s="11" t="str">
        <f t="shared" si="73"/>
        <v>Medium</v>
      </c>
      <c r="J822" s="11" t="str">
        <f t="shared" si="74"/>
        <v>Central</v>
      </c>
      <c r="K822" s="11" t="str">
        <f t="shared" si="75"/>
        <v>2010s</v>
      </c>
      <c r="L822" s="11" t="str">
        <f t="shared" si="76"/>
        <v>Cereal</v>
      </c>
      <c r="M822" s="18">
        <f t="shared" si="77"/>
        <v>0.90321249999999997</v>
      </c>
    </row>
    <row r="823" spans="1:13">
      <c r="A823" s="4">
        <v>2013</v>
      </c>
      <c r="B823" s="5" t="s">
        <v>24</v>
      </c>
      <c r="C823" s="5" t="s">
        <v>45</v>
      </c>
      <c r="D823" s="5" t="s">
        <v>17</v>
      </c>
      <c r="E823" s="5">
        <v>13000</v>
      </c>
      <c r="F823" s="6">
        <v>1043.8499999999999</v>
      </c>
      <c r="H823" s="15" t="str">
        <f t="shared" si="72"/>
        <v>Medium</v>
      </c>
      <c r="I823" s="11" t="str">
        <f t="shared" si="73"/>
        <v>Large</v>
      </c>
      <c r="J823" s="11" t="str">
        <f t="shared" si="74"/>
        <v>Central</v>
      </c>
      <c r="K823" s="11" t="str">
        <f t="shared" si="75"/>
        <v>2010s</v>
      </c>
      <c r="L823" s="11" t="str">
        <f t="shared" si="76"/>
        <v>Pulse</v>
      </c>
      <c r="M823" s="18">
        <f t="shared" si="77"/>
        <v>8.0296153846153837E-2</v>
      </c>
    </row>
    <row r="824" spans="1:13">
      <c r="A824" s="4">
        <v>2014</v>
      </c>
      <c r="B824" s="5" t="s">
        <v>24</v>
      </c>
      <c r="C824" s="5" t="s">
        <v>45</v>
      </c>
      <c r="D824" s="5" t="s">
        <v>15</v>
      </c>
      <c r="E824" s="5">
        <v>6000</v>
      </c>
      <c r="F824" s="6">
        <v>3445</v>
      </c>
      <c r="H824" s="15" t="str">
        <f t="shared" si="72"/>
        <v>High</v>
      </c>
      <c r="I824" s="11" t="str">
        <f t="shared" si="73"/>
        <v>Large</v>
      </c>
      <c r="J824" s="11" t="str">
        <f t="shared" si="74"/>
        <v>Central</v>
      </c>
      <c r="K824" s="11" t="str">
        <f t="shared" si="75"/>
        <v>2010s</v>
      </c>
      <c r="L824" s="11" t="str">
        <f t="shared" si="76"/>
        <v>Cereal</v>
      </c>
      <c r="M824" s="18">
        <f t="shared" si="77"/>
        <v>0.57416666666666671</v>
      </c>
    </row>
    <row r="825" spans="1:13">
      <c r="A825" s="4">
        <v>2014</v>
      </c>
      <c r="B825" s="5" t="s">
        <v>24</v>
      </c>
      <c r="C825" s="5" t="s">
        <v>45</v>
      </c>
      <c r="D825" s="5" t="s">
        <v>17</v>
      </c>
      <c r="E825" s="5">
        <v>35000</v>
      </c>
      <c r="F825" s="6">
        <v>971.43</v>
      </c>
      <c r="H825" s="15" t="str">
        <f t="shared" si="72"/>
        <v>Low</v>
      </c>
      <c r="I825" s="11" t="str">
        <f t="shared" si="73"/>
        <v>Large</v>
      </c>
      <c r="J825" s="11" t="str">
        <f t="shared" si="74"/>
        <v>Central</v>
      </c>
      <c r="K825" s="11" t="str">
        <f t="shared" si="75"/>
        <v>2010s</v>
      </c>
      <c r="L825" s="11" t="str">
        <f t="shared" si="76"/>
        <v>Pulse</v>
      </c>
      <c r="M825" s="18">
        <f t="shared" si="77"/>
        <v>2.7755142857142857E-2</v>
      </c>
    </row>
    <row r="826" spans="1:13">
      <c r="A826" s="4">
        <v>2015</v>
      </c>
      <c r="B826" s="5" t="s">
        <v>24</v>
      </c>
      <c r="C826" s="5" t="s">
        <v>45</v>
      </c>
      <c r="D826" s="5" t="s">
        <v>15</v>
      </c>
      <c r="E826" s="5">
        <v>6000</v>
      </c>
      <c r="F826" s="6">
        <v>4555</v>
      </c>
      <c r="H826" s="15" t="str">
        <f t="shared" si="72"/>
        <v>High</v>
      </c>
      <c r="I826" s="11" t="str">
        <f t="shared" si="73"/>
        <v>Large</v>
      </c>
      <c r="J826" s="11" t="str">
        <f t="shared" si="74"/>
        <v>Central</v>
      </c>
      <c r="K826" s="11" t="str">
        <f t="shared" si="75"/>
        <v>2010s</v>
      </c>
      <c r="L826" s="11" t="str">
        <f t="shared" si="76"/>
        <v>Cereal</v>
      </c>
      <c r="M826" s="18">
        <f t="shared" si="77"/>
        <v>0.75916666666666666</v>
      </c>
    </row>
    <row r="827" spans="1:13">
      <c r="A827" s="4">
        <v>2015</v>
      </c>
      <c r="B827" s="5" t="s">
        <v>24</v>
      </c>
      <c r="C827" s="5" t="s">
        <v>45</v>
      </c>
      <c r="D827" s="5" t="s">
        <v>17</v>
      </c>
      <c r="E827" s="5">
        <v>21000</v>
      </c>
      <c r="F827" s="6">
        <v>857.14</v>
      </c>
      <c r="H827" s="15" t="str">
        <f t="shared" si="72"/>
        <v>Low</v>
      </c>
      <c r="I827" s="11" t="str">
        <f t="shared" si="73"/>
        <v>Large</v>
      </c>
      <c r="J827" s="11" t="str">
        <f t="shared" si="74"/>
        <v>Central</v>
      </c>
      <c r="K827" s="11" t="str">
        <f t="shared" si="75"/>
        <v>2010s</v>
      </c>
      <c r="L827" s="11" t="str">
        <f t="shared" si="76"/>
        <v>Pulse</v>
      </c>
      <c r="M827" s="18">
        <f t="shared" si="77"/>
        <v>4.0816190476190478E-2</v>
      </c>
    </row>
    <row r="828" spans="1:13">
      <c r="A828" s="4">
        <v>2016</v>
      </c>
      <c r="B828" s="5" t="s">
        <v>24</v>
      </c>
      <c r="C828" s="5" t="s">
        <v>45</v>
      </c>
      <c r="D828" s="5" t="s">
        <v>15</v>
      </c>
      <c r="E828" s="5">
        <v>7000</v>
      </c>
      <c r="F828" s="6">
        <v>2190</v>
      </c>
      <c r="H828" s="15" t="str">
        <f t="shared" si="72"/>
        <v>Medium</v>
      </c>
      <c r="I828" s="11" t="str">
        <f t="shared" si="73"/>
        <v>Large</v>
      </c>
      <c r="J828" s="11" t="str">
        <f t="shared" si="74"/>
        <v>Central</v>
      </c>
      <c r="K828" s="11" t="str">
        <f t="shared" si="75"/>
        <v>2010s</v>
      </c>
      <c r="L828" s="11" t="str">
        <f t="shared" si="76"/>
        <v>Cereal</v>
      </c>
      <c r="M828" s="18">
        <f t="shared" si="77"/>
        <v>0.31285714285714283</v>
      </c>
    </row>
    <row r="829" spans="1:13">
      <c r="A829" s="4">
        <v>2016</v>
      </c>
      <c r="B829" s="5" t="s">
        <v>24</v>
      </c>
      <c r="C829" s="5" t="s">
        <v>45</v>
      </c>
      <c r="D829" s="5" t="s">
        <v>17</v>
      </c>
      <c r="E829" s="5">
        <v>27000</v>
      </c>
      <c r="F829" s="6">
        <v>1555.56</v>
      </c>
      <c r="H829" s="15" t="str">
        <f t="shared" si="72"/>
        <v>Medium</v>
      </c>
      <c r="I829" s="11" t="str">
        <f t="shared" si="73"/>
        <v>Large</v>
      </c>
      <c r="J829" s="11" t="str">
        <f t="shared" si="74"/>
        <v>Central</v>
      </c>
      <c r="K829" s="11" t="str">
        <f t="shared" si="75"/>
        <v>2010s</v>
      </c>
      <c r="L829" s="11" t="str">
        <f t="shared" si="76"/>
        <v>Pulse</v>
      </c>
      <c r="M829" s="18">
        <f t="shared" si="77"/>
        <v>5.7613333333333329E-2</v>
      </c>
    </row>
    <row r="830" spans="1:13">
      <c r="A830" s="4">
        <v>2017</v>
      </c>
      <c r="B830" s="5" t="s">
        <v>24</v>
      </c>
      <c r="C830" s="5" t="s">
        <v>45</v>
      </c>
      <c r="D830" s="5" t="s">
        <v>15</v>
      </c>
      <c r="E830" s="5">
        <v>3000</v>
      </c>
      <c r="F830" s="6">
        <v>1920</v>
      </c>
      <c r="H830" s="15" t="str">
        <f t="shared" si="72"/>
        <v>Medium</v>
      </c>
      <c r="I830" s="11" t="str">
        <f t="shared" si="73"/>
        <v>Medium</v>
      </c>
      <c r="J830" s="11" t="str">
        <f t="shared" si="74"/>
        <v>Central</v>
      </c>
      <c r="K830" s="11" t="str">
        <f t="shared" si="75"/>
        <v>2010s</v>
      </c>
      <c r="L830" s="11" t="str">
        <f t="shared" si="76"/>
        <v>Cereal</v>
      </c>
      <c r="M830" s="18">
        <f t="shared" si="77"/>
        <v>0.64</v>
      </c>
    </row>
    <row r="831" spans="1:13">
      <c r="A831" s="4">
        <v>2017</v>
      </c>
      <c r="B831" s="5" t="s">
        <v>24</v>
      </c>
      <c r="C831" s="5" t="s">
        <v>45</v>
      </c>
      <c r="D831" s="5" t="s">
        <v>17</v>
      </c>
      <c r="E831" s="5">
        <v>25000</v>
      </c>
      <c r="F831" s="6">
        <v>1557.2</v>
      </c>
      <c r="H831" s="15" t="str">
        <f t="shared" si="72"/>
        <v>Medium</v>
      </c>
      <c r="I831" s="11" t="str">
        <f t="shared" si="73"/>
        <v>Large</v>
      </c>
      <c r="J831" s="11" t="str">
        <f t="shared" si="74"/>
        <v>Central</v>
      </c>
      <c r="K831" s="11" t="str">
        <f t="shared" si="75"/>
        <v>2010s</v>
      </c>
      <c r="L831" s="11" t="str">
        <f t="shared" si="76"/>
        <v>Pulse</v>
      </c>
      <c r="M831" s="18">
        <f t="shared" si="77"/>
        <v>6.2288000000000003E-2</v>
      </c>
    </row>
    <row r="832" spans="1:13">
      <c r="A832" s="4">
        <v>2008</v>
      </c>
      <c r="B832" s="5" t="s">
        <v>24</v>
      </c>
      <c r="C832" s="5" t="s">
        <v>46</v>
      </c>
      <c r="D832" s="5" t="s">
        <v>16</v>
      </c>
      <c r="E832" s="5">
        <v>8900</v>
      </c>
      <c r="F832" s="6">
        <v>1303.3699999999999</v>
      </c>
      <c r="H832" s="15" t="str">
        <f t="shared" si="72"/>
        <v>Medium</v>
      </c>
      <c r="I832" s="11" t="str">
        <f t="shared" si="73"/>
        <v>Large</v>
      </c>
      <c r="J832" s="11" t="str">
        <f t="shared" si="74"/>
        <v>Central</v>
      </c>
      <c r="K832" s="11" t="str">
        <f t="shared" si="75"/>
        <v>2000s</v>
      </c>
      <c r="L832" s="11" t="str">
        <f t="shared" si="76"/>
        <v>Cereal</v>
      </c>
      <c r="M832" s="18">
        <f t="shared" si="77"/>
        <v>0.14644606741573032</v>
      </c>
    </row>
    <row r="833" spans="1:13">
      <c r="A833" s="4">
        <v>2008</v>
      </c>
      <c r="B833" s="5" t="s">
        <v>24</v>
      </c>
      <c r="C833" s="5" t="s">
        <v>46</v>
      </c>
      <c r="D833" s="5" t="s">
        <v>17</v>
      </c>
      <c r="E833" s="5">
        <v>95000</v>
      </c>
      <c r="F833" s="6">
        <v>1026.32</v>
      </c>
      <c r="H833" s="15" t="str">
        <f t="shared" si="72"/>
        <v>Medium</v>
      </c>
      <c r="I833" s="11" t="str">
        <f t="shared" si="73"/>
        <v>Large</v>
      </c>
      <c r="J833" s="11" t="str">
        <f t="shared" si="74"/>
        <v>Central</v>
      </c>
      <c r="K833" s="11" t="str">
        <f t="shared" si="75"/>
        <v>2000s</v>
      </c>
      <c r="L833" s="11" t="str">
        <f t="shared" si="76"/>
        <v>Pulse</v>
      </c>
      <c r="M833" s="18">
        <f t="shared" si="77"/>
        <v>1.0803368421052631E-2</v>
      </c>
    </row>
    <row r="834" spans="1:13">
      <c r="A834" s="4">
        <v>2009</v>
      </c>
      <c r="B834" s="5" t="s">
        <v>24</v>
      </c>
      <c r="C834" s="5" t="s">
        <v>46</v>
      </c>
      <c r="D834" s="5" t="s">
        <v>16</v>
      </c>
      <c r="E834" s="5">
        <v>5000</v>
      </c>
      <c r="F834" s="6">
        <v>1160</v>
      </c>
      <c r="H834" s="15" t="str">
        <f t="shared" si="72"/>
        <v>Medium</v>
      </c>
      <c r="I834" s="11" t="str">
        <f t="shared" si="73"/>
        <v>Large</v>
      </c>
      <c r="J834" s="11" t="str">
        <f t="shared" si="74"/>
        <v>Central</v>
      </c>
      <c r="K834" s="11" t="str">
        <f t="shared" si="75"/>
        <v>2000s</v>
      </c>
      <c r="L834" s="11" t="str">
        <f t="shared" si="76"/>
        <v>Cereal</v>
      </c>
      <c r="M834" s="18">
        <f t="shared" si="77"/>
        <v>0.23200000000000001</v>
      </c>
    </row>
    <row r="835" spans="1:13">
      <c r="A835" s="4">
        <v>2009</v>
      </c>
      <c r="B835" s="5" t="s">
        <v>24</v>
      </c>
      <c r="C835" s="5" t="s">
        <v>46</v>
      </c>
      <c r="D835" s="5" t="s">
        <v>17</v>
      </c>
      <c r="E835" s="5">
        <v>67900</v>
      </c>
      <c r="F835" s="6">
        <v>1209.1300000000001</v>
      </c>
      <c r="H835" s="15" t="str">
        <f t="shared" ref="H835:H898" si="78">IF(F835&lt;1000,"Low",IF(F835&lt;3000,"Medium","High"))</f>
        <v>Medium</v>
      </c>
      <c r="I835" s="11" t="str">
        <f t="shared" ref="I835:I898" si="79">IF(E835&lt;1000,"Small",IF(E835&lt;5000,"Medium","Large"))</f>
        <v>Large</v>
      </c>
      <c r="J835" s="11" t="str">
        <f t="shared" ref="J835:J898" si="80">IF(OR(B835="Punjab",B835="Haryana",B835="Himachal Pradesh",B835="Jammu and Kashmir",B835="Uttarakhand",B835="Delhi",B835="Chandigarh"),"North",IF(OR(B835="Tamil Nadu",B835="Karnataka",B835="Kerala",B835="Andhra Pradesh",B835="Telangana"),"South",IF(OR(B835="Maharashtra",B835="Gujarat",B835="Goa",B835="Rajasthan"),"West",IF(OR(B835="West Bengal",B835="Bihar",B835="Jharkhand",B835="Odisha",B835="Assam",B835="Sikkim",B835="Arunachal Pradesh",B835="Manipur",B835="Meghalaya",B835="Mizoram",B835="Nagaland",B835="Tripura"),"East","Central"))))</f>
        <v>Central</v>
      </c>
      <c r="K835" s="11" t="str">
        <f t="shared" ref="K835:K898" si="81">LEFT(A835,3)&amp;"0s"</f>
        <v>2000s</v>
      </c>
      <c r="L835" s="11" t="str">
        <f t="shared" ref="L835:L898" si="82">IF(D835="Rice","Cereal",IF(D835="Maize","Cereal",IF(D835="Chickpea","Pulse",IF(D835="Cotton","Fiber","Other"))))</f>
        <v>Pulse</v>
      </c>
      <c r="M835" s="18">
        <f t="shared" ref="M835:M898" si="83">F835/E835</f>
        <v>1.7807511045655377E-2</v>
      </c>
    </row>
    <row r="836" spans="1:13">
      <c r="A836" s="4">
        <v>2010</v>
      </c>
      <c r="B836" s="5" t="s">
        <v>24</v>
      </c>
      <c r="C836" s="5" t="s">
        <v>46</v>
      </c>
      <c r="D836" s="5" t="s">
        <v>16</v>
      </c>
      <c r="E836" s="5">
        <v>9200</v>
      </c>
      <c r="F836" s="6">
        <v>1271.74</v>
      </c>
      <c r="H836" s="15" t="str">
        <f t="shared" si="78"/>
        <v>Medium</v>
      </c>
      <c r="I836" s="11" t="str">
        <f t="shared" si="79"/>
        <v>Large</v>
      </c>
      <c r="J836" s="11" t="str">
        <f t="shared" si="80"/>
        <v>Central</v>
      </c>
      <c r="K836" s="11" t="str">
        <f t="shared" si="81"/>
        <v>2010s</v>
      </c>
      <c r="L836" s="11" t="str">
        <f t="shared" si="82"/>
        <v>Cereal</v>
      </c>
      <c r="M836" s="18">
        <f t="shared" si="83"/>
        <v>0.13823260869565218</v>
      </c>
    </row>
    <row r="837" spans="1:13">
      <c r="A837" s="4">
        <v>2010</v>
      </c>
      <c r="B837" s="5" t="s">
        <v>24</v>
      </c>
      <c r="C837" s="5" t="s">
        <v>46</v>
      </c>
      <c r="D837" s="5" t="s">
        <v>17</v>
      </c>
      <c r="E837" s="5">
        <v>63800</v>
      </c>
      <c r="F837" s="6">
        <v>633.23</v>
      </c>
      <c r="H837" s="15" t="str">
        <f t="shared" si="78"/>
        <v>Low</v>
      </c>
      <c r="I837" s="11" t="str">
        <f t="shared" si="79"/>
        <v>Large</v>
      </c>
      <c r="J837" s="11" t="str">
        <f t="shared" si="80"/>
        <v>Central</v>
      </c>
      <c r="K837" s="11" t="str">
        <f t="shared" si="81"/>
        <v>2010s</v>
      </c>
      <c r="L837" s="11" t="str">
        <f t="shared" si="82"/>
        <v>Pulse</v>
      </c>
      <c r="M837" s="18">
        <f t="shared" si="83"/>
        <v>9.9252351097178695E-3</v>
      </c>
    </row>
    <row r="838" spans="1:13">
      <c r="A838" s="4">
        <v>2011</v>
      </c>
      <c r="B838" s="5" t="s">
        <v>24</v>
      </c>
      <c r="C838" s="5" t="s">
        <v>46</v>
      </c>
      <c r="D838" s="5" t="s">
        <v>16</v>
      </c>
      <c r="E838" s="5">
        <v>9200</v>
      </c>
      <c r="F838" s="6">
        <v>1217.3900000000001</v>
      </c>
      <c r="H838" s="15" t="str">
        <f t="shared" si="78"/>
        <v>Medium</v>
      </c>
      <c r="I838" s="11" t="str">
        <f t="shared" si="79"/>
        <v>Large</v>
      </c>
      <c r="J838" s="11" t="str">
        <f t="shared" si="80"/>
        <v>Central</v>
      </c>
      <c r="K838" s="11" t="str">
        <f t="shared" si="81"/>
        <v>2010s</v>
      </c>
      <c r="L838" s="11" t="str">
        <f t="shared" si="82"/>
        <v>Cereal</v>
      </c>
      <c r="M838" s="18">
        <f t="shared" si="83"/>
        <v>0.132325</v>
      </c>
    </row>
    <row r="839" spans="1:13">
      <c r="A839" s="4">
        <v>2011</v>
      </c>
      <c r="B839" s="5" t="s">
        <v>24</v>
      </c>
      <c r="C839" s="5" t="s">
        <v>46</v>
      </c>
      <c r="D839" s="5" t="s">
        <v>17</v>
      </c>
      <c r="E839" s="5">
        <v>64800</v>
      </c>
      <c r="F839" s="6">
        <v>1112.6500000000001</v>
      </c>
      <c r="H839" s="15" t="str">
        <f t="shared" si="78"/>
        <v>Medium</v>
      </c>
      <c r="I839" s="11" t="str">
        <f t="shared" si="79"/>
        <v>Large</v>
      </c>
      <c r="J839" s="11" t="str">
        <f t="shared" si="80"/>
        <v>Central</v>
      </c>
      <c r="K839" s="11" t="str">
        <f t="shared" si="81"/>
        <v>2010s</v>
      </c>
      <c r="L839" s="11" t="str">
        <f t="shared" si="82"/>
        <v>Pulse</v>
      </c>
      <c r="M839" s="18">
        <f t="shared" si="83"/>
        <v>1.7170524691358026E-2</v>
      </c>
    </row>
    <row r="840" spans="1:13">
      <c r="A840" s="4">
        <v>2012</v>
      </c>
      <c r="B840" s="5" t="s">
        <v>24</v>
      </c>
      <c r="C840" s="5" t="s">
        <v>46</v>
      </c>
      <c r="D840" s="5" t="s">
        <v>16</v>
      </c>
      <c r="E840" s="5">
        <v>5320</v>
      </c>
      <c r="F840" s="6">
        <v>1648.5</v>
      </c>
      <c r="H840" s="15" t="str">
        <f t="shared" si="78"/>
        <v>Medium</v>
      </c>
      <c r="I840" s="11" t="str">
        <f t="shared" si="79"/>
        <v>Large</v>
      </c>
      <c r="J840" s="11" t="str">
        <f t="shared" si="80"/>
        <v>Central</v>
      </c>
      <c r="K840" s="11" t="str">
        <f t="shared" si="81"/>
        <v>2010s</v>
      </c>
      <c r="L840" s="11" t="str">
        <f t="shared" si="82"/>
        <v>Cereal</v>
      </c>
      <c r="M840" s="18">
        <f t="shared" si="83"/>
        <v>0.30986842105263157</v>
      </c>
    </row>
    <row r="841" spans="1:13">
      <c r="A841" s="4">
        <v>2012</v>
      </c>
      <c r="B841" s="5" t="s">
        <v>24</v>
      </c>
      <c r="C841" s="5" t="s">
        <v>46</v>
      </c>
      <c r="D841" s="5" t="s">
        <v>17</v>
      </c>
      <c r="E841" s="5">
        <v>59580</v>
      </c>
      <c r="F841" s="6">
        <v>1355.66</v>
      </c>
      <c r="H841" s="15" t="str">
        <f t="shared" si="78"/>
        <v>Medium</v>
      </c>
      <c r="I841" s="11" t="str">
        <f t="shared" si="79"/>
        <v>Large</v>
      </c>
      <c r="J841" s="11" t="str">
        <f t="shared" si="80"/>
        <v>Central</v>
      </c>
      <c r="K841" s="11" t="str">
        <f t="shared" si="81"/>
        <v>2010s</v>
      </c>
      <c r="L841" s="11" t="str">
        <f t="shared" si="82"/>
        <v>Pulse</v>
      </c>
      <c r="M841" s="18">
        <f t="shared" si="83"/>
        <v>2.275360859348775E-2</v>
      </c>
    </row>
    <row r="842" spans="1:13">
      <c r="A842" s="4">
        <v>2013</v>
      </c>
      <c r="B842" s="5" t="s">
        <v>24</v>
      </c>
      <c r="C842" s="5" t="s">
        <v>46</v>
      </c>
      <c r="D842" s="5" t="s">
        <v>16</v>
      </c>
      <c r="E842" s="5">
        <v>4240</v>
      </c>
      <c r="F842" s="6">
        <v>1195.75</v>
      </c>
      <c r="H842" s="15" t="str">
        <f t="shared" si="78"/>
        <v>Medium</v>
      </c>
      <c r="I842" s="11" t="str">
        <f t="shared" si="79"/>
        <v>Medium</v>
      </c>
      <c r="J842" s="11" t="str">
        <f t="shared" si="80"/>
        <v>Central</v>
      </c>
      <c r="K842" s="11" t="str">
        <f t="shared" si="81"/>
        <v>2010s</v>
      </c>
      <c r="L842" s="11" t="str">
        <f t="shared" si="82"/>
        <v>Cereal</v>
      </c>
      <c r="M842" s="18">
        <f t="shared" si="83"/>
        <v>0.28201650943396228</v>
      </c>
    </row>
    <row r="843" spans="1:13">
      <c r="A843" s="4">
        <v>2013</v>
      </c>
      <c r="B843" s="5" t="s">
        <v>24</v>
      </c>
      <c r="C843" s="5" t="s">
        <v>46</v>
      </c>
      <c r="D843" s="5" t="s">
        <v>17</v>
      </c>
      <c r="E843" s="5">
        <v>67220</v>
      </c>
      <c r="F843" s="6">
        <v>952.54</v>
      </c>
      <c r="H843" s="15" t="str">
        <f t="shared" si="78"/>
        <v>Low</v>
      </c>
      <c r="I843" s="11" t="str">
        <f t="shared" si="79"/>
        <v>Large</v>
      </c>
      <c r="J843" s="11" t="str">
        <f t="shared" si="80"/>
        <v>Central</v>
      </c>
      <c r="K843" s="11" t="str">
        <f t="shared" si="81"/>
        <v>2010s</v>
      </c>
      <c r="L843" s="11" t="str">
        <f t="shared" si="82"/>
        <v>Pulse</v>
      </c>
      <c r="M843" s="18">
        <f t="shared" si="83"/>
        <v>1.4170484974709907E-2</v>
      </c>
    </row>
    <row r="844" spans="1:13">
      <c r="A844" s="4">
        <v>2013</v>
      </c>
      <c r="B844" s="5" t="s">
        <v>24</v>
      </c>
      <c r="C844" s="5" t="s">
        <v>46</v>
      </c>
      <c r="D844" s="5" t="s">
        <v>18</v>
      </c>
      <c r="E844" s="5">
        <v>40</v>
      </c>
      <c r="F844" s="6">
        <v>250</v>
      </c>
      <c r="H844" s="15" t="str">
        <f t="shared" si="78"/>
        <v>Low</v>
      </c>
      <c r="I844" s="11" t="str">
        <f t="shared" si="79"/>
        <v>Small</v>
      </c>
      <c r="J844" s="11" t="str">
        <f t="shared" si="80"/>
        <v>Central</v>
      </c>
      <c r="K844" s="11" t="str">
        <f t="shared" si="81"/>
        <v>2010s</v>
      </c>
      <c r="L844" s="11" t="str">
        <f t="shared" si="82"/>
        <v>Fiber</v>
      </c>
      <c r="M844" s="18">
        <f t="shared" si="83"/>
        <v>6.25</v>
      </c>
    </row>
    <row r="845" spans="1:13">
      <c r="A845" s="4">
        <v>2014</v>
      </c>
      <c r="B845" s="5" t="s">
        <v>24</v>
      </c>
      <c r="C845" s="5" t="s">
        <v>46</v>
      </c>
      <c r="D845" s="5" t="s">
        <v>16</v>
      </c>
      <c r="E845" s="5">
        <v>19000</v>
      </c>
      <c r="F845" s="6">
        <v>2368.42</v>
      </c>
      <c r="H845" s="15" t="str">
        <f t="shared" si="78"/>
        <v>Medium</v>
      </c>
      <c r="I845" s="11" t="str">
        <f t="shared" si="79"/>
        <v>Large</v>
      </c>
      <c r="J845" s="11" t="str">
        <f t="shared" si="80"/>
        <v>Central</v>
      </c>
      <c r="K845" s="11" t="str">
        <f t="shared" si="81"/>
        <v>2010s</v>
      </c>
      <c r="L845" s="11" t="str">
        <f t="shared" si="82"/>
        <v>Cereal</v>
      </c>
      <c r="M845" s="18">
        <f t="shared" si="83"/>
        <v>0.12465368421052632</v>
      </c>
    </row>
    <row r="846" spans="1:13">
      <c r="A846" s="4">
        <v>2014</v>
      </c>
      <c r="B846" s="5" t="s">
        <v>24</v>
      </c>
      <c r="C846" s="5" t="s">
        <v>46</v>
      </c>
      <c r="D846" s="5" t="s">
        <v>17</v>
      </c>
      <c r="E846" s="5">
        <v>83000</v>
      </c>
      <c r="F846" s="6">
        <v>1180.72</v>
      </c>
      <c r="H846" s="15" t="str">
        <f t="shared" si="78"/>
        <v>Medium</v>
      </c>
      <c r="I846" s="11" t="str">
        <f t="shared" si="79"/>
        <v>Large</v>
      </c>
      <c r="J846" s="11" t="str">
        <f t="shared" si="80"/>
        <v>Central</v>
      </c>
      <c r="K846" s="11" t="str">
        <f t="shared" si="81"/>
        <v>2010s</v>
      </c>
      <c r="L846" s="11" t="str">
        <f t="shared" si="82"/>
        <v>Pulse</v>
      </c>
      <c r="M846" s="18">
        <f t="shared" si="83"/>
        <v>1.42255421686747E-2</v>
      </c>
    </row>
    <row r="847" spans="1:13">
      <c r="A847" s="4">
        <v>2014</v>
      </c>
      <c r="B847" s="5" t="s">
        <v>24</v>
      </c>
      <c r="C847" s="5" t="s">
        <v>46</v>
      </c>
      <c r="D847" s="5" t="s">
        <v>18</v>
      </c>
      <c r="E847" s="5">
        <v>5000</v>
      </c>
      <c r="F847" s="6">
        <v>108</v>
      </c>
      <c r="H847" s="15" t="str">
        <f t="shared" si="78"/>
        <v>Low</v>
      </c>
      <c r="I847" s="11" t="str">
        <f t="shared" si="79"/>
        <v>Large</v>
      </c>
      <c r="J847" s="11" t="str">
        <f t="shared" si="80"/>
        <v>Central</v>
      </c>
      <c r="K847" s="11" t="str">
        <f t="shared" si="81"/>
        <v>2010s</v>
      </c>
      <c r="L847" s="11" t="str">
        <f t="shared" si="82"/>
        <v>Fiber</v>
      </c>
      <c r="M847" s="18">
        <f t="shared" si="83"/>
        <v>2.1600000000000001E-2</v>
      </c>
    </row>
    <row r="848" spans="1:13">
      <c r="A848" s="4">
        <v>2015</v>
      </c>
      <c r="B848" s="5" t="s">
        <v>24</v>
      </c>
      <c r="C848" s="5" t="s">
        <v>46</v>
      </c>
      <c r="D848" s="5" t="s">
        <v>16</v>
      </c>
      <c r="E848" s="5">
        <v>6000</v>
      </c>
      <c r="F848" s="6">
        <v>2000</v>
      </c>
      <c r="H848" s="15" t="str">
        <f t="shared" si="78"/>
        <v>Medium</v>
      </c>
      <c r="I848" s="11" t="str">
        <f t="shared" si="79"/>
        <v>Large</v>
      </c>
      <c r="J848" s="11" t="str">
        <f t="shared" si="80"/>
        <v>Central</v>
      </c>
      <c r="K848" s="11" t="str">
        <f t="shared" si="81"/>
        <v>2010s</v>
      </c>
      <c r="L848" s="11" t="str">
        <f t="shared" si="82"/>
        <v>Cereal</v>
      </c>
      <c r="M848" s="18">
        <f t="shared" si="83"/>
        <v>0.33333333333333331</v>
      </c>
    </row>
    <row r="849" spans="1:13">
      <c r="A849" s="4">
        <v>2015</v>
      </c>
      <c r="B849" s="5" t="s">
        <v>24</v>
      </c>
      <c r="C849" s="5" t="s">
        <v>46</v>
      </c>
      <c r="D849" s="5" t="s">
        <v>17</v>
      </c>
      <c r="E849" s="5">
        <v>74000</v>
      </c>
      <c r="F849" s="6">
        <v>1175.68</v>
      </c>
      <c r="H849" s="15" t="str">
        <f t="shared" si="78"/>
        <v>Medium</v>
      </c>
      <c r="I849" s="11" t="str">
        <f t="shared" si="79"/>
        <v>Large</v>
      </c>
      <c r="J849" s="11" t="str">
        <f t="shared" si="80"/>
        <v>Central</v>
      </c>
      <c r="K849" s="11" t="str">
        <f t="shared" si="81"/>
        <v>2010s</v>
      </c>
      <c r="L849" s="11" t="str">
        <f t="shared" si="82"/>
        <v>Pulse</v>
      </c>
      <c r="M849" s="18">
        <f t="shared" si="83"/>
        <v>1.5887567567567568E-2</v>
      </c>
    </row>
    <row r="850" spans="1:13">
      <c r="A850" s="4">
        <v>2016</v>
      </c>
      <c r="B850" s="5" t="s">
        <v>24</v>
      </c>
      <c r="C850" s="5" t="s">
        <v>46</v>
      </c>
      <c r="D850" s="5" t="s">
        <v>16</v>
      </c>
      <c r="E850" s="5">
        <v>7000</v>
      </c>
      <c r="F850" s="6">
        <v>3142.86</v>
      </c>
      <c r="H850" s="15" t="str">
        <f t="shared" si="78"/>
        <v>High</v>
      </c>
      <c r="I850" s="11" t="str">
        <f t="shared" si="79"/>
        <v>Large</v>
      </c>
      <c r="J850" s="11" t="str">
        <f t="shared" si="80"/>
        <v>Central</v>
      </c>
      <c r="K850" s="11" t="str">
        <f t="shared" si="81"/>
        <v>2010s</v>
      </c>
      <c r="L850" s="11" t="str">
        <f t="shared" si="82"/>
        <v>Cereal</v>
      </c>
      <c r="M850" s="18">
        <f t="shared" si="83"/>
        <v>0.44898000000000005</v>
      </c>
    </row>
    <row r="851" spans="1:13">
      <c r="A851" s="4">
        <v>2016</v>
      </c>
      <c r="B851" s="5" t="s">
        <v>24</v>
      </c>
      <c r="C851" s="5" t="s">
        <v>46</v>
      </c>
      <c r="D851" s="5" t="s">
        <v>17</v>
      </c>
      <c r="E851" s="5">
        <v>75000</v>
      </c>
      <c r="F851" s="6">
        <v>1466.67</v>
      </c>
      <c r="H851" s="15" t="str">
        <f t="shared" si="78"/>
        <v>Medium</v>
      </c>
      <c r="I851" s="11" t="str">
        <f t="shared" si="79"/>
        <v>Large</v>
      </c>
      <c r="J851" s="11" t="str">
        <f t="shared" si="80"/>
        <v>Central</v>
      </c>
      <c r="K851" s="11" t="str">
        <f t="shared" si="81"/>
        <v>2010s</v>
      </c>
      <c r="L851" s="11" t="str">
        <f t="shared" si="82"/>
        <v>Pulse</v>
      </c>
      <c r="M851" s="18">
        <f t="shared" si="83"/>
        <v>1.9555599999999999E-2</v>
      </c>
    </row>
    <row r="852" spans="1:13">
      <c r="A852" s="4">
        <v>2017</v>
      </c>
      <c r="B852" s="5" t="s">
        <v>24</v>
      </c>
      <c r="C852" s="5" t="s">
        <v>46</v>
      </c>
      <c r="D852" s="5" t="s">
        <v>15</v>
      </c>
      <c r="E852" s="5">
        <v>450</v>
      </c>
      <c r="F852" s="6">
        <v>2266.67</v>
      </c>
      <c r="H852" s="15" t="str">
        <f t="shared" si="78"/>
        <v>Medium</v>
      </c>
      <c r="I852" s="11" t="str">
        <f t="shared" si="79"/>
        <v>Small</v>
      </c>
      <c r="J852" s="11" t="str">
        <f t="shared" si="80"/>
        <v>Central</v>
      </c>
      <c r="K852" s="11" t="str">
        <f t="shared" si="81"/>
        <v>2010s</v>
      </c>
      <c r="L852" s="11" t="str">
        <f t="shared" si="82"/>
        <v>Cereal</v>
      </c>
      <c r="M852" s="18">
        <f t="shared" si="83"/>
        <v>5.0370444444444447</v>
      </c>
    </row>
    <row r="853" spans="1:13">
      <c r="A853" s="4">
        <v>2017</v>
      </c>
      <c r="B853" s="5" t="s">
        <v>24</v>
      </c>
      <c r="C853" s="5" t="s">
        <v>46</v>
      </c>
      <c r="D853" s="5" t="s">
        <v>16</v>
      </c>
      <c r="E853" s="5">
        <v>12200</v>
      </c>
      <c r="F853" s="6">
        <v>2274.59</v>
      </c>
      <c r="H853" s="15" t="str">
        <f t="shared" si="78"/>
        <v>Medium</v>
      </c>
      <c r="I853" s="11" t="str">
        <f t="shared" si="79"/>
        <v>Large</v>
      </c>
      <c r="J853" s="11" t="str">
        <f t="shared" si="80"/>
        <v>Central</v>
      </c>
      <c r="K853" s="11" t="str">
        <f t="shared" si="81"/>
        <v>2010s</v>
      </c>
      <c r="L853" s="11" t="str">
        <f t="shared" si="82"/>
        <v>Cereal</v>
      </c>
      <c r="M853" s="18">
        <f t="shared" si="83"/>
        <v>0.18644180327868853</v>
      </c>
    </row>
    <row r="854" spans="1:13">
      <c r="A854" s="4">
        <v>2017</v>
      </c>
      <c r="B854" s="5" t="s">
        <v>24</v>
      </c>
      <c r="C854" s="5" t="s">
        <v>46</v>
      </c>
      <c r="D854" s="5" t="s">
        <v>17</v>
      </c>
      <c r="E854" s="5">
        <v>94410</v>
      </c>
      <c r="F854" s="6">
        <v>1882.96</v>
      </c>
      <c r="H854" s="15" t="str">
        <f t="shared" si="78"/>
        <v>Medium</v>
      </c>
      <c r="I854" s="11" t="str">
        <f t="shared" si="79"/>
        <v>Large</v>
      </c>
      <c r="J854" s="11" t="str">
        <f t="shared" si="80"/>
        <v>Central</v>
      </c>
      <c r="K854" s="11" t="str">
        <f t="shared" si="81"/>
        <v>2010s</v>
      </c>
      <c r="L854" s="11" t="str">
        <f t="shared" si="82"/>
        <v>Pulse</v>
      </c>
      <c r="M854" s="18">
        <f t="shared" si="83"/>
        <v>1.9944497404935917E-2</v>
      </c>
    </row>
    <row r="855" spans="1:13">
      <c r="A855" s="4">
        <v>2017</v>
      </c>
      <c r="B855" s="5" t="s">
        <v>24</v>
      </c>
      <c r="C855" s="5" t="s">
        <v>46</v>
      </c>
      <c r="D855" s="5" t="s">
        <v>18</v>
      </c>
      <c r="E855" s="5">
        <v>400</v>
      </c>
      <c r="F855" s="6">
        <v>198</v>
      </c>
      <c r="H855" s="15" t="str">
        <f t="shared" si="78"/>
        <v>Low</v>
      </c>
      <c r="I855" s="11" t="str">
        <f t="shared" si="79"/>
        <v>Small</v>
      </c>
      <c r="J855" s="11" t="str">
        <f t="shared" si="80"/>
        <v>Central</v>
      </c>
      <c r="K855" s="11" t="str">
        <f t="shared" si="81"/>
        <v>2010s</v>
      </c>
      <c r="L855" s="11" t="str">
        <f t="shared" si="82"/>
        <v>Fiber</v>
      </c>
      <c r="M855" s="18">
        <f t="shared" si="83"/>
        <v>0.495</v>
      </c>
    </row>
    <row r="856" spans="1:13">
      <c r="A856" s="4">
        <v>2008</v>
      </c>
      <c r="B856" s="5" t="s">
        <v>24</v>
      </c>
      <c r="C856" s="5" t="s">
        <v>47</v>
      </c>
      <c r="D856" s="5" t="s">
        <v>15</v>
      </c>
      <c r="E856" s="5">
        <v>1800</v>
      </c>
      <c r="F856" s="6">
        <v>477.78</v>
      </c>
      <c r="H856" s="15" t="str">
        <f t="shared" si="78"/>
        <v>Low</v>
      </c>
      <c r="I856" s="11" t="str">
        <f t="shared" si="79"/>
        <v>Medium</v>
      </c>
      <c r="J856" s="11" t="str">
        <f t="shared" si="80"/>
        <v>Central</v>
      </c>
      <c r="K856" s="11" t="str">
        <f t="shared" si="81"/>
        <v>2000s</v>
      </c>
      <c r="L856" s="11" t="str">
        <f t="shared" si="82"/>
        <v>Cereal</v>
      </c>
      <c r="M856" s="18">
        <f t="shared" si="83"/>
        <v>0.2654333333333333</v>
      </c>
    </row>
    <row r="857" spans="1:13">
      <c r="A857" s="4">
        <v>2008</v>
      </c>
      <c r="B857" s="5" t="s">
        <v>24</v>
      </c>
      <c r="C857" s="5" t="s">
        <v>47</v>
      </c>
      <c r="D857" s="5" t="s">
        <v>16</v>
      </c>
      <c r="E857" s="5">
        <v>41300</v>
      </c>
      <c r="F857" s="6">
        <v>2019.37</v>
      </c>
      <c r="H857" s="15" t="str">
        <f t="shared" si="78"/>
        <v>Medium</v>
      </c>
      <c r="I857" s="11" t="str">
        <f t="shared" si="79"/>
        <v>Large</v>
      </c>
      <c r="J857" s="11" t="str">
        <f t="shared" si="80"/>
        <v>Central</v>
      </c>
      <c r="K857" s="11" t="str">
        <f t="shared" si="81"/>
        <v>2000s</v>
      </c>
      <c r="L857" s="11" t="str">
        <f t="shared" si="82"/>
        <v>Cereal</v>
      </c>
      <c r="M857" s="18">
        <f t="shared" si="83"/>
        <v>4.889515738498789E-2</v>
      </c>
    </row>
    <row r="858" spans="1:13">
      <c r="A858" s="4">
        <v>2008</v>
      </c>
      <c r="B858" s="5" t="s">
        <v>24</v>
      </c>
      <c r="C858" s="5" t="s">
        <v>47</v>
      </c>
      <c r="D858" s="5" t="s">
        <v>17</v>
      </c>
      <c r="E858" s="5">
        <v>53700</v>
      </c>
      <c r="F858" s="6">
        <v>1014.9</v>
      </c>
      <c r="H858" s="15" t="str">
        <f t="shared" si="78"/>
        <v>Medium</v>
      </c>
      <c r="I858" s="11" t="str">
        <f t="shared" si="79"/>
        <v>Large</v>
      </c>
      <c r="J858" s="11" t="str">
        <f t="shared" si="80"/>
        <v>Central</v>
      </c>
      <c r="K858" s="11" t="str">
        <f t="shared" si="81"/>
        <v>2000s</v>
      </c>
      <c r="L858" s="11" t="str">
        <f t="shared" si="82"/>
        <v>Pulse</v>
      </c>
      <c r="M858" s="18">
        <f t="shared" si="83"/>
        <v>1.8899441340782124E-2</v>
      </c>
    </row>
    <row r="859" spans="1:13">
      <c r="A859" s="4">
        <v>2008</v>
      </c>
      <c r="B859" s="5" t="s">
        <v>24</v>
      </c>
      <c r="C859" s="5" t="s">
        <v>47</v>
      </c>
      <c r="D859" s="5" t="s">
        <v>18</v>
      </c>
      <c r="E859" s="5">
        <v>28000</v>
      </c>
      <c r="F859" s="6">
        <v>333.21</v>
      </c>
      <c r="H859" s="15" t="str">
        <f t="shared" si="78"/>
        <v>Low</v>
      </c>
      <c r="I859" s="11" t="str">
        <f t="shared" si="79"/>
        <v>Large</v>
      </c>
      <c r="J859" s="11" t="str">
        <f t="shared" si="80"/>
        <v>Central</v>
      </c>
      <c r="K859" s="11" t="str">
        <f t="shared" si="81"/>
        <v>2000s</v>
      </c>
      <c r="L859" s="11" t="str">
        <f t="shared" si="82"/>
        <v>Fiber</v>
      </c>
      <c r="M859" s="18">
        <f t="shared" si="83"/>
        <v>1.1900357142857141E-2</v>
      </c>
    </row>
    <row r="860" spans="1:13">
      <c r="A860" s="4">
        <v>2009</v>
      </c>
      <c r="B860" s="5" t="s">
        <v>24</v>
      </c>
      <c r="C860" s="5" t="s">
        <v>47</v>
      </c>
      <c r="D860" s="5" t="s">
        <v>15</v>
      </c>
      <c r="E860" s="5">
        <v>1800</v>
      </c>
      <c r="F860" s="6">
        <v>722.22</v>
      </c>
      <c r="H860" s="15" t="str">
        <f t="shared" si="78"/>
        <v>Low</v>
      </c>
      <c r="I860" s="11" t="str">
        <f t="shared" si="79"/>
        <v>Medium</v>
      </c>
      <c r="J860" s="11" t="str">
        <f t="shared" si="80"/>
        <v>Central</v>
      </c>
      <c r="K860" s="11" t="str">
        <f t="shared" si="81"/>
        <v>2000s</v>
      </c>
      <c r="L860" s="11" t="str">
        <f t="shared" si="82"/>
        <v>Cereal</v>
      </c>
      <c r="M860" s="18">
        <f t="shared" si="83"/>
        <v>0.40123333333333333</v>
      </c>
    </row>
    <row r="861" spans="1:13">
      <c r="A861" s="4">
        <v>2009</v>
      </c>
      <c r="B861" s="5" t="s">
        <v>24</v>
      </c>
      <c r="C861" s="5" t="s">
        <v>47</v>
      </c>
      <c r="D861" s="5" t="s">
        <v>16</v>
      </c>
      <c r="E861" s="5">
        <v>49800</v>
      </c>
      <c r="F861" s="6">
        <v>1785.14</v>
      </c>
      <c r="H861" s="15" t="str">
        <f t="shared" si="78"/>
        <v>Medium</v>
      </c>
      <c r="I861" s="11" t="str">
        <f t="shared" si="79"/>
        <v>Large</v>
      </c>
      <c r="J861" s="11" t="str">
        <f t="shared" si="80"/>
        <v>Central</v>
      </c>
      <c r="K861" s="11" t="str">
        <f t="shared" si="81"/>
        <v>2000s</v>
      </c>
      <c r="L861" s="11" t="str">
        <f t="shared" si="82"/>
        <v>Cereal</v>
      </c>
      <c r="M861" s="18">
        <f t="shared" si="83"/>
        <v>3.5846184738955823E-2</v>
      </c>
    </row>
    <row r="862" spans="1:13">
      <c r="A862" s="4">
        <v>2009</v>
      </c>
      <c r="B862" s="5" t="s">
        <v>24</v>
      </c>
      <c r="C862" s="5" t="s">
        <v>47</v>
      </c>
      <c r="D862" s="5" t="s">
        <v>17</v>
      </c>
      <c r="E862" s="5">
        <v>79000</v>
      </c>
      <c r="F862" s="6">
        <v>774.68</v>
      </c>
      <c r="H862" s="15" t="str">
        <f t="shared" si="78"/>
        <v>Low</v>
      </c>
      <c r="I862" s="11" t="str">
        <f t="shared" si="79"/>
        <v>Large</v>
      </c>
      <c r="J862" s="11" t="str">
        <f t="shared" si="80"/>
        <v>Central</v>
      </c>
      <c r="K862" s="11" t="str">
        <f t="shared" si="81"/>
        <v>2000s</v>
      </c>
      <c r="L862" s="11" t="str">
        <f t="shared" si="82"/>
        <v>Pulse</v>
      </c>
      <c r="M862" s="18">
        <f t="shared" si="83"/>
        <v>9.8060759493670876E-3</v>
      </c>
    </row>
    <row r="863" spans="1:13">
      <c r="A863" s="4">
        <v>2009</v>
      </c>
      <c r="B863" s="5" t="s">
        <v>24</v>
      </c>
      <c r="C863" s="5" t="s">
        <v>47</v>
      </c>
      <c r="D863" s="5" t="s">
        <v>18</v>
      </c>
      <c r="E863" s="5">
        <v>33900</v>
      </c>
      <c r="F863" s="6">
        <v>232.74</v>
      </c>
      <c r="H863" s="15" t="str">
        <f t="shared" si="78"/>
        <v>Low</v>
      </c>
      <c r="I863" s="11" t="str">
        <f t="shared" si="79"/>
        <v>Large</v>
      </c>
      <c r="J863" s="11" t="str">
        <f t="shared" si="80"/>
        <v>Central</v>
      </c>
      <c r="K863" s="11" t="str">
        <f t="shared" si="81"/>
        <v>2000s</v>
      </c>
      <c r="L863" s="11" t="str">
        <f t="shared" si="82"/>
        <v>Fiber</v>
      </c>
      <c r="M863" s="18">
        <f t="shared" si="83"/>
        <v>6.8654867256637171E-3</v>
      </c>
    </row>
    <row r="864" spans="1:13">
      <c r="A864" s="4">
        <v>2010</v>
      </c>
      <c r="B864" s="5" t="s">
        <v>24</v>
      </c>
      <c r="C864" s="5" t="s">
        <v>47</v>
      </c>
      <c r="D864" s="5" t="s">
        <v>15</v>
      </c>
      <c r="E864" s="5">
        <v>1700</v>
      </c>
      <c r="F864" s="6">
        <v>764.71</v>
      </c>
      <c r="H864" s="15" t="str">
        <f t="shared" si="78"/>
        <v>Low</v>
      </c>
      <c r="I864" s="11" t="str">
        <f t="shared" si="79"/>
        <v>Medium</v>
      </c>
      <c r="J864" s="11" t="str">
        <f t="shared" si="80"/>
        <v>Central</v>
      </c>
      <c r="K864" s="11" t="str">
        <f t="shared" si="81"/>
        <v>2010s</v>
      </c>
      <c r="L864" s="11" t="str">
        <f t="shared" si="82"/>
        <v>Cereal</v>
      </c>
      <c r="M864" s="18">
        <f t="shared" si="83"/>
        <v>0.44982941176470592</v>
      </c>
    </row>
    <row r="865" spans="1:13">
      <c r="A865" s="4">
        <v>2010</v>
      </c>
      <c r="B865" s="5" t="s">
        <v>24</v>
      </c>
      <c r="C865" s="5" t="s">
        <v>47</v>
      </c>
      <c r="D865" s="5" t="s">
        <v>16</v>
      </c>
      <c r="E865" s="5">
        <v>52700</v>
      </c>
      <c r="F865" s="6">
        <v>2195.4499999999998</v>
      </c>
      <c r="H865" s="15" t="str">
        <f t="shared" si="78"/>
        <v>Medium</v>
      </c>
      <c r="I865" s="11" t="str">
        <f t="shared" si="79"/>
        <v>Large</v>
      </c>
      <c r="J865" s="11" t="str">
        <f t="shared" si="80"/>
        <v>Central</v>
      </c>
      <c r="K865" s="11" t="str">
        <f t="shared" si="81"/>
        <v>2010s</v>
      </c>
      <c r="L865" s="11" t="str">
        <f t="shared" si="82"/>
        <v>Cereal</v>
      </c>
      <c r="M865" s="18">
        <f t="shared" si="83"/>
        <v>4.1659392789373813E-2</v>
      </c>
    </row>
    <row r="866" spans="1:13">
      <c r="A866" s="4">
        <v>2010</v>
      </c>
      <c r="B866" s="5" t="s">
        <v>24</v>
      </c>
      <c r="C866" s="5" t="s">
        <v>47</v>
      </c>
      <c r="D866" s="5" t="s">
        <v>17</v>
      </c>
      <c r="E866" s="5">
        <v>76100</v>
      </c>
      <c r="F866" s="6">
        <v>450.72</v>
      </c>
      <c r="H866" s="15" t="str">
        <f t="shared" si="78"/>
        <v>Low</v>
      </c>
      <c r="I866" s="11" t="str">
        <f t="shared" si="79"/>
        <v>Large</v>
      </c>
      <c r="J866" s="11" t="str">
        <f t="shared" si="80"/>
        <v>Central</v>
      </c>
      <c r="K866" s="11" t="str">
        <f t="shared" si="81"/>
        <v>2010s</v>
      </c>
      <c r="L866" s="11" t="str">
        <f t="shared" si="82"/>
        <v>Pulse</v>
      </c>
      <c r="M866" s="18">
        <f t="shared" si="83"/>
        <v>5.9227332457293036E-3</v>
      </c>
    </row>
    <row r="867" spans="1:13">
      <c r="A867" s="4">
        <v>2010</v>
      </c>
      <c r="B867" s="5" t="s">
        <v>24</v>
      </c>
      <c r="C867" s="5" t="s">
        <v>47</v>
      </c>
      <c r="D867" s="5" t="s">
        <v>18</v>
      </c>
      <c r="E867" s="5">
        <v>25760</v>
      </c>
      <c r="F867" s="6">
        <v>321.26</v>
      </c>
      <c r="H867" s="15" t="str">
        <f t="shared" si="78"/>
        <v>Low</v>
      </c>
      <c r="I867" s="11" t="str">
        <f t="shared" si="79"/>
        <v>Large</v>
      </c>
      <c r="J867" s="11" t="str">
        <f t="shared" si="80"/>
        <v>Central</v>
      </c>
      <c r="K867" s="11" t="str">
        <f t="shared" si="81"/>
        <v>2010s</v>
      </c>
      <c r="L867" s="11" t="str">
        <f t="shared" si="82"/>
        <v>Fiber</v>
      </c>
      <c r="M867" s="18">
        <f t="shared" si="83"/>
        <v>1.2471273291925466E-2</v>
      </c>
    </row>
    <row r="868" spans="1:13">
      <c r="A868" s="4">
        <v>2011</v>
      </c>
      <c r="B868" s="5" t="s">
        <v>24</v>
      </c>
      <c r="C868" s="5" t="s">
        <v>47</v>
      </c>
      <c r="D868" s="5" t="s">
        <v>15</v>
      </c>
      <c r="E868" s="5">
        <v>1900</v>
      </c>
      <c r="F868" s="6">
        <v>947.37</v>
      </c>
      <c r="H868" s="15" t="str">
        <f t="shared" si="78"/>
        <v>Low</v>
      </c>
      <c r="I868" s="11" t="str">
        <f t="shared" si="79"/>
        <v>Medium</v>
      </c>
      <c r="J868" s="11" t="str">
        <f t="shared" si="80"/>
        <v>Central</v>
      </c>
      <c r="K868" s="11" t="str">
        <f t="shared" si="81"/>
        <v>2010s</v>
      </c>
      <c r="L868" s="11" t="str">
        <f t="shared" si="82"/>
        <v>Cereal</v>
      </c>
      <c r="M868" s="18">
        <f t="shared" si="83"/>
        <v>0.49861578947368423</v>
      </c>
    </row>
    <row r="869" spans="1:13">
      <c r="A869" s="4">
        <v>2011</v>
      </c>
      <c r="B869" s="5" t="s">
        <v>24</v>
      </c>
      <c r="C869" s="5" t="s">
        <v>47</v>
      </c>
      <c r="D869" s="5" t="s">
        <v>16</v>
      </c>
      <c r="E869" s="5">
        <v>48300</v>
      </c>
      <c r="F869" s="6">
        <v>2227.7399999999998</v>
      </c>
      <c r="H869" s="15" t="str">
        <f t="shared" si="78"/>
        <v>Medium</v>
      </c>
      <c r="I869" s="11" t="str">
        <f t="shared" si="79"/>
        <v>Large</v>
      </c>
      <c r="J869" s="11" t="str">
        <f t="shared" si="80"/>
        <v>Central</v>
      </c>
      <c r="K869" s="11" t="str">
        <f t="shared" si="81"/>
        <v>2010s</v>
      </c>
      <c r="L869" s="11" t="str">
        <f t="shared" si="82"/>
        <v>Cereal</v>
      </c>
      <c r="M869" s="18">
        <f t="shared" si="83"/>
        <v>4.612298136645962E-2</v>
      </c>
    </row>
    <row r="870" spans="1:13">
      <c r="A870" s="4">
        <v>2011</v>
      </c>
      <c r="B870" s="5" t="s">
        <v>24</v>
      </c>
      <c r="C870" s="5" t="s">
        <v>47</v>
      </c>
      <c r="D870" s="5" t="s">
        <v>17</v>
      </c>
      <c r="E870" s="5">
        <v>82000</v>
      </c>
      <c r="F870" s="6">
        <v>529.27</v>
      </c>
      <c r="H870" s="15" t="str">
        <f t="shared" si="78"/>
        <v>Low</v>
      </c>
      <c r="I870" s="11" t="str">
        <f t="shared" si="79"/>
        <v>Large</v>
      </c>
      <c r="J870" s="11" t="str">
        <f t="shared" si="80"/>
        <v>Central</v>
      </c>
      <c r="K870" s="11" t="str">
        <f t="shared" si="81"/>
        <v>2010s</v>
      </c>
      <c r="L870" s="11" t="str">
        <f t="shared" si="82"/>
        <v>Pulse</v>
      </c>
      <c r="M870" s="18">
        <f t="shared" si="83"/>
        <v>6.4545121951219506E-3</v>
      </c>
    </row>
    <row r="871" spans="1:13">
      <c r="A871" s="4">
        <v>2011</v>
      </c>
      <c r="B871" s="5" t="s">
        <v>24</v>
      </c>
      <c r="C871" s="5" t="s">
        <v>47</v>
      </c>
      <c r="D871" s="5" t="s">
        <v>18</v>
      </c>
      <c r="E871" s="5">
        <v>23380</v>
      </c>
      <c r="F871" s="6">
        <v>514.6</v>
      </c>
      <c r="H871" s="15" t="str">
        <f t="shared" si="78"/>
        <v>Low</v>
      </c>
      <c r="I871" s="11" t="str">
        <f t="shared" si="79"/>
        <v>Large</v>
      </c>
      <c r="J871" s="11" t="str">
        <f t="shared" si="80"/>
        <v>Central</v>
      </c>
      <c r="K871" s="11" t="str">
        <f t="shared" si="81"/>
        <v>2010s</v>
      </c>
      <c r="L871" s="11" t="str">
        <f t="shared" si="82"/>
        <v>Fiber</v>
      </c>
      <c r="M871" s="18">
        <f t="shared" si="83"/>
        <v>2.2010265183917879E-2</v>
      </c>
    </row>
    <row r="872" spans="1:13">
      <c r="A872" s="4">
        <v>2012</v>
      </c>
      <c r="B872" s="5" t="s">
        <v>24</v>
      </c>
      <c r="C872" s="5" t="s">
        <v>47</v>
      </c>
      <c r="D872" s="5" t="s">
        <v>15</v>
      </c>
      <c r="E872" s="5">
        <v>1360</v>
      </c>
      <c r="F872" s="6">
        <v>1139.71</v>
      </c>
      <c r="H872" s="15" t="str">
        <f t="shared" si="78"/>
        <v>Medium</v>
      </c>
      <c r="I872" s="11" t="str">
        <f t="shared" si="79"/>
        <v>Medium</v>
      </c>
      <c r="J872" s="11" t="str">
        <f t="shared" si="80"/>
        <v>Central</v>
      </c>
      <c r="K872" s="11" t="str">
        <f t="shared" si="81"/>
        <v>2010s</v>
      </c>
      <c r="L872" s="11" t="str">
        <f t="shared" si="82"/>
        <v>Cereal</v>
      </c>
      <c r="M872" s="18">
        <f t="shared" si="83"/>
        <v>0.83802205882352943</v>
      </c>
    </row>
    <row r="873" spans="1:13">
      <c r="A873" s="4">
        <v>2012</v>
      </c>
      <c r="B873" s="5" t="s">
        <v>24</v>
      </c>
      <c r="C873" s="5" t="s">
        <v>47</v>
      </c>
      <c r="D873" s="5" t="s">
        <v>16</v>
      </c>
      <c r="E873" s="5">
        <v>48720</v>
      </c>
      <c r="F873" s="6">
        <v>3673.23</v>
      </c>
      <c r="H873" s="15" t="str">
        <f t="shared" si="78"/>
        <v>High</v>
      </c>
      <c r="I873" s="11" t="str">
        <f t="shared" si="79"/>
        <v>Large</v>
      </c>
      <c r="J873" s="11" t="str">
        <f t="shared" si="80"/>
        <v>Central</v>
      </c>
      <c r="K873" s="11" t="str">
        <f t="shared" si="81"/>
        <v>2010s</v>
      </c>
      <c r="L873" s="11" t="str">
        <f t="shared" si="82"/>
        <v>Cereal</v>
      </c>
      <c r="M873" s="18">
        <f t="shared" si="83"/>
        <v>7.5394704433497536E-2</v>
      </c>
    </row>
    <row r="874" spans="1:13">
      <c r="A874" s="4">
        <v>2012</v>
      </c>
      <c r="B874" s="5" t="s">
        <v>24</v>
      </c>
      <c r="C874" s="5" t="s">
        <v>47</v>
      </c>
      <c r="D874" s="5" t="s">
        <v>17</v>
      </c>
      <c r="E874" s="5">
        <v>73820</v>
      </c>
      <c r="F874" s="6">
        <v>864.4</v>
      </c>
      <c r="H874" s="15" t="str">
        <f t="shared" si="78"/>
        <v>Low</v>
      </c>
      <c r="I874" s="11" t="str">
        <f t="shared" si="79"/>
        <v>Large</v>
      </c>
      <c r="J874" s="11" t="str">
        <f t="shared" si="80"/>
        <v>Central</v>
      </c>
      <c r="K874" s="11" t="str">
        <f t="shared" si="81"/>
        <v>2010s</v>
      </c>
      <c r="L874" s="11" t="str">
        <f t="shared" si="82"/>
        <v>Pulse</v>
      </c>
      <c r="M874" s="18">
        <f t="shared" si="83"/>
        <v>1.1709563803847196E-2</v>
      </c>
    </row>
    <row r="875" spans="1:13">
      <c r="A875" s="4">
        <v>2012</v>
      </c>
      <c r="B875" s="5" t="s">
        <v>24</v>
      </c>
      <c r="C875" s="5" t="s">
        <v>47</v>
      </c>
      <c r="D875" s="5" t="s">
        <v>18</v>
      </c>
      <c r="E875" s="5">
        <v>22890</v>
      </c>
      <c r="F875" s="6">
        <v>479.25</v>
      </c>
      <c r="H875" s="15" t="str">
        <f t="shared" si="78"/>
        <v>Low</v>
      </c>
      <c r="I875" s="11" t="str">
        <f t="shared" si="79"/>
        <v>Large</v>
      </c>
      <c r="J875" s="11" t="str">
        <f t="shared" si="80"/>
        <v>Central</v>
      </c>
      <c r="K875" s="11" t="str">
        <f t="shared" si="81"/>
        <v>2010s</v>
      </c>
      <c r="L875" s="11" t="str">
        <f t="shared" si="82"/>
        <v>Fiber</v>
      </c>
      <c r="M875" s="18">
        <f t="shared" si="83"/>
        <v>2.0937090432503278E-2</v>
      </c>
    </row>
    <row r="876" spans="1:13">
      <c r="A876" s="4">
        <v>2013</v>
      </c>
      <c r="B876" s="5" t="s">
        <v>24</v>
      </c>
      <c r="C876" s="5" t="s">
        <v>47</v>
      </c>
      <c r="D876" s="5" t="s">
        <v>15</v>
      </c>
      <c r="E876" s="5">
        <v>1290</v>
      </c>
      <c r="F876" s="6">
        <v>1201.55</v>
      </c>
      <c r="H876" s="15" t="str">
        <f t="shared" si="78"/>
        <v>Medium</v>
      </c>
      <c r="I876" s="11" t="str">
        <f t="shared" si="79"/>
        <v>Medium</v>
      </c>
      <c r="J876" s="11" t="str">
        <f t="shared" si="80"/>
        <v>Central</v>
      </c>
      <c r="K876" s="11" t="str">
        <f t="shared" si="81"/>
        <v>2010s</v>
      </c>
      <c r="L876" s="11" t="str">
        <f t="shared" si="82"/>
        <v>Cereal</v>
      </c>
      <c r="M876" s="18">
        <f t="shared" si="83"/>
        <v>0.93143410852713171</v>
      </c>
    </row>
    <row r="877" spans="1:13">
      <c r="A877" s="4">
        <v>2013</v>
      </c>
      <c r="B877" s="5" t="s">
        <v>24</v>
      </c>
      <c r="C877" s="5" t="s">
        <v>47</v>
      </c>
      <c r="D877" s="5" t="s">
        <v>16</v>
      </c>
      <c r="E877" s="5">
        <v>42890</v>
      </c>
      <c r="F877" s="6">
        <v>2531.59</v>
      </c>
      <c r="H877" s="15" t="str">
        <f t="shared" si="78"/>
        <v>Medium</v>
      </c>
      <c r="I877" s="11" t="str">
        <f t="shared" si="79"/>
        <v>Large</v>
      </c>
      <c r="J877" s="11" t="str">
        <f t="shared" si="80"/>
        <v>Central</v>
      </c>
      <c r="K877" s="11" t="str">
        <f t="shared" si="81"/>
        <v>2010s</v>
      </c>
      <c r="L877" s="11" t="str">
        <f t="shared" si="82"/>
        <v>Cereal</v>
      </c>
      <c r="M877" s="18">
        <f t="shared" si="83"/>
        <v>5.9025180694800658E-2</v>
      </c>
    </row>
    <row r="878" spans="1:13">
      <c r="A878" s="4">
        <v>2013</v>
      </c>
      <c r="B878" s="5" t="s">
        <v>24</v>
      </c>
      <c r="C878" s="5" t="s">
        <v>47</v>
      </c>
      <c r="D878" s="5" t="s">
        <v>17</v>
      </c>
      <c r="E878" s="5">
        <v>71230</v>
      </c>
      <c r="F878" s="6">
        <v>730.87</v>
      </c>
      <c r="H878" s="15" t="str">
        <f t="shared" si="78"/>
        <v>Low</v>
      </c>
      <c r="I878" s="11" t="str">
        <f t="shared" si="79"/>
        <v>Large</v>
      </c>
      <c r="J878" s="11" t="str">
        <f t="shared" si="80"/>
        <v>Central</v>
      </c>
      <c r="K878" s="11" t="str">
        <f t="shared" si="81"/>
        <v>2010s</v>
      </c>
      <c r="L878" s="11" t="str">
        <f t="shared" si="82"/>
        <v>Pulse</v>
      </c>
      <c r="M878" s="18">
        <f t="shared" si="83"/>
        <v>1.0260704759230662E-2</v>
      </c>
    </row>
    <row r="879" spans="1:13">
      <c r="A879" s="4">
        <v>2013</v>
      </c>
      <c r="B879" s="5" t="s">
        <v>24</v>
      </c>
      <c r="C879" s="5" t="s">
        <v>47</v>
      </c>
      <c r="D879" s="5" t="s">
        <v>18</v>
      </c>
      <c r="E879" s="5">
        <v>20930</v>
      </c>
      <c r="F879" s="6">
        <v>355.47</v>
      </c>
      <c r="H879" s="15" t="str">
        <f t="shared" si="78"/>
        <v>Low</v>
      </c>
      <c r="I879" s="11" t="str">
        <f t="shared" si="79"/>
        <v>Large</v>
      </c>
      <c r="J879" s="11" t="str">
        <f t="shared" si="80"/>
        <v>Central</v>
      </c>
      <c r="K879" s="11" t="str">
        <f t="shared" si="81"/>
        <v>2010s</v>
      </c>
      <c r="L879" s="11" t="str">
        <f t="shared" si="82"/>
        <v>Fiber</v>
      </c>
      <c r="M879" s="18">
        <f t="shared" si="83"/>
        <v>1.6983755375059723E-2</v>
      </c>
    </row>
    <row r="880" spans="1:13">
      <c r="A880" s="4">
        <v>2014</v>
      </c>
      <c r="B880" s="5" t="s">
        <v>24</v>
      </c>
      <c r="C880" s="5" t="s">
        <v>47</v>
      </c>
      <c r="D880" s="5" t="s">
        <v>16</v>
      </c>
      <c r="E880" s="5">
        <v>38000</v>
      </c>
      <c r="F880" s="6">
        <v>2078.9499999999998</v>
      </c>
      <c r="H880" s="15" t="str">
        <f t="shared" si="78"/>
        <v>Medium</v>
      </c>
      <c r="I880" s="11" t="str">
        <f t="shared" si="79"/>
        <v>Large</v>
      </c>
      <c r="J880" s="11" t="str">
        <f t="shared" si="80"/>
        <v>Central</v>
      </c>
      <c r="K880" s="11" t="str">
        <f t="shared" si="81"/>
        <v>2010s</v>
      </c>
      <c r="L880" s="11" t="str">
        <f t="shared" si="82"/>
        <v>Cereal</v>
      </c>
      <c r="M880" s="18">
        <f t="shared" si="83"/>
        <v>5.4709210526315784E-2</v>
      </c>
    </row>
    <row r="881" spans="1:13">
      <c r="A881" s="4">
        <v>2014</v>
      </c>
      <c r="B881" s="5" t="s">
        <v>24</v>
      </c>
      <c r="C881" s="5" t="s">
        <v>47</v>
      </c>
      <c r="D881" s="5" t="s">
        <v>17</v>
      </c>
      <c r="E881" s="5">
        <v>69000</v>
      </c>
      <c r="F881" s="6">
        <v>1101.45</v>
      </c>
      <c r="H881" s="15" t="str">
        <f t="shared" si="78"/>
        <v>Medium</v>
      </c>
      <c r="I881" s="11" t="str">
        <f t="shared" si="79"/>
        <v>Large</v>
      </c>
      <c r="J881" s="11" t="str">
        <f t="shared" si="80"/>
        <v>Central</v>
      </c>
      <c r="K881" s="11" t="str">
        <f t="shared" si="81"/>
        <v>2010s</v>
      </c>
      <c r="L881" s="11" t="str">
        <f t="shared" si="82"/>
        <v>Pulse</v>
      </c>
      <c r="M881" s="18">
        <f t="shared" si="83"/>
        <v>1.5963043478260872E-2</v>
      </c>
    </row>
    <row r="882" spans="1:13">
      <c r="A882" s="4">
        <v>2014</v>
      </c>
      <c r="B882" s="5" t="s">
        <v>24</v>
      </c>
      <c r="C882" s="5" t="s">
        <v>47</v>
      </c>
      <c r="D882" s="5" t="s">
        <v>18</v>
      </c>
      <c r="E882" s="5">
        <v>11000</v>
      </c>
      <c r="F882" s="6">
        <v>212.73</v>
      </c>
      <c r="H882" s="15" t="str">
        <f t="shared" si="78"/>
        <v>Low</v>
      </c>
      <c r="I882" s="11" t="str">
        <f t="shared" si="79"/>
        <v>Large</v>
      </c>
      <c r="J882" s="11" t="str">
        <f t="shared" si="80"/>
        <v>Central</v>
      </c>
      <c r="K882" s="11" t="str">
        <f t="shared" si="81"/>
        <v>2010s</v>
      </c>
      <c r="L882" s="11" t="str">
        <f t="shared" si="82"/>
        <v>Fiber</v>
      </c>
      <c r="M882" s="18">
        <f t="shared" si="83"/>
        <v>1.9339090909090906E-2</v>
      </c>
    </row>
    <row r="883" spans="1:13">
      <c r="A883" s="4">
        <v>2015</v>
      </c>
      <c r="B883" s="5" t="s">
        <v>24</v>
      </c>
      <c r="C883" s="5" t="s">
        <v>47</v>
      </c>
      <c r="D883" s="5" t="s">
        <v>16</v>
      </c>
      <c r="E883" s="5">
        <v>42000</v>
      </c>
      <c r="F883" s="6">
        <v>2261.9</v>
      </c>
      <c r="H883" s="15" t="str">
        <f t="shared" si="78"/>
        <v>Medium</v>
      </c>
      <c r="I883" s="11" t="str">
        <f t="shared" si="79"/>
        <v>Large</v>
      </c>
      <c r="J883" s="11" t="str">
        <f t="shared" si="80"/>
        <v>Central</v>
      </c>
      <c r="K883" s="11" t="str">
        <f t="shared" si="81"/>
        <v>2010s</v>
      </c>
      <c r="L883" s="11" t="str">
        <f t="shared" si="82"/>
        <v>Cereal</v>
      </c>
      <c r="M883" s="18">
        <f t="shared" si="83"/>
        <v>5.3854761904761905E-2</v>
      </c>
    </row>
    <row r="884" spans="1:13">
      <c r="A884" s="4">
        <v>2015</v>
      </c>
      <c r="B884" s="5" t="s">
        <v>24</v>
      </c>
      <c r="C884" s="5" t="s">
        <v>47</v>
      </c>
      <c r="D884" s="5" t="s">
        <v>17</v>
      </c>
      <c r="E884" s="5">
        <v>74000</v>
      </c>
      <c r="F884" s="6">
        <v>702.7</v>
      </c>
      <c r="H884" s="15" t="str">
        <f t="shared" si="78"/>
        <v>Low</v>
      </c>
      <c r="I884" s="11" t="str">
        <f t="shared" si="79"/>
        <v>Large</v>
      </c>
      <c r="J884" s="11" t="str">
        <f t="shared" si="80"/>
        <v>Central</v>
      </c>
      <c r="K884" s="11" t="str">
        <f t="shared" si="81"/>
        <v>2010s</v>
      </c>
      <c r="L884" s="11" t="str">
        <f t="shared" si="82"/>
        <v>Pulse</v>
      </c>
      <c r="M884" s="18">
        <f t="shared" si="83"/>
        <v>9.495945945945947E-3</v>
      </c>
    </row>
    <row r="885" spans="1:13">
      <c r="A885" s="4">
        <v>2015</v>
      </c>
      <c r="B885" s="5" t="s">
        <v>24</v>
      </c>
      <c r="C885" s="5" t="s">
        <v>47</v>
      </c>
      <c r="D885" s="5" t="s">
        <v>18</v>
      </c>
      <c r="E885" s="5">
        <v>23000</v>
      </c>
      <c r="F885" s="6">
        <v>101.74</v>
      </c>
      <c r="H885" s="15" t="str">
        <f t="shared" si="78"/>
        <v>Low</v>
      </c>
      <c r="I885" s="11" t="str">
        <f t="shared" si="79"/>
        <v>Large</v>
      </c>
      <c r="J885" s="11" t="str">
        <f t="shared" si="80"/>
        <v>Central</v>
      </c>
      <c r="K885" s="11" t="str">
        <f t="shared" si="81"/>
        <v>2010s</v>
      </c>
      <c r="L885" s="11" t="str">
        <f t="shared" si="82"/>
        <v>Fiber</v>
      </c>
      <c r="M885" s="18">
        <f t="shared" si="83"/>
        <v>4.4234782608695653E-3</v>
      </c>
    </row>
    <row r="886" spans="1:13">
      <c r="A886" s="4">
        <v>2016</v>
      </c>
      <c r="B886" s="5" t="s">
        <v>24</v>
      </c>
      <c r="C886" s="5" t="s">
        <v>47</v>
      </c>
      <c r="D886" s="5" t="s">
        <v>15</v>
      </c>
      <c r="E886" s="5">
        <v>1000</v>
      </c>
      <c r="F886" s="6">
        <v>660</v>
      </c>
      <c r="H886" s="15" t="str">
        <f t="shared" si="78"/>
        <v>Low</v>
      </c>
      <c r="I886" s="11" t="str">
        <f t="shared" si="79"/>
        <v>Medium</v>
      </c>
      <c r="J886" s="11" t="str">
        <f t="shared" si="80"/>
        <v>Central</v>
      </c>
      <c r="K886" s="11" t="str">
        <f t="shared" si="81"/>
        <v>2010s</v>
      </c>
      <c r="L886" s="11" t="str">
        <f t="shared" si="82"/>
        <v>Cereal</v>
      </c>
      <c r="M886" s="18">
        <f t="shared" si="83"/>
        <v>0.66</v>
      </c>
    </row>
    <row r="887" spans="1:13">
      <c r="A887" s="4">
        <v>2016</v>
      </c>
      <c r="B887" s="5" t="s">
        <v>24</v>
      </c>
      <c r="C887" s="5" t="s">
        <v>47</v>
      </c>
      <c r="D887" s="5" t="s">
        <v>16</v>
      </c>
      <c r="E887" s="5">
        <v>52000</v>
      </c>
      <c r="F887" s="6">
        <v>2634.62</v>
      </c>
      <c r="H887" s="15" t="str">
        <f t="shared" si="78"/>
        <v>Medium</v>
      </c>
      <c r="I887" s="11" t="str">
        <f t="shared" si="79"/>
        <v>Large</v>
      </c>
      <c r="J887" s="11" t="str">
        <f t="shared" si="80"/>
        <v>Central</v>
      </c>
      <c r="K887" s="11" t="str">
        <f t="shared" si="81"/>
        <v>2010s</v>
      </c>
      <c r="L887" s="11" t="str">
        <f t="shared" si="82"/>
        <v>Cereal</v>
      </c>
      <c r="M887" s="18">
        <f t="shared" si="83"/>
        <v>5.066576923076923E-2</v>
      </c>
    </row>
    <row r="888" spans="1:13">
      <c r="A888" s="4">
        <v>2016</v>
      </c>
      <c r="B888" s="5" t="s">
        <v>24</v>
      </c>
      <c r="C888" s="5" t="s">
        <v>47</v>
      </c>
      <c r="D888" s="5" t="s">
        <v>17</v>
      </c>
      <c r="E888" s="5">
        <v>95000</v>
      </c>
      <c r="F888" s="6">
        <v>1000</v>
      </c>
      <c r="H888" s="15" t="str">
        <f t="shared" si="78"/>
        <v>Medium</v>
      </c>
      <c r="I888" s="11" t="str">
        <f t="shared" si="79"/>
        <v>Large</v>
      </c>
      <c r="J888" s="11" t="str">
        <f t="shared" si="80"/>
        <v>Central</v>
      </c>
      <c r="K888" s="11" t="str">
        <f t="shared" si="81"/>
        <v>2010s</v>
      </c>
      <c r="L888" s="11" t="str">
        <f t="shared" si="82"/>
        <v>Pulse</v>
      </c>
      <c r="M888" s="18">
        <f t="shared" si="83"/>
        <v>1.0526315789473684E-2</v>
      </c>
    </row>
    <row r="889" spans="1:13">
      <c r="A889" s="4">
        <v>2016</v>
      </c>
      <c r="B889" s="5" t="s">
        <v>24</v>
      </c>
      <c r="C889" s="5" t="s">
        <v>47</v>
      </c>
      <c r="D889" s="5" t="s">
        <v>18</v>
      </c>
      <c r="E889" s="5">
        <v>28000</v>
      </c>
      <c r="F889" s="6">
        <v>205.71</v>
      </c>
      <c r="H889" s="15" t="str">
        <f t="shared" si="78"/>
        <v>Low</v>
      </c>
      <c r="I889" s="11" t="str">
        <f t="shared" si="79"/>
        <v>Large</v>
      </c>
      <c r="J889" s="11" t="str">
        <f t="shared" si="80"/>
        <v>Central</v>
      </c>
      <c r="K889" s="11" t="str">
        <f t="shared" si="81"/>
        <v>2010s</v>
      </c>
      <c r="L889" s="11" t="str">
        <f t="shared" si="82"/>
        <v>Fiber</v>
      </c>
      <c r="M889" s="18">
        <f t="shared" si="83"/>
        <v>7.3467857142857146E-3</v>
      </c>
    </row>
    <row r="890" spans="1:13">
      <c r="A890" s="4">
        <v>2017</v>
      </c>
      <c r="B890" s="5" t="s">
        <v>24</v>
      </c>
      <c r="C890" s="5" t="s">
        <v>47</v>
      </c>
      <c r="D890" s="5" t="s">
        <v>16</v>
      </c>
      <c r="E890" s="5">
        <v>55500</v>
      </c>
      <c r="F890" s="6">
        <v>2918.92</v>
      </c>
      <c r="H890" s="15" t="str">
        <f t="shared" si="78"/>
        <v>Medium</v>
      </c>
      <c r="I890" s="11" t="str">
        <f t="shared" si="79"/>
        <v>Large</v>
      </c>
      <c r="J890" s="11" t="str">
        <f t="shared" si="80"/>
        <v>Central</v>
      </c>
      <c r="K890" s="11" t="str">
        <f t="shared" si="81"/>
        <v>2010s</v>
      </c>
      <c r="L890" s="11" t="str">
        <f t="shared" si="82"/>
        <v>Cereal</v>
      </c>
      <c r="M890" s="18">
        <f t="shared" si="83"/>
        <v>5.2593153153153153E-2</v>
      </c>
    </row>
    <row r="891" spans="1:13">
      <c r="A891" s="4">
        <v>2017</v>
      </c>
      <c r="B891" s="5" t="s">
        <v>24</v>
      </c>
      <c r="C891" s="5" t="s">
        <v>47</v>
      </c>
      <c r="D891" s="5" t="s">
        <v>17</v>
      </c>
      <c r="E891" s="5">
        <v>91400</v>
      </c>
      <c r="F891" s="6">
        <v>1426.04</v>
      </c>
      <c r="H891" s="15" t="str">
        <f t="shared" si="78"/>
        <v>Medium</v>
      </c>
      <c r="I891" s="11" t="str">
        <f t="shared" si="79"/>
        <v>Large</v>
      </c>
      <c r="J891" s="11" t="str">
        <f t="shared" si="80"/>
        <v>Central</v>
      </c>
      <c r="K891" s="11" t="str">
        <f t="shared" si="81"/>
        <v>2010s</v>
      </c>
      <c r="L891" s="11" t="str">
        <f t="shared" si="82"/>
        <v>Pulse</v>
      </c>
      <c r="M891" s="18">
        <f t="shared" si="83"/>
        <v>1.5602188183807439E-2</v>
      </c>
    </row>
    <row r="892" spans="1:13">
      <c r="A892" s="4">
        <v>2017</v>
      </c>
      <c r="B892" s="5" t="s">
        <v>24</v>
      </c>
      <c r="C892" s="5" t="s">
        <v>47</v>
      </c>
      <c r="D892" s="5" t="s">
        <v>18</v>
      </c>
      <c r="E892" s="5">
        <v>29400</v>
      </c>
      <c r="F892" s="6">
        <v>286.52999999999997</v>
      </c>
      <c r="H892" s="15" t="str">
        <f t="shared" si="78"/>
        <v>Low</v>
      </c>
      <c r="I892" s="11" t="str">
        <f t="shared" si="79"/>
        <v>Large</v>
      </c>
      <c r="J892" s="11" t="str">
        <f t="shared" si="80"/>
        <v>Central</v>
      </c>
      <c r="K892" s="11" t="str">
        <f t="shared" si="81"/>
        <v>2010s</v>
      </c>
      <c r="L892" s="11" t="str">
        <f t="shared" si="82"/>
        <v>Fiber</v>
      </c>
      <c r="M892" s="18">
        <f t="shared" si="83"/>
        <v>9.7459183673469386E-3</v>
      </c>
    </row>
    <row r="893" spans="1:13">
      <c r="A893" s="4">
        <v>2008</v>
      </c>
      <c r="B893" s="5" t="s">
        <v>24</v>
      </c>
      <c r="C893" s="5" t="s">
        <v>48</v>
      </c>
      <c r="D893" s="5" t="s">
        <v>16</v>
      </c>
      <c r="E893" s="5">
        <v>6700</v>
      </c>
      <c r="F893" s="6">
        <v>1119.4000000000001</v>
      </c>
      <c r="H893" s="15" t="str">
        <f t="shared" si="78"/>
        <v>Medium</v>
      </c>
      <c r="I893" s="11" t="str">
        <f t="shared" si="79"/>
        <v>Large</v>
      </c>
      <c r="J893" s="11" t="str">
        <f t="shared" si="80"/>
        <v>Central</v>
      </c>
      <c r="K893" s="11" t="str">
        <f t="shared" si="81"/>
        <v>2000s</v>
      </c>
      <c r="L893" s="11" t="str">
        <f t="shared" si="82"/>
        <v>Cereal</v>
      </c>
      <c r="M893" s="18">
        <f t="shared" si="83"/>
        <v>0.16707462686567165</v>
      </c>
    </row>
    <row r="894" spans="1:13">
      <c r="A894" s="4">
        <v>2008</v>
      </c>
      <c r="B894" s="5" t="s">
        <v>24</v>
      </c>
      <c r="C894" s="5" t="s">
        <v>48</v>
      </c>
      <c r="D894" s="5" t="s">
        <v>17</v>
      </c>
      <c r="E894" s="5">
        <v>136300</v>
      </c>
      <c r="F894" s="6">
        <v>933.24</v>
      </c>
      <c r="H894" s="15" t="str">
        <f t="shared" si="78"/>
        <v>Low</v>
      </c>
      <c r="I894" s="11" t="str">
        <f t="shared" si="79"/>
        <v>Large</v>
      </c>
      <c r="J894" s="11" t="str">
        <f t="shared" si="80"/>
        <v>Central</v>
      </c>
      <c r="K894" s="11" t="str">
        <f t="shared" si="81"/>
        <v>2000s</v>
      </c>
      <c r="L894" s="11" t="str">
        <f t="shared" si="82"/>
        <v>Pulse</v>
      </c>
      <c r="M894" s="18">
        <f t="shared" si="83"/>
        <v>6.8469552457813649E-3</v>
      </c>
    </row>
    <row r="895" spans="1:13">
      <c r="A895" s="4">
        <v>2009</v>
      </c>
      <c r="B895" s="5" t="s">
        <v>24</v>
      </c>
      <c r="C895" s="5" t="s">
        <v>48</v>
      </c>
      <c r="D895" s="5" t="s">
        <v>16</v>
      </c>
      <c r="E895" s="5">
        <v>6700</v>
      </c>
      <c r="F895" s="6">
        <v>1029.8499999999999</v>
      </c>
      <c r="H895" s="15" t="str">
        <f t="shared" si="78"/>
        <v>Medium</v>
      </c>
      <c r="I895" s="11" t="str">
        <f t="shared" si="79"/>
        <v>Large</v>
      </c>
      <c r="J895" s="11" t="str">
        <f t="shared" si="80"/>
        <v>Central</v>
      </c>
      <c r="K895" s="11" t="str">
        <f t="shared" si="81"/>
        <v>2000s</v>
      </c>
      <c r="L895" s="11" t="str">
        <f t="shared" si="82"/>
        <v>Cereal</v>
      </c>
      <c r="M895" s="18">
        <f t="shared" si="83"/>
        <v>0.15370895522388059</v>
      </c>
    </row>
    <row r="896" spans="1:13">
      <c r="A896" s="4">
        <v>2009</v>
      </c>
      <c r="B896" s="5" t="s">
        <v>24</v>
      </c>
      <c r="C896" s="5" t="s">
        <v>48</v>
      </c>
      <c r="D896" s="5" t="s">
        <v>17</v>
      </c>
      <c r="E896" s="5">
        <v>203000</v>
      </c>
      <c r="F896" s="6">
        <v>946.8</v>
      </c>
      <c r="H896" s="15" t="str">
        <f t="shared" si="78"/>
        <v>Low</v>
      </c>
      <c r="I896" s="11" t="str">
        <f t="shared" si="79"/>
        <v>Large</v>
      </c>
      <c r="J896" s="11" t="str">
        <f t="shared" si="80"/>
        <v>Central</v>
      </c>
      <c r="K896" s="11" t="str">
        <f t="shared" si="81"/>
        <v>2000s</v>
      </c>
      <c r="L896" s="11" t="str">
        <f t="shared" si="82"/>
        <v>Pulse</v>
      </c>
      <c r="M896" s="18">
        <f t="shared" si="83"/>
        <v>4.664039408866995E-3</v>
      </c>
    </row>
    <row r="897" spans="1:13">
      <c r="A897" s="4">
        <v>2010</v>
      </c>
      <c r="B897" s="5" t="s">
        <v>24</v>
      </c>
      <c r="C897" s="5" t="s">
        <v>48</v>
      </c>
      <c r="D897" s="5" t="s">
        <v>16</v>
      </c>
      <c r="E897" s="5">
        <v>6100</v>
      </c>
      <c r="F897" s="6">
        <v>1131.1500000000001</v>
      </c>
      <c r="H897" s="15" t="str">
        <f t="shared" si="78"/>
        <v>Medium</v>
      </c>
      <c r="I897" s="11" t="str">
        <f t="shared" si="79"/>
        <v>Large</v>
      </c>
      <c r="J897" s="11" t="str">
        <f t="shared" si="80"/>
        <v>Central</v>
      </c>
      <c r="K897" s="11" t="str">
        <f t="shared" si="81"/>
        <v>2010s</v>
      </c>
      <c r="L897" s="11" t="str">
        <f t="shared" si="82"/>
        <v>Cereal</v>
      </c>
      <c r="M897" s="18">
        <f t="shared" si="83"/>
        <v>0.1854344262295082</v>
      </c>
    </row>
    <row r="898" spans="1:13">
      <c r="A898" s="4">
        <v>2010</v>
      </c>
      <c r="B898" s="5" t="s">
        <v>24</v>
      </c>
      <c r="C898" s="5" t="s">
        <v>48</v>
      </c>
      <c r="D898" s="5" t="s">
        <v>17</v>
      </c>
      <c r="E898" s="5">
        <v>212700</v>
      </c>
      <c r="F898" s="6">
        <v>634.23</v>
      </c>
      <c r="H898" s="15" t="str">
        <f t="shared" si="78"/>
        <v>Low</v>
      </c>
      <c r="I898" s="11" t="str">
        <f t="shared" si="79"/>
        <v>Large</v>
      </c>
      <c r="J898" s="11" t="str">
        <f t="shared" si="80"/>
        <v>Central</v>
      </c>
      <c r="K898" s="11" t="str">
        <f t="shared" si="81"/>
        <v>2010s</v>
      </c>
      <c r="L898" s="11" t="str">
        <f t="shared" si="82"/>
        <v>Pulse</v>
      </c>
      <c r="M898" s="18">
        <f t="shared" si="83"/>
        <v>2.9818053596614952E-3</v>
      </c>
    </row>
    <row r="899" spans="1:13">
      <c r="A899" s="4">
        <v>2011</v>
      </c>
      <c r="B899" s="5" t="s">
        <v>24</v>
      </c>
      <c r="C899" s="5" t="s">
        <v>48</v>
      </c>
      <c r="D899" s="5" t="s">
        <v>16</v>
      </c>
      <c r="E899" s="5">
        <v>5900</v>
      </c>
      <c r="F899" s="6">
        <v>1050.8499999999999</v>
      </c>
      <c r="H899" s="15" t="str">
        <f t="shared" ref="H899:H962" si="84">IF(F899&lt;1000,"Low",IF(F899&lt;3000,"Medium","High"))</f>
        <v>Medium</v>
      </c>
      <c r="I899" s="11" t="str">
        <f t="shared" ref="I899:I962" si="85">IF(E899&lt;1000,"Small",IF(E899&lt;5000,"Medium","Large"))</f>
        <v>Large</v>
      </c>
      <c r="J899" s="11" t="str">
        <f t="shared" ref="J899:J962" si="86">IF(OR(B899="Punjab",B899="Haryana",B899="Himachal Pradesh",B899="Jammu and Kashmir",B899="Uttarakhand",B899="Delhi",B899="Chandigarh"),"North",IF(OR(B899="Tamil Nadu",B899="Karnataka",B899="Kerala",B899="Andhra Pradesh",B899="Telangana"),"South",IF(OR(B899="Maharashtra",B899="Gujarat",B899="Goa",B899="Rajasthan"),"West",IF(OR(B899="West Bengal",B899="Bihar",B899="Jharkhand",B899="Odisha",B899="Assam",B899="Sikkim",B899="Arunachal Pradesh",B899="Manipur",B899="Meghalaya",B899="Mizoram",B899="Nagaland",B899="Tripura"),"East","Central"))))</f>
        <v>Central</v>
      </c>
      <c r="K899" s="11" t="str">
        <f t="shared" ref="K899:K962" si="87">LEFT(A899,3)&amp;"0s"</f>
        <v>2010s</v>
      </c>
      <c r="L899" s="11" t="str">
        <f t="shared" ref="L899:L962" si="88">IF(D899="Rice","Cereal",IF(D899="Maize","Cereal",IF(D899="Chickpea","Pulse",IF(D899="Cotton","Fiber","Other"))))</f>
        <v>Cereal</v>
      </c>
      <c r="M899" s="18">
        <f t="shared" ref="M899:M962" si="89">F899/E899</f>
        <v>0.17811016949152542</v>
      </c>
    </row>
    <row r="900" spans="1:13">
      <c r="A900" s="4">
        <v>2011</v>
      </c>
      <c r="B900" s="5" t="s">
        <v>24</v>
      </c>
      <c r="C900" s="5" t="s">
        <v>48</v>
      </c>
      <c r="D900" s="5" t="s">
        <v>17</v>
      </c>
      <c r="E900" s="5">
        <v>205300</v>
      </c>
      <c r="F900" s="6">
        <v>717.49</v>
      </c>
      <c r="H900" s="15" t="str">
        <f t="shared" si="84"/>
        <v>Low</v>
      </c>
      <c r="I900" s="11" t="str">
        <f t="shared" si="85"/>
        <v>Large</v>
      </c>
      <c r="J900" s="11" t="str">
        <f t="shared" si="86"/>
        <v>Central</v>
      </c>
      <c r="K900" s="11" t="str">
        <f t="shared" si="87"/>
        <v>2010s</v>
      </c>
      <c r="L900" s="11" t="str">
        <f t="shared" si="88"/>
        <v>Pulse</v>
      </c>
      <c r="M900" s="18">
        <f t="shared" si="89"/>
        <v>3.4948368241597663E-3</v>
      </c>
    </row>
    <row r="901" spans="1:13">
      <c r="A901" s="4">
        <v>2012</v>
      </c>
      <c r="B901" s="5" t="s">
        <v>24</v>
      </c>
      <c r="C901" s="5" t="s">
        <v>48</v>
      </c>
      <c r="D901" s="5" t="s">
        <v>16</v>
      </c>
      <c r="E901" s="5">
        <v>6700</v>
      </c>
      <c r="F901" s="6">
        <v>2314.9299999999998</v>
      </c>
      <c r="H901" s="15" t="str">
        <f t="shared" si="84"/>
        <v>Medium</v>
      </c>
      <c r="I901" s="11" t="str">
        <f t="shared" si="85"/>
        <v>Large</v>
      </c>
      <c r="J901" s="11" t="str">
        <f t="shared" si="86"/>
        <v>Central</v>
      </c>
      <c r="K901" s="11" t="str">
        <f t="shared" si="87"/>
        <v>2010s</v>
      </c>
      <c r="L901" s="11" t="str">
        <f t="shared" si="88"/>
        <v>Cereal</v>
      </c>
      <c r="M901" s="18">
        <f t="shared" si="89"/>
        <v>0.34551194029850746</v>
      </c>
    </row>
    <row r="902" spans="1:13">
      <c r="A902" s="4">
        <v>2012</v>
      </c>
      <c r="B902" s="5" t="s">
        <v>24</v>
      </c>
      <c r="C902" s="5" t="s">
        <v>48</v>
      </c>
      <c r="D902" s="5" t="s">
        <v>17</v>
      </c>
      <c r="E902" s="5">
        <v>183340</v>
      </c>
      <c r="F902" s="6">
        <v>966.51</v>
      </c>
      <c r="H902" s="15" t="str">
        <f t="shared" si="84"/>
        <v>Low</v>
      </c>
      <c r="I902" s="11" t="str">
        <f t="shared" si="85"/>
        <v>Large</v>
      </c>
      <c r="J902" s="11" t="str">
        <f t="shared" si="86"/>
        <v>Central</v>
      </c>
      <c r="K902" s="11" t="str">
        <f t="shared" si="87"/>
        <v>2010s</v>
      </c>
      <c r="L902" s="11" t="str">
        <f t="shared" si="88"/>
        <v>Pulse</v>
      </c>
      <c r="M902" s="18">
        <f t="shared" si="89"/>
        <v>5.2716810297807355E-3</v>
      </c>
    </row>
    <row r="903" spans="1:13">
      <c r="A903" s="4">
        <v>2013</v>
      </c>
      <c r="B903" s="5" t="s">
        <v>24</v>
      </c>
      <c r="C903" s="5" t="s">
        <v>48</v>
      </c>
      <c r="D903" s="5" t="s">
        <v>16</v>
      </c>
      <c r="E903" s="5">
        <v>6610</v>
      </c>
      <c r="F903" s="6">
        <v>806.35</v>
      </c>
      <c r="H903" s="15" t="str">
        <f t="shared" si="84"/>
        <v>Low</v>
      </c>
      <c r="I903" s="11" t="str">
        <f t="shared" si="85"/>
        <v>Large</v>
      </c>
      <c r="J903" s="11" t="str">
        <f t="shared" si="86"/>
        <v>Central</v>
      </c>
      <c r="K903" s="11" t="str">
        <f t="shared" si="87"/>
        <v>2010s</v>
      </c>
      <c r="L903" s="11" t="str">
        <f t="shared" si="88"/>
        <v>Cereal</v>
      </c>
      <c r="M903" s="18">
        <f t="shared" si="89"/>
        <v>0.12198940998487141</v>
      </c>
    </row>
    <row r="904" spans="1:13">
      <c r="A904" s="4">
        <v>2013</v>
      </c>
      <c r="B904" s="5" t="s">
        <v>24</v>
      </c>
      <c r="C904" s="5" t="s">
        <v>48</v>
      </c>
      <c r="D904" s="5" t="s">
        <v>17</v>
      </c>
      <c r="E904" s="5">
        <v>125100</v>
      </c>
      <c r="F904" s="6">
        <v>912.23</v>
      </c>
      <c r="H904" s="15" t="str">
        <f t="shared" si="84"/>
        <v>Low</v>
      </c>
      <c r="I904" s="11" t="str">
        <f t="shared" si="85"/>
        <v>Large</v>
      </c>
      <c r="J904" s="11" t="str">
        <f t="shared" si="86"/>
        <v>Central</v>
      </c>
      <c r="K904" s="11" t="str">
        <f t="shared" si="87"/>
        <v>2010s</v>
      </c>
      <c r="L904" s="11" t="str">
        <f t="shared" si="88"/>
        <v>Pulse</v>
      </c>
      <c r="M904" s="18">
        <f t="shared" si="89"/>
        <v>7.2920063948840926E-3</v>
      </c>
    </row>
    <row r="905" spans="1:13">
      <c r="A905" s="4">
        <v>2014</v>
      </c>
      <c r="B905" s="5" t="s">
        <v>24</v>
      </c>
      <c r="C905" s="5" t="s">
        <v>48</v>
      </c>
      <c r="D905" s="5" t="s">
        <v>16</v>
      </c>
      <c r="E905" s="5">
        <v>23000</v>
      </c>
      <c r="F905" s="6">
        <v>1782.61</v>
      </c>
      <c r="H905" s="15" t="str">
        <f t="shared" si="84"/>
        <v>Medium</v>
      </c>
      <c r="I905" s="11" t="str">
        <f t="shared" si="85"/>
        <v>Large</v>
      </c>
      <c r="J905" s="11" t="str">
        <f t="shared" si="86"/>
        <v>Central</v>
      </c>
      <c r="K905" s="11" t="str">
        <f t="shared" si="87"/>
        <v>2010s</v>
      </c>
      <c r="L905" s="11" t="str">
        <f t="shared" si="88"/>
        <v>Cereal</v>
      </c>
      <c r="M905" s="18">
        <f t="shared" si="89"/>
        <v>7.7504782608695644E-2</v>
      </c>
    </row>
    <row r="906" spans="1:13">
      <c r="A906" s="4">
        <v>2014</v>
      </c>
      <c r="B906" s="5" t="s">
        <v>24</v>
      </c>
      <c r="C906" s="5" t="s">
        <v>48</v>
      </c>
      <c r="D906" s="5" t="s">
        <v>17</v>
      </c>
      <c r="E906" s="5">
        <v>116000</v>
      </c>
      <c r="F906" s="6">
        <v>1310.3399999999999</v>
      </c>
      <c r="H906" s="15" t="str">
        <f t="shared" si="84"/>
        <v>Medium</v>
      </c>
      <c r="I906" s="11" t="str">
        <f t="shared" si="85"/>
        <v>Large</v>
      </c>
      <c r="J906" s="11" t="str">
        <f t="shared" si="86"/>
        <v>Central</v>
      </c>
      <c r="K906" s="11" t="str">
        <f t="shared" si="87"/>
        <v>2010s</v>
      </c>
      <c r="L906" s="11" t="str">
        <f t="shared" si="88"/>
        <v>Pulse</v>
      </c>
      <c r="M906" s="18">
        <f t="shared" si="89"/>
        <v>1.1296034482758619E-2</v>
      </c>
    </row>
    <row r="907" spans="1:13">
      <c r="A907" s="4">
        <v>2015</v>
      </c>
      <c r="B907" s="5" t="s">
        <v>24</v>
      </c>
      <c r="C907" s="5" t="s">
        <v>48</v>
      </c>
      <c r="D907" s="5" t="s">
        <v>16</v>
      </c>
      <c r="E907" s="5">
        <v>7000</v>
      </c>
      <c r="F907" s="6">
        <v>1142.8599999999999</v>
      </c>
      <c r="H907" s="15" t="str">
        <f t="shared" si="84"/>
        <v>Medium</v>
      </c>
      <c r="I907" s="11" t="str">
        <f t="shared" si="85"/>
        <v>Large</v>
      </c>
      <c r="J907" s="11" t="str">
        <f t="shared" si="86"/>
        <v>Central</v>
      </c>
      <c r="K907" s="11" t="str">
        <f t="shared" si="87"/>
        <v>2010s</v>
      </c>
      <c r="L907" s="11" t="str">
        <f t="shared" si="88"/>
        <v>Cereal</v>
      </c>
      <c r="M907" s="18">
        <f t="shared" si="89"/>
        <v>0.16326571428571426</v>
      </c>
    </row>
    <row r="908" spans="1:13">
      <c r="A908" s="4">
        <v>2015</v>
      </c>
      <c r="B908" s="5" t="s">
        <v>24</v>
      </c>
      <c r="C908" s="5" t="s">
        <v>48</v>
      </c>
      <c r="D908" s="5" t="s">
        <v>17</v>
      </c>
      <c r="E908" s="5">
        <v>114000</v>
      </c>
      <c r="F908" s="6">
        <v>1052.6300000000001</v>
      </c>
      <c r="H908" s="15" t="str">
        <f t="shared" si="84"/>
        <v>Medium</v>
      </c>
      <c r="I908" s="11" t="str">
        <f t="shared" si="85"/>
        <v>Large</v>
      </c>
      <c r="J908" s="11" t="str">
        <f t="shared" si="86"/>
        <v>Central</v>
      </c>
      <c r="K908" s="11" t="str">
        <f t="shared" si="87"/>
        <v>2010s</v>
      </c>
      <c r="L908" s="11" t="str">
        <f t="shared" si="88"/>
        <v>Pulse</v>
      </c>
      <c r="M908" s="18">
        <f t="shared" si="89"/>
        <v>9.2335964912280705E-3</v>
      </c>
    </row>
    <row r="909" spans="1:13">
      <c r="A909" s="4">
        <v>2016</v>
      </c>
      <c r="B909" s="5" t="s">
        <v>24</v>
      </c>
      <c r="C909" s="5" t="s">
        <v>48</v>
      </c>
      <c r="D909" s="5" t="s">
        <v>16</v>
      </c>
      <c r="E909" s="5">
        <v>7000</v>
      </c>
      <c r="F909" s="6">
        <v>2000</v>
      </c>
      <c r="H909" s="15" t="str">
        <f t="shared" si="84"/>
        <v>Medium</v>
      </c>
      <c r="I909" s="11" t="str">
        <f t="shared" si="85"/>
        <v>Large</v>
      </c>
      <c r="J909" s="11" t="str">
        <f t="shared" si="86"/>
        <v>Central</v>
      </c>
      <c r="K909" s="11" t="str">
        <f t="shared" si="87"/>
        <v>2010s</v>
      </c>
      <c r="L909" s="11" t="str">
        <f t="shared" si="88"/>
        <v>Cereal</v>
      </c>
      <c r="M909" s="18">
        <f t="shared" si="89"/>
        <v>0.2857142857142857</v>
      </c>
    </row>
    <row r="910" spans="1:13">
      <c r="A910" s="4">
        <v>2016</v>
      </c>
      <c r="B910" s="5" t="s">
        <v>24</v>
      </c>
      <c r="C910" s="5" t="s">
        <v>48</v>
      </c>
      <c r="D910" s="5" t="s">
        <v>17</v>
      </c>
      <c r="E910" s="5">
        <v>104000</v>
      </c>
      <c r="F910" s="6">
        <v>1326.92</v>
      </c>
      <c r="H910" s="15" t="str">
        <f t="shared" si="84"/>
        <v>Medium</v>
      </c>
      <c r="I910" s="11" t="str">
        <f t="shared" si="85"/>
        <v>Large</v>
      </c>
      <c r="J910" s="11" t="str">
        <f t="shared" si="86"/>
        <v>Central</v>
      </c>
      <c r="K910" s="11" t="str">
        <f t="shared" si="87"/>
        <v>2010s</v>
      </c>
      <c r="L910" s="11" t="str">
        <f t="shared" si="88"/>
        <v>Pulse</v>
      </c>
      <c r="M910" s="18">
        <f t="shared" si="89"/>
        <v>1.2758846153846155E-2</v>
      </c>
    </row>
    <row r="911" spans="1:13">
      <c r="A911" s="4">
        <v>2017</v>
      </c>
      <c r="B911" s="5" t="s">
        <v>24</v>
      </c>
      <c r="C911" s="5" t="s">
        <v>48</v>
      </c>
      <c r="D911" s="5" t="s">
        <v>15</v>
      </c>
      <c r="E911" s="5">
        <v>200</v>
      </c>
      <c r="F911" s="6">
        <v>1900</v>
      </c>
      <c r="H911" s="15" t="str">
        <f t="shared" si="84"/>
        <v>Medium</v>
      </c>
      <c r="I911" s="11" t="str">
        <f t="shared" si="85"/>
        <v>Small</v>
      </c>
      <c r="J911" s="11" t="str">
        <f t="shared" si="86"/>
        <v>Central</v>
      </c>
      <c r="K911" s="11" t="str">
        <f t="shared" si="87"/>
        <v>2010s</v>
      </c>
      <c r="L911" s="11" t="str">
        <f t="shared" si="88"/>
        <v>Cereal</v>
      </c>
      <c r="M911" s="18">
        <f t="shared" si="89"/>
        <v>9.5</v>
      </c>
    </row>
    <row r="912" spans="1:13">
      <c r="A912" s="4">
        <v>2017</v>
      </c>
      <c r="B912" s="5" t="s">
        <v>24</v>
      </c>
      <c r="C912" s="5" t="s">
        <v>48</v>
      </c>
      <c r="D912" s="5" t="s">
        <v>16</v>
      </c>
      <c r="E912" s="5">
        <v>6460</v>
      </c>
      <c r="F912" s="6">
        <v>1272.45</v>
      </c>
      <c r="H912" s="15" t="str">
        <f t="shared" si="84"/>
        <v>Medium</v>
      </c>
      <c r="I912" s="11" t="str">
        <f t="shared" si="85"/>
        <v>Large</v>
      </c>
      <c r="J912" s="11" t="str">
        <f t="shared" si="86"/>
        <v>Central</v>
      </c>
      <c r="K912" s="11" t="str">
        <f t="shared" si="87"/>
        <v>2010s</v>
      </c>
      <c r="L912" s="11" t="str">
        <f t="shared" si="88"/>
        <v>Cereal</v>
      </c>
      <c r="M912" s="18">
        <f t="shared" si="89"/>
        <v>0.19697368421052633</v>
      </c>
    </row>
    <row r="913" spans="1:13">
      <c r="A913" s="4">
        <v>2017</v>
      </c>
      <c r="B913" s="5" t="s">
        <v>24</v>
      </c>
      <c r="C913" s="5" t="s">
        <v>48</v>
      </c>
      <c r="D913" s="5" t="s">
        <v>17</v>
      </c>
      <c r="E913" s="5">
        <v>195200</v>
      </c>
      <c r="F913" s="6">
        <v>1484.02</v>
      </c>
      <c r="H913" s="15" t="str">
        <f t="shared" si="84"/>
        <v>Medium</v>
      </c>
      <c r="I913" s="11" t="str">
        <f t="shared" si="85"/>
        <v>Large</v>
      </c>
      <c r="J913" s="11" t="str">
        <f t="shared" si="86"/>
        <v>Central</v>
      </c>
      <c r="K913" s="11" t="str">
        <f t="shared" si="87"/>
        <v>2010s</v>
      </c>
      <c r="L913" s="11" t="str">
        <f t="shared" si="88"/>
        <v>Pulse</v>
      </c>
      <c r="M913" s="18">
        <f t="shared" si="89"/>
        <v>7.6025614754098364E-3</v>
      </c>
    </row>
    <row r="914" spans="1:13">
      <c r="A914" s="4">
        <v>2008</v>
      </c>
      <c r="B914" s="5" t="s">
        <v>24</v>
      </c>
      <c r="C914" s="5" t="s">
        <v>49</v>
      </c>
      <c r="D914" s="5" t="s">
        <v>16</v>
      </c>
      <c r="E914" s="5">
        <v>63900</v>
      </c>
      <c r="F914" s="6">
        <v>1577.46</v>
      </c>
      <c r="H914" s="15" t="str">
        <f t="shared" si="84"/>
        <v>Medium</v>
      </c>
      <c r="I914" s="11" t="str">
        <f t="shared" si="85"/>
        <v>Large</v>
      </c>
      <c r="J914" s="11" t="str">
        <f t="shared" si="86"/>
        <v>Central</v>
      </c>
      <c r="K914" s="11" t="str">
        <f t="shared" si="87"/>
        <v>2000s</v>
      </c>
      <c r="L914" s="11" t="str">
        <f t="shared" si="88"/>
        <v>Cereal</v>
      </c>
      <c r="M914" s="18">
        <f t="shared" si="89"/>
        <v>2.4686384976525821E-2</v>
      </c>
    </row>
    <row r="915" spans="1:13">
      <c r="A915" s="4">
        <v>2008</v>
      </c>
      <c r="B915" s="5" t="s">
        <v>24</v>
      </c>
      <c r="C915" s="5" t="s">
        <v>49</v>
      </c>
      <c r="D915" s="5" t="s">
        <v>17</v>
      </c>
      <c r="E915" s="5">
        <v>66600</v>
      </c>
      <c r="F915" s="6">
        <v>705.71</v>
      </c>
      <c r="H915" s="15" t="str">
        <f t="shared" si="84"/>
        <v>Low</v>
      </c>
      <c r="I915" s="11" t="str">
        <f t="shared" si="85"/>
        <v>Large</v>
      </c>
      <c r="J915" s="11" t="str">
        <f t="shared" si="86"/>
        <v>Central</v>
      </c>
      <c r="K915" s="11" t="str">
        <f t="shared" si="87"/>
        <v>2000s</v>
      </c>
      <c r="L915" s="11" t="str">
        <f t="shared" si="88"/>
        <v>Pulse</v>
      </c>
      <c r="M915" s="18">
        <f t="shared" si="89"/>
        <v>1.0596246246246247E-2</v>
      </c>
    </row>
    <row r="916" spans="1:13">
      <c r="A916" s="4">
        <v>2008</v>
      </c>
      <c r="B916" s="5" t="s">
        <v>24</v>
      </c>
      <c r="C916" s="5" t="s">
        <v>49</v>
      </c>
      <c r="D916" s="5" t="s">
        <v>18</v>
      </c>
      <c r="E916" s="5">
        <v>400</v>
      </c>
      <c r="F916" s="6">
        <v>175</v>
      </c>
      <c r="H916" s="15" t="str">
        <f t="shared" si="84"/>
        <v>Low</v>
      </c>
      <c r="I916" s="11" t="str">
        <f t="shared" si="85"/>
        <v>Small</v>
      </c>
      <c r="J916" s="11" t="str">
        <f t="shared" si="86"/>
        <v>Central</v>
      </c>
      <c r="K916" s="11" t="str">
        <f t="shared" si="87"/>
        <v>2000s</v>
      </c>
      <c r="L916" s="11" t="str">
        <f t="shared" si="88"/>
        <v>Fiber</v>
      </c>
      <c r="M916" s="18">
        <f t="shared" si="89"/>
        <v>0.4375</v>
      </c>
    </row>
    <row r="917" spans="1:13">
      <c r="A917" s="4">
        <v>2009</v>
      </c>
      <c r="B917" s="5" t="s">
        <v>24</v>
      </c>
      <c r="C917" s="5" t="s">
        <v>49</v>
      </c>
      <c r="D917" s="5" t="s">
        <v>16</v>
      </c>
      <c r="E917" s="5">
        <v>66800</v>
      </c>
      <c r="F917" s="6">
        <v>1245.51</v>
      </c>
      <c r="H917" s="15" t="str">
        <f t="shared" si="84"/>
        <v>Medium</v>
      </c>
      <c r="I917" s="11" t="str">
        <f t="shared" si="85"/>
        <v>Large</v>
      </c>
      <c r="J917" s="11" t="str">
        <f t="shared" si="86"/>
        <v>Central</v>
      </c>
      <c r="K917" s="11" t="str">
        <f t="shared" si="87"/>
        <v>2000s</v>
      </c>
      <c r="L917" s="11" t="str">
        <f t="shared" si="88"/>
        <v>Cereal</v>
      </c>
      <c r="M917" s="18">
        <f t="shared" si="89"/>
        <v>1.8645359281437127E-2</v>
      </c>
    </row>
    <row r="918" spans="1:13">
      <c r="A918" s="4">
        <v>2009</v>
      </c>
      <c r="B918" s="5" t="s">
        <v>24</v>
      </c>
      <c r="C918" s="5" t="s">
        <v>49</v>
      </c>
      <c r="D918" s="5" t="s">
        <v>17</v>
      </c>
      <c r="E918" s="5">
        <v>61900</v>
      </c>
      <c r="F918" s="6">
        <v>767.37</v>
      </c>
      <c r="H918" s="15" t="str">
        <f t="shared" si="84"/>
        <v>Low</v>
      </c>
      <c r="I918" s="11" t="str">
        <f t="shared" si="85"/>
        <v>Large</v>
      </c>
      <c r="J918" s="11" t="str">
        <f t="shared" si="86"/>
        <v>Central</v>
      </c>
      <c r="K918" s="11" t="str">
        <f t="shared" si="87"/>
        <v>2000s</v>
      </c>
      <c r="L918" s="11" t="str">
        <f t="shared" si="88"/>
        <v>Pulse</v>
      </c>
      <c r="M918" s="18">
        <f t="shared" si="89"/>
        <v>1.2396930533117932E-2</v>
      </c>
    </row>
    <row r="919" spans="1:13">
      <c r="A919" s="4">
        <v>2009</v>
      </c>
      <c r="B919" s="5" t="s">
        <v>24</v>
      </c>
      <c r="C919" s="5" t="s">
        <v>49</v>
      </c>
      <c r="D919" s="5" t="s">
        <v>18</v>
      </c>
      <c r="E919" s="5">
        <v>400</v>
      </c>
      <c r="F919" s="6">
        <v>125</v>
      </c>
      <c r="H919" s="15" t="str">
        <f t="shared" si="84"/>
        <v>Low</v>
      </c>
      <c r="I919" s="11" t="str">
        <f t="shared" si="85"/>
        <v>Small</v>
      </c>
      <c r="J919" s="11" t="str">
        <f t="shared" si="86"/>
        <v>Central</v>
      </c>
      <c r="K919" s="11" t="str">
        <f t="shared" si="87"/>
        <v>2000s</v>
      </c>
      <c r="L919" s="11" t="str">
        <f t="shared" si="88"/>
        <v>Fiber</v>
      </c>
      <c r="M919" s="18">
        <f t="shared" si="89"/>
        <v>0.3125</v>
      </c>
    </row>
    <row r="920" spans="1:13">
      <c r="A920" s="4">
        <v>2010</v>
      </c>
      <c r="B920" s="5" t="s">
        <v>24</v>
      </c>
      <c r="C920" s="5" t="s">
        <v>49</v>
      </c>
      <c r="D920" s="5" t="s">
        <v>16</v>
      </c>
      <c r="E920" s="5">
        <v>66900</v>
      </c>
      <c r="F920" s="6">
        <v>1606.88</v>
      </c>
      <c r="H920" s="15" t="str">
        <f t="shared" si="84"/>
        <v>Medium</v>
      </c>
      <c r="I920" s="11" t="str">
        <f t="shared" si="85"/>
        <v>Large</v>
      </c>
      <c r="J920" s="11" t="str">
        <f t="shared" si="86"/>
        <v>Central</v>
      </c>
      <c r="K920" s="11" t="str">
        <f t="shared" si="87"/>
        <v>2010s</v>
      </c>
      <c r="L920" s="11" t="str">
        <f t="shared" si="88"/>
        <v>Cereal</v>
      </c>
      <c r="M920" s="18">
        <f t="shared" si="89"/>
        <v>2.4019133034379674E-2</v>
      </c>
    </row>
    <row r="921" spans="1:13">
      <c r="A921" s="4">
        <v>2010</v>
      </c>
      <c r="B921" s="5" t="s">
        <v>24</v>
      </c>
      <c r="C921" s="5" t="s">
        <v>49</v>
      </c>
      <c r="D921" s="5" t="s">
        <v>17</v>
      </c>
      <c r="E921" s="5">
        <v>58400</v>
      </c>
      <c r="F921" s="6">
        <v>693.49</v>
      </c>
      <c r="H921" s="15" t="str">
        <f t="shared" si="84"/>
        <v>Low</v>
      </c>
      <c r="I921" s="11" t="str">
        <f t="shared" si="85"/>
        <v>Large</v>
      </c>
      <c r="J921" s="11" t="str">
        <f t="shared" si="86"/>
        <v>Central</v>
      </c>
      <c r="K921" s="11" t="str">
        <f t="shared" si="87"/>
        <v>2010s</v>
      </c>
      <c r="L921" s="11" t="str">
        <f t="shared" si="88"/>
        <v>Pulse</v>
      </c>
      <c r="M921" s="18">
        <f t="shared" si="89"/>
        <v>1.1874828767123287E-2</v>
      </c>
    </row>
    <row r="922" spans="1:13">
      <c r="A922" s="4">
        <v>2010</v>
      </c>
      <c r="B922" s="5" t="s">
        <v>24</v>
      </c>
      <c r="C922" s="5" t="s">
        <v>49</v>
      </c>
      <c r="D922" s="5" t="s">
        <v>18</v>
      </c>
      <c r="E922" s="5">
        <v>360</v>
      </c>
      <c r="F922" s="6">
        <v>130.82</v>
      </c>
      <c r="H922" s="15" t="str">
        <f t="shared" si="84"/>
        <v>Low</v>
      </c>
      <c r="I922" s="11" t="str">
        <f t="shared" si="85"/>
        <v>Small</v>
      </c>
      <c r="J922" s="11" t="str">
        <f t="shared" si="86"/>
        <v>Central</v>
      </c>
      <c r="K922" s="11" t="str">
        <f t="shared" si="87"/>
        <v>2010s</v>
      </c>
      <c r="L922" s="11" t="str">
        <f t="shared" si="88"/>
        <v>Fiber</v>
      </c>
      <c r="M922" s="18">
        <f t="shared" si="89"/>
        <v>0.36338888888888887</v>
      </c>
    </row>
    <row r="923" spans="1:13">
      <c r="A923" s="4">
        <v>2011</v>
      </c>
      <c r="B923" s="5" t="s">
        <v>24</v>
      </c>
      <c r="C923" s="5" t="s">
        <v>49</v>
      </c>
      <c r="D923" s="5" t="s">
        <v>16</v>
      </c>
      <c r="E923" s="5">
        <v>69200</v>
      </c>
      <c r="F923" s="6">
        <v>1365.61</v>
      </c>
      <c r="H923" s="15" t="str">
        <f t="shared" si="84"/>
        <v>Medium</v>
      </c>
      <c r="I923" s="11" t="str">
        <f t="shared" si="85"/>
        <v>Large</v>
      </c>
      <c r="J923" s="11" t="str">
        <f t="shared" si="86"/>
        <v>Central</v>
      </c>
      <c r="K923" s="11" t="str">
        <f t="shared" si="87"/>
        <v>2010s</v>
      </c>
      <c r="L923" s="11" t="str">
        <f t="shared" si="88"/>
        <v>Cereal</v>
      </c>
      <c r="M923" s="18">
        <f t="shared" si="89"/>
        <v>1.9734248554913292E-2</v>
      </c>
    </row>
    <row r="924" spans="1:13">
      <c r="A924" s="4">
        <v>2011</v>
      </c>
      <c r="B924" s="5" t="s">
        <v>24</v>
      </c>
      <c r="C924" s="5" t="s">
        <v>49</v>
      </c>
      <c r="D924" s="5" t="s">
        <v>17</v>
      </c>
      <c r="E924" s="5">
        <v>72400</v>
      </c>
      <c r="F924" s="6">
        <v>730.66</v>
      </c>
      <c r="H924" s="15" t="str">
        <f t="shared" si="84"/>
        <v>Low</v>
      </c>
      <c r="I924" s="11" t="str">
        <f t="shared" si="85"/>
        <v>Large</v>
      </c>
      <c r="J924" s="11" t="str">
        <f t="shared" si="86"/>
        <v>Central</v>
      </c>
      <c r="K924" s="11" t="str">
        <f t="shared" si="87"/>
        <v>2010s</v>
      </c>
      <c r="L924" s="11" t="str">
        <f t="shared" si="88"/>
        <v>Pulse</v>
      </c>
      <c r="M924" s="18">
        <f t="shared" si="89"/>
        <v>1.0091988950276243E-2</v>
      </c>
    </row>
    <row r="925" spans="1:13">
      <c r="A925" s="4">
        <v>2011</v>
      </c>
      <c r="B925" s="5" t="s">
        <v>24</v>
      </c>
      <c r="C925" s="5" t="s">
        <v>49</v>
      </c>
      <c r="D925" s="5" t="s">
        <v>18</v>
      </c>
      <c r="E925" s="5">
        <v>660</v>
      </c>
      <c r="F925" s="6">
        <v>196.49</v>
      </c>
      <c r="H925" s="15" t="str">
        <f t="shared" si="84"/>
        <v>Low</v>
      </c>
      <c r="I925" s="11" t="str">
        <f t="shared" si="85"/>
        <v>Small</v>
      </c>
      <c r="J925" s="11" t="str">
        <f t="shared" si="86"/>
        <v>Central</v>
      </c>
      <c r="K925" s="11" t="str">
        <f t="shared" si="87"/>
        <v>2010s</v>
      </c>
      <c r="L925" s="11" t="str">
        <f t="shared" si="88"/>
        <v>Fiber</v>
      </c>
      <c r="M925" s="18">
        <f t="shared" si="89"/>
        <v>0.29771212121212121</v>
      </c>
    </row>
    <row r="926" spans="1:13">
      <c r="A926" s="4">
        <v>2012</v>
      </c>
      <c r="B926" s="5" t="s">
        <v>24</v>
      </c>
      <c r="C926" s="5" t="s">
        <v>49</v>
      </c>
      <c r="D926" s="5" t="s">
        <v>15</v>
      </c>
      <c r="E926" s="5">
        <v>40</v>
      </c>
      <c r="F926" s="6">
        <v>500</v>
      </c>
      <c r="H926" s="15" t="str">
        <f t="shared" si="84"/>
        <v>Low</v>
      </c>
      <c r="I926" s="11" t="str">
        <f t="shared" si="85"/>
        <v>Small</v>
      </c>
      <c r="J926" s="11" t="str">
        <f t="shared" si="86"/>
        <v>Central</v>
      </c>
      <c r="K926" s="11" t="str">
        <f t="shared" si="87"/>
        <v>2010s</v>
      </c>
      <c r="L926" s="11" t="str">
        <f t="shared" si="88"/>
        <v>Cereal</v>
      </c>
      <c r="M926" s="18">
        <f t="shared" si="89"/>
        <v>12.5</v>
      </c>
    </row>
    <row r="927" spans="1:13">
      <c r="A927" s="4">
        <v>2012</v>
      </c>
      <c r="B927" s="5" t="s">
        <v>24</v>
      </c>
      <c r="C927" s="5" t="s">
        <v>49</v>
      </c>
      <c r="D927" s="5" t="s">
        <v>16</v>
      </c>
      <c r="E927" s="5">
        <v>55800</v>
      </c>
      <c r="F927" s="6">
        <v>3210.93</v>
      </c>
      <c r="H927" s="15" t="str">
        <f t="shared" si="84"/>
        <v>High</v>
      </c>
      <c r="I927" s="11" t="str">
        <f t="shared" si="85"/>
        <v>Large</v>
      </c>
      <c r="J927" s="11" t="str">
        <f t="shared" si="86"/>
        <v>Central</v>
      </c>
      <c r="K927" s="11" t="str">
        <f t="shared" si="87"/>
        <v>2010s</v>
      </c>
      <c r="L927" s="11" t="str">
        <f t="shared" si="88"/>
        <v>Cereal</v>
      </c>
      <c r="M927" s="18">
        <f t="shared" si="89"/>
        <v>5.7543548387096771E-2</v>
      </c>
    </row>
    <row r="928" spans="1:13">
      <c r="A928" s="4">
        <v>2012</v>
      </c>
      <c r="B928" s="5" t="s">
        <v>24</v>
      </c>
      <c r="C928" s="5" t="s">
        <v>49</v>
      </c>
      <c r="D928" s="5" t="s">
        <v>17</v>
      </c>
      <c r="E928" s="5">
        <v>37610</v>
      </c>
      <c r="F928" s="6">
        <v>1225.21</v>
      </c>
      <c r="H928" s="15" t="str">
        <f t="shared" si="84"/>
        <v>Medium</v>
      </c>
      <c r="I928" s="11" t="str">
        <f t="shared" si="85"/>
        <v>Large</v>
      </c>
      <c r="J928" s="11" t="str">
        <f t="shared" si="86"/>
        <v>Central</v>
      </c>
      <c r="K928" s="11" t="str">
        <f t="shared" si="87"/>
        <v>2010s</v>
      </c>
      <c r="L928" s="11" t="str">
        <f t="shared" si="88"/>
        <v>Pulse</v>
      </c>
      <c r="M928" s="18">
        <f t="shared" si="89"/>
        <v>3.2576708322254719E-2</v>
      </c>
    </row>
    <row r="929" spans="1:13">
      <c r="A929" s="4">
        <v>2012</v>
      </c>
      <c r="B929" s="5" t="s">
        <v>24</v>
      </c>
      <c r="C929" s="5" t="s">
        <v>49</v>
      </c>
      <c r="D929" s="5" t="s">
        <v>18</v>
      </c>
      <c r="E929" s="5">
        <v>580</v>
      </c>
      <c r="F929" s="6">
        <v>224.14</v>
      </c>
      <c r="H929" s="15" t="str">
        <f t="shared" si="84"/>
        <v>Low</v>
      </c>
      <c r="I929" s="11" t="str">
        <f t="shared" si="85"/>
        <v>Small</v>
      </c>
      <c r="J929" s="11" t="str">
        <f t="shared" si="86"/>
        <v>Central</v>
      </c>
      <c r="K929" s="11" t="str">
        <f t="shared" si="87"/>
        <v>2010s</v>
      </c>
      <c r="L929" s="11" t="str">
        <f t="shared" si="88"/>
        <v>Fiber</v>
      </c>
      <c r="M929" s="18">
        <f t="shared" si="89"/>
        <v>0.38644827586206892</v>
      </c>
    </row>
    <row r="930" spans="1:13">
      <c r="A930" s="4">
        <v>2013</v>
      </c>
      <c r="B930" s="5" t="s">
        <v>24</v>
      </c>
      <c r="C930" s="5" t="s">
        <v>49</v>
      </c>
      <c r="D930" s="5" t="s">
        <v>15</v>
      </c>
      <c r="E930" s="5">
        <v>40</v>
      </c>
      <c r="F930" s="6">
        <v>250</v>
      </c>
      <c r="H930" s="15" t="str">
        <f t="shared" si="84"/>
        <v>Low</v>
      </c>
      <c r="I930" s="11" t="str">
        <f t="shared" si="85"/>
        <v>Small</v>
      </c>
      <c r="J930" s="11" t="str">
        <f t="shared" si="86"/>
        <v>Central</v>
      </c>
      <c r="K930" s="11" t="str">
        <f t="shared" si="87"/>
        <v>2010s</v>
      </c>
      <c r="L930" s="11" t="str">
        <f t="shared" si="88"/>
        <v>Cereal</v>
      </c>
      <c r="M930" s="18">
        <f t="shared" si="89"/>
        <v>6.25</v>
      </c>
    </row>
    <row r="931" spans="1:13">
      <c r="A931" s="4">
        <v>2013</v>
      </c>
      <c r="B931" s="5" t="s">
        <v>24</v>
      </c>
      <c r="C931" s="5" t="s">
        <v>49</v>
      </c>
      <c r="D931" s="5" t="s">
        <v>16</v>
      </c>
      <c r="E931" s="5">
        <v>51380</v>
      </c>
      <c r="F931" s="6">
        <v>2266.64</v>
      </c>
      <c r="H931" s="15" t="str">
        <f t="shared" si="84"/>
        <v>Medium</v>
      </c>
      <c r="I931" s="11" t="str">
        <f t="shared" si="85"/>
        <v>Large</v>
      </c>
      <c r="J931" s="11" t="str">
        <f t="shared" si="86"/>
        <v>Central</v>
      </c>
      <c r="K931" s="11" t="str">
        <f t="shared" si="87"/>
        <v>2010s</v>
      </c>
      <c r="L931" s="11" t="str">
        <f t="shared" si="88"/>
        <v>Cereal</v>
      </c>
      <c r="M931" s="18">
        <f t="shared" si="89"/>
        <v>4.4115219929933822E-2</v>
      </c>
    </row>
    <row r="932" spans="1:13">
      <c r="A932" s="4">
        <v>2013</v>
      </c>
      <c r="B932" s="5" t="s">
        <v>24</v>
      </c>
      <c r="C932" s="5" t="s">
        <v>49</v>
      </c>
      <c r="D932" s="5" t="s">
        <v>17</v>
      </c>
      <c r="E932" s="5">
        <v>34820</v>
      </c>
      <c r="F932" s="6">
        <v>962.38</v>
      </c>
      <c r="H932" s="15" t="str">
        <f t="shared" si="84"/>
        <v>Low</v>
      </c>
      <c r="I932" s="11" t="str">
        <f t="shared" si="85"/>
        <v>Large</v>
      </c>
      <c r="J932" s="11" t="str">
        <f t="shared" si="86"/>
        <v>Central</v>
      </c>
      <c r="K932" s="11" t="str">
        <f t="shared" si="87"/>
        <v>2010s</v>
      </c>
      <c r="L932" s="11" t="str">
        <f t="shared" si="88"/>
        <v>Pulse</v>
      </c>
      <c r="M932" s="18">
        <f t="shared" si="89"/>
        <v>2.7638713383113155E-2</v>
      </c>
    </row>
    <row r="933" spans="1:13">
      <c r="A933" s="4">
        <v>2013</v>
      </c>
      <c r="B933" s="5" t="s">
        <v>24</v>
      </c>
      <c r="C933" s="5" t="s">
        <v>49</v>
      </c>
      <c r="D933" s="5" t="s">
        <v>18</v>
      </c>
      <c r="E933" s="5">
        <v>460</v>
      </c>
      <c r="F933" s="6">
        <v>304.35000000000002</v>
      </c>
      <c r="H933" s="15" t="str">
        <f t="shared" si="84"/>
        <v>Low</v>
      </c>
      <c r="I933" s="11" t="str">
        <f t="shared" si="85"/>
        <v>Small</v>
      </c>
      <c r="J933" s="11" t="str">
        <f t="shared" si="86"/>
        <v>Central</v>
      </c>
      <c r="K933" s="11" t="str">
        <f t="shared" si="87"/>
        <v>2010s</v>
      </c>
      <c r="L933" s="11" t="str">
        <f t="shared" si="88"/>
        <v>Fiber</v>
      </c>
      <c r="M933" s="18">
        <f t="shared" si="89"/>
        <v>0.66163043478260875</v>
      </c>
    </row>
    <row r="934" spans="1:13">
      <c r="A934" s="4">
        <v>2014</v>
      </c>
      <c r="B934" s="5" t="s">
        <v>24</v>
      </c>
      <c r="C934" s="5" t="s">
        <v>49</v>
      </c>
      <c r="D934" s="5" t="s">
        <v>16</v>
      </c>
      <c r="E934" s="5">
        <v>70000</v>
      </c>
      <c r="F934" s="6">
        <v>1700</v>
      </c>
      <c r="H934" s="15" t="str">
        <f t="shared" si="84"/>
        <v>Medium</v>
      </c>
      <c r="I934" s="11" t="str">
        <f t="shared" si="85"/>
        <v>Large</v>
      </c>
      <c r="J934" s="11" t="str">
        <f t="shared" si="86"/>
        <v>Central</v>
      </c>
      <c r="K934" s="11" t="str">
        <f t="shared" si="87"/>
        <v>2010s</v>
      </c>
      <c r="L934" s="11" t="str">
        <f t="shared" si="88"/>
        <v>Cereal</v>
      </c>
      <c r="M934" s="18">
        <f t="shared" si="89"/>
        <v>2.4285714285714285E-2</v>
      </c>
    </row>
    <row r="935" spans="1:13">
      <c r="A935" s="4">
        <v>2014</v>
      </c>
      <c r="B935" s="5" t="s">
        <v>24</v>
      </c>
      <c r="C935" s="5" t="s">
        <v>49</v>
      </c>
      <c r="D935" s="5" t="s">
        <v>17</v>
      </c>
      <c r="E935" s="5">
        <v>96000</v>
      </c>
      <c r="F935" s="6">
        <v>1104.17</v>
      </c>
      <c r="H935" s="15" t="str">
        <f t="shared" si="84"/>
        <v>Medium</v>
      </c>
      <c r="I935" s="11" t="str">
        <f t="shared" si="85"/>
        <v>Large</v>
      </c>
      <c r="J935" s="11" t="str">
        <f t="shared" si="86"/>
        <v>Central</v>
      </c>
      <c r="K935" s="11" t="str">
        <f t="shared" si="87"/>
        <v>2010s</v>
      </c>
      <c r="L935" s="11" t="str">
        <f t="shared" si="88"/>
        <v>Pulse</v>
      </c>
      <c r="M935" s="18">
        <f t="shared" si="89"/>
        <v>1.1501770833333334E-2</v>
      </c>
    </row>
    <row r="936" spans="1:13">
      <c r="A936" s="4">
        <v>2014</v>
      </c>
      <c r="B936" s="5" t="s">
        <v>24</v>
      </c>
      <c r="C936" s="5" t="s">
        <v>49</v>
      </c>
      <c r="D936" s="5" t="s">
        <v>18</v>
      </c>
      <c r="E936" s="5">
        <v>10000</v>
      </c>
      <c r="F936" s="6">
        <v>144</v>
      </c>
      <c r="H936" s="15" t="str">
        <f t="shared" si="84"/>
        <v>Low</v>
      </c>
      <c r="I936" s="11" t="str">
        <f t="shared" si="85"/>
        <v>Large</v>
      </c>
      <c r="J936" s="11" t="str">
        <f t="shared" si="86"/>
        <v>Central</v>
      </c>
      <c r="K936" s="11" t="str">
        <f t="shared" si="87"/>
        <v>2010s</v>
      </c>
      <c r="L936" s="11" t="str">
        <f t="shared" si="88"/>
        <v>Fiber</v>
      </c>
      <c r="M936" s="18">
        <f t="shared" si="89"/>
        <v>1.44E-2</v>
      </c>
    </row>
    <row r="937" spans="1:13">
      <c r="A937" s="4">
        <v>2015</v>
      </c>
      <c r="B937" s="5" t="s">
        <v>24</v>
      </c>
      <c r="C937" s="5" t="s">
        <v>49</v>
      </c>
      <c r="D937" s="5" t="s">
        <v>16</v>
      </c>
      <c r="E937" s="5">
        <v>49000</v>
      </c>
      <c r="F937" s="6">
        <v>1591.84</v>
      </c>
      <c r="H937" s="15" t="str">
        <f t="shared" si="84"/>
        <v>Medium</v>
      </c>
      <c r="I937" s="11" t="str">
        <f t="shared" si="85"/>
        <v>Large</v>
      </c>
      <c r="J937" s="11" t="str">
        <f t="shared" si="86"/>
        <v>Central</v>
      </c>
      <c r="K937" s="11" t="str">
        <f t="shared" si="87"/>
        <v>2010s</v>
      </c>
      <c r="L937" s="11" t="str">
        <f t="shared" si="88"/>
        <v>Cereal</v>
      </c>
      <c r="M937" s="18">
        <f t="shared" si="89"/>
        <v>3.2486530612244893E-2</v>
      </c>
    </row>
    <row r="938" spans="1:13">
      <c r="A938" s="4">
        <v>2015</v>
      </c>
      <c r="B938" s="5" t="s">
        <v>24</v>
      </c>
      <c r="C938" s="5" t="s">
        <v>49</v>
      </c>
      <c r="D938" s="5" t="s">
        <v>17</v>
      </c>
      <c r="E938" s="5">
        <v>93000</v>
      </c>
      <c r="F938" s="6">
        <v>903.23</v>
      </c>
      <c r="H938" s="15" t="str">
        <f t="shared" si="84"/>
        <v>Low</v>
      </c>
      <c r="I938" s="11" t="str">
        <f t="shared" si="85"/>
        <v>Large</v>
      </c>
      <c r="J938" s="11" t="str">
        <f t="shared" si="86"/>
        <v>Central</v>
      </c>
      <c r="K938" s="11" t="str">
        <f t="shared" si="87"/>
        <v>2010s</v>
      </c>
      <c r="L938" s="11" t="str">
        <f t="shared" si="88"/>
        <v>Pulse</v>
      </c>
      <c r="M938" s="18">
        <f t="shared" si="89"/>
        <v>9.7121505376344085E-3</v>
      </c>
    </row>
    <row r="939" spans="1:13">
      <c r="A939" s="4">
        <v>2016</v>
      </c>
      <c r="B939" s="5" t="s">
        <v>24</v>
      </c>
      <c r="C939" s="5" t="s">
        <v>49</v>
      </c>
      <c r="D939" s="5" t="s">
        <v>16</v>
      </c>
      <c r="E939" s="5">
        <v>64000</v>
      </c>
      <c r="F939" s="6">
        <v>3234.38</v>
      </c>
      <c r="H939" s="15" t="str">
        <f t="shared" si="84"/>
        <v>High</v>
      </c>
      <c r="I939" s="11" t="str">
        <f t="shared" si="85"/>
        <v>Large</v>
      </c>
      <c r="J939" s="11" t="str">
        <f t="shared" si="86"/>
        <v>Central</v>
      </c>
      <c r="K939" s="11" t="str">
        <f t="shared" si="87"/>
        <v>2010s</v>
      </c>
      <c r="L939" s="11" t="str">
        <f t="shared" si="88"/>
        <v>Cereal</v>
      </c>
      <c r="M939" s="18">
        <f t="shared" si="89"/>
        <v>5.0537187500000004E-2</v>
      </c>
    </row>
    <row r="940" spans="1:13">
      <c r="A940" s="4">
        <v>2016</v>
      </c>
      <c r="B940" s="5" t="s">
        <v>24</v>
      </c>
      <c r="C940" s="5" t="s">
        <v>49</v>
      </c>
      <c r="D940" s="5" t="s">
        <v>17</v>
      </c>
      <c r="E940" s="5">
        <v>90000</v>
      </c>
      <c r="F940" s="6">
        <v>1366.67</v>
      </c>
      <c r="H940" s="15" t="str">
        <f t="shared" si="84"/>
        <v>Medium</v>
      </c>
      <c r="I940" s="11" t="str">
        <f t="shared" si="85"/>
        <v>Large</v>
      </c>
      <c r="J940" s="11" t="str">
        <f t="shared" si="86"/>
        <v>Central</v>
      </c>
      <c r="K940" s="11" t="str">
        <f t="shared" si="87"/>
        <v>2010s</v>
      </c>
      <c r="L940" s="11" t="str">
        <f t="shared" si="88"/>
        <v>Pulse</v>
      </c>
      <c r="M940" s="18">
        <f t="shared" si="89"/>
        <v>1.5185222222222223E-2</v>
      </c>
    </row>
    <row r="941" spans="1:13">
      <c r="A941" s="4">
        <v>2017</v>
      </c>
      <c r="B941" s="5" t="s">
        <v>24</v>
      </c>
      <c r="C941" s="5" t="s">
        <v>49</v>
      </c>
      <c r="D941" s="5" t="s">
        <v>15</v>
      </c>
      <c r="E941" s="5">
        <v>800</v>
      </c>
      <c r="F941" s="6">
        <v>2200</v>
      </c>
      <c r="H941" s="15" t="str">
        <f t="shared" si="84"/>
        <v>Medium</v>
      </c>
      <c r="I941" s="11" t="str">
        <f t="shared" si="85"/>
        <v>Small</v>
      </c>
      <c r="J941" s="11" t="str">
        <f t="shared" si="86"/>
        <v>Central</v>
      </c>
      <c r="K941" s="11" t="str">
        <f t="shared" si="87"/>
        <v>2010s</v>
      </c>
      <c r="L941" s="11" t="str">
        <f t="shared" si="88"/>
        <v>Cereal</v>
      </c>
      <c r="M941" s="18">
        <f t="shared" si="89"/>
        <v>2.75</v>
      </c>
    </row>
    <row r="942" spans="1:13">
      <c r="A942" s="4">
        <v>2017</v>
      </c>
      <c r="B942" s="5" t="s">
        <v>24</v>
      </c>
      <c r="C942" s="5" t="s">
        <v>49</v>
      </c>
      <c r="D942" s="5" t="s">
        <v>16</v>
      </c>
      <c r="E942" s="5">
        <v>73080</v>
      </c>
      <c r="F942" s="6">
        <v>3272.85</v>
      </c>
      <c r="H942" s="15" t="str">
        <f t="shared" si="84"/>
        <v>High</v>
      </c>
      <c r="I942" s="11" t="str">
        <f t="shared" si="85"/>
        <v>Large</v>
      </c>
      <c r="J942" s="11" t="str">
        <f t="shared" si="86"/>
        <v>Central</v>
      </c>
      <c r="K942" s="11" t="str">
        <f t="shared" si="87"/>
        <v>2010s</v>
      </c>
      <c r="L942" s="11" t="str">
        <f t="shared" si="88"/>
        <v>Cereal</v>
      </c>
      <c r="M942" s="18">
        <f t="shared" si="89"/>
        <v>4.4784482758620688E-2</v>
      </c>
    </row>
    <row r="943" spans="1:13">
      <c r="A943" s="4">
        <v>2017</v>
      </c>
      <c r="B943" s="5" t="s">
        <v>24</v>
      </c>
      <c r="C943" s="5" t="s">
        <v>49</v>
      </c>
      <c r="D943" s="5" t="s">
        <v>17</v>
      </c>
      <c r="E943" s="5">
        <v>103200</v>
      </c>
      <c r="F943" s="6">
        <v>1312.89</v>
      </c>
      <c r="H943" s="15" t="str">
        <f t="shared" si="84"/>
        <v>Medium</v>
      </c>
      <c r="I943" s="11" t="str">
        <f t="shared" si="85"/>
        <v>Large</v>
      </c>
      <c r="J943" s="11" t="str">
        <f t="shared" si="86"/>
        <v>Central</v>
      </c>
      <c r="K943" s="11" t="str">
        <f t="shared" si="87"/>
        <v>2010s</v>
      </c>
      <c r="L943" s="11" t="str">
        <f t="shared" si="88"/>
        <v>Pulse</v>
      </c>
      <c r="M943" s="18">
        <f t="shared" si="89"/>
        <v>1.2721802325581396E-2</v>
      </c>
    </row>
    <row r="944" spans="1:13">
      <c r="A944" s="4">
        <v>2017</v>
      </c>
      <c r="B944" s="5" t="s">
        <v>24</v>
      </c>
      <c r="C944" s="5" t="s">
        <v>49</v>
      </c>
      <c r="D944" s="5" t="s">
        <v>18</v>
      </c>
      <c r="E944" s="5">
        <v>340</v>
      </c>
      <c r="F944" s="6">
        <v>264.70999999999998</v>
      </c>
      <c r="H944" s="15" t="str">
        <f t="shared" si="84"/>
        <v>Low</v>
      </c>
      <c r="I944" s="11" t="str">
        <f t="shared" si="85"/>
        <v>Small</v>
      </c>
      <c r="J944" s="11" t="str">
        <f t="shared" si="86"/>
        <v>Central</v>
      </c>
      <c r="K944" s="11" t="str">
        <f t="shared" si="87"/>
        <v>2010s</v>
      </c>
      <c r="L944" s="11" t="str">
        <f t="shared" si="88"/>
        <v>Fiber</v>
      </c>
      <c r="M944" s="18">
        <f t="shared" si="89"/>
        <v>0.77855882352941175</v>
      </c>
    </row>
    <row r="945" spans="1:13">
      <c r="A945" s="4">
        <v>2008</v>
      </c>
      <c r="B945" s="5" t="s">
        <v>24</v>
      </c>
      <c r="C945" s="5" t="s">
        <v>50</v>
      </c>
      <c r="D945" s="5" t="s">
        <v>15</v>
      </c>
      <c r="E945" s="5">
        <v>400</v>
      </c>
      <c r="F945" s="6">
        <v>500</v>
      </c>
      <c r="H945" s="15" t="str">
        <f t="shared" si="84"/>
        <v>Low</v>
      </c>
      <c r="I945" s="11" t="str">
        <f t="shared" si="85"/>
        <v>Small</v>
      </c>
      <c r="J945" s="11" t="str">
        <f t="shared" si="86"/>
        <v>Central</v>
      </c>
      <c r="K945" s="11" t="str">
        <f t="shared" si="87"/>
        <v>2000s</v>
      </c>
      <c r="L945" s="11" t="str">
        <f t="shared" si="88"/>
        <v>Cereal</v>
      </c>
      <c r="M945" s="18">
        <f t="shared" si="89"/>
        <v>1.25</v>
      </c>
    </row>
    <row r="946" spans="1:13">
      <c r="A946" s="4">
        <v>2008</v>
      </c>
      <c r="B946" s="5" t="s">
        <v>24</v>
      </c>
      <c r="C946" s="5" t="s">
        <v>50</v>
      </c>
      <c r="D946" s="5" t="s">
        <v>16</v>
      </c>
      <c r="E946" s="5">
        <v>10900</v>
      </c>
      <c r="F946" s="6">
        <v>1403.67</v>
      </c>
      <c r="H946" s="15" t="str">
        <f t="shared" si="84"/>
        <v>Medium</v>
      </c>
      <c r="I946" s="11" t="str">
        <f t="shared" si="85"/>
        <v>Large</v>
      </c>
      <c r="J946" s="11" t="str">
        <f t="shared" si="86"/>
        <v>Central</v>
      </c>
      <c r="K946" s="11" t="str">
        <f t="shared" si="87"/>
        <v>2000s</v>
      </c>
      <c r="L946" s="11" t="str">
        <f t="shared" si="88"/>
        <v>Cereal</v>
      </c>
      <c r="M946" s="18">
        <f t="shared" si="89"/>
        <v>0.12877706422018348</v>
      </c>
    </row>
    <row r="947" spans="1:13">
      <c r="A947" s="4">
        <v>2008</v>
      </c>
      <c r="B947" s="5" t="s">
        <v>24</v>
      </c>
      <c r="C947" s="5" t="s">
        <v>50</v>
      </c>
      <c r="D947" s="5" t="s">
        <v>17</v>
      </c>
      <c r="E947" s="5">
        <v>106000</v>
      </c>
      <c r="F947" s="6">
        <v>1144.3399999999999</v>
      </c>
      <c r="H947" s="15" t="str">
        <f t="shared" si="84"/>
        <v>Medium</v>
      </c>
      <c r="I947" s="11" t="str">
        <f t="shared" si="85"/>
        <v>Large</v>
      </c>
      <c r="J947" s="11" t="str">
        <f t="shared" si="86"/>
        <v>Central</v>
      </c>
      <c r="K947" s="11" t="str">
        <f t="shared" si="87"/>
        <v>2000s</v>
      </c>
      <c r="L947" s="11" t="str">
        <f t="shared" si="88"/>
        <v>Pulse</v>
      </c>
      <c r="M947" s="18">
        <f t="shared" si="89"/>
        <v>1.079566037735849E-2</v>
      </c>
    </row>
    <row r="948" spans="1:13">
      <c r="A948" s="4">
        <v>2008</v>
      </c>
      <c r="B948" s="5" t="s">
        <v>24</v>
      </c>
      <c r="C948" s="5" t="s">
        <v>50</v>
      </c>
      <c r="D948" s="5" t="s">
        <v>18</v>
      </c>
      <c r="E948" s="5">
        <v>32200</v>
      </c>
      <c r="F948" s="6">
        <v>281.37</v>
      </c>
      <c r="H948" s="15" t="str">
        <f t="shared" si="84"/>
        <v>Low</v>
      </c>
      <c r="I948" s="11" t="str">
        <f t="shared" si="85"/>
        <v>Large</v>
      </c>
      <c r="J948" s="11" t="str">
        <f t="shared" si="86"/>
        <v>Central</v>
      </c>
      <c r="K948" s="11" t="str">
        <f t="shared" si="87"/>
        <v>2000s</v>
      </c>
      <c r="L948" s="11" t="str">
        <f t="shared" si="88"/>
        <v>Fiber</v>
      </c>
      <c r="M948" s="18">
        <f t="shared" si="89"/>
        <v>8.7381987577639757E-3</v>
      </c>
    </row>
    <row r="949" spans="1:13">
      <c r="A949" s="4">
        <v>2009</v>
      </c>
      <c r="B949" s="5" t="s">
        <v>24</v>
      </c>
      <c r="C949" s="5" t="s">
        <v>50</v>
      </c>
      <c r="D949" s="5" t="s">
        <v>15</v>
      </c>
      <c r="E949" s="5">
        <v>200</v>
      </c>
      <c r="F949" s="6">
        <v>1000</v>
      </c>
      <c r="H949" s="15" t="str">
        <f t="shared" si="84"/>
        <v>Medium</v>
      </c>
      <c r="I949" s="11" t="str">
        <f t="shared" si="85"/>
        <v>Small</v>
      </c>
      <c r="J949" s="11" t="str">
        <f t="shared" si="86"/>
        <v>Central</v>
      </c>
      <c r="K949" s="11" t="str">
        <f t="shared" si="87"/>
        <v>2000s</v>
      </c>
      <c r="L949" s="11" t="str">
        <f t="shared" si="88"/>
        <v>Cereal</v>
      </c>
      <c r="M949" s="18">
        <f t="shared" si="89"/>
        <v>5</v>
      </c>
    </row>
    <row r="950" spans="1:13">
      <c r="A950" s="4">
        <v>2009</v>
      </c>
      <c r="B950" s="5" t="s">
        <v>24</v>
      </c>
      <c r="C950" s="5" t="s">
        <v>50</v>
      </c>
      <c r="D950" s="5" t="s">
        <v>16</v>
      </c>
      <c r="E950" s="5">
        <v>9400</v>
      </c>
      <c r="F950" s="6">
        <v>1234.04</v>
      </c>
      <c r="H950" s="15" t="str">
        <f t="shared" si="84"/>
        <v>Medium</v>
      </c>
      <c r="I950" s="11" t="str">
        <f t="shared" si="85"/>
        <v>Large</v>
      </c>
      <c r="J950" s="11" t="str">
        <f t="shared" si="86"/>
        <v>Central</v>
      </c>
      <c r="K950" s="11" t="str">
        <f t="shared" si="87"/>
        <v>2000s</v>
      </c>
      <c r="L950" s="11" t="str">
        <f t="shared" si="88"/>
        <v>Cereal</v>
      </c>
      <c r="M950" s="18">
        <f t="shared" si="89"/>
        <v>0.13128085106382978</v>
      </c>
    </row>
    <row r="951" spans="1:13">
      <c r="A951" s="4">
        <v>2009</v>
      </c>
      <c r="B951" s="5" t="s">
        <v>24</v>
      </c>
      <c r="C951" s="5" t="s">
        <v>50</v>
      </c>
      <c r="D951" s="5" t="s">
        <v>17</v>
      </c>
      <c r="E951" s="5">
        <v>137700</v>
      </c>
      <c r="F951" s="6">
        <v>1226.58</v>
      </c>
      <c r="H951" s="15" t="str">
        <f t="shared" si="84"/>
        <v>Medium</v>
      </c>
      <c r="I951" s="11" t="str">
        <f t="shared" si="85"/>
        <v>Large</v>
      </c>
      <c r="J951" s="11" t="str">
        <f t="shared" si="86"/>
        <v>Central</v>
      </c>
      <c r="K951" s="11" t="str">
        <f t="shared" si="87"/>
        <v>2000s</v>
      </c>
      <c r="L951" s="11" t="str">
        <f t="shared" si="88"/>
        <v>Pulse</v>
      </c>
      <c r="M951" s="18">
        <f t="shared" si="89"/>
        <v>8.9076252723311548E-3</v>
      </c>
    </row>
    <row r="952" spans="1:13">
      <c r="A952" s="4">
        <v>2009</v>
      </c>
      <c r="B952" s="5" t="s">
        <v>24</v>
      </c>
      <c r="C952" s="5" t="s">
        <v>50</v>
      </c>
      <c r="D952" s="5" t="s">
        <v>18</v>
      </c>
      <c r="E952" s="5">
        <v>32500</v>
      </c>
      <c r="F952" s="6">
        <v>195.08</v>
      </c>
      <c r="H952" s="15" t="str">
        <f t="shared" si="84"/>
        <v>Low</v>
      </c>
      <c r="I952" s="11" t="str">
        <f t="shared" si="85"/>
        <v>Large</v>
      </c>
      <c r="J952" s="11" t="str">
        <f t="shared" si="86"/>
        <v>Central</v>
      </c>
      <c r="K952" s="11" t="str">
        <f t="shared" si="87"/>
        <v>2000s</v>
      </c>
      <c r="L952" s="11" t="str">
        <f t="shared" si="88"/>
        <v>Fiber</v>
      </c>
      <c r="M952" s="18">
        <f t="shared" si="89"/>
        <v>6.002461538461539E-3</v>
      </c>
    </row>
    <row r="953" spans="1:13">
      <c r="A953" s="4">
        <v>2010</v>
      </c>
      <c r="B953" s="5" t="s">
        <v>24</v>
      </c>
      <c r="C953" s="5" t="s">
        <v>50</v>
      </c>
      <c r="D953" s="5" t="s">
        <v>15</v>
      </c>
      <c r="E953" s="5">
        <v>200</v>
      </c>
      <c r="F953" s="6">
        <v>1000</v>
      </c>
      <c r="H953" s="15" t="str">
        <f t="shared" si="84"/>
        <v>Medium</v>
      </c>
      <c r="I953" s="11" t="str">
        <f t="shared" si="85"/>
        <v>Small</v>
      </c>
      <c r="J953" s="11" t="str">
        <f t="shared" si="86"/>
        <v>Central</v>
      </c>
      <c r="K953" s="11" t="str">
        <f t="shared" si="87"/>
        <v>2010s</v>
      </c>
      <c r="L953" s="11" t="str">
        <f t="shared" si="88"/>
        <v>Cereal</v>
      </c>
      <c r="M953" s="18">
        <f t="shared" si="89"/>
        <v>5</v>
      </c>
    </row>
    <row r="954" spans="1:13">
      <c r="A954" s="4">
        <v>2010</v>
      </c>
      <c r="B954" s="5" t="s">
        <v>24</v>
      </c>
      <c r="C954" s="5" t="s">
        <v>50</v>
      </c>
      <c r="D954" s="5" t="s">
        <v>16</v>
      </c>
      <c r="E954" s="5">
        <v>9700</v>
      </c>
      <c r="F954" s="6">
        <v>1443.3</v>
      </c>
      <c r="H954" s="15" t="str">
        <f t="shared" si="84"/>
        <v>Medium</v>
      </c>
      <c r="I954" s="11" t="str">
        <f t="shared" si="85"/>
        <v>Large</v>
      </c>
      <c r="J954" s="11" t="str">
        <f t="shared" si="86"/>
        <v>Central</v>
      </c>
      <c r="K954" s="11" t="str">
        <f t="shared" si="87"/>
        <v>2010s</v>
      </c>
      <c r="L954" s="11" t="str">
        <f t="shared" si="88"/>
        <v>Cereal</v>
      </c>
      <c r="M954" s="18">
        <f t="shared" si="89"/>
        <v>0.1487938144329897</v>
      </c>
    </row>
    <row r="955" spans="1:13">
      <c r="A955" s="4">
        <v>2010</v>
      </c>
      <c r="B955" s="5" t="s">
        <v>24</v>
      </c>
      <c r="C955" s="5" t="s">
        <v>50</v>
      </c>
      <c r="D955" s="5" t="s">
        <v>17</v>
      </c>
      <c r="E955" s="5">
        <v>140900</v>
      </c>
      <c r="F955" s="6">
        <v>1002.13</v>
      </c>
      <c r="H955" s="15" t="str">
        <f t="shared" si="84"/>
        <v>Medium</v>
      </c>
      <c r="I955" s="11" t="str">
        <f t="shared" si="85"/>
        <v>Large</v>
      </c>
      <c r="J955" s="11" t="str">
        <f t="shared" si="86"/>
        <v>Central</v>
      </c>
      <c r="K955" s="11" t="str">
        <f t="shared" si="87"/>
        <v>2010s</v>
      </c>
      <c r="L955" s="11" t="str">
        <f t="shared" si="88"/>
        <v>Pulse</v>
      </c>
      <c r="M955" s="18">
        <f t="shared" si="89"/>
        <v>7.1123491838183108E-3</v>
      </c>
    </row>
    <row r="956" spans="1:13">
      <c r="A956" s="4">
        <v>2010</v>
      </c>
      <c r="B956" s="5" t="s">
        <v>24</v>
      </c>
      <c r="C956" s="5" t="s">
        <v>50</v>
      </c>
      <c r="D956" s="5" t="s">
        <v>18</v>
      </c>
      <c r="E956" s="5">
        <v>21500</v>
      </c>
      <c r="F956" s="6">
        <v>245.31</v>
      </c>
      <c r="H956" s="15" t="str">
        <f t="shared" si="84"/>
        <v>Low</v>
      </c>
      <c r="I956" s="11" t="str">
        <f t="shared" si="85"/>
        <v>Large</v>
      </c>
      <c r="J956" s="11" t="str">
        <f t="shared" si="86"/>
        <v>Central</v>
      </c>
      <c r="K956" s="11" t="str">
        <f t="shared" si="87"/>
        <v>2010s</v>
      </c>
      <c r="L956" s="11" t="str">
        <f t="shared" si="88"/>
        <v>Fiber</v>
      </c>
      <c r="M956" s="18">
        <f t="shared" si="89"/>
        <v>1.1409767441860464E-2</v>
      </c>
    </row>
    <row r="957" spans="1:13">
      <c r="A957" s="4">
        <v>2011</v>
      </c>
      <c r="B957" s="5" t="s">
        <v>24</v>
      </c>
      <c r="C957" s="5" t="s">
        <v>50</v>
      </c>
      <c r="D957" s="5" t="s">
        <v>15</v>
      </c>
      <c r="E957" s="5">
        <v>200</v>
      </c>
      <c r="F957" s="6">
        <v>1000</v>
      </c>
      <c r="H957" s="15" t="str">
        <f t="shared" si="84"/>
        <v>Medium</v>
      </c>
      <c r="I957" s="11" t="str">
        <f t="shared" si="85"/>
        <v>Small</v>
      </c>
      <c r="J957" s="11" t="str">
        <f t="shared" si="86"/>
        <v>Central</v>
      </c>
      <c r="K957" s="11" t="str">
        <f t="shared" si="87"/>
        <v>2010s</v>
      </c>
      <c r="L957" s="11" t="str">
        <f t="shared" si="88"/>
        <v>Cereal</v>
      </c>
      <c r="M957" s="18">
        <f t="shared" si="89"/>
        <v>5</v>
      </c>
    </row>
    <row r="958" spans="1:13">
      <c r="A958" s="4">
        <v>2011</v>
      </c>
      <c r="B958" s="5" t="s">
        <v>24</v>
      </c>
      <c r="C958" s="5" t="s">
        <v>50</v>
      </c>
      <c r="D958" s="5" t="s">
        <v>16</v>
      </c>
      <c r="E958" s="5">
        <v>9200</v>
      </c>
      <c r="F958" s="6">
        <v>1347.83</v>
      </c>
      <c r="H958" s="15" t="str">
        <f t="shared" si="84"/>
        <v>Medium</v>
      </c>
      <c r="I958" s="11" t="str">
        <f t="shared" si="85"/>
        <v>Large</v>
      </c>
      <c r="J958" s="11" t="str">
        <f t="shared" si="86"/>
        <v>Central</v>
      </c>
      <c r="K958" s="11" t="str">
        <f t="shared" si="87"/>
        <v>2010s</v>
      </c>
      <c r="L958" s="11" t="str">
        <f t="shared" si="88"/>
        <v>Cereal</v>
      </c>
      <c r="M958" s="18">
        <f t="shared" si="89"/>
        <v>0.14650326086956522</v>
      </c>
    </row>
    <row r="959" spans="1:13">
      <c r="A959" s="4">
        <v>2011</v>
      </c>
      <c r="B959" s="5" t="s">
        <v>24</v>
      </c>
      <c r="C959" s="5" t="s">
        <v>50</v>
      </c>
      <c r="D959" s="5" t="s">
        <v>17</v>
      </c>
      <c r="E959" s="5">
        <v>130000</v>
      </c>
      <c r="F959" s="6">
        <v>1256.1500000000001</v>
      </c>
      <c r="H959" s="15" t="str">
        <f t="shared" si="84"/>
        <v>Medium</v>
      </c>
      <c r="I959" s="11" t="str">
        <f t="shared" si="85"/>
        <v>Large</v>
      </c>
      <c r="J959" s="11" t="str">
        <f t="shared" si="86"/>
        <v>Central</v>
      </c>
      <c r="K959" s="11" t="str">
        <f t="shared" si="87"/>
        <v>2010s</v>
      </c>
      <c r="L959" s="11" t="str">
        <f t="shared" si="88"/>
        <v>Pulse</v>
      </c>
      <c r="M959" s="18">
        <f t="shared" si="89"/>
        <v>9.6626923076923079E-3</v>
      </c>
    </row>
    <row r="960" spans="1:13">
      <c r="A960" s="4">
        <v>2011</v>
      </c>
      <c r="B960" s="5" t="s">
        <v>24</v>
      </c>
      <c r="C960" s="5" t="s">
        <v>50</v>
      </c>
      <c r="D960" s="5" t="s">
        <v>18</v>
      </c>
      <c r="E960" s="5">
        <v>20010</v>
      </c>
      <c r="F960" s="6">
        <v>390.07</v>
      </c>
      <c r="H960" s="15" t="str">
        <f t="shared" si="84"/>
        <v>Low</v>
      </c>
      <c r="I960" s="11" t="str">
        <f t="shared" si="85"/>
        <v>Large</v>
      </c>
      <c r="J960" s="11" t="str">
        <f t="shared" si="86"/>
        <v>Central</v>
      </c>
      <c r="K960" s="11" t="str">
        <f t="shared" si="87"/>
        <v>2010s</v>
      </c>
      <c r="L960" s="11" t="str">
        <f t="shared" si="88"/>
        <v>Fiber</v>
      </c>
      <c r="M960" s="18">
        <f t="shared" si="89"/>
        <v>1.949375312343828E-2</v>
      </c>
    </row>
    <row r="961" spans="1:13">
      <c r="A961" s="4">
        <v>2012</v>
      </c>
      <c r="B961" s="5" t="s">
        <v>24</v>
      </c>
      <c r="C961" s="5" t="s">
        <v>50</v>
      </c>
      <c r="D961" s="5" t="s">
        <v>15</v>
      </c>
      <c r="E961" s="5">
        <v>140</v>
      </c>
      <c r="F961" s="6">
        <v>857.14</v>
      </c>
      <c r="H961" s="15" t="str">
        <f t="shared" si="84"/>
        <v>Low</v>
      </c>
      <c r="I961" s="11" t="str">
        <f t="shared" si="85"/>
        <v>Small</v>
      </c>
      <c r="J961" s="11" t="str">
        <f t="shared" si="86"/>
        <v>Central</v>
      </c>
      <c r="K961" s="11" t="str">
        <f t="shared" si="87"/>
        <v>2010s</v>
      </c>
      <c r="L961" s="11" t="str">
        <f t="shared" si="88"/>
        <v>Cereal</v>
      </c>
      <c r="M961" s="18">
        <f t="shared" si="89"/>
        <v>6.1224285714285713</v>
      </c>
    </row>
    <row r="962" spans="1:13">
      <c r="A962" s="4">
        <v>2012</v>
      </c>
      <c r="B962" s="5" t="s">
        <v>24</v>
      </c>
      <c r="C962" s="5" t="s">
        <v>50</v>
      </c>
      <c r="D962" s="5" t="s">
        <v>16</v>
      </c>
      <c r="E962" s="5">
        <v>11700</v>
      </c>
      <c r="F962" s="6">
        <v>2013.68</v>
      </c>
      <c r="H962" s="15" t="str">
        <f t="shared" si="84"/>
        <v>Medium</v>
      </c>
      <c r="I962" s="11" t="str">
        <f t="shared" si="85"/>
        <v>Large</v>
      </c>
      <c r="J962" s="11" t="str">
        <f t="shared" si="86"/>
        <v>Central</v>
      </c>
      <c r="K962" s="11" t="str">
        <f t="shared" si="87"/>
        <v>2010s</v>
      </c>
      <c r="L962" s="11" t="str">
        <f t="shared" si="88"/>
        <v>Cereal</v>
      </c>
      <c r="M962" s="18">
        <f t="shared" si="89"/>
        <v>0.17210940170940173</v>
      </c>
    </row>
    <row r="963" spans="1:13">
      <c r="A963" s="4">
        <v>2012</v>
      </c>
      <c r="B963" s="5" t="s">
        <v>24</v>
      </c>
      <c r="C963" s="5" t="s">
        <v>50</v>
      </c>
      <c r="D963" s="5" t="s">
        <v>17</v>
      </c>
      <c r="E963" s="5">
        <v>112940</v>
      </c>
      <c r="F963" s="6">
        <v>1511.07</v>
      </c>
      <c r="H963" s="15" t="str">
        <f t="shared" ref="H963:H1026" si="90">IF(F963&lt;1000,"Low",IF(F963&lt;3000,"Medium","High"))</f>
        <v>Medium</v>
      </c>
      <c r="I963" s="11" t="str">
        <f t="shared" ref="I963:I1026" si="91">IF(E963&lt;1000,"Small",IF(E963&lt;5000,"Medium","Large"))</f>
        <v>Large</v>
      </c>
      <c r="J963" s="11" t="str">
        <f t="shared" ref="J963:J1026" si="92">IF(OR(B963="Punjab",B963="Haryana",B963="Himachal Pradesh",B963="Jammu and Kashmir",B963="Uttarakhand",B963="Delhi",B963="Chandigarh"),"North",IF(OR(B963="Tamil Nadu",B963="Karnataka",B963="Kerala",B963="Andhra Pradesh",B963="Telangana"),"South",IF(OR(B963="Maharashtra",B963="Gujarat",B963="Goa",B963="Rajasthan"),"West",IF(OR(B963="West Bengal",B963="Bihar",B963="Jharkhand",B963="Odisha",B963="Assam",B963="Sikkim",B963="Arunachal Pradesh",B963="Manipur",B963="Meghalaya",B963="Mizoram",B963="Nagaland",B963="Tripura"),"East","Central"))))</f>
        <v>Central</v>
      </c>
      <c r="K963" s="11" t="str">
        <f t="shared" ref="K963:K1026" si="93">LEFT(A963,3)&amp;"0s"</f>
        <v>2010s</v>
      </c>
      <c r="L963" s="11" t="str">
        <f t="shared" ref="L963:L1026" si="94">IF(D963="Rice","Cereal",IF(D963="Maize","Cereal",IF(D963="Chickpea","Pulse",IF(D963="Cotton","Fiber","Other"))))</f>
        <v>Pulse</v>
      </c>
      <c r="M963" s="18">
        <f t="shared" ref="M963:M1026" si="95">F963/E963</f>
        <v>1.3379404993802017E-2</v>
      </c>
    </row>
    <row r="964" spans="1:13">
      <c r="A964" s="4">
        <v>2012</v>
      </c>
      <c r="B964" s="5" t="s">
        <v>24</v>
      </c>
      <c r="C964" s="5" t="s">
        <v>50</v>
      </c>
      <c r="D964" s="5" t="s">
        <v>18</v>
      </c>
      <c r="E964" s="5">
        <v>7650</v>
      </c>
      <c r="F964" s="6">
        <v>467.97</v>
      </c>
      <c r="H964" s="15" t="str">
        <f t="shared" si="90"/>
        <v>Low</v>
      </c>
      <c r="I964" s="11" t="str">
        <f t="shared" si="91"/>
        <v>Large</v>
      </c>
      <c r="J964" s="11" t="str">
        <f t="shared" si="92"/>
        <v>Central</v>
      </c>
      <c r="K964" s="11" t="str">
        <f t="shared" si="93"/>
        <v>2010s</v>
      </c>
      <c r="L964" s="11" t="str">
        <f t="shared" si="94"/>
        <v>Fiber</v>
      </c>
      <c r="M964" s="18">
        <f t="shared" si="95"/>
        <v>6.117254901960785E-2</v>
      </c>
    </row>
    <row r="965" spans="1:13">
      <c r="A965" s="4">
        <v>2013</v>
      </c>
      <c r="B965" s="5" t="s">
        <v>24</v>
      </c>
      <c r="C965" s="5" t="s">
        <v>50</v>
      </c>
      <c r="D965" s="5" t="s">
        <v>15</v>
      </c>
      <c r="E965" s="5">
        <v>110</v>
      </c>
      <c r="F965" s="6">
        <v>727.27</v>
      </c>
      <c r="H965" s="15" t="str">
        <f t="shared" si="90"/>
        <v>Low</v>
      </c>
      <c r="I965" s="11" t="str">
        <f t="shared" si="91"/>
        <v>Small</v>
      </c>
      <c r="J965" s="11" t="str">
        <f t="shared" si="92"/>
        <v>Central</v>
      </c>
      <c r="K965" s="11" t="str">
        <f t="shared" si="93"/>
        <v>2010s</v>
      </c>
      <c r="L965" s="11" t="str">
        <f t="shared" si="94"/>
        <v>Cereal</v>
      </c>
      <c r="M965" s="18">
        <f t="shared" si="95"/>
        <v>6.6115454545454542</v>
      </c>
    </row>
    <row r="966" spans="1:13">
      <c r="A966" s="4">
        <v>2013</v>
      </c>
      <c r="B966" s="5" t="s">
        <v>24</v>
      </c>
      <c r="C966" s="5" t="s">
        <v>50</v>
      </c>
      <c r="D966" s="5" t="s">
        <v>16</v>
      </c>
      <c r="E966" s="5">
        <v>9050</v>
      </c>
      <c r="F966" s="6">
        <v>1288.4000000000001</v>
      </c>
      <c r="H966" s="15" t="str">
        <f t="shared" si="90"/>
        <v>Medium</v>
      </c>
      <c r="I966" s="11" t="str">
        <f t="shared" si="91"/>
        <v>Large</v>
      </c>
      <c r="J966" s="11" t="str">
        <f t="shared" si="92"/>
        <v>Central</v>
      </c>
      <c r="K966" s="11" t="str">
        <f t="shared" si="93"/>
        <v>2010s</v>
      </c>
      <c r="L966" s="11" t="str">
        <f t="shared" si="94"/>
        <v>Cereal</v>
      </c>
      <c r="M966" s="18">
        <f t="shared" si="95"/>
        <v>0.14236464088397791</v>
      </c>
    </row>
    <row r="967" spans="1:13">
      <c r="A967" s="4">
        <v>2013</v>
      </c>
      <c r="B967" s="5" t="s">
        <v>24</v>
      </c>
      <c r="C967" s="5" t="s">
        <v>50</v>
      </c>
      <c r="D967" s="5" t="s">
        <v>17</v>
      </c>
      <c r="E967" s="5">
        <v>109460</v>
      </c>
      <c r="F967" s="6">
        <v>697.61</v>
      </c>
      <c r="H967" s="15" t="str">
        <f t="shared" si="90"/>
        <v>Low</v>
      </c>
      <c r="I967" s="11" t="str">
        <f t="shared" si="91"/>
        <v>Large</v>
      </c>
      <c r="J967" s="11" t="str">
        <f t="shared" si="92"/>
        <v>Central</v>
      </c>
      <c r="K967" s="11" t="str">
        <f t="shared" si="93"/>
        <v>2010s</v>
      </c>
      <c r="L967" s="11" t="str">
        <f t="shared" si="94"/>
        <v>Pulse</v>
      </c>
      <c r="M967" s="18">
        <f t="shared" si="95"/>
        <v>6.3731956879225287E-3</v>
      </c>
    </row>
    <row r="968" spans="1:13">
      <c r="A968" s="4">
        <v>2013</v>
      </c>
      <c r="B968" s="5" t="s">
        <v>24</v>
      </c>
      <c r="C968" s="5" t="s">
        <v>50</v>
      </c>
      <c r="D968" s="5" t="s">
        <v>18</v>
      </c>
      <c r="E968" s="5">
        <v>6630</v>
      </c>
      <c r="F968" s="6">
        <v>351.43</v>
      </c>
      <c r="H968" s="15" t="str">
        <f t="shared" si="90"/>
        <v>Low</v>
      </c>
      <c r="I968" s="11" t="str">
        <f t="shared" si="91"/>
        <v>Large</v>
      </c>
      <c r="J968" s="11" t="str">
        <f t="shared" si="92"/>
        <v>Central</v>
      </c>
      <c r="K968" s="11" t="str">
        <f t="shared" si="93"/>
        <v>2010s</v>
      </c>
      <c r="L968" s="11" t="str">
        <f t="shared" si="94"/>
        <v>Fiber</v>
      </c>
      <c r="M968" s="18">
        <f t="shared" si="95"/>
        <v>5.300603318250377E-2</v>
      </c>
    </row>
    <row r="969" spans="1:13">
      <c r="A969" s="4">
        <v>2014</v>
      </c>
      <c r="B969" s="5" t="s">
        <v>24</v>
      </c>
      <c r="C969" s="5" t="s">
        <v>50</v>
      </c>
      <c r="D969" s="5" t="s">
        <v>15</v>
      </c>
      <c r="E969" s="5">
        <v>1000</v>
      </c>
      <c r="F969" s="6">
        <v>670</v>
      </c>
      <c r="H969" s="15" t="str">
        <f t="shared" si="90"/>
        <v>Low</v>
      </c>
      <c r="I969" s="11" t="str">
        <f t="shared" si="91"/>
        <v>Medium</v>
      </c>
      <c r="J969" s="11" t="str">
        <f t="shared" si="92"/>
        <v>Central</v>
      </c>
      <c r="K969" s="11" t="str">
        <f t="shared" si="93"/>
        <v>2010s</v>
      </c>
      <c r="L969" s="11" t="str">
        <f t="shared" si="94"/>
        <v>Cereal</v>
      </c>
      <c r="M969" s="18">
        <f t="shared" si="95"/>
        <v>0.67</v>
      </c>
    </row>
    <row r="970" spans="1:13">
      <c r="A970" s="4">
        <v>2014</v>
      </c>
      <c r="B970" s="5" t="s">
        <v>24</v>
      </c>
      <c r="C970" s="5" t="s">
        <v>50</v>
      </c>
      <c r="D970" s="5" t="s">
        <v>16</v>
      </c>
      <c r="E970" s="5">
        <v>14000</v>
      </c>
      <c r="F970" s="6">
        <v>3214.29</v>
      </c>
      <c r="H970" s="15" t="str">
        <f t="shared" si="90"/>
        <v>High</v>
      </c>
      <c r="I970" s="11" t="str">
        <f t="shared" si="91"/>
        <v>Large</v>
      </c>
      <c r="J970" s="11" t="str">
        <f t="shared" si="92"/>
        <v>Central</v>
      </c>
      <c r="K970" s="11" t="str">
        <f t="shared" si="93"/>
        <v>2010s</v>
      </c>
      <c r="L970" s="11" t="str">
        <f t="shared" si="94"/>
        <v>Cereal</v>
      </c>
      <c r="M970" s="18">
        <f t="shared" si="95"/>
        <v>0.22959214285714286</v>
      </c>
    </row>
    <row r="971" spans="1:13">
      <c r="A971" s="4">
        <v>2014</v>
      </c>
      <c r="B971" s="5" t="s">
        <v>24</v>
      </c>
      <c r="C971" s="5" t="s">
        <v>50</v>
      </c>
      <c r="D971" s="5" t="s">
        <v>17</v>
      </c>
      <c r="E971" s="5">
        <v>165000</v>
      </c>
      <c r="F971" s="6">
        <v>1696.97</v>
      </c>
      <c r="H971" s="15" t="str">
        <f t="shared" si="90"/>
        <v>Medium</v>
      </c>
      <c r="I971" s="11" t="str">
        <f t="shared" si="91"/>
        <v>Large</v>
      </c>
      <c r="J971" s="11" t="str">
        <f t="shared" si="92"/>
        <v>Central</v>
      </c>
      <c r="K971" s="11" t="str">
        <f t="shared" si="93"/>
        <v>2010s</v>
      </c>
      <c r="L971" s="11" t="str">
        <f t="shared" si="94"/>
        <v>Pulse</v>
      </c>
      <c r="M971" s="18">
        <f t="shared" si="95"/>
        <v>1.0284666666666668E-2</v>
      </c>
    </row>
    <row r="972" spans="1:13">
      <c r="A972" s="4">
        <v>2014</v>
      </c>
      <c r="B972" s="5" t="s">
        <v>24</v>
      </c>
      <c r="C972" s="5" t="s">
        <v>50</v>
      </c>
      <c r="D972" s="5" t="s">
        <v>18</v>
      </c>
      <c r="E972" s="5">
        <v>8000</v>
      </c>
      <c r="F972" s="6">
        <v>180</v>
      </c>
      <c r="H972" s="15" t="str">
        <f t="shared" si="90"/>
        <v>Low</v>
      </c>
      <c r="I972" s="11" t="str">
        <f t="shared" si="91"/>
        <v>Large</v>
      </c>
      <c r="J972" s="11" t="str">
        <f t="shared" si="92"/>
        <v>Central</v>
      </c>
      <c r="K972" s="11" t="str">
        <f t="shared" si="93"/>
        <v>2010s</v>
      </c>
      <c r="L972" s="11" t="str">
        <f t="shared" si="94"/>
        <v>Fiber</v>
      </c>
      <c r="M972" s="18">
        <f t="shared" si="95"/>
        <v>2.2499999999999999E-2</v>
      </c>
    </row>
    <row r="973" spans="1:13">
      <c r="A973" s="4">
        <v>2015</v>
      </c>
      <c r="B973" s="5" t="s">
        <v>24</v>
      </c>
      <c r="C973" s="5" t="s">
        <v>50</v>
      </c>
      <c r="D973" s="5" t="s">
        <v>16</v>
      </c>
      <c r="E973" s="5">
        <v>11000</v>
      </c>
      <c r="F973" s="6">
        <v>1636.36</v>
      </c>
      <c r="H973" s="15" t="str">
        <f t="shared" si="90"/>
        <v>Medium</v>
      </c>
      <c r="I973" s="11" t="str">
        <f t="shared" si="91"/>
        <v>Large</v>
      </c>
      <c r="J973" s="11" t="str">
        <f t="shared" si="92"/>
        <v>Central</v>
      </c>
      <c r="K973" s="11" t="str">
        <f t="shared" si="93"/>
        <v>2010s</v>
      </c>
      <c r="L973" s="11" t="str">
        <f t="shared" si="94"/>
        <v>Cereal</v>
      </c>
      <c r="M973" s="18">
        <f t="shared" si="95"/>
        <v>0.14876</v>
      </c>
    </row>
    <row r="974" spans="1:13">
      <c r="A974" s="4">
        <v>2015</v>
      </c>
      <c r="B974" s="5" t="s">
        <v>24</v>
      </c>
      <c r="C974" s="5" t="s">
        <v>50</v>
      </c>
      <c r="D974" s="5" t="s">
        <v>17</v>
      </c>
      <c r="E974" s="5">
        <v>112000</v>
      </c>
      <c r="F974" s="6">
        <v>1151.79</v>
      </c>
      <c r="H974" s="15" t="str">
        <f t="shared" si="90"/>
        <v>Medium</v>
      </c>
      <c r="I974" s="11" t="str">
        <f t="shared" si="91"/>
        <v>Large</v>
      </c>
      <c r="J974" s="11" t="str">
        <f t="shared" si="92"/>
        <v>Central</v>
      </c>
      <c r="K974" s="11" t="str">
        <f t="shared" si="93"/>
        <v>2010s</v>
      </c>
      <c r="L974" s="11" t="str">
        <f t="shared" si="94"/>
        <v>Pulse</v>
      </c>
      <c r="M974" s="18">
        <f t="shared" si="95"/>
        <v>1.0283839285714285E-2</v>
      </c>
    </row>
    <row r="975" spans="1:13">
      <c r="A975" s="4">
        <v>2015</v>
      </c>
      <c r="B975" s="5" t="s">
        <v>24</v>
      </c>
      <c r="C975" s="5" t="s">
        <v>50</v>
      </c>
      <c r="D975" s="5" t="s">
        <v>18</v>
      </c>
      <c r="E975" s="5">
        <v>9000</v>
      </c>
      <c r="F975" s="6">
        <v>160</v>
      </c>
      <c r="H975" s="15" t="str">
        <f t="shared" si="90"/>
        <v>Low</v>
      </c>
      <c r="I975" s="11" t="str">
        <f t="shared" si="91"/>
        <v>Large</v>
      </c>
      <c r="J975" s="11" t="str">
        <f t="shared" si="92"/>
        <v>Central</v>
      </c>
      <c r="K975" s="11" t="str">
        <f t="shared" si="93"/>
        <v>2010s</v>
      </c>
      <c r="L975" s="11" t="str">
        <f t="shared" si="94"/>
        <v>Fiber</v>
      </c>
      <c r="M975" s="18">
        <f t="shared" si="95"/>
        <v>1.7777777777777778E-2</v>
      </c>
    </row>
    <row r="976" spans="1:13">
      <c r="A976" s="4">
        <v>2016</v>
      </c>
      <c r="B976" s="5" t="s">
        <v>24</v>
      </c>
      <c r="C976" s="5" t="s">
        <v>50</v>
      </c>
      <c r="D976" s="5" t="s">
        <v>16</v>
      </c>
      <c r="E976" s="5">
        <v>15000</v>
      </c>
      <c r="F976" s="6">
        <v>2733.33</v>
      </c>
      <c r="H976" s="15" t="str">
        <f t="shared" si="90"/>
        <v>Medium</v>
      </c>
      <c r="I976" s="11" t="str">
        <f t="shared" si="91"/>
        <v>Large</v>
      </c>
      <c r="J976" s="11" t="str">
        <f t="shared" si="92"/>
        <v>Central</v>
      </c>
      <c r="K976" s="11" t="str">
        <f t="shared" si="93"/>
        <v>2010s</v>
      </c>
      <c r="L976" s="11" t="str">
        <f t="shared" si="94"/>
        <v>Cereal</v>
      </c>
      <c r="M976" s="18">
        <f t="shared" si="95"/>
        <v>0.182222</v>
      </c>
    </row>
    <row r="977" spans="1:13">
      <c r="A977" s="4">
        <v>2016</v>
      </c>
      <c r="B977" s="5" t="s">
        <v>24</v>
      </c>
      <c r="C977" s="5" t="s">
        <v>50</v>
      </c>
      <c r="D977" s="5" t="s">
        <v>17</v>
      </c>
      <c r="E977" s="5">
        <v>112000</v>
      </c>
      <c r="F977" s="6">
        <v>1500</v>
      </c>
      <c r="H977" s="15" t="str">
        <f t="shared" si="90"/>
        <v>Medium</v>
      </c>
      <c r="I977" s="11" t="str">
        <f t="shared" si="91"/>
        <v>Large</v>
      </c>
      <c r="J977" s="11" t="str">
        <f t="shared" si="92"/>
        <v>Central</v>
      </c>
      <c r="K977" s="11" t="str">
        <f t="shared" si="93"/>
        <v>2010s</v>
      </c>
      <c r="L977" s="11" t="str">
        <f t="shared" si="94"/>
        <v>Pulse</v>
      </c>
      <c r="M977" s="18">
        <f t="shared" si="95"/>
        <v>1.3392857142857142E-2</v>
      </c>
    </row>
    <row r="978" spans="1:13">
      <c r="A978" s="4">
        <v>2016</v>
      </c>
      <c r="B978" s="5" t="s">
        <v>24</v>
      </c>
      <c r="C978" s="5" t="s">
        <v>50</v>
      </c>
      <c r="D978" s="5" t="s">
        <v>18</v>
      </c>
      <c r="E978" s="5">
        <v>11000</v>
      </c>
      <c r="F978" s="6">
        <v>98.18</v>
      </c>
      <c r="H978" s="15" t="str">
        <f t="shared" si="90"/>
        <v>Low</v>
      </c>
      <c r="I978" s="11" t="str">
        <f t="shared" si="91"/>
        <v>Large</v>
      </c>
      <c r="J978" s="11" t="str">
        <f t="shared" si="92"/>
        <v>Central</v>
      </c>
      <c r="K978" s="11" t="str">
        <f t="shared" si="93"/>
        <v>2010s</v>
      </c>
      <c r="L978" s="11" t="str">
        <f t="shared" si="94"/>
        <v>Fiber</v>
      </c>
      <c r="M978" s="18">
        <f t="shared" si="95"/>
        <v>8.9254545454545454E-3</v>
      </c>
    </row>
    <row r="979" spans="1:13">
      <c r="A979" s="4">
        <v>2017</v>
      </c>
      <c r="B979" s="5" t="s">
        <v>24</v>
      </c>
      <c r="C979" s="5" t="s">
        <v>50</v>
      </c>
      <c r="D979" s="5" t="s">
        <v>15</v>
      </c>
      <c r="E979" s="5">
        <v>100</v>
      </c>
      <c r="F979" s="6">
        <v>730</v>
      </c>
      <c r="H979" s="15" t="str">
        <f t="shared" si="90"/>
        <v>Low</v>
      </c>
      <c r="I979" s="11" t="str">
        <f t="shared" si="91"/>
        <v>Small</v>
      </c>
      <c r="J979" s="11" t="str">
        <f t="shared" si="92"/>
        <v>Central</v>
      </c>
      <c r="K979" s="11" t="str">
        <f t="shared" si="93"/>
        <v>2010s</v>
      </c>
      <c r="L979" s="11" t="str">
        <f t="shared" si="94"/>
        <v>Cereal</v>
      </c>
      <c r="M979" s="18">
        <f t="shared" si="95"/>
        <v>7.3</v>
      </c>
    </row>
    <row r="980" spans="1:13">
      <c r="A980" s="4">
        <v>2017</v>
      </c>
      <c r="B980" s="5" t="s">
        <v>24</v>
      </c>
      <c r="C980" s="5" t="s">
        <v>50</v>
      </c>
      <c r="D980" s="5" t="s">
        <v>16</v>
      </c>
      <c r="E980" s="5">
        <v>13300</v>
      </c>
      <c r="F980" s="6">
        <v>3009.77</v>
      </c>
      <c r="H980" s="15" t="str">
        <f t="shared" si="90"/>
        <v>High</v>
      </c>
      <c r="I980" s="11" t="str">
        <f t="shared" si="91"/>
        <v>Large</v>
      </c>
      <c r="J980" s="11" t="str">
        <f t="shared" si="92"/>
        <v>Central</v>
      </c>
      <c r="K980" s="11" t="str">
        <f t="shared" si="93"/>
        <v>2010s</v>
      </c>
      <c r="L980" s="11" t="str">
        <f t="shared" si="94"/>
        <v>Cereal</v>
      </c>
      <c r="M980" s="18">
        <f t="shared" si="95"/>
        <v>0.2262984962406015</v>
      </c>
    </row>
    <row r="981" spans="1:13">
      <c r="A981" s="4">
        <v>2017</v>
      </c>
      <c r="B981" s="5" t="s">
        <v>24</v>
      </c>
      <c r="C981" s="5" t="s">
        <v>50</v>
      </c>
      <c r="D981" s="5" t="s">
        <v>17</v>
      </c>
      <c r="E981" s="5">
        <v>219470</v>
      </c>
      <c r="F981" s="6">
        <v>1800.02</v>
      </c>
      <c r="H981" s="15" t="str">
        <f t="shared" si="90"/>
        <v>Medium</v>
      </c>
      <c r="I981" s="11" t="str">
        <f t="shared" si="91"/>
        <v>Large</v>
      </c>
      <c r="J981" s="11" t="str">
        <f t="shared" si="92"/>
        <v>Central</v>
      </c>
      <c r="K981" s="11" t="str">
        <f t="shared" si="93"/>
        <v>2010s</v>
      </c>
      <c r="L981" s="11" t="str">
        <f t="shared" si="94"/>
        <v>Pulse</v>
      </c>
      <c r="M981" s="18">
        <f t="shared" si="95"/>
        <v>8.2016676538934699E-3</v>
      </c>
    </row>
    <row r="982" spans="1:13">
      <c r="A982" s="4">
        <v>2017</v>
      </c>
      <c r="B982" s="5" t="s">
        <v>24</v>
      </c>
      <c r="C982" s="5" t="s">
        <v>50</v>
      </c>
      <c r="D982" s="5" t="s">
        <v>18</v>
      </c>
      <c r="E982" s="5">
        <v>6000</v>
      </c>
      <c r="F982" s="6">
        <v>261</v>
      </c>
      <c r="H982" s="15" t="str">
        <f t="shared" si="90"/>
        <v>Low</v>
      </c>
      <c r="I982" s="11" t="str">
        <f t="shared" si="91"/>
        <v>Large</v>
      </c>
      <c r="J982" s="11" t="str">
        <f t="shared" si="92"/>
        <v>Central</v>
      </c>
      <c r="K982" s="11" t="str">
        <f t="shared" si="93"/>
        <v>2010s</v>
      </c>
      <c r="L982" s="11" t="str">
        <f t="shared" si="94"/>
        <v>Fiber</v>
      </c>
      <c r="M982" s="18">
        <f t="shared" si="95"/>
        <v>4.3499999999999997E-2</v>
      </c>
    </row>
    <row r="983" spans="1:13">
      <c r="A983" s="4">
        <v>2008</v>
      </c>
      <c r="B983" s="5" t="s">
        <v>24</v>
      </c>
      <c r="C983" s="5" t="s">
        <v>51</v>
      </c>
      <c r="D983" s="5" t="s">
        <v>15</v>
      </c>
      <c r="E983" s="5">
        <v>1400</v>
      </c>
      <c r="F983" s="6">
        <v>378.57</v>
      </c>
      <c r="H983" s="15" t="str">
        <f t="shared" si="90"/>
        <v>Low</v>
      </c>
      <c r="I983" s="11" t="str">
        <f t="shared" si="91"/>
        <v>Medium</v>
      </c>
      <c r="J983" s="11" t="str">
        <f t="shared" si="92"/>
        <v>Central</v>
      </c>
      <c r="K983" s="11" t="str">
        <f t="shared" si="93"/>
        <v>2000s</v>
      </c>
      <c r="L983" s="11" t="str">
        <f t="shared" si="94"/>
        <v>Cereal</v>
      </c>
      <c r="M983" s="18">
        <f t="shared" si="95"/>
        <v>0.27040714285714285</v>
      </c>
    </row>
    <row r="984" spans="1:13">
      <c r="A984" s="4">
        <v>2008</v>
      </c>
      <c r="B984" s="5" t="s">
        <v>24</v>
      </c>
      <c r="C984" s="5" t="s">
        <v>51</v>
      </c>
      <c r="D984" s="5" t="s">
        <v>16</v>
      </c>
      <c r="E984" s="5">
        <v>64000</v>
      </c>
      <c r="F984" s="6">
        <v>1246.8800000000001</v>
      </c>
      <c r="H984" s="15" t="str">
        <f t="shared" si="90"/>
        <v>Medium</v>
      </c>
      <c r="I984" s="11" t="str">
        <f t="shared" si="91"/>
        <v>Large</v>
      </c>
      <c r="J984" s="11" t="str">
        <f t="shared" si="92"/>
        <v>Central</v>
      </c>
      <c r="K984" s="11" t="str">
        <f t="shared" si="93"/>
        <v>2000s</v>
      </c>
      <c r="L984" s="11" t="str">
        <f t="shared" si="94"/>
        <v>Cereal</v>
      </c>
      <c r="M984" s="18">
        <f t="shared" si="95"/>
        <v>1.9482500000000003E-2</v>
      </c>
    </row>
    <row r="985" spans="1:13">
      <c r="A985" s="4">
        <v>2008</v>
      </c>
      <c r="B985" s="5" t="s">
        <v>24</v>
      </c>
      <c r="C985" s="5" t="s">
        <v>51</v>
      </c>
      <c r="D985" s="5" t="s">
        <v>17</v>
      </c>
      <c r="E985" s="5">
        <v>84400</v>
      </c>
      <c r="F985" s="6">
        <v>976.3</v>
      </c>
      <c r="H985" s="15" t="str">
        <f t="shared" si="90"/>
        <v>Low</v>
      </c>
      <c r="I985" s="11" t="str">
        <f t="shared" si="91"/>
        <v>Large</v>
      </c>
      <c r="J985" s="11" t="str">
        <f t="shared" si="92"/>
        <v>Central</v>
      </c>
      <c r="K985" s="11" t="str">
        <f t="shared" si="93"/>
        <v>2000s</v>
      </c>
      <c r="L985" s="11" t="str">
        <f t="shared" si="94"/>
        <v>Pulse</v>
      </c>
      <c r="M985" s="18">
        <f t="shared" si="95"/>
        <v>1.1567535545023697E-2</v>
      </c>
    </row>
    <row r="986" spans="1:13">
      <c r="A986" s="4">
        <v>2008</v>
      </c>
      <c r="B986" s="5" t="s">
        <v>24</v>
      </c>
      <c r="C986" s="5" t="s">
        <v>51</v>
      </c>
      <c r="D986" s="5" t="s">
        <v>18</v>
      </c>
      <c r="E986" s="5">
        <v>110400</v>
      </c>
      <c r="F986" s="6">
        <v>218.39</v>
      </c>
      <c r="H986" s="15" t="str">
        <f t="shared" si="90"/>
        <v>Low</v>
      </c>
      <c r="I986" s="11" t="str">
        <f t="shared" si="91"/>
        <v>Large</v>
      </c>
      <c r="J986" s="11" t="str">
        <f t="shared" si="92"/>
        <v>Central</v>
      </c>
      <c r="K986" s="11" t="str">
        <f t="shared" si="93"/>
        <v>2000s</v>
      </c>
      <c r="L986" s="11" t="str">
        <f t="shared" si="94"/>
        <v>Fiber</v>
      </c>
      <c r="M986" s="18">
        <f t="shared" si="95"/>
        <v>1.9781702898550723E-3</v>
      </c>
    </row>
    <row r="987" spans="1:13">
      <c r="A987" s="4">
        <v>2009</v>
      </c>
      <c r="B987" s="5" t="s">
        <v>24</v>
      </c>
      <c r="C987" s="5" t="s">
        <v>51</v>
      </c>
      <c r="D987" s="5" t="s">
        <v>15</v>
      </c>
      <c r="E987" s="5">
        <v>1200</v>
      </c>
      <c r="F987" s="6">
        <v>583.33000000000004</v>
      </c>
      <c r="H987" s="15" t="str">
        <f t="shared" si="90"/>
        <v>Low</v>
      </c>
      <c r="I987" s="11" t="str">
        <f t="shared" si="91"/>
        <v>Medium</v>
      </c>
      <c r="J987" s="11" t="str">
        <f t="shared" si="92"/>
        <v>Central</v>
      </c>
      <c r="K987" s="11" t="str">
        <f t="shared" si="93"/>
        <v>2000s</v>
      </c>
      <c r="L987" s="11" t="str">
        <f t="shared" si="94"/>
        <v>Cereal</v>
      </c>
      <c r="M987" s="18">
        <f t="shared" si="95"/>
        <v>0.48610833333333336</v>
      </c>
    </row>
    <row r="988" spans="1:13">
      <c r="A988" s="4">
        <v>2009</v>
      </c>
      <c r="B988" s="5" t="s">
        <v>24</v>
      </c>
      <c r="C988" s="5" t="s">
        <v>51</v>
      </c>
      <c r="D988" s="5" t="s">
        <v>16</v>
      </c>
      <c r="E988" s="5">
        <v>52600</v>
      </c>
      <c r="F988" s="6">
        <v>1064.6400000000001</v>
      </c>
      <c r="H988" s="15" t="str">
        <f t="shared" si="90"/>
        <v>Medium</v>
      </c>
      <c r="I988" s="11" t="str">
        <f t="shared" si="91"/>
        <v>Large</v>
      </c>
      <c r="J988" s="11" t="str">
        <f t="shared" si="92"/>
        <v>Central</v>
      </c>
      <c r="K988" s="11" t="str">
        <f t="shared" si="93"/>
        <v>2000s</v>
      </c>
      <c r="L988" s="11" t="str">
        <f t="shared" si="94"/>
        <v>Cereal</v>
      </c>
      <c r="M988" s="18">
        <f t="shared" si="95"/>
        <v>2.0240304182509508E-2</v>
      </c>
    </row>
    <row r="989" spans="1:13">
      <c r="A989" s="4">
        <v>2009</v>
      </c>
      <c r="B989" s="5" t="s">
        <v>24</v>
      </c>
      <c r="C989" s="5" t="s">
        <v>51</v>
      </c>
      <c r="D989" s="5" t="s">
        <v>17</v>
      </c>
      <c r="E989" s="5">
        <v>97700</v>
      </c>
      <c r="F989" s="6">
        <v>1090.07</v>
      </c>
      <c r="H989" s="15" t="str">
        <f t="shared" si="90"/>
        <v>Medium</v>
      </c>
      <c r="I989" s="11" t="str">
        <f t="shared" si="91"/>
        <v>Large</v>
      </c>
      <c r="J989" s="11" t="str">
        <f t="shared" si="92"/>
        <v>Central</v>
      </c>
      <c r="K989" s="11" t="str">
        <f t="shared" si="93"/>
        <v>2000s</v>
      </c>
      <c r="L989" s="11" t="str">
        <f t="shared" si="94"/>
        <v>Pulse</v>
      </c>
      <c r="M989" s="18">
        <f t="shared" si="95"/>
        <v>1.1157318321392017E-2</v>
      </c>
    </row>
    <row r="990" spans="1:13">
      <c r="A990" s="4">
        <v>2009</v>
      </c>
      <c r="B990" s="5" t="s">
        <v>24</v>
      </c>
      <c r="C990" s="5" t="s">
        <v>51</v>
      </c>
      <c r="D990" s="5" t="s">
        <v>18</v>
      </c>
      <c r="E990" s="5">
        <v>107900</v>
      </c>
      <c r="F990" s="6">
        <v>205.65</v>
      </c>
      <c r="H990" s="15" t="str">
        <f t="shared" si="90"/>
        <v>Low</v>
      </c>
      <c r="I990" s="11" t="str">
        <f t="shared" si="91"/>
        <v>Large</v>
      </c>
      <c r="J990" s="11" t="str">
        <f t="shared" si="92"/>
        <v>Central</v>
      </c>
      <c r="K990" s="11" t="str">
        <f t="shared" si="93"/>
        <v>2000s</v>
      </c>
      <c r="L990" s="11" t="str">
        <f t="shared" si="94"/>
        <v>Fiber</v>
      </c>
      <c r="M990" s="18">
        <f t="shared" si="95"/>
        <v>1.9059314179796108E-3</v>
      </c>
    </row>
    <row r="991" spans="1:13">
      <c r="A991" s="4">
        <v>2010</v>
      </c>
      <c r="B991" s="5" t="s">
        <v>24</v>
      </c>
      <c r="C991" s="5" t="s">
        <v>51</v>
      </c>
      <c r="D991" s="5" t="s">
        <v>15</v>
      </c>
      <c r="E991" s="5">
        <v>1200</v>
      </c>
      <c r="F991" s="6">
        <v>750</v>
      </c>
      <c r="H991" s="15" t="str">
        <f t="shared" si="90"/>
        <v>Low</v>
      </c>
      <c r="I991" s="11" t="str">
        <f t="shared" si="91"/>
        <v>Medium</v>
      </c>
      <c r="J991" s="11" t="str">
        <f t="shared" si="92"/>
        <v>Central</v>
      </c>
      <c r="K991" s="11" t="str">
        <f t="shared" si="93"/>
        <v>2010s</v>
      </c>
      <c r="L991" s="11" t="str">
        <f t="shared" si="94"/>
        <v>Cereal</v>
      </c>
      <c r="M991" s="18">
        <f t="shared" si="95"/>
        <v>0.625</v>
      </c>
    </row>
    <row r="992" spans="1:13">
      <c r="A992" s="4">
        <v>2010</v>
      </c>
      <c r="B992" s="5" t="s">
        <v>24</v>
      </c>
      <c r="C992" s="5" t="s">
        <v>51</v>
      </c>
      <c r="D992" s="5" t="s">
        <v>16</v>
      </c>
      <c r="E992" s="5">
        <v>60800</v>
      </c>
      <c r="F992" s="6">
        <v>1429.28</v>
      </c>
      <c r="H992" s="15" t="str">
        <f t="shared" si="90"/>
        <v>Medium</v>
      </c>
      <c r="I992" s="11" t="str">
        <f t="shared" si="91"/>
        <v>Large</v>
      </c>
      <c r="J992" s="11" t="str">
        <f t="shared" si="92"/>
        <v>Central</v>
      </c>
      <c r="K992" s="11" t="str">
        <f t="shared" si="93"/>
        <v>2010s</v>
      </c>
      <c r="L992" s="11" t="str">
        <f t="shared" si="94"/>
        <v>Cereal</v>
      </c>
      <c r="M992" s="18">
        <f t="shared" si="95"/>
        <v>2.3507894736842106E-2</v>
      </c>
    </row>
    <row r="993" spans="1:13">
      <c r="A993" s="4">
        <v>2010</v>
      </c>
      <c r="B993" s="5" t="s">
        <v>24</v>
      </c>
      <c r="C993" s="5" t="s">
        <v>51</v>
      </c>
      <c r="D993" s="5" t="s">
        <v>17</v>
      </c>
      <c r="E993" s="5">
        <v>80000</v>
      </c>
      <c r="F993" s="6">
        <v>1061.25</v>
      </c>
      <c r="H993" s="15" t="str">
        <f t="shared" si="90"/>
        <v>Medium</v>
      </c>
      <c r="I993" s="11" t="str">
        <f t="shared" si="91"/>
        <v>Large</v>
      </c>
      <c r="J993" s="11" t="str">
        <f t="shared" si="92"/>
        <v>Central</v>
      </c>
      <c r="K993" s="11" t="str">
        <f t="shared" si="93"/>
        <v>2010s</v>
      </c>
      <c r="L993" s="11" t="str">
        <f t="shared" si="94"/>
        <v>Pulse</v>
      </c>
      <c r="M993" s="18">
        <f t="shared" si="95"/>
        <v>1.3265625E-2</v>
      </c>
    </row>
    <row r="994" spans="1:13">
      <c r="A994" s="4">
        <v>2010</v>
      </c>
      <c r="B994" s="5" t="s">
        <v>24</v>
      </c>
      <c r="C994" s="5" t="s">
        <v>51</v>
      </c>
      <c r="D994" s="5" t="s">
        <v>18</v>
      </c>
      <c r="E994" s="5">
        <v>106360</v>
      </c>
      <c r="F994" s="6">
        <v>205.98</v>
      </c>
      <c r="H994" s="15" t="str">
        <f t="shared" si="90"/>
        <v>Low</v>
      </c>
      <c r="I994" s="11" t="str">
        <f t="shared" si="91"/>
        <v>Large</v>
      </c>
      <c r="J994" s="11" t="str">
        <f t="shared" si="92"/>
        <v>Central</v>
      </c>
      <c r="K994" s="11" t="str">
        <f t="shared" si="93"/>
        <v>2010s</v>
      </c>
      <c r="L994" s="11" t="str">
        <f t="shared" si="94"/>
        <v>Fiber</v>
      </c>
      <c r="M994" s="18">
        <f t="shared" si="95"/>
        <v>1.9366303121474237E-3</v>
      </c>
    </row>
    <row r="995" spans="1:13">
      <c r="A995" s="4">
        <v>2011</v>
      </c>
      <c r="B995" s="5" t="s">
        <v>24</v>
      </c>
      <c r="C995" s="5" t="s">
        <v>51</v>
      </c>
      <c r="D995" s="5" t="s">
        <v>15</v>
      </c>
      <c r="E995" s="5">
        <v>1300</v>
      </c>
      <c r="F995" s="6">
        <v>846.15</v>
      </c>
      <c r="H995" s="15" t="str">
        <f t="shared" si="90"/>
        <v>Low</v>
      </c>
      <c r="I995" s="11" t="str">
        <f t="shared" si="91"/>
        <v>Medium</v>
      </c>
      <c r="J995" s="11" t="str">
        <f t="shared" si="92"/>
        <v>Central</v>
      </c>
      <c r="K995" s="11" t="str">
        <f t="shared" si="93"/>
        <v>2010s</v>
      </c>
      <c r="L995" s="11" t="str">
        <f t="shared" si="94"/>
        <v>Cereal</v>
      </c>
      <c r="M995" s="18">
        <f t="shared" si="95"/>
        <v>0.65088461538461539</v>
      </c>
    </row>
    <row r="996" spans="1:13">
      <c r="A996" s="4">
        <v>2011</v>
      </c>
      <c r="B996" s="5" t="s">
        <v>24</v>
      </c>
      <c r="C996" s="5" t="s">
        <v>51</v>
      </c>
      <c r="D996" s="5" t="s">
        <v>16</v>
      </c>
      <c r="E996" s="5">
        <v>58900</v>
      </c>
      <c r="F996" s="6">
        <v>1032.26</v>
      </c>
      <c r="H996" s="15" t="str">
        <f t="shared" si="90"/>
        <v>Medium</v>
      </c>
      <c r="I996" s="11" t="str">
        <f t="shared" si="91"/>
        <v>Large</v>
      </c>
      <c r="J996" s="11" t="str">
        <f t="shared" si="92"/>
        <v>Central</v>
      </c>
      <c r="K996" s="11" t="str">
        <f t="shared" si="93"/>
        <v>2010s</v>
      </c>
      <c r="L996" s="11" t="str">
        <f t="shared" si="94"/>
        <v>Cereal</v>
      </c>
      <c r="M996" s="18">
        <f t="shared" si="95"/>
        <v>1.7525636672325977E-2</v>
      </c>
    </row>
    <row r="997" spans="1:13">
      <c r="A997" s="4">
        <v>2011</v>
      </c>
      <c r="B997" s="5" t="s">
        <v>24</v>
      </c>
      <c r="C997" s="5" t="s">
        <v>51</v>
      </c>
      <c r="D997" s="5" t="s">
        <v>17</v>
      </c>
      <c r="E997" s="5">
        <v>58100</v>
      </c>
      <c r="F997" s="6">
        <v>1259.9000000000001</v>
      </c>
      <c r="H997" s="15" t="str">
        <f t="shared" si="90"/>
        <v>Medium</v>
      </c>
      <c r="I997" s="11" t="str">
        <f t="shared" si="91"/>
        <v>Large</v>
      </c>
      <c r="J997" s="11" t="str">
        <f t="shared" si="92"/>
        <v>Central</v>
      </c>
      <c r="K997" s="11" t="str">
        <f t="shared" si="93"/>
        <v>2010s</v>
      </c>
      <c r="L997" s="11" t="str">
        <f t="shared" si="94"/>
        <v>Pulse</v>
      </c>
      <c r="M997" s="18">
        <f t="shared" si="95"/>
        <v>2.168502581755594E-2</v>
      </c>
    </row>
    <row r="998" spans="1:13">
      <c r="A998" s="4">
        <v>2011</v>
      </c>
      <c r="B998" s="5" t="s">
        <v>24</v>
      </c>
      <c r="C998" s="5" t="s">
        <v>51</v>
      </c>
      <c r="D998" s="5" t="s">
        <v>18</v>
      </c>
      <c r="E998" s="5">
        <v>102210</v>
      </c>
      <c r="F998" s="6">
        <v>321.55</v>
      </c>
      <c r="H998" s="15" t="str">
        <f t="shared" si="90"/>
        <v>Low</v>
      </c>
      <c r="I998" s="11" t="str">
        <f t="shared" si="91"/>
        <v>Large</v>
      </c>
      <c r="J998" s="11" t="str">
        <f t="shared" si="92"/>
        <v>Central</v>
      </c>
      <c r="K998" s="11" t="str">
        <f t="shared" si="93"/>
        <v>2010s</v>
      </c>
      <c r="L998" s="11" t="str">
        <f t="shared" si="94"/>
        <v>Fiber</v>
      </c>
      <c r="M998" s="18">
        <f t="shared" si="95"/>
        <v>3.1459739751492025E-3</v>
      </c>
    </row>
    <row r="999" spans="1:13">
      <c r="A999" s="4">
        <v>2012</v>
      </c>
      <c r="B999" s="5" t="s">
        <v>24</v>
      </c>
      <c r="C999" s="5" t="s">
        <v>51</v>
      </c>
      <c r="D999" s="5" t="s">
        <v>15</v>
      </c>
      <c r="E999" s="5">
        <v>760</v>
      </c>
      <c r="F999" s="6">
        <v>868.42</v>
      </c>
      <c r="H999" s="15" t="str">
        <f t="shared" si="90"/>
        <v>Low</v>
      </c>
      <c r="I999" s="11" t="str">
        <f t="shared" si="91"/>
        <v>Small</v>
      </c>
      <c r="J999" s="11" t="str">
        <f t="shared" si="92"/>
        <v>Central</v>
      </c>
      <c r="K999" s="11" t="str">
        <f t="shared" si="93"/>
        <v>2010s</v>
      </c>
      <c r="L999" s="11" t="str">
        <f t="shared" si="94"/>
        <v>Cereal</v>
      </c>
      <c r="M999" s="18">
        <f t="shared" si="95"/>
        <v>1.142657894736842</v>
      </c>
    </row>
    <row r="1000" spans="1:13">
      <c r="A1000" s="4">
        <v>2012</v>
      </c>
      <c r="B1000" s="5" t="s">
        <v>24</v>
      </c>
      <c r="C1000" s="5" t="s">
        <v>51</v>
      </c>
      <c r="D1000" s="5" t="s">
        <v>16</v>
      </c>
      <c r="E1000" s="5">
        <v>61610</v>
      </c>
      <c r="F1000" s="6">
        <v>2121.08</v>
      </c>
      <c r="H1000" s="15" t="str">
        <f t="shared" si="90"/>
        <v>Medium</v>
      </c>
      <c r="I1000" s="11" t="str">
        <f t="shared" si="91"/>
        <v>Large</v>
      </c>
      <c r="J1000" s="11" t="str">
        <f t="shared" si="92"/>
        <v>Central</v>
      </c>
      <c r="K1000" s="11" t="str">
        <f t="shared" si="93"/>
        <v>2010s</v>
      </c>
      <c r="L1000" s="11" t="str">
        <f t="shared" si="94"/>
        <v>Cereal</v>
      </c>
      <c r="M1000" s="18">
        <f t="shared" si="95"/>
        <v>3.442752799870151E-2</v>
      </c>
    </row>
    <row r="1001" spans="1:13">
      <c r="A1001" s="4">
        <v>2012</v>
      </c>
      <c r="B1001" s="5" t="s">
        <v>24</v>
      </c>
      <c r="C1001" s="5" t="s">
        <v>51</v>
      </c>
      <c r="D1001" s="5" t="s">
        <v>17</v>
      </c>
      <c r="E1001" s="5">
        <v>96470</v>
      </c>
      <c r="F1001" s="6">
        <v>1219.96</v>
      </c>
      <c r="H1001" s="15" t="str">
        <f t="shared" si="90"/>
        <v>Medium</v>
      </c>
      <c r="I1001" s="11" t="str">
        <f t="shared" si="91"/>
        <v>Large</v>
      </c>
      <c r="J1001" s="11" t="str">
        <f t="shared" si="92"/>
        <v>Central</v>
      </c>
      <c r="K1001" s="11" t="str">
        <f t="shared" si="93"/>
        <v>2010s</v>
      </c>
      <c r="L1001" s="11" t="str">
        <f t="shared" si="94"/>
        <v>Pulse</v>
      </c>
      <c r="M1001" s="18">
        <f t="shared" si="95"/>
        <v>1.264600393904841E-2</v>
      </c>
    </row>
    <row r="1002" spans="1:13">
      <c r="A1002" s="4">
        <v>2012</v>
      </c>
      <c r="B1002" s="5" t="s">
        <v>24</v>
      </c>
      <c r="C1002" s="5" t="s">
        <v>51</v>
      </c>
      <c r="D1002" s="5" t="s">
        <v>18</v>
      </c>
      <c r="E1002" s="5">
        <v>98380</v>
      </c>
      <c r="F1002" s="6">
        <v>398.96</v>
      </c>
      <c r="H1002" s="15" t="str">
        <f t="shared" si="90"/>
        <v>Low</v>
      </c>
      <c r="I1002" s="11" t="str">
        <f t="shared" si="91"/>
        <v>Large</v>
      </c>
      <c r="J1002" s="11" t="str">
        <f t="shared" si="92"/>
        <v>Central</v>
      </c>
      <c r="K1002" s="11" t="str">
        <f t="shared" si="93"/>
        <v>2010s</v>
      </c>
      <c r="L1002" s="11" t="str">
        <f t="shared" si="94"/>
        <v>Fiber</v>
      </c>
      <c r="M1002" s="18">
        <f t="shared" si="95"/>
        <v>4.0552957918276074E-3</v>
      </c>
    </row>
    <row r="1003" spans="1:13">
      <c r="A1003" s="4">
        <v>2013</v>
      </c>
      <c r="B1003" s="5" t="s">
        <v>24</v>
      </c>
      <c r="C1003" s="5" t="s">
        <v>51</v>
      </c>
      <c r="D1003" s="5" t="s">
        <v>15</v>
      </c>
      <c r="E1003" s="5">
        <v>660</v>
      </c>
      <c r="F1003" s="6">
        <v>757.58</v>
      </c>
      <c r="H1003" s="15" t="str">
        <f t="shared" si="90"/>
        <v>Low</v>
      </c>
      <c r="I1003" s="11" t="str">
        <f t="shared" si="91"/>
        <v>Small</v>
      </c>
      <c r="J1003" s="11" t="str">
        <f t="shared" si="92"/>
        <v>Central</v>
      </c>
      <c r="K1003" s="11" t="str">
        <f t="shared" si="93"/>
        <v>2010s</v>
      </c>
      <c r="L1003" s="11" t="str">
        <f t="shared" si="94"/>
        <v>Cereal</v>
      </c>
      <c r="M1003" s="18">
        <f t="shared" si="95"/>
        <v>1.1478484848484849</v>
      </c>
    </row>
    <row r="1004" spans="1:13">
      <c r="A1004" s="4">
        <v>2013</v>
      </c>
      <c r="B1004" s="5" t="s">
        <v>24</v>
      </c>
      <c r="C1004" s="5" t="s">
        <v>51</v>
      </c>
      <c r="D1004" s="5" t="s">
        <v>16</v>
      </c>
      <c r="E1004" s="5">
        <v>52940</v>
      </c>
      <c r="F1004" s="6">
        <v>3884.59</v>
      </c>
      <c r="H1004" s="15" t="str">
        <f t="shared" si="90"/>
        <v>High</v>
      </c>
      <c r="I1004" s="11" t="str">
        <f t="shared" si="91"/>
        <v>Large</v>
      </c>
      <c r="J1004" s="11" t="str">
        <f t="shared" si="92"/>
        <v>Central</v>
      </c>
      <c r="K1004" s="11" t="str">
        <f t="shared" si="93"/>
        <v>2010s</v>
      </c>
      <c r="L1004" s="11" t="str">
        <f t="shared" si="94"/>
        <v>Cereal</v>
      </c>
      <c r="M1004" s="18">
        <f t="shared" si="95"/>
        <v>7.3377219493766535E-2</v>
      </c>
    </row>
    <row r="1005" spans="1:13">
      <c r="A1005" s="4">
        <v>2013</v>
      </c>
      <c r="B1005" s="5" t="s">
        <v>24</v>
      </c>
      <c r="C1005" s="5" t="s">
        <v>51</v>
      </c>
      <c r="D1005" s="5" t="s">
        <v>17</v>
      </c>
      <c r="E1005" s="5">
        <v>94280</v>
      </c>
      <c r="F1005" s="6">
        <v>1141.92</v>
      </c>
      <c r="H1005" s="15" t="str">
        <f t="shared" si="90"/>
        <v>Medium</v>
      </c>
      <c r="I1005" s="11" t="str">
        <f t="shared" si="91"/>
        <v>Large</v>
      </c>
      <c r="J1005" s="11" t="str">
        <f t="shared" si="92"/>
        <v>Central</v>
      </c>
      <c r="K1005" s="11" t="str">
        <f t="shared" si="93"/>
        <v>2010s</v>
      </c>
      <c r="L1005" s="11" t="str">
        <f t="shared" si="94"/>
        <v>Pulse</v>
      </c>
      <c r="M1005" s="18">
        <f t="shared" si="95"/>
        <v>1.21120067882902E-2</v>
      </c>
    </row>
    <row r="1006" spans="1:13">
      <c r="A1006" s="4">
        <v>2013</v>
      </c>
      <c r="B1006" s="5" t="s">
        <v>24</v>
      </c>
      <c r="C1006" s="5" t="s">
        <v>51</v>
      </c>
      <c r="D1006" s="5" t="s">
        <v>18</v>
      </c>
      <c r="E1006" s="5">
        <v>96410</v>
      </c>
      <c r="F1006" s="6">
        <v>438.85</v>
      </c>
      <c r="H1006" s="15" t="str">
        <f t="shared" si="90"/>
        <v>Low</v>
      </c>
      <c r="I1006" s="11" t="str">
        <f t="shared" si="91"/>
        <v>Large</v>
      </c>
      <c r="J1006" s="11" t="str">
        <f t="shared" si="92"/>
        <v>Central</v>
      </c>
      <c r="K1006" s="11" t="str">
        <f t="shared" si="93"/>
        <v>2010s</v>
      </c>
      <c r="L1006" s="11" t="str">
        <f t="shared" si="94"/>
        <v>Fiber</v>
      </c>
      <c r="M1006" s="18">
        <f t="shared" si="95"/>
        <v>4.5519137018981432E-3</v>
      </c>
    </row>
    <row r="1007" spans="1:13">
      <c r="A1007" s="4">
        <v>2014</v>
      </c>
      <c r="B1007" s="5" t="s">
        <v>24</v>
      </c>
      <c r="C1007" s="5" t="s">
        <v>51</v>
      </c>
      <c r="D1007" s="5" t="s">
        <v>15</v>
      </c>
      <c r="E1007" s="5">
        <v>1000</v>
      </c>
      <c r="F1007" s="6">
        <v>670</v>
      </c>
      <c r="H1007" s="15" t="str">
        <f t="shared" si="90"/>
        <v>Low</v>
      </c>
      <c r="I1007" s="11" t="str">
        <f t="shared" si="91"/>
        <v>Medium</v>
      </c>
      <c r="J1007" s="11" t="str">
        <f t="shared" si="92"/>
        <v>Central</v>
      </c>
      <c r="K1007" s="11" t="str">
        <f t="shared" si="93"/>
        <v>2010s</v>
      </c>
      <c r="L1007" s="11" t="str">
        <f t="shared" si="94"/>
        <v>Cereal</v>
      </c>
      <c r="M1007" s="18">
        <f t="shared" si="95"/>
        <v>0.67</v>
      </c>
    </row>
    <row r="1008" spans="1:13">
      <c r="A1008" s="4">
        <v>2014</v>
      </c>
      <c r="B1008" s="5" t="s">
        <v>24</v>
      </c>
      <c r="C1008" s="5" t="s">
        <v>51</v>
      </c>
      <c r="D1008" s="5" t="s">
        <v>16</v>
      </c>
      <c r="E1008" s="5">
        <v>80000</v>
      </c>
      <c r="F1008" s="6">
        <v>2862.5</v>
      </c>
      <c r="H1008" s="15" t="str">
        <f t="shared" si="90"/>
        <v>Medium</v>
      </c>
      <c r="I1008" s="11" t="str">
        <f t="shared" si="91"/>
        <v>Large</v>
      </c>
      <c r="J1008" s="11" t="str">
        <f t="shared" si="92"/>
        <v>Central</v>
      </c>
      <c r="K1008" s="11" t="str">
        <f t="shared" si="93"/>
        <v>2010s</v>
      </c>
      <c r="L1008" s="11" t="str">
        <f t="shared" si="94"/>
        <v>Cereal</v>
      </c>
      <c r="M1008" s="18">
        <f t="shared" si="95"/>
        <v>3.5781250000000001E-2</v>
      </c>
    </row>
    <row r="1009" spans="1:13">
      <c r="A1009" s="4">
        <v>2014</v>
      </c>
      <c r="B1009" s="5" t="s">
        <v>24</v>
      </c>
      <c r="C1009" s="5" t="s">
        <v>51</v>
      </c>
      <c r="D1009" s="5" t="s">
        <v>17</v>
      </c>
      <c r="E1009" s="5">
        <v>118000</v>
      </c>
      <c r="F1009" s="6">
        <v>1033.9000000000001</v>
      </c>
      <c r="H1009" s="15" t="str">
        <f t="shared" si="90"/>
        <v>Medium</v>
      </c>
      <c r="I1009" s="11" t="str">
        <f t="shared" si="91"/>
        <v>Large</v>
      </c>
      <c r="J1009" s="11" t="str">
        <f t="shared" si="92"/>
        <v>Central</v>
      </c>
      <c r="K1009" s="11" t="str">
        <f t="shared" si="93"/>
        <v>2010s</v>
      </c>
      <c r="L1009" s="11" t="str">
        <f t="shared" si="94"/>
        <v>Pulse</v>
      </c>
      <c r="M1009" s="18">
        <f t="shared" si="95"/>
        <v>8.7618644067796615E-3</v>
      </c>
    </row>
    <row r="1010" spans="1:13">
      <c r="A1010" s="4">
        <v>2014</v>
      </c>
      <c r="B1010" s="5" t="s">
        <v>24</v>
      </c>
      <c r="C1010" s="5" t="s">
        <v>51</v>
      </c>
      <c r="D1010" s="5" t="s">
        <v>18</v>
      </c>
      <c r="E1010" s="5">
        <v>108000</v>
      </c>
      <c r="F1010" s="6">
        <v>133.33000000000001</v>
      </c>
      <c r="H1010" s="15" t="str">
        <f t="shared" si="90"/>
        <v>Low</v>
      </c>
      <c r="I1010" s="11" t="str">
        <f t="shared" si="91"/>
        <v>Large</v>
      </c>
      <c r="J1010" s="11" t="str">
        <f t="shared" si="92"/>
        <v>Central</v>
      </c>
      <c r="K1010" s="11" t="str">
        <f t="shared" si="93"/>
        <v>2010s</v>
      </c>
      <c r="L1010" s="11" t="str">
        <f t="shared" si="94"/>
        <v>Fiber</v>
      </c>
      <c r="M1010" s="18">
        <f t="shared" si="95"/>
        <v>1.2345370370370372E-3</v>
      </c>
    </row>
    <row r="1011" spans="1:13">
      <c r="A1011" s="4">
        <v>2015</v>
      </c>
      <c r="B1011" s="5" t="s">
        <v>24</v>
      </c>
      <c r="C1011" s="5" t="s">
        <v>51</v>
      </c>
      <c r="D1011" s="5" t="s">
        <v>16</v>
      </c>
      <c r="E1011" s="5">
        <v>71000</v>
      </c>
      <c r="F1011" s="6">
        <v>2957.75</v>
      </c>
      <c r="H1011" s="15" t="str">
        <f t="shared" si="90"/>
        <v>Medium</v>
      </c>
      <c r="I1011" s="11" t="str">
        <f t="shared" si="91"/>
        <v>Large</v>
      </c>
      <c r="J1011" s="11" t="str">
        <f t="shared" si="92"/>
        <v>Central</v>
      </c>
      <c r="K1011" s="11" t="str">
        <f t="shared" si="93"/>
        <v>2010s</v>
      </c>
      <c r="L1011" s="11" t="str">
        <f t="shared" si="94"/>
        <v>Cereal</v>
      </c>
      <c r="M1011" s="18">
        <f t="shared" si="95"/>
        <v>4.1658450704225351E-2</v>
      </c>
    </row>
    <row r="1012" spans="1:13">
      <c r="A1012" s="4">
        <v>2015</v>
      </c>
      <c r="B1012" s="5" t="s">
        <v>24</v>
      </c>
      <c r="C1012" s="5" t="s">
        <v>51</v>
      </c>
      <c r="D1012" s="5" t="s">
        <v>17</v>
      </c>
      <c r="E1012" s="5">
        <v>108000</v>
      </c>
      <c r="F1012" s="6">
        <v>1046.3</v>
      </c>
      <c r="H1012" s="15" t="str">
        <f t="shared" si="90"/>
        <v>Medium</v>
      </c>
      <c r="I1012" s="11" t="str">
        <f t="shared" si="91"/>
        <v>Large</v>
      </c>
      <c r="J1012" s="11" t="str">
        <f t="shared" si="92"/>
        <v>Central</v>
      </c>
      <c r="K1012" s="11" t="str">
        <f t="shared" si="93"/>
        <v>2010s</v>
      </c>
      <c r="L1012" s="11" t="str">
        <f t="shared" si="94"/>
        <v>Pulse</v>
      </c>
      <c r="M1012" s="18">
        <f t="shared" si="95"/>
        <v>9.6879629629629625E-3</v>
      </c>
    </row>
    <row r="1013" spans="1:13">
      <c r="A1013" s="4">
        <v>2015</v>
      </c>
      <c r="B1013" s="5" t="s">
        <v>24</v>
      </c>
      <c r="C1013" s="5" t="s">
        <v>51</v>
      </c>
      <c r="D1013" s="5" t="s">
        <v>18</v>
      </c>
      <c r="E1013" s="5">
        <v>92000</v>
      </c>
      <c r="F1013" s="6">
        <v>146.74</v>
      </c>
      <c r="H1013" s="15" t="str">
        <f t="shared" si="90"/>
        <v>Low</v>
      </c>
      <c r="I1013" s="11" t="str">
        <f t="shared" si="91"/>
        <v>Large</v>
      </c>
      <c r="J1013" s="11" t="str">
        <f t="shared" si="92"/>
        <v>Central</v>
      </c>
      <c r="K1013" s="11" t="str">
        <f t="shared" si="93"/>
        <v>2010s</v>
      </c>
      <c r="L1013" s="11" t="str">
        <f t="shared" si="94"/>
        <v>Fiber</v>
      </c>
      <c r="M1013" s="18">
        <f t="shared" si="95"/>
        <v>1.5950000000000001E-3</v>
      </c>
    </row>
    <row r="1014" spans="1:13">
      <c r="A1014" s="4">
        <v>2016</v>
      </c>
      <c r="B1014" s="5" t="s">
        <v>24</v>
      </c>
      <c r="C1014" s="5" t="s">
        <v>51</v>
      </c>
      <c r="D1014" s="5" t="s">
        <v>16</v>
      </c>
      <c r="E1014" s="5">
        <v>70000</v>
      </c>
      <c r="F1014" s="6">
        <v>3528.57</v>
      </c>
      <c r="H1014" s="15" t="str">
        <f t="shared" si="90"/>
        <v>High</v>
      </c>
      <c r="I1014" s="11" t="str">
        <f t="shared" si="91"/>
        <v>Large</v>
      </c>
      <c r="J1014" s="11" t="str">
        <f t="shared" si="92"/>
        <v>Central</v>
      </c>
      <c r="K1014" s="11" t="str">
        <f t="shared" si="93"/>
        <v>2010s</v>
      </c>
      <c r="L1014" s="11" t="str">
        <f t="shared" si="94"/>
        <v>Cereal</v>
      </c>
      <c r="M1014" s="18">
        <f t="shared" si="95"/>
        <v>5.040814285714286E-2</v>
      </c>
    </row>
    <row r="1015" spans="1:13">
      <c r="A1015" s="4">
        <v>2016</v>
      </c>
      <c r="B1015" s="5" t="s">
        <v>24</v>
      </c>
      <c r="C1015" s="5" t="s">
        <v>51</v>
      </c>
      <c r="D1015" s="5" t="s">
        <v>17</v>
      </c>
      <c r="E1015" s="5">
        <v>100000</v>
      </c>
      <c r="F1015" s="6">
        <v>1140</v>
      </c>
      <c r="H1015" s="15" t="str">
        <f t="shared" si="90"/>
        <v>Medium</v>
      </c>
      <c r="I1015" s="11" t="str">
        <f t="shared" si="91"/>
        <v>Large</v>
      </c>
      <c r="J1015" s="11" t="str">
        <f t="shared" si="92"/>
        <v>Central</v>
      </c>
      <c r="K1015" s="11" t="str">
        <f t="shared" si="93"/>
        <v>2010s</v>
      </c>
      <c r="L1015" s="11" t="str">
        <f t="shared" si="94"/>
        <v>Pulse</v>
      </c>
      <c r="M1015" s="18">
        <f t="shared" si="95"/>
        <v>1.14E-2</v>
      </c>
    </row>
    <row r="1016" spans="1:13">
      <c r="A1016" s="4">
        <v>2016</v>
      </c>
      <c r="B1016" s="5" t="s">
        <v>24</v>
      </c>
      <c r="C1016" s="5" t="s">
        <v>51</v>
      </c>
      <c r="D1016" s="5" t="s">
        <v>18</v>
      </c>
      <c r="E1016" s="5">
        <v>101000</v>
      </c>
      <c r="F1016" s="6">
        <v>197.82</v>
      </c>
      <c r="H1016" s="15" t="str">
        <f t="shared" si="90"/>
        <v>Low</v>
      </c>
      <c r="I1016" s="11" t="str">
        <f t="shared" si="91"/>
        <v>Large</v>
      </c>
      <c r="J1016" s="11" t="str">
        <f t="shared" si="92"/>
        <v>Central</v>
      </c>
      <c r="K1016" s="11" t="str">
        <f t="shared" si="93"/>
        <v>2010s</v>
      </c>
      <c r="L1016" s="11" t="str">
        <f t="shared" si="94"/>
        <v>Fiber</v>
      </c>
      <c r="M1016" s="18">
        <f t="shared" si="95"/>
        <v>1.9586138613861387E-3</v>
      </c>
    </row>
    <row r="1017" spans="1:13">
      <c r="A1017" s="4">
        <v>2017</v>
      </c>
      <c r="B1017" s="5" t="s">
        <v>24</v>
      </c>
      <c r="C1017" s="5" t="s">
        <v>51</v>
      </c>
      <c r="D1017" s="5" t="s">
        <v>15</v>
      </c>
      <c r="E1017" s="5">
        <v>730</v>
      </c>
      <c r="F1017" s="6">
        <v>1442.47</v>
      </c>
      <c r="H1017" s="15" t="str">
        <f t="shared" si="90"/>
        <v>Medium</v>
      </c>
      <c r="I1017" s="11" t="str">
        <f t="shared" si="91"/>
        <v>Small</v>
      </c>
      <c r="J1017" s="11" t="str">
        <f t="shared" si="92"/>
        <v>Central</v>
      </c>
      <c r="K1017" s="11" t="str">
        <f t="shared" si="93"/>
        <v>2010s</v>
      </c>
      <c r="L1017" s="11" t="str">
        <f t="shared" si="94"/>
        <v>Cereal</v>
      </c>
      <c r="M1017" s="18">
        <f t="shared" si="95"/>
        <v>1.9759863013698631</v>
      </c>
    </row>
    <row r="1018" spans="1:13">
      <c r="A1018" s="4">
        <v>2017</v>
      </c>
      <c r="B1018" s="5" t="s">
        <v>24</v>
      </c>
      <c r="C1018" s="5" t="s">
        <v>51</v>
      </c>
      <c r="D1018" s="5" t="s">
        <v>16</v>
      </c>
      <c r="E1018" s="5">
        <v>83900</v>
      </c>
      <c r="F1018" s="6">
        <v>3269.73</v>
      </c>
      <c r="H1018" s="15" t="str">
        <f t="shared" si="90"/>
        <v>High</v>
      </c>
      <c r="I1018" s="11" t="str">
        <f t="shared" si="91"/>
        <v>Large</v>
      </c>
      <c r="J1018" s="11" t="str">
        <f t="shared" si="92"/>
        <v>Central</v>
      </c>
      <c r="K1018" s="11" t="str">
        <f t="shared" si="93"/>
        <v>2010s</v>
      </c>
      <c r="L1018" s="11" t="str">
        <f t="shared" si="94"/>
        <v>Cereal</v>
      </c>
      <c r="M1018" s="18">
        <f t="shared" si="95"/>
        <v>3.897175208581645E-2</v>
      </c>
    </row>
    <row r="1019" spans="1:13">
      <c r="A1019" s="4">
        <v>2017</v>
      </c>
      <c r="B1019" s="5" t="s">
        <v>24</v>
      </c>
      <c r="C1019" s="5" t="s">
        <v>51</v>
      </c>
      <c r="D1019" s="5" t="s">
        <v>17</v>
      </c>
      <c r="E1019" s="5">
        <v>149720</v>
      </c>
      <c r="F1019" s="6">
        <v>1546.02</v>
      </c>
      <c r="H1019" s="15" t="str">
        <f t="shared" si="90"/>
        <v>Medium</v>
      </c>
      <c r="I1019" s="11" t="str">
        <f t="shared" si="91"/>
        <v>Large</v>
      </c>
      <c r="J1019" s="11" t="str">
        <f t="shared" si="92"/>
        <v>Central</v>
      </c>
      <c r="K1019" s="11" t="str">
        <f t="shared" si="93"/>
        <v>2010s</v>
      </c>
      <c r="L1019" s="11" t="str">
        <f t="shared" si="94"/>
        <v>Pulse</v>
      </c>
      <c r="M1019" s="18">
        <f t="shared" si="95"/>
        <v>1.0326075340635853E-2</v>
      </c>
    </row>
    <row r="1020" spans="1:13">
      <c r="A1020" s="4">
        <v>2017</v>
      </c>
      <c r="B1020" s="5" t="s">
        <v>24</v>
      </c>
      <c r="C1020" s="5" t="s">
        <v>51</v>
      </c>
      <c r="D1020" s="5" t="s">
        <v>18</v>
      </c>
      <c r="E1020" s="5">
        <v>98000</v>
      </c>
      <c r="F1020" s="6">
        <v>360</v>
      </c>
      <c r="H1020" s="15" t="str">
        <f t="shared" si="90"/>
        <v>Low</v>
      </c>
      <c r="I1020" s="11" t="str">
        <f t="shared" si="91"/>
        <v>Large</v>
      </c>
      <c r="J1020" s="11" t="str">
        <f t="shared" si="92"/>
        <v>Central</v>
      </c>
      <c r="K1020" s="11" t="str">
        <f t="shared" si="93"/>
        <v>2010s</v>
      </c>
      <c r="L1020" s="11" t="str">
        <f t="shared" si="94"/>
        <v>Fiber</v>
      </c>
      <c r="M1020" s="18">
        <f t="shared" si="95"/>
        <v>3.6734693877551019E-3</v>
      </c>
    </row>
    <row r="1021" spans="1:13">
      <c r="A1021" s="4">
        <v>2008</v>
      </c>
      <c r="B1021" s="5" t="s">
        <v>24</v>
      </c>
      <c r="C1021" s="5" t="s">
        <v>52</v>
      </c>
      <c r="D1021" s="5" t="s">
        <v>15</v>
      </c>
      <c r="E1021" s="5">
        <v>21900</v>
      </c>
      <c r="F1021" s="6">
        <v>340.64</v>
      </c>
      <c r="H1021" s="15" t="str">
        <f t="shared" si="90"/>
        <v>Low</v>
      </c>
      <c r="I1021" s="11" t="str">
        <f t="shared" si="91"/>
        <v>Large</v>
      </c>
      <c r="J1021" s="11" t="str">
        <f t="shared" si="92"/>
        <v>Central</v>
      </c>
      <c r="K1021" s="11" t="str">
        <f t="shared" si="93"/>
        <v>2000s</v>
      </c>
      <c r="L1021" s="11" t="str">
        <f t="shared" si="94"/>
        <v>Cereal</v>
      </c>
      <c r="M1021" s="18">
        <f t="shared" si="95"/>
        <v>1.5554337899543379E-2</v>
      </c>
    </row>
    <row r="1022" spans="1:13">
      <c r="A1022" s="4">
        <v>2008</v>
      </c>
      <c r="B1022" s="5" t="s">
        <v>24</v>
      </c>
      <c r="C1022" s="5" t="s">
        <v>52</v>
      </c>
      <c r="D1022" s="5" t="s">
        <v>16</v>
      </c>
      <c r="E1022" s="5">
        <v>98500</v>
      </c>
      <c r="F1022" s="6">
        <v>1210.1500000000001</v>
      </c>
      <c r="H1022" s="15" t="str">
        <f t="shared" si="90"/>
        <v>Medium</v>
      </c>
      <c r="I1022" s="11" t="str">
        <f t="shared" si="91"/>
        <v>Large</v>
      </c>
      <c r="J1022" s="11" t="str">
        <f t="shared" si="92"/>
        <v>Central</v>
      </c>
      <c r="K1022" s="11" t="str">
        <f t="shared" si="93"/>
        <v>2000s</v>
      </c>
      <c r="L1022" s="11" t="str">
        <f t="shared" si="94"/>
        <v>Cereal</v>
      </c>
      <c r="M1022" s="18">
        <f t="shared" si="95"/>
        <v>1.2285786802030458E-2</v>
      </c>
    </row>
    <row r="1023" spans="1:13">
      <c r="A1023" s="4">
        <v>2008</v>
      </c>
      <c r="B1023" s="5" t="s">
        <v>24</v>
      </c>
      <c r="C1023" s="5" t="s">
        <v>52</v>
      </c>
      <c r="D1023" s="5" t="s">
        <v>17</v>
      </c>
      <c r="E1023" s="5">
        <v>18700</v>
      </c>
      <c r="F1023" s="6">
        <v>556.15</v>
      </c>
      <c r="H1023" s="15" t="str">
        <f t="shared" si="90"/>
        <v>Low</v>
      </c>
      <c r="I1023" s="11" t="str">
        <f t="shared" si="91"/>
        <v>Large</v>
      </c>
      <c r="J1023" s="11" t="str">
        <f t="shared" si="92"/>
        <v>Central</v>
      </c>
      <c r="K1023" s="11" t="str">
        <f t="shared" si="93"/>
        <v>2000s</v>
      </c>
      <c r="L1023" s="11" t="str">
        <f t="shared" si="94"/>
        <v>Pulse</v>
      </c>
      <c r="M1023" s="18">
        <f t="shared" si="95"/>
        <v>2.9740641711229945E-2</v>
      </c>
    </row>
    <row r="1024" spans="1:13">
      <c r="A1024" s="4">
        <v>2008</v>
      </c>
      <c r="B1024" s="5" t="s">
        <v>24</v>
      </c>
      <c r="C1024" s="5" t="s">
        <v>52</v>
      </c>
      <c r="D1024" s="5" t="s">
        <v>18</v>
      </c>
      <c r="E1024" s="5">
        <v>29600</v>
      </c>
      <c r="F1024" s="6">
        <v>151.69</v>
      </c>
      <c r="H1024" s="15" t="str">
        <f t="shared" si="90"/>
        <v>Low</v>
      </c>
      <c r="I1024" s="11" t="str">
        <f t="shared" si="91"/>
        <v>Large</v>
      </c>
      <c r="J1024" s="11" t="str">
        <f t="shared" si="92"/>
        <v>Central</v>
      </c>
      <c r="K1024" s="11" t="str">
        <f t="shared" si="93"/>
        <v>2000s</v>
      </c>
      <c r="L1024" s="11" t="str">
        <f t="shared" si="94"/>
        <v>Fiber</v>
      </c>
      <c r="M1024" s="18">
        <f t="shared" si="95"/>
        <v>5.1246621621621625E-3</v>
      </c>
    </row>
    <row r="1025" spans="1:13">
      <c r="A1025" s="4">
        <v>2009</v>
      </c>
      <c r="B1025" s="5" t="s">
        <v>24</v>
      </c>
      <c r="C1025" s="5" t="s">
        <v>52</v>
      </c>
      <c r="D1025" s="5" t="s">
        <v>15</v>
      </c>
      <c r="E1025" s="5">
        <v>20400</v>
      </c>
      <c r="F1025" s="6">
        <v>392.16</v>
      </c>
      <c r="H1025" s="15" t="str">
        <f t="shared" si="90"/>
        <v>Low</v>
      </c>
      <c r="I1025" s="11" t="str">
        <f t="shared" si="91"/>
        <v>Large</v>
      </c>
      <c r="J1025" s="11" t="str">
        <f t="shared" si="92"/>
        <v>Central</v>
      </c>
      <c r="K1025" s="11" t="str">
        <f t="shared" si="93"/>
        <v>2000s</v>
      </c>
      <c r="L1025" s="11" t="str">
        <f t="shared" si="94"/>
        <v>Cereal</v>
      </c>
      <c r="M1025" s="18">
        <f t="shared" si="95"/>
        <v>1.9223529411764709E-2</v>
      </c>
    </row>
    <row r="1026" spans="1:13">
      <c r="A1026" s="4">
        <v>2009</v>
      </c>
      <c r="B1026" s="5" t="s">
        <v>24</v>
      </c>
      <c r="C1026" s="5" t="s">
        <v>52</v>
      </c>
      <c r="D1026" s="5" t="s">
        <v>16</v>
      </c>
      <c r="E1026" s="5">
        <v>106700</v>
      </c>
      <c r="F1026" s="6">
        <v>975.63</v>
      </c>
      <c r="H1026" s="15" t="str">
        <f t="shared" si="90"/>
        <v>Low</v>
      </c>
      <c r="I1026" s="11" t="str">
        <f t="shared" si="91"/>
        <v>Large</v>
      </c>
      <c r="J1026" s="11" t="str">
        <f t="shared" si="92"/>
        <v>Central</v>
      </c>
      <c r="K1026" s="11" t="str">
        <f t="shared" si="93"/>
        <v>2000s</v>
      </c>
      <c r="L1026" s="11" t="str">
        <f t="shared" si="94"/>
        <v>Cereal</v>
      </c>
      <c r="M1026" s="18">
        <f t="shared" si="95"/>
        <v>9.1436738519212746E-3</v>
      </c>
    </row>
    <row r="1027" spans="1:13">
      <c r="A1027" s="4">
        <v>2009</v>
      </c>
      <c r="B1027" s="5" t="s">
        <v>24</v>
      </c>
      <c r="C1027" s="5" t="s">
        <v>52</v>
      </c>
      <c r="D1027" s="5" t="s">
        <v>17</v>
      </c>
      <c r="E1027" s="5">
        <v>21200</v>
      </c>
      <c r="F1027" s="6">
        <v>594.34</v>
      </c>
      <c r="H1027" s="15" t="str">
        <f t="shared" ref="H1027:H1090" si="96">IF(F1027&lt;1000,"Low",IF(F1027&lt;3000,"Medium","High"))</f>
        <v>Low</v>
      </c>
      <c r="I1027" s="11" t="str">
        <f t="shared" ref="I1027:I1090" si="97">IF(E1027&lt;1000,"Small",IF(E1027&lt;5000,"Medium","Large"))</f>
        <v>Large</v>
      </c>
      <c r="J1027" s="11" t="str">
        <f t="shared" ref="J1027:J1090" si="98">IF(OR(B1027="Punjab",B1027="Haryana",B1027="Himachal Pradesh",B1027="Jammu and Kashmir",B1027="Uttarakhand",B1027="Delhi",B1027="Chandigarh"),"North",IF(OR(B1027="Tamil Nadu",B1027="Karnataka",B1027="Kerala",B1027="Andhra Pradesh",B1027="Telangana"),"South",IF(OR(B1027="Maharashtra",B1027="Gujarat",B1027="Goa",B1027="Rajasthan"),"West",IF(OR(B1027="West Bengal",B1027="Bihar",B1027="Jharkhand",B1027="Odisha",B1027="Assam",B1027="Sikkim",B1027="Arunachal Pradesh",B1027="Manipur",B1027="Meghalaya",B1027="Mizoram",B1027="Nagaland",B1027="Tripura"),"East","Central"))))</f>
        <v>Central</v>
      </c>
      <c r="K1027" s="11" t="str">
        <f t="shared" ref="K1027:K1090" si="99">LEFT(A1027,3)&amp;"0s"</f>
        <v>2000s</v>
      </c>
      <c r="L1027" s="11" t="str">
        <f t="shared" ref="L1027:L1090" si="100">IF(D1027="Rice","Cereal",IF(D1027="Maize","Cereal",IF(D1027="Chickpea","Pulse",IF(D1027="Cotton","Fiber","Other"))))</f>
        <v>Pulse</v>
      </c>
      <c r="M1027" s="18">
        <f t="shared" ref="M1027:M1090" si="101">F1027/E1027</f>
        <v>2.8034905660377359E-2</v>
      </c>
    </row>
    <row r="1028" spans="1:13">
      <c r="A1028" s="4">
        <v>2009</v>
      </c>
      <c r="B1028" s="5" t="s">
        <v>24</v>
      </c>
      <c r="C1028" s="5" t="s">
        <v>52</v>
      </c>
      <c r="D1028" s="5" t="s">
        <v>18</v>
      </c>
      <c r="E1028" s="5">
        <v>27900</v>
      </c>
      <c r="F1028" s="6">
        <v>108.96</v>
      </c>
      <c r="H1028" s="15" t="str">
        <f t="shared" si="96"/>
        <v>Low</v>
      </c>
      <c r="I1028" s="11" t="str">
        <f t="shared" si="97"/>
        <v>Large</v>
      </c>
      <c r="J1028" s="11" t="str">
        <f t="shared" si="98"/>
        <v>Central</v>
      </c>
      <c r="K1028" s="11" t="str">
        <f t="shared" si="99"/>
        <v>2000s</v>
      </c>
      <c r="L1028" s="11" t="str">
        <f t="shared" si="100"/>
        <v>Fiber</v>
      </c>
      <c r="M1028" s="18">
        <f t="shared" si="101"/>
        <v>3.9053763440860213E-3</v>
      </c>
    </row>
    <row r="1029" spans="1:13">
      <c r="A1029" s="4">
        <v>2010</v>
      </c>
      <c r="B1029" s="5" t="s">
        <v>24</v>
      </c>
      <c r="C1029" s="5" t="s">
        <v>52</v>
      </c>
      <c r="D1029" s="5" t="s">
        <v>15</v>
      </c>
      <c r="E1029" s="5">
        <v>19900</v>
      </c>
      <c r="F1029" s="6">
        <v>683.42</v>
      </c>
      <c r="H1029" s="15" t="str">
        <f t="shared" si="96"/>
        <v>Low</v>
      </c>
      <c r="I1029" s="11" t="str">
        <f t="shared" si="97"/>
        <v>Large</v>
      </c>
      <c r="J1029" s="11" t="str">
        <f t="shared" si="98"/>
        <v>Central</v>
      </c>
      <c r="K1029" s="11" t="str">
        <f t="shared" si="99"/>
        <v>2010s</v>
      </c>
      <c r="L1029" s="11" t="str">
        <f t="shared" si="100"/>
        <v>Cereal</v>
      </c>
      <c r="M1029" s="18">
        <f t="shared" si="101"/>
        <v>3.4342713567839196E-2</v>
      </c>
    </row>
    <row r="1030" spans="1:13">
      <c r="A1030" s="4">
        <v>2010</v>
      </c>
      <c r="B1030" s="5" t="s">
        <v>24</v>
      </c>
      <c r="C1030" s="5" t="s">
        <v>52</v>
      </c>
      <c r="D1030" s="5" t="s">
        <v>16</v>
      </c>
      <c r="E1030" s="5">
        <v>105800</v>
      </c>
      <c r="F1030" s="6">
        <v>1135.1600000000001</v>
      </c>
      <c r="H1030" s="15" t="str">
        <f t="shared" si="96"/>
        <v>Medium</v>
      </c>
      <c r="I1030" s="11" t="str">
        <f t="shared" si="97"/>
        <v>Large</v>
      </c>
      <c r="J1030" s="11" t="str">
        <f t="shared" si="98"/>
        <v>Central</v>
      </c>
      <c r="K1030" s="11" t="str">
        <f t="shared" si="99"/>
        <v>2010s</v>
      </c>
      <c r="L1030" s="11" t="str">
        <f t="shared" si="100"/>
        <v>Cereal</v>
      </c>
      <c r="M1030" s="18">
        <f t="shared" si="101"/>
        <v>1.0729300567107752E-2</v>
      </c>
    </row>
    <row r="1031" spans="1:13">
      <c r="A1031" s="4">
        <v>2010</v>
      </c>
      <c r="B1031" s="5" t="s">
        <v>24</v>
      </c>
      <c r="C1031" s="5" t="s">
        <v>52</v>
      </c>
      <c r="D1031" s="5" t="s">
        <v>17</v>
      </c>
      <c r="E1031" s="5">
        <v>22900</v>
      </c>
      <c r="F1031" s="6">
        <v>558.95000000000005</v>
      </c>
      <c r="H1031" s="15" t="str">
        <f t="shared" si="96"/>
        <v>Low</v>
      </c>
      <c r="I1031" s="11" t="str">
        <f t="shared" si="97"/>
        <v>Large</v>
      </c>
      <c r="J1031" s="11" t="str">
        <f t="shared" si="98"/>
        <v>Central</v>
      </c>
      <c r="K1031" s="11" t="str">
        <f t="shared" si="99"/>
        <v>2010s</v>
      </c>
      <c r="L1031" s="11" t="str">
        <f t="shared" si="100"/>
        <v>Pulse</v>
      </c>
      <c r="M1031" s="18">
        <f t="shared" si="101"/>
        <v>2.4408296943231444E-2</v>
      </c>
    </row>
    <row r="1032" spans="1:13">
      <c r="A1032" s="4">
        <v>2010</v>
      </c>
      <c r="B1032" s="5" t="s">
        <v>24</v>
      </c>
      <c r="C1032" s="5" t="s">
        <v>52</v>
      </c>
      <c r="D1032" s="5" t="s">
        <v>18</v>
      </c>
      <c r="E1032" s="5">
        <v>27980</v>
      </c>
      <c r="F1032" s="6">
        <v>106.64</v>
      </c>
      <c r="H1032" s="15" t="str">
        <f t="shared" si="96"/>
        <v>Low</v>
      </c>
      <c r="I1032" s="11" t="str">
        <f t="shared" si="97"/>
        <v>Large</v>
      </c>
      <c r="J1032" s="11" t="str">
        <f t="shared" si="98"/>
        <v>Central</v>
      </c>
      <c r="K1032" s="11" t="str">
        <f t="shared" si="99"/>
        <v>2010s</v>
      </c>
      <c r="L1032" s="11" t="str">
        <f t="shared" si="100"/>
        <v>Fiber</v>
      </c>
      <c r="M1032" s="18">
        <f t="shared" si="101"/>
        <v>3.8112937812723375E-3</v>
      </c>
    </row>
    <row r="1033" spans="1:13">
      <c r="A1033" s="4">
        <v>2011</v>
      </c>
      <c r="B1033" s="5" t="s">
        <v>24</v>
      </c>
      <c r="C1033" s="5" t="s">
        <v>52</v>
      </c>
      <c r="D1033" s="5" t="s">
        <v>15</v>
      </c>
      <c r="E1033" s="5">
        <v>20900</v>
      </c>
      <c r="F1033" s="6">
        <v>708.13</v>
      </c>
      <c r="H1033" s="15" t="str">
        <f t="shared" si="96"/>
        <v>Low</v>
      </c>
      <c r="I1033" s="11" t="str">
        <f t="shared" si="97"/>
        <v>Large</v>
      </c>
      <c r="J1033" s="11" t="str">
        <f t="shared" si="98"/>
        <v>Central</v>
      </c>
      <c r="K1033" s="11" t="str">
        <f t="shared" si="99"/>
        <v>2010s</v>
      </c>
      <c r="L1033" s="11" t="str">
        <f t="shared" si="100"/>
        <v>Cereal</v>
      </c>
      <c r="M1033" s="18">
        <f t="shared" si="101"/>
        <v>3.388181818181818E-2</v>
      </c>
    </row>
    <row r="1034" spans="1:13">
      <c r="A1034" s="4">
        <v>2011</v>
      </c>
      <c r="B1034" s="5" t="s">
        <v>24</v>
      </c>
      <c r="C1034" s="5" t="s">
        <v>52</v>
      </c>
      <c r="D1034" s="5" t="s">
        <v>16</v>
      </c>
      <c r="E1034" s="5">
        <v>106300</v>
      </c>
      <c r="F1034" s="6">
        <v>837.25</v>
      </c>
      <c r="H1034" s="15" t="str">
        <f t="shared" si="96"/>
        <v>Low</v>
      </c>
      <c r="I1034" s="11" t="str">
        <f t="shared" si="97"/>
        <v>Large</v>
      </c>
      <c r="J1034" s="11" t="str">
        <f t="shared" si="98"/>
        <v>Central</v>
      </c>
      <c r="K1034" s="11" t="str">
        <f t="shared" si="99"/>
        <v>2010s</v>
      </c>
      <c r="L1034" s="11" t="str">
        <f t="shared" si="100"/>
        <v>Cereal</v>
      </c>
      <c r="M1034" s="18">
        <f t="shared" si="101"/>
        <v>7.8762935089369702E-3</v>
      </c>
    </row>
    <row r="1035" spans="1:13">
      <c r="A1035" s="4">
        <v>2011</v>
      </c>
      <c r="B1035" s="5" t="s">
        <v>24</v>
      </c>
      <c r="C1035" s="5" t="s">
        <v>52</v>
      </c>
      <c r="D1035" s="5" t="s">
        <v>17</v>
      </c>
      <c r="E1035" s="5">
        <v>27400</v>
      </c>
      <c r="F1035" s="6">
        <v>609.49</v>
      </c>
      <c r="H1035" s="15" t="str">
        <f t="shared" si="96"/>
        <v>Low</v>
      </c>
      <c r="I1035" s="11" t="str">
        <f t="shared" si="97"/>
        <v>Large</v>
      </c>
      <c r="J1035" s="11" t="str">
        <f t="shared" si="98"/>
        <v>Central</v>
      </c>
      <c r="K1035" s="11" t="str">
        <f t="shared" si="99"/>
        <v>2010s</v>
      </c>
      <c r="L1035" s="11" t="str">
        <f t="shared" si="100"/>
        <v>Pulse</v>
      </c>
      <c r="M1035" s="18">
        <f t="shared" si="101"/>
        <v>2.2244160583941606E-2</v>
      </c>
    </row>
    <row r="1036" spans="1:13">
      <c r="A1036" s="4">
        <v>2011</v>
      </c>
      <c r="B1036" s="5" t="s">
        <v>24</v>
      </c>
      <c r="C1036" s="5" t="s">
        <v>52</v>
      </c>
      <c r="D1036" s="5" t="s">
        <v>18</v>
      </c>
      <c r="E1036" s="5">
        <v>28380</v>
      </c>
      <c r="F1036" s="6">
        <v>209.47</v>
      </c>
      <c r="H1036" s="15" t="str">
        <f t="shared" si="96"/>
        <v>Low</v>
      </c>
      <c r="I1036" s="11" t="str">
        <f t="shared" si="97"/>
        <v>Large</v>
      </c>
      <c r="J1036" s="11" t="str">
        <f t="shared" si="98"/>
        <v>Central</v>
      </c>
      <c r="K1036" s="11" t="str">
        <f t="shared" si="99"/>
        <v>2010s</v>
      </c>
      <c r="L1036" s="11" t="str">
        <f t="shared" si="100"/>
        <v>Fiber</v>
      </c>
      <c r="M1036" s="18">
        <f t="shared" si="101"/>
        <v>7.3809020436927412E-3</v>
      </c>
    </row>
    <row r="1037" spans="1:13">
      <c r="A1037" s="4">
        <v>2012</v>
      </c>
      <c r="B1037" s="5" t="s">
        <v>24</v>
      </c>
      <c r="C1037" s="5" t="s">
        <v>52</v>
      </c>
      <c r="D1037" s="5" t="s">
        <v>15</v>
      </c>
      <c r="E1037" s="5">
        <v>18980</v>
      </c>
      <c r="F1037" s="6">
        <v>507.9</v>
      </c>
      <c r="H1037" s="15" t="str">
        <f t="shared" si="96"/>
        <v>Low</v>
      </c>
      <c r="I1037" s="11" t="str">
        <f t="shared" si="97"/>
        <v>Large</v>
      </c>
      <c r="J1037" s="11" t="str">
        <f t="shared" si="98"/>
        <v>Central</v>
      </c>
      <c r="K1037" s="11" t="str">
        <f t="shared" si="99"/>
        <v>2010s</v>
      </c>
      <c r="L1037" s="11" t="str">
        <f t="shared" si="100"/>
        <v>Cereal</v>
      </c>
      <c r="M1037" s="18">
        <f t="shared" si="101"/>
        <v>2.6759747102212853E-2</v>
      </c>
    </row>
    <row r="1038" spans="1:13">
      <c r="A1038" s="4">
        <v>2012</v>
      </c>
      <c r="B1038" s="5" t="s">
        <v>24</v>
      </c>
      <c r="C1038" s="5" t="s">
        <v>52</v>
      </c>
      <c r="D1038" s="5" t="s">
        <v>16</v>
      </c>
      <c r="E1038" s="5">
        <v>106660</v>
      </c>
      <c r="F1038" s="6">
        <v>1955.18</v>
      </c>
      <c r="H1038" s="15" t="str">
        <f t="shared" si="96"/>
        <v>Medium</v>
      </c>
      <c r="I1038" s="11" t="str">
        <f t="shared" si="97"/>
        <v>Large</v>
      </c>
      <c r="J1038" s="11" t="str">
        <f t="shared" si="98"/>
        <v>Central</v>
      </c>
      <c r="K1038" s="11" t="str">
        <f t="shared" si="99"/>
        <v>2010s</v>
      </c>
      <c r="L1038" s="11" t="str">
        <f t="shared" si="100"/>
        <v>Cereal</v>
      </c>
      <c r="M1038" s="18">
        <f t="shared" si="101"/>
        <v>1.8330958184886555E-2</v>
      </c>
    </row>
    <row r="1039" spans="1:13">
      <c r="A1039" s="4">
        <v>2012</v>
      </c>
      <c r="B1039" s="5" t="s">
        <v>24</v>
      </c>
      <c r="C1039" s="5" t="s">
        <v>52</v>
      </c>
      <c r="D1039" s="5" t="s">
        <v>17</v>
      </c>
      <c r="E1039" s="5">
        <v>25300</v>
      </c>
      <c r="F1039" s="6">
        <v>616.6</v>
      </c>
      <c r="H1039" s="15" t="str">
        <f t="shared" si="96"/>
        <v>Low</v>
      </c>
      <c r="I1039" s="11" t="str">
        <f t="shared" si="97"/>
        <v>Large</v>
      </c>
      <c r="J1039" s="11" t="str">
        <f t="shared" si="98"/>
        <v>Central</v>
      </c>
      <c r="K1039" s="11" t="str">
        <f t="shared" si="99"/>
        <v>2010s</v>
      </c>
      <c r="L1039" s="11" t="str">
        <f t="shared" si="100"/>
        <v>Pulse</v>
      </c>
      <c r="M1039" s="18">
        <f t="shared" si="101"/>
        <v>2.4371541501976287E-2</v>
      </c>
    </row>
    <row r="1040" spans="1:13">
      <c r="A1040" s="4">
        <v>2012</v>
      </c>
      <c r="B1040" s="5" t="s">
        <v>24</v>
      </c>
      <c r="C1040" s="5" t="s">
        <v>52</v>
      </c>
      <c r="D1040" s="5" t="s">
        <v>18</v>
      </c>
      <c r="E1040" s="5">
        <v>29220</v>
      </c>
      <c r="F1040" s="6">
        <v>218</v>
      </c>
      <c r="H1040" s="15" t="str">
        <f t="shared" si="96"/>
        <v>Low</v>
      </c>
      <c r="I1040" s="11" t="str">
        <f t="shared" si="97"/>
        <v>Large</v>
      </c>
      <c r="J1040" s="11" t="str">
        <f t="shared" si="98"/>
        <v>Central</v>
      </c>
      <c r="K1040" s="11" t="str">
        <f t="shared" si="99"/>
        <v>2010s</v>
      </c>
      <c r="L1040" s="11" t="str">
        <f t="shared" si="100"/>
        <v>Fiber</v>
      </c>
      <c r="M1040" s="18">
        <f t="shared" si="101"/>
        <v>7.4606433949349757E-3</v>
      </c>
    </row>
    <row r="1041" spans="1:13">
      <c r="A1041" s="4">
        <v>2013</v>
      </c>
      <c r="B1041" s="5" t="s">
        <v>24</v>
      </c>
      <c r="C1041" s="5" t="s">
        <v>52</v>
      </c>
      <c r="D1041" s="5" t="s">
        <v>15</v>
      </c>
      <c r="E1041" s="5">
        <v>18820</v>
      </c>
      <c r="F1041" s="6">
        <v>1292.24</v>
      </c>
      <c r="H1041" s="15" t="str">
        <f t="shared" si="96"/>
        <v>Medium</v>
      </c>
      <c r="I1041" s="11" t="str">
        <f t="shared" si="97"/>
        <v>Large</v>
      </c>
      <c r="J1041" s="11" t="str">
        <f t="shared" si="98"/>
        <v>Central</v>
      </c>
      <c r="K1041" s="11" t="str">
        <f t="shared" si="99"/>
        <v>2010s</v>
      </c>
      <c r="L1041" s="11" t="str">
        <f t="shared" si="100"/>
        <v>Cereal</v>
      </c>
      <c r="M1041" s="18">
        <f t="shared" si="101"/>
        <v>6.8663124335812967E-2</v>
      </c>
    </row>
    <row r="1042" spans="1:13">
      <c r="A1042" s="4">
        <v>2013</v>
      </c>
      <c r="B1042" s="5" t="s">
        <v>24</v>
      </c>
      <c r="C1042" s="5" t="s">
        <v>52</v>
      </c>
      <c r="D1042" s="5" t="s">
        <v>16</v>
      </c>
      <c r="E1042" s="5">
        <v>105550</v>
      </c>
      <c r="F1042" s="6">
        <v>1700.9</v>
      </c>
      <c r="H1042" s="15" t="str">
        <f t="shared" si="96"/>
        <v>Medium</v>
      </c>
      <c r="I1042" s="11" t="str">
        <f t="shared" si="97"/>
        <v>Large</v>
      </c>
      <c r="J1042" s="11" t="str">
        <f t="shared" si="98"/>
        <v>Central</v>
      </c>
      <c r="K1042" s="11" t="str">
        <f t="shared" si="99"/>
        <v>2010s</v>
      </c>
      <c r="L1042" s="11" t="str">
        <f t="shared" si="100"/>
        <v>Cereal</v>
      </c>
      <c r="M1042" s="18">
        <f t="shared" si="101"/>
        <v>1.6114637612505922E-2</v>
      </c>
    </row>
    <row r="1043" spans="1:13">
      <c r="A1043" s="4">
        <v>2013</v>
      </c>
      <c r="B1043" s="5" t="s">
        <v>24</v>
      </c>
      <c r="C1043" s="5" t="s">
        <v>52</v>
      </c>
      <c r="D1043" s="5" t="s">
        <v>17</v>
      </c>
      <c r="E1043" s="5">
        <v>26850</v>
      </c>
      <c r="F1043" s="6">
        <v>893.11</v>
      </c>
      <c r="H1043" s="15" t="str">
        <f t="shared" si="96"/>
        <v>Low</v>
      </c>
      <c r="I1043" s="11" t="str">
        <f t="shared" si="97"/>
        <v>Large</v>
      </c>
      <c r="J1043" s="11" t="str">
        <f t="shared" si="98"/>
        <v>Central</v>
      </c>
      <c r="K1043" s="11" t="str">
        <f t="shared" si="99"/>
        <v>2010s</v>
      </c>
      <c r="L1043" s="11" t="str">
        <f t="shared" si="100"/>
        <v>Pulse</v>
      </c>
      <c r="M1043" s="18">
        <f t="shared" si="101"/>
        <v>3.326294227188082E-2</v>
      </c>
    </row>
    <row r="1044" spans="1:13">
      <c r="A1044" s="4">
        <v>2013</v>
      </c>
      <c r="B1044" s="5" t="s">
        <v>24</v>
      </c>
      <c r="C1044" s="5" t="s">
        <v>52</v>
      </c>
      <c r="D1044" s="5" t="s">
        <v>18</v>
      </c>
      <c r="E1044" s="5">
        <v>28720</v>
      </c>
      <c r="F1044" s="6">
        <v>495.82</v>
      </c>
      <c r="H1044" s="15" t="str">
        <f t="shared" si="96"/>
        <v>Low</v>
      </c>
      <c r="I1044" s="11" t="str">
        <f t="shared" si="97"/>
        <v>Large</v>
      </c>
      <c r="J1044" s="11" t="str">
        <f t="shared" si="98"/>
        <v>Central</v>
      </c>
      <c r="K1044" s="11" t="str">
        <f t="shared" si="99"/>
        <v>2010s</v>
      </c>
      <c r="L1044" s="11" t="str">
        <f t="shared" si="100"/>
        <v>Fiber</v>
      </c>
      <c r="M1044" s="18">
        <f t="shared" si="101"/>
        <v>1.7263927576601671E-2</v>
      </c>
    </row>
    <row r="1045" spans="1:13">
      <c r="A1045" s="4">
        <v>2014</v>
      </c>
      <c r="B1045" s="5" t="s">
        <v>24</v>
      </c>
      <c r="C1045" s="5" t="s">
        <v>52</v>
      </c>
      <c r="D1045" s="5" t="s">
        <v>15</v>
      </c>
      <c r="E1045" s="5">
        <v>16000</v>
      </c>
      <c r="F1045" s="6">
        <v>708.75</v>
      </c>
      <c r="H1045" s="15" t="str">
        <f t="shared" si="96"/>
        <v>Low</v>
      </c>
      <c r="I1045" s="11" t="str">
        <f t="shared" si="97"/>
        <v>Large</v>
      </c>
      <c r="J1045" s="11" t="str">
        <f t="shared" si="98"/>
        <v>Central</v>
      </c>
      <c r="K1045" s="11" t="str">
        <f t="shared" si="99"/>
        <v>2010s</v>
      </c>
      <c r="L1045" s="11" t="str">
        <f t="shared" si="100"/>
        <v>Cereal</v>
      </c>
      <c r="M1045" s="18">
        <f t="shared" si="101"/>
        <v>4.4296874999999999E-2</v>
      </c>
    </row>
    <row r="1046" spans="1:13">
      <c r="A1046" s="4">
        <v>2014</v>
      </c>
      <c r="B1046" s="5" t="s">
        <v>24</v>
      </c>
      <c r="C1046" s="5" t="s">
        <v>52</v>
      </c>
      <c r="D1046" s="5" t="s">
        <v>16</v>
      </c>
      <c r="E1046" s="5">
        <v>130000</v>
      </c>
      <c r="F1046" s="6">
        <v>2400</v>
      </c>
      <c r="H1046" s="15" t="str">
        <f t="shared" si="96"/>
        <v>Medium</v>
      </c>
      <c r="I1046" s="11" t="str">
        <f t="shared" si="97"/>
        <v>Large</v>
      </c>
      <c r="J1046" s="11" t="str">
        <f t="shared" si="98"/>
        <v>Central</v>
      </c>
      <c r="K1046" s="11" t="str">
        <f t="shared" si="99"/>
        <v>2010s</v>
      </c>
      <c r="L1046" s="11" t="str">
        <f t="shared" si="100"/>
        <v>Cereal</v>
      </c>
      <c r="M1046" s="18">
        <f t="shared" si="101"/>
        <v>1.8461538461538463E-2</v>
      </c>
    </row>
    <row r="1047" spans="1:13">
      <c r="A1047" s="4">
        <v>2014</v>
      </c>
      <c r="B1047" s="5" t="s">
        <v>24</v>
      </c>
      <c r="C1047" s="5" t="s">
        <v>52</v>
      </c>
      <c r="D1047" s="5" t="s">
        <v>17</v>
      </c>
      <c r="E1047" s="5">
        <v>36000</v>
      </c>
      <c r="F1047" s="6">
        <v>1361.11</v>
      </c>
      <c r="H1047" s="15" t="str">
        <f t="shared" si="96"/>
        <v>Medium</v>
      </c>
      <c r="I1047" s="11" t="str">
        <f t="shared" si="97"/>
        <v>Large</v>
      </c>
      <c r="J1047" s="11" t="str">
        <f t="shared" si="98"/>
        <v>Central</v>
      </c>
      <c r="K1047" s="11" t="str">
        <f t="shared" si="99"/>
        <v>2010s</v>
      </c>
      <c r="L1047" s="11" t="str">
        <f t="shared" si="100"/>
        <v>Pulse</v>
      </c>
      <c r="M1047" s="18">
        <f t="shared" si="101"/>
        <v>3.7808611111111105E-2</v>
      </c>
    </row>
    <row r="1048" spans="1:13">
      <c r="A1048" s="4">
        <v>2014</v>
      </c>
      <c r="B1048" s="5" t="s">
        <v>24</v>
      </c>
      <c r="C1048" s="5" t="s">
        <v>52</v>
      </c>
      <c r="D1048" s="5" t="s">
        <v>18</v>
      </c>
      <c r="E1048" s="5">
        <v>48000</v>
      </c>
      <c r="F1048" s="6">
        <v>168.75</v>
      </c>
      <c r="H1048" s="15" t="str">
        <f t="shared" si="96"/>
        <v>Low</v>
      </c>
      <c r="I1048" s="11" t="str">
        <f t="shared" si="97"/>
        <v>Large</v>
      </c>
      <c r="J1048" s="11" t="str">
        <f t="shared" si="98"/>
        <v>Central</v>
      </c>
      <c r="K1048" s="11" t="str">
        <f t="shared" si="99"/>
        <v>2010s</v>
      </c>
      <c r="L1048" s="11" t="str">
        <f t="shared" si="100"/>
        <v>Fiber</v>
      </c>
      <c r="M1048" s="18">
        <f t="shared" si="101"/>
        <v>3.5156250000000001E-3</v>
      </c>
    </row>
    <row r="1049" spans="1:13">
      <c r="A1049" s="4">
        <v>2015</v>
      </c>
      <c r="B1049" s="5" t="s">
        <v>24</v>
      </c>
      <c r="C1049" s="5" t="s">
        <v>52</v>
      </c>
      <c r="D1049" s="5" t="s">
        <v>15</v>
      </c>
      <c r="E1049" s="5">
        <v>15000</v>
      </c>
      <c r="F1049" s="6">
        <v>755.33</v>
      </c>
      <c r="H1049" s="15" t="str">
        <f t="shared" si="96"/>
        <v>Low</v>
      </c>
      <c r="I1049" s="11" t="str">
        <f t="shared" si="97"/>
        <v>Large</v>
      </c>
      <c r="J1049" s="11" t="str">
        <f t="shared" si="98"/>
        <v>Central</v>
      </c>
      <c r="K1049" s="11" t="str">
        <f t="shared" si="99"/>
        <v>2010s</v>
      </c>
      <c r="L1049" s="11" t="str">
        <f t="shared" si="100"/>
        <v>Cereal</v>
      </c>
      <c r="M1049" s="18">
        <f t="shared" si="101"/>
        <v>5.0355333333333335E-2</v>
      </c>
    </row>
    <row r="1050" spans="1:13">
      <c r="A1050" s="4">
        <v>2015</v>
      </c>
      <c r="B1050" s="5" t="s">
        <v>24</v>
      </c>
      <c r="C1050" s="5" t="s">
        <v>52</v>
      </c>
      <c r="D1050" s="5" t="s">
        <v>16</v>
      </c>
      <c r="E1050" s="5">
        <v>104000</v>
      </c>
      <c r="F1050" s="6">
        <v>2480.77</v>
      </c>
      <c r="H1050" s="15" t="str">
        <f t="shared" si="96"/>
        <v>Medium</v>
      </c>
      <c r="I1050" s="11" t="str">
        <f t="shared" si="97"/>
        <v>Large</v>
      </c>
      <c r="J1050" s="11" t="str">
        <f t="shared" si="98"/>
        <v>Central</v>
      </c>
      <c r="K1050" s="11" t="str">
        <f t="shared" si="99"/>
        <v>2010s</v>
      </c>
      <c r="L1050" s="11" t="str">
        <f t="shared" si="100"/>
        <v>Cereal</v>
      </c>
      <c r="M1050" s="18">
        <f t="shared" si="101"/>
        <v>2.3853557692307691E-2</v>
      </c>
    </row>
    <row r="1051" spans="1:13">
      <c r="A1051" s="4">
        <v>2015</v>
      </c>
      <c r="B1051" s="5" t="s">
        <v>24</v>
      </c>
      <c r="C1051" s="5" t="s">
        <v>52</v>
      </c>
      <c r="D1051" s="5" t="s">
        <v>17</v>
      </c>
      <c r="E1051" s="5">
        <v>32000</v>
      </c>
      <c r="F1051" s="6">
        <v>968.75</v>
      </c>
      <c r="H1051" s="15" t="str">
        <f t="shared" si="96"/>
        <v>Low</v>
      </c>
      <c r="I1051" s="11" t="str">
        <f t="shared" si="97"/>
        <v>Large</v>
      </c>
      <c r="J1051" s="11" t="str">
        <f t="shared" si="98"/>
        <v>Central</v>
      </c>
      <c r="K1051" s="11" t="str">
        <f t="shared" si="99"/>
        <v>2010s</v>
      </c>
      <c r="L1051" s="11" t="str">
        <f t="shared" si="100"/>
        <v>Pulse</v>
      </c>
      <c r="M1051" s="18">
        <f t="shared" si="101"/>
        <v>3.02734375E-2</v>
      </c>
    </row>
    <row r="1052" spans="1:13">
      <c r="A1052" s="4">
        <v>2015</v>
      </c>
      <c r="B1052" s="5" t="s">
        <v>24</v>
      </c>
      <c r="C1052" s="5" t="s">
        <v>52</v>
      </c>
      <c r="D1052" s="5" t="s">
        <v>18</v>
      </c>
      <c r="E1052" s="5">
        <v>35000</v>
      </c>
      <c r="F1052" s="6">
        <v>216</v>
      </c>
      <c r="H1052" s="15" t="str">
        <f t="shared" si="96"/>
        <v>Low</v>
      </c>
      <c r="I1052" s="11" t="str">
        <f t="shared" si="97"/>
        <v>Large</v>
      </c>
      <c r="J1052" s="11" t="str">
        <f t="shared" si="98"/>
        <v>Central</v>
      </c>
      <c r="K1052" s="11" t="str">
        <f t="shared" si="99"/>
        <v>2010s</v>
      </c>
      <c r="L1052" s="11" t="str">
        <f t="shared" si="100"/>
        <v>Fiber</v>
      </c>
      <c r="M1052" s="18">
        <f t="shared" si="101"/>
        <v>6.1714285714285716E-3</v>
      </c>
    </row>
    <row r="1053" spans="1:13">
      <c r="A1053" s="4">
        <v>2016</v>
      </c>
      <c r="B1053" s="5" t="s">
        <v>24</v>
      </c>
      <c r="C1053" s="5" t="s">
        <v>52</v>
      </c>
      <c r="D1053" s="5" t="s">
        <v>15</v>
      </c>
      <c r="E1053" s="5">
        <v>17000</v>
      </c>
      <c r="F1053" s="6">
        <v>1175.8800000000001</v>
      </c>
      <c r="H1053" s="15" t="str">
        <f t="shared" si="96"/>
        <v>Medium</v>
      </c>
      <c r="I1053" s="11" t="str">
        <f t="shared" si="97"/>
        <v>Large</v>
      </c>
      <c r="J1053" s="11" t="str">
        <f t="shared" si="98"/>
        <v>Central</v>
      </c>
      <c r="K1053" s="11" t="str">
        <f t="shared" si="99"/>
        <v>2010s</v>
      </c>
      <c r="L1053" s="11" t="str">
        <f t="shared" si="100"/>
        <v>Cereal</v>
      </c>
      <c r="M1053" s="18">
        <f t="shared" si="101"/>
        <v>6.9169411764705882E-2</v>
      </c>
    </row>
    <row r="1054" spans="1:13">
      <c r="A1054" s="4">
        <v>2016</v>
      </c>
      <c r="B1054" s="5" t="s">
        <v>24</v>
      </c>
      <c r="C1054" s="5" t="s">
        <v>52</v>
      </c>
      <c r="D1054" s="5" t="s">
        <v>16</v>
      </c>
      <c r="E1054" s="5">
        <v>103000</v>
      </c>
      <c r="F1054" s="6">
        <v>3310.68</v>
      </c>
      <c r="H1054" s="15" t="str">
        <f t="shared" si="96"/>
        <v>High</v>
      </c>
      <c r="I1054" s="11" t="str">
        <f t="shared" si="97"/>
        <v>Large</v>
      </c>
      <c r="J1054" s="11" t="str">
        <f t="shared" si="98"/>
        <v>Central</v>
      </c>
      <c r="K1054" s="11" t="str">
        <f t="shared" si="99"/>
        <v>2010s</v>
      </c>
      <c r="L1054" s="11" t="str">
        <f t="shared" si="100"/>
        <v>Cereal</v>
      </c>
      <c r="M1054" s="18">
        <f t="shared" si="101"/>
        <v>3.2142524271844657E-2</v>
      </c>
    </row>
    <row r="1055" spans="1:13">
      <c r="A1055" s="4">
        <v>2016</v>
      </c>
      <c r="B1055" s="5" t="s">
        <v>24</v>
      </c>
      <c r="C1055" s="5" t="s">
        <v>52</v>
      </c>
      <c r="D1055" s="5" t="s">
        <v>17</v>
      </c>
      <c r="E1055" s="5">
        <v>38000</v>
      </c>
      <c r="F1055" s="6">
        <v>1421.05</v>
      </c>
      <c r="H1055" s="15" t="str">
        <f t="shared" si="96"/>
        <v>Medium</v>
      </c>
      <c r="I1055" s="11" t="str">
        <f t="shared" si="97"/>
        <v>Large</v>
      </c>
      <c r="J1055" s="11" t="str">
        <f t="shared" si="98"/>
        <v>Central</v>
      </c>
      <c r="K1055" s="11" t="str">
        <f t="shared" si="99"/>
        <v>2010s</v>
      </c>
      <c r="L1055" s="11" t="str">
        <f t="shared" si="100"/>
        <v>Pulse</v>
      </c>
      <c r="M1055" s="18">
        <f t="shared" si="101"/>
        <v>3.7396052631578948E-2</v>
      </c>
    </row>
    <row r="1056" spans="1:13">
      <c r="A1056" s="4">
        <v>2016</v>
      </c>
      <c r="B1056" s="5" t="s">
        <v>24</v>
      </c>
      <c r="C1056" s="5" t="s">
        <v>52</v>
      </c>
      <c r="D1056" s="5" t="s">
        <v>18</v>
      </c>
      <c r="E1056" s="5">
        <v>33000</v>
      </c>
      <c r="F1056" s="6">
        <v>289.08999999999997</v>
      </c>
      <c r="H1056" s="15" t="str">
        <f t="shared" si="96"/>
        <v>Low</v>
      </c>
      <c r="I1056" s="11" t="str">
        <f t="shared" si="97"/>
        <v>Large</v>
      </c>
      <c r="J1056" s="11" t="str">
        <f t="shared" si="98"/>
        <v>Central</v>
      </c>
      <c r="K1056" s="11" t="str">
        <f t="shared" si="99"/>
        <v>2010s</v>
      </c>
      <c r="L1056" s="11" t="str">
        <f t="shared" si="100"/>
        <v>Fiber</v>
      </c>
      <c r="M1056" s="18">
        <f t="shared" si="101"/>
        <v>8.7603030303030297E-3</v>
      </c>
    </row>
    <row r="1057" spans="1:13">
      <c r="A1057" s="4">
        <v>2017</v>
      </c>
      <c r="B1057" s="5" t="s">
        <v>24</v>
      </c>
      <c r="C1057" s="5" t="s">
        <v>52</v>
      </c>
      <c r="D1057" s="5" t="s">
        <v>15</v>
      </c>
      <c r="E1057" s="5">
        <v>13630</v>
      </c>
      <c r="F1057" s="6">
        <v>1230.3699999999999</v>
      </c>
      <c r="H1057" s="15" t="str">
        <f t="shared" si="96"/>
        <v>Medium</v>
      </c>
      <c r="I1057" s="11" t="str">
        <f t="shared" si="97"/>
        <v>Large</v>
      </c>
      <c r="J1057" s="11" t="str">
        <f t="shared" si="98"/>
        <v>Central</v>
      </c>
      <c r="K1057" s="11" t="str">
        <f t="shared" si="99"/>
        <v>2010s</v>
      </c>
      <c r="L1057" s="11" t="str">
        <f t="shared" si="100"/>
        <v>Cereal</v>
      </c>
      <c r="M1057" s="18">
        <f t="shared" si="101"/>
        <v>9.0269258987527509E-2</v>
      </c>
    </row>
    <row r="1058" spans="1:13">
      <c r="A1058" s="4">
        <v>2017</v>
      </c>
      <c r="B1058" s="5" t="s">
        <v>24</v>
      </c>
      <c r="C1058" s="5" t="s">
        <v>52</v>
      </c>
      <c r="D1058" s="5" t="s">
        <v>16</v>
      </c>
      <c r="E1058" s="5">
        <v>115220</v>
      </c>
      <c r="F1058" s="6">
        <v>2814.36</v>
      </c>
      <c r="H1058" s="15" t="str">
        <f t="shared" si="96"/>
        <v>Medium</v>
      </c>
      <c r="I1058" s="11" t="str">
        <f t="shared" si="97"/>
        <v>Large</v>
      </c>
      <c r="J1058" s="11" t="str">
        <f t="shared" si="98"/>
        <v>Central</v>
      </c>
      <c r="K1058" s="11" t="str">
        <f t="shared" si="99"/>
        <v>2010s</v>
      </c>
      <c r="L1058" s="11" t="str">
        <f t="shared" si="100"/>
        <v>Cereal</v>
      </c>
      <c r="M1058" s="18">
        <f t="shared" si="101"/>
        <v>2.4425967713938554E-2</v>
      </c>
    </row>
    <row r="1059" spans="1:13">
      <c r="A1059" s="4">
        <v>2017</v>
      </c>
      <c r="B1059" s="5" t="s">
        <v>24</v>
      </c>
      <c r="C1059" s="5" t="s">
        <v>52</v>
      </c>
      <c r="D1059" s="5" t="s">
        <v>17</v>
      </c>
      <c r="E1059" s="5">
        <v>37100</v>
      </c>
      <c r="F1059" s="6">
        <v>1236.93</v>
      </c>
      <c r="H1059" s="15" t="str">
        <f t="shared" si="96"/>
        <v>Medium</v>
      </c>
      <c r="I1059" s="11" t="str">
        <f t="shared" si="97"/>
        <v>Large</v>
      </c>
      <c r="J1059" s="11" t="str">
        <f t="shared" si="98"/>
        <v>Central</v>
      </c>
      <c r="K1059" s="11" t="str">
        <f t="shared" si="99"/>
        <v>2010s</v>
      </c>
      <c r="L1059" s="11" t="str">
        <f t="shared" si="100"/>
        <v>Pulse</v>
      </c>
      <c r="M1059" s="18">
        <f t="shared" si="101"/>
        <v>3.3340431266846361E-2</v>
      </c>
    </row>
    <row r="1060" spans="1:13">
      <c r="A1060" s="4">
        <v>2017</v>
      </c>
      <c r="B1060" s="5" t="s">
        <v>24</v>
      </c>
      <c r="C1060" s="5" t="s">
        <v>52</v>
      </c>
      <c r="D1060" s="5" t="s">
        <v>18</v>
      </c>
      <c r="E1060" s="5">
        <v>34000</v>
      </c>
      <c r="F1060" s="6">
        <v>181.85</v>
      </c>
      <c r="H1060" s="15" t="str">
        <f t="shared" si="96"/>
        <v>Low</v>
      </c>
      <c r="I1060" s="11" t="str">
        <f t="shared" si="97"/>
        <v>Large</v>
      </c>
      <c r="J1060" s="11" t="str">
        <f t="shared" si="98"/>
        <v>Central</v>
      </c>
      <c r="K1060" s="11" t="str">
        <f t="shared" si="99"/>
        <v>2010s</v>
      </c>
      <c r="L1060" s="11" t="str">
        <f t="shared" si="100"/>
        <v>Fiber</v>
      </c>
      <c r="M1060" s="18">
        <f t="shared" si="101"/>
        <v>5.348529411764706E-3</v>
      </c>
    </row>
    <row r="1061" spans="1:13">
      <c r="A1061" s="4">
        <v>2008</v>
      </c>
      <c r="B1061" s="5" t="s">
        <v>24</v>
      </c>
      <c r="C1061" s="5" t="s">
        <v>53</v>
      </c>
      <c r="D1061" s="5" t="s">
        <v>15</v>
      </c>
      <c r="E1061" s="5">
        <v>5500</v>
      </c>
      <c r="F1061" s="6">
        <v>349.09</v>
      </c>
      <c r="H1061" s="15" t="str">
        <f t="shared" si="96"/>
        <v>Low</v>
      </c>
      <c r="I1061" s="11" t="str">
        <f t="shared" si="97"/>
        <v>Large</v>
      </c>
      <c r="J1061" s="11" t="str">
        <f t="shared" si="98"/>
        <v>Central</v>
      </c>
      <c r="K1061" s="11" t="str">
        <f t="shared" si="99"/>
        <v>2000s</v>
      </c>
      <c r="L1061" s="11" t="str">
        <f t="shared" si="100"/>
        <v>Cereal</v>
      </c>
      <c r="M1061" s="18">
        <f t="shared" si="101"/>
        <v>6.3470909090909092E-2</v>
      </c>
    </row>
    <row r="1062" spans="1:13">
      <c r="A1062" s="4">
        <v>2008</v>
      </c>
      <c r="B1062" s="5" t="s">
        <v>24</v>
      </c>
      <c r="C1062" s="5" t="s">
        <v>53</v>
      </c>
      <c r="D1062" s="5" t="s">
        <v>16</v>
      </c>
      <c r="E1062" s="5">
        <v>55200</v>
      </c>
      <c r="F1062" s="6">
        <v>1085.1400000000001</v>
      </c>
      <c r="H1062" s="15" t="str">
        <f t="shared" si="96"/>
        <v>Medium</v>
      </c>
      <c r="I1062" s="11" t="str">
        <f t="shared" si="97"/>
        <v>Large</v>
      </c>
      <c r="J1062" s="11" t="str">
        <f t="shared" si="98"/>
        <v>Central</v>
      </c>
      <c r="K1062" s="11" t="str">
        <f t="shared" si="99"/>
        <v>2000s</v>
      </c>
      <c r="L1062" s="11" t="str">
        <f t="shared" si="100"/>
        <v>Cereal</v>
      </c>
      <c r="M1062" s="18">
        <f t="shared" si="101"/>
        <v>1.9658333333333337E-2</v>
      </c>
    </row>
    <row r="1063" spans="1:13">
      <c r="A1063" s="4">
        <v>2008</v>
      </c>
      <c r="B1063" s="5" t="s">
        <v>24</v>
      </c>
      <c r="C1063" s="5" t="s">
        <v>53</v>
      </c>
      <c r="D1063" s="5" t="s">
        <v>17</v>
      </c>
      <c r="E1063" s="5">
        <v>8800</v>
      </c>
      <c r="F1063" s="6">
        <v>522.73</v>
      </c>
      <c r="H1063" s="15" t="str">
        <f t="shared" si="96"/>
        <v>Low</v>
      </c>
      <c r="I1063" s="11" t="str">
        <f t="shared" si="97"/>
        <v>Large</v>
      </c>
      <c r="J1063" s="11" t="str">
        <f t="shared" si="98"/>
        <v>Central</v>
      </c>
      <c r="K1063" s="11" t="str">
        <f t="shared" si="99"/>
        <v>2000s</v>
      </c>
      <c r="L1063" s="11" t="str">
        <f t="shared" si="100"/>
        <v>Pulse</v>
      </c>
      <c r="M1063" s="18">
        <f t="shared" si="101"/>
        <v>5.9401136363636364E-2</v>
      </c>
    </row>
    <row r="1064" spans="1:13">
      <c r="A1064" s="4">
        <v>2008</v>
      </c>
      <c r="B1064" s="5" t="s">
        <v>24</v>
      </c>
      <c r="C1064" s="5" t="s">
        <v>53</v>
      </c>
      <c r="D1064" s="5" t="s">
        <v>18</v>
      </c>
      <c r="E1064" s="5">
        <v>259400</v>
      </c>
      <c r="F1064" s="6">
        <v>231.73</v>
      </c>
      <c r="H1064" s="15" t="str">
        <f t="shared" si="96"/>
        <v>Low</v>
      </c>
      <c r="I1064" s="11" t="str">
        <f t="shared" si="97"/>
        <v>Large</v>
      </c>
      <c r="J1064" s="11" t="str">
        <f t="shared" si="98"/>
        <v>Central</v>
      </c>
      <c r="K1064" s="11" t="str">
        <f t="shared" si="99"/>
        <v>2000s</v>
      </c>
      <c r="L1064" s="11" t="str">
        <f t="shared" si="100"/>
        <v>Fiber</v>
      </c>
      <c r="M1064" s="18">
        <f t="shared" si="101"/>
        <v>8.9333076329992285E-4</v>
      </c>
    </row>
    <row r="1065" spans="1:13">
      <c r="A1065" s="4">
        <v>2009</v>
      </c>
      <c r="B1065" s="5" t="s">
        <v>24</v>
      </c>
      <c r="C1065" s="5" t="s">
        <v>53</v>
      </c>
      <c r="D1065" s="5" t="s">
        <v>15</v>
      </c>
      <c r="E1065" s="5">
        <v>5100</v>
      </c>
      <c r="F1065" s="6">
        <v>490.2</v>
      </c>
      <c r="H1065" s="15" t="str">
        <f t="shared" si="96"/>
        <v>Low</v>
      </c>
      <c r="I1065" s="11" t="str">
        <f t="shared" si="97"/>
        <v>Large</v>
      </c>
      <c r="J1065" s="11" t="str">
        <f t="shared" si="98"/>
        <v>Central</v>
      </c>
      <c r="K1065" s="11" t="str">
        <f t="shared" si="99"/>
        <v>2000s</v>
      </c>
      <c r="L1065" s="11" t="str">
        <f t="shared" si="100"/>
        <v>Cereal</v>
      </c>
      <c r="M1065" s="18">
        <f t="shared" si="101"/>
        <v>9.611764705882353E-2</v>
      </c>
    </row>
    <row r="1066" spans="1:13">
      <c r="A1066" s="4">
        <v>2009</v>
      </c>
      <c r="B1066" s="5" t="s">
        <v>24</v>
      </c>
      <c r="C1066" s="5" t="s">
        <v>53</v>
      </c>
      <c r="D1066" s="5" t="s">
        <v>16</v>
      </c>
      <c r="E1066" s="5">
        <v>52600</v>
      </c>
      <c r="F1066" s="6">
        <v>944.87</v>
      </c>
      <c r="H1066" s="15" t="str">
        <f t="shared" si="96"/>
        <v>Low</v>
      </c>
      <c r="I1066" s="11" t="str">
        <f t="shared" si="97"/>
        <v>Large</v>
      </c>
      <c r="J1066" s="11" t="str">
        <f t="shared" si="98"/>
        <v>Central</v>
      </c>
      <c r="K1066" s="11" t="str">
        <f t="shared" si="99"/>
        <v>2000s</v>
      </c>
      <c r="L1066" s="11" t="str">
        <f t="shared" si="100"/>
        <v>Cereal</v>
      </c>
      <c r="M1066" s="18">
        <f t="shared" si="101"/>
        <v>1.7963307984790875E-2</v>
      </c>
    </row>
    <row r="1067" spans="1:13">
      <c r="A1067" s="4">
        <v>2009</v>
      </c>
      <c r="B1067" s="5" t="s">
        <v>24</v>
      </c>
      <c r="C1067" s="5" t="s">
        <v>53</v>
      </c>
      <c r="D1067" s="5" t="s">
        <v>17</v>
      </c>
      <c r="E1067" s="5">
        <v>13400</v>
      </c>
      <c r="F1067" s="6">
        <v>574.63</v>
      </c>
      <c r="H1067" s="15" t="str">
        <f t="shared" si="96"/>
        <v>Low</v>
      </c>
      <c r="I1067" s="11" t="str">
        <f t="shared" si="97"/>
        <v>Large</v>
      </c>
      <c r="J1067" s="11" t="str">
        <f t="shared" si="98"/>
        <v>Central</v>
      </c>
      <c r="K1067" s="11" t="str">
        <f t="shared" si="99"/>
        <v>2000s</v>
      </c>
      <c r="L1067" s="11" t="str">
        <f t="shared" si="100"/>
        <v>Pulse</v>
      </c>
      <c r="M1067" s="18">
        <f t="shared" si="101"/>
        <v>4.2882835820895519E-2</v>
      </c>
    </row>
    <row r="1068" spans="1:13">
      <c r="A1068" s="4">
        <v>2009</v>
      </c>
      <c r="B1068" s="5" t="s">
        <v>24</v>
      </c>
      <c r="C1068" s="5" t="s">
        <v>53</v>
      </c>
      <c r="D1068" s="5" t="s">
        <v>18</v>
      </c>
      <c r="E1068" s="5">
        <v>249300</v>
      </c>
      <c r="F1068" s="6">
        <v>193.5</v>
      </c>
      <c r="H1068" s="15" t="str">
        <f t="shared" si="96"/>
        <v>Low</v>
      </c>
      <c r="I1068" s="11" t="str">
        <f t="shared" si="97"/>
        <v>Large</v>
      </c>
      <c r="J1068" s="11" t="str">
        <f t="shared" si="98"/>
        <v>Central</v>
      </c>
      <c r="K1068" s="11" t="str">
        <f t="shared" si="99"/>
        <v>2000s</v>
      </c>
      <c r="L1068" s="11" t="str">
        <f t="shared" si="100"/>
        <v>Fiber</v>
      </c>
      <c r="M1068" s="18">
        <f t="shared" si="101"/>
        <v>7.7617328519855597E-4</v>
      </c>
    </row>
    <row r="1069" spans="1:13">
      <c r="A1069" s="4">
        <v>2010</v>
      </c>
      <c r="B1069" s="5" t="s">
        <v>24</v>
      </c>
      <c r="C1069" s="5" t="s">
        <v>53</v>
      </c>
      <c r="D1069" s="5" t="s">
        <v>15</v>
      </c>
      <c r="E1069" s="5">
        <v>4300</v>
      </c>
      <c r="F1069" s="6">
        <v>767.44</v>
      </c>
      <c r="H1069" s="15" t="str">
        <f t="shared" si="96"/>
        <v>Low</v>
      </c>
      <c r="I1069" s="11" t="str">
        <f t="shared" si="97"/>
        <v>Medium</v>
      </c>
      <c r="J1069" s="11" t="str">
        <f t="shared" si="98"/>
        <v>Central</v>
      </c>
      <c r="K1069" s="11" t="str">
        <f t="shared" si="99"/>
        <v>2010s</v>
      </c>
      <c r="L1069" s="11" t="str">
        <f t="shared" si="100"/>
        <v>Cereal</v>
      </c>
      <c r="M1069" s="18">
        <f t="shared" si="101"/>
        <v>0.17847441860465119</v>
      </c>
    </row>
    <row r="1070" spans="1:13">
      <c r="A1070" s="4">
        <v>2010</v>
      </c>
      <c r="B1070" s="5" t="s">
        <v>24</v>
      </c>
      <c r="C1070" s="5" t="s">
        <v>53</v>
      </c>
      <c r="D1070" s="5" t="s">
        <v>16</v>
      </c>
      <c r="E1070" s="5">
        <v>57800</v>
      </c>
      <c r="F1070" s="6">
        <v>1314.88</v>
      </c>
      <c r="H1070" s="15" t="str">
        <f t="shared" si="96"/>
        <v>Medium</v>
      </c>
      <c r="I1070" s="11" t="str">
        <f t="shared" si="97"/>
        <v>Large</v>
      </c>
      <c r="J1070" s="11" t="str">
        <f t="shared" si="98"/>
        <v>Central</v>
      </c>
      <c r="K1070" s="11" t="str">
        <f t="shared" si="99"/>
        <v>2010s</v>
      </c>
      <c r="L1070" s="11" t="str">
        <f t="shared" si="100"/>
        <v>Cereal</v>
      </c>
      <c r="M1070" s="18">
        <f t="shared" si="101"/>
        <v>2.2748788927335641E-2</v>
      </c>
    </row>
    <row r="1071" spans="1:13">
      <c r="A1071" s="4">
        <v>2010</v>
      </c>
      <c r="B1071" s="5" t="s">
        <v>24</v>
      </c>
      <c r="C1071" s="5" t="s">
        <v>53</v>
      </c>
      <c r="D1071" s="5" t="s">
        <v>17</v>
      </c>
      <c r="E1071" s="5">
        <v>13800</v>
      </c>
      <c r="F1071" s="6">
        <v>550.72</v>
      </c>
      <c r="H1071" s="15" t="str">
        <f t="shared" si="96"/>
        <v>Low</v>
      </c>
      <c r="I1071" s="11" t="str">
        <f t="shared" si="97"/>
        <v>Large</v>
      </c>
      <c r="J1071" s="11" t="str">
        <f t="shared" si="98"/>
        <v>Central</v>
      </c>
      <c r="K1071" s="11" t="str">
        <f t="shared" si="99"/>
        <v>2010s</v>
      </c>
      <c r="L1071" s="11" t="str">
        <f t="shared" si="100"/>
        <v>Pulse</v>
      </c>
      <c r="M1071" s="18">
        <f t="shared" si="101"/>
        <v>3.9907246376811596E-2</v>
      </c>
    </row>
    <row r="1072" spans="1:13">
      <c r="A1072" s="4">
        <v>2010</v>
      </c>
      <c r="B1072" s="5" t="s">
        <v>24</v>
      </c>
      <c r="C1072" s="5" t="s">
        <v>53</v>
      </c>
      <c r="D1072" s="5" t="s">
        <v>18</v>
      </c>
      <c r="E1072" s="5">
        <v>260870</v>
      </c>
      <c r="F1072" s="6">
        <v>308.07</v>
      </c>
      <c r="H1072" s="15" t="str">
        <f t="shared" si="96"/>
        <v>Low</v>
      </c>
      <c r="I1072" s="11" t="str">
        <f t="shared" si="97"/>
        <v>Large</v>
      </c>
      <c r="J1072" s="11" t="str">
        <f t="shared" si="98"/>
        <v>Central</v>
      </c>
      <c r="K1072" s="11" t="str">
        <f t="shared" si="99"/>
        <v>2010s</v>
      </c>
      <c r="L1072" s="11" t="str">
        <f t="shared" si="100"/>
        <v>Fiber</v>
      </c>
      <c r="M1072" s="18">
        <f t="shared" si="101"/>
        <v>1.1809330317782804E-3</v>
      </c>
    </row>
    <row r="1073" spans="1:13">
      <c r="A1073" s="4">
        <v>2011</v>
      </c>
      <c r="B1073" s="5" t="s">
        <v>24</v>
      </c>
      <c r="C1073" s="5" t="s">
        <v>53</v>
      </c>
      <c r="D1073" s="5" t="s">
        <v>15</v>
      </c>
      <c r="E1073" s="5">
        <v>3600</v>
      </c>
      <c r="F1073" s="6">
        <v>805.56</v>
      </c>
      <c r="H1073" s="15" t="str">
        <f t="shared" si="96"/>
        <v>Low</v>
      </c>
      <c r="I1073" s="11" t="str">
        <f t="shared" si="97"/>
        <v>Medium</v>
      </c>
      <c r="J1073" s="11" t="str">
        <f t="shared" si="98"/>
        <v>Central</v>
      </c>
      <c r="K1073" s="11" t="str">
        <f t="shared" si="99"/>
        <v>2010s</v>
      </c>
      <c r="L1073" s="11" t="str">
        <f t="shared" si="100"/>
        <v>Cereal</v>
      </c>
      <c r="M1073" s="18">
        <f t="shared" si="101"/>
        <v>0.22376666666666664</v>
      </c>
    </row>
    <row r="1074" spans="1:13">
      <c r="A1074" s="4">
        <v>2011</v>
      </c>
      <c r="B1074" s="5" t="s">
        <v>24</v>
      </c>
      <c r="C1074" s="5" t="s">
        <v>53</v>
      </c>
      <c r="D1074" s="5" t="s">
        <v>16</v>
      </c>
      <c r="E1074" s="5">
        <v>63500</v>
      </c>
      <c r="F1074" s="6">
        <v>1371.65</v>
      </c>
      <c r="H1074" s="15" t="str">
        <f t="shared" si="96"/>
        <v>Medium</v>
      </c>
      <c r="I1074" s="11" t="str">
        <f t="shared" si="97"/>
        <v>Large</v>
      </c>
      <c r="J1074" s="11" t="str">
        <f t="shared" si="98"/>
        <v>Central</v>
      </c>
      <c r="K1074" s="11" t="str">
        <f t="shared" si="99"/>
        <v>2010s</v>
      </c>
      <c r="L1074" s="11" t="str">
        <f t="shared" si="100"/>
        <v>Cereal</v>
      </c>
      <c r="M1074" s="18">
        <f t="shared" si="101"/>
        <v>2.1600787401574804E-2</v>
      </c>
    </row>
    <row r="1075" spans="1:13">
      <c r="A1075" s="4">
        <v>2011</v>
      </c>
      <c r="B1075" s="5" t="s">
        <v>24</v>
      </c>
      <c r="C1075" s="5" t="s">
        <v>53</v>
      </c>
      <c r="D1075" s="5" t="s">
        <v>17</v>
      </c>
      <c r="E1075" s="5">
        <v>13400</v>
      </c>
      <c r="F1075" s="6">
        <v>798.51</v>
      </c>
      <c r="H1075" s="15" t="str">
        <f t="shared" si="96"/>
        <v>Low</v>
      </c>
      <c r="I1075" s="11" t="str">
        <f t="shared" si="97"/>
        <v>Large</v>
      </c>
      <c r="J1075" s="11" t="str">
        <f t="shared" si="98"/>
        <v>Central</v>
      </c>
      <c r="K1075" s="11" t="str">
        <f t="shared" si="99"/>
        <v>2010s</v>
      </c>
      <c r="L1075" s="11" t="str">
        <f t="shared" si="100"/>
        <v>Pulse</v>
      </c>
      <c r="M1075" s="18">
        <f t="shared" si="101"/>
        <v>5.9590298507462683E-2</v>
      </c>
    </row>
    <row r="1076" spans="1:13">
      <c r="A1076" s="4">
        <v>2011</v>
      </c>
      <c r="B1076" s="5" t="s">
        <v>24</v>
      </c>
      <c r="C1076" s="5" t="s">
        <v>53</v>
      </c>
      <c r="D1076" s="5" t="s">
        <v>18</v>
      </c>
      <c r="E1076" s="5">
        <v>299080</v>
      </c>
      <c r="F1076" s="6">
        <v>295.43</v>
      </c>
      <c r="H1076" s="15" t="str">
        <f t="shared" si="96"/>
        <v>Low</v>
      </c>
      <c r="I1076" s="11" t="str">
        <f t="shared" si="97"/>
        <v>Large</v>
      </c>
      <c r="J1076" s="11" t="str">
        <f t="shared" si="98"/>
        <v>Central</v>
      </c>
      <c r="K1076" s="11" t="str">
        <f t="shared" si="99"/>
        <v>2010s</v>
      </c>
      <c r="L1076" s="11" t="str">
        <f t="shared" si="100"/>
        <v>Fiber</v>
      </c>
      <c r="M1076" s="18">
        <f t="shared" si="101"/>
        <v>9.8779590744951188E-4</v>
      </c>
    </row>
    <row r="1077" spans="1:13">
      <c r="A1077" s="4">
        <v>2012</v>
      </c>
      <c r="B1077" s="5" t="s">
        <v>24</v>
      </c>
      <c r="C1077" s="5" t="s">
        <v>53</v>
      </c>
      <c r="D1077" s="5" t="s">
        <v>15</v>
      </c>
      <c r="E1077" s="5">
        <v>3090</v>
      </c>
      <c r="F1077" s="6">
        <v>799.35</v>
      </c>
      <c r="H1077" s="15" t="str">
        <f t="shared" si="96"/>
        <v>Low</v>
      </c>
      <c r="I1077" s="11" t="str">
        <f t="shared" si="97"/>
        <v>Medium</v>
      </c>
      <c r="J1077" s="11" t="str">
        <f t="shared" si="98"/>
        <v>Central</v>
      </c>
      <c r="K1077" s="11" t="str">
        <f t="shared" si="99"/>
        <v>2010s</v>
      </c>
      <c r="L1077" s="11" t="str">
        <f t="shared" si="100"/>
        <v>Cereal</v>
      </c>
      <c r="M1077" s="18">
        <f t="shared" si="101"/>
        <v>0.25868932038834952</v>
      </c>
    </row>
    <row r="1078" spans="1:13">
      <c r="A1078" s="4">
        <v>2012</v>
      </c>
      <c r="B1078" s="5" t="s">
        <v>24</v>
      </c>
      <c r="C1078" s="5" t="s">
        <v>53</v>
      </c>
      <c r="D1078" s="5" t="s">
        <v>16</v>
      </c>
      <c r="E1078" s="5">
        <v>68530</v>
      </c>
      <c r="F1078" s="6">
        <v>4807.68</v>
      </c>
      <c r="H1078" s="15" t="str">
        <f t="shared" si="96"/>
        <v>High</v>
      </c>
      <c r="I1078" s="11" t="str">
        <f t="shared" si="97"/>
        <v>Large</v>
      </c>
      <c r="J1078" s="11" t="str">
        <f t="shared" si="98"/>
        <v>Central</v>
      </c>
      <c r="K1078" s="11" t="str">
        <f t="shared" si="99"/>
        <v>2010s</v>
      </c>
      <c r="L1078" s="11" t="str">
        <f t="shared" si="100"/>
        <v>Cereal</v>
      </c>
      <c r="M1078" s="18">
        <f t="shared" si="101"/>
        <v>7.0154384940901801E-2</v>
      </c>
    </row>
    <row r="1079" spans="1:13">
      <c r="A1079" s="4">
        <v>2012</v>
      </c>
      <c r="B1079" s="5" t="s">
        <v>24</v>
      </c>
      <c r="C1079" s="5" t="s">
        <v>53</v>
      </c>
      <c r="D1079" s="5" t="s">
        <v>17</v>
      </c>
      <c r="E1079" s="5">
        <v>17110</v>
      </c>
      <c r="F1079" s="6">
        <v>1040.9100000000001</v>
      </c>
      <c r="H1079" s="15" t="str">
        <f t="shared" si="96"/>
        <v>Medium</v>
      </c>
      <c r="I1079" s="11" t="str">
        <f t="shared" si="97"/>
        <v>Large</v>
      </c>
      <c r="J1079" s="11" t="str">
        <f t="shared" si="98"/>
        <v>Central</v>
      </c>
      <c r="K1079" s="11" t="str">
        <f t="shared" si="99"/>
        <v>2010s</v>
      </c>
      <c r="L1079" s="11" t="str">
        <f t="shared" si="100"/>
        <v>Pulse</v>
      </c>
      <c r="M1079" s="18">
        <f t="shared" si="101"/>
        <v>6.0836353009935715E-2</v>
      </c>
    </row>
    <row r="1080" spans="1:13">
      <c r="A1080" s="4">
        <v>2012</v>
      </c>
      <c r="B1080" s="5" t="s">
        <v>24</v>
      </c>
      <c r="C1080" s="5" t="s">
        <v>53</v>
      </c>
      <c r="D1080" s="5" t="s">
        <v>18</v>
      </c>
      <c r="E1080" s="5">
        <v>291430</v>
      </c>
      <c r="F1080" s="6">
        <v>383.15</v>
      </c>
      <c r="H1080" s="15" t="str">
        <f t="shared" si="96"/>
        <v>Low</v>
      </c>
      <c r="I1080" s="11" t="str">
        <f t="shared" si="97"/>
        <v>Large</v>
      </c>
      <c r="J1080" s="11" t="str">
        <f t="shared" si="98"/>
        <v>Central</v>
      </c>
      <c r="K1080" s="11" t="str">
        <f t="shared" si="99"/>
        <v>2010s</v>
      </c>
      <c r="L1080" s="11" t="str">
        <f t="shared" si="100"/>
        <v>Fiber</v>
      </c>
      <c r="M1080" s="18">
        <f t="shared" si="101"/>
        <v>1.3147239474316302E-3</v>
      </c>
    </row>
    <row r="1081" spans="1:13">
      <c r="A1081" s="4">
        <v>2013</v>
      </c>
      <c r="B1081" s="5" t="s">
        <v>24</v>
      </c>
      <c r="C1081" s="5" t="s">
        <v>53</v>
      </c>
      <c r="D1081" s="5" t="s">
        <v>15</v>
      </c>
      <c r="E1081" s="5">
        <v>2830</v>
      </c>
      <c r="F1081" s="6">
        <v>427.56</v>
      </c>
      <c r="H1081" s="15" t="str">
        <f t="shared" si="96"/>
        <v>Low</v>
      </c>
      <c r="I1081" s="11" t="str">
        <f t="shared" si="97"/>
        <v>Medium</v>
      </c>
      <c r="J1081" s="11" t="str">
        <f t="shared" si="98"/>
        <v>Central</v>
      </c>
      <c r="K1081" s="11" t="str">
        <f t="shared" si="99"/>
        <v>2010s</v>
      </c>
      <c r="L1081" s="11" t="str">
        <f t="shared" si="100"/>
        <v>Cereal</v>
      </c>
      <c r="M1081" s="18">
        <f t="shared" si="101"/>
        <v>0.15108127208480565</v>
      </c>
    </row>
    <row r="1082" spans="1:13">
      <c r="A1082" s="4">
        <v>2013</v>
      </c>
      <c r="B1082" s="5" t="s">
        <v>24</v>
      </c>
      <c r="C1082" s="5" t="s">
        <v>53</v>
      </c>
      <c r="D1082" s="5" t="s">
        <v>16</v>
      </c>
      <c r="E1082" s="5">
        <v>71720</v>
      </c>
      <c r="F1082" s="6">
        <v>2702.87</v>
      </c>
      <c r="H1082" s="15" t="str">
        <f t="shared" si="96"/>
        <v>Medium</v>
      </c>
      <c r="I1082" s="11" t="str">
        <f t="shared" si="97"/>
        <v>Large</v>
      </c>
      <c r="J1082" s="11" t="str">
        <f t="shared" si="98"/>
        <v>Central</v>
      </c>
      <c r="K1082" s="11" t="str">
        <f t="shared" si="99"/>
        <v>2010s</v>
      </c>
      <c r="L1082" s="11" t="str">
        <f t="shared" si="100"/>
        <v>Cereal</v>
      </c>
      <c r="M1082" s="18">
        <f t="shared" si="101"/>
        <v>3.7686419408812045E-2</v>
      </c>
    </row>
    <row r="1083" spans="1:13">
      <c r="A1083" s="4">
        <v>2013</v>
      </c>
      <c r="B1083" s="5" t="s">
        <v>24</v>
      </c>
      <c r="C1083" s="5" t="s">
        <v>53</v>
      </c>
      <c r="D1083" s="5" t="s">
        <v>17</v>
      </c>
      <c r="E1083" s="5">
        <v>16650</v>
      </c>
      <c r="F1083" s="6">
        <v>901.5</v>
      </c>
      <c r="H1083" s="15" t="str">
        <f t="shared" si="96"/>
        <v>Low</v>
      </c>
      <c r="I1083" s="11" t="str">
        <f t="shared" si="97"/>
        <v>Large</v>
      </c>
      <c r="J1083" s="11" t="str">
        <f t="shared" si="98"/>
        <v>Central</v>
      </c>
      <c r="K1083" s="11" t="str">
        <f t="shared" si="99"/>
        <v>2010s</v>
      </c>
      <c r="L1083" s="11" t="str">
        <f t="shared" si="100"/>
        <v>Pulse</v>
      </c>
      <c r="M1083" s="18">
        <f t="shared" si="101"/>
        <v>5.4144144144144146E-2</v>
      </c>
    </row>
    <row r="1084" spans="1:13">
      <c r="A1084" s="4">
        <v>2013</v>
      </c>
      <c r="B1084" s="5" t="s">
        <v>24</v>
      </c>
      <c r="C1084" s="5" t="s">
        <v>53</v>
      </c>
      <c r="D1084" s="5" t="s">
        <v>18</v>
      </c>
      <c r="E1084" s="5">
        <v>286090</v>
      </c>
      <c r="F1084" s="6">
        <v>357.44</v>
      </c>
      <c r="H1084" s="15" t="str">
        <f t="shared" si="96"/>
        <v>Low</v>
      </c>
      <c r="I1084" s="11" t="str">
        <f t="shared" si="97"/>
        <v>Large</v>
      </c>
      <c r="J1084" s="11" t="str">
        <f t="shared" si="98"/>
        <v>Central</v>
      </c>
      <c r="K1084" s="11" t="str">
        <f t="shared" si="99"/>
        <v>2010s</v>
      </c>
      <c r="L1084" s="11" t="str">
        <f t="shared" si="100"/>
        <v>Fiber</v>
      </c>
      <c r="M1084" s="18">
        <f t="shared" si="101"/>
        <v>1.2493970428886015E-3</v>
      </c>
    </row>
    <row r="1085" spans="1:13">
      <c r="A1085" s="4">
        <v>2014</v>
      </c>
      <c r="B1085" s="5" t="s">
        <v>24</v>
      </c>
      <c r="C1085" s="5" t="s">
        <v>53</v>
      </c>
      <c r="D1085" s="5" t="s">
        <v>15</v>
      </c>
      <c r="E1085" s="5">
        <v>2000</v>
      </c>
      <c r="F1085" s="6">
        <v>2000</v>
      </c>
      <c r="H1085" s="15" t="str">
        <f t="shared" si="96"/>
        <v>Medium</v>
      </c>
      <c r="I1085" s="11" t="str">
        <f t="shared" si="97"/>
        <v>Medium</v>
      </c>
      <c r="J1085" s="11" t="str">
        <f t="shared" si="98"/>
        <v>Central</v>
      </c>
      <c r="K1085" s="11" t="str">
        <f t="shared" si="99"/>
        <v>2010s</v>
      </c>
      <c r="L1085" s="11" t="str">
        <f t="shared" si="100"/>
        <v>Cereal</v>
      </c>
      <c r="M1085" s="18">
        <f t="shared" si="101"/>
        <v>1</v>
      </c>
    </row>
    <row r="1086" spans="1:13">
      <c r="A1086" s="4">
        <v>2014</v>
      </c>
      <c r="B1086" s="5" t="s">
        <v>24</v>
      </c>
      <c r="C1086" s="5" t="s">
        <v>53</v>
      </c>
      <c r="D1086" s="5" t="s">
        <v>16</v>
      </c>
      <c r="E1086" s="5">
        <v>110000</v>
      </c>
      <c r="F1086" s="6">
        <v>2472.73</v>
      </c>
      <c r="H1086" s="15" t="str">
        <f t="shared" si="96"/>
        <v>Medium</v>
      </c>
      <c r="I1086" s="11" t="str">
        <f t="shared" si="97"/>
        <v>Large</v>
      </c>
      <c r="J1086" s="11" t="str">
        <f t="shared" si="98"/>
        <v>Central</v>
      </c>
      <c r="K1086" s="11" t="str">
        <f t="shared" si="99"/>
        <v>2010s</v>
      </c>
      <c r="L1086" s="11" t="str">
        <f t="shared" si="100"/>
        <v>Cereal</v>
      </c>
      <c r="M1086" s="18">
        <f t="shared" si="101"/>
        <v>2.2479363636363638E-2</v>
      </c>
    </row>
    <row r="1087" spans="1:13">
      <c r="A1087" s="4">
        <v>2014</v>
      </c>
      <c r="B1087" s="5" t="s">
        <v>24</v>
      </c>
      <c r="C1087" s="5" t="s">
        <v>53</v>
      </c>
      <c r="D1087" s="5" t="s">
        <v>17</v>
      </c>
      <c r="E1087" s="5">
        <v>50000</v>
      </c>
      <c r="F1087" s="6">
        <v>1340</v>
      </c>
      <c r="H1087" s="15" t="str">
        <f t="shared" si="96"/>
        <v>Medium</v>
      </c>
      <c r="I1087" s="11" t="str">
        <f t="shared" si="97"/>
        <v>Large</v>
      </c>
      <c r="J1087" s="11" t="str">
        <f t="shared" si="98"/>
        <v>Central</v>
      </c>
      <c r="K1087" s="11" t="str">
        <f t="shared" si="99"/>
        <v>2010s</v>
      </c>
      <c r="L1087" s="11" t="str">
        <f t="shared" si="100"/>
        <v>Pulse</v>
      </c>
      <c r="M1087" s="18">
        <f t="shared" si="101"/>
        <v>2.6800000000000001E-2</v>
      </c>
    </row>
    <row r="1088" spans="1:13">
      <c r="A1088" s="4">
        <v>2014</v>
      </c>
      <c r="B1088" s="5" t="s">
        <v>24</v>
      </c>
      <c r="C1088" s="5" t="s">
        <v>53</v>
      </c>
      <c r="D1088" s="5" t="s">
        <v>18</v>
      </c>
      <c r="E1088" s="5">
        <v>273000</v>
      </c>
      <c r="F1088" s="6">
        <v>259.77999999999997</v>
      </c>
      <c r="H1088" s="15" t="str">
        <f t="shared" si="96"/>
        <v>Low</v>
      </c>
      <c r="I1088" s="11" t="str">
        <f t="shared" si="97"/>
        <v>Large</v>
      </c>
      <c r="J1088" s="11" t="str">
        <f t="shared" si="98"/>
        <v>Central</v>
      </c>
      <c r="K1088" s="11" t="str">
        <f t="shared" si="99"/>
        <v>2010s</v>
      </c>
      <c r="L1088" s="11" t="str">
        <f t="shared" si="100"/>
        <v>Fiber</v>
      </c>
      <c r="M1088" s="18">
        <f t="shared" si="101"/>
        <v>9.5157509157509145E-4</v>
      </c>
    </row>
    <row r="1089" spans="1:13">
      <c r="A1089" s="4">
        <v>2015</v>
      </c>
      <c r="B1089" s="5" t="s">
        <v>24</v>
      </c>
      <c r="C1089" s="5" t="s">
        <v>53</v>
      </c>
      <c r="D1089" s="5" t="s">
        <v>15</v>
      </c>
      <c r="E1089" s="5">
        <v>2000</v>
      </c>
      <c r="F1089" s="6">
        <v>335</v>
      </c>
      <c r="H1089" s="15" t="str">
        <f t="shared" si="96"/>
        <v>Low</v>
      </c>
      <c r="I1089" s="11" t="str">
        <f t="shared" si="97"/>
        <v>Medium</v>
      </c>
      <c r="J1089" s="11" t="str">
        <f t="shared" si="98"/>
        <v>Central</v>
      </c>
      <c r="K1089" s="11" t="str">
        <f t="shared" si="99"/>
        <v>2010s</v>
      </c>
      <c r="L1089" s="11" t="str">
        <f t="shared" si="100"/>
        <v>Cereal</v>
      </c>
      <c r="M1089" s="18">
        <f t="shared" si="101"/>
        <v>0.16750000000000001</v>
      </c>
    </row>
    <row r="1090" spans="1:13">
      <c r="A1090" s="4">
        <v>2015</v>
      </c>
      <c r="B1090" s="5" t="s">
        <v>24</v>
      </c>
      <c r="C1090" s="5" t="s">
        <v>53</v>
      </c>
      <c r="D1090" s="5" t="s">
        <v>16</v>
      </c>
      <c r="E1090" s="5">
        <v>100000</v>
      </c>
      <c r="F1090" s="6">
        <v>3440</v>
      </c>
      <c r="H1090" s="15" t="str">
        <f t="shared" si="96"/>
        <v>High</v>
      </c>
      <c r="I1090" s="11" t="str">
        <f t="shared" si="97"/>
        <v>Large</v>
      </c>
      <c r="J1090" s="11" t="str">
        <f t="shared" si="98"/>
        <v>Central</v>
      </c>
      <c r="K1090" s="11" t="str">
        <f t="shared" si="99"/>
        <v>2010s</v>
      </c>
      <c r="L1090" s="11" t="str">
        <f t="shared" si="100"/>
        <v>Cereal</v>
      </c>
      <c r="M1090" s="18">
        <f t="shared" si="101"/>
        <v>3.44E-2</v>
      </c>
    </row>
    <row r="1091" spans="1:13">
      <c r="A1091" s="4">
        <v>2015</v>
      </c>
      <c r="B1091" s="5" t="s">
        <v>24</v>
      </c>
      <c r="C1091" s="5" t="s">
        <v>53</v>
      </c>
      <c r="D1091" s="5" t="s">
        <v>17</v>
      </c>
      <c r="E1091" s="5">
        <v>35000</v>
      </c>
      <c r="F1091" s="6">
        <v>1228.57</v>
      </c>
      <c r="H1091" s="15" t="str">
        <f t="shared" ref="H1091:H1154" si="102">IF(F1091&lt;1000,"Low",IF(F1091&lt;3000,"Medium","High"))</f>
        <v>Medium</v>
      </c>
      <c r="I1091" s="11" t="str">
        <f t="shared" ref="I1091:I1154" si="103">IF(E1091&lt;1000,"Small",IF(E1091&lt;5000,"Medium","Large"))</f>
        <v>Large</v>
      </c>
      <c r="J1091" s="11" t="str">
        <f t="shared" ref="J1091:J1154" si="104">IF(OR(B1091="Punjab",B1091="Haryana",B1091="Himachal Pradesh",B1091="Jammu and Kashmir",B1091="Uttarakhand",B1091="Delhi",B1091="Chandigarh"),"North",IF(OR(B1091="Tamil Nadu",B1091="Karnataka",B1091="Kerala",B1091="Andhra Pradesh",B1091="Telangana"),"South",IF(OR(B1091="Maharashtra",B1091="Gujarat",B1091="Goa",B1091="Rajasthan"),"West",IF(OR(B1091="West Bengal",B1091="Bihar",B1091="Jharkhand",B1091="Odisha",B1091="Assam",B1091="Sikkim",B1091="Arunachal Pradesh",B1091="Manipur",B1091="Meghalaya",B1091="Mizoram",B1091="Nagaland",B1091="Tripura"),"East","Central"))))</f>
        <v>Central</v>
      </c>
      <c r="K1091" s="11" t="str">
        <f t="shared" ref="K1091:K1154" si="105">LEFT(A1091,3)&amp;"0s"</f>
        <v>2010s</v>
      </c>
      <c r="L1091" s="11" t="str">
        <f t="shared" ref="L1091:L1154" si="106">IF(D1091="Rice","Cereal",IF(D1091="Maize","Cereal",IF(D1091="Chickpea","Pulse",IF(D1091="Cotton","Fiber","Other"))))</f>
        <v>Pulse</v>
      </c>
      <c r="M1091" s="18">
        <f t="shared" ref="M1091:M1154" si="107">F1091/E1091</f>
        <v>3.5102000000000001E-2</v>
      </c>
    </row>
    <row r="1092" spans="1:13">
      <c r="A1092" s="4">
        <v>2015</v>
      </c>
      <c r="B1092" s="5" t="s">
        <v>24</v>
      </c>
      <c r="C1092" s="5" t="s">
        <v>53</v>
      </c>
      <c r="D1092" s="5" t="s">
        <v>18</v>
      </c>
      <c r="E1092" s="5">
        <v>262000</v>
      </c>
      <c r="F1092" s="6">
        <v>260.38</v>
      </c>
      <c r="H1092" s="15" t="str">
        <f t="shared" si="102"/>
        <v>Low</v>
      </c>
      <c r="I1092" s="11" t="str">
        <f t="shared" si="103"/>
        <v>Large</v>
      </c>
      <c r="J1092" s="11" t="str">
        <f t="shared" si="104"/>
        <v>Central</v>
      </c>
      <c r="K1092" s="11" t="str">
        <f t="shared" si="105"/>
        <v>2010s</v>
      </c>
      <c r="L1092" s="11" t="str">
        <f t="shared" si="106"/>
        <v>Fiber</v>
      </c>
      <c r="M1092" s="18">
        <f t="shared" si="107"/>
        <v>9.9381679389312985E-4</v>
      </c>
    </row>
    <row r="1093" spans="1:13">
      <c r="A1093" s="4">
        <v>2016</v>
      </c>
      <c r="B1093" s="5" t="s">
        <v>24</v>
      </c>
      <c r="C1093" s="5" t="s">
        <v>53</v>
      </c>
      <c r="D1093" s="5" t="s">
        <v>15</v>
      </c>
      <c r="E1093" s="5">
        <v>1000</v>
      </c>
      <c r="F1093" s="6">
        <v>660</v>
      </c>
      <c r="H1093" s="15" t="str">
        <f t="shared" si="102"/>
        <v>Low</v>
      </c>
      <c r="I1093" s="11" t="str">
        <f t="shared" si="103"/>
        <v>Medium</v>
      </c>
      <c r="J1093" s="11" t="str">
        <f t="shared" si="104"/>
        <v>Central</v>
      </c>
      <c r="K1093" s="11" t="str">
        <f t="shared" si="105"/>
        <v>2010s</v>
      </c>
      <c r="L1093" s="11" t="str">
        <f t="shared" si="106"/>
        <v>Cereal</v>
      </c>
      <c r="M1093" s="18">
        <f t="shared" si="107"/>
        <v>0.66</v>
      </c>
    </row>
    <row r="1094" spans="1:13">
      <c r="A1094" s="4">
        <v>2016</v>
      </c>
      <c r="B1094" s="5" t="s">
        <v>24</v>
      </c>
      <c r="C1094" s="5" t="s">
        <v>53</v>
      </c>
      <c r="D1094" s="5" t="s">
        <v>16</v>
      </c>
      <c r="E1094" s="5">
        <v>115000</v>
      </c>
      <c r="F1094" s="6">
        <v>4017.39</v>
      </c>
      <c r="H1094" s="15" t="str">
        <f t="shared" si="102"/>
        <v>High</v>
      </c>
      <c r="I1094" s="11" t="str">
        <f t="shared" si="103"/>
        <v>Large</v>
      </c>
      <c r="J1094" s="11" t="str">
        <f t="shared" si="104"/>
        <v>Central</v>
      </c>
      <c r="K1094" s="11" t="str">
        <f t="shared" si="105"/>
        <v>2010s</v>
      </c>
      <c r="L1094" s="11" t="str">
        <f t="shared" si="106"/>
        <v>Cereal</v>
      </c>
      <c r="M1094" s="18">
        <f t="shared" si="107"/>
        <v>3.493382608695652E-2</v>
      </c>
    </row>
    <row r="1095" spans="1:13">
      <c r="A1095" s="4">
        <v>2016</v>
      </c>
      <c r="B1095" s="5" t="s">
        <v>24</v>
      </c>
      <c r="C1095" s="5" t="s">
        <v>53</v>
      </c>
      <c r="D1095" s="5" t="s">
        <v>17</v>
      </c>
      <c r="E1095" s="5">
        <v>42000</v>
      </c>
      <c r="F1095" s="6">
        <v>2666.67</v>
      </c>
      <c r="H1095" s="15" t="str">
        <f t="shared" si="102"/>
        <v>Medium</v>
      </c>
      <c r="I1095" s="11" t="str">
        <f t="shared" si="103"/>
        <v>Large</v>
      </c>
      <c r="J1095" s="11" t="str">
        <f t="shared" si="104"/>
        <v>Central</v>
      </c>
      <c r="K1095" s="11" t="str">
        <f t="shared" si="105"/>
        <v>2010s</v>
      </c>
      <c r="L1095" s="11" t="str">
        <f t="shared" si="106"/>
        <v>Pulse</v>
      </c>
      <c r="M1095" s="18">
        <f t="shared" si="107"/>
        <v>6.3492142857142858E-2</v>
      </c>
    </row>
    <row r="1096" spans="1:13">
      <c r="A1096" s="4">
        <v>2016</v>
      </c>
      <c r="B1096" s="5" t="s">
        <v>24</v>
      </c>
      <c r="C1096" s="5" t="s">
        <v>53</v>
      </c>
      <c r="D1096" s="5" t="s">
        <v>18</v>
      </c>
      <c r="E1096" s="5">
        <v>277000</v>
      </c>
      <c r="F1096" s="6">
        <v>334.01</v>
      </c>
      <c r="H1096" s="15" t="str">
        <f t="shared" si="102"/>
        <v>Low</v>
      </c>
      <c r="I1096" s="11" t="str">
        <f t="shared" si="103"/>
        <v>Large</v>
      </c>
      <c r="J1096" s="11" t="str">
        <f t="shared" si="104"/>
        <v>Central</v>
      </c>
      <c r="K1096" s="11" t="str">
        <f t="shared" si="105"/>
        <v>2010s</v>
      </c>
      <c r="L1096" s="11" t="str">
        <f t="shared" si="106"/>
        <v>Fiber</v>
      </c>
      <c r="M1096" s="18">
        <f t="shared" si="107"/>
        <v>1.2058122743682309E-3</v>
      </c>
    </row>
    <row r="1097" spans="1:13">
      <c r="A1097" s="4">
        <v>2017</v>
      </c>
      <c r="B1097" s="5" t="s">
        <v>24</v>
      </c>
      <c r="C1097" s="5" t="s">
        <v>53</v>
      </c>
      <c r="D1097" s="5" t="s">
        <v>15</v>
      </c>
      <c r="E1097" s="5">
        <v>1760</v>
      </c>
      <c r="F1097" s="6">
        <v>1100</v>
      </c>
      <c r="H1097" s="15" t="str">
        <f t="shared" si="102"/>
        <v>Medium</v>
      </c>
      <c r="I1097" s="11" t="str">
        <f t="shared" si="103"/>
        <v>Medium</v>
      </c>
      <c r="J1097" s="11" t="str">
        <f t="shared" si="104"/>
        <v>Central</v>
      </c>
      <c r="K1097" s="11" t="str">
        <f t="shared" si="105"/>
        <v>2010s</v>
      </c>
      <c r="L1097" s="11" t="str">
        <f t="shared" si="106"/>
        <v>Cereal</v>
      </c>
      <c r="M1097" s="18">
        <f t="shared" si="107"/>
        <v>0.625</v>
      </c>
    </row>
    <row r="1098" spans="1:13">
      <c r="A1098" s="4">
        <v>2017</v>
      </c>
      <c r="B1098" s="5" t="s">
        <v>24</v>
      </c>
      <c r="C1098" s="5" t="s">
        <v>53</v>
      </c>
      <c r="D1098" s="5" t="s">
        <v>16</v>
      </c>
      <c r="E1098" s="5">
        <v>124790</v>
      </c>
      <c r="F1098" s="6">
        <v>3867.78</v>
      </c>
      <c r="H1098" s="15" t="str">
        <f t="shared" si="102"/>
        <v>High</v>
      </c>
      <c r="I1098" s="11" t="str">
        <f t="shared" si="103"/>
        <v>Large</v>
      </c>
      <c r="J1098" s="11" t="str">
        <f t="shared" si="104"/>
        <v>Central</v>
      </c>
      <c r="K1098" s="11" t="str">
        <f t="shared" si="105"/>
        <v>2010s</v>
      </c>
      <c r="L1098" s="11" t="str">
        <f t="shared" si="106"/>
        <v>Cereal</v>
      </c>
      <c r="M1098" s="18">
        <f t="shared" si="107"/>
        <v>3.0994310441541793E-2</v>
      </c>
    </row>
    <row r="1099" spans="1:13">
      <c r="A1099" s="4">
        <v>2017</v>
      </c>
      <c r="B1099" s="5" t="s">
        <v>24</v>
      </c>
      <c r="C1099" s="5" t="s">
        <v>53</v>
      </c>
      <c r="D1099" s="5" t="s">
        <v>17</v>
      </c>
      <c r="E1099" s="5">
        <v>123780</v>
      </c>
      <c r="F1099" s="6">
        <v>1692.44</v>
      </c>
      <c r="H1099" s="15" t="str">
        <f t="shared" si="102"/>
        <v>Medium</v>
      </c>
      <c r="I1099" s="11" t="str">
        <f t="shared" si="103"/>
        <v>Large</v>
      </c>
      <c r="J1099" s="11" t="str">
        <f t="shared" si="104"/>
        <v>Central</v>
      </c>
      <c r="K1099" s="11" t="str">
        <f t="shared" si="105"/>
        <v>2010s</v>
      </c>
      <c r="L1099" s="11" t="str">
        <f t="shared" si="106"/>
        <v>Pulse</v>
      </c>
      <c r="M1099" s="18">
        <f t="shared" si="107"/>
        <v>1.3672968169332687E-2</v>
      </c>
    </row>
    <row r="1100" spans="1:13">
      <c r="A1100" s="4">
        <v>2017</v>
      </c>
      <c r="B1100" s="5" t="s">
        <v>24</v>
      </c>
      <c r="C1100" s="5" t="s">
        <v>53</v>
      </c>
      <c r="D1100" s="5" t="s">
        <v>18</v>
      </c>
      <c r="E1100" s="5">
        <v>282000</v>
      </c>
      <c r="F1100" s="6">
        <v>282.93</v>
      </c>
      <c r="H1100" s="15" t="str">
        <f t="shared" si="102"/>
        <v>Low</v>
      </c>
      <c r="I1100" s="11" t="str">
        <f t="shared" si="103"/>
        <v>Large</v>
      </c>
      <c r="J1100" s="11" t="str">
        <f t="shared" si="104"/>
        <v>Central</v>
      </c>
      <c r="K1100" s="11" t="str">
        <f t="shared" si="105"/>
        <v>2010s</v>
      </c>
      <c r="L1100" s="11" t="str">
        <f t="shared" si="106"/>
        <v>Fiber</v>
      </c>
      <c r="M1100" s="18">
        <f t="shared" si="107"/>
        <v>1.0032978723404256E-3</v>
      </c>
    </row>
    <row r="1101" spans="1:13">
      <c r="A1101" s="4">
        <v>2008</v>
      </c>
      <c r="B1101" s="5" t="s">
        <v>24</v>
      </c>
      <c r="C1101" s="5" t="s">
        <v>54</v>
      </c>
      <c r="D1101" s="5" t="s">
        <v>15</v>
      </c>
      <c r="E1101" s="5">
        <v>12000</v>
      </c>
      <c r="F1101" s="6">
        <v>670.83</v>
      </c>
      <c r="H1101" s="15" t="str">
        <f t="shared" si="102"/>
        <v>Low</v>
      </c>
      <c r="I1101" s="11" t="str">
        <f t="shared" si="103"/>
        <v>Large</v>
      </c>
      <c r="J1101" s="11" t="str">
        <f t="shared" si="104"/>
        <v>Central</v>
      </c>
      <c r="K1101" s="11" t="str">
        <f t="shared" si="105"/>
        <v>2000s</v>
      </c>
      <c r="L1101" s="11" t="str">
        <f t="shared" si="106"/>
        <v>Cereal</v>
      </c>
      <c r="M1101" s="18">
        <f t="shared" si="107"/>
        <v>5.5902500000000001E-2</v>
      </c>
    </row>
    <row r="1102" spans="1:13">
      <c r="A1102" s="4">
        <v>2008</v>
      </c>
      <c r="B1102" s="5" t="s">
        <v>24</v>
      </c>
      <c r="C1102" s="5" t="s">
        <v>54</v>
      </c>
      <c r="D1102" s="5" t="s">
        <v>16</v>
      </c>
      <c r="E1102" s="5">
        <v>9200</v>
      </c>
      <c r="F1102" s="6">
        <v>1739.13</v>
      </c>
      <c r="H1102" s="15" t="str">
        <f t="shared" si="102"/>
        <v>Medium</v>
      </c>
      <c r="I1102" s="11" t="str">
        <f t="shared" si="103"/>
        <v>Large</v>
      </c>
      <c r="J1102" s="11" t="str">
        <f t="shared" si="104"/>
        <v>Central</v>
      </c>
      <c r="K1102" s="11" t="str">
        <f t="shared" si="105"/>
        <v>2000s</v>
      </c>
      <c r="L1102" s="11" t="str">
        <f t="shared" si="106"/>
        <v>Cereal</v>
      </c>
      <c r="M1102" s="18">
        <f t="shared" si="107"/>
        <v>0.1890358695652174</v>
      </c>
    </row>
    <row r="1103" spans="1:13">
      <c r="A1103" s="4">
        <v>2008</v>
      </c>
      <c r="B1103" s="5" t="s">
        <v>24</v>
      </c>
      <c r="C1103" s="5" t="s">
        <v>54</v>
      </c>
      <c r="D1103" s="5" t="s">
        <v>17</v>
      </c>
      <c r="E1103" s="5">
        <v>17200</v>
      </c>
      <c r="F1103" s="6">
        <v>883.72</v>
      </c>
      <c r="H1103" s="15" t="str">
        <f t="shared" si="102"/>
        <v>Low</v>
      </c>
      <c r="I1103" s="11" t="str">
        <f t="shared" si="103"/>
        <v>Large</v>
      </c>
      <c r="J1103" s="11" t="str">
        <f t="shared" si="104"/>
        <v>Central</v>
      </c>
      <c r="K1103" s="11" t="str">
        <f t="shared" si="105"/>
        <v>2000s</v>
      </c>
      <c r="L1103" s="11" t="str">
        <f t="shared" si="106"/>
        <v>Pulse</v>
      </c>
      <c r="M1103" s="18">
        <f t="shared" si="107"/>
        <v>5.1379069767441859E-2</v>
      </c>
    </row>
    <row r="1104" spans="1:13">
      <c r="A1104" s="4">
        <v>2008</v>
      </c>
      <c r="B1104" s="5" t="s">
        <v>24</v>
      </c>
      <c r="C1104" s="5" t="s">
        <v>54</v>
      </c>
      <c r="D1104" s="5" t="s">
        <v>18</v>
      </c>
      <c r="E1104" s="5">
        <v>119400</v>
      </c>
      <c r="F1104" s="6">
        <v>160.63999999999999</v>
      </c>
      <c r="H1104" s="15" t="str">
        <f t="shared" si="102"/>
        <v>Low</v>
      </c>
      <c r="I1104" s="11" t="str">
        <f t="shared" si="103"/>
        <v>Large</v>
      </c>
      <c r="J1104" s="11" t="str">
        <f t="shared" si="104"/>
        <v>Central</v>
      </c>
      <c r="K1104" s="11" t="str">
        <f t="shared" si="105"/>
        <v>2000s</v>
      </c>
      <c r="L1104" s="11" t="str">
        <f t="shared" si="106"/>
        <v>Fiber</v>
      </c>
      <c r="M1104" s="18">
        <f t="shared" si="107"/>
        <v>1.3453936348408709E-3</v>
      </c>
    </row>
    <row r="1105" spans="1:13">
      <c r="A1105" s="4">
        <v>2009</v>
      </c>
      <c r="B1105" s="5" t="s">
        <v>24</v>
      </c>
      <c r="C1105" s="5" t="s">
        <v>54</v>
      </c>
      <c r="D1105" s="5" t="s">
        <v>15</v>
      </c>
      <c r="E1105" s="5">
        <v>10400</v>
      </c>
      <c r="F1105" s="6">
        <v>826.92</v>
      </c>
      <c r="H1105" s="15" t="str">
        <f t="shared" si="102"/>
        <v>Low</v>
      </c>
      <c r="I1105" s="11" t="str">
        <f t="shared" si="103"/>
        <v>Large</v>
      </c>
      <c r="J1105" s="11" t="str">
        <f t="shared" si="104"/>
        <v>Central</v>
      </c>
      <c r="K1105" s="11" t="str">
        <f t="shared" si="105"/>
        <v>2000s</v>
      </c>
      <c r="L1105" s="11" t="str">
        <f t="shared" si="106"/>
        <v>Cereal</v>
      </c>
      <c r="M1105" s="18">
        <f t="shared" si="107"/>
        <v>7.9511538461538453E-2</v>
      </c>
    </row>
    <row r="1106" spans="1:13">
      <c r="A1106" s="4">
        <v>2009</v>
      </c>
      <c r="B1106" s="5" t="s">
        <v>24</v>
      </c>
      <c r="C1106" s="5" t="s">
        <v>54</v>
      </c>
      <c r="D1106" s="5" t="s">
        <v>16</v>
      </c>
      <c r="E1106" s="5">
        <v>11200</v>
      </c>
      <c r="F1106" s="6">
        <v>1401.79</v>
      </c>
      <c r="H1106" s="15" t="str">
        <f t="shared" si="102"/>
        <v>Medium</v>
      </c>
      <c r="I1106" s="11" t="str">
        <f t="shared" si="103"/>
        <v>Large</v>
      </c>
      <c r="J1106" s="11" t="str">
        <f t="shared" si="104"/>
        <v>Central</v>
      </c>
      <c r="K1106" s="11" t="str">
        <f t="shared" si="105"/>
        <v>2000s</v>
      </c>
      <c r="L1106" s="11" t="str">
        <f t="shared" si="106"/>
        <v>Cereal</v>
      </c>
      <c r="M1106" s="18">
        <f t="shared" si="107"/>
        <v>0.12515982142857143</v>
      </c>
    </row>
    <row r="1107" spans="1:13">
      <c r="A1107" s="4">
        <v>2009</v>
      </c>
      <c r="B1107" s="5" t="s">
        <v>24</v>
      </c>
      <c r="C1107" s="5" t="s">
        <v>54</v>
      </c>
      <c r="D1107" s="5" t="s">
        <v>17</v>
      </c>
      <c r="E1107" s="5">
        <v>19600</v>
      </c>
      <c r="F1107" s="6">
        <v>897.96</v>
      </c>
      <c r="H1107" s="15" t="str">
        <f t="shared" si="102"/>
        <v>Low</v>
      </c>
      <c r="I1107" s="11" t="str">
        <f t="shared" si="103"/>
        <v>Large</v>
      </c>
      <c r="J1107" s="11" t="str">
        <f t="shared" si="104"/>
        <v>Central</v>
      </c>
      <c r="K1107" s="11" t="str">
        <f t="shared" si="105"/>
        <v>2000s</v>
      </c>
      <c r="L1107" s="11" t="str">
        <f t="shared" si="106"/>
        <v>Pulse</v>
      </c>
      <c r="M1107" s="18">
        <f t="shared" si="107"/>
        <v>4.5814285714285717E-2</v>
      </c>
    </row>
    <row r="1108" spans="1:13">
      <c r="A1108" s="4">
        <v>2009</v>
      </c>
      <c r="B1108" s="5" t="s">
        <v>24</v>
      </c>
      <c r="C1108" s="5" t="s">
        <v>54</v>
      </c>
      <c r="D1108" s="5" t="s">
        <v>18</v>
      </c>
      <c r="E1108" s="5">
        <v>120200</v>
      </c>
      <c r="F1108" s="6">
        <v>104.49</v>
      </c>
      <c r="H1108" s="15" t="str">
        <f t="shared" si="102"/>
        <v>Low</v>
      </c>
      <c r="I1108" s="11" t="str">
        <f t="shared" si="103"/>
        <v>Large</v>
      </c>
      <c r="J1108" s="11" t="str">
        <f t="shared" si="104"/>
        <v>Central</v>
      </c>
      <c r="K1108" s="11" t="str">
        <f t="shared" si="105"/>
        <v>2000s</v>
      </c>
      <c r="L1108" s="11" t="str">
        <f t="shared" si="106"/>
        <v>Fiber</v>
      </c>
      <c r="M1108" s="18">
        <f t="shared" si="107"/>
        <v>8.6930116472545751E-4</v>
      </c>
    </row>
    <row r="1109" spans="1:13">
      <c r="A1109" s="4">
        <v>2010</v>
      </c>
      <c r="B1109" s="5" t="s">
        <v>24</v>
      </c>
      <c r="C1109" s="5" t="s">
        <v>54</v>
      </c>
      <c r="D1109" s="5" t="s">
        <v>15</v>
      </c>
      <c r="E1109" s="5">
        <v>8600</v>
      </c>
      <c r="F1109" s="6">
        <v>1360.47</v>
      </c>
      <c r="H1109" s="15" t="str">
        <f t="shared" si="102"/>
        <v>Medium</v>
      </c>
      <c r="I1109" s="11" t="str">
        <f t="shared" si="103"/>
        <v>Large</v>
      </c>
      <c r="J1109" s="11" t="str">
        <f t="shared" si="104"/>
        <v>Central</v>
      </c>
      <c r="K1109" s="11" t="str">
        <f t="shared" si="105"/>
        <v>2010s</v>
      </c>
      <c r="L1109" s="11" t="str">
        <f t="shared" si="106"/>
        <v>Cereal</v>
      </c>
      <c r="M1109" s="18">
        <f t="shared" si="107"/>
        <v>0.15819418604651164</v>
      </c>
    </row>
    <row r="1110" spans="1:13">
      <c r="A1110" s="4">
        <v>2010</v>
      </c>
      <c r="B1110" s="5" t="s">
        <v>24</v>
      </c>
      <c r="C1110" s="5" t="s">
        <v>54</v>
      </c>
      <c r="D1110" s="5" t="s">
        <v>16</v>
      </c>
      <c r="E1110" s="5">
        <v>12100</v>
      </c>
      <c r="F1110" s="6">
        <v>2082.64</v>
      </c>
      <c r="H1110" s="15" t="str">
        <f t="shared" si="102"/>
        <v>Medium</v>
      </c>
      <c r="I1110" s="11" t="str">
        <f t="shared" si="103"/>
        <v>Large</v>
      </c>
      <c r="J1110" s="11" t="str">
        <f t="shared" si="104"/>
        <v>Central</v>
      </c>
      <c r="K1110" s="11" t="str">
        <f t="shared" si="105"/>
        <v>2010s</v>
      </c>
      <c r="L1110" s="11" t="str">
        <f t="shared" si="106"/>
        <v>Cereal</v>
      </c>
      <c r="M1110" s="18">
        <f t="shared" si="107"/>
        <v>0.1721190082644628</v>
      </c>
    </row>
    <row r="1111" spans="1:13">
      <c r="A1111" s="4">
        <v>2010</v>
      </c>
      <c r="B1111" s="5" t="s">
        <v>24</v>
      </c>
      <c r="C1111" s="5" t="s">
        <v>54</v>
      </c>
      <c r="D1111" s="5" t="s">
        <v>17</v>
      </c>
      <c r="E1111" s="5">
        <v>22100</v>
      </c>
      <c r="F1111" s="6">
        <v>832.58</v>
      </c>
      <c r="H1111" s="15" t="str">
        <f t="shared" si="102"/>
        <v>Low</v>
      </c>
      <c r="I1111" s="11" t="str">
        <f t="shared" si="103"/>
        <v>Large</v>
      </c>
      <c r="J1111" s="11" t="str">
        <f t="shared" si="104"/>
        <v>Central</v>
      </c>
      <c r="K1111" s="11" t="str">
        <f t="shared" si="105"/>
        <v>2010s</v>
      </c>
      <c r="L1111" s="11" t="str">
        <f t="shared" si="106"/>
        <v>Pulse</v>
      </c>
      <c r="M1111" s="18">
        <f t="shared" si="107"/>
        <v>3.7673303167420819E-2</v>
      </c>
    </row>
    <row r="1112" spans="1:13">
      <c r="A1112" s="4">
        <v>2010</v>
      </c>
      <c r="B1112" s="5" t="s">
        <v>24</v>
      </c>
      <c r="C1112" s="5" t="s">
        <v>54</v>
      </c>
      <c r="D1112" s="5" t="s">
        <v>18</v>
      </c>
      <c r="E1112" s="5">
        <v>114580</v>
      </c>
      <c r="F1112" s="6">
        <v>148.86000000000001</v>
      </c>
      <c r="H1112" s="15" t="str">
        <f t="shared" si="102"/>
        <v>Low</v>
      </c>
      <c r="I1112" s="11" t="str">
        <f t="shared" si="103"/>
        <v>Large</v>
      </c>
      <c r="J1112" s="11" t="str">
        <f t="shared" si="104"/>
        <v>Central</v>
      </c>
      <c r="K1112" s="11" t="str">
        <f t="shared" si="105"/>
        <v>2010s</v>
      </c>
      <c r="L1112" s="11" t="str">
        <f t="shared" si="106"/>
        <v>Fiber</v>
      </c>
      <c r="M1112" s="18">
        <f t="shared" si="107"/>
        <v>1.2991796124978182E-3</v>
      </c>
    </row>
    <row r="1113" spans="1:13">
      <c r="A1113" s="4">
        <v>2011</v>
      </c>
      <c r="B1113" s="5" t="s">
        <v>24</v>
      </c>
      <c r="C1113" s="5" t="s">
        <v>54</v>
      </c>
      <c r="D1113" s="5" t="s">
        <v>15</v>
      </c>
      <c r="E1113" s="5">
        <v>7600</v>
      </c>
      <c r="F1113" s="6">
        <v>1236.8399999999999</v>
      </c>
      <c r="H1113" s="15" t="str">
        <f t="shared" si="102"/>
        <v>Medium</v>
      </c>
      <c r="I1113" s="11" t="str">
        <f t="shared" si="103"/>
        <v>Large</v>
      </c>
      <c r="J1113" s="11" t="str">
        <f t="shared" si="104"/>
        <v>Central</v>
      </c>
      <c r="K1113" s="11" t="str">
        <f t="shared" si="105"/>
        <v>2010s</v>
      </c>
      <c r="L1113" s="11" t="str">
        <f t="shared" si="106"/>
        <v>Cereal</v>
      </c>
      <c r="M1113" s="18">
        <f t="shared" si="107"/>
        <v>0.16274210526315788</v>
      </c>
    </row>
    <row r="1114" spans="1:13">
      <c r="A1114" s="4">
        <v>2011</v>
      </c>
      <c r="B1114" s="5" t="s">
        <v>24</v>
      </c>
      <c r="C1114" s="5" t="s">
        <v>54</v>
      </c>
      <c r="D1114" s="5" t="s">
        <v>16</v>
      </c>
      <c r="E1114" s="5">
        <v>11200</v>
      </c>
      <c r="F1114" s="6">
        <v>1535.71</v>
      </c>
      <c r="H1114" s="15" t="str">
        <f t="shared" si="102"/>
        <v>Medium</v>
      </c>
      <c r="I1114" s="11" t="str">
        <f t="shared" si="103"/>
        <v>Large</v>
      </c>
      <c r="J1114" s="11" t="str">
        <f t="shared" si="104"/>
        <v>Central</v>
      </c>
      <c r="K1114" s="11" t="str">
        <f t="shared" si="105"/>
        <v>2010s</v>
      </c>
      <c r="L1114" s="11" t="str">
        <f t="shared" si="106"/>
        <v>Cereal</v>
      </c>
      <c r="M1114" s="18">
        <f t="shared" si="107"/>
        <v>0.13711696428571429</v>
      </c>
    </row>
    <row r="1115" spans="1:13">
      <c r="A1115" s="4">
        <v>2011</v>
      </c>
      <c r="B1115" s="5" t="s">
        <v>24</v>
      </c>
      <c r="C1115" s="5" t="s">
        <v>54</v>
      </c>
      <c r="D1115" s="5" t="s">
        <v>17</v>
      </c>
      <c r="E1115" s="5">
        <v>20200</v>
      </c>
      <c r="F1115" s="6">
        <v>1049.5</v>
      </c>
      <c r="H1115" s="15" t="str">
        <f t="shared" si="102"/>
        <v>Medium</v>
      </c>
      <c r="I1115" s="11" t="str">
        <f t="shared" si="103"/>
        <v>Large</v>
      </c>
      <c r="J1115" s="11" t="str">
        <f t="shared" si="104"/>
        <v>Central</v>
      </c>
      <c r="K1115" s="11" t="str">
        <f t="shared" si="105"/>
        <v>2010s</v>
      </c>
      <c r="L1115" s="11" t="str">
        <f t="shared" si="106"/>
        <v>Pulse</v>
      </c>
      <c r="M1115" s="18">
        <f t="shared" si="107"/>
        <v>5.1955445544554453E-2</v>
      </c>
    </row>
    <row r="1116" spans="1:13">
      <c r="A1116" s="4">
        <v>2011</v>
      </c>
      <c r="B1116" s="5" t="s">
        <v>24</v>
      </c>
      <c r="C1116" s="5" t="s">
        <v>54</v>
      </c>
      <c r="D1116" s="5" t="s">
        <v>18</v>
      </c>
      <c r="E1116" s="5">
        <v>114480</v>
      </c>
      <c r="F1116" s="6">
        <v>247.05</v>
      </c>
      <c r="H1116" s="15" t="str">
        <f t="shared" si="102"/>
        <v>Low</v>
      </c>
      <c r="I1116" s="11" t="str">
        <f t="shared" si="103"/>
        <v>Large</v>
      </c>
      <c r="J1116" s="11" t="str">
        <f t="shared" si="104"/>
        <v>Central</v>
      </c>
      <c r="K1116" s="11" t="str">
        <f t="shared" si="105"/>
        <v>2010s</v>
      </c>
      <c r="L1116" s="11" t="str">
        <f t="shared" si="106"/>
        <v>Fiber</v>
      </c>
      <c r="M1116" s="18">
        <f t="shared" si="107"/>
        <v>2.1580188679245285E-3</v>
      </c>
    </row>
    <row r="1117" spans="1:13">
      <c r="A1117" s="4">
        <v>2012</v>
      </c>
      <c r="B1117" s="5" t="s">
        <v>24</v>
      </c>
      <c r="C1117" s="5" t="s">
        <v>54</v>
      </c>
      <c r="D1117" s="5" t="s">
        <v>15</v>
      </c>
      <c r="E1117" s="5">
        <v>5100</v>
      </c>
      <c r="F1117" s="6">
        <v>1515.69</v>
      </c>
      <c r="H1117" s="15" t="str">
        <f t="shared" si="102"/>
        <v>Medium</v>
      </c>
      <c r="I1117" s="11" t="str">
        <f t="shared" si="103"/>
        <v>Large</v>
      </c>
      <c r="J1117" s="11" t="str">
        <f t="shared" si="104"/>
        <v>Central</v>
      </c>
      <c r="K1117" s="11" t="str">
        <f t="shared" si="105"/>
        <v>2010s</v>
      </c>
      <c r="L1117" s="11" t="str">
        <f t="shared" si="106"/>
        <v>Cereal</v>
      </c>
      <c r="M1117" s="18">
        <f t="shared" si="107"/>
        <v>0.29719411764705883</v>
      </c>
    </row>
    <row r="1118" spans="1:13">
      <c r="A1118" s="4">
        <v>2012</v>
      </c>
      <c r="B1118" s="5" t="s">
        <v>24</v>
      </c>
      <c r="C1118" s="5" t="s">
        <v>54</v>
      </c>
      <c r="D1118" s="5" t="s">
        <v>16</v>
      </c>
      <c r="E1118" s="5">
        <v>14970</v>
      </c>
      <c r="F1118" s="6">
        <v>3712.76</v>
      </c>
      <c r="H1118" s="15" t="str">
        <f t="shared" si="102"/>
        <v>High</v>
      </c>
      <c r="I1118" s="11" t="str">
        <f t="shared" si="103"/>
        <v>Large</v>
      </c>
      <c r="J1118" s="11" t="str">
        <f t="shared" si="104"/>
        <v>Central</v>
      </c>
      <c r="K1118" s="11" t="str">
        <f t="shared" si="105"/>
        <v>2010s</v>
      </c>
      <c r="L1118" s="11" t="str">
        <f t="shared" si="106"/>
        <v>Cereal</v>
      </c>
      <c r="M1118" s="18">
        <f t="shared" si="107"/>
        <v>0.24801336005344024</v>
      </c>
    </row>
    <row r="1119" spans="1:13">
      <c r="A1119" s="4">
        <v>2012</v>
      </c>
      <c r="B1119" s="5" t="s">
        <v>24</v>
      </c>
      <c r="C1119" s="5" t="s">
        <v>54</v>
      </c>
      <c r="D1119" s="5" t="s">
        <v>17</v>
      </c>
      <c r="E1119" s="5">
        <v>18540</v>
      </c>
      <c r="F1119" s="6">
        <v>1607.34</v>
      </c>
      <c r="H1119" s="15" t="str">
        <f t="shared" si="102"/>
        <v>Medium</v>
      </c>
      <c r="I1119" s="11" t="str">
        <f t="shared" si="103"/>
        <v>Large</v>
      </c>
      <c r="J1119" s="11" t="str">
        <f t="shared" si="104"/>
        <v>Central</v>
      </c>
      <c r="K1119" s="11" t="str">
        <f t="shared" si="105"/>
        <v>2010s</v>
      </c>
      <c r="L1119" s="11" t="str">
        <f t="shared" si="106"/>
        <v>Pulse</v>
      </c>
      <c r="M1119" s="18">
        <f t="shared" si="107"/>
        <v>8.6695792880258901E-2</v>
      </c>
    </row>
    <row r="1120" spans="1:13">
      <c r="A1120" s="4">
        <v>2012</v>
      </c>
      <c r="B1120" s="5" t="s">
        <v>24</v>
      </c>
      <c r="C1120" s="5" t="s">
        <v>54</v>
      </c>
      <c r="D1120" s="5" t="s">
        <v>18</v>
      </c>
      <c r="E1120" s="5">
        <v>108440</v>
      </c>
      <c r="F1120" s="6">
        <v>280.06</v>
      </c>
      <c r="H1120" s="15" t="str">
        <f t="shared" si="102"/>
        <v>Low</v>
      </c>
      <c r="I1120" s="11" t="str">
        <f t="shared" si="103"/>
        <v>Large</v>
      </c>
      <c r="J1120" s="11" t="str">
        <f t="shared" si="104"/>
        <v>Central</v>
      </c>
      <c r="K1120" s="11" t="str">
        <f t="shared" si="105"/>
        <v>2010s</v>
      </c>
      <c r="L1120" s="11" t="str">
        <f t="shared" si="106"/>
        <v>Fiber</v>
      </c>
      <c r="M1120" s="18">
        <f t="shared" si="107"/>
        <v>2.5826263371449649E-3</v>
      </c>
    </row>
    <row r="1121" spans="1:13">
      <c r="A1121" s="4">
        <v>2013</v>
      </c>
      <c r="B1121" s="5" t="s">
        <v>24</v>
      </c>
      <c r="C1121" s="5" t="s">
        <v>54</v>
      </c>
      <c r="D1121" s="5" t="s">
        <v>15</v>
      </c>
      <c r="E1121" s="5">
        <v>4880</v>
      </c>
      <c r="F1121" s="6">
        <v>803.28</v>
      </c>
      <c r="H1121" s="15" t="str">
        <f t="shared" si="102"/>
        <v>Low</v>
      </c>
      <c r="I1121" s="11" t="str">
        <f t="shared" si="103"/>
        <v>Medium</v>
      </c>
      <c r="J1121" s="11" t="str">
        <f t="shared" si="104"/>
        <v>Central</v>
      </c>
      <c r="K1121" s="11" t="str">
        <f t="shared" si="105"/>
        <v>2010s</v>
      </c>
      <c r="L1121" s="11" t="str">
        <f t="shared" si="106"/>
        <v>Cereal</v>
      </c>
      <c r="M1121" s="18">
        <f t="shared" si="107"/>
        <v>0.16460655737704918</v>
      </c>
    </row>
    <row r="1122" spans="1:13">
      <c r="A1122" s="4">
        <v>2013</v>
      </c>
      <c r="B1122" s="5" t="s">
        <v>24</v>
      </c>
      <c r="C1122" s="5" t="s">
        <v>54</v>
      </c>
      <c r="D1122" s="5" t="s">
        <v>16</v>
      </c>
      <c r="E1122" s="5">
        <v>23600</v>
      </c>
      <c r="F1122" s="6">
        <v>2855.51</v>
      </c>
      <c r="H1122" s="15" t="str">
        <f t="shared" si="102"/>
        <v>Medium</v>
      </c>
      <c r="I1122" s="11" t="str">
        <f t="shared" si="103"/>
        <v>Large</v>
      </c>
      <c r="J1122" s="11" t="str">
        <f t="shared" si="104"/>
        <v>Central</v>
      </c>
      <c r="K1122" s="11" t="str">
        <f t="shared" si="105"/>
        <v>2010s</v>
      </c>
      <c r="L1122" s="11" t="str">
        <f t="shared" si="106"/>
        <v>Cereal</v>
      </c>
      <c r="M1122" s="18">
        <f t="shared" si="107"/>
        <v>0.12099618644067797</v>
      </c>
    </row>
    <row r="1123" spans="1:13">
      <c r="A1123" s="4">
        <v>2013</v>
      </c>
      <c r="B1123" s="5" t="s">
        <v>24</v>
      </c>
      <c r="C1123" s="5" t="s">
        <v>54</v>
      </c>
      <c r="D1123" s="5" t="s">
        <v>17</v>
      </c>
      <c r="E1123" s="5">
        <v>23130</v>
      </c>
      <c r="F1123" s="6">
        <v>1130.57</v>
      </c>
      <c r="H1123" s="15" t="str">
        <f t="shared" si="102"/>
        <v>Medium</v>
      </c>
      <c r="I1123" s="11" t="str">
        <f t="shared" si="103"/>
        <v>Large</v>
      </c>
      <c r="J1123" s="11" t="str">
        <f t="shared" si="104"/>
        <v>Central</v>
      </c>
      <c r="K1123" s="11" t="str">
        <f t="shared" si="105"/>
        <v>2010s</v>
      </c>
      <c r="L1123" s="11" t="str">
        <f t="shared" si="106"/>
        <v>Pulse</v>
      </c>
      <c r="M1123" s="18">
        <f t="shared" si="107"/>
        <v>4.8878945092952875E-2</v>
      </c>
    </row>
    <row r="1124" spans="1:13">
      <c r="A1124" s="4">
        <v>2013</v>
      </c>
      <c r="B1124" s="5" t="s">
        <v>24</v>
      </c>
      <c r="C1124" s="5" t="s">
        <v>54</v>
      </c>
      <c r="D1124" s="5" t="s">
        <v>18</v>
      </c>
      <c r="E1124" s="5">
        <v>99880</v>
      </c>
      <c r="F1124" s="6">
        <v>448.94</v>
      </c>
      <c r="H1124" s="15" t="str">
        <f t="shared" si="102"/>
        <v>Low</v>
      </c>
      <c r="I1124" s="11" t="str">
        <f t="shared" si="103"/>
        <v>Large</v>
      </c>
      <c r="J1124" s="11" t="str">
        <f t="shared" si="104"/>
        <v>Central</v>
      </c>
      <c r="K1124" s="11" t="str">
        <f t="shared" si="105"/>
        <v>2010s</v>
      </c>
      <c r="L1124" s="11" t="str">
        <f t="shared" si="106"/>
        <v>Fiber</v>
      </c>
      <c r="M1124" s="18">
        <f t="shared" si="107"/>
        <v>4.4947937525030039E-3</v>
      </c>
    </row>
    <row r="1125" spans="1:13">
      <c r="A1125" s="4">
        <v>2014</v>
      </c>
      <c r="B1125" s="5" t="s">
        <v>24</v>
      </c>
      <c r="C1125" s="5" t="s">
        <v>54</v>
      </c>
      <c r="D1125" s="5" t="s">
        <v>15</v>
      </c>
      <c r="E1125" s="5">
        <v>8000</v>
      </c>
      <c r="F1125" s="6">
        <v>1250</v>
      </c>
      <c r="H1125" s="15" t="str">
        <f t="shared" si="102"/>
        <v>Medium</v>
      </c>
      <c r="I1125" s="11" t="str">
        <f t="shared" si="103"/>
        <v>Large</v>
      </c>
      <c r="J1125" s="11" t="str">
        <f t="shared" si="104"/>
        <v>Central</v>
      </c>
      <c r="K1125" s="11" t="str">
        <f t="shared" si="105"/>
        <v>2010s</v>
      </c>
      <c r="L1125" s="11" t="str">
        <f t="shared" si="106"/>
        <v>Cereal</v>
      </c>
      <c r="M1125" s="18">
        <f t="shared" si="107"/>
        <v>0.15625</v>
      </c>
    </row>
    <row r="1126" spans="1:13">
      <c r="A1126" s="4">
        <v>2014</v>
      </c>
      <c r="B1126" s="5" t="s">
        <v>24</v>
      </c>
      <c r="C1126" s="5" t="s">
        <v>54</v>
      </c>
      <c r="D1126" s="5" t="s">
        <v>16</v>
      </c>
      <c r="E1126" s="5">
        <v>44000</v>
      </c>
      <c r="F1126" s="6">
        <v>2818.18</v>
      </c>
      <c r="H1126" s="15" t="str">
        <f t="shared" si="102"/>
        <v>Medium</v>
      </c>
      <c r="I1126" s="11" t="str">
        <f t="shared" si="103"/>
        <v>Large</v>
      </c>
      <c r="J1126" s="11" t="str">
        <f t="shared" si="104"/>
        <v>Central</v>
      </c>
      <c r="K1126" s="11" t="str">
        <f t="shared" si="105"/>
        <v>2010s</v>
      </c>
      <c r="L1126" s="11" t="str">
        <f t="shared" si="106"/>
        <v>Cereal</v>
      </c>
      <c r="M1126" s="18">
        <f t="shared" si="107"/>
        <v>6.4049545454545456E-2</v>
      </c>
    </row>
    <row r="1127" spans="1:13">
      <c r="A1127" s="4">
        <v>2014</v>
      </c>
      <c r="B1127" s="5" t="s">
        <v>24</v>
      </c>
      <c r="C1127" s="5" t="s">
        <v>54</v>
      </c>
      <c r="D1127" s="5" t="s">
        <v>17</v>
      </c>
      <c r="E1127" s="5">
        <v>50000</v>
      </c>
      <c r="F1127" s="6">
        <v>1500</v>
      </c>
      <c r="H1127" s="15" t="str">
        <f t="shared" si="102"/>
        <v>Medium</v>
      </c>
      <c r="I1127" s="11" t="str">
        <f t="shared" si="103"/>
        <v>Large</v>
      </c>
      <c r="J1127" s="11" t="str">
        <f t="shared" si="104"/>
        <v>Central</v>
      </c>
      <c r="K1127" s="11" t="str">
        <f t="shared" si="105"/>
        <v>2010s</v>
      </c>
      <c r="L1127" s="11" t="str">
        <f t="shared" si="106"/>
        <v>Pulse</v>
      </c>
      <c r="M1127" s="18">
        <f t="shared" si="107"/>
        <v>0.03</v>
      </c>
    </row>
    <row r="1128" spans="1:13">
      <c r="A1128" s="4">
        <v>2014</v>
      </c>
      <c r="B1128" s="5" t="s">
        <v>24</v>
      </c>
      <c r="C1128" s="5" t="s">
        <v>54</v>
      </c>
      <c r="D1128" s="5" t="s">
        <v>18</v>
      </c>
      <c r="E1128" s="5">
        <v>133000</v>
      </c>
      <c r="F1128" s="6">
        <v>212.48</v>
      </c>
      <c r="H1128" s="15" t="str">
        <f t="shared" si="102"/>
        <v>Low</v>
      </c>
      <c r="I1128" s="11" t="str">
        <f t="shared" si="103"/>
        <v>Large</v>
      </c>
      <c r="J1128" s="11" t="str">
        <f t="shared" si="104"/>
        <v>Central</v>
      </c>
      <c r="K1128" s="11" t="str">
        <f t="shared" si="105"/>
        <v>2010s</v>
      </c>
      <c r="L1128" s="11" t="str">
        <f t="shared" si="106"/>
        <v>Fiber</v>
      </c>
      <c r="M1128" s="18">
        <f t="shared" si="107"/>
        <v>1.5975939849624059E-3</v>
      </c>
    </row>
    <row r="1129" spans="1:13">
      <c r="A1129" s="4">
        <v>2015</v>
      </c>
      <c r="B1129" s="5" t="s">
        <v>24</v>
      </c>
      <c r="C1129" s="5" t="s">
        <v>54</v>
      </c>
      <c r="D1129" s="5" t="s">
        <v>15</v>
      </c>
      <c r="E1129" s="5">
        <v>7000</v>
      </c>
      <c r="F1129" s="6">
        <v>475.71</v>
      </c>
      <c r="H1129" s="15" t="str">
        <f t="shared" si="102"/>
        <v>Low</v>
      </c>
      <c r="I1129" s="11" t="str">
        <f t="shared" si="103"/>
        <v>Large</v>
      </c>
      <c r="J1129" s="11" t="str">
        <f t="shared" si="104"/>
        <v>Central</v>
      </c>
      <c r="K1129" s="11" t="str">
        <f t="shared" si="105"/>
        <v>2010s</v>
      </c>
      <c r="L1129" s="11" t="str">
        <f t="shared" si="106"/>
        <v>Cereal</v>
      </c>
      <c r="M1129" s="18">
        <f t="shared" si="107"/>
        <v>6.7958571428571424E-2</v>
      </c>
    </row>
    <row r="1130" spans="1:13">
      <c r="A1130" s="4">
        <v>2015</v>
      </c>
      <c r="B1130" s="5" t="s">
        <v>24</v>
      </c>
      <c r="C1130" s="5" t="s">
        <v>54</v>
      </c>
      <c r="D1130" s="5" t="s">
        <v>16</v>
      </c>
      <c r="E1130" s="5">
        <v>39000</v>
      </c>
      <c r="F1130" s="6">
        <v>3128.21</v>
      </c>
      <c r="H1130" s="15" t="str">
        <f t="shared" si="102"/>
        <v>High</v>
      </c>
      <c r="I1130" s="11" t="str">
        <f t="shared" si="103"/>
        <v>Large</v>
      </c>
      <c r="J1130" s="11" t="str">
        <f t="shared" si="104"/>
        <v>Central</v>
      </c>
      <c r="K1130" s="11" t="str">
        <f t="shared" si="105"/>
        <v>2010s</v>
      </c>
      <c r="L1130" s="11" t="str">
        <f t="shared" si="106"/>
        <v>Cereal</v>
      </c>
      <c r="M1130" s="18">
        <f t="shared" si="107"/>
        <v>8.0210512820512822E-2</v>
      </c>
    </row>
    <row r="1131" spans="1:13">
      <c r="A1131" s="4">
        <v>2015</v>
      </c>
      <c r="B1131" s="5" t="s">
        <v>24</v>
      </c>
      <c r="C1131" s="5" t="s">
        <v>54</v>
      </c>
      <c r="D1131" s="5" t="s">
        <v>17</v>
      </c>
      <c r="E1131" s="5">
        <v>38000</v>
      </c>
      <c r="F1131" s="6">
        <v>1236.8399999999999</v>
      </c>
      <c r="H1131" s="15" t="str">
        <f t="shared" si="102"/>
        <v>Medium</v>
      </c>
      <c r="I1131" s="11" t="str">
        <f t="shared" si="103"/>
        <v>Large</v>
      </c>
      <c r="J1131" s="11" t="str">
        <f t="shared" si="104"/>
        <v>Central</v>
      </c>
      <c r="K1131" s="11" t="str">
        <f t="shared" si="105"/>
        <v>2010s</v>
      </c>
      <c r="L1131" s="11" t="str">
        <f t="shared" si="106"/>
        <v>Pulse</v>
      </c>
      <c r="M1131" s="18">
        <f t="shared" si="107"/>
        <v>3.2548421052631574E-2</v>
      </c>
    </row>
    <row r="1132" spans="1:13">
      <c r="A1132" s="4">
        <v>2015</v>
      </c>
      <c r="B1132" s="5" t="s">
        <v>24</v>
      </c>
      <c r="C1132" s="5" t="s">
        <v>54</v>
      </c>
      <c r="D1132" s="5" t="s">
        <v>18</v>
      </c>
      <c r="E1132" s="5">
        <v>96000</v>
      </c>
      <c r="F1132" s="6">
        <v>294.38</v>
      </c>
      <c r="H1132" s="15" t="str">
        <f t="shared" si="102"/>
        <v>Low</v>
      </c>
      <c r="I1132" s="11" t="str">
        <f t="shared" si="103"/>
        <v>Large</v>
      </c>
      <c r="J1132" s="11" t="str">
        <f t="shared" si="104"/>
        <v>Central</v>
      </c>
      <c r="K1132" s="11" t="str">
        <f t="shared" si="105"/>
        <v>2010s</v>
      </c>
      <c r="L1132" s="11" t="str">
        <f t="shared" si="106"/>
        <v>Fiber</v>
      </c>
      <c r="M1132" s="18">
        <f t="shared" si="107"/>
        <v>3.0664583333333334E-3</v>
      </c>
    </row>
    <row r="1133" spans="1:13">
      <c r="A1133" s="4">
        <v>2016</v>
      </c>
      <c r="B1133" s="5" t="s">
        <v>24</v>
      </c>
      <c r="C1133" s="5" t="s">
        <v>54</v>
      </c>
      <c r="D1133" s="5" t="s">
        <v>15</v>
      </c>
      <c r="E1133" s="5">
        <v>8000</v>
      </c>
      <c r="F1133" s="6">
        <v>916.25</v>
      </c>
      <c r="H1133" s="15" t="str">
        <f t="shared" si="102"/>
        <v>Low</v>
      </c>
      <c r="I1133" s="11" t="str">
        <f t="shared" si="103"/>
        <v>Large</v>
      </c>
      <c r="J1133" s="11" t="str">
        <f t="shared" si="104"/>
        <v>Central</v>
      </c>
      <c r="K1133" s="11" t="str">
        <f t="shared" si="105"/>
        <v>2010s</v>
      </c>
      <c r="L1133" s="11" t="str">
        <f t="shared" si="106"/>
        <v>Cereal</v>
      </c>
      <c r="M1133" s="18">
        <f t="shared" si="107"/>
        <v>0.11453125</v>
      </c>
    </row>
    <row r="1134" spans="1:13">
      <c r="A1134" s="4">
        <v>2016</v>
      </c>
      <c r="B1134" s="5" t="s">
        <v>24</v>
      </c>
      <c r="C1134" s="5" t="s">
        <v>54</v>
      </c>
      <c r="D1134" s="5" t="s">
        <v>16</v>
      </c>
      <c r="E1134" s="5">
        <v>49000</v>
      </c>
      <c r="F1134" s="6">
        <v>3040.82</v>
      </c>
      <c r="H1134" s="15" t="str">
        <f t="shared" si="102"/>
        <v>High</v>
      </c>
      <c r="I1134" s="11" t="str">
        <f t="shared" si="103"/>
        <v>Large</v>
      </c>
      <c r="J1134" s="11" t="str">
        <f t="shared" si="104"/>
        <v>Central</v>
      </c>
      <c r="K1134" s="11" t="str">
        <f t="shared" si="105"/>
        <v>2010s</v>
      </c>
      <c r="L1134" s="11" t="str">
        <f t="shared" si="106"/>
        <v>Cereal</v>
      </c>
      <c r="M1134" s="18">
        <f t="shared" si="107"/>
        <v>6.2057551020408164E-2</v>
      </c>
    </row>
    <row r="1135" spans="1:13">
      <c r="A1135" s="4">
        <v>2016</v>
      </c>
      <c r="B1135" s="5" t="s">
        <v>24</v>
      </c>
      <c r="C1135" s="5" t="s">
        <v>54</v>
      </c>
      <c r="D1135" s="5" t="s">
        <v>17</v>
      </c>
      <c r="E1135" s="5">
        <v>42000</v>
      </c>
      <c r="F1135" s="6">
        <v>1309.52</v>
      </c>
      <c r="H1135" s="15" t="str">
        <f t="shared" si="102"/>
        <v>Medium</v>
      </c>
      <c r="I1135" s="11" t="str">
        <f t="shared" si="103"/>
        <v>Large</v>
      </c>
      <c r="J1135" s="11" t="str">
        <f t="shared" si="104"/>
        <v>Central</v>
      </c>
      <c r="K1135" s="11" t="str">
        <f t="shared" si="105"/>
        <v>2010s</v>
      </c>
      <c r="L1135" s="11" t="str">
        <f t="shared" si="106"/>
        <v>Pulse</v>
      </c>
      <c r="M1135" s="18">
        <f t="shared" si="107"/>
        <v>3.117904761904762E-2</v>
      </c>
    </row>
    <row r="1136" spans="1:13">
      <c r="A1136" s="4">
        <v>2016</v>
      </c>
      <c r="B1136" s="5" t="s">
        <v>24</v>
      </c>
      <c r="C1136" s="5" t="s">
        <v>54</v>
      </c>
      <c r="D1136" s="5" t="s">
        <v>18</v>
      </c>
      <c r="E1136" s="5">
        <v>105000</v>
      </c>
      <c r="F1136" s="6">
        <v>313.70999999999998</v>
      </c>
      <c r="H1136" s="15" t="str">
        <f t="shared" si="102"/>
        <v>Low</v>
      </c>
      <c r="I1136" s="11" t="str">
        <f t="shared" si="103"/>
        <v>Large</v>
      </c>
      <c r="J1136" s="11" t="str">
        <f t="shared" si="104"/>
        <v>Central</v>
      </c>
      <c r="K1136" s="11" t="str">
        <f t="shared" si="105"/>
        <v>2010s</v>
      </c>
      <c r="L1136" s="11" t="str">
        <f t="shared" si="106"/>
        <v>Fiber</v>
      </c>
      <c r="M1136" s="18">
        <f t="shared" si="107"/>
        <v>2.9877142857142854E-3</v>
      </c>
    </row>
    <row r="1137" spans="1:13">
      <c r="A1137" s="4">
        <v>2017</v>
      </c>
      <c r="B1137" s="5" t="s">
        <v>24</v>
      </c>
      <c r="C1137" s="5" t="s">
        <v>54</v>
      </c>
      <c r="D1137" s="5" t="s">
        <v>15</v>
      </c>
      <c r="E1137" s="5">
        <v>5890</v>
      </c>
      <c r="F1137" s="6">
        <v>573.85</v>
      </c>
      <c r="H1137" s="15" t="str">
        <f t="shared" si="102"/>
        <v>Low</v>
      </c>
      <c r="I1137" s="11" t="str">
        <f t="shared" si="103"/>
        <v>Large</v>
      </c>
      <c r="J1137" s="11" t="str">
        <f t="shared" si="104"/>
        <v>Central</v>
      </c>
      <c r="K1137" s="11" t="str">
        <f t="shared" si="105"/>
        <v>2010s</v>
      </c>
      <c r="L1137" s="11" t="str">
        <f t="shared" si="106"/>
        <v>Cereal</v>
      </c>
      <c r="M1137" s="18">
        <f t="shared" si="107"/>
        <v>9.7427843803056025E-2</v>
      </c>
    </row>
    <row r="1138" spans="1:13">
      <c r="A1138" s="4">
        <v>2017</v>
      </c>
      <c r="B1138" s="5" t="s">
        <v>24</v>
      </c>
      <c r="C1138" s="5" t="s">
        <v>54</v>
      </c>
      <c r="D1138" s="5" t="s">
        <v>16</v>
      </c>
      <c r="E1138" s="5">
        <v>53860</v>
      </c>
      <c r="F1138" s="6">
        <v>3310.43</v>
      </c>
      <c r="H1138" s="15" t="str">
        <f t="shared" si="102"/>
        <v>High</v>
      </c>
      <c r="I1138" s="11" t="str">
        <f t="shared" si="103"/>
        <v>Large</v>
      </c>
      <c r="J1138" s="11" t="str">
        <f t="shared" si="104"/>
        <v>Central</v>
      </c>
      <c r="K1138" s="11" t="str">
        <f t="shared" si="105"/>
        <v>2010s</v>
      </c>
      <c r="L1138" s="11" t="str">
        <f t="shared" si="106"/>
        <v>Cereal</v>
      </c>
      <c r="M1138" s="18">
        <f t="shared" si="107"/>
        <v>6.1463609357593756E-2</v>
      </c>
    </row>
    <row r="1139" spans="1:13">
      <c r="A1139" s="4">
        <v>2017</v>
      </c>
      <c r="B1139" s="5" t="s">
        <v>24</v>
      </c>
      <c r="C1139" s="5" t="s">
        <v>54</v>
      </c>
      <c r="D1139" s="5" t="s">
        <v>17</v>
      </c>
      <c r="E1139" s="5">
        <v>69510</v>
      </c>
      <c r="F1139" s="6">
        <v>991.37</v>
      </c>
      <c r="H1139" s="15" t="str">
        <f t="shared" si="102"/>
        <v>Low</v>
      </c>
      <c r="I1139" s="11" t="str">
        <f t="shared" si="103"/>
        <v>Large</v>
      </c>
      <c r="J1139" s="11" t="str">
        <f t="shared" si="104"/>
        <v>Central</v>
      </c>
      <c r="K1139" s="11" t="str">
        <f t="shared" si="105"/>
        <v>2010s</v>
      </c>
      <c r="L1139" s="11" t="str">
        <f t="shared" si="106"/>
        <v>Pulse</v>
      </c>
      <c r="M1139" s="18">
        <f t="shared" si="107"/>
        <v>1.4262264422385268E-2</v>
      </c>
    </row>
    <row r="1140" spans="1:13">
      <c r="A1140" s="4">
        <v>2017</v>
      </c>
      <c r="B1140" s="5" t="s">
        <v>24</v>
      </c>
      <c r="C1140" s="5" t="s">
        <v>54</v>
      </c>
      <c r="D1140" s="5" t="s">
        <v>18</v>
      </c>
      <c r="E1140" s="5">
        <v>105100</v>
      </c>
      <c r="F1140" s="6">
        <v>289.75</v>
      </c>
      <c r="H1140" s="15" t="str">
        <f t="shared" si="102"/>
        <v>Low</v>
      </c>
      <c r="I1140" s="11" t="str">
        <f t="shared" si="103"/>
        <v>Large</v>
      </c>
      <c r="J1140" s="11" t="str">
        <f t="shared" si="104"/>
        <v>Central</v>
      </c>
      <c r="K1140" s="11" t="str">
        <f t="shared" si="105"/>
        <v>2010s</v>
      </c>
      <c r="L1140" s="11" t="str">
        <f t="shared" si="106"/>
        <v>Fiber</v>
      </c>
      <c r="M1140" s="18">
        <f t="shared" si="107"/>
        <v>2.7568981921979067E-3</v>
      </c>
    </row>
    <row r="1141" spans="1:13">
      <c r="A1141" s="4">
        <v>2008</v>
      </c>
      <c r="B1141" s="5" t="s">
        <v>24</v>
      </c>
      <c r="C1141" s="5" t="s">
        <v>55</v>
      </c>
      <c r="D1141" s="5" t="s">
        <v>15</v>
      </c>
      <c r="E1141" s="5">
        <v>5100</v>
      </c>
      <c r="F1141" s="6">
        <v>503.92</v>
      </c>
      <c r="H1141" s="15" t="str">
        <f t="shared" si="102"/>
        <v>Low</v>
      </c>
      <c r="I1141" s="11" t="str">
        <f t="shared" si="103"/>
        <v>Large</v>
      </c>
      <c r="J1141" s="11" t="str">
        <f t="shared" si="104"/>
        <v>Central</v>
      </c>
      <c r="K1141" s="11" t="str">
        <f t="shared" si="105"/>
        <v>2000s</v>
      </c>
      <c r="L1141" s="11" t="str">
        <f t="shared" si="106"/>
        <v>Cereal</v>
      </c>
      <c r="M1141" s="18">
        <f t="shared" si="107"/>
        <v>9.8807843137254908E-2</v>
      </c>
    </row>
    <row r="1142" spans="1:13">
      <c r="A1142" s="4">
        <v>2008</v>
      </c>
      <c r="B1142" s="5" t="s">
        <v>24</v>
      </c>
      <c r="C1142" s="5" t="s">
        <v>55</v>
      </c>
      <c r="D1142" s="5" t="s">
        <v>16</v>
      </c>
      <c r="E1142" s="5">
        <v>17600</v>
      </c>
      <c r="F1142" s="6">
        <v>1142.05</v>
      </c>
      <c r="H1142" s="15" t="str">
        <f t="shared" si="102"/>
        <v>Medium</v>
      </c>
      <c r="I1142" s="11" t="str">
        <f t="shared" si="103"/>
        <v>Large</v>
      </c>
      <c r="J1142" s="11" t="str">
        <f t="shared" si="104"/>
        <v>Central</v>
      </c>
      <c r="K1142" s="11" t="str">
        <f t="shared" si="105"/>
        <v>2000s</v>
      </c>
      <c r="L1142" s="11" t="str">
        <f t="shared" si="106"/>
        <v>Cereal</v>
      </c>
      <c r="M1142" s="18">
        <f t="shared" si="107"/>
        <v>6.4889204545454549E-2</v>
      </c>
    </row>
    <row r="1143" spans="1:13">
      <c r="A1143" s="4">
        <v>2008</v>
      </c>
      <c r="B1143" s="5" t="s">
        <v>24</v>
      </c>
      <c r="C1143" s="5" t="s">
        <v>55</v>
      </c>
      <c r="D1143" s="5" t="s">
        <v>17</v>
      </c>
      <c r="E1143" s="5">
        <v>151200</v>
      </c>
      <c r="F1143" s="6">
        <v>931.88</v>
      </c>
      <c r="H1143" s="15" t="str">
        <f t="shared" si="102"/>
        <v>Low</v>
      </c>
      <c r="I1143" s="11" t="str">
        <f t="shared" si="103"/>
        <v>Large</v>
      </c>
      <c r="J1143" s="11" t="str">
        <f t="shared" si="104"/>
        <v>Central</v>
      </c>
      <c r="K1143" s="11" t="str">
        <f t="shared" si="105"/>
        <v>2000s</v>
      </c>
      <c r="L1143" s="11" t="str">
        <f t="shared" si="106"/>
        <v>Pulse</v>
      </c>
      <c r="M1143" s="18">
        <f t="shared" si="107"/>
        <v>6.1632275132275129E-3</v>
      </c>
    </row>
    <row r="1144" spans="1:13">
      <c r="A1144" s="4">
        <v>2008</v>
      </c>
      <c r="B1144" s="5" t="s">
        <v>24</v>
      </c>
      <c r="C1144" s="5" t="s">
        <v>55</v>
      </c>
      <c r="D1144" s="5" t="s">
        <v>18</v>
      </c>
      <c r="E1144" s="5">
        <v>100</v>
      </c>
      <c r="F1144" s="6">
        <v>200</v>
      </c>
      <c r="H1144" s="15" t="str">
        <f t="shared" si="102"/>
        <v>Low</v>
      </c>
      <c r="I1144" s="11" t="str">
        <f t="shared" si="103"/>
        <v>Small</v>
      </c>
      <c r="J1144" s="11" t="str">
        <f t="shared" si="104"/>
        <v>Central</v>
      </c>
      <c r="K1144" s="11" t="str">
        <f t="shared" si="105"/>
        <v>2000s</v>
      </c>
      <c r="L1144" s="11" t="str">
        <f t="shared" si="106"/>
        <v>Fiber</v>
      </c>
      <c r="M1144" s="18">
        <f t="shared" si="107"/>
        <v>2</v>
      </c>
    </row>
    <row r="1145" spans="1:13">
      <c r="A1145" s="4">
        <v>2009</v>
      </c>
      <c r="B1145" s="5" t="s">
        <v>24</v>
      </c>
      <c r="C1145" s="5" t="s">
        <v>55</v>
      </c>
      <c r="D1145" s="5" t="s">
        <v>15</v>
      </c>
      <c r="E1145" s="5">
        <v>5500</v>
      </c>
      <c r="F1145" s="6">
        <v>1000</v>
      </c>
      <c r="H1145" s="15" t="str">
        <f t="shared" si="102"/>
        <v>Medium</v>
      </c>
      <c r="I1145" s="11" t="str">
        <f t="shared" si="103"/>
        <v>Large</v>
      </c>
      <c r="J1145" s="11" t="str">
        <f t="shared" si="104"/>
        <v>Central</v>
      </c>
      <c r="K1145" s="11" t="str">
        <f t="shared" si="105"/>
        <v>2000s</v>
      </c>
      <c r="L1145" s="11" t="str">
        <f t="shared" si="106"/>
        <v>Cereal</v>
      </c>
      <c r="M1145" s="18">
        <f t="shared" si="107"/>
        <v>0.18181818181818182</v>
      </c>
    </row>
    <row r="1146" spans="1:13">
      <c r="A1146" s="4">
        <v>2009</v>
      </c>
      <c r="B1146" s="5" t="s">
        <v>24</v>
      </c>
      <c r="C1146" s="5" t="s">
        <v>55</v>
      </c>
      <c r="D1146" s="5" t="s">
        <v>16</v>
      </c>
      <c r="E1146" s="5">
        <v>17100</v>
      </c>
      <c r="F1146" s="6">
        <v>941.52</v>
      </c>
      <c r="H1146" s="15" t="str">
        <f t="shared" si="102"/>
        <v>Low</v>
      </c>
      <c r="I1146" s="11" t="str">
        <f t="shared" si="103"/>
        <v>Large</v>
      </c>
      <c r="J1146" s="11" t="str">
        <f t="shared" si="104"/>
        <v>Central</v>
      </c>
      <c r="K1146" s="11" t="str">
        <f t="shared" si="105"/>
        <v>2000s</v>
      </c>
      <c r="L1146" s="11" t="str">
        <f t="shared" si="106"/>
        <v>Cereal</v>
      </c>
      <c r="M1146" s="18">
        <f t="shared" si="107"/>
        <v>5.5059649122807017E-2</v>
      </c>
    </row>
    <row r="1147" spans="1:13">
      <c r="A1147" s="4">
        <v>2009</v>
      </c>
      <c r="B1147" s="5" t="s">
        <v>24</v>
      </c>
      <c r="C1147" s="5" t="s">
        <v>55</v>
      </c>
      <c r="D1147" s="5" t="s">
        <v>17</v>
      </c>
      <c r="E1147" s="5">
        <v>143900</v>
      </c>
      <c r="F1147" s="6">
        <v>1167.48</v>
      </c>
      <c r="H1147" s="15" t="str">
        <f t="shared" si="102"/>
        <v>Medium</v>
      </c>
      <c r="I1147" s="11" t="str">
        <f t="shared" si="103"/>
        <v>Large</v>
      </c>
      <c r="J1147" s="11" t="str">
        <f t="shared" si="104"/>
        <v>Central</v>
      </c>
      <c r="K1147" s="11" t="str">
        <f t="shared" si="105"/>
        <v>2000s</v>
      </c>
      <c r="L1147" s="11" t="str">
        <f t="shared" si="106"/>
        <v>Pulse</v>
      </c>
      <c r="M1147" s="18">
        <f t="shared" si="107"/>
        <v>8.1131341209173032E-3</v>
      </c>
    </row>
    <row r="1148" spans="1:13">
      <c r="A1148" s="4">
        <v>2009</v>
      </c>
      <c r="B1148" s="5" t="s">
        <v>24</v>
      </c>
      <c r="C1148" s="5" t="s">
        <v>55</v>
      </c>
      <c r="D1148" s="5" t="s">
        <v>18</v>
      </c>
      <c r="E1148" s="5">
        <v>600</v>
      </c>
      <c r="F1148" s="6">
        <v>116.67</v>
      </c>
      <c r="H1148" s="15" t="str">
        <f t="shared" si="102"/>
        <v>Low</v>
      </c>
      <c r="I1148" s="11" t="str">
        <f t="shared" si="103"/>
        <v>Small</v>
      </c>
      <c r="J1148" s="11" t="str">
        <f t="shared" si="104"/>
        <v>Central</v>
      </c>
      <c r="K1148" s="11" t="str">
        <f t="shared" si="105"/>
        <v>2000s</v>
      </c>
      <c r="L1148" s="11" t="str">
        <f t="shared" si="106"/>
        <v>Fiber</v>
      </c>
      <c r="M1148" s="18">
        <f t="shared" si="107"/>
        <v>0.19445000000000001</v>
      </c>
    </row>
    <row r="1149" spans="1:13">
      <c r="A1149" s="4">
        <v>2010</v>
      </c>
      <c r="B1149" s="5" t="s">
        <v>24</v>
      </c>
      <c r="C1149" s="5" t="s">
        <v>55</v>
      </c>
      <c r="D1149" s="5" t="s">
        <v>15</v>
      </c>
      <c r="E1149" s="5">
        <v>6600</v>
      </c>
      <c r="F1149" s="6">
        <v>1090.9100000000001</v>
      </c>
      <c r="H1149" s="15" t="str">
        <f t="shared" si="102"/>
        <v>Medium</v>
      </c>
      <c r="I1149" s="11" t="str">
        <f t="shared" si="103"/>
        <v>Large</v>
      </c>
      <c r="J1149" s="11" t="str">
        <f t="shared" si="104"/>
        <v>Central</v>
      </c>
      <c r="K1149" s="11" t="str">
        <f t="shared" si="105"/>
        <v>2010s</v>
      </c>
      <c r="L1149" s="11" t="str">
        <f t="shared" si="106"/>
        <v>Cereal</v>
      </c>
      <c r="M1149" s="18">
        <f t="shared" si="107"/>
        <v>0.16528939393939396</v>
      </c>
    </row>
    <row r="1150" spans="1:13">
      <c r="A1150" s="4">
        <v>2010</v>
      </c>
      <c r="B1150" s="5" t="s">
        <v>24</v>
      </c>
      <c r="C1150" s="5" t="s">
        <v>55</v>
      </c>
      <c r="D1150" s="5" t="s">
        <v>16</v>
      </c>
      <c r="E1150" s="5">
        <v>17800</v>
      </c>
      <c r="F1150" s="6">
        <v>1775.28</v>
      </c>
      <c r="H1150" s="15" t="str">
        <f t="shared" si="102"/>
        <v>Medium</v>
      </c>
      <c r="I1150" s="11" t="str">
        <f t="shared" si="103"/>
        <v>Large</v>
      </c>
      <c r="J1150" s="11" t="str">
        <f t="shared" si="104"/>
        <v>Central</v>
      </c>
      <c r="K1150" s="11" t="str">
        <f t="shared" si="105"/>
        <v>2010s</v>
      </c>
      <c r="L1150" s="11" t="str">
        <f t="shared" si="106"/>
        <v>Cereal</v>
      </c>
      <c r="M1150" s="18">
        <f t="shared" si="107"/>
        <v>9.9734831460674161E-2</v>
      </c>
    </row>
    <row r="1151" spans="1:13">
      <c r="A1151" s="4">
        <v>2010</v>
      </c>
      <c r="B1151" s="5" t="s">
        <v>24</v>
      </c>
      <c r="C1151" s="5" t="s">
        <v>55</v>
      </c>
      <c r="D1151" s="5" t="s">
        <v>17</v>
      </c>
      <c r="E1151" s="5">
        <v>154700</v>
      </c>
      <c r="F1151" s="6">
        <v>673.56</v>
      </c>
      <c r="H1151" s="15" t="str">
        <f t="shared" si="102"/>
        <v>Low</v>
      </c>
      <c r="I1151" s="11" t="str">
        <f t="shared" si="103"/>
        <v>Large</v>
      </c>
      <c r="J1151" s="11" t="str">
        <f t="shared" si="104"/>
        <v>Central</v>
      </c>
      <c r="K1151" s="11" t="str">
        <f t="shared" si="105"/>
        <v>2010s</v>
      </c>
      <c r="L1151" s="11" t="str">
        <f t="shared" si="106"/>
        <v>Pulse</v>
      </c>
      <c r="M1151" s="18">
        <f t="shared" si="107"/>
        <v>4.3539754363283775E-3</v>
      </c>
    </row>
    <row r="1152" spans="1:13">
      <c r="A1152" s="4">
        <v>2010</v>
      </c>
      <c r="B1152" s="5" t="s">
        <v>24</v>
      </c>
      <c r="C1152" s="5" t="s">
        <v>55</v>
      </c>
      <c r="D1152" s="5" t="s">
        <v>18</v>
      </c>
      <c r="E1152" s="5">
        <v>70</v>
      </c>
      <c r="F1152" s="6">
        <v>128.18</v>
      </c>
      <c r="H1152" s="15" t="str">
        <f t="shared" si="102"/>
        <v>Low</v>
      </c>
      <c r="I1152" s="11" t="str">
        <f t="shared" si="103"/>
        <v>Small</v>
      </c>
      <c r="J1152" s="11" t="str">
        <f t="shared" si="104"/>
        <v>Central</v>
      </c>
      <c r="K1152" s="11" t="str">
        <f t="shared" si="105"/>
        <v>2010s</v>
      </c>
      <c r="L1152" s="11" t="str">
        <f t="shared" si="106"/>
        <v>Fiber</v>
      </c>
      <c r="M1152" s="18">
        <f t="shared" si="107"/>
        <v>1.8311428571428572</v>
      </c>
    </row>
    <row r="1153" spans="1:13">
      <c r="A1153" s="4">
        <v>2011</v>
      </c>
      <c r="B1153" s="5" t="s">
        <v>24</v>
      </c>
      <c r="C1153" s="5" t="s">
        <v>55</v>
      </c>
      <c r="D1153" s="5" t="s">
        <v>15</v>
      </c>
      <c r="E1153" s="5">
        <v>13100</v>
      </c>
      <c r="F1153" s="6">
        <v>1687.02</v>
      </c>
      <c r="H1153" s="15" t="str">
        <f t="shared" si="102"/>
        <v>Medium</v>
      </c>
      <c r="I1153" s="11" t="str">
        <f t="shared" si="103"/>
        <v>Large</v>
      </c>
      <c r="J1153" s="11" t="str">
        <f t="shared" si="104"/>
        <v>Central</v>
      </c>
      <c r="K1153" s="11" t="str">
        <f t="shared" si="105"/>
        <v>2010s</v>
      </c>
      <c r="L1153" s="11" t="str">
        <f t="shared" si="106"/>
        <v>Cereal</v>
      </c>
      <c r="M1153" s="18">
        <f t="shared" si="107"/>
        <v>0.12878015267175572</v>
      </c>
    </row>
    <row r="1154" spans="1:13">
      <c r="A1154" s="4">
        <v>2011</v>
      </c>
      <c r="B1154" s="5" t="s">
        <v>24</v>
      </c>
      <c r="C1154" s="5" t="s">
        <v>55</v>
      </c>
      <c r="D1154" s="5" t="s">
        <v>16</v>
      </c>
      <c r="E1154" s="5">
        <v>11300</v>
      </c>
      <c r="F1154" s="6">
        <v>1000</v>
      </c>
      <c r="H1154" s="15" t="str">
        <f t="shared" si="102"/>
        <v>Medium</v>
      </c>
      <c r="I1154" s="11" t="str">
        <f t="shared" si="103"/>
        <v>Large</v>
      </c>
      <c r="J1154" s="11" t="str">
        <f t="shared" si="104"/>
        <v>Central</v>
      </c>
      <c r="K1154" s="11" t="str">
        <f t="shared" si="105"/>
        <v>2010s</v>
      </c>
      <c r="L1154" s="11" t="str">
        <f t="shared" si="106"/>
        <v>Cereal</v>
      </c>
      <c r="M1154" s="18">
        <f t="shared" si="107"/>
        <v>8.8495575221238937E-2</v>
      </c>
    </row>
    <row r="1155" spans="1:13">
      <c r="A1155" s="4">
        <v>2011</v>
      </c>
      <c r="B1155" s="5" t="s">
        <v>24</v>
      </c>
      <c r="C1155" s="5" t="s">
        <v>55</v>
      </c>
      <c r="D1155" s="5" t="s">
        <v>17</v>
      </c>
      <c r="E1155" s="5">
        <v>161000</v>
      </c>
      <c r="F1155" s="6">
        <v>1286.3399999999999</v>
      </c>
      <c r="H1155" s="15" t="str">
        <f t="shared" ref="H1155:H1218" si="108">IF(F1155&lt;1000,"Low",IF(F1155&lt;3000,"Medium","High"))</f>
        <v>Medium</v>
      </c>
      <c r="I1155" s="11" t="str">
        <f t="shared" ref="I1155:I1218" si="109">IF(E1155&lt;1000,"Small",IF(E1155&lt;5000,"Medium","Large"))</f>
        <v>Large</v>
      </c>
      <c r="J1155" s="11" t="str">
        <f t="shared" ref="J1155:J1218" si="110">IF(OR(B1155="Punjab",B1155="Haryana",B1155="Himachal Pradesh",B1155="Jammu and Kashmir",B1155="Uttarakhand",B1155="Delhi",B1155="Chandigarh"),"North",IF(OR(B1155="Tamil Nadu",B1155="Karnataka",B1155="Kerala",B1155="Andhra Pradesh",B1155="Telangana"),"South",IF(OR(B1155="Maharashtra",B1155="Gujarat",B1155="Goa",B1155="Rajasthan"),"West",IF(OR(B1155="West Bengal",B1155="Bihar",B1155="Jharkhand",B1155="Odisha",B1155="Assam",B1155="Sikkim",B1155="Arunachal Pradesh",B1155="Manipur",B1155="Meghalaya",B1155="Mizoram",B1155="Nagaland",B1155="Tripura"),"East","Central"))))</f>
        <v>Central</v>
      </c>
      <c r="K1155" s="11" t="str">
        <f t="shared" ref="K1155:K1218" si="111">LEFT(A1155,3)&amp;"0s"</f>
        <v>2010s</v>
      </c>
      <c r="L1155" s="11" t="str">
        <f t="shared" ref="L1155:L1218" si="112">IF(D1155="Rice","Cereal",IF(D1155="Maize","Cereal",IF(D1155="Chickpea","Pulse",IF(D1155="Cotton","Fiber","Other"))))</f>
        <v>Pulse</v>
      </c>
      <c r="M1155" s="18">
        <f t="shared" ref="M1155:M1218" si="113">F1155/E1155</f>
        <v>7.9896894409937878E-3</v>
      </c>
    </row>
    <row r="1156" spans="1:13">
      <c r="A1156" s="4">
        <v>2011</v>
      </c>
      <c r="B1156" s="5" t="s">
        <v>24</v>
      </c>
      <c r="C1156" s="5" t="s">
        <v>55</v>
      </c>
      <c r="D1156" s="5" t="s">
        <v>18</v>
      </c>
      <c r="E1156" s="5">
        <v>40</v>
      </c>
      <c r="F1156" s="6">
        <v>231.43</v>
      </c>
      <c r="H1156" s="15" t="str">
        <f t="shared" si="108"/>
        <v>Low</v>
      </c>
      <c r="I1156" s="11" t="str">
        <f t="shared" si="109"/>
        <v>Small</v>
      </c>
      <c r="J1156" s="11" t="str">
        <f t="shared" si="110"/>
        <v>Central</v>
      </c>
      <c r="K1156" s="11" t="str">
        <f t="shared" si="111"/>
        <v>2010s</v>
      </c>
      <c r="L1156" s="11" t="str">
        <f t="shared" si="112"/>
        <v>Fiber</v>
      </c>
      <c r="M1156" s="18">
        <f t="shared" si="113"/>
        <v>5.7857500000000002</v>
      </c>
    </row>
    <row r="1157" spans="1:13">
      <c r="A1157" s="4">
        <v>2012</v>
      </c>
      <c r="B1157" s="5" t="s">
        <v>24</v>
      </c>
      <c r="C1157" s="5" t="s">
        <v>55</v>
      </c>
      <c r="D1157" s="5" t="s">
        <v>15</v>
      </c>
      <c r="E1157" s="5">
        <v>17980</v>
      </c>
      <c r="F1157" s="6">
        <v>2551.17</v>
      </c>
      <c r="H1157" s="15" t="str">
        <f t="shared" si="108"/>
        <v>Medium</v>
      </c>
      <c r="I1157" s="11" t="str">
        <f t="shared" si="109"/>
        <v>Large</v>
      </c>
      <c r="J1157" s="11" t="str">
        <f t="shared" si="110"/>
        <v>Central</v>
      </c>
      <c r="K1157" s="11" t="str">
        <f t="shared" si="111"/>
        <v>2010s</v>
      </c>
      <c r="L1157" s="11" t="str">
        <f t="shared" si="112"/>
        <v>Cereal</v>
      </c>
      <c r="M1157" s="18">
        <f t="shared" si="113"/>
        <v>0.14188932146829811</v>
      </c>
    </row>
    <row r="1158" spans="1:13">
      <c r="A1158" s="4">
        <v>2012</v>
      </c>
      <c r="B1158" s="5" t="s">
        <v>24</v>
      </c>
      <c r="C1158" s="5" t="s">
        <v>55</v>
      </c>
      <c r="D1158" s="5" t="s">
        <v>16</v>
      </c>
      <c r="E1158" s="5">
        <v>10510</v>
      </c>
      <c r="F1158" s="6">
        <v>2511.89</v>
      </c>
      <c r="H1158" s="15" t="str">
        <f t="shared" si="108"/>
        <v>Medium</v>
      </c>
      <c r="I1158" s="11" t="str">
        <f t="shared" si="109"/>
        <v>Large</v>
      </c>
      <c r="J1158" s="11" t="str">
        <f t="shared" si="110"/>
        <v>Central</v>
      </c>
      <c r="K1158" s="11" t="str">
        <f t="shared" si="111"/>
        <v>2010s</v>
      </c>
      <c r="L1158" s="11" t="str">
        <f t="shared" si="112"/>
        <v>Cereal</v>
      </c>
      <c r="M1158" s="18">
        <f t="shared" si="113"/>
        <v>0.23899999999999999</v>
      </c>
    </row>
    <row r="1159" spans="1:13">
      <c r="A1159" s="4">
        <v>2012</v>
      </c>
      <c r="B1159" s="5" t="s">
        <v>24</v>
      </c>
      <c r="C1159" s="5" t="s">
        <v>55</v>
      </c>
      <c r="D1159" s="5" t="s">
        <v>17</v>
      </c>
      <c r="E1159" s="5">
        <v>128040</v>
      </c>
      <c r="F1159" s="6">
        <v>975.71</v>
      </c>
      <c r="H1159" s="15" t="str">
        <f t="shared" si="108"/>
        <v>Low</v>
      </c>
      <c r="I1159" s="11" t="str">
        <f t="shared" si="109"/>
        <v>Large</v>
      </c>
      <c r="J1159" s="11" t="str">
        <f t="shared" si="110"/>
        <v>Central</v>
      </c>
      <c r="K1159" s="11" t="str">
        <f t="shared" si="111"/>
        <v>2010s</v>
      </c>
      <c r="L1159" s="11" t="str">
        <f t="shared" si="112"/>
        <v>Pulse</v>
      </c>
      <c r="M1159" s="18">
        <f t="shared" si="113"/>
        <v>7.6203530146829119E-3</v>
      </c>
    </row>
    <row r="1160" spans="1:13">
      <c r="A1160" s="4">
        <v>2013</v>
      </c>
      <c r="B1160" s="5" t="s">
        <v>24</v>
      </c>
      <c r="C1160" s="5" t="s">
        <v>55</v>
      </c>
      <c r="D1160" s="5" t="s">
        <v>15</v>
      </c>
      <c r="E1160" s="5">
        <v>20180</v>
      </c>
      <c r="F1160" s="6">
        <v>3068.38</v>
      </c>
      <c r="H1160" s="15" t="str">
        <f t="shared" si="108"/>
        <v>High</v>
      </c>
      <c r="I1160" s="11" t="str">
        <f t="shared" si="109"/>
        <v>Large</v>
      </c>
      <c r="J1160" s="11" t="str">
        <f t="shared" si="110"/>
        <v>Central</v>
      </c>
      <c r="K1160" s="11" t="str">
        <f t="shared" si="111"/>
        <v>2010s</v>
      </c>
      <c r="L1160" s="11" t="str">
        <f t="shared" si="112"/>
        <v>Cereal</v>
      </c>
      <c r="M1160" s="18">
        <f t="shared" si="113"/>
        <v>0.15205054509415264</v>
      </c>
    </row>
    <row r="1161" spans="1:13">
      <c r="A1161" s="4">
        <v>2013</v>
      </c>
      <c r="B1161" s="5" t="s">
        <v>24</v>
      </c>
      <c r="C1161" s="5" t="s">
        <v>55</v>
      </c>
      <c r="D1161" s="5" t="s">
        <v>16</v>
      </c>
      <c r="E1161" s="5">
        <v>10460</v>
      </c>
      <c r="F1161" s="6">
        <v>619.5</v>
      </c>
      <c r="H1161" s="15" t="str">
        <f t="shared" si="108"/>
        <v>Low</v>
      </c>
      <c r="I1161" s="11" t="str">
        <f t="shared" si="109"/>
        <v>Large</v>
      </c>
      <c r="J1161" s="11" t="str">
        <f t="shared" si="110"/>
        <v>Central</v>
      </c>
      <c r="K1161" s="11" t="str">
        <f t="shared" si="111"/>
        <v>2010s</v>
      </c>
      <c r="L1161" s="11" t="str">
        <f t="shared" si="112"/>
        <v>Cereal</v>
      </c>
      <c r="M1161" s="18">
        <f t="shared" si="113"/>
        <v>5.9225621414913956E-2</v>
      </c>
    </row>
    <row r="1162" spans="1:13">
      <c r="A1162" s="4">
        <v>2013</v>
      </c>
      <c r="B1162" s="5" t="s">
        <v>24</v>
      </c>
      <c r="C1162" s="5" t="s">
        <v>55</v>
      </c>
      <c r="D1162" s="5" t="s">
        <v>17</v>
      </c>
      <c r="E1162" s="5">
        <v>129380</v>
      </c>
      <c r="F1162" s="6">
        <v>907.17</v>
      </c>
      <c r="H1162" s="15" t="str">
        <f t="shared" si="108"/>
        <v>Low</v>
      </c>
      <c r="I1162" s="11" t="str">
        <f t="shared" si="109"/>
        <v>Large</v>
      </c>
      <c r="J1162" s="11" t="str">
        <f t="shared" si="110"/>
        <v>Central</v>
      </c>
      <c r="K1162" s="11" t="str">
        <f t="shared" si="111"/>
        <v>2010s</v>
      </c>
      <c r="L1162" s="11" t="str">
        <f t="shared" si="112"/>
        <v>Pulse</v>
      </c>
      <c r="M1162" s="18">
        <f t="shared" si="113"/>
        <v>7.0116710465296028E-3</v>
      </c>
    </row>
    <row r="1163" spans="1:13">
      <c r="A1163" s="4">
        <v>2014</v>
      </c>
      <c r="B1163" s="5" t="s">
        <v>24</v>
      </c>
      <c r="C1163" s="5" t="s">
        <v>55</v>
      </c>
      <c r="D1163" s="5" t="s">
        <v>15</v>
      </c>
      <c r="E1163" s="5">
        <v>46000</v>
      </c>
      <c r="F1163" s="6">
        <v>3202.83</v>
      </c>
      <c r="H1163" s="15" t="str">
        <f t="shared" si="108"/>
        <v>High</v>
      </c>
      <c r="I1163" s="11" t="str">
        <f t="shared" si="109"/>
        <v>Large</v>
      </c>
      <c r="J1163" s="11" t="str">
        <f t="shared" si="110"/>
        <v>Central</v>
      </c>
      <c r="K1163" s="11" t="str">
        <f t="shared" si="111"/>
        <v>2010s</v>
      </c>
      <c r="L1163" s="11" t="str">
        <f t="shared" si="112"/>
        <v>Cereal</v>
      </c>
      <c r="M1163" s="18">
        <f t="shared" si="113"/>
        <v>6.9626739130434781E-2</v>
      </c>
    </row>
    <row r="1164" spans="1:13">
      <c r="A1164" s="4">
        <v>2014</v>
      </c>
      <c r="B1164" s="5" t="s">
        <v>24</v>
      </c>
      <c r="C1164" s="5" t="s">
        <v>55</v>
      </c>
      <c r="D1164" s="5" t="s">
        <v>16</v>
      </c>
      <c r="E1164" s="5">
        <v>35000</v>
      </c>
      <c r="F1164" s="6">
        <v>1714.29</v>
      </c>
      <c r="H1164" s="15" t="str">
        <f t="shared" si="108"/>
        <v>Medium</v>
      </c>
      <c r="I1164" s="11" t="str">
        <f t="shared" si="109"/>
        <v>Large</v>
      </c>
      <c r="J1164" s="11" t="str">
        <f t="shared" si="110"/>
        <v>Central</v>
      </c>
      <c r="K1164" s="11" t="str">
        <f t="shared" si="111"/>
        <v>2010s</v>
      </c>
      <c r="L1164" s="11" t="str">
        <f t="shared" si="112"/>
        <v>Cereal</v>
      </c>
      <c r="M1164" s="18">
        <f t="shared" si="113"/>
        <v>4.8979714285714286E-2</v>
      </c>
    </row>
    <row r="1165" spans="1:13">
      <c r="A1165" s="4">
        <v>2014</v>
      </c>
      <c r="B1165" s="5" t="s">
        <v>24</v>
      </c>
      <c r="C1165" s="5" t="s">
        <v>55</v>
      </c>
      <c r="D1165" s="5" t="s">
        <v>17</v>
      </c>
      <c r="E1165" s="5">
        <v>163000</v>
      </c>
      <c r="F1165" s="6">
        <v>1147.24</v>
      </c>
      <c r="H1165" s="15" t="str">
        <f t="shared" si="108"/>
        <v>Medium</v>
      </c>
      <c r="I1165" s="11" t="str">
        <f t="shared" si="109"/>
        <v>Large</v>
      </c>
      <c r="J1165" s="11" t="str">
        <f t="shared" si="110"/>
        <v>Central</v>
      </c>
      <c r="K1165" s="11" t="str">
        <f t="shared" si="111"/>
        <v>2010s</v>
      </c>
      <c r="L1165" s="11" t="str">
        <f t="shared" si="112"/>
        <v>Pulse</v>
      </c>
      <c r="M1165" s="18">
        <f t="shared" si="113"/>
        <v>7.0382822085889567E-3</v>
      </c>
    </row>
    <row r="1166" spans="1:13">
      <c r="A1166" s="4">
        <v>2015</v>
      </c>
      <c r="B1166" s="5" t="s">
        <v>24</v>
      </c>
      <c r="C1166" s="5" t="s">
        <v>55</v>
      </c>
      <c r="D1166" s="5" t="s">
        <v>15</v>
      </c>
      <c r="E1166" s="5">
        <v>33000</v>
      </c>
      <c r="F1166" s="6">
        <v>3535.45</v>
      </c>
      <c r="H1166" s="15" t="str">
        <f t="shared" si="108"/>
        <v>High</v>
      </c>
      <c r="I1166" s="11" t="str">
        <f t="shared" si="109"/>
        <v>Large</v>
      </c>
      <c r="J1166" s="11" t="str">
        <f t="shared" si="110"/>
        <v>Central</v>
      </c>
      <c r="K1166" s="11" t="str">
        <f t="shared" si="111"/>
        <v>2010s</v>
      </c>
      <c r="L1166" s="11" t="str">
        <f t="shared" si="112"/>
        <v>Cereal</v>
      </c>
      <c r="M1166" s="18">
        <f t="shared" si="113"/>
        <v>0.10713484848484849</v>
      </c>
    </row>
    <row r="1167" spans="1:13">
      <c r="A1167" s="4">
        <v>2015</v>
      </c>
      <c r="B1167" s="5" t="s">
        <v>24</v>
      </c>
      <c r="C1167" s="5" t="s">
        <v>55</v>
      </c>
      <c r="D1167" s="5" t="s">
        <v>16</v>
      </c>
      <c r="E1167" s="5">
        <v>11000</v>
      </c>
      <c r="F1167" s="6">
        <v>2000</v>
      </c>
      <c r="H1167" s="15" t="str">
        <f t="shared" si="108"/>
        <v>Medium</v>
      </c>
      <c r="I1167" s="11" t="str">
        <f t="shared" si="109"/>
        <v>Large</v>
      </c>
      <c r="J1167" s="11" t="str">
        <f t="shared" si="110"/>
        <v>Central</v>
      </c>
      <c r="K1167" s="11" t="str">
        <f t="shared" si="111"/>
        <v>2010s</v>
      </c>
      <c r="L1167" s="11" t="str">
        <f t="shared" si="112"/>
        <v>Cereal</v>
      </c>
      <c r="M1167" s="18">
        <f t="shared" si="113"/>
        <v>0.18181818181818182</v>
      </c>
    </row>
    <row r="1168" spans="1:13">
      <c r="A1168" s="4">
        <v>2015</v>
      </c>
      <c r="B1168" s="5" t="s">
        <v>24</v>
      </c>
      <c r="C1168" s="5" t="s">
        <v>55</v>
      </c>
      <c r="D1168" s="5" t="s">
        <v>17</v>
      </c>
      <c r="E1168" s="5">
        <v>133000</v>
      </c>
      <c r="F1168" s="6">
        <v>1225.56</v>
      </c>
      <c r="H1168" s="15" t="str">
        <f t="shared" si="108"/>
        <v>Medium</v>
      </c>
      <c r="I1168" s="11" t="str">
        <f t="shared" si="109"/>
        <v>Large</v>
      </c>
      <c r="J1168" s="11" t="str">
        <f t="shared" si="110"/>
        <v>Central</v>
      </c>
      <c r="K1168" s="11" t="str">
        <f t="shared" si="111"/>
        <v>2010s</v>
      </c>
      <c r="L1168" s="11" t="str">
        <f t="shared" si="112"/>
        <v>Pulse</v>
      </c>
      <c r="M1168" s="18">
        <f t="shared" si="113"/>
        <v>9.2147368421052634E-3</v>
      </c>
    </row>
    <row r="1169" spans="1:13">
      <c r="A1169" s="4">
        <v>2016</v>
      </c>
      <c r="B1169" s="5" t="s">
        <v>24</v>
      </c>
      <c r="C1169" s="5" t="s">
        <v>55</v>
      </c>
      <c r="D1169" s="5" t="s">
        <v>15</v>
      </c>
      <c r="E1169" s="5">
        <v>24000</v>
      </c>
      <c r="F1169" s="6">
        <v>3944.58</v>
      </c>
      <c r="H1169" s="15" t="str">
        <f t="shared" si="108"/>
        <v>High</v>
      </c>
      <c r="I1169" s="11" t="str">
        <f t="shared" si="109"/>
        <v>Large</v>
      </c>
      <c r="J1169" s="11" t="str">
        <f t="shared" si="110"/>
        <v>Central</v>
      </c>
      <c r="K1169" s="11" t="str">
        <f t="shared" si="111"/>
        <v>2010s</v>
      </c>
      <c r="L1169" s="11" t="str">
        <f t="shared" si="112"/>
        <v>Cereal</v>
      </c>
      <c r="M1169" s="18">
        <f t="shared" si="113"/>
        <v>0.16435749999999999</v>
      </c>
    </row>
    <row r="1170" spans="1:13">
      <c r="A1170" s="4">
        <v>2016</v>
      </c>
      <c r="B1170" s="5" t="s">
        <v>24</v>
      </c>
      <c r="C1170" s="5" t="s">
        <v>55</v>
      </c>
      <c r="D1170" s="5" t="s">
        <v>16</v>
      </c>
      <c r="E1170" s="5">
        <v>20000</v>
      </c>
      <c r="F1170" s="6">
        <v>1750</v>
      </c>
      <c r="H1170" s="15" t="str">
        <f t="shared" si="108"/>
        <v>Medium</v>
      </c>
      <c r="I1170" s="11" t="str">
        <f t="shared" si="109"/>
        <v>Large</v>
      </c>
      <c r="J1170" s="11" t="str">
        <f t="shared" si="110"/>
        <v>Central</v>
      </c>
      <c r="K1170" s="11" t="str">
        <f t="shared" si="111"/>
        <v>2010s</v>
      </c>
      <c r="L1170" s="11" t="str">
        <f t="shared" si="112"/>
        <v>Cereal</v>
      </c>
      <c r="M1170" s="18">
        <f t="shared" si="113"/>
        <v>8.7499999999999994E-2</v>
      </c>
    </row>
    <row r="1171" spans="1:13">
      <c r="A1171" s="4">
        <v>2016</v>
      </c>
      <c r="B1171" s="5" t="s">
        <v>24</v>
      </c>
      <c r="C1171" s="5" t="s">
        <v>55</v>
      </c>
      <c r="D1171" s="5" t="s">
        <v>17</v>
      </c>
      <c r="E1171" s="5">
        <v>139000</v>
      </c>
      <c r="F1171" s="6">
        <v>1338.13</v>
      </c>
      <c r="H1171" s="15" t="str">
        <f t="shared" si="108"/>
        <v>Medium</v>
      </c>
      <c r="I1171" s="11" t="str">
        <f t="shared" si="109"/>
        <v>Large</v>
      </c>
      <c r="J1171" s="11" t="str">
        <f t="shared" si="110"/>
        <v>Central</v>
      </c>
      <c r="K1171" s="11" t="str">
        <f t="shared" si="111"/>
        <v>2010s</v>
      </c>
      <c r="L1171" s="11" t="str">
        <f t="shared" si="112"/>
        <v>Pulse</v>
      </c>
      <c r="M1171" s="18">
        <f t="shared" si="113"/>
        <v>9.6268345323741022E-3</v>
      </c>
    </row>
    <row r="1172" spans="1:13">
      <c r="A1172" s="4">
        <v>2017</v>
      </c>
      <c r="B1172" s="5" t="s">
        <v>24</v>
      </c>
      <c r="C1172" s="5" t="s">
        <v>55</v>
      </c>
      <c r="D1172" s="5" t="s">
        <v>15</v>
      </c>
      <c r="E1172" s="5">
        <v>36450</v>
      </c>
      <c r="F1172" s="6">
        <v>1975.03</v>
      </c>
      <c r="H1172" s="15" t="str">
        <f t="shared" si="108"/>
        <v>Medium</v>
      </c>
      <c r="I1172" s="11" t="str">
        <f t="shared" si="109"/>
        <v>Large</v>
      </c>
      <c r="J1172" s="11" t="str">
        <f t="shared" si="110"/>
        <v>Central</v>
      </c>
      <c r="K1172" s="11" t="str">
        <f t="shared" si="111"/>
        <v>2010s</v>
      </c>
      <c r="L1172" s="11" t="str">
        <f t="shared" si="112"/>
        <v>Cereal</v>
      </c>
      <c r="M1172" s="18">
        <f t="shared" si="113"/>
        <v>5.4184636488340189E-2</v>
      </c>
    </row>
    <row r="1173" spans="1:13">
      <c r="A1173" s="4">
        <v>2017</v>
      </c>
      <c r="B1173" s="5" t="s">
        <v>24</v>
      </c>
      <c r="C1173" s="5" t="s">
        <v>55</v>
      </c>
      <c r="D1173" s="5" t="s">
        <v>16</v>
      </c>
      <c r="E1173" s="5">
        <v>17120</v>
      </c>
      <c r="F1173" s="6">
        <v>2490.65</v>
      </c>
      <c r="H1173" s="15" t="str">
        <f t="shared" si="108"/>
        <v>Medium</v>
      </c>
      <c r="I1173" s="11" t="str">
        <f t="shared" si="109"/>
        <v>Large</v>
      </c>
      <c r="J1173" s="11" t="str">
        <f t="shared" si="110"/>
        <v>Central</v>
      </c>
      <c r="K1173" s="11" t="str">
        <f t="shared" si="111"/>
        <v>2010s</v>
      </c>
      <c r="L1173" s="11" t="str">
        <f t="shared" si="112"/>
        <v>Cereal</v>
      </c>
      <c r="M1173" s="18">
        <f t="shared" si="113"/>
        <v>0.14548189252336449</v>
      </c>
    </row>
    <row r="1174" spans="1:13">
      <c r="A1174" s="4">
        <v>2017</v>
      </c>
      <c r="B1174" s="5" t="s">
        <v>24</v>
      </c>
      <c r="C1174" s="5" t="s">
        <v>55</v>
      </c>
      <c r="D1174" s="5" t="s">
        <v>17</v>
      </c>
      <c r="E1174" s="5">
        <v>165900</v>
      </c>
      <c r="F1174" s="6">
        <v>1555.64</v>
      </c>
      <c r="H1174" s="15" t="str">
        <f t="shared" si="108"/>
        <v>Medium</v>
      </c>
      <c r="I1174" s="11" t="str">
        <f t="shared" si="109"/>
        <v>Large</v>
      </c>
      <c r="J1174" s="11" t="str">
        <f t="shared" si="110"/>
        <v>Central</v>
      </c>
      <c r="K1174" s="11" t="str">
        <f t="shared" si="111"/>
        <v>2010s</v>
      </c>
      <c r="L1174" s="11" t="str">
        <f t="shared" si="112"/>
        <v>Pulse</v>
      </c>
      <c r="M1174" s="18">
        <f t="shared" si="113"/>
        <v>9.3769740807715489E-3</v>
      </c>
    </row>
    <row r="1175" spans="1:13">
      <c r="A1175" s="4">
        <v>2008</v>
      </c>
      <c r="B1175" s="5" t="s">
        <v>24</v>
      </c>
      <c r="C1175" s="5" t="s">
        <v>56</v>
      </c>
      <c r="D1175" s="5" t="s">
        <v>15</v>
      </c>
      <c r="E1175" s="5">
        <v>22100</v>
      </c>
      <c r="F1175" s="6">
        <v>630.32000000000005</v>
      </c>
      <c r="H1175" s="15" t="str">
        <f t="shared" si="108"/>
        <v>Low</v>
      </c>
      <c r="I1175" s="11" t="str">
        <f t="shared" si="109"/>
        <v>Large</v>
      </c>
      <c r="J1175" s="11" t="str">
        <f t="shared" si="110"/>
        <v>Central</v>
      </c>
      <c r="K1175" s="11" t="str">
        <f t="shared" si="111"/>
        <v>2000s</v>
      </c>
      <c r="L1175" s="11" t="str">
        <f t="shared" si="112"/>
        <v>Cereal</v>
      </c>
      <c r="M1175" s="18">
        <f t="shared" si="113"/>
        <v>2.8521266968325795E-2</v>
      </c>
    </row>
    <row r="1176" spans="1:13">
      <c r="A1176" s="4">
        <v>2008</v>
      </c>
      <c r="B1176" s="5" t="s">
        <v>24</v>
      </c>
      <c r="C1176" s="5" t="s">
        <v>56</v>
      </c>
      <c r="D1176" s="5" t="s">
        <v>16</v>
      </c>
      <c r="E1176" s="5">
        <v>6300</v>
      </c>
      <c r="F1176" s="6">
        <v>1365.08</v>
      </c>
      <c r="H1176" s="15" t="str">
        <f t="shared" si="108"/>
        <v>Medium</v>
      </c>
      <c r="I1176" s="11" t="str">
        <f t="shared" si="109"/>
        <v>Large</v>
      </c>
      <c r="J1176" s="11" t="str">
        <f t="shared" si="110"/>
        <v>Central</v>
      </c>
      <c r="K1176" s="11" t="str">
        <f t="shared" si="111"/>
        <v>2000s</v>
      </c>
      <c r="L1176" s="11" t="str">
        <f t="shared" si="112"/>
        <v>Cereal</v>
      </c>
      <c r="M1176" s="18">
        <f t="shared" si="113"/>
        <v>0.21667936507936505</v>
      </c>
    </row>
    <row r="1177" spans="1:13">
      <c r="A1177" s="4">
        <v>2008</v>
      </c>
      <c r="B1177" s="5" t="s">
        <v>24</v>
      </c>
      <c r="C1177" s="5" t="s">
        <v>56</v>
      </c>
      <c r="D1177" s="5" t="s">
        <v>17</v>
      </c>
      <c r="E1177" s="5">
        <v>148900</v>
      </c>
      <c r="F1177" s="6">
        <v>1126.26</v>
      </c>
      <c r="H1177" s="15" t="str">
        <f t="shared" si="108"/>
        <v>Medium</v>
      </c>
      <c r="I1177" s="11" t="str">
        <f t="shared" si="109"/>
        <v>Large</v>
      </c>
      <c r="J1177" s="11" t="str">
        <f t="shared" si="110"/>
        <v>Central</v>
      </c>
      <c r="K1177" s="11" t="str">
        <f t="shared" si="111"/>
        <v>2000s</v>
      </c>
      <c r="L1177" s="11" t="str">
        <f t="shared" si="112"/>
        <v>Pulse</v>
      </c>
      <c r="M1177" s="18">
        <f t="shared" si="113"/>
        <v>7.5638683680322363E-3</v>
      </c>
    </row>
    <row r="1178" spans="1:13">
      <c r="A1178" s="4">
        <v>2009</v>
      </c>
      <c r="B1178" s="5" t="s">
        <v>24</v>
      </c>
      <c r="C1178" s="5" t="s">
        <v>56</v>
      </c>
      <c r="D1178" s="5" t="s">
        <v>15</v>
      </c>
      <c r="E1178" s="5">
        <v>21900</v>
      </c>
      <c r="F1178" s="6">
        <v>968.04</v>
      </c>
      <c r="H1178" s="15" t="str">
        <f t="shared" si="108"/>
        <v>Low</v>
      </c>
      <c r="I1178" s="11" t="str">
        <f t="shared" si="109"/>
        <v>Large</v>
      </c>
      <c r="J1178" s="11" t="str">
        <f t="shared" si="110"/>
        <v>Central</v>
      </c>
      <c r="K1178" s="11" t="str">
        <f t="shared" si="111"/>
        <v>2000s</v>
      </c>
      <c r="L1178" s="11" t="str">
        <f t="shared" si="112"/>
        <v>Cereal</v>
      </c>
      <c r="M1178" s="18">
        <f t="shared" si="113"/>
        <v>4.4202739726027396E-2</v>
      </c>
    </row>
    <row r="1179" spans="1:13">
      <c r="A1179" s="4">
        <v>2009</v>
      </c>
      <c r="B1179" s="5" t="s">
        <v>24</v>
      </c>
      <c r="C1179" s="5" t="s">
        <v>56</v>
      </c>
      <c r="D1179" s="5" t="s">
        <v>16</v>
      </c>
      <c r="E1179" s="5">
        <v>3800</v>
      </c>
      <c r="F1179" s="6">
        <v>1210.53</v>
      </c>
      <c r="H1179" s="15" t="str">
        <f t="shared" si="108"/>
        <v>Medium</v>
      </c>
      <c r="I1179" s="11" t="str">
        <f t="shared" si="109"/>
        <v>Medium</v>
      </c>
      <c r="J1179" s="11" t="str">
        <f t="shared" si="110"/>
        <v>Central</v>
      </c>
      <c r="K1179" s="11" t="str">
        <f t="shared" si="111"/>
        <v>2000s</v>
      </c>
      <c r="L1179" s="11" t="str">
        <f t="shared" si="112"/>
        <v>Cereal</v>
      </c>
      <c r="M1179" s="18">
        <f t="shared" si="113"/>
        <v>0.31856052631578946</v>
      </c>
    </row>
    <row r="1180" spans="1:13">
      <c r="A1180" s="4">
        <v>2009</v>
      </c>
      <c r="B1180" s="5" t="s">
        <v>24</v>
      </c>
      <c r="C1180" s="5" t="s">
        <v>56</v>
      </c>
      <c r="D1180" s="5" t="s">
        <v>17</v>
      </c>
      <c r="E1180" s="5">
        <v>144800</v>
      </c>
      <c r="F1180" s="6">
        <v>1381.91</v>
      </c>
      <c r="H1180" s="15" t="str">
        <f t="shared" si="108"/>
        <v>Medium</v>
      </c>
      <c r="I1180" s="11" t="str">
        <f t="shared" si="109"/>
        <v>Large</v>
      </c>
      <c r="J1180" s="11" t="str">
        <f t="shared" si="110"/>
        <v>Central</v>
      </c>
      <c r="K1180" s="11" t="str">
        <f t="shared" si="111"/>
        <v>2000s</v>
      </c>
      <c r="L1180" s="11" t="str">
        <f t="shared" si="112"/>
        <v>Pulse</v>
      </c>
      <c r="M1180" s="18">
        <f t="shared" si="113"/>
        <v>9.543577348066299E-3</v>
      </c>
    </row>
    <row r="1181" spans="1:13">
      <c r="A1181" s="4">
        <v>2010</v>
      </c>
      <c r="B1181" s="5" t="s">
        <v>24</v>
      </c>
      <c r="C1181" s="5" t="s">
        <v>56</v>
      </c>
      <c r="D1181" s="5" t="s">
        <v>15</v>
      </c>
      <c r="E1181" s="5">
        <v>26200</v>
      </c>
      <c r="F1181" s="6">
        <v>1267.18</v>
      </c>
      <c r="H1181" s="15" t="str">
        <f t="shared" si="108"/>
        <v>Medium</v>
      </c>
      <c r="I1181" s="11" t="str">
        <f t="shared" si="109"/>
        <v>Large</v>
      </c>
      <c r="J1181" s="11" t="str">
        <f t="shared" si="110"/>
        <v>Central</v>
      </c>
      <c r="K1181" s="11" t="str">
        <f t="shared" si="111"/>
        <v>2010s</v>
      </c>
      <c r="L1181" s="11" t="str">
        <f t="shared" si="112"/>
        <v>Cereal</v>
      </c>
      <c r="M1181" s="18">
        <f t="shared" si="113"/>
        <v>4.8365648854961835E-2</v>
      </c>
    </row>
    <row r="1182" spans="1:13">
      <c r="A1182" s="4">
        <v>2010</v>
      </c>
      <c r="B1182" s="5" t="s">
        <v>24</v>
      </c>
      <c r="C1182" s="5" t="s">
        <v>56</v>
      </c>
      <c r="D1182" s="5" t="s">
        <v>16</v>
      </c>
      <c r="E1182" s="5">
        <v>3400</v>
      </c>
      <c r="F1182" s="6">
        <v>1500</v>
      </c>
      <c r="H1182" s="15" t="str">
        <f t="shared" si="108"/>
        <v>Medium</v>
      </c>
      <c r="I1182" s="11" t="str">
        <f t="shared" si="109"/>
        <v>Medium</v>
      </c>
      <c r="J1182" s="11" t="str">
        <f t="shared" si="110"/>
        <v>Central</v>
      </c>
      <c r="K1182" s="11" t="str">
        <f t="shared" si="111"/>
        <v>2010s</v>
      </c>
      <c r="L1182" s="11" t="str">
        <f t="shared" si="112"/>
        <v>Cereal</v>
      </c>
      <c r="M1182" s="18">
        <f t="shared" si="113"/>
        <v>0.44117647058823528</v>
      </c>
    </row>
    <row r="1183" spans="1:13">
      <c r="A1183" s="4">
        <v>2010</v>
      </c>
      <c r="B1183" s="5" t="s">
        <v>24</v>
      </c>
      <c r="C1183" s="5" t="s">
        <v>56</v>
      </c>
      <c r="D1183" s="5" t="s">
        <v>17</v>
      </c>
      <c r="E1183" s="5">
        <v>132500</v>
      </c>
      <c r="F1183" s="6">
        <v>821.89</v>
      </c>
      <c r="H1183" s="15" t="str">
        <f t="shared" si="108"/>
        <v>Low</v>
      </c>
      <c r="I1183" s="11" t="str">
        <f t="shared" si="109"/>
        <v>Large</v>
      </c>
      <c r="J1183" s="11" t="str">
        <f t="shared" si="110"/>
        <v>Central</v>
      </c>
      <c r="K1183" s="11" t="str">
        <f t="shared" si="111"/>
        <v>2010s</v>
      </c>
      <c r="L1183" s="11" t="str">
        <f t="shared" si="112"/>
        <v>Pulse</v>
      </c>
      <c r="M1183" s="18">
        <f t="shared" si="113"/>
        <v>6.2029433962264152E-3</v>
      </c>
    </row>
    <row r="1184" spans="1:13">
      <c r="A1184" s="4">
        <v>2011</v>
      </c>
      <c r="B1184" s="5" t="s">
        <v>24</v>
      </c>
      <c r="C1184" s="5" t="s">
        <v>56</v>
      </c>
      <c r="D1184" s="5" t="s">
        <v>15</v>
      </c>
      <c r="E1184" s="5">
        <v>21500</v>
      </c>
      <c r="F1184" s="6">
        <v>1427.91</v>
      </c>
      <c r="H1184" s="15" t="str">
        <f t="shared" si="108"/>
        <v>Medium</v>
      </c>
      <c r="I1184" s="11" t="str">
        <f t="shared" si="109"/>
        <v>Large</v>
      </c>
      <c r="J1184" s="11" t="str">
        <f t="shared" si="110"/>
        <v>Central</v>
      </c>
      <c r="K1184" s="11" t="str">
        <f t="shared" si="111"/>
        <v>2010s</v>
      </c>
      <c r="L1184" s="11" t="str">
        <f t="shared" si="112"/>
        <v>Cereal</v>
      </c>
      <c r="M1184" s="18">
        <f t="shared" si="113"/>
        <v>6.6414418604651165E-2</v>
      </c>
    </row>
    <row r="1185" spans="1:13">
      <c r="A1185" s="4">
        <v>2011</v>
      </c>
      <c r="B1185" s="5" t="s">
        <v>24</v>
      </c>
      <c r="C1185" s="5" t="s">
        <v>56</v>
      </c>
      <c r="D1185" s="5" t="s">
        <v>16</v>
      </c>
      <c r="E1185" s="5">
        <v>5300</v>
      </c>
      <c r="F1185" s="6">
        <v>1150.94</v>
      </c>
      <c r="H1185" s="15" t="str">
        <f t="shared" si="108"/>
        <v>Medium</v>
      </c>
      <c r="I1185" s="11" t="str">
        <f t="shared" si="109"/>
        <v>Large</v>
      </c>
      <c r="J1185" s="11" t="str">
        <f t="shared" si="110"/>
        <v>Central</v>
      </c>
      <c r="K1185" s="11" t="str">
        <f t="shared" si="111"/>
        <v>2010s</v>
      </c>
      <c r="L1185" s="11" t="str">
        <f t="shared" si="112"/>
        <v>Cereal</v>
      </c>
      <c r="M1185" s="18">
        <f t="shared" si="113"/>
        <v>0.21715849056603775</v>
      </c>
    </row>
    <row r="1186" spans="1:13">
      <c r="A1186" s="4">
        <v>2011</v>
      </c>
      <c r="B1186" s="5" t="s">
        <v>24</v>
      </c>
      <c r="C1186" s="5" t="s">
        <v>56</v>
      </c>
      <c r="D1186" s="5" t="s">
        <v>17</v>
      </c>
      <c r="E1186" s="5">
        <v>152200</v>
      </c>
      <c r="F1186" s="6">
        <v>1126.1500000000001</v>
      </c>
      <c r="H1186" s="15" t="str">
        <f t="shared" si="108"/>
        <v>Medium</v>
      </c>
      <c r="I1186" s="11" t="str">
        <f t="shared" si="109"/>
        <v>Large</v>
      </c>
      <c r="J1186" s="11" t="str">
        <f t="shared" si="110"/>
        <v>Central</v>
      </c>
      <c r="K1186" s="11" t="str">
        <f t="shared" si="111"/>
        <v>2010s</v>
      </c>
      <c r="L1186" s="11" t="str">
        <f t="shared" si="112"/>
        <v>Pulse</v>
      </c>
      <c r="M1186" s="18">
        <f t="shared" si="113"/>
        <v>7.3991458607095932E-3</v>
      </c>
    </row>
    <row r="1187" spans="1:13">
      <c r="A1187" s="4">
        <v>2012</v>
      </c>
      <c r="B1187" s="5" t="s">
        <v>24</v>
      </c>
      <c r="C1187" s="5" t="s">
        <v>56</v>
      </c>
      <c r="D1187" s="5" t="s">
        <v>15</v>
      </c>
      <c r="E1187" s="5">
        <v>35340</v>
      </c>
      <c r="F1187" s="6">
        <v>1284.0999999999999</v>
      </c>
      <c r="H1187" s="15" t="str">
        <f t="shared" si="108"/>
        <v>Medium</v>
      </c>
      <c r="I1187" s="11" t="str">
        <f t="shared" si="109"/>
        <v>Large</v>
      </c>
      <c r="J1187" s="11" t="str">
        <f t="shared" si="110"/>
        <v>Central</v>
      </c>
      <c r="K1187" s="11" t="str">
        <f t="shared" si="111"/>
        <v>2010s</v>
      </c>
      <c r="L1187" s="11" t="str">
        <f t="shared" si="112"/>
        <v>Cereal</v>
      </c>
      <c r="M1187" s="18">
        <f t="shared" si="113"/>
        <v>3.6335597057159025E-2</v>
      </c>
    </row>
    <row r="1188" spans="1:13">
      <c r="A1188" s="4">
        <v>2012</v>
      </c>
      <c r="B1188" s="5" t="s">
        <v>24</v>
      </c>
      <c r="C1188" s="5" t="s">
        <v>56</v>
      </c>
      <c r="D1188" s="5" t="s">
        <v>16</v>
      </c>
      <c r="E1188" s="5">
        <v>3550</v>
      </c>
      <c r="F1188" s="6">
        <v>1538.03</v>
      </c>
      <c r="H1188" s="15" t="str">
        <f t="shared" si="108"/>
        <v>Medium</v>
      </c>
      <c r="I1188" s="11" t="str">
        <f t="shared" si="109"/>
        <v>Medium</v>
      </c>
      <c r="J1188" s="11" t="str">
        <f t="shared" si="110"/>
        <v>Central</v>
      </c>
      <c r="K1188" s="11" t="str">
        <f t="shared" si="111"/>
        <v>2010s</v>
      </c>
      <c r="L1188" s="11" t="str">
        <f t="shared" si="112"/>
        <v>Cereal</v>
      </c>
      <c r="M1188" s="18">
        <f t="shared" si="113"/>
        <v>0.43324788732394365</v>
      </c>
    </row>
    <row r="1189" spans="1:13">
      <c r="A1189" s="4">
        <v>2012</v>
      </c>
      <c r="B1189" s="5" t="s">
        <v>24</v>
      </c>
      <c r="C1189" s="5" t="s">
        <v>56</v>
      </c>
      <c r="D1189" s="5" t="s">
        <v>17</v>
      </c>
      <c r="E1189" s="5">
        <v>117210</v>
      </c>
      <c r="F1189" s="6">
        <v>1628.79</v>
      </c>
      <c r="H1189" s="15" t="str">
        <f t="shared" si="108"/>
        <v>Medium</v>
      </c>
      <c r="I1189" s="11" t="str">
        <f t="shared" si="109"/>
        <v>Large</v>
      </c>
      <c r="J1189" s="11" t="str">
        <f t="shared" si="110"/>
        <v>Central</v>
      </c>
      <c r="K1189" s="11" t="str">
        <f t="shared" si="111"/>
        <v>2010s</v>
      </c>
      <c r="L1189" s="11" t="str">
        <f t="shared" si="112"/>
        <v>Pulse</v>
      </c>
      <c r="M1189" s="18">
        <f t="shared" si="113"/>
        <v>1.3896339902738674E-2</v>
      </c>
    </row>
    <row r="1190" spans="1:13">
      <c r="A1190" s="4">
        <v>2013</v>
      </c>
      <c r="B1190" s="5" t="s">
        <v>24</v>
      </c>
      <c r="C1190" s="5" t="s">
        <v>56</v>
      </c>
      <c r="D1190" s="5" t="s">
        <v>15</v>
      </c>
      <c r="E1190" s="5">
        <v>62690</v>
      </c>
      <c r="F1190" s="6">
        <v>863.61</v>
      </c>
      <c r="H1190" s="15" t="str">
        <f t="shared" si="108"/>
        <v>Low</v>
      </c>
      <c r="I1190" s="11" t="str">
        <f t="shared" si="109"/>
        <v>Large</v>
      </c>
      <c r="J1190" s="11" t="str">
        <f t="shared" si="110"/>
        <v>Central</v>
      </c>
      <c r="K1190" s="11" t="str">
        <f t="shared" si="111"/>
        <v>2010s</v>
      </c>
      <c r="L1190" s="11" t="str">
        <f t="shared" si="112"/>
        <v>Cereal</v>
      </c>
      <c r="M1190" s="18">
        <f t="shared" si="113"/>
        <v>1.3775881320784814E-2</v>
      </c>
    </row>
    <row r="1191" spans="1:13">
      <c r="A1191" s="4">
        <v>2013</v>
      </c>
      <c r="B1191" s="5" t="s">
        <v>24</v>
      </c>
      <c r="C1191" s="5" t="s">
        <v>56</v>
      </c>
      <c r="D1191" s="5" t="s">
        <v>16</v>
      </c>
      <c r="E1191" s="5">
        <v>3240</v>
      </c>
      <c r="F1191" s="6">
        <v>793.21</v>
      </c>
      <c r="H1191" s="15" t="str">
        <f t="shared" si="108"/>
        <v>Low</v>
      </c>
      <c r="I1191" s="11" t="str">
        <f t="shared" si="109"/>
        <v>Medium</v>
      </c>
      <c r="J1191" s="11" t="str">
        <f t="shared" si="110"/>
        <v>Central</v>
      </c>
      <c r="K1191" s="11" t="str">
        <f t="shared" si="111"/>
        <v>2010s</v>
      </c>
      <c r="L1191" s="11" t="str">
        <f t="shared" si="112"/>
        <v>Cereal</v>
      </c>
      <c r="M1191" s="18">
        <f t="shared" si="113"/>
        <v>0.24481790123456793</v>
      </c>
    </row>
    <row r="1192" spans="1:13">
      <c r="A1192" s="4">
        <v>2013</v>
      </c>
      <c r="B1192" s="5" t="s">
        <v>24</v>
      </c>
      <c r="C1192" s="5" t="s">
        <v>56</v>
      </c>
      <c r="D1192" s="5" t="s">
        <v>17</v>
      </c>
      <c r="E1192" s="5">
        <v>155700</v>
      </c>
      <c r="F1192" s="6">
        <v>635.07000000000005</v>
      </c>
      <c r="H1192" s="15" t="str">
        <f t="shared" si="108"/>
        <v>Low</v>
      </c>
      <c r="I1192" s="11" t="str">
        <f t="shared" si="109"/>
        <v>Large</v>
      </c>
      <c r="J1192" s="11" t="str">
        <f t="shared" si="110"/>
        <v>Central</v>
      </c>
      <c r="K1192" s="11" t="str">
        <f t="shared" si="111"/>
        <v>2010s</v>
      </c>
      <c r="L1192" s="11" t="str">
        <f t="shared" si="112"/>
        <v>Pulse</v>
      </c>
      <c r="M1192" s="18">
        <f t="shared" si="113"/>
        <v>4.0788053949903664E-3</v>
      </c>
    </row>
    <row r="1193" spans="1:13">
      <c r="A1193" s="4">
        <v>2014</v>
      </c>
      <c r="B1193" s="5" t="s">
        <v>24</v>
      </c>
      <c r="C1193" s="5" t="s">
        <v>56</v>
      </c>
      <c r="D1193" s="5" t="s">
        <v>15</v>
      </c>
      <c r="E1193" s="5">
        <v>137000</v>
      </c>
      <c r="F1193" s="6">
        <v>2501.2399999999998</v>
      </c>
      <c r="H1193" s="15" t="str">
        <f t="shared" si="108"/>
        <v>Medium</v>
      </c>
      <c r="I1193" s="11" t="str">
        <f t="shared" si="109"/>
        <v>Large</v>
      </c>
      <c r="J1193" s="11" t="str">
        <f t="shared" si="110"/>
        <v>Central</v>
      </c>
      <c r="K1193" s="11" t="str">
        <f t="shared" si="111"/>
        <v>2010s</v>
      </c>
      <c r="L1193" s="11" t="str">
        <f t="shared" si="112"/>
        <v>Cereal</v>
      </c>
      <c r="M1193" s="18">
        <f t="shared" si="113"/>
        <v>1.8257226277372262E-2</v>
      </c>
    </row>
    <row r="1194" spans="1:13">
      <c r="A1194" s="4">
        <v>2014</v>
      </c>
      <c r="B1194" s="5" t="s">
        <v>24</v>
      </c>
      <c r="C1194" s="5" t="s">
        <v>56</v>
      </c>
      <c r="D1194" s="5" t="s">
        <v>16</v>
      </c>
      <c r="E1194" s="5">
        <v>17000</v>
      </c>
      <c r="F1194" s="6">
        <v>1529.41</v>
      </c>
      <c r="H1194" s="15" t="str">
        <f t="shared" si="108"/>
        <v>Medium</v>
      </c>
      <c r="I1194" s="11" t="str">
        <f t="shared" si="109"/>
        <v>Large</v>
      </c>
      <c r="J1194" s="11" t="str">
        <f t="shared" si="110"/>
        <v>Central</v>
      </c>
      <c r="K1194" s="11" t="str">
        <f t="shared" si="111"/>
        <v>2010s</v>
      </c>
      <c r="L1194" s="11" t="str">
        <f t="shared" si="112"/>
        <v>Cereal</v>
      </c>
      <c r="M1194" s="18">
        <f t="shared" si="113"/>
        <v>8.996529411764706E-2</v>
      </c>
    </row>
    <row r="1195" spans="1:13">
      <c r="A1195" s="4">
        <v>2014</v>
      </c>
      <c r="B1195" s="5" t="s">
        <v>24</v>
      </c>
      <c r="C1195" s="5" t="s">
        <v>56</v>
      </c>
      <c r="D1195" s="5" t="s">
        <v>17</v>
      </c>
      <c r="E1195" s="5">
        <v>115000</v>
      </c>
      <c r="F1195" s="6">
        <v>1130.43</v>
      </c>
      <c r="H1195" s="15" t="str">
        <f t="shared" si="108"/>
        <v>Medium</v>
      </c>
      <c r="I1195" s="11" t="str">
        <f t="shared" si="109"/>
        <v>Large</v>
      </c>
      <c r="J1195" s="11" t="str">
        <f t="shared" si="110"/>
        <v>Central</v>
      </c>
      <c r="K1195" s="11" t="str">
        <f t="shared" si="111"/>
        <v>2010s</v>
      </c>
      <c r="L1195" s="11" t="str">
        <f t="shared" si="112"/>
        <v>Pulse</v>
      </c>
      <c r="M1195" s="18">
        <f t="shared" si="113"/>
        <v>9.8298260869565217E-3</v>
      </c>
    </row>
    <row r="1196" spans="1:13">
      <c r="A1196" s="4">
        <v>2015</v>
      </c>
      <c r="B1196" s="5" t="s">
        <v>24</v>
      </c>
      <c r="C1196" s="5" t="s">
        <v>56</v>
      </c>
      <c r="D1196" s="5" t="s">
        <v>15</v>
      </c>
      <c r="E1196" s="5">
        <v>99000</v>
      </c>
      <c r="F1196" s="6">
        <v>2289.6</v>
      </c>
      <c r="H1196" s="15" t="str">
        <f t="shared" si="108"/>
        <v>Medium</v>
      </c>
      <c r="I1196" s="11" t="str">
        <f t="shared" si="109"/>
        <v>Large</v>
      </c>
      <c r="J1196" s="11" t="str">
        <f t="shared" si="110"/>
        <v>Central</v>
      </c>
      <c r="K1196" s="11" t="str">
        <f t="shared" si="111"/>
        <v>2010s</v>
      </c>
      <c r="L1196" s="11" t="str">
        <f t="shared" si="112"/>
        <v>Cereal</v>
      </c>
      <c r="M1196" s="18">
        <f t="shared" si="113"/>
        <v>2.3127272727272725E-2</v>
      </c>
    </row>
    <row r="1197" spans="1:13">
      <c r="A1197" s="4">
        <v>2015</v>
      </c>
      <c r="B1197" s="5" t="s">
        <v>24</v>
      </c>
      <c r="C1197" s="5" t="s">
        <v>56</v>
      </c>
      <c r="D1197" s="5" t="s">
        <v>16</v>
      </c>
      <c r="E1197" s="5">
        <v>9000</v>
      </c>
      <c r="F1197" s="6">
        <v>1222.22</v>
      </c>
      <c r="H1197" s="15" t="str">
        <f t="shared" si="108"/>
        <v>Medium</v>
      </c>
      <c r="I1197" s="11" t="str">
        <f t="shared" si="109"/>
        <v>Large</v>
      </c>
      <c r="J1197" s="11" t="str">
        <f t="shared" si="110"/>
        <v>Central</v>
      </c>
      <c r="K1197" s="11" t="str">
        <f t="shared" si="111"/>
        <v>2010s</v>
      </c>
      <c r="L1197" s="11" t="str">
        <f t="shared" si="112"/>
        <v>Cereal</v>
      </c>
      <c r="M1197" s="18">
        <f t="shared" si="113"/>
        <v>0.13580222222222221</v>
      </c>
    </row>
    <row r="1198" spans="1:13">
      <c r="A1198" s="4">
        <v>2015</v>
      </c>
      <c r="B1198" s="5" t="s">
        <v>24</v>
      </c>
      <c r="C1198" s="5" t="s">
        <v>56</v>
      </c>
      <c r="D1198" s="5" t="s">
        <v>17</v>
      </c>
      <c r="E1198" s="5">
        <v>120000</v>
      </c>
      <c r="F1198" s="6">
        <v>1266.67</v>
      </c>
      <c r="H1198" s="15" t="str">
        <f t="shared" si="108"/>
        <v>Medium</v>
      </c>
      <c r="I1198" s="11" t="str">
        <f t="shared" si="109"/>
        <v>Large</v>
      </c>
      <c r="J1198" s="11" t="str">
        <f t="shared" si="110"/>
        <v>Central</v>
      </c>
      <c r="K1198" s="11" t="str">
        <f t="shared" si="111"/>
        <v>2010s</v>
      </c>
      <c r="L1198" s="11" t="str">
        <f t="shared" si="112"/>
        <v>Pulse</v>
      </c>
      <c r="M1198" s="18">
        <f t="shared" si="113"/>
        <v>1.0555583333333333E-2</v>
      </c>
    </row>
    <row r="1199" spans="1:13">
      <c r="A1199" s="4">
        <v>2016</v>
      </c>
      <c r="B1199" s="5" t="s">
        <v>24</v>
      </c>
      <c r="C1199" s="5" t="s">
        <v>56</v>
      </c>
      <c r="D1199" s="5" t="s">
        <v>15</v>
      </c>
      <c r="E1199" s="5">
        <v>135000</v>
      </c>
      <c r="F1199" s="6">
        <v>2256.7399999999998</v>
      </c>
      <c r="H1199" s="15" t="str">
        <f t="shared" si="108"/>
        <v>Medium</v>
      </c>
      <c r="I1199" s="11" t="str">
        <f t="shared" si="109"/>
        <v>Large</v>
      </c>
      <c r="J1199" s="11" t="str">
        <f t="shared" si="110"/>
        <v>Central</v>
      </c>
      <c r="K1199" s="11" t="str">
        <f t="shared" si="111"/>
        <v>2010s</v>
      </c>
      <c r="L1199" s="11" t="str">
        <f t="shared" si="112"/>
        <v>Cereal</v>
      </c>
      <c r="M1199" s="18">
        <f t="shared" si="113"/>
        <v>1.6716592592592592E-2</v>
      </c>
    </row>
    <row r="1200" spans="1:13">
      <c r="A1200" s="4">
        <v>2016</v>
      </c>
      <c r="B1200" s="5" t="s">
        <v>24</v>
      </c>
      <c r="C1200" s="5" t="s">
        <v>56</v>
      </c>
      <c r="D1200" s="5" t="s">
        <v>16</v>
      </c>
      <c r="E1200" s="5">
        <v>7000</v>
      </c>
      <c r="F1200" s="6">
        <v>1571.43</v>
      </c>
      <c r="H1200" s="15" t="str">
        <f t="shared" si="108"/>
        <v>Medium</v>
      </c>
      <c r="I1200" s="11" t="str">
        <f t="shared" si="109"/>
        <v>Large</v>
      </c>
      <c r="J1200" s="11" t="str">
        <f t="shared" si="110"/>
        <v>Central</v>
      </c>
      <c r="K1200" s="11" t="str">
        <f t="shared" si="111"/>
        <v>2010s</v>
      </c>
      <c r="L1200" s="11" t="str">
        <f t="shared" si="112"/>
        <v>Cereal</v>
      </c>
      <c r="M1200" s="18">
        <f t="shared" si="113"/>
        <v>0.22449000000000002</v>
      </c>
    </row>
    <row r="1201" spans="1:13">
      <c r="A1201" s="4">
        <v>2016</v>
      </c>
      <c r="B1201" s="5" t="s">
        <v>24</v>
      </c>
      <c r="C1201" s="5" t="s">
        <v>56</v>
      </c>
      <c r="D1201" s="5" t="s">
        <v>17</v>
      </c>
      <c r="E1201" s="5">
        <v>120000</v>
      </c>
      <c r="F1201" s="6">
        <v>1491.67</v>
      </c>
      <c r="H1201" s="15" t="str">
        <f t="shared" si="108"/>
        <v>Medium</v>
      </c>
      <c r="I1201" s="11" t="str">
        <f t="shared" si="109"/>
        <v>Large</v>
      </c>
      <c r="J1201" s="11" t="str">
        <f t="shared" si="110"/>
        <v>Central</v>
      </c>
      <c r="K1201" s="11" t="str">
        <f t="shared" si="111"/>
        <v>2010s</v>
      </c>
      <c r="L1201" s="11" t="str">
        <f t="shared" si="112"/>
        <v>Pulse</v>
      </c>
      <c r="M1201" s="18">
        <f t="shared" si="113"/>
        <v>1.2430583333333333E-2</v>
      </c>
    </row>
    <row r="1202" spans="1:13">
      <c r="A1202" s="4">
        <v>2017</v>
      </c>
      <c r="B1202" s="5" t="s">
        <v>24</v>
      </c>
      <c r="C1202" s="5" t="s">
        <v>56</v>
      </c>
      <c r="D1202" s="5" t="s">
        <v>15</v>
      </c>
      <c r="E1202" s="5">
        <v>112000</v>
      </c>
      <c r="F1202" s="6">
        <v>2114.64</v>
      </c>
      <c r="H1202" s="15" t="str">
        <f t="shared" si="108"/>
        <v>Medium</v>
      </c>
      <c r="I1202" s="11" t="str">
        <f t="shared" si="109"/>
        <v>Large</v>
      </c>
      <c r="J1202" s="11" t="str">
        <f t="shared" si="110"/>
        <v>Central</v>
      </c>
      <c r="K1202" s="11" t="str">
        <f t="shared" si="111"/>
        <v>2010s</v>
      </c>
      <c r="L1202" s="11" t="str">
        <f t="shared" si="112"/>
        <v>Cereal</v>
      </c>
      <c r="M1202" s="18">
        <f t="shared" si="113"/>
        <v>1.8880714285714285E-2</v>
      </c>
    </row>
    <row r="1203" spans="1:13">
      <c r="A1203" s="4">
        <v>2017</v>
      </c>
      <c r="B1203" s="5" t="s">
        <v>24</v>
      </c>
      <c r="C1203" s="5" t="s">
        <v>56</v>
      </c>
      <c r="D1203" s="5" t="s">
        <v>16</v>
      </c>
      <c r="E1203" s="5">
        <v>6920</v>
      </c>
      <c r="F1203" s="6">
        <v>1660.4</v>
      </c>
      <c r="H1203" s="15" t="str">
        <f t="shared" si="108"/>
        <v>Medium</v>
      </c>
      <c r="I1203" s="11" t="str">
        <f t="shared" si="109"/>
        <v>Large</v>
      </c>
      <c r="J1203" s="11" t="str">
        <f t="shared" si="110"/>
        <v>Central</v>
      </c>
      <c r="K1203" s="11" t="str">
        <f t="shared" si="111"/>
        <v>2010s</v>
      </c>
      <c r="L1203" s="11" t="str">
        <f t="shared" si="112"/>
        <v>Cereal</v>
      </c>
      <c r="M1203" s="18">
        <f t="shared" si="113"/>
        <v>0.23994219653179191</v>
      </c>
    </row>
    <row r="1204" spans="1:13">
      <c r="A1204" s="4">
        <v>2017</v>
      </c>
      <c r="B1204" s="5" t="s">
        <v>24</v>
      </c>
      <c r="C1204" s="5" t="s">
        <v>56</v>
      </c>
      <c r="D1204" s="5" t="s">
        <v>17</v>
      </c>
      <c r="E1204" s="5">
        <v>167200</v>
      </c>
      <c r="F1204" s="6">
        <v>1673.98</v>
      </c>
      <c r="H1204" s="15" t="str">
        <f t="shared" si="108"/>
        <v>Medium</v>
      </c>
      <c r="I1204" s="11" t="str">
        <f t="shared" si="109"/>
        <v>Large</v>
      </c>
      <c r="J1204" s="11" t="str">
        <f t="shared" si="110"/>
        <v>Central</v>
      </c>
      <c r="K1204" s="11" t="str">
        <f t="shared" si="111"/>
        <v>2010s</v>
      </c>
      <c r="L1204" s="11" t="str">
        <f t="shared" si="112"/>
        <v>Pulse</v>
      </c>
      <c r="M1204" s="18">
        <f t="shared" si="113"/>
        <v>1.0011842105263158E-2</v>
      </c>
    </row>
    <row r="1205" spans="1:13">
      <c r="A1205" s="4">
        <v>2008</v>
      </c>
      <c r="B1205" s="5" t="s">
        <v>24</v>
      </c>
      <c r="C1205" s="5" t="s">
        <v>57</v>
      </c>
      <c r="D1205" s="5" t="s">
        <v>15</v>
      </c>
      <c r="E1205" s="5">
        <v>500</v>
      </c>
      <c r="F1205" s="6">
        <v>520</v>
      </c>
      <c r="H1205" s="15" t="str">
        <f t="shared" si="108"/>
        <v>Low</v>
      </c>
      <c r="I1205" s="11" t="str">
        <f t="shared" si="109"/>
        <v>Small</v>
      </c>
      <c r="J1205" s="11" t="str">
        <f t="shared" si="110"/>
        <v>Central</v>
      </c>
      <c r="K1205" s="11" t="str">
        <f t="shared" si="111"/>
        <v>2000s</v>
      </c>
      <c r="L1205" s="11" t="str">
        <f t="shared" si="112"/>
        <v>Cereal</v>
      </c>
      <c r="M1205" s="18">
        <f t="shared" si="113"/>
        <v>1.04</v>
      </c>
    </row>
    <row r="1206" spans="1:13">
      <c r="A1206" s="4">
        <v>2008</v>
      </c>
      <c r="B1206" s="5" t="s">
        <v>24</v>
      </c>
      <c r="C1206" s="5" t="s">
        <v>57</v>
      </c>
      <c r="D1206" s="5" t="s">
        <v>16</v>
      </c>
      <c r="E1206" s="5">
        <v>5400</v>
      </c>
      <c r="F1206" s="6">
        <v>1425.93</v>
      </c>
      <c r="H1206" s="15" t="str">
        <f t="shared" si="108"/>
        <v>Medium</v>
      </c>
      <c r="I1206" s="11" t="str">
        <f t="shared" si="109"/>
        <v>Large</v>
      </c>
      <c r="J1206" s="11" t="str">
        <f t="shared" si="110"/>
        <v>Central</v>
      </c>
      <c r="K1206" s="11" t="str">
        <f t="shared" si="111"/>
        <v>2000s</v>
      </c>
      <c r="L1206" s="11" t="str">
        <f t="shared" si="112"/>
        <v>Cereal</v>
      </c>
      <c r="M1206" s="18">
        <f t="shared" si="113"/>
        <v>0.26406111111111114</v>
      </c>
    </row>
    <row r="1207" spans="1:13">
      <c r="A1207" s="4">
        <v>2008</v>
      </c>
      <c r="B1207" s="5" t="s">
        <v>24</v>
      </c>
      <c r="C1207" s="5" t="s">
        <v>57</v>
      </c>
      <c r="D1207" s="5" t="s">
        <v>17</v>
      </c>
      <c r="E1207" s="5">
        <v>223800</v>
      </c>
      <c r="F1207" s="6">
        <v>1184.99</v>
      </c>
      <c r="H1207" s="15" t="str">
        <f t="shared" si="108"/>
        <v>Medium</v>
      </c>
      <c r="I1207" s="11" t="str">
        <f t="shared" si="109"/>
        <v>Large</v>
      </c>
      <c r="J1207" s="11" t="str">
        <f t="shared" si="110"/>
        <v>Central</v>
      </c>
      <c r="K1207" s="11" t="str">
        <f t="shared" si="111"/>
        <v>2000s</v>
      </c>
      <c r="L1207" s="11" t="str">
        <f t="shared" si="112"/>
        <v>Pulse</v>
      </c>
      <c r="M1207" s="18">
        <f t="shared" si="113"/>
        <v>5.2948614834673812E-3</v>
      </c>
    </row>
    <row r="1208" spans="1:13">
      <c r="A1208" s="4">
        <v>2009</v>
      </c>
      <c r="B1208" s="5" t="s">
        <v>24</v>
      </c>
      <c r="C1208" s="5" t="s">
        <v>57</v>
      </c>
      <c r="D1208" s="5" t="s">
        <v>15</v>
      </c>
      <c r="E1208" s="5">
        <v>600</v>
      </c>
      <c r="F1208" s="6">
        <v>833.33</v>
      </c>
      <c r="H1208" s="15" t="str">
        <f t="shared" si="108"/>
        <v>Low</v>
      </c>
      <c r="I1208" s="11" t="str">
        <f t="shared" si="109"/>
        <v>Small</v>
      </c>
      <c r="J1208" s="11" t="str">
        <f t="shared" si="110"/>
        <v>Central</v>
      </c>
      <c r="K1208" s="11" t="str">
        <f t="shared" si="111"/>
        <v>2000s</v>
      </c>
      <c r="L1208" s="11" t="str">
        <f t="shared" si="112"/>
        <v>Cereal</v>
      </c>
      <c r="M1208" s="18">
        <f t="shared" si="113"/>
        <v>1.3888833333333335</v>
      </c>
    </row>
    <row r="1209" spans="1:13">
      <c r="A1209" s="4">
        <v>2009</v>
      </c>
      <c r="B1209" s="5" t="s">
        <v>24</v>
      </c>
      <c r="C1209" s="5" t="s">
        <v>57</v>
      </c>
      <c r="D1209" s="5" t="s">
        <v>16</v>
      </c>
      <c r="E1209" s="5">
        <v>4700</v>
      </c>
      <c r="F1209" s="6">
        <v>1255.32</v>
      </c>
      <c r="H1209" s="15" t="str">
        <f t="shared" si="108"/>
        <v>Medium</v>
      </c>
      <c r="I1209" s="11" t="str">
        <f t="shared" si="109"/>
        <v>Medium</v>
      </c>
      <c r="J1209" s="11" t="str">
        <f t="shared" si="110"/>
        <v>Central</v>
      </c>
      <c r="K1209" s="11" t="str">
        <f t="shared" si="111"/>
        <v>2000s</v>
      </c>
      <c r="L1209" s="11" t="str">
        <f t="shared" si="112"/>
        <v>Cereal</v>
      </c>
      <c r="M1209" s="18">
        <f t="shared" si="113"/>
        <v>0.26708936170212766</v>
      </c>
    </row>
    <row r="1210" spans="1:13">
      <c r="A1210" s="4">
        <v>2009</v>
      </c>
      <c r="B1210" s="5" t="s">
        <v>24</v>
      </c>
      <c r="C1210" s="5" t="s">
        <v>57</v>
      </c>
      <c r="D1210" s="5" t="s">
        <v>17</v>
      </c>
      <c r="E1210" s="5">
        <v>202100</v>
      </c>
      <c r="F1210" s="6">
        <v>1298.8599999999999</v>
      </c>
      <c r="H1210" s="15" t="str">
        <f t="shared" si="108"/>
        <v>Medium</v>
      </c>
      <c r="I1210" s="11" t="str">
        <f t="shared" si="109"/>
        <v>Large</v>
      </c>
      <c r="J1210" s="11" t="str">
        <f t="shared" si="110"/>
        <v>Central</v>
      </c>
      <c r="K1210" s="11" t="str">
        <f t="shared" si="111"/>
        <v>2000s</v>
      </c>
      <c r="L1210" s="11" t="str">
        <f t="shared" si="112"/>
        <v>Pulse</v>
      </c>
      <c r="M1210" s="18">
        <f t="shared" si="113"/>
        <v>6.4268184067293411E-3</v>
      </c>
    </row>
    <row r="1211" spans="1:13">
      <c r="A1211" s="4">
        <v>2010</v>
      </c>
      <c r="B1211" s="5" t="s">
        <v>24</v>
      </c>
      <c r="C1211" s="5" t="s">
        <v>57</v>
      </c>
      <c r="D1211" s="5" t="s">
        <v>15</v>
      </c>
      <c r="E1211" s="5">
        <v>400</v>
      </c>
      <c r="F1211" s="6">
        <v>1000</v>
      </c>
      <c r="H1211" s="15" t="str">
        <f t="shared" si="108"/>
        <v>Medium</v>
      </c>
      <c r="I1211" s="11" t="str">
        <f t="shared" si="109"/>
        <v>Small</v>
      </c>
      <c r="J1211" s="11" t="str">
        <f t="shared" si="110"/>
        <v>Central</v>
      </c>
      <c r="K1211" s="11" t="str">
        <f t="shared" si="111"/>
        <v>2010s</v>
      </c>
      <c r="L1211" s="11" t="str">
        <f t="shared" si="112"/>
        <v>Cereal</v>
      </c>
      <c r="M1211" s="18">
        <f t="shared" si="113"/>
        <v>2.5</v>
      </c>
    </row>
    <row r="1212" spans="1:13">
      <c r="A1212" s="4">
        <v>2010</v>
      </c>
      <c r="B1212" s="5" t="s">
        <v>24</v>
      </c>
      <c r="C1212" s="5" t="s">
        <v>57</v>
      </c>
      <c r="D1212" s="5" t="s">
        <v>16</v>
      </c>
      <c r="E1212" s="5">
        <v>4000</v>
      </c>
      <c r="F1212" s="6">
        <v>1700</v>
      </c>
      <c r="H1212" s="15" t="str">
        <f t="shared" si="108"/>
        <v>Medium</v>
      </c>
      <c r="I1212" s="11" t="str">
        <f t="shared" si="109"/>
        <v>Medium</v>
      </c>
      <c r="J1212" s="11" t="str">
        <f t="shared" si="110"/>
        <v>Central</v>
      </c>
      <c r="K1212" s="11" t="str">
        <f t="shared" si="111"/>
        <v>2010s</v>
      </c>
      <c r="L1212" s="11" t="str">
        <f t="shared" si="112"/>
        <v>Cereal</v>
      </c>
      <c r="M1212" s="18">
        <f t="shared" si="113"/>
        <v>0.42499999999999999</v>
      </c>
    </row>
    <row r="1213" spans="1:13">
      <c r="A1213" s="4">
        <v>2010</v>
      </c>
      <c r="B1213" s="5" t="s">
        <v>24</v>
      </c>
      <c r="C1213" s="5" t="s">
        <v>57</v>
      </c>
      <c r="D1213" s="5" t="s">
        <v>17</v>
      </c>
      <c r="E1213" s="5">
        <v>183500</v>
      </c>
      <c r="F1213" s="6">
        <v>1103</v>
      </c>
      <c r="H1213" s="15" t="str">
        <f t="shared" si="108"/>
        <v>Medium</v>
      </c>
      <c r="I1213" s="11" t="str">
        <f t="shared" si="109"/>
        <v>Large</v>
      </c>
      <c r="J1213" s="11" t="str">
        <f t="shared" si="110"/>
        <v>Central</v>
      </c>
      <c r="K1213" s="11" t="str">
        <f t="shared" si="111"/>
        <v>2010s</v>
      </c>
      <c r="L1213" s="11" t="str">
        <f t="shared" si="112"/>
        <v>Pulse</v>
      </c>
      <c r="M1213" s="18">
        <f t="shared" si="113"/>
        <v>6.0108991825613082E-3</v>
      </c>
    </row>
    <row r="1214" spans="1:13">
      <c r="A1214" s="4">
        <v>2011</v>
      </c>
      <c r="B1214" s="5" t="s">
        <v>24</v>
      </c>
      <c r="C1214" s="5" t="s">
        <v>57</v>
      </c>
      <c r="D1214" s="5" t="s">
        <v>15</v>
      </c>
      <c r="E1214" s="5">
        <v>400</v>
      </c>
      <c r="F1214" s="6">
        <v>1000</v>
      </c>
      <c r="H1214" s="15" t="str">
        <f t="shared" si="108"/>
        <v>Medium</v>
      </c>
      <c r="I1214" s="11" t="str">
        <f t="shared" si="109"/>
        <v>Small</v>
      </c>
      <c r="J1214" s="11" t="str">
        <f t="shared" si="110"/>
        <v>Central</v>
      </c>
      <c r="K1214" s="11" t="str">
        <f t="shared" si="111"/>
        <v>2010s</v>
      </c>
      <c r="L1214" s="11" t="str">
        <f t="shared" si="112"/>
        <v>Cereal</v>
      </c>
      <c r="M1214" s="18">
        <f t="shared" si="113"/>
        <v>2.5</v>
      </c>
    </row>
    <row r="1215" spans="1:13">
      <c r="A1215" s="4">
        <v>2011</v>
      </c>
      <c r="B1215" s="5" t="s">
        <v>24</v>
      </c>
      <c r="C1215" s="5" t="s">
        <v>57</v>
      </c>
      <c r="D1215" s="5" t="s">
        <v>16</v>
      </c>
      <c r="E1215" s="5">
        <v>4000</v>
      </c>
      <c r="F1215" s="6">
        <v>1350</v>
      </c>
      <c r="H1215" s="15" t="str">
        <f t="shared" si="108"/>
        <v>Medium</v>
      </c>
      <c r="I1215" s="11" t="str">
        <f t="shared" si="109"/>
        <v>Medium</v>
      </c>
      <c r="J1215" s="11" t="str">
        <f t="shared" si="110"/>
        <v>Central</v>
      </c>
      <c r="K1215" s="11" t="str">
        <f t="shared" si="111"/>
        <v>2010s</v>
      </c>
      <c r="L1215" s="11" t="str">
        <f t="shared" si="112"/>
        <v>Cereal</v>
      </c>
      <c r="M1215" s="18">
        <f t="shared" si="113"/>
        <v>0.33750000000000002</v>
      </c>
    </row>
    <row r="1216" spans="1:13">
      <c r="A1216" s="4">
        <v>2011</v>
      </c>
      <c r="B1216" s="5" t="s">
        <v>24</v>
      </c>
      <c r="C1216" s="5" t="s">
        <v>57</v>
      </c>
      <c r="D1216" s="5" t="s">
        <v>17</v>
      </c>
      <c r="E1216" s="5">
        <v>184700</v>
      </c>
      <c r="F1216" s="6">
        <v>1038.98</v>
      </c>
      <c r="H1216" s="15" t="str">
        <f t="shared" si="108"/>
        <v>Medium</v>
      </c>
      <c r="I1216" s="11" t="str">
        <f t="shared" si="109"/>
        <v>Large</v>
      </c>
      <c r="J1216" s="11" t="str">
        <f t="shared" si="110"/>
        <v>Central</v>
      </c>
      <c r="K1216" s="11" t="str">
        <f t="shared" si="111"/>
        <v>2010s</v>
      </c>
      <c r="L1216" s="11" t="str">
        <f t="shared" si="112"/>
        <v>Pulse</v>
      </c>
      <c r="M1216" s="18">
        <f t="shared" si="113"/>
        <v>5.6252301028695186E-3</v>
      </c>
    </row>
    <row r="1217" spans="1:13">
      <c r="A1217" s="4">
        <v>2012</v>
      </c>
      <c r="B1217" s="5" t="s">
        <v>24</v>
      </c>
      <c r="C1217" s="5" t="s">
        <v>57</v>
      </c>
      <c r="D1217" s="5" t="s">
        <v>15</v>
      </c>
      <c r="E1217" s="5">
        <v>270</v>
      </c>
      <c r="F1217" s="6">
        <v>1000</v>
      </c>
      <c r="H1217" s="15" t="str">
        <f t="shared" si="108"/>
        <v>Medium</v>
      </c>
      <c r="I1217" s="11" t="str">
        <f t="shared" si="109"/>
        <v>Small</v>
      </c>
      <c r="J1217" s="11" t="str">
        <f t="shared" si="110"/>
        <v>Central</v>
      </c>
      <c r="K1217" s="11" t="str">
        <f t="shared" si="111"/>
        <v>2010s</v>
      </c>
      <c r="L1217" s="11" t="str">
        <f t="shared" si="112"/>
        <v>Cereal</v>
      </c>
      <c r="M1217" s="18">
        <f t="shared" si="113"/>
        <v>3.7037037037037037</v>
      </c>
    </row>
    <row r="1218" spans="1:13">
      <c r="A1218" s="4">
        <v>2012</v>
      </c>
      <c r="B1218" s="5" t="s">
        <v>24</v>
      </c>
      <c r="C1218" s="5" t="s">
        <v>57</v>
      </c>
      <c r="D1218" s="5" t="s">
        <v>16</v>
      </c>
      <c r="E1218" s="5">
        <v>3570</v>
      </c>
      <c r="F1218" s="6">
        <v>2235.29</v>
      </c>
      <c r="H1218" s="15" t="str">
        <f t="shared" si="108"/>
        <v>Medium</v>
      </c>
      <c r="I1218" s="11" t="str">
        <f t="shared" si="109"/>
        <v>Medium</v>
      </c>
      <c r="J1218" s="11" t="str">
        <f t="shared" si="110"/>
        <v>Central</v>
      </c>
      <c r="K1218" s="11" t="str">
        <f t="shared" si="111"/>
        <v>2010s</v>
      </c>
      <c r="L1218" s="11" t="str">
        <f t="shared" si="112"/>
        <v>Cereal</v>
      </c>
      <c r="M1218" s="18">
        <f t="shared" si="113"/>
        <v>0.62613165266106441</v>
      </c>
    </row>
    <row r="1219" spans="1:13">
      <c r="A1219" s="4">
        <v>2012</v>
      </c>
      <c r="B1219" s="5" t="s">
        <v>24</v>
      </c>
      <c r="C1219" s="5" t="s">
        <v>57</v>
      </c>
      <c r="D1219" s="5" t="s">
        <v>17</v>
      </c>
      <c r="E1219" s="5">
        <v>176800</v>
      </c>
      <c r="F1219" s="6">
        <v>1191.1199999999999</v>
      </c>
      <c r="H1219" s="15" t="str">
        <f t="shared" ref="H1219:H1282" si="114">IF(F1219&lt;1000,"Low",IF(F1219&lt;3000,"Medium","High"))</f>
        <v>Medium</v>
      </c>
      <c r="I1219" s="11" t="str">
        <f t="shared" ref="I1219:I1282" si="115">IF(E1219&lt;1000,"Small",IF(E1219&lt;5000,"Medium","Large"))</f>
        <v>Large</v>
      </c>
      <c r="J1219" s="11" t="str">
        <f t="shared" ref="J1219:J1282" si="116">IF(OR(B1219="Punjab",B1219="Haryana",B1219="Himachal Pradesh",B1219="Jammu and Kashmir",B1219="Uttarakhand",B1219="Delhi",B1219="Chandigarh"),"North",IF(OR(B1219="Tamil Nadu",B1219="Karnataka",B1219="Kerala",B1219="Andhra Pradesh",B1219="Telangana"),"South",IF(OR(B1219="Maharashtra",B1219="Gujarat",B1219="Goa",B1219="Rajasthan"),"West",IF(OR(B1219="West Bengal",B1219="Bihar",B1219="Jharkhand",B1219="Odisha",B1219="Assam",B1219="Sikkim",B1219="Arunachal Pradesh",B1219="Manipur",B1219="Meghalaya",B1219="Mizoram",B1219="Nagaland",B1219="Tripura"),"East","Central"))))</f>
        <v>Central</v>
      </c>
      <c r="K1219" s="11" t="str">
        <f t="shared" ref="K1219:K1282" si="117">LEFT(A1219,3)&amp;"0s"</f>
        <v>2010s</v>
      </c>
      <c r="L1219" s="11" t="str">
        <f t="shared" ref="L1219:L1282" si="118">IF(D1219="Rice","Cereal",IF(D1219="Maize","Cereal",IF(D1219="Chickpea","Pulse",IF(D1219="Cotton","Fiber","Other"))))</f>
        <v>Pulse</v>
      </c>
      <c r="M1219" s="18">
        <f t="shared" ref="M1219:M1282" si="119">F1219/E1219</f>
        <v>6.7371040723981897E-3</v>
      </c>
    </row>
    <row r="1220" spans="1:13">
      <c r="A1220" s="4">
        <v>2013</v>
      </c>
      <c r="B1220" s="5" t="s">
        <v>24</v>
      </c>
      <c r="C1220" s="5" t="s">
        <v>57</v>
      </c>
      <c r="D1220" s="5" t="s">
        <v>15</v>
      </c>
      <c r="E1220" s="5">
        <v>1500</v>
      </c>
      <c r="F1220" s="6">
        <v>560</v>
      </c>
      <c r="H1220" s="15" t="str">
        <f t="shared" si="114"/>
        <v>Low</v>
      </c>
      <c r="I1220" s="11" t="str">
        <f t="shared" si="115"/>
        <v>Medium</v>
      </c>
      <c r="J1220" s="11" t="str">
        <f t="shared" si="116"/>
        <v>Central</v>
      </c>
      <c r="K1220" s="11" t="str">
        <f t="shared" si="117"/>
        <v>2010s</v>
      </c>
      <c r="L1220" s="11" t="str">
        <f t="shared" si="118"/>
        <v>Cereal</v>
      </c>
      <c r="M1220" s="18">
        <f t="shared" si="119"/>
        <v>0.37333333333333335</v>
      </c>
    </row>
    <row r="1221" spans="1:13">
      <c r="A1221" s="4">
        <v>2013</v>
      </c>
      <c r="B1221" s="5" t="s">
        <v>24</v>
      </c>
      <c r="C1221" s="5" t="s">
        <v>57</v>
      </c>
      <c r="D1221" s="5" t="s">
        <v>16</v>
      </c>
      <c r="E1221" s="5">
        <v>7050</v>
      </c>
      <c r="F1221" s="6">
        <v>1163.1199999999999</v>
      </c>
      <c r="H1221" s="15" t="str">
        <f t="shared" si="114"/>
        <v>Medium</v>
      </c>
      <c r="I1221" s="11" t="str">
        <f t="shared" si="115"/>
        <v>Large</v>
      </c>
      <c r="J1221" s="11" t="str">
        <f t="shared" si="116"/>
        <v>Central</v>
      </c>
      <c r="K1221" s="11" t="str">
        <f t="shared" si="117"/>
        <v>2010s</v>
      </c>
      <c r="L1221" s="11" t="str">
        <f t="shared" si="118"/>
        <v>Cereal</v>
      </c>
      <c r="M1221" s="18">
        <f t="shared" si="119"/>
        <v>0.16498156028368793</v>
      </c>
    </row>
    <row r="1222" spans="1:13">
      <c r="A1222" s="4">
        <v>2013</v>
      </c>
      <c r="B1222" s="5" t="s">
        <v>24</v>
      </c>
      <c r="C1222" s="5" t="s">
        <v>57</v>
      </c>
      <c r="D1222" s="5" t="s">
        <v>17</v>
      </c>
      <c r="E1222" s="5">
        <v>197220</v>
      </c>
      <c r="F1222" s="6">
        <v>548.37</v>
      </c>
      <c r="H1222" s="15" t="str">
        <f t="shared" si="114"/>
        <v>Low</v>
      </c>
      <c r="I1222" s="11" t="str">
        <f t="shared" si="115"/>
        <v>Large</v>
      </c>
      <c r="J1222" s="11" t="str">
        <f t="shared" si="116"/>
        <v>Central</v>
      </c>
      <c r="K1222" s="11" t="str">
        <f t="shared" si="117"/>
        <v>2010s</v>
      </c>
      <c r="L1222" s="11" t="str">
        <f t="shared" si="118"/>
        <v>Pulse</v>
      </c>
      <c r="M1222" s="18">
        <f t="shared" si="119"/>
        <v>2.7804989351992698E-3</v>
      </c>
    </row>
    <row r="1223" spans="1:13">
      <c r="A1223" s="4">
        <v>2014</v>
      </c>
      <c r="B1223" s="5" t="s">
        <v>24</v>
      </c>
      <c r="C1223" s="5" t="s">
        <v>57</v>
      </c>
      <c r="D1223" s="5" t="s">
        <v>15</v>
      </c>
      <c r="E1223" s="5">
        <v>4000</v>
      </c>
      <c r="F1223" s="6">
        <v>832.5</v>
      </c>
      <c r="H1223" s="15" t="str">
        <f t="shared" si="114"/>
        <v>Low</v>
      </c>
      <c r="I1223" s="11" t="str">
        <f t="shared" si="115"/>
        <v>Medium</v>
      </c>
      <c r="J1223" s="11" t="str">
        <f t="shared" si="116"/>
        <v>Central</v>
      </c>
      <c r="K1223" s="11" t="str">
        <f t="shared" si="117"/>
        <v>2010s</v>
      </c>
      <c r="L1223" s="11" t="str">
        <f t="shared" si="118"/>
        <v>Cereal</v>
      </c>
      <c r="M1223" s="18">
        <f t="shared" si="119"/>
        <v>0.208125</v>
      </c>
    </row>
    <row r="1224" spans="1:13">
      <c r="A1224" s="4">
        <v>2014</v>
      </c>
      <c r="B1224" s="5" t="s">
        <v>24</v>
      </c>
      <c r="C1224" s="5" t="s">
        <v>57</v>
      </c>
      <c r="D1224" s="5" t="s">
        <v>16</v>
      </c>
      <c r="E1224" s="5">
        <v>27000</v>
      </c>
      <c r="F1224" s="6">
        <v>1518.52</v>
      </c>
      <c r="H1224" s="15" t="str">
        <f t="shared" si="114"/>
        <v>Medium</v>
      </c>
      <c r="I1224" s="11" t="str">
        <f t="shared" si="115"/>
        <v>Large</v>
      </c>
      <c r="J1224" s="11" t="str">
        <f t="shared" si="116"/>
        <v>Central</v>
      </c>
      <c r="K1224" s="11" t="str">
        <f t="shared" si="117"/>
        <v>2010s</v>
      </c>
      <c r="L1224" s="11" t="str">
        <f t="shared" si="118"/>
        <v>Cereal</v>
      </c>
      <c r="M1224" s="18">
        <f t="shared" si="119"/>
        <v>5.6241481481481483E-2</v>
      </c>
    </row>
    <row r="1225" spans="1:13">
      <c r="A1225" s="4">
        <v>2014</v>
      </c>
      <c r="B1225" s="5" t="s">
        <v>24</v>
      </c>
      <c r="C1225" s="5" t="s">
        <v>57</v>
      </c>
      <c r="D1225" s="5" t="s">
        <v>17</v>
      </c>
      <c r="E1225" s="5">
        <v>172000</v>
      </c>
      <c r="F1225" s="6">
        <v>988.37</v>
      </c>
      <c r="H1225" s="15" t="str">
        <f t="shared" si="114"/>
        <v>Low</v>
      </c>
      <c r="I1225" s="11" t="str">
        <f t="shared" si="115"/>
        <v>Large</v>
      </c>
      <c r="J1225" s="11" t="str">
        <f t="shared" si="116"/>
        <v>Central</v>
      </c>
      <c r="K1225" s="11" t="str">
        <f t="shared" si="117"/>
        <v>2010s</v>
      </c>
      <c r="L1225" s="11" t="str">
        <f t="shared" si="118"/>
        <v>Pulse</v>
      </c>
      <c r="M1225" s="18">
        <f t="shared" si="119"/>
        <v>5.7463372093023253E-3</v>
      </c>
    </row>
    <row r="1226" spans="1:13">
      <c r="A1226" s="4">
        <v>2015</v>
      </c>
      <c r="B1226" s="5" t="s">
        <v>24</v>
      </c>
      <c r="C1226" s="5" t="s">
        <v>57</v>
      </c>
      <c r="D1226" s="5" t="s">
        <v>15</v>
      </c>
      <c r="E1226" s="5">
        <v>3000</v>
      </c>
      <c r="F1226" s="6">
        <v>1333.33</v>
      </c>
      <c r="H1226" s="15" t="str">
        <f t="shared" si="114"/>
        <v>Medium</v>
      </c>
      <c r="I1226" s="11" t="str">
        <f t="shared" si="115"/>
        <v>Medium</v>
      </c>
      <c r="J1226" s="11" t="str">
        <f t="shared" si="116"/>
        <v>Central</v>
      </c>
      <c r="K1226" s="11" t="str">
        <f t="shared" si="117"/>
        <v>2010s</v>
      </c>
      <c r="L1226" s="11" t="str">
        <f t="shared" si="118"/>
        <v>Cereal</v>
      </c>
      <c r="M1226" s="18">
        <f t="shared" si="119"/>
        <v>0.4444433333333333</v>
      </c>
    </row>
    <row r="1227" spans="1:13">
      <c r="A1227" s="4">
        <v>2015</v>
      </c>
      <c r="B1227" s="5" t="s">
        <v>24</v>
      </c>
      <c r="C1227" s="5" t="s">
        <v>57</v>
      </c>
      <c r="D1227" s="5" t="s">
        <v>16</v>
      </c>
      <c r="E1227" s="5">
        <v>5000</v>
      </c>
      <c r="F1227" s="6">
        <v>1400</v>
      </c>
      <c r="H1227" s="15" t="str">
        <f t="shared" si="114"/>
        <v>Medium</v>
      </c>
      <c r="I1227" s="11" t="str">
        <f t="shared" si="115"/>
        <v>Large</v>
      </c>
      <c r="J1227" s="11" t="str">
        <f t="shared" si="116"/>
        <v>Central</v>
      </c>
      <c r="K1227" s="11" t="str">
        <f t="shared" si="117"/>
        <v>2010s</v>
      </c>
      <c r="L1227" s="11" t="str">
        <f t="shared" si="118"/>
        <v>Cereal</v>
      </c>
      <c r="M1227" s="18">
        <f t="shared" si="119"/>
        <v>0.28000000000000003</v>
      </c>
    </row>
    <row r="1228" spans="1:13">
      <c r="A1228" s="4">
        <v>2015</v>
      </c>
      <c r="B1228" s="5" t="s">
        <v>24</v>
      </c>
      <c r="C1228" s="5" t="s">
        <v>57</v>
      </c>
      <c r="D1228" s="5" t="s">
        <v>17</v>
      </c>
      <c r="E1228" s="5">
        <v>162000</v>
      </c>
      <c r="F1228" s="6">
        <v>1234.57</v>
      </c>
      <c r="H1228" s="15" t="str">
        <f t="shared" si="114"/>
        <v>Medium</v>
      </c>
      <c r="I1228" s="11" t="str">
        <f t="shared" si="115"/>
        <v>Large</v>
      </c>
      <c r="J1228" s="11" t="str">
        <f t="shared" si="116"/>
        <v>Central</v>
      </c>
      <c r="K1228" s="11" t="str">
        <f t="shared" si="117"/>
        <v>2010s</v>
      </c>
      <c r="L1228" s="11" t="str">
        <f t="shared" si="118"/>
        <v>Pulse</v>
      </c>
      <c r="M1228" s="18">
        <f t="shared" si="119"/>
        <v>7.6208024691358017E-3</v>
      </c>
    </row>
    <row r="1229" spans="1:13">
      <c r="A1229" s="4">
        <v>2016</v>
      </c>
      <c r="B1229" s="5" t="s">
        <v>24</v>
      </c>
      <c r="C1229" s="5" t="s">
        <v>57</v>
      </c>
      <c r="D1229" s="5" t="s">
        <v>15</v>
      </c>
      <c r="E1229" s="5">
        <v>3000</v>
      </c>
      <c r="F1229" s="6">
        <v>1333.33</v>
      </c>
      <c r="H1229" s="15" t="str">
        <f t="shared" si="114"/>
        <v>Medium</v>
      </c>
      <c r="I1229" s="11" t="str">
        <f t="shared" si="115"/>
        <v>Medium</v>
      </c>
      <c r="J1229" s="11" t="str">
        <f t="shared" si="116"/>
        <v>Central</v>
      </c>
      <c r="K1229" s="11" t="str">
        <f t="shared" si="117"/>
        <v>2010s</v>
      </c>
      <c r="L1229" s="11" t="str">
        <f t="shared" si="118"/>
        <v>Cereal</v>
      </c>
      <c r="M1229" s="18">
        <f t="shared" si="119"/>
        <v>0.4444433333333333</v>
      </c>
    </row>
    <row r="1230" spans="1:13">
      <c r="A1230" s="4">
        <v>2016</v>
      </c>
      <c r="B1230" s="5" t="s">
        <v>24</v>
      </c>
      <c r="C1230" s="5" t="s">
        <v>57</v>
      </c>
      <c r="D1230" s="5" t="s">
        <v>16</v>
      </c>
      <c r="E1230" s="5">
        <v>3000</v>
      </c>
      <c r="F1230" s="6">
        <v>2000</v>
      </c>
      <c r="H1230" s="15" t="str">
        <f t="shared" si="114"/>
        <v>Medium</v>
      </c>
      <c r="I1230" s="11" t="str">
        <f t="shared" si="115"/>
        <v>Medium</v>
      </c>
      <c r="J1230" s="11" t="str">
        <f t="shared" si="116"/>
        <v>Central</v>
      </c>
      <c r="K1230" s="11" t="str">
        <f t="shared" si="117"/>
        <v>2010s</v>
      </c>
      <c r="L1230" s="11" t="str">
        <f t="shared" si="118"/>
        <v>Cereal</v>
      </c>
      <c r="M1230" s="18">
        <f t="shared" si="119"/>
        <v>0.66666666666666663</v>
      </c>
    </row>
    <row r="1231" spans="1:13">
      <c r="A1231" s="4">
        <v>2016</v>
      </c>
      <c r="B1231" s="5" t="s">
        <v>24</v>
      </c>
      <c r="C1231" s="5" t="s">
        <v>57</v>
      </c>
      <c r="D1231" s="5" t="s">
        <v>17</v>
      </c>
      <c r="E1231" s="5">
        <v>173000</v>
      </c>
      <c r="F1231" s="6">
        <v>1173.4100000000001</v>
      </c>
      <c r="H1231" s="15" t="str">
        <f t="shared" si="114"/>
        <v>Medium</v>
      </c>
      <c r="I1231" s="11" t="str">
        <f t="shared" si="115"/>
        <v>Large</v>
      </c>
      <c r="J1231" s="11" t="str">
        <f t="shared" si="116"/>
        <v>Central</v>
      </c>
      <c r="K1231" s="11" t="str">
        <f t="shared" si="117"/>
        <v>2010s</v>
      </c>
      <c r="L1231" s="11" t="str">
        <f t="shared" si="118"/>
        <v>Pulse</v>
      </c>
      <c r="M1231" s="18">
        <f t="shared" si="119"/>
        <v>6.7827167630057812E-3</v>
      </c>
    </row>
    <row r="1232" spans="1:13">
      <c r="A1232" s="4">
        <v>2017</v>
      </c>
      <c r="B1232" s="5" t="s">
        <v>24</v>
      </c>
      <c r="C1232" s="5" t="s">
        <v>57</v>
      </c>
      <c r="D1232" s="5" t="s">
        <v>15</v>
      </c>
      <c r="E1232" s="5">
        <v>10500</v>
      </c>
      <c r="F1232" s="6">
        <v>2266.67</v>
      </c>
      <c r="H1232" s="15" t="str">
        <f t="shared" si="114"/>
        <v>Medium</v>
      </c>
      <c r="I1232" s="11" t="str">
        <f t="shared" si="115"/>
        <v>Large</v>
      </c>
      <c r="J1232" s="11" t="str">
        <f t="shared" si="116"/>
        <v>Central</v>
      </c>
      <c r="K1232" s="11" t="str">
        <f t="shared" si="117"/>
        <v>2010s</v>
      </c>
      <c r="L1232" s="11" t="str">
        <f t="shared" si="118"/>
        <v>Cereal</v>
      </c>
      <c r="M1232" s="18">
        <f t="shared" si="119"/>
        <v>0.21587333333333333</v>
      </c>
    </row>
    <row r="1233" spans="1:13">
      <c r="A1233" s="4">
        <v>2017</v>
      </c>
      <c r="B1233" s="5" t="s">
        <v>24</v>
      </c>
      <c r="C1233" s="5" t="s">
        <v>57</v>
      </c>
      <c r="D1233" s="5" t="s">
        <v>16</v>
      </c>
      <c r="E1233" s="5">
        <v>6620</v>
      </c>
      <c r="F1233" s="6">
        <v>2457.6999999999998</v>
      </c>
      <c r="H1233" s="15" t="str">
        <f t="shared" si="114"/>
        <v>Medium</v>
      </c>
      <c r="I1233" s="11" t="str">
        <f t="shared" si="115"/>
        <v>Large</v>
      </c>
      <c r="J1233" s="11" t="str">
        <f t="shared" si="116"/>
        <v>Central</v>
      </c>
      <c r="K1233" s="11" t="str">
        <f t="shared" si="117"/>
        <v>2010s</v>
      </c>
      <c r="L1233" s="11" t="str">
        <f t="shared" si="118"/>
        <v>Cereal</v>
      </c>
      <c r="M1233" s="18">
        <f t="shared" si="119"/>
        <v>0.37125377643504531</v>
      </c>
    </row>
    <row r="1234" spans="1:13">
      <c r="A1234" s="4">
        <v>2017</v>
      </c>
      <c r="B1234" s="5" t="s">
        <v>24</v>
      </c>
      <c r="C1234" s="5" t="s">
        <v>57</v>
      </c>
      <c r="D1234" s="5" t="s">
        <v>17</v>
      </c>
      <c r="E1234" s="5">
        <v>207040</v>
      </c>
      <c r="F1234" s="6">
        <v>1700.01</v>
      </c>
      <c r="H1234" s="15" t="str">
        <f t="shared" si="114"/>
        <v>Medium</v>
      </c>
      <c r="I1234" s="11" t="str">
        <f t="shared" si="115"/>
        <v>Large</v>
      </c>
      <c r="J1234" s="11" t="str">
        <f t="shared" si="116"/>
        <v>Central</v>
      </c>
      <c r="K1234" s="11" t="str">
        <f t="shared" si="117"/>
        <v>2010s</v>
      </c>
      <c r="L1234" s="11" t="str">
        <f t="shared" si="118"/>
        <v>Pulse</v>
      </c>
      <c r="M1234" s="18">
        <f t="shared" si="119"/>
        <v>8.2110220247295206E-3</v>
      </c>
    </row>
    <row r="1235" spans="1:13">
      <c r="A1235" s="4">
        <v>2008</v>
      </c>
      <c r="B1235" s="5" t="s">
        <v>24</v>
      </c>
      <c r="C1235" s="5" t="s">
        <v>58</v>
      </c>
      <c r="D1235" s="5" t="s">
        <v>15</v>
      </c>
      <c r="E1235" s="5">
        <v>43000</v>
      </c>
      <c r="F1235" s="6">
        <v>693.72</v>
      </c>
      <c r="H1235" s="15" t="str">
        <f t="shared" si="114"/>
        <v>Low</v>
      </c>
      <c r="I1235" s="11" t="str">
        <f t="shared" si="115"/>
        <v>Large</v>
      </c>
      <c r="J1235" s="11" t="str">
        <f t="shared" si="116"/>
        <v>Central</v>
      </c>
      <c r="K1235" s="11" t="str">
        <f t="shared" si="117"/>
        <v>2000s</v>
      </c>
      <c r="L1235" s="11" t="str">
        <f t="shared" si="118"/>
        <v>Cereal</v>
      </c>
      <c r="M1235" s="18">
        <f t="shared" si="119"/>
        <v>1.6133023255813953E-2</v>
      </c>
    </row>
    <row r="1236" spans="1:13">
      <c r="A1236" s="4">
        <v>2008</v>
      </c>
      <c r="B1236" s="5" t="s">
        <v>24</v>
      </c>
      <c r="C1236" s="5" t="s">
        <v>58</v>
      </c>
      <c r="D1236" s="5" t="s">
        <v>16</v>
      </c>
      <c r="E1236" s="5">
        <v>42400</v>
      </c>
      <c r="F1236" s="6">
        <v>1412.74</v>
      </c>
      <c r="H1236" s="15" t="str">
        <f t="shared" si="114"/>
        <v>Medium</v>
      </c>
      <c r="I1236" s="11" t="str">
        <f t="shared" si="115"/>
        <v>Large</v>
      </c>
      <c r="J1236" s="11" t="str">
        <f t="shared" si="116"/>
        <v>Central</v>
      </c>
      <c r="K1236" s="11" t="str">
        <f t="shared" si="117"/>
        <v>2000s</v>
      </c>
      <c r="L1236" s="11" t="str">
        <f t="shared" si="118"/>
        <v>Cereal</v>
      </c>
      <c r="M1236" s="18">
        <f t="shared" si="119"/>
        <v>3.3319339622641511E-2</v>
      </c>
    </row>
    <row r="1237" spans="1:13">
      <c r="A1237" s="4">
        <v>2008</v>
      </c>
      <c r="B1237" s="5" t="s">
        <v>24</v>
      </c>
      <c r="C1237" s="5" t="s">
        <v>58</v>
      </c>
      <c r="D1237" s="5" t="s">
        <v>17</v>
      </c>
      <c r="E1237" s="5">
        <v>31300</v>
      </c>
      <c r="F1237" s="6">
        <v>680.51</v>
      </c>
      <c r="H1237" s="15" t="str">
        <f t="shared" si="114"/>
        <v>Low</v>
      </c>
      <c r="I1237" s="11" t="str">
        <f t="shared" si="115"/>
        <v>Large</v>
      </c>
      <c r="J1237" s="11" t="str">
        <f t="shared" si="116"/>
        <v>Central</v>
      </c>
      <c r="K1237" s="11" t="str">
        <f t="shared" si="117"/>
        <v>2000s</v>
      </c>
      <c r="L1237" s="11" t="str">
        <f t="shared" si="118"/>
        <v>Pulse</v>
      </c>
      <c r="M1237" s="18">
        <f t="shared" si="119"/>
        <v>2.1741533546325877E-2</v>
      </c>
    </row>
    <row r="1238" spans="1:13">
      <c r="A1238" s="4">
        <v>2008</v>
      </c>
      <c r="B1238" s="5" t="s">
        <v>24</v>
      </c>
      <c r="C1238" s="5" t="s">
        <v>58</v>
      </c>
      <c r="D1238" s="5" t="s">
        <v>18</v>
      </c>
      <c r="E1238" s="5">
        <v>1300</v>
      </c>
      <c r="F1238" s="6">
        <v>153.85</v>
      </c>
      <c r="H1238" s="15" t="str">
        <f t="shared" si="114"/>
        <v>Low</v>
      </c>
      <c r="I1238" s="11" t="str">
        <f t="shared" si="115"/>
        <v>Medium</v>
      </c>
      <c r="J1238" s="11" t="str">
        <f t="shared" si="116"/>
        <v>Central</v>
      </c>
      <c r="K1238" s="11" t="str">
        <f t="shared" si="117"/>
        <v>2000s</v>
      </c>
      <c r="L1238" s="11" t="str">
        <f t="shared" si="118"/>
        <v>Fiber</v>
      </c>
      <c r="M1238" s="18">
        <f t="shared" si="119"/>
        <v>0.11834615384615384</v>
      </c>
    </row>
    <row r="1239" spans="1:13">
      <c r="A1239" s="4">
        <v>2009</v>
      </c>
      <c r="B1239" s="5" t="s">
        <v>24</v>
      </c>
      <c r="C1239" s="5" t="s">
        <v>58</v>
      </c>
      <c r="D1239" s="5" t="s">
        <v>15</v>
      </c>
      <c r="E1239" s="5">
        <v>44100</v>
      </c>
      <c r="F1239" s="6">
        <v>1047.6199999999999</v>
      </c>
      <c r="H1239" s="15" t="str">
        <f t="shared" si="114"/>
        <v>Medium</v>
      </c>
      <c r="I1239" s="11" t="str">
        <f t="shared" si="115"/>
        <v>Large</v>
      </c>
      <c r="J1239" s="11" t="str">
        <f t="shared" si="116"/>
        <v>Central</v>
      </c>
      <c r="K1239" s="11" t="str">
        <f t="shared" si="117"/>
        <v>2000s</v>
      </c>
      <c r="L1239" s="11" t="str">
        <f t="shared" si="118"/>
        <v>Cereal</v>
      </c>
      <c r="M1239" s="18">
        <f t="shared" si="119"/>
        <v>2.3755555555555554E-2</v>
      </c>
    </row>
    <row r="1240" spans="1:13">
      <c r="A1240" s="4">
        <v>2009</v>
      </c>
      <c r="B1240" s="5" t="s">
        <v>24</v>
      </c>
      <c r="C1240" s="5" t="s">
        <v>58</v>
      </c>
      <c r="D1240" s="5" t="s">
        <v>16</v>
      </c>
      <c r="E1240" s="5">
        <v>46600</v>
      </c>
      <c r="F1240" s="6">
        <v>1266.0899999999999</v>
      </c>
      <c r="H1240" s="15" t="str">
        <f t="shared" si="114"/>
        <v>Medium</v>
      </c>
      <c r="I1240" s="11" t="str">
        <f t="shared" si="115"/>
        <v>Large</v>
      </c>
      <c r="J1240" s="11" t="str">
        <f t="shared" si="116"/>
        <v>Central</v>
      </c>
      <c r="K1240" s="11" t="str">
        <f t="shared" si="117"/>
        <v>2000s</v>
      </c>
      <c r="L1240" s="11" t="str">
        <f t="shared" si="118"/>
        <v>Cereal</v>
      </c>
      <c r="M1240" s="18">
        <f t="shared" si="119"/>
        <v>2.7169313304721027E-2</v>
      </c>
    </row>
    <row r="1241" spans="1:13">
      <c r="A1241" s="4">
        <v>2009</v>
      </c>
      <c r="B1241" s="5" t="s">
        <v>24</v>
      </c>
      <c r="C1241" s="5" t="s">
        <v>58</v>
      </c>
      <c r="D1241" s="5" t="s">
        <v>17</v>
      </c>
      <c r="E1241" s="5">
        <v>38100</v>
      </c>
      <c r="F1241" s="6">
        <v>643.04</v>
      </c>
      <c r="H1241" s="15" t="str">
        <f t="shared" si="114"/>
        <v>Low</v>
      </c>
      <c r="I1241" s="11" t="str">
        <f t="shared" si="115"/>
        <v>Large</v>
      </c>
      <c r="J1241" s="11" t="str">
        <f t="shared" si="116"/>
        <v>Central</v>
      </c>
      <c r="K1241" s="11" t="str">
        <f t="shared" si="117"/>
        <v>2000s</v>
      </c>
      <c r="L1241" s="11" t="str">
        <f t="shared" si="118"/>
        <v>Pulse</v>
      </c>
      <c r="M1241" s="18">
        <f t="shared" si="119"/>
        <v>1.6877690288713911E-2</v>
      </c>
    </row>
    <row r="1242" spans="1:13">
      <c r="A1242" s="4">
        <v>2009</v>
      </c>
      <c r="B1242" s="5" t="s">
        <v>24</v>
      </c>
      <c r="C1242" s="5" t="s">
        <v>58</v>
      </c>
      <c r="D1242" s="5" t="s">
        <v>18</v>
      </c>
      <c r="E1242" s="5">
        <v>500</v>
      </c>
      <c r="F1242" s="6">
        <v>140</v>
      </c>
      <c r="H1242" s="15" t="str">
        <f t="shared" si="114"/>
        <v>Low</v>
      </c>
      <c r="I1242" s="11" t="str">
        <f t="shared" si="115"/>
        <v>Small</v>
      </c>
      <c r="J1242" s="11" t="str">
        <f t="shared" si="116"/>
        <v>Central</v>
      </c>
      <c r="K1242" s="11" t="str">
        <f t="shared" si="117"/>
        <v>2000s</v>
      </c>
      <c r="L1242" s="11" t="str">
        <f t="shared" si="118"/>
        <v>Fiber</v>
      </c>
      <c r="M1242" s="18">
        <f t="shared" si="119"/>
        <v>0.28000000000000003</v>
      </c>
    </row>
    <row r="1243" spans="1:13">
      <c r="A1243" s="4">
        <v>2010</v>
      </c>
      <c r="B1243" s="5" t="s">
        <v>24</v>
      </c>
      <c r="C1243" s="5" t="s">
        <v>58</v>
      </c>
      <c r="D1243" s="5" t="s">
        <v>15</v>
      </c>
      <c r="E1243" s="5">
        <v>43700</v>
      </c>
      <c r="F1243" s="6">
        <v>1391.3</v>
      </c>
      <c r="H1243" s="15" t="str">
        <f t="shared" si="114"/>
        <v>Medium</v>
      </c>
      <c r="I1243" s="11" t="str">
        <f t="shared" si="115"/>
        <v>Large</v>
      </c>
      <c r="J1243" s="11" t="str">
        <f t="shared" si="116"/>
        <v>Central</v>
      </c>
      <c r="K1243" s="11" t="str">
        <f t="shared" si="117"/>
        <v>2010s</v>
      </c>
      <c r="L1243" s="11" t="str">
        <f t="shared" si="118"/>
        <v>Cereal</v>
      </c>
      <c r="M1243" s="18">
        <f t="shared" si="119"/>
        <v>3.1837528604118995E-2</v>
      </c>
    </row>
    <row r="1244" spans="1:13">
      <c r="A1244" s="4">
        <v>2010</v>
      </c>
      <c r="B1244" s="5" t="s">
        <v>24</v>
      </c>
      <c r="C1244" s="5" t="s">
        <v>58</v>
      </c>
      <c r="D1244" s="5" t="s">
        <v>16</v>
      </c>
      <c r="E1244" s="5">
        <v>48500</v>
      </c>
      <c r="F1244" s="6">
        <v>1562.89</v>
      </c>
      <c r="H1244" s="15" t="str">
        <f t="shared" si="114"/>
        <v>Medium</v>
      </c>
      <c r="I1244" s="11" t="str">
        <f t="shared" si="115"/>
        <v>Large</v>
      </c>
      <c r="J1244" s="11" t="str">
        <f t="shared" si="116"/>
        <v>Central</v>
      </c>
      <c r="K1244" s="11" t="str">
        <f t="shared" si="117"/>
        <v>2010s</v>
      </c>
      <c r="L1244" s="11" t="str">
        <f t="shared" si="118"/>
        <v>Cereal</v>
      </c>
      <c r="M1244" s="18">
        <f t="shared" si="119"/>
        <v>3.2224536082474227E-2</v>
      </c>
    </row>
    <row r="1245" spans="1:13">
      <c r="A1245" s="4">
        <v>2010</v>
      </c>
      <c r="B1245" s="5" t="s">
        <v>24</v>
      </c>
      <c r="C1245" s="5" t="s">
        <v>58</v>
      </c>
      <c r="D1245" s="5" t="s">
        <v>17</v>
      </c>
      <c r="E1245" s="5">
        <v>40300</v>
      </c>
      <c r="F1245" s="6">
        <v>354.84</v>
      </c>
      <c r="H1245" s="15" t="str">
        <f t="shared" si="114"/>
        <v>Low</v>
      </c>
      <c r="I1245" s="11" t="str">
        <f t="shared" si="115"/>
        <v>Large</v>
      </c>
      <c r="J1245" s="11" t="str">
        <f t="shared" si="116"/>
        <v>Central</v>
      </c>
      <c r="K1245" s="11" t="str">
        <f t="shared" si="117"/>
        <v>2010s</v>
      </c>
      <c r="L1245" s="11" t="str">
        <f t="shared" si="118"/>
        <v>Pulse</v>
      </c>
      <c r="M1245" s="18">
        <f t="shared" si="119"/>
        <v>8.8049627791563275E-3</v>
      </c>
    </row>
    <row r="1246" spans="1:13">
      <c r="A1246" s="4">
        <v>2010</v>
      </c>
      <c r="B1246" s="5" t="s">
        <v>24</v>
      </c>
      <c r="C1246" s="5" t="s">
        <v>58</v>
      </c>
      <c r="D1246" s="5" t="s">
        <v>18</v>
      </c>
      <c r="E1246" s="5">
        <v>220</v>
      </c>
      <c r="F1246" s="6">
        <v>152.18</v>
      </c>
      <c r="H1246" s="15" t="str">
        <f t="shared" si="114"/>
        <v>Low</v>
      </c>
      <c r="I1246" s="11" t="str">
        <f t="shared" si="115"/>
        <v>Small</v>
      </c>
      <c r="J1246" s="11" t="str">
        <f t="shared" si="116"/>
        <v>Central</v>
      </c>
      <c r="K1246" s="11" t="str">
        <f t="shared" si="117"/>
        <v>2010s</v>
      </c>
      <c r="L1246" s="11" t="str">
        <f t="shared" si="118"/>
        <v>Fiber</v>
      </c>
      <c r="M1246" s="18">
        <f t="shared" si="119"/>
        <v>0.69172727272727275</v>
      </c>
    </row>
    <row r="1247" spans="1:13">
      <c r="A1247" s="4">
        <v>2011</v>
      </c>
      <c r="B1247" s="5" t="s">
        <v>24</v>
      </c>
      <c r="C1247" s="5" t="s">
        <v>58</v>
      </c>
      <c r="D1247" s="5" t="s">
        <v>15</v>
      </c>
      <c r="E1247" s="5">
        <v>42100</v>
      </c>
      <c r="F1247" s="6">
        <v>1562.95</v>
      </c>
      <c r="H1247" s="15" t="str">
        <f t="shared" si="114"/>
        <v>Medium</v>
      </c>
      <c r="I1247" s="11" t="str">
        <f t="shared" si="115"/>
        <v>Large</v>
      </c>
      <c r="J1247" s="11" t="str">
        <f t="shared" si="116"/>
        <v>Central</v>
      </c>
      <c r="K1247" s="11" t="str">
        <f t="shared" si="117"/>
        <v>2010s</v>
      </c>
      <c r="L1247" s="11" t="str">
        <f t="shared" si="118"/>
        <v>Cereal</v>
      </c>
      <c r="M1247" s="18">
        <f t="shared" si="119"/>
        <v>3.7124703087885985E-2</v>
      </c>
    </row>
    <row r="1248" spans="1:13">
      <c r="A1248" s="4">
        <v>2011</v>
      </c>
      <c r="B1248" s="5" t="s">
        <v>24</v>
      </c>
      <c r="C1248" s="5" t="s">
        <v>58</v>
      </c>
      <c r="D1248" s="5" t="s">
        <v>16</v>
      </c>
      <c r="E1248" s="5">
        <v>47100</v>
      </c>
      <c r="F1248" s="6">
        <v>1511.68</v>
      </c>
      <c r="H1248" s="15" t="str">
        <f t="shared" si="114"/>
        <v>Medium</v>
      </c>
      <c r="I1248" s="11" t="str">
        <f t="shared" si="115"/>
        <v>Large</v>
      </c>
      <c r="J1248" s="11" t="str">
        <f t="shared" si="116"/>
        <v>Central</v>
      </c>
      <c r="K1248" s="11" t="str">
        <f t="shared" si="117"/>
        <v>2010s</v>
      </c>
      <c r="L1248" s="11" t="str">
        <f t="shared" si="118"/>
        <v>Cereal</v>
      </c>
      <c r="M1248" s="18">
        <f t="shared" si="119"/>
        <v>3.2095116772823777E-2</v>
      </c>
    </row>
    <row r="1249" spans="1:13">
      <c r="A1249" s="4">
        <v>2011</v>
      </c>
      <c r="B1249" s="5" t="s">
        <v>24</v>
      </c>
      <c r="C1249" s="5" t="s">
        <v>58</v>
      </c>
      <c r="D1249" s="5" t="s">
        <v>17</v>
      </c>
      <c r="E1249" s="5">
        <v>38100</v>
      </c>
      <c r="F1249" s="6">
        <v>1383.2</v>
      </c>
      <c r="H1249" s="15" t="str">
        <f t="shared" si="114"/>
        <v>Medium</v>
      </c>
      <c r="I1249" s="11" t="str">
        <f t="shared" si="115"/>
        <v>Large</v>
      </c>
      <c r="J1249" s="11" t="str">
        <f t="shared" si="116"/>
        <v>Central</v>
      </c>
      <c r="K1249" s="11" t="str">
        <f t="shared" si="117"/>
        <v>2010s</v>
      </c>
      <c r="L1249" s="11" t="str">
        <f t="shared" si="118"/>
        <v>Pulse</v>
      </c>
      <c r="M1249" s="18">
        <f t="shared" si="119"/>
        <v>3.630446194225722E-2</v>
      </c>
    </row>
    <row r="1250" spans="1:13">
      <c r="A1250" s="4">
        <v>2011</v>
      </c>
      <c r="B1250" s="5" t="s">
        <v>24</v>
      </c>
      <c r="C1250" s="5" t="s">
        <v>58</v>
      </c>
      <c r="D1250" s="5" t="s">
        <v>18</v>
      </c>
      <c r="E1250" s="5">
        <v>220</v>
      </c>
      <c r="F1250" s="6">
        <v>249.04</v>
      </c>
      <c r="H1250" s="15" t="str">
        <f t="shared" si="114"/>
        <v>Low</v>
      </c>
      <c r="I1250" s="11" t="str">
        <f t="shared" si="115"/>
        <v>Small</v>
      </c>
      <c r="J1250" s="11" t="str">
        <f t="shared" si="116"/>
        <v>Central</v>
      </c>
      <c r="K1250" s="11" t="str">
        <f t="shared" si="117"/>
        <v>2010s</v>
      </c>
      <c r="L1250" s="11" t="str">
        <f t="shared" si="118"/>
        <v>Fiber</v>
      </c>
      <c r="M1250" s="18">
        <f t="shared" si="119"/>
        <v>1.1319999999999999</v>
      </c>
    </row>
    <row r="1251" spans="1:13">
      <c r="A1251" s="4">
        <v>2012</v>
      </c>
      <c r="B1251" s="5" t="s">
        <v>24</v>
      </c>
      <c r="C1251" s="5" t="s">
        <v>58</v>
      </c>
      <c r="D1251" s="5" t="s">
        <v>15</v>
      </c>
      <c r="E1251" s="5">
        <v>44860</v>
      </c>
      <c r="F1251" s="6">
        <v>2714.22</v>
      </c>
      <c r="H1251" s="15" t="str">
        <f t="shared" si="114"/>
        <v>Medium</v>
      </c>
      <c r="I1251" s="11" t="str">
        <f t="shared" si="115"/>
        <v>Large</v>
      </c>
      <c r="J1251" s="11" t="str">
        <f t="shared" si="116"/>
        <v>Central</v>
      </c>
      <c r="K1251" s="11" t="str">
        <f t="shared" si="117"/>
        <v>2010s</v>
      </c>
      <c r="L1251" s="11" t="str">
        <f t="shared" si="118"/>
        <v>Cereal</v>
      </c>
      <c r="M1251" s="18">
        <f t="shared" si="119"/>
        <v>6.0504235399019168E-2</v>
      </c>
    </row>
    <row r="1252" spans="1:13">
      <c r="A1252" s="4">
        <v>2012</v>
      </c>
      <c r="B1252" s="5" t="s">
        <v>24</v>
      </c>
      <c r="C1252" s="5" t="s">
        <v>58</v>
      </c>
      <c r="D1252" s="5" t="s">
        <v>16</v>
      </c>
      <c r="E1252" s="5">
        <v>50250</v>
      </c>
      <c r="F1252" s="6">
        <v>3499.5</v>
      </c>
      <c r="H1252" s="15" t="str">
        <f t="shared" si="114"/>
        <v>High</v>
      </c>
      <c r="I1252" s="11" t="str">
        <f t="shared" si="115"/>
        <v>Large</v>
      </c>
      <c r="J1252" s="11" t="str">
        <f t="shared" si="116"/>
        <v>Central</v>
      </c>
      <c r="K1252" s="11" t="str">
        <f t="shared" si="117"/>
        <v>2010s</v>
      </c>
      <c r="L1252" s="11" t="str">
        <f t="shared" si="118"/>
        <v>Cereal</v>
      </c>
      <c r="M1252" s="18">
        <f t="shared" si="119"/>
        <v>6.9641791044776122E-2</v>
      </c>
    </row>
    <row r="1253" spans="1:13">
      <c r="A1253" s="4">
        <v>2012</v>
      </c>
      <c r="B1253" s="5" t="s">
        <v>24</v>
      </c>
      <c r="C1253" s="5" t="s">
        <v>58</v>
      </c>
      <c r="D1253" s="5" t="s">
        <v>17</v>
      </c>
      <c r="E1253" s="5">
        <v>38810</v>
      </c>
      <c r="F1253" s="6">
        <v>1204.33</v>
      </c>
      <c r="H1253" s="15" t="str">
        <f t="shared" si="114"/>
        <v>Medium</v>
      </c>
      <c r="I1253" s="11" t="str">
        <f t="shared" si="115"/>
        <v>Large</v>
      </c>
      <c r="J1253" s="11" t="str">
        <f t="shared" si="116"/>
        <v>Central</v>
      </c>
      <c r="K1253" s="11" t="str">
        <f t="shared" si="117"/>
        <v>2010s</v>
      </c>
      <c r="L1253" s="11" t="str">
        <f t="shared" si="118"/>
        <v>Pulse</v>
      </c>
      <c r="M1253" s="18">
        <f t="shared" si="119"/>
        <v>3.1031435197114144E-2</v>
      </c>
    </row>
    <row r="1254" spans="1:13">
      <c r="A1254" s="4">
        <v>2012</v>
      </c>
      <c r="B1254" s="5" t="s">
        <v>24</v>
      </c>
      <c r="C1254" s="5" t="s">
        <v>58</v>
      </c>
      <c r="D1254" s="5" t="s">
        <v>18</v>
      </c>
      <c r="E1254" s="5">
        <v>320</v>
      </c>
      <c r="F1254" s="6">
        <v>281.25</v>
      </c>
      <c r="H1254" s="15" t="str">
        <f t="shared" si="114"/>
        <v>Low</v>
      </c>
      <c r="I1254" s="11" t="str">
        <f t="shared" si="115"/>
        <v>Small</v>
      </c>
      <c r="J1254" s="11" t="str">
        <f t="shared" si="116"/>
        <v>Central</v>
      </c>
      <c r="K1254" s="11" t="str">
        <f t="shared" si="117"/>
        <v>2010s</v>
      </c>
      <c r="L1254" s="11" t="str">
        <f t="shared" si="118"/>
        <v>Fiber</v>
      </c>
      <c r="M1254" s="18">
        <f t="shared" si="119"/>
        <v>0.87890625</v>
      </c>
    </row>
    <row r="1255" spans="1:13">
      <c r="A1255" s="4">
        <v>2013</v>
      </c>
      <c r="B1255" s="5" t="s">
        <v>24</v>
      </c>
      <c r="C1255" s="5" t="s">
        <v>58</v>
      </c>
      <c r="D1255" s="5" t="s">
        <v>15</v>
      </c>
      <c r="E1255" s="5">
        <v>43840</v>
      </c>
      <c r="F1255" s="6">
        <v>2254.79</v>
      </c>
      <c r="H1255" s="15" t="str">
        <f t="shared" si="114"/>
        <v>Medium</v>
      </c>
      <c r="I1255" s="11" t="str">
        <f t="shared" si="115"/>
        <v>Large</v>
      </c>
      <c r="J1255" s="11" t="str">
        <f t="shared" si="116"/>
        <v>Central</v>
      </c>
      <c r="K1255" s="11" t="str">
        <f t="shared" si="117"/>
        <v>2010s</v>
      </c>
      <c r="L1255" s="11" t="str">
        <f t="shared" si="118"/>
        <v>Cereal</v>
      </c>
      <c r="M1255" s="18">
        <f t="shared" si="119"/>
        <v>5.1432253649635037E-2</v>
      </c>
    </row>
    <row r="1256" spans="1:13">
      <c r="A1256" s="4">
        <v>2013</v>
      </c>
      <c r="B1256" s="5" t="s">
        <v>24</v>
      </c>
      <c r="C1256" s="5" t="s">
        <v>58</v>
      </c>
      <c r="D1256" s="5" t="s">
        <v>16</v>
      </c>
      <c r="E1256" s="5">
        <v>53780</v>
      </c>
      <c r="F1256" s="6">
        <v>1254</v>
      </c>
      <c r="H1256" s="15" t="str">
        <f t="shared" si="114"/>
        <v>Medium</v>
      </c>
      <c r="I1256" s="11" t="str">
        <f t="shared" si="115"/>
        <v>Large</v>
      </c>
      <c r="J1256" s="11" t="str">
        <f t="shared" si="116"/>
        <v>Central</v>
      </c>
      <c r="K1256" s="11" t="str">
        <f t="shared" si="117"/>
        <v>2010s</v>
      </c>
      <c r="L1256" s="11" t="str">
        <f t="shared" si="118"/>
        <v>Cereal</v>
      </c>
      <c r="M1256" s="18">
        <f t="shared" si="119"/>
        <v>2.3317218296764596E-2</v>
      </c>
    </row>
    <row r="1257" spans="1:13">
      <c r="A1257" s="4">
        <v>2013</v>
      </c>
      <c r="B1257" s="5" t="s">
        <v>24</v>
      </c>
      <c r="C1257" s="5" t="s">
        <v>58</v>
      </c>
      <c r="D1257" s="5" t="s">
        <v>17</v>
      </c>
      <c r="E1257" s="5">
        <v>42480</v>
      </c>
      <c r="F1257" s="6">
        <v>657.02</v>
      </c>
      <c r="H1257" s="15" t="str">
        <f t="shared" si="114"/>
        <v>Low</v>
      </c>
      <c r="I1257" s="11" t="str">
        <f t="shared" si="115"/>
        <v>Large</v>
      </c>
      <c r="J1257" s="11" t="str">
        <f t="shared" si="116"/>
        <v>Central</v>
      </c>
      <c r="K1257" s="11" t="str">
        <f t="shared" si="117"/>
        <v>2010s</v>
      </c>
      <c r="L1257" s="11" t="str">
        <f t="shared" si="118"/>
        <v>Pulse</v>
      </c>
      <c r="M1257" s="18">
        <f t="shared" si="119"/>
        <v>1.5466572504708098E-2</v>
      </c>
    </row>
    <row r="1258" spans="1:13">
      <c r="A1258" s="4">
        <v>2013</v>
      </c>
      <c r="B1258" s="5" t="s">
        <v>24</v>
      </c>
      <c r="C1258" s="5" t="s">
        <v>58</v>
      </c>
      <c r="D1258" s="5" t="s">
        <v>18</v>
      </c>
      <c r="E1258" s="5">
        <v>210</v>
      </c>
      <c r="F1258" s="6">
        <v>190.48</v>
      </c>
      <c r="H1258" s="15" t="str">
        <f t="shared" si="114"/>
        <v>Low</v>
      </c>
      <c r="I1258" s="11" t="str">
        <f t="shared" si="115"/>
        <v>Small</v>
      </c>
      <c r="J1258" s="11" t="str">
        <f t="shared" si="116"/>
        <v>Central</v>
      </c>
      <c r="K1258" s="11" t="str">
        <f t="shared" si="117"/>
        <v>2010s</v>
      </c>
      <c r="L1258" s="11" t="str">
        <f t="shared" si="118"/>
        <v>Fiber</v>
      </c>
      <c r="M1258" s="18">
        <f t="shared" si="119"/>
        <v>0.90704761904761899</v>
      </c>
    </row>
    <row r="1259" spans="1:13">
      <c r="A1259" s="4">
        <v>2014</v>
      </c>
      <c r="B1259" s="5" t="s">
        <v>24</v>
      </c>
      <c r="C1259" s="5" t="s">
        <v>58</v>
      </c>
      <c r="D1259" s="5" t="s">
        <v>15</v>
      </c>
      <c r="E1259" s="5">
        <v>47000</v>
      </c>
      <c r="F1259" s="6">
        <v>2241.06</v>
      </c>
      <c r="H1259" s="15" t="str">
        <f t="shared" si="114"/>
        <v>Medium</v>
      </c>
      <c r="I1259" s="11" t="str">
        <f t="shared" si="115"/>
        <v>Large</v>
      </c>
      <c r="J1259" s="11" t="str">
        <f t="shared" si="116"/>
        <v>Central</v>
      </c>
      <c r="K1259" s="11" t="str">
        <f t="shared" si="117"/>
        <v>2010s</v>
      </c>
      <c r="L1259" s="11" t="str">
        <f t="shared" si="118"/>
        <v>Cereal</v>
      </c>
      <c r="M1259" s="18">
        <f t="shared" si="119"/>
        <v>4.7682127659574469E-2</v>
      </c>
    </row>
    <row r="1260" spans="1:13">
      <c r="A1260" s="4">
        <v>2014</v>
      </c>
      <c r="B1260" s="5" t="s">
        <v>24</v>
      </c>
      <c r="C1260" s="5" t="s">
        <v>58</v>
      </c>
      <c r="D1260" s="5" t="s">
        <v>16</v>
      </c>
      <c r="E1260" s="5">
        <v>18000</v>
      </c>
      <c r="F1260" s="6">
        <v>2388.89</v>
      </c>
      <c r="H1260" s="15" t="str">
        <f t="shared" si="114"/>
        <v>Medium</v>
      </c>
      <c r="I1260" s="11" t="str">
        <f t="shared" si="115"/>
        <v>Large</v>
      </c>
      <c r="J1260" s="11" t="str">
        <f t="shared" si="116"/>
        <v>Central</v>
      </c>
      <c r="K1260" s="11" t="str">
        <f t="shared" si="117"/>
        <v>2010s</v>
      </c>
      <c r="L1260" s="11" t="str">
        <f t="shared" si="118"/>
        <v>Cereal</v>
      </c>
      <c r="M1260" s="18">
        <f t="shared" si="119"/>
        <v>0.13271611111111109</v>
      </c>
    </row>
    <row r="1261" spans="1:13">
      <c r="A1261" s="4">
        <v>2014</v>
      </c>
      <c r="B1261" s="5" t="s">
        <v>24</v>
      </c>
      <c r="C1261" s="5" t="s">
        <v>58</v>
      </c>
      <c r="D1261" s="5" t="s">
        <v>17</v>
      </c>
      <c r="E1261" s="5">
        <v>45000</v>
      </c>
      <c r="F1261" s="6">
        <v>844.44</v>
      </c>
      <c r="H1261" s="15" t="str">
        <f t="shared" si="114"/>
        <v>Low</v>
      </c>
      <c r="I1261" s="11" t="str">
        <f t="shared" si="115"/>
        <v>Large</v>
      </c>
      <c r="J1261" s="11" t="str">
        <f t="shared" si="116"/>
        <v>Central</v>
      </c>
      <c r="K1261" s="11" t="str">
        <f t="shared" si="117"/>
        <v>2010s</v>
      </c>
      <c r="L1261" s="11" t="str">
        <f t="shared" si="118"/>
        <v>Pulse</v>
      </c>
      <c r="M1261" s="18">
        <f t="shared" si="119"/>
        <v>1.8765333333333335E-2</v>
      </c>
    </row>
    <row r="1262" spans="1:13">
      <c r="A1262" s="4">
        <v>2014</v>
      </c>
      <c r="B1262" s="5" t="s">
        <v>24</v>
      </c>
      <c r="C1262" s="5" t="s">
        <v>58</v>
      </c>
      <c r="D1262" s="5" t="s">
        <v>18</v>
      </c>
      <c r="E1262" s="5">
        <v>5000</v>
      </c>
      <c r="F1262" s="6">
        <v>180</v>
      </c>
      <c r="H1262" s="15" t="str">
        <f t="shared" si="114"/>
        <v>Low</v>
      </c>
      <c r="I1262" s="11" t="str">
        <f t="shared" si="115"/>
        <v>Large</v>
      </c>
      <c r="J1262" s="11" t="str">
        <f t="shared" si="116"/>
        <v>Central</v>
      </c>
      <c r="K1262" s="11" t="str">
        <f t="shared" si="117"/>
        <v>2010s</v>
      </c>
      <c r="L1262" s="11" t="str">
        <f t="shared" si="118"/>
        <v>Fiber</v>
      </c>
      <c r="M1262" s="18">
        <f t="shared" si="119"/>
        <v>3.5999999999999997E-2</v>
      </c>
    </row>
    <row r="1263" spans="1:13">
      <c r="A1263" s="4">
        <v>2015</v>
      </c>
      <c r="B1263" s="5" t="s">
        <v>24</v>
      </c>
      <c r="C1263" s="5" t="s">
        <v>58</v>
      </c>
      <c r="D1263" s="5" t="s">
        <v>15</v>
      </c>
      <c r="E1263" s="5">
        <v>42000</v>
      </c>
      <c r="F1263" s="6">
        <v>1714.29</v>
      </c>
      <c r="H1263" s="15" t="str">
        <f t="shared" si="114"/>
        <v>Medium</v>
      </c>
      <c r="I1263" s="11" t="str">
        <f t="shared" si="115"/>
        <v>Large</v>
      </c>
      <c r="J1263" s="11" t="str">
        <f t="shared" si="116"/>
        <v>Central</v>
      </c>
      <c r="K1263" s="11" t="str">
        <f t="shared" si="117"/>
        <v>2010s</v>
      </c>
      <c r="L1263" s="11" t="str">
        <f t="shared" si="118"/>
        <v>Cereal</v>
      </c>
      <c r="M1263" s="18">
        <f t="shared" si="119"/>
        <v>4.0816428571428573E-2</v>
      </c>
    </row>
    <row r="1264" spans="1:13">
      <c r="A1264" s="4">
        <v>2015</v>
      </c>
      <c r="B1264" s="5" t="s">
        <v>24</v>
      </c>
      <c r="C1264" s="5" t="s">
        <v>58</v>
      </c>
      <c r="D1264" s="5" t="s">
        <v>16</v>
      </c>
      <c r="E1264" s="5">
        <v>57000</v>
      </c>
      <c r="F1264" s="6">
        <v>2333.33</v>
      </c>
      <c r="H1264" s="15" t="str">
        <f t="shared" si="114"/>
        <v>Medium</v>
      </c>
      <c r="I1264" s="11" t="str">
        <f t="shared" si="115"/>
        <v>Large</v>
      </c>
      <c r="J1264" s="11" t="str">
        <f t="shared" si="116"/>
        <v>Central</v>
      </c>
      <c r="K1264" s="11" t="str">
        <f t="shared" si="117"/>
        <v>2010s</v>
      </c>
      <c r="L1264" s="11" t="str">
        <f t="shared" si="118"/>
        <v>Cereal</v>
      </c>
      <c r="M1264" s="18">
        <f t="shared" si="119"/>
        <v>4.093561403508772E-2</v>
      </c>
    </row>
    <row r="1265" spans="1:13">
      <c r="A1265" s="4">
        <v>2015</v>
      </c>
      <c r="B1265" s="5" t="s">
        <v>24</v>
      </c>
      <c r="C1265" s="5" t="s">
        <v>58</v>
      </c>
      <c r="D1265" s="5" t="s">
        <v>17</v>
      </c>
      <c r="E1265" s="5">
        <v>66000</v>
      </c>
      <c r="F1265" s="6">
        <v>1045.45</v>
      </c>
      <c r="H1265" s="15" t="str">
        <f t="shared" si="114"/>
        <v>Medium</v>
      </c>
      <c r="I1265" s="11" t="str">
        <f t="shared" si="115"/>
        <v>Large</v>
      </c>
      <c r="J1265" s="11" t="str">
        <f t="shared" si="116"/>
        <v>Central</v>
      </c>
      <c r="K1265" s="11" t="str">
        <f t="shared" si="117"/>
        <v>2010s</v>
      </c>
      <c r="L1265" s="11" t="str">
        <f t="shared" si="118"/>
        <v>Pulse</v>
      </c>
      <c r="M1265" s="18">
        <f t="shared" si="119"/>
        <v>1.5840151515151515E-2</v>
      </c>
    </row>
    <row r="1266" spans="1:13">
      <c r="A1266" s="4">
        <v>2016</v>
      </c>
      <c r="B1266" s="5" t="s">
        <v>24</v>
      </c>
      <c r="C1266" s="5" t="s">
        <v>58</v>
      </c>
      <c r="D1266" s="5" t="s">
        <v>15</v>
      </c>
      <c r="E1266" s="5">
        <v>55000</v>
      </c>
      <c r="F1266" s="6">
        <v>1769.64</v>
      </c>
      <c r="H1266" s="15" t="str">
        <f t="shared" si="114"/>
        <v>Medium</v>
      </c>
      <c r="I1266" s="11" t="str">
        <f t="shared" si="115"/>
        <v>Large</v>
      </c>
      <c r="J1266" s="11" t="str">
        <f t="shared" si="116"/>
        <v>Central</v>
      </c>
      <c r="K1266" s="11" t="str">
        <f t="shared" si="117"/>
        <v>2010s</v>
      </c>
      <c r="L1266" s="11" t="str">
        <f t="shared" si="118"/>
        <v>Cereal</v>
      </c>
      <c r="M1266" s="18">
        <f t="shared" si="119"/>
        <v>3.2175272727272726E-2</v>
      </c>
    </row>
    <row r="1267" spans="1:13">
      <c r="A1267" s="4">
        <v>2016</v>
      </c>
      <c r="B1267" s="5" t="s">
        <v>24</v>
      </c>
      <c r="C1267" s="5" t="s">
        <v>58</v>
      </c>
      <c r="D1267" s="5" t="s">
        <v>16</v>
      </c>
      <c r="E1267" s="5">
        <v>74000</v>
      </c>
      <c r="F1267" s="6">
        <v>2945.95</v>
      </c>
      <c r="H1267" s="15" t="str">
        <f t="shared" si="114"/>
        <v>Medium</v>
      </c>
      <c r="I1267" s="11" t="str">
        <f t="shared" si="115"/>
        <v>Large</v>
      </c>
      <c r="J1267" s="11" t="str">
        <f t="shared" si="116"/>
        <v>Central</v>
      </c>
      <c r="K1267" s="11" t="str">
        <f t="shared" si="117"/>
        <v>2010s</v>
      </c>
      <c r="L1267" s="11" t="str">
        <f t="shared" si="118"/>
        <v>Cereal</v>
      </c>
      <c r="M1267" s="18">
        <f t="shared" si="119"/>
        <v>3.9810135135135136E-2</v>
      </c>
    </row>
    <row r="1268" spans="1:13">
      <c r="A1268" s="4">
        <v>2016</v>
      </c>
      <c r="B1268" s="5" t="s">
        <v>24</v>
      </c>
      <c r="C1268" s="5" t="s">
        <v>58</v>
      </c>
      <c r="D1268" s="5" t="s">
        <v>17</v>
      </c>
      <c r="E1268" s="5">
        <v>69000</v>
      </c>
      <c r="F1268" s="6">
        <v>1159.42</v>
      </c>
      <c r="H1268" s="15" t="str">
        <f t="shared" si="114"/>
        <v>Medium</v>
      </c>
      <c r="I1268" s="11" t="str">
        <f t="shared" si="115"/>
        <v>Large</v>
      </c>
      <c r="J1268" s="11" t="str">
        <f t="shared" si="116"/>
        <v>Central</v>
      </c>
      <c r="K1268" s="11" t="str">
        <f t="shared" si="117"/>
        <v>2010s</v>
      </c>
      <c r="L1268" s="11" t="str">
        <f t="shared" si="118"/>
        <v>Pulse</v>
      </c>
      <c r="M1268" s="18">
        <f t="shared" si="119"/>
        <v>1.6803188405797101E-2</v>
      </c>
    </row>
    <row r="1269" spans="1:13">
      <c r="A1269" s="4">
        <v>2017</v>
      </c>
      <c r="B1269" s="5" t="s">
        <v>24</v>
      </c>
      <c r="C1269" s="5" t="s">
        <v>58</v>
      </c>
      <c r="D1269" s="5" t="s">
        <v>15</v>
      </c>
      <c r="E1269" s="5">
        <v>45000</v>
      </c>
      <c r="F1269" s="6">
        <v>1758</v>
      </c>
      <c r="H1269" s="15" t="str">
        <f t="shared" si="114"/>
        <v>Medium</v>
      </c>
      <c r="I1269" s="11" t="str">
        <f t="shared" si="115"/>
        <v>Large</v>
      </c>
      <c r="J1269" s="11" t="str">
        <f t="shared" si="116"/>
        <v>Central</v>
      </c>
      <c r="K1269" s="11" t="str">
        <f t="shared" si="117"/>
        <v>2010s</v>
      </c>
      <c r="L1269" s="11" t="str">
        <f t="shared" si="118"/>
        <v>Cereal</v>
      </c>
      <c r="M1269" s="18">
        <f t="shared" si="119"/>
        <v>3.9066666666666666E-2</v>
      </c>
    </row>
    <row r="1270" spans="1:13">
      <c r="A1270" s="4">
        <v>2017</v>
      </c>
      <c r="B1270" s="5" t="s">
        <v>24</v>
      </c>
      <c r="C1270" s="5" t="s">
        <v>58</v>
      </c>
      <c r="D1270" s="5" t="s">
        <v>16</v>
      </c>
      <c r="E1270" s="5">
        <v>80050</v>
      </c>
      <c r="F1270" s="6">
        <v>3975.02</v>
      </c>
      <c r="H1270" s="15" t="str">
        <f t="shared" si="114"/>
        <v>High</v>
      </c>
      <c r="I1270" s="11" t="str">
        <f t="shared" si="115"/>
        <v>Large</v>
      </c>
      <c r="J1270" s="11" t="str">
        <f t="shared" si="116"/>
        <v>Central</v>
      </c>
      <c r="K1270" s="11" t="str">
        <f t="shared" si="117"/>
        <v>2010s</v>
      </c>
      <c r="L1270" s="11" t="str">
        <f t="shared" si="118"/>
        <v>Cereal</v>
      </c>
      <c r="M1270" s="18">
        <f t="shared" si="119"/>
        <v>4.9656714553404119E-2</v>
      </c>
    </row>
    <row r="1271" spans="1:13">
      <c r="A1271" s="4">
        <v>2017</v>
      </c>
      <c r="B1271" s="5" t="s">
        <v>24</v>
      </c>
      <c r="C1271" s="5" t="s">
        <v>58</v>
      </c>
      <c r="D1271" s="5" t="s">
        <v>17</v>
      </c>
      <c r="E1271" s="5">
        <v>41130</v>
      </c>
      <c r="F1271" s="6">
        <v>1493.07</v>
      </c>
      <c r="H1271" s="15" t="str">
        <f t="shared" si="114"/>
        <v>Medium</v>
      </c>
      <c r="I1271" s="11" t="str">
        <f t="shared" si="115"/>
        <v>Large</v>
      </c>
      <c r="J1271" s="11" t="str">
        <f t="shared" si="116"/>
        <v>Central</v>
      </c>
      <c r="K1271" s="11" t="str">
        <f t="shared" si="117"/>
        <v>2010s</v>
      </c>
      <c r="L1271" s="11" t="str">
        <f t="shared" si="118"/>
        <v>Pulse</v>
      </c>
      <c r="M1271" s="18">
        <f t="shared" si="119"/>
        <v>3.6301239970824212E-2</v>
      </c>
    </row>
    <row r="1272" spans="1:13">
      <c r="A1272" s="4">
        <v>2017</v>
      </c>
      <c r="B1272" s="5" t="s">
        <v>24</v>
      </c>
      <c r="C1272" s="5" t="s">
        <v>58</v>
      </c>
      <c r="D1272" s="5" t="s">
        <v>18</v>
      </c>
      <c r="E1272" s="5">
        <v>300</v>
      </c>
      <c r="F1272" s="6">
        <v>276</v>
      </c>
      <c r="H1272" s="15" t="str">
        <f t="shared" si="114"/>
        <v>Low</v>
      </c>
      <c r="I1272" s="11" t="str">
        <f t="shared" si="115"/>
        <v>Small</v>
      </c>
      <c r="J1272" s="11" t="str">
        <f t="shared" si="116"/>
        <v>Central</v>
      </c>
      <c r="K1272" s="11" t="str">
        <f t="shared" si="117"/>
        <v>2010s</v>
      </c>
      <c r="L1272" s="11" t="str">
        <f t="shared" si="118"/>
        <v>Fiber</v>
      </c>
      <c r="M1272" s="18">
        <f t="shared" si="119"/>
        <v>0.92</v>
      </c>
    </row>
    <row r="1273" spans="1:13">
      <c r="A1273" s="4">
        <v>2008</v>
      </c>
      <c r="B1273" s="5" t="s">
        <v>24</v>
      </c>
      <c r="C1273" s="5" t="s">
        <v>59</v>
      </c>
      <c r="D1273" s="5" t="s">
        <v>15</v>
      </c>
      <c r="E1273" s="5">
        <v>700</v>
      </c>
      <c r="F1273" s="6">
        <v>371.43</v>
      </c>
      <c r="H1273" s="15" t="str">
        <f t="shared" si="114"/>
        <v>Low</v>
      </c>
      <c r="I1273" s="11" t="str">
        <f t="shared" si="115"/>
        <v>Small</v>
      </c>
      <c r="J1273" s="11" t="str">
        <f t="shared" si="116"/>
        <v>Central</v>
      </c>
      <c r="K1273" s="11" t="str">
        <f t="shared" si="117"/>
        <v>2000s</v>
      </c>
      <c r="L1273" s="11" t="str">
        <f t="shared" si="118"/>
        <v>Cereal</v>
      </c>
      <c r="M1273" s="18">
        <f t="shared" si="119"/>
        <v>0.5306142857142857</v>
      </c>
    </row>
    <row r="1274" spans="1:13">
      <c r="A1274" s="4">
        <v>2008</v>
      </c>
      <c r="B1274" s="5" t="s">
        <v>24</v>
      </c>
      <c r="C1274" s="5" t="s">
        <v>59</v>
      </c>
      <c r="D1274" s="5" t="s">
        <v>16</v>
      </c>
      <c r="E1274" s="5">
        <v>48600</v>
      </c>
      <c r="F1274" s="6">
        <v>1193.42</v>
      </c>
      <c r="H1274" s="15" t="str">
        <f t="shared" si="114"/>
        <v>Medium</v>
      </c>
      <c r="I1274" s="11" t="str">
        <f t="shared" si="115"/>
        <v>Large</v>
      </c>
      <c r="J1274" s="11" t="str">
        <f t="shared" si="116"/>
        <v>Central</v>
      </c>
      <c r="K1274" s="11" t="str">
        <f t="shared" si="117"/>
        <v>2000s</v>
      </c>
      <c r="L1274" s="11" t="str">
        <f t="shared" si="118"/>
        <v>Cereal</v>
      </c>
      <c r="M1274" s="18">
        <f t="shared" si="119"/>
        <v>2.45559670781893E-2</v>
      </c>
    </row>
    <row r="1275" spans="1:13">
      <c r="A1275" s="4">
        <v>2008</v>
      </c>
      <c r="B1275" s="5" t="s">
        <v>24</v>
      </c>
      <c r="C1275" s="5" t="s">
        <v>59</v>
      </c>
      <c r="D1275" s="5" t="s">
        <v>17</v>
      </c>
      <c r="E1275" s="5">
        <v>78600</v>
      </c>
      <c r="F1275" s="6">
        <v>933.84</v>
      </c>
      <c r="H1275" s="15" t="str">
        <f t="shared" si="114"/>
        <v>Low</v>
      </c>
      <c r="I1275" s="11" t="str">
        <f t="shared" si="115"/>
        <v>Large</v>
      </c>
      <c r="J1275" s="11" t="str">
        <f t="shared" si="116"/>
        <v>Central</v>
      </c>
      <c r="K1275" s="11" t="str">
        <f t="shared" si="117"/>
        <v>2000s</v>
      </c>
      <c r="L1275" s="11" t="str">
        <f t="shared" si="118"/>
        <v>Pulse</v>
      </c>
      <c r="M1275" s="18">
        <f t="shared" si="119"/>
        <v>1.1880916030534351E-2</v>
      </c>
    </row>
    <row r="1276" spans="1:13">
      <c r="A1276" s="4">
        <v>2009</v>
      </c>
      <c r="B1276" s="5" t="s">
        <v>24</v>
      </c>
      <c r="C1276" s="5" t="s">
        <v>59</v>
      </c>
      <c r="D1276" s="5" t="s">
        <v>15</v>
      </c>
      <c r="E1276" s="5">
        <v>600</v>
      </c>
      <c r="F1276" s="6">
        <v>500</v>
      </c>
      <c r="H1276" s="15" t="str">
        <f t="shared" si="114"/>
        <v>Low</v>
      </c>
      <c r="I1276" s="11" t="str">
        <f t="shared" si="115"/>
        <v>Small</v>
      </c>
      <c r="J1276" s="11" t="str">
        <f t="shared" si="116"/>
        <v>Central</v>
      </c>
      <c r="K1276" s="11" t="str">
        <f t="shared" si="117"/>
        <v>2000s</v>
      </c>
      <c r="L1276" s="11" t="str">
        <f t="shared" si="118"/>
        <v>Cereal</v>
      </c>
      <c r="M1276" s="18">
        <f t="shared" si="119"/>
        <v>0.83333333333333337</v>
      </c>
    </row>
    <row r="1277" spans="1:13">
      <c r="A1277" s="4">
        <v>2009</v>
      </c>
      <c r="B1277" s="5" t="s">
        <v>24</v>
      </c>
      <c r="C1277" s="5" t="s">
        <v>59</v>
      </c>
      <c r="D1277" s="5" t="s">
        <v>16</v>
      </c>
      <c r="E1277" s="5">
        <v>51100</v>
      </c>
      <c r="F1277" s="6">
        <v>882.58</v>
      </c>
      <c r="H1277" s="15" t="str">
        <f t="shared" si="114"/>
        <v>Low</v>
      </c>
      <c r="I1277" s="11" t="str">
        <f t="shared" si="115"/>
        <v>Large</v>
      </c>
      <c r="J1277" s="11" t="str">
        <f t="shared" si="116"/>
        <v>Central</v>
      </c>
      <c r="K1277" s="11" t="str">
        <f t="shared" si="117"/>
        <v>2000s</v>
      </c>
      <c r="L1277" s="11" t="str">
        <f t="shared" si="118"/>
        <v>Cereal</v>
      </c>
      <c r="M1277" s="18">
        <f t="shared" si="119"/>
        <v>1.7271624266144814E-2</v>
      </c>
    </row>
    <row r="1278" spans="1:13">
      <c r="A1278" s="4">
        <v>2009</v>
      </c>
      <c r="B1278" s="5" t="s">
        <v>24</v>
      </c>
      <c r="C1278" s="5" t="s">
        <v>59</v>
      </c>
      <c r="D1278" s="5" t="s">
        <v>17</v>
      </c>
      <c r="E1278" s="5">
        <v>129800</v>
      </c>
      <c r="F1278" s="6">
        <v>1184.1300000000001</v>
      </c>
      <c r="H1278" s="15" t="str">
        <f t="shared" si="114"/>
        <v>Medium</v>
      </c>
      <c r="I1278" s="11" t="str">
        <f t="shared" si="115"/>
        <v>Large</v>
      </c>
      <c r="J1278" s="11" t="str">
        <f t="shared" si="116"/>
        <v>Central</v>
      </c>
      <c r="K1278" s="11" t="str">
        <f t="shared" si="117"/>
        <v>2000s</v>
      </c>
      <c r="L1278" s="11" t="str">
        <f t="shared" si="118"/>
        <v>Pulse</v>
      </c>
      <c r="M1278" s="18">
        <f t="shared" si="119"/>
        <v>9.1227272727272737E-3</v>
      </c>
    </row>
    <row r="1279" spans="1:13">
      <c r="A1279" s="4">
        <v>2010</v>
      </c>
      <c r="B1279" s="5" t="s">
        <v>24</v>
      </c>
      <c r="C1279" s="5" t="s">
        <v>59</v>
      </c>
      <c r="D1279" s="5" t="s">
        <v>15</v>
      </c>
      <c r="E1279" s="5">
        <v>500</v>
      </c>
      <c r="F1279" s="6">
        <v>800</v>
      </c>
      <c r="H1279" s="15" t="str">
        <f t="shared" si="114"/>
        <v>Low</v>
      </c>
      <c r="I1279" s="11" t="str">
        <f t="shared" si="115"/>
        <v>Small</v>
      </c>
      <c r="J1279" s="11" t="str">
        <f t="shared" si="116"/>
        <v>Central</v>
      </c>
      <c r="K1279" s="11" t="str">
        <f t="shared" si="117"/>
        <v>2010s</v>
      </c>
      <c r="L1279" s="11" t="str">
        <f t="shared" si="118"/>
        <v>Cereal</v>
      </c>
      <c r="M1279" s="18">
        <f t="shared" si="119"/>
        <v>1.6</v>
      </c>
    </row>
    <row r="1280" spans="1:13">
      <c r="A1280" s="4">
        <v>2010</v>
      </c>
      <c r="B1280" s="5" t="s">
        <v>24</v>
      </c>
      <c r="C1280" s="5" t="s">
        <v>59</v>
      </c>
      <c r="D1280" s="5" t="s">
        <v>16</v>
      </c>
      <c r="E1280" s="5">
        <v>53700</v>
      </c>
      <c r="F1280" s="6">
        <v>1199.26</v>
      </c>
      <c r="H1280" s="15" t="str">
        <f t="shared" si="114"/>
        <v>Medium</v>
      </c>
      <c r="I1280" s="11" t="str">
        <f t="shared" si="115"/>
        <v>Large</v>
      </c>
      <c r="J1280" s="11" t="str">
        <f t="shared" si="116"/>
        <v>Central</v>
      </c>
      <c r="K1280" s="11" t="str">
        <f t="shared" si="117"/>
        <v>2010s</v>
      </c>
      <c r="L1280" s="11" t="str">
        <f t="shared" si="118"/>
        <v>Cereal</v>
      </c>
      <c r="M1280" s="18">
        <f t="shared" si="119"/>
        <v>2.2332588454376162E-2</v>
      </c>
    </row>
    <row r="1281" spans="1:13">
      <c r="A1281" s="4">
        <v>2010</v>
      </c>
      <c r="B1281" s="5" t="s">
        <v>24</v>
      </c>
      <c r="C1281" s="5" t="s">
        <v>59</v>
      </c>
      <c r="D1281" s="5" t="s">
        <v>17</v>
      </c>
      <c r="E1281" s="5">
        <v>133000</v>
      </c>
      <c r="F1281" s="6">
        <v>751.13</v>
      </c>
      <c r="H1281" s="15" t="str">
        <f t="shared" si="114"/>
        <v>Low</v>
      </c>
      <c r="I1281" s="11" t="str">
        <f t="shared" si="115"/>
        <v>Large</v>
      </c>
      <c r="J1281" s="11" t="str">
        <f t="shared" si="116"/>
        <v>Central</v>
      </c>
      <c r="K1281" s="11" t="str">
        <f t="shared" si="117"/>
        <v>2010s</v>
      </c>
      <c r="L1281" s="11" t="str">
        <f t="shared" si="118"/>
        <v>Pulse</v>
      </c>
      <c r="M1281" s="18">
        <f t="shared" si="119"/>
        <v>5.6475939849624061E-3</v>
      </c>
    </row>
    <row r="1282" spans="1:13">
      <c r="A1282" s="4">
        <v>2011</v>
      </c>
      <c r="B1282" s="5" t="s">
        <v>24</v>
      </c>
      <c r="C1282" s="5" t="s">
        <v>59</v>
      </c>
      <c r="D1282" s="5" t="s">
        <v>15</v>
      </c>
      <c r="E1282" s="5">
        <v>600</v>
      </c>
      <c r="F1282" s="6">
        <v>833.33</v>
      </c>
      <c r="H1282" s="15" t="str">
        <f t="shared" si="114"/>
        <v>Low</v>
      </c>
      <c r="I1282" s="11" t="str">
        <f t="shared" si="115"/>
        <v>Small</v>
      </c>
      <c r="J1282" s="11" t="str">
        <f t="shared" si="116"/>
        <v>Central</v>
      </c>
      <c r="K1282" s="11" t="str">
        <f t="shared" si="117"/>
        <v>2010s</v>
      </c>
      <c r="L1282" s="11" t="str">
        <f t="shared" si="118"/>
        <v>Cereal</v>
      </c>
      <c r="M1282" s="18">
        <f t="shared" si="119"/>
        <v>1.3888833333333335</v>
      </c>
    </row>
    <row r="1283" spans="1:13">
      <c r="A1283" s="4">
        <v>2011</v>
      </c>
      <c r="B1283" s="5" t="s">
        <v>24</v>
      </c>
      <c r="C1283" s="5" t="s">
        <v>59</v>
      </c>
      <c r="D1283" s="5" t="s">
        <v>16</v>
      </c>
      <c r="E1283" s="5">
        <v>53500</v>
      </c>
      <c r="F1283" s="6">
        <v>923.36</v>
      </c>
      <c r="H1283" s="15" t="str">
        <f t="shared" ref="H1283:H1346" si="120">IF(F1283&lt;1000,"Low",IF(F1283&lt;3000,"Medium","High"))</f>
        <v>Low</v>
      </c>
      <c r="I1283" s="11" t="str">
        <f t="shared" ref="I1283:I1346" si="121">IF(E1283&lt;1000,"Small",IF(E1283&lt;5000,"Medium","Large"))</f>
        <v>Large</v>
      </c>
      <c r="J1283" s="11" t="str">
        <f t="shared" ref="J1283:J1346" si="122">IF(OR(B1283="Punjab",B1283="Haryana",B1283="Himachal Pradesh",B1283="Jammu and Kashmir",B1283="Uttarakhand",B1283="Delhi",B1283="Chandigarh"),"North",IF(OR(B1283="Tamil Nadu",B1283="Karnataka",B1283="Kerala",B1283="Andhra Pradesh",B1283="Telangana"),"South",IF(OR(B1283="Maharashtra",B1283="Gujarat",B1283="Goa",B1283="Rajasthan"),"West",IF(OR(B1283="West Bengal",B1283="Bihar",B1283="Jharkhand",B1283="Odisha",B1283="Assam",B1283="Sikkim",B1283="Arunachal Pradesh",B1283="Manipur",B1283="Meghalaya",B1283="Mizoram",B1283="Nagaland",B1283="Tripura"),"East","Central"))))</f>
        <v>Central</v>
      </c>
      <c r="K1283" s="11" t="str">
        <f t="shared" ref="K1283:K1346" si="123">LEFT(A1283,3)&amp;"0s"</f>
        <v>2010s</v>
      </c>
      <c r="L1283" s="11" t="str">
        <f t="shared" ref="L1283:L1346" si="124">IF(D1283="Rice","Cereal",IF(D1283="Maize","Cereal",IF(D1283="Chickpea","Pulse",IF(D1283="Cotton","Fiber","Other"))))</f>
        <v>Cereal</v>
      </c>
      <c r="M1283" s="18">
        <f t="shared" ref="M1283:M1346" si="125">F1283/E1283</f>
        <v>1.7259065420560746E-2</v>
      </c>
    </row>
    <row r="1284" spans="1:13">
      <c r="A1284" s="4">
        <v>2011</v>
      </c>
      <c r="B1284" s="5" t="s">
        <v>24</v>
      </c>
      <c r="C1284" s="5" t="s">
        <v>59</v>
      </c>
      <c r="D1284" s="5" t="s">
        <v>17</v>
      </c>
      <c r="E1284" s="5">
        <v>118300</v>
      </c>
      <c r="F1284" s="6">
        <v>1303.47</v>
      </c>
      <c r="H1284" s="15" t="str">
        <f t="shared" si="120"/>
        <v>Medium</v>
      </c>
      <c r="I1284" s="11" t="str">
        <f t="shared" si="121"/>
        <v>Large</v>
      </c>
      <c r="J1284" s="11" t="str">
        <f t="shared" si="122"/>
        <v>Central</v>
      </c>
      <c r="K1284" s="11" t="str">
        <f t="shared" si="123"/>
        <v>2010s</v>
      </c>
      <c r="L1284" s="11" t="str">
        <f t="shared" si="124"/>
        <v>Pulse</v>
      </c>
      <c r="M1284" s="18">
        <f t="shared" si="125"/>
        <v>1.1018343195266272E-2</v>
      </c>
    </row>
    <row r="1285" spans="1:13">
      <c r="A1285" s="4">
        <v>2012</v>
      </c>
      <c r="B1285" s="5" t="s">
        <v>24</v>
      </c>
      <c r="C1285" s="5" t="s">
        <v>59</v>
      </c>
      <c r="D1285" s="5" t="s">
        <v>15</v>
      </c>
      <c r="E1285" s="5">
        <v>420</v>
      </c>
      <c r="F1285" s="6">
        <v>809.52</v>
      </c>
      <c r="H1285" s="15" t="str">
        <f t="shared" si="120"/>
        <v>Low</v>
      </c>
      <c r="I1285" s="11" t="str">
        <f t="shared" si="121"/>
        <v>Small</v>
      </c>
      <c r="J1285" s="11" t="str">
        <f t="shared" si="122"/>
        <v>Central</v>
      </c>
      <c r="K1285" s="11" t="str">
        <f t="shared" si="123"/>
        <v>2010s</v>
      </c>
      <c r="L1285" s="11" t="str">
        <f t="shared" si="124"/>
        <v>Cereal</v>
      </c>
      <c r="M1285" s="18">
        <f t="shared" si="125"/>
        <v>1.9274285714285715</v>
      </c>
    </row>
    <row r="1286" spans="1:13">
      <c r="A1286" s="4">
        <v>2012</v>
      </c>
      <c r="B1286" s="5" t="s">
        <v>24</v>
      </c>
      <c r="C1286" s="5" t="s">
        <v>59</v>
      </c>
      <c r="D1286" s="5" t="s">
        <v>16</v>
      </c>
      <c r="E1286" s="5">
        <v>49670</v>
      </c>
      <c r="F1286" s="6">
        <v>2517.21</v>
      </c>
      <c r="H1286" s="15" t="str">
        <f t="shared" si="120"/>
        <v>Medium</v>
      </c>
      <c r="I1286" s="11" t="str">
        <f t="shared" si="121"/>
        <v>Large</v>
      </c>
      <c r="J1286" s="11" t="str">
        <f t="shared" si="122"/>
        <v>Central</v>
      </c>
      <c r="K1286" s="11" t="str">
        <f t="shared" si="123"/>
        <v>2010s</v>
      </c>
      <c r="L1286" s="11" t="str">
        <f t="shared" si="124"/>
        <v>Cereal</v>
      </c>
      <c r="M1286" s="18">
        <f t="shared" si="125"/>
        <v>5.0678679283269579E-2</v>
      </c>
    </row>
    <row r="1287" spans="1:13">
      <c r="A1287" s="4">
        <v>2012</v>
      </c>
      <c r="B1287" s="5" t="s">
        <v>24</v>
      </c>
      <c r="C1287" s="5" t="s">
        <v>59</v>
      </c>
      <c r="D1287" s="5" t="s">
        <v>17</v>
      </c>
      <c r="E1287" s="5">
        <v>108320</v>
      </c>
      <c r="F1287" s="6">
        <v>1251.02</v>
      </c>
      <c r="H1287" s="15" t="str">
        <f t="shared" si="120"/>
        <v>Medium</v>
      </c>
      <c r="I1287" s="11" t="str">
        <f t="shared" si="121"/>
        <v>Large</v>
      </c>
      <c r="J1287" s="11" t="str">
        <f t="shared" si="122"/>
        <v>Central</v>
      </c>
      <c r="K1287" s="11" t="str">
        <f t="shared" si="123"/>
        <v>2010s</v>
      </c>
      <c r="L1287" s="11" t="str">
        <f t="shared" si="124"/>
        <v>Pulse</v>
      </c>
      <c r="M1287" s="18">
        <f t="shared" si="125"/>
        <v>1.1549298375184638E-2</v>
      </c>
    </row>
    <row r="1288" spans="1:13">
      <c r="A1288" s="4">
        <v>2013</v>
      </c>
      <c r="B1288" s="5" t="s">
        <v>24</v>
      </c>
      <c r="C1288" s="5" t="s">
        <v>59</v>
      </c>
      <c r="D1288" s="5" t="s">
        <v>15</v>
      </c>
      <c r="E1288" s="5">
        <v>360</v>
      </c>
      <c r="F1288" s="6">
        <v>666.67</v>
      </c>
      <c r="H1288" s="15" t="str">
        <f t="shared" si="120"/>
        <v>Low</v>
      </c>
      <c r="I1288" s="11" t="str">
        <f t="shared" si="121"/>
        <v>Small</v>
      </c>
      <c r="J1288" s="11" t="str">
        <f t="shared" si="122"/>
        <v>Central</v>
      </c>
      <c r="K1288" s="11" t="str">
        <f t="shared" si="123"/>
        <v>2010s</v>
      </c>
      <c r="L1288" s="11" t="str">
        <f t="shared" si="124"/>
        <v>Cereal</v>
      </c>
      <c r="M1288" s="18">
        <f t="shared" si="125"/>
        <v>1.851861111111111</v>
      </c>
    </row>
    <row r="1289" spans="1:13">
      <c r="A1289" s="4">
        <v>2013</v>
      </c>
      <c r="B1289" s="5" t="s">
        <v>24</v>
      </c>
      <c r="C1289" s="5" t="s">
        <v>59</v>
      </c>
      <c r="D1289" s="5" t="s">
        <v>16</v>
      </c>
      <c r="E1289" s="5">
        <v>41300</v>
      </c>
      <c r="F1289" s="6">
        <v>481.11</v>
      </c>
      <c r="H1289" s="15" t="str">
        <f t="shared" si="120"/>
        <v>Low</v>
      </c>
      <c r="I1289" s="11" t="str">
        <f t="shared" si="121"/>
        <v>Large</v>
      </c>
      <c r="J1289" s="11" t="str">
        <f t="shared" si="122"/>
        <v>Central</v>
      </c>
      <c r="K1289" s="11" t="str">
        <f t="shared" si="123"/>
        <v>2010s</v>
      </c>
      <c r="L1289" s="11" t="str">
        <f t="shared" si="124"/>
        <v>Cereal</v>
      </c>
      <c r="M1289" s="18">
        <f t="shared" si="125"/>
        <v>1.1649152542372882E-2</v>
      </c>
    </row>
    <row r="1290" spans="1:13">
      <c r="A1290" s="4">
        <v>2013</v>
      </c>
      <c r="B1290" s="5" t="s">
        <v>24</v>
      </c>
      <c r="C1290" s="5" t="s">
        <v>59</v>
      </c>
      <c r="D1290" s="5" t="s">
        <v>17</v>
      </c>
      <c r="E1290" s="5">
        <v>86800</v>
      </c>
      <c r="F1290" s="6">
        <v>1118.32</v>
      </c>
      <c r="H1290" s="15" t="str">
        <f t="shared" si="120"/>
        <v>Medium</v>
      </c>
      <c r="I1290" s="11" t="str">
        <f t="shared" si="121"/>
        <v>Large</v>
      </c>
      <c r="J1290" s="11" t="str">
        <f t="shared" si="122"/>
        <v>Central</v>
      </c>
      <c r="K1290" s="11" t="str">
        <f t="shared" si="123"/>
        <v>2010s</v>
      </c>
      <c r="L1290" s="11" t="str">
        <f t="shared" si="124"/>
        <v>Pulse</v>
      </c>
      <c r="M1290" s="18">
        <f t="shared" si="125"/>
        <v>1.2883870967741936E-2</v>
      </c>
    </row>
    <row r="1291" spans="1:13">
      <c r="A1291" s="4">
        <v>2014</v>
      </c>
      <c r="B1291" s="5" t="s">
        <v>24</v>
      </c>
      <c r="C1291" s="5" t="s">
        <v>59</v>
      </c>
      <c r="D1291" s="5" t="s">
        <v>15</v>
      </c>
      <c r="E1291" s="5">
        <v>1000</v>
      </c>
      <c r="F1291" s="6">
        <v>670</v>
      </c>
      <c r="H1291" s="15" t="str">
        <f t="shared" si="120"/>
        <v>Low</v>
      </c>
      <c r="I1291" s="11" t="str">
        <f t="shared" si="121"/>
        <v>Medium</v>
      </c>
      <c r="J1291" s="11" t="str">
        <f t="shared" si="122"/>
        <v>Central</v>
      </c>
      <c r="K1291" s="11" t="str">
        <f t="shared" si="123"/>
        <v>2010s</v>
      </c>
      <c r="L1291" s="11" t="str">
        <f t="shared" si="124"/>
        <v>Cereal</v>
      </c>
      <c r="M1291" s="18">
        <f t="shared" si="125"/>
        <v>0.67</v>
      </c>
    </row>
    <row r="1292" spans="1:13">
      <c r="A1292" s="4">
        <v>2014</v>
      </c>
      <c r="B1292" s="5" t="s">
        <v>24</v>
      </c>
      <c r="C1292" s="5" t="s">
        <v>59</v>
      </c>
      <c r="D1292" s="5" t="s">
        <v>16</v>
      </c>
      <c r="E1292" s="5">
        <v>32000</v>
      </c>
      <c r="F1292" s="6">
        <v>2281.25</v>
      </c>
      <c r="H1292" s="15" t="str">
        <f t="shared" si="120"/>
        <v>Medium</v>
      </c>
      <c r="I1292" s="11" t="str">
        <f t="shared" si="121"/>
        <v>Large</v>
      </c>
      <c r="J1292" s="11" t="str">
        <f t="shared" si="122"/>
        <v>Central</v>
      </c>
      <c r="K1292" s="11" t="str">
        <f t="shared" si="123"/>
        <v>2010s</v>
      </c>
      <c r="L1292" s="11" t="str">
        <f t="shared" si="124"/>
        <v>Cereal</v>
      </c>
      <c r="M1292" s="18">
        <f t="shared" si="125"/>
        <v>7.12890625E-2</v>
      </c>
    </row>
    <row r="1293" spans="1:13">
      <c r="A1293" s="4">
        <v>2014</v>
      </c>
      <c r="B1293" s="5" t="s">
        <v>24</v>
      </c>
      <c r="C1293" s="5" t="s">
        <v>59</v>
      </c>
      <c r="D1293" s="5" t="s">
        <v>17</v>
      </c>
      <c r="E1293" s="5">
        <v>117000</v>
      </c>
      <c r="F1293" s="6">
        <v>1264.96</v>
      </c>
      <c r="H1293" s="15" t="str">
        <f t="shared" si="120"/>
        <v>Medium</v>
      </c>
      <c r="I1293" s="11" t="str">
        <f t="shared" si="121"/>
        <v>Large</v>
      </c>
      <c r="J1293" s="11" t="str">
        <f t="shared" si="122"/>
        <v>Central</v>
      </c>
      <c r="K1293" s="11" t="str">
        <f t="shared" si="123"/>
        <v>2010s</v>
      </c>
      <c r="L1293" s="11" t="str">
        <f t="shared" si="124"/>
        <v>Pulse</v>
      </c>
      <c r="M1293" s="18">
        <f t="shared" si="125"/>
        <v>1.0811623931623932E-2</v>
      </c>
    </row>
    <row r="1294" spans="1:13">
      <c r="A1294" s="4">
        <v>2015</v>
      </c>
      <c r="B1294" s="5" t="s">
        <v>24</v>
      </c>
      <c r="C1294" s="5" t="s">
        <v>59</v>
      </c>
      <c r="D1294" s="5" t="s">
        <v>15</v>
      </c>
      <c r="E1294" s="5">
        <v>1000</v>
      </c>
      <c r="F1294" s="6">
        <v>1330</v>
      </c>
      <c r="H1294" s="15" t="str">
        <f t="shared" si="120"/>
        <v>Medium</v>
      </c>
      <c r="I1294" s="11" t="str">
        <f t="shared" si="121"/>
        <v>Medium</v>
      </c>
      <c r="J1294" s="11" t="str">
        <f t="shared" si="122"/>
        <v>Central</v>
      </c>
      <c r="K1294" s="11" t="str">
        <f t="shared" si="123"/>
        <v>2010s</v>
      </c>
      <c r="L1294" s="11" t="str">
        <f t="shared" si="124"/>
        <v>Cereal</v>
      </c>
      <c r="M1294" s="18">
        <f t="shared" si="125"/>
        <v>1.33</v>
      </c>
    </row>
    <row r="1295" spans="1:13">
      <c r="A1295" s="4">
        <v>2015</v>
      </c>
      <c r="B1295" s="5" t="s">
        <v>24</v>
      </c>
      <c r="C1295" s="5" t="s">
        <v>59</v>
      </c>
      <c r="D1295" s="5" t="s">
        <v>16</v>
      </c>
      <c r="E1295" s="5">
        <v>68000</v>
      </c>
      <c r="F1295" s="6">
        <v>1750</v>
      </c>
      <c r="H1295" s="15" t="str">
        <f t="shared" si="120"/>
        <v>Medium</v>
      </c>
      <c r="I1295" s="11" t="str">
        <f t="shared" si="121"/>
        <v>Large</v>
      </c>
      <c r="J1295" s="11" t="str">
        <f t="shared" si="122"/>
        <v>Central</v>
      </c>
      <c r="K1295" s="11" t="str">
        <f t="shared" si="123"/>
        <v>2010s</v>
      </c>
      <c r="L1295" s="11" t="str">
        <f t="shared" si="124"/>
        <v>Cereal</v>
      </c>
      <c r="M1295" s="18">
        <f t="shared" si="125"/>
        <v>2.5735294117647058E-2</v>
      </c>
    </row>
    <row r="1296" spans="1:13">
      <c r="A1296" s="4">
        <v>2015</v>
      </c>
      <c r="B1296" s="5" t="s">
        <v>24</v>
      </c>
      <c r="C1296" s="5" t="s">
        <v>59</v>
      </c>
      <c r="D1296" s="5" t="s">
        <v>17</v>
      </c>
      <c r="E1296" s="5">
        <v>115000</v>
      </c>
      <c r="F1296" s="6">
        <v>1139.1300000000001</v>
      </c>
      <c r="H1296" s="15" t="str">
        <f t="shared" si="120"/>
        <v>Medium</v>
      </c>
      <c r="I1296" s="11" t="str">
        <f t="shared" si="121"/>
        <v>Large</v>
      </c>
      <c r="J1296" s="11" t="str">
        <f t="shared" si="122"/>
        <v>Central</v>
      </c>
      <c r="K1296" s="11" t="str">
        <f t="shared" si="123"/>
        <v>2010s</v>
      </c>
      <c r="L1296" s="11" t="str">
        <f t="shared" si="124"/>
        <v>Pulse</v>
      </c>
      <c r="M1296" s="18">
        <f t="shared" si="125"/>
        <v>9.9054782608695661E-3</v>
      </c>
    </row>
    <row r="1297" spans="1:13">
      <c r="A1297" s="4">
        <v>2016</v>
      </c>
      <c r="B1297" s="5" t="s">
        <v>24</v>
      </c>
      <c r="C1297" s="5" t="s">
        <v>59</v>
      </c>
      <c r="D1297" s="5" t="s">
        <v>15</v>
      </c>
      <c r="E1297" s="5">
        <v>1000</v>
      </c>
      <c r="F1297" s="6">
        <v>2660</v>
      </c>
      <c r="H1297" s="15" t="str">
        <f t="shared" si="120"/>
        <v>Medium</v>
      </c>
      <c r="I1297" s="11" t="str">
        <f t="shared" si="121"/>
        <v>Medium</v>
      </c>
      <c r="J1297" s="11" t="str">
        <f t="shared" si="122"/>
        <v>Central</v>
      </c>
      <c r="K1297" s="11" t="str">
        <f t="shared" si="123"/>
        <v>2010s</v>
      </c>
      <c r="L1297" s="11" t="str">
        <f t="shared" si="124"/>
        <v>Cereal</v>
      </c>
      <c r="M1297" s="18">
        <f t="shared" si="125"/>
        <v>2.66</v>
      </c>
    </row>
    <row r="1298" spans="1:13">
      <c r="A1298" s="4">
        <v>2016</v>
      </c>
      <c r="B1298" s="5" t="s">
        <v>24</v>
      </c>
      <c r="C1298" s="5" t="s">
        <v>59</v>
      </c>
      <c r="D1298" s="5" t="s">
        <v>16</v>
      </c>
      <c r="E1298" s="5">
        <v>68000</v>
      </c>
      <c r="F1298" s="6">
        <v>2735.29</v>
      </c>
      <c r="H1298" s="15" t="str">
        <f t="shared" si="120"/>
        <v>Medium</v>
      </c>
      <c r="I1298" s="11" t="str">
        <f t="shared" si="121"/>
        <v>Large</v>
      </c>
      <c r="J1298" s="11" t="str">
        <f t="shared" si="122"/>
        <v>Central</v>
      </c>
      <c r="K1298" s="11" t="str">
        <f t="shared" si="123"/>
        <v>2010s</v>
      </c>
      <c r="L1298" s="11" t="str">
        <f t="shared" si="124"/>
        <v>Cereal</v>
      </c>
      <c r="M1298" s="18">
        <f t="shared" si="125"/>
        <v>4.0224852941176469E-2</v>
      </c>
    </row>
    <row r="1299" spans="1:13">
      <c r="A1299" s="4">
        <v>2016</v>
      </c>
      <c r="B1299" s="5" t="s">
        <v>24</v>
      </c>
      <c r="C1299" s="5" t="s">
        <v>59</v>
      </c>
      <c r="D1299" s="5" t="s">
        <v>17</v>
      </c>
      <c r="E1299" s="5">
        <v>100000</v>
      </c>
      <c r="F1299" s="6">
        <v>1310</v>
      </c>
      <c r="H1299" s="15" t="str">
        <f t="shared" si="120"/>
        <v>Medium</v>
      </c>
      <c r="I1299" s="11" t="str">
        <f t="shared" si="121"/>
        <v>Large</v>
      </c>
      <c r="J1299" s="11" t="str">
        <f t="shared" si="122"/>
        <v>Central</v>
      </c>
      <c r="K1299" s="11" t="str">
        <f t="shared" si="123"/>
        <v>2010s</v>
      </c>
      <c r="L1299" s="11" t="str">
        <f t="shared" si="124"/>
        <v>Pulse</v>
      </c>
      <c r="M1299" s="18">
        <f t="shared" si="125"/>
        <v>1.3100000000000001E-2</v>
      </c>
    </row>
    <row r="1300" spans="1:13">
      <c r="A1300" s="4">
        <v>2017</v>
      </c>
      <c r="B1300" s="5" t="s">
        <v>24</v>
      </c>
      <c r="C1300" s="5" t="s">
        <v>59</v>
      </c>
      <c r="D1300" s="5" t="s">
        <v>15</v>
      </c>
      <c r="E1300" s="5">
        <v>1150</v>
      </c>
      <c r="F1300" s="6">
        <v>648.70000000000005</v>
      </c>
      <c r="H1300" s="15" t="str">
        <f t="shared" si="120"/>
        <v>Low</v>
      </c>
      <c r="I1300" s="11" t="str">
        <f t="shared" si="121"/>
        <v>Medium</v>
      </c>
      <c r="J1300" s="11" t="str">
        <f t="shared" si="122"/>
        <v>Central</v>
      </c>
      <c r="K1300" s="11" t="str">
        <f t="shared" si="123"/>
        <v>2010s</v>
      </c>
      <c r="L1300" s="11" t="str">
        <f t="shared" si="124"/>
        <v>Cereal</v>
      </c>
      <c r="M1300" s="18">
        <f t="shared" si="125"/>
        <v>0.56408695652173912</v>
      </c>
    </row>
    <row r="1301" spans="1:13">
      <c r="A1301" s="4">
        <v>2017</v>
      </c>
      <c r="B1301" s="5" t="s">
        <v>24</v>
      </c>
      <c r="C1301" s="5" t="s">
        <v>59</v>
      </c>
      <c r="D1301" s="5" t="s">
        <v>16</v>
      </c>
      <c r="E1301" s="5">
        <v>63910</v>
      </c>
      <c r="F1301" s="6">
        <v>3150.21</v>
      </c>
      <c r="H1301" s="15" t="str">
        <f t="shared" si="120"/>
        <v>High</v>
      </c>
      <c r="I1301" s="11" t="str">
        <f t="shared" si="121"/>
        <v>Large</v>
      </c>
      <c r="J1301" s="11" t="str">
        <f t="shared" si="122"/>
        <v>Central</v>
      </c>
      <c r="K1301" s="11" t="str">
        <f t="shared" si="123"/>
        <v>2010s</v>
      </c>
      <c r="L1301" s="11" t="str">
        <f t="shared" si="124"/>
        <v>Cereal</v>
      </c>
      <c r="M1301" s="18">
        <f t="shared" si="125"/>
        <v>4.929134720700986E-2</v>
      </c>
    </row>
    <row r="1302" spans="1:13">
      <c r="A1302" s="4">
        <v>2017</v>
      </c>
      <c r="B1302" s="5" t="s">
        <v>24</v>
      </c>
      <c r="C1302" s="5" t="s">
        <v>59</v>
      </c>
      <c r="D1302" s="5" t="s">
        <v>17</v>
      </c>
      <c r="E1302" s="5">
        <v>112600</v>
      </c>
      <c r="F1302" s="6">
        <v>1172.02</v>
      </c>
      <c r="H1302" s="15" t="str">
        <f t="shared" si="120"/>
        <v>Medium</v>
      </c>
      <c r="I1302" s="11" t="str">
        <f t="shared" si="121"/>
        <v>Large</v>
      </c>
      <c r="J1302" s="11" t="str">
        <f t="shared" si="122"/>
        <v>Central</v>
      </c>
      <c r="K1302" s="11" t="str">
        <f t="shared" si="123"/>
        <v>2010s</v>
      </c>
      <c r="L1302" s="11" t="str">
        <f t="shared" si="124"/>
        <v>Pulse</v>
      </c>
      <c r="M1302" s="18">
        <f t="shared" si="125"/>
        <v>1.0408703374777974E-2</v>
      </c>
    </row>
    <row r="1303" spans="1:13">
      <c r="A1303" s="4">
        <v>2008</v>
      </c>
      <c r="B1303" s="5" t="s">
        <v>24</v>
      </c>
      <c r="C1303" s="5" t="s">
        <v>60</v>
      </c>
      <c r="D1303" s="5" t="s">
        <v>15</v>
      </c>
      <c r="E1303" s="5">
        <v>200</v>
      </c>
      <c r="F1303" s="6">
        <v>350</v>
      </c>
      <c r="H1303" s="15" t="str">
        <f t="shared" si="120"/>
        <v>Low</v>
      </c>
      <c r="I1303" s="11" t="str">
        <f t="shared" si="121"/>
        <v>Small</v>
      </c>
      <c r="J1303" s="11" t="str">
        <f t="shared" si="122"/>
        <v>Central</v>
      </c>
      <c r="K1303" s="11" t="str">
        <f t="shared" si="123"/>
        <v>2000s</v>
      </c>
      <c r="L1303" s="11" t="str">
        <f t="shared" si="124"/>
        <v>Cereal</v>
      </c>
      <c r="M1303" s="18">
        <f t="shared" si="125"/>
        <v>1.75</v>
      </c>
    </row>
    <row r="1304" spans="1:13">
      <c r="A1304" s="4">
        <v>2008</v>
      </c>
      <c r="B1304" s="5" t="s">
        <v>24</v>
      </c>
      <c r="C1304" s="5" t="s">
        <v>60</v>
      </c>
      <c r="D1304" s="5" t="s">
        <v>16</v>
      </c>
      <c r="E1304" s="5">
        <v>41700</v>
      </c>
      <c r="F1304" s="6">
        <v>882.49</v>
      </c>
      <c r="H1304" s="15" t="str">
        <f t="shared" si="120"/>
        <v>Low</v>
      </c>
      <c r="I1304" s="11" t="str">
        <f t="shared" si="121"/>
        <v>Large</v>
      </c>
      <c r="J1304" s="11" t="str">
        <f t="shared" si="122"/>
        <v>Central</v>
      </c>
      <c r="K1304" s="11" t="str">
        <f t="shared" si="123"/>
        <v>2000s</v>
      </c>
      <c r="L1304" s="11" t="str">
        <f t="shared" si="124"/>
        <v>Cereal</v>
      </c>
      <c r="M1304" s="18">
        <f t="shared" si="125"/>
        <v>2.1162829736211031E-2</v>
      </c>
    </row>
    <row r="1305" spans="1:13">
      <c r="A1305" s="4">
        <v>2008</v>
      </c>
      <c r="B1305" s="5" t="s">
        <v>24</v>
      </c>
      <c r="C1305" s="5" t="s">
        <v>60</v>
      </c>
      <c r="D1305" s="5" t="s">
        <v>17</v>
      </c>
      <c r="E1305" s="5">
        <v>124400</v>
      </c>
      <c r="F1305" s="6">
        <v>861.74</v>
      </c>
      <c r="H1305" s="15" t="str">
        <f t="shared" si="120"/>
        <v>Low</v>
      </c>
      <c r="I1305" s="11" t="str">
        <f t="shared" si="121"/>
        <v>Large</v>
      </c>
      <c r="J1305" s="11" t="str">
        <f t="shared" si="122"/>
        <v>Central</v>
      </c>
      <c r="K1305" s="11" t="str">
        <f t="shared" si="123"/>
        <v>2000s</v>
      </c>
      <c r="L1305" s="11" t="str">
        <f t="shared" si="124"/>
        <v>Pulse</v>
      </c>
      <c r="M1305" s="18">
        <f t="shared" si="125"/>
        <v>6.9271704180064305E-3</v>
      </c>
    </row>
    <row r="1306" spans="1:13">
      <c r="A1306" s="4">
        <v>2009</v>
      </c>
      <c r="B1306" s="5" t="s">
        <v>24</v>
      </c>
      <c r="C1306" s="5" t="s">
        <v>60</v>
      </c>
      <c r="D1306" s="5" t="s">
        <v>15</v>
      </c>
      <c r="E1306" s="5">
        <v>200</v>
      </c>
      <c r="F1306" s="6">
        <v>500</v>
      </c>
      <c r="H1306" s="15" t="str">
        <f t="shared" si="120"/>
        <v>Low</v>
      </c>
      <c r="I1306" s="11" t="str">
        <f t="shared" si="121"/>
        <v>Small</v>
      </c>
      <c r="J1306" s="11" t="str">
        <f t="shared" si="122"/>
        <v>Central</v>
      </c>
      <c r="K1306" s="11" t="str">
        <f t="shared" si="123"/>
        <v>2000s</v>
      </c>
      <c r="L1306" s="11" t="str">
        <f t="shared" si="124"/>
        <v>Cereal</v>
      </c>
      <c r="M1306" s="18">
        <f t="shared" si="125"/>
        <v>2.5</v>
      </c>
    </row>
    <row r="1307" spans="1:13">
      <c r="A1307" s="4">
        <v>2009</v>
      </c>
      <c r="B1307" s="5" t="s">
        <v>24</v>
      </c>
      <c r="C1307" s="5" t="s">
        <v>60</v>
      </c>
      <c r="D1307" s="5" t="s">
        <v>16</v>
      </c>
      <c r="E1307" s="5">
        <v>39600</v>
      </c>
      <c r="F1307" s="6">
        <v>818.18</v>
      </c>
      <c r="H1307" s="15" t="str">
        <f t="shared" si="120"/>
        <v>Low</v>
      </c>
      <c r="I1307" s="11" t="str">
        <f t="shared" si="121"/>
        <v>Large</v>
      </c>
      <c r="J1307" s="11" t="str">
        <f t="shared" si="122"/>
        <v>Central</v>
      </c>
      <c r="K1307" s="11" t="str">
        <f t="shared" si="123"/>
        <v>2000s</v>
      </c>
      <c r="L1307" s="11" t="str">
        <f t="shared" si="124"/>
        <v>Cereal</v>
      </c>
      <c r="M1307" s="18">
        <f t="shared" si="125"/>
        <v>2.0661111111111109E-2</v>
      </c>
    </row>
    <row r="1308" spans="1:13">
      <c r="A1308" s="4">
        <v>2009</v>
      </c>
      <c r="B1308" s="5" t="s">
        <v>24</v>
      </c>
      <c r="C1308" s="5" t="s">
        <v>60</v>
      </c>
      <c r="D1308" s="5" t="s">
        <v>17</v>
      </c>
      <c r="E1308" s="5">
        <v>152000</v>
      </c>
      <c r="F1308" s="6">
        <v>1148.03</v>
      </c>
      <c r="H1308" s="15" t="str">
        <f t="shared" si="120"/>
        <v>Medium</v>
      </c>
      <c r="I1308" s="11" t="str">
        <f t="shared" si="121"/>
        <v>Large</v>
      </c>
      <c r="J1308" s="11" t="str">
        <f t="shared" si="122"/>
        <v>Central</v>
      </c>
      <c r="K1308" s="11" t="str">
        <f t="shared" si="123"/>
        <v>2000s</v>
      </c>
      <c r="L1308" s="11" t="str">
        <f t="shared" si="124"/>
        <v>Pulse</v>
      </c>
      <c r="M1308" s="18">
        <f t="shared" si="125"/>
        <v>7.5528289473684208E-3</v>
      </c>
    </row>
    <row r="1309" spans="1:13">
      <c r="A1309" s="4">
        <v>2010</v>
      </c>
      <c r="B1309" s="5" t="s">
        <v>24</v>
      </c>
      <c r="C1309" s="5" t="s">
        <v>60</v>
      </c>
      <c r="D1309" s="5" t="s">
        <v>15</v>
      </c>
      <c r="E1309" s="5">
        <v>100</v>
      </c>
      <c r="F1309" s="6">
        <v>1000</v>
      </c>
      <c r="H1309" s="15" t="str">
        <f t="shared" si="120"/>
        <v>Medium</v>
      </c>
      <c r="I1309" s="11" t="str">
        <f t="shared" si="121"/>
        <v>Small</v>
      </c>
      <c r="J1309" s="11" t="str">
        <f t="shared" si="122"/>
        <v>Central</v>
      </c>
      <c r="K1309" s="11" t="str">
        <f t="shared" si="123"/>
        <v>2010s</v>
      </c>
      <c r="L1309" s="11" t="str">
        <f t="shared" si="124"/>
        <v>Cereal</v>
      </c>
      <c r="M1309" s="18">
        <f t="shared" si="125"/>
        <v>10</v>
      </c>
    </row>
    <row r="1310" spans="1:13">
      <c r="A1310" s="4">
        <v>2010</v>
      </c>
      <c r="B1310" s="5" t="s">
        <v>24</v>
      </c>
      <c r="C1310" s="5" t="s">
        <v>60</v>
      </c>
      <c r="D1310" s="5" t="s">
        <v>16</v>
      </c>
      <c r="E1310" s="5">
        <v>39100</v>
      </c>
      <c r="F1310" s="6">
        <v>1506.39</v>
      </c>
      <c r="H1310" s="15" t="str">
        <f t="shared" si="120"/>
        <v>Medium</v>
      </c>
      <c r="I1310" s="11" t="str">
        <f t="shared" si="121"/>
        <v>Large</v>
      </c>
      <c r="J1310" s="11" t="str">
        <f t="shared" si="122"/>
        <v>Central</v>
      </c>
      <c r="K1310" s="11" t="str">
        <f t="shared" si="123"/>
        <v>2010s</v>
      </c>
      <c r="L1310" s="11" t="str">
        <f t="shared" si="124"/>
        <v>Cereal</v>
      </c>
      <c r="M1310" s="18">
        <f t="shared" si="125"/>
        <v>3.8526598465473148E-2</v>
      </c>
    </row>
    <row r="1311" spans="1:13">
      <c r="A1311" s="4">
        <v>2010</v>
      </c>
      <c r="B1311" s="5" t="s">
        <v>24</v>
      </c>
      <c r="C1311" s="5" t="s">
        <v>60</v>
      </c>
      <c r="D1311" s="5" t="s">
        <v>17</v>
      </c>
      <c r="E1311" s="5">
        <v>168800</v>
      </c>
      <c r="F1311" s="6">
        <v>568.72</v>
      </c>
      <c r="H1311" s="15" t="str">
        <f t="shared" si="120"/>
        <v>Low</v>
      </c>
      <c r="I1311" s="11" t="str">
        <f t="shared" si="121"/>
        <v>Large</v>
      </c>
      <c r="J1311" s="11" t="str">
        <f t="shared" si="122"/>
        <v>Central</v>
      </c>
      <c r="K1311" s="11" t="str">
        <f t="shared" si="123"/>
        <v>2010s</v>
      </c>
      <c r="L1311" s="11" t="str">
        <f t="shared" si="124"/>
        <v>Pulse</v>
      </c>
      <c r="M1311" s="18">
        <f t="shared" si="125"/>
        <v>3.3691943127962089E-3</v>
      </c>
    </row>
    <row r="1312" spans="1:13">
      <c r="A1312" s="4">
        <v>2011</v>
      </c>
      <c r="B1312" s="5" t="s">
        <v>24</v>
      </c>
      <c r="C1312" s="5" t="s">
        <v>60</v>
      </c>
      <c r="D1312" s="5" t="s">
        <v>15</v>
      </c>
      <c r="E1312" s="5">
        <v>100</v>
      </c>
      <c r="F1312" s="6">
        <v>1000</v>
      </c>
      <c r="H1312" s="15" t="str">
        <f t="shared" si="120"/>
        <v>Medium</v>
      </c>
      <c r="I1312" s="11" t="str">
        <f t="shared" si="121"/>
        <v>Small</v>
      </c>
      <c r="J1312" s="11" t="str">
        <f t="shared" si="122"/>
        <v>Central</v>
      </c>
      <c r="K1312" s="11" t="str">
        <f t="shared" si="123"/>
        <v>2010s</v>
      </c>
      <c r="L1312" s="11" t="str">
        <f t="shared" si="124"/>
        <v>Cereal</v>
      </c>
      <c r="M1312" s="18">
        <f t="shared" si="125"/>
        <v>10</v>
      </c>
    </row>
    <row r="1313" spans="1:13">
      <c r="A1313" s="4">
        <v>2011</v>
      </c>
      <c r="B1313" s="5" t="s">
        <v>24</v>
      </c>
      <c r="C1313" s="5" t="s">
        <v>60</v>
      </c>
      <c r="D1313" s="5" t="s">
        <v>16</v>
      </c>
      <c r="E1313" s="5">
        <v>39100</v>
      </c>
      <c r="F1313" s="6">
        <v>636.83000000000004</v>
      </c>
      <c r="H1313" s="15" t="str">
        <f t="shared" si="120"/>
        <v>Low</v>
      </c>
      <c r="I1313" s="11" t="str">
        <f t="shared" si="121"/>
        <v>Large</v>
      </c>
      <c r="J1313" s="11" t="str">
        <f t="shared" si="122"/>
        <v>Central</v>
      </c>
      <c r="K1313" s="11" t="str">
        <f t="shared" si="123"/>
        <v>2010s</v>
      </c>
      <c r="L1313" s="11" t="str">
        <f t="shared" si="124"/>
        <v>Cereal</v>
      </c>
      <c r="M1313" s="18">
        <f t="shared" si="125"/>
        <v>1.6287212276214835E-2</v>
      </c>
    </row>
    <row r="1314" spans="1:13">
      <c r="A1314" s="4">
        <v>2011</v>
      </c>
      <c r="B1314" s="5" t="s">
        <v>24</v>
      </c>
      <c r="C1314" s="5" t="s">
        <v>60</v>
      </c>
      <c r="D1314" s="5" t="s">
        <v>17</v>
      </c>
      <c r="E1314" s="5">
        <v>190700</v>
      </c>
      <c r="F1314" s="6">
        <v>643.94000000000005</v>
      </c>
      <c r="H1314" s="15" t="str">
        <f t="shared" si="120"/>
        <v>Low</v>
      </c>
      <c r="I1314" s="11" t="str">
        <f t="shared" si="121"/>
        <v>Large</v>
      </c>
      <c r="J1314" s="11" t="str">
        <f t="shared" si="122"/>
        <v>Central</v>
      </c>
      <c r="K1314" s="11" t="str">
        <f t="shared" si="123"/>
        <v>2010s</v>
      </c>
      <c r="L1314" s="11" t="str">
        <f t="shared" si="124"/>
        <v>Pulse</v>
      </c>
      <c r="M1314" s="18">
        <f t="shared" si="125"/>
        <v>3.3767173571054012E-3</v>
      </c>
    </row>
    <row r="1315" spans="1:13">
      <c r="A1315" s="4">
        <v>2012</v>
      </c>
      <c r="B1315" s="5" t="s">
        <v>24</v>
      </c>
      <c r="C1315" s="5" t="s">
        <v>60</v>
      </c>
      <c r="D1315" s="5" t="s">
        <v>15</v>
      </c>
      <c r="E1315" s="5">
        <v>70</v>
      </c>
      <c r="F1315" s="6">
        <v>571.42999999999995</v>
      </c>
      <c r="H1315" s="15" t="str">
        <f t="shared" si="120"/>
        <v>Low</v>
      </c>
      <c r="I1315" s="11" t="str">
        <f t="shared" si="121"/>
        <v>Small</v>
      </c>
      <c r="J1315" s="11" t="str">
        <f t="shared" si="122"/>
        <v>Central</v>
      </c>
      <c r="K1315" s="11" t="str">
        <f t="shared" si="123"/>
        <v>2010s</v>
      </c>
      <c r="L1315" s="11" t="str">
        <f t="shared" si="124"/>
        <v>Cereal</v>
      </c>
      <c r="M1315" s="18">
        <f t="shared" si="125"/>
        <v>8.1632857142857134</v>
      </c>
    </row>
    <row r="1316" spans="1:13">
      <c r="A1316" s="4">
        <v>2012</v>
      </c>
      <c r="B1316" s="5" t="s">
        <v>24</v>
      </c>
      <c r="C1316" s="5" t="s">
        <v>60</v>
      </c>
      <c r="D1316" s="5" t="s">
        <v>16</v>
      </c>
      <c r="E1316" s="5">
        <v>32860</v>
      </c>
      <c r="F1316" s="6">
        <v>2011.87</v>
      </c>
      <c r="H1316" s="15" t="str">
        <f t="shared" si="120"/>
        <v>Medium</v>
      </c>
      <c r="I1316" s="11" t="str">
        <f t="shared" si="121"/>
        <v>Large</v>
      </c>
      <c r="J1316" s="11" t="str">
        <f t="shared" si="122"/>
        <v>Central</v>
      </c>
      <c r="K1316" s="11" t="str">
        <f t="shared" si="123"/>
        <v>2010s</v>
      </c>
      <c r="L1316" s="11" t="str">
        <f t="shared" si="124"/>
        <v>Cereal</v>
      </c>
      <c r="M1316" s="18">
        <f t="shared" si="125"/>
        <v>6.1225502130249541E-2</v>
      </c>
    </row>
    <row r="1317" spans="1:13">
      <c r="A1317" s="4">
        <v>2012</v>
      </c>
      <c r="B1317" s="5" t="s">
        <v>24</v>
      </c>
      <c r="C1317" s="5" t="s">
        <v>60</v>
      </c>
      <c r="D1317" s="5" t="s">
        <v>17</v>
      </c>
      <c r="E1317" s="5">
        <v>135790</v>
      </c>
      <c r="F1317" s="6">
        <v>605.86</v>
      </c>
      <c r="H1317" s="15" t="str">
        <f t="shared" si="120"/>
        <v>Low</v>
      </c>
      <c r="I1317" s="11" t="str">
        <f t="shared" si="121"/>
        <v>Large</v>
      </c>
      <c r="J1317" s="11" t="str">
        <f t="shared" si="122"/>
        <v>Central</v>
      </c>
      <c r="K1317" s="11" t="str">
        <f t="shared" si="123"/>
        <v>2010s</v>
      </c>
      <c r="L1317" s="11" t="str">
        <f t="shared" si="124"/>
        <v>Pulse</v>
      </c>
      <c r="M1317" s="18">
        <f t="shared" si="125"/>
        <v>4.4617423963473008E-3</v>
      </c>
    </row>
    <row r="1318" spans="1:13">
      <c r="A1318" s="4">
        <v>2013</v>
      </c>
      <c r="B1318" s="5" t="s">
        <v>24</v>
      </c>
      <c r="C1318" s="5" t="s">
        <v>60</v>
      </c>
      <c r="D1318" s="5" t="s">
        <v>15</v>
      </c>
      <c r="E1318" s="5">
        <v>40</v>
      </c>
      <c r="F1318" s="6">
        <v>500</v>
      </c>
      <c r="H1318" s="15" t="str">
        <f t="shared" si="120"/>
        <v>Low</v>
      </c>
      <c r="I1318" s="11" t="str">
        <f t="shared" si="121"/>
        <v>Small</v>
      </c>
      <c r="J1318" s="11" t="str">
        <f t="shared" si="122"/>
        <v>Central</v>
      </c>
      <c r="K1318" s="11" t="str">
        <f t="shared" si="123"/>
        <v>2010s</v>
      </c>
      <c r="L1318" s="11" t="str">
        <f t="shared" si="124"/>
        <v>Cereal</v>
      </c>
      <c r="M1318" s="18">
        <f t="shared" si="125"/>
        <v>12.5</v>
      </c>
    </row>
    <row r="1319" spans="1:13">
      <c r="A1319" s="4">
        <v>2013</v>
      </c>
      <c r="B1319" s="5" t="s">
        <v>24</v>
      </c>
      <c r="C1319" s="5" t="s">
        <v>60</v>
      </c>
      <c r="D1319" s="5" t="s">
        <v>16</v>
      </c>
      <c r="E1319" s="5">
        <v>25550</v>
      </c>
      <c r="F1319" s="6">
        <v>1085.71</v>
      </c>
      <c r="H1319" s="15" t="str">
        <f t="shared" si="120"/>
        <v>Medium</v>
      </c>
      <c r="I1319" s="11" t="str">
        <f t="shared" si="121"/>
        <v>Large</v>
      </c>
      <c r="J1319" s="11" t="str">
        <f t="shared" si="122"/>
        <v>Central</v>
      </c>
      <c r="K1319" s="11" t="str">
        <f t="shared" si="123"/>
        <v>2010s</v>
      </c>
      <c r="L1319" s="11" t="str">
        <f t="shared" si="124"/>
        <v>Cereal</v>
      </c>
      <c r="M1319" s="18">
        <f t="shared" si="125"/>
        <v>4.2493542074363996E-2</v>
      </c>
    </row>
    <row r="1320" spans="1:13">
      <c r="A1320" s="4">
        <v>2013</v>
      </c>
      <c r="B1320" s="5" t="s">
        <v>24</v>
      </c>
      <c r="C1320" s="5" t="s">
        <v>60</v>
      </c>
      <c r="D1320" s="5" t="s">
        <v>17</v>
      </c>
      <c r="E1320" s="5">
        <v>107590</v>
      </c>
      <c r="F1320" s="6">
        <v>635.47</v>
      </c>
      <c r="H1320" s="15" t="str">
        <f t="shared" si="120"/>
        <v>Low</v>
      </c>
      <c r="I1320" s="11" t="str">
        <f t="shared" si="121"/>
        <v>Large</v>
      </c>
      <c r="J1320" s="11" t="str">
        <f t="shared" si="122"/>
        <v>Central</v>
      </c>
      <c r="K1320" s="11" t="str">
        <f t="shared" si="123"/>
        <v>2010s</v>
      </c>
      <c r="L1320" s="11" t="str">
        <f t="shared" si="124"/>
        <v>Pulse</v>
      </c>
      <c r="M1320" s="18">
        <f t="shared" si="125"/>
        <v>5.9064039408866995E-3</v>
      </c>
    </row>
    <row r="1321" spans="1:13">
      <c r="A1321" s="4">
        <v>2014</v>
      </c>
      <c r="B1321" s="5" t="s">
        <v>24</v>
      </c>
      <c r="C1321" s="5" t="s">
        <v>60</v>
      </c>
      <c r="D1321" s="5" t="s">
        <v>16</v>
      </c>
      <c r="E1321" s="5">
        <v>44000</v>
      </c>
      <c r="F1321" s="6">
        <v>2045.45</v>
      </c>
      <c r="H1321" s="15" t="str">
        <f t="shared" si="120"/>
        <v>Medium</v>
      </c>
      <c r="I1321" s="11" t="str">
        <f t="shared" si="121"/>
        <v>Large</v>
      </c>
      <c r="J1321" s="11" t="str">
        <f t="shared" si="122"/>
        <v>Central</v>
      </c>
      <c r="K1321" s="11" t="str">
        <f t="shared" si="123"/>
        <v>2010s</v>
      </c>
      <c r="L1321" s="11" t="str">
        <f t="shared" si="124"/>
        <v>Cereal</v>
      </c>
      <c r="M1321" s="18">
        <f t="shared" si="125"/>
        <v>4.6487500000000001E-2</v>
      </c>
    </row>
    <row r="1322" spans="1:13">
      <c r="A1322" s="4">
        <v>2014</v>
      </c>
      <c r="B1322" s="5" t="s">
        <v>24</v>
      </c>
      <c r="C1322" s="5" t="s">
        <v>60</v>
      </c>
      <c r="D1322" s="5" t="s">
        <v>17</v>
      </c>
      <c r="E1322" s="5">
        <v>126000</v>
      </c>
      <c r="F1322" s="6">
        <v>1642.86</v>
      </c>
      <c r="H1322" s="15" t="str">
        <f t="shared" si="120"/>
        <v>Medium</v>
      </c>
      <c r="I1322" s="11" t="str">
        <f t="shared" si="121"/>
        <v>Large</v>
      </c>
      <c r="J1322" s="11" t="str">
        <f t="shared" si="122"/>
        <v>Central</v>
      </c>
      <c r="K1322" s="11" t="str">
        <f t="shared" si="123"/>
        <v>2010s</v>
      </c>
      <c r="L1322" s="11" t="str">
        <f t="shared" si="124"/>
        <v>Pulse</v>
      </c>
      <c r="M1322" s="18">
        <f t="shared" si="125"/>
        <v>1.3038571428571427E-2</v>
      </c>
    </row>
    <row r="1323" spans="1:13">
      <c r="A1323" s="4">
        <v>2014</v>
      </c>
      <c r="B1323" s="5" t="s">
        <v>24</v>
      </c>
      <c r="C1323" s="5" t="s">
        <v>60</v>
      </c>
      <c r="D1323" s="5" t="s">
        <v>18</v>
      </c>
      <c r="E1323" s="5">
        <v>7000</v>
      </c>
      <c r="F1323" s="6">
        <v>154.29</v>
      </c>
      <c r="H1323" s="15" t="str">
        <f t="shared" si="120"/>
        <v>Low</v>
      </c>
      <c r="I1323" s="11" t="str">
        <f t="shared" si="121"/>
        <v>Large</v>
      </c>
      <c r="J1323" s="11" t="str">
        <f t="shared" si="122"/>
        <v>Central</v>
      </c>
      <c r="K1323" s="11" t="str">
        <f t="shared" si="123"/>
        <v>2010s</v>
      </c>
      <c r="L1323" s="11" t="str">
        <f t="shared" si="124"/>
        <v>Fiber</v>
      </c>
      <c r="M1323" s="18">
        <f t="shared" si="125"/>
        <v>2.2041428571428569E-2</v>
      </c>
    </row>
    <row r="1324" spans="1:13">
      <c r="A1324" s="4">
        <v>2015</v>
      </c>
      <c r="B1324" s="5" t="s">
        <v>24</v>
      </c>
      <c r="C1324" s="5" t="s">
        <v>60</v>
      </c>
      <c r="D1324" s="5" t="s">
        <v>16</v>
      </c>
      <c r="E1324" s="5">
        <v>27000</v>
      </c>
      <c r="F1324" s="6">
        <v>1333.33</v>
      </c>
      <c r="H1324" s="15" t="str">
        <f t="shared" si="120"/>
        <v>Medium</v>
      </c>
      <c r="I1324" s="11" t="str">
        <f t="shared" si="121"/>
        <v>Large</v>
      </c>
      <c r="J1324" s="11" t="str">
        <f t="shared" si="122"/>
        <v>Central</v>
      </c>
      <c r="K1324" s="11" t="str">
        <f t="shared" si="123"/>
        <v>2010s</v>
      </c>
      <c r="L1324" s="11" t="str">
        <f t="shared" si="124"/>
        <v>Cereal</v>
      </c>
      <c r="M1324" s="18">
        <f t="shared" si="125"/>
        <v>4.9382592592592589E-2</v>
      </c>
    </row>
    <row r="1325" spans="1:13">
      <c r="A1325" s="4">
        <v>2015</v>
      </c>
      <c r="B1325" s="5" t="s">
        <v>24</v>
      </c>
      <c r="C1325" s="5" t="s">
        <v>60</v>
      </c>
      <c r="D1325" s="5" t="s">
        <v>17</v>
      </c>
      <c r="E1325" s="5">
        <v>114000</v>
      </c>
      <c r="F1325" s="6">
        <v>1061.4000000000001</v>
      </c>
      <c r="H1325" s="15" t="str">
        <f t="shared" si="120"/>
        <v>Medium</v>
      </c>
      <c r="I1325" s="11" t="str">
        <f t="shared" si="121"/>
        <v>Large</v>
      </c>
      <c r="J1325" s="11" t="str">
        <f t="shared" si="122"/>
        <v>Central</v>
      </c>
      <c r="K1325" s="11" t="str">
        <f t="shared" si="123"/>
        <v>2010s</v>
      </c>
      <c r="L1325" s="11" t="str">
        <f t="shared" si="124"/>
        <v>Pulse</v>
      </c>
      <c r="M1325" s="18">
        <f t="shared" si="125"/>
        <v>9.310526315789474E-3</v>
      </c>
    </row>
    <row r="1326" spans="1:13">
      <c r="A1326" s="4">
        <v>2016</v>
      </c>
      <c r="B1326" s="5" t="s">
        <v>24</v>
      </c>
      <c r="C1326" s="5" t="s">
        <v>60</v>
      </c>
      <c r="D1326" s="5" t="s">
        <v>16</v>
      </c>
      <c r="E1326" s="5">
        <v>24000</v>
      </c>
      <c r="F1326" s="6">
        <v>1875</v>
      </c>
      <c r="H1326" s="15" t="str">
        <f t="shared" si="120"/>
        <v>Medium</v>
      </c>
      <c r="I1326" s="11" t="str">
        <f t="shared" si="121"/>
        <v>Large</v>
      </c>
      <c r="J1326" s="11" t="str">
        <f t="shared" si="122"/>
        <v>Central</v>
      </c>
      <c r="K1326" s="11" t="str">
        <f t="shared" si="123"/>
        <v>2010s</v>
      </c>
      <c r="L1326" s="11" t="str">
        <f t="shared" si="124"/>
        <v>Cereal</v>
      </c>
      <c r="M1326" s="18">
        <f t="shared" si="125"/>
        <v>7.8125E-2</v>
      </c>
    </row>
    <row r="1327" spans="1:13">
      <c r="A1327" s="4">
        <v>2016</v>
      </c>
      <c r="B1327" s="5" t="s">
        <v>24</v>
      </c>
      <c r="C1327" s="5" t="s">
        <v>60</v>
      </c>
      <c r="D1327" s="5" t="s">
        <v>17</v>
      </c>
      <c r="E1327" s="5">
        <v>125000</v>
      </c>
      <c r="F1327" s="6">
        <v>1016</v>
      </c>
      <c r="H1327" s="15" t="str">
        <f t="shared" si="120"/>
        <v>Medium</v>
      </c>
      <c r="I1327" s="11" t="str">
        <f t="shared" si="121"/>
        <v>Large</v>
      </c>
      <c r="J1327" s="11" t="str">
        <f t="shared" si="122"/>
        <v>Central</v>
      </c>
      <c r="K1327" s="11" t="str">
        <f t="shared" si="123"/>
        <v>2010s</v>
      </c>
      <c r="L1327" s="11" t="str">
        <f t="shared" si="124"/>
        <v>Pulse</v>
      </c>
      <c r="M1327" s="18">
        <f t="shared" si="125"/>
        <v>8.1279999999999998E-3</v>
      </c>
    </row>
    <row r="1328" spans="1:13">
      <c r="A1328" s="4">
        <v>2017</v>
      </c>
      <c r="B1328" s="5" t="s">
        <v>24</v>
      </c>
      <c r="C1328" s="5" t="s">
        <v>60</v>
      </c>
      <c r="D1328" s="5" t="s">
        <v>15</v>
      </c>
      <c r="E1328" s="5">
        <v>50</v>
      </c>
      <c r="F1328" s="6">
        <v>800</v>
      </c>
      <c r="H1328" s="15" t="str">
        <f t="shared" si="120"/>
        <v>Low</v>
      </c>
      <c r="I1328" s="11" t="str">
        <f t="shared" si="121"/>
        <v>Small</v>
      </c>
      <c r="J1328" s="11" t="str">
        <f t="shared" si="122"/>
        <v>Central</v>
      </c>
      <c r="K1328" s="11" t="str">
        <f t="shared" si="123"/>
        <v>2010s</v>
      </c>
      <c r="L1328" s="11" t="str">
        <f t="shared" si="124"/>
        <v>Cereal</v>
      </c>
      <c r="M1328" s="18">
        <f t="shared" si="125"/>
        <v>16</v>
      </c>
    </row>
    <row r="1329" spans="1:13">
      <c r="A1329" s="4">
        <v>2017</v>
      </c>
      <c r="B1329" s="5" t="s">
        <v>24</v>
      </c>
      <c r="C1329" s="5" t="s">
        <v>60</v>
      </c>
      <c r="D1329" s="5" t="s">
        <v>16</v>
      </c>
      <c r="E1329" s="5">
        <v>22420</v>
      </c>
      <c r="F1329" s="6">
        <v>3243.98</v>
      </c>
      <c r="H1329" s="15" t="str">
        <f t="shared" si="120"/>
        <v>High</v>
      </c>
      <c r="I1329" s="11" t="str">
        <f t="shared" si="121"/>
        <v>Large</v>
      </c>
      <c r="J1329" s="11" t="str">
        <f t="shared" si="122"/>
        <v>Central</v>
      </c>
      <c r="K1329" s="11" t="str">
        <f t="shared" si="123"/>
        <v>2010s</v>
      </c>
      <c r="L1329" s="11" t="str">
        <f t="shared" si="124"/>
        <v>Cereal</v>
      </c>
      <c r="M1329" s="18">
        <f t="shared" si="125"/>
        <v>0.14469134701159678</v>
      </c>
    </row>
    <row r="1330" spans="1:13">
      <c r="A1330" s="4">
        <v>2017</v>
      </c>
      <c r="B1330" s="5" t="s">
        <v>24</v>
      </c>
      <c r="C1330" s="5" t="s">
        <v>60</v>
      </c>
      <c r="D1330" s="5" t="s">
        <v>17</v>
      </c>
      <c r="E1330" s="5">
        <v>136400</v>
      </c>
      <c r="F1330" s="6">
        <v>1173.97</v>
      </c>
      <c r="H1330" s="15" t="str">
        <f t="shared" si="120"/>
        <v>Medium</v>
      </c>
      <c r="I1330" s="11" t="str">
        <f t="shared" si="121"/>
        <v>Large</v>
      </c>
      <c r="J1330" s="11" t="str">
        <f t="shared" si="122"/>
        <v>Central</v>
      </c>
      <c r="K1330" s="11" t="str">
        <f t="shared" si="123"/>
        <v>2010s</v>
      </c>
      <c r="L1330" s="11" t="str">
        <f t="shared" si="124"/>
        <v>Pulse</v>
      </c>
      <c r="M1330" s="18">
        <f t="shared" si="125"/>
        <v>8.6068181818181825E-3</v>
      </c>
    </row>
    <row r="1331" spans="1:13">
      <c r="A1331" s="4">
        <v>2008</v>
      </c>
      <c r="B1331" s="5" t="s">
        <v>24</v>
      </c>
      <c r="C1331" s="5" t="s">
        <v>61</v>
      </c>
      <c r="D1331" s="5" t="s">
        <v>15</v>
      </c>
      <c r="E1331" s="5">
        <v>17900</v>
      </c>
      <c r="F1331" s="6">
        <v>984.36</v>
      </c>
      <c r="H1331" s="15" t="str">
        <f t="shared" si="120"/>
        <v>Low</v>
      </c>
      <c r="I1331" s="11" t="str">
        <f t="shared" si="121"/>
        <v>Large</v>
      </c>
      <c r="J1331" s="11" t="str">
        <f t="shared" si="122"/>
        <v>Central</v>
      </c>
      <c r="K1331" s="11" t="str">
        <f t="shared" si="123"/>
        <v>2000s</v>
      </c>
      <c r="L1331" s="11" t="str">
        <f t="shared" si="124"/>
        <v>Cereal</v>
      </c>
      <c r="M1331" s="18">
        <f t="shared" si="125"/>
        <v>5.4992178770949723E-2</v>
      </c>
    </row>
    <row r="1332" spans="1:13">
      <c r="A1332" s="4">
        <v>2008</v>
      </c>
      <c r="B1332" s="5" t="s">
        <v>24</v>
      </c>
      <c r="C1332" s="5" t="s">
        <v>61</v>
      </c>
      <c r="D1332" s="5" t="s">
        <v>16</v>
      </c>
      <c r="E1332" s="5">
        <v>2900</v>
      </c>
      <c r="F1332" s="6">
        <v>1413.79</v>
      </c>
      <c r="H1332" s="15" t="str">
        <f t="shared" si="120"/>
        <v>Medium</v>
      </c>
      <c r="I1332" s="11" t="str">
        <f t="shared" si="121"/>
        <v>Medium</v>
      </c>
      <c r="J1332" s="11" t="str">
        <f t="shared" si="122"/>
        <v>Central</v>
      </c>
      <c r="K1332" s="11" t="str">
        <f t="shared" si="123"/>
        <v>2000s</v>
      </c>
      <c r="L1332" s="11" t="str">
        <f t="shared" si="124"/>
        <v>Cereal</v>
      </c>
      <c r="M1332" s="18">
        <f t="shared" si="125"/>
        <v>0.48751379310344828</v>
      </c>
    </row>
    <row r="1333" spans="1:13">
      <c r="A1333" s="4">
        <v>2008</v>
      </c>
      <c r="B1333" s="5" t="s">
        <v>24</v>
      </c>
      <c r="C1333" s="5" t="s">
        <v>61</v>
      </c>
      <c r="D1333" s="5" t="s">
        <v>17</v>
      </c>
      <c r="E1333" s="5">
        <v>68900</v>
      </c>
      <c r="F1333" s="6">
        <v>1145.1400000000001</v>
      </c>
      <c r="H1333" s="15" t="str">
        <f t="shared" si="120"/>
        <v>Medium</v>
      </c>
      <c r="I1333" s="11" t="str">
        <f t="shared" si="121"/>
        <v>Large</v>
      </c>
      <c r="J1333" s="11" t="str">
        <f t="shared" si="122"/>
        <v>Central</v>
      </c>
      <c r="K1333" s="11" t="str">
        <f t="shared" si="123"/>
        <v>2000s</v>
      </c>
      <c r="L1333" s="11" t="str">
        <f t="shared" si="124"/>
        <v>Pulse</v>
      </c>
      <c r="M1333" s="18">
        <f t="shared" si="125"/>
        <v>1.6620319303338172E-2</v>
      </c>
    </row>
    <row r="1334" spans="1:13">
      <c r="A1334" s="4">
        <v>2008</v>
      </c>
      <c r="B1334" s="5" t="s">
        <v>24</v>
      </c>
      <c r="C1334" s="5" t="s">
        <v>61</v>
      </c>
      <c r="D1334" s="5" t="s">
        <v>18</v>
      </c>
      <c r="E1334" s="5">
        <v>3300</v>
      </c>
      <c r="F1334" s="6">
        <v>257.58</v>
      </c>
      <c r="H1334" s="15" t="str">
        <f t="shared" si="120"/>
        <v>Low</v>
      </c>
      <c r="I1334" s="11" t="str">
        <f t="shared" si="121"/>
        <v>Medium</v>
      </c>
      <c r="J1334" s="11" t="str">
        <f t="shared" si="122"/>
        <v>Central</v>
      </c>
      <c r="K1334" s="11" t="str">
        <f t="shared" si="123"/>
        <v>2000s</v>
      </c>
      <c r="L1334" s="11" t="str">
        <f t="shared" si="124"/>
        <v>Fiber</v>
      </c>
      <c r="M1334" s="18">
        <f t="shared" si="125"/>
        <v>7.8054545454545446E-2</v>
      </c>
    </row>
    <row r="1335" spans="1:13">
      <c r="A1335" s="4">
        <v>2009</v>
      </c>
      <c r="B1335" s="5" t="s">
        <v>24</v>
      </c>
      <c r="C1335" s="5" t="s">
        <v>61</v>
      </c>
      <c r="D1335" s="5" t="s">
        <v>15</v>
      </c>
      <c r="E1335" s="5">
        <v>20400</v>
      </c>
      <c r="F1335" s="6">
        <v>1666.67</v>
      </c>
      <c r="H1335" s="15" t="str">
        <f t="shared" si="120"/>
        <v>Medium</v>
      </c>
      <c r="I1335" s="11" t="str">
        <f t="shared" si="121"/>
        <v>Large</v>
      </c>
      <c r="J1335" s="11" t="str">
        <f t="shared" si="122"/>
        <v>Central</v>
      </c>
      <c r="K1335" s="11" t="str">
        <f t="shared" si="123"/>
        <v>2000s</v>
      </c>
      <c r="L1335" s="11" t="str">
        <f t="shared" si="124"/>
        <v>Cereal</v>
      </c>
      <c r="M1335" s="18">
        <f t="shared" si="125"/>
        <v>8.1699509803921572E-2</v>
      </c>
    </row>
    <row r="1336" spans="1:13">
      <c r="A1336" s="4">
        <v>2009</v>
      </c>
      <c r="B1336" s="5" t="s">
        <v>24</v>
      </c>
      <c r="C1336" s="5" t="s">
        <v>61</v>
      </c>
      <c r="D1336" s="5" t="s">
        <v>16</v>
      </c>
      <c r="E1336" s="5">
        <v>2000</v>
      </c>
      <c r="F1336" s="6">
        <v>1300</v>
      </c>
      <c r="H1336" s="15" t="str">
        <f t="shared" si="120"/>
        <v>Medium</v>
      </c>
      <c r="I1336" s="11" t="str">
        <f t="shared" si="121"/>
        <v>Medium</v>
      </c>
      <c r="J1336" s="11" t="str">
        <f t="shared" si="122"/>
        <v>Central</v>
      </c>
      <c r="K1336" s="11" t="str">
        <f t="shared" si="123"/>
        <v>2000s</v>
      </c>
      <c r="L1336" s="11" t="str">
        <f t="shared" si="124"/>
        <v>Cereal</v>
      </c>
      <c r="M1336" s="18">
        <f t="shared" si="125"/>
        <v>0.65</v>
      </c>
    </row>
    <row r="1337" spans="1:13">
      <c r="A1337" s="4">
        <v>2009</v>
      </c>
      <c r="B1337" s="5" t="s">
        <v>24</v>
      </c>
      <c r="C1337" s="5" t="s">
        <v>61</v>
      </c>
      <c r="D1337" s="5" t="s">
        <v>17</v>
      </c>
      <c r="E1337" s="5">
        <v>59400</v>
      </c>
      <c r="F1337" s="6">
        <v>1245.79</v>
      </c>
      <c r="H1337" s="15" t="str">
        <f t="shared" si="120"/>
        <v>Medium</v>
      </c>
      <c r="I1337" s="11" t="str">
        <f t="shared" si="121"/>
        <v>Large</v>
      </c>
      <c r="J1337" s="11" t="str">
        <f t="shared" si="122"/>
        <v>Central</v>
      </c>
      <c r="K1337" s="11" t="str">
        <f t="shared" si="123"/>
        <v>2000s</v>
      </c>
      <c r="L1337" s="11" t="str">
        <f t="shared" si="124"/>
        <v>Pulse</v>
      </c>
      <c r="M1337" s="18">
        <f t="shared" si="125"/>
        <v>2.0972895622895622E-2</v>
      </c>
    </row>
    <row r="1338" spans="1:13">
      <c r="A1338" s="4">
        <v>2009</v>
      </c>
      <c r="B1338" s="5" t="s">
        <v>24</v>
      </c>
      <c r="C1338" s="5" t="s">
        <v>61</v>
      </c>
      <c r="D1338" s="5" t="s">
        <v>18</v>
      </c>
      <c r="E1338" s="5">
        <v>3200</v>
      </c>
      <c r="F1338" s="6">
        <v>181.25</v>
      </c>
      <c r="H1338" s="15" t="str">
        <f t="shared" si="120"/>
        <v>Low</v>
      </c>
      <c r="I1338" s="11" t="str">
        <f t="shared" si="121"/>
        <v>Medium</v>
      </c>
      <c r="J1338" s="11" t="str">
        <f t="shared" si="122"/>
        <v>Central</v>
      </c>
      <c r="K1338" s="11" t="str">
        <f t="shared" si="123"/>
        <v>2000s</v>
      </c>
      <c r="L1338" s="11" t="str">
        <f t="shared" si="124"/>
        <v>Fiber</v>
      </c>
      <c r="M1338" s="18">
        <f t="shared" si="125"/>
        <v>5.6640625E-2</v>
      </c>
    </row>
    <row r="1339" spans="1:13">
      <c r="A1339" s="4">
        <v>2010</v>
      </c>
      <c r="B1339" s="5" t="s">
        <v>24</v>
      </c>
      <c r="C1339" s="5" t="s">
        <v>61</v>
      </c>
      <c r="D1339" s="5" t="s">
        <v>15</v>
      </c>
      <c r="E1339" s="5">
        <v>24100</v>
      </c>
      <c r="F1339" s="6">
        <v>2307.0500000000002</v>
      </c>
      <c r="H1339" s="15" t="str">
        <f t="shared" si="120"/>
        <v>Medium</v>
      </c>
      <c r="I1339" s="11" t="str">
        <f t="shared" si="121"/>
        <v>Large</v>
      </c>
      <c r="J1339" s="11" t="str">
        <f t="shared" si="122"/>
        <v>Central</v>
      </c>
      <c r="K1339" s="11" t="str">
        <f t="shared" si="123"/>
        <v>2010s</v>
      </c>
      <c r="L1339" s="11" t="str">
        <f t="shared" si="124"/>
        <v>Cereal</v>
      </c>
      <c r="M1339" s="18">
        <f t="shared" si="125"/>
        <v>9.5728215767634864E-2</v>
      </c>
    </row>
    <row r="1340" spans="1:13">
      <c r="A1340" s="4">
        <v>2010</v>
      </c>
      <c r="B1340" s="5" t="s">
        <v>24</v>
      </c>
      <c r="C1340" s="5" t="s">
        <v>61</v>
      </c>
      <c r="D1340" s="5" t="s">
        <v>16</v>
      </c>
      <c r="E1340" s="5">
        <v>1400</v>
      </c>
      <c r="F1340" s="6">
        <v>1642.86</v>
      </c>
      <c r="H1340" s="15" t="str">
        <f t="shared" si="120"/>
        <v>Medium</v>
      </c>
      <c r="I1340" s="11" t="str">
        <f t="shared" si="121"/>
        <v>Medium</v>
      </c>
      <c r="J1340" s="11" t="str">
        <f t="shared" si="122"/>
        <v>Central</v>
      </c>
      <c r="K1340" s="11" t="str">
        <f t="shared" si="123"/>
        <v>2010s</v>
      </c>
      <c r="L1340" s="11" t="str">
        <f t="shared" si="124"/>
        <v>Cereal</v>
      </c>
      <c r="M1340" s="18">
        <f t="shared" si="125"/>
        <v>1.1734714285714285</v>
      </c>
    </row>
    <row r="1341" spans="1:13">
      <c r="A1341" s="4">
        <v>2010</v>
      </c>
      <c r="B1341" s="5" t="s">
        <v>24</v>
      </c>
      <c r="C1341" s="5" t="s">
        <v>61</v>
      </c>
      <c r="D1341" s="5" t="s">
        <v>17</v>
      </c>
      <c r="E1341" s="5">
        <v>46700</v>
      </c>
      <c r="F1341" s="6">
        <v>1494.65</v>
      </c>
      <c r="H1341" s="15" t="str">
        <f t="shared" si="120"/>
        <v>Medium</v>
      </c>
      <c r="I1341" s="11" t="str">
        <f t="shared" si="121"/>
        <v>Large</v>
      </c>
      <c r="J1341" s="11" t="str">
        <f t="shared" si="122"/>
        <v>Central</v>
      </c>
      <c r="K1341" s="11" t="str">
        <f t="shared" si="123"/>
        <v>2010s</v>
      </c>
      <c r="L1341" s="11" t="str">
        <f t="shared" si="124"/>
        <v>Pulse</v>
      </c>
      <c r="M1341" s="18">
        <f t="shared" si="125"/>
        <v>3.2005353319057815E-2</v>
      </c>
    </row>
    <row r="1342" spans="1:13">
      <c r="A1342" s="4">
        <v>2010</v>
      </c>
      <c r="B1342" s="5" t="s">
        <v>24</v>
      </c>
      <c r="C1342" s="5" t="s">
        <v>61</v>
      </c>
      <c r="D1342" s="5" t="s">
        <v>18</v>
      </c>
      <c r="E1342" s="5">
        <v>210</v>
      </c>
      <c r="F1342" s="6">
        <v>268.29000000000002</v>
      </c>
      <c r="H1342" s="15" t="str">
        <f t="shared" si="120"/>
        <v>Low</v>
      </c>
      <c r="I1342" s="11" t="str">
        <f t="shared" si="121"/>
        <v>Small</v>
      </c>
      <c r="J1342" s="11" t="str">
        <f t="shared" si="122"/>
        <v>Central</v>
      </c>
      <c r="K1342" s="11" t="str">
        <f t="shared" si="123"/>
        <v>2010s</v>
      </c>
      <c r="L1342" s="11" t="str">
        <f t="shared" si="124"/>
        <v>Fiber</v>
      </c>
      <c r="M1342" s="18">
        <f t="shared" si="125"/>
        <v>1.2775714285714286</v>
      </c>
    </row>
    <row r="1343" spans="1:13">
      <c r="A1343" s="4">
        <v>2011</v>
      </c>
      <c r="B1343" s="5" t="s">
        <v>24</v>
      </c>
      <c r="C1343" s="5" t="s">
        <v>61</v>
      </c>
      <c r="D1343" s="5" t="s">
        <v>15</v>
      </c>
      <c r="E1343" s="5">
        <v>26000</v>
      </c>
      <c r="F1343" s="6">
        <v>2011.54</v>
      </c>
      <c r="H1343" s="15" t="str">
        <f t="shared" si="120"/>
        <v>Medium</v>
      </c>
      <c r="I1343" s="11" t="str">
        <f t="shared" si="121"/>
        <v>Large</v>
      </c>
      <c r="J1343" s="11" t="str">
        <f t="shared" si="122"/>
        <v>Central</v>
      </c>
      <c r="K1343" s="11" t="str">
        <f t="shared" si="123"/>
        <v>2010s</v>
      </c>
      <c r="L1343" s="11" t="str">
        <f t="shared" si="124"/>
        <v>Cereal</v>
      </c>
      <c r="M1343" s="18">
        <f t="shared" si="125"/>
        <v>7.7366923076923069E-2</v>
      </c>
    </row>
    <row r="1344" spans="1:13">
      <c r="A1344" s="4">
        <v>2011</v>
      </c>
      <c r="B1344" s="5" t="s">
        <v>24</v>
      </c>
      <c r="C1344" s="5" t="s">
        <v>61</v>
      </c>
      <c r="D1344" s="5" t="s">
        <v>16</v>
      </c>
      <c r="E1344" s="5">
        <v>1400</v>
      </c>
      <c r="F1344" s="6">
        <v>1214.29</v>
      </c>
      <c r="H1344" s="15" t="str">
        <f t="shared" si="120"/>
        <v>Medium</v>
      </c>
      <c r="I1344" s="11" t="str">
        <f t="shared" si="121"/>
        <v>Medium</v>
      </c>
      <c r="J1344" s="11" t="str">
        <f t="shared" si="122"/>
        <v>Central</v>
      </c>
      <c r="K1344" s="11" t="str">
        <f t="shared" si="123"/>
        <v>2010s</v>
      </c>
      <c r="L1344" s="11" t="str">
        <f t="shared" si="124"/>
        <v>Cereal</v>
      </c>
      <c r="M1344" s="18">
        <f t="shared" si="125"/>
        <v>0.86734999999999995</v>
      </c>
    </row>
    <row r="1345" spans="1:13">
      <c r="A1345" s="4">
        <v>2011</v>
      </c>
      <c r="B1345" s="5" t="s">
        <v>24</v>
      </c>
      <c r="C1345" s="5" t="s">
        <v>61</v>
      </c>
      <c r="D1345" s="5" t="s">
        <v>17</v>
      </c>
      <c r="E1345" s="5">
        <v>50100</v>
      </c>
      <c r="F1345" s="6">
        <v>1754.49</v>
      </c>
      <c r="H1345" s="15" t="str">
        <f t="shared" si="120"/>
        <v>Medium</v>
      </c>
      <c r="I1345" s="11" t="str">
        <f t="shared" si="121"/>
        <v>Large</v>
      </c>
      <c r="J1345" s="11" t="str">
        <f t="shared" si="122"/>
        <v>Central</v>
      </c>
      <c r="K1345" s="11" t="str">
        <f t="shared" si="123"/>
        <v>2010s</v>
      </c>
      <c r="L1345" s="11" t="str">
        <f t="shared" si="124"/>
        <v>Pulse</v>
      </c>
      <c r="M1345" s="18">
        <f t="shared" si="125"/>
        <v>3.5019760479041914E-2</v>
      </c>
    </row>
    <row r="1346" spans="1:13">
      <c r="A1346" s="4">
        <v>2011</v>
      </c>
      <c r="B1346" s="5" t="s">
        <v>24</v>
      </c>
      <c r="C1346" s="5" t="s">
        <v>61</v>
      </c>
      <c r="D1346" s="5" t="s">
        <v>18</v>
      </c>
      <c r="E1346" s="5">
        <v>160</v>
      </c>
      <c r="F1346" s="6">
        <v>332.56</v>
      </c>
      <c r="H1346" s="15" t="str">
        <f t="shared" si="120"/>
        <v>Low</v>
      </c>
      <c r="I1346" s="11" t="str">
        <f t="shared" si="121"/>
        <v>Small</v>
      </c>
      <c r="J1346" s="11" t="str">
        <f t="shared" si="122"/>
        <v>Central</v>
      </c>
      <c r="K1346" s="11" t="str">
        <f t="shared" si="123"/>
        <v>2010s</v>
      </c>
      <c r="L1346" s="11" t="str">
        <f t="shared" si="124"/>
        <v>Fiber</v>
      </c>
      <c r="M1346" s="18">
        <f t="shared" si="125"/>
        <v>2.0785</v>
      </c>
    </row>
    <row r="1347" spans="1:13">
      <c r="A1347" s="4">
        <v>2012</v>
      </c>
      <c r="B1347" s="5" t="s">
        <v>24</v>
      </c>
      <c r="C1347" s="5" t="s">
        <v>61</v>
      </c>
      <c r="D1347" s="5" t="s">
        <v>15</v>
      </c>
      <c r="E1347" s="5">
        <v>30050</v>
      </c>
      <c r="F1347" s="6">
        <v>2054.58</v>
      </c>
      <c r="H1347" s="15" t="str">
        <f t="shared" ref="H1347:H1410" si="126">IF(F1347&lt;1000,"Low",IF(F1347&lt;3000,"Medium","High"))</f>
        <v>Medium</v>
      </c>
      <c r="I1347" s="11" t="str">
        <f t="shared" ref="I1347:I1410" si="127">IF(E1347&lt;1000,"Small",IF(E1347&lt;5000,"Medium","Large"))</f>
        <v>Large</v>
      </c>
      <c r="J1347" s="11" t="str">
        <f t="shared" ref="J1347:J1410" si="128">IF(OR(B1347="Punjab",B1347="Haryana",B1347="Himachal Pradesh",B1347="Jammu and Kashmir",B1347="Uttarakhand",B1347="Delhi",B1347="Chandigarh"),"North",IF(OR(B1347="Tamil Nadu",B1347="Karnataka",B1347="Kerala",B1347="Andhra Pradesh",B1347="Telangana"),"South",IF(OR(B1347="Maharashtra",B1347="Gujarat",B1347="Goa",B1347="Rajasthan"),"West",IF(OR(B1347="West Bengal",B1347="Bihar",B1347="Jharkhand",B1347="Odisha",B1347="Assam",B1347="Sikkim",B1347="Arunachal Pradesh",B1347="Manipur",B1347="Meghalaya",B1347="Mizoram",B1347="Nagaland",B1347="Tripura"),"East","Central"))))</f>
        <v>Central</v>
      </c>
      <c r="K1347" s="11" t="str">
        <f t="shared" ref="K1347:K1410" si="129">LEFT(A1347,3)&amp;"0s"</f>
        <v>2010s</v>
      </c>
      <c r="L1347" s="11" t="str">
        <f t="shared" ref="L1347:L1410" si="130">IF(D1347="Rice","Cereal",IF(D1347="Maize","Cereal",IF(D1347="Chickpea","Pulse",IF(D1347="Cotton","Fiber","Other"))))</f>
        <v>Cereal</v>
      </c>
      <c r="M1347" s="18">
        <f t="shared" ref="M1347:M1410" si="131">F1347/E1347</f>
        <v>6.8372046589018298E-2</v>
      </c>
    </row>
    <row r="1348" spans="1:13">
      <c r="A1348" s="4">
        <v>2012</v>
      </c>
      <c r="B1348" s="5" t="s">
        <v>24</v>
      </c>
      <c r="C1348" s="5" t="s">
        <v>61</v>
      </c>
      <c r="D1348" s="5" t="s">
        <v>16</v>
      </c>
      <c r="E1348" s="5">
        <v>1780</v>
      </c>
      <c r="F1348" s="6">
        <v>3196.63</v>
      </c>
      <c r="H1348" s="15" t="str">
        <f t="shared" si="126"/>
        <v>High</v>
      </c>
      <c r="I1348" s="11" t="str">
        <f t="shared" si="127"/>
        <v>Medium</v>
      </c>
      <c r="J1348" s="11" t="str">
        <f t="shared" si="128"/>
        <v>Central</v>
      </c>
      <c r="K1348" s="11" t="str">
        <f t="shared" si="129"/>
        <v>2010s</v>
      </c>
      <c r="L1348" s="11" t="str">
        <f t="shared" si="130"/>
        <v>Cereal</v>
      </c>
      <c r="M1348" s="18">
        <f t="shared" si="131"/>
        <v>1.7958595505617978</v>
      </c>
    </row>
    <row r="1349" spans="1:13">
      <c r="A1349" s="4">
        <v>2012</v>
      </c>
      <c r="B1349" s="5" t="s">
        <v>24</v>
      </c>
      <c r="C1349" s="5" t="s">
        <v>61</v>
      </c>
      <c r="D1349" s="5" t="s">
        <v>17</v>
      </c>
      <c r="E1349" s="5">
        <v>45340</v>
      </c>
      <c r="F1349" s="6">
        <v>1475.96</v>
      </c>
      <c r="H1349" s="15" t="str">
        <f t="shared" si="126"/>
        <v>Medium</v>
      </c>
      <c r="I1349" s="11" t="str">
        <f t="shared" si="127"/>
        <v>Large</v>
      </c>
      <c r="J1349" s="11" t="str">
        <f t="shared" si="128"/>
        <v>Central</v>
      </c>
      <c r="K1349" s="11" t="str">
        <f t="shared" si="129"/>
        <v>2010s</v>
      </c>
      <c r="L1349" s="11" t="str">
        <f t="shared" si="130"/>
        <v>Pulse</v>
      </c>
      <c r="M1349" s="18">
        <f t="shared" si="131"/>
        <v>3.2553153947948832E-2</v>
      </c>
    </row>
    <row r="1350" spans="1:13">
      <c r="A1350" s="4">
        <v>2012</v>
      </c>
      <c r="B1350" s="5" t="s">
        <v>24</v>
      </c>
      <c r="C1350" s="5" t="s">
        <v>61</v>
      </c>
      <c r="D1350" s="5" t="s">
        <v>18</v>
      </c>
      <c r="E1350" s="5">
        <v>220</v>
      </c>
      <c r="F1350" s="6">
        <v>363.64</v>
      </c>
      <c r="H1350" s="15" t="str">
        <f t="shared" si="126"/>
        <v>Low</v>
      </c>
      <c r="I1350" s="11" t="str">
        <f t="shared" si="127"/>
        <v>Small</v>
      </c>
      <c r="J1350" s="11" t="str">
        <f t="shared" si="128"/>
        <v>Central</v>
      </c>
      <c r="K1350" s="11" t="str">
        <f t="shared" si="129"/>
        <v>2010s</v>
      </c>
      <c r="L1350" s="11" t="str">
        <f t="shared" si="130"/>
        <v>Fiber</v>
      </c>
      <c r="M1350" s="18">
        <f t="shared" si="131"/>
        <v>1.6529090909090909</v>
      </c>
    </row>
    <row r="1351" spans="1:13">
      <c r="A1351" s="4">
        <v>2013</v>
      </c>
      <c r="B1351" s="5" t="s">
        <v>24</v>
      </c>
      <c r="C1351" s="5" t="s">
        <v>61</v>
      </c>
      <c r="D1351" s="5" t="s">
        <v>15</v>
      </c>
      <c r="E1351" s="5">
        <v>41800</v>
      </c>
      <c r="F1351" s="6">
        <v>1577.03</v>
      </c>
      <c r="H1351" s="15" t="str">
        <f t="shared" si="126"/>
        <v>Medium</v>
      </c>
      <c r="I1351" s="11" t="str">
        <f t="shared" si="127"/>
        <v>Large</v>
      </c>
      <c r="J1351" s="11" t="str">
        <f t="shared" si="128"/>
        <v>Central</v>
      </c>
      <c r="K1351" s="11" t="str">
        <f t="shared" si="129"/>
        <v>2010s</v>
      </c>
      <c r="L1351" s="11" t="str">
        <f t="shared" si="130"/>
        <v>Cereal</v>
      </c>
      <c r="M1351" s="18">
        <f t="shared" si="131"/>
        <v>3.7727990430622006E-2</v>
      </c>
    </row>
    <row r="1352" spans="1:13">
      <c r="A1352" s="4">
        <v>2013</v>
      </c>
      <c r="B1352" s="5" t="s">
        <v>24</v>
      </c>
      <c r="C1352" s="5" t="s">
        <v>61</v>
      </c>
      <c r="D1352" s="5" t="s">
        <v>16</v>
      </c>
      <c r="E1352" s="5">
        <v>1910</v>
      </c>
      <c r="F1352" s="6">
        <v>1476.44</v>
      </c>
      <c r="H1352" s="15" t="str">
        <f t="shared" si="126"/>
        <v>Medium</v>
      </c>
      <c r="I1352" s="11" t="str">
        <f t="shared" si="127"/>
        <v>Medium</v>
      </c>
      <c r="J1352" s="11" t="str">
        <f t="shared" si="128"/>
        <v>Central</v>
      </c>
      <c r="K1352" s="11" t="str">
        <f t="shared" si="129"/>
        <v>2010s</v>
      </c>
      <c r="L1352" s="11" t="str">
        <f t="shared" si="130"/>
        <v>Cereal</v>
      </c>
      <c r="M1352" s="18">
        <f t="shared" si="131"/>
        <v>0.77300523560209422</v>
      </c>
    </row>
    <row r="1353" spans="1:13">
      <c r="A1353" s="4">
        <v>2013</v>
      </c>
      <c r="B1353" s="5" t="s">
        <v>24</v>
      </c>
      <c r="C1353" s="5" t="s">
        <v>61</v>
      </c>
      <c r="D1353" s="5" t="s">
        <v>17</v>
      </c>
      <c r="E1353" s="5">
        <v>59590</v>
      </c>
      <c r="F1353" s="6">
        <v>1007.55</v>
      </c>
      <c r="H1353" s="15" t="str">
        <f t="shared" si="126"/>
        <v>Medium</v>
      </c>
      <c r="I1353" s="11" t="str">
        <f t="shared" si="127"/>
        <v>Large</v>
      </c>
      <c r="J1353" s="11" t="str">
        <f t="shared" si="128"/>
        <v>Central</v>
      </c>
      <c r="K1353" s="11" t="str">
        <f t="shared" si="129"/>
        <v>2010s</v>
      </c>
      <c r="L1353" s="11" t="str">
        <f t="shared" si="130"/>
        <v>Pulse</v>
      </c>
      <c r="M1353" s="18">
        <f t="shared" si="131"/>
        <v>1.6908038261453262E-2</v>
      </c>
    </row>
    <row r="1354" spans="1:13">
      <c r="A1354" s="4">
        <v>2013</v>
      </c>
      <c r="B1354" s="5" t="s">
        <v>24</v>
      </c>
      <c r="C1354" s="5" t="s">
        <v>61</v>
      </c>
      <c r="D1354" s="5" t="s">
        <v>18</v>
      </c>
      <c r="E1354" s="5">
        <v>100</v>
      </c>
      <c r="F1354" s="6">
        <v>300</v>
      </c>
      <c r="H1354" s="15" t="str">
        <f t="shared" si="126"/>
        <v>Low</v>
      </c>
      <c r="I1354" s="11" t="str">
        <f t="shared" si="127"/>
        <v>Small</v>
      </c>
      <c r="J1354" s="11" t="str">
        <f t="shared" si="128"/>
        <v>Central</v>
      </c>
      <c r="K1354" s="11" t="str">
        <f t="shared" si="129"/>
        <v>2010s</v>
      </c>
      <c r="L1354" s="11" t="str">
        <f t="shared" si="130"/>
        <v>Fiber</v>
      </c>
      <c r="M1354" s="18">
        <f t="shared" si="131"/>
        <v>3</v>
      </c>
    </row>
    <row r="1355" spans="1:13">
      <c r="A1355" s="4">
        <v>2014</v>
      </c>
      <c r="B1355" s="5" t="s">
        <v>24</v>
      </c>
      <c r="C1355" s="5" t="s">
        <v>61</v>
      </c>
      <c r="D1355" s="5" t="s">
        <v>15</v>
      </c>
      <c r="E1355" s="5">
        <v>103000</v>
      </c>
      <c r="F1355" s="6">
        <v>1851.17</v>
      </c>
      <c r="H1355" s="15" t="str">
        <f t="shared" si="126"/>
        <v>Medium</v>
      </c>
      <c r="I1355" s="11" t="str">
        <f t="shared" si="127"/>
        <v>Large</v>
      </c>
      <c r="J1355" s="11" t="str">
        <f t="shared" si="128"/>
        <v>Central</v>
      </c>
      <c r="K1355" s="11" t="str">
        <f t="shared" si="129"/>
        <v>2010s</v>
      </c>
      <c r="L1355" s="11" t="str">
        <f t="shared" si="130"/>
        <v>Cereal</v>
      </c>
      <c r="M1355" s="18">
        <f t="shared" si="131"/>
        <v>1.7972524271844662E-2</v>
      </c>
    </row>
    <row r="1356" spans="1:13">
      <c r="A1356" s="4">
        <v>2014</v>
      </c>
      <c r="B1356" s="5" t="s">
        <v>24</v>
      </c>
      <c r="C1356" s="5" t="s">
        <v>61</v>
      </c>
      <c r="D1356" s="5" t="s">
        <v>16</v>
      </c>
      <c r="E1356" s="5">
        <v>25000</v>
      </c>
      <c r="F1356" s="6">
        <v>2160</v>
      </c>
      <c r="H1356" s="15" t="str">
        <f t="shared" si="126"/>
        <v>Medium</v>
      </c>
      <c r="I1356" s="11" t="str">
        <f t="shared" si="127"/>
        <v>Large</v>
      </c>
      <c r="J1356" s="11" t="str">
        <f t="shared" si="128"/>
        <v>Central</v>
      </c>
      <c r="K1356" s="11" t="str">
        <f t="shared" si="129"/>
        <v>2010s</v>
      </c>
      <c r="L1356" s="11" t="str">
        <f t="shared" si="130"/>
        <v>Cereal</v>
      </c>
      <c r="M1356" s="18">
        <f t="shared" si="131"/>
        <v>8.6400000000000005E-2</v>
      </c>
    </row>
    <row r="1357" spans="1:13">
      <c r="A1357" s="4">
        <v>2014</v>
      </c>
      <c r="B1357" s="5" t="s">
        <v>24</v>
      </c>
      <c r="C1357" s="5" t="s">
        <v>61</v>
      </c>
      <c r="D1357" s="5" t="s">
        <v>17</v>
      </c>
      <c r="E1357" s="5">
        <v>87000</v>
      </c>
      <c r="F1357" s="6">
        <v>827.59</v>
      </c>
      <c r="H1357" s="15" t="str">
        <f t="shared" si="126"/>
        <v>Low</v>
      </c>
      <c r="I1357" s="11" t="str">
        <f t="shared" si="127"/>
        <v>Large</v>
      </c>
      <c r="J1357" s="11" t="str">
        <f t="shared" si="128"/>
        <v>Central</v>
      </c>
      <c r="K1357" s="11" t="str">
        <f t="shared" si="129"/>
        <v>2010s</v>
      </c>
      <c r="L1357" s="11" t="str">
        <f t="shared" si="130"/>
        <v>Pulse</v>
      </c>
      <c r="M1357" s="18">
        <f t="shared" si="131"/>
        <v>9.5125287356321846E-3</v>
      </c>
    </row>
    <row r="1358" spans="1:13">
      <c r="A1358" s="4">
        <v>2014</v>
      </c>
      <c r="B1358" s="5" t="s">
        <v>24</v>
      </c>
      <c r="C1358" s="5" t="s">
        <v>61</v>
      </c>
      <c r="D1358" s="5" t="s">
        <v>18</v>
      </c>
      <c r="E1358" s="5">
        <v>4000</v>
      </c>
      <c r="F1358" s="6">
        <v>135</v>
      </c>
      <c r="H1358" s="15" t="str">
        <f t="shared" si="126"/>
        <v>Low</v>
      </c>
      <c r="I1358" s="11" t="str">
        <f t="shared" si="127"/>
        <v>Medium</v>
      </c>
      <c r="J1358" s="11" t="str">
        <f t="shared" si="128"/>
        <v>Central</v>
      </c>
      <c r="K1358" s="11" t="str">
        <f t="shared" si="129"/>
        <v>2010s</v>
      </c>
      <c r="L1358" s="11" t="str">
        <f t="shared" si="130"/>
        <v>Fiber</v>
      </c>
      <c r="M1358" s="18">
        <f t="shared" si="131"/>
        <v>3.3750000000000002E-2</v>
      </c>
    </row>
    <row r="1359" spans="1:13">
      <c r="A1359" s="4">
        <v>2015</v>
      </c>
      <c r="B1359" s="5" t="s">
        <v>24</v>
      </c>
      <c r="C1359" s="5" t="s">
        <v>61</v>
      </c>
      <c r="D1359" s="5" t="s">
        <v>15</v>
      </c>
      <c r="E1359" s="5">
        <v>111000</v>
      </c>
      <c r="F1359" s="6">
        <v>2852.88</v>
      </c>
      <c r="H1359" s="15" t="str">
        <f t="shared" si="126"/>
        <v>Medium</v>
      </c>
      <c r="I1359" s="11" t="str">
        <f t="shared" si="127"/>
        <v>Large</v>
      </c>
      <c r="J1359" s="11" t="str">
        <f t="shared" si="128"/>
        <v>Central</v>
      </c>
      <c r="K1359" s="11" t="str">
        <f t="shared" si="129"/>
        <v>2010s</v>
      </c>
      <c r="L1359" s="11" t="str">
        <f t="shared" si="130"/>
        <v>Cereal</v>
      </c>
      <c r="M1359" s="18">
        <f t="shared" si="131"/>
        <v>2.5701621621621623E-2</v>
      </c>
    </row>
    <row r="1360" spans="1:13">
      <c r="A1360" s="4">
        <v>2015</v>
      </c>
      <c r="B1360" s="5" t="s">
        <v>24</v>
      </c>
      <c r="C1360" s="5" t="s">
        <v>61</v>
      </c>
      <c r="D1360" s="5" t="s">
        <v>16</v>
      </c>
      <c r="E1360" s="5">
        <v>11000</v>
      </c>
      <c r="F1360" s="6">
        <v>1363.64</v>
      </c>
      <c r="H1360" s="15" t="str">
        <f t="shared" si="126"/>
        <v>Medium</v>
      </c>
      <c r="I1360" s="11" t="str">
        <f t="shared" si="127"/>
        <v>Large</v>
      </c>
      <c r="J1360" s="11" t="str">
        <f t="shared" si="128"/>
        <v>Central</v>
      </c>
      <c r="K1360" s="11" t="str">
        <f t="shared" si="129"/>
        <v>2010s</v>
      </c>
      <c r="L1360" s="11" t="str">
        <f t="shared" si="130"/>
        <v>Cereal</v>
      </c>
      <c r="M1360" s="18">
        <f t="shared" si="131"/>
        <v>0.12396727272727273</v>
      </c>
    </row>
    <row r="1361" spans="1:13">
      <c r="A1361" s="4">
        <v>2015</v>
      </c>
      <c r="B1361" s="5" t="s">
        <v>24</v>
      </c>
      <c r="C1361" s="5" t="s">
        <v>61</v>
      </c>
      <c r="D1361" s="5" t="s">
        <v>17</v>
      </c>
      <c r="E1361" s="5">
        <v>94000</v>
      </c>
      <c r="F1361" s="6">
        <v>1191.49</v>
      </c>
      <c r="H1361" s="15" t="str">
        <f t="shared" si="126"/>
        <v>Medium</v>
      </c>
      <c r="I1361" s="11" t="str">
        <f t="shared" si="127"/>
        <v>Large</v>
      </c>
      <c r="J1361" s="11" t="str">
        <f t="shared" si="128"/>
        <v>Central</v>
      </c>
      <c r="K1361" s="11" t="str">
        <f t="shared" si="129"/>
        <v>2010s</v>
      </c>
      <c r="L1361" s="11" t="str">
        <f t="shared" si="130"/>
        <v>Pulse</v>
      </c>
      <c r="M1361" s="18">
        <f t="shared" si="131"/>
        <v>1.2675425531914893E-2</v>
      </c>
    </row>
    <row r="1362" spans="1:13">
      <c r="A1362" s="4">
        <v>2016</v>
      </c>
      <c r="B1362" s="5" t="s">
        <v>24</v>
      </c>
      <c r="C1362" s="5" t="s">
        <v>61</v>
      </c>
      <c r="D1362" s="5" t="s">
        <v>15</v>
      </c>
      <c r="E1362" s="5">
        <v>122000</v>
      </c>
      <c r="F1362" s="6">
        <v>2300.4899999999998</v>
      </c>
      <c r="H1362" s="15" t="str">
        <f t="shared" si="126"/>
        <v>Medium</v>
      </c>
      <c r="I1362" s="11" t="str">
        <f t="shared" si="127"/>
        <v>Large</v>
      </c>
      <c r="J1362" s="11" t="str">
        <f t="shared" si="128"/>
        <v>Central</v>
      </c>
      <c r="K1362" s="11" t="str">
        <f t="shared" si="129"/>
        <v>2010s</v>
      </c>
      <c r="L1362" s="11" t="str">
        <f t="shared" si="130"/>
        <v>Cereal</v>
      </c>
      <c r="M1362" s="18">
        <f t="shared" si="131"/>
        <v>1.8856475409836065E-2</v>
      </c>
    </row>
    <row r="1363" spans="1:13">
      <c r="A1363" s="4">
        <v>2016</v>
      </c>
      <c r="B1363" s="5" t="s">
        <v>24</v>
      </c>
      <c r="C1363" s="5" t="s">
        <v>61</v>
      </c>
      <c r="D1363" s="5" t="s">
        <v>16</v>
      </c>
      <c r="E1363" s="5">
        <v>26000</v>
      </c>
      <c r="F1363" s="6">
        <v>3423.08</v>
      </c>
      <c r="H1363" s="15" t="str">
        <f t="shared" si="126"/>
        <v>High</v>
      </c>
      <c r="I1363" s="11" t="str">
        <f t="shared" si="127"/>
        <v>Large</v>
      </c>
      <c r="J1363" s="11" t="str">
        <f t="shared" si="128"/>
        <v>Central</v>
      </c>
      <c r="K1363" s="11" t="str">
        <f t="shared" si="129"/>
        <v>2010s</v>
      </c>
      <c r="L1363" s="11" t="str">
        <f t="shared" si="130"/>
        <v>Cereal</v>
      </c>
      <c r="M1363" s="18">
        <f t="shared" si="131"/>
        <v>0.13165692307692306</v>
      </c>
    </row>
    <row r="1364" spans="1:13">
      <c r="A1364" s="4">
        <v>2016</v>
      </c>
      <c r="B1364" s="5" t="s">
        <v>24</v>
      </c>
      <c r="C1364" s="5" t="s">
        <v>61</v>
      </c>
      <c r="D1364" s="5" t="s">
        <v>17</v>
      </c>
      <c r="E1364" s="5">
        <v>118000</v>
      </c>
      <c r="F1364" s="6">
        <v>1559.32</v>
      </c>
      <c r="H1364" s="15" t="str">
        <f t="shared" si="126"/>
        <v>Medium</v>
      </c>
      <c r="I1364" s="11" t="str">
        <f t="shared" si="127"/>
        <v>Large</v>
      </c>
      <c r="J1364" s="11" t="str">
        <f t="shared" si="128"/>
        <v>Central</v>
      </c>
      <c r="K1364" s="11" t="str">
        <f t="shared" si="129"/>
        <v>2010s</v>
      </c>
      <c r="L1364" s="11" t="str">
        <f t="shared" si="130"/>
        <v>Pulse</v>
      </c>
      <c r="M1364" s="18">
        <f t="shared" si="131"/>
        <v>1.321457627118644E-2</v>
      </c>
    </row>
    <row r="1365" spans="1:13">
      <c r="A1365" s="4">
        <v>2017</v>
      </c>
      <c r="B1365" s="5" t="s">
        <v>24</v>
      </c>
      <c r="C1365" s="5" t="s">
        <v>61</v>
      </c>
      <c r="D1365" s="5" t="s">
        <v>15</v>
      </c>
      <c r="E1365" s="5">
        <v>136800</v>
      </c>
      <c r="F1365" s="6">
        <v>2285.4499999999998</v>
      </c>
      <c r="H1365" s="15" t="str">
        <f t="shared" si="126"/>
        <v>Medium</v>
      </c>
      <c r="I1365" s="11" t="str">
        <f t="shared" si="127"/>
        <v>Large</v>
      </c>
      <c r="J1365" s="11" t="str">
        <f t="shared" si="128"/>
        <v>Central</v>
      </c>
      <c r="K1365" s="11" t="str">
        <f t="shared" si="129"/>
        <v>2010s</v>
      </c>
      <c r="L1365" s="11" t="str">
        <f t="shared" si="130"/>
        <v>Cereal</v>
      </c>
      <c r="M1365" s="18">
        <f t="shared" si="131"/>
        <v>1.6706505847953215E-2</v>
      </c>
    </row>
    <row r="1366" spans="1:13">
      <c r="A1366" s="4">
        <v>2017</v>
      </c>
      <c r="B1366" s="5" t="s">
        <v>24</v>
      </c>
      <c r="C1366" s="5" t="s">
        <v>61</v>
      </c>
      <c r="D1366" s="5" t="s">
        <v>16</v>
      </c>
      <c r="E1366" s="5">
        <v>35250</v>
      </c>
      <c r="F1366" s="6">
        <v>3222.13</v>
      </c>
      <c r="H1366" s="15" t="str">
        <f t="shared" si="126"/>
        <v>High</v>
      </c>
      <c r="I1366" s="11" t="str">
        <f t="shared" si="127"/>
        <v>Large</v>
      </c>
      <c r="J1366" s="11" t="str">
        <f t="shared" si="128"/>
        <v>Central</v>
      </c>
      <c r="K1366" s="11" t="str">
        <f t="shared" si="129"/>
        <v>2010s</v>
      </c>
      <c r="L1366" s="11" t="str">
        <f t="shared" si="130"/>
        <v>Cereal</v>
      </c>
      <c r="M1366" s="18">
        <f t="shared" si="131"/>
        <v>9.1407943262411348E-2</v>
      </c>
    </row>
    <row r="1367" spans="1:13">
      <c r="A1367" s="4">
        <v>2017</v>
      </c>
      <c r="B1367" s="5" t="s">
        <v>24</v>
      </c>
      <c r="C1367" s="5" t="s">
        <v>61</v>
      </c>
      <c r="D1367" s="5" t="s">
        <v>17</v>
      </c>
      <c r="E1367" s="5">
        <v>134100</v>
      </c>
      <c r="F1367" s="6">
        <v>2162.5700000000002</v>
      </c>
      <c r="H1367" s="15" t="str">
        <f t="shared" si="126"/>
        <v>Medium</v>
      </c>
      <c r="I1367" s="11" t="str">
        <f t="shared" si="127"/>
        <v>Large</v>
      </c>
      <c r="J1367" s="11" t="str">
        <f t="shared" si="128"/>
        <v>Central</v>
      </c>
      <c r="K1367" s="11" t="str">
        <f t="shared" si="129"/>
        <v>2010s</v>
      </c>
      <c r="L1367" s="11" t="str">
        <f t="shared" si="130"/>
        <v>Pulse</v>
      </c>
      <c r="M1367" s="18">
        <f t="shared" si="131"/>
        <v>1.612654735272185E-2</v>
      </c>
    </row>
    <row r="1368" spans="1:13">
      <c r="A1368" s="4">
        <v>2017</v>
      </c>
      <c r="B1368" s="5" t="s">
        <v>24</v>
      </c>
      <c r="C1368" s="5" t="s">
        <v>61</v>
      </c>
      <c r="D1368" s="5" t="s">
        <v>18</v>
      </c>
      <c r="E1368" s="5">
        <v>50</v>
      </c>
      <c r="F1368" s="6">
        <v>288</v>
      </c>
      <c r="H1368" s="15" t="str">
        <f t="shared" si="126"/>
        <v>Low</v>
      </c>
      <c r="I1368" s="11" t="str">
        <f t="shared" si="127"/>
        <v>Small</v>
      </c>
      <c r="J1368" s="11" t="str">
        <f t="shared" si="128"/>
        <v>Central</v>
      </c>
      <c r="K1368" s="11" t="str">
        <f t="shared" si="129"/>
        <v>2010s</v>
      </c>
      <c r="L1368" s="11" t="str">
        <f t="shared" si="130"/>
        <v>Fiber</v>
      </c>
      <c r="M1368" s="18">
        <f t="shared" si="131"/>
        <v>5.76</v>
      </c>
    </row>
    <row r="1369" spans="1:13">
      <c r="A1369" s="4">
        <v>2008</v>
      </c>
      <c r="B1369" s="5" t="s">
        <v>62</v>
      </c>
      <c r="C1369" s="5" t="s">
        <v>63</v>
      </c>
      <c r="D1369" s="5" t="s">
        <v>15</v>
      </c>
      <c r="E1369" s="5">
        <v>271170</v>
      </c>
      <c r="F1369" s="6">
        <v>2104.12</v>
      </c>
      <c r="H1369" s="15" t="str">
        <f t="shared" si="126"/>
        <v>Medium</v>
      </c>
      <c r="I1369" s="11" t="str">
        <f t="shared" si="127"/>
        <v>Large</v>
      </c>
      <c r="J1369" s="11" t="str">
        <f t="shared" si="128"/>
        <v>South</v>
      </c>
      <c r="K1369" s="11" t="str">
        <f t="shared" si="129"/>
        <v>2000s</v>
      </c>
      <c r="L1369" s="11" t="str">
        <f t="shared" si="130"/>
        <v>Cereal</v>
      </c>
      <c r="M1369" s="18">
        <f t="shared" si="131"/>
        <v>7.7594129144079359E-3</v>
      </c>
    </row>
    <row r="1370" spans="1:13">
      <c r="A1370" s="4">
        <v>2008</v>
      </c>
      <c r="B1370" s="5" t="s">
        <v>62</v>
      </c>
      <c r="C1370" s="5" t="s">
        <v>63</v>
      </c>
      <c r="D1370" s="5" t="s">
        <v>16</v>
      </c>
      <c r="E1370" s="5">
        <v>11200</v>
      </c>
      <c r="F1370" s="6">
        <v>4322.62</v>
      </c>
      <c r="H1370" s="15" t="str">
        <f t="shared" si="126"/>
        <v>High</v>
      </c>
      <c r="I1370" s="11" t="str">
        <f t="shared" si="127"/>
        <v>Large</v>
      </c>
      <c r="J1370" s="11" t="str">
        <f t="shared" si="128"/>
        <v>South</v>
      </c>
      <c r="K1370" s="11" t="str">
        <f t="shared" si="129"/>
        <v>2000s</v>
      </c>
      <c r="L1370" s="11" t="str">
        <f t="shared" si="130"/>
        <v>Cereal</v>
      </c>
      <c r="M1370" s="18">
        <f t="shared" si="131"/>
        <v>0.3859482142857143</v>
      </c>
    </row>
    <row r="1371" spans="1:13">
      <c r="A1371" s="4">
        <v>2008</v>
      </c>
      <c r="B1371" s="5" t="s">
        <v>62</v>
      </c>
      <c r="C1371" s="5" t="s">
        <v>63</v>
      </c>
      <c r="D1371" s="5" t="s">
        <v>17</v>
      </c>
      <c r="E1371" s="5">
        <v>120</v>
      </c>
      <c r="F1371" s="6">
        <v>1720</v>
      </c>
      <c r="H1371" s="15" t="str">
        <f t="shared" si="126"/>
        <v>Medium</v>
      </c>
      <c r="I1371" s="11" t="str">
        <f t="shared" si="127"/>
        <v>Small</v>
      </c>
      <c r="J1371" s="11" t="str">
        <f t="shared" si="128"/>
        <v>South</v>
      </c>
      <c r="K1371" s="11" t="str">
        <f t="shared" si="129"/>
        <v>2000s</v>
      </c>
      <c r="L1371" s="11" t="str">
        <f t="shared" si="130"/>
        <v>Pulse</v>
      </c>
      <c r="M1371" s="18">
        <f t="shared" si="131"/>
        <v>14.333333333333334</v>
      </c>
    </row>
    <row r="1372" spans="1:13">
      <c r="A1372" s="4">
        <v>2008</v>
      </c>
      <c r="B1372" s="5" t="s">
        <v>62</v>
      </c>
      <c r="C1372" s="5" t="s">
        <v>63</v>
      </c>
      <c r="D1372" s="5" t="s">
        <v>18</v>
      </c>
      <c r="E1372" s="5">
        <v>5200</v>
      </c>
      <c r="F1372" s="6">
        <v>315.38</v>
      </c>
      <c r="H1372" s="15" t="str">
        <f t="shared" si="126"/>
        <v>Low</v>
      </c>
      <c r="I1372" s="11" t="str">
        <f t="shared" si="127"/>
        <v>Large</v>
      </c>
      <c r="J1372" s="11" t="str">
        <f t="shared" si="128"/>
        <v>South</v>
      </c>
      <c r="K1372" s="11" t="str">
        <f t="shared" si="129"/>
        <v>2000s</v>
      </c>
      <c r="L1372" s="11" t="str">
        <f t="shared" si="130"/>
        <v>Fiber</v>
      </c>
      <c r="M1372" s="18">
        <f t="shared" si="131"/>
        <v>6.0650000000000003E-2</v>
      </c>
    </row>
    <row r="1373" spans="1:13">
      <c r="A1373" s="4">
        <v>2009</v>
      </c>
      <c r="B1373" s="5" t="s">
        <v>62</v>
      </c>
      <c r="C1373" s="5" t="s">
        <v>63</v>
      </c>
      <c r="D1373" s="5" t="s">
        <v>15</v>
      </c>
      <c r="E1373" s="5">
        <v>233890</v>
      </c>
      <c r="F1373" s="6">
        <v>2128.29</v>
      </c>
      <c r="H1373" s="15" t="str">
        <f t="shared" si="126"/>
        <v>Medium</v>
      </c>
      <c r="I1373" s="11" t="str">
        <f t="shared" si="127"/>
        <v>Large</v>
      </c>
      <c r="J1373" s="11" t="str">
        <f t="shared" si="128"/>
        <v>South</v>
      </c>
      <c r="K1373" s="11" t="str">
        <f t="shared" si="129"/>
        <v>2000s</v>
      </c>
      <c r="L1373" s="11" t="str">
        <f t="shared" si="130"/>
        <v>Cereal</v>
      </c>
      <c r="M1373" s="18">
        <f t="shared" si="131"/>
        <v>9.0995339689597665E-3</v>
      </c>
    </row>
    <row r="1374" spans="1:13">
      <c r="A1374" s="4">
        <v>2009</v>
      </c>
      <c r="B1374" s="5" t="s">
        <v>62</v>
      </c>
      <c r="C1374" s="5" t="s">
        <v>63</v>
      </c>
      <c r="D1374" s="5" t="s">
        <v>16</v>
      </c>
      <c r="E1374" s="5">
        <v>13560</v>
      </c>
      <c r="F1374" s="6">
        <v>4437.4799999999996</v>
      </c>
      <c r="H1374" s="15" t="str">
        <f t="shared" si="126"/>
        <v>High</v>
      </c>
      <c r="I1374" s="11" t="str">
        <f t="shared" si="127"/>
        <v>Large</v>
      </c>
      <c r="J1374" s="11" t="str">
        <f t="shared" si="128"/>
        <v>South</v>
      </c>
      <c r="K1374" s="11" t="str">
        <f t="shared" si="129"/>
        <v>2000s</v>
      </c>
      <c r="L1374" s="11" t="str">
        <f t="shared" si="130"/>
        <v>Cereal</v>
      </c>
      <c r="M1374" s="18">
        <f t="shared" si="131"/>
        <v>0.32724778761061946</v>
      </c>
    </row>
    <row r="1375" spans="1:13">
      <c r="A1375" s="4">
        <v>2009</v>
      </c>
      <c r="B1375" s="5" t="s">
        <v>62</v>
      </c>
      <c r="C1375" s="5" t="s">
        <v>63</v>
      </c>
      <c r="D1375" s="5" t="s">
        <v>17</v>
      </c>
      <c r="E1375" s="5">
        <v>140</v>
      </c>
      <c r="F1375" s="6">
        <v>1607.14</v>
      </c>
      <c r="H1375" s="15" t="str">
        <f t="shared" si="126"/>
        <v>Medium</v>
      </c>
      <c r="I1375" s="11" t="str">
        <f t="shared" si="127"/>
        <v>Small</v>
      </c>
      <c r="J1375" s="11" t="str">
        <f t="shared" si="128"/>
        <v>South</v>
      </c>
      <c r="K1375" s="11" t="str">
        <f t="shared" si="129"/>
        <v>2000s</v>
      </c>
      <c r="L1375" s="11" t="str">
        <f t="shared" si="130"/>
        <v>Pulse</v>
      </c>
      <c r="M1375" s="18">
        <f t="shared" si="131"/>
        <v>11.479571428571429</v>
      </c>
    </row>
    <row r="1376" spans="1:13">
      <c r="A1376" s="4">
        <v>2009</v>
      </c>
      <c r="B1376" s="5" t="s">
        <v>62</v>
      </c>
      <c r="C1376" s="5" t="s">
        <v>63</v>
      </c>
      <c r="D1376" s="5" t="s">
        <v>18</v>
      </c>
      <c r="E1376" s="5">
        <v>5660</v>
      </c>
      <c r="F1376" s="6">
        <v>347.48</v>
      </c>
      <c r="H1376" s="15" t="str">
        <f t="shared" si="126"/>
        <v>Low</v>
      </c>
      <c r="I1376" s="11" t="str">
        <f t="shared" si="127"/>
        <v>Large</v>
      </c>
      <c r="J1376" s="11" t="str">
        <f t="shared" si="128"/>
        <v>South</v>
      </c>
      <c r="K1376" s="11" t="str">
        <f t="shared" si="129"/>
        <v>2000s</v>
      </c>
      <c r="L1376" s="11" t="str">
        <f t="shared" si="130"/>
        <v>Fiber</v>
      </c>
      <c r="M1376" s="18">
        <f t="shared" si="131"/>
        <v>6.1392226148409897E-2</v>
      </c>
    </row>
    <row r="1377" spans="1:13">
      <c r="A1377" s="4">
        <v>2010</v>
      </c>
      <c r="B1377" s="5" t="s">
        <v>62</v>
      </c>
      <c r="C1377" s="5" t="s">
        <v>63</v>
      </c>
      <c r="D1377" s="5" t="s">
        <v>15</v>
      </c>
      <c r="E1377" s="5">
        <v>279720</v>
      </c>
      <c r="F1377" s="6">
        <v>1282.1199999999999</v>
      </c>
      <c r="H1377" s="15" t="str">
        <f t="shared" si="126"/>
        <v>Medium</v>
      </c>
      <c r="I1377" s="11" t="str">
        <f t="shared" si="127"/>
        <v>Large</v>
      </c>
      <c r="J1377" s="11" t="str">
        <f t="shared" si="128"/>
        <v>South</v>
      </c>
      <c r="K1377" s="11" t="str">
        <f t="shared" si="129"/>
        <v>2010s</v>
      </c>
      <c r="L1377" s="11" t="str">
        <f t="shared" si="130"/>
        <v>Cereal</v>
      </c>
      <c r="M1377" s="18">
        <f t="shared" si="131"/>
        <v>4.5835835835835829E-3</v>
      </c>
    </row>
    <row r="1378" spans="1:13">
      <c r="A1378" s="4">
        <v>2010</v>
      </c>
      <c r="B1378" s="5" t="s">
        <v>62</v>
      </c>
      <c r="C1378" s="5" t="s">
        <v>63</v>
      </c>
      <c r="D1378" s="5" t="s">
        <v>16</v>
      </c>
      <c r="E1378" s="5">
        <v>16880</v>
      </c>
      <c r="F1378" s="6">
        <v>5001.18</v>
      </c>
      <c r="H1378" s="15" t="str">
        <f t="shared" si="126"/>
        <v>High</v>
      </c>
      <c r="I1378" s="11" t="str">
        <f t="shared" si="127"/>
        <v>Large</v>
      </c>
      <c r="J1378" s="11" t="str">
        <f t="shared" si="128"/>
        <v>South</v>
      </c>
      <c r="K1378" s="11" t="str">
        <f t="shared" si="129"/>
        <v>2010s</v>
      </c>
      <c r="L1378" s="11" t="str">
        <f t="shared" si="130"/>
        <v>Cereal</v>
      </c>
      <c r="M1378" s="18">
        <f t="shared" si="131"/>
        <v>0.29627843601895737</v>
      </c>
    </row>
    <row r="1379" spans="1:13">
      <c r="A1379" s="4">
        <v>2010</v>
      </c>
      <c r="B1379" s="5" t="s">
        <v>62</v>
      </c>
      <c r="C1379" s="5" t="s">
        <v>63</v>
      </c>
      <c r="D1379" s="5" t="s">
        <v>17</v>
      </c>
      <c r="E1379" s="5">
        <v>110</v>
      </c>
      <c r="F1379" s="6">
        <v>1727.27</v>
      </c>
      <c r="H1379" s="15" t="str">
        <f t="shared" si="126"/>
        <v>Medium</v>
      </c>
      <c r="I1379" s="11" t="str">
        <f t="shared" si="127"/>
        <v>Small</v>
      </c>
      <c r="J1379" s="11" t="str">
        <f t="shared" si="128"/>
        <v>South</v>
      </c>
      <c r="K1379" s="11" t="str">
        <f t="shared" si="129"/>
        <v>2010s</v>
      </c>
      <c r="L1379" s="11" t="str">
        <f t="shared" si="130"/>
        <v>Pulse</v>
      </c>
      <c r="M1379" s="18">
        <f t="shared" si="131"/>
        <v>15.702454545454545</v>
      </c>
    </row>
    <row r="1380" spans="1:13">
      <c r="A1380" s="4">
        <v>2010</v>
      </c>
      <c r="B1380" s="5" t="s">
        <v>62</v>
      </c>
      <c r="C1380" s="5" t="s">
        <v>63</v>
      </c>
      <c r="D1380" s="5" t="s">
        <v>18</v>
      </c>
      <c r="E1380" s="5">
        <v>8700</v>
      </c>
      <c r="F1380" s="6">
        <v>236.78</v>
      </c>
      <c r="H1380" s="15" t="str">
        <f t="shared" si="126"/>
        <v>Low</v>
      </c>
      <c r="I1380" s="11" t="str">
        <f t="shared" si="127"/>
        <v>Large</v>
      </c>
      <c r="J1380" s="11" t="str">
        <f t="shared" si="128"/>
        <v>South</v>
      </c>
      <c r="K1380" s="11" t="str">
        <f t="shared" si="129"/>
        <v>2010s</v>
      </c>
      <c r="L1380" s="11" t="str">
        <f t="shared" si="130"/>
        <v>Fiber</v>
      </c>
      <c r="M1380" s="18">
        <f t="shared" si="131"/>
        <v>2.721609195402299E-2</v>
      </c>
    </row>
    <row r="1381" spans="1:13">
      <c r="A1381" s="4">
        <v>2011</v>
      </c>
      <c r="B1381" s="5" t="s">
        <v>62</v>
      </c>
      <c r="C1381" s="5" t="s">
        <v>63</v>
      </c>
      <c r="D1381" s="5" t="s">
        <v>15</v>
      </c>
      <c r="E1381" s="5">
        <v>272700</v>
      </c>
      <c r="F1381" s="6">
        <v>1971.75</v>
      </c>
      <c r="H1381" s="15" t="str">
        <f t="shared" si="126"/>
        <v>Medium</v>
      </c>
      <c r="I1381" s="11" t="str">
        <f t="shared" si="127"/>
        <v>Large</v>
      </c>
      <c r="J1381" s="11" t="str">
        <f t="shared" si="128"/>
        <v>South</v>
      </c>
      <c r="K1381" s="11" t="str">
        <f t="shared" si="129"/>
        <v>2010s</v>
      </c>
      <c r="L1381" s="11" t="str">
        <f t="shared" si="130"/>
        <v>Cereal</v>
      </c>
      <c r="M1381" s="18">
        <f t="shared" si="131"/>
        <v>7.2304730473047307E-3</v>
      </c>
    </row>
    <row r="1382" spans="1:13">
      <c r="A1382" s="4">
        <v>2011</v>
      </c>
      <c r="B1382" s="5" t="s">
        <v>62</v>
      </c>
      <c r="C1382" s="5" t="s">
        <v>63</v>
      </c>
      <c r="D1382" s="5" t="s">
        <v>16</v>
      </c>
      <c r="E1382" s="5">
        <v>21730</v>
      </c>
      <c r="F1382" s="6">
        <v>5043.26</v>
      </c>
      <c r="H1382" s="15" t="str">
        <f t="shared" si="126"/>
        <v>High</v>
      </c>
      <c r="I1382" s="11" t="str">
        <f t="shared" si="127"/>
        <v>Large</v>
      </c>
      <c r="J1382" s="11" t="str">
        <f t="shared" si="128"/>
        <v>South</v>
      </c>
      <c r="K1382" s="11" t="str">
        <f t="shared" si="129"/>
        <v>2010s</v>
      </c>
      <c r="L1382" s="11" t="str">
        <f t="shared" si="130"/>
        <v>Cereal</v>
      </c>
      <c r="M1382" s="18">
        <f t="shared" si="131"/>
        <v>0.23208743672342386</v>
      </c>
    </row>
    <row r="1383" spans="1:13">
      <c r="A1383" s="4">
        <v>2011</v>
      </c>
      <c r="B1383" s="5" t="s">
        <v>62</v>
      </c>
      <c r="C1383" s="5" t="s">
        <v>63</v>
      </c>
      <c r="D1383" s="5" t="s">
        <v>17</v>
      </c>
      <c r="E1383" s="5">
        <v>130</v>
      </c>
      <c r="F1383" s="6">
        <v>1520</v>
      </c>
      <c r="H1383" s="15" t="str">
        <f t="shared" si="126"/>
        <v>Medium</v>
      </c>
      <c r="I1383" s="11" t="str">
        <f t="shared" si="127"/>
        <v>Small</v>
      </c>
      <c r="J1383" s="11" t="str">
        <f t="shared" si="128"/>
        <v>South</v>
      </c>
      <c r="K1383" s="11" t="str">
        <f t="shared" si="129"/>
        <v>2010s</v>
      </c>
      <c r="L1383" s="11" t="str">
        <f t="shared" si="130"/>
        <v>Pulse</v>
      </c>
      <c r="M1383" s="18">
        <f t="shared" si="131"/>
        <v>11.692307692307692</v>
      </c>
    </row>
    <row r="1384" spans="1:13">
      <c r="A1384" s="4">
        <v>2011</v>
      </c>
      <c r="B1384" s="5" t="s">
        <v>62</v>
      </c>
      <c r="C1384" s="5" t="s">
        <v>63</v>
      </c>
      <c r="D1384" s="5" t="s">
        <v>18</v>
      </c>
      <c r="E1384" s="5">
        <v>11430</v>
      </c>
      <c r="F1384" s="6">
        <v>295.14999999999998</v>
      </c>
      <c r="H1384" s="15" t="str">
        <f t="shared" si="126"/>
        <v>Low</v>
      </c>
      <c r="I1384" s="11" t="str">
        <f t="shared" si="127"/>
        <v>Large</v>
      </c>
      <c r="J1384" s="11" t="str">
        <f t="shared" si="128"/>
        <v>South</v>
      </c>
      <c r="K1384" s="11" t="str">
        <f t="shared" si="129"/>
        <v>2010s</v>
      </c>
      <c r="L1384" s="11" t="str">
        <f t="shared" si="130"/>
        <v>Fiber</v>
      </c>
      <c r="M1384" s="18">
        <f t="shared" si="131"/>
        <v>2.5822397200349956E-2</v>
      </c>
    </row>
    <row r="1385" spans="1:13">
      <c r="A1385" s="4">
        <v>2012</v>
      </c>
      <c r="B1385" s="5" t="s">
        <v>62</v>
      </c>
      <c r="C1385" s="5" t="s">
        <v>63</v>
      </c>
      <c r="D1385" s="5" t="s">
        <v>15</v>
      </c>
      <c r="E1385" s="5">
        <v>271630</v>
      </c>
      <c r="F1385" s="6">
        <v>2537.0100000000002</v>
      </c>
      <c r="H1385" s="15" t="str">
        <f t="shared" si="126"/>
        <v>Medium</v>
      </c>
      <c r="I1385" s="11" t="str">
        <f t="shared" si="127"/>
        <v>Large</v>
      </c>
      <c r="J1385" s="11" t="str">
        <f t="shared" si="128"/>
        <v>South</v>
      </c>
      <c r="K1385" s="11" t="str">
        <f t="shared" si="129"/>
        <v>2010s</v>
      </c>
      <c r="L1385" s="11" t="str">
        <f t="shared" si="130"/>
        <v>Cereal</v>
      </c>
      <c r="M1385" s="18">
        <f t="shared" si="131"/>
        <v>9.3399477230055594E-3</v>
      </c>
    </row>
    <row r="1386" spans="1:13">
      <c r="A1386" s="4">
        <v>2012</v>
      </c>
      <c r="B1386" s="5" t="s">
        <v>62</v>
      </c>
      <c r="C1386" s="5" t="s">
        <v>63</v>
      </c>
      <c r="D1386" s="5" t="s">
        <v>16</v>
      </c>
      <c r="E1386" s="5">
        <v>20810</v>
      </c>
      <c r="F1386" s="6">
        <v>4868.78</v>
      </c>
      <c r="H1386" s="15" t="str">
        <f t="shared" si="126"/>
        <v>High</v>
      </c>
      <c r="I1386" s="11" t="str">
        <f t="shared" si="127"/>
        <v>Large</v>
      </c>
      <c r="J1386" s="11" t="str">
        <f t="shared" si="128"/>
        <v>South</v>
      </c>
      <c r="K1386" s="11" t="str">
        <f t="shared" si="129"/>
        <v>2010s</v>
      </c>
      <c r="L1386" s="11" t="str">
        <f t="shared" si="130"/>
        <v>Cereal</v>
      </c>
      <c r="M1386" s="18">
        <f t="shared" si="131"/>
        <v>0.23396347909658816</v>
      </c>
    </row>
    <row r="1387" spans="1:13">
      <c r="A1387" s="4">
        <v>2012</v>
      </c>
      <c r="B1387" s="5" t="s">
        <v>62</v>
      </c>
      <c r="C1387" s="5" t="s">
        <v>63</v>
      </c>
      <c r="D1387" s="5" t="s">
        <v>17</v>
      </c>
      <c r="E1387" s="5">
        <v>140</v>
      </c>
      <c r="F1387" s="6">
        <v>1724.14</v>
      </c>
      <c r="H1387" s="15" t="str">
        <f t="shared" si="126"/>
        <v>Medium</v>
      </c>
      <c r="I1387" s="11" t="str">
        <f t="shared" si="127"/>
        <v>Small</v>
      </c>
      <c r="J1387" s="11" t="str">
        <f t="shared" si="128"/>
        <v>South</v>
      </c>
      <c r="K1387" s="11" t="str">
        <f t="shared" si="129"/>
        <v>2010s</v>
      </c>
      <c r="L1387" s="11" t="str">
        <f t="shared" si="130"/>
        <v>Pulse</v>
      </c>
      <c r="M1387" s="18">
        <f t="shared" si="131"/>
        <v>12.315285714285714</v>
      </c>
    </row>
    <row r="1388" spans="1:13">
      <c r="A1388" s="4">
        <v>2012</v>
      </c>
      <c r="B1388" s="5" t="s">
        <v>62</v>
      </c>
      <c r="C1388" s="5" t="s">
        <v>63</v>
      </c>
      <c r="D1388" s="5" t="s">
        <v>18</v>
      </c>
      <c r="E1388" s="5">
        <v>17280</v>
      </c>
      <c r="F1388" s="6">
        <v>475.12</v>
      </c>
      <c r="H1388" s="15" t="str">
        <f t="shared" si="126"/>
        <v>Low</v>
      </c>
      <c r="I1388" s="11" t="str">
        <f t="shared" si="127"/>
        <v>Large</v>
      </c>
      <c r="J1388" s="11" t="str">
        <f t="shared" si="128"/>
        <v>South</v>
      </c>
      <c r="K1388" s="11" t="str">
        <f t="shared" si="129"/>
        <v>2010s</v>
      </c>
      <c r="L1388" s="11" t="str">
        <f t="shared" si="130"/>
        <v>Fiber</v>
      </c>
      <c r="M1388" s="18">
        <f t="shared" si="131"/>
        <v>2.7495370370370371E-2</v>
      </c>
    </row>
    <row r="1389" spans="1:13">
      <c r="A1389" s="4">
        <v>2013</v>
      </c>
      <c r="B1389" s="5" t="s">
        <v>62</v>
      </c>
      <c r="C1389" s="5" t="s">
        <v>63</v>
      </c>
      <c r="D1389" s="5" t="s">
        <v>15</v>
      </c>
      <c r="E1389" s="5">
        <v>261530</v>
      </c>
      <c r="F1389" s="6">
        <v>1914.64</v>
      </c>
      <c r="H1389" s="15" t="str">
        <f t="shared" si="126"/>
        <v>Medium</v>
      </c>
      <c r="I1389" s="11" t="str">
        <f t="shared" si="127"/>
        <v>Large</v>
      </c>
      <c r="J1389" s="11" t="str">
        <f t="shared" si="128"/>
        <v>South</v>
      </c>
      <c r="K1389" s="11" t="str">
        <f t="shared" si="129"/>
        <v>2010s</v>
      </c>
      <c r="L1389" s="11" t="str">
        <f t="shared" si="130"/>
        <v>Cereal</v>
      </c>
      <c r="M1389" s="18">
        <f t="shared" si="131"/>
        <v>7.3209192062096131E-3</v>
      </c>
    </row>
    <row r="1390" spans="1:13">
      <c r="A1390" s="4">
        <v>2013</v>
      </c>
      <c r="B1390" s="5" t="s">
        <v>62</v>
      </c>
      <c r="C1390" s="5" t="s">
        <v>63</v>
      </c>
      <c r="D1390" s="5" t="s">
        <v>16</v>
      </c>
      <c r="E1390" s="5">
        <v>25070</v>
      </c>
      <c r="F1390" s="6">
        <v>4732.3999999999996</v>
      </c>
      <c r="H1390" s="15" t="str">
        <f t="shared" si="126"/>
        <v>High</v>
      </c>
      <c r="I1390" s="11" t="str">
        <f t="shared" si="127"/>
        <v>Large</v>
      </c>
      <c r="J1390" s="11" t="str">
        <f t="shared" si="128"/>
        <v>South</v>
      </c>
      <c r="K1390" s="11" t="str">
        <f t="shared" si="129"/>
        <v>2010s</v>
      </c>
      <c r="L1390" s="11" t="str">
        <f t="shared" si="130"/>
        <v>Cereal</v>
      </c>
      <c r="M1390" s="18">
        <f t="shared" si="131"/>
        <v>0.18876745113681689</v>
      </c>
    </row>
    <row r="1391" spans="1:13">
      <c r="A1391" s="4">
        <v>2013</v>
      </c>
      <c r="B1391" s="5" t="s">
        <v>62</v>
      </c>
      <c r="C1391" s="5" t="s">
        <v>63</v>
      </c>
      <c r="D1391" s="5" t="s">
        <v>17</v>
      </c>
      <c r="E1391" s="5">
        <v>260</v>
      </c>
      <c r="F1391" s="6">
        <v>1905.66</v>
      </c>
      <c r="H1391" s="15" t="str">
        <f t="shared" si="126"/>
        <v>Medium</v>
      </c>
      <c r="I1391" s="11" t="str">
        <f t="shared" si="127"/>
        <v>Small</v>
      </c>
      <c r="J1391" s="11" t="str">
        <f t="shared" si="128"/>
        <v>South</v>
      </c>
      <c r="K1391" s="11" t="str">
        <f t="shared" si="129"/>
        <v>2010s</v>
      </c>
      <c r="L1391" s="11" t="str">
        <f t="shared" si="130"/>
        <v>Pulse</v>
      </c>
      <c r="M1391" s="18">
        <f t="shared" si="131"/>
        <v>7.3294615384615387</v>
      </c>
    </row>
    <row r="1392" spans="1:13">
      <c r="A1392" s="4">
        <v>2013</v>
      </c>
      <c r="B1392" s="5" t="s">
        <v>62</v>
      </c>
      <c r="C1392" s="5" t="s">
        <v>63</v>
      </c>
      <c r="D1392" s="5" t="s">
        <v>18</v>
      </c>
      <c r="E1392" s="5">
        <v>17500</v>
      </c>
      <c r="F1392" s="6">
        <v>434</v>
      </c>
      <c r="H1392" s="15" t="str">
        <f t="shared" si="126"/>
        <v>Low</v>
      </c>
      <c r="I1392" s="11" t="str">
        <f t="shared" si="127"/>
        <v>Large</v>
      </c>
      <c r="J1392" s="11" t="str">
        <f t="shared" si="128"/>
        <v>South</v>
      </c>
      <c r="K1392" s="11" t="str">
        <f t="shared" si="129"/>
        <v>2010s</v>
      </c>
      <c r="L1392" s="11" t="str">
        <f t="shared" si="130"/>
        <v>Fiber</v>
      </c>
      <c r="M1392" s="18">
        <f t="shared" si="131"/>
        <v>2.4799999999999999E-2</v>
      </c>
    </row>
    <row r="1393" spans="1:13">
      <c r="A1393" s="4">
        <v>2014</v>
      </c>
      <c r="B1393" s="5" t="s">
        <v>62</v>
      </c>
      <c r="C1393" s="5" t="s">
        <v>63</v>
      </c>
      <c r="D1393" s="5" t="s">
        <v>15</v>
      </c>
      <c r="E1393" s="5">
        <v>272510</v>
      </c>
      <c r="F1393" s="6">
        <v>2251.58</v>
      </c>
      <c r="H1393" s="15" t="str">
        <f t="shared" si="126"/>
        <v>Medium</v>
      </c>
      <c r="I1393" s="11" t="str">
        <f t="shared" si="127"/>
        <v>Large</v>
      </c>
      <c r="J1393" s="11" t="str">
        <f t="shared" si="128"/>
        <v>South</v>
      </c>
      <c r="K1393" s="11" t="str">
        <f t="shared" si="129"/>
        <v>2010s</v>
      </c>
      <c r="L1393" s="11" t="str">
        <f t="shared" si="130"/>
        <v>Cereal</v>
      </c>
      <c r="M1393" s="18">
        <f t="shared" si="131"/>
        <v>8.2623756926351322E-3</v>
      </c>
    </row>
    <row r="1394" spans="1:13">
      <c r="A1394" s="4">
        <v>2014</v>
      </c>
      <c r="B1394" s="5" t="s">
        <v>62</v>
      </c>
      <c r="C1394" s="5" t="s">
        <v>63</v>
      </c>
      <c r="D1394" s="5" t="s">
        <v>16</v>
      </c>
      <c r="E1394" s="5">
        <v>30350</v>
      </c>
      <c r="F1394" s="6">
        <v>5324.49</v>
      </c>
      <c r="H1394" s="15" t="str">
        <f t="shared" si="126"/>
        <v>High</v>
      </c>
      <c r="I1394" s="11" t="str">
        <f t="shared" si="127"/>
        <v>Large</v>
      </c>
      <c r="J1394" s="11" t="str">
        <f t="shared" si="128"/>
        <v>South</v>
      </c>
      <c r="K1394" s="11" t="str">
        <f t="shared" si="129"/>
        <v>2010s</v>
      </c>
      <c r="L1394" s="11" t="str">
        <f t="shared" si="130"/>
        <v>Cereal</v>
      </c>
      <c r="M1394" s="18">
        <f t="shared" si="131"/>
        <v>0.17543624382207579</v>
      </c>
    </row>
    <row r="1395" spans="1:13">
      <c r="A1395" s="4">
        <v>2014</v>
      </c>
      <c r="B1395" s="5" t="s">
        <v>62</v>
      </c>
      <c r="C1395" s="5" t="s">
        <v>63</v>
      </c>
      <c r="D1395" s="5" t="s">
        <v>17</v>
      </c>
      <c r="E1395" s="5">
        <v>120</v>
      </c>
      <c r="F1395" s="6">
        <v>1913.04</v>
      </c>
      <c r="H1395" s="15" t="str">
        <f t="shared" si="126"/>
        <v>Medium</v>
      </c>
      <c r="I1395" s="11" t="str">
        <f t="shared" si="127"/>
        <v>Small</v>
      </c>
      <c r="J1395" s="11" t="str">
        <f t="shared" si="128"/>
        <v>South</v>
      </c>
      <c r="K1395" s="11" t="str">
        <f t="shared" si="129"/>
        <v>2010s</v>
      </c>
      <c r="L1395" s="11" t="str">
        <f t="shared" si="130"/>
        <v>Pulse</v>
      </c>
      <c r="M1395" s="18">
        <f t="shared" si="131"/>
        <v>15.942</v>
      </c>
    </row>
    <row r="1396" spans="1:13">
      <c r="A1396" s="4">
        <v>2014</v>
      </c>
      <c r="B1396" s="5" t="s">
        <v>62</v>
      </c>
      <c r="C1396" s="5" t="s">
        <v>63</v>
      </c>
      <c r="D1396" s="5" t="s">
        <v>18</v>
      </c>
      <c r="E1396" s="5">
        <v>17410</v>
      </c>
      <c r="F1396" s="6">
        <v>628.09</v>
      </c>
      <c r="H1396" s="15" t="str">
        <f t="shared" si="126"/>
        <v>Low</v>
      </c>
      <c r="I1396" s="11" t="str">
        <f t="shared" si="127"/>
        <v>Large</v>
      </c>
      <c r="J1396" s="11" t="str">
        <f t="shared" si="128"/>
        <v>South</v>
      </c>
      <c r="K1396" s="11" t="str">
        <f t="shared" si="129"/>
        <v>2010s</v>
      </c>
      <c r="L1396" s="11" t="str">
        <f t="shared" si="130"/>
        <v>Fiber</v>
      </c>
      <c r="M1396" s="18">
        <f t="shared" si="131"/>
        <v>3.6076392877656523E-2</v>
      </c>
    </row>
    <row r="1397" spans="1:13">
      <c r="A1397" s="4">
        <v>2015</v>
      </c>
      <c r="B1397" s="5" t="s">
        <v>62</v>
      </c>
      <c r="C1397" s="5" t="s">
        <v>63</v>
      </c>
      <c r="D1397" s="5" t="s">
        <v>15</v>
      </c>
      <c r="E1397" s="5">
        <v>270130</v>
      </c>
      <c r="F1397" s="6">
        <v>2459.96</v>
      </c>
      <c r="H1397" s="15" t="str">
        <f t="shared" si="126"/>
        <v>Medium</v>
      </c>
      <c r="I1397" s="11" t="str">
        <f t="shared" si="127"/>
        <v>Large</v>
      </c>
      <c r="J1397" s="11" t="str">
        <f t="shared" si="128"/>
        <v>South</v>
      </c>
      <c r="K1397" s="11" t="str">
        <f t="shared" si="129"/>
        <v>2010s</v>
      </c>
      <c r="L1397" s="11" t="str">
        <f t="shared" si="130"/>
        <v>Cereal</v>
      </c>
      <c r="M1397" s="18">
        <f t="shared" si="131"/>
        <v>9.1065783141450422E-3</v>
      </c>
    </row>
    <row r="1398" spans="1:13">
      <c r="A1398" s="4">
        <v>2015</v>
      </c>
      <c r="B1398" s="5" t="s">
        <v>62</v>
      </c>
      <c r="C1398" s="5" t="s">
        <v>63</v>
      </c>
      <c r="D1398" s="5" t="s">
        <v>16</v>
      </c>
      <c r="E1398" s="5">
        <v>33400</v>
      </c>
      <c r="F1398" s="6">
        <v>5011.9799999999996</v>
      </c>
      <c r="H1398" s="15" t="str">
        <f t="shared" si="126"/>
        <v>High</v>
      </c>
      <c r="I1398" s="11" t="str">
        <f t="shared" si="127"/>
        <v>Large</v>
      </c>
      <c r="J1398" s="11" t="str">
        <f t="shared" si="128"/>
        <v>South</v>
      </c>
      <c r="K1398" s="11" t="str">
        <f t="shared" si="129"/>
        <v>2010s</v>
      </c>
      <c r="L1398" s="11" t="str">
        <f t="shared" si="130"/>
        <v>Cereal</v>
      </c>
      <c r="M1398" s="18">
        <f t="shared" si="131"/>
        <v>0.15005928143712574</v>
      </c>
    </row>
    <row r="1399" spans="1:13">
      <c r="A1399" s="4">
        <v>2015</v>
      </c>
      <c r="B1399" s="5" t="s">
        <v>62</v>
      </c>
      <c r="C1399" s="5" t="s">
        <v>63</v>
      </c>
      <c r="D1399" s="5" t="s">
        <v>17</v>
      </c>
      <c r="E1399" s="5">
        <v>60</v>
      </c>
      <c r="F1399" s="6">
        <v>1916.67</v>
      </c>
      <c r="H1399" s="15" t="str">
        <f t="shared" si="126"/>
        <v>Medium</v>
      </c>
      <c r="I1399" s="11" t="str">
        <f t="shared" si="127"/>
        <v>Small</v>
      </c>
      <c r="J1399" s="11" t="str">
        <f t="shared" si="128"/>
        <v>South</v>
      </c>
      <c r="K1399" s="11" t="str">
        <f t="shared" si="129"/>
        <v>2010s</v>
      </c>
      <c r="L1399" s="11" t="str">
        <f t="shared" si="130"/>
        <v>Pulse</v>
      </c>
      <c r="M1399" s="18">
        <f t="shared" si="131"/>
        <v>31.944500000000001</v>
      </c>
    </row>
    <row r="1400" spans="1:13">
      <c r="A1400" s="4">
        <v>2015</v>
      </c>
      <c r="B1400" s="5" t="s">
        <v>62</v>
      </c>
      <c r="C1400" s="5" t="s">
        <v>63</v>
      </c>
      <c r="D1400" s="5" t="s">
        <v>18</v>
      </c>
      <c r="E1400" s="5">
        <v>16680</v>
      </c>
      <c r="F1400" s="6">
        <v>482.31</v>
      </c>
      <c r="H1400" s="15" t="str">
        <f t="shared" si="126"/>
        <v>Low</v>
      </c>
      <c r="I1400" s="11" t="str">
        <f t="shared" si="127"/>
        <v>Large</v>
      </c>
      <c r="J1400" s="11" t="str">
        <f t="shared" si="128"/>
        <v>South</v>
      </c>
      <c r="K1400" s="11" t="str">
        <f t="shared" si="129"/>
        <v>2010s</v>
      </c>
      <c r="L1400" s="11" t="str">
        <f t="shared" si="130"/>
        <v>Fiber</v>
      </c>
      <c r="M1400" s="18">
        <f t="shared" si="131"/>
        <v>2.8915467625899281E-2</v>
      </c>
    </row>
    <row r="1401" spans="1:13">
      <c r="A1401" s="4">
        <v>2016</v>
      </c>
      <c r="B1401" s="5" t="s">
        <v>62</v>
      </c>
      <c r="C1401" s="5" t="s">
        <v>63</v>
      </c>
      <c r="D1401" s="5" t="s">
        <v>15</v>
      </c>
      <c r="E1401" s="5">
        <v>268400</v>
      </c>
      <c r="F1401" s="6">
        <v>2987.93</v>
      </c>
      <c r="H1401" s="15" t="str">
        <f t="shared" si="126"/>
        <v>Medium</v>
      </c>
      <c r="I1401" s="11" t="str">
        <f t="shared" si="127"/>
        <v>Large</v>
      </c>
      <c r="J1401" s="11" t="str">
        <f t="shared" si="128"/>
        <v>South</v>
      </c>
      <c r="K1401" s="11" t="str">
        <f t="shared" si="129"/>
        <v>2010s</v>
      </c>
      <c r="L1401" s="11" t="str">
        <f t="shared" si="130"/>
        <v>Cereal</v>
      </c>
      <c r="M1401" s="18">
        <f t="shared" si="131"/>
        <v>1.1132377049180327E-2</v>
      </c>
    </row>
    <row r="1402" spans="1:13">
      <c r="A1402" s="4">
        <v>2016</v>
      </c>
      <c r="B1402" s="5" t="s">
        <v>62</v>
      </c>
      <c r="C1402" s="5" t="s">
        <v>63</v>
      </c>
      <c r="D1402" s="5" t="s">
        <v>16</v>
      </c>
      <c r="E1402" s="5">
        <v>34560</v>
      </c>
      <c r="F1402" s="6">
        <v>4962.6099999999997</v>
      </c>
      <c r="H1402" s="15" t="str">
        <f t="shared" si="126"/>
        <v>High</v>
      </c>
      <c r="I1402" s="11" t="str">
        <f t="shared" si="127"/>
        <v>Large</v>
      </c>
      <c r="J1402" s="11" t="str">
        <f t="shared" si="128"/>
        <v>South</v>
      </c>
      <c r="K1402" s="11" t="str">
        <f t="shared" si="129"/>
        <v>2010s</v>
      </c>
      <c r="L1402" s="11" t="str">
        <f t="shared" si="130"/>
        <v>Cereal</v>
      </c>
      <c r="M1402" s="18">
        <f t="shared" si="131"/>
        <v>0.14359403935185183</v>
      </c>
    </row>
    <row r="1403" spans="1:13">
      <c r="A1403" s="4">
        <v>2016</v>
      </c>
      <c r="B1403" s="5" t="s">
        <v>62</v>
      </c>
      <c r="C1403" s="5" t="s">
        <v>63</v>
      </c>
      <c r="D1403" s="5" t="s">
        <v>17</v>
      </c>
      <c r="E1403" s="5">
        <v>60</v>
      </c>
      <c r="F1403" s="6">
        <v>1507.69</v>
      </c>
      <c r="H1403" s="15" t="str">
        <f t="shared" si="126"/>
        <v>Medium</v>
      </c>
      <c r="I1403" s="11" t="str">
        <f t="shared" si="127"/>
        <v>Small</v>
      </c>
      <c r="J1403" s="11" t="str">
        <f t="shared" si="128"/>
        <v>South</v>
      </c>
      <c r="K1403" s="11" t="str">
        <f t="shared" si="129"/>
        <v>2010s</v>
      </c>
      <c r="L1403" s="11" t="str">
        <f t="shared" si="130"/>
        <v>Pulse</v>
      </c>
      <c r="M1403" s="18">
        <f t="shared" si="131"/>
        <v>25.128166666666669</v>
      </c>
    </row>
    <row r="1404" spans="1:13">
      <c r="A1404" s="4">
        <v>2016</v>
      </c>
      <c r="B1404" s="5" t="s">
        <v>62</v>
      </c>
      <c r="C1404" s="5" t="s">
        <v>63</v>
      </c>
      <c r="D1404" s="5" t="s">
        <v>18</v>
      </c>
      <c r="E1404" s="5">
        <v>14470</v>
      </c>
      <c r="F1404" s="6">
        <v>494.02</v>
      </c>
      <c r="H1404" s="15" t="str">
        <f t="shared" si="126"/>
        <v>Low</v>
      </c>
      <c r="I1404" s="11" t="str">
        <f t="shared" si="127"/>
        <v>Large</v>
      </c>
      <c r="J1404" s="11" t="str">
        <f t="shared" si="128"/>
        <v>South</v>
      </c>
      <c r="K1404" s="11" t="str">
        <f t="shared" si="129"/>
        <v>2010s</v>
      </c>
      <c r="L1404" s="11" t="str">
        <f t="shared" si="130"/>
        <v>Fiber</v>
      </c>
      <c r="M1404" s="18">
        <f t="shared" si="131"/>
        <v>3.4140981340704903E-2</v>
      </c>
    </row>
    <row r="1405" spans="1:13">
      <c r="A1405" s="4">
        <v>2017</v>
      </c>
      <c r="B1405" s="5" t="s">
        <v>62</v>
      </c>
      <c r="C1405" s="5" t="s">
        <v>63</v>
      </c>
      <c r="D1405" s="5" t="s">
        <v>15</v>
      </c>
      <c r="E1405" s="5">
        <v>279150</v>
      </c>
      <c r="F1405" s="6">
        <v>2635.76</v>
      </c>
      <c r="H1405" s="15" t="str">
        <f t="shared" si="126"/>
        <v>Medium</v>
      </c>
      <c r="I1405" s="11" t="str">
        <f t="shared" si="127"/>
        <v>Large</v>
      </c>
      <c r="J1405" s="11" t="str">
        <f t="shared" si="128"/>
        <v>South</v>
      </c>
      <c r="K1405" s="11" t="str">
        <f t="shared" si="129"/>
        <v>2010s</v>
      </c>
      <c r="L1405" s="11" t="str">
        <f t="shared" si="130"/>
        <v>Cereal</v>
      </c>
      <c r="M1405" s="18">
        <f t="shared" si="131"/>
        <v>9.4420920651979226E-3</v>
      </c>
    </row>
    <row r="1406" spans="1:13">
      <c r="A1406" s="4">
        <v>2017</v>
      </c>
      <c r="B1406" s="5" t="s">
        <v>62</v>
      </c>
      <c r="C1406" s="5" t="s">
        <v>63</v>
      </c>
      <c r="D1406" s="5" t="s">
        <v>16</v>
      </c>
      <c r="E1406" s="5">
        <v>51910</v>
      </c>
      <c r="F1406" s="6">
        <v>5384.09</v>
      </c>
      <c r="H1406" s="15" t="str">
        <f t="shared" si="126"/>
        <v>High</v>
      </c>
      <c r="I1406" s="11" t="str">
        <f t="shared" si="127"/>
        <v>Large</v>
      </c>
      <c r="J1406" s="11" t="str">
        <f t="shared" si="128"/>
        <v>South</v>
      </c>
      <c r="K1406" s="11" t="str">
        <f t="shared" si="129"/>
        <v>2010s</v>
      </c>
      <c r="L1406" s="11" t="str">
        <f t="shared" si="130"/>
        <v>Cereal</v>
      </c>
      <c r="M1406" s="18">
        <f t="shared" si="131"/>
        <v>0.10371970718551339</v>
      </c>
    </row>
    <row r="1407" spans="1:13">
      <c r="A1407" s="4">
        <v>2017</v>
      </c>
      <c r="B1407" s="5" t="s">
        <v>62</v>
      </c>
      <c r="C1407" s="5" t="s">
        <v>63</v>
      </c>
      <c r="D1407" s="5" t="s">
        <v>17</v>
      </c>
      <c r="E1407" s="5">
        <v>60</v>
      </c>
      <c r="F1407" s="6">
        <v>1428.57</v>
      </c>
      <c r="H1407" s="15" t="str">
        <f t="shared" si="126"/>
        <v>Medium</v>
      </c>
      <c r="I1407" s="11" t="str">
        <f t="shared" si="127"/>
        <v>Small</v>
      </c>
      <c r="J1407" s="11" t="str">
        <f t="shared" si="128"/>
        <v>South</v>
      </c>
      <c r="K1407" s="11" t="str">
        <f t="shared" si="129"/>
        <v>2010s</v>
      </c>
      <c r="L1407" s="11" t="str">
        <f t="shared" si="130"/>
        <v>Pulse</v>
      </c>
      <c r="M1407" s="18">
        <f t="shared" si="131"/>
        <v>23.8095</v>
      </c>
    </row>
    <row r="1408" spans="1:13">
      <c r="A1408" s="4">
        <v>2017</v>
      </c>
      <c r="B1408" s="5" t="s">
        <v>62</v>
      </c>
      <c r="C1408" s="5" t="s">
        <v>63</v>
      </c>
      <c r="D1408" s="5" t="s">
        <v>18</v>
      </c>
      <c r="E1408" s="5">
        <v>14290</v>
      </c>
      <c r="F1408" s="6">
        <v>556.20000000000005</v>
      </c>
      <c r="H1408" s="15" t="str">
        <f t="shared" si="126"/>
        <v>Low</v>
      </c>
      <c r="I1408" s="11" t="str">
        <f t="shared" si="127"/>
        <v>Large</v>
      </c>
      <c r="J1408" s="11" t="str">
        <f t="shared" si="128"/>
        <v>South</v>
      </c>
      <c r="K1408" s="11" t="str">
        <f t="shared" si="129"/>
        <v>2010s</v>
      </c>
      <c r="L1408" s="11" t="str">
        <f t="shared" si="130"/>
        <v>Fiber</v>
      </c>
      <c r="M1408" s="18">
        <f t="shared" si="131"/>
        <v>3.8922323303009099E-2</v>
      </c>
    </row>
    <row r="1409" spans="1:13">
      <c r="A1409" s="4">
        <v>2008</v>
      </c>
      <c r="B1409" s="5" t="s">
        <v>62</v>
      </c>
      <c r="C1409" s="5" t="s">
        <v>64</v>
      </c>
      <c r="D1409" s="5" t="s">
        <v>15</v>
      </c>
      <c r="E1409" s="5">
        <v>167390</v>
      </c>
      <c r="F1409" s="6">
        <v>1961.56</v>
      </c>
      <c r="H1409" s="15" t="str">
        <f t="shared" si="126"/>
        <v>Medium</v>
      </c>
      <c r="I1409" s="11" t="str">
        <f t="shared" si="127"/>
        <v>Large</v>
      </c>
      <c r="J1409" s="11" t="str">
        <f t="shared" si="128"/>
        <v>South</v>
      </c>
      <c r="K1409" s="11" t="str">
        <f t="shared" si="129"/>
        <v>2000s</v>
      </c>
      <c r="L1409" s="11" t="str">
        <f t="shared" si="130"/>
        <v>Cereal</v>
      </c>
      <c r="M1409" s="18">
        <f t="shared" si="131"/>
        <v>1.1718501702610669E-2</v>
      </c>
    </row>
    <row r="1410" spans="1:13">
      <c r="A1410" s="4">
        <v>2008</v>
      </c>
      <c r="B1410" s="5" t="s">
        <v>62</v>
      </c>
      <c r="C1410" s="5" t="s">
        <v>64</v>
      </c>
      <c r="D1410" s="5" t="s">
        <v>16</v>
      </c>
      <c r="E1410" s="5">
        <v>15560</v>
      </c>
      <c r="F1410" s="6">
        <v>3171.54</v>
      </c>
      <c r="H1410" s="15" t="str">
        <f t="shared" si="126"/>
        <v>High</v>
      </c>
      <c r="I1410" s="11" t="str">
        <f t="shared" si="127"/>
        <v>Large</v>
      </c>
      <c r="J1410" s="11" t="str">
        <f t="shared" si="128"/>
        <v>South</v>
      </c>
      <c r="K1410" s="11" t="str">
        <f t="shared" si="129"/>
        <v>2000s</v>
      </c>
      <c r="L1410" s="11" t="str">
        <f t="shared" si="130"/>
        <v>Cereal</v>
      </c>
      <c r="M1410" s="18">
        <f t="shared" si="131"/>
        <v>0.20382647814910027</v>
      </c>
    </row>
    <row r="1411" spans="1:13">
      <c r="A1411" s="4">
        <v>2008</v>
      </c>
      <c r="B1411" s="5" t="s">
        <v>62</v>
      </c>
      <c r="C1411" s="5" t="s">
        <v>64</v>
      </c>
      <c r="D1411" s="5" t="s">
        <v>17</v>
      </c>
      <c r="E1411" s="5">
        <v>160</v>
      </c>
      <c r="F1411" s="6">
        <v>1727.27</v>
      </c>
      <c r="H1411" s="15" t="str">
        <f t="shared" ref="H1411:H1474" si="132">IF(F1411&lt;1000,"Low",IF(F1411&lt;3000,"Medium","High"))</f>
        <v>Medium</v>
      </c>
      <c r="I1411" s="11" t="str">
        <f t="shared" ref="I1411:I1474" si="133">IF(E1411&lt;1000,"Small",IF(E1411&lt;5000,"Medium","Large"))</f>
        <v>Small</v>
      </c>
      <c r="J1411" s="11" t="str">
        <f t="shared" ref="J1411:J1474" si="134">IF(OR(B1411="Punjab",B1411="Haryana",B1411="Himachal Pradesh",B1411="Jammu and Kashmir",B1411="Uttarakhand",B1411="Delhi",B1411="Chandigarh"),"North",IF(OR(B1411="Tamil Nadu",B1411="Karnataka",B1411="Kerala",B1411="Andhra Pradesh",B1411="Telangana"),"South",IF(OR(B1411="Maharashtra",B1411="Gujarat",B1411="Goa",B1411="Rajasthan"),"West",IF(OR(B1411="West Bengal",B1411="Bihar",B1411="Jharkhand",B1411="Odisha",B1411="Assam",B1411="Sikkim",B1411="Arunachal Pradesh",B1411="Manipur",B1411="Meghalaya",B1411="Mizoram",B1411="Nagaland",B1411="Tripura"),"East","Central"))))</f>
        <v>South</v>
      </c>
      <c r="K1411" s="11" t="str">
        <f t="shared" ref="K1411:K1474" si="135">LEFT(A1411,3)&amp;"0s"</f>
        <v>2000s</v>
      </c>
      <c r="L1411" s="11" t="str">
        <f t="shared" ref="L1411:L1474" si="136">IF(D1411="Rice","Cereal",IF(D1411="Maize","Cereal",IF(D1411="Chickpea","Pulse",IF(D1411="Cotton","Fiber","Other"))))</f>
        <v>Pulse</v>
      </c>
      <c r="M1411" s="18">
        <f t="shared" ref="M1411:M1474" si="137">F1411/E1411</f>
        <v>10.7954375</v>
      </c>
    </row>
    <row r="1412" spans="1:13">
      <c r="A1412" s="4">
        <v>2008</v>
      </c>
      <c r="B1412" s="5" t="s">
        <v>62</v>
      </c>
      <c r="C1412" s="5" t="s">
        <v>64</v>
      </c>
      <c r="D1412" s="5" t="s">
        <v>18</v>
      </c>
      <c r="E1412" s="5">
        <v>3600</v>
      </c>
      <c r="F1412" s="6">
        <v>183.33</v>
      </c>
      <c r="H1412" s="15" t="str">
        <f t="shared" si="132"/>
        <v>Low</v>
      </c>
      <c r="I1412" s="11" t="str">
        <f t="shared" si="133"/>
        <v>Medium</v>
      </c>
      <c r="J1412" s="11" t="str">
        <f t="shared" si="134"/>
        <v>South</v>
      </c>
      <c r="K1412" s="11" t="str">
        <f t="shared" si="135"/>
        <v>2000s</v>
      </c>
      <c r="L1412" s="11" t="str">
        <f t="shared" si="136"/>
        <v>Fiber</v>
      </c>
      <c r="M1412" s="18">
        <f t="shared" si="137"/>
        <v>5.0925000000000005E-2</v>
      </c>
    </row>
    <row r="1413" spans="1:13">
      <c r="A1413" s="4">
        <v>2009</v>
      </c>
      <c r="B1413" s="5" t="s">
        <v>62</v>
      </c>
      <c r="C1413" s="5" t="s">
        <v>64</v>
      </c>
      <c r="D1413" s="5" t="s">
        <v>15</v>
      </c>
      <c r="E1413" s="5">
        <v>122530</v>
      </c>
      <c r="F1413" s="6">
        <v>1576.41</v>
      </c>
      <c r="H1413" s="15" t="str">
        <f t="shared" si="132"/>
        <v>Medium</v>
      </c>
      <c r="I1413" s="11" t="str">
        <f t="shared" si="133"/>
        <v>Large</v>
      </c>
      <c r="J1413" s="11" t="str">
        <f t="shared" si="134"/>
        <v>South</v>
      </c>
      <c r="K1413" s="11" t="str">
        <f t="shared" si="135"/>
        <v>2000s</v>
      </c>
      <c r="L1413" s="11" t="str">
        <f t="shared" si="136"/>
        <v>Cereal</v>
      </c>
      <c r="M1413" s="18">
        <f t="shared" si="137"/>
        <v>1.286550232596099E-2</v>
      </c>
    </row>
    <row r="1414" spans="1:13">
      <c r="A1414" s="4">
        <v>2009</v>
      </c>
      <c r="B1414" s="5" t="s">
        <v>62</v>
      </c>
      <c r="C1414" s="5" t="s">
        <v>64</v>
      </c>
      <c r="D1414" s="5" t="s">
        <v>16</v>
      </c>
      <c r="E1414" s="5">
        <v>15720</v>
      </c>
      <c r="F1414" s="6">
        <v>3426.03</v>
      </c>
      <c r="H1414" s="15" t="str">
        <f t="shared" si="132"/>
        <v>High</v>
      </c>
      <c r="I1414" s="11" t="str">
        <f t="shared" si="133"/>
        <v>Large</v>
      </c>
      <c r="J1414" s="11" t="str">
        <f t="shared" si="134"/>
        <v>South</v>
      </c>
      <c r="K1414" s="11" t="str">
        <f t="shared" si="135"/>
        <v>2000s</v>
      </c>
      <c r="L1414" s="11" t="str">
        <f t="shared" si="136"/>
        <v>Cereal</v>
      </c>
      <c r="M1414" s="18">
        <f t="shared" si="137"/>
        <v>0.2179408396946565</v>
      </c>
    </row>
    <row r="1415" spans="1:13">
      <c r="A1415" s="4">
        <v>2009</v>
      </c>
      <c r="B1415" s="5" t="s">
        <v>62</v>
      </c>
      <c r="C1415" s="5" t="s">
        <v>64</v>
      </c>
      <c r="D1415" s="5" t="s">
        <v>17</v>
      </c>
      <c r="E1415" s="5">
        <v>180</v>
      </c>
      <c r="F1415" s="6">
        <v>1638.89</v>
      </c>
      <c r="H1415" s="15" t="str">
        <f t="shared" si="132"/>
        <v>Medium</v>
      </c>
      <c r="I1415" s="11" t="str">
        <f t="shared" si="133"/>
        <v>Small</v>
      </c>
      <c r="J1415" s="11" t="str">
        <f t="shared" si="134"/>
        <v>South</v>
      </c>
      <c r="K1415" s="11" t="str">
        <f t="shared" si="135"/>
        <v>2000s</v>
      </c>
      <c r="L1415" s="11" t="str">
        <f t="shared" si="136"/>
        <v>Pulse</v>
      </c>
      <c r="M1415" s="18">
        <f t="shared" si="137"/>
        <v>9.1049444444444454</v>
      </c>
    </row>
    <row r="1416" spans="1:13">
      <c r="A1416" s="4">
        <v>2009</v>
      </c>
      <c r="B1416" s="5" t="s">
        <v>62</v>
      </c>
      <c r="C1416" s="5" t="s">
        <v>64</v>
      </c>
      <c r="D1416" s="5" t="s">
        <v>18</v>
      </c>
      <c r="E1416" s="5">
        <v>5110</v>
      </c>
      <c r="F1416" s="6">
        <v>326.14999999999998</v>
      </c>
      <c r="H1416" s="15" t="str">
        <f t="shared" si="132"/>
        <v>Low</v>
      </c>
      <c r="I1416" s="11" t="str">
        <f t="shared" si="133"/>
        <v>Large</v>
      </c>
      <c r="J1416" s="11" t="str">
        <f t="shared" si="134"/>
        <v>South</v>
      </c>
      <c r="K1416" s="11" t="str">
        <f t="shared" si="135"/>
        <v>2000s</v>
      </c>
      <c r="L1416" s="11" t="str">
        <f t="shared" si="136"/>
        <v>Fiber</v>
      </c>
      <c r="M1416" s="18">
        <f t="shared" si="137"/>
        <v>6.3825831702544022E-2</v>
      </c>
    </row>
    <row r="1417" spans="1:13">
      <c r="A1417" s="4">
        <v>2010</v>
      </c>
      <c r="B1417" s="5" t="s">
        <v>62</v>
      </c>
      <c r="C1417" s="5" t="s">
        <v>64</v>
      </c>
      <c r="D1417" s="5" t="s">
        <v>15</v>
      </c>
      <c r="E1417" s="5">
        <v>184320</v>
      </c>
      <c r="F1417" s="6">
        <v>2040.45</v>
      </c>
      <c r="H1417" s="15" t="str">
        <f t="shared" si="132"/>
        <v>Medium</v>
      </c>
      <c r="I1417" s="11" t="str">
        <f t="shared" si="133"/>
        <v>Large</v>
      </c>
      <c r="J1417" s="11" t="str">
        <f t="shared" si="134"/>
        <v>South</v>
      </c>
      <c r="K1417" s="11" t="str">
        <f t="shared" si="135"/>
        <v>2010s</v>
      </c>
      <c r="L1417" s="11" t="str">
        <f t="shared" si="136"/>
        <v>Cereal</v>
      </c>
      <c r="M1417" s="18">
        <f t="shared" si="137"/>
        <v>1.1070149739583333E-2</v>
      </c>
    </row>
    <row r="1418" spans="1:13">
      <c r="A1418" s="4">
        <v>2010</v>
      </c>
      <c r="B1418" s="5" t="s">
        <v>62</v>
      </c>
      <c r="C1418" s="5" t="s">
        <v>64</v>
      </c>
      <c r="D1418" s="5" t="s">
        <v>16</v>
      </c>
      <c r="E1418" s="5">
        <v>16260</v>
      </c>
      <c r="F1418" s="6">
        <v>3255.15</v>
      </c>
      <c r="H1418" s="15" t="str">
        <f t="shared" si="132"/>
        <v>High</v>
      </c>
      <c r="I1418" s="11" t="str">
        <f t="shared" si="133"/>
        <v>Large</v>
      </c>
      <c r="J1418" s="11" t="str">
        <f t="shared" si="134"/>
        <v>South</v>
      </c>
      <c r="K1418" s="11" t="str">
        <f t="shared" si="135"/>
        <v>2010s</v>
      </c>
      <c r="L1418" s="11" t="str">
        <f t="shared" si="136"/>
        <v>Cereal</v>
      </c>
      <c r="M1418" s="18">
        <f t="shared" si="137"/>
        <v>0.20019372693726939</v>
      </c>
    </row>
    <row r="1419" spans="1:13">
      <c r="A1419" s="4">
        <v>2010</v>
      </c>
      <c r="B1419" s="5" t="s">
        <v>62</v>
      </c>
      <c r="C1419" s="5" t="s">
        <v>64</v>
      </c>
      <c r="D1419" s="5" t="s">
        <v>17</v>
      </c>
      <c r="E1419" s="5">
        <v>180</v>
      </c>
      <c r="F1419" s="6">
        <v>1666.67</v>
      </c>
      <c r="H1419" s="15" t="str">
        <f t="shared" si="132"/>
        <v>Medium</v>
      </c>
      <c r="I1419" s="11" t="str">
        <f t="shared" si="133"/>
        <v>Small</v>
      </c>
      <c r="J1419" s="11" t="str">
        <f t="shared" si="134"/>
        <v>South</v>
      </c>
      <c r="K1419" s="11" t="str">
        <f t="shared" si="135"/>
        <v>2010s</v>
      </c>
      <c r="L1419" s="11" t="str">
        <f t="shared" si="136"/>
        <v>Pulse</v>
      </c>
      <c r="M1419" s="18">
        <f t="shared" si="137"/>
        <v>9.2592777777777791</v>
      </c>
    </row>
    <row r="1420" spans="1:13">
      <c r="A1420" s="4">
        <v>2010</v>
      </c>
      <c r="B1420" s="5" t="s">
        <v>62</v>
      </c>
      <c r="C1420" s="5" t="s">
        <v>64</v>
      </c>
      <c r="D1420" s="5" t="s">
        <v>18</v>
      </c>
      <c r="E1420" s="5">
        <v>6840</v>
      </c>
      <c r="F1420" s="6">
        <v>195.91</v>
      </c>
      <c r="H1420" s="15" t="str">
        <f t="shared" si="132"/>
        <v>Low</v>
      </c>
      <c r="I1420" s="11" t="str">
        <f t="shared" si="133"/>
        <v>Large</v>
      </c>
      <c r="J1420" s="11" t="str">
        <f t="shared" si="134"/>
        <v>South</v>
      </c>
      <c r="K1420" s="11" t="str">
        <f t="shared" si="135"/>
        <v>2010s</v>
      </c>
      <c r="L1420" s="11" t="str">
        <f t="shared" si="136"/>
        <v>Fiber</v>
      </c>
      <c r="M1420" s="18">
        <f t="shared" si="137"/>
        <v>2.8641812865497076E-2</v>
      </c>
    </row>
    <row r="1421" spans="1:13">
      <c r="A1421" s="4">
        <v>2011</v>
      </c>
      <c r="B1421" s="5" t="s">
        <v>62</v>
      </c>
      <c r="C1421" s="5" t="s">
        <v>64</v>
      </c>
      <c r="D1421" s="5" t="s">
        <v>15</v>
      </c>
      <c r="E1421" s="5">
        <v>174410</v>
      </c>
      <c r="F1421" s="6">
        <v>1740.86</v>
      </c>
      <c r="H1421" s="15" t="str">
        <f t="shared" si="132"/>
        <v>Medium</v>
      </c>
      <c r="I1421" s="11" t="str">
        <f t="shared" si="133"/>
        <v>Large</v>
      </c>
      <c r="J1421" s="11" t="str">
        <f t="shared" si="134"/>
        <v>South</v>
      </c>
      <c r="K1421" s="11" t="str">
        <f t="shared" si="135"/>
        <v>2010s</v>
      </c>
      <c r="L1421" s="11" t="str">
        <f t="shared" si="136"/>
        <v>Cereal</v>
      </c>
      <c r="M1421" s="18">
        <f t="shared" si="137"/>
        <v>9.9814230835387867E-3</v>
      </c>
    </row>
    <row r="1422" spans="1:13">
      <c r="A1422" s="4">
        <v>2011</v>
      </c>
      <c r="B1422" s="5" t="s">
        <v>62</v>
      </c>
      <c r="C1422" s="5" t="s">
        <v>64</v>
      </c>
      <c r="D1422" s="5" t="s">
        <v>16</v>
      </c>
      <c r="E1422" s="5">
        <v>17800</v>
      </c>
      <c r="F1422" s="6">
        <v>4475.28</v>
      </c>
      <c r="H1422" s="15" t="str">
        <f t="shared" si="132"/>
        <v>High</v>
      </c>
      <c r="I1422" s="11" t="str">
        <f t="shared" si="133"/>
        <v>Large</v>
      </c>
      <c r="J1422" s="11" t="str">
        <f t="shared" si="134"/>
        <v>South</v>
      </c>
      <c r="K1422" s="11" t="str">
        <f t="shared" si="135"/>
        <v>2010s</v>
      </c>
      <c r="L1422" s="11" t="str">
        <f t="shared" si="136"/>
        <v>Cereal</v>
      </c>
      <c r="M1422" s="18">
        <f t="shared" si="137"/>
        <v>0.25142022471910108</v>
      </c>
    </row>
    <row r="1423" spans="1:13">
      <c r="A1423" s="4">
        <v>2011</v>
      </c>
      <c r="B1423" s="5" t="s">
        <v>62</v>
      </c>
      <c r="C1423" s="5" t="s">
        <v>64</v>
      </c>
      <c r="D1423" s="5" t="s">
        <v>17</v>
      </c>
      <c r="E1423" s="5">
        <v>200</v>
      </c>
      <c r="F1423" s="6">
        <v>1487.18</v>
      </c>
      <c r="H1423" s="15" t="str">
        <f t="shared" si="132"/>
        <v>Medium</v>
      </c>
      <c r="I1423" s="11" t="str">
        <f t="shared" si="133"/>
        <v>Small</v>
      </c>
      <c r="J1423" s="11" t="str">
        <f t="shared" si="134"/>
        <v>South</v>
      </c>
      <c r="K1423" s="11" t="str">
        <f t="shared" si="135"/>
        <v>2010s</v>
      </c>
      <c r="L1423" s="11" t="str">
        <f t="shared" si="136"/>
        <v>Pulse</v>
      </c>
      <c r="M1423" s="18">
        <f t="shared" si="137"/>
        <v>7.4359000000000002</v>
      </c>
    </row>
    <row r="1424" spans="1:13">
      <c r="A1424" s="4">
        <v>2011</v>
      </c>
      <c r="B1424" s="5" t="s">
        <v>62</v>
      </c>
      <c r="C1424" s="5" t="s">
        <v>64</v>
      </c>
      <c r="D1424" s="5" t="s">
        <v>18</v>
      </c>
      <c r="E1424" s="5">
        <v>7250</v>
      </c>
      <c r="F1424" s="6">
        <v>255.69</v>
      </c>
      <c r="H1424" s="15" t="str">
        <f t="shared" si="132"/>
        <v>Low</v>
      </c>
      <c r="I1424" s="11" t="str">
        <f t="shared" si="133"/>
        <v>Large</v>
      </c>
      <c r="J1424" s="11" t="str">
        <f t="shared" si="134"/>
        <v>South</v>
      </c>
      <c r="K1424" s="11" t="str">
        <f t="shared" si="135"/>
        <v>2010s</v>
      </c>
      <c r="L1424" s="11" t="str">
        <f t="shared" si="136"/>
        <v>Fiber</v>
      </c>
      <c r="M1424" s="18">
        <f t="shared" si="137"/>
        <v>3.5267586206896552E-2</v>
      </c>
    </row>
    <row r="1425" spans="1:13">
      <c r="A1425" s="4">
        <v>2012</v>
      </c>
      <c r="B1425" s="5" t="s">
        <v>62</v>
      </c>
      <c r="C1425" s="5" t="s">
        <v>64</v>
      </c>
      <c r="D1425" s="5" t="s">
        <v>15</v>
      </c>
      <c r="E1425" s="5">
        <v>166650</v>
      </c>
      <c r="F1425" s="6">
        <v>1873.71</v>
      </c>
      <c r="H1425" s="15" t="str">
        <f t="shared" si="132"/>
        <v>Medium</v>
      </c>
      <c r="I1425" s="11" t="str">
        <f t="shared" si="133"/>
        <v>Large</v>
      </c>
      <c r="J1425" s="11" t="str">
        <f t="shared" si="134"/>
        <v>South</v>
      </c>
      <c r="K1425" s="11" t="str">
        <f t="shared" si="135"/>
        <v>2010s</v>
      </c>
      <c r="L1425" s="11" t="str">
        <f t="shared" si="136"/>
        <v>Cereal</v>
      </c>
      <c r="M1425" s="18">
        <f t="shared" si="137"/>
        <v>1.1243384338433844E-2</v>
      </c>
    </row>
    <row r="1426" spans="1:13">
      <c r="A1426" s="4">
        <v>2012</v>
      </c>
      <c r="B1426" s="5" t="s">
        <v>62</v>
      </c>
      <c r="C1426" s="5" t="s">
        <v>64</v>
      </c>
      <c r="D1426" s="5" t="s">
        <v>16</v>
      </c>
      <c r="E1426" s="5">
        <v>17520</v>
      </c>
      <c r="F1426" s="6">
        <v>3889.52</v>
      </c>
      <c r="H1426" s="15" t="str">
        <f t="shared" si="132"/>
        <v>High</v>
      </c>
      <c r="I1426" s="11" t="str">
        <f t="shared" si="133"/>
        <v>Large</v>
      </c>
      <c r="J1426" s="11" t="str">
        <f t="shared" si="134"/>
        <v>South</v>
      </c>
      <c r="K1426" s="11" t="str">
        <f t="shared" si="135"/>
        <v>2010s</v>
      </c>
      <c r="L1426" s="11" t="str">
        <f t="shared" si="136"/>
        <v>Cereal</v>
      </c>
      <c r="M1426" s="18">
        <f t="shared" si="137"/>
        <v>0.22200456621004566</v>
      </c>
    </row>
    <row r="1427" spans="1:13">
      <c r="A1427" s="4">
        <v>2012</v>
      </c>
      <c r="B1427" s="5" t="s">
        <v>62</v>
      </c>
      <c r="C1427" s="5" t="s">
        <v>64</v>
      </c>
      <c r="D1427" s="5" t="s">
        <v>17</v>
      </c>
      <c r="E1427" s="5">
        <v>160</v>
      </c>
      <c r="F1427" s="6">
        <v>1878.79</v>
      </c>
      <c r="H1427" s="15" t="str">
        <f t="shared" si="132"/>
        <v>Medium</v>
      </c>
      <c r="I1427" s="11" t="str">
        <f t="shared" si="133"/>
        <v>Small</v>
      </c>
      <c r="J1427" s="11" t="str">
        <f t="shared" si="134"/>
        <v>South</v>
      </c>
      <c r="K1427" s="11" t="str">
        <f t="shared" si="135"/>
        <v>2010s</v>
      </c>
      <c r="L1427" s="11" t="str">
        <f t="shared" si="136"/>
        <v>Pulse</v>
      </c>
      <c r="M1427" s="18">
        <f t="shared" si="137"/>
        <v>11.742437499999999</v>
      </c>
    </row>
    <row r="1428" spans="1:13">
      <c r="A1428" s="4">
        <v>2012</v>
      </c>
      <c r="B1428" s="5" t="s">
        <v>62</v>
      </c>
      <c r="C1428" s="5" t="s">
        <v>64</v>
      </c>
      <c r="D1428" s="5" t="s">
        <v>18</v>
      </c>
      <c r="E1428" s="5">
        <v>10340</v>
      </c>
      <c r="F1428" s="6">
        <v>408.12</v>
      </c>
      <c r="H1428" s="15" t="str">
        <f t="shared" si="132"/>
        <v>Low</v>
      </c>
      <c r="I1428" s="11" t="str">
        <f t="shared" si="133"/>
        <v>Large</v>
      </c>
      <c r="J1428" s="11" t="str">
        <f t="shared" si="134"/>
        <v>South</v>
      </c>
      <c r="K1428" s="11" t="str">
        <f t="shared" si="135"/>
        <v>2010s</v>
      </c>
      <c r="L1428" s="11" t="str">
        <f t="shared" si="136"/>
        <v>Fiber</v>
      </c>
      <c r="M1428" s="18">
        <f t="shared" si="137"/>
        <v>3.9470019342359768E-2</v>
      </c>
    </row>
    <row r="1429" spans="1:13">
      <c r="A1429" s="4">
        <v>2013</v>
      </c>
      <c r="B1429" s="5" t="s">
        <v>62</v>
      </c>
      <c r="C1429" s="5" t="s">
        <v>64</v>
      </c>
      <c r="D1429" s="5" t="s">
        <v>15</v>
      </c>
      <c r="E1429" s="5">
        <v>163790</v>
      </c>
      <c r="F1429" s="6">
        <v>2015.54</v>
      </c>
      <c r="H1429" s="15" t="str">
        <f t="shared" si="132"/>
        <v>Medium</v>
      </c>
      <c r="I1429" s="11" t="str">
        <f t="shared" si="133"/>
        <v>Large</v>
      </c>
      <c r="J1429" s="11" t="str">
        <f t="shared" si="134"/>
        <v>South</v>
      </c>
      <c r="K1429" s="11" t="str">
        <f t="shared" si="135"/>
        <v>2010s</v>
      </c>
      <c r="L1429" s="11" t="str">
        <f t="shared" si="136"/>
        <v>Cereal</v>
      </c>
      <c r="M1429" s="18">
        <f t="shared" si="137"/>
        <v>1.2305635264668172E-2</v>
      </c>
    </row>
    <row r="1430" spans="1:13">
      <c r="A1430" s="4">
        <v>2013</v>
      </c>
      <c r="B1430" s="5" t="s">
        <v>62</v>
      </c>
      <c r="C1430" s="5" t="s">
        <v>64</v>
      </c>
      <c r="D1430" s="5" t="s">
        <v>16</v>
      </c>
      <c r="E1430" s="5">
        <v>21570</v>
      </c>
      <c r="F1430" s="6">
        <v>3726.3</v>
      </c>
      <c r="H1430" s="15" t="str">
        <f t="shared" si="132"/>
        <v>High</v>
      </c>
      <c r="I1430" s="11" t="str">
        <f t="shared" si="133"/>
        <v>Large</v>
      </c>
      <c r="J1430" s="11" t="str">
        <f t="shared" si="134"/>
        <v>South</v>
      </c>
      <c r="K1430" s="11" t="str">
        <f t="shared" si="135"/>
        <v>2010s</v>
      </c>
      <c r="L1430" s="11" t="str">
        <f t="shared" si="136"/>
        <v>Cereal</v>
      </c>
      <c r="M1430" s="18">
        <f t="shared" si="137"/>
        <v>0.17275382475660642</v>
      </c>
    </row>
    <row r="1431" spans="1:13">
      <c r="A1431" s="4">
        <v>2013</v>
      </c>
      <c r="B1431" s="5" t="s">
        <v>62</v>
      </c>
      <c r="C1431" s="5" t="s">
        <v>64</v>
      </c>
      <c r="D1431" s="5" t="s">
        <v>17</v>
      </c>
      <c r="E1431" s="5">
        <v>340</v>
      </c>
      <c r="F1431" s="6">
        <v>1927.54</v>
      </c>
      <c r="H1431" s="15" t="str">
        <f t="shared" si="132"/>
        <v>Medium</v>
      </c>
      <c r="I1431" s="11" t="str">
        <f t="shared" si="133"/>
        <v>Small</v>
      </c>
      <c r="J1431" s="11" t="str">
        <f t="shared" si="134"/>
        <v>South</v>
      </c>
      <c r="K1431" s="11" t="str">
        <f t="shared" si="135"/>
        <v>2010s</v>
      </c>
      <c r="L1431" s="11" t="str">
        <f t="shared" si="136"/>
        <v>Pulse</v>
      </c>
      <c r="M1431" s="18">
        <f t="shared" si="137"/>
        <v>5.6692352941176472</v>
      </c>
    </row>
    <row r="1432" spans="1:13">
      <c r="A1432" s="4">
        <v>2013</v>
      </c>
      <c r="B1432" s="5" t="s">
        <v>62</v>
      </c>
      <c r="C1432" s="5" t="s">
        <v>64</v>
      </c>
      <c r="D1432" s="5" t="s">
        <v>18</v>
      </c>
      <c r="E1432" s="5">
        <v>10450</v>
      </c>
      <c r="F1432" s="6">
        <v>371.77</v>
      </c>
      <c r="H1432" s="15" t="str">
        <f t="shared" si="132"/>
        <v>Low</v>
      </c>
      <c r="I1432" s="11" t="str">
        <f t="shared" si="133"/>
        <v>Large</v>
      </c>
      <c r="J1432" s="11" t="str">
        <f t="shared" si="134"/>
        <v>South</v>
      </c>
      <c r="K1432" s="11" t="str">
        <f t="shared" si="135"/>
        <v>2010s</v>
      </c>
      <c r="L1432" s="11" t="str">
        <f t="shared" si="136"/>
        <v>Fiber</v>
      </c>
      <c r="M1432" s="18">
        <f t="shared" si="137"/>
        <v>3.5576076555023921E-2</v>
      </c>
    </row>
    <row r="1433" spans="1:13">
      <c r="A1433" s="4">
        <v>2014</v>
      </c>
      <c r="B1433" s="5" t="s">
        <v>62</v>
      </c>
      <c r="C1433" s="5" t="s">
        <v>64</v>
      </c>
      <c r="D1433" s="5" t="s">
        <v>15</v>
      </c>
      <c r="E1433" s="5">
        <v>167720</v>
      </c>
      <c r="F1433" s="6">
        <v>2049.37</v>
      </c>
      <c r="H1433" s="15" t="str">
        <f t="shared" si="132"/>
        <v>Medium</v>
      </c>
      <c r="I1433" s="11" t="str">
        <f t="shared" si="133"/>
        <v>Large</v>
      </c>
      <c r="J1433" s="11" t="str">
        <f t="shared" si="134"/>
        <v>South</v>
      </c>
      <c r="K1433" s="11" t="str">
        <f t="shared" si="135"/>
        <v>2010s</v>
      </c>
      <c r="L1433" s="11" t="str">
        <f t="shared" si="136"/>
        <v>Cereal</v>
      </c>
      <c r="M1433" s="18">
        <f t="shared" si="137"/>
        <v>1.2218995945623657E-2</v>
      </c>
    </row>
    <row r="1434" spans="1:13">
      <c r="A1434" s="4">
        <v>2014</v>
      </c>
      <c r="B1434" s="5" t="s">
        <v>62</v>
      </c>
      <c r="C1434" s="5" t="s">
        <v>64</v>
      </c>
      <c r="D1434" s="5" t="s">
        <v>16</v>
      </c>
      <c r="E1434" s="5">
        <v>22670</v>
      </c>
      <c r="F1434" s="6">
        <v>4349.0600000000004</v>
      </c>
      <c r="H1434" s="15" t="str">
        <f t="shared" si="132"/>
        <v>High</v>
      </c>
      <c r="I1434" s="11" t="str">
        <f t="shared" si="133"/>
        <v>Large</v>
      </c>
      <c r="J1434" s="11" t="str">
        <f t="shared" si="134"/>
        <v>South</v>
      </c>
      <c r="K1434" s="11" t="str">
        <f t="shared" si="135"/>
        <v>2010s</v>
      </c>
      <c r="L1434" s="11" t="str">
        <f t="shared" si="136"/>
        <v>Cereal</v>
      </c>
      <c r="M1434" s="18">
        <f t="shared" si="137"/>
        <v>0.19184208204675784</v>
      </c>
    </row>
    <row r="1435" spans="1:13">
      <c r="A1435" s="4">
        <v>2014</v>
      </c>
      <c r="B1435" s="5" t="s">
        <v>62</v>
      </c>
      <c r="C1435" s="5" t="s">
        <v>64</v>
      </c>
      <c r="D1435" s="5" t="s">
        <v>17</v>
      </c>
      <c r="E1435" s="5">
        <v>210</v>
      </c>
      <c r="F1435" s="6">
        <v>1902.44</v>
      </c>
      <c r="H1435" s="15" t="str">
        <f t="shared" si="132"/>
        <v>Medium</v>
      </c>
      <c r="I1435" s="11" t="str">
        <f t="shared" si="133"/>
        <v>Small</v>
      </c>
      <c r="J1435" s="11" t="str">
        <f t="shared" si="134"/>
        <v>South</v>
      </c>
      <c r="K1435" s="11" t="str">
        <f t="shared" si="135"/>
        <v>2010s</v>
      </c>
      <c r="L1435" s="11" t="str">
        <f t="shared" si="136"/>
        <v>Pulse</v>
      </c>
      <c r="M1435" s="18">
        <f t="shared" si="137"/>
        <v>9.0592380952380953</v>
      </c>
    </row>
    <row r="1436" spans="1:13">
      <c r="A1436" s="4">
        <v>2014</v>
      </c>
      <c r="B1436" s="5" t="s">
        <v>62</v>
      </c>
      <c r="C1436" s="5" t="s">
        <v>64</v>
      </c>
      <c r="D1436" s="5" t="s">
        <v>18</v>
      </c>
      <c r="E1436" s="5">
        <v>10690</v>
      </c>
      <c r="F1436" s="6">
        <v>524.32000000000005</v>
      </c>
      <c r="H1436" s="15" t="str">
        <f t="shared" si="132"/>
        <v>Low</v>
      </c>
      <c r="I1436" s="11" t="str">
        <f t="shared" si="133"/>
        <v>Large</v>
      </c>
      <c r="J1436" s="11" t="str">
        <f t="shared" si="134"/>
        <v>South</v>
      </c>
      <c r="K1436" s="11" t="str">
        <f t="shared" si="135"/>
        <v>2010s</v>
      </c>
      <c r="L1436" s="11" t="str">
        <f t="shared" si="136"/>
        <v>Fiber</v>
      </c>
      <c r="M1436" s="18">
        <f t="shared" si="137"/>
        <v>4.9047708138447152E-2</v>
      </c>
    </row>
    <row r="1437" spans="1:13">
      <c r="A1437" s="4">
        <v>2015</v>
      </c>
      <c r="B1437" s="5" t="s">
        <v>62</v>
      </c>
      <c r="C1437" s="5" t="s">
        <v>64</v>
      </c>
      <c r="D1437" s="5" t="s">
        <v>15</v>
      </c>
      <c r="E1437" s="5">
        <v>170960</v>
      </c>
      <c r="F1437" s="6">
        <v>2438.59</v>
      </c>
      <c r="H1437" s="15" t="str">
        <f t="shared" si="132"/>
        <v>Medium</v>
      </c>
      <c r="I1437" s="11" t="str">
        <f t="shared" si="133"/>
        <v>Large</v>
      </c>
      <c r="J1437" s="11" t="str">
        <f t="shared" si="134"/>
        <v>South</v>
      </c>
      <c r="K1437" s="11" t="str">
        <f t="shared" si="135"/>
        <v>2010s</v>
      </c>
      <c r="L1437" s="11" t="str">
        <f t="shared" si="136"/>
        <v>Cereal</v>
      </c>
      <c r="M1437" s="18">
        <f t="shared" si="137"/>
        <v>1.4264096864763688E-2</v>
      </c>
    </row>
    <row r="1438" spans="1:13">
      <c r="A1438" s="4">
        <v>2015</v>
      </c>
      <c r="B1438" s="5" t="s">
        <v>62</v>
      </c>
      <c r="C1438" s="5" t="s">
        <v>64</v>
      </c>
      <c r="D1438" s="5" t="s">
        <v>16</v>
      </c>
      <c r="E1438" s="5">
        <v>23300</v>
      </c>
      <c r="F1438" s="6">
        <v>4796.09</v>
      </c>
      <c r="H1438" s="15" t="str">
        <f t="shared" si="132"/>
        <v>High</v>
      </c>
      <c r="I1438" s="11" t="str">
        <f t="shared" si="133"/>
        <v>Large</v>
      </c>
      <c r="J1438" s="11" t="str">
        <f t="shared" si="134"/>
        <v>South</v>
      </c>
      <c r="K1438" s="11" t="str">
        <f t="shared" si="135"/>
        <v>2010s</v>
      </c>
      <c r="L1438" s="11" t="str">
        <f t="shared" si="136"/>
        <v>Cereal</v>
      </c>
      <c r="M1438" s="18">
        <f t="shared" si="137"/>
        <v>0.20584077253218885</v>
      </c>
    </row>
    <row r="1439" spans="1:13">
      <c r="A1439" s="4">
        <v>2015</v>
      </c>
      <c r="B1439" s="5" t="s">
        <v>62</v>
      </c>
      <c r="C1439" s="5" t="s">
        <v>64</v>
      </c>
      <c r="D1439" s="5" t="s">
        <v>17</v>
      </c>
      <c r="E1439" s="5">
        <v>160</v>
      </c>
      <c r="F1439" s="6">
        <v>1906.25</v>
      </c>
      <c r="H1439" s="15" t="str">
        <f t="shared" si="132"/>
        <v>Medium</v>
      </c>
      <c r="I1439" s="11" t="str">
        <f t="shared" si="133"/>
        <v>Small</v>
      </c>
      <c r="J1439" s="11" t="str">
        <f t="shared" si="134"/>
        <v>South</v>
      </c>
      <c r="K1439" s="11" t="str">
        <f t="shared" si="135"/>
        <v>2010s</v>
      </c>
      <c r="L1439" s="11" t="str">
        <f t="shared" si="136"/>
        <v>Pulse</v>
      </c>
      <c r="M1439" s="18">
        <f t="shared" si="137"/>
        <v>11.9140625</v>
      </c>
    </row>
    <row r="1440" spans="1:13">
      <c r="A1440" s="4">
        <v>2015</v>
      </c>
      <c r="B1440" s="5" t="s">
        <v>62</v>
      </c>
      <c r="C1440" s="5" t="s">
        <v>64</v>
      </c>
      <c r="D1440" s="5" t="s">
        <v>18</v>
      </c>
      <c r="E1440" s="5">
        <v>9920</v>
      </c>
      <c r="F1440" s="6">
        <v>366.43</v>
      </c>
      <c r="H1440" s="15" t="str">
        <f t="shared" si="132"/>
        <v>Low</v>
      </c>
      <c r="I1440" s="11" t="str">
        <f t="shared" si="133"/>
        <v>Large</v>
      </c>
      <c r="J1440" s="11" t="str">
        <f t="shared" si="134"/>
        <v>South</v>
      </c>
      <c r="K1440" s="11" t="str">
        <f t="shared" si="135"/>
        <v>2010s</v>
      </c>
      <c r="L1440" s="11" t="str">
        <f t="shared" si="136"/>
        <v>Fiber</v>
      </c>
      <c r="M1440" s="18">
        <f t="shared" si="137"/>
        <v>3.693850806451613E-2</v>
      </c>
    </row>
    <row r="1441" spans="1:13">
      <c r="A1441" s="4">
        <v>2016</v>
      </c>
      <c r="B1441" s="5" t="s">
        <v>62</v>
      </c>
      <c r="C1441" s="5" t="s">
        <v>64</v>
      </c>
      <c r="D1441" s="5" t="s">
        <v>15</v>
      </c>
      <c r="E1441" s="5">
        <v>172560</v>
      </c>
      <c r="F1441" s="6">
        <v>2531.46</v>
      </c>
      <c r="H1441" s="15" t="str">
        <f t="shared" si="132"/>
        <v>Medium</v>
      </c>
      <c r="I1441" s="11" t="str">
        <f t="shared" si="133"/>
        <v>Large</v>
      </c>
      <c r="J1441" s="11" t="str">
        <f t="shared" si="134"/>
        <v>South</v>
      </c>
      <c r="K1441" s="11" t="str">
        <f t="shared" si="135"/>
        <v>2010s</v>
      </c>
      <c r="L1441" s="11" t="str">
        <f t="shared" si="136"/>
        <v>Cereal</v>
      </c>
      <c r="M1441" s="18">
        <f t="shared" si="137"/>
        <v>1.4670027816411683E-2</v>
      </c>
    </row>
    <row r="1442" spans="1:13">
      <c r="A1442" s="4">
        <v>2016</v>
      </c>
      <c r="B1442" s="5" t="s">
        <v>62</v>
      </c>
      <c r="C1442" s="5" t="s">
        <v>64</v>
      </c>
      <c r="D1442" s="5" t="s">
        <v>16</v>
      </c>
      <c r="E1442" s="5">
        <v>24640</v>
      </c>
      <c r="F1442" s="6">
        <v>4819.62</v>
      </c>
      <c r="H1442" s="15" t="str">
        <f t="shared" si="132"/>
        <v>High</v>
      </c>
      <c r="I1442" s="11" t="str">
        <f t="shared" si="133"/>
        <v>Large</v>
      </c>
      <c r="J1442" s="11" t="str">
        <f t="shared" si="134"/>
        <v>South</v>
      </c>
      <c r="K1442" s="11" t="str">
        <f t="shared" si="135"/>
        <v>2010s</v>
      </c>
      <c r="L1442" s="11" t="str">
        <f t="shared" si="136"/>
        <v>Cereal</v>
      </c>
      <c r="M1442" s="18">
        <f t="shared" si="137"/>
        <v>0.19560146103896103</v>
      </c>
    </row>
    <row r="1443" spans="1:13">
      <c r="A1443" s="4">
        <v>2016</v>
      </c>
      <c r="B1443" s="5" t="s">
        <v>62</v>
      </c>
      <c r="C1443" s="5" t="s">
        <v>64</v>
      </c>
      <c r="D1443" s="5" t="s">
        <v>17</v>
      </c>
      <c r="E1443" s="5">
        <v>110</v>
      </c>
      <c r="F1443" s="6">
        <v>1504.35</v>
      </c>
      <c r="H1443" s="15" t="str">
        <f t="shared" si="132"/>
        <v>Medium</v>
      </c>
      <c r="I1443" s="11" t="str">
        <f t="shared" si="133"/>
        <v>Small</v>
      </c>
      <c r="J1443" s="11" t="str">
        <f t="shared" si="134"/>
        <v>South</v>
      </c>
      <c r="K1443" s="11" t="str">
        <f t="shared" si="135"/>
        <v>2010s</v>
      </c>
      <c r="L1443" s="11" t="str">
        <f t="shared" si="136"/>
        <v>Pulse</v>
      </c>
      <c r="M1443" s="18">
        <f t="shared" si="137"/>
        <v>13.675909090909091</v>
      </c>
    </row>
    <row r="1444" spans="1:13">
      <c r="A1444" s="4">
        <v>2016</v>
      </c>
      <c r="B1444" s="5" t="s">
        <v>62</v>
      </c>
      <c r="C1444" s="5" t="s">
        <v>64</v>
      </c>
      <c r="D1444" s="5" t="s">
        <v>18</v>
      </c>
      <c r="E1444" s="5">
        <v>8970</v>
      </c>
      <c r="F1444" s="6">
        <v>351.73</v>
      </c>
      <c r="H1444" s="15" t="str">
        <f t="shared" si="132"/>
        <v>Low</v>
      </c>
      <c r="I1444" s="11" t="str">
        <f t="shared" si="133"/>
        <v>Large</v>
      </c>
      <c r="J1444" s="11" t="str">
        <f t="shared" si="134"/>
        <v>South</v>
      </c>
      <c r="K1444" s="11" t="str">
        <f t="shared" si="135"/>
        <v>2010s</v>
      </c>
      <c r="L1444" s="11" t="str">
        <f t="shared" si="136"/>
        <v>Fiber</v>
      </c>
      <c r="M1444" s="18">
        <f t="shared" si="137"/>
        <v>3.9211817168338908E-2</v>
      </c>
    </row>
    <row r="1445" spans="1:13">
      <c r="A1445" s="4">
        <v>2017</v>
      </c>
      <c r="B1445" s="5" t="s">
        <v>62</v>
      </c>
      <c r="C1445" s="5" t="s">
        <v>64</v>
      </c>
      <c r="D1445" s="5" t="s">
        <v>15</v>
      </c>
      <c r="E1445" s="5">
        <v>173380</v>
      </c>
      <c r="F1445" s="6">
        <v>2429.4499999999998</v>
      </c>
      <c r="H1445" s="15" t="str">
        <f t="shared" si="132"/>
        <v>Medium</v>
      </c>
      <c r="I1445" s="11" t="str">
        <f t="shared" si="133"/>
        <v>Large</v>
      </c>
      <c r="J1445" s="11" t="str">
        <f t="shared" si="134"/>
        <v>South</v>
      </c>
      <c r="K1445" s="11" t="str">
        <f t="shared" si="135"/>
        <v>2010s</v>
      </c>
      <c r="L1445" s="11" t="str">
        <f t="shared" si="136"/>
        <v>Cereal</v>
      </c>
      <c r="M1445" s="18">
        <f t="shared" si="137"/>
        <v>1.4012285153997E-2</v>
      </c>
    </row>
    <row r="1446" spans="1:13">
      <c r="A1446" s="4">
        <v>2017</v>
      </c>
      <c r="B1446" s="5" t="s">
        <v>62</v>
      </c>
      <c r="C1446" s="5" t="s">
        <v>64</v>
      </c>
      <c r="D1446" s="5" t="s">
        <v>16</v>
      </c>
      <c r="E1446" s="5">
        <v>25820</v>
      </c>
      <c r="F1446" s="6">
        <v>5624.04</v>
      </c>
      <c r="H1446" s="15" t="str">
        <f t="shared" si="132"/>
        <v>High</v>
      </c>
      <c r="I1446" s="11" t="str">
        <f t="shared" si="133"/>
        <v>Large</v>
      </c>
      <c r="J1446" s="11" t="str">
        <f t="shared" si="134"/>
        <v>South</v>
      </c>
      <c r="K1446" s="11" t="str">
        <f t="shared" si="135"/>
        <v>2010s</v>
      </c>
      <c r="L1446" s="11" t="str">
        <f t="shared" si="136"/>
        <v>Cereal</v>
      </c>
      <c r="M1446" s="18">
        <f t="shared" si="137"/>
        <v>0.21781719597211463</v>
      </c>
    </row>
    <row r="1447" spans="1:13">
      <c r="A1447" s="4">
        <v>2017</v>
      </c>
      <c r="B1447" s="5" t="s">
        <v>62</v>
      </c>
      <c r="C1447" s="5" t="s">
        <v>64</v>
      </c>
      <c r="D1447" s="5" t="s">
        <v>17</v>
      </c>
      <c r="E1447" s="5">
        <v>130</v>
      </c>
      <c r="F1447" s="6">
        <v>1427.48</v>
      </c>
      <c r="H1447" s="15" t="str">
        <f t="shared" si="132"/>
        <v>Medium</v>
      </c>
      <c r="I1447" s="11" t="str">
        <f t="shared" si="133"/>
        <v>Small</v>
      </c>
      <c r="J1447" s="11" t="str">
        <f t="shared" si="134"/>
        <v>South</v>
      </c>
      <c r="K1447" s="11" t="str">
        <f t="shared" si="135"/>
        <v>2010s</v>
      </c>
      <c r="L1447" s="11" t="str">
        <f t="shared" si="136"/>
        <v>Pulse</v>
      </c>
      <c r="M1447" s="18">
        <f t="shared" si="137"/>
        <v>10.980615384615385</v>
      </c>
    </row>
    <row r="1448" spans="1:13">
      <c r="A1448" s="4">
        <v>2017</v>
      </c>
      <c r="B1448" s="5" t="s">
        <v>62</v>
      </c>
      <c r="C1448" s="5" t="s">
        <v>64</v>
      </c>
      <c r="D1448" s="5" t="s">
        <v>18</v>
      </c>
      <c r="E1448" s="5">
        <v>8290</v>
      </c>
      <c r="F1448" s="6">
        <v>407.71</v>
      </c>
      <c r="H1448" s="15" t="str">
        <f t="shared" si="132"/>
        <v>Low</v>
      </c>
      <c r="I1448" s="11" t="str">
        <f t="shared" si="133"/>
        <v>Large</v>
      </c>
      <c r="J1448" s="11" t="str">
        <f t="shared" si="134"/>
        <v>South</v>
      </c>
      <c r="K1448" s="11" t="str">
        <f t="shared" si="135"/>
        <v>2010s</v>
      </c>
      <c r="L1448" s="11" t="str">
        <f t="shared" si="136"/>
        <v>Fiber</v>
      </c>
      <c r="M1448" s="18">
        <f t="shared" si="137"/>
        <v>4.9180940892641738E-2</v>
      </c>
    </row>
    <row r="1449" spans="1:13">
      <c r="A1449" s="4">
        <v>2008</v>
      </c>
      <c r="B1449" s="5" t="s">
        <v>62</v>
      </c>
      <c r="C1449" s="5" t="s">
        <v>65</v>
      </c>
      <c r="D1449" s="5" t="s">
        <v>15</v>
      </c>
      <c r="E1449" s="5">
        <v>410090</v>
      </c>
      <c r="F1449" s="6">
        <v>3690.07</v>
      </c>
      <c r="H1449" s="15" t="str">
        <f t="shared" si="132"/>
        <v>High</v>
      </c>
      <c r="I1449" s="11" t="str">
        <f t="shared" si="133"/>
        <v>Large</v>
      </c>
      <c r="J1449" s="11" t="str">
        <f t="shared" si="134"/>
        <v>South</v>
      </c>
      <c r="K1449" s="11" t="str">
        <f t="shared" si="135"/>
        <v>2000s</v>
      </c>
      <c r="L1449" s="11" t="str">
        <f t="shared" si="136"/>
        <v>Cereal</v>
      </c>
      <c r="M1449" s="18">
        <f t="shared" si="137"/>
        <v>8.9981955180570127E-3</v>
      </c>
    </row>
    <row r="1450" spans="1:13">
      <c r="A1450" s="4">
        <v>2008</v>
      </c>
      <c r="B1450" s="5" t="s">
        <v>62</v>
      </c>
      <c r="C1450" s="5" t="s">
        <v>65</v>
      </c>
      <c r="D1450" s="5" t="s">
        <v>16</v>
      </c>
      <c r="E1450" s="5">
        <v>8180</v>
      </c>
      <c r="F1450" s="6">
        <v>6633.25</v>
      </c>
      <c r="H1450" s="15" t="str">
        <f t="shared" si="132"/>
        <v>High</v>
      </c>
      <c r="I1450" s="11" t="str">
        <f t="shared" si="133"/>
        <v>Large</v>
      </c>
      <c r="J1450" s="11" t="str">
        <f t="shared" si="134"/>
        <v>South</v>
      </c>
      <c r="K1450" s="11" t="str">
        <f t="shared" si="135"/>
        <v>2000s</v>
      </c>
      <c r="L1450" s="11" t="str">
        <f t="shared" si="136"/>
        <v>Cereal</v>
      </c>
      <c r="M1450" s="18">
        <f t="shared" si="137"/>
        <v>0.81091075794621026</v>
      </c>
    </row>
    <row r="1451" spans="1:13">
      <c r="A1451" s="4">
        <v>2008</v>
      </c>
      <c r="B1451" s="5" t="s">
        <v>62</v>
      </c>
      <c r="C1451" s="5" t="s">
        <v>65</v>
      </c>
      <c r="D1451" s="5" t="s">
        <v>17</v>
      </c>
      <c r="E1451" s="5">
        <v>730</v>
      </c>
      <c r="F1451" s="6">
        <v>1739.73</v>
      </c>
      <c r="H1451" s="15" t="str">
        <f t="shared" si="132"/>
        <v>Medium</v>
      </c>
      <c r="I1451" s="11" t="str">
        <f t="shared" si="133"/>
        <v>Small</v>
      </c>
      <c r="J1451" s="11" t="str">
        <f t="shared" si="134"/>
        <v>South</v>
      </c>
      <c r="K1451" s="11" t="str">
        <f t="shared" si="135"/>
        <v>2000s</v>
      </c>
      <c r="L1451" s="11" t="str">
        <f t="shared" si="136"/>
        <v>Pulse</v>
      </c>
      <c r="M1451" s="18">
        <f t="shared" si="137"/>
        <v>2.3831917808219178</v>
      </c>
    </row>
    <row r="1452" spans="1:13">
      <c r="A1452" s="4">
        <v>2008</v>
      </c>
      <c r="B1452" s="5" t="s">
        <v>62</v>
      </c>
      <c r="C1452" s="5" t="s">
        <v>65</v>
      </c>
      <c r="D1452" s="5" t="s">
        <v>18</v>
      </c>
      <c r="E1452" s="5">
        <v>7430</v>
      </c>
      <c r="F1452" s="6">
        <v>324.36</v>
      </c>
      <c r="H1452" s="15" t="str">
        <f t="shared" si="132"/>
        <v>Low</v>
      </c>
      <c r="I1452" s="11" t="str">
        <f t="shared" si="133"/>
        <v>Large</v>
      </c>
      <c r="J1452" s="11" t="str">
        <f t="shared" si="134"/>
        <v>South</v>
      </c>
      <c r="K1452" s="11" t="str">
        <f t="shared" si="135"/>
        <v>2000s</v>
      </c>
      <c r="L1452" s="11" t="str">
        <f t="shared" si="136"/>
        <v>Fiber</v>
      </c>
      <c r="M1452" s="18">
        <f t="shared" si="137"/>
        <v>4.3655450874831768E-2</v>
      </c>
    </row>
    <row r="1453" spans="1:13">
      <c r="A1453" s="4">
        <v>2009</v>
      </c>
      <c r="B1453" s="5" t="s">
        <v>62</v>
      </c>
      <c r="C1453" s="5" t="s">
        <v>65</v>
      </c>
      <c r="D1453" s="5" t="s">
        <v>15</v>
      </c>
      <c r="E1453" s="5">
        <v>306580</v>
      </c>
      <c r="F1453" s="6">
        <v>3500.23</v>
      </c>
      <c r="H1453" s="15" t="str">
        <f t="shared" si="132"/>
        <v>High</v>
      </c>
      <c r="I1453" s="11" t="str">
        <f t="shared" si="133"/>
        <v>Large</v>
      </c>
      <c r="J1453" s="11" t="str">
        <f t="shared" si="134"/>
        <v>South</v>
      </c>
      <c r="K1453" s="11" t="str">
        <f t="shared" si="135"/>
        <v>2000s</v>
      </c>
      <c r="L1453" s="11" t="str">
        <f t="shared" si="136"/>
        <v>Cereal</v>
      </c>
      <c r="M1453" s="18">
        <f t="shared" si="137"/>
        <v>1.1417020027399048E-2</v>
      </c>
    </row>
    <row r="1454" spans="1:13">
      <c r="A1454" s="4">
        <v>2009</v>
      </c>
      <c r="B1454" s="5" t="s">
        <v>62</v>
      </c>
      <c r="C1454" s="5" t="s">
        <v>65</v>
      </c>
      <c r="D1454" s="5" t="s">
        <v>16</v>
      </c>
      <c r="E1454" s="5">
        <v>8990</v>
      </c>
      <c r="F1454" s="6">
        <v>7048.94</v>
      </c>
      <c r="H1454" s="15" t="str">
        <f t="shared" si="132"/>
        <v>High</v>
      </c>
      <c r="I1454" s="11" t="str">
        <f t="shared" si="133"/>
        <v>Large</v>
      </c>
      <c r="J1454" s="11" t="str">
        <f t="shared" si="134"/>
        <v>South</v>
      </c>
      <c r="K1454" s="11" t="str">
        <f t="shared" si="135"/>
        <v>2000s</v>
      </c>
      <c r="L1454" s="11" t="str">
        <f t="shared" si="136"/>
        <v>Cereal</v>
      </c>
      <c r="M1454" s="18">
        <f t="shared" si="137"/>
        <v>0.78408676307007785</v>
      </c>
    </row>
    <row r="1455" spans="1:13">
      <c r="A1455" s="4">
        <v>2009</v>
      </c>
      <c r="B1455" s="5" t="s">
        <v>62</v>
      </c>
      <c r="C1455" s="5" t="s">
        <v>65</v>
      </c>
      <c r="D1455" s="5" t="s">
        <v>17</v>
      </c>
      <c r="E1455" s="5">
        <v>500</v>
      </c>
      <c r="F1455" s="6">
        <v>1640</v>
      </c>
      <c r="H1455" s="15" t="str">
        <f t="shared" si="132"/>
        <v>Medium</v>
      </c>
      <c r="I1455" s="11" t="str">
        <f t="shared" si="133"/>
        <v>Small</v>
      </c>
      <c r="J1455" s="11" t="str">
        <f t="shared" si="134"/>
        <v>South</v>
      </c>
      <c r="K1455" s="11" t="str">
        <f t="shared" si="135"/>
        <v>2000s</v>
      </c>
      <c r="L1455" s="11" t="str">
        <f t="shared" si="136"/>
        <v>Pulse</v>
      </c>
      <c r="M1455" s="18">
        <f t="shared" si="137"/>
        <v>3.28</v>
      </c>
    </row>
    <row r="1456" spans="1:13">
      <c r="A1456" s="4">
        <v>2009</v>
      </c>
      <c r="B1456" s="5" t="s">
        <v>62</v>
      </c>
      <c r="C1456" s="5" t="s">
        <v>65</v>
      </c>
      <c r="D1456" s="5" t="s">
        <v>18</v>
      </c>
      <c r="E1456" s="5">
        <v>6850</v>
      </c>
      <c r="F1456" s="6">
        <v>487.59</v>
      </c>
      <c r="H1456" s="15" t="str">
        <f t="shared" si="132"/>
        <v>Low</v>
      </c>
      <c r="I1456" s="11" t="str">
        <f t="shared" si="133"/>
        <v>Large</v>
      </c>
      <c r="J1456" s="11" t="str">
        <f t="shared" si="134"/>
        <v>South</v>
      </c>
      <c r="K1456" s="11" t="str">
        <f t="shared" si="135"/>
        <v>2000s</v>
      </c>
      <c r="L1456" s="11" t="str">
        <f t="shared" si="136"/>
        <v>Fiber</v>
      </c>
      <c r="M1456" s="18">
        <f t="shared" si="137"/>
        <v>7.1181021897810212E-2</v>
      </c>
    </row>
    <row r="1457" spans="1:13">
      <c r="A1457" s="4">
        <v>2010</v>
      </c>
      <c r="B1457" s="5" t="s">
        <v>62</v>
      </c>
      <c r="C1457" s="5" t="s">
        <v>65</v>
      </c>
      <c r="D1457" s="5" t="s">
        <v>15</v>
      </c>
      <c r="E1457" s="5">
        <v>410530</v>
      </c>
      <c r="F1457" s="6">
        <v>3306.99</v>
      </c>
      <c r="H1457" s="15" t="str">
        <f t="shared" si="132"/>
        <v>High</v>
      </c>
      <c r="I1457" s="11" t="str">
        <f t="shared" si="133"/>
        <v>Large</v>
      </c>
      <c r="J1457" s="11" t="str">
        <f t="shared" si="134"/>
        <v>South</v>
      </c>
      <c r="K1457" s="11" t="str">
        <f t="shared" si="135"/>
        <v>2010s</v>
      </c>
      <c r="L1457" s="11" t="str">
        <f t="shared" si="136"/>
        <v>Cereal</v>
      </c>
      <c r="M1457" s="18">
        <f t="shared" si="137"/>
        <v>8.0554161693420692E-3</v>
      </c>
    </row>
    <row r="1458" spans="1:13">
      <c r="A1458" s="4">
        <v>2010</v>
      </c>
      <c r="B1458" s="5" t="s">
        <v>62</v>
      </c>
      <c r="C1458" s="5" t="s">
        <v>65</v>
      </c>
      <c r="D1458" s="5" t="s">
        <v>16</v>
      </c>
      <c r="E1458" s="5">
        <v>7930</v>
      </c>
      <c r="F1458" s="6">
        <v>7074.4</v>
      </c>
      <c r="H1458" s="15" t="str">
        <f t="shared" si="132"/>
        <v>High</v>
      </c>
      <c r="I1458" s="11" t="str">
        <f t="shared" si="133"/>
        <v>Large</v>
      </c>
      <c r="J1458" s="11" t="str">
        <f t="shared" si="134"/>
        <v>South</v>
      </c>
      <c r="K1458" s="11" t="str">
        <f t="shared" si="135"/>
        <v>2010s</v>
      </c>
      <c r="L1458" s="11" t="str">
        <f t="shared" si="136"/>
        <v>Cereal</v>
      </c>
      <c r="M1458" s="18">
        <f t="shared" si="137"/>
        <v>0.89210592686002521</v>
      </c>
    </row>
    <row r="1459" spans="1:13">
      <c r="A1459" s="4">
        <v>2010</v>
      </c>
      <c r="B1459" s="5" t="s">
        <v>62</v>
      </c>
      <c r="C1459" s="5" t="s">
        <v>65</v>
      </c>
      <c r="D1459" s="5" t="s">
        <v>17</v>
      </c>
      <c r="E1459" s="5">
        <v>320</v>
      </c>
      <c r="F1459" s="6">
        <v>1656.25</v>
      </c>
      <c r="H1459" s="15" t="str">
        <f t="shared" si="132"/>
        <v>Medium</v>
      </c>
      <c r="I1459" s="11" t="str">
        <f t="shared" si="133"/>
        <v>Small</v>
      </c>
      <c r="J1459" s="11" t="str">
        <f t="shared" si="134"/>
        <v>South</v>
      </c>
      <c r="K1459" s="11" t="str">
        <f t="shared" si="135"/>
        <v>2010s</v>
      </c>
      <c r="L1459" s="11" t="str">
        <f t="shared" si="136"/>
        <v>Pulse</v>
      </c>
      <c r="M1459" s="18">
        <f t="shared" si="137"/>
        <v>5.17578125</v>
      </c>
    </row>
    <row r="1460" spans="1:13">
      <c r="A1460" s="4">
        <v>2010</v>
      </c>
      <c r="B1460" s="5" t="s">
        <v>62</v>
      </c>
      <c r="C1460" s="5" t="s">
        <v>65</v>
      </c>
      <c r="D1460" s="5" t="s">
        <v>18</v>
      </c>
      <c r="E1460" s="5">
        <v>12110</v>
      </c>
      <c r="F1460" s="6">
        <v>302.23</v>
      </c>
      <c r="H1460" s="15" t="str">
        <f t="shared" si="132"/>
        <v>Low</v>
      </c>
      <c r="I1460" s="11" t="str">
        <f t="shared" si="133"/>
        <v>Large</v>
      </c>
      <c r="J1460" s="11" t="str">
        <f t="shared" si="134"/>
        <v>South</v>
      </c>
      <c r="K1460" s="11" t="str">
        <f t="shared" si="135"/>
        <v>2010s</v>
      </c>
      <c r="L1460" s="11" t="str">
        <f t="shared" si="136"/>
        <v>Fiber</v>
      </c>
      <c r="M1460" s="18">
        <f t="shared" si="137"/>
        <v>2.4957060280759703E-2</v>
      </c>
    </row>
    <row r="1461" spans="1:13">
      <c r="A1461" s="4">
        <v>2011</v>
      </c>
      <c r="B1461" s="5" t="s">
        <v>62</v>
      </c>
      <c r="C1461" s="5" t="s">
        <v>65</v>
      </c>
      <c r="D1461" s="5" t="s">
        <v>15</v>
      </c>
      <c r="E1461" s="5">
        <v>337090</v>
      </c>
      <c r="F1461" s="6">
        <v>3491.14</v>
      </c>
      <c r="H1461" s="15" t="str">
        <f t="shared" si="132"/>
        <v>High</v>
      </c>
      <c r="I1461" s="11" t="str">
        <f t="shared" si="133"/>
        <v>Large</v>
      </c>
      <c r="J1461" s="11" t="str">
        <f t="shared" si="134"/>
        <v>South</v>
      </c>
      <c r="K1461" s="11" t="str">
        <f t="shared" si="135"/>
        <v>2010s</v>
      </c>
      <c r="L1461" s="11" t="str">
        <f t="shared" si="136"/>
        <v>Cereal</v>
      </c>
      <c r="M1461" s="18">
        <f t="shared" si="137"/>
        <v>1.03566999911003E-2</v>
      </c>
    </row>
    <row r="1462" spans="1:13">
      <c r="A1462" s="4">
        <v>2011</v>
      </c>
      <c r="B1462" s="5" t="s">
        <v>62</v>
      </c>
      <c r="C1462" s="5" t="s">
        <v>65</v>
      </c>
      <c r="D1462" s="5" t="s">
        <v>16</v>
      </c>
      <c r="E1462" s="5">
        <v>8540</v>
      </c>
      <c r="F1462" s="6">
        <v>6526.93</v>
      </c>
      <c r="H1462" s="15" t="str">
        <f t="shared" si="132"/>
        <v>High</v>
      </c>
      <c r="I1462" s="11" t="str">
        <f t="shared" si="133"/>
        <v>Large</v>
      </c>
      <c r="J1462" s="11" t="str">
        <f t="shared" si="134"/>
        <v>South</v>
      </c>
      <c r="K1462" s="11" t="str">
        <f t="shared" si="135"/>
        <v>2010s</v>
      </c>
      <c r="L1462" s="11" t="str">
        <f t="shared" si="136"/>
        <v>Cereal</v>
      </c>
      <c r="M1462" s="18">
        <f t="shared" si="137"/>
        <v>0.76427751756440288</v>
      </c>
    </row>
    <row r="1463" spans="1:13">
      <c r="A1463" s="4">
        <v>2011</v>
      </c>
      <c r="B1463" s="5" t="s">
        <v>62</v>
      </c>
      <c r="C1463" s="5" t="s">
        <v>65</v>
      </c>
      <c r="D1463" s="5" t="s">
        <v>17</v>
      </c>
      <c r="E1463" s="5">
        <v>90</v>
      </c>
      <c r="F1463" s="6">
        <v>1555.56</v>
      </c>
      <c r="H1463" s="15" t="str">
        <f t="shared" si="132"/>
        <v>Medium</v>
      </c>
      <c r="I1463" s="11" t="str">
        <f t="shared" si="133"/>
        <v>Small</v>
      </c>
      <c r="J1463" s="11" t="str">
        <f t="shared" si="134"/>
        <v>South</v>
      </c>
      <c r="K1463" s="11" t="str">
        <f t="shared" si="135"/>
        <v>2010s</v>
      </c>
      <c r="L1463" s="11" t="str">
        <f t="shared" si="136"/>
        <v>Pulse</v>
      </c>
      <c r="M1463" s="18">
        <f t="shared" si="137"/>
        <v>17.283999999999999</v>
      </c>
    </row>
    <row r="1464" spans="1:13">
      <c r="A1464" s="4">
        <v>2011</v>
      </c>
      <c r="B1464" s="5" t="s">
        <v>62</v>
      </c>
      <c r="C1464" s="5" t="s">
        <v>65</v>
      </c>
      <c r="D1464" s="5" t="s">
        <v>18</v>
      </c>
      <c r="E1464" s="5">
        <v>13150</v>
      </c>
      <c r="F1464" s="6">
        <v>257.02999999999997</v>
      </c>
      <c r="H1464" s="15" t="str">
        <f t="shared" si="132"/>
        <v>Low</v>
      </c>
      <c r="I1464" s="11" t="str">
        <f t="shared" si="133"/>
        <v>Large</v>
      </c>
      <c r="J1464" s="11" t="str">
        <f t="shared" si="134"/>
        <v>South</v>
      </c>
      <c r="K1464" s="11" t="str">
        <f t="shared" si="135"/>
        <v>2010s</v>
      </c>
      <c r="L1464" s="11" t="str">
        <f t="shared" si="136"/>
        <v>Fiber</v>
      </c>
      <c r="M1464" s="18">
        <f t="shared" si="137"/>
        <v>1.9546007604562734E-2</v>
      </c>
    </row>
    <row r="1465" spans="1:13">
      <c r="A1465" s="4">
        <v>2012</v>
      </c>
      <c r="B1465" s="5" t="s">
        <v>62</v>
      </c>
      <c r="C1465" s="5" t="s">
        <v>65</v>
      </c>
      <c r="D1465" s="5" t="s">
        <v>15</v>
      </c>
      <c r="E1465" s="5">
        <v>401060</v>
      </c>
      <c r="F1465" s="6">
        <v>2747.49</v>
      </c>
      <c r="H1465" s="15" t="str">
        <f t="shared" si="132"/>
        <v>Medium</v>
      </c>
      <c r="I1465" s="11" t="str">
        <f t="shared" si="133"/>
        <v>Large</v>
      </c>
      <c r="J1465" s="11" t="str">
        <f t="shared" si="134"/>
        <v>South</v>
      </c>
      <c r="K1465" s="11" t="str">
        <f t="shared" si="135"/>
        <v>2010s</v>
      </c>
      <c r="L1465" s="11" t="str">
        <f t="shared" si="136"/>
        <v>Cereal</v>
      </c>
      <c r="M1465" s="18">
        <f t="shared" si="137"/>
        <v>6.8505709868847547E-3</v>
      </c>
    </row>
    <row r="1466" spans="1:13">
      <c r="A1466" s="4">
        <v>2012</v>
      </c>
      <c r="B1466" s="5" t="s">
        <v>62</v>
      </c>
      <c r="C1466" s="5" t="s">
        <v>65</v>
      </c>
      <c r="D1466" s="5" t="s">
        <v>16</v>
      </c>
      <c r="E1466" s="5">
        <v>9980</v>
      </c>
      <c r="F1466" s="6">
        <v>7374.75</v>
      </c>
      <c r="H1466" s="15" t="str">
        <f t="shared" si="132"/>
        <v>High</v>
      </c>
      <c r="I1466" s="11" t="str">
        <f t="shared" si="133"/>
        <v>Large</v>
      </c>
      <c r="J1466" s="11" t="str">
        <f t="shared" si="134"/>
        <v>South</v>
      </c>
      <c r="K1466" s="11" t="str">
        <f t="shared" si="135"/>
        <v>2010s</v>
      </c>
      <c r="L1466" s="11" t="str">
        <f t="shared" si="136"/>
        <v>Cereal</v>
      </c>
      <c r="M1466" s="18">
        <f t="shared" si="137"/>
        <v>0.73895290581162321</v>
      </c>
    </row>
    <row r="1467" spans="1:13">
      <c r="A1467" s="4">
        <v>2012</v>
      </c>
      <c r="B1467" s="5" t="s">
        <v>62</v>
      </c>
      <c r="C1467" s="5" t="s">
        <v>65</v>
      </c>
      <c r="D1467" s="5" t="s">
        <v>17</v>
      </c>
      <c r="E1467" s="5">
        <v>120</v>
      </c>
      <c r="F1467" s="6">
        <v>1916.67</v>
      </c>
      <c r="H1467" s="15" t="str">
        <f t="shared" si="132"/>
        <v>Medium</v>
      </c>
      <c r="I1467" s="11" t="str">
        <f t="shared" si="133"/>
        <v>Small</v>
      </c>
      <c r="J1467" s="11" t="str">
        <f t="shared" si="134"/>
        <v>South</v>
      </c>
      <c r="K1467" s="11" t="str">
        <f t="shared" si="135"/>
        <v>2010s</v>
      </c>
      <c r="L1467" s="11" t="str">
        <f t="shared" si="136"/>
        <v>Pulse</v>
      </c>
      <c r="M1467" s="18">
        <f t="shared" si="137"/>
        <v>15.972250000000001</v>
      </c>
    </row>
    <row r="1468" spans="1:13">
      <c r="A1468" s="4">
        <v>2012</v>
      </c>
      <c r="B1468" s="5" t="s">
        <v>62</v>
      </c>
      <c r="C1468" s="5" t="s">
        <v>65</v>
      </c>
      <c r="D1468" s="5" t="s">
        <v>18</v>
      </c>
      <c r="E1468" s="5">
        <v>16850</v>
      </c>
      <c r="F1468" s="6">
        <v>328.19</v>
      </c>
      <c r="H1468" s="15" t="str">
        <f t="shared" si="132"/>
        <v>Low</v>
      </c>
      <c r="I1468" s="11" t="str">
        <f t="shared" si="133"/>
        <v>Large</v>
      </c>
      <c r="J1468" s="11" t="str">
        <f t="shared" si="134"/>
        <v>South</v>
      </c>
      <c r="K1468" s="11" t="str">
        <f t="shared" si="135"/>
        <v>2010s</v>
      </c>
      <c r="L1468" s="11" t="str">
        <f t="shared" si="136"/>
        <v>Fiber</v>
      </c>
      <c r="M1468" s="18">
        <f t="shared" si="137"/>
        <v>1.9477151335311572E-2</v>
      </c>
    </row>
    <row r="1469" spans="1:13">
      <c r="A1469" s="4">
        <v>2013</v>
      </c>
      <c r="B1469" s="5" t="s">
        <v>62</v>
      </c>
      <c r="C1469" s="5" t="s">
        <v>65</v>
      </c>
      <c r="D1469" s="5" t="s">
        <v>15</v>
      </c>
      <c r="E1469" s="5">
        <v>404680</v>
      </c>
      <c r="F1469" s="6">
        <v>2994.24</v>
      </c>
      <c r="H1469" s="15" t="str">
        <f t="shared" si="132"/>
        <v>Medium</v>
      </c>
      <c r="I1469" s="11" t="str">
        <f t="shared" si="133"/>
        <v>Large</v>
      </c>
      <c r="J1469" s="11" t="str">
        <f t="shared" si="134"/>
        <v>South</v>
      </c>
      <c r="K1469" s="11" t="str">
        <f t="shared" si="135"/>
        <v>2010s</v>
      </c>
      <c r="L1469" s="11" t="str">
        <f t="shared" si="136"/>
        <v>Cereal</v>
      </c>
      <c r="M1469" s="18">
        <f t="shared" si="137"/>
        <v>7.3990313333992287E-3</v>
      </c>
    </row>
    <row r="1470" spans="1:13">
      <c r="A1470" s="4">
        <v>2013</v>
      </c>
      <c r="B1470" s="5" t="s">
        <v>62</v>
      </c>
      <c r="C1470" s="5" t="s">
        <v>65</v>
      </c>
      <c r="D1470" s="5" t="s">
        <v>16</v>
      </c>
      <c r="E1470" s="5">
        <v>11200</v>
      </c>
      <c r="F1470" s="6">
        <v>8367.86</v>
      </c>
      <c r="H1470" s="15" t="str">
        <f t="shared" si="132"/>
        <v>High</v>
      </c>
      <c r="I1470" s="11" t="str">
        <f t="shared" si="133"/>
        <v>Large</v>
      </c>
      <c r="J1470" s="11" t="str">
        <f t="shared" si="134"/>
        <v>South</v>
      </c>
      <c r="K1470" s="11" t="str">
        <f t="shared" si="135"/>
        <v>2010s</v>
      </c>
      <c r="L1470" s="11" t="str">
        <f t="shared" si="136"/>
        <v>Cereal</v>
      </c>
      <c r="M1470" s="18">
        <f t="shared" si="137"/>
        <v>0.74713035714285725</v>
      </c>
    </row>
    <row r="1471" spans="1:13">
      <c r="A1471" s="4">
        <v>2013</v>
      </c>
      <c r="B1471" s="5" t="s">
        <v>62</v>
      </c>
      <c r="C1471" s="5" t="s">
        <v>65</v>
      </c>
      <c r="D1471" s="5" t="s">
        <v>17</v>
      </c>
      <c r="E1471" s="5">
        <v>130</v>
      </c>
      <c r="F1471" s="6">
        <v>2000</v>
      </c>
      <c r="H1471" s="15" t="str">
        <f t="shared" si="132"/>
        <v>Medium</v>
      </c>
      <c r="I1471" s="11" t="str">
        <f t="shared" si="133"/>
        <v>Small</v>
      </c>
      <c r="J1471" s="11" t="str">
        <f t="shared" si="134"/>
        <v>South</v>
      </c>
      <c r="K1471" s="11" t="str">
        <f t="shared" si="135"/>
        <v>2010s</v>
      </c>
      <c r="L1471" s="11" t="str">
        <f t="shared" si="136"/>
        <v>Pulse</v>
      </c>
      <c r="M1471" s="18">
        <f t="shared" si="137"/>
        <v>15.384615384615385</v>
      </c>
    </row>
    <row r="1472" spans="1:13">
      <c r="A1472" s="4">
        <v>2013</v>
      </c>
      <c r="B1472" s="5" t="s">
        <v>62</v>
      </c>
      <c r="C1472" s="5" t="s">
        <v>65</v>
      </c>
      <c r="D1472" s="5" t="s">
        <v>18</v>
      </c>
      <c r="E1472" s="5">
        <v>21780</v>
      </c>
      <c r="F1472" s="6">
        <v>204.32</v>
      </c>
      <c r="H1472" s="15" t="str">
        <f t="shared" si="132"/>
        <v>Low</v>
      </c>
      <c r="I1472" s="11" t="str">
        <f t="shared" si="133"/>
        <v>Large</v>
      </c>
      <c r="J1472" s="11" t="str">
        <f t="shared" si="134"/>
        <v>South</v>
      </c>
      <c r="K1472" s="11" t="str">
        <f t="shared" si="135"/>
        <v>2010s</v>
      </c>
      <c r="L1472" s="11" t="str">
        <f t="shared" si="136"/>
        <v>Fiber</v>
      </c>
      <c r="M1472" s="18">
        <f t="shared" si="137"/>
        <v>9.3810835629017444E-3</v>
      </c>
    </row>
    <row r="1473" spans="1:13">
      <c r="A1473" s="4">
        <v>2014</v>
      </c>
      <c r="B1473" s="5" t="s">
        <v>62</v>
      </c>
      <c r="C1473" s="5" t="s">
        <v>65</v>
      </c>
      <c r="D1473" s="5" t="s">
        <v>15</v>
      </c>
      <c r="E1473" s="5">
        <v>394120</v>
      </c>
      <c r="F1473" s="6">
        <v>3966.38</v>
      </c>
      <c r="H1473" s="15" t="str">
        <f t="shared" si="132"/>
        <v>High</v>
      </c>
      <c r="I1473" s="11" t="str">
        <f t="shared" si="133"/>
        <v>Large</v>
      </c>
      <c r="J1473" s="11" t="str">
        <f t="shared" si="134"/>
        <v>South</v>
      </c>
      <c r="K1473" s="11" t="str">
        <f t="shared" si="135"/>
        <v>2010s</v>
      </c>
      <c r="L1473" s="11" t="str">
        <f t="shared" si="136"/>
        <v>Cereal</v>
      </c>
      <c r="M1473" s="18">
        <f t="shared" si="137"/>
        <v>1.006388917081092E-2</v>
      </c>
    </row>
    <row r="1474" spans="1:13">
      <c r="A1474" s="4">
        <v>2014</v>
      </c>
      <c r="B1474" s="5" t="s">
        <v>62</v>
      </c>
      <c r="C1474" s="5" t="s">
        <v>65</v>
      </c>
      <c r="D1474" s="5" t="s">
        <v>16</v>
      </c>
      <c r="E1474" s="5">
        <v>12910</v>
      </c>
      <c r="F1474" s="6">
        <v>7804.8</v>
      </c>
      <c r="H1474" s="15" t="str">
        <f t="shared" si="132"/>
        <v>High</v>
      </c>
      <c r="I1474" s="11" t="str">
        <f t="shared" si="133"/>
        <v>Large</v>
      </c>
      <c r="J1474" s="11" t="str">
        <f t="shared" si="134"/>
        <v>South</v>
      </c>
      <c r="K1474" s="11" t="str">
        <f t="shared" si="135"/>
        <v>2010s</v>
      </c>
      <c r="L1474" s="11" t="str">
        <f t="shared" si="136"/>
        <v>Cereal</v>
      </c>
      <c r="M1474" s="18">
        <f t="shared" si="137"/>
        <v>0.60455460883036405</v>
      </c>
    </row>
    <row r="1475" spans="1:13">
      <c r="A1475" s="4">
        <v>2014</v>
      </c>
      <c r="B1475" s="5" t="s">
        <v>62</v>
      </c>
      <c r="C1475" s="5" t="s">
        <v>65</v>
      </c>
      <c r="D1475" s="5" t="s">
        <v>17</v>
      </c>
      <c r="E1475" s="5">
        <v>100</v>
      </c>
      <c r="F1475" s="6">
        <v>1900</v>
      </c>
      <c r="H1475" s="15" t="str">
        <f t="shared" ref="H1475:H1538" si="138">IF(F1475&lt;1000,"Low",IF(F1475&lt;3000,"Medium","High"))</f>
        <v>Medium</v>
      </c>
      <c r="I1475" s="11" t="str">
        <f t="shared" ref="I1475:I1538" si="139">IF(E1475&lt;1000,"Small",IF(E1475&lt;5000,"Medium","Large"))</f>
        <v>Small</v>
      </c>
      <c r="J1475" s="11" t="str">
        <f t="shared" ref="J1475:J1538" si="140">IF(OR(B1475="Punjab",B1475="Haryana",B1475="Himachal Pradesh",B1475="Jammu and Kashmir",B1475="Uttarakhand",B1475="Delhi",B1475="Chandigarh"),"North",IF(OR(B1475="Tamil Nadu",B1475="Karnataka",B1475="Kerala",B1475="Andhra Pradesh",B1475="Telangana"),"South",IF(OR(B1475="Maharashtra",B1475="Gujarat",B1475="Goa",B1475="Rajasthan"),"West",IF(OR(B1475="West Bengal",B1475="Bihar",B1475="Jharkhand",B1475="Odisha",B1475="Assam",B1475="Sikkim",B1475="Arunachal Pradesh",B1475="Manipur",B1475="Meghalaya",B1475="Mizoram",B1475="Nagaland",B1475="Tripura"),"East","Central"))))</f>
        <v>South</v>
      </c>
      <c r="K1475" s="11" t="str">
        <f t="shared" ref="K1475:K1538" si="141">LEFT(A1475,3)&amp;"0s"</f>
        <v>2010s</v>
      </c>
      <c r="L1475" s="11" t="str">
        <f t="shared" ref="L1475:L1538" si="142">IF(D1475="Rice","Cereal",IF(D1475="Maize","Cereal",IF(D1475="Chickpea","Pulse",IF(D1475="Cotton","Fiber","Other"))))</f>
        <v>Pulse</v>
      </c>
      <c r="M1475" s="18">
        <f t="shared" ref="M1475:M1538" si="143">F1475/E1475</f>
        <v>19</v>
      </c>
    </row>
    <row r="1476" spans="1:13">
      <c r="A1476" s="4">
        <v>2014</v>
      </c>
      <c r="B1476" s="5" t="s">
        <v>62</v>
      </c>
      <c r="C1476" s="5" t="s">
        <v>65</v>
      </c>
      <c r="D1476" s="5" t="s">
        <v>18</v>
      </c>
      <c r="E1476" s="5">
        <v>22430</v>
      </c>
      <c r="F1476" s="6">
        <v>382.08</v>
      </c>
      <c r="H1476" s="15" t="str">
        <f t="shared" si="138"/>
        <v>Low</v>
      </c>
      <c r="I1476" s="11" t="str">
        <f t="shared" si="139"/>
        <v>Large</v>
      </c>
      <c r="J1476" s="11" t="str">
        <f t="shared" si="140"/>
        <v>South</v>
      </c>
      <c r="K1476" s="11" t="str">
        <f t="shared" si="141"/>
        <v>2010s</v>
      </c>
      <c r="L1476" s="11" t="str">
        <f t="shared" si="142"/>
        <v>Fiber</v>
      </c>
      <c r="M1476" s="18">
        <f t="shared" si="143"/>
        <v>1.7034329023629068E-2</v>
      </c>
    </row>
    <row r="1477" spans="1:13">
      <c r="A1477" s="4">
        <v>2015</v>
      </c>
      <c r="B1477" s="5" t="s">
        <v>62</v>
      </c>
      <c r="C1477" s="5" t="s">
        <v>65</v>
      </c>
      <c r="D1477" s="5" t="s">
        <v>15</v>
      </c>
      <c r="E1477" s="5">
        <v>381740</v>
      </c>
      <c r="F1477" s="6">
        <v>3786.79</v>
      </c>
      <c r="H1477" s="15" t="str">
        <f t="shared" si="138"/>
        <v>High</v>
      </c>
      <c r="I1477" s="11" t="str">
        <f t="shared" si="139"/>
        <v>Large</v>
      </c>
      <c r="J1477" s="11" t="str">
        <f t="shared" si="140"/>
        <v>South</v>
      </c>
      <c r="K1477" s="11" t="str">
        <f t="shared" si="141"/>
        <v>2010s</v>
      </c>
      <c r="L1477" s="11" t="str">
        <f t="shared" si="142"/>
        <v>Cereal</v>
      </c>
      <c r="M1477" s="18">
        <f t="shared" si="143"/>
        <v>9.9198145334520871E-3</v>
      </c>
    </row>
    <row r="1478" spans="1:13">
      <c r="A1478" s="4">
        <v>2015</v>
      </c>
      <c r="B1478" s="5" t="s">
        <v>62</v>
      </c>
      <c r="C1478" s="5" t="s">
        <v>65</v>
      </c>
      <c r="D1478" s="5" t="s">
        <v>16</v>
      </c>
      <c r="E1478" s="5">
        <v>11120</v>
      </c>
      <c r="F1478" s="6">
        <v>9333.6299999999992</v>
      </c>
      <c r="H1478" s="15" t="str">
        <f t="shared" si="138"/>
        <v>High</v>
      </c>
      <c r="I1478" s="11" t="str">
        <f t="shared" si="139"/>
        <v>Large</v>
      </c>
      <c r="J1478" s="11" t="str">
        <f t="shared" si="140"/>
        <v>South</v>
      </c>
      <c r="K1478" s="11" t="str">
        <f t="shared" si="141"/>
        <v>2010s</v>
      </c>
      <c r="L1478" s="11" t="str">
        <f t="shared" si="142"/>
        <v>Cereal</v>
      </c>
      <c r="M1478" s="18">
        <f t="shared" si="143"/>
        <v>0.83935521582733807</v>
      </c>
    </row>
    <row r="1479" spans="1:13">
      <c r="A1479" s="4">
        <v>2015</v>
      </c>
      <c r="B1479" s="5" t="s">
        <v>62</v>
      </c>
      <c r="C1479" s="5" t="s">
        <v>65</v>
      </c>
      <c r="D1479" s="5" t="s">
        <v>17</v>
      </c>
      <c r="E1479" s="5">
        <v>220</v>
      </c>
      <c r="F1479" s="6">
        <v>1863.64</v>
      </c>
      <c r="H1479" s="15" t="str">
        <f t="shared" si="138"/>
        <v>Medium</v>
      </c>
      <c r="I1479" s="11" t="str">
        <f t="shared" si="139"/>
        <v>Small</v>
      </c>
      <c r="J1479" s="11" t="str">
        <f t="shared" si="140"/>
        <v>South</v>
      </c>
      <c r="K1479" s="11" t="str">
        <f t="shared" si="141"/>
        <v>2010s</v>
      </c>
      <c r="L1479" s="11" t="str">
        <f t="shared" si="142"/>
        <v>Pulse</v>
      </c>
      <c r="M1479" s="18">
        <f t="shared" si="143"/>
        <v>8.4710909090909094</v>
      </c>
    </row>
    <row r="1480" spans="1:13">
      <c r="A1480" s="4">
        <v>2015</v>
      </c>
      <c r="B1480" s="5" t="s">
        <v>62</v>
      </c>
      <c r="C1480" s="5" t="s">
        <v>65</v>
      </c>
      <c r="D1480" s="5" t="s">
        <v>18</v>
      </c>
      <c r="E1480" s="5">
        <v>20570</v>
      </c>
      <c r="F1480" s="6">
        <v>526.49</v>
      </c>
      <c r="H1480" s="15" t="str">
        <f t="shared" si="138"/>
        <v>Low</v>
      </c>
      <c r="I1480" s="11" t="str">
        <f t="shared" si="139"/>
        <v>Large</v>
      </c>
      <c r="J1480" s="11" t="str">
        <f t="shared" si="140"/>
        <v>South</v>
      </c>
      <c r="K1480" s="11" t="str">
        <f t="shared" si="141"/>
        <v>2010s</v>
      </c>
      <c r="L1480" s="11" t="str">
        <f t="shared" si="142"/>
        <v>Fiber</v>
      </c>
      <c r="M1480" s="18">
        <f t="shared" si="143"/>
        <v>2.5595041322314049E-2</v>
      </c>
    </row>
    <row r="1481" spans="1:13">
      <c r="A1481" s="4">
        <v>2016</v>
      </c>
      <c r="B1481" s="5" t="s">
        <v>62</v>
      </c>
      <c r="C1481" s="5" t="s">
        <v>65</v>
      </c>
      <c r="D1481" s="5" t="s">
        <v>15</v>
      </c>
      <c r="E1481" s="5">
        <v>383960</v>
      </c>
      <c r="F1481" s="6">
        <v>4237.51</v>
      </c>
      <c r="H1481" s="15" t="str">
        <f t="shared" si="138"/>
        <v>High</v>
      </c>
      <c r="I1481" s="11" t="str">
        <f t="shared" si="139"/>
        <v>Large</v>
      </c>
      <c r="J1481" s="11" t="str">
        <f t="shared" si="140"/>
        <v>South</v>
      </c>
      <c r="K1481" s="11" t="str">
        <f t="shared" si="141"/>
        <v>2010s</v>
      </c>
      <c r="L1481" s="11" t="str">
        <f t="shared" si="142"/>
        <v>Cereal</v>
      </c>
      <c r="M1481" s="18">
        <f t="shared" si="143"/>
        <v>1.1036331909573914E-2</v>
      </c>
    </row>
    <row r="1482" spans="1:13">
      <c r="A1482" s="4">
        <v>2016</v>
      </c>
      <c r="B1482" s="5" t="s">
        <v>62</v>
      </c>
      <c r="C1482" s="5" t="s">
        <v>65</v>
      </c>
      <c r="D1482" s="5" t="s">
        <v>16</v>
      </c>
      <c r="E1482" s="5">
        <v>10220</v>
      </c>
      <c r="F1482" s="6">
        <v>8478.67</v>
      </c>
      <c r="H1482" s="15" t="str">
        <f t="shared" si="138"/>
        <v>High</v>
      </c>
      <c r="I1482" s="11" t="str">
        <f t="shared" si="139"/>
        <v>Large</v>
      </c>
      <c r="J1482" s="11" t="str">
        <f t="shared" si="140"/>
        <v>South</v>
      </c>
      <c r="K1482" s="11" t="str">
        <f t="shared" si="141"/>
        <v>2010s</v>
      </c>
      <c r="L1482" s="11" t="str">
        <f t="shared" si="142"/>
        <v>Cereal</v>
      </c>
      <c r="M1482" s="18">
        <f t="shared" si="143"/>
        <v>0.82961545988258323</v>
      </c>
    </row>
    <row r="1483" spans="1:13">
      <c r="A1483" s="4">
        <v>2016</v>
      </c>
      <c r="B1483" s="5" t="s">
        <v>62</v>
      </c>
      <c r="C1483" s="5" t="s">
        <v>65</v>
      </c>
      <c r="D1483" s="5" t="s">
        <v>17</v>
      </c>
      <c r="E1483" s="5">
        <v>1500</v>
      </c>
      <c r="F1483" s="6">
        <v>1504.99</v>
      </c>
      <c r="H1483" s="15" t="str">
        <f t="shared" si="138"/>
        <v>Medium</v>
      </c>
      <c r="I1483" s="11" t="str">
        <f t="shared" si="139"/>
        <v>Medium</v>
      </c>
      <c r="J1483" s="11" t="str">
        <f t="shared" si="140"/>
        <v>South</v>
      </c>
      <c r="K1483" s="11" t="str">
        <f t="shared" si="141"/>
        <v>2010s</v>
      </c>
      <c r="L1483" s="11" t="str">
        <f t="shared" si="142"/>
        <v>Pulse</v>
      </c>
      <c r="M1483" s="18">
        <f t="shared" si="143"/>
        <v>1.0033266666666667</v>
      </c>
    </row>
    <row r="1484" spans="1:13">
      <c r="A1484" s="4">
        <v>2016</v>
      </c>
      <c r="B1484" s="5" t="s">
        <v>62</v>
      </c>
      <c r="C1484" s="5" t="s">
        <v>65</v>
      </c>
      <c r="D1484" s="5" t="s">
        <v>18</v>
      </c>
      <c r="E1484" s="5">
        <v>12740</v>
      </c>
      <c r="F1484" s="6">
        <v>476.65</v>
      </c>
      <c r="H1484" s="15" t="str">
        <f t="shared" si="138"/>
        <v>Low</v>
      </c>
      <c r="I1484" s="11" t="str">
        <f t="shared" si="139"/>
        <v>Large</v>
      </c>
      <c r="J1484" s="11" t="str">
        <f t="shared" si="140"/>
        <v>South</v>
      </c>
      <c r="K1484" s="11" t="str">
        <f t="shared" si="141"/>
        <v>2010s</v>
      </c>
      <c r="L1484" s="11" t="str">
        <f t="shared" si="142"/>
        <v>Fiber</v>
      </c>
      <c r="M1484" s="18">
        <f t="shared" si="143"/>
        <v>3.7413657770800628E-2</v>
      </c>
    </row>
    <row r="1485" spans="1:13">
      <c r="A1485" s="4">
        <v>2017</v>
      </c>
      <c r="B1485" s="5" t="s">
        <v>62</v>
      </c>
      <c r="C1485" s="5" t="s">
        <v>65</v>
      </c>
      <c r="D1485" s="5" t="s">
        <v>15</v>
      </c>
      <c r="E1485" s="5">
        <v>386540</v>
      </c>
      <c r="F1485" s="6">
        <v>4327.6099999999997</v>
      </c>
      <c r="H1485" s="15" t="str">
        <f t="shared" si="138"/>
        <v>High</v>
      </c>
      <c r="I1485" s="11" t="str">
        <f t="shared" si="139"/>
        <v>Large</v>
      </c>
      <c r="J1485" s="11" t="str">
        <f t="shared" si="140"/>
        <v>South</v>
      </c>
      <c r="K1485" s="11" t="str">
        <f t="shared" si="141"/>
        <v>2010s</v>
      </c>
      <c r="L1485" s="11" t="str">
        <f t="shared" si="142"/>
        <v>Cereal</v>
      </c>
      <c r="M1485" s="18">
        <f t="shared" si="143"/>
        <v>1.1195762404925751E-2</v>
      </c>
    </row>
    <row r="1486" spans="1:13">
      <c r="A1486" s="4">
        <v>2017</v>
      </c>
      <c r="B1486" s="5" t="s">
        <v>62</v>
      </c>
      <c r="C1486" s="5" t="s">
        <v>65</v>
      </c>
      <c r="D1486" s="5" t="s">
        <v>16</v>
      </c>
      <c r="E1486" s="5">
        <v>11800</v>
      </c>
      <c r="F1486" s="6">
        <v>9450.7999999999993</v>
      </c>
      <c r="H1486" s="15" t="str">
        <f t="shared" si="138"/>
        <v>High</v>
      </c>
      <c r="I1486" s="11" t="str">
        <f t="shared" si="139"/>
        <v>Large</v>
      </c>
      <c r="J1486" s="11" t="str">
        <f t="shared" si="140"/>
        <v>South</v>
      </c>
      <c r="K1486" s="11" t="str">
        <f t="shared" si="141"/>
        <v>2010s</v>
      </c>
      <c r="L1486" s="11" t="str">
        <f t="shared" si="142"/>
        <v>Cereal</v>
      </c>
      <c r="M1486" s="18">
        <f t="shared" si="143"/>
        <v>0.80091525423728804</v>
      </c>
    </row>
    <row r="1487" spans="1:13">
      <c r="A1487" s="4">
        <v>2017</v>
      </c>
      <c r="B1487" s="5" t="s">
        <v>62</v>
      </c>
      <c r="C1487" s="5" t="s">
        <v>65</v>
      </c>
      <c r="D1487" s="5" t="s">
        <v>17</v>
      </c>
      <c r="E1487" s="5">
        <v>1810</v>
      </c>
      <c r="F1487" s="6">
        <v>1430.78</v>
      </c>
      <c r="H1487" s="15" t="str">
        <f t="shared" si="138"/>
        <v>Medium</v>
      </c>
      <c r="I1487" s="11" t="str">
        <f t="shared" si="139"/>
        <v>Medium</v>
      </c>
      <c r="J1487" s="11" t="str">
        <f t="shared" si="140"/>
        <v>South</v>
      </c>
      <c r="K1487" s="11" t="str">
        <f t="shared" si="141"/>
        <v>2010s</v>
      </c>
      <c r="L1487" s="11" t="str">
        <f t="shared" si="142"/>
        <v>Pulse</v>
      </c>
      <c r="M1487" s="18">
        <f t="shared" si="143"/>
        <v>0.79048618784530389</v>
      </c>
    </row>
    <row r="1488" spans="1:13">
      <c r="A1488" s="4">
        <v>2017</v>
      </c>
      <c r="B1488" s="5" t="s">
        <v>62</v>
      </c>
      <c r="C1488" s="5" t="s">
        <v>65</v>
      </c>
      <c r="D1488" s="5" t="s">
        <v>18</v>
      </c>
      <c r="E1488" s="5">
        <v>16360</v>
      </c>
      <c r="F1488" s="6">
        <v>393.13</v>
      </c>
      <c r="H1488" s="15" t="str">
        <f t="shared" si="138"/>
        <v>Low</v>
      </c>
      <c r="I1488" s="11" t="str">
        <f t="shared" si="139"/>
        <v>Large</v>
      </c>
      <c r="J1488" s="11" t="str">
        <f t="shared" si="140"/>
        <v>South</v>
      </c>
      <c r="K1488" s="11" t="str">
        <f t="shared" si="141"/>
        <v>2010s</v>
      </c>
      <c r="L1488" s="11" t="str">
        <f t="shared" si="142"/>
        <v>Fiber</v>
      </c>
      <c r="M1488" s="18">
        <f t="shared" si="143"/>
        <v>2.4029951100244498E-2</v>
      </c>
    </row>
    <row r="1489" spans="1:13">
      <c r="A1489" s="4">
        <v>2008</v>
      </c>
      <c r="B1489" s="5" t="s">
        <v>62</v>
      </c>
      <c r="C1489" s="5" t="s">
        <v>66</v>
      </c>
      <c r="D1489" s="5" t="s">
        <v>15</v>
      </c>
      <c r="E1489" s="5">
        <v>450460</v>
      </c>
      <c r="F1489" s="6">
        <v>3552.77</v>
      </c>
      <c r="H1489" s="15" t="str">
        <f t="shared" si="138"/>
        <v>High</v>
      </c>
      <c r="I1489" s="11" t="str">
        <f t="shared" si="139"/>
        <v>Large</v>
      </c>
      <c r="J1489" s="11" t="str">
        <f t="shared" si="140"/>
        <v>South</v>
      </c>
      <c r="K1489" s="11" t="str">
        <f t="shared" si="141"/>
        <v>2000s</v>
      </c>
      <c r="L1489" s="11" t="str">
        <f t="shared" si="142"/>
        <v>Cereal</v>
      </c>
      <c r="M1489" s="18">
        <f t="shared" si="143"/>
        <v>7.8869821959774451E-3</v>
      </c>
    </row>
    <row r="1490" spans="1:13">
      <c r="A1490" s="4">
        <v>2008</v>
      </c>
      <c r="B1490" s="5" t="s">
        <v>62</v>
      </c>
      <c r="C1490" s="5" t="s">
        <v>66</v>
      </c>
      <c r="D1490" s="5" t="s">
        <v>16</v>
      </c>
      <c r="E1490" s="5">
        <v>48100</v>
      </c>
      <c r="F1490" s="6">
        <v>7871.1</v>
      </c>
      <c r="H1490" s="15" t="str">
        <f t="shared" si="138"/>
        <v>High</v>
      </c>
      <c r="I1490" s="11" t="str">
        <f t="shared" si="139"/>
        <v>Large</v>
      </c>
      <c r="J1490" s="11" t="str">
        <f t="shared" si="140"/>
        <v>South</v>
      </c>
      <c r="K1490" s="11" t="str">
        <f t="shared" si="141"/>
        <v>2000s</v>
      </c>
      <c r="L1490" s="11" t="str">
        <f t="shared" si="142"/>
        <v>Cereal</v>
      </c>
      <c r="M1490" s="18">
        <f t="shared" si="143"/>
        <v>0.16364033264033265</v>
      </c>
    </row>
    <row r="1491" spans="1:13">
      <c r="A1491" s="4">
        <v>2008</v>
      </c>
      <c r="B1491" s="5" t="s">
        <v>62</v>
      </c>
      <c r="C1491" s="5" t="s">
        <v>66</v>
      </c>
      <c r="D1491" s="5" t="s">
        <v>18</v>
      </c>
      <c r="E1491" s="5">
        <v>3510</v>
      </c>
      <c r="F1491" s="6">
        <v>612.54</v>
      </c>
      <c r="H1491" s="15" t="str">
        <f t="shared" si="138"/>
        <v>Low</v>
      </c>
      <c r="I1491" s="11" t="str">
        <f t="shared" si="139"/>
        <v>Medium</v>
      </c>
      <c r="J1491" s="11" t="str">
        <f t="shared" si="140"/>
        <v>South</v>
      </c>
      <c r="K1491" s="11" t="str">
        <f t="shared" si="141"/>
        <v>2000s</v>
      </c>
      <c r="L1491" s="11" t="str">
        <f t="shared" si="142"/>
        <v>Fiber</v>
      </c>
      <c r="M1491" s="18">
        <f t="shared" si="143"/>
        <v>0.17451282051282049</v>
      </c>
    </row>
    <row r="1492" spans="1:13">
      <c r="A1492" s="4">
        <v>2009</v>
      </c>
      <c r="B1492" s="5" t="s">
        <v>62</v>
      </c>
      <c r="C1492" s="5" t="s">
        <v>66</v>
      </c>
      <c r="D1492" s="5" t="s">
        <v>15</v>
      </c>
      <c r="E1492" s="5">
        <v>328580</v>
      </c>
      <c r="F1492" s="6">
        <v>3393.57</v>
      </c>
      <c r="H1492" s="15" t="str">
        <f t="shared" si="138"/>
        <v>High</v>
      </c>
      <c r="I1492" s="11" t="str">
        <f t="shared" si="139"/>
        <v>Large</v>
      </c>
      <c r="J1492" s="11" t="str">
        <f t="shared" si="140"/>
        <v>South</v>
      </c>
      <c r="K1492" s="11" t="str">
        <f t="shared" si="141"/>
        <v>2000s</v>
      </c>
      <c r="L1492" s="11" t="str">
        <f t="shared" si="142"/>
        <v>Cereal</v>
      </c>
      <c r="M1492" s="18">
        <f t="shared" si="143"/>
        <v>1.0327987095988801E-2</v>
      </c>
    </row>
    <row r="1493" spans="1:13">
      <c r="A1493" s="4">
        <v>2009</v>
      </c>
      <c r="B1493" s="5" t="s">
        <v>62</v>
      </c>
      <c r="C1493" s="5" t="s">
        <v>66</v>
      </c>
      <c r="D1493" s="5" t="s">
        <v>16</v>
      </c>
      <c r="E1493" s="5">
        <v>46880</v>
      </c>
      <c r="F1493" s="6">
        <v>6877.35</v>
      </c>
      <c r="H1493" s="15" t="str">
        <f t="shared" si="138"/>
        <v>High</v>
      </c>
      <c r="I1493" s="11" t="str">
        <f t="shared" si="139"/>
        <v>Large</v>
      </c>
      <c r="J1493" s="11" t="str">
        <f t="shared" si="140"/>
        <v>South</v>
      </c>
      <c r="K1493" s="11" t="str">
        <f t="shared" si="141"/>
        <v>2000s</v>
      </c>
      <c r="L1493" s="11" t="str">
        <f t="shared" si="142"/>
        <v>Cereal</v>
      </c>
      <c r="M1493" s="18">
        <f t="shared" si="143"/>
        <v>0.14670115187713312</v>
      </c>
    </row>
    <row r="1494" spans="1:13">
      <c r="A1494" s="4">
        <v>2009</v>
      </c>
      <c r="B1494" s="5" t="s">
        <v>62</v>
      </c>
      <c r="C1494" s="5" t="s">
        <v>66</v>
      </c>
      <c r="D1494" s="5" t="s">
        <v>17</v>
      </c>
      <c r="E1494" s="5">
        <v>200</v>
      </c>
      <c r="F1494" s="6">
        <v>1650</v>
      </c>
      <c r="H1494" s="15" t="str">
        <f t="shared" si="138"/>
        <v>Medium</v>
      </c>
      <c r="I1494" s="11" t="str">
        <f t="shared" si="139"/>
        <v>Small</v>
      </c>
      <c r="J1494" s="11" t="str">
        <f t="shared" si="140"/>
        <v>South</v>
      </c>
      <c r="K1494" s="11" t="str">
        <f t="shared" si="141"/>
        <v>2000s</v>
      </c>
      <c r="L1494" s="11" t="str">
        <f t="shared" si="142"/>
        <v>Pulse</v>
      </c>
      <c r="M1494" s="18">
        <f t="shared" si="143"/>
        <v>8.25</v>
      </c>
    </row>
    <row r="1495" spans="1:13">
      <c r="A1495" s="4">
        <v>2009</v>
      </c>
      <c r="B1495" s="5" t="s">
        <v>62</v>
      </c>
      <c r="C1495" s="5" t="s">
        <v>66</v>
      </c>
      <c r="D1495" s="5" t="s">
        <v>18</v>
      </c>
      <c r="E1495" s="5">
        <v>2520</v>
      </c>
      <c r="F1495" s="6">
        <v>547.62</v>
      </c>
      <c r="H1495" s="15" t="str">
        <f t="shared" si="138"/>
        <v>Low</v>
      </c>
      <c r="I1495" s="11" t="str">
        <f t="shared" si="139"/>
        <v>Medium</v>
      </c>
      <c r="J1495" s="11" t="str">
        <f t="shared" si="140"/>
        <v>South</v>
      </c>
      <c r="K1495" s="11" t="str">
        <f t="shared" si="141"/>
        <v>2000s</v>
      </c>
      <c r="L1495" s="11" t="str">
        <f t="shared" si="142"/>
        <v>Fiber</v>
      </c>
      <c r="M1495" s="18">
        <f t="shared" si="143"/>
        <v>0.21730952380952381</v>
      </c>
    </row>
    <row r="1496" spans="1:13">
      <c r="A1496" s="4">
        <v>2010</v>
      </c>
      <c r="B1496" s="5" t="s">
        <v>62</v>
      </c>
      <c r="C1496" s="5" t="s">
        <v>66</v>
      </c>
      <c r="D1496" s="5" t="s">
        <v>15</v>
      </c>
      <c r="E1496" s="5">
        <v>456520</v>
      </c>
      <c r="F1496" s="6">
        <v>3264.52</v>
      </c>
      <c r="H1496" s="15" t="str">
        <f t="shared" si="138"/>
        <v>High</v>
      </c>
      <c r="I1496" s="11" t="str">
        <f t="shared" si="139"/>
        <v>Large</v>
      </c>
      <c r="J1496" s="11" t="str">
        <f t="shared" si="140"/>
        <v>South</v>
      </c>
      <c r="K1496" s="11" t="str">
        <f t="shared" si="141"/>
        <v>2010s</v>
      </c>
      <c r="L1496" s="11" t="str">
        <f t="shared" si="142"/>
        <v>Cereal</v>
      </c>
      <c r="M1496" s="18">
        <f t="shared" si="143"/>
        <v>7.1508805747831422E-3</v>
      </c>
    </row>
    <row r="1497" spans="1:13">
      <c r="A1497" s="4">
        <v>2010</v>
      </c>
      <c r="B1497" s="5" t="s">
        <v>62</v>
      </c>
      <c r="C1497" s="5" t="s">
        <v>66</v>
      </c>
      <c r="D1497" s="5" t="s">
        <v>16</v>
      </c>
      <c r="E1497" s="5">
        <v>44680</v>
      </c>
      <c r="F1497" s="6">
        <v>6885.86</v>
      </c>
      <c r="H1497" s="15" t="str">
        <f t="shared" si="138"/>
        <v>High</v>
      </c>
      <c r="I1497" s="11" t="str">
        <f t="shared" si="139"/>
        <v>Large</v>
      </c>
      <c r="J1497" s="11" t="str">
        <f t="shared" si="140"/>
        <v>South</v>
      </c>
      <c r="K1497" s="11" t="str">
        <f t="shared" si="141"/>
        <v>2010s</v>
      </c>
      <c r="L1497" s="11" t="str">
        <f t="shared" si="142"/>
        <v>Cereal</v>
      </c>
      <c r="M1497" s="18">
        <f t="shared" si="143"/>
        <v>0.15411504028648165</v>
      </c>
    </row>
    <row r="1498" spans="1:13">
      <c r="A1498" s="4">
        <v>2010</v>
      </c>
      <c r="B1498" s="5" t="s">
        <v>62</v>
      </c>
      <c r="C1498" s="5" t="s">
        <v>66</v>
      </c>
      <c r="D1498" s="5" t="s">
        <v>18</v>
      </c>
      <c r="E1498" s="5">
        <v>3960</v>
      </c>
      <c r="F1498" s="6">
        <v>386.36</v>
      </c>
      <c r="H1498" s="15" t="str">
        <f t="shared" si="138"/>
        <v>Low</v>
      </c>
      <c r="I1498" s="11" t="str">
        <f t="shared" si="139"/>
        <v>Medium</v>
      </c>
      <c r="J1498" s="11" t="str">
        <f t="shared" si="140"/>
        <v>South</v>
      </c>
      <c r="K1498" s="11" t="str">
        <f t="shared" si="141"/>
        <v>2010s</v>
      </c>
      <c r="L1498" s="11" t="str">
        <f t="shared" si="142"/>
        <v>Fiber</v>
      </c>
      <c r="M1498" s="18">
        <f t="shared" si="143"/>
        <v>9.7565656565656564E-2</v>
      </c>
    </row>
    <row r="1499" spans="1:13">
      <c r="A1499" s="4">
        <v>2011</v>
      </c>
      <c r="B1499" s="5" t="s">
        <v>62</v>
      </c>
      <c r="C1499" s="5" t="s">
        <v>66</v>
      </c>
      <c r="D1499" s="5" t="s">
        <v>15</v>
      </c>
      <c r="E1499" s="5">
        <v>363790</v>
      </c>
      <c r="F1499" s="6">
        <v>3596.77</v>
      </c>
      <c r="H1499" s="15" t="str">
        <f t="shared" si="138"/>
        <v>High</v>
      </c>
      <c r="I1499" s="11" t="str">
        <f t="shared" si="139"/>
        <v>Large</v>
      </c>
      <c r="J1499" s="11" t="str">
        <f t="shared" si="140"/>
        <v>South</v>
      </c>
      <c r="K1499" s="11" t="str">
        <f t="shared" si="141"/>
        <v>2010s</v>
      </c>
      <c r="L1499" s="11" t="str">
        <f t="shared" si="142"/>
        <v>Cereal</v>
      </c>
      <c r="M1499" s="18">
        <f t="shared" si="143"/>
        <v>9.8869402677368816E-3</v>
      </c>
    </row>
    <row r="1500" spans="1:13">
      <c r="A1500" s="4">
        <v>2011</v>
      </c>
      <c r="B1500" s="5" t="s">
        <v>62</v>
      </c>
      <c r="C1500" s="5" t="s">
        <v>66</v>
      </c>
      <c r="D1500" s="5" t="s">
        <v>16</v>
      </c>
      <c r="E1500" s="5">
        <v>48360</v>
      </c>
      <c r="F1500" s="6">
        <v>6712.99</v>
      </c>
      <c r="H1500" s="15" t="str">
        <f t="shared" si="138"/>
        <v>High</v>
      </c>
      <c r="I1500" s="11" t="str">
        <f t="shared" si="139"/>
        <v>Large</v>
      </c>
      <c r="J1500" s="11" t="str">
        <f t="shared" si="140"/>
        <v>South</v>
      </c>
      <c r="K1500" s="11" t="str">
        <f t="shared" si="141"/>
        <v>2010s</v>
      </c>
      <c r="L1500" s="11" t="str">
        <f t="shared" si="142"/>
        <v>Cereal</v>
      </c>
      <c r="M1500" s="18">
        <f t="shared" si="143"/>
        <v>0.13881286186931346</v>
      </c>
    </row>
    <row r="1501" spans="1:13">
      <c r="A1501" s="4">
        <v>2011</v>
      </c>
      <c r="B1501" s="5" t="s">
        <v>62</v>
      </c>
      <c r="C1501" s="5" t="s">
        <v>66</v>
      </c>
      <c r="D1501" s="5" t="s">
        <v>18</v>
      </c>
      <c r="E1501" s="5">
        <v>5130</v>
      </c>
      <c r="F1501" s="6">
        <v>364.52</v>
      </c>
      <c r="H1501" s="15" t="str">
        <f t="shared" si="138"/>
        <v>Low</v>
      </c>
      <c r="I1501" s="11" t="str">
        <f t="shared" si="139"/>
        <v>Large</v>
      </c>
      <c r="J1501" s="11" t="str">
        <f t="shared" si="140"/>
        <v>South</v>
      </c>
      <c r="K1501" s="11" t="str">
        <f t="shared" si="141"/>
        <v>2010s</v>
      </c>
      <c r="L1501" s="11" t="str">
        <f t="shared" si="142"/>
        <v>Fiber</v>
      </c>
      <c r="M1501" s="18">
        <f t="shared" si="143"/>
        <v>7.1056530214424943E-2</v>
      </c>
    </row>
    <row r="1502" spans="1:13">
      <c r="A1502" s="4">
        <v>2012</v>
      </c>
      <c r="B1502" s="5" t="s">
        <v>62</v>
      </c>
      <c r="C1502" s="5" t="s">
        <v>66</v>
      </c>
      <c r="D1502" s="5" t="s">
        <v>15</v>
      </c>
      <c r="E1502" s="5">
        <v>422510</v>
      </c>
      <c r="F1502" s="6">
        <v>3051.62</v>
      </c>
      <c r="H1502" s="15" t="str">
        <f t="shared" si="138"/>
        <v>High</v>
      </c>
      <c r="I1502" s="11" t="str">
        <f t="shared" si="139"/>
        <v>Large</v>
      </c>
      <c r="J1502" s="11" t="str">
        <f t="shared" si="140"/>
        <v>South</v>
      </c>
      <c r="K1502" s="11" t="str">
        <f t="shared" si="141"/>
        <v>2010s</v>
      </c>
      <c r="L1502" s="11" t="str">
        <f t="shared" si="142"/>
        <v>Cereal</v>
      </c>
      <c r="M1502" s="18">
        <f t="shared" si="143"/>
        <v>7.2225982816974746E-3</v>
      </c>
    </row>
    <row r="1503" spans="1:13">
      <c r="A1503" s="4">
        <v>2012</v>
      </c>
      <c r="B1503" s="5" t="s">
        <v>62</v>
      </c>
      <c r="C1503" s="5" t="s">
        <v>66</v>
      </c>
      <c r="D1503" s="5" t="s">
        <v>16</v>
      </c>
      <c r="E1503" s="5">
        <v>52870</v>
      </c>
      <c r="F1503" s="6">
        <v>5993.57</v>
      </c>
      <c r="H1503" s="15" t="str">
        <f t="shared" si="138"/>
        <v>High</v>
      </c>
      <c r="I1503" s="11" t="str">
        <f t="shared" si="139"/>
        <v>Large</v>
      </c>
      <c r="J1503" s="11" t="str">
        <f t="shared" si="140"/>
        <v>South</v>
      </c>
      <c r="K1503" s="11" t="str">
        <f t="shared" si="141"/>
        <v>2010s</v>
      </c>
      <c r="L1503" s="11" t="str">
        <f t="shared" si="142"/>
        <v>Cereal</v>
      </c>
      <c r="M1503" s="18">
        <f t="shared" si="143"/>
        <v>0.11336428976735388</v>
      </c>
    </row>
    <row r="1504" spans="1:13">
      <c r="A1504" s="4">
        <v>2012</v>
      </c>
      <c r="B1504" s="5" t="s">
        <v>62</v>
      </c>
      <c r="C1504" s="5" t="s">
        <v>66</v>
      </c>
      <c r="D1504" s="5" t="s">
        <v>18</v>
      </c>
      <c r="E1504" s="5">
        <v>6430</v>
      </c>
      <c r="F1504" s="6">
        <v>573.87</v>
      </c>
      <c r="H1504" s="15" t="str">
        <f t="shared" si="138"/>
        <v>Low</v>
      </c>
      <c r="I1504" s="11" t="str">
        <f t="shared" si="139"/>
        <v>Large</v>
      </c>
      <c r="J1504" s="11" t="str">
        <f t="shared" si="140"/>
        <v>South</v>
      </c>
      <c r="K1504" s="11" t="str">
        <f t="shared" si="141"/>
        <v>2010s</v>
      </c>
      <c r="L1504" s="11" t="str">
        <f t="shared" si="142"/>
        <v>Fiber</v>
      </c>
      <c r="M1504" s="18">
        <f t="shared" si="143"/>
        <v>8.9248833592534993E-2</v>
      </c>
    </row>
    <row r="1505" spans="1:13">
      <c r="A1505" s="4">
        <v>2013</v>
      </c>
      <c r="B1505" s="5" t="s">
        <v>62</v>
      </c>
      <c r="C1505" s="5" t="s">
        <v>66</v>
      </c>
      <c r="D1505" s="5" t="s">
        <v>15</v>
      </c>
      <c r="E1505" s="5">
        <v>420620</v>
      </c>
      <c r="F1505" s="6">
        <v>3191.34</v>
      </c>
      <c r="H1505" s="15" t="str">
        <f t="shared" si="138"/>
        <v>High</v>
      </c>
      <c r="I1505" s="11" t="str">
        <f t="shared" si="139"/>
        <v>Large</v>
      </c>
      <c r="J1505" s="11" t="str">
        <f t="shared" si="140"/>
        <v>South</v>
      </c>
      <c r="K1505" s="11" t="str">
        <f t="shared" si="141"/>
        <v>2010s</v>
      </c>
      <c r="L1505" s="11" t="str">
        <f t="shared" si="142"/>
        <v>Cereal</v>
      </c>
      <c r="M1505" s="18">
        <f t="shared" si="143"/>
        <v>7.5872283771575297E-3</v>
      </c>
    </row>
    <row r="1506" spans="1:13">
      <c r="A1506" s="4">
        <v>2013</v>
      </c>
      <c r="B1506" s="5" t="s">
        <v>62</v>
      </c>
      <c r="C1506" s="5" t="s">
        <v>66</v>
      </c>
      <c r="D1506" s="5" t="s">
        <v>16</v>
      </c>
      <c r="E1506" s="5">
        <v>53870</v>
      </c>
      <c r="F1506" s="6">
        <v>7086.13</v>
      </c>
      <c r="H1506" s="15" t="str">
        <f t="shared" si="138"/>
        <v>High</v>
      </c>
      <c r="I1506" s="11" t="str">
        <f t="shared" si="139"/>
        <v>Large</v>
      </c>
      <c r="J1506" s="11" t="str">
        <f t="shared" si="140"/>
        <v>South</v>
      </c>
      <c r="K1506" s="11" t="str">
        <f t="shared" si="141"/>
        <v>2010s</v>
      </c>
      <c r="L1506" s="11" t="str">
        <f t="shared" si="142"/>
        <v>Cereal</v>
      </c>
      <c r="M1506" s="18">
        <f t="shared" si="143"/>
        <v>0.1315413031371821</v>
      </c>
    </row>
    <row r="1507" spans="1:13">
      <c r="A1507" s="4">
        <v>2013</v>
      </c>
      <c r="B1507" s="5" t="s">
        <v>62</v>
      </c>
      <c r="C1507" s="5" t="s">
        <v>66</v>
      </c>
      <c r="D1507" s="5" t="s">
        <v>18</v>
      </c>
      <c r="E1507" s="5">
        <v>5240</v>
      </c>
      <c r="F1507" s="6">
        <v>448.47</v>
      </c>
      <c r="H1507" s="15" t="str">
        <f t="shared" si="138"/>
        <v>Low</v>
      </c>
      <c r="I1507" s="11" t="str">
        <f t="shared" si="139"/>
        <v>Large</v>
      </c>
      <c r="J1507" s="11" t="str">
        <f t="shared" si="140"/>
        <v>South</v>
      </c>
      <c r="K1507" s="11" t="str">
        <f t="shared" si="141"/>
        <v>2010s</v>
      </c>
      <c r="L1507" s="11" t="str">
        <f t="shared" si="142"/>
        <v>Fiber</v>
      </c>
      <c r="M1507" s="18">
        <f t="shared" si="143"/>
        <v>8.558587786259543E-2</v>
      </c>
    </row>
    <row r="1508" spans="1:13">
      <c r="A1508" s="4">
        <v>2014</v>
      </c>
      <c r="B1508" s="5" t="s">
        <v>62</v>
      </c>
      <c r="C1508" s="5" t="s">
        <v>66</v>
      </c>
      <c r="D1508" s="5" t="s">
        <v>15</v>
      </c>
      <c r="E1508" s="5">
        <v>409290</v>
      </c>
      <c r="F1508" s="6">
        <v>3968.63</v>
      </c>
      <c r="H1508" s="15" t="str">
        <f t="shared" si="138"/>
        <v>High</v>
      </c>
      <c r="I1508" s="11" t="str">
        <f t="shared" si="139"/>
        <v>Large</v>
      </c>
      <c r="J1508" s="11" t="str">
        <f t="shared" si="140"/>
        <v>South</v>
      </c>
      <c r="K1508" s="11" t="str">
        <f t="shared" si="141"/>
        <v>2010s</v>
      </c>
      <c r="L1508" s="11" t="str">
        <f t="shared" si="142"/>
        <v>Cereal</v>
      </c>
      <c r="M1508" s="18">
        <f t="shared" si="143"/>
        <v>9.6963766522514608E-3</v>
      </c>
    </row>
    <row r="1509" spans="1:13">
      <c r="A1509" s="4">
        <v>2014</v>
      </c>
      <c r="B1509" s="5" t="s">
        <v>62</v>
      </c>
      <c r="C1509" s="5" t="s">
        <v>66</v>
      </c>
      <c r="D1509" s="5" t="s">
        <v>16</v>
      </c>
      <c r="E1509" s="5">
        <v>55270</v>
      </c>
      <c r="F1509" s="6">
        <v>6692.42</v>
      </c>
      <c r="H1509" s="15" t="str">
        <f t="shared" si="138"/>
        <v>High</v>
      </c>
      <c r="I1509" s="11" t="str">
        <f t="shared" si="139"/>
        <v>Large</v>
      </c>
      <c r="J1509" s="11" t="str">
        <f t="shared" si="140"/>
        <v>South</v>
      </c>
      <c r="K1509" s="11" t="str">
        <f t="shared" si="141"/>
        <v>2010s</v>
      </c>
      <c r="L1509" s="11" t="str">
        <f t="shared" si="142"/>
        <v>Cereal</v>
      </c>
      <c r="M1509" s="18">
        <f t="shared" si="143"/>
        <v>0.1210859417405464</v>
      </c>
    </row>
    <row r="1510" spans="1:13">
      <c r="A1510" s="4">
        <v>2014</v>
      </c>
      <c r="B1510" s="5" t="s">
        <v>62</v>
      </c>
      <c r="C1510" s="5" t="s">
        <v>66</v>
      </c>
      <c r="D1510" s="5" t="s">
        <v>17</v>
      </c>
      <c r="E1510" s="5">
        <v>40</v>
      </c>
      <c r="F1510" s="6">
        <v>2250</v>
      </c>
      <c r="H1510" s="15" t="str">
        <f t="shared" si="138"/>
        <v>Medium</v>
      </c>
      <c r="I1510" s="11" t="str">
        <f t="shared" si="139"/>
        <v>Small</v>
      </c>
      <c r="J1510" s="11" t="str">
        <f t="shared" si="140"/>
        <v>South</v>
      </c>
      <c r="K1510" s="11" t="str">
        <f t="shared" si="141"/>
        <v>2010s</v>
      </c>
      <c r="L1510" s="11" t="str">
        <f t="shared" si="142"/>
        <v>Pulse</v>
      </c>
      <c r="M1510" s="18">
        <f t="shared" si="143"/>
        <v>56.25</v>
      </c>
    </row>
    <row r="1511" spans="1:13">
      <c r="A1511" s="4">
        <v>2014</v>
      </c>
      <c r="B1511" s="5" t="s">
        <v>62</v>
      </c>
      <c r="C1511" s="5" t="s">
        <v>66</v>
      </c>
      <c r="D1511" s="5" t="s">
        <v>18</v>
      </c>
      <c r="E1511" s="5">
        <v>9800</v>
      </c>
      <c r="F1511" s="6">
        <v>254.08</v>
      </c>
      <c r="H1511" s="15" t="str">
        <f t="shared" si="138"/>
        <v>Low</v>
      </c>
      <c r="I1511" s="11" t="str">
        <f t="shared" si="139"/>
        <v>Large</v>
      </c>
      <c r="J1511" s="11" t="str">
        <f t="shared" si="140"/>
        <v>South</v>
      </c>
      <c r="K1511" s="11" t="str">
        <f t="shared" si="141"/>
        <v>2010s</v>
      </c>
      <c r="L1511" s="11" t="str">
        <f t="shared" si="142"/>
        <v>Fiber</v>
      </c>
      <c r="M1511" s="18">
        <f t="shared" si="143"/>
        <v>2.59265306122449E-2</v>
      </c>
    </row>
    <row r="1512" spans="1:13">
      <c r="A1512" s="4">
        <v>2015</v>
      </c>
      <c r="B1512" s="5" t="s">
        <v>62</v>
      </c>
      <c r="C1512" s="5" t="s">
        <v>66</v>
      </c>
      <c r="D1512" s="5" t="s">
        <v>15</v>
      </c>
      <c r="E1512" s="5">
        <v>403800</v>
      </c>
      <c r="F1512" s="6">
        <v>3859.61</v>
      </c>
      <c r="H1512" s="15" t="str">
        <f t="shared" si="138"/>
        <v>High</v>
      </c>
      <c r="I1512" s="11" t="str">
        <f t="shared" si="139"/>
        <v>Large</v>
      </c>
      <c r="J1512" s="11" t="str">
        <f t="shared" si="140"/>
        <v>South</v>
      </c>
      <c r="K1512" s="11" t="str">
        <f t="shared" si="141"/>
        <v>2010s</v>
      </c>
      <c r="L1512" s="11" t="str">
        <f t="shared" si="142"/>
        <v>Cereal</v>
      </c>
      <c r="M1512" s="18">
        <f t="shared" si="143"/>
        <v>9.5582218920257558E-3</v>
      </c>
    </row>
    <row r="1513" spans="1:13">
      <c r="A1513" s="4">
        <v>2015</v>
      </c>
      <c r="B1513" s="5" t="s">
        <v>62</v>
      </c>
      <c r="C1513" s="5" t="s">
        <v>66</v>
      </c>
      <c r="D1513" s="5" t="s">
        <v>16</v>
      </c>
      <c r="E1513" s="5">
        <v>56370</v>
      </c>
      <c r="F1513" s="6">
        <v>7036.72</v>
      </c>
      <c r="H1513" s="15" t="str">
        <f t="shared" si="138"/>
        <v>High</v>
      </c>
      <c r="I1513" s="11" t="str">
        <f t="shared" si="139"/>
        <v>Large</v>
      </c>
      <c r="J1513" s="11" t="str">
        <f t="shared" si="140"/>
        <v>South</v>
      </c>
      <c r="K1513" s="11" t="str">
        <f t="shared" si="141"/>
        <v>2010s</v>
      </c>
      <c r="L1513" s="11" t="str">
        <f t="shared" si="142"/>
        <v>Cereal</v>
      </c>
      <c r="M1513" s="18">
        <f t="shared" si="143"/>
        <v>0.12483093844243393</v>
      </c>
    </row>
    <row r="1514" spans="1:13">
      <c r="A1514" s="4">
        <v>2015</v>
      </c>
      <c r="B1514" s="5" t="s">
        <v>62</v>
      </c>
      <c r="C1514" s="5" t="s">
        <v>66</v>
      </c>
      <c r="D1514" s="5" t="s">
        <v>17</v>
      </c>
      <c r="E1514" s="5">
        <v>30</v>
      </c>
      <c r="F1514" s="6">
        <v>1666.67</v>
      </c>
      <c r="H1514" s="15" t="str">
        <f t="shared" si="138"/>
        <v>Medium</v>
      </c>
      <c r="I1514" s="11" t="str">
        <f t="shared" si="139"/>
        <v>Small</v>
      </c>
      <c r="J1514" s="11" t="str">
        <f t="shared" si="140"/>
        <v>South</v>
      </c>
      <c r="K1514" s="11" t="str">
        <f t="shared" si="141"/>
        <v>2010s</v>
      </c>
      <c r="L1514" s="11" t="str">
        <f t="shared" si="142"/>
        <v>Pulse</v>
      </c>
      <c r="M1514" s="18">
        <f t="shared" si="143"/>
        <v>55.555666666666667</v>
      </c>
    </row>
    <row r="1515" spans="1:13">
      <c r="A1515" s="4">
        <v>2015</v>
      </c>
      <c r="B1515" s="5" t="s">
        <v>62</v>
      </c>
      <c r="C1515" s="5" t="s">
        <v>66</v>
      </c>
      <c r="D1515" s="5" t="s">
        <v>18</v>
      </c>
      <c r="E1515" s="5">
        <v>8390</v>
      </c>
      <c r="F1515" s="6">
        <v>594.76</v>
      </c>
      <c r="H1515" s="15" t="str">
        <f t="shared" si="138"/>
        <v>Low</v>
      </c>
      <c r="I1515" s="11" t="str">
        <f t="shared" si="139"/>
        <v>Large</v>
      </c>
      <c r="J1515" s="11" t="str">
        <f t="shared" si="140"/>
        <v>South</v>
      </c>
      <c r="K1515" s="11" t="str">
        <f t="shared" si="141"/>
        <v>2010s</v>
      </c>
      <c r="L1515" s="11" t="str">
        <f t="shared" si="142"/>
        <v>Fiber</v>
      </c>
      <c r="M1515" s="18">
        <f t="shared" si="143"/>
        <v>7.0889153754469608E-2</v>
      </c>
    </row>
    <row r="1516" spans="1:13">
      <c r="A1516" s="4">
        <v>2016</v>
      </c>
      <c r="B1516" s="5" t="s">
        <v>62</v>
      </c>
      <c r="C1516" s="5" t="s">
        <v>66</v>
      </c>
      <c r="D1516" s="5" t="s">
        <v>15</v>
      </c>
      <c r="E1516" s="5">
        <v>399410</v>
      </c>
      <c r="F1516" s="6">
        <v>4171.38</v>
      </c>
      <c r="H1516" s="15" t="str">
        <f t="shared" si="138"/>
        <v>High</v>
      </c>
      <c r="I1516" s="11" t="str">
        <f t="shared" si="139"/>
        <v>Large</v>
      </c>
      <c r="J1516" s="11" t="str">
        <f t="shared" si="140"/>
        <v>South</v>
      </c>
      <c r="K1516" s="11" t="str">
        <f t="shared" si="141"/>
        <v>2010s</v>
      </c>
      <c r="L1516" s="11" t="str">
        <f t="shared" si="142"/>
        <v>Cereal</v>
      </c>
      <c r="M1516" s="18">
        <f t="shared" si="143"/>
        <v>1.0443854685661351E-2</v>
      </c>
    </row>
    <row r="1517" spans="1:13">
      <c r="A1517" s="4">
        <v>2016</v>
      </c>
      <c r="B1517" s="5" t="s">
        <v>62</v>
      </c>
      <c r="C1517" s="5" t="s">
        <v>66</v>
      </c>
      <c r="D1517" s="5" t="s">
        <v>16</v>
      </c>
      <c r="E1517" s="5">
        <v>58300</v>
      </c>
      <c r="F1517" s="6">
        <v>8624.61</v>
      </c>
      <c r="H1517" s="15" t="str">
        <f t="shared" si="138"/>
        <v>High</v>
      </c>
      <c r="I1517" s="11" t="str">
        <f t="shared" si="139"/>
        <v>Large</v>
      </c>
      <c r="J1517" s="11" t="str">
        <f t="shared" si="140"/>
        <v>South</v>
      </c>
      <c r="K1517" s="11" t="str">
        <f t="shared" si="141"/>
        <v>2010s</v>
      </c>
      <c r="L1517" s="11" t="str">
        <f t="shared" si="142"/>
        <v>Cereal</v>
      </c>
      <c r="M1517" s="18">
        <f t="shared" si="143"/>
        <v>0.14793499142367067</v>
      </c>
    </row>
    <row r="1518" spans="1:13">
      <c r="A1518" s="4">
        <v>2016</v>
      </c>
      <c r="B1518" s="5" t="s">
        <v>62</v>
      </c>
      <c r="C1518" s="5" t="s">
        <v>66</v>
      </c>
      <c r="D1518" s="5" t="s">
        <v>18</v>
      </c>
      <c r="E1518" s="5">
        <v>4610</v>
      </c>
      <c r="F1518" s="6">
        <v>576.54999999999995</v>
      </c>
      <c r="H1518" s="15" t="str">
        <f t="shared" si="138"/>
        <v>Low</v>
      </c>
      <c r="I1518" s="11" t="str">
        <f t="shared" si="139"/>
        <v>Medium</v>
      </c>
      <c r="J1518" s="11" t="str">
        <f t="shared" si="140"/>
        <v>South</v>
      </c>
      <c r="K1518" s="11" t="str">
        <f t="shared" si="141"/>
        <v>2010s</v>
      </c>
      <c r="L1518" s="11" t="str">
        <f t="shared" si="142"/>
        <v>Fiber</v>
      </c>
      <c r="M1518" s="18">
        <f t="shared" si="143"/>
        <v>0.12506507592190888</v>
      </c>
    </row>
    <row r="1519" spans="1:13">
      <c r="A1519" s="4">
        <v>2017</v>
      </c>
      <c r="B1519" s="5" t="s">
        <v>62</v>
      </c>
      <c r="C1519" s="5" t="s">
        <v>66</v>
      </c>
      <c r="D1519" s="5" t="s">
        <v>15</v>
      </c>
      <c r="E1519" s="5">
        <v>393220</v>
      </c>
      <c r="F1519" s="6">
        <v>4307.75</v>
      </c>
      <c r="H1519" s="15" t="str">
        <f t="shared" si="138"/>
        <v>High</v>
      </c>
      <c r="I1519" s="11" t="str">
        <f t="shared" si="139"/>
        <v>Large</v>
      </c>
      <c r="J1519" s="11" t="str">
        <f t="shared" si="140"/>
        <v>South</v>
      </c>
      <c r="K1519" s="11" t="str">
        <f t="shared" si="141"/>
        <v>2010s</v>
      </c>
      <c r="L1519" s="11" t="str">
        <f t="shared" si="142"/>
        <v>Cereal</v>
      </c>
      <c r="M1519" s="18">
        <f t="shared" si="143"/>
        <v>1.0955063323330452E-2</v>
      </c>
    </row>
    <row r="1520" spans="1:13">
      <c r="A1520" s="4">
        <v>2017</v>
      </c>
      <c r="B1520" s="5" t="s">
        <v>62</v>
      </c>
      <c r="C1520" s="5" t="s">
        <v>66</v>
      </c>
      <c r="D1520" s="5" t="s">
        <v>16</v>
      </c>
      <c r="E1520" s="5">
        <v>59430</v>
      </c>
      <c r="F1520" s="6">
        <v>7191.43</v>
      </c>
      <c r="H1520" s="15" t="str">
        <f t="shared" si="138"/>
        <v>High</v>
      </c>
      <c r="I1520" s="11" t="str">
        <f t="shared" si="139"/>
        <v>Large</v>
      </c>
      <c r="J1520" s="11" t="str">
        <f t="shared" si="140"/>
        <v>South</v>
      </c>
      <c r="K1520" s="11" t="str">
        <f t="shared" si="141"/>
        <v>2010s</v>
      </c>
      <c r="L1520" s="11" t="str">
        <f t="shared" si="142"/>
        <v>Cereal</v>
      </c>
      <c r="M1520" s="18">
        <f t="shared" si="143"/>
        <v>0.12100673060743733</v>
      </c>
    </row>
    <row r="1521" spans="1:13">
      <c r="A1521" s="4">
        <v>2017</v>
      </c>
      <c r="B1521" s="5" t="s">
        <v>62</v>
      </c>
      <c r="C1521" s="5" t="s">
        <v>66</v>
      </c>
      <c r="D1521" s="5" t="s">
        <v>17</v>
      </c>
      <c r="E1521" s="5">
        <v>30</v>
      </c>
      <c r="F1521" s="6">
        <v>1424.24</v>
      </c>
      <c r="H1521" s="15" t="str">
        <f t="shared" si="138"/>
        <v>Medium</v>
      </c>
      <c r="I1521" s="11" t="str">
        <f t="shared" si="139"/>
        <v>Small</v>
      </c>
      <c r="J1521" s="11" t="str">
        <f t="shared" si="140"/>
        <v>South</v>
      </c>
      <c r="K1521" s="11" t="str">
        <f t="shared" si="141"/>
        <v>2010s</v>
      </c>
      <c r="L1521" s="11" t="str">
        <f t="shared" si="142"/>
        <v>Pulse</v>
      </c>
      <c r="M1521" s="18">
        <f t="shared" si="143"/>
        <v>47.474666666666664</v>
      </c>
    </row>
    <row r="1522" spans="1:13">
      <c r="A1522" s="4">
        <v>2017</v>
      </c>
      <c r="B1522" s="5" t="s">
        <v>62</v>
      </c>
      <c r="C1522" s="5" t="s">
        <v>66</v>
      </c>
      <c r="D1522" s="5" t="s">
        <v>18</v>
      </c>
      <c r="E1522" s="5">
        <v>4530</v>
      </c>
      <c r="F1522" s="6">
        <v>556.30999999999995</v>
      </c>
      <c r="H1522" s="15" t="str">
        <f t="shared" si="138"/>
        <v>Low</v>
      </c>
      <c r="I1522" s="11" t="str">
        <f t="shared" si="139"/>
        <v>Medium</v>
      </c>
      <c r="J1522" s="11" t="str">
        <f t="shared" si="140"/>
        <v>South</v>
      </c>
      <c r="K1522" s="11" t="str">
        <f t="shared" si="141"/>
        <v>2010s</v>
      </c>
      <c r="L1522" s="11" t="str">
        <f t="shared" si="142"/>
        <v>Fiber</v>
      </c>
      <c r="M1522" s="18">
        <f t="shared" si="143"/>
        <v>0.12280573951434877</v>
      </c>
    </row>
    <row r="1523" spans="1:13">
      <c r="A1523" s="4">
        <v>2008</v>
      </c>
      <c r="B1523" s="5" t="s">
        <v>62</v>
      </c>
      <c r="C1523" s="5" t="s">
        <v>67</v>
      </c>
      <c r="D1523" s="5" t="s">
        <v>15</v>
      </c>
      <c r="E1523" s="5">
        <v>394530</v>
      </c>
      <c r="F1523" s="6">
        <v>3617.72</v>
      </c>
      <c r="H1523" s="15" t="str">
        <f t="shared" si="138"/>
        <v>High</v>
      </c>
      <c r="I1523" s="11" t="str">
        <f t="shared" si="139"/>
        <v>Large</v>
      </c>
      <c r="J1523" s="11" t="str">
        <f t="shared" si="140"/>
        <v>South</v>
      </c>
      <c r="K1523" s="11" t="str">
        <f t="shared" si="141"/>
        <v>2000s</v>
      </c>
      <c r="L1523" s="11" t="str">
        <f t="shared" si="142"/>
        <v>Cereal</v>
      </c>
      <c r="M1523" s="18">
        <f t="shared" si="143"/>
        <v>9.1696955871543358E-3</v>
      </c>
    </row>
    <row r="1524" spans="1:13">
      <c r="A1524" s="4">
        <v>2008</v>
      </c>
      <c r="B1524" s="5" t="s">
        <v>62</v>
      </c>
      <c r="C1524" s="5" t="s">
        <v>67</v>
      </c>
      <c r="D1524" s="5" t="s">
        <v>16</v>
      </c>
      <c r="E1524" s="5">
        <v>29320</v>
      </c>
      <c r="F1524" s="6">
        <v>7857.09</v>
      </c>
      <c r="H1524" s="15" t="str">
        <f t="shared" si="138"/>
        <v>High</v>
      </c>
      <c r="I1524" s="11" t="str">
        <f t="shared" si="139"/>
        <v>Large</v>
      </c>
      <c r="J1524" s="11" t="str">
        <f t="shared" si="140"/>
        <v>South</v>
      </c>
      <c r="K1524" s="11" t="str">
        <f t="shared" si="141"/>
        <v>2000s</v>
      </c>
      <c r="L1524" s="11" t="str">
        <f t="shared" si="142"/>
        <v>Cereal</v>
      </c>
      <c r="M1524" s="18">
        <f t="shared" si="143"/>
        <v>0.26797714870395634</v>
      </c>
    </row>
    <row r="1525" spans="1:13">
      <c r="A1525" s="4">
        <v>2008</v>
      </c>
      <c r="B1525" s="5" t="s">
        <v>62</v>
      </c>
      <c r="C1525" s="5" t="s">
        <v>67</v>
      </c>
      <c r="D1525" s="5" t="s">
        <v>17</v>
      </c>
      <c r="E1525" s="5">
        <v>930</v>
      </c>
      <c r="F1525" s="6">
        <v>1741.94</v>
      </c>
      <c r="H1525" s="15" t="str">
        <f t="shared" si="138"/>
        <v>Medium</v>
      </c>
      <c r="I1525" s="11" t="str">
        <f t="shared" si="139"/>
        <v>Small</v>
      </c>
      <c r="J1525" s="11" t="str">
        <f t="shared" si="140"/>
        <v>South</v>
      </c>
      <c r="K1525" s="11" t="str">
        <f t="shared" si="141"/>
        <v>2000s</v>
      </c>
      <c r="L1525" s="11" t="str">
        <f t="shared" si="142"/>
        <v>Pulse</v>
      </c>
      <c r="M1525" s="18">
        <f t="shared" si="143"/>
        <v>1.8730537634408602</v>
      </c>
    </row>
    <row r="1526" spans="1:13">
      <c r="A1526" s="4">
        <v>2008</v>
      </c>
      <c r="B1526" s="5" t="s">
        <v>62</v>
      </c>
      <c r="C1526" s="5" t="s">
        <v>67</v>
      </c>
      <c r="D1526" s="5" t="s">
        <v>18</v>
      </c>
      <c r="E1526" s="5">
        <v>36670</v>
      </c>
      <c r="F1526" s="6">
        <v>609.49</v>
      </c>
      <c r="H1526" s="15" t="str">
        <f t="shared" si="138"/>
        <v>Low</v>
      </c>
      <c r="I1526" s="11" t="str">
        <f t="shared" si="139"/>
        <v>Large</v>
      </c>
      <c r="J1526" s="11" t="str">
        <f t="shared" si="140"/>
        <v>South</v>
      </c>
      <c r="K1526" s="11" t="str">
        <f t="shared" si="141"/>
        <v>2000s</v>
      </c>
      <c r="L1526" s="11" t="str">
        <f t="shared" si="142"/>
        <v>Fiber</v>
      </c>
      <c r="M1526" s="18">
        <f t="shared" si="143"/>
        <v>1.6620943550586312E-2</v>
      </c>
    </row>
    <row r="1527" spans="1:13">
      <c r="A1527" s="4">
        <v>2009</v>
      </c>
      <c r="B1527" s="5" t="s">
        <v>62</v>
      </c>
      <c r="C1527" s="5" t="s">
        <v>67</v>
      </c>
      <c r="D1527" s="5" t="s">
        <v>15</v>
      </c>
      <c r="E1527" s="5">
        <v>336640</v>
      </c>
      <c r="F1527" s="6">
        <v>3592.23</v>
      </c>
      <c r="H1527" s="15" t="str">
        <f t="shared" si="138"/>
        <v>High</v>
      </c>
      <c r="I1527" s="11" t="str">
        <f t="shared" si="139"/>
        <v>Large</v>
      </c>
      <c r="J1527" s="11" t="str">
        <f t="shared" si="140"/>
        <v>South</v>
      </c>
      <c r="K1527" s="11" t="str">
        <f t="shared" si="141"/>
        <v>2000s</v>
      </c>
      <c r="L1527" s="11" t="str">
        <f t="shared" si="142"/>
        <v>Cereal</v>
      </c>
      <c r="M1527" s="18">
        <f t="shared" si="143"/>
        <v>1.0670835313688213E-2</v>
      </c>
    </row>
    <row r="1528" spans="1:13">
      <c r="A1528" s="4">
        <v>2009</v>
      </c>
      <c r="B1528" s="5" t="s">
        <v>62</v>
      </c>
      <c r="C1528" s="5" t="s">
        <v>67</v>
      </c>
      <c r="D1528" s="5" t="s">
        <v>16</v>
      </c>
      <c r="E1528" s="5">
        <v>20420</v>
      </c>
      <c r="F1528" s="6">
        <v>7640.55</v>
      </c>
      <c r="H1528" s="15" t="str">
        <f t="shared" si="138"/>
        <v>High</v>
      </c>
      <c r="I1528" s="11" t="str">
        <f t="shared" si="139"/>
        <v>Large</v>
      </c>
      <c r="J1528" s="11" t="str">
        <f t="shared" si="140"/>
        <v>South</v>
      </c>
      <c r="K1528" s="11" t="str">
        <f t="shared" si="141"/>
        <v>2000s</v>
      </c>
      <c r="L1528" s="11" t="str">
        <f t="shared" si="142"/>
        <v>Cereal</v>
      </c>
      <c r="M1528" s="18">
        <f t="shared" si="143"/>
        <v>0.37416993143976496</v>
      </c>
    </row>
    <row r="1529" spans="1:13">
      <c r="A1529" s="4">
        <v>2009</v>
      </c>
      <c r="B1529" s="5" t="s">
        <v>62</v>
      </c>
      <c r="C1529" s="5" t="s">
        <v>67</v>
      </c>
      <c r="D1529" s="5" t="s">
        <v>17</v>
      </c>
      <c r="E1529" s="5">
        <v>890</v>
      </c>
      <c r="F1529" s="6">
        <v>1640.45</v>
      </c>
      <c r="H1529" s="15" t="str">
        <f t="shared" si="138"/>
        <v>Medium</v>
      </c>
      <c r="I1529" s="11" t="str">
        <f t="shared" si="139"/>
        <v>Small</v>
      </c>
      <c r="J1529" s="11" t="str">
        <f t="shared" si="140"/>
        <v>South</v>
      </c>
      <c r="K1529" s="11" t="str">
        <f t="shared" si="141"/>
        <v>2000s</v>
      </c>
      <c r="L1529" s="11" t="str">
        <f t="shared" si="142"/>
        <v>Pulse</v>
      </c>
      <c r="M1529" s="18">
        <f t="shared" si="143"/>
        <v>1.8432022471910112</v>
      </c>
    </row>
    <row r="1530" spans="1:13">
      <c r="A1530" s="4">
        <v>2009</v>
      </c>
      <c r="B1530" s="5" t="s">
        <v>62</v>
      </c>
      <c r="C1530" s="5" t="s">
        <v>67</v>
      </c>
      <c r="D1530" s="5" t="s">
        <v>18</v>
      </c>
      <c r="E1530" s="5">
        <v>46900</v>
      </c>
      <c r="F1530" s="6">
        <v>510.02</v>
      </c>
      <c r="H1530" s="15" t="str">
        <f t="shared" si="138"/>
        <v>Low</v>
      </c>
      <c r="I1530" s="11" t="str">
        <f t="shared" si="139"/>
        <v>Large</v>
      </c>
      <c r="J1530" s="11" t="str">
        <f t="shared" si="140"/>
        <v>South</v>
      </c>
      <c r="K1530" s="11" t="str">
        <f t="shared" si="141"/>
        <v>2000s</v>
      </c>
      <c r="L1530" s="11" t="str">
        <f t="shared" si="142"/>
        <v>Fiber</v>
      </c>
      <c r="M1530" s="18">
        <f t="shared" si="143"/>
        <v>1.0874626865671642E-2</v>
      </c>
    </row>
    <row r="1531" spans="1:13">
      <c r="A1531" s="4">
        <v>2010</v>
      </c>
      <c r="B1531" s="5" t="s">
        <v>62</v>
      </c>
      <c r="C1531" s="5" t="s">
        <v>67</v>
      </c>
      <c r="D1531" s="5" t="s">
        <v>15</v>
      </c>
      <c r="E1531" s="5">
        <v>355340</v>
      </c>
      <c r="F1531" s="6">
        <v>3069.43</v>
      </c>
      <c r="H1531" s="15" t="str">
        <f t="shared" si="138"/>
        <v>High</v>
      </c>
      <c r="I1531" s="11" t="str">
        <f t="shared" si="139"/>
        <v>Large</v>
      </c>
      <c r="J1531" s="11" t="str">
        <f t="shared" si="140"/>
        <v>South</v>
      </c>
      <c r="K1531" s="11" t="str">
        <f t="shared" si="141"/>
        <v>2010s</v>
      </c>
      <c r="L1531" s="11" t="str">
        <f t="shared" si="142"/>
        <v>Cereal</v>
      </c>
      <c r="M1531" s="18">
        <f t="shared" si="143"/>
        <v>8.6380086677548262E-3</v>
      </c>
    </row>
    <row r="1532" spans="1:13">
      <c r="A1532" s="4">
        <v>2010</v>
      </c>
      <c r="B1532" s="5" t="s">
        <v>62</v>
      </c>
      <c r="C1532" s="5" t="s">
        <v>67</v>
      </c>
      <c r="D1532" s="5" t="s">
        <v>16</v>
      </c>
      <c r="E1532" s="5">
        <v>19220</v>
      </c>
      <c r="F1532" s="6">
        <v>8018.21</v>
      </c>
      <c r="H1532" s="15" t="str">
        <f t="shared" si="138"/>
        <v>High</v>
      </c>
      <c r="I1532" s="11" t="str">
        <f t="shared" si="139"/>
        <v>Large</v>
      </c>
      <c r="J1532" s="11" t="str">
        <f t="shared" si="140"/>
        <v>South</v>
      </c>
      <c r="K1532" s="11" t="str">
        <f t="shared" si="141"/>
        <v>2010s</v>
      </c>
      <c r="L1532" s="11" t="str">
        <f t="shared" si="142"/>
        <v>Cereal</v>
      </c>
      <c r="M1532" s="18">
        <f t="shared" si="143"/>
        <v>0.41718054110301767</v>
      </c>
    </row>
    <row r="1533" spans="1:13">
      <c r="A1533" s="4">
        <v>2010</v>
      </c>
      <c r="B1533" s="5" t="s">
        <v>62</v>
      </c>
      <c r="C1533" s="5" t="s">
        <v>67</v>
      </c>
      <c r="D1533" s="5" t="s">
        <v>17</v>
      </c>
      <c r="E1533" s="5">
        <v>810</v>
      </c>
      <c r="F1533" s="6">
        <v>1666.67</v>
      </c>
      <c r="H1533" s="15" t="str">
        <f t="shared" si="138"/>
        <v>Medium</v>
      </c>
      <c r="I1533" s="11" t="str">
        <f t="shared" si="139"/>
        <v>Small</v>
      </c>
      <c r="J1533" s="11" t="str">
        <f t="shared" si="140"/>
        <v>South</v>
      </c>
      <c r="K1533" s="11" t="str">
        <f t="shared" si="141"/>
        <v>2010s</v>
      </c>
      <c r="L1533" s="11" t="str">
        <f t="shared" si="142"/>
        <v>Pulse</v>
      </c>
      <c r="M1533" s="18">
        <f t="shared" si="143"/>
        <v>2.0576172839506173</v>
      </c>
    </row>
    <row r="1534" spans="1:13">
      <c r="A1534" s="4">
        <v>2010</v>
      </c>
      <c r="B1534" s="5" t="s">
        <v>62</v>
      </c>
      <c r="C1534" s="5" t="s">
        <v>67</v>
      </c>
      <c r="D1534" s="5" t="s">
        <v>18</v>
      </c>
      <c r="E1534" s="5">
        <v>51960</v>
      </c>
      <c r="F1534" s="6">
        <v>385.1</v>
      </c>
      <c r="H1534" s="15" t="str">
        <f t="shared" si="138"/>
        <v>Low</v>
      </c>
      <c r="I1534" s="11" t="str">
        <f t="shared" si="139"/>
        <v>Large</v>
      </c>
      <c r="J1534" s="11" t="str">
        <f t="shared" si="140"/>
        <v>South</v>
      </c>
      <c r="K1534" s="11" t="str">
        <f t="shared" si="141"/>
        <v>2010s</v>
      </c>
      <c r="L1534" s="11" t="str">
        <f t="shared" si="142"/>
        <v>Fiber</v>
      </c>
      <c r="M1534" s="18">
        <f t="shared" si="143"/>
        <v>7.411470361816783E-3</v>
      </c>
    </row>
    <row r="1535" spans="1:13">
      <c r="A1535" s="4">
        <v>2011</v>
      </c>
      <c r="B1535" s="5" t="s">
        <v>62</v>
      </c>
      <c r="C1535" s="5" t="s">
        <v>67</v>
      </c>
      <c r="D1535" s="5" t="s">
        <v>15</v>
      </c>
      <c r="E1535" s="5">
        <v>272030</v>
      </c>
      <c r="F1535" s="6">
        <v>3718.49</v>
      </c>
      <c r="H1535" s="15" t="str">
        <f t="shared" si="138"/>
        <v>High</v>
      </c>
      <c r="I1535" s="11" t="str">
        <f t="shared" si="139"/>
        <v>Large</v>
      </c>
      <c r="J1535" s="11" t="str">
        <f t="shared" si="140"/>
        <v>South</v>
      </c>
      <c r="K1535" s="11" t="str">
        <f t="shared" si="141"/>
        <v>2010s</v>
      </c>
      <c r="L1535" s="11" t="str">
        <f t="shared" si="142"/>
        <v>Cereal</v>
      </c>
      <c r="M1535" s="18">
        <f t="shared" si="143"/>
        <v>1.3669411461971105E-2</v>
      </c>
    </row>
    <row r="1536" spans="1:13">
      <c r="A1536" s="4">
        <v>2011</v>
      </c>
      <c r="B1536" s="5" t="s">
        <v>62</v>
      </c>
      <c r="C1536" s="5" t="s">
        <v>67</v>
      </c>
      <c r="D1536" s="5" t="s">
        <v>16</v>
      </c>
      <c r="E1536" s="5">
        <v>24690</v>
      </c>
      <c r="F1536" s="6">
        <v>6679.22</v>
      </c>
      <c r="H1536" s="15" t="str">
        <f t="shared" si="138"/>
        <v>High</v>
      </c>
      <c r="I1536" s="11" t="str">
        <f t="shared" si="139"/>
        <v>Large</v>
      </c>
      <c r="J1536" s="11" t="str">
        <f t="shared" si="140"/>
        <v>South</v>
      </c>
      <c r="K1536" s="11" t="str">
        <f t="shared" si="141"/>
        <v>2010s</v>
      </c>
      <c r="L1536" s="11" t="str">
        <f t="shared" si="142"/>
        <v>Cereal</v>
      </c>
      <c r="M1536" s="18">
        <f t="shared" si="143"/>
        <v>0.27052328878088294</v>
      </c>
    </row>
    <row r="1537" spans="1:13">
      <c r="A1537" s="4">
        <v>2011</v>
      </c>
      <c r="B1537" s="5" t="s">
        <v>62</v>
      </c>
      <c r="C1537" s="5" t="s">
        <v>67</v>
      </c>
      <c r="D1537" s="5" t="s">
        <v>17</v>
      </c>
      <c r="E1537" s="5">
        <v>1280</v>
      </c>
      <c r="F1537" s="6">
        <v>1515.63</v>
      </c>
      <c r="H1537" s="15" t="str">
        <f t="shared" si="138"/>
        <v>Medium</v>
      </c>
      <c r="I1537" s="11" t="str">
        <f t="shared" si="139"/>
        <v>Medium</v>
      </c>
      <c r="J1537" s="11" t="str">
        <f t="shared" si="140"/>
        <v>South</v>
      </c>
      <c r="K1537" s="11" t="str">
        <f t="shared" si="141"/>
        <v>2010s</v>
      </c>
      <c r="L1537" s="11" t="str">
        <f t="shared" si="142"/>
        <v>Pulse</v>
      </c>
      <c r="M1537" s="18">
        <f t="shared" si="143"/>
        <v>1.1840859375000001</v>
      </c>
    </row>
    <row r="1538" spans="1:13">
      <c r="A1538" s="4">
        <v>2011</v>
      </c>
      <c r="B1538" s="5" t="s">
        <v>62</v>
      </c>
      <c r="C1538" s="5" t="s">
        <v>67</v>
      </c>
      <c r="D1538" s="5" t="s">
        <v>18</v>
      </c>
      <c r="E1538" s="5">
        <v>59850</v>
      </c>
      <c r="F1538" s="6">
        <v>348.04</v>
      </c>
      <c r="H1538" s="15" t="str">
        <f t="shared" si="138"/>
        <v>Low</v>
      </c>
      <c r="I1538" s="11" t="str">
        <f t="shared" si="139"/>
        <v>Large</v>
      </c>
      <c r="J1538" s="11" t="str">
        <f t="shared" si="140"/>
        <v>South</v>
      </c>
      <c r="K1538" s="11" t="str">
        <f t="shared" si="141"/>
        <v>2010s</v>
      </c>
      <c r="L1538" s="11" t="str">
        <f t="shared" si="142"/>
        <v>Fiber</v>
      </c>
      <c r="M1538" s="18">
        <f t="shared" si="143"/>
        <v>5.8152046783625736E-3</v>
      </c>
    </row>
    <row r="1539" spans="1:13">
      <c r="A1539" s="4">
        <v>2012</v>
      </c>
      <c r="B1539" s="5" t="s">
        <v>62</v>
      </c>
      <c r="C1539" s="5" t="s">
        <v>67</v>
      </c>
      <c r="D1539" s="5" t="s">
        <v>15</v>
      </c>
      <c r="E1539" s="5">
        <v>264530</v>
      </c>
      <c r="F1539" s="6">
        <v>3593.24</v>
      </c>
      <c r="H1539" s="15" t="str">
        <f t="shared" ref="H1539:H1602" si="144">IF(F1539&lt;1000,"Low",IF(F1539&lt;3000,"Medium","High"))</f>
        <v>High</v>
      </c>
      <c r="I1539" s="11" t="str">
        <f t="shared" ref="I1539:I1602" si="145">IF(E1539&lt;1000,"Small",IF(E1539&lt;5000,"Medium","Large"))</f>
        <v>Large</v>
      </c>
      <c r="J1539" s="11" t="str">
        <f t="shared" ref="J1539:J1602" si="146">IF(OR(B1539="Punjab",B1539="Haryana",B1539="Himachal Pradesh",B1539="Jammu and Kashmir",B1539="Uttarakhand",B1539="Delhi",B1539="Chandigarh"),"North",IF(OR(B1539="Tamil Nadu",B1539="Karnataka",B1539="Kerala",B1539="Andhra Pradesh",B1539="Telangana"),"South",IF(OR(B1539="Maharashtra",B1539="Gujarat",B1539="Goa",B1539="Rajasthan"),"West",IF(OR(B1539="West Bengal",B1539="Bihar",B1539="Jharkhand",B1539="Odisha",B1539="Assam",B1539="Sikkim",B1539="Arunachal Pradesh",B1539="Manipur",B1539="Meghalaya",B1539="Mizoram",B1539="Nagaland",B1539="Tripura"),"East","Central"))))</f>
        <v>South</v>
      </c>
      <c r="K1539" s="11" t="str">
        <f t="shared" ref="K1539:K1602" si="147">LEFT(A1539,3)&amp;"0s"</f>
        <v>2010s</v>
      </c>
      <c r="L1539" s="11" t="str">
        <f t="shared" ref="L1539:L1602" si="148">IF(D1539="Rice","Cereal",IF(D1539="Maize","Cereal",IF(D1539="Chickpea","Pulse",IF(D1539="Cotton","Fiber","Other"))))</f>
        <v>Cereal</v>
      </c>
      <c r="M1539" s="18">
        <f t="shared" ref="M1539:M1602" si="149">F1539/E1539</f>
        <v>1.3583487695157449E-2</v>
      </c>
    </row>
    <row r="1540" spans="1:13">
      <c r="A1540" s="4">
        <v>2012</v>
      </c>
      <c r="B1540" s="5" t="s">
        <v>62</v>
      </c>
      <c r="C1540" s="5" t="s">
        <v>67</v>
      </c>
      <c r="D1540" s="5" t="s">
        <v>16</v>
      </c>
      <c r="E1540" s="5">
        <v>26230</v>
      </c>
      <c r="F1540" s="6">
        <v>6733.13</v>
      </c>
      <c r="H1540" s="15" t="str">
        <f t="shared" si="144"/>
        <v>High</v>
      </c>
      <c r="I1540" s="11" t="str">
        <f t="shared" si="145"/>
        <v>Large</v>
      </c>
      <c r="J1540" s="11" t="str">
        <f t="shared" si="146"/>
        <v>South</v>
      </c>
      <c r="K1540" s="11" t="str">
        <f t="shared" si="147"/>
        <v>2010s</v>
      </c>
      <c r="L1540" s="11" t="str">
        <f t="shared" si="148"/>
        <v>Cereal</v>
      </c>
      <c r="M1540" s="18">
        <f t="shared" si="149"/>
        <v>0.2566957682043462</v>
      </c>
    </row>
    <row r="1541" spans="1:13">
      <c r="A1541" s="4">
        <v>2012</v>
      </c>
      <c r="B1541" s="5" t="s">
        <v>62</v>
      </c>
      <c r="C1541" s="5" t="s">
        <v>67</v>
      </c>
      <c r="D1541" s="5" t="s">
        <v>17</v>
      </c>
      <c r="E1541" s="5">
        <v>1910</v>
      </c>
      <c r="F1541" s="6">
        <v>1811.52</v>
      </c>
      <c r="H1541" s="15" t="str">
        <f t="shared" si="144"/>
        <v>Medium</v>
      </c>
      <c r="I1541" s="11" t="str">
        <f t="shared" si="145"/>
        <v>Medium</v>
      </c>
      <c r="J1541" s="11" t="str">
        <f t="shared" si="146"/>
        <v>South</v>
      </c>
      <c r="K1541" s="11" t="str">
        <f t="shared" si="147"/>
        <v>2010s</v>
      </c>
      <c r="L1541" s="11" t="str">
        <f t="shared" si="148"/>
        <v>Pulse</v>
      </c>
      <c r="M1541" s="18">
        <f t="shared" si="149"/>
        <v>0.94843979057591621</v>
      </c>
    </row>
    <row r="1542" spans="1:13">
      <c r="A1542" s="4">
        <v>2012</v>
      </c>
      <c r="B1542" s="5" t="s">
        <v>62</v>
      </c>
      <c r="C1542" s="5" t="s">
        <v>67</v>
      </c>
      <c r="D1542" s="5" t="s">
        <v>18</v>
      </c>
      <c r="E1542" s="5">
        <v>64510</v>
      </c>
      <c r="F1542" s="6">
        <v>549.99</v>
      </c>
      <c r="H1542" s="15" t="str">
        <f t="shared" si="144"/>
        <v>Low</v>
      </c>
      <c r="I1542" s="11" t="str">
        <f t="shared" si="145"/>
        <v>Large</v>
      </c>
      <c r="J1542" s="11" t="str">
        <f t="shared" si="146"/>
        <v>South</v>
      </c>
      <c r="K1542" s="11" t="str">
        <f t="shared" si="147"/>
        <v>2010s</v>
      </c>
      <c r="L1542" s="11" t="str">
        <f t="shared" si="148"/>
        <v>Fiber</v>
      </c>
      <c r="M1542" s="18">
        <f t="shared" si="149"/>
        <v>8.5256549372190356E-3</v>
      </c>
    </row>
    <row r="1543" spans="1:13">
      <c r="A1543" s="4">
        <v>2013</v>
      </c>
      <c r="B1543" s="5" t="s">
        <v>62</v>
      </c>
      <c r="C1543" s="5" t="s">
        <v>67</v>
      </c>
      <c r="D1543" s="5" t="s">
        <v>15</v>
      </c>
      <c r="E1543" s="5">
        <v>363320</v>
      </c>
      <c r="F1543" s="6">
        <v>3235.49</v>
      </c>
      <c r="H1543" s="15" t="str">
        <f t="shared" si="144"/>
        <v>High</v>
      </c>
      <c r="I1543" s="11" t="str">
        <f t="shared" si="145"/>
        <v>Large</v>
      </c>
      <c r="J1543" s="11" t="str">
        <f t="shared" si="146"/>
        <v>South</v>
      </c>
      <c r="K1543" s="11" t="str">
        <f t="shared" si="147"/>
        <v>2010s</v>
      </c>
      <c r="L1543" s="11" t="str">
        <f t="shared" si="148"/>
        <v>Cereal</v>
      </c>
      <c r="M1543" s="18">
        <f t="shared" si="149"/>
        <v>8.905345150280743E-3</v>
      </c>
    </row>
    <row r="1544" spans="1:13">
      <c r="A1544" s="4">
        <v>2013</v>
      </c>
      <c r="B1544" s="5" t="s">
        <v>62</v>
      </c>
      <c r="C1544" s="5" t="s">
        <v>67</v>
      </c>
      <c r="D1544" s="5" t="s">
        <v>16</v>
      </c>
      <c r="E1544" s="5">
        <v>32880</v>
      </c>
      <c r="F1544" s="6">
        <v>6919.71</v>
      </c>
      <c r="H1544" s="15" t="str">
        <f t="shared" si="144"/>
        <v>High</v>
      </c>
      <c r="I1544" s="11" t="str">
        <f t="shared" si="145"/>
        <v>Large</v>
      </c>
      <c r="J1544" s="11" t="str">
        <f t="shared" si="146"/>
        <v>South</v>
      </c>
      <c r="K1544" s="11" t="str">
        <f t="shared" si="147"/>
        <v>2010s</v>
      </c>
      <c r="L1544" s="11" t="str">
        <f t="shared" si="148"/>
        <v>Cereal</v>
      </c>
      <c r="M1544" s="18">
        <f t="shared" si="149"/>
        <v>0.21045346715328467</v>
      </c>
    </row>
    <row r="1545" spans="1:13">
      <c r="A1545" s="4">
        <v>2013</v>
      </c>
      <c r="B1545" s="5" t="s">
        <v>62</v>
      </c>
      <c r="C1545" s="5" t="s">
        <v>67</v>
      </c>
      <c r="D1545" s="5" t="s">
        <v>17</v>
      </c>
      <c r="E1545" s="5">
        <v>1070</v>
      </c>
      <c r="F1545" s="6">
        <v>1934.58</v>
      </c>
      <c r="H1545" s="15" t="str">
        <f t="shared" si="144"/>
        <v>Medium</v>
      </c>
      <c r="I1545" s="11" t="str">
        <f t="shared" si="145"/>
        <v>Medium</v>
      </c>
      <c r="J1545" s="11" t="str">
        <f t="shared" si="146"/>
        <v>South</v>
      </c>
      <c r="K1545" s="11" t="str">
        <f t="shared" si="147"/>
        <v>2010s</v>
      </c>
      <c r="L1545" s="11" t="str">
        <f t="shared" si="148"/>
        <v>Pulse</v>
      </c>
      <c r="M1545" s="18">
        <f t="shared" si="149"/>
        <v>1.808018691588785</v>
      </c>
    </row>
    <row r="1546" spans="1:13">
      <c r="A1546" s="4">
        <v>2013</v>
      </c>
      <c r="B1546" s="5" t="s">
        <v>62</v>
      </c>
      <c r="C1546" s="5" t="s">
        <v>67</v>
      </c>
      <c r="D1546" s="5" t="s">
        <v>18</v>
      </c>
      <c r="E1546" s="5">
        <v>59300</v>
      </c>
      <c r="F1546" s="6">
        <v>681.96</v>
      </c>
      <c r="H1546" s="15" t="str">
        <f t="shared" si="144"/>
        <v>Low</v>
      </c>
      <c r="I1546" s="11" t="str">
        <f t="shared" si="145"/>
        <v>Large</v>
      </c>
      <c r="J1546" s="11" t="str">
        <f t="shared" si="146"/>
        <v>South</v>
      </c>
      <c r="K1546" s="11" t="str">
        <f t="shared" si="147"/>
        <v>2010s</v>
      </c>
      <c r="L1546" s="11" t="str">
        <f t="shared" si="148"/>
        <v>Fiber</v>
      </c>
      <c r="M1546" s="18">
        <f t="shared" si="149"/>
        <v>1.1500168634064082E-2</v>
      </c>
    </row>
    <row r="1547" spans="1:13">
      <c r="A1547" s="4">
        <v>2014</v>
      </c>
      <c r="B1547" s="5" t="s">
        <v>62</v>
      </c>
      <c r="C1547" s="5" t="s">
        <v>67</v>
      </c>
      <c r="D1547" s="5" t="s">
        <v>15</v>
      </c>
      <c r="E1547" s="5">
        <v>288040</v>
      </c>
      <c r="F1547" s="6">
        <v>3467.57</v>
      </c>
      <c r="H1547" s="15" t="str">
        <f t="shared" si="144"/>
        <v>High</v>
      </c>
      <c r="I1547" s="11" t="str">
        <f t="shared" si="145"/>
        <v>Large</v>
      </c>
      <c r="J1547" s="11" t="str">
        <f t="shared" si="146"/>
        <v>South</v>
      </c>
      <c r="K1547" s="11" t="str">
        <f t="shared" si="147"/>
        <v>2010s</v>
      </c>
      <c r="L1547" s="11" t="str">
        <f t="shared" si="148"/>
        <v>Cereal</v>
      </c>
      <c r="M1547" s="18">
        <f t="shared" si="149"/>
        <v>1.2038501597000418E-2</v>
      </c>
    </row>
    <row r="1548" spans="1:13">
      <c r="A1548" s="4">
        <v>2014</v>
      </c>
      <c r="B1548" s="5" t="s">
        <v>62</v>
      </c>
      <c r="C1548" s="5" t="s">
        <v>67</v>
      </c>
      <c r="D1548" s="5" t="s">
        <v>16</v>
      </c>
      <c r="E1548" s="5">
        <v>25630</v>
      </c>
      <c r="F1548" s="6">
        <v>6300.43</v>
      </c>
      <c r="H1548" s="15" t="str">
        <f t="shared" si="144"/>
        <v>High</v>
      </c>
      <c r="I1548" s="11" t="str">
        <f t="shared" si="145"/>
        <v>Large</v>
      </c>
      <c r="J1548" s="11" t="str">
        <f t="shared" si="146"/>
        <v>South</v>
      </c>
      <c r="K1548" s="11" t="str">
        <f t="shared" si="147"/>
        <v>2010s</v>
      </c>
      <c r="L1548" s="11" t="str">
        <f t="shared" si="148"/>
        <v>Cereal</v>
      </c>
      <c r="M1548" s="18">
        <f t="shared" si="149"/>
        <v>0.24582247366367538</v>
      </c>
    </row>
    <row r="1549" spans="1:13">
      <c r="A1549" s="4">
        <v>2014</v>
      </c>
      <c r="B1549" s="5" t="s">
        <v>62</v>
      </c>
      <c r="C1549" s="5" t="s">
        <v>67</v>
      </c>
      <c r="D1549" s="5" t="s">
        <v>17</v>
      </c>
      <c r="E1549" s="5">
        <v>770</v>
      </c>
      <c r="F1549" s="6">
        <v>1935.06</v>
      </c>
      <c r="H1549" s="15" t="str">
        <f t="shared" si="144"/>
        <v>Medium</v>
      </c>
      <c r="I1549" s="11" t="str">
        <f t="shared" si="145"/>
        <v>Small</v>
      </c>
      <c r="J1549" s="11" t="str">
        <f t="shared" si="146"/>
        <v>South</v>
      </c>
      <c r="K1549" s="11" t="str">
        <f t="shared" si="147"/>
        <v>2010s</v>
      </c>
      <c r="L1549" s="11" t="str">
        <f t="shared" si="148"/>
        <v>Pulse</v>
      </c>
      <c r="M1549" s="18">
        <f t="shared" si="149"/>
        <v>2.5130649350649348</v>
      </c>
    </row>
    <row r="1550" spans="1:13">
      <c r="A1550" s="4">
        <v>2014</v>
      </c>
      <c r="B1550" s="5" t="s">
        <v>62</v>
      </c>
      <c r="C1550" s="5" t="s">
        <v>67</v>
      </c>
      <c r="D1550" s="5" t="s">
        <v>18</v>
      </c>
      <c r="E1550" s="5">
        <v>55570</v>
      </c>
      <c r="F1550" s="6">
        <v>847.58</v>
      </c>
      <c r="H1550" s="15" t="str">
        <f t="shared" si="144"/>
        <v>Low</v>
      </c>
      <c r="I1550" s="11" t="str">
        <f t="shared" si="145"/>
        <v>Large</v>
      </c>
      <c r="J1550" s="11" t="str">
        <f t="shared" si="146"/>
        <v>South</v>
      </c>
      <c r="K1550" s="11" t="str">
        <f t="shared" si="147"/>
        <v>2010s</v>
      </c>
      <c r="L1550" s="11" t="str">
        <f t="shared" si="148"/>
        <v>Fiber</v>
      </c>
      <c r="M1550" s="18">
        <f t="shared" si="149"/>
        <v>1.5252474356667267E-2</v>
      </c>
    </row>
    <row r="1551" spans="1:13">
      <c r="A1551" s="4">
        <v>2015</v>
      </c>
      <c r="B1551" s="5" t="s">
        <v>62</v>
      </c>
      <c r="C1551" s="5" t="s">
        <v>67</v>
      </c>
      <c r="D1551" s="5" t="s">
        <v>15</v>
      </c>
      <c r="E1551" s="5">
        <v>220680</v>
      </c>
      <c r="F1551" s="6">
        <v>3455.86</v>
      </c>
      <c r="H1551" s="15" t="str">
        <f t="shared" si="144"/>
        <v>High</v>
      </c>
      <c r="I1551" s="11" t="str">
        <f t="shared" si="145"/>
        <v>Large</v>
      </c>
      <c r="J1551" s="11" t="str">
        <f t="shared" si="146"/>
        <v>South</v>
      </c>
      <c r="K1551" s="11" t="str">
        <f t="shared" si="147"/>
        <v>2010s</v>
      </c>
      <c r="L1551" s="11" t="str">
        <f t="shared" si="148"/>
        <v>Cereal</v>
      </c>
      <c r="M1551" s="18">
        <f t="shared" si="149"/>
        <v>1.5660050752220409E-2</v>
      </c>
    </row>
    <row r="1552" spans="1:13">
      <c r="A1552" s="4">
        <v>2015</v>
      </c>
      <c r="B1552" s="5" t="s">
        <v>62</v>
      </c>
      <c r="C1552" s="5" t="s">
        <v>67</v>
      </c>
      <c r="D1552" s="5" t="s">
        <v>16</v>
      </c>
      <c r="E1552" s="5">
        <v>19630</v>
      </c>
      <c r="F1552" s="6">
        <v>5814.57</v>
      </c>
      <c r="H1552" s="15" t="str">
        <f t="shared" si="144"/>
        <v>High</v>
      </c>
      <c r="I1552" s="11" t="str">
        <f t="shared" si="145"/>
        <v>Large</v>
      </c>
      <c r="J1552" s="11" t="str">
        <f t="shared" si="146"/>
        <v>South</v>
      </c>
      <c r="K1552" s="11" t="str">
        <f t="shared" si="147"/>
        <v>2010s</v>
      </c>
      <c r="L1552" s="11" t="str">
        <f t="shared" si="148"/>
        <v>Cereal</v>
      </c>
      <c r="M1552" s="18">
        <f t="shared" si="149"/>
        <v>0.29620835455934791</v>
      </c>
    </row>
    <row r="1553" spans="1:13">
      <c r="A1553" s="4">
        <v>2015</v>
      </c>
      <c r="B1553" s="5" t="s">
        <v>62</v>
      </c>
      <c r="C1553" s="5" t="s">
        <v>67</v>
      </c>
      <c r="D1553" s="5" t="s">
        <v>17</v>
      </c>
      <c r="E1553" s="5">
        <v>1240</v>
      </c>
      <c r="F1553" s="6">
        <v>2072.58</v>
      </c>
      <c r="H1553" s="15" t="str">
        <f t="shared" si="144"/>
        <v>Medium</v>
      </c>
      <c r="I1553" s="11" t="str">
        <f t="shared" si="145"/>
        <v>Medium</v>
      </c>
      <c r="J1553" s="11" t="str">
        <f t="shared" si="146"/>
        <v>South</v>
      </c>
      <c r="K1553" s="11" t="str">
        <f t="shared" si="147"/>
        <v>2010s</v>
      </c>
      <c r="L1553" s="11" t="str">
        <f t="shared" si="148"/>
        <v>Pulse</v>
      </c>
      <c r="M1553" s="18">
        <f t="shared" si="149"/>
        <v>1.6714354838709677</v>
      </c>
    </row>
    <row r="1554" spans="1:13">
      <c r="A1554" s="4">
        <v>2015</v>
      </c>
      <c r="B1554" s="5" t="s">
        <v>62</v>
      </c>
      <c r="C1554" s="5" t="s">
        <v>67</v>
      </c>
      <c r="D1554" s="5" t="s">
        <v>18</v>
      </c>
      <c r="E1554" s="5">
        <v>52780</v>
      </c>
      <c r="F1554" s="6">
        <v>684.92</v>
      </c>
      <c r="H1554" s="15" t="str">
        <f t="shared" si="144"/>
        <v>Low</v>
      </c>
      <c r="I1554" s="11" t="str">
        <f t="shared" si="145"/>
        <v>Large</v>
      </c>
      <c r="J1554" s="11" t="str">
        <f t="shared" si="146"/>
        <v>South</v>
      </c>
      <c r="K1554" s="11" t="str">
        <f t="shared" si="147"/>
        <v>2010s</v>
      </c>
      <c r="L1554" s="11" t="str">
        <f t="shared" si="148"/>
        <v>Fiber</v>
      </c>
      <c r="M1554" s="18">
        <f t="shared" si="149"/>
        <v>1.2976885183781735E-2</v>
      </c>
    </row>
    <row r="1555" spans="1:13">
      <c r="A1555" s="4">
        <v>2016</v>
      </c>
      <c r="B1555" s="5" t="s">
        <v>62</v>
      </c>
      <c r="C1555" s="5" t="s">
        <v>67</v>
      </c>
      <c r="D1555" s="5" t="s">
        <v>15</v>
      </c>
      <c r="E1555" s="5">
        <v>231410</v>
      </c>
      <c r="F1555" s="6">
        <v>3879.35</v>
      </c>
      <c r="H1555" s="15" t="str">
        <f t="shared" si="144"/>
        <v>High</v>
      </c>
      <c r="I1555" s="11" t="str">
        <f t="shared" si="145"/>
        <v>Large</v>
      </c>
      <c r="J1555" s="11" t="str">
        <f t="shared" si="146"/>
        <v>South</v>
      </c>
      <c r="K1555" s="11" t="str">
        <f t="shared" si="147"/>
        <v>2010s</v>
      </c>
      <c r="L1555" s="11" t="str">
        <f t="shared" si="148"/>
        <v>Cereal</v>
      </c>
      <c r="M1555" s="18">
        <f t="shared" si="149"/>
        <v>1.6763968713538739E-2</v>
      </c>
    </row>
    <row r="1556" spans="1:13">
      <c r="A1556" s="4">
        <v>2016</v>
      </c>
      <c r="B1556" s="5" t="s">
        <v>62</v>
      </c>
      <c r="C1556" s="5" t="s">
        <v>67</v>
      </c>
      <c r="D1556" s="5" t="s">
        <v>16</v>
      </c>
      <c r="E1556" s="5">
        <v>20090</v>
      </c>
      <c r="F1556" s="6">
        <v>6715.76</v>
      </c>
      <c r="H1556" s="15" t="str">
        <f t="shared" si="144"/>
        <v>High</v>
      </c>
      <c r="I1556" s="11" t="str">
        <f t="shared" si="145"/>
        <v>Large</v>
      </c>
      <c r="J1556" s="11" t="str">
        <f t="shared" si="146"/>
        <v>South</v>
      </c>
      <c r="K1556" s="11" t="str">
        <f t="shared" si="147"/>
        <v>2010s</v>
      </c>
      <c r="L1556" s="11" t="str">
        <f t="shared" si="148"/>
        <v>Cereal</v>
      </c>
      <c r="M1556" s="18">
        <f t="shared" si="149"/>
        <v>0.33428372324539574</v>
      </c>
    </row>
    <row r="1557" spans="1:13">
      <c r="A1557" s="4">
        <v>2016</v>
      </c>
      <c r="B1557" s="5" t="s">
        <v>62</v>
      </c>
      <c r="C1557" s="5" t="s">
        <v>67</v>
      </c>
      <c r="D1557" s="5" t="s">
        <v>17</v>
      </c>
      <c r="E1557" s="5">
        <v>1770</v>
      </c>
      <c r="F1557" s="6">
        <v>1822.13</v>
      </c>
      <c r="H1557" s="15" t="str">
        <f t="shared" si="144"/>
        <v>Medium</v>
      </c>
      <c r="I1557" s="11" t="str">
        <f t="shared" si="145"/>
        <v>Medium</v>
      </c>
      <c r="J1557" s="11" t="str">
        <f t="shared" si="146"/>
        <v>South</v>
      </c>
      <c r="K1557" s="11" t="str">
        <f t="shared" si="147"/>
        <v>2010s</v>
      </c>
      <c r="L1557" s="11" t="str">
        <f t="shared" si="148"/>
        <v>Pulse</v>
      </c>
      <c r="M1557" s="18">
        <f t="shared" si="149"/>
        <v>1.0294519774011299</v>
      </c>
    </row>
    <row r="1558" spans="1:13">
      <c r="A1558" s="4">
        <v>2016</v>
      </c>
      <c r="B1558" s="5" t="s">
        <v>62</v>
      </c>
      <c r="C1558" s="5" t="s">
        <v>67</v>
      </c>
      <c r="D1558" s="5" t="s">
        <v>18</v>
      </c>
      <c r="E1558" s="5">
        <v>37310</v>
      </c>
      <c r="F1558" s="6">
        <v>769.23</v>
      </c>
      <c r="H1558" s="15" t="str">
        <f t="shared" si="144"/>
        <v>Low</v>
      </c>
      <c r="I1558" s="11" t="str">
        <f t="shared" si="145"/>
        <v>Large</v>
      </c>
      <c r="J1558" s="11" t="str">
        <f t="shared" si="146"/>
        <v>South</v>
      </c>
      <c r="K1558" s="11" t="str">
        <f t="shared" si="147"/>
        <v>2010s</v>
      </c>
      <c r="L1558" s="11" t="str">
        <f t="shared" si="148"/>
        <v>Fiber</v>
      </c>
      <c r="M1558" s="18">
        <f t="shared" si="149"/>
        <v>2.0617260787992496E-2</v>
      </c>
    </row>
    <row r="1559" spans="1:13">
      <c r="A1559" s="4">
        <v>2017</v>
      </c>
      <c r="B1559" s="5" t="s">
        <v>62</v>
      </c>
      <c r="C1559" s="5" t="s">
        <v>67</v>
      </c>
      <c r="D1559" s="5" t="s">
        <v>15</v>
      </c>
      <c r="E1559" s="5">
        <v>258730</v>
      </c>
      <c r="F1559" s="6">
        <v>3988.57</v>
      </c>
      <c r="H1559" s="15" t="str">
        <f t="shared" si="144"/>
        <v>High</v>
      </c>
      <c r="I1559" s="11" t="str">
        <f t="shared" si="145"/>
        <v>Large</v>
      </c>
      <c r="J1559" s="11" t="str">
        <f t="shared" si="146"/>
        <v>South</v>
      </c>
      <c r="K1559" s="11" t="str">
        <f t="shared" si="147"/>
        <v>2010s</v>
      </c>
      <c r="L1559" s="11" t="str">
        <f t="shared" si="148"/>
        <v>Cereal</v>
      </c>
      <c r="M1559" s="18">
        <f t="shared" si="149"/>
        <v>1.5415954856414022E-2</v>
      </c>
    </row>
    <row r="1560" spans="1:13">
      <c r="A1560" s="4">
        <v>2017</v>
      </c>
      <c r="B1560" s="5" t="s">
        <v>62</v>
      </c>
      <c r="C1560" s="5" t="s">
        <v>67</v>
      </c>
      <c r="D1560" s="5" t="s">
        <v>16</v>
      </c>
      <c r="E1560" s="5">
        <v>28830</v>
      </c>
      <c r="F1560" s="6">
        <v>6584.08</v>
      </c>
      <c r="H1560" s="15" t="str">
        <f t="shared" si="144"/>
        <v>High</v>
      </c>
      <c r="I1560" s="11" t="str">
        <f t="shared" si="145"/>
        <v>Large</v>
      </c>
      <c r="J1560" s="11" t="str">
        <f t="shared" si="146"/>
        <v>South</v>
      </c>
      <c r="K1560" s="11" t="str">
        <f t="shared" si="147"/>
        <v>2010s</v>
      </c>
      <c r="L1560" s="11" t="str">
        <f t="shared" si="148"/>
        <v>Cereal</v>
      </c>
      <c r="M1560" s="18">
        <f t="shared" si="149"/>
        <v>0.22837599722511273</v>
      </c>
    </row>
    <row r="1561" spans="1:13">
      <c r="A1561" s="4">
        <v>2017</v>
      </c>
      <c r="B1561" s="5" t="s">
        <v>62</v>
      </c>
      <c r="C1561" s="5" t="s">
        <v>67</v>
      </c>
      <c r="D1561" s="5" t="s">
        <v>17</v>
      </c>
      <c r="E1561" s="5">
        <v>2290</v>
      </c>
      <c r="F1561" s="6">
        <v>1895.06</v>
      </c>
      <c r="H1561" s="15" t="str">
        <f t="shared" si="144"/>
        <v>Medium</v>
      </c>
      <c r="I1561" s="11" t="str">
        <f t="shared" si="145"/>
        <v>Medium</v>
      </c>
      <c r="J1561" s="11" t="str">
        <f t="shared" si="146"/>
        <v>South</v>
      </c>
      <c r="K1561" s="11" t="str">
        <f t="shared" si="147"/>
        <v>2010s</v>
      </c>
      <c r="L1561" s="11" t="str">
        <f t="shared" si="148"/>
        <v>Pulse</v>
      </c>
      <c r="M1561" s="18">
        <f t="shared" si="149"/>
        <v>0.82753711790393014</v>
      </c>
    </row>
    <row r="1562" spans="1:13">
      <c r="A1562" s="4">
        <v>2017</v>
      </c>
      <c r="B1562" s="5" t="s">
        <v>62</v>
      </c>
      <c r="C1562" s="5" t="s">
        <v>67</v>
      </c>
      <c r="D1562" s="5" t="s">
        <v>18</v>
      </c>
      <c r="E1562" s="5">
        <v>48360</v>
      </c>
      <c r="F1562" s="6">
        <v>728.94</v>
      </c>
      <c r="H1562" s="15" t="str">
        <f t="shared" si="144"/>
        <v>Low</v>
      </c>
      <c r="I1562" s="11" t="str">
        <f t="shared" si="145"/>
        <v>Large</v>
      </c>
      <c r="J1562" s="11" t="str">
        <f t="shared" si="146"/>
        <v>South</v>
      </c>
      <c r="K1562" s="11" t="str">
        <f t="shared" si="147"/>
        <v>2010s</v>
      </c>
      <c r="L1562" s="11" t="str">
        <f t="shared" si="148"/>
        <v>Fiber</v>
      </c>
      <c r="M1562" s="18">
        <f t="shared" si="149"/>
        <v>1.5073200992555833E-2</v>
      </c>
    </row>
    <row r="1563" spans="1:13">
      <c r="A1563" s="4">
        <v>2008</v>
      </c>
      <c r="B1563" s="5" t="s">
        <v>62</v>
      </c>
      <c r="C1563" s="5" t="s">
        <v>68</v>
      </c>
      <c r="D1563" s="5" t="s">
        <v>15</v>
      </c>
      <c r="E1563" s="5">
        <v>393290</v>
      </c>
      <c r="F1563" s="6">
        <v>3480.46</v>
      </c>
      <c r="H1563" s="15" t="str">
        <f t="shared" si="144"/>
        <v>High</v>
      </c>
      <c r="I1563" s="11" t="str">
        <f t="shared" si="145"/>
        <v>Large</v>
      </c>
      <c r="J1563" s="11" t="str">
        <f t="shared" si="146"/>
        <v>South</v>
      </c>
      <c r="K1563" s="11" t="str">
        <f t="shared" si="147"/>
        <v>2000s</v>
      </c>
      <c r="L1563" s="11" t="str">
        <f t="shared" si="148"/>
        <v>Cereal</v>
      </c>
      <c r="M1563" s="18">
        <f t="shared" si="149"/>
        <v>8.8496020748048514E-3</v>
      </c>
    </row>
    <row r="1564" spans="1:13">
      <c r="A1564" s="4">
        <v>2008</v>
      </c>
      <c r="B1564" s="5" t="s">
        <v>62</v>
      </c>
      <c r="C1564" s="5" t="s">
        <v>68</v>
      </c>
      <c r="D1564" s="5" t="s">
        <v>16</v>
      </c>
      <c r="E1564" s="5">
        <v>99610</v>
      </c>
      <c r="F1564" s="6">
        <v>9739.65</v>
      </c>
      <c r="H1564" s="15" t="str">
        <f t="shared" si="144"/>
        <v>High</v>
      </c>
      <c r="I1564" s="11" t="str">
        <f t="shared" si="145"/>
        <v>Large</v>
      </c>
      <c r="J1564" s="11" t="str">
        <f t="shared" si="146"/>
        <v>South</v>
      </c>
      <c r="K1564" s="11" t="str">
        <f t="shared" si="147"/>
        <v>2000s</v>
      </c>
      <c r="L1564" s="11" t="str">
        <f t="shared" si="148"/>
        <v>Cereal</v>
      </c>
      <c r="M1564" s="18">
        <f t="shared" si="149"/>
        <v>9.7777833550848306E-2</v>
      </c>
    </row>
    <row r="1565" spans="1:13">
      <c r="A1565" s="4">
        <v>2008</v>
      </c>
      <c r="B1565" s="5" t="s">
        <v>62</v>
      </c>
      <c r="C1565" s="5" t="s">
        <v>68</v>
      </c>
      <c r="D1565" s="5" t="s">
        <v>17</v>
      </c>
      <c r="E1565" s="5">
        <v>55690</v>
      </c>
      <c r="F1565" s="6">
        <v>1829.97</v>
      </c>
      <c r="H1565" s="15" t="str">
        <f t="shared" si="144"/>
        <v>Medium</v>
      </c>
      <c r="I1565" s="11" t="str">
        <f t="shared" si="145"/>
        <v>Large</v>
      </c>
      <c r="J1565" s="11" t="str">
        <f t="shared" si="146"/>
        <v>South</v>
      </c>
      <c r="K1565" s="11" t="str">
        <f t="shared" si="147"/>
        <v>2000s</v>
      </c>
      <c r="L1565" s="11" t="str">
        <f t="shared" si="148"/>
        <v>Pulse</v>
      </c>
      <c r="M1565" s="18">
        <f t="shared" si="149"/>
        <v>3.2859938947746456E-2</v>
      </c>
    </row>
    <row r="1566" spans="1:13">
      <c r="A1566" s="4">
        <v>2008</v>
      </c>
      <c r="B1566" s="5" t="s">
        <v>62</v>
      </c>
      <c r="C1566" s="5" t="s">
        <v>68</v>
      </c>
      <c r="D1566" s="5" t="s">
        <v>18</v>
      </c>
      <c r="E1566" s="5">
        <v>185050</v>
      </c>
      <c r="F1566" s="6">
        <v>646.86</v>
      </c>
      <c r="H1566" s="15" t="str">
        <f t="shared" si="144"/>
        <v>Low</v>
      </c>
      <c r="I1566" s="11" t="str">
        <f t="shared" si="145"/>
        <v>Large</v>
      </c>
      <c r="J1566" s="11" t="str">
        <f t="shared" si="146"/>
        <v>South</v>
      </c>
      <c r="K1566" s="11" t="str">
        <f t="shared" si="147"/>
        <v>2000s</v>
      </c>
      <c r="L1566" s="11" t="str">
        <f t="shared" si="148"/>
        <v>Fiber</v>
      </c>
      <c r="M1566" s="18">
        <f t="shared" si="149"/>
        <v>3.495595784922994E-3</v>
      </c>
    </row>
    <row r="1567" spans="1:13">
      <c r="A1567" s="4">
        <v>2009</v>
      </c>
      <c r="B1567" s="5" t="s">
        <v>62</v>
      </c>
      <c r="C1567" s="5" t="s">
        <v>68</v>
      </c>
      <c r="D1567" s="5" t="s">
        <v>15</v>
      </c>
      <c r="E1567" s="5">
        <v>362300</v>
      </c>
      <c r="F1567" s="6">
        <v>3565.11</v>
      </c>
      <c r="H1567" s="15" t="str">
        <f t="shared" si="144"/>
        <v>High</v>
      </c>
      <c r="I1567" s="11" t="str">
        <f t="shared" si="145"/>
        <v>Large</v>
      </c>
      <c r="J1567" s="11" t="str">
        <f t="shared" si="146"/>
        <v>South</v>
      </c>
      <c r="K1567" s="11" t="str">
        <f t="shared" si="147"/>
        <v>2000s</v>
      </c>
      <c r="L1567" s="11" t="str">
        <f t="shared" si="148"/>
        <v>Cereal</v>
      </c>
      <c r="M1567" s="18">
        <f t="shared" si="149"/>
        <v>9.840215291195142E-3</v>
      </c>
    </row>
    <row r="1568" spans="1:13">
      <c r="A1568" s="4">
        <v>2009</v>
      </c>
      <c r="B1568" s="5" t="s">
        <v>62</v>
      </c>
      <c r="C1568" s="5" t="s">
        <v>68</v>
      </c>
      <c r="D1568" s="5" t="s">
        <v>16</v>
      </c>
      <c r="E1568" s="5">
        <v>72010</v>
      </c>
      <c r="F1568" s="6">
        <v>7686.19</v>
      </c>
      <c r="H1568" s="15" t="str">
        <f t="shared" si="144"/>
        <v>High</v>
      </c>
      <c r="I1568" s="11" t="str">
        <f t="shared" si="145"/>
        <v>Large</v>
      </c>
      <c r="J1568" s="11" t="str">
        <f t="shared" si="146"/>
        <v>South</v>
      </c>
      <c r="K1568" s="11" t="str">
        <f t="shared" si="147"/>
        <v>2000s</v>
      </c>
      <c r="L1568" s="11" t="str">
        <f t="shared" si="148"/>
        <v>Cereal</v>
      </c>
      <c r="M1568" s="18">
        <f t="shared" si="149"/>
        <v>0.10673781419247326</v>
      </c>
    </row>
    <row r="1569" spans="1:13">
      <c r="A1569" s="4">
        <v>2009</v>
      </c>
      <c r="B1569" s="5" t="s">
        <v>62</v>
      </c>
      <c r="C1569" s="5" t="s">
        <v>68</v>
      </c>
      <c r="D1569" s="5" t="s">
        <v>17</v>
      </c>
      <c r="E1569" s="5">
        <v>52900</v>
      </c>
      <c r="F1569" s="6">
        <v>1637.76</v>
      </c>
      <c r="H1569" s="15" t="str">
        <f t="shared" si="144"/>
        <v>Medium</v>
      </c>
      <c r="I1569" s="11" t="str">
        <f t="shared" si="145"/>
        <v>Large</v>
      </c>
      <c r="J1569" s="11" t="str">
        <f t="shared" si="146"/>
        <v>South</v>
      </c>
      <c r="K1569" s="11" t="str">
        <f t="shared" si="147"/>
        <v>2000s</v>
      </c>
      <c r="L1569" s="11" t="str">
        <f t="shared" si="148"/>
        <v>Pulse</v>
      </c>
      <c r="M1569" s="18">
        <f t="shared" si="149"/>
        <v>3.0959546313799623E-2</v>
      </c>
    </row>
    <row r="1570" spans="1:13">
      <c r="A1570" s="4">
        <v>2009</v>
      </c>
      <c r="B1570" s="5" t="s">
        <v>62</v>
      </c>
      <c r="C1570" s="5" t="s">
        <v>68</v>
      </c>
      <c r="D1570" s="5" t="s">
        <v>18</v>
      </c>
      <c r="E1570" s="5">
        <v>166650</v>
      </c>
      <c r="F1570" s="6">
        <v>579.37</v>
      </c>
      <c r="H1570" s="15" t="str">
        <f t="shared" si="144"/>
        <v>Low</v>
      </c>
      <c r="I1570" s="11" t="str">
        <f t="shared" si="145"/>
        <v>Large</v>
      </c>
      <c r="J1570" s="11" t="str">
        <f t="shared" si="146"/>
        <v>South</v>
      </c>
      <c r="K1570" s="11" t="str">
        <f t="shared" si="147"/>
        <v>2000s</v>
      </c>
      <c r="L1570" s="11" t="str">
        <f t="shared" si="148"/>
        <v>Fiber</v>
      </c>
      <c r="M1570" s="18">
        <f t="shared" si="149"/>
        <v>3.4765676567656764E-3</v>
      </c>
    </row>
    <row r="1571" spans="1:13">
      <c r="A1571" s="4">
        <v>2010</v>
      </c>
      <c r="B1571" s="5" t="s">
        <v>62</v>
      </c>
      <c r="C1571" s="5" t="s">
        <v>68</v>
      </c>
      <c r="D1571" s="5" t="s">
        <v>15</v>
      </c>
      <c r="E1571" s="5">
        <v>401590</v>
      </c>
      <c r="F1571" s="6">
        <v>2715.51</v>
      </c>
      <c r="H1571" s="15" t="str">
        <f t="shared" si="144"/>
        <v>Medium</v>
      </c>
      <c r="I1571" s="11" t="str">
        <f t="shared" si="145"/>
        <v>Large</v>
      </c>
      <c r="J1571" s="11" t="str">
        <f t="shared" si="146"/>
        <v>South</v>
      </c>
      <c r="K1571" s="11" t="str">
        <f t="shared" si="147"/>
        <v>2010s</v>
      </c>
      <c r="L1571" s="11" t="str">
        <f t="shared" si="148"/>
        <v>Cereal</v>
      </c>
      <c r="M1571" s="18">
        <f t="shared" si="149"/>
        <v>6.7618964615652789E-3</v>
      </c>
    </row>
    <row r="1572" spans="1:13">
      <c r="A1572" s="4">
        <v>2010</v>
      </c>
      <c r="B1572" s="5" t="s">
        <v>62</v>
      </c>
      <c r="C1572" s="5" t="s">
        <v>68</v>
      </c>
      <c r="D1572" s="5" t="s">
        <v>16</v>
      </c>
      <c r="E1572" s="5">
        <v>84490</v>
      </c>
      <c r="F1572" s="6">
        <v>11120.22</v>
      </c>
      <c r="H1572" s="15" t="str">
        <f t="shared" si="144"/>
        <v>High</v>
      </c>
      <c r="I1572" s="11" t="str">
        <f t="shared" si="145"/>
        <v>Large</v>
      </c>
      <c r="J1572" s="11" t="str">
        <f t="shared" si="146"/>
        <v>South</v>
      </c>
      <c r="K1572" s="11" t="str">
        <f t="shared" si="147"/>
        <v>2010s</v>
      </c>
      <c r="L1572" s="11" t="str">
        <f t="shared" si="148"/>
        <v>Cereal</v>
      </c>
      <c r="M1572" s="18">
        <f t="shared" si="149"/>
        <v>0.13161581252219196</v>
      </c>
    </row>
    <row r="1573" spans="1:13">
      <c r="A1573" s="4">
        <v>2010</v>
      </c>
      <c r="B1573" s="5" t="s">
        <v>62</v>
      </c>
      <c r="C1573" s="5" t="s">
        <v>68</v>
      </c>
      <c r="D1573" s="5" t="s">
        <v>17</v>
      </c>
      <c r="E1573" s="5">
        <v>43060</v>
      </c>
      <c r="F1573" s="6">
        <v>1703.62</v>
      </c>
      <c r="H1573" s="15" t="str">
        <f t="shared" si="144"/>
        <v>Medium</v>
      </c>
      <c r="I1573" s="11" t="str">
        <f t="shared" si="145"/>
        <v>Large</v>
      </c>
      <c r="J1573" s="11" t="str">
        <f t="shared" si="146"/>
        <v>South</v>
      </c>
      <c r="K1573" s="11" t="str">
        <f t="shared" si="147"/>
        <v>2010s</v>
      </c>
      <c r="L1573" s="11" t="str">
        <f t="shared" si="148"/>
        <v>Pulse</v>
      </c>
      <c r="M1573" s="18">
        <f t="shared" si="149"/>
        <v>3.9563864375290289E-2</v>
      </c>
    </row>
    <row r="1574" spans="1:13">
      <c r="A1574" s="4">
        <v>2010</v>
      </c>
      <c r="B1574" s="5" t="s">
        <v>62</v>
      </c>
      <c r="C1574" s="5" t="s">
        <v>68</v>
      </c>
      <c r="D1574" s="5" t="s">
        <v>18</v>
      </c>
      <c r="E1574" s="5">
        <v>193810</v>
      </c>
      <c r="F1574" s="6">
        <v>399.19</v>
      </c>
      <c r="H1574" s="15" t="str">
        <f t="shared" si="144"/>
        <v>Low</v>
      </c>
      <c r="I1574" s="11" t="str">
        <f t="shared" si="145"/>
        <v>Large</v>
      </c>
      <c r="J1574" s="11" t="str">
        <f t="shared" si="146"/>
        <v>South</v>
      </c>
      <c r="K1574" s="11" t="str">
        <f t="shared" si="147"/>
        <v>2010s</v>
      </c>
      <c r="L1574" s="11" t="str">
        <f t="shared" si="148"/>
        <v>Fiber</v>
      </c>
      <c r="M1574" s="18">
        <f t="shared" si="149"/>
        <v>2.0596976420205353E-3</v>
      </c>
    </row>
    <row r="1575" spans="1:13">
      <c r="A1575" s="4">
        <v>2011</v>
      </c>
      <c r="B1575" s="5" t="s">
        <v>62</v>
      </c>
      <c r="C1575" s="5" t="s">
        <v>68</v>
      </c>
      <c r="D1575" s="5" t="s">
        <v>15</v>
      </c>
      <c r="E1575" s="5">
        <v>347320</v>
      </c>
      <c r="F1575" s="6">
        <v>3790.21</v>
      </c>
      <c r="H1575" s="15" t="str">
        <f t="shared" si="144"/>
        <v>High</v>
      </c>
      <c r="I1575" s="11" t="str">
        <f t="shared" si="145"/>
        <v>Large</v>
      </c>
      <c r="J1575" s="11" t="str">
        <f t="shared" si="146"/>
        <v>South</v>
      </c>
      <c r="K1575" s="11" t="str">
        <f t="shared" si="147"/>
        <v>2010s</v>
      </c>
      <c r="L1575" s="11" t="str">
        <f t="shared" si="148"/>
        <v>Cereal</v>
      </c>
      <c r="M1575" s="18">
        <f t="shared" si="149"/>
        <v>1.0912731774732235E-2</v>
      </c>
    </row>
    <row r="1576" spans="1:13">
      <c r="A1576" s="4">
        <v>2011</v>
      </c>
      <c r="B1576" s="5" t="s">
        <v>62</v>
      </c>
      <c r="C1576" s="5" t="s">
        <v>68</v>
      </c>
      <c r="D1576" s="5" t="s">
        <v>16</v>
      </c>
      <c r="E1576" s="5">
        <v>77990</v>
      </c>
      <c r="F1576" s="6">
        <v>8690.4500000000007</v>
      </c>
      <c r="H1576" s="15" t="str">
        <f t="shared" si="144"/>
        <v>High</v>
      </c>
      <c r="I1576" s="11" t="str">
        <f t="shared" si="145"/>
        <v>Large</v>
      </c>
      <c r="J1576" s="11" t="str">
        <f t="shared" si="146"/>
        <v>South</v>
      </c>
      <c r="K1576" s="11" t="str">
        <f t="shared" si="147"/>
        <v>2010s</v>
      </c>
      <c r="L1576" s="11" t="str">
        <f t="shared" si="148"/>
        <v>Cereal</v>
      </c>
      <c r="M1576" s="18">
        <f t="shared" si="149"/>
        <v>0.11143031157840749</v>
      </c>
    </row>
    <row r="1577" spans="1:13">
      <c r="A1577" s="4">
        <v>2011</v>
      </c>
      <c r="B1577" s="5" t="s">
        <v>62</v>
      </c>
      <c r="C1577" s="5" t="s">
        <v>68</v>
      </c>
      <c r="D1577" s="5" t="s">
        <v>17</v>
      </c>
      <c r="E1577" s="5">
        <v>55240</v>
      </c>
      <c r="F1577" s="6">
        <v>1589.17</v>
      </c>
      <c r="H1577" s="15" t="str">
        <f t="shared" si="144"/>
        <v>Medium</v>
      </c>
      <c r="I1577" s="11" t="str">
        <f t="shared" si="145"/>
        <v>Large</v>
      </c>
      <c r="J1577" s="11" t="str">
        <f t="shared" si="146"/>
        <v>South</v>
      </c>
      <c r="K1577" s="11" t="str">
        <f t="shared" si="147"/>
        <v>2010s</v>
      </c>
      <c r="L1577" s="11" t="str">
        <f t="shared" si="148"/>
        <v>Pulse</v>
      </c>
      <c r="M1577" s="18">
        <f t="shared" si="149"/>
        <v>2.8768464880521361E-2</v>
      </c>
    </row>
    <row r="1578" spans="1:13">
      <c r="A1578" s="4">
        <v>2011</v>
      </c>
      <c r="B1578" s="5" t="s">
        <v>62</v>
      </c>
      <c r="C1578" s="5" t="s">
        <v>68</v>
      </c>
      <c r="D1578" s="5" t="s">
        <v>18</v>
      </c>
      <c r="E1578" s="5">
        <v>189360</v>
      </c>
      <c r="F1578" s="6">
        <v>368.91</v>
      </c>
      <c r="H1578" s="15" t="str">
        <f t="shared" si="144"/>
        <v>Low</v>
      </c>
      <c r="I1578" s="11" t="str">
        <f t="shared" si="145"/>
        <v>Large</v>
      </c>
      <c r="J1578" s="11" t="str">
        <f t="shared" si="146"/>
        <v>South</v>
      </c>
      <c r="K1578" s="11" t="str">
        <f t="shared" si="147"/>
        <v>2010s</v>
      </c>
      <c r="L1578" s="11" t="str">
        <f t="shared" si="148"/>
        <v>Fiber</v>
      </c>
      <c r="M1578" s="18">
        <f t="shared" si="149"/>
        <v>1.94819391634981E-3</v>
      </c>
    </row>
    <row r="1579" spans="1:13">
      <c r="A1579" s="4">
        <v>2012</v>
      </c>
      <c r="B1579" s="5" t="s">
        <v>62</v>
      </c>
      <c r="C1579" s="5" t="s">
        <v>68</v>
      </c>
      <c r="D1579" s="5" t="s">
        <v>15</v>
      </c>
      <c r="E1579" s="5">
        <v>206870</v>
      </c>
      <c r="F1579" s="6">
        <v>3504.99</v>
      </c>
      <c r="H1579" s="15" t="str">
        <f t="shared" si="144"/>
        <v>High</v>
      </c>
      <c r="I1579" s="11" t="str">
        <f t="shared" si="145"/>
        <v>Large</v>
      </c>
      <c r="J1579" s="11" t="str">
        <f t="shared" si="146"/>
        <v>South</v>
      </c>
      <c r="K1579" s="11" t="str">
        <f t="shared" si="147"/>
        <v>2010s</v>
      </c>
      <c r="L1579" s="11" t="str">
        <f t="shared" si="148"/>
        <v>Cereal</v>
      </c>
      <c r="M1579" s="18">
        <f t="shared" si="149"/>
        <v>1.694295934644946E-2</v>
      </c>
    </row>
    <row r="1580" spans="1:13">
      <c r="A1580" s="4">
        <v>2012</v>
      </c>
      <c r="B1580" s="5" t="s">
        <v>62</v>
      </c>
      <c r="C1580" s="5" t="s">
        <v>68</v>
      </c>
      <c r="D1580" s="5" t="s">
        <v>16</v>
      </c>
      <c r="E1580" s="5">
        <v>92990</v>
      </c>
      <c r="F1580" s="6">
        <v>7835.7</v>
      </c>
      <c r="H1580" s="15" t="str">
        <f t="shared" si="144"/>
        <v>High</v>
      </c>
      <c r="I1580" s="11" t="str">
        <f t="shared" si="145"/>
        <v>Large</v>
      </c>
      <c r="J1580" s="11" t="str">
        <f t="shared" si="146"/>
        <v>South</v>
      </c>
      <c r="K1580" s="11" t="str">
        <f t="shared" si="147"/>
        <v>2010s</v>
      </c>
      <c r="L1580" s="11" t="str">
        <f t="shared" si="148"/>
        <v>Cereal</v>
      </c>
      <c r="M1580" s="18">
        <f t="shared" si="149"/>
        <v>8.4263899344015486E-2</v>
      </c>
    </row>
    <row r="1581" spans="1:13">
      <c r="A1581" s="4">
        <v>2012</v>
      </c>
      <c r="B1581" s="5" t="s">
        <v>62</v>
      </c>
      <c r="C1581" s="5" t="s">
        <v>68</v>
      </c>
      <c r="D1581" s="5" t="s">
        <v>17</v>
      </c>
      <c r="E1581" s="5">
        <v>74250</v>
      </c>
      <c r="F1581" s="6">
        <v>1872.83</v>
      </c>
      <c r="H1581" s="15" t="str">
        <f t="shared" si="144"/>
        <v>Medium</v>
      </c>
      <c r="I1581" s="11" t="str">
        <f t="shared" si="145"/>
        <v>Large</v>
      </c>
      <c r="J1581" s="11" t="str">
        <f t="shared" si="146"/>
        <v>South</v>
      </c>
      <c r="K1581" s="11" t="str">
        <f t="shared" si="147"/>
        <v>2010s</v>
      </c>
      <c r="L1581" s="11" t="str">
        <f t="shared" si="148"/>
        <v>Pulse</v>
      </c>
      <c r="M1581" s="18">
        <f t="shared" si="149"/>
        <v>2.5223299663299663E-2</v>
      </c>
    </row>
    <row r="1582" spans="1:13">
      <c r="A1582" s="4">
        <v>2012</v>
      </c>
      <c r="B1582" s="5" t="s">
        <v>62</v>
      </c>
      <c r="C1582" s="5" t="s">
        <v>68</v>
      </c>
      <c r="D1582" s="5" t="s">
        <v>18</v>
      </c>
      <c r="E1582" s="5">
        <v>218240</v>
      </c>
      <c r="F1582" s="6">
        <v>626.62</v>
      </c>
      <c r="H1582" s="15" t="str">
        <f t="shared" si="144"/>
        <v>Low</v>
      </c>
      <c r="I1582" s="11" t="str">
        <f t="shared" si="145"/>
        <v>Large</v>
      </c>
      <c r="J1582" s="11" t="str">
        <f t="shared" si="146"/>
        <v>South</v>
      </c>
      <c r="K1582" s="11" t="str">
        <f t="shared" si="147"/>
        <v>2010s</v>
      </c>
      <c r="L1582" s="11" t="str">
        <f t="shared" si="148"/>
        <v>Fiber</v>
      </c>
      <c r="M1582" s="18">
        <f t="shared" si="149"/>
        <v>2.871242668621701E-3</v>
      </c>
    </row>
    <row r="1583" spans="1:13">
      <c r="A1583" s="4">
        <v>2013</v>
      </c>
      <c r="B1583" s="5" t="s">
        <v>62</v>
      </c>
      <c r="C1583" s="5" t="s">
        <v>68</v>
      </c>
      <c r="D1583" s="5" t="s">
        <v>15</v>
      </c>
      <c r="E1583" s="5">
        <v>391920</v>
      </c>
      <c r="F1583" s="6">
        <v>3421.25</v>
      </c>
      <c r="H1583" s="15" t="str">
        <f t="shared" si="144"/>
        <v>High</v>
      </c>
      <c r="I1583" s="11" t="str">
        <f t="shared" si="145"/>
        <v>Large</v>
      </c>
      <c r="J1583" s="11" t="str">
        <f t="shared" si="146"/>
        <v>South</v>
      </c>
      <c r="K1583" s="11" t="str">
        <f t="shared" si="147"/>
        <v>2010s</v>
      </c>
      <c r="L1583" s="11" t="str">
        <f t="shared" si="148"/>
        <v>Cereal</v>
      </c>
      <c r="M1583" s="18">
        <f t="shared" si="149"/>
        <v>8.729460093896713E-3</v>
      </c>
    </row>
    <row r="1584" spans="1:13">
      <c r="A1584" s="4">
        <v>2013</v>
      </c>
      <c r="B1584" s="5" t="s">
        <v>62</v>
      </c>
      <c r="C1584" s="5" t="s">
        <v>68</v>
      </c>
      <c r="D1584" s="5" t="s">
        <v>16</v>
      </c>
      <c r="E1584" s="5">
        <v>97700</v>
      </c>
      <c r="F1584" s="6">
        <v>7455.9</v>
      </c>
      <c r="H1584" s="15" t="str">
        <f t="shared" si="144"/>
        <v>High</v>
      </c>
      <c r="I1584" s="11" t="str">
        <f t="shared" si="145"/>
        <v>Large</v>
      </c>
      <c r="J1584" s="11" t="str">
        <f t="shared" si="146"/>
        <v>South</v>
      </c>
      <c r="K1584" s="11" t="str">
        <f t="shared" si="147"/>
        <v>2010s</v>
      </c>
      <c r="L1584" s="11" t="str">
        <f t="shared" si="148"/>
        <v>Cereal</v>
      </c>
      <c r="M1584" s="18">
        <f t="shared" si="149"/>
        <v>7.6314227226202652E-2</v>
      </c>
    </row>
    <row r="1585" spans="1:13">
      <c r="A1585" s="4">
        <v>2013</v>
      </c>
      <c r="B1585" s="5" t="s">
        <v>62</v>
      </c>
      <c r="C1585" s="5" t="s">
        <v>68</v>
      </c>
      <c r="D1585" s="5" t="s">
        <v>17</v>
      </c>
      <c r="E1585" s="5">
        <v>41470</v>
      </c>
      <c r="F1585" s="6">
        <v>2021.66</v>
      </c>
      <c r="H1585" s="15" t="str">
        <f t="shared" si="144"/>
        <v>Medium</v>
      </c>
      <c r="I1585" s="11" t="str">
        <f t="shared" si="145"/>
        <v>Large</v>
      </c>
      <c r="J1585" s="11" t="str">
        <f t="shared" si="146"/>
        <v>South</v>
      </c>
      <c r="K1585" s="11" t="str">
        <f t="shared" si="147"/>
        <v>2010s</v>
      </c>
      <c r="L1585" s="11" t="str">
        <f t="shared" si="148"/>
        <v>Pulse</v>
      </c>
      <c r="M1585" s="18">
        <f t="shared" si="149"/>
        <v>4.8749939715456957E-2</v>
      </c>
    </row>
    <row r="1586" spans="1:13">
      <c r="A1586" s="4">
        <v>2013</v>
      </c>
      <c r="B1586" s="5" t="s">
        <v>62</v>
      </c>
      <c r="C1586" s="5" t="s">
        <v>68</v>
      </c>
      <c r="D1586" s="5" t="s">
        <v>18</v>
      </c>
      <c r="E1586" s="5">
        <v>232010</v>
      </c>
      <c r="F1586" s="6">
        <v>683.94</v>
      </c>
      <c r="H1586" s="15" t="str">
        <f t="shared" si="144"/>
        <v>Low</v>
      </c>
      <c r="I1586" s="11" t="str">
        <f t="shared" si="145"/>
        <v>Large</v>
      </c>
      <c r="J1586" s="11" t="str">
        <f t="shared" si="146"/>
        <v>South</v>
      </c>
      <c r="K1586" s="11" t="str">
        <f t="shared" si="147"/>
        <v>2010s</v>
      </c>
      <c r="L1586" s="11" t="str">
        <f t="shared" si="148"/>
        <v>Fiber</v>
      </c>
      <c r="M1586" s="18">
        <f t="shared" si="149"/>
        <v>2.947890177147537E-3</v>
      </c>
    </row>
    <row r="1587" spans="1:13">
      <c r="A1587" s="4">
        <v>2014</v>
      </c>
      <c r="B1587" s="5" t="s">
        <v>62</v>
      </c>
      <c r="C1587" s="5" t="s">
        <v>68</v>
      </c>
      <c r="D1587" s="5" t="s">
        <v>15</v>
      </c>
      <c r="E1587" s="5">
        <v>333740</v>
      </c>
      <c r="F1587" s="6">
        <v>3891.24</v>
      </c>
      <c r="H1587" s="15" t="str">
        <f t="shared" si="144"/>
        <v>High</v>
      </c>
      <c r="I1587" s="11" t="str">
        <f t="shared" si="145"/>
        <v>Large</v>
      </c>
      <c r="J1587" s="11" t="str">
        <f t="shared" si="146"/>
        <v>South</v>
      </c>
      <c r="K1587" s="11" t="str">
        <f t="shared" si="147"/>
        <v>2010s</v>
      </c>
      <c r="L1587" s="11" t="str">
        <f t="shared" si="148"/>
        <v>Cereal</v>
      </c>
      <c r="M1587" s="18">
        <f t="shared" si="149"/>
        <v>1.1659495415592976E-2</v>
      </c>
    </row>
    <row r="1588" spans="1:13">
      <c r="A1588" s="4">
        <v>2014</v>
      </c>
      <c r="B1588" s="5" t="s">
        <v>62</v>
      </c>
      <c r="C1588" s="5" t="s">
        <v>68</v>
      </c>
      <c r="D1588" s="5" t="s">
        <v>16</v>
      </c>
      <c r="E1588" s="5">
        <v>71920</v>
      </c>
      <c r="F1588" s="6">
        <v>9352.2999999999993</v>
      </c>
      <c r="H1588" s="15" t="str">
        <f t="shared" si="144"/>
        <v>High</v>
      </c>
      <c r="I1588" s="11" t="str">
        <f t="shared" si="145"/>
        <v>Large</v>
      </c>
      <c r="J1588" s="11" t="str">
        <f t="shared" si="146"/>
        <v>South</v>
      </c>
      <c r="K1588" s="11" t="str">
        <f t="shared" si="147"/>
        <v>2010s</v>
      </c>
      <c r="L1588" s="11" t="str">
        <f t="shared" si="148"/>
        <v>Cereal</v>
      </c>
      <c r="M1588" s="18">
        <f t="shared" si="149"/>
        <v>0.13003754171301446</v>
      </c>
    </row>
    <row r="1589" spans="1:13">
      <c r="A1589" s="4">
        <v>2014</v>
      </c>
      <c r="B1589" s="5" t="s">
        <v>62</v>
      </c>
      <c r="C1589" s="5" t="s">
        <v>68</v>
      </c>
      <c r="D1589" s="5" t="s">
        <v>17</v>
      </c>
      <c r="E1589" s="5">
        <v>29290</v>
      </c>
      <c r="F1589" s="6">
        <v>1972.7</v>
      </c>
      <c r="H1589" s="15" t="str">
        <f t="shared" si="144"/>
        <v>Medium</v>
      </c>
      <c r="I1589" s="11" t="str">
        <f t="shared" si="145"/>
        <v>Large</v>
      </c>
      <c r="J1589" s="11" t="str">
        <f t="shared" si="146"/>
        <v>South</v>
      </c>
      <c r="K1589" s="11" t="str">
        <f t="shared" si="147"/>
        <v>2010s</v>
      </c>
      <c r="L1589" s="11" t="str">
        <f t="shared" si="148"/>
        <v>Pulse</v>
      </c>
      <c r="M1589" s="18">
        <f t="shared" si="149"/>
        <v>6.7350631614885623E-2</v>
      </c>
    </row>
    <row r="1590" spans="1:13">
      <c r="A1590" s="4">
        <v>2014</v>
      </c>
      <c r="B1590" s="5" t="s">
        <v>62</v>
      </c>
      <c r="C1590" s="5" t="s">
        <v>68</v>
      </c>
      <c r="D1590" s="5" t="s">
        <v>18</v>
      </c>
      <c r="E1590" s="5">
        <v>239600</v>
      </c>
      <c r="F1590" s="6">
        <v>896.34</v>
      </c>
      <c r="H1590" s="15" t="str">
        <f t="shared" si="144"/>
        <v>Low</v>
      </c>
      <c r="I1590" s="11" t="str">
        <f t="shared" si="145"/>
        <v>Large</v>
      </c>
      <c r="J1590" s="11" t="str">
        <f t="shared" si="146"/>
        <v>South</v>
      </c>
      <c r="K1590" s="11" t="str">
        <f t="shared" si="147"/>
        <v>2010s</v>
      </c>
      <c r="L1590" s="11" t="str">
        <f t="shared" si="148"/>
        <v>Fiber</v>
      </c>
      <c r="M1590" s="18">
        <f t="shared" si="149"/>
        <v>3.740984974958264E-3</v>
      </c>
    </row>
    <row r="1591" spans="1:13">
      <c r="A1591" s="4">
        <v>2015</v>
      </c>
      <c r="B1591" s="5" t="s">
        <v>62</v>
      </c>
      <c r="C1591" s="5" t="s">
        <v>68</v>
      </c>
      <c r="D1591" s="5" t="s">
        <v>15</v>
      </c>
      <c r="E1591" s="5">
        <v>183640</v>
      </c>
      <c r="F1591" s="6">
        <v>3033.49</v>
      </c>
      <c r="H1591" s="15" t="str">
        <f t="shared" si="144"/>
        <v>High</v>
      </c>
      <c r="I1591" s="11" t="str">
        <f t="shared" si="145"/>
        <v>Large</v>
      </c>
      <c r="J1591" s="11" t="str">
        <f t="shared" si="146"/>
        <v>South</v>
      </c>
      <c r="K1591" s="11" t="str">
        <f t="shared" si="147"/>
        <v>2010s</v>
      </c>
      <c r="L1591" s="11" t="str">
        <f t="shared" si="148"/>
        <v>Cereal</v>
      </c>
      <c r="M1591" s="18">
        <f t="shared" si="149"/>
        <v>1.6518677847963407E-2</v>
      </c>
    </row>
    <row r="1592" spans="1:13">
      <c r="A1592" s="4">
        <v>2015</v>
      </c>
      <c r="B1592" s="5" t="s">
        <v>62</v>
      </c>
      <c r="C1592" s="5" t="s">
        <v>68</v>
      </c>
      <c r="D1592" s="5" t="s">
        <v>16</v>
      </c>
      <c r="E1592" s="5">
        <v>36550</v>
      </c>
      <c r="F1592" s="6">
        <v>8651.36</v>
      </c>
      <c r="H1592" s="15" t="str">
        <f t="shared" si="144"/>
        <v>High</v>
      </c>
      <c r="I1592" s="11" t="str">
        <f t="shared" si="145"/>
        <v>Large</v>
      </c>
      <c r="J1592" s="11" t="str">
        <f t="shared" si="146"/>
        <v>South</v>
      </c>
      <c r="K1592" s="11" t="str">
        <f t="shared" si="147"/>
        <v>2010s</v>
      </c>
      <c r="L1592" s="11" t="str">
        <f t="shared" si="148"/>
        <v>Cereal</v>
      </c>
      <c r="M1592" s="18">
        <f t="shared" si="149"/>
        <v>0.23669931600547198</v>
      </c>
    </row>
    <row r="1593" spans="1:13">
      <c r="A1593" s="4">
        <v>2015</v>
      </c>
      <c r="B1593" s="5" t="s">
        <v>62</v>
      </c>
      <c r="C1593" s="5" t="s">
        <v>68</v>
      </c>
      <c r="D1593" s="5" t="s">
        <v>17</v>
      </c>
      <c r="E1593" s="5">
        <v>58390</v>
      </c>
      <c r="F1593" s="6">
        <v>1848.85</v>
      </c>
      <c r="H1593" s="15" t="str">
        <f t="shared" si="144"/>
        <v>Medium</v>
      </c>
      <c r="I1593" s="11" t="str">
        <f t="shared" si="145"/>
        <v>Large</v>
      </c>
      <c r="J1593" s="11" t="str">
        <f t="shared" si="146"/>
        <v>South</v>
      </c>
      <c r="K1593" s="11" t="str">
        <f t="shared" si="147"/>
        <v>2010s</v>
      </c>
      <c r="L1593" s="11" t="str">
        <f t="shared" si="148"/>
        <v>Pulse</v>
      </c>
      <c r="M1593" s="18">
        <f t="shared" si="149"/>
        <v>3.1663812296626133E-2</v>
      </c>
    </row>
    <row r="1594" spans="1:13">
      <c r="A1594" s="4">
        <v>2015</v>
      </c>
      <c r="B1594" s="5" t="s">
        <v>62</v>
      </c>
      <c r="C1594" s="5" t="s">
        <v>68</v>
      </c>
      <c r="D1594" s="5" t="s">
        <v>18</v>
      </c>
      <c r="E1594" s="5">
        <v>225090</v>
      </c>
      <c r="F1594" s="6">
        <v>675.35</v>
      </c>
      <c r="H1594" s="15" t="str">
        <f t="shared" si="144"/>
        <v>Low</v>
      </c>
      <c r="I1594" s="11" t="str">
        <f t="shared" si="145"/>
        <v>Large</v>
      </c>
      <c r="J1594" s="11" t="str">
        <f t="shared" si="146"/>
        <v>South</v>
      </c>
      <c r="K1594" s="11" t="str">
        <f t="shared" si="147"/>
        <v>2010s</v>
      </c>
      <c r="L1594" s="11" t="str">
        <f t="shared" si="148"/>
        <v>Fiber</v>
      </c>
      <c r="M1594" s="18">
        <f t="shared" si="149"/>
        <v>3.0003554133901994E-3</v>
      </c>
    </row>
    <row r="1595" spans="1:13">
      <c r="A1595" s="4">
        <v>2016</v>
      </c>
      <c r="B1595" s="5" t="s">
        <v>62</v>
      </c>
      <c r="C1595" s="5" t="s">
        <v>68</v>
      </c>
      <c r="D1595" s="5" t="s">
        <v>15</v>
      </c>
      <c r="E1595" s="5">
        <v>194370</v>
      </c>
      <c r="F1595" s="6">
        <v>4124.67</v>
      </c>
      <c r="H1595" s="15" t="str">
        <f t="shared" si="144"/>
        <v>High</v>
      </c>
      <c r="I1595" s="11" t="str">
        <f t="shared" si="145"/>
        <v>Large</v>
      </c>
      <c r="J1595" s="11" t="str">
        <f t="shared" si="146"/>
        <v>South</v>
      </c>
      <c r="K1595" s="11" t="str">
        <f t="shared" si="147"/>
        <v>2010s</v>
      </c>
      <c r="L1595" s="11" t="str">
        <f t="shared" si="148"/>
        <v>Cereal</v>
      </c>
      <c r="M1595" s="18">
        <f t="shared" si="149"/>
        <v>2.1220713073005094E-2</v>
      </c>
    </row>
    <row r="1596" spans="1:13">
      <c r="A1596" s="4">
        <v>2016</v>
      </c>
      <c r="B1596" s="5" t="s">
        <v>62</v>
      </c>
      <c r="C1596" s="5" t="s">
        <v>68</v>
      </c>
      <c r="D1596" s="5" t="s">
        <v>16</v>
      </c>
      <c r="E1596" s="5">
        <v>38590</v>
      </c>
      <c r="F1596" s="6">
        <v>8755.41</v>
      </c>
      <c r="H1596" s="15" t="str">
        <f t="shared" si="144"/>
        <v>High</v>
      </c>
      <c r="I1596" s="11" t="str">
        <f t="shared" si="145"/>
        <v>Large</v>
      </c>
      <c r="J1596" s="11" t="str">
        <f t="shared" si="146"/>
        <v>South</v>
      </c>
      <c r="K1596" s="11" t="str">
        <f t="shared" si="147"/>
        <v>2010s</v>
      </c>
      <c r="L1596" s="11" t="str">
        <f t="shared" si="148"/>
        <v>Cereal</v>
      </c>
      <c r="M1596" s="18">
        <f t="shared" si="149"/>
        <v>0.22688287121015807</v>
      </c>
    </row>
    <row r="1597" spans="1:13">
      <c r="A1597" s="4">
        <v>2016</v>
      </c>
      <c r="B1597" s="5" t="s">
        <v>62</v>
      </c>
      <c r="C1597" s="5" t="s">
        <v>68</v>
      </c>
      <c r="D1597" s="5" t="s">
        <v>17</v>
      </c>
      <c r="E1597" s="5">
        <v>60000</v>
      </c>
      <c r="F1597" s="6">
        <v>1663.05</v>
      </c>
      <c r="H1597" s="15" t="str">
        <f t="shared" si="144"/>
        <v>Medium</v>
      </c>
      <c r="I1597" s="11" t="str">
        <f t="shared" si="145"/>
        <v>Large</v>
      </c>
      <c r="J1597" s="11" t="str">
        <f t="shared" si="146"/>
        <v>South</v>
      </c>
      <c r="K1597" s="11" t="str">
        <f t="shared" si="147"/>
        <v>2010s</v>
      </c>
      <c r="L1597" s="11" t="str">
        <f t="shared" si="148"/>
        <v>Pulse</v>
      </c>
      <c r="M1597" s="18">
        <f t="shared" si="149"/>
        <v>2.7717499999999999E-2</v>
      </c>
    </row>
    <row r="1598" spans="1:13">
      <c r="A1598" s="4">
        <v>2016</v>
      </c>
      <c r="B1598" s="5" t="s">
        <v>62</v>
      </c>
      <c r="C1598" s="5" t="s">
        <v>68</v>
      </c>
      <c r="D1598" s="5" t="s">
        <v>18</v>
      </c>
      <c r="E1598" s="5">
        <v>149120</v>
      </c>
      <c r="F1598" s="6">
        <v>816.69</v>
      </c>
      <c r="H1598" s="15" t="str">
        <f t="shared" si="144"/>
        <v>Low</v>
      </c>
      <c r="I1598" s="11" t="str">
        <f t="shared" si="145"/>
        <v>Large</v>
      </c>
      <c r="J1598" s="11" t="str">
        <f t="shared" si="146"/>
        <v>South</v>
      </c>
      <c r="K1598" s="11" t="str">
        <f t="shared" si="147"/>
        <v>2010s</v>
      </c>
      <c r="L1598" s="11" t="str">
        <f t="shared" si="148"/>
        <v>Fiber</v>
      </c>
      <c r="M1598" s="18">
        <f t="shared" si="149"/>
        <v>5.4767301502145925E-3</v>
      </c>
    </row>
    <row r="1599" spans="1:13">
      <c r="A1599" s="4">
        <v>2017</v>
      </c>
      <c r="B1599" s="5" t="s">
        <v>62</v>
      </c>
      <c r="C1599" s="5" t="s">
        <v>68</v>
      </c>
      <c r="D1599" s="5" t="s">
        <v>15</v>
      </c>
      <c r="E1599" s="5">
        <v>224270</v>
      </c>
      <c r="F1599" s="6">
        <v>4175.12</v>
      </c>
      <c r="H1599" s="15" t="str">
        <f t="shared" si="144"/>
        <v>High</v>
      </c>
      <c r="I1599" s="11" t="str">
        <f t="shared" si="145"/>
        <v>Large</v>
      </c>
      <c r="J1599" s="11" t="str">
        <f t="shared" si="146"/>
        <v>South</v>
      </c>
      <c r="K1599" s="11" t="str">
        <f t="shared" si="147"/>
        <v>2010s</v>
      </c>
      <c r="L1599" s="11" t="str">
        <f t="shared" si="148"/>
        <v>Cereal</v>
      </c>
      <c r="M1599" s="18">
        <f t="shared" si="149"/>
        <v>1.8616489053373167E-2</v>
      </c>
    </row>
    <row r="1600" spans="1:13">
      <c r="A1600" s="4">
        <v>2017</v>
      </c>
      <c r="B1600" s="5" t="s">
        <v>62</v>
      </c>
      <c r="C1600" s="5" t="s">
        <v>68</v>
      </c>
      <c r="D1600" s="5" t="s">
        <v>16</v>
      </c>
      <c r="E1600" s="5">
        <v>66400</v>
      </c>
      <c r="F1600" s="6">
        <v>10163.33</v>
      </c>
      <c r="H1600" s="15" t="str">
        <f t="shared" si="144"/>
        <v>High</v>
      </c>
      <c r="I1600" s="11" t="str">
        <f t="shared" si="145"/>
        <v>Large</v>
      </c>
      <c r="J1600" s="11" t="str">
        <f t="shared" si="146"/>
        <v>South</v>
      </c>
      <c r="K1600" s="11" t="str">
        <f t="shared" si="147"/>
        <v>2010s</v>
      </c>
      <c r="L1600" s="11" t="str">
        <f t="shared" si="148"/>
        <v>Cereal</v>
      </c>
      <c r="M1600" s="18">
        <f t="shared" si="149"/>
        <v>0.15306219879518071</v>
      </c>
    </row>
    <row r="1601" spans="1:13">
      <c r="A1601" s="4">
        <v>2017</v>
      </c>
      <c r="B1601" s="5" t="s">
        <v>62</v>
      </c>
      <c r="C1601" s="5" t="s">
        <v>68</v>
      </c>
      <c r="D1601" s="5" t="s">
        <v>17</v>
      </c>
      <c r="E1601" s="5">
        <v>81560</v>
      </c>
      <c r="F1601" s="6">
        <v>1532.19</v>
      </c>
      <c r="H1601" s="15" t="str">
        <f t="shared" si="144"/>
        <v>Medium</v>
      </c>
      <c r="I1601" s="11" t="str">
        <f t="shared" si="145"/>
        <v>Large</v>
      </c>
      <c r="J1601" s="11" t="str">
        <f t="shared" si="146"/>
        <v>South</v>
      </c>
      <c r="K1601" s="11" t="str">
        <f t="shared" si="147"/>
        <v>2010s</v>
      </c>
      <c r="L1601" s="11" t="str">
        <f t="shared" si="148"/>
        <v>Pulse</v>
      </c>
      <c r="M1601" s="18">
        <f t="shared" si="149"/>
        <v>1.8786047081902894E-2</v>
      </c>
    </row>
    <row r="1602" spans="1:13">
      <c r="A1602" s="4">
        <v>2017</v>
      </c>
      <c r="B1602" s="5" t="s">
        <v>62</v>
      </c>
      <c r="C1602" s="5" t="s">
        <v>68</v>
      </c>
      <c r="D1602" s="5" t="s">
        <v>18</v>
      </c>
      <c r="E1602" s="5">
        <v>200100</v>
      </c>
      <c r="F1602" s="6">
        <v>757.01</v>
      </c>
      <c r="H1602" s="15" t="str">
        <f t="shared" si="144"/>
        <v>Low</v>
      </c>
      <c r="I1602" s="11" t="str">
        <f t="shared" si="145"/>
        <v>Large</v>
      </c>
      <c r="J1602" s="11" t="str">
        <f t="shared" si="146"/>
        <v>South</v>
      </c>
      <c r="K1602" s="11" t="str">
        <f t="shared" si="147"/>
        <v>2010s</v>
      </c>
      <c r="L1602" s="11" t="str">
        <f t="shared" si="148"/>
        <v>Fiber</v>
      </c>
      <c r="M1602" s="18">
        <f t="shared" si="149"/>
        <v>3.783158420789605E-3</v>
      </c>
    </row>
    <row r="1603" spans="1:13">
      <c r="A1603" s="4">
        <v>2008</v>
      </c>
      <c r="B1603" s="5" t="s">
        <v>62</v>
      </c>
      <c r="C1603" s="5" t="s">
        <v>69</v>
      </c>
      <c r="D1603" s="5" t="s">
        <v>15</v>
      </c>
      <c r="E1603" s="5">
        <v>307020</v>
      </c>
      <c r="F1603" s="6">
        <v>3843.64</v>
      </c>
      <c r="H1603" s="15" t="str">
        <f t="shared" ref="H1603:H1666" si="150">IF(F1603&lt;1000,"Low",IF(F1603&lt;3000,"Medium","High"))</f>
        <v>High</v>
      </c>
      <c r="I1603" s="11" t="str">
        <f t="shared" ref="I1603:I1666" si="151">IF(E1603&lt;1000,"Small",IF(E1603&lt;5000,"Medium","Large"))</f>
        <v>Large</v>
      </c>
      <c r="J1603" s="11" t="str">
        <f t="shared" ref="J1603:J1666" si="152">IF(OR(B1603="Punjab",B1603="Haryana",B1603="Himachal Pradesh",B1603="Jammu and Kashmir",B1603="Uttarakhand",B1603="Delhi",B1603="Chandigarh"),"North",IF(OR(B1603="Tamil Nadu",B1603="Karnataka",B1603="Kerala",B1603="Andhra Pradesh",B1603="Telangana"),"South",IF(OR(B1603="Maharashtra",B1603="Gujarat",B1603="Goa",B1603="Rajasthan"),"West",IF(OR(B1603="West Bengal",B1603="Bihar",B1603="Jharkhand",B1603="Odisha",B1603="Assam",B1603="Sikkim",B1603="Arunachal Pradesh",B1603="Manipur",B1603="Meghalaya",B1603="Mizoram",B1603="Nagaland",B1603="Tripura"),"East","Central"))))</f>
        <v>South</v>
      </c>
      <c r="K1603" s="11" t="str">
        <f t="shared" ref="K1603:K1666" si="153">LEFT(A1603,3)&amp;"0s"</f>
        <v>2000s</v>
      </c>
      <c r="L1603" s="11" t="str">
        <f t="shared" ref="L1603:L1666" si="154">IF(D1603="Rice","Cereal",IF(D1603="Maize","Cereal",IF(D1603="Chickpea","Pulse",IF(D1603="Cotton","Fiber","Other"))))</f>
        <v>Cereal</v>
      </c>
      <c r="M1603" s="18">
        <f t="shared" ref="M1603:M1666" si="155">F1603/E1603</f>
        <v>1.2519184417953227E-2</v>
      </c>
    </row>
    <row r="1604" spans="1:13">
      <c r="A1604" s="4">
        <v>2008</v>
      </c>
      <c r="B1604" s="5" t="s">
        <v>62</v>
      </c>
      <c r="C1604" s="5" t="s">
        <v>69</v>
      </c>
      <c r="D1604" s="5" t="s">
        <v>16</v>
      </c>
      <c r="E1604" s="5">
        <v>3380</v>
      </c>
      <c r="F1604" s="6">
        <v>5644.83</v>
      </c>
      <c r="H1604" s="15" t="str">
        <f t="shared" si="150"/>
        <v>High</v>
      </c>
      <c r="I1604" s="11" t="str">
        <f t="shared" si="151"/>
        <v>Medium</v>
      </c>
      <c r="J1604" s="11" t="str">
        <f t="shared" si="152"/>
        <v>South</v>
      </c>
      <c r="K1604" s="11" t="str">
        <f t="shared" si="153"/>
        <v>2000s</v>
      </c>
      <c r="L1604" s="11" t="str">
        <f t="shared" si="154"/>
        <v>Cereal</v>
      </c>
      <c r="M1604" s="18">
        <f t="shared" si="155"/>
        <v>1.670068047337278</v>
      </c>
    </row>
    <row r="1605" spans="1:13">
      <c r="A1605" s="4">
        <v>2008</v>
      </c>
      <c r="B1605" s="5" t="s">
        <v>62</v>
      </c>
      <c r="C1605" s="5" t="s">
        <v>69</v>
      </c>
      <c r="D1605" s="5" t="s">
        <v>17</v>
      </c>
      <c r="E1605" s="5">
        <v>46110</v>
      </c>
      <c r="F1605" s="6">
        <v>1627.44</v>
      </c>
      <c r="H1605" s="15" t="str">
        <f t="shared" si="150"/>
        <v>Medium</v>
      </c>
      <c r="I1605" s="11" t="str">
        <f t="shared" si="151"/>
        <v>Large</v>
      </c>
      <c r="J1605" s="11" t="str">
        <f t="shared" si="152"/>
        <v>South</v>
      </c>
      <c r="K1605" s="11" t="str">
        <f t="shared" si="153"/>
        <v>2000s</v>
      </c>
      <c r="L1605" s="11" t="str">
        <f t="shared" si="154"/>
        <v>Pulse</v>
      </c>
      <c r="M1605" s="18">
        <f t="shared" si="155"/>
        <v>3.5294729993493819E-2</v>
      </c>
    </row>
    <row r="1606" spans="1:13">
      <c r="A1606" s="4">
        <v>2008</v>
      </c>
      <c r="B1606" s="5" t="s">
        <v>62</v>
      </c>
      <c r="C1606" s="5" t="s">
        <v>69</v>
      </c>
      <c r="D1606" s="5" t="s">
        <v>18</v>
      </c>
      <c r="E1606" s="5">
        <v>22380</v>
      </c>
      <c r="F1606" s="6">
        <v>567.25</v>
      </c>
      <c r="H1606" s="15" t="str">
        <f t="shared" si="150"/>
        <v>Low</v>
      </c>
      <c r="I1606" s="11" t="str">
        <f t="shared" si="151"/>
        <v>Large</v>
      </c>
      <c r="J1606" s="11" t="str">
        <f t="shared" si="152"/>
        <v>South</v>
      </c>
      <c r="K1606" s="11" t="str">
        <f t="shared" si="153"/>
        <v>2000s</v>
      </c>
      <c r="L1606" s="11" t="str">
        <f t="shared" si="154"/>
        <v>Fiber</v>
      </c>
      <c r="M1606" s="18">
        <f t="shared" si="155"/>
        <v>2.5346291331546023E-2</v>
      </c>
    </row>
    <row r="1607" spans="1:13">
      <c r="A1607" s="4">
        <v>2009</v>
      </c>
      <c r="B1607" s="5" t="s">
        <v>62</v>
      </c>
      <c r="C1607" s="5" t="s">
        <v>69</v>
      </c>
      <c r="D1607" s="5" t="s">
        <v>15</v>
      </c>
      <c r="E1607" s="5">
        <v>315990</v>
      </c>
      <c r="F1607" s="6">
        <v>3765.82</v>
      </c>
      <c r="H1607" s="15" t="str">
        <f t="shared" si="150"/>
        <v>High</v>
      </c>
      <c r="I1607" s="11" t="str">
        <f t="shared" si="151"/>
        <v>Large</v>
      </c>
      <c r="J1607" s="11" t="str">
        <f t="shared" si="152"/>
        <v>South</v>
      </c>
      <c r="K1607" s="11" t="str">
        <f t="shared" si="153"/>
        <v>2000s</v>
      </c>
      <c r="L1607" s="11" t="str">
        <f t="shared" si="154"/>
        <v>Cereal</v>
      </c>
      <c r="M1607" s="18">
        <f t="shared" si="155"/>
        <v>1.1917529035728978E-2</v>
      </c>
    </row>
    <row r="1608" spans="1:13">
      <c r="A1608" s="4">
        <v>2009</v>
      </c>
      <c r="B1608" s="5" t="s">
        <v>62</v>
      </c>
      <c r="C1608" s="5" t="s">
        <v>69</v>
      </c>
      <c r="D1608" s="5" t="s">
        <v>16</v>
      </c>
      <c r="E1608" s="5">
        <v>3040</v>
      </c>
      <c r="F1608" s="6">
        <v>7711.87</v>
      </c>
      <c r="H1608" s="15" t="str">
        <f t="shared" si="150"/>
        <v>High</v>
      </c>
      <c r="I1608" s="11" t="str">
        <f t="shared" si="151"/>
        <v>Medium</v>
      </c>
      <c r="J1608" s="11" t="str">
        <f t="shared" si="152"/>
        <v>South</v>
      </c>
      <c r="K1608" s="11" t="str">
        <f t="shared" si="153"/>
        <v>2000s</v>
      </c>
      <c r="L1608" s="11" t="str">
        <f t="shared" si="154"/>
        <v>Cereal</v>
      </c>
      <c r="M1608" s="18">
        <f t="shared" si="155"/>
        <v>2.536799342105263</v>
      </c>
    </row>
    <row r="1609" spans="1:13">
      <c r="A1609" s="4">
        <v>2009</v>
      </c>
      <c r="B1609" s="5" t="s">
        <v>62</v>
      </c>
      <c r="C1609" s="5" t="s">
        <v>69</v>
      </c>
      <c r="D1609" s="5" t="s">
        <v>17</v>
      </c>
      <c r="E1609" s="5">
        <v>45840</v>
      </c>
      <c r="F1609" s="6">
        <v>1622.67</v>
      </c>
      <c r="H1609" s="15" t="str">
        <f t="shared" si="150"/>
        <v>Medium</v>
      </c>
      <c r="I1609" s="11" t="str">
        <f t="shared" si="151"/>
        <v>Large</v>
      </c>
      <c r="J1609" s="11" t="str">
        <f t="shared" si="152"/>
        <v>South</v>
      </c>
      <c r="K1609" s="11" t="str">
        <f t="shared" si="153"/>
        <v>2000s</v>
      </c>
      <c r="L1609" s="11" t="str">
        <f t="shared" si="154"/>
        <v>Pulse</v>
      </c>
      <c r="M1609" s="18">
        <f t="shared" si="155"/>
        <v>3.5398560209424085E-2</v>
      </c>
    </row>
    <row r="1610" spans="1:13">
      <c r="A1610" s="4">
        <v>2009</v>
      </c>
      <c r="B1610" s="5" t="s">
        <v>62</v>
      </c>
      <c r="C1610" s="5" t="s">
        <v>69</v>
      </c>
      <c r="D1610" s="5" t="s">
        <v>18</v>
      </c>
      <c r="E1610" s="5">
        <v>17090</v>
      </c>
      <c r="F1610" s="6">
        <v>499.54</v>
      </c>
      <c r="H1610" s="15" t="str">
        <f t="shared" si="150"/>
        <v>Low</v>
      </c>
      <c r="I1610" s="11" t="str">
        <f t="shared" si="151"/>
        <v>Large</v>
      </c>
      <c r="J1610" s="11" t="str">
        <f t="shared" si="152"/>
        <v>South</v>
      </c>
      <c r="K1610" s="11" t="str">
        <f t="shared" si="153"/>
        <v>2000s</v>
      </c>
      <c r="L1610" s="11" t="str">
        <f t="shared" si="154"/>
        <v>Fiber</v>
      </c>
      <c r="M1610" s="18">
        <f t="shared" si="155"/>
        <v>2.9229959040374488E-2</v>
      </c>
    </row>
    <row r="1611" spans="1:13">
      <c r="A1611" s="4">
        <v>2010</v>
      </c>
      <c r="B1611" s="5" t="s">
        <v>62</v>
      </c>
      <c r="C1611" s="5" t="s">
        <v>69</v>
      </c>
      <c r="D1611" s="5" t="s">
        <v>15</v>
      </c>
      <c r="E1611" s="5">
        <v>330440</v>
      </c>
      <c r="F1611" s="6">
        <v>3640.34</v>
      </c>
      <c r="H1611" s="15" t="str">
        <f t="shared" si="150"/>
        <v>High</v>
      </c>
      <c r="I1611" s="11" t="str">
        <f t="shared" si="151"/>
        <v>Large</v>
      </c>
      <c r="J1611" s="11" t="str">
        <f t="shared" si="152"/>
        <v>South</v>
      </c>
      <c r="K1611" s="11" t="str">
        <f t="shared" si="153"/>
        <v>2010s</v>
      </c>
      <c r="L1611" s="11" t="str">
        <f t="shared" si="154"/>
        <v>Cereal</v>
      </c>
      <c r="M1611" s="18">
        <f t="shared" si="155"/>
        <v>1.1016644474034621E-2</v>
      </c>
    </row>
    <row r="1612" spans="1:13">
      <c r="A1612" s="4">
        <v>2010</v>
      </c>
      <c r="B1612" s="5" t="s">
        <v>62</v>
      </c>
      <c r="C1612" s="5" t="s">
        <v>69</v>
      </c>
      <c r="D1612" s="5" t="s">
        <v>16</v>
      </c>
      <c r="E1612" s="5">
        <v>3980</v>
      </c>
      <c r="F1612" s="6">
        <v>8331.57</v>
      </c>
      <c r="H1612" s="15" t="str">
        <f t="shared" si="150"/>
        <v>High</v>
      </c>
      <c r="I1612" s="11" t="str">
        <f t="shared" si="151"/>
        <v>Medium</v>
      </c>
      <c r="J1612" s="11" t="str">
        <f t="shared" si="152"/>
        <v>South</v>
      </c>
      <c r="K1612" s="11" t="str">
        <f t="shared" si="153"/>
        <v>2010s</v>
      </c>
      <c r="L1612" s="11" t="str">
        <f t="shared" si="154"/>
        <v>Cereal</v>
      </c>
      <c r="M1612" s="18">
        <f t="shared" si="155"/>
        <v>2.0933592964824119</v>
      </c>
    </row>
    <row r="1613" spans="1:13">
      <c r="A1613" s="4">
        <v>2010</v>
      </c>
      <c r="B1613" s="5" t="s">
        <v>62</v>
      </c>
      <c r="C1613" s="5" t="s">
        <v>69</v>
      </c>
      <c r="D1613" s="5" t="s">
        <v>17</v>
      </c>
      <c r="E1613" s="5">
        <v>37370</v>
      </c>
      <c r="F1613" s="6">
        <v>1608.95</v>
      </c>
      <c r="H1613" s="15" t="str">
        <f t="shared" si="150"/>
        <v>Medium</v>
      </c>
      <c r="I1613" s="11" t="str">
        <f t="shared" si="151"/>
        <v>Large</v>
      </c>
      <c r="J1613" s="11" t="str">
        <f t="shared" si="152"/>
        <v>South</v>
      </c>
      <c r="K1613" s="11" t="str">
        <f t="shared" si="153"/>
        <v>2010s</v>
      </c>
      <c r="L1613" s="11" t="str">
        <f t="shared" si="154"/>
        <v>Pulse</v>
      </c>
      <c r="M1613" s="18">
        <f t="shared" si="155"/>
        <v>4.3054589242708059E-2</v>
      </c>
    </row>
    <row r="1614" spans="1:13">
      <c r="A1614" s="4">
        <v>2010</v>
      </c>
      <c r="B1614" s="5" t="s">
        <v>62</v>
      </c>
      <c r="C1614" s="5" t="s">
        <v>69</v>
      </c>
      <c r="D1614" s="5" t="s">
        <v>18</v>
      </c>
      <c r="E1614" s="5">
        <v>27800</v>
      </c>
      <c r="F1614" s="6">
        <v>357.3</v>
      </c>
      <c r="H1614" s="15" t="str">
        <f t="shared" si="150"/>
        <v>Low</v>
      </c>
      <c r="I1614" s="11" t="str">
        <f t="shared" si="151"/>
        <v>Large</v>
      </c>
      <c r="J1614" s="11" t="str">
        <f t="shared" si="152"/>
        <v>South</v>
      </c>
      <c r="K1614" s="11" t="str">
        <f t="shared" si="153"/>
        <v>2010s</v>
      </c>
      <c r="L1614" s="11" t="str">
        <f t="shared" si="154"/>
        <v>Fiber</v>
      </c>
      <c r="M1614" s="18">
        <f t="shared" si="155"/>
        <v>1.2852517985611512E-2</v>
      </c>
    </row>
    <row r="1615" spans="1:13">
      <c r="A1615" s="4">
        <v>2011</v>
      </c>
      <c r="B1615" s="5" t="s">
        <v>62</v>
      </c>
      <c r="C1615" s="5" t="s">
        <v>69</v>
      </c>
      <c r="D1615" s="5" t="s">
        <v>15</v>
      </c>
      <c r="E1615" s="5">
        <v>299610</v>
      </c>
      <c r="F1615" s="6">
        <v>3984.22</v>
      </c>
      <c r="H1615" s="15" t="str">
        <f t="shared" si="150"/>
        <v>High</v>
      </c>
      <c r="I1615" s="11" t="str">
        <f t="shared" si="151"/>
        <v>Large</v>
      </c>
      <c r="J1615" s="11" t="str">
        <f t="shared" si="152"/>
        <v>South</v>
      </c>
      <c r="K1615" s="11" t="str">
        <f t="shared" si="153"/>
        <v>2010s</v>
      </c>
      <c r="L1615" s="11" t="str">
        <f t="shared" si="154"/>
        <v>Cereal</v>
      </c>
      <c r="M1615" s="18">
        <f t="shared" si="155"/>
        <v>1.3298020760321751E-2</v>
      </c>
    </row>
    <row r="1616" spans="1:13">
      <c r="A1616" s="4">
        <v>2011</v>
      </c>
      <c r="B1616" s="5" t="s">
        <v>62</v>
      </c>
      <c r="C1616" s="5" t="s">
        <v>69</v>
      </c>
      <c r="D1616" s="5" t="s">
        <v>16</v>
      </c>
      <c r="E1616" s="5">
        <v>6580</v>
      </c>
      <c r="F1616" s="6">
        <v>7522.6</v>
      </c>
      <c r="H1616" s="15" t="str">
        <f t="shared" si="150"/>
        <v>High</v>
      </c>
      <c r="I1616" s="11" t="str">
        <f t="shared" si="151"/>
        <v>Large</v>
      </c>
      <c r="J1616" s="11" t="str">
        <f t="shared" si="152"/>
        <v>South</v>
      </c>
      <c r="K1616" s="11" t="str">
        <f t="shared" si="153"/>
        <v>2010s</v>
      </c>
      <c r="L1616" s="11" t="str">
        <f t="shared" si="154"/>
        <v>Cereal</v>
      </c>
      <c r="M1616" s="18">
        <f t="shared" si="155"/>
        <v>1.1432522796352584</v>
      </c>
    </row>
    <row r="1617" spans="1:13">
      <c r="A1617" s="4">
        <v>2011</v>
      </c>
      <c r="B1617" s="5" t="s">
        <v>62</v>
      </c>
      <c r="C1617" s="5" t="s">
        <v>69</v>
      </c>
      <c r="D1617" s="5" t="s">
        <v>17</v>
      </c>
      <c r="E1617" s="5">
        <v>47920</v>
      </c>
      <c r="F1617" s="6">
        <v>1443.29</v>
      </c>
      <c r="H1617" s="15" t="str">
        <f t="shared" si="150"/>
        <v>Medium</v>
      </c>
      <c r="I1617" s="11" t="str">
        <f t="shared" si="151"/>
        <v>Large</v>
      </c>
      <c r="J1617" s="11" t="str">
        <f t="shared" si="152"/>
        <v>South</v>
      </c>
      <c r="K1617" s="11" t="str">
        <f t="shared" si="153"/>
        <v>2010s</v>
      </c>
      <c r="L1617" s="11" t="str">
        <f t="shared" si="154"/>
        <v>Pulse</v>
      </c>
      <c r="M1617" s="18">
        <f t="shared" si="155"/>
        <v>3.0118739565943239E-2</v>
      </c>
    </row>
    <row r="1618" spans="1:13">
      <c r="A1618" s="4">
        <v>2011</v>
      </c>
      <c r="B1618" s="5" t="s">
        <v>62</v>
      </c>
      <c r="C1618" s="5" t="s">
        <v>69</v>
      </c>
      <c r="D1618" s="5" t="s">
        <v>18</v>
      </c>
      <c r="E1618" s="5">
        <v>38950</v>
      </c>
      <c r="F1618" s="6">
        <v>383.89</v>
      </c>
      <c r="H1618" s="15" t="str">
        <f t="shared" si="150"/>
        <v>Low</v>
      </c>
      <c r="I1618" s="11" t="str">
        <f t="shared" si="151"/>
        <v>Large</v>
      </c>
      <c r="J1618" s="11" t="str">
        <f t="shared" si="152"/>
        <v>South</v>
      </c>
      <c r="K1618" s="11" t="str">
        <f t="shared" si="153"/>
        <v>2010s</v>
      </c>
      <c r="L1618" s="11" t="str">
        <f t="shared" si="154"/>
        <v>Fiber</v>
      </c>
      <c r="M1618" s="18">
        <f t="shared" si="155"/>
        <v>9.8559691912708594E-3</v>
      </c>
    </row>
    <row r="1619" spans="1:13">
      <c r="A1619" s="4">
        <v>2012</v>
      </c>
      <c r="B1619" s="5" t="s">
        <v>62</v>
      </c>
      <c r="C1619" s="5" t="s">
        <v>69</v>
      </c>
      <c r="D1619" s="5" t="s">
        <v>15</v>
      </c>
      <c r="E1619" s="5">
        <v>270940</v>
      </c>
      <c r="F1619" s="6">
        <v>4054.89</v>
      </c>
      <c r="H1619" s="15" t="str">
        <f t="shared" si="150"/>
        <v>High</v>
      </c>
      <c r="I1619" s="11" t="str">
        <f t="shared" si="151"/>
        <v>Large</v>
      </c>
      <c r="J1619" s="11" t="str">
        <f t="shared" si="152"/>
        <v>South</v>
      </c>
      <c r="K1619" s="11" t="str">
        <f t="shared" si="153"/>
        <v>2010s</v>
      </c>
      <c r="L1619" s="11" t="str">
        <f t="shared" si="154"/>
        <v>Cereal</v>
      </c>
      <c r="M1619" s="18">
        <f t="shared" si="155"/>
        <v>1.4966007234073965E-2</v>
      </c>
    </row>
    <row r="1620" spans="1:13">
      <c r="A1620" s="4">
        <v>2012</v>
      </c>
      <c r="B1620" s="5" t="s">
        <v>62</v>
      </c>
      <c r="C1620" s="5" t="s">
        <v>69</v>
      </c>
      <c r="D1620" s="5" t="s">
        <v>16</v>
      </c>
      <c r="E1620" s="5">
        <v>9570</v>
      </c>
      <c r="F1620" s="6">
        <v>6341.43</v>
      </c>
      <c r="H1620" s="15" t="str">
        <f t="shared" si="150"/>
        <v>High</v>
      </c>
      <c r="I1620" s="11" t="str">
        <f t="shared" si="151"/>
        <v>Large</v>
      </c>
      <c r="J1620" s="11" t="str">
        <f t="shared" si="152"/>
        <v>South</v>
      </c>
      <c r="K1620" s="11" t="str">
        <f t="shared" si="153"/>
        <v>2010s</v>
      </c>
      <c r="L1620" s="11" t="str">
        <f t="shared" si="154"/>
        <v>Cereal</v>
      </c>
      <c r="M1620" s="18">
        <f t="shared" si="155"/>
        <v>0.66263636363636369</v>
      </c>
    </row>
    <row r="1621" spans="1:13">
      <c r="A1621" s="4">
        <v>2012</v>
      </c>
      <c r="B1621" s="5" t="s">
        <v>62</v>
      </c>
      <c r="C1621" s="5" t="s">
        <v>69</v>
      </c>
      <c r="D1621" s="5" t="s">
        <v>17</v>
      </c>
      <c r="E1621" s="5">
        <v>54140</v>
      </c>
      <c r="F1621" s="6">
        <v>1721.34</v>
      </c>
      <c r="H1621" s="15" t="str">
        <f t="shared" si="150"/>
        <v>Medium</v>
      </c>
      <c r="I1621" s="11" t="str">
        <f t="shared" si="151"/>
        <v>Large</v>
      </c>
      <c r="J1621" s="11" t="str">
        <f t="shared" si="152"/>
        <v>South</v>
      </c>
      <c r="K1621" s="11" t="str">
        <f t="shared" si="153"/>
        <v>2010s</v>
      </c>
      <c r="L1621" s="11" t="str">
        <f t="shared" si="154"/>
        <v>Pulse</v>
      </c>
      <c r="M1621" s="18">
        <f t="shared" si="155"/>
        <v>3.1794237162910972E-2</v>
      </c>
    </row>
    <row r="1622" spans="1:13">
      <c r="A1622" s="4">
        <v>2012</v>
      </c>
      <c r="B1622" s="5" t="s">
        <v>62</v>
      </c>
      <c r="C1622" s="5" t="s">
        <v>69</v>
      </c>
      <c r="D1622" s="5" t="s">
        <v>18</v>
      </c>
      <c r="E1622" s="5">
        <v>32680</v>
      </c>
      <c r="F1622" s="6">
        <v>508.5</v>
      </c>
      <c r="H1622" s="15" t="str">
        <f t="shared" si="150"/>
        <v>Low</v>
      </c>
      <c r="I1622" s="11" t="str">
        <f t="shared" si="151"/>
        <v>Large</v>
      </c>
      <c r="J1622" s="11" t="str">
        <f t="shared" si="152"/>
        <v>South</v>
      </c>
      <c r="K1622" s="11" t="str">
        <f t="shared" si="153"/>
        <v>2010s</v>
      </c>
      <c r="L1622" s="11" t="str">
        <f t="shared" si="154"/>
        <v>Fiber</v>
      </c>
      <c r="M1622" s="18">
        <f t="shared" si="155"/>
        <v>1.5559975520195838E-2</v>
      </c>
    </row>
    <row r="1623" spans="1:13">
      <c r="A1623" s="4">
        <v>2013</v>
      </c>
      <c r="B1623" s="5" t="s">
        <v>62</v>
      </c>
      <c r="C1623" s="5" t="s">
        <v>69</v>
      </c>
      <c r="D1623" s="5" t="s">
        <v>15</v>
      </c>
      <c r="E1623" s="5">
        <v>277550</v>
      </c>
      <c r="F1623" s="6">
        <v>4011.42</v>
      </c>
      <c r="H1623" s="15" t="str">
        <f t="shared" si="150"/>
        <v>High</v>
      </c>
      <c r="I1623" s="11" t="str">
        <f t="shared" si="151"/>
        <v>Large</v>
      </c>
      <c r="J1623" s="11" t="str">
        <f t="shared" si="152"/>
        <v>South</v>
      </c>
      <c r="K1623" s="11" t="str">
        <f t="shared" si="153"/>
        <v>2010s</v>
      </c>
      <c r="L1623" s="11" t="str">
        <f t="shared" si="154"/>
        <v>Cereal</v>
      </c>
      <c r="M1623" s="18">
        <f t="shared" si="155"/>
        <v>1.445296343001261E-2</v>
      </c>
    </row>
    <row r="1624" spans="1:13">
      <c r="A1624" s="4">
        <v>2013</v>
      </c>
      <c r="B1624" s="5" t="s">
        <v>62</v>
      </c>
      <c r="C1624" s="5" t="s">
        <v>69</v>
      </c>
      <c r="D1624" s="5" t="s">
        <v>16</v>
      </c>
      <c r="E1624" s="5">
        <v>10700</v>
      </c>
      <c r="F1624" s="6">
        <v>7411.54</v>
      </c>
      <c r="H1624" s="15" t="str">
        <f t="shared" si="150"/>
        <v>High</v>
      </c>
      <c r="I1624" s="11" t="str">
        <f t="shared" si="151"/>
        <v>Large</v>
      </c>
      <c r="J1624" s="11" t="str">
        <f t="shared" si="152"/>
        <v>South</v>
      </c>
      <c r="K1624" s="11" t="str">
        <f t="shared" si="153"/>
        <v>2010s</v>
      </c>
      <c r="L1624" s="11" t="str">
        <f t="shared" si="154"/>
        <v>Cereal</v>
      </c>
      <c r="M1624" s="18">
        <f t="shared" si="155"/>
        <v>0.69266728971962621</v>
      </c>
    </row>
    <row r="1625" spans="1:13">
      <c r="A1625" s="4">
        <v>2013</v>
      </c>
      <c r="B1625" s="5" t="s">
        <v>62</v>
      </c>
      <c r="C1625" s="5" t="s">
        <v>69</v>
      </c>
      <c r="D1625" s="5" t="s">
        <v>17</v>
      </c>
      <c r="E1625" s="5">
        <v>33830</v>
      </c>
      <c r="F1625" s="6">
        <v>1803.85</v>
      </c>
      <c r="H1625" s="15" t="str">
        <f t="shared" si="150"/>
        <v>Medium</v>
      </c>
      <c r="I1625" s="11" t="str">
        <f t="shared" si="151"/>
        <v>Large</v>
      </c>
      <c r="J1625" s="11" t="str">
        <f t="shared" si="152"/>
        <v>South</v>
      </c>
      <c r="K1625" s="11" t="str">
        <f t="shared" si="153"/>
        <v>2010s</v>
      </c>
      <c r="L1625" s="11" t="str">
        <f t="shared" si="154"/>
        <v>Pulse</v>
      </c>
      <c r="M1625" s="18">
        <f t="shared" si="155"/>
        <v>5.3321016848950631E-2</v>
      </c>
    </row>
    <row r="1626" spans="1:13">
      <c r="A1626" s="4">
        <v>2013</v>
      </c>
      <c r="B1626" s="5" t="s">
        <v>62</v>
      </c>
      <c r="C1626" s="5" t="s">
        <v>69</v>
      </c>
      <c r="D1626" s="5" t="s">
        <v>18</v>
      </c>
      <c r="E1626" s="5">
        <v>38840</v>
      </c>
      <c r="F1626" s="6">
        <v>573.27</v>
      </c>
      <c r="H1626" s="15" t="str">
        <f t="shared" si="150"/>
        <v>Low</v>
      </c>
      <c r="I1626" s="11" t="str">
        <f t="shared" si="151"/>
        <v>Large</v>
      </c>
      <c r="J1626" s="11" t="str">
        <f t="shared" si="152"/>
        <v>South</v>
      </c>
      <c r="K1626" s="11" t="str">
        <f t="shared" si="153"/>
        <v>2010s</v>
      </c>
      <c r="L1626" s="11" t="str">
        <f t="shared" si="154"/>
        <v>Fiber</v>
      </c>
      <c r="M1626" s="18">
        <f t="shared" si="155"/>
        <v>1.4759783728115344E-2</v>
      </c>
    </row>
    <row r="1627" spans="1:13">
      <c r="A1627" s="4">
        <v>2014</v>
      </c>
      <c r="B1627" s="5" t="s">
        <v>62</v>
      </c>
      <c r="C1627" s="5" t="s">
        <v>69</v>
      </c>
      <c r="D1627" s="5" t="s">
        <v>15</v>
      </c>
      <c r="E1627" s="5">
        <v>280730</v>
      </c>
      <c r="F1627" s="6">
        <v>4001.19</v>
      </c>
      <c r="H1627" s="15" t="str">
        <f t="shared" si="150"/>
        <v>High</v>
      </c>
      <c r="I1627" s="11" t="str">
        <f t="shared" si="151"/>
        <v>Large</v>
      </c>
      <c r="J1627" s="11" t="str">
        <f t="shared" si="152"/>
        <v>South</v>
      </c>
      <c r="K1627" s="11" t="str">
        <f t="shared" si="153"/>
        <v>2010s</v>
      </c>
      <c r="L1627" s="11" t="str">
        <f t="shared" si="154"/>
        <v>Cereal</v>
      </c>
      <c r="M1627" s="18">
        <f t="shared" si="155"/>
        <v>1.4252805186478111E-2</v>
      </c>
    </row>
    <row r="1628" spans="1:13">
      <c r="A1628" s="4">
        <v>2014</v>
      </c>
      <c r="B1628" s="5" t="s">
        <v>62</v>
      </c>
      <c r="C1628" s="5" t="s">
        <v>69</v>
      </c>
      <c r="D1628" s="5" t="s">
        <v>16</v>
      </c>
      <c r="E1628" s="5">
        <v>7310</v>
      </c>
      <c r="F1628" s="6">
        <v>7647.06</v>
      </c>
      <c r="H1628" s="15" t="str">
        <f t="shared" si="150"/>
        <v>High</v>
      </c>
      <c r="I1628" s="11" t="str">
        <f t="shared" si="151"/>
        <v>Large</v>
      </c>
      <c r="J1628" s="11" t="str">
        <f t="shared" si="152"/>
        <v>South</v>
      </c>
      <c r="K1628" s="11" t="str">
        <f t="shared" si="153"/>
        <v>2010s</v>
      </c>
      <c r="L1628" s="11" t="str">
        <f t="shared" si="154"/>
        <v>Cereal</v>
      </c>
      <c r="M1628" s="18">
        <f t="shared" si="155"/>
        <v>1.046109439124487</v>
      </c>
    </row>
    <row r="1629" spans="1:13">
      <c r="A1629" s="4">
        <v>2014</v>
      </c>
      <c r="B1629" s="5" t="s">
        <v>62</v>
      </c>
      <c r="C1629" s="5" t="s">
        <v>69</v>
      </c>
      <c r="D1629" s="5" t="s">
        <v>17</v>
      </c>
      <c r="E1629" s="5">
        <v>22980</v>
      </c>
      <c r="F1629" s="6">
        <v>1892.56</v>
      </c>
      <c r="H1629" s="15" t="str">
        <f t="shared" si="150"/>
        <v>Medium</v>
      </c>
      <c r="I1629" s="11" t="str">
        <f t="shared" si="151"/>
        <v>Large</v>
      </c>
      <c r="J1629" s="11" t="str">
        <f t="shared" si="152"/>
        <v>South</v>
      </c>
      <c r="K1629" s="11" t="str">
        <f t="shared" si="153"/>
        <v>2010s</v>
      </c>
      <c r="L1629" s="11" t="str">
        <f t="shared" si="154"/>
        <v>Pulse</v>
      </c>
      <c r="M1629" s="18">
        <f t="shared" si="155"/>
        <v>8.2356832027850296E-2</v>
      </c>
    </row>
    <row r="1630" spans="1:13">
      <c r="A1630" s="4">
        <v>2014</v>
      </c>
      <c r="B1630" s="5" t="s">
        <v>62</v>
      </c>
      <c r="C1630" s="5" t="s">
        <v>69</v>
      </c>
      <c r="D1630" s="5" t="s">
        <v>18</v>
      </c>
      <c r="E1630" s="5">
        <v>36910</v>
      </c>
      <c r="F1630" s="6">
        <v>615.01</v>
      </c>
      <c r="H1630" s="15" t="str">
        <f t="shared" si="150"/>
        <v>Low</v>
      </c>
      <c r="I1630" s="11" t="str">
        <f t="shared" si="151"/>
        <v>Large</v>
      </c>
      <c r="J1630" s="11" t="str">
        <f t="shared" si="152"/>
        <v>South</v>
      </c>
      <c r="K1630" s="11" t="str">
        <f t="shared" si="153"/>
        <v>2010s</v>
      </c>
      <c r="L1630" s="11" t="str">
        <f t="shared" si="154"/>
        <v>Fiber</v>
      </c>
      <c r="M1630" s="18">
        <f t="shared" si="155"/>
        <v>1.6662422107829856E-2</v>
      </c>
    </row>
    <row r="1631" spans="1:13">
      <c r="A1631" s="4">
        <v>2015</v>
      </c>
      <c r="B1631" s="5" t="s">
        <v>62</v>
      </c>
      <c r="C1631" s="5" t="s">
        <v>69</v>
      </c>
      <c r="D1631" s="5" t="s">
        <v>15</v>
      </c>
      <c r="E1631" s="5">
        <v>305120</v>
      </c>
      <c r="F1631" s="6">
        <v>4449.3999999999996</v>
      </c>
      <c r="H1631" s="15" t="str">
        <f t="shared" si="150"/>
        <v>High</v>
      </c>
      <c r="I1631" s="11" t="str">
        <f t="shared" si="151"/>
        <v>Large</v>
      </c>
      <c r="J1631" s="11" t="str">
        <f t="shared" si="152"/>
        <v>South</v>
      </c>
      <c r="K1631" s="11" t="str">
        <f t="shared" si="153"/>
        <v>2010s</v>
      </c>
      <c r="L1631" s="11" t="str">
        <f t="shared" si="154"/>
        <v>Cereal</v>
      </c>
      <c r="M1631" s="18">
        <f t="shared" si="155"/>
        <v>1.4582459360251702E-2</v>
      </c>
    </row>
    <row r="1632" spans="1:13">
      <c r="A1632" s="4">
        <v>2015</v>
      </c>
      <c r="B1632" s="5" t="s">
        <v>62</v>
      </c>
      <c r="C1632" s="5" t="s">
        <v>69</v>
      </c>
      <c r="D1632" s="5" t="s">
        <v>16</v>
      </c>
      <c r="E1632" s="5">
        <v>4610</v>
      </c>
      <c r="F1632" s="6">
        <v>5855.7</v>
      </c>
      <c r="H1632" s="15" t="str">
        <f t="shared" si="150"/>
        <v>High</v>
      </c>
      <c r="I1632" s="11" t="str">
        <f t="shared" si="151"/>
        <v>Medium</v>
      </c>
      <c r="J1632" s="11" t="str">
        <f t="shared" si="152"/>
        <v>South</v>
      </c>
      <c r="K1632" s="11" t="str">
        <f t="shared" si="153"/>
        <v>2010s</v>
      </c>
      <c r="L1632" s="11" t="str">
        <f t="shared" si="154"/>
        <v>Cereal</v>
      </c>
      <c r="M1632" s="18">
        <f t="shared" si="155"/>
        <v>1.2702169197396962</v>
      </c>
    </row>
    <row r="1633" spans="1:13">
      <c r="A1633" s="4">
        <v>2015</v>
      </c>
      <c r="B1633" s="5" t="s">
        <v>62</v>
      </c>
      <c r="C1633" s="5" t="s">
        <v>69</v>
      </c>
      <c r="D1633" s="5" t="s">
        <v>17</v>
      </c>
      <c r="E1633" s="5">
        <v>42060</v>
      </c>
      <c r="F1633" s="6">
        <v>1832.5</v>
      </c>
      <c r="H1633" s="15" t="str">
        <f t="shared" si="150"/>
        <v>Medium</v>
      </c>
      <c r="I1633" s="11" t="str">
        <f t="shared" si="151"/>
        <v>Large</v>
      </c>
      <c r="J1633" s="11" t="str">
        <f t="shared" si="152"/>
        <v>South</v>
      </c>
      <c r="K1633" s="11" t="str">
        <f t="shared" si="153"/>
        <v>2010s</v>
      </c>
      <c r="L1633" s="11" t="str">
        <f t="shared" si="154"/>
        <v>Pulse</v>
      </c>
      <c r="M1633" s="18">
        <f t="shared" si="155"/>
        <v>4.3568711364717072E-2</v>
      </c>
    </row>
    <row r="1634" spans="1:13">
      <c r="A1634" s="4">
        <v>2015</v>
      </c>
      <c r="B1634" s="5" t="s">
        <v>62</v>
      </c>
      <c r="C1634" s="5" t="s">
        <v>69</v>
      </c>
      <c r="D1634" s="5" t="s">
        <v>18</v>
      </c>
      <c r="E1634" s="5">
        <v>27750</v>
      </c>
      <c r="F1634" s="6">
        <v>490.84</v>
      </c>
      <c r="H1634" s="15" t="str">
        <f t="shared" si="150"/>
        <v>Low</v>
      </c>
      <c r="I1634" s="11" t="str">
        <f t="shared" si="151"/>
        <v>Large</v>
      </c>
      <c r="J1634" s="11" t="str">
        <f t="shared" si="152"/>
        <v>South</v>
      </c>
      <c r="K1634" s="11" t="str">
        <f t="shared" si="153"/>
        <v>2010s</v>
      </c>
      <c r="L1634" s="11" t="str">
        <f t="shared" si="154"/>
        <v>Fiber</v>
      </c>
      <c r="M1634" s="18">
        <f t="shared" si="155"/>
        <v>1.7687927927927928E-2</v>
      </c>
    </row>
    <row r="1635" spans="1:13">
      <c r="A1635" s="4">
        <v>2016</v>
      </c>
      <c r="B1635" s="5" t="s">
        <v>62</v>
      </c>
      <c r="C1635" s="5" t="s">
        <v>69</v>
      </c>
      <c r="D1635" s="5" t="s">
        <v>15</v>
      </c>
      <c r="E1635" s="5">
        <v>219860</v>
      </c>
      <c r="F1635" s="6">
        <v>4183.55</v>
      </c>
      <c r="H1635" s="15" t="str">
        <f t="shared" si="150"/>
        <v>High</v>
      </c>
      <c r="I1635" s="11" t="str">
        <f t="shared" si="151"/>
        <v>Large</v>
      </c>
      <c r="J1635" s="11" t="str">
        <f t="shared" si="152"/>
        <v>South</v>
      </c>
      <c r="K1635" s="11" t="str">
        <f t="shared" si="153"/>
        <v>2010s</v>
      </c>
      <c r="L1635" s="11" t="str">
        <f t="shared" si="154"/>
        <v>Cereal</v>
      </c>
      <c r="M1635" s="18">
        <f t="shared" si="155"/>
        <v>1.9028245246975349E-2</v>
      </c>
    </row>
    <row r="1636" spans="1:13">
      <c r="A1636" s="4">
        <v>2016</v>
      </c>
      <c r="B1636" s="5" t="s">
        <v>62</v>
      </c>
      <c r="C1636" s="5" t="s">
        <v>69</v>
      </c>
      <c r="D1636" s="5" t="s">
        <v>16</v>
      </c>
      <c r="E1636" s="5">
        <v>3830</v>
      </c>
      <c r="F1636" s="6">
        <v>6723.43</v>
      </c>
      <c r="H1636" s="15" t="str">
        <f t="shared" si="150"/>
        <v>High</v>
      </c>
      <c r="I1636" s="11" t="str">
        <f t="shared" si="151"/>
        <v>Medium</v>
      </c>
      <c r="J1636" s="11" t="str">
        <f t="shared" si="152"/>
        <v>South</v>
      </c>
      <c r="K1636" s="11" t="str">
        <f t="shared" si="153"/>
        <v>2010s</v>
      </c>
      <c r="L1636" s="11" t="str">
        <f t="shared" si="154"/>
        <v>Cereal</v>
      </c>
      <c r="M1636" s="18">
        <f t="shared" si="155"/>
        <v>1.7554647519582247</v>
      </c>
    </row>
    <row r="1637" spans="1:13">
      <c r="A1637" s="4">
        <v>2016</v>
      </c>
      <c r="B1637" s="5" t="s">
        <v>62</v>
      </c>
      <c r="C1637" s="5" t="s">
        <v>69</v>
      </c>
      <c r="D1637" s="5" t="s">
        <v>17</v>
      </c>
      <c r="E1637" s="5">
        <v>44630</v>
      </c>
      <c r="F1637" s="6">
        <v>1285.8699999999999</v>
      </c>
      <c r="H1637" s="15" t="str">
        <f t="shared" si="150"/>
        <v>Medium</v>
      </c>
      <c r="I1637" s="11" t="str">
        <f t="shared" si="151"/>
        <v>Large</v>
      </c>
      <c r="J1637" s="11" t="str">
        <f t="shared" si="152"/>
        <v>South</v>
      </c>
      <c r="K1637" s="11" t="str">
        <f t="shared" si="153"/>
        <v>2010s</v>
      </c>
      <c r="L1637" s="11" t="str">
        <f t="shared" si="154"/>
        <v>Pulse</v>
      </c>
      <c r="M1637" s="18">
        <f t="shared" si="155"/>
        <v>2.8811785794308757E-2</v>
      </c>
    </row>
    <row r="1638" spans="1:13">
      <c r="A1638" s="4">
        <v>2016</v>
      </c>
      <c r="B1638" s="5" t="s">
        <v>62</v>
      </c>
      <c r="C1638" s="5" t="s">
        <v>69</v>
      </c>
      <c r="D1638" s="5" t="s">
        <v>18</v>
      </c>
      <c r="E1638" s="5">
        <v>13600</v>
      </c>
      <c r="F1638" s="6">
        <v>489.46</v>
      </c>
      <c r="H1638" s="15" t="str">
        <f t="shared" si="150"/>
        <v>Low</v>
      </c>
      <c r="I1638" s="11" t="str">
        <f t="shared" si="151"/>
        <v>Large</v>
      </c>
      <c r="J1638" s="11" t="str">
        <f t="shared" si="152"/>
        <v>South</v>
      </c>
      <c r="K1638" s="11" t="str">
        <f t="shared" si="153"/>
        <v>2010s</v>
      </c>
      <c r="L1638" s="11" t="str">
        <f t="shared" si="154"/>
        <v>Fiber</v>
      </c>
      <c r="M1638" s="18">
        <f t="shared" si="155"/>
        <v>3.5989705882352938E-2</v>
      </c>
    </row>
    <row r="1639" spans="1:13">
      <c r="A1639" s="4">
        <v>2017</v>
      </c>
      <c r="B1639" s="5" t="s">
        <v>62</v>
      </c>
      <c r="C1639" s="5" t="s">
        <v>69</v>
      </c>
      <c r="D1639" s="5" t="s">
        <v>15</v>
      </c>
      <c r="E1639" s="5">
        <v>242520</v>
      </c>
      <c r="F1639" s="6">
        <v>4558.5200000000004</v>
      </c>
      <c r="H1639" s="15" t="str">
        <f t="shared" si="150"/>
        <v>High</v>
      </c>
      <c r="I1639" s="11" t="str">
        <f t="shared" si="151"/>
        <v>Large</v>
      </c>
      <c r="J1639" s="11" t="str">
        <f t="shared" si="152"/>
        <v>South</v>
      </c>
      <c r="K1639" s="11" t="str">
        <f t="shared" si="153"/>
        <v>2010s</v>
      </c>
      <c r="L1639" s="11" t="str">
        <f t="shared" si="154"/>
        <v>Cereal</v>
      </c>
      <c r="M1639" s="18">
        <f t="shared" si="155"/>
        <v>1.8796470394194294E-2</v>
      </c>
    </row>
    <row r="1640" spans="1:13">
      <c r="A1640" s="4">
        <v>2017</v>
      </c>
      <c r="B1640" s="5" t="s">
        <v>62</v>
      </c>
      <c r="C1640" s="5" t="s">
        <v>69</v>
      </c>
      <c r="D1640" s="5" t="s">
        <v>16</v>
      </c>
      <c r="E1640" s="5">
        <v>7690</v>
      </c>
      <c r="F1640" s="6">
        <v>6388.87</v>
      </c>
      <c r="H1640" s="15" t="str">
        <f t="shared" si="150"/>
        <v>High</v>
      </c>
      <c r="I1640" s="11" t="str">
        <f t="shared" si="151"/>
        <v>Large</v>
      </c>
      <c r="J1640" s="11" t="str">
        <f t="shared" si="152"/>
        <v>South</v>
      </c>
      <c r="K1640" s="11" t="str">
        <f t="shared" si="153"/>
        <v>2010s</v>
      </c>
      <c r="L1640" s="11" t="str">
        <f t="shared" si="154"/>
        <v>Cereal</v>
      </c>
      <c r="M1640" s="18">
        <f t="shared" si="155"/>
        <v>0.8308023407022106</v>
      </c>
    </row>
    <row r="1641" spans="1:13">
      <c r="A1641" s="4">
        <v>2017</v>
      </c>
      <c r="B1641" s="5" t="s">
        <v>62</v>
      </c>
      <c r="C1641" s="5" t="s">
        <v>69</v>
      </c>
      <c r="D1641" s="5" t="s">
        <v>17</v>
      </c>
      <c r="E1641" s="5">
        <v>50970</v>
      </c>
      <c r="F1641" s="6">
        <v>1294</v>
      </c>
      <c r="H1641" s="15" t="str">
        <f t="shared" si="150"/>
        <v>Medium</v>
      </c>
      <c r="I1641" s="11" t="str">
        <f t="shared" si="151"/>
        <v>Large</v>
      </c>
      <c r="J1641" s="11" t="str">
        <f t="shared" si="152"/>
        <v>South</v>
      </c>
      <c r="K1641" s="11" t="str">
        <f t="shared" si="153"/>
        <v>2010s</v>
      </c>
      <c r="L1641" s="11" t="str">
        <f t="shared" si="154"/>
        <v>Pulse</v>
      </c>
      <c r="M1641" s="18">
        <f t="shared" si="155"/>
        <v>2.5387482833039043E-2</v>
      </c>
    </row>
    <row r="1642" spans="1:13">
      <c r="A1642" s="4">
        <v>2017</v>
      </c>
      <c r="B1642" s="5" t="s">
        <v>62</v>
      </c>
      <c r="C1642" s="5" t="s">
        <v>69</v>
      </c>
      <c r="D1642" s="5" t="s">
        <v>18</v>
      </c>
      <c r="E1642" s="5">
        <v>18340</v>
      </c>
      <c r="F1642" s="6">
        <v>411.78</v>
      </c>
      <c r="H1642" s="15" t="str">
        <f t="shared" si="150"/>
        <v>Low</v>
      </c>
      <c r="I1642" s="11" t="str">
        <f t="shared" si="151"/>
        <v>Large</v>
      </c>
      <c r="J1642" s="11" t="str">
        <f t="shared" si="152"/>
        <v>South</v>
      </c>
      <c r="K1642" s="11" t="str">
        <f t="shared" si="153"/>
        <v>2010s</v>
      </c>
      <c r="L1642" s="11" t="str">
        <f t="shared" si="154"/>
        <v>Fiber</v>
      </c>
      <c r="M1642" s="18">
        <f t="shared" si="155"/>
        <v>2.2452562704471098E-2</v>
      </c>
    </row>
    <row r="1643" spans="1:13">
      <c r="A1643" s="4">
        <v>2008</v>
      </c>
      <c r="B1643" s="5" t="s">
        <v>62</v>
      </c>
      <c r="C1643" s="5" t="s">
        <v>70</v>
      </c>
      <c r="D1643" s="5" t="s">
        <v>15</v>
      </c>
      <c r="E1643" s="5">
        <v>132470</v>
      </c>
      <c r="F1643" s="6">
        <v>3427.84</v>
      </c>
      <c r="H1643" s="15" t="str">
        <f t="shared" si="150"/>
        <v>High</v>
      </c>
      <c r="I1643" s="11" t="str">
        <f t="shared" si="151"/>
        <v>Large</v>
      </c>
      <c r="J1643" s="11" t="str">
        <f t="shared" si="152"/>
        <v>South</v>
      </c>
      <c r="K1643" s="11" t="str">
        <f t="shared" si="153"/>
        <v>2000s</v>
      </c>
      <c r="L1643" s="11" t="str">
        <f t="shared" si="154"/>
        <v>Cereal</v>
      </c>
      <c r="M1643" s="18">
        <f t="shared" si="155"/>
        <v>2.5876349362119726E-2</v>
      </c>
    </row>
    <row r="1644" spans="1:13">
      <c r="A1644" s="4">
        <v>2008</v>
      </c>
      <c r="B1644" s="5" t="s">
        <v>62</v>
      </c>
      <c r="C1644" s="5" t="s">
        <v>70</v>
      </c>
      <c r="D1644" s="5" t="s">
        <v>16</v>
      </c>
      <c r="E1644" s="5">
        <v>22460</v>
      </c>
      <c r="F1644" s="6">
        <v>5667.84</v>
      </c>
      <c r="H1644" s="15" t="str">
        <f t="shared" si="150"/>
        <v>High</v>
      </c>
      <c r="I1644" s="11" t="str">
        <f t="shared" si="151"/>
        <v>Large</v>
      </c>
      <c r="J1644" s="11" t="str">
        <f t="shared" si="152"/>
        <v>South</v>
      </c>
      <c r="K1644" s="11" t="str">
        <f t="shared" si="153"/>
        <v>2000s</v>
      </c>
      <c r="L1644" s="11" t="str">
        <f t="shared" si="154"/>
        <v>Cereal</v>
      </c>
      <c r="M1644" s="18">
        <f t="shared" si="155"/>
        <v>0.25235262689225291</v>
      </c>
    </row>
    <row r="1645" spans="1:13">
      <c r="A1645" s="4">
        <v>2008</v>
      </c>
      <c r="B1645" s="5" t="s">
        <v>62</v>
      </c>
      <c r="C1645" s="5" t="s">
        <v>70</v>
      </c>
      <c r="D1645" s="5" t="s">
        <v>17</v>
      </c>
      <c r="E1645" s="5">
        <v>239080</v>
      </c>
      <c r="F1645" s="6">
        <v>1479.78</v>
      </c>
      <c r="H1645" s="15" t="str">
        <f t="shared" si="150"/>
        <v>Medium</v>
      </c>
      <c r="I1645" s="11" t="str">
        <f t="shared" si="151"/>
        <v>Large</v>
      </c>
      <c r="J1645" s="11" t="str">
        <f t="shared" si="152"/>
        <v>South</v>
      </c>
      <c r="K1645" s="11" t="str">
        <f t="shared" si="153"/>
        <v>2000s</v>
      </c>
      <c r="L1645" s="11" t="str">
        <f t="shared" si="154"/>
        <v>Pulse</v>
      </c>
      <c r="M1645" s="18">
        <f t="shared" si="155"/>
        <v>6.1894763259160114E-3</v>
      </c>
    </row>
    <row r="1646" spans="1:13">
      <c r="A1646" s="4">
        <v>2008</v>
      </c>
      <c r="B1646" s="5" t="s">
        <v>62</v>
      </c>
      <c r="C1646" s="5" t="s">
        <v>70</v>
      </c>
      <c r="D1646" s="5" t="s">
        <v>18</v>
      </c>
      <c r="E1646" s="5">
        <v>29920</v>
      </c>
      <c r="F1646" s="6">
        <v>362.78</v>
      </c>
      <c r="H1646" s="15" t="str">
        <f t="shared" si="150"/>
        <v>Low</v>
      </c>
      <c r="I1646" s="11" t="str">
        <f t="shared" si="151"/>
        <v>Large</v>
      </c>
      <c r="J1646" s="11" t="str">
        <f t="shared" si="152"/>
        <v>South</v>
      </c>
      <c r="K1646" s="11" t="str">
        <f t="shared" si="153"/>
        <v>2000s</v>
      </c>
      <c r="L1646" s="11" t="str">
        <f t="shared" si="154"/>
        <v>Fiber</v>
      </c>
      <c r="M1646" s="18">
        <f t="shared" si="155"/>
        <v>1.2124999999999999E-2</v>
      </c>
    </row>
    <row r="1647" spans="1:13">
      <c r="A1647" s="4">
        <v>2009</v>
      </c>
      <c r="B1647" s="5" t="s">
        <v>62</v>
      </c>
      <c r="C1647" s="5" t="s">
        <v>70</v>
      </c>
      <c r="D1647" s="5" t="s">
        <v>15</v>
      </c>
      <c r="E1647" s="5">
        <v>147350</v>
      </c>
      <c r="F1647" s="6">
        <v>3343.21</v>
      </c>
      <c r="H1647" s="15" t="str">
        <f t="shared" si="150"/>
        <v>High</v>
      </c>
      <c r="I1647" s="11" t="str">
        <f t="shared" si="151"/>
        <v>Large</v>
      </c>
      <c r="J1647" s="11" t="str">
        <f t="shared" si="152"/>
        <v>South</v>
      </c>
      <c r="K1647" s="11" t="str">
        <f t="shared" si="153"/>
        <v>2000s</v>
      </c>
      <c r="L1647" s="11" t="str">
        <f t="shared" si="154"/>
        <v>Cereal</v>
      </c>
      <c r="M1647" s="18">
        <f t="shared" si="155"/>
        <v>2.2688903970139125E-2</v>
      </c>
    </row>
    <row r="1648" spans="1:13">
      <c r="A1648" s="4">
        <v>2009</v>
      </c>
      <c r="B1648" s="5" t="s">
        <v>62</v>
      </c>
      <c r="C1648" s="5" t="s">
        <v>70</v>
      </c>
      <c r="D1648" s="5" t="s">
        <v>16</v>
      </c>
      <c r="E1648" s="5">
        <v>15950</v>
      </c>
      <c r="F1648" s="6">
        <v>4214.63</v>
      </c>
      <c r="H1648" s="15" t="str">
        <f t="shared" si="150"/>
        <v>High</v>
      </c>
      <c r="I1648" s="11" t="str">
        <f t="shared" si="151"/>
        <v>Large</v>
      </c>
      <c r="J1648" s="11" t="str">
        <f t="shared" si="152"/>
        <v>South</v>
      </c>
      <c r="K1648" s="11" t="str">
        <f t="shared" si="153"/>
        <v>2000s</v>
      </c>
      <c r="L1648" s="11" t="str">
        <f t="shared" si="154"/>
        <v>Cereal</v>
      </c>
      <c r="M1648" s="18">
        <f t="shared" si="155"/>
        <v>0.26424012539184955</v>
      </c>
    </row>
    <row r="1649" spans="1:13">
      <c r="A1649" s="4">
        <v>2009</v>
      </c>
      <c r="B1649" s="5" t="s">
        <v>62</v>
      </c>
      <c r="C1649" s="5" t="s">
        <v>70</v>
      </c>
      <c r="D1649" s="5" t="s">
        <v>17</v>
      </c>
      <c r="E1649" s="5">
        <v>254510</v>
      </c>
      <c r="F1649" s="6">
        <v>1421.27</v>
      </c>
      <c r="H1649" s="15" t="str">
        <f t="shared" si="150"/>
        <v>Medium</v>
      </c>
      <c r="I1649" s="11" t="str">
        <f t="shared" si="151"/>
        <v>Large</v>
      </c>
      <c r="J1649" s="11" t="str">
        <f t="shared" si="152"/>
        <v>South</v>
      </c>
      <c r="K1649" s="11" t="str">
        <f t="shared" si="153"/>
        <v>2000s</v>
      </c>
      <c r="L1649" s="11" t="str">
        <f t="shared" si="154"/>
        <v>Pulse</v>
      </c>
      <c r="M1649" s="18">
        <f t="shared" si="155"/>
        <v>5.584338532867078E-3</v>
      </c>
    </row>
    <row r="1650" spans="1:13">
      <c r="A1650" s="4">
        <v>2009</v>
      </c>
      <c r="B1650" s="5" t="s">
        <v>62</v>
      </c>
      <c r="C1650" s="5" t="s">
        <v>70</v>
      </c>
      <c r="D1650" s="5" t="s">
        <v>18</v>
      </c>
      <c r="E1650" s="5">
        <v>41340</v>
      </c>
      <c r="F1650" s="6">
        <v>278.08999999999997</v>
      </c>
      <c r="H1650" s="15" t="str">
        <f t="shared" si="150"/>
        <v>Low</v>
      </c>
      <c r="I1650" s="11" t="str">
        <f t="shared" si="151"/>
        <v>Large</v>
      </c>
      <c r="J1650" s="11" t="str">
        <f t="shared" si="152"/>
        <v>South</v>
      </c>
      <c r="K1650" s="11" t="str">
        <f t="shared" si="153"/>
        <v>2000s</v>
      </c>
      <c r="L1650" s="11" t="str">
        <f t="shared" si="154"/>
        <v>Fiber</v>
      </c>
      <c r="M1650" s="18">
        <f t="shared" si="155"/>
        <v>6.7268988872762449E-3</v>
      </c>
    </row>
    <row r="1651" spans="1:13">
      <c r="A1651" s="4">
        <v>2010</v>
      </c>
      <c r="B1651" s="5" t="s">
        <v>62</v>
      </c>
      <c r="C1651" s="5" t="s">
        <v>70</v>
      </c>
      <c r="D1651" s="5" t="s">
        <v>15</v>
      </c>
      <c r="E1651" s="5">
        <v>162160</v>
      </c>
      <c r="F1651" s="6">
        <v>2961.26</v>
      </c>
      <c r="H1651" s="15" t="str">
        <f t="shared" si="150"/>
        <v>Medium</v>
      </c>
      <c r="I1651" s="11" t="str">
        <f t="shared" si="151"/>
        <v>Large</v>
      </c>
      <c r="J1651" s="11" t="str">
        <f t="shared" si="152"/>
        <v>South</v>
      </c>
      <c r="K1651" s="11" t="str">
        <f t="shared" si="153"/>
        <v>2010s</v>
      </c>
      <c r="L1651" s="11" t="str">
        <f t="shared" si="154"/>
        <v>Cereal</v>
      </c>
      <c r="M1651" s="18">
        <f t="shared" si="155"/>
        <v>1.8261346817957574E-2</v>
      </c>
    </row>
    <row r="1652" spans="1:13">
      <c r="A1652" s="4">
        <v>2010</v>
      </c>
      <c r="B1652" s="5" t="s">
        <v>62</v>
      </c>
      <c r="C1652" s="5" t="s">
        <v>70</v>
      </c>
      <c r="D1652" s="5" t="s">
        <v>16</v>
      </c>
      <c r="E1652" s="5">
        <v>21580</v>
      </c>
      <c r="F1652" s="6">
        <v>6536.44</v>
      </c>
      <c r="H1652" s="15" t="str">
        <f t="shared" si="150"/>
        <v>High</v>
      </c>
      <c r="I1652" s="11" t="str">
        <f t="shared" si="151"/>
        <v>Large</v>
      </c>
      <c r="J1652" s="11" t="str">
        <f t="shared" si="152"/>
        <v>South</v>
      </c>
      <c r="K1652" s="11" t="str">
        <f t="shared" si="153"/>
        <v>2010s</v>
      </c>
      <c r="L1652" s="11" t="str">
        <f t="shared" si="154"/>
        <v>Cereal</v>
      </c>
      <c r="M1652" s="18">
        <f t="shared" si="155"/>
        <v>0.30289341983317886</v>
      </c>
    </row>
    <row r="1653" spans="1:13">
      <c r="A1653" s="4">
        <v>2010</v>
      </c>
      <c r="B1653" s="5" t="s">
        <v>62</v>
      </c>
      <c r="C1653" s="5" t="s">
        <v>70</v>
      </c>
      <c r="D1653" s="5" t="s">
        <v>17</v>
      </c>
      <c r="E1653" s="5">
        <v>229210</v>
      </c>
      <c r="F1653" s="6">
        <v>1242.82</v>
      </c>
      <c r="H1653" s="15" t="str">
        <f t="shared" si="150"/>
        <v>Medium</v>
      </c>
      <c r="I1653" s="11" t="str">
        <f t="shared" si="151"/>
        <v>Large</v>
      </c>
      <c r="J1653" s="11" t="str">
        <f t="shared" si="152"/>
        <v>South</v>
      </c>
      <c r="K1653" s="11" t="str">
        <f t="shared" si="153"/>
        <v>2010s</v>
      </c>
      <c r="L1653" s="11" t="str">
        <f t="shared" si="154"/>
        <v>Pulse</v>
      </c>
      <c r="M1653" s="18">
        <f t="shared" si="155"/>
        <v>5.4221892587583437E-3</v>
      </c>
    </row>
    <row r="1654" spans="1:13">
      <c r="A1654" s="4">
        <v>2010</v>
      </c>
      <c r="B1654" s="5" t="s">
        <v>62</v>
      </c>
      <c r="C1654" s="5" t="s">
        <v>70</v>
      </c>
      <c r="D1654" s="5" t="s">
        <v>18</v>
      </c>
      <c r="E1654" s="5">
        <v>62230</v>
      </c>
      <c r="F1654" s="6">
        <v>354.5</v>
      </c>
      <c r="H1654" s="15" t="str">
        <f t="shared" si="150"/>
        <v>Low</v>
      </c>
      <c r="I1654" s="11" t="str">
        <f t="shared" si="151"/>
        <v>Large</v>
      </c>
      <c r="J1654" s="11" t="str">
        <f t="shared" si="152"/>
        <v>South</v>
      </c>
      <c r="K1654" s="11" t="str">
        <f t="shared" si="153"/>
        <v>2010s</v>
      </c>
      <c r="L1654" s="11" t="str">
        <f t="shared" si="154"/>
        <v>Fiber</v>
      </c>
      <c r="M1654" s="18">
        <f t="shared" si="155"/>
        <v>5.6966093524023782E-3</v>
      </c>
    </row>
    <row r="1655" spans="1:13">
      <c r="A1655" s="4">
        <v>2011</v>
      </c>
      <c r="B1655" s="5" t="s">
        <v>62</v>
      </c>
      <c r="C1655" s="5" t="s">
        <v>70</v>
      </c>
      <c r="D1655" s="5" t="s">
        <v>15</v>
      </c>
      <c r="E1655" s="5">
        <v>125680</v>
      </c>
      <c r="F1655" s="6">
        <v>3566.47</v>
      </c>
      <c r="H1655" s="15" t="str">
        <f t="shared" si="150"/>
        <v>High</v>
      </c>
      <c r="I1655" s="11" t="str">
        <f t="shared" si="151"/>
        <v>Large</v>
      </c>
      <c r="J1655" s="11" t="str">
        <f t="shared" si="152"/>
        <v>South</v>
      </c>
      <c r="K1655" s="11" t="str">
        <f t="shared" si="153"/>
        <v>2010s</v>
      </c>
      <c r="L1655" s="11" t="str">
        <f t="shared" si="154"/>
        <v>Cereal</v>
      </c>
      <c r="M1655" s="18">
        <f t="shared" si="155"/>
        <v>2.8377387014640355E-2</v>
      </c>
    </row>
    <row r="1656" spans="1:13">
      <c r="A1656" s="4">
        <v>2011</v>
      </c>
      <c r="B1656" s="5" t="s">
        <v>62</v>
      </c>
      <c r="C1656" s="5" t="s">
        <v>70</v>
      </c>
      <c r="D1656" s="5" t="s">
        <v>16</v>
      </c>
      <c r="E1656" s="5">
        <v>31670</v>
      </c>
      <c r="F1656" s="6">
        <v>5373.3</v>
      </c>
      <c r="H1656" s="15" t="str">
        <f t="shared" si="150"/>
        <v>High</v>
      </c>
      <c r="I1656" s="11" t="str">
        <f t="shared" si="151"/>
        <v>Large</v>
      </c>
      <c r="J1656" s="11" t="str">
        <f t="shared" si="152"/>
        <v>South</v>
      </c>
      <c r="K1656" s="11" t="str">
        <f t="shared" si="153"/>
        <v>2010s</v>
      </c>
      <c r="L1656" s="11" t="str">
        <f t="shared" si="154"/>
        <v>Cereal</v>
      </c>
      <c r="M1656" s="18">
        <f t="shared" si="155"/>
        <v>0.1696652983896432</v>
      </c>
    </row>
    <row r="1657" spans="1:13">
      <c r="A1657" s="4">
        <v>2011</v>
      </c>
      <c r="B1657" s="5" t="s">
        <v>62</v>
      </c>
      <c r="C1657" s="5" t="s">
        <v>70</v>
      </c>
      <c r="D1657" s="5" t="s">
        <v>17</v>
      </c>
      <c r="E1657" s="5">
        <v>216180</v>
      </c>
      <c r="F1657" s="6">
        <v>811.5</v>
      </c>
      <c r="H1657" s="15" t="str">
        <f t="shared" si="150"/>
        <v>Low</v>
      </c>
      <c r="I1657" s="11" t="str">
        <f t="shared" si="151"/>
        <v>Large</v>
      </c>
      <c r="J1657" s="11" t="str">
        <f t="shared" si="152"/>
        <v>South</v>
      </c>
      <c r="K1657" s="11" t="str">
        <f t="shared" si="153"/>
        <v>2010s</v>
      </c>
      <c r="L1657" s="11" t="str">
        <f t="shared" si="154"/>
        <v>Pulse</v>
      </c>
      <c r="M1657" s="18">
        <f t="shared" si="155"/>
        <v>3.7538162642242576E-3</v>
      </c>
    </row>
    <row r="1658" spans="1:13">
      <c r="A1658" s="4">
        <v>2011</v>
      </c>
      <c r="B1658" s="5" t="s">
        <v>62</v>
      </c>
      <c r="C1658" s="5" t="s">
        <v>70</v>
      </c>
      <c r="D1658" s="5" t="s">
        <v>18</v>
      </c>
      <c r="E1658" s="5">
        <v>106510</v>
      </c>
      <c r="F1658" s="6">
        <v>231.16</v>
      </c>
      <c r="H1658" s="15" t="str">
        <f t="shared" si="150"/>
        <v>Low</v>
      </c>
      <c r="I1658" s="11" t="str">
        <f t="shared" si="151"/>
        <v>Large</v>
      </c>
      <c r="J1658" s="11" t="str">
        <f t="shared" si="152"/>
        <v>South</v>
      </c>
      <c r="K1658" s="11" t="str">
        <f t="shared" si="153"/>
        <v>2010s</v>
      </c>
      <c r="L1658" s="11" t="str">
        <f t="shared" si="154"/>
        <v>Fiber</v>
      </c>
      <c r="M1658" s="18">
        <f t="shared" si="155"/>
        <v>2.1703126466998401E-3</v>
      </c>
    </row>
    <row r="1659" spans="1:13">
      <c r="A1659" s="4">
        <v>2012</v>
      </c>
      <c r="B1659" s="5" t="s">
        <v>62</v>
      </c>
      <c r="C1659" s="5" t="s">
        <v>70</v>
      </c>
      <c r="D1659" s="5" t="s">
        <v>15</v>
      </c>
      <c r="E1659" s="5">
        <v>97750</v>
      </c>
      <c r="F1659" s="6">
        <v>3757.06</v>
      </c>
      <c r="H1659" s="15" t="str">
        <f t="shared" si="150"/>
        <v>High</v>
      </c>
      <c r="I1659" s="11" t="str">
        <f t="shared" si="151"/>
        <v>Large</v>
      </c>
      <c r="J1659" s="11" t="str">
        <f t="shared" si="152"/>
        <v>South</v>
      </c>
      <c r="K1659" s="11" t="str">
        <f t="shared" si="153"/>
        <v>2010s</v>
      </c>
      <c r="L1659" s="11" t="str">
        <f t="shared" si="154"/>
        <v>Cereal</v>
      </c>
      <c r="M1659" s="18">
        <f t="shared" si="155"/>
        <v>3.8435396419437343E-2</v>
      </c>
    </row>
    <row r="1660" spans="1:13">
      <c r="A1660" s="4">
        <v>2012</v>
      </c>
      <c r="B1660" s="5" t="s">
        <v>62</v>
      </c>
      <c r="C1660" s="5" t="s">
        <v>70</v>
      </c>
      <c r="D1660" s="5" t="s">
        <v>16</v>
      </c>
      <c r="E1660" s="5">
        <v>45730</v>
      </c>
      <c r="F1660" s="6">
        <v>5369.67</v>
      </c>
      <c r="H1660" s="15" t="str">
        <f t="shared" si="150"/>
        <v>High</v>
      </c>
      <c r="I1660" s="11" t="str">
        <f t="shared" si="151"/>
        <v>Large</v>
      </c>
      <c r="J1660" s="11" t="str">
        <f t="shared" si="152"/>
        <v>South</v>
      </c>
      <c r="K1660" s="11" t="str">
        <f t="shared" si="153"/>
        <v>2010s</v>
      </c>
      <c r="L1660" s="11" t="str">
        <f t="shared" si="154"/>
        <v>Cereal</v>
      </c>
      <c r="M1660" s="18">
        <f t="shared" si="155"/>
        <v>0.11742116772359501</v>
      </c>
    </row>
    <row r="1661" spans="1:13">
      <c r="A1661" s="4">
        <v>2012</v>
      </c>
      <c r="B1661" s="5" t="s">
        <v>62</v>
      </c>
      <c r="C1661" s="5" t="s">
        <v>70</v>
      </c>
      <c r="D1661" s="5" t="s">
        <v>17</v>
      </c>
      <c r="E1661" s="5">
        <v>236160</v>
      </c>
      <c r="F1661" s="6">
        <v>1124.1600000000001</v>
      </c>
      <c r="H1661" s="15" t="str">
        <f t="shared" si="150"/>
        <v>Medium</v>
      </c>
      <c r="I1661" s="11" t="str">
        <f t="shared" si="151"/>
        <v>Large</v>
      </c>
      <c r="J1661" s="11" t="str">
        <f t="shared" si="152"/>
        <v>South</v>
      </c>
      <c r="K1661" s="11" t="str">
        <f t="shared" si="153"/>
        <v>2010s</v>
      </c>
      <c r="L1661" s="11" t="str">
        <f t="shared" si="154"/>
        <v>Pulse</v>
      </c>
      <c r="M1661" s="18">
        <f t="shared" si="155"/>
        <v>4.7601626016260164E-3</v>
      </c>
    </row>
    <row r="1662" spans="1:13">
      <c r="A1662" s="4">
        <v>2012</v>
      </c>
      <c r="B1662" s="5" t="s">
        <v>62</v>
      </c>
      <c r="C1662" s="5" t="s">
        <v>70</v>
      </c>
      <c r="D1662" s="5" t="s">
        <v>18</v>
      </c>
      <c r="E1662" s="5">
        <v>165720</v>
      </c>
      <c r="F1662" s="6">
        <v>214.6</v>
      </c>
      <c r="H1662" s="15" t="str">
        <f t="shared" si="150"/>
        <v>Low</v>
      </c>
      <c r="I1662" s="11" t="str">
        <f t="shared" si="151"/>
        <v>Large</v>
      </c>
      <c r="J1662" s="11" t="str">
        <f t="shared" si="152"/>
        <v>South</v>
      </c>
      <c r="K1662" s="11" t="str">
        <f t="shared" si="153"/>
        <v>2010s</v>
      </c>
      <c r="L1662" s="11" t="str">
        <f t="shared" si="154"/>
        <v>Fiber</v>
      </c>
      <c r="M1662" s="18">
        <f t="shared" si="155"/>
        <v>1.2949553463673666E-3</v>
      </c>
    </row>
    <row r="1663" spans="1:13">
      <c r="A1663" s="4">
        <v>2013</v>
      </c>
      <c r="B1663" s="5" t="s">
        <v>62</v>
      </c>
      <c r="C1663" s="5" t="s">
        <v>70</v>
      </c>
      <c r="D1663" s="5" t="s">
        <v>15</v>
      </c>
      <c r="E1663" s="5">
        <v>147060</v>
      </c>
      <c r="F1663" s="6">
        <v>3696.13</v>
      </c>
      <c r="H1663" s="15" t="str">
        <f t="shared" si="150"/>
        <v>High</v>
      </c>
      <c r="I1663" s="11" t="str">
        <f t="shared" si="151"/>
        <v>Large</v>
      </c>
      <c r="J1663" s="11" t="str">
        <f t="shared" si="152"/>
        <v>South</v>
      </c>
      <c r="K1663" s="11" t="str">
        <f t="shared" si="153"/>
        <v>2010s</v>
      </c>
      <c r="L1663" s="11" t="str">
        <f t="shared" si="154"/>
        <v>Cereal</v>
      </c>
      <c r="M1663" s="18">
        <f t="shared" si="155"/>
        <v>2.5133482932136544E-2</v>
      </c>
    </row>
    <row r="1664" spans="1:13">
      <c r="A1664" s="4">
        <v>2013</v>
      </c>
      <c r="B1664" s="5" t="s">
        <v>62</v>
      </c>
      <c r="C1664" s="5" t="s">
        <v>70</v>
      </c>
      <c r="D1664" s="5" t="s">
        <v>16</v>
      </c>
      <c r="E1664" s="5">
        <v>55580</v>
      </c>
      <c r="F1664" s="6">
        <v>6082.08</v>
      </c>
      <c r="H1664" s="15" t="str">
        <f t="shared" si="150"/>
        <v>High</v>
      </c>
      <c r="I1664" s="11" t="str">
        <f t="shared" si="151"/>
        <v>Large</v>
      </c>
      <c r="J1664" s="11" t="str">
        <f t="shared" si="152"/>
        <v>South</v>
      </c>
      <c r="K1664" s="11" t="str">
        <f t="shared" si="153"/>
        <v>2010s</v>
      </c>
      <c r="L1664" s="11" t="str">
        <f t="shared" si="154"/>
        <v>Cereal</v>
      </c>
      <c r="M1664" s="18">
        <f t="shared" si="155"/>
        <v>0.10942929111191076</v>
      </c>
    </row>
    <row r="1665" spans="1:13">
      <c r="A1665" s="4">
        <v>2013</v>
      </c>
      <c r="B1665" s="5" t="s">
        <v>62</v>
      </c>
      <c r="C1665" s="5" t="s">
        <v>70</v>
      </c>
      <c r="D1665" s="5" t="s">
        <v>17</v>
      </c>
      <c r="E1665" s="5">
        <v>212470</v>
      </c>
      <c r="F1665" s="6">
        <v>1409.54</v>
      </c>
      <c r="H1665" s="15" t="str">
        <f t="shared" si="150"/>
        <v>Medium</v>
      </c>
      <c r="I1665" s="11" t="str">
        <f t="shared" si="151"/>
        <v>Large</v>
      </c>
      <c r="J1665" s="11" t="str">
        <f t="shared" si="152"/>
        <v>South</v>
      </c>
      <c r="K1665" s="11" t="str">
        <f t="shared" si="153"/>
        <v>2010s</v>
      </c>
      <c r="L1665" s="11" t="str">
        <f t="shared" si="154"/>
        <v>Pulse</v>
      </c>
      <c r="M1665" s="18">
        <f t="shared" si="155"/>
        <v>6.6340659857862284E-3</v>
      </c>
    </row>
    <row r="1666" spans="1:13">
      <c r="A1666" s="4">
        <v>2013</v>
      </c>
      <c r="B1666" s="5" t="s">
        <v>62</v>
      </c>
      <c r="C1666" s="5" t="s">
        <v>70</v>
      </c>
      <c r="D1666" s="5" t="s">
        <v>18</v>
      </c>
      <c r="E1666" s="5">
        <v>217500</v>
      </c>
      <c r="F1666" s="6">
        <v>600.29</v>
      </c>
      <c r="H1666" s="15" t="str">
        <f t="shared" si="150"/>
        <v>Low</v>
      </c>
      <c r="I1666" s="11" t="str">
        <f t="shared" si="151"/>
        <v>Large</v>
      </c>
      <c r="J1666" s="11" t="str">
        <f t="shared" si="152"/>
        <v>South</v>
      </c>
      <c r="K1666" s="11" t="str">
        <f t="shared" si="153"/>
        <v>2010s</v>
      </c>
      <c r="L1666" s="11" t="str">
        <f t="shared" si="154"/>
        <v>Fiber</v>
      </c>
      <c r="M1666" s="18">
        <f t="shared" si="155"/>
        <v>2.7599540229885054E-3</v>
      </c>
    </row>
    <row r="1667" spans="1:13">
      <c r="A1667" s="4">
        <v>2014</v>
      </c>
      <c r="B1667" s="5" t="s">
        <v>62</v>
      </c>
      <c r="C1667" s="5" t="s">
        <v>70</v>
      </c>
      <c r="D1667" s="5" t="s">
        <v>15</v>
      </c>
      <c r="E1667" s="5">
        <v>131750</v>
      </c>
      <c r="F1667" s="6">
        <v>3865.01</v>
      </c>
      <c r="H1667" s="15" t="str">
        <f t="shared" ref="H1667:H1730" si="156">IF(F1667&lt;1000,"Low",IF(F1667&lt;3000,"Medium","High"))</f>
        <v>High</v>
      </c>
      <c r="I1667" s="11" t="str">
        <f t="shared" ref="I1667:I1730" si="157">IF(E1667&lt;1000,"Small",IF(E1667&lt;5000,"Medium","Large"))</f>
        <v>Large</v>
      </c>
      <c r="J1667" s="11" t="str">
        <f t="shared" ref="J1667:J1730" si="158">IF(OR(B1667="Punjab",B1667="Haryana",B1667="Himachal Pradesh",B1667="Jammu and Kashmir",B1667="Uttarakhand",B1667="Delhi",B1667="Chandigarh"),"North",IF(OR(B1667="Tamil Nadu",B1667="Karnataka",B1667="Kerala",B1667="Andhra Pradesh",B1667="Telangana"),"South",IF(OR(B1667="Maharashtra",B1667="Gujarat",B1667="Goa",B1667="Rajasthan"),"West",IF(OR(B1667="West Bengal",B1667="Bihar",B1667="Jharkhand",B1667="Odisha",B1667="Assam",B1667="Sikkim",B1667="Arunachal Pradesh",B1667="Manipur",B1667="Meghalaya",B1667="Mizoram",B1667="Nagaland",B1667="Tripura"),"East","Central"))))</f>
        <v>South</v>
      </c>
      <c r="K1667" s="11" t="str">
        <f t="shared" ref="K1667:K1730" si="159">LEFT(A1667,3)&amp;"0s"</f>
        <v>2010s</v>
      </c>
      <c r="L1667" s="11" t="str">
        <f t="shared" ref="L1667:L1730" si="160">IF(D1667="Rice","Cereal",IF(D1667="Maize","Cereal",IF(D1667="Chickpea","Pulse",IF(D1667="Cotton","Fiber","Other"))))</f>
        <v>Cereal</v>
      </c>
      <c r="M1667" s="18">
        <f t="shared" ref="M1667:M1730" si="161">F1667/E1667</f>
        <v>2.9335939278937382E-2</v>
      </c>
    </row>
    <row r="1668" spans="1:13">
      <c r="A1668" s="4">
        <v>2014</v>
      </c>
      <c r="B1668" s="5" t="s">
        <v>62</v>
      </c>
      <c r="C1668" s="5" t="s">
        <v>70</v>
      </c>
      <c r="D1668" s="5" t="s">
        <v>16</v>
      </c>
      <c r="E1668" s="5">
        <v>48900</v>
      </c>
      <c r="F1668" s="6">
        <v>4234.42</v>
      </c>
      <c r="H1668" s="15" t="str">
        <f t="shared" si="156"/>
        <v>High</v>
      </c>
      <c r="I1668" s="11" t="str">
        <f t="shared" si="157"/>
        <v>Large</v>
      </c>
      <c r="J1668" s="11" t="str">
        <f t="shared" si="158"/>
        <v>South</v>
      </c>
      <c r="K1668" s="11" t="str">
        <f t="shared" si="159"/>
        <v>2010s</v>
      </c>
      <c r="L1668" s="11" t="str">
        <f t="shared" si="160"/>
        <v>Cereal</v>
      </c>
      <c r="M1668" s="18">
        <f t="shared" si="161"/>
        <v>8.659345603271984E-2</v>
      </c>
    </row>
    <row r="1669" spans="1:13">
      <c r="A1669" s="4">
        <v>2014</v>
      </c>
      <c r="B1669" s="5" t="s">
        <v>62</v>
      </c>
      <c r="C1669" s="5" t="s">
        <v>70</v>
      </c>
      <c r="D1669" s="5" t="s">
        <v>17</v>
      </c>
      <c r="E1669" s="5">
        <v>152000</v>
      </c>
      <c r="F1669" s="6">
        <v>1352.3</v>
      </c>
      <c r="H1669" s="15" t="str">
        <f t="shared" si="156"/>
        <v>Medium</v>
      </c>
      <c r="I1669" s="11" t="str">
        <f t="shared" si="157"/>
        <v>Large</v>
      </c>
      <c r="J1669" s="11" t="str">
        <f t="shared" si="158"/>
        <v>South</v>
      </c>
      <c r="K1669" s="11" t="str">
        <f t="shared" si="159"/>
        <v>2010s</v>
      </c>
      <c r="L1669" s="11" t="str">
        <f t="shared" si="160"/>
        <v>Pulse</v>
      </c>
      <c r="M1669" s="18">
        <f t="shared" si="161"/>
        <v>8.8967105263157899E-3</v>
      </c>
    </row>
    <row r="1670" spans="1:13">
      <c r="A1670" s="4">
        <v>2014</v>
      </c>
      <c r="B1670" s="5" t="s">
        <v>62</v>
      </c>
      <c r="C1670" s="5" t="s">
        <v>70</v>
      </c>
      <c r="D1670" s="5" t="s">
        <v>18</v>
      </c>
      <c r="E1670" s="5">
        <v>317610</v>
      </c>
      <c r="F1670" s="6">
        <v>481.93</v>
      </c>
      <c r="H1670" s="15" t="str">
        <f t="shared" si="156"/>
        <v>Low</v>
      </c>
      <c r="I1670" s="11" t="str">
        <f t="shared" si="157"/>
        <v>Large</v>
      </c>
      <c r="J1670" s="11" t="str">
        <f t="shared" si="158"/>
        <v>South</v>
      </c>
      <c r="K1670" s="11" t="str">
        <f t="shared" si="159"/>
        <v>2010s</v>
      </c>
      <c r="L1670" s="11" t="str">
        <f t="shared" si="160"/>
        <v>Fiber</v>
      </c>
      <c r="M1670" s="18">
        <f t="shared" si="161"/>
        <v>1.5173640628443688E-3</v>
      </c>
    </row>
    <row r="1671" spans="1:13">
      <c r="A1671" s="4">
        <v>2015</v>
      </c>
      <c r="B1671" s="5" t="s">
        <v>62</v>
      </c>
      <c r="C1671" s="5" t="s">
        <v>70</v>
      </c>
      <c r="D1671" s="5" t="s">
        <v>15</v>
      </c>
      <c r="E1671" s="5">
        <v>62690</v>
      </c>
      <c r="F1671" s="6">
        <v>3192.9</v>
      </c>
      <c r="H1671" s="15" t="str">
        <f t="shared" si="156"/>
        <v>High</v>
      </c>
      <c r="I1671" s="11" t="str">
        <f t="shared" si="157"/>
        <v>Large</v>
      </c>
      <c r="J1671" s="11" t="str">
        <f t="shared" si="158"/>
        <v>South</v>
      </c>
      <c r="K1671" s="11" t="str">
        <f t="shared" si="159"/>
        <v>2010s</v>
      </c>
      <c r="L1671" s="11" t="str">
        <f t="shared" si="160"/>
        <v>Cereal</v>
      </c>
      <c r="M1671" s="18">
        <f t="shared" si="161"/>
        <v>5.0931568033179137E-2</v>
      </c>
    </row>
    <row r="1672" spans="1:13">
      <c r="A1672" s="4">
        <v>2015</v>
      </c>
      <c r="B1672" s="5" t="s">
        <v>62</v>
      </c>
      <c r="C1672" s="5" t="s">
        <v>70</v>
      </c>
      <c r="D1672" s="5" t="s">
        <v>16</v>
      </c>
      <c r="E1672" s="5">
        <v>25120</v>
      </c>
      <c r="F1672" s="6">
        <v>4187.2700000000004</v>
      </c>
      <c r="H1672" s="15" t="str">
        <f t="shared" si="156"/>
        <v>High</v>
      </c>
      <c r="I1672" s="11" t="str">
        <f t="shared" si="157"/>
        <v>Large</v>
      </c>
      <c r="J1672" s="11" t="str">
        <f t="shared" si="158"/>
        <v>South</v>
      </c>
      <c r="K1672" s="11" t="str">
        <f t="shared" si="159"/>
        <v>2010s</v>
      </c>
      <c r="L1672" s="11" t="str">
        <f t="shared" si="160"/>
        <v>Cereal</v>
      </c>
      <c r="M1672" s="18">
        <f t="shared" si="161"/>
        <v>0.16669068471337581</v>
      </c>
    </row>
    <row r="1673" spans="1:13">
      <c r="A1673" s="4">
        <v>2015</v>
      </c>
      <c r="B1673" s="5" t="s">
        <v>62</v>
      </c>
      <c r="C1673" s="5" t="s">
        <v>70</v>
      </c>
      <c r="D1673" s="5" t="s">
        <v>17</v>
      </c>
      <c r="E1673" s="5">
        <v>213960</v>
      </c>
      <c r="F1673" s="6">
        <v>876.91</v>
      </c>
      <c r="H1673" s="15" t="str">
        <f t="shared" si="156"/>
        <v>Low</v>
      </c>
      <c r="I1673" s="11" t="str">
        <f t="shared" si="157"/>
        <v>Large</v>
      </c>
      <c r="J1673" s="11" t="str">
        <f t="shared" si="158"/>
        <v>South</v>
      </c>
      <c r="K1673" s="11" t="str">
        <f t="shared" si="159"/>
        <v>2010s</v>
      </c>
      <c r="L1673" s="11" t="str">
        <f t="shared" si="160"/>
        <v>Pulse</v>
      </c>
      <c r="M1673" s="18">
        <f t="shared" si="161"/>
        <v>4.0984763507197607E-3</v>
      </c>
    </row>
    <row r="1674" spans="1:13">
      <c r="A1674" s="4">
        <v>2015</v>
      </c>
      <c r="B1674" s="5" t="s">
        <v>62</v>
      </c>
      <c r="C1674" s="5" t="s">
        <v>70</v>
      </c>
      <c r="D1674" s="5" t="s">
        <v>18</v>
      </c>
      <c r="E1674" s="5">
        <v>209450</v>
      </c>
      <c r="F1674" s="6">
        <v>337.48</v>
      </c>
      <c r="H1674" s="15" t="str">
        <f t="shared" si="156"/>
        <v>Low</v>
      </c>
      <c r="I1674" s="11" t="str">
        <f t="shared" si="157"/>
        <v>Large</v>
      </c>
      <c r="J1674" s="11" t="str">
        <f t="shared" si="158"/>
        <v>South</v>
      </c>
      <c r="K1674" s="11" t="str">
        <f t="shared" si="159"/>
        <v>2010s</v>
      </c>
      <c r="L1674" s="11" t="str">
        <f t="shared" si="160"/>
        <v>Fiber</v>
      </c>
      <c r="M1674" s="18">
        <f t="shared" si="161"/>
        <v>1.6112676056338029E-3</v>
      </c>
    </row>
    <row r="1675" spans="1:13">
      <c r="A1675" s="4">
        <v>2016</v>
      </c>
      <c r="B1675" s="5" t="s">
        <v>62</v>
      </c>
      <c r="C1675" s="5" t="s">
        <v>70</v>
      </c>
      <c r="D1675" s="5" t="s">
        <v>15</v>
      </c>
      <c r="E1675" s="5">
        <v>115130</v>
      </c>
      <c r="F1675" s="6">
        <v>3977.44</v>
      </c>
      <c r="H1675" s="15" t="str">
        <f t="shared" si="156"/>
        <v>High</v>
      </c>
      <c r="I1675" s="11" t="str">
        <f t="shared" si="157"/>
        <v>Large</v>
      </c>
      <c r="J1675" s="11" t="str">
        <f t="shared" si="158"/>
        <v>South</v>
      </c>
      <c r="K1675" s="11" t="str">
        <f t="shared" si="159"/>
        <v>2010s</v>
      </c>
      <c r="L1675" s="11" t="str">
        <f t="shared" si="160"/>
        <v>Cereal</v>
      </c>
      <c r="M1675" s="18">
        <f t="shared" si="161"/>
        <v>3.4547381221228177E-2</v>
      </c>
    </row>
    <row r="1676" spans="1:13">
      <c r="A1676" s="4">
        <v>2016</v>
      </c>
      <c r="B1676" s="5" t="s">
        <v>62</v>
      </c>
      <c r="C1676" s="5" t="s">
        <v>70</v>
      </c>
      <c r="D1676" s="5" t="s">
        <v>16</v>
      </c>
      <c r="E1676" s="5">
        <v>36980</v>
      </c>
      <c r="F1676" s="6">
        <v>5515.71</v>
      </c>
      <c r="H1676" s="15" t="str">
        <f t="shared" si="156"/>
        <v>High</v>
      </c>
      <c r="I1676" s="11" t="str">
        <f t="shared" si="157"/>
        <v>Large</v>
      </c>
      <c r="J1676" s="11" t="str">
        <f t="shared" si="158"/>
        <v>South</v>
      </c>
      <c r="K1676" s="11" t="str">
        <f t="shared" si="159"/>
        <v>2010s</v>
      </c>
      <c r="L1676" s="11" t="str">
        <f t="shared" si="160"/>
        <v>Cereal</v>
      </c>
      <c r="M1676" s="18">
        <f t="shared" si="161"/>
        <v>0.14915386695511088</v>
      </c>
    </row>
    <row r="1677" spans="1:13">
      <c r="A1677" s="4">
        <v>2016</v>
      </c>
      <c r="B1677" s="5" t="s">
        <v>62</v>
      </c>
      <c r="C1677" s="5" t="s">
        <v>70</v>
      </c>
      <c r="D1677" s="5" t="s">
        <v>17</v>
      </c>
      <c r="E1677" s="5">
        <v>184090</v>
      </c>
      <c r="F1677" s="6">
        <v>972.99</v>
      </c>
      <c r="H1677" s="15" t="str">
        <f t="shared" si="156"/>
        <v>Low</v>
      </c>
      <c r="I1677" s="11" t="str">
        <f t="shared" si="157"/>
        <v>Large</v>
      </c>
      <c r="J1677" s="11" t="str">
        <f t="shared" si="158"/>
        <v>South</v>
      </c>
      <c r="K1677" s="11" t="str">
        <f t="shared" si="159"/>
        <v>2010s</v>
      </c>
      <c r="L1677" s="11" t="str">
        <f t="shared" si="160"/>
        <v>Pulse</v>
      </c>
      <c r="M1677" s="18">
        <f t="shared" si="161"/>
        <v>5.2854038785376716E-3</v>
      </c>
    </row>
    <row r="1678" spans="1:13">
      <c r="A1678" s="4">
        <v>2016</v>
      </c>
      <c r="B1678" s="5" t="s">
        <v>62</v>
      </c>
      <c r="C1678" s="5" t="s">
        <v>70</v>
      </c>
      <c r="D1678" s="5" t="s">
        <v>18</v>
      </c>
      <c r="E1678" s="5">
        <v>178720</v>
      </c>
      <c r="F1678" s="6">
        <v>543.41999999999996</v>
      </c>
      <c r="H1678" s="15" t="str">
        <f t="shared" si="156"/>
        <v>Low</v>
      </c>
      <c r="I1678" s="11" t="str">
        <f t="shared" si="157"/>
        <v>Large</v>
      </c>
      <c r="J1678" s="11" t="str">
        <f t="shared" si="158"/>
        <v>South</v>
      </c>
      <c r="K1678" s="11" t="str">
        <f t="shared" si="159"/>
        <v>2010s</v>
      </c>
      <c r="L1678" s="11" t="str">
        <f t="shared" si="160"/>
        <v>Fiber</v>
      </c>
      <c r="M1678" s="18">
        <f t="shared" si="161"/>
        <v>3.0406222023276631E-3</v>
      </c>
    </row>
    <row r="1679" spans="1:13">
      <c r="A1679" s="4">
        <v>2017</v>
      </c>
      <c r="B1679" s="5" t="s">
        <v>62</v>
      </c>
      <c r="C1679" s="5" t="s">
        <v>70</v>
      </c>
      <c r="D1679" s="5" t="s">
        <v>15</v>
      </c>
      <c r="E1679" s="5">
        <v>109670</v>
      </c>
      <c r="F1679" s="6">
        <v>3570.06</v>
      </c>
      <c r="H1679" s="15" t="str">
        <f t="shared" si="156"/>
        <v>High</v>
      </c>
      <c r="I1679" s="11" t="str">
        <f t="shared" si="157"/>
        <v>Large</v>
      </c>
      <c r="J1679" s="11" t="str">
        <f t="shared" si="158"/>
        <v>South</v>
      </c>
      <c r="K1679" s="11" t="str">
        <f t="shared" si="159"/>
        <v>2010s</v>
      </c>
      <c r="L1679" s="11" t="str">
        <f t="shared" si="160"/>
        <v>Cereal</v>
      </c>
      <c r="M1679" s="18">
        <f t="shared" si="161"/>
        <v>3.255274915656059E-2</v>
      </c>
    </row>
    <row r="1680" spans="1:13">
      <c r="A1680" s="4">
        <v>2017</v>
      </c>
      <c r="B1680" s="5" t="s">
        <v>62</v>
      </c>
      <c r="C1680" s="5" t="s">
        <v>70</v>
      </c>
      <c r="D1680" s="5" t="s">
        <v>16</v>
      </c>
      <c r="E1680" s="5">
        <v>55510</v>
      </c>
      <c r="F1680" s="6">
        <v>5488.99</v>
      </c>
      <c r="H1680" s="15" t="str">
        <f t="shared" si="156"/>
        <v>High</v>
      </c>
      <c r="I1680" s="11" t="str">
        <f t="shared" si="157"/>
        <v>Large</v>
      </c>
      <c r="J1680" s="11" t="str">
        <f t="shared" si="158"/>
        <v>South</v>
      </c>
      <c r="K1680" s="11" t="str">
        <f t="shared" si="159"/>
        <v>2010s</v>
      </c>
      <c r="L1680" s="11" t="str">
        <f t="shared" si="160"/>
        <v>Cereal</v>
      </c>
      <c r="M1680" s="18">
        <f t="shared" si="161"/>
        <v>9.8882903981264633E-2</v>
      </c>
    </row>
    <row r="1681" spans="1:13">
      <c r="A1681" s="4">
        <v>2017</v>
      </c>
      <c r="B1681" s="5" t="s">
        <v>62</v>
      </c>
      <c r="C1681" s="5" t="s">
        <v>70</v>
      </c>
      <c r="D1681" s="5" t="s">
        <v>17</v>
      </c>
      <c r="E1681" s="5">
        <v>211990</v>
      </c>
      <c r="F1681" s="6">
        <v>1280.22</v>
      </c>
      <c r="H1681" s="15" t="str">
        <f t="shared" si="156"/>
        <v>Medium</v>
      </c>
      <c r="I1681" s="11" t="str">
        <f t="shared" si="157"/>
        <v>Large</v>
      </c>
      <c r="J1681" s="11" t="str">
        <f t="shared" si="158"/>
        <v>South</v>
      </c>
      <c r="K1681" s="11" t="str">
        <f t="shared" si="159"/>
        <v>2010s</v>
      </c>
      <c r="L1681" s="11" t="str">
        <f t="shared" si="160"/>
        <v>Pulse</v>
      </c>
      <c r="M1681" s="18">
        <f t="shared" si="161"/>
        <v>6.0390584461531205E-3</v>
      </c>
    </row>
    <row r="1682" spans="1:13">
      <c r="A1682" s="4">
        <v>2017</v>
      </c>
      <c r="B1682" s="5" t="s">
        <v>62</v>
      </c>
      <c r="C1682" s="5" t="s">
        <v>70</v>
      </c>
      <c r="D1682" s="5" t="s">
        <v>18</v>
      </c>
      <c r="E1682" s="5">
        <v>264920</v>
      </c>
      <c r="F1682" s="6">
        <v>507.87</v>
      </c>
      <c r="H1682" s="15" t="str">
        <f t="shared" si="156"/>
        <v>Low</v>
      </c>
      <c r="I1682" s="11" t="str">
        <f t="shared" si="157"/>
        <v>Large</v>
      </c>
      <c r="J1682" s="11" t="str">
        <f t="shared" si="158"/>
        <v>South</v>
      </c>
      <c r="K1682" s="11" t="str">
        <f t="shared" si="159"/>
        <v>2010s</v>
      </c>
      <c r="L1682" s="11" t="str">
        <f t="shared" si="160"/>
        <v>Fiber</v>
      </c>
      <c r="M1682" s="18">
        <f t="shared" si="161"/>
        <v>1.9170693039408124E-3</v>
      </c>
    </row>
    <row r="1683" spans="1:13">
      <c r="A1683" s="4">
        <v>2008</v>
      </c>
      <c r="B1683" s="5" t="s">
        <v>62</v>
      </c>
      <c r="C1683" s="5" t="s">
        <v>71</v>
      </c>
      <c r="D1683" s="5" t="s">
        <v>15</v>
      </c>
      <c r="E1683" s="5">
        <v>48720</v>
      </c>
      <c r="F1683" s="6">
        <v>2964.49</v>
      </c>
      <c r="H1683" s="15" t="str">
        <f t="shared" si="156"/>
        <v>Medium</v>
      </c>
      <c r="I1683" s="11" t="str">
        <f t="shared" si="157"/>
        <v>Large</v>
      </c>
      <c r="J1683" s="11" t="str">
        <f t="shared" si="158"/>
        <v>South</v>
      </c>
      <c r="K1683" s="11" t="str">
        <f t="shared" si="159"/>
        <v>2000s</v>
      </c>
      <c r="L1683" s="11" t="str">
        <f t="shared" si="160"/>
        <v>Cereal</v>
      </c>
      <c r="M1683" s="18">
        <f t="shared" si="161"/>
        <v>6.0847495894909683E-2</v>
      </c>
    </row>
    <row r="1684" spans="1:13">
      <c r="A1684" s="4">
        <v>2008</v>
      </c>
      <c r="B1684" s="5" t="s">
        <v>62</v>
      </c>
      <c r="C1684" s="5" t="s">
        <v>71</v>
      </c>
      <c r="D1684" s="5" t="s">
        <v>16</v>
      </c>
      <c r="E1684" s="5">
        <v>9700</v>
      </c>
      <c r="F1684" s="6">
        <v>5484.54</v>
      </c>
      <c r="H1684" s="15" t="str">
        <f t="shared" si="156"/>
        <v>High</v>
      </c>
      <c r="I1684" s="11" t="str">
        <f t="shared" si="157"/>
        <v>Large</v>
      </c>
      <c r="J1684" s="11" t="str">
        <f t="shared" si="158"/>
        <v>South</v>
      </c>
      <c r="K1684" s="11" t="str">
        <f t="shared" si="159"/>
        <v>2000s</v>
      </c>
      <c r="L1684" s="11" t="str">
        <f t="shared" si="160"/>
        <v>Cereal</v>
      </c>
      <c r="M1684" s="18">
        <f t="shared" si="161"/>
        <v>0.56541649484536083</v>
      </c>
    </row>
    <row r="1685" spans="1:13">
      <c r="A1685" s="4">
        <v>2008</v>
      </c>
      <c r="B1685" s="5" t="s">
        <v>62</v>
      </c>
      <c r="C1685" s="5" t="s">
        <v>71</v>
      </c>
      <c r="D1685" s="5" t="s">
        <v>17</v>
      </c>
      <c r="E1685" s="5">
        <v>73060</v>
      </c>
      <c r="F1685" s="6">
        <v>935.94</v>
      </c>
      <c r="H1685" s="15" t="str">
        <f t="shared" si="156"/>
        <v>Low</v>
      </c>
      <c r="I1685" s="11" t="str">
        <f t="shared" si="157"/>
        <v>Large</v>
      </c>
      <c r="J1685" s="11" t="str">
        <f t="shared" si="158"/>
        <v>South</v>
      </c>
      <c r="K1685" s="11" t="str">
        <f t="shared" si="159"/>
        <v>2000s</v>
      </c>
      <c r="L1685" s="11" t="str">
        <f t="shared" si="160"/>
        <v>Pulse</v>
      </c>
      <c r="M1685" s="18">
        <f t="shared" si="161"/>
        <v>1.2810566657541747E-2</v>
      </c>
    </row>
    <row r="1686" spans="1:13">
      <c r="A1686" s="4">
        <v>2008</v>
      </c>
      <c r="B1686" s="5" t="s">
        <v>62</v>
      </c>
      <c r="C1686" s="5" t="s">
        <v>71</v>
      </c>
      <c r="D1686" s="5" t="s">
        <v>18</v>
      </c>
      <c r="E1686" s="5">
        <v>1610</v>
      </c>
      <c r="F1686" s="6">
        <v>130.43</v>
      </c>
      <c r="H1686" s="15" t="str">
        <f t="shared" si="156"/>
        <v>Low</v>
      </c>
      <c r="I1686" s="11" t="str">
        <f t="shared" si="157"/>
        <v>Medium</v>
      </c>
      <c r="J1686" s="11" t="str">
        <f t="shared" si="158"/>
        <v>South</v>
      </c>
      <c r="K1686" s="11" t="str">
        <f t="shared" si="159"/>
        <v>2000s</v>
      </c>
      <c r="L1686" s="11" t="str">
        <f t="shared" si="160"/>
        <v>Fiber</v>
      </c>
      <c r="M1686" s="18">
        <f t="shared" si="161"/>
        <v>8.1012422360248457E-2</v>
      </c>
    </row>
    <row r="1687" spans="1:13">
      <c r="A1687" s="4">
        <v>2009</v>
      </c>
      <c r="B1687" s="5" t="s">
        <v>62</v>
      </c>
      <c r="C1687" s="5" t="s">
        <v>71</v>
      </c>
      <c r="D1687" s="5" t="s">
        <v>15</v>
      </c>
      <c r="E1687" s="5">
        <v>51650</v>
      </c>
      <c r="F1687" s="6">
        <v>2873.38</v>
      </c>
      <c r="H1687" s="15" t="str">
        <f t="shared" si="156"/>
        <v>Medium</v>
      </c>
      <c r="I1687" s="11" t="str">
        <f t="shared" si="157"/>
        <v>Large</v>
      </c>
      <c r="J1687" s="11" t="str">
        <f t="shared" si="158"/>
        <v>South</v>
      </c>
      <c r="K1687" s="11" t="str">
        <f t="shared" si="159"/>
        <v>2000s</v>
      </c>
      <c r="L1687" s="11" t="str">
        <f t="shared" si="160"/>
        <v>Cereal</v>
      </c>
      <c r="M1687" s="18">
        <f t="shared" si="161"/>
        <v>5.5631752178121975E-2</v>
      </c>
    </row>
    <row r="1688" spans="1:13">
      <c r="A1688" s="4">
        <v>2009</v>
      </c>
      <c r="B1688" s="5" t="s">
        <v>62</v>
      </c>
      <c r="C1688" s="5" t="s">
        <v>71</v>
      </c>
      <c r="D1688" s="5" t="s">
        <v>16</v>
      </c>
      <c r="E1688" s="5">
        <v>13470</v>
      </c>
      <c r="F1688" s="6">
        <v>5765.4</v>
      </c>
      <c r="H1688" s="15" t="str">
        <f t="shared" si="156"/>
        <v>High</v>
      </c>
      <c r="I1688" s="11" t="str">
        <f t="shared" si="157"/>
        <v>Large</v>
      </c>
      <c r="J1688" s="11" t="str">
        <f t="shared" si="158"/>
        <v>South</v>
      </c>
      <c r="K1688" s="11" t="str">
        <f t="shared" si="159"/>
        <v>2000s</v>
      </c>
      <c r="L1688" s="11" t="str">
        <f t="shared" si="160"/>
        <v>Cereal</v>
      </c>
      <c r="M1688" s="18">
        <f t="shared" si="161"/>
        <v>0.42801781737193761</v>
      </c>
    </row>
    <row r="1689" spans="1:13">
      <c r="A1689" s="4">
        <v>2009</v>
      </c>
      <c r="B1689" s="5" t="s">
        <v>62</v>
      </c>
      <c r="C1689" s="5" t="s">
        <v>71</v>
      </c>
      <c r="D1689" s="5" t="s">
        <v>17</v>
      </c>
      <c r="E1689" s="5">
        <v>92940</v>
      </c>
      <c r="F1689" s="6">
        <v>1153.97</v>
      </c>
      <c r="H1689" s="15" t="str">
        <f t="shared" si="156"/>
        <v>Medium</v>
      </c>
      <c r="I1689" s="11" t="str">
        <f t="shared" si="157"/>
        <v>Large</v>
      </c>
      <c r="J1689" s="11" t="str">
        <f t="shared" si="158"/>
        <v>South</v>
      </c>
      <c r="K1689" s="11" t="str">
        <f t="shared" si="159"/>
        <v>2000s</v>
      </c>
      <c r="L1689" s="11" t="str">
        <f t="shared" si="160"/>
        <v>Pulse</v>
      </c>
      <c r="M1689" s="18">
        <f t="shared" si="161"/>
        <v>1.2416290079621261E-2</v>
      </c>
    </row>
    <row r="1690" spans="1:13">
      <c r="A1690" s="4">
        <v>2009</v>
      </c>
      <c r="B1690" s="5" t="s">
        <v>62</v>
      </c>
      <c r="C1690" s="5" t="s">
        <v>71</v>
      </c>
      <c r="D1690" s="5" t="s">
        <v>18</v>
      </c>
      <c r="E1690" s="5">
        <v>2060</v>
      </c>
      <c r="F1690" s="6">
        <v>101.94</v>
      </c>
      <c r="H1690" s="15" t="str">
        <f t="shared" si="156"/>
        <v>Low</v>
      </c>
      <c r="I1690" s="11" t="str">
        <f t="shared" si="157"/>
        <v>Medium</v>
      </c>
      <c r="J1690" s="11" t="str">
        <f t="shared" si="158"/>
        <v>South</v>
      </c>
      <c r="K1690" s="11" t="str">
        <f t="shared" si="159"/>
        <v>2000s</v>
      </c>
      <c r="L1690" s="11" t="str">
        <f t="shared" si="160"/>
        <v>Fiber</v>
      </c>
      <c r="M1690" s="18">
        <f t="shared" si="161"/>
        <v>4.948543689320388E-2</v>
      </c>
    </row>
    <row r="1691" spans="1:13">
      <c r="A1691" s="4">
        <v>2010</v>
      </c>
      <c r="B1691" s="5" t="s">
        <v>62</v>
      </c>
      <c r="C1691" s="5" t="s">
        <v>71</v>
      </c>
      <c r="D1691" s="5" t="s">
        <v>15</v>
      </c>
      <c r="E1691" s="5">
        <v>59800</v>
      </c>
      <c r="F1691" s="6">
        <v>2866.22</v>
      </c>
      <c r="H1691" s="15" t="str">
        <f t="shared" si="156"/>
        <v>Medium</v>
      </c>
      <c r="I1691" s="11" t="str">
        <f t="shared" si="157"/>
        <v>Large</v>
      </c>
      <c r="J1691" s="11" t="str">
        <f t="shared" si="158"/>
        <v>South</v>
      </c>
      <c r="K1691" s="11" t="str">
        <f t="shared" si="159"/>
        <v>2010s</v>
      </c>
      <c r="L1691" s="11" t="str">
        <f t="shared" si="160"/>
        <v>Cereal</v>
      </c>
      <c r="M1691" s="18">
        <f t="shared" si="161"/>
        <v>4.793010033444816E-2</v>
      </c>
    </row>
    <row r="1692" spans="1:13">
      <c r="A1692" s="4">
        <v>2010</v>
      </c>
      <c r="B1692" s="5" t="s">
        <v>62</v>
      </c>
      <c r="C1692" s="5" t="s">
        <v>71</v>
      </c>
      <c r="D1692" s="5" t="s">
        <v>16</v>
      </c>
      <c r="E1692" s="5">
        <v>15480</v>
      </c>
      <c r="F1692" s="6">
        <v>6103.36</v>
      </c>
      <c r="H1692" s="15" t="str">
        <f t="shared" si="156"/>
        <v>High</v>
      </c>
      <c r="I1692" s="11" t="str">
        <f t="shared" si="157"/>
        <v>Large</v>
      </c>
      <c r="J1692" s="11" t="str">
        <f t="shared" si="158"/>
        <v>South</v>
      </c>
      <c r="K1692" s="11" t="str">
        <f t="shared" si="159"/>
        <v>2010s</v>
      </c>
      <c r="L1692" s="11" t="str">
        <f t="shared" si="160"/>
        <v>Cereal</v>
      </c>
      <c r="M1692" s="18">
        <f t="shared" si="161"/>
        <v>0.39427390180878552</v>
      </c>
    </row>
    <row r="1693" spans="1:13">
      <c r="A1693" s="4">
        <v>2010</v>
      </c>
      <c r="B1693" s="5" t="s">
        <v>62</v>
      </c>
      <c r="C1693" s="5" t="s">
        <v>71</v>
      </c>
      <c r="D1693" s="5" t="s">
        <v>17</v>
      </c>
      <c r="E1693" s="5">
        <v>94240</v>
      </c>
      <c r="F1693" s="6">
        <v>780.98</v>
      </c>
      <c r="H1693" s="15" t="str">
        <f t="shared" si="156"/>
        <v>Low</v>
      </c>
      <c r="I1693" s="11" t="str">
        <f t="shared" si="157"/>
        <v>Large</v>
      </c>
      <c r="J1693" s="11" t="str">
        <f t="shared" si="158"/>
        <v>South</v>
      </c>
      <c r="K1693" s="11" t="str">
        <f t="shared" si="159"/>
        <v>2010s</v>
      </c>
      <c r="L1693" s="11" t="str">
        <f t="shared" si="160"/>
        <v>Pulse</v>
      </c>
      <c r="M1693" s="18">
        <f t="shared" si="161"/>
        <v>8.2871392190152805E-3</v>
      </c>
    </row>
    <row r="1694" spans="1:13">
      <c r="A1694" s="4">
        <v>2010</v>
      </c>
      <c r="B1694" s="5" t="s">
        <v>62</v>
      </c>
      <c r="C1694" s="5" t="s">
        <v>71</v>
      </c>
      <c r="D1694" s="5" t="s">
        <v>18</v>
      </c>
      <c r="E1694" s="5">
        <v>4340</v>
      </c>
      <c r="F1694" s="6">
        <v>117.51</v>
      </c>
      <c r="H1694" s="15" t="str">
        <f t="shared" si="156"/>
        <v>Low</v>
      </c>
      <c r="I1694" s="11" t="str">
        <f t="shared" si="157"/>
        <v>Medium</v>
      </c>
      <c r="J1694" s="11" t="str">
        <f t="shared" si="158"/>
        <v>South</v>
      </c>
      <c r="K1694" s="11" t="str">
        <f t="shared" si="159"/>
        <v>2010s</v>
      </c>
      <c r="L1694" s="11" t="str">
        <f t="shared" si="160"/>
        <v>Fiber</v>
      </c>
      <c r="M1694" s="18">
        <f t="shared" si="161"/>
        <v>2.7076036866359447E-2</v>
      </c>
    </row>
    <row r="1695" spans="1:13">
      <c r="A1695" s="4">
        <v>2011</v>
      </c>
      <c r="B1695" s="5" t="s">
        <v>62</v>
      </c>
      <c r="C1695" s="5" t="s">
        <v>71</v>
      </c>
      <c r="D1695" s="5" t="s">
        <v>15</v>
      </c>
      <c r="E1695" s="5">
        <v>48670</v>
      </c>
      <c r="F1695" s="6">
        <v>2467.02</v>
      </c>
      <c r="H1695" s="15" t="str">
        <f t="shared" si="156"/>
        <v>Medium</v>
      </c>
      <c r="I1695" s="11" t="str">
        <f t="shared" si="157"/>
        <v>Large</v>
      </c>
      <c r="J1695" s="11" t="str">
        <f t="shared" si="158"/>
        <v>South</v>
      </c>
      <c r="K1695" s="11" t="str">
        <f t="shared" si="159"/>
        <v>2010s</v>
      </c>
      <c r="L1695" s="11" t="str">
        <f t="shared" si="160"/>
        <v>Cereal</v>
      </c>
      <c r="M1695" s="18">
        <f t="shared" si="161"/>
        <v>5.0688719950688306E-2</v>
      </c>
    </row>
    <row r="1696" spans="1:13">
      <c r="A1696" s="4">
        <v>2011</v>
      </c>
      <c r="B1696" s="5" t="s">
        <v>62</v>
      </c>
      <c r="C1696" s="5" t="s">
        <v>71</v>
      </c>
      <c r="D1696" s="5" t="s">
        <v>16</v>
      </c>
      <c r="E1696" s="5">
        <v>31660</v>
      </c>
      <c r="F1696" s="6">
        <v>3525.9</v>
      </c>
      <c r="H1696" s="15" t="str">
        <f t="shared" si="156"/>
        <v>High</v>
      </c>
      <c r="I1696" s="11" t="str">
        <f t="shared" si="157"/>
        <v>Large</v>
      </c>
      <c r="J1696" s="11" t="str">
        <f t="shared" si="158"/>
        <v>South</v>
      </c>
      <c r="K1696" s="11" t="str">
        <f t="shared" si="159"/>
        <v>2010s</v>
      </c>
      <c r="L1696" s="11" t="str">
        <f t="shared" si="160"/>
        <v>Cereal</v>
      </c>
      <c r="M1696" s="18">
        <f t="shared" si="161"/>
        <v>0.11136765634870499</v>
      </c>
    </row>
    <row r="1697" spans="1:13">
      <c r="A1697" s="4">
        <v>2011</v>
      </c>
      <c r="B1697" s="5" t="s">
        <v>62</v>
      </c>
      <c r="C1697" s="5" t="s">
        <v>71</v>
      </c>
      <c r="D1697" s="5" t="s">
        <v>17</v>
      </c>
      <c r="E1697" s="5">
        <v>68480</v>
      </c>
      <c r="F1697" s="6">
        <v>555.04999999999995</v>
      </c>
      <c r="H1697" s="15" t="str">
        <f t="shared" si="156"/>
        <v>Low</v>
      </c>
      <c r="I1697" s="11" t="str">
        <f t="shared" si="157"/>
        <v>Large</v>
      </c>
      <c r="J1697" s="11" t="str">
        <f t="shared" si="158"/>
        <v>South</v>
      </c>
      <c r="K1697" s="11" t="str">
        <f t="shared" si="159"/>
        <v>2010s</v>
      </c>
      <c r="L1697" s="11" t="str">
        <f t="shared" si="160"/>
        <v>Pulse</v>
      </c>
      <c r="M1697" s="18">
        <f t="shared" si="161"/>
        <v>8.1052862149532702E-3</v>
      </c>
    </row>
    <row r="1698" spans="1:13">
      <c r="A1698" s="4">
        <v>2011</v>
      </c>
      <c r="B1698" s="5" t="s">
        <v>62</v>
      </c>
      <c r="C1698" s="5" t="s">
        <v>71</v>
      </c>
      <c r="D1698" s="5" t="s">
        <v>18</v>
      </c>
      <c r="E1698" s="5">
        <v>19300</v>
      </c>
      <c r="F1698" s="6">
        <v>106.22</v>
      </c>
      <c r="H1698" s="15" t="str">
        <f t="shared" si="156"/>
        <v>Low</v>
      </c>
      <c r="I1698" s="11" t="str">
        <f t="shared" si="157"/>
        <v>Large</v>
      </c>
      <c r="J1698" s="11" t="str">
        <f t="shared" si="158"/>
        <v>South</v>
      </c>
      <c r="K1698" s="11" t="str">
        <f t="shared" si="159"/>
        <v>2010s</v>
      </c>
      <c r="L1698" s="11" t="str">
        <f t="shared" si="160"/>
        <v>Fiber</v>
      </c>
      <c r="M1698" s="18">
        <f t="shared" si="161"/>
        <v>5.5036269430051811E-3</v>
      </c>
    </row>
    <row r="1699" spans="1:13">
      <c r="A1699" s="4">
        <v>2012</v>
      </c>
      <c r="B1699" s="5" t="s">
        <v>62</v>
      </c>
      <c r="C1699" s="5" t="s">
        <v>71</v>
      </c>
      <c r="D1699" s="5" t="s">
        <v>15</v>
      </c>
      <c r="E1699" s="5">
        <v>29050</v>
      </c>
      <c r="F1699" s="6">
        <v>2631.67</v>
      </c>
      <c r="H1699" s="15" t="str">
        <f t="shared" si="156"/>
        <v>Medium</v>
      </c>
      <c r="I1699" s="11" t="str">
        <f t="shared" si="157"/>
        <v>Large</v>
      </c>
      <c r="J1699" s="11" t="str">
        <f t="shared" si="158"/>
        <v>South</v>
      </c>
      <c r="K1699" s="11" t="str">
        <f t="shared" si="159"/>
        <v>2010s</v>
      </c>
      <c r="L1699" s="11" t="str">
        <f t="shared" si="160"/>
        <v>Cereal</v>
      </c>
      <c r="M1699" s="18">
        <f t="shared" si="161"/>
        <v>9.0591049913941485E-2</v>
      </c>
    </row>
    <row r="1700" spans="1:13">
      <c r="A1700" s="4">
        <v>2012</v>
      </c>
      <c r="B1700" s="5" t="s">
        <v>62</v>
      </c>
      <c r="C1700" s="5" t="s">
        <v>71</v>
      </c>
      <c r="D1700" s="5" t="s">
        <v>16</v>
      </c>
      <c r="E1700" s="5">
        <v>29110</v>
      </c>
      <c r="F1700" s="6">
        <v>3902.78</v>
      </c>
      <c r="H1700" s="15" t="str">
        <f t="shared" si="156"/>
        <v>High</v>
      </c>
      <c r="I1700" s="11" t="str">
        <f t="shared" si="157"/>
        <v>Large</v>
      </c>
      <c r="J1700" s="11" t="str">
        <f t="shared" si="158"/>
        <v>South</v>
      </c>
      <c r="K1700" s="11" t="str">
        <f t="shared" si="159"/>
        <v>2010s</v>
      </c>
      <c r="L1700" s="11" t="str">
        <f t="shared" si="160"/>
        <v>Cereal</v>
      </c>
      <c r="M1700" s="18">
        <f t="shared" si="161"/>
        <v>0.13407007901064927</v>
      </c>
    </row>
    <row r="1701" spans="1:13">
      <c r="A1701" s="4">
        <v>2012</v>
      </c>
      <c r="B1701" s="5" t="s">
        <v>62</v>
      </c>
      <c r="C1701" s="5" t="s">
        <v>71</v>
      </c>
      <c r="D1701" s="5" t="s">
        <v>17</v>
      </c>
      <c r="E1701" s="5">
        <v>89680</v>
      </c>
      <c r="F1701" s="6">
        <v>861.95</v>
      </c>
      <c r="H1701" s="15" t="str">
        <f t="shared" si="156"/>
        <v>Low</v>
      </c>
      <c r="I1701" s="11" t="str">
        <f t="shared" si="157"/>
        <v>Large</v>
      </c>
      <c r="J1701" s="11" t="str">
        <f t="shared" si="158"/>
        <v>South</v>
      </c>
      <c r="K1701" s="11" t="str">
        <f t="shared" si="159"/>
        <v>2010s</v>
      </c>
      <c r="L1701" s="11" t="str">
        <f t="shared" si="160"/>
        <v>Pulse</v>
      </c>
      <c r="M1701" s="18">
        <f t="shared" si="161"/>
        <v>9.6113960749330957E-3</v>
      </c>
    </row>
    <row r="1702" spans="1:13">
      <c r="A1702" s="4">
        <v>2012</v>
      </c>
      <c r="B1702" s="5" t="s">
        <v>62</v>
      </c>
      <c r="C1702" s="5" t="s">
        <v>71</v>
      </c>
      <c r="D1702" s="5" t="s">
        <v>18</v>
      </c>
      <c r="E1702" s="5">
        <v>27640</v>
      </c>
      <c r="F1702" s="6">
        <v>218.89</v>
      </c>
      <c r="H1702" s="15" t="str">
        <f t="shared" si="156"/>
        <v>Low</v>
      </c>
      <c r="I1702" s="11" t="str">
        <f t="shared" si="157"/>
        <v>Large</v>
      </c>
      <c r="J1702" s="11" t="str">
        <f t="shared" si="158"/>
        <v>South</v>
      </c>
      <c r="K1702" s="11" t="str">
        <f t="shared" si="159"/>
        <v>2010s</v>
      </c>
      <c r="L1702" s="11" t="str">
        <f t="shared" si="160"/>
        <v>Fiber</v>
      </c>
      <c r="M1702" s="18">
        <f t="shared" si="161"/>
        <v>7.9193198263386392E-3</v>
      </c>
    </row>
    <row r="1703" spans="1:13">
      <c r="A1703" s="4">
        <v>2013</v>
      </c>
      <c r="B1703" s="5" t="s">
        <v>62</v>
      </c>
      <c r="C1703" s="5" t="s">
        <v>71</v>
      </c>
      <c r="D1703" s="5" t="s">
        <v>15</v>
      </c>
      <c r="E1703" s="5">
        <v>40400</v>
      </c>
      <c r="F1703" s="6">
        <v>2176.73</v>
      </c>
      <c r="H1703" s="15" t="str">
        <f t="shared" si="156"/>
        <v>Medium</v>
      </c>
      <c r="I1703" s="11" t="str">
        <f t="shared" si="157"/>
        <v>Large</v>
      </c>
      <c r="J1703" s="11" t="str">
        <f t="shared" si="158"/>
        <v>South</v>
      </c>
      <c r="K1703" s="11" t="str">
        <f t="shared" si="159"/>
        <v>2010s</v>
      </c>
      <c r="L1703" s="11" t="str">
        <f t="shared" si="160"/>
        <v>Cereal</v>
      </c>
      <c r="M1703" s="18">
        <f t="shared" si="161"/>
        <v>5.3879455445544552E-2</v>
      </c>
    </row>
    <row r="1704" spans="1:13">
      <c r="A1704" s="4">
        <v>2013</v>
      </c>
      <c r="B1704" s="5" t="s">
        <v>62</v>
      </c>
      <c r="C1704" s="5" t="s">
        <v>71</v>
      </c>
      <c r="D1704" s="5" t="s">
        <v>16</v>
      </c>
      <c r="E1704" s="5">
        <v>34860</v>
      </c>
      <c r="F1704" s="6">
        <v>3189.9</v>
      </c>
      <c r="H1704" s="15" t="str">
        <f t="shared" si="156"/>
        <v>High</v>
      </c>
      <c r="I1704" s="11" t="str">
        <f t="shared" si="157"/>
        <v>Large</v>
      </c>
      <c r="J1704" s="11" t="str">
        <f t="shared" si="158"/>
        <v>South</v>
      </c>
      <c r="K1704" s="11" t="str">
        <f t="shared" si="159"/>
        <v>2010s</v>
      </c>
      <c r="L1704" s="11" t="str">
        <f t="shared" si="160"/>
        <v>Cereal</v>
      </c>
      <c r="M1704" s="18">
        <f t="shared" si="161"/>
        <v>9.1506024096385544E-2</v>
      </c>
    </row>
    <row r="1705" spans="1:13">
      <c r="A1705" s="4">
        <v>2013</v>
      </c>
      <c r="B1705" s="5" t="s">
        <v>62</v>
      </c>
      <c r="C1705" s="5" t="s">
        <v>71</v>
      </c>
      <c r="D1705" s="5" t="s">
        <v>17</v>
      </c>
      <c r="E1705" s="5">
        <v>85770</v>
      </c>
      <c r="F1705" s="6">
        <v>799.93</v>
      </c>
      <c r="H1705" s="15" t="str">
        <f t="shared" si="156"/>
        <v>Low</v>
      </c>
      <c r="I1705" s="11" t="str">
        <f t="shared" si="157"/>
        <v>Large</v>
      </c>
      <c r="J1705" s="11" t="str">
        <f t="shared" si="158"/>
        <v>South</v>
      </c>
      <c r="K1705" s="11" t="str">
        <f t="shared" si="159"/>
        <v>2010s</v>
      </c>
      <c r="L1705" s="11" t="str">
        <f t="shared" si="160"/>
        <v>Pulse</v>
      </c>
      <c r="M1705" s="18">
        <f t="shared" si="161"/>
        <v>9.3264544712603464E-3</v>
      </c>
    </row>
    <row r="1706" spans="1:13">
      <c r="A1706" s="4">
        <v>2013</v>
      </c>
      <c r="B1706" s="5" t="s">
        <v>62</v>
      </c>
      <c r="C1706" s="5" t="s">
        <v>71</v>
      </c>
      <c r="D1706" s="5" t="s">
        <v>18</v>
      </c>
      <c r="E1706" s="5">
        <v>37720</v>
      </c>
      <c r="F1706" s="6">
        <v>369.57</v>
      </c>
      <c r="H1706" s="15" t="str">
        <f t="shared" si="156"/>
        <v>Low</v>
      </c>
      <c r="I1706" s="11" t="str">
        <f t="shared" si="157"/>
        <v>Large</v>
      </c>
      <c r="J1706" s="11" t="str">
        <f t="shared" si="158"/>
        <v>South</v>
      </c>
      <c r="K1706" s="11" t="str">
        <f t="shared" si="159"/>
        <v>2010s</v>
      </c>
      <c r="L1706" s="11" t="str">
        <f t="shared" si="160"/>
        <v>Fiber</v>
      </c>
      <c r="M1706" s="18">
        <f t="shared" si="161"/>
        <v>9.7977200424178151E-3</v>
      </c>
    </row>
    <row r="1707" spans="1:13">
      <c r="A1707" s="4">
        <v>2014</v>
      </c>
      <c r="B1707" s="5" t="s">
        <v>62</v>
      </c>
      <c r="C1707" s="5" t="s">
        <v>71</v>
      </c>
      <c r="D1707" s="5" t="s">
        <v>15</v>
      </c>
      <c r="E1707" s="5">
        <v>29210</v>
      </c>
      <c r="F1707" s="6">
        <v>2825.4</v>
      </c>
      <c r="H1707" s="15" t="str">
        <f t="shared" si="156"/>
        <v>Medium</v>
      </c>
      <c r="I1707" s="11" t="str">
        <f t="shared" si="157"/>
        <v>Large</v>
      </c>
      <c r="J1707" s="11" t="str">
        <f t="shared" si="158"/>
        <v>South</v>
      </c>
      <c r="K1707" s="11" t="str">
        <f t="shared" si="159"/>
        <v>2010s</v>
      </c>
      <c r="L1707" s="11" t="str">
        <f t="shared" si="160"/>
        <v>Cereal</v>
      </c>
      <c r="M1707" s="18">
        <f t="shared" si="161"/>
        <v>9.6727148236905175E-2</v>
      </c>
    </row>
    <row r="1708" spans="1:13">
      <c r="A1708" s="4">
        <v>2014</v>
      </c>
      <c r="B1708" s="5" t="s">
        <v>62</v>
      </c>
      <c r="C1708" s="5" t="s">
        <v>71</v>
      </c>
      <c r="D1708" s="5" t="s">
        <v>16</v>
      </c>
      <c r="E1708" s="5">
        <v>21310</v>
      </c>
      <c r="F1708" s="6">
        <v>3487.1</v>
      </c>
      <c r="H1708" s="15" t="str">
        <f t="shared" si="156"/>
        <v>High</v>
      </c>
      <c r="I1708" s="11" t="str">
        <f t="shared" si="157"/>
        <v>Large</v>
      </c>
      <c r="J1708" s="11" t="str">
        <f t="shared" si="158"/>
        <v>South</v>
      </c>
      <c r="K1708" s="11" t="str">
        <f t="shared" si="159"/>
        <v>2010s</v>
      </c>
      <c r="L1708" s="11" t="str">
        <f t="shared" si="160"/>
        <v>Cereal</v>
      </c>
      <c r="M1708" s="18">
        <f t="shared" si="161"/>
        <v>0.16363679023932426</v>
      </c>
    </row>
    <row r="1709" spans="1:13">
      <c r="A1709" s="4">
        <v>2014</v>
      </c>
      <c r="B1709" s="5" t="s">
        <v>62</v>
      </c>
      <c r="C1709" s="5" t="s">
        <v>71</v>
      </c>
      <c r="D1709" s="5" t="s">
        <v>17</v>
      </c>
      <c r="E1709" s="5">
        <v>68090</v>
      </c>
      <c r="F1709" s="6">
        <v>568.07000000000005</v>
      </c>
      <c r="H1709" s="15" t="str">
        <f t="shared" si="156"/>
        <v>Low</v>
      </c>
      <c r="I1709" s="11" t="str">
        <f t="shared" si="157"/>
        <v>Large</v>
      </c>
      <c r="J1709" s="11" t="str">
        <f t="shared" si="158"/>
        <v>South</v>
      </c>
      <c r="K1709" s="11" t="str">
        <f t="shared" si="159"/>
        <v>2010s</v>
      </c>
      <c r="L1709" s="11" t="str">
        <f t="shared" si="160"/>
        <v>Pulse</v>
      </c>
      <c r="M1709" s="18">
        <f t="shared" si="161"/>
        <v>8.3429284770157146E-3</v>
      </c>
    </row>
    <row r="1710" spans="1:13">
      <c r="A1710" s="4">
        <v>2014</v>
      </c>
      <c r="B1710" s="5" t="s">
        <v>62</v>
      </c>
      <c r="C1710" s="5" t="s">
        <v>71</v>
      </c>
      <c r="D1710" s="5" t="s">
        <v>18</v>
      </c>
      <c r="E1710" s="5">
        <v>74620</v>
      </c>
      <c r="F1710" s="6">
        <v>253.28</v>
      </c>
      <c r="H1710" s="15" t="str">
        <f t="shared" si="156"/>
        <v>Low</v>
      </c>
      <c r="I1710" s="11" t="str">
        <f t="shared" si="157"/>
        <v>Large</v>
      </c>
      <c r="J1710" s="11" t="str">
        <f t="shared" si="158"/>
        <v>South</v>
      </c>
      <c r="K1710" s="11" t="str">
        <f t="shared" si="159"/>
        <v>2010s</v>
      </c>
      <c r="L1710" s="11" t="str">
        <f t="shared" si="160"/>
        <v>Fiber</v>
      </c>
      <c r="M1710" s="18">
        <f t="shared" si="161"/>
        <v>3.3942642723130529E-3</v>
      </c>
    </row>
    <row r="1711" spans="1:13">
      <c r="A1711" s="4">
        <v>2015</v>
      </c>
      <c r="B1711" s="5" t="s">
        <v>62</v>
      </c>
      <c r="C1711" s="5" t="s">
        <v>71</v>
      </c>
      <c r="D1711" s="5" t="s">
        <v>15</v>
      </c>
      <c r="E1711" s="5">
        <v>33620</v>
      </c>
      <c r="F1711" s="6">
        <v>2904.52</v>
      </c>
      <c r="H1711" s="15" t="str">
        <f t="shared" si="156"/>
        <v>Medium</v>
      </c>
      <c r="I1711" s="11" t="str">
        <f t="shared" si="157"/>
        <v>Large</v>
      </c>
      <c r="J1711" s="11" t="str">
        <f t="shared" si="158"/>
        <v>South</v>
      </c>
      <c r="K1711" s="11" t="str">
        <f t="shared" si="159"/>
        <v>2010s</v>
      </c>
      <c r="L1711" s="11" t="str">
        <f t="shared" si="160"/>
        <v>Cereal</v>
      </c>
      <c r="M1711" s="18">
        <f t="shared" si="161"/>
        <v>8.6392623438429503E-2</v>
      </c>
    </row>
    <row r="1712" spans="1:13">
      <c r="A1712" s="4">
        <v>2015</v>
      </c>
      <c r="B1712" s="5" t="s">
        <v>62</v>
      </c>
      <c r="C1712" s="5" t="s">
        <v>71</v>
      </c>
      <c r="D1712" s="5" t="s">
        <v>16</v>
      </c>
      <c r="E1712" s="5">
        <v>17840</v>
      </c>
      <c r="F1712" s="6">
        <v>3120.52</v>
      </c>
      <c r="H1712" s="15" t="str">
        <f t="shared" si="156"/>
        <v>High</v>
      </c>
      <c r="I1712" s="11" t="str">
        <f t="shared" si="157"/>
        <v>Large</v>
      </c>
      <c r="J1712" s="11" t="str">
        <f t="shared" si="158"/>
        <v>South</v>
      </c>
      <c r="K1712" s="11" t="str">
        <f t="shared" si="159"/>
        <v>2010s</v>
      </c>
      <c r="L1712" s="11" t="str">
        <f t="shared" si="160"/>
        <v>Cereal</v>
      </c>
      <c r="M1712" s="18">
        <f t="shared" si="161"/>
        <v>0.17491704035874439</v>
      </c>
    </row>
    <row r="1713" spans="1:13">
      <c r="A1713" s="4">
        <v>2015</v>
      </c>
      <c r="B1713" s="5" t="s">
        <v>62</v>
      </c>
      <c r="C1713" s="5" t="s">
        <v>71</v>
      </c>
      <c r="D1713" s="5" t="s">
        <v>17</v>
      </c>
      <c r="E1713" s="5">
        <v>75800</v>
      </c>
      <c r="F1713" s="6">
        <v>451.06</v>
      </c>
      <c r="H1713" s="15" t="str">
        <f t="shared" si="156"/>
        <v>Low</v>
      </c>
      <c r="I1713" s="11" t="str">
        <f t="shared" si="157"/>
        <v>Large</v>
      </c>
      <c r="J1713" s="11" t="str">
        <f t="shared" si="158"/>
        <v>South</v>
      </c>
      <c r="K1713" s="11" t="str">
        <f t="shared" si="159"/>
        <v>2010s</v>
      </c>
      <c r="L1713" s="11" t="str">
        <f t="shared" si="160"/>
        <v>Pulse</v>
      </c>
      <c r="M1713" s="18">
        <f t="shared" si="161"/>
        <v>5.9506596306068598E-3</v>
      </c>
    </row>
    <row r="1714" spans="1:13">
      <c r="A1714" s="4">
        <v>2015</v>
      </c>
      <c r="B1714" s="5" t="s">
        <v>62</v>
      </c>
      <c r="C1714" s="5" t="s">
        <v>71</v>
      </c>
      <c r="D1714" s="5" t="s">
        <v>18</v>
      </c>
      <c r="E1714" s="5">
        <v>60790</v>
      </c>
      <c r="F1714" s="6">
        <v>299.39</v>
      </c>
      <c r="H1714" s="15" t="str">
        <f t="shared" si="156"/>
        <v>Low</v>
      </c>
      <c r="I1714" s="11" t="str">
        <f t="shared" si="157"/>
        <v>Large</v>
      </c>
      <c r="J1714" s="11" t="str">
        <f t="shared" si="158"/>
        <v>South</v>
      </c>
      <c r="K1714" s="11" t="str">
        <f t="shared" si="159"/>
        <v>2010s</v>
      </c>
      <c r="L1714" s="11" t="str">
        <f t="shared" si="160"/>
        <v>Fiber</v>
      </c>
      <c r="M1714" s="18">
        <f t="shared" si="161"/>
        <v>4.9249876624444808E-3</v>
      </c>
    </row>
    <row r="1715" spans="1:13">
      <c r="A1715" s="4">
        <v>2016</v>
      </c>
      <c r="B1715" s="5" t="s">
        <v>62</v>
      </c>
      <c r="C1715" s="5" t="s">
        <v>71</v>
      </c>
      <c r="D1715" s="5" t="s">
        <v>15</v>
      </c>
      <c r="E1715" s="5">
        <v>22890</v>
      </c>
      <c r="F1715" s="6">
        <v>2509.33</v>
      </c>
      <c r="H1715" s="15" t="str">
        <f t="shared" si="156"/>
        <v>Medium</v>
      </c>
      <c r="I1715" s="11" t="str">
        <f t="shared" si="157"/>
        <v>Large</v>
      </c>
      <c r="J1715" s="11" t="str">
        <f t="shared" si="158"/>
        <v>South</v>
      </c>
      <c r="K1715" s="11" t="str">
        <f t="shared" si="159"/>
        <v>2010s</v>
      </c>
      <c r="L1715" s="11" t="str">
        <f t="shared" si="160"/>
        <v>Cereal</v>
      </c>
      <c r="M1715" s="18">
        <f t="shared" si="161"/>
        <v>0.10962560069899518</v>
      </c>
    </row>
    <row r="1716" spans="1:13">
      <c r="A1716" s="4">
        <v>2016</v>
      </c>
      <c r="B1716" s="5" t="s">
        <v>62</v>
      </c>
      <c r="C1716" s="5" t="s">
        <v>71</v>
      </c>
      <c r="D1716" s="5" t="s">
        <v>16</v>
      </c>
      <c r="E1716" s="5">
        <v>18310</v>
      </c>
      <c r="F1716" s="6">
        <v>2626.3</v>
      </c>
      <c r="H1716" s="15" t="str">
        <f t="shared" si="156"/>
        <v>Medium</v>
      </c>
      <c r="I1716" s="11" t="str">
        <f t="shared" si="157"/>
        <v>Large</v>
      </c>
      <c r="J1716" s="11" t="str">
        <f t="shared" si="158"/>
        <v>South</v>
      </c>
      <c r="K1716" s="11" t="str">
        <f t="shared" si="159"/>
        <v>2010s</v>
      </c>
      <c r="L1716" s="11" t="str">
        <f t="shared" si="160"/>
        <v>Cereal</v>
      </c>
      <c r="M1716" s="18">
        <f t="shared" si="161"/>
        <v>0.1434352812670672</v>
      </c>
    </row>
    <row r="1717" spans="1:13">
      <c r="A1717" s="4">
        <v>2016</v>
      </c>
      <c r="B1717" s="5" t="s">
        <v>62</v>
      </c>
      <c r="C1717" s="5" t="s">
        <v>71</v>
      </c>
      <c r="D1717" s="5" t="s">
        <v>17</v>
      </c>
      <c r="E1717" s="5">
        <v>22870</v>
      </c>
      <c r="F1717" s="6">
        <v>258.98</v>
      </c>
      <c r="H1717" s="15" t="str">
        <f t="shared" si="156"/>
        <v>Low</v>
      </c>
      <c r="I1717" s="11" t="str">
        <f t="shared" si="157"/>
        <v>Large</v>
      </c>
      <c r="J1717" s="11" t="str">
        <f t="shared" si="158"/>
        <v>South</v>
      </c>
      <c r="K1717" s="11" t="str">
        <f t="shared" si="159"/>
        <v>2010s</v>
      </c>
      <c r="L1717" s="11" t="str">
        <f t="shared" si="160"/>
        <v>Pulse</v>
      </c>
      <c r="M1717" s="18">
        <f t="shared" si="161"/>
        <v>1.1324005247048536E-2</v>
      </c>
    </row>
    <row r="1718" spans="1:13">
      <c r="A1718" s="4">
        <v>2016</v>
      </c>
      <c r="B1718" s="5" t="s">
        <v>62</v>
      </c>
      <c r="C1718" s="5" t="s">
        <v>71</v>
      </c>
      <c r="D1718" s="5" t="s">
        <v>18</v>
      </c>
      <c r="E1718" s="5">
        <v>31800</v>
      </c>
      <c r="F1718" s="6">
        <v>147.54</v>
      </c>
      <c r="H1718" s="15" t="str">
        <f t="shared" si="156"/>
        <v>Low</v>
      </c>
      <c r="I1718" s="11" t="str">
        <f t="shared" si="157"/>
        <v>Large</v>
      </c>
      <c r="J1718" s="11" t="str">
        <f t="shared" si="158"/>
        <v>South</v>
      </c>
      <c r="K1718" s="11" t="str">
        <f t="shared" si="159"/>
        <v>2010s</v>
      </c>
      <c r="L1718" s="11" t="str">
        <f t="shared" si="160"/>
        <v>Fiber</v>
      </c>
      <c r="M1718" s="18">
        <f t="shared" si="161"/>
        <v>4.6396226415094336E-3</v>
      </c>
    </row>
    <row r="1719" spans="1:13">
      <c r="A1719" s="4">
        <v>2017</v>
      </c>
      <c r="B1719" s="5" t="s">
        <v>62</v>
      </c>
      <c r="C1719" s="5" t="s">
        <v>71</v>
      </c>
      <c r="D1719" s="5" t="s">
        <v>15</v>
      </c>
      <c r="E1719" s="5">
        <v>30910</v>
      </c>
      <c r="F1719" s="6">
        <v>2793.52</v>
      </c>
      <c r="H1719" s="15" t="str">
        <f t="shared" si="156"/>
        <v>Medium</v>
      </c>
      <c r="I1719" s="11" t="str">
        <f t="shared" si="157"/>
        <v>Large</v>
      </c>
      <c r="J1719" s="11" t="str">
        <f t="shared" si="158"/>
        <v>South</v>
      </c>
      <c r="K1719" s="11" t="str">
        <f t="shared" si="159"/>
        <v>2010s</v>
      </c>
      <c r="L1719" s="11" t="str">
        <f t="shared" si="160"/>
        <v>Cereal</v>
      </c>
      <c r="M1719" s="18">
        <f t="shared" si="161"/>
        <v>9.0375930119702366E-2</v>
      </c>
    </row>
    <row r="1720" spans="1:13">
      <c r="A1720" s="4">
        <v>2017</v>
      </c>
      <c r="B1720" s="5" t="s">
        <v>62</v>
      </c>
      <c r="C1720" s="5" t="s">
        <v>71</v>
      </c>
      <c r="D1720" s="5" t="s">
        <v>16</v>
      </c>
      <c r="E1720" s="5">
        <v>23270</v>
      </c>
      <c r="F1720" s="6">
        <v>3936.22</v>
      </c>
      <c r="H1720" s="15" t="str">
        <f t="shared" si="156"/>
        <v>High</v>
      </c>
      <c r="I1720" s="11" t="str">
        <f t="shared" si="157"/>
        <v>Large</v>
      </c>
      <c r="J1720" s="11" t="str">
        <f t="shared" si="158"/>
        <v>South</v>
      </c>
      <c r="K1720" s="11" t="str">
        <f t="shared" si="159"/>
        <v>2010s</v>
      </c>
      <c r="L1720" s="11" t="str">
        <f t="shared" si="160"/>
        <v>Cereal</v>
      </c>
      <c r="M1720" s="18">
        <f t="shared" si="161"/>
        <v>0.16915427589170606</v>
      </c>
    </row>
    <row r="1721" spans="1:13">
      <c r="A1721" s="4">
        <v>2017</v>
      </c>
      <c r="B1721" s="5" t="s">
        <v>62</v>
      </c>
      <c r="C1721" s="5" t="s">
        <v>71</v>
      </c>
      <c r="D1721" s="5" t="s">
        <v>17</v>
      </c>
      <c r="E1721" s="5">
        <v>74400</v>
      </c>
      <c r="F1721" s="6">
        <v>680</v>
      </c>
      <c r="H1721" s="15" t="str">
        <f t="shared" si="156"/>
        <v>Low</v>
      </c>
      <c r="I1721" s="11" t="str">
        <f t="shared" si="157"/>
        <v>Large</v>
      </c>
      <c r="J1721" s="11" t="str">
        <f t="shared" si="158"/>
        <v>South</v>
      </c>
      <c r="K1721" s="11" t="str">
        <f t="shared" si="159"/>
        <v>2010s</v>
      </c>
      <c r="L1721" s="11" t="str">
        <f t="shared" si="160"/>
        <v>Pulse</v>
      </c>
      <c r="M1721" s="18">
        <f t="shared" si="161"/>
        <v>9.1397849462365593E-3</v>
      </c>
    </row>
    <row r="1722" spans="1:13">
      <c r="A1722" s="4">
        <v>2017</v>
      </c>
      <c r="B1722" s="5" t="s">
        <v>62</v>
      </c>
      <c r="C1722" s="5" t="s">
        <v>71</v>
      </c>
      <c r="D1722" s="5" t="s">
        <v>18</v>
      </c>
      <c r="E1722" s="5">
        <v>45550</v>
      </c>
      <c r="F1722" s="6">
        <v>510.22</v>
      </c>
      <c r="H1722" s="15" t="str">
        <f t="shared" si="156"/>
        <v>Low</v>
      </c>
      <c r="I1722" s="11" t="str">
        <f t="shared" si="157"/>
        <v>Large</v>
      </c>
      <c r="J1722" s="11" t="str">
        <f t="shared" si="158"/>
        <v>South</v>
      </c>
      <c r="K1722" s="11" t="str">
        <f t="shared" si="159"/>
        <v>2010s</v>
      </c>
      <c r="L1722" s="11" t="str">
        <f t="shared" si="160"/>
        <v>Fiber</v>
      </c>
      <c r="M1722" s="18">
        <f t="shared" si="161"/>
        <v>1.1201317233809002E-2</v>
      </c>
    </row>
    <row r="1723" spans="1:13">
      <c r="A1723" s="4">
        <v>2008</v>
      </c>
      <c r="B1723" s="5" t="s">
        <v>62</v>
      </c>
      <c r="C1723" s="5" t="s">
        <v>72</v>
      </c>
      <c r="D1723" s="5" t="s">
        <v>15</v>
      </c>
      <c r="E1723" s="5">
        <v>65070</v>
      </c>
      <c r="F1723" s="6">
        <v>1973.87</v>
      </c>
      <c r="H1723" s="15" t="str">
        <f t="shared" si="156"/>
        <v>Medium</v>
      </c>
      <c r="I1723" s="11" t="str">
        <f t="shared" si="157"/>
        <v>Large</v>
      </c>
      <c r="J1723" s="11" t="str">
        <f t="shared" si="158"/>
        <v>South</v>
      </c>
      <c r="K1723" s="11" t="str">
        <f t="shared" si="159"/>
        <v>2000s</v>
      </c>
      <c r="L1723" s="11" t="str">
        <f t="shared" si="160"/>
        <v>Cereal</v>
      </c>
      <c r="M1723" s="18">
        <f t="shared" si="161"/>
        <v>3.0334562778546178E-2</v>
      </c>
    </row>
    <row r="1724" spans="1:13">
      <c r="A1724" s="4">
        <v>2008</v>
      </c>
      <c r="B1724" s="5" t="s">
        <v>62</v>
      </c>
      <c r="C1724" s="5" t="s">
        <v>72</v>
      </c>
      <c r="D1724" s="5" t="s">
        <v>16</v>
      </c>
      <c r="E1724" s="5">
        <v>2020</v>
      </c>
      <c r="F1724" s="6">
        <v>7549.51</v>
      </c>
      <c r="H1724" s="15" t="str">
        <f t="shared" si="156"/>
        <v>High</v>
      </c>
      <c r="I1724" s="11" t="str">
        <f t="shared" si="157"/>
        <v>Medium</v>
      </c>
      <c r="J1724" s="11" t="str">
        <f t="shared" si="158"/>
        <v>South</v>
      </c>
      <c r="K1724" s="11" t="str">
        <f t="shared" si="159"/>
        <v>2000s</v>
      </c>
      <c r="L1724" s="11" t="str">
        <f t="shared" si="160"/>
        <v>Cereal</v>
      </c>
      <c r="M1724" s="18">
        <f t="shared" si="161"/>
        <v>3.7373811881188121</v>
      </c>
    </row>
    <row r="1725" spans="1:13">
      <c r="A1725" s="4">
        <v>2008</v>
      </c>
      <c r="B1725" s="5" t="s">
        <v>62</v>
      </c>
      <c r="C1725" s="5" t="s">
        <v>72</v>
      </c>
      <c r="D1725" s="5" t="s">
        <v>17</v>
      </c>
      <c r="E1725" s="5">
        <v>71450</v>
      </c>
      <c r="F1725" s="6">
        <v>944.02</v>
      </c>
      <c r="H1725" s="15" t="str">
        <f t="shared" si="156"/>
        <v>Low</v>
      </c>
      <c r="I1725" s="11" t="str">
        <f t="shared" si="157"/>
        <v>Large</v>
      </c>
      <c r="J1725" s="11" t="str">
        <f t="shared" si="158"/>
        <v>South</v>
      </c>
      <c r="K1725" s="11" t="str">
        <f t="shared" si="159"/>
        <v>2000s</v>
      </c>
      <c r="L1725" s="11" t="str">
        <f t="shared" si="160"/>
        <v>Pulse</v>
      </c>
      <c r="M1725" s="18">
        <f t="shared" si="161"/>
        <v>1.3212316305108468E-2</v>
      </c>
    </row>
    <row r="1726" spans="1:13">
      <c r="A1726" s="4">
        <v>2008</v>
      </c>
      <c r="B1726" s="5" t="s">
        <v>62</v>
      </c>
      <c r="C1726" s="5" t="s">
        <v>72</v>
      </c>
      <c r="D1726" s="5" t="s">
        <v>18</v>
      </c>
      <c r="E1726" s="5">
        <v>11470</v>
      </c>
      <c r="F1726" s="6">
        <v>172.62</v>
      </c>
      <c r="H1726" s="15" t="str">
        <f t="shared" si="156"/>
        <v>Low</v>
      </c>
      <c r="I1726" s="11" t="str">
        <f t="shared" si="157"/>
        <v>Large</v>
      </c>
      <c r="J1726" s="11" t="str">
        <f t="shared" si="158"/>
        <v>South</v>
      </c>
      <c r="K1726" s="11" t="str">
        <f t="shared" si="159"/>
        <v>2000s</v>
      </c>
      <c r="L1726" s="11" t="str">
        <f t="shared" si="160"/>
        <v>Fiber</v>
      </c>
      <c r="M1726" s="18">
        <f t="shared" si="161"/>
        <v>1.504969485614647E-2</v>
      </c>
    </row>
    <row r="1727" spans="1:13">
      <c r="A1727" s="4">
        <v>2009</v>
      </c>
      <c r="B1727" s="5" t="s">
        <v>62</v>
      </c>
      <c r="C1727" s="5" t="s">
        <v>72</v>
      </c>
      <c r="D1727" s="5" t="s">
        <v>15</v>
      </c>
      <c r="E1727" s="5">
        <v>65320</v>
      </c>
      <c r="F1727" s="6">
        <v>2877.07</v>
      </c>
      <c r="H1727" s="15" t="str">
        <f t="shared" si="156"/>
        <v>Medium</v>
      </c>
      <c r="I1727" s="11" t="str">
        <f t="shared" si="157"/>
        <v>Large</v>
      </c>
      <c r="J1727" s="11" t="str">
        <f t="shared" si="158"/>
        <v>South</v>
      </c>
      <c r="K1727" s="11" t="str">
        <f t="shared" si="159"/>
        <v>2000s</v>
      </c>
      <c r="L1727" s="11" t="str">
        <f t="shared" si="160"/>
        <v>Cereal</v>
      </c>
      <c r="M1727" s="18">
        <f t="shared" si="161"/>
        <v>4.4045774647887323E-2</v>
      </c>
    </row>
    <row r="1728" spans="1:13">
      <c r="A1728" s="4">
        <v>2009</v>
      </c>
      <c r="B1728" s="5" t="s">
        <v>62</v>
      </c>
      <c r="C1728" s="5" t="s">
        <v>72</v>
      </c>
      <c r="D1728" s="5" t="s">
        <v>16</v>
      </c>
      <c r="E1728" s="5">
        <v>1400</v>
      </c>
      <c r="F1728" s="6">
        <v>5864.29</v>
      </c>
      <c r="H1728" s="15" t="str">
        <f t="shared" si="156"/>
        <v>High</v>
      </c>
      <c r="I1728" s="11" t="str">
        <f t="shared" si="157"/>
        <v>Medium</v>
      </c>
      <c r="J1728" s="11" t="str">
        <f t="shared" si="158"/>
        <v>South</v>
      </c>
      <c r="K1728" s="11" t="str">
        <f t="shared" si="159"/>
        <v>2000s</v>
      </c>
      <c r="L1728" s="11" t="str">
        <f t="shared" si="160"/>
        <v>Cereal</v>
      </c>
      <c r="M1728" s="18">
        <f t="shared" si="161"/>
        <v>4.1887785714285712</v>
      </c>
    </row>
    <row r="1729" spans="1:13">
      <c r="A1729" s="4">
        <v>2009</v>
      </c>
      <c r="B1729" s="5" t="s">
        <v>62</v>
      </c>
      <c r="C1729" s="5" t="s">
        <v>72</v>
      </c>
      <c r="D1729" s="5" t="s">
        <v>17</v>
      </c>
      <c r="E1729" s="5">
        <v>77340</v>
      </c>
      <c r="F1729" s="6">
        <v>493.02</v>
      </c>
      <c r="H1729" s="15" t="str">
        <f t="shared" si="156"/>
        <v>Low</v>
      </c>
      <c r="I1729" s="11" t="str">
        <f t="shared" si="157"/>
        <v>Large</v>
      </c>
      <c r="J1729" s="11" t="str">
        <f t="shared" si="158"/>
        <v>South</v>
      </c>
      <c r="K1729" s="11" t="str">
        <f t="shared" si="159"/>
        <v>2000s</v>
      </c>
      <c r="L1729" s="11" t="str">
        <f t="shared" si="160"/>
        <v>Pulse</v>
      </c>
      <c r="M1729" s="18">
        <f t="shared" si="161"/>
        <v>6.3747090768037232E-3</v>
      </c>
    </row>
    <row r="1730" spans="1:13">
      <c r="A1730" s="4">
        <v>2009</v>
      </c>
      <c r="B1730" s="5" t="s">
        <v>62</v>
      </c>
      <c r="C1730" s="5" t="s">
        <v>72</v>
      </c>
      <c r="D1730" s="5" t="s">
        <v>18</v>
      </c>
      <c r="E1730" s="5">
        <v>12610</v>
      </c>
      <c r="F1730" s="6">
        <v>241.08</v>
      </c>
      <c r="H1730" s="15" t="str">
        <f t="shared" si="156"/>
        <v>Low</v>
      </c>
      <c r="I1730" s="11" t="str">
        <f t="shared" si="157"/>
        <v>Large</v>
      </c>
      <c r="J1730" s="11" t="str">
        <f t="shared" si="158"/>
        <v>South</v>
      </c>
      <c r="K1730" s="11" t="str">
        <f t="shared" si="159"/>
        <v>2000s</v>
      </c>
      <c r="L1730" s="11" t="str">
        <f t="shared" si="160"/>
        <v>Fiber</v>
      </c>
      <c r="M1730" s="18">
        <f t="shared" si="161"/>
        <v>1.911816019032514E-2</v>
      </c>
    </row>
    <row r="1731" spans="1:13">
      <c r="A1731" s="4">
        <v>2010</v>
      </c>
      <c r="B1731" s="5" t="s">
        <v>62</v>
      </c>
      <c r="C1731" s="5" t="s">
        <v>72</v>
      </c>
      <c r="D1731" s="5" t="s">
        <v>15</v>
      </c>
      <c r="E1731" s="5">
        <v>70380</v>
      </c>
      <c r="F1731" s="6">
        <v>1840.72</v>
      </c>
      <c r="H1731" s="15" t="str">
        <f t="shared" ref="H1731:H1794" si="162">IF(F1731&lt;1000,"Low",IF(F1731&lt;3000,"Medium","High"))</f>
        <v>Medium</v>
      </c>
      <c r="I1731" s="11" t="str">
        <f t="shared" ref="I1731:I1794" si="163">IF(E1731&lt;1000,"Small",IF(E1731&lt;5000,"Medium","Large"))</f>
        <v>Large</v>
      </c>
      <c r="J1731" s="11" t="str">
        <f t="shared" ref="J1731:J1794" si="164">IF(OR(B1731="Punjab",B1731="Haryana",B1731="Himachal Pradesh",B1731="Jammu and Kashmir",B1731="Uttarakhand",B1731="Delhi",B1731="Chandigarh"),"North",IF(OR(B1731="Tamil Nadu",B1731="Karnataka",B1731="Kerala",B1731="Andhra Pradesh",B1731="Telangana"),"South",IF(OR(B1731="Maharashtra",B1731="Gujarat",B1731="Goa",B1731="Rajasthan"),"West",IF(OR(B1731="West Bengal",B1731="Bihar",B1731="Jharkhand",B1731="Odisha",B1731="Assam",B1731="Sikkim",B1731="Arunachal Pradesh",B1731="Manipur",B1731="Meghalaya",B1731="Mizoram",B1731="Nagaland",B1731="Tripura"),"East","Central"))))</f>
        <v>South</v>
      </c>
      <c r="K1731" s="11" t="str">
        <f t="shared" ref="K1731:K1794" si="165">LEFT(A1731,3)&amp;"0s"</f>
        <v>2010s</v>
      </c>
      <c r="L1731" s="11" t="str">
        <f t="shared" ref="L1731:L1794" si="166">IF(D1731="Rice","Cereal",IF(D1731="Maize","Cereal",IF(D1731="Chickpea","Pulse",IF(D1731="Cotton","Fiber","Other"))))</f>
        <v>Cereal</v>
      </c>
      <c r="M1731" s="18">
        <f t="shared" ref="M1731:M1794" si="167">F1731/E1731</f>
        <v>2.6154021028701336E-2</v>
      </c>
    </row>
    <row r="1732" spans="1:13">
      <c r="A1732" s="4">
        <v>2010</v>
      </c>
      <c r="B1732" s="5" t="s">
        <v>62</v>
      </c>
      <c r="C1732" s="5" t="s">
        <v>72</v>
      </c>
      <c r="D1732" s="5" t="s">
        <v>16</v>
      </c>
      <c r="E1732" s="5">
        <v>1410</v>
      </c>
      <c r="F1732" s="6">
        <v>7929.08</v>
      </c>
      <c r="H1732" s="15" t="str">
        <f t="shared" si="162"/>
        <v>High</v>
      </c>
      <c r="I1732" s="11" t="str">
        <f t="shared" si="163"/>
        <v>Medium</v>
      </c>
      <c r="J1732" s="11" t="str">
        <f t="shared" si="164"/>
        <v>South</v>
      </c>
      <c r="K1732" s="11" t="str">
        <f t="shared" si="165"/>
        <v>2010s</v>
      </c>
      <c r="L1732" s="11" t="str">
        <f t="shared" si="166"/>
        <v>Cereal</v>
      </c>
      <c r="M1732" s="18">
        <f t="shared" si="167"/>
        <v>5.623460992907801</v>
      </c>
    </row>
    <row r="1733" spans="1:13">
      <c r="A1733" s="4">
        <v>2010</v>
      </c>
      <c r="B1733" s="5" t="s">
        <v>62</v>
      </c>
      <c r="C1733" s="5" t="s">
        <v>72</v>
      </c>
      <c r="D1733" s="5" t="s">
        <v>17</v>
      </c>
      <c r="E1733" s="5">
        <v>69520</v>
      </c>
      <c r="F1733" s="6">
        <v>1105.01</v>
      </c>
      <c r="H1733" s="15" t="str">
        <f t="shared" si="162"/>
        <v>Medium</v>
      </c>
      <c r="I1733" s="11" t="str">
        <f t="shared" si="163"/>
        <v>Large</v>
      </c>
      <c r="J1733" s="11" t="str">
        <f t="shared" si="164"/>
        <v>South</v>
      </c>
      <c r="K1733" s="11" t="str">
        <f t="shared" si="165"/>
        <v>2010s</v>
      </c>
      <c r="L1733" s="11" t="str">
        <f t="shared" si="166"/>
        <v>Pulse</v>
      </c>
      <c r="M1733" s="18">
        <f t="shared" si="167"/>
        <v>1.5894850402761795E-2</v>
      </c>
    </row>
    <row r="1734" spans="1:13">
      <c r="A1734" s="4">
        <v>2010</v>
      </c>
      <c r="B1734" s="5" t="s">
        <v>62</v>
      </c>
      <c r="C1734" s="5" t="s">
        <v>72</v>
      </c>
      <c r="D1734" s="5" t="s">
        <v>18</v>
      </c>
      <c r="E1734" s="5">
        <v>17010</v>
      </c>
      <c r="F1734" s="6">
        <v>408</v>
      </c>
      <c r="H1734" s="15" t="str">
        <f t="shared" si="162"/>
        <v>Low</v>
      </c>
      <c r="I1734" s="11" t="str">
        <f t="shared" si="163"/>
        <v>Large</v>
      </c>
      <c r="J1734" s="11" t="str">
        <f t="shared" si="164"/>
        <v>South</v>
      </c>
      <c r="K1734" s="11" t="str">
        <f t="shared" si="165"/>
        <v>2010s</v>
      </c>
      <c r="L1734" s="11" t="str">
        <f t="shared" si="166"/>
        <v>Fiber</v>
      </c>
      <c r="M1734" s="18">
        <f t="shared" si="167"/>
        <v>2.398589065255732E-2</v>
      </c>
    </row>
    <row r="1735" spans="1:13">
      <c r="A1735" s="4">
        <v>2011</v>
      </c>
      <c r="B1735" s="5" t="s">
        <v>62</v>
      </c>
      <c r="C1735" s="5" t="s">
        <v>72</v>
      </c>
      <c r="D1735" s="5" t="s">
        <v>15</v>
      </c>
      <c r="E1735" s="5">
        <v>53900</v>
      </c>
      <c r="F1735" s="6">
        <v>2943.6</v>
      </c>
      <c r="H1735" s="15" t="str">
        <f t="shared" si="162"/>
        <v>Medium</v>
      </c>
      <c r="I1735" s="11" t="str">
        <f t="shared" si="163"/>
        <v>Large</v>
      </c>
      <c r="J1735" s="11" t="str">
        <f t="shared" si="164"/>
        <v>South</v>
      </c>
      <c r="K1735" s="11" t="str">
        <f t="shared" si="165"/>
        <v>2010s</v>
      </c>
      <c r="L1735" s="11" t="str">
        <f t="shared" si="166"/>
        <v>Cereal</v>
      </c>
      <c r="M1735" s="18">
        <f t="shared" si="167"/>
        <v>5.4612244897959183E-2</v>
      </c>
    </row>
    <row r="1736" spans="1:13">
      <c r="A1736" s="4">
        <v>2011</v>
      </c>
      <c r="B1736" s="5" t="s">
        <v>62</v>
      </c>
      <c r="C1736" s="5" t="s">
        <v>72</v>
      </c>
      <c r="D1736" s="5" t="s">
        <v>16</v>
      </c>
      <c r="E1736" s="5">
        <v>1590</v>
      </c>
      <c r="F1736" s="6">
        <v>6144.65</v>
      </c>
      <c r="H1736" s="15" t="str">
        <f t="shared" si="162"/>
        <v>High</v>
      </c>
      <c r="I1736" s="11" t="str">
        <f t="shared" si="163"/>
        <v>Medium</v>
      </c>
      <c r="J1736" s="11" t="str">
        <f t="shared" si="164"/>
        <v>South</v>
      </c>
      <c r="K1736" s="11" t="str">
        <f t="shared" si="165"/>
        <v>2010s</v>
      </c>
      <c r="L1736" s="11" t="str">
        <f t="shared" si="166"/>
        <v>Cereal</v>
      </c>
      <c r="M1736" s="18">
        <f t="shared" si="167"/>
        <v>3.8645597484276726</v>
      </c>
    </row>
    <row r="1737" spans="1:13">
      <c r="A1737" s="4">
        <v>2011</v>
      </c>
      <c r="B1737" s="5" t="s">
        <v>62</v>
      </c>
      <c r="C1737" s="5" t="s">
        <v>72</v>
      </c>
      <c r="D1737" s="5" t="s">
        <v>17</v>
      </c>
      <c r="E1737" s="5">
        <v>90370</v>
      </c>
      <c r="F1737" s="6">
        <v>828.93</v>
      </c>
      <c r="H1737" s="15" t="str">
        <f t="shared" si="162"/>
        <v>Low</v>
      </c>
      <c r="I1737" s="11" t="str">
        <f t="shared" si="163"/>
        <v>Large</v>
      </c>
      <c r="J1737" s="11" t="str">
        <f t="shared" si="164"/>
        <v>South</v>
      </c>
      <c r="K1737" s="11" t="str">
        <f t="shared" si="165"/>
        <v>2010s</v>
      </c>
      <c r="L1737" s="11" t="str">
        <f t="shared" si="166"/>
        <v>Pulse</v>
      </c>
      <c r="M1737" s="18">
        <f t="shared" si="167"/>
        <v>9.1726236582936813E-3</v>
      </c>
    </row>
    <row r="1738" spans="1:13">
      <c r="A1738" s="4">
        <v>2011</v>
      </c>
      <c r="B1738" s="5" t="s">
        <v>62</v>
      </c>
      <c r="C1738" s="5" t="s">
        <v>72</v>
      </c>
      <c r="D1738" s="5" t="s">
        <v>18</v>
      </c>
      <c r="E1738" s="5">
        <v>30850</v>
      </c>
      <c r="F1738" s="6">
        <v>266.13</v>
      </c>
      <c r="H1738" s="15" t="str">
        <f t="shared" si="162"/>
        <v>Low</v>
      </c>
      <c r="I1738" s="11" t="str">
        <f t="shared" si="163"/>
        <v>Large</v>
      </c>
      <c r="J1738" s="11" t="str">
        <f t="shared" si="164"/>
        <v>South</v>
      </c>
      <c r="K1738" s="11" t="str">
        <f t="shared" si="165"/>
        <v>2010s</v>
      </c>
      <c r="L1738" s="11" t="str">
        <f t="shared" si="166"/>
        <v>Fiber</v>
      </c>
      <c r="M1738" s="18">
        <f t="shared" si="167"/>
        <v>8.6265802269043755E-3</v>
      </c>
    </row>
    <row r="1739" spans="1:13">
      <c r="A1739" s="4">
        <v>2012</v>
      </c>
      <c r="B1739" s="5" t="s">
        <v>62</v>
      </c>
      <c r="C1739" s="5" t="s">
        <v>72</v>
      </c>
      <c r="D1739" s="5" t="s">
        <v>15</v>
      </c>
      <c r="E1739" s="5">
        <v>30750</v>
      </c>
      <c r="F1739" s="6">
        <v>2627.64</v>
      </c>
      <c r="H1739" s="15" t="str">
        <f t="shared" si="162"/>
        <v>Medium</v>
      </c>
      <c r="I1739" s="11" t="str">
        <f t="shared" si="163"/>
        <v>Large</v>
      </c>
      <c r="J1739" s="11" t="str">
        <f t="shared" si="164"/>
        <v>South</v>
      </c>
      <c r="K1739" s="11" t="str">
        <f t="shared" si="165"/>
        <v>2010s</v>
      </c>
      <c r="L1739" s="11" t="str">
        <f t="shared" si="166"/>
        <v>Cereal</v>
      </c>
      <c r="M1739" s="18">
        <f t="shared" si="167"/>
        <v>8.5451707317073161E-2</v>
      </c>
    </row>
    <row r="1740" spans="1:13">
      <c r="A1740" s="4">
        <v>2012</v>
      </c>
      <c r="B1740" s="5" t="s">
        <v>62</v>
      </c>
      <c r="C1740" s="5" t="s">
        <v>72</v>
      </c>
      <c r="D1740" s="5" t="s">
        <v>16</v>
      </c>
      <c r="E1740" s="5">
        <v>2700</v>
      </c>
      <c r="F1740" s="6">
        <v>6522.22</v>
      </c>
      <c r="H1740" s="15" t="str">
        <f t="shared" si="162"/>
        <v>High</v>
      </c>
      <c r="I1740" s="11" t="str">
        <f t="shared" si="163"/>
        <v>Medium</v>
      </c>
      <c r="J1740" s="11" t="str">
        <f t="shared" si="164"/>
        <v>South</v>
      </c>
      <c r="K1740" s="11" t="str">
        <f t="shared" si="165"/>
        <v>2010s</v>
      </c>
      <c r="L1740" s="11" t="str">
        <f t="shared" si="166"/>
        <v>Cereal</v>
      </c>
      <c r="M1740" s="18">
        <f t="shared" si="167"/>
        <v>2.4156370370370372</v>
      </c>
    </row>
    <row r="1741" spans="1:13">
      <c r="A1741" s="4">
        <v>2012</v>
      </c>
      <c r="B1741" s="5" t="s">
        <v>62</v>
      </c>
      <c r="C1741" s="5" t="s">
        <v>72</v>
      </c>
      <c r="D1741" s="5" t="s">
        <v>17</v>
      </c>
      <c r="E1741" s="5">
        <v>112190</v>
      </c>
      <c r="F1741" s="6">
        <v>168.02</v>
      </c>
      <c r="H1741" s="15" t="str">
        <f t="shared" si="162"/>
        <v>Low</v>
      </c>
      <c r="I1741" s="11" t="str">
        <f t="shared" si="163"/>
        <v>Large</v>
      </c>
      <c r="J1741" s="11" t="str">
        <f t="shared" si="164"/>
        <v>South</v>
      </c>
      <c r="K1741" s="11" t="str">
        <f t="shared" si="165"/>
        <v>2010s</v>
      </c>
      <c r="L1741" s="11" t="str">
        <f t="shared" si="166"/>
        <v>Pulse</v>
      </c>
      <c r="M1741" s="18">
        <f t="shared" si="167"/>
        <v>1.4976379356448882E-3</v>
      </c>
    </row>
    <row r="1742" spans="1:13">
      <c r="A1742" s="4">
        <v>2012</v>
      </c>
      <c r="B1742" s="5" t="s">
        <v>62</v>
      </c>
      <c r="C1742" s="5" t="s">
        <v>72</v>
      </c>
      <c r="D1742" s="5" t="s">
        <v>18</v>
      </c>
      <c r="E1742" s="5">
        <v>28880</v>
      </c>
      <c r="F1742" s="6">
        <v>350.07</v>
      </c>
      <c r="H1742" s="15" t="str">
        <f t="shared" si="162"/>
        <v>Low</v>
      </c>
      <c r="I1742" s="11" t="str">
        <f t="shared" si="163"/>
        <v>Large</v>
      </c>
      <c r="J1742" s="11" t="str">
        <f t="shared" si="164"/>
        <v>South</v>
      </c>
      <c r="K1742" s="11" t="str">
        <f t="shared" si="165"/>
        <v>2010s</v>
      </c>
      <c r="L1742" s="11" t="str">
        <f t="shared" si="166"/>
        <v>Fiber</v>
      </c>
      <c r="M1742" s="18">
        <f t="shared" si="167"/>
        <v>1.2121537396121883E-2</v>
      </c>
    </row>
    <row r="1743" spans="1:13">
      <c r="A1743" s="4">
        <v>2013</v>
      </c>
      <c r="B1743" s="5" t="s">
        <v>62</v>
      </c>
      <c r="C1743" s="5" t="s">
        <v>72</v>
      </c>
      <c r="D1743" s="5" t="s">
        <v>15</v>
      </c>
      <c r="E1743" s="5">
        <v>62710</v>
      </c>
      <c r="F1743" s="6">
        <v>2843.09</v>
      </c>
      <c r="H1743" s="15" t="str">
        <f t="shared" si="162"/>
        <v>Medium</v>
      </c>
      <c r="I1743" s="11" t="str">
        <f t="shared" si="163"/>
        <v>Large</v>
      </c>
      <c r="J1743" s="11" t="str">
        <f t="shared" si="164"/>
        <v>South</v>
      </c>
      <c r="K1743" s="11" t="str">
        <f t="shared" si="165"/>
        <v>2010s</v>
      </c>
      <c r="L1743" s="11" t="str">
        <f t="shared" si="166"/>
        <v>Cereal</v>
      </c>
      <c r="M1743" s="18">
        <f t="shared" si="167"/>
        <v>4.5337107319406794E-2</v>
      </c>
    </row>
    <row r="1744" spans="1:13">
      <c r="A1744" s="4">
        <v>2013</v>
      </c>
      <c r="B1744" s="5" t="s">
        <v>62</v>
      </c>
      <c r="C1744" s="5" t="s">
        <v>72</v>
      </c>
      <c r="D1744" s="5" t="s">
        <v>16</v>
      </c>
      <c r="E1744" s="5">
        <v>5490</v>
      </c>
      <c r="F1744" s="6">
        <v>6752.28</v>
      </c>
      <c r="H1744" s="15" t="str">
        <f t="shared" si="162"/>
        <v>High</v>
      </c>
      <c r="I1744" s="11" t="str">
        <f t="shared" si="163"/>
        <v>Large</v>
      </c>
      <c r="J1744" s="11" t="str">
        <f t="shared" si="164"/>
        <v>South</v>
      </c>
      <c r="K1744" s="11" t="str">
        <f t="shared" si="165"/>
        <v>2010s</v>
      </c>
      <c r="L1744" s="11" t="str">
        <f t="shared" si="166"/>
        <v>Cereal</v>
      </c>
      <c r="M1744" s="18">
        <f t="shared" si="167"/>
        <v>1.2299234972677595</v>
      </c>
    </row>
    <row r="1745" spans="1:13">
      <c r="A1745" s="4">
        <v>2013</v>
      </c>
      <c r="B1745" s="5" t="s">
        <v>62</v>
      </c>
      <c r="C1745" s="5" t="s">
        <v>72</v>
      </c>
      <c r="D1745" s="5" t="s">
        <v>17</v>
      </c>
      <c r="E1745" s="5">
        <v>97050</v>
      </c>
      <c r="F1745" s="6">
        <v>1355.9</v>
      </c>
      <c r="H1745" s="15" t="str">
        <f t="shared" si="162"/>
        <v>Medium</v>
      </c>
      <c r="I1745" s="11" t="str">
        <f t="shared" si="163"/>
        <v>Large</v>
      </c>
      <c r="J1745" s="11" t="str">
        <f t="shared" si="164"/>
        <v>South</v>
      </c>
      <c r="K1745" s="11" t="str">
        <f t="shared" si="165"/>
        <v>2010s</v>
      </c>
      <c r="L1745" s="11" t="str">
        <f t="shared" si="166"/>
        <v>Pulse</v>
      </c>
      <c r="M1745" s="18">
        <f t="shared" si="167"/>
        <v>1.3971148892323546E-2</v>
      </c>
    </row>
    <row r="1746" spans="1:13">
      <c r="A1746" s="4">
        <v>2013</v>
      </c>
      <c r="B1746" s="5" t="s">
        <v>62</v>
      </c>
      <c r="C1746" s="5" t="s">
        <v>72</v>
      </c>
      <c r="D1746" s="5" t="s">
        <v>18</v>
      </c>
      <c r="E1746" s="5">
        <v>35920</v>
      </c>
      <c r="F1746" s="6">
        <v>264.76</v>
      </c>
      <c r="H1746" s="15" t="str">
        <f t="shared" si="162"/>
        <v>Low</v>
      </c>
      <c r="I1746" s="11" t="str">
        <f t="shared" si="163"/>
        <v>Large</v>
      </c>
      <c r="J1746" s="11" t="str">
        <f t="shared" si="164"/>
        <v>South</v>
      </c>
      <c r="K1746" s="11" t="str">
        <f t="shared" si="165"/>
        <v>2010s</v>
      </c>
      <c r="L1746" s="11" t="str">
        <f t="shared" si="166"/>
        <v>Fiber</v>
      </c>
      <c r="M1746" s="18">
        <f t="shared" si="167"/>
        <v>7.3708240534521158E-3</v>
      </c>
    </row>
    <row r="1747" spans="1:13">
      <c r="A1747" s="4">
        <v>2014</v>
      </c>
      <c r="B1747" s="5" t="s">
        <v>62</v>
      </c>
      <c r="C1747" s="5" t="s">
        <v>72</v>
      </c>
      <c r="D1747" s="5" t="s">
        <v>15</v>
      </c>
      <c r="E1747" s="5">
        <v>45890</v>
      </c>
      <c r="F1747" s="6">
        <v>3613.86</v>
      </c>
      <c r="H1747" s="15" t="str">
        <f t="shared" si="162"/>
        <v>High</v>
      </c>
      <c r="I1747" s="11" t="str">
        <f t="shared" si="163"/>
        <v>Large</v>
      </c>
      <c r="J1747" s="11" t="str">
        <f t="shared" si="164"/>
        <v>South</v>
      </c>
      <c r="K1747" s="11" t="str">
        <f t="shared" si="165"/>
        <v>2010s</v>
      </c>
      <c r="L1747" s="11" t="str">
        <f t="shared" si="166"/>
        <v>Cereal</v>
      </c>
      <c r="M1747" s="18">
        <f t="shared" si="167"/>
        <v>7.8750490302898241E-2</v>
      </c>
    </row>
    <row r="1748" spans="1:13">
      <c r="A1748" s="4">
        <v>2014</v>
      </c>
      <c r="B1748" s="5" t="s">
        <v>62</v>
      </c>
      <c r="C1748" s="5" t="s">
        <v>72</v>
      </c>
      <c r="D1748" s="5" t="s">
        <v>16</v>
      </c>
      <c r="E1748" s="5">
        <v>3350</v>
      </c>
      <c r="F1748" s="6">
        <v>6143.28</v>
      </c>
      <c r="H1748" s="15" t="str">
        <f t="shared" si="162"/>
        <v>High</v>
      </c>
      <c r="I1748" s="11" t="str">
        <f t="shared" si="163"/>
        <v>Medium</v>
      </c>
      <c r="J1748" s="11" t="str">
        <f t="shared" si="164"/>
        <v>South</v>
      </c>
      <c r="K1748" s="11" t="str">
        <f t="shared" si="165"/>
        <v>2010s</v>
      </c>
      <c r="L1748" s="11" t="str">
        <f t="shared" si="166"/>
        <v>Cereal</v>
      </c>
      <c r="M1748" s="18">
        <f t="shared" si="167"/>
        <v>1.8338149253731342</v>
      </c>
    </row>
    <row r="1749" spans="1:13">
      <c r="A1749" s="4">
        <v>2014</v>
      </c>
      <c r="B1749" s="5" t="s">
        <v>62</v>
      </c>
      <c r="C1749" s="5" t="s">
        <v>72</v>
      </c>
      <c r="D1749" s="5" t="s">
        <v>17</v>
      </c>
      <c r="E1749" s="5">
        <v>68170</v>
      </c>
      <c r="F1749" s="6">
        <v>631.95000000000005</v>
      </c>
      <c r="H1749" s="15" t="str">
        <f t="shared" si="162"/>
        <v>Low</v>
      </c>
      <c r="I1749" s="11" t="str">
        <f t="shared" si="163"/>
        <v>Large</v>
      </c>
      <c r="J1749" s="11" t="str">
        <f t="shared" si="164"/>
        <v>South</v>
      </c>
      <c r="K1749" s="11" t="str">
        <f t="shared" si="165"/>
        <v>2010s</v>
      </c>
      <c r="L1749" s="11" t="str">
        <f t="shared" si="166"/>
        <v>Pulse</v>
      </c>
      <c r="M1749" s="18">
        <f t="shared" si="167"/>
        <v>9.270206835851549E-3</v>
      </c>
    </row>
    <row r="1750" spans="1:13">
      <c r="A1750" s="4">
        <v>2014</v>
      </c>
      <c r="B1750" s="5" t="s">
        <v>62</v>
      </c>
      <c r="C1750" s="5" t="s">
        <v>72</v>
      </c>
      <c r="D1750" s="5" t="s">
        <v>18</v>
      </c>
      <c r="E1750" s="5">
        <v>35590</v>
      </c>
      <c r="F1750" s="6">
        <v>301.49</v>
      </c>
      <c r="H1750" s="15" t="str">
        <f t="shared" si="162"/>
        <v>Low</v>
      </c>
      <c r="I1750" s="11" t="str">
        <f t="shared" si="163"/>
        <v>Large</v>
      </c>
      <c r="J1750" s="11" t="str">
        <f t="shared" si="164"/>
        <v>South</v>
      </c>
      <c r="K1750" s="11" t="str">
        <f t="shared" si="165"/>
        <v>2010s</v>
      </c>
      <c r="L1750" s="11" t="str">
        <f t="shared" si="166"/>
        <v>Fiber</v>
      </c>
      <c r="M1750" s="18">
        <f t="shared" si="167"/>
        <v>8.4711997752177585E-3</v>
      </c>
    </row>
    <row r="1751" spans="1:13">
      <c r="A1751" s="4">
        <v>2015</v>
      </c>
      <c r="B1751" s="5" t="s">
        <v>62</v>
      </c>
      <c r="C1751" s="5" t="s">
        <v>72</v>
      </c>
      <c r="D1751" s="5" t="s">
        <v>15</v>
      </c>
      <c r="E1751" s="5">
        <v>40260</v>
      </c>
      <c r="F1751" s="6">
        <v>3058.37</v>
      </c>
      <c r="H1751" s="15" t="str">
        <f t="shared" si="162"/>
        <v>High</v>
      </c>
      <c r="I1751" s="11" t="str">
        <f t="shared" si="163"/>
        <v>Large</v>
      </c>
      <c r="J1751" s="11" t="str">
        <f t="shared" si="164"/>
        <v>South</v>
      </c>
      <c r="K1751" s="11" t="str">
        <f t="shared" si="165"/>
        <v>2010s</v>
      </c>
      <c r="L1751" s="11" t="str">
        <f t="shared" si="166"/>
        <v>Cereal</v>
      </c>
      <c r="M1751" s="18">
        <f t="shared" si="167"/>
        <v>7.5965474416294088E-2</v>
      </c>
    </row>
    <row r="1752" spans="1:13">
      <c r="A1752" s="4">
        <v>2015</v>
      </c>
      <c r="B1752" s="5" t="s">
        <v>62</v>
      </c>
      <c r="C1752" s="5" t="s">
        <v>72</v>
      </c>
      <c r="D1752" s="5" t="s">
        <v>16</v>
      </c>
      <c r="E1752" s="5">
        <v>1550</v>
      </c>
      <c r="F1752" s="6">
        <v>1645.16</v>
      </c>
      <c r="H1752" s="15" t="str">
        <f t="shared" si="162"/>
        <v>Medium</v>
      </c>
      <c r="I1752" s="11" t="str">
        <f t="shared" si="163"/>
        <v>Medium</v>
      </c>
      <c r="J1752" s="11" t="str">
        <f t="shared" si="164"/>
        <v>South</v>
      </c>
      <c r="K1752" s="11" t="str">
        <f t="shared" si="165"/>
        <v>2010s</v>
      </c>
      <c r="L1752" s="11" t="str">
        <f t="shared" si="166"/>
        <v>Cereal</v>
      </c>
      <c r="M1752" s="18">
        <f t="shared" si="167"/>
        <v>1.0613935483870969</v>
      </c>
    </row>
    <row r="1753" spans="1:13">
      <c r="A1753" s="4">
        <v>2015</v>
      </c>
      <c r="B1753" s="5" t="s">
        <v>62</v>
      </c>
      <c r="C1753" s="5" t="s">
        <v>72</v>
      </c>
      <c r="D1753" s="5" t="s">
        <v>17</v>
      </c>
      <c r="E1753" s="5">
        <v>79210</v>
      </c>
      <c r="F1753" s="6">
        <v>1130.03</v>
      </c>
      <c r="H1753" s="15" t="str">
        <f t="shared" si="162"/>
        <v>Medium</v>
      </c>
      <c r="I1753" s="11" t="str">
        <f t="shared" si="163"/>
        <v>Large</v>
      </c>
      <c r="J1753" s="11" t="str">
        <f t="shared" si="164"/>
        <v>South</v>
      </c>
      <c r="K1753" s="11" t="str">
        <f t="shared" si="165"/>
        <v>2010s</v>
      </c>
      <c r="L1753" s="11" t="str">
        <f t="shared" si="166"/>
        <v>Pulse</v>
      </c>
      <c r="M1753" s="18">
        <f t="shared" si="167"/>
        <v>1.4266254260825654E-2</v>
      </c>
    </row>
    <row r="1754" spans="1:13">
      <c r="A1754" s="4">
        <v>2015</v>
      </c>
      <c r="B1754" s="5" t="s">
        <v>62</v>
      </c>
      <c r="C1754" s="5" t="s">
        <v>72</v>
      </c>
      <c r="D1754" s="5" t="s">
        <v>18</v>
      </c>
      <c r="E1754" s="5">
        <v>33510</v>
      </c>
      <c r="F1754" s="6">
        <v>256.33999999999997</v>
      </c>
      <c r="H1754" s="15" t="str">
        <f t="shared" si="162"/>
        <v>Low</v>
      </c>
      <c r="I1754" s="11" t="str">
        <f t="shared" si="163"/>
        <v>Large</v>
      </c>
      <c r="J1754" s="11" t="str">
        <f t="shared" si="164"/>
        <v>South</v>
      </c>
      <c r="K1754" s="11" t="str">
        <f t="shared" si="165"/>
        <v>2010s</v>
      </c>
      <c r="L1754" s="11" t="str">
        <f t="shared" si="166"/>
        <v>Fiber</v>
      </c>
      <c r="M1754" s="18">
        <f t="shared" si="167"/>
        <v>7.6496568188600409E-3</v>
      </c>
    </row>
    <row r="1755" spans="1:13">
      <c r="A1755" s="4">
        <v>2016</v>
      </c>
      <c r="B1755" s="5" t="s">
        <v>62</v>
      </c>
      <c r="C1755" s="5" t="s">
        <v>72</v>
      </c>
      <c r="D1755" s="5" t="s">
        <v>15</v>
      </c>
      <c r="E1755" s="5">
        <v>50330</v>
      </c>
      <c r="F1755" s="6">
        <v>3291.14</v>
      </c>
      <c r="H1755" s="15" t="str">
        <f t="shared" si="162"/>
        <v>High</v>
      </c>
      <c r="I1755" s="11" t="str">
        <f t="shared" si="163"/>
        <v>Large</v>
      </c>
      <c r="J1755" s="11" t="str">
        <f t="shared" si="164"/>
        <v>South</v>
      </c>
      <c r="K1755" s="11" t="str">
        <f t="shared" si="165"/>
        <v>2010s</v>
      </c>
      <c r="L1755" s="11" t="str">
        <f t="shared" si="166"/>
        <v>Cereal</v>
      </c>
      <c r="M1755" s="18">
        <f t="shared" si="167"/>
        <v>6.5391217961454404E-2</v>
      </c>
    </row>
    <row r="1756" spans="1:13">
      <c r="A1756" s="4">
        <v>2016</v>
      </c>
      <c r="B1756" s="5" t="s">
        <v>62</v>
      </c>
      <c r="C1756" s="5" t="s">
        <v>72</v>
      </c>
      <c r="D1756" s="5" t="s">
        <v>16</v>
      </c>
      <c r="E1756" s="5">
        <v>2740</v>
      </c>
      <c r="F1756" s="6">
        <v>5151.91</v>
      </c>
      <c r="H1756" s="15" t="str">
        <f t="shared" si="162"/>
        <v>High</v>
      </c>
      <c r="I1756" s="11" t="str">
        <f t="shared" si="163"/>
        <v>Medium</v>
      </c>
      <c r="J1756" s="11" t="str">
        <f t="shared" si="164"/>
        <v>South</v>
      </c>
      <c r="K1756" s="11" t="str">
        <f t="shared" si="165"/>
        <v>2010s</v>
      </c>
      <c r="L1756" s="11" t="str">
        <f t="shared" si="166"/>
        <v>Cereal</v>
      </c>
      <c r="M1756" s="18">
        <f t="shared" si="167"/>
        <v>1.8802591240875912</v>
      </c>
    </row>
    <row r="1757" spans="1:13">
      <c r="A1757" s="4">
        <v>2016</v>
      </c>
      <c r="B1757" s="5" t="s">
        <v>62</v>
      </c>
      <c r="C1757" s="5" t="s">
        <v>72</v>
      </c>
      <c r="D1757" s="5" t="s">
        <v>17</v>
      </c>
      <c r="E1757" s="5">
        <v>82040</v>
      </c>
      <c r="F1757" s="6">
        <v>403</v>
      </c>
      <c r="H1757" s="15" t="str">
        <f t="shared" si="162"/>
        <v>Low</v>
      </c>
      <c r="I1757" s="11" t="str">
        <f t="shared" si="163"/>
        <v>Large</v>
      </c>
      <c r="J1757" s="11" t="str">
        <f t="shared" si="164"/>
        <v>South</v>
      </c>
      <c r="K1757" s="11" t="str">
        <f t="shared" si="165"/>
        <v>2010s</v>
      </c>
      <c r="L1757" s="11" t="str">
        <f t="shared" si="166"/>
        <v>Pulse</v>
      </c>
      <c r="M1757" s="18">
        <f t="shared" si="167"/>
        <v>4.9122379327157482E-3</v>
      </c>
    </row>
    <row r="1758" spans="1:13">
      <c r="A1758" s="4">
        <v>2016</v>
      </c>
      <c r="B1758" s="5" t="s">
        <v>62</v>
      </c>
      <c r="C1758" s="5" t="s">
        <v>72</v>
      </c>
      <c r="D1758" s="5" t="s">
        <v>18</v>
      </c>
      <c r="E1758" s="5">
        <v>19400</v>
      </c>
      <c r="F1758" s="6">
        <v>166.52</v>
      </c>
      <c r="H1758" s="15" t="str">
        <f t="shared" si="162"/>
        <v>Low</v>
      </c>
      <c r="I1758" s="11" t="str">
        <f t="shared" si="163"/>
        <v>Large</v>
      </c>
      <c r="J1758" s="11" t="str">
        <f t="shared" si="164"/>
        <v>South</v>
      </c>
      <c r="K1758" s="11" t="str">
        <f t="shared" si="165"/>
        <v>2010s</v>
      </c>
      <c r="L1758" s="11" t="str">
        <f t="shared" si="166"/>
        <v>Fiber</v>
      </c>
      <c r="M1758" s="18">
        <f t="shared" si="167"/>
        <v>8.5835051546391764E-3</v>
      </c>
    </row>
    <row r="1759" spans="1:13">
      <c r="A1759" s="4">
        <v>2017</v>
      </c>
      <c r="B1759" s="5" t="s">
        <v>62</v>
      </c>
      <c r="C1759" s="5" t="s">
        <v>72</v>
      </c>
      <c r="D1759" s="5" t="s">
        <v>15</v>
      </c>
      <c r="E1759" s="5">
        <v>54980</v>
      </c>
      <c r="F1759" s="6">
        <v>2542.13</v>
      </c>
      <c r="H1759" s="15" t="str">
        <f t="shared" si="162"/>
        <v>Medium</v>
      </c>
      <c r="I1759" s="11" t="str">
        <f t="shared" si="163"/>
        <v>Large</v>
      </c>
      <c r="J1759" s="11" t="str">
        <f t="shared" si="164"/>
        <v>South</v>
      </c>
      <c r="K1759" s="11" t="str">
        <f t="shared" si="165"/>
        <v>2010s</v>
      </c>
      <c r="L1759" s="11" t="str">
        <f t="shared" si="166"/>
        <v>Cereal</v>
      </c>
      <c r="M1759" s="18">
        <f t="shared" si="167"/>
        <v>4.6237359039650781E-2</v>
      </c>
    </row>
    <row r="1760" spans="1:13">
      <c r="A1760" s="4">
        <v>2017</v>
      </c>
      <c r="B1760" s="5" t="s">
        <v>62</v>
      </c>
      <c r="C1760" s="5" t="s">
        <v>72</v>
      </c>
      <c r="D1760" s="5" t="s">
        <v>16</v>
      </c>
      <c r="E1760" s="5">
        <v>3370</v>
      </c>
      <c r="F1760" s="6">
        <v>11368.52</v>
      </c>
      <c r="H1760" s="15" t="str">
        <f t="shared" si="162"/>
        <v>High</v>
      </c>
      <c r="I1760" s="11" t="str">
        <f t="shared" si="163"/>
        <v>Medium</v>
      </c>
      <c r="J1760" s="11" t="str">
        <f t="shared" si="164"/>
        <v>South</v>
      </c>
      <c r="K1760" s="11" t="str">
        <f t="shared" si="165"/>
        <v>2010s</v>
      </c>
      <c r="L1760" s="11" t="str">
        <f t="shared" si="166"/>
        <v>Cereal</v>
      </c>
      <c r="M1760" s="18">
        <f t="shared" si="167"/>
        <v>3.3734480712166173</v>
      </c>
    </row>
    <row r="1761" spans="1:13">
      <c r="A1761" s="4">
        <v>2017</v>
      </c>
      <c r="B1761" s="5" t="s">
        <v>62</v>
      </c>
      <c r="C1761" s="5" t="s">
        <v>72</v>
      </c>
      <c r="D1761" s="5" t="s">
        <v>17</v>
      </c>
      <c r="E1761" s="5">
        <v>97140</v>
      </c>
      <c r="F1761" s="6">
        <v>710</v>
      </c>
      <c r="H1761" s="15" t="str">
        <f t="shared" si="162"/>
        <v>Low</v>
      </c>
      <c r="I1761" s="11" t="str">
        <f t="shared" si="163"/>
        <v>Large</v>
      </c>
      <c r="J1761" s="11" t="str">
        <f t="shared" si="164"/>
        <v>South</v>
      </c>
      <c r="K1761" s="11" t="str">
        <f t="shared" si="165"/>
        <v>2010s</v>
      </c>
      <c r="L1761" s="11" t="str">
        <f t="shared" si="166"/>
        <v>Pulse</v>
      </c>
      <c r="M1761" s="18">
        <f t="shared" si="167"/>
        <v>7.3090385011323859E-3</v>
      </c>
    </row>
    <row r="1762" spans="1:13">
      <c r="A1762" s="4">
        <v>2017</v>
      </c>
      <c r="B1762" s="5" t="s">
        <v>62</v>
      </c>
      <c r="C1762" s="5" t="s">
        <v>72</v>
      </c>
      <c r="D1762" s="5" t="s">
        <v>18</v>
      </c>
      <c r="E1762" s="5">
        <v>24800</v>
      </c>
      <c r="F1762" s="6">
        <v>130.46</v>
      </c>
      <c r="H1762" s="15" t="str">
        <f t="shared" si="162"/>
        <v>Low</v>
      </c>
      <c r="I1762" s="11" t="str">
        <f t="shared" si="163"/>
        <v>Large</v>
      </c>
      <c r="J1762" s="11" t="str">
        <f t="shared" si="164"/>
        <v>South</v>
      </c>
      <c r="K1762" s="11" t="str">
        <f t="shared" si="165"/>
        <v>2010s</v>
      </c>
      <c r="L1762" s="11" t="str">
        <f t="shared" si="166"/>
        <v>Fiber</v>
      </c>
      <c r="M1762" s="18">
        <f t="shared" si="167"/>
        <v>5.2604838709677422E-3</v>
      </c>
    </row>
    <row r="1763" spans="1:13">
      <c r="A1763" s="4">
        <v>2008</v>
      </c>
      <c r="B1763" s="5" t="s">
        <v>62</v>
      </c>
      <c r="C1763" s="5" t="s">
        <v>73</v>
      </c>
      <c r="D1763" s="5" t="s">
        <v>15</v>
      </c>
      <c r="E1763" s="5">
        <v>55520</v>
      </c>
      <c r="F1763" s="6">
        <v>2969.74</v>
      </c>
      <c r="H1763" s="15" t="str">
        <f t="shared" si="162"/>
        <v>Medium</v>
      </c>
      <c r="I1763" s="11" t="str">
        <f t="shared" si="163"/>
        <v>Large</v>
      </c>
      <c r="J1763" s="11" t="str">
        <f t="shared" si="164"/>
        <v>South</v>
      </c>
      <c r="K1763" s="11" t="str">
        <f t="shared" si="165"/>
        <v>2000s</v>
      </c>
      <c r="L1763" s="11" t="str">
        <f t="shared" si="166"/>
        <v>Cereal</v>
      </c>
      <c r="M1763" s="18">
        <f t="shared" si="167"/>
        <v>5.3489553314121037E-2</v>
      </c>
    </row>
    <row r="1764" spans="1:13">
      <c r="A1764" s="4">
        <v>2008</v>
      </c>
      <c r="B1764" s="5" t="s">
        <v>62</v>
      </c>
      <c r="C1764" s="5" t="s">
        <v>73</v>
      </c>
      <c r="D1764" s="5" t="s">
        <v>16</v>
      </c>
      <c r="E1764" s="5">
        <v>1800</v>
      </c>
      <c r="F1764" s="6">
        <v>6883.33</v>
      </c>
      <c r="H1764" s="15" t="str">
        <f t="shared" si="162"/>
        <v>High</v>
      </c>
      <c r="I1764" s="11" t="str">
        <f t="shared" si="163"/>
        <v>Medium</v>
      </c>
      <c r="J1764" s="11" t="str">
        <f t="shared" si="164"/>
        <v>South</v>
      </c>
      <c r="K1764" s="11" t="str">
        <f t="shared" si="165"/>
        <v>2000s</v>
      </c>
      <c r="L1764" s="11" t="str">
        <f t="shared" si="166"/>
        <v>Cereal</v>
      </c>
      <c r="M1764" s="18">
        <f t="shared" si="167"/>
        <v>3.8240722222222221</v>
      </c>
    </row>
    <row r="1765" spans="1:13">
      <c r="A1765" s="4">
        <v>2008</v>
      </c>
      <c r="B1765" s="5" t="s">
        <v>62</v>
      </c>
      <c r="C1765" s="5" t="s">
        <v>73</v>
      </c>
      <c r="D1765" s="5" t="s">
        <v>17</v>
      </c>
      <c r="E1765" s="5">
        <v>60</v>
      </c>
      <c r="F1765" s="6">
        <v>1166.67</v>
      </c>
      <c r="H1765" s="15" t="str">
        <f t="shared" si="162"/>
        <v>Medium</v>
      </c>
      <c r="I1765" s="11" t="str">
        <f t="shared" si="163"/>
        <v>Small</v>
      </c>
      <c r="J1765" s="11" t="str">
        <f t="shared" si="164"/>
        <v>South</v>
      </c>
      <c r="K1765" s="11" t="str">
        <f t="shared" si="165"/>
        <v>2000s</v>
      </c>
      <c r="L1765" s="11" t="str">
        <f t="shared" si="166"/>
        <v>Pulse</v>
      </c>
      <c r="M1765" s="18">
        <f t="shared" si="167"/>
        <v>19.444500000000001</v>
      </c>
    </row>
    <row r="1766" spans="1:13">
      <c r="A1766" s="4">
        <v>2008</v>
      </c>
      <c r="B1766" s="5" t="s">
        <v>62</v>
      </c>
      <c r="C1766" s="5" t="s">
        <v>73</v>
      </c>
      <c r="D1766" s="5" t="s">
        <v>18</v>
      </c>
      <c r="E1766" s="5">
        <v>20</v>
      </c>
      <c r="F1766" s="6">
        <v>500</v>
      </c>
      <c r="H1766" s="15" t="str">
        <f t="shared" si="162"/>
        <v>Low</v>
      </c>
      <c r="I1766" s="11" t="str">
        <f t="shared" si="163"/>
        <v>Small</v>
      </c>
      <c r="J1766" s="11" t="str">
        <f t="shared" si="164"/>
        <v>South</v>
      </c>
      <c r="K1766" s="11" t="str">
        <f t="shared" si="165"/>
        <v>2000s</v>
      </c>
      <c r="L1766" s="11" t="str">
        <f t="shared" si="166"/>
        <v>Fiber</v>
      </c>
      <c r="M1766" s="18">
        <f t="shared" si="167"/>
        <v>25</v>
      </c>
    </row>
    <row r="1767" spans="1:13">
      <c r="A1767" s="4">
        <v>2009</v>
      </c>
      <c r="B1767" s="5" t="s">
        <v>62</v>
      </c>
      <c r="C1767" s="5" t="s">
        <v>73</v>
      </c>
      <c r="D1767" s="5" t="s">
        <v>15</v>
      </c>
      <c r="E1767" s="5">
        <v>54910</v>
      </c>
      <c r="F1767" s="6">
        <v>3098.34</v>
      </c>
      <c r="H1767" s="15" t="str">
        <f t="shared" si="162"/>
        <v>High</v>
      </c>
      <c r="I1767" s="11" t="str">
        <f t="shared" si="163"/>
        <v>Large</v>
      </c>
      <c r="J1767" s="11" t="str">
        <f t="shared" si="164"/>
        <v>South</v>
      </c>
      <c r="K1767" s="11" t="str">
        <f t="shared" si="165"/>
        <v>2000s</v>
      </c>
      <c r="L1767" s="11" t="str">
        <f t="shared" si="166"/>
        <v>Cereal</v>
      </c>
      <c r="M1767" s="18">
        <f t="shared" si="167"/>
        <v>5.6425787652522312E-2</v>
      </c>
    </row>
    <row r="1768" spans="1:13">
      <c r="A1768" s="4">
        <v>2009</v>
      </c>
      <c r="B1768" s="5" t="s">
        <v>62</v>
      </c>
      <c r="C1768" s="5" t="s">
        <v>73</v>
      </c>
      <c r="D1768" s="5" t="s">
        <v>16</v>
      </c>
      <c r="E1768" s="5">
        <v>1940</v>
      </c>
      <c r="F1768" s="6">
        <v>4835.05</v>
      </c>
      <c r="H1768" s="15" t="str">
        <f t="shared" si="162"/>
        <v>High</v>
      </c>
      <c r="I1768" s="11" t="str">
        <f t="shared" si="163"/>
        <v>Medium</v>
      </c>
      <c r="J1768" s="11" t="str">
        <f t="shared" si="164"/>
        <v>South</v>
      </c>
      <c r="K1768" s="11" t="str">
        <f t="shared" si="165"/>
        <v>2000s</v>
      </c>
      <c r="L1768" s="11" t="str">
        <f t="shared" si="166"/>
        <v>Cereal</v>
      </c>
      <c r="M1768" s="18">
        <f t="shared" si="167"/>
        <v>2.4922938144329896</v>
      </c>
    </row>
    <row r="1769" spans="1:13">
      <c r="A1769" s="4">
        <v>2009</v>
      </c>
      <c r="B1769" s="5" t="s">
        <v>62</v>
      </c>
      <c r="C1769" s="5" t="s">
        <v>73</v>
      </c>
      <c r="D1769" s="5" t="s">
        <v>18</v>
      </c>
      <c r="E1769" s="5">
        <v>70</v>
      </c>
      <c r="F1769" s="6">
        <v>285.70999999999998</v>
      </c>
      <c r="H1769" s="15" t="str">
        <f t="shared" si="162"/>
        <v>Low</v>
      </c>
      <c r="I1769" s="11" t="str">
        <f t="shared" si="163"/>
        <v>Small</v>
      </c>
      <c r="J1769" s="11" t="str">
        <f t="shared" si="164"/>
        <v>South</v>
      </c>
      <c r="K1769" s="11" t="str">
        <f t="shared" si="165"/>
        <v>2000s</v>
      </c>
      <c r="L1769" s="11" t="str">
        <f t="shared" si="166"/>
        <v>Fiber</v>
      </c>
      <c r="M1769" s="18">
        <f t="shared" si="167"/>
        <v>4.0815714285714284</v>
      </c>
    </row>
    <row r="1770" spans="1:13">
      <c r="A1770" s="4">
        <v>2010</v>
      </c>
      <c r="B1770" s="5" t="s">
        <v>62</v>
      </c>
      <c r="C1770" s="5" t="s">
        <v>73</v>
      </c>
      <c r="D1770" s="5" t="s">
        <v>15</v>
      </c>
      <c r="E1770" s="5">
        <v>61580</v>
      </c>
      <c r="F1770" s="6">
        <v>3006.5</v>
      </c>
      <c r="H1770" s="15" t="str">
        <f t="shared" si="162"/>
        <v>High</v>
      </c>
      <c r="I1770" s="11" t="str">
        <f t="shared" si="163"/>
        <v>Large</v>
      </c>
      <c r="J1770" s="11" t="str">
        <f t="shared" si="164"/>
        <v>South</v>
      </c>
      <c r="K1770" s="11" t="str">
        <f t="shared" si="165"/>
        <v>2010s</v>
      </c>
      <c r="L1770" s="11" t="str">
        <f t="shared" si="166"/>
        <v>Cereal</v>
      </c>
      <c r="M1770" s="18">
        <f t="shared" si="167"/>
        <v>4.8822669697953881E-2</v>
      </c>
    </row>
    <row r="1771" spans="1:13">
      <c r="A1771" s="4">
        <v>2010</v>
      </c>
      <c r="B1771" s="5" t="s">
        <v>62</v>
      </c>
      <c r="C1771" s="5" t="s">
        <v>73</v>
      </c>
      <c r="D1771" s="5" t="s">
        <v>16</v>
      </c>
      <c r="E1771" s="5">
        <v>1510</v>
      </c>
      <c r="F1771" s="6">
        <v>6543.05</v>
      </c>
      <c r="H1771" s="15" t="str">
        <f t="shared" si="162"/>
        <v>High</v>
      </c>
      <c r="I1771" s="11" t="str">
        <f t="shared" si="163"/>
        <v>Medium</v>
      </c>
      <c r="J1771" s="11" t="str">
        <f t="shared" si="164"/>
        <v>South</v>
      </c>
      <c r="K1771" s="11" t="str">
        <f t="shared" si="165"/>
        <v>2010s</v>
      </c>
      <c r="L1771" s="11" t="str">
        <f t="shared" si="166"/>
        <v>Cereal</v>
      </c>
      <c r="M1771" s="18">
        <f t="shared" si="167"/>
        <v>4.3331456953642382</v>
      </c>
    </row>
    <row r="1772" spans="1:13">
      <c r="A1772" s="4">
        <v>2010</v>
      </c>
      <c r="B1772" s="5" t="s">
        <v>62</v>
      </c>
      <c r="C1772" s="5" t="s">
        <v>73</v>
      </c>
      <c r="D1772" s="5" t="s">
        <v>18</v>
      </c>
      <c r="E1772" s="5">
        <v>240</v>
      </c>
      <c r="F1772" s="6">
        <v>83.33</v>
      </c>
      <c r="H1772" s="15" t="str">
        <f t="shared" si="162"/>
        <v>Low</v>
      </c>
      <c r="I1772" s="11" t="str">
        <f t="shared" si="163"/>
        <v>Small</v>
      </c>
      <c r="J1772" s="11" t="str">
        <f t="shared" si="164"/>
        <v>South</v>
      </c>
      <c r="K1772" s="11" t="str">
        <f t="shared" si="165"/>
        <v>2010s</v>
      </c>
      <c r="L1772" s="11" t="str">
        <f t="shared" si="166"/>
        <v>Fiber</v>
      </c>
      <c r="M1772" s="18">
        <f t="shared" si="167"/>
        <v>0.34720833333333334</v>
      </c>
    </row>
    <row r="1773" spans="1:13">
      <c r="A1773" s="4">
        <v>2011</v>
      </c>
      <c r="B1773" s="5" t="s">
        <v>62</v>
      </c>
      <c r="C1773" s="5" t="s">
        <v>73</v>
      </c>
      <c r="D1773" s="5" t="s">
        <v>15</v>
      </c>
      <c r="E1773" s="5">
        <v>51110</v>
      </c>
      <c r="F1773" s="6">
        <v>3305.22</v>
      </c>
      <c r="H1773" s="15" t="str">
        <f t="shared" si="162"/>
        <v>High</v>
      </c>
      <c r="I1773" s="11" t="str">
        <f t="shared" si="163"/>
        <v>Large</v>
      </c>
      <c r="J1773" s="11" t="str">
        <f t="shared" si="164"/>
        <v>South</v>
      </c>
      <c r="K1773" s="11" t="str">
        <f t="shared" si="165"/>
        <v>2010s</v>
      </c>
      <c r="L1773" s="11" t="str">
        <f t="shared" si="166"/>
        <v>Cereal</v>
      </c>
      <c r="M1773" s="18">
        <f t="shared" si="167"/>
        <v>6.466875366855801E-2</v>
      </c>
    </row>
    <row r="1774" spans="1:13">
      <c r="A1774" s="4">
        <v>2011</v>
      </c>
      <c r="B1774" s="5" t="s">
        <v>62</v>
      </c>
      <c r="C1774" s="5" t="s">
        <v>73</v>
      </c>
      <c r="D1774" s="5" t="s">
        <v>16</v>
      </c>
      <c r="E1774" s="5">
        <v>1810</v>
      </c>
      <c r="F1774" s="6">
        <v>5464.09</v>
      </c>
      <c r="H1774" s="15" t="str">
        <f t="shared" si="162"/>
        <v>High</v>
      </c>
      <c r="I1774" s="11" t="str">
        <f t="shared" si="163"/>
        <v>Medium</v>
      </c>
      <c r="J1774" s="11" t="str">
        <f t="shared" si="164"/>
        <v>South</v>
      </c>
      <c r="K1774" s="11" t="str">
        <f t="shared" si="165"/>
        <v>2010s</v>
      </c>
      <c r="L1774" s="11" t="str">
        <f t="shared" si="166"/>
        <v>Cereal</v>
      </c>
      <c r="M1774" s="18">
        <f t="shared" si="167"/>
        <v>3.0188342541436466</v>
      </c>
    </row>
    <row r="1775" spans="1:13">
      <c r="A1775" s="4">
        <v>2011</v>
      </c>
      <c r="B1775" s="5" t="s">
        <v>62</v>
      </c>
      <c r="C1775" s="5" t="s">
        <v>73</v>
      </c>
      <c r="D1775" s="5" t="s">
        <v>18</v>
      </c>
      <c r="E1775" s="5">
        <v>400</v>
      </c>
      <c r="F1775" s="6">
        <v>25</v>
      </c>
      <c r="H1775" s="15" t="str">
        <f t="shared" si="162"/>
        <v>Low</v>
      </c>
      <c r="I1775" s="11" t="str">
        <f t="shared" si="163"/>
        <v>Small</v>
      </c>
      <c r="J1775" s="11" t="str">
        <f t="shared" si="164"/>
        <v>South</v>
      </c>
      <c r="K1775" s="11" t="str">
        <f t="shared" si="165"/>
        <v>2010s</v>
      </c>
      <c r="L1775" s="11" t="str">
        <f t="shared" si="166"/>
        <v>Fiber</v>
      </c>
      <c r="M1775" s="18">
        <f t="shared" si="167"/>
        <v>6.25E-2</v>
      </c>
    </row>
    <row r="1776" spans="1:13">
      <c r="A1776" s="4">
        <v>2012</v>
      </c>
      <c r="B1776" s="5" t="s">
        <v>62</v>
      </c>
      <c r="C1776" s="5" t="s">
        <v>73</v>
      </c>
      <c r="D1776" s="5" t="s">
        <v>15</v>
      </c>
      <c r="E1776" s="5">
        <v>47510</v>
      </c>
      <c r="F1776" s="6">
        <v>3607.87</v>
      </c>
      <c r="H1776" s="15" t="str">
        <f t="shared" si="162"/>
        <v>High</v>
      </c>
      <c r="I1776" s="11" t="str">
        <f t="shared" si="163"/>
        <v>Large</v>
      </c>
      <c r="J1776" s="11" t="str">
        <f t="shared" si="164"/>
        <v>South</v>
      </c>
      <c r="K1776" s="11" t="str">
        <f t="shared" si="165"/>
        <v>2010s</v>
      </c>
      <c r="L1776" s="11" t="str">
        <f t="shared" si="166"/>
        <v>Cereal</v>
      </c>
      <c r="M1776" s="18">
        <f t="shared" si="167"/>
        <v>7.593917070090507E-2</v>
      </c>
    </row>
    <row r="1777" spans="1:13">
      <c r="A1777" s="4">
        <v>2012</v>
      </c>
      <c r="B1777" s="5" t="s">
        <v>62</v>
      </c>
      <c r="C1777" s="5" t="s">
        <v>73</v>
      </c>
      <c r="D1777" s="5" t="s">
        <v>16</v>
      </c>
      <c r="E1777" s="5">
        <v>1630</v>
      </c>
      <c r="F1777" s="6">
        <v>5061.3500000000004</v>
      </c>
      <c r="H1777" s="15" t="str">
        <f t="shared" si="162"/>
        <v>High</v>
      </c>
      <c r="I1777" s="11" t="str">
        <f t="shared" si="163"/>
        <v>Medium</v>
      </c>
      <c r="J1777" s="11" t="str">
        <f t="shared" si="164"/>
        <v>South</v>
      </c>
      <c r="K1777" s="11" t="str">
        <f t="shared" si="165"/>
        <v>2010s</v>
      </c>
      <c r="L1777" s="11" t="str">
        <f t="shared" si="166"/>
        <v>Cereal</v>
      </c>
      <c r="M1777" s="18">
        <f t="shared" si="167"/>
        <v>3.1051226993865031</v>
      </c>
    </row>
    <row r="1778" spans="1:13">
      <c r="A1778" s="4">
        <v>2012</v>
      </c>
      <c r="B1778" s="5" t="s">
        <v>62</v>
      </c>
      <c r="C1778" s="5" t="s">
        <v>73</v>
      </c>
      <c r="D1778" s="5" t="s">
        <v>17</v>
      </c>
      <c r="E1778" s="5">
        <v>20</v>
      </c>
      <c r="F1778" s="6">
        <v>500</v>
      </c>
      <c r="H1778" s="15" t="str">
        <f t="shared" si="162"/>
        <v>Low</v>
      </c>
      <c r="I1778" s="11" t="str">
        <f t="shared" si="163"/>
        <v>Small</v>
      </c>
      <c r="J1778" s="11" t="str">
        <f t="shared" si="164"/>
        <v>South</v>
      </c>
      <c r="K1778" s="11" t="str">
        <f t="shared" si="165"/>
        <v>2010s</v>
      </c>
      <c r="L1778" s="11" t="str">
        <f t="shared" si="166"/>
        <v>Pulse</v>
      </c>
      <c r="M1778" s="18">
        <f t="shared" si="167"/>
        <v>25</v>
      </c>
    </row>
    <row r="1779" spans="1:13">
      <c r="A1779" s="4">
        <v>2012</v>
      </c>
      <c r="B1779" s="5" t="s">
        <v>62</v>
      </c>
      <c r="C1779" s="5" t="s">
        <v>73</v>
      </c>
      <c r="D1779" s="5" t="s">
        <v>18</v>
      </c>
      <c r="E1779" s="5">
        <v>540</v>
      </c>
      <c r="F1779" s="6">
        <v>222.22</v>
      </c>
      <c r="H1779" s="15" t="str">
        <f t="shared" si="162"/>
        <v>Low</v>
      </c>
      <c r="I1779" s="11" t="str">
        <f t="shared" si="163"/>
        <v>Small</v>
      </c>
      <c r="J1779" s="11" t="str">
        <f t="shared" si="164"/>
        <v>South</v>
      </c>
      <c r="K1779" s="11" t="str">
        <f t="shared" si="165"/>
        <v>2010s</v>
      </c>
      <c r="L1779" s="11" t="str">
        <f t="shared" si="166"/>
        <v>Fiber</v>
      </c>
      <c r="M1779" s="18">
        <f t="shared" si="167"/>
        <v>0.41151851851851851</v>
      </c>
    </row>
    <row r="1780" spans="1:13">
      <c r="A1780" s="4">
        <v>2013</v>
      </c>
      <c r="B1780" s="5" t="s">
        <v>62</v>
      </c>
      <c r="C1780" s="5" t="s">
        <v>73</v>
      </c>
      <c r="D1780" s="5" t="s">
        <v>15</v>
      </c>
      <c r="E1780" s="5">
        <v>49860</v>
      </c>
      <c r="F1780" s="6">
        <v>3389.89</v>
      </c>
      <c r="H1780" s="15" t="str">
        <f t="shared" si="162"/>
        <v>High</v>
      </c>
      <c r="I1780" s="11" t="str">
        <f t="shared" si="163"/>
        <v>Large</v>
      </c>
      <c r="J1780" s="11" t="str">
        <f t="shared" si="164"/>
        <v>South</v>
      </c>
      <c r="K1780" s="11" t="str">
        <f t="shared" si="165"/>
        <v>2010s</v>
      </c>
      <c r="L1780" s="11" t="str">
        <f t="shared" si="166"/>
        <v>Cereal</v>
      </c>
      <c r="M1780" s="18">
        <f t="shared" si="167"/>
        <v>6.7988166867228236E-2</v>
      </c>
    </row>
    <row r="1781" spans="1:13">
      <c r="A1781" s="4">
        <v>2013</v>
      </c>
      <c r="B1781" s="5" t="s">
        <v>62</v>
      </c>
      <c r="C1781" s="5" t="s">
        <v>73</v>
      </c>
      <c r="D1781" s="5" t="s">
        <v>16</v>
      </c>
      <c r="E1781" s="5">
        <v>3210</v>
      </c>
      <c r="F1781" s="6">
        <v>5420.56</v>
      </c>
      <c r="H1781" s="15" t="str">
        <f t="shared" si="162"/>
        <v>High</v>
      </c>
      <c r="I1781" s="11" t="str">
        <f t="shared" si="163"/>
        <v>Medium</v>
      </c>
      <c r="J1781" s="11" t="str">
        <f t="shared" si="164"/>
        <v>South</v>
      </c>
      <c r="K1781" s="11" t="str">
        <f t="shared" si="165"/>
        <v>2010s</v>
      </c>
      <c r="L1781" s="11" t="str">
        <f t="shared" si="166"/>
        <v>Cereal</v>
      </c>
      <c r="M1781" s="18">
        <f t="shared" si="167"/>
        <v>1.6886479750778818</v>
      </c>
    </row>
    <row r="1782" spans="1:13">
      <c r="A1782" s="4">
        <v>2013</v>
      </c>
      <c r="B1782" s="5" t="s">
        <v>62</v>
      </c>
      <c r="C1782" s="5" t="s">
        <v>73</v>
      </c>
      <c r="D1782" s="5" t="s">
        <v>17</v>
      </c>
      <c r="E1782" s="5">
        <v>10</v>
      </c>
      <c r="F1782" s="6">
        <v>1000</v>
      </c>
      <c r="H1782" s="15" t="str">
        <f t="shared" si="162"/>
        <v>Medium</v>
      </c>
      <c r="I1782" s="11" t="str">
        <f t="shared" si="163"/>
        <v>Small</v>
      </c>
      <c r="J1782" s="11" t="str">
        <f t="shared" si="164"/>
        <v>South</v>
      </c>
      <c r="K1782" s="11" t="str">
        <f t="shared" si="165"/>
        <v>2010s</v>
      </c>
      <c r="L1782" s="11" t="str">
        <f t="shared" si="166"/>
        <v>Pulse</v>
      </c>
      <c r="M1782" s="18">
        <f t="shared" si="167"/>
        <v>100</v>
      </c>
    </row>
    <row r="1783" spans="1:13">
      <c r="A1783" s="4">
        <v>2013</v>
      </c>
      <c r="B1783" s="5" t="s">
        <v>62</v>
      </c>
      <c r="C1783" s="5" t="s">
        <v>73</v>
      </c>
      <c r="D1783" s="5" t="s">
        <v>18</v>
      </c>
      <c r="E1783" s="5">
        <v>350</v>
      </c>
      <c r="F1783" s="6">
        <v>457.14</v>
      </c>
      <c r="H1783" s="15" t="str">
        <f t="shared" si="162"/>
        <v>Low</v>
      </c>
      <c r="I1783" s="11" t="str">
        <f t="shared" si="163"/>
        <v>Small</v>
      </c>
      <c r="J1783" s="11" t="str">
        <f t="shared" si="164"/>
        <v>South</v>
      </c>
      <c r="K1783" s="11" t="str">
        <f t="shared" si="165"/>
        <v>2010s</v>
      </c>
      <c r="L1783" s="11" t="str">
        <f t="shared" si="166"/>
        <v>Fiber</v>
      </c>
      <c r="M1783" s="18">
        <f t="shared" si="167"/>
        <v>1.3061142857142858</v>
      </c>
    </row>
    <row r="1784" spans="1:13">
      <c r="A1784" s="4">
        <v>2014</v>
      </c>
      <c r="B1784" s="5" t="s">
        <v>62</v>
      </c>
      <c r="C1784" s="5" t="s">
        <v>73</v>
      </c>
      <c r="D1784" s="5" t="s">
        <v>15</v>
      </c>
      <c r="E1784" s="5">
        <v>40970</v>
      </c>
      <c r="F1784" s="6">
        <v>3232.12</v>
      </c>
      <c r="H1784" s="15" t="str">
        <f t="shared" si="162"/>
        <v>High</v>
      </c>
      <c r="I1784" s="11" t="str">
        <f t="shared" si="163"/>
        <v>Large</v>
      </c>
      <c r="J1784" s="11" t="str">
        <f t="shared" si="164"/>
        <v>South</v>
      </c>
      <c r="K1784" s="11" t="str">
        <f t="shared" si="165"/>
        <v>2010s</v>
      </c>
      <c r="L1784" s="11" t="str">
        <f t="shared" si="166"/>
        <v>Cereal</v>
      </c>
      <c r="M1784" s="18">
        <f t="shared" si="167"/>
        <v>7.8889919453258475E-2</v>
      </c>
    </row>
    <row r="1785" spans="1:13">
      <c r="A1785" s="4">
        <v>2014</v>
      </c>
      <c r="B1785" s="5" t="s">
        <v>62</v>
      </c>
      <c r="C1785" s="5" t="s">
        <v>73</v>
      </c>
      <c r="D1785" s="5" t="s">
        <v>16</v>
      </c>
      <c r="E1785" s="5">
        <v>3680</v>
      </c>
      <c r="F1785" s="6">
        <v>4144.0200000000004</v>
      </c>
      <c r="H1785" s="15" t="str">
        <f t="shared" si="162"/>
        <v>High</v>
      </c>
      <c r="I1785" s="11" t="str">
        <f t="shared" si="163"/>
        <v>Medium</v>
      </c>
      <c r="J1785" s="11" t="str">
        <f t="shared" si="164"/>
        <v>South</v>
      </c>
      <c r="K1785" s="11" t="str">
        <f t="shared" si="165"/>
        <v>2010s</v>
      </c>
      <c r="L1785" s="11" t="str">
        <f t="shared" si="166"/>
        <v>Cereal</v>
      </c>
      <c r="M1785" s="18">
        <f t="shared" si="167"/>
        <v>1.1260923913043479</v>
      </c>
    </row>
    <row r="1786" spans="1:13">
      <c r="A1786" s="4">
        <v>2014</v>
      </c>
      <c r="B1786" s="5" t="s">
        <v>62</v>
      </c>
      <c r="C1786" s="5" t="s">
        <v>73</v>
      </c>
      <c r="D1786" s="5" t="s">
        <v>17</v>
      </c>
      <c r="E1786" s="5">
        <v>10</v>
      </c>
      <c r="F1786" s="6">
        <v>1000</v>
      </c>
      <c r="H1786" s="15" t="str">
        <f t="shared" si="162"/>
        <v>Medium</v>
      </c>
      <c r="I1786" s="11" t="str">
        <f t="shared" si="163"/>
        <v>Small</v>
      </c>
      <c r="J1786" s="11" t="str">
        <f t="shared" si="164"/>
        <v>South</v>
      </c>
      <c r="K1786" s="11" t="str">
        <f t="shared" si="165"/>
        <v>2010s</v>
      </c>
      <c r="L1786" s="11" t="str">
        <f t="shared" si="166"/>
        <v>Pulse</v>
      </c>
      <c r="M1786" s="18">
        <f t="shared" si="167"/>
        <v>100</v>
      </c>
    </row>
    <row r="1787" spans="1:13">
      <c r="A1787" s="4">
        <v>2014</v>
      </c>
      <c r="B1787" s="5" t="s">
        <v>62</v>
      </c>
      <c r="C1787" s="5" t="s">
        <v>73</v>
      </c>
      <c r="D1787" s="5" t="s">
        <v>18</v>
      </c>
      <c r="E1787" s="5">
        <v>850</v>
      </c>
      <c r="F1787" s="6">
        <v>423.53</v>
      </c>
      <c r="H1787" s="15" t="str">
        <f t="shared" si="162"/>
        <v>Low</v>
      </c>
      <c r="I1787" s="11" t="str">
        <f t="shared" si="163"/>
        <v>Small</v>
      </c>
      <c r="J1787" s="11" t="str">
        <f t="shared" si="164"/>
        <v>South</v>
      </c>
      <c r="K1787" s="11" t="str">
        <f t="shared" si="165"/>
        <v>2010s</v>
      </c>
      <c r="L1787" s="11" t="str">
        <f t="shared" si="166"/>
        <v>Fiber</v>
      </c>
      <c r="M1787" s="18">
        <f t="shared" si="167"/>
        <v>0.49827058823529408</v>
      </c>
    </row>
    <row r="1788" spans="1:13">
      <c r="A1788" s="4">
        <v>2015</v>
      </c>
      <c r="B1788" s="5" t="s">
        <v>62</v>
      </c>
      <c r="C1788" s="5" t="s">
        <v>73</v>
      </c>
      <c r="D1788" s="5" t="s">
        <v>15</v>
      </c>
      <c r="E1788" s="5">
        <v>88150</v>
      </c>
      <c r="F1788" s="6">
        <v>3795.24</v>
      </c>
      <c r="H1788" s="15" t="str">
        <f t="shared" si="162"/>
        <v>High</v>
      </c>
      <c r="I1788" s="11" t="str">
        <f t="shared" si="163"/>
        <v>Large</v>
      </c>
      <c r="J1788" s="11" t="str">
        <f t="shared" si="164"/>
        <v>South</v>
      </c>
      <c r="K1788" s="11" t="str">
        <f t="shared" si="165"/>
        <v>2010s</v>
      </c>
      <c r="L1788" s="11" t="str">
        <f t="shared" si="166"/>
        <v>Cereal</v>
      </c>
      <c r="M1788" s="18">
        <f t="shared" si="167"/>
        <v>4.305433919455473E-2</v>
      </c>
    </row>
    <row r="1789" spans="1:13">
      <c r="A1789" s="4">
        <v>2015</v>
      </c>
      <c r="B1789" s="5" t="s">
        <v>62</v>
      </c>
      <c r="C1789" s="5" t="s">
        <v>73</v>
      </c>
      <c r="D1789" s="5" t="s">
        <v>16</v>
      </c>
      <c r="E1789" s="5">
        <v>3160</v>
      </c>
      <c r="F1789" s="6">
        <v>3604.43</v>
      </c>
      <c r="H1789" s="15" t="str">
        <f t="shared" si="162"/>
        <v>High</v>
      </c>
      <c r="I1789" s="11" t="str">
        <f t="shared" si="163"/>
        <v>Medium</v>
      </c>
      <c r="J1789" s="11" t="str">
        <f t="shared" si="164"/>
        <v>South</v>
      </c>
      <c r="K1789" s="11" t="str">
        <f t="shared" si="165"/>
        <v>2010s</v>
      </c>
      <c r="L1789" s="11" t="str">
        <f t="shared" si="166"/>
        <v>Cereal</v>
      </c>
      <c r="M1789" s="18">
        <f t="shared" si="167"/>
        <v>1.1406424050632911</v>
      </c>
    </row>
    <row r="1790" spans="1:13">
      <c r="A1790" s="4">
        <v>2015</v>
      </c>
      <c r="B1790" s="5" t="s">
        <v>62</v>
      </c>
      <c r="C1790" s="5" t="s">
        <v>73</v>
      </c>
      <c r="D1790" s="5" t="s">
        <v>18</v>
      </c>
      <c r="E1790" s="5">
        <v>1140</v>
      </c>
      <c r="F1790" s="6">
        <v>315.79000000000002</v>
      </c>
      <c r="H1790" s="15" t="str">
        <f t="shared" si="162"/>
        <v>Low</v>
      </c>
      <c r="I1790" s="11" t="str">
        <f t="shared" si="163"/>
        <v>Medium</v>
      </c>
      <c r="J1790" s="11" t="str">
        <f t="shared" si="164"/>
        <v>South</v>
      </c>
      <c r="K1790" s="11" t="str">
        <f t="shared" si="165"/>
        <v>2010s</v>
      </c>
      <c r="L1790" s="11" t="str">
        <f t="shared" si="166"/>
        <v>Fiber</v>
      </c>
      <c r="M1790" s="18">
        <f t="shared" si="167"/>
        <v>0.27700877192982459</v>
      </c>
    </row>
    <row r="1791" spans="1:13">
      <c r="A1791" s="4">
        <v>2016</v>
      </c>
      <c r="B1791" s="5" t="s">
        <v>62</v>
      </c>
      <c r="C1791" s="5" t="s">
        <v>73</v>
      </c>
      <c r="D1791" s="5" t="s">
        <v>15</v>
      </c>
      <c r="E1791" s="5">
        <v>46700</v>
      </c>
      <c r="F1791" s="6">
        <v>3644.56</v>
      </c>
      <c r="H1791" s="15" t="str">
        <f t="shared" si="162"/>
        <v>High</v>
      </c>
      <c r="I1791" s="11" t="str">
        <f t="shared" si="163"/>
        <v>Large</v>
      </c>
      <c r="J1791" s="11" t="str">
        <f t="shared" si="164"/>
        <v>South</v>
      </c>
      <c r="K1791" s="11" t="str">
        <f t="shared" si="165"/>
        <v>2010s</v>
      </c>
      <c r="L1791" s="11" t="str">
        <f t="shared" si="166"/>
        <v>Cereal</v>
      </c>
      <c r="M1791" s="18">
        <f t="shared" si="167"/>
        <v>7.8041970021413276E-2</v>
      </c>
    </row>
    <row r="1792" spans="1:13">
      <c r="A1792" s="4">
        <v>2016</v>
      </c>
      <c r="B1792" s="5" t="s">
        <v>62</v>
      </c>
      <c r="C1792" s="5" t="s">
        <v>73</v>
      </c>
      <c r="D1792" s="5" t="s">
        <v>16</v>
      </c>
      <c r="E1792" s="5">
        <v>2030</v>
      </c>
      <c r="F1792" s="6">
        <v>4194.49</v>
      </c>
      <c r="H1792" s="15" t="str">
        <f t="shared" si="162"/>
        <v>High</v>
      </c>
      <c r="I1792" s="11" t="str">
        <f t="shared" si="163"/>
        <v>Medium</v>
      </c>
      <c r="J1792" s="11" t="str">
        <f t="shared" si="164"/>
        <v>South</v>
      </c>
      <c r="K1792" s="11" t="str">
        <f t="shared" si="165"/>
        <v>2010s</v>
      </c>
      <c r="L1792" s="11" t="str">
        <f t="shared" si="166"/>
        <v>Cereal</v>
      </c>
      <c r="M1792" s="18">
        <f t="shared" si="167"/>
        <v>2.0662512315270933</v>
      </c>
    </row>
    <row r="1793" spans="1:13">
      <c r="A1793" s="4">
        <v>2016</v>
      </c>
      <c r="B1793" s="5" t="s">
        <v>62</v>
      </c>
      <c r="C1793" s="5" t="s">
        <v>73</v>
      </c>
      <c r="D1793" s="5" t="s">
        <v>18</v>
      </c>
      <c r="E1793" s="5">
        <v>780</v>
      </c>
      <c r="F1793" s="6">
        <v>395.72</v>
      </c>
      <c r="H1793" s="15" t="str">
        <f t="shared" si="162"/>
        <v>Low</v>
      </c>
      <c r="I1793" s="11" t="str">
        <f t="shared" si="163"/>
        <v>Small</v>
      </c>
      <c r="J1793" s="11" t="str">
        <f t="shared" si="164"/>
        <v>South</v>
      </c>
      <c r="K1793" s="11" t="str">
        <f t="shared" si="165"/>
        <v>2010s</v>
      </c>
      <c r="L1793" s="11" t="str">
        <f t="shared" si="166"/>
        <v>Fiber</v>
      </c>
      <c r="M1793" s="18">
        <f t="shared" si="167"/>
        <v>0.50733333333333341</v>
      </c>
    </row>
    <row r="1794" spans="1:13">
      <c r="A1794" s="4">
        <v>2017</v>
      </c>
      <c r="B1794" s="5" t="s">
        <v>62</v>
      </c>
      <c r="C1794" s="5" t="s">
        <v>73</v>
      </c>
      <c r="D1794" s="5" t="s">
        <v>15</v>
      </c>
      <c r="E1794" s="5">
        <v>64810</v>
      </c>
      <c r="F1794" s="6">
        <v>3797.99</v>
      </c>
      <c r="H1794" s="15" t="str">
        <f t="shared" si="162"/>
        <v>High</v>
      </c>
      <c r="I1794" s="11" t="str">
        <f t="shared" si="163"/>
        <v>Large</v>
      </c>
      <c r="J1794" s="11" t="str">
        <f t="shared" si="164"/>
        <v>South</v>
      </c>
      <c r="K1794" s="11" t="str">
        <f t="shared" si="165"/>
        <v>2010s</v>
      </c>
      <c r="L1794" s="11" t="str">
        <f t="shared" si="166"/>
        <v>Cereal</v>
      </c>
      <c r="M1794" s="18">
        <f t="shared" si="167"/>
        <v>5.860191328498688E-2</v>
      </c>
    </row>
    <row r="1795" spans="1:13">
      <c r="A1795" s="4">
        <v>2017</v>
      </c>
      <c r="B1795" s="5" t="s">
        <v>62</v>
      </c>
      <c r="C1795" s="5" t="s">
        <v>73</v>
      </c>
      <c r="D1795" s="5" t="s">
        <v>16</v>
      </c>
      <c r="E1795" s="5">
        <v>2500</v>
      </c>
      <c r="F1795" s="6">
        <v>5536.74</v>
      </c>
      <c r="H1795" s="15" t="str">
        <f t="shared" ref="H1795:H1858" si="168">IF(F1795&lt;1000,"Low",IF(F1795&lt;3000,"Medium","High"))</f>
        <v>High</v>
      </c>
      <c r="I1795" s="11" t="str">
        <f t="shared" ref="I1795:I1858" si="169">IF(E1795&lt;1000,"Small",IF(E1795&lt;5000,"Medium","Large"))</f>
        <v>Medium</v>
      </c>
      <c r="J1795" s="11" t="str">
        <f t="shared" ref="J1795:J1858" si="170">IF(OR(B1795="Punjab",B1795="Haryana",B1795="Himachal Pradesh",B1795="Jammu and Kashmir",B1795="Uttarakhand",B1795="Delhi",B1795="Chandigarh"),"North",IF(OR(B1795="Tamil Nadu",B1795="Karnataka",B1795="Kerala",B1795="Andhra Pradesh",B1795="Telangana"),"South",IF(OR(B1795="Maharashtra",B1795="Gujarat",B1795="Goa",B1795="Rajasthan"),"West",IF(OR(B1795="West Bengal",B1795="Bihar",B1795="Jharkhand",B1795="Odisha",B1795="Assam",B1795="Sikkim",B1795="Arunachal Pradesh",B1795="Manipur",B1795="Meghalaya",B1795="Mizoram",B1795="Nagaland",B1795="Tripura"),"East","Central"))))</f>
        <v>South</v>
      </c>
      <c r="K1795" s="11" t="str">
        <f t="shared" ref="K1795:K1858" si="171">LEFT(A1795,3)&amp;"0s"</f>
        <v>2010s</v>
      </c>
      <c r="L1795" s="11" t="str">
        <f t="shared" ref="L1795:L1858" si="172">IF(D1795="Rice","Cereal",IF(D1795="Maize","Cereal",IF(D1795="Chickpea","Pulse",IF(D1795="Cotton","Fiber","Other"))))</f>
        <v>Cereal</v>
      </c>
      <c r="M1795" s="18">
        <f t="shared" ref="M1795:M1858" si="173">F1795/E1795</f>
        <v>2.214696</v>
      </c>
    </row>
    <row r="1796" spans="1:13">
      <c r="A1796" s="4">
        <v>2017</v>
      </c>
      <c r="B1796" s="5" t="s">
        <v>62</v>
      </c>
      <c r="C1796" s="5" t="s">
        <v>73</v>
      </c>
      <c r="D1796" s="5" t="s">
        <v>18</v>
      </c>
      <c r="E1796" s="5">
        <v>500</v>
      </c>
      <c r="F1796" s="6">
        <v>480.97</v>
      </c>
      <c r="H1796" s="15" t="str">
        <f t="shared" si="168"/>
        <v>Low</v>
      </c>
      <c r="I1796" s="11" t="str">
        <f t="shared" si="169"/>
        <v>Small</v>
      </c>
      <c r="J1796" s="11" t="str">
        <f t="shared" si="170"/>
        <v>South</v>
      </c>
      <c r="K1796" s="11" t="str">
        <f t="shared" si="171"/>
        <v>2010s</v>
      </c>
      <c r="L1796" s="11" t="str">
        <f t="shared" si="172"/>
        <v>Fiber</v>
      </c>
      <c r="M1796" s="18">
        <f t="shared" si="173"/>
        <v>0.96194000000000002</v>
      </c>
    </row>
    <row r="1797" spans="1:13">
      <c r="A1797" s="4">
        <v>2008</v>
      </c>
      <c r="B1797" s="5" t="s">
        <v>74</v>
      </c>
      <c r="C1797" s="5" t="s">
        <v>75</v>
      </c>
      <c r="D1797" s="5" t="s">
        <v>15</v>
      </c>
      <c r="E1797" s="5">
        <v>32100</v>
      </c>
      <c r="F1797" s="6">
        <v>2866.67</v>
      </c>
      <c r="H1797" s="15" t="str">
        <f t="shared" si="168"/>
        <v>Medium</v>
      </c>
      <c r="I1797" s="11" t="str">
        <f t="shared" si="169"/>
        <v>Large</v>
      </c>
      <c r="J1797" s="11" t="str">
        <f t="shared" si="170"/>
        <v>South</v>
      </c>
      <c r="K1797" s="11" t="str">
        <f t="shared" si="171"/>
        <v>2000s</v>
      </c>
      <c r="L1797" s="11" t="str">
        <f t="shared" si="172"/>
        <v>Cereal</v>
      </c>
      <c r="M1797" s="18">
        <f t="shared" si="173"/>
        <v>8.9304361370716512E-2</v>
      </c>
    </row>
    <row r="1798" spans="1:13">
      <c r="A1798" s="4">
        <v>2008</v>
      </c>
      <c r="B1798" s="5" t="s">
        <v>74</v>
      </c>
      <c r="C1798" s="5" t="s">
        <v>75</v>
      </c>
      <c r="D1798" s="5" t="s">
        <v>16</v>
      </c>
      <c r="E1798" s="5">
        <v>30030</v>
      </c>
      <c r="F1798" s="6">
        <v>2539.46</v>
      </c>
      <c r="H1798" s="15" t="str">
        <f t="shared" si="168"/>
        <v>Medium</v>
      </c>
      <c r="I1798" s="11" t="str">
        <f t="shared" si="169"/>
        <v>Large</v>
      </c>
      <c r="J1798" s="11" t="str">
        <f t="shared" si="170"/>
        <v>South</v>
      </c>
      <c r="K1798" s="11" t="str">
        <f t="shared" si="171"/>
        <v>2000s</v>
      </c>
      <c r="L1798" s="11" t="str">
        <f t="shared" si="172"/>
        <v>Cereal</v>
      </c>
      <c r="M1798" s="18">
        <f t="shared" si="173"/>
        <v>8.4564102564102558E-2</v>
      </c>
    </row>
    <row r="1799" spans="1:13">
      <c r="A1799" s="4">
        <v>2008</v>
      </c>
      <c r="B1799" s="5" t="s">
        <v>74</v>
      </c>
      <c r="C1799" s="5" t="s">
        <v>75</v>
      </c>
      <c r="D1799" s="5" t="s">
        <v>17</v>
      </c>
      <c r="E1799" s="5">
        <v>6960</v>
      </c>
      <c r="F1799" s="6">
        <v>1364.94</v>
      </c>
      <c r="H1799" s="15" t="str">
        <f t="shared" si="168"/>
        <v>Medium</v>
      </c>
      <c r="I1799" s="11" t="str">
        <f t="shared" si="169"/>
        <v>Large</v>
      </c>
      <c r="J1799" s="11" t="str">
        <f t="shared" si="170"/>
        <v>South</v>
      </c>
      <c r="K1799" s="11" t="str">
        <f t="shared" si="171"/>
        <v>2000s</v>
      </c>
      <c r="L1799" s="11" t="str">
        <f t="shared" si="172"/>
        <v>Pulse</v>
      </c>
      <c r="M1799" s="18">
        <f t="shared" si="173"/>
        <v>0.19611206896551725</v>
      </c>
    </row>
    <row r="1800" spans="1:13">
      <c r="A1800" s="4">
        <v>2008</v>
      </c>
      <c r="B1800" s="5" t="s">
        <v>74</v>
      </c>
      <c r="C1800" s="5" t="s">
        <v>75</v>
      </c>
      <c r="D1800" s="5" t="s">
        <v>18</v>
      </c>
      <c r="E1800" s="5">
        <v>17840</v>
      </c>
      <c r="F1800" s="6">
        <v>460.2</v>
      </c>
      <c r="H1800" s="15" t="str">
        <f t="shared" si="168"/>
        <v>Low</v>
      </c>
      <c r="I1800" s="11" t="str">
        <f t="shared" si="169"/>
        <v>Large</v>
      </c>
      <c r="J1800" s="11" t="str">
        <f t="shared" si="170"/>
        <v>South</v>
      </c>
      <c r="K1800" s="11" t="str">
        <f t="shared" si="171"/>
        <v>2000s</v>
      </c>
      <c r="L1800" s="11" t="str">
        <f t="shared" si="172"/>
        <v>Fiber</v>
      </c>
      <c r="M1800" s="18">
        <f t="shared" si="173"/>
        <v>2.5795964125560539E-2</v>
      </c>
    </row>
    <row r="1801" spans="1:13">
      <c r="A1801" s="4">
        <v>2009</v>
      </c>
      <c r="B1801" s="5" t="s">
        <v>74</v>
      </c>
      <c r="C1801" s="5" t="s">
        <v>75</v>
      </c>
      <c r="D1801" s="5" t="s">
        <v>15</v>
      </c>
      <c r="E1801" s="5">
        <v>35360</v>
      </c>
      <c r="F1801" s="6">
        <v>2620.48</v>
      </c>
      <c r="H1801" s="15" t="str">
        <f t="shared" si="168"/>
        <v>Medium</v>
      </c>
      <c r="I1801" s="11" t="str">
        <f t="shared" si="169"/>
        <v>Large</v>
      </c>
      <c r="J1801" s="11" t="str">
        <f t="shared" si="170"/>
        <v>South</v>
      </c>
      <c r="K1801" s="11" t="str">
        <f t="shared" si="171"/>
        <v>2000s</v>
      </c>
      <c r="L1801" s="11" t="str">
        <f t="shared" si="172"/>
        <v>Cereal</v>
      </c>
      <c r="M1801" s="18">
        <f t="shared" si="173"/>
        <v>7.410859728506787E-2</v>
      </c>
    </row>
    <row r="1802" spans="1:13">
      <c r="A1802" s="4">
        <v>2009</v>
      </c>
      <c r="B1802" s="5" t="s">
        <v>74</v>
      </c>
      <c r="C1802" s="5" t="s">
        <v>75</v>
      </c>
      <c r="D1802" s="5" t="s">
        <v>16</v>
      </c>
      <c r="E1802" s="5">
        <v>27040</v>
      </c>
      <c r="F1802" s="6">
        <v>1962.65</v>
      </c>
      <c r="H1802" s="15" t="str">
        <f t="shared" si="168"/>
        <v>Medium</v>
      </c>
      <c r="I1802" s="11" t="str">
        <f t="shared" si="169"/>
        <v>Large</v>
      </c>
      <c r="J1802" s="11" t="str">
        <f t="shared" si="170"/>
        <v>South</v>
      </c>
      <c r="K1802" s="11" t="str">
        <f t="shared" si="171"/>
        <v>2000s</v>
      </c>
      <c r="L1802" s="11" t="str">
        <f t="shared" si="172"/>
        <v>Cereal</v>
      </c>
      <c r="M1802" s="18">
        <f t="shared" si="173"/>
        <v>7.2583210059171607E-2</v>
      </c>
    </row>
    <row r="1803" spans="1:13">
      <c r="A1803" s="4">
        <v>2009</v>
      </c>
      <c r="B1803" s="5" t="s">
        <v>74</v>
      </c>
      <c r="C1803" s="5" t="s">
        <v>75</v>
      </c>
      <c r="D1803" s="5" t="s">
        <v>17</v>
      </c>
      <c r="E1803" s="5">
        <v>6640</v>
      </c>
      <c r="F1803" s="6">
        <v>1539.16</v>
      </c>
      <c r="H1803" s="15" t="str">
        <f t="shared" si="168"/>
        <v>Medium</v>
      </c>
      <c r="I1803" s="11" t="str">
        <f t="shared" si="169"/>
        <v>Large</v>
      </c>
      <c r="J1803" s="11" t="str">
        <f t="shared" si="170"/>
        <v>South</v>
      </c>
      <c r="K1803" s="11" t="str">
        <f t="shared" si="171"/>
        <v>2000s</v>
      </c>
      <c r="L1803" s="11" t="str">
        <f t="shared" si="172"/>
        <v>Pulse</v>
      </c>
      <c r="M1803" s="18">
        <f t="shared" si="173"/>
        <v>0.23180120481927713</v>
      </c>
    </row>
    <row r="1804" spans="1:13">
      <c r="A1804" s="4">
        <v>2009</v>
      </c>
      <c r="B1804" s="5" t="s">
        <v>74</v>
      </c>
      <c r="C1804" s="5" t="s">
        <v>75</v>
      </c>
      <c r="D1804" s="5" t="s">
        <v>18</v>
      </c>
      <c r="E1804" s="5">
        <v>26590</v>
      </c>
      <c r="F1804" s="6">
        <v>227.91</v>
      </c>
      <c r="H1804" s="15" t="str">
        <f t="shared" si="168"/>
        <v>Low</v>
      </c>
      <c r="I1804" s="11" t="str">
        <f t="shared" si="169"/>
        <v>Large</v>
      </c>
      <c r="J1804" s="11" t="str">
        <f t="shared" si="170"/>
        <v>South</v>
      </c>
      <c r="K1804" s="11" t="str">
        <f t="shared" si="171"/>
        <v>2000s</v>
      </c>
      <c r="L1804" s="11" t="str">
        <f t="shared" si="172"/>
        <v>Fiber</v>
      </c>
      <c r="M1804" s="18">
        <f t="shared" si="173"/>
        <v>8.5712673937570517E-3</v>
      </c>
    </row>
    <row r="1805" spans="1:13">
      <c r="A1805" s="4">
        <v>2010</v>
      </c>
      <c r="B1805" s="5" t="s">
        <v>74</v>
      </c>
      <c r="C1805" s="5" t="s">
        <v>75</v>
      </c>
      <c r="D1805" s="5" t="s">
        <v>15</v>
      </c>
      <c r="E1805" s="5">
        <v>52360</v>
      </c>
      <c r="F1805" s="6">
        <v>2599.31</v>
      </c>
      <c r="H1805" s="15" t="str">
        <f t="shared" si="168"/>
        <v>Medium</v>
      </c>
      <c r="I1805" s="11" t="str">
        <f t="shared" si="169"/>
        <v>Large</v>
      </c>
      <c r="J1805" s="11" t="str">
        <f t="shared" si="170"/>
        <v>South</v>
      </c>
      <c r="K1805" s="11" t="str">
        <f t="shared" si="171"/>
        <v>2010s</v>
      </c>
      <c r="L1805" s="11" t="str">
        <f t="shared" si="172"/>
        <v>Cereal</v>
      </c>
      <c r="M1805" s="18">
        <f t="shared" si="173"/>
        <v>4.9643048128342242E-2</v>
      </c>
    </row>
    <row r="1806" spans="1:13">
      <c r="A1806" s="4">
        <v>2010</v>
      </c>
      <c r="B1806" s="5" t="s">
        <v>74</v>
      </c>
      <c r="C1806" s="5" t="s">
        <v>75</v>
      </c>
      <c r="D1806" s="5" t="s">
        <v>16</v>
      </c>
      <c r="E1806" s="5">
        <v>29000</v>
      </c>
      <c r="F1806" s="6">
        <v>2145.86</v>
      </c>
      <c r="H1806" s="15" t="str">
        <f t="shared" si="168"/>
        <v>Medium</v>
      </c>
      <c r="I1806" s="11" t="str">
        <f t="shared" si="169"/>
        <v>Large</v>
      </c>
      <c r="J1806" s="11" t="str">
        <f t="shared" si="170"/>
        <v>South</v>
      </c>
      <c r="K1806" s="11" t="str">
        <f t="shared" si="171"/>
        <v>2010s</v>
      </c>
      <c r="L1806" s="11" t="str">
        <f t="shared" si="172"/>
        <v>Cereal</v>
      </c>
      <c r="M1806" s="18">
        <f t="shared" si="173"/>
        <v>7.3995172413793109E-2</v>
      </c>
    </row>
    <row r="1807" spans="1:13">
      <c r="A1807" s="4">
        <v>2010</v>
      </c>
      <c r="B1807" s="5" t="s">
        <v>74</v>
      </c>
      <c r="C1807" s="5" t="s">
        <v>75</v>
      </c>
      <c r="D1807" s="5" t="s">
        <v>17</v>
      </c>
      <c r="E1807" s="5">
        <v>6700</v>
      </c>
      <c r="F1807" s="6">
        <v>1014.93</v>
      </c>
      <c r="H1807" s="15" t="str">
        <f t="shared" si="168"/>
        <v>Medium</v>
      </c>
      <c r="I1807" s="11" t="str">
        <f t="shared" si="169"/>
        <v>Large</v>
      </c>
      <c r="J1807" s="11" t="str">
        <f t="shared" si="170"/>
        <v>South</v>
      </c>
      <c r="K1807" s="11" t="str">
        <f t="shared" si="171"/>
        <v>2010s</v>
      </c>
      <c r="L1807" s="11" t="str">
        <f t="shared" si="172"/>
        <v>Pulse</v>
      </c>
      <c r="M1807" s="18">
        <f t="shared" si="173"/>
        <v>0.1514820895522388</v>
      </c>
    </row>
    <row r="1808" spans="1:13">
      <c r="A1808" s="4">
        <v>2010</v>
      </c>
      <c r="B1808" s="5" t="s">
        <v>74</v>
      </c>
      <c r="C1808" s="5" t="s">
        <v>75</v>
      </c>
      <c r="D1808" s="5" t="s">
        <v>18</v>
      </c>
      <c r="E1808" s="5">
        <v>34070</v>
      </c>
      <c r="F1808" s="6">
        <v>285</v>
      </c>
      <c r="H1808" s="15" t="str">
        <f t="shared" si="168"/>
        <v>Low</v>
      </c>
      <c r="I1808" s="11" t="str">
        <f t="shared" si="169"/>
        <v>Large</v>
      </c>
      <c r="J1808" s="11" t="str">
        <f t="shared" si="170"/>
        <v>South</v>
      </c>
      <c r="K1808" s="11" t="str">
        <f t="shared" si="171"/>
        <v>2010s</v>
      </c>
      <c r="L1808" s="11" t="str">
        <f t="shared" si="172"/>
        <v>Fiber</v>
      </c>
      <c r="M1808" s="18">
        <f t="shared" si="173"/>
        <v>8.3651306134429112E-3</v>
      </c>
    </row>
    <row r="1809" spans="1:13">
      <c r="A1809" s="4">
        <v>2011</v>
      </c>
      <c r="B1809" s="5" t="s">
        <v>74</v>
      </c>
      <c r="C1809" s="5" t="s">
        <v>75</v>
      </c>
      <c r="D1809" s="5" t="s">
        <v>15</v>
      </c>
      <c r="E1809" s="5">
        <v>43670</v>
      </c>
      <c r="F1809" s="6">
        <v>2360.89</v>
      </c>
      <c r="H1809" s="15" t="str">
        <f t="shared" si="168"/>
        <v>Medium</v>
      </c>
      <c r="I1809" s="11" t="str">
        <f t="shared" si="169"/>
        <v>Large</v>
      </c>
      <c r="J1809" s="11" t="str">
        <f t="shared" si="170"/>
        <v>South</v>
      </c>
      <c r="K1809" s="11" t="str">
        <f t="shared" si="171"/>
        <v>2010s</v>
      </c>
      <c r="L1809" s="11" t="str">
        <f t="shared" si="172"/>
        <v>Cereal</v>
      </c>
      <c r="M1809" s="18">
        <f t="shared" si="173"/>
        <v>5.4062056331577742E-2</v>
      </c>
    </row>
    <row r="1810" spans="1:13">
      <c r="A1810" s="4">
        <v>2011</v>
      </c>
      <c r="B1810" s="5" t="s">
        <v>74</v>
      </c>
      <c r="C1810" s="5" t="s">
        <v>75</v>
      </c>
      <c r="D1810" s="5" t="s">
        <v>16</v>
      </c>
      <c r="E1810" s="5">
        <v>37690</v>
      </c>
      <c r="F1810" s="6">
        <v>1916.69</v>
      </c>
      <c r="H1810" s="15" t="str">
        <f t="shared" si="168"/>
        <v>Medium</v>
      </c>
      <c r="I1810" s="11" t="str">
        <f t="shared" si="169"/>
        <v>Large</v>
      </c>
      <c r="J1810" s="11" t="str">
        <f t="shared" si="170"/>
        <v>South</v>
      </c>
      <c r="K1810" s="11" t="str">
        <f t="shared" si="171"/>
        <v>2010s</v>
      </c>
      <c r="L1810" s="11" t="str">
        <f t="shared" si="172"/>
        <v>Cereal</v>
      </c>
      <c r="M1810" s="18">
        <f t="shared" si="173"/>
        <v>5.0854072698328472E-2</v>
      </c>
    </row>
    <row r="1811" spans="1:13">
      <c r="A1811" s="4">
        <v>2011</v>
      </c>
      <c r="B1811" s="5" t="s">
        <v>74</v>
      </c>
      <c r="C1811" s="5" t="s">
        <v>75</v>
      </c>
      <c r="D1811" s="5" t="s">
        <v>17</v>
      </c>
      <c r="E1811" s="5">
        <v>5000</v>
      </c>
      <c r="F1811" s="6">
        <v>1060</v>
      </c>
      <c r="H1811" s="15" t="str">
        <f t="shared" si="168"/>
        <v>Medium</v>
      </c>
      <c r="I1811" s="11" t="str">
        <f t="shared" si="169"/>
        <v>Large</v>
      </c>
      <c r="J1811" s="11" t="str">
        <f t="shared" si="170"/>
        <v>South</v>
      </c>
      <c r="K1811" s="11" t="str">
        <f t="shared" si="171"/>
        <v>2010s</v>
      </c>
      <c r="L1811" s="11" t="str">
        <f t="shared" si="172"/>
        <v>Pulse</v>
      </c>
      <c r="M1811" s="18">
        <f t="shared" si="173"/>
        <v>0.21199999999999999</v>
      </c>
    </row>
    <row r="1812" spans="1:13">
      <c r="A1812" s="4">
        <v>2011</v>
      </c>
      <c r="B1812" s="5" t="s">
        <v>74</v>
      </c>
      <c r="C1812" s="5" t="s">
        <v>75</v>
      </c>
      <c r="D1812" s="5" t="s">
        <v>18</v>
      </c>
      <c r="E1812" s="5">
        <v>40030</v>
      </c>
      <c r="F1812" s="6">
        <v>167.12</v>
      </c>
      <c r="H1812" s="15" t="str">
        <f t="shared" si="168"/>
        <v>Low</v>
      </c>
      <c r="I1812" s="11" t="str">
        <f t="shared" si="169"/>
        <v>Large</v>
      </c>
      <c r="J1812" s="11" t="str">
        <f t="shared" si="170"/>
        <v>South</v>
      </c>
      <c r="K1812" s="11" t="str">
        <f t="shared" si="171"/>
        <v>2010s</v>
      </c>
      <c r="L1812" s="11" t="str">
        <f t="shared" si="172"/>
        <v>Fiber</v>
      </c>
      <c r="M1812" s="18">
        <f t="shared" si="173"/>
        <v>4.1748688483637273E-3</v>
      </c>
    </row>
    <row r="1813" spans="1:13">
      <c r="A1813" s="4">
        <v>2012</v>
      </c>
      <c r="B1813" s="5" t="s">
        <v>74</v>
      </c>
      <c r="C1813" s="5" t="s">
        <v>75</v>
      </c>
      <c r="D1813" s="5" t="s">
        <v>15</v>
      </c>
      <c r="E1813" s="5">
        <v>40910</v>
      </c>
      <c r="F1813" s="6">
        <v>2405.2800000000002</v>
      </c>
      <c r="H1813" s="15" t="str">
        <f t="shared" si="168"/>
        <v>Medium</v>
      </c>
      <c r="I1813" s="11" t="str">
        <f t="shared" si="169"/>
        <v>Large</v>
      </c>
      <c r="J1813" s="11" t="str">
        <f t="shared" si="170"/>
        <v>South</v>
      </c>
      <c r="K1813" s="11" t="str">
        <f t="shared" si="171"/>
        <v>2010s</v>
      </c>
      <c r="L1813" s="11" t="str">
        <f t="shared" si="172"/>
        <v>Cereal</v>
      </c>
      <c r="M1813" s="18">
        <f t="shared" si="173"/>
        <v>5.8794426790515768E-2</v>
      </c>
    </row>
    <row r="1814" spans="1:13">
      <c r="A1814" s="4">
        <v>2012</v>
      </c>
      <c r="B1814" s="5" t="s">
        <v>74</v>
      </c>
      <c r="C1814" s="5" t="s">
        <v>75</v>
      </c>
      <c r="D1814" s="5" t="s">
        <v>16</v>
      </c>
      <c r="E1814" s="5">
        <v>42970</v>
      </c>
      <c r="F1814" s="6">
        <v>3879.45</v>
      </c>
      <c r="H1814" s="15" t="str">
        <f t="shared" si="168"/>
        <v>High</v>
      </c>
      <c r="I1814" s="11" t="str">
        <f t="shared" si="169"/>
        <v>Large</v>
      </c>
      <c r="J1814" s="11" t="str">
        <f t="shared" si="170"/>
        <v>South</v>
      </c>
      <c r="K1814" s="11" t="str">
        <f t="shared" si="171"/>
        <v>2010s</v>
      </c>
      <c r="L1814" s="11" t="str">
        <f t="shared" si="172"/>
        <v>Cereal</v>
      </c>
      <c r="M1814" s="18">
        <f t="shared" si="173"/>
        <v>9.0282755410751689E-2</v>
      </c>
    </row>
    <row r="1815" spans="1:13">
      <c r="A1815" s="4">
        <v>2012</v>
      </c>
      <c r="B1815" s="5" t="s">
        <v>74</v>
      </c>
      <c r="C1815" s="5" t="s">
        <v>75</v>
      </c>
      <c r="D1815" s="5" t="s">
        <v>17</v>
      </c>
      <c r="E1815" s="5">
        <v>5350</v>
      </c>
      <c r="F1815" s="6">
        <v>1201.8699999999999</v>
      </c>
      <c r="H1815" s="15" t="str">
        <f t="shared" si="168"/>
        <v>Medium</v>
      </c>
      <c r="I1815" s="11" t="str">
        <f t="shared" si="169"/>
        <v>Large</v>
      </c>
      <c r="J1815" s="11" t="str">
        <f t="shared" si="170"/>
        <v>South</v>
      </c>
      <c r="K1815" s="11" t="str">
        <f t="shared" si="171"/>
        <v>2010s</v>
      </c>
      <c r="L1815" s="11" t="str">
        <f t="shared" si="172"/>
        <v>Pulse</v>
      </c>
      <c r="M1815" s="18">
        <f t="shared" si="173"/>
        <v>0.22464859813084109</v>
      </c>
    </row>
    <row r="1816" spans="1:13">
      <c r="A1816" s="4">
        <v>2012</v>
      </c>
      <c r="B1816" s="5" t="s">
        <v>74</v>
      </c>
      <c r="C1816" s="5" t="s">
        <v>75</v>
      </c>
      <c r="D1816" s="5" t="s">
        <v>18</v>
      </c>
      <c r="E1816" s="5">
        <v>60230</v>
      </c>
      <c r="F1816" s="6">
        <v>409.1</v>
      </c>
      <c r="H1816" s="15" t="str">
        <f t="shared" si="168"/>
        <v>Low</v>
      </c>
      <c r="I1816" s="11" t="str">
        <f t="shared" si="169"/>
        <v>Large</v>
      </c>
      <c r="J1816" s="11" t="str">
        <f t="shared" si="170"/>
        <v>South</v>
      </c>
      <c r="K1816" s="11" t="str">
        <f t="shared" si="171"/>
        <v>2010s</v>
      </c>
      <c r="L1816" s="11" t="str">
        <f t="shared" si="172"/>
        <v>Fiber</v>
      </c>
      <c r="M1816" s="18">
        <f t="shared" si="173"/>
        <v>6.7922961979080196E-3</v>
      </c>
    </row>
    <row r="1817" spans="1:13">
      <c r="A1817" s="4">
        <v>2013</v>
      </c>
      <c r="B1817" s="5" t="s">
        <v>74</v>
      </c>
      <c r="C1817" s="5" t="s">
        <v>75</v>
      </c>
      <c r="D1817" s="5" t="s">
        <v>15</v>
      </c>
      <c r="E1817" s="5">
        <v>45040</v>
      </c>
      <c r="F1817" s="6">
        <v>2283.9699999999998</v>
      </c>
      <c r="H1817" s="15" t="str">
        <f t="shared" si="168"/>
        <v>Medium</v>
      </c>
      <c r="I1817" s="11" t="str">
        <f t="shared" si="169"/>
        <v>Large</v>
      </c>
      <c r="J1817" s="11" t="str">
        <f t="shared" si="170"/>
        <v>South</v>
      </c>
      <c r="K1817" s="11" t="str">
        <f t="shared" si="171"/>
        <v>2010s</v>
      </c>
      <c r="L1817" s="11" t="str">
        <f t="shared" si="172"/>
        <v>Cereal</v>
      </c>
      <c r="M1817" s="18">
        <f t="shared" si="173"/>
        <v>5.0709813499111897E-2</v>
      </c>
    </row>
    <row r="1818" spans="1:13">
      <c r="A1818" s="4">
        <v>2013</v>
      </c>
      <c r="B1818" s="5" t="s">
        <v>74</v>
      </c>
      <c r="C1818" s="5" t="s">
        <v>75</v>
      </c>
      <c r="D1818" s="5" t="s">
        <v>16</v>
      </c>
      <c r="E1818" s="5">
        <v>49370</v>
      </c>
      <c r="F1818" s="6">
        <v>3553.58</v>
      </c>
      <c r="H1818" s="15" t="str">
        <f t="shared" si="168"/>
        <v>High</v>
      </c>
      <c r="I1818" s="11" t="str">
        <f t="shared" si="169"/>
        <v>Large</v>
      </c>
      <c r="J1818" s="11" t="str">
        <f t="shared" si="170"/>
        <v>South</v>
      </c>
      <c r="K1818" s="11" t="str">
        <f t="shared" si="171"/>
        <v>2010s</v>
      </c>
      <c r="L1818" s="11" t="str">
        <f t="shared" si="172"/>
        <v>Cereal</v>
      </c>
      <c r="M1818" s="18">
        <f t="shared" si="173"/>
        <v>7.197852947133887E-2</v>
      </c>
    </row>
    <row r="1819" spans="1:13">
      <c r="A1819" s="4">
        <v>2013</v>
      </c>
      <c r="B1819" s="5" t="s">
        <v>74</v>
      </c>
      <c r="C1819" s="5" t="s">
        <v>75</v>
      </c>
      <c r="D1819" s="5" t="s">
        <v>17</v>
      </c>
      <c r="E1819" s="5">
        <v>5400</v>
      </c>
      <c r="F1819" s="6">
        <v>1253.7</v>
      </c>
      <c r="H1819" s="15" t="str">
        <f t="shared" si="168"/>
        <v>Medium</v>
      </c>
      <c r="I1819" s="11" t="str">
        <f t="shared" si="169"/>
        <v>Large</v>
      </c>
      <c r="J1819" s="11" t="str">
        <f t="shared" si="170"/>
        <v>South</v>
      </c>
      <c r="K1819" s="11" t="str">
        <f t="shared" si="171"/>
        <v>2010s</v>
      </c>
      <c r="L1819" s="11" t="str">
        <f t="shared" si="172"/>
        <v>Pulse</v>
      </c>
      <c r="M1819" s="18">
        <f t="shared" si="173"/>
        <v>0.23216666666666669</v>
      </c>
    </row>
    <row r="1820" spans="1:13">
      <c r="A1820" s="4">
        <v>2013</v>
      </c>
      <c r="B1820" s="5" t="s">
        <v>74</v>
      </c>
      <c r="C1820" s="5" t="s">
        <v>75</v>
      </c>
      <c r="D1820" s="5" t="s">
        <v>18</v>
      </c>
      <c r="E1820" s="5">
        <v>59490</v>
      </c>
      <c r="F1820" s="6">
        <v>422.42</v>
      </c>
      <c r="H1820" s="15" t="str">
        <f t="shared" si="168"/>
        <v>Low</v>
      </c>
      <c r="I1820" s="11" t="str">
        <f t="shared" si="169"/>
        <v>Large</v>
      </c>
      <c r="J1820" s="11" t="str">
        <f t="shared" si="170"/>
        <v>South</v>
      </c>
      <c r="K1820" s="11" t="str">
        <f t="shared" si="171"/>
        <v>2010s</v>
      </c>
      <c r="L1820" s="11" t="str">
        <f t="shared" si="172"/>
        <v>Fiber</v>
      </c>
      <c r="M1820" s="18">
        <f t="shared" si="173"/>
        <v>7.1006891914607503E-3</v>
      </c>
    </row>
    <row r="1821" spans="1:13">
      <c r="A1821" s="4">
        <v>2014</v>
      </c>
      <c r="B1821" s="5" t="s">
        <v>74</v>
      </c>
      <c r="C1821" s="5" t="s">
        <v>75</v>
      </c>
      <c r="D1821" s="5" t="s">
        <v>15</v>
      </c>
      <c r="E1821" s="5">
        <v>34880</v>
      </c>
      <c r="F1821" s="6">
        <v>2614.9699999999998</v>
      </c>
      <c r="H1821" s="15" t="str">
        <f t="shared" si="168"/>
        <v>Medium</v>
      </c>
      <c r="I1821" s="11" t="str">
        <f t="shared" si="169"/>
        <v>Large</v>
      </c>
      <c r="J1821" s="11" t="str">
        <f t="shared" si="170"/>
        <v>South</v>
      </c>
      <c r="K1821" s="11" t="str">
        <f t="shared" si="171"/>
        <v>2010s</v>
      </c>
      <c r="L1821" s="11" t="str">
        <f t="shared" si="172"/>
        <v>Cereal</v>
      </c>
      <c r="M1821" s="18">
        <f t="shared" si="173"/>
        <v>7.4970470183486237E-2</v>
      </c>
    </row>
    <row r="1822" spans="1:13">
      <c r="A1822" s="4">
        <v>2014</v>
      </c>
      <c r="B1822" s="5" t="s">
        <v>74</v>
      </c>
      <c r="C1822" s="5" t="s">
        <v>75</v>
      </c>
      <c r="D1822" s="5" t="s">
        <v>16</v>
      </c>
      <c r="E1822" s="5">
        <v>48200</v>
      </c>
      <c r="F1822" s="6">
        <v>2968.88</v>
      </c>
      <c r="H1822" s="15" t="str">
        <f t="shared" si="168"/>
        <v>Medium</v>
      </c>
      <c r="I1822" s="11" t="str">
        <f t="shared" si="169"/>
        <v>Large</v>
      </c>
      <c r="J1822" s="11" t="str">
        <f t="shared" si="170"/>
        <v>South</v>
      </c>
      <c r="K1822" s="11" t="str">
        <f t="shared" si="171"/>
        <v>2010s</v>
      </c>
      <c r="L1822" s="11" t="str">
        <f t="shared" si="172"/>
        <v>Cereal</v>
      </c>
      <c r="M1822" s="18">
        <f t="shared" si="173"/>
        <v>6.1595020746887968E-2</v>
      </c>
    </row>
    <row r="1823" spans="1:13">
      <c r="A1823" s="4">
        <v>2014</v>
      </c>
      <c r="B1823" s="5" t="s">
        <v>74</v>
      </c>
      <c r="C1823" s="5" t="s">
        <v>75</v>
      </c>
      <c r="D1823" s="5" t="s">
        <v>17</v>
      </c>
      <c r="E1823" s="5">
        <v>4710</v>
      </c>
      <c r="F1823" s="6">
        <v>1000</v>
      </c>
      <c r="H1823" s="15" t="str">
        <f t="shared" si="168"/>
        <v>Medium</v>
      </c>
      <c r="I1823" s="11" t="str">
        <f t="shared" si="169"/>
        <v>Medium</v>
      </c>
      <c r="J1823" s="11" t="str">
        <f t="shared" si="170"/>
        <v>South</v>
      </c>
      <c r="K1823" s="11" t="str">
        <f t="shared" si="171"/>
        <v>2010s</v>
      </c>
      <c r="L1823" s="11" t="str">
        <f t="shared" si="172"/>
        <v>Pulse</v>
      </c>
      <c r="M1823" s="18">
        <f t="shared" si="173"/>
        <v>0.21231422505307856</v>
      </c>
    </row>
    <row r="1824" spans="1:13">
      <c r="A1824" s="4">
        <v>2014</v>
      </c>
      <c r="B1824" s="5" t="s">
        <v>74</v>
      </c>
      <c r="C1824" s="5" t="s">
        <v>75</v>
      </c>
      <c r="D1824" s="5" t="s">
        <v>18</v>
      </c>
      <c r="E1824" s="5">
        <v>63470</v>
      </c>
      <c r="F1824" s="6">
        <v>313.38</v>
      </c>
      <c r="H1824" s="15" t="str">
        <f t="shared" si="168"/>
        <v>Low</v>
      </c>
      <c r="I1824" s="11" t="str">
        <f t="shared" si="169"/>
        <v>Large</v>
      </c>
      <c r="J1824" s="11" t="str">
        <f t="shared" si="170"/>
        <v>South</v>
      </c>
      <c r="K1824" s="11" t="str">
        <f t="shared" si="171"/>
        <v>2010s</v>
      </c>
      <c r="L1824" s="11" t="str">
        <f t="shared" si="172"/>
        <v>Fiber</v>
      </c>
      <c r="M1824" s="18">
        <f t="shared" si="173"/>
        <v>4.9374507641405385E-3</v>
      </c>
    </row>
    <row r="1825" spans="1:13">
      <c r="A1825" s="4">
        <v>2015</v>
      </c>
      <c r="B1825" s="5" t="s">
        <v>74</v>
      </c>
      <c r="C1825" s="5" t="s">
        <v>75</v>
      </c>
      <c r="D1825" s="5" t="s">
        <v>15</v>
      </c>
      <c r="E1825" s="5">
        <v>24280</v>
      </c>
      <c r="F1825" s="6">
        <v>2529.2399999999998</v>
      </c>
      <c r="H1825" s="15" t="str">
        <f t="shared" si="168"/>
        <v>Medium</v>
      </c>
      <c r="I1825" s="11" t="str">
        <f t="shared" si="169"/>
        <v>Large</v>
      </c>
      <c r="J1825" s="11" t="str">
        <f t="shared" si="170"/>
        <v>South</v>
      </c>
      <c r="K1825" s="11" t="str">
        <f t="shared" si="171"/>
        <v>2010s</v>
      </c>
      <c r="L1825" s="11" t="str">
        <f t="shared" si="172"/>
        <v>Cereal</v>
      </c>
      <c r="M1825" s="18">
        <f t="shared" si="173"/>
        <v>0.10416968698517297</v>
      </c>
    </row>
    <row r="1826" spans="1:13">
      <c r="A1826" s="4">
        <v>2015</v>
      </c>
      <c r="B1826" s="5" t="s">
        <v>74</v>
      </c>
      <c r="C1826" s="5" t="s">
        <v>75</v>
      </c>
      <c r="D1826" s="5" t="s">
        <v>16</v>
      </c>
      <c r="E1826" s="5">
        <v>47390</v>
      </c>
      <c r="F1826" s="6">
        <v>3837.52</v>
      </c>
      <c r="H1826" s="15" t="str">
        <f t="shared" si="168"/>
        <v>High</v>
      </c>
      <c r="I1826" s="11" t="str">
        <f t="shared" si="169"/>
        <v>Large</v>
      </c>
      <c r="J1826" s="11" t="str">
        <f t="shared" si="170"/>
        <v>South</v>
      </c>
      <c r="K1826" s="11" t="str">
        <f t="shared" si="171"/>
        <v>2010s</v>
      </c>
      <c r="L1826" s="11" t="str">
        <f t="shared" si="172"/>
        <v>Cereal</v>
      </c>
      <c r="M1826" s="18">
        <f t="shared" si="173"/>
        <v>8.0977421396919186E-2</v>
      </c>
    </row>
    <row r="1827" spans="1:13">
      <c r="A1827" s="4">
        <v>2015</v>
      </c>
      <c r="B1827" s="5" t="s">
        <v>74</v>
      </c>
      <c r="C1827" s="5" t="s">
        <v>75</v>
      </c>
      <c r="D1827" s="5" t="s">
        <v>17</v>
      </c>
      <c r="E1827" s="5">
        <v>3750</v>
      </c>
      <c r="F1827" s="6">
        <v>1133.33</v>
      </c>
      <c r="H1827" s="15" t="str">
        <f t="shared" si="168"/>
        <v>Medium</v>
      </c>
      <c r="I1827" s="11" t="str">
        <f t="shared" si="169"/>
        <v>Medium</v>
      </c>
      <c r="J1827" s="11" t="str">
        <f t="shared" si="170"/>
        <v>South</v>
      </c>
      <c r="K1827" s="11" t="str">
        <f t="shared" si="171"/>
        <v>2010s</v>
      </c>
      <c r="L1827" s="11" t="str">
        <f t="shared" si="172"/>
        <v>Pulse</v>
      </c>
      <c r="M1827" s="18">
        <f t="shared" si="173"/>
        <v>0.30222133333333329</v>
      </c>
    </row>
    <row r="1828" spans="1:13">
      <c r="A1828" s="4">
        <v>2015</v>
      </c>
      <c r="B1828" s="5" t="s">
        <v>74</v>
      </c>
      <c r="C1828" s="5" t="s">
        <v>75</v>
      </c>
      <c r="D1828" s="5" t="s">
        <v>18</v>
      </c>
      <c r="E1828" s="5">
        <v>63010</v>
      </c>
      <c r="F1828" s="6">
        <v>268.37</v>
      </c>
      <c r="H1828" s="15" t="str">
        <f t="shared" si="168"/>
        <v>Low</v>
      </c>
      <c r="I1828" s="11" t="str">
        <f t="shared" si="169"/>
        <v>Large</v>
      </c>
      <c r="J1828" s="11" t="str">
        <f t="shared" si="170"/>
        <v>South</v>
      </c>
      <c r="K1828" s="11" t="str">
        <f t="shared" si="171"/>
        <v>2010s</v>
      </c>
      <c r="L1828" s="11" t="str">
        <f t="shared" si="172"/>
        <v>Fiber</v>
      </c>
      <c r="M1828" s="18">
        <f t="shared" si="173"/>
        <v>4.2591652118711314E-3</v>
      </c>
    </row>
    <row r="1829" spans="1:13">
      <c r="A1829" s="4">
        <v>2016</v>
      </c>
      <c r="B1829" s="5" t="s">
        <v>74</v>
      </c>
      <c r="C1829" s="5" t="s">
        <v>75</v>
      </c>
      <c r="D1829" s="5" t="s">
        <v>15</v>
      </c>
      <c r="E1829" s="5">
        <v>41220</v>
      </c>
      <c r="F1829" s="6">
        <v>2858.43</v>
      </c>
      <c r="H1829" s="15" t="str">
        <f t="shared" si="168"/>
        <v>Medium</v>
      </c>
      <c r="I1829" s="11" t="str">
        <f t="shared" si="169"/>
        <v>Large</v>
      </c>
      <c r="J1829" s="11" t="str">
        <f t="shared" si="170"/>
        <v>South</v>
      </c>
      <c r="K1829" s="11" t="str">
        <f t="shared" si="171"/>
        <v>2010s</v>
      </c>
      <c r="L1829" s="11" t="str">
        <f t="shared" si="172"/>
        <v>Cereal</v>
      </c>
      <c r="M1829" s="18">
        <f t="shared" si="173"/>
        <v>6.9345705967976706E-2</v>
      </c>
    </row>
    <row r="1830" spans="1:13">
      <c r="A1830" s="4">
        <v>2016</v>
      </c>
      <c r="B1830" s="5" t="s">
        <v>74</v>
      </c>
      <c r="C1830" s="5" t="s">
        <v>75</v>
      </c>
      <c r="D1830" s="5" t="s">
        <v>16</v>
      </c>
      <c r="E1830" s="5">
        <v>98260</v>
      </c>
      <c r="F1830" s="6">
        <v>3164.57</v>
      </c>
      <c r="H1830" s="15" t="str">
        <f t="shared" si="168"/>
        <v>High</v>
      </c>
      <c r="I1830" s="11" t="str">
        <f t="shared" si="169"/>
        <v>Large</v>
      </c>
      <c r="J1830" s="11" t="str">
        <f t="shared" si="170"/>
        <v>South</v>
      </c>
      <c r="K1830" s="11" t="str">
        <f t="shared" si="171"/>
        <v>2010s</v>
      </c>
      <c r="L1830" s="11" t="str">
        <f t="shared" si="172"/>
        <v>Cereal</v>
      </c>
      <c r="M1830" s="18">
        <f t="shared" si="173"/>
        <v>3.2206085894565438E-2</v>
      </c>
    </row>
    <row r="1831" spans="1:13">
      <c r="A1831" s="4">
        <v>2016</v>
      </c>
      <c r="B1831" s="5" t="s">
        <v>74</v>
      </c>
      <c r="C1831" s="5" t="s">
        <v>75</v>
      </c>
      <c r="D1831" s="5" t="s">
        <v>17</v>
      </c>
      <c r="E1831" s="5">
        <v>5890</v>
      </c>
      <c r="F1831" s="6">
        <v>1524.04</v>
      </c>
      <c r="H1831" s="15" t="str">
        <f t="shared" si="168"/>
        <v>Medium</v>
      </c>
      <c r="I1831" s="11" t="str">
        <f t="shared" si="169"/>
        <v>Large</v>
      </c>
      <c r="J1831" s="11" t="str">
        <f t="shared" si="170"/>
        <v>South</v>
      </c>
      <c r="K1831" s="11" t="str">
        <f t="shared" si="171"/>
        <v>2010s</v>
      </c>
      <c r="L1831" s="11" t="str">
        <f t="shared" si="172"/>
        <v>Pulse</v>
      </c>
      <c r="M1831" s="18">
        <f t="shared" si="173"/>
        <v>0.25875042444821733</v>
      </c>
    </row>
    <row r="1832" spans="1:13">
      <c r="A1832" s="4">
        <v>2016</v>
      </c>
      <c r="B1832" s="5" t="s">
        <v>74</v>
      </c>
      <c r="C1832" s="5" t="s">
        <v>75</v>
      </c>
      <c r="D1832" s="5" t="s">
        <v>18</v>
      </c>
      <c r="E1832" s="5">
        <v>70810</v>
      </c>
      <c r="F1832" s="6">
        <v>288</v>
      </c>
      <c r="H1832" s="15" t="str">
        <f t="shared" si="168"/>
        <v>Low</v>
      </c>
      <c r="I1832" s="11" t="str">
        <f t="shared" si="169"/>
        <v>Large</v>
      </c>
      <c r="J1832" s="11" t="str">
        <f t="shared" si="170"/>
        <v>South</v>
      </c>
      <c r="K1832" s="11" t="str">
        <f t="shared" si="171"/>
        <v>2010s</v>
      </c>
      <c r="L1832" s="11" t="str">
        <f t="shared" si="172"/>
        <v>Fiber</v>
      </c>
      <c r="M1832" s="18">
        <f t="shared" si="173"/>
        <v>4.0672221437650048E-3</v>
      </c>
    </row>
    <row r="1833" spans="1:13">
      <c r="A1833" s="4">
        <v>2017</v>
      </c>
      <c r="B1833" s="5" t="s">
        <v>74</v>
      </c>
      <c r="C1833" s="5" t="s">
        <v>75</v>
      </c>
      <c r="D1833" s="5" t="s">
        <v>15</v>
      </c>
      <c r="E1833" s="5">
        <v>50340</v>
      </c>
      <c r="F1833" s="6">
        <v>2983.71</v>
      </c>
      <c r="H1833" s="15" t="str">
        <f t="shared" si="168"/>
        <v>Medium</v>
      </c>
      <c r="I1833" s="11" t="str">
        <f t="shared" si="169"/>
        <v>Large</v>
      </c>
      <c r="J1833" s="11" t="str">
        <f t="shared" si="170"/>
        <v>South</v>
      </c>
      <c r="K1833" s="11" t="str">
        <f t="shared" si="171"/>
        <v>2010s</v>
      </c>
      <c r="L1833" s="11" t="str">
        <f t="shared" si="172"/>
        <v>Cereal</v>
      </c>
      <c r="M1833" s="18">
        <f t="shared" si="173"/>
        <v>5.9271156138259833E-2</v>
      </c>
    </row>
    <row r="1834" spans="1:13">
      <c r="A1834" s="4">
        <v>2017</v>
      </c>
      <c r="B1834" s="5" t="s">
        <v>74</v>
      </c>
      <c r="C1834" s="5" t="s">
        <v>75</v>
      </c>
      <c r="D1834" s="5" t="s">
        <v>16</v>
      </c>
      <c r="E1834" s="5">
        <v>76660</v>
      </c>
      <c r="F1834" s="6">
        <v>2564.58</v>
      </c>
      <c r="H1834" s="15" t="str">
        <f t="shared" si="168"/>
        <v>Medium</v>
      </c>
      <c r="I1834" s="11" t="str">
        <f t="shared" si="169"/>
        <v>Large</v>
      </c>
      <c r="J1834" s="11" t="str">
        <f t="shared" si="170"/>
        <v>South</v>
      </c>
      <c r="K1834" s="11" t="str">
        <f t="shared" si="171"/>
        <v>2010s</v>
      </c>
      <c r="L1834" s="11" t="str">
        <f t="shared" si="172"/>
        <v>Cereal</v>
      </c>
      <c r="M1834" s="18">
        <f t="shared" si="173"/>
        <v>3.3453952517610228E-2</v>
      </c>
    </row>
    <row r="1835" spans="1:13">
      <c r="A1835" s="4">
        <v>2017</v>
      </c>
      <c r="B1835" s="5" t="s">
        <v>74</v>
      </c>
      <c r="C1835" s="5" t="s">
        <v>75</v>
      </c>
      <c r="D1835" s="5" t="s">
        <v>17</v>
      </c>
      <c r="E1835" s="5">
        <v>5360</v>
      </c>
      <c r="F1835" s="6">
        <v>1422.27</v>
      </c>
      <c r="H1835" s="15" t="str">
        <f t="shared" si="168"/>
        <v>Medium</v>
      </c>
      <c r="I1835" s="11" t="str">
        <f t="shared" si="169"/>
        <v>Large</v>
      </c>
      <c r="J1835" s="11" t="str">
        <f t="shared" si="170"/>
        <v>South</v>
      </c>
      <c r="K1835" s="11" t="str">
        <f t="shared" si="171"/>
        <v>2010s</v>
      </c>
      <c r="L1835" s="11" t="str">
        <f t="shared" si="172"/>
        <v>Pulse</v>
      </c>
      <c r="M1835" s="18">
        <f t="shared" si="173"/>
        <v>0.26534888059701495</v>
      </c>
    </row>
    <row r="1836" spans="1:13">
      <c r="A1836" s="4">
        <v>2017</v>
      </c>
      <c r="B1836" s="5" t="s">
        <v>74</v>
      </c>
      <c r="C1836" s="5" t="s">
        <v>75</v>
      </c>
      <c r="D1836" s="5" t="s">
        <v>18</v>
      </c>
      <c r="E1836" s="5">
        <v>121800</v>
      </c>
      <c r="F1836" s="6">
        <v>419.41</v>
      </c>
      <c r="H1836" s="15" t="str">
        <f t="shared" si="168"/>
        <v>Low</v>
      </c>
      <c r="I1836" s="11" t="str">
        <f t="shared" si="169"/>
        <v>Large</v>
      </c>
      <c r="J1836" s="11" t="str">
        <f t="shared" si="170"/>
        <v>South</v>
      </c>
      <c r="K1836" s="11" t="str">
        <f t="shared" si="171"/>
        <v>2010s</v>
      </c>
      <c r="L1836" s="11" t="str">
        <f t="shared" si="172"/>
        <v>Fiber</v>
      </c>
      <c r="M1836" s="18">
        <f t="shared" si="173"/>
        <v>3.4434318555008211E-3</v>
      </c>
    </row>
    <row r="1837" spans="1:13">
      <c r="A1837" s="4">
        <v>2008</v>
      </c>
      <c r="B1837" s="5" t="s">
        <v>74</v>
      </c>
      <c r="C1837" s="5" t="s">
        <v>76</v>
      </c>
      <c r="D1837" s="5" t="s">
        <v>15</v>
      </c>
      <c r="E1837" s="5">
        <v>190030</v>
      </c>
      <c r="F1837" s="6">
        <v>3576.33</v>
      </c>
      <c r="H1837" s="15" t="str">
        <f t="shared" si="168"/>
        <v>High</v>
      </c>
      <c r="I1837" s="11" t="str">
        <f t="shared" si="169"/>
        <v>Large</v>
      </c>
      <c r="J1837" s="11" t="str">
        <f t="shared" si="170"/>
        <v>South</v>
      </c>
      <c r="K1837" s="11" t="str">
        <f t="shared" si="171"/>
        <v>2000s</v>
      </c>
      <c r="L1837" s="11" t="str">
        <f t="shared" si="172"/>
        <v>Cereal</v>
      </c>
      <c r="M1837" s="18">
        <f t="shared" si="173"/>
        <v>1.8819817923485766E-2</v>
      </c>
    </row>
    <row r="1838" spans="1:13">
      <c r="A1838" s="4">
        <v>2008</v>
      </c>
      <c r="B1838" s="5" t="s">
        <v>74</v>
      </c>
      <c r="C1838" s="5" t="s">
        <v>76</v>
      </c>
      <c r="D1838" s="5" t="s">
        <v>16</v>
      </c>
      <c r="E1838" s="5">
        <v>68070</v>
      </c>
      <c r="F1838" s="6">
        <v>5023.6499999999996</v>
      </c>
      <c r="H1838" s="15" t="str">
        <f t="shared" si="168"/>
        <v>High</v>
      </c>
      <c r="I1838" s="11" t="str">
        <f t="shared" si="169"/>
        <v>Large</v>
      </c>
      <c r="J1838" s="11" t="str">
        <f t="shared" si="170"/>
        <v>South</v>
      </c>
      <c r="K1838" s="11" t="str">
        <f t="shared" si="171"/>
        <v>2000s</v>
      </c>
      <c r="L1838" s="11" t="str">
        <f t="shared" si="172"/>
        <v>Cereal</v>
      </c>
      <c r="M1838" s="18">
        <f t="shared" si="173"/>
        <v>7.3801234023799026E-2</v>
      </c>
    </row>
    <row r="1839" spans="1:13">
      <c r="A1839" s="4">
        <v>2008</v>
      </c>
      <c r="B1839" s="5" t="s">
        <v>74</v>
      </c>
      <c r="C1839" s="5" t="s">
        <v>76</v>
      </c>
      <c r="D1839" s="5" t="s">
        <v>17</v>
      </c>
      <c r="E1839" s="5">
        <v>28420</v>
      </c>
      <c r="F1839" s="6">
        <v>2477.83</v>
      </c>
      <c r="H1839" s="15" t="str">
        <f t="shared" si="168"/>
        <v>Medium</v>
      </c>
      <c r="I1839" s="11" t="str">
        <f t="shared" si="169"/>
        <v>Large</v>
      </c>
      <c r="J1839" s="11" t="str">
        <f t="shared" si="170"/>
        <v>South</v>
      </c>
      <c r="K1839" s="11" t="str">
        <f t="shared" si="171"/>
        <v>2000s</v>
      </c>
      <c r="L1839" s="11" t="str">
        <f t="shared" si="172"/>
        <v>Pulse</v>
      </c>
      <c r="M1839" s="18">
        <f t="shared" si="173"/>
        <v>8.7186136523574945E-2</v>
      </c>
    </row>
    <row r="1840" spans="1:13">
      <c r="A1840" s="4">
        <v>2008</v>
      </c>
      <c r="B1840" s="5" t="s">
        <v>74</v>
      </c>
      <c r="C1840" s="5" t="s">
        <v>76</v>
      </c>
      <c r="D1840" s="5" t="s">
        <v>18</v>
      </c>
      <c r="E1840" s="5">
        <v>11830</v>
      </c>
      <c r="F1840" s="6">
        <v>420.12</v>
      </c>
      <c r="H1840" s="15" t="str">
        <f t="shared" si="168"/>
        <v>Low</v>
      </c>
      <c r="I1840" s="11" t="str">
        <f t="shared" si="169"/>
        <v>Large</v>
      </c>
      <c r="J1840" s="11" t="str">
        <f t="shared" si="170"/>
        <v>South</v>
      </c>
      <c r="K1840" s="11" t="str">
        <f t="shared" si="171"/>
        <v>2000s</v>
      </c>
      <c r="L1840" s="11" t="str">
        <f t="shared" si="172"/>
        <v>Fiber</v>
      </c>
      <c r="M1840" s="18">
        <f t="shared" si="173"/>
        <v>3.5513102282333051E-2</v>
      </c>
    </row>
    <row r="1841" spans="1:13">
      <c r="A1841" s="4">
        <v>2009</v>
      </c>
      <c r="B1841" s="5" t="s">
        <v>74</v>
      </c>
      <c r="C1841" s="5" t="s">
        <v>76</v>
      </c>
      <c r="D1841" s="5" t="s">
        <v>15</v>
      </c>
      <c r="E1841" s="5">
        <v>121270</v>
      </c>
      <c r="F1841" s="6">
        <v>3208.21</v>
      </c>
      <c r="H1841" s="15" t="str">
        <f t="shared" si="168"/>
        <v>High</v>
      </c>
      <c r="I1841" s="11" t="str">
        <f t="shared" si="169"/>
        <v>Large</v>
      </c>
      <c r="J1841" s="11" t="str">
        <f t="shared" si="170"/>
        <v>South</v>
      </c>
      <c r="K1841" s="11" t="str">
        <f t="shared" si="171"/>
        <v>2000s</v>
      </c>
      <c r="L1841" s="11" t="str">
        <f t="shared" si="172"/>
        <v>Cereal</v>
      </c>
      <c r="M1841" s="18">
        <f t="shared" si="173"/>
        <v>2.6455100189659436E-2</v>
      </c>
    </row>
    <row r="1842" spans="1:13">
      <c r="A1842" s="4">
        <v>2009</v>
      </c>
      <c r="B1842" s="5" t="s">
        <v>74</v>
      </c>
      <c r="C1842" s="5" t="s">
        <v>76</v>
      </c>
      <c r="D1842" s="5" t="s">
        <v>16</v>
      </c>
      <c r="E1842" s="5">
        <v>75130</v>
      </c>
      <c r="F1842" s="6">
        <v>3370.96</v>
      </c>
      <c r="H1842" s="15" t="str">
        <f t="shared" si="168"/>
        <v>High</v>
      </c>
      <c r="I1842" s="11" t="str">
        <f t="shared" si="169"/>
        <v>Large</v>
      </c>
      <c r="J1842" s="11" t="str">
        <f t="shared" si="170"/>
        <v>South</v>
      </c>
      <c r="K1842" s="11" t="str">
        <f t="shared" si="171"/>
        <v>2000s</v>
      </c>
      <c r="L1842" s="11" t="str">
        <f t="shared" si="172"/>
        <v>Cereal</v>
      </c>
      <c r="M1842" s="18">
        <f t="shared" si="173"/>
        <v>4.4868361506721681E-2</v>
      </c>
    </row>
    <row r="1843" spans="1:13">
      <c r="A1843" s="4">
        <v>2009</v>
      </c>
      <c r="B1843" s="5" t="s">
        <v>74</v>
      </c>
      <c r="C1843" s="5" t="s">
        <v>76</v>
      </c>
      <c r="D1843" s="5" t="s">
        <v>17</v>
      </c>
      <c r="E1843" s="5">
        <v>26420</v>
      </c>
      <c r="F1843" s="6">
        <v>1799.77</v>
      </c>
      <c r="H1843" s="15" t="str">
        <f t="shared" si="168"/>
        <v>Medium</v>
      </c>
      <c r="I1843" s="11" t="str">
        <f t="shared" si="169"/>
        <v>Large</v>
      </c>
      <c r="J1843" s="11" t="str">
        <f t="shared" si="170"/>
        <v>South</v>
      </c>
      <c r="K1843" s="11" t="str">
        <f t="shared" si="171"/>
        <v>2000s</v>
      </c>
      <c r="L1843" s="11" t="str">
        <f t="shared" si="172"/>
        <v>Pulse</v>
      </c>
      <c r="M1843" s="18">
        <f t="shared" si="173"/>
        <v>6.8121498864496588E-2</v>
      </c>
    </row>
    <row r="1844" spans="1:13">
      <c r="A1844" s="4">
        <v>2009</v>
      </c>
      <c r="B1844" s="5" t="s">
        <v>74</v>
      </c>
      <c r="C1844" s="5" t="s">
        <v>76</v>
      </c>
      <c r="D1844" s="5" t="s">
        <v>18</v>
      </c>
      <c r="E1844" s="5">
        <v>15120</v>
      </c>
      <c r="F1844" s="6">
        <v>435.19</v>
      </c>
      <c r="H1844" s="15" t="str">
        <f t="shared" si="168"/>
        <v>Low</v>
      </c>
      <c r="I1844" s="11" t="str">
        <f t="shared" si="169"/>
        <v>Large</v>
      </c>
      <c r="J1844" s="11" t="str">
        <f t="shared" si="170"/>
        <v>South</v>
      </c>
      <c r="K1844" s="11" t="str">
        <f t="shared" si="171"/>
        <v>2000s</v>
      </c>
      <c r="L1844" s="11" t="str">
        <f t="shared" si="172"/>
        <v>Fiber</v>
      </c>
      <c r="M1844" s="18">
        <f t="shared" si="173"/>
        <v>2.8782407407407406E-2</v>
      </c>
    </row>
    <row r="1845" spans="1:13">
      <c r="A1845" s="4">
        <v>2010</v>
      </c>
      <c r="B1845" s="5" t="s">
        <v>74</v>
      </c>
      <c r="C1845" s="5" t="s">
        <v>76</v>
      </c>
      <c r="D1845" s="5" t="s">
        <v>15</v>
      </c>
      <c r="E1845" s="5">
        <v>221620</v>
      </c>
      <c r="F1845" s="6">
        <v>3809.4</v>
      </c>
      <c r="H1845" s="15" t="str">
        <f t="shared" si="168"/>
        <v>High</v>
      </c>
      <c r="I1845" s="11" t="str">
        <f t="shared" si="169"/>
        <v>Large</v>
      </c>
      <c r="J1845" s="11" t="str">
        <f t="shared" si="170"/>
        <v>South</v>
      </c>
      <c r="K1845" s="11" t="str">
        <f t="shared" si="171"/>
        <v>2010s</v>
      </c>
      <c r="L1845" s="11" t="str">
        <f t="shared" si="172"/>
        <v>Cereal</v>
      </c>
      <c r="M1845" s="18">
        <f t="shared" si="173"/>
        <v>1.7188881869867341E-2</v>
      </c>
    </row>
    <row r="1846" spans="1:13">
      <c r="A1846" s="4">
        <v>2010</v>
      </c>
      <c r="B1846" s="5" t="s">
        <v>74</v>
      </c>
      <c r="C1846" s="5" t="s">
        <v>76</v>
      </c>
      <c r="D1846" s="5" t="s">
        <v>16</v>
      </c>
      <c r="E1846" s="5">
        <v>77260</v>
      </c>
      <c r="F1846" s="6">
        <v>4781.13</v>
      </c>
      <c r="H1846" s="15" t="str">
        <f t="shared" si="168"/>
        <v>High</v>
      </c>
      <c r="I1846" s="11" t="str">
        <f t="shared" si="169"/>
        <v>Large</v>
      </c>
      <c r="J1846" s="11" t="str">
        <f t="shared" si="170"/>
        <v>South</v>
      </c>
      <c r="K1846" s="11" t="str">
        <f t="shared" si="171"/>
        <v>2010s</v>
      </c>
      <c r="L1846" s="11" t="str">
        <f t="shared" si="172"/>
        <v>Cereal</v>
      </c>
      <c r="M1846" s="18">
        <f t="shared" si="173"/>
        <v>6.1883639658296664E-2</v>
      </c>
    </row>
    <row r="1847" spans="1:13">
      <c r="A1847" s="4">
        <v>2010</v>
      </c>
      <c r="B1847" s="5" t="s">
        <v>74</v>
      </c>
      <c r="C1847" s="5" t="s">
        <v>76</v>
      </c>
      <c r="D1847" s="5" t="s">
        <v>17</v>
      </c>
      <c r="E1847" s="5">
        <v>23880</v>
      </c>
      <c r="F1847" s="6">
        <v>1653.69</v>
      </c>
      <c r="H1847" s="15" t="str">
        <f t="shared" si="168"/>
        <v>Medium</v>
      </c>
      <c r="I1847" s="11" t="str">
        <f t="shared" si="169"/>
        <v>Large</v>
      </c>
      <c r="J1847" s="11" t="str">
        <f t="shared" si="170"/>
        <v>South</v>
      </c>
      <c r="K1847" s="11" t="str">
        <f t="shared" si="171"/>
        <v>2010s</v>
      </c>
      <c r="L1847" s="11" t="str">
        <f t="shared" si="172"/>
        <v>Pulse</v>
      </c>
      <c r="M1847" s="18">
        <f t="shared" si="173"/>
        <v>6.9250000000000006E-2</v>
      </c>
    </row>
    <row r="1848" spans="1:13">
      <c r="A1848" s="4">
        <v>2010</v>
      </c>
      <c r="B1848" s="5" t="s">
        <v>74</v>
      </c>
      <c r="C1848" s="5" t="s">
        <v>76</v>
      </c>
      <c r="D1848" s="5" t="s">
        <v>18</v>
      </c>
      <c r="E1848" s="5">
        <v>20430</v>
      </c>
      <c r="F1848" s="6">
        <v>543.80999999999995</v>
      </c>
      <c r="H1848" s="15" t="str">
        <f t="shared" si="168"/>
        <v>Low</v>
      </c>
      <c r="I1848" s="11" t="str">
        <f t="shared" si="169"/>
        <v>Large</v>
      </c>
      <c r="J1848" s="11" t="str">
        <f t="shared" si="170"/>
        <v>South</v>
      </c>
      <c r="K1848" s="11" t="str">
        <f t="shared" si="171"/>
        <v>2010s</v>
      </c>
      <c r="L1848" s="11" t="str">
        <f t="shared" si="172"/>
        <v>Fiber</v>
      </c>
      <c r="M1848" s="18">
        <f t="shared" si="173"/>
        <v>2.661820851688693E-2</v>
      </c>
    </row>
    <row r="1849" spans="1:13">
      <c r="A1849" s="4">
        <v>2011</v>
      </c>
      <c r="B1849" s="5" t="s">
        <v>74</v>
      </c>
      <c r="C1849" s="5" t="s">
        <v>76</v>
      </c>
      <c r="D1849" s="5" t="s">
        <v>15</v>
      </c>
      <c r="E1849" s="5">
        <v>259810</v>
      </c>
      <c r="F1849" s="6">
        <v>3741.97</v>
      </c>
      <c r="H1849" s="15" t="str">
        <f t="shared" si="168"/>
        <v>High</v>
      </c>
      <c r="I1849" s="11" t="str">
        <f t="shared" si="169"/>
        <v>Large</v>
      </c>
      <c r="J1849" s="11" t="str">
        <f t="shared" si="170"/>
        <v>South</v>
      </c>
      <c r="K1849" s="11" t="str">
        <f t="shared" si="171"/>
        <v>2010s</v>
      </c>
      <c r="L1849" s="11" t="str">
        <f t="shared" si="172"/>
        <v>Cereal</v>
      </c>
      <c r="M1849" s="18">
        <f t="shared" si="173"/>
        <v>1.4402717370386051E-2</v>
      </c>
    </row>
    <row r="1850" spans="1:13">
      <c r="A1850" s="4">
        <v>2011</v>
      </c>
      <c r="B1850" s="5" t="s">
        <v>74</v>
      </c>
      <c r="C1850" s="5" t="s">
        <v>76</v>
      </c>
      <c r="D1850" s="5" t="s">
        <v>16</v>
      </c>
      <c r="E1850" s="5">
        <v>86320</v>
      </c>
      <c r="F1850" s="6">
        <v>5061.17</v>
      </c>
      <c r="H1850" s="15" t="str">
        <f t="shared" si="168"/>
        <v>High</v>
      </c>
      <c r="I1850" s="11" t="str">
        <f t="shared" si="169"/>
        <v>Large</v>
      </c>
      <c r="J1850" s="11" t="str">
        <f t="shared" si="170"/>
        <v>South</v>
      </c>
      <c r="K1850" s="11" t="str">
        <f t="shared" si="171"/>
        <v>2010s</v>
      </c>
      <c r="L1850" s="11" t="str">
        <f t="shared" si="172"/>
        <v>Cereal</v>
      </c>
      <c r="M1850" s="18">
        <f t="shared" si="173"/>
        <v>5.8632645968489341E-2</v>
      </c>
    </row>
    <row r="1851" spans="1:13">
      <c r="A1851" s="4">
        <v>2011</v>
      </c>
      <c r="B1851" s="5" t="s">
        <v>74</v>
      </c>
      <c r="C1851" s="5" t="s">
        <v>76</v>
      </c>
      <c r="D1851" s="5" t="s">
        <v>17</v>
      </c>
      <c r="E1851" s="5">
        <v>17530</v>
      </c>
      <c r="F1851" s="6">
        <v>1363.38</v>
      </c>
      <c r="H1851" s="15" t="str">
        <f t="shared" si="168"/>
        <v>Medium</v>
      </c>
      <c r="I1851" s="11" t="str">
        <f t="shared" si="169"/>
        <v>Large</v>
      </c>
      <c r="J1851" s="11" t="str">
        <f t="shared" si="170"/>
        <v>South</v>
      </c>
      <c r="K1851" s="11" t="str">
        <f t="shared" si="171"/>
        <v>2010s</v>
      </c>
      <c r="L1851" s="11" t="str">
        <f t="shared" si="172"/>
        <v>Pulse</v>
      </c>
      <c r="M1851" s="18">
        <f t="shared" si="173"/>
        <v>7.7774101540216772E-2</v>
      </c>
    </row>
    <row r="1852" spans="1:13">
      <c r="A1852" s="4">
        <v>2011</v>
      </c>
      <c r="B1852" s="5" t="s">
        <v>74</v>
      </c>
      <c r="C1852" s="5" t="s">
        <v>76</v>
      </c>
      <c r="D1852" s="5" t="s">
        <v>18</v>
      </c>
      <c r="E1852" s="5">
        <v>23150</v>
      </c>
      <c r="F1852" s="6">
        <v>231.97</v>
      </c>
      <c r="H1852" s="15" t="str">
        <f t="shared" si="168"/>
        <v>Low</v>
      </c>
      <c r="I1852" s="11" t="str">
        <f t="shared" si="169"/>
        <v>Large</v>
      </c>
      <c r="J1852" s="11" t="str">
        <f t="shared" si="170"/>
        <v>South</v>
      </c>
      <c r="K1852" s="11" t="str">
        <f t="shared" si="171"/>
        <v>2010s</v>
      </c>
      <c r="L1852" s="11" t="str">
        <f t="shared" si="172"/>
        <v>Fiber</v>
      </c>
      <c r="M1852" s="18">
        <f t="shared" si="173"/>
        <v>1.0020302375809935E-2</v>
      </c>
    </row>
    <row r="1853" spans="1:13">
      <c r="A1853" s="4">
        <v>2012</v>
      </c>
      <c r="B1853" s="5" t="s">
        <v>74</v>
      </c>
      <c r="C1853" s="5" t="s">
        <v>76</v>
      </c>
      <c r="D1853" s="5" t="s">
        <v>15</v>
      </c>
      <c r="E1853" s="5">
        <v>192960</v>
      </c>
      <c r="F1853" s="6">
        <v>3815.25</v>
      </c>
      <c r="H1853" s="15" t="str">
        <f t="shared" si="168"/>
        <v>High</v>
      </c>
      <c r="I1853" s="11" t="str">
        <f t="shared" si="169"/>
        <v>Large</v>
      </c>
      <c r="J1853" s="11" t="str">
        <f t="shared" si="170"/>
        <v>South</v>
      </c>
      <c r="K1853" s="11" t="str">
        <f t="shared" si="171"/>
        <v>2010s</v>
      </c>
      <c r="L1853" s="11" t="str">
        <f t="shared" si="172"/>
        <v>Cereal</v>
      </c>
      <c r="M1853" s="18">
        <f t="shared" si="173"/>
        <v>1.9772232587064675E-2</v>
      </c>
    </row>
    <row r="1854" spans="1:13">
      <c r="A1854" s="4">
        <v>2012</v>
      </c>
      <c r="B1854" s="5" t="s">
        <v>74</v>
      </c>
      <c r="C1854" s="5" t="s">
        <v>76</v>
      </c>
      <c r="D1854" s="5" t="s">
        <v>16</v>
      </c>
      <c r="E1854" s="5">
        <v>94830</v>
      </c>
      <c r="F1854" s="6">
        <v>5333.12</v>
      </c>
      <c r="H1854" s="15" t="str">
        <f t="shared" si="168"/>
        <v>High</v>
      </c>
      <c r="I1854" s="11" t="str">
        <f t="shared" si="169"/>
        <v>Large</v>
      </c>
      <c r="J1854" s="11" t="str">
        <f t="shared" si="170"/>
        <v>South</v>
      </c>
      <c r="K1854" s="11" t="str">
        <f t="shared" si="171"/>
        <v>2010s</v>
      </c>
      <c r="L1854" s="11" t="str">
        <f t="shared" si="172"/>
        <v>Cereal</v>
      </c>
      <c r="M1854" s="18">
        <f t="shared" si="173"/>
        <v>5.6238743013814194E-2</v>
      </c>
    </row>
    <row r="1855" spans="1:13">
      <c r="A1855" s="4">
        <v>2012</v>
      </c>
      <c r="B1855" s="5" t="s">
        <v>74</v>
      </c>
      <c r="C1855" s="5" t="s">
        <v>76</v>
      </c>
      <c r="D1855" s="5" t="s">
        <v>17</v>
      </c>
      <c r="E1855" s="5">
        <v>29700</v>
      </c>
      <c r="F1855" s="6">
        <v>1593.94</v>
      </c>
      <c r="H1855" s="15" t="str">
        <f t="shared" si="168"/>
        <v>Medium</v>
      </c>
      <c r="I1855" s="11" t="str">
        <f t="shared" si="169"/>
        <v>Large</v>
      </c>
      <c r="J1855" s="11" t="str">
        <f t="shared" si="170"/>
        <v>South</v>
      </c>
      <c r="K1855" s="11" t="str">
        <f t="shared" si="171"/>
        <v>2010s</v>
      </c>
      <c r="L1855" s="11" t="str">
        <f t="shared" si="172"/>
        <v>Pulse</v>
      </c>
      <c r="M1855" s="18">
        <f t="shared" si="173"/>
        <v>5.3668013468013469E-2</v>
      </c>
    </row>
    <row r="1856" spans="1:13">
      <c r="A1856" s="4">
        <v>2012</v>
      </c>
      <c r="B1856" s="5" t="s">
        <v>74</v>
      </c>
      <c r="C1856" s="5" t="s">
        <v>76</v>
      </c>
      <c r="D1856" s="5" t="s">
        <v>18</v>
      </c>
      <c r="E1856" s="5">
        <v>20500</v>
      </c>
      <c r="F1856" s="6">
        <v>380.98</v>
      </c>
      <c r="H1856" s="15" t="str">
        <f t="shared" si="168"/>
        <v>Low</v>
      </c>
      <c r="I1856" s="11" t="str">
        <f t="shared" si="169"/>
        <v>Large</v>
      </c>
      <c r="J1856" s="11" t="str">
        <f t="shared" si="170"/>
        <v>South</v>
      </c>
      <c r="K1856" s="11" t="str">
        <f t="shared" si="171"/>
        <v>2010s</v>
      </c>
      <c r="L1856" s="11" t="str">
        <f t="shared" si="172"/>
        <v>Fiber</v>
      </c>
      <c r="M1856" s="18">
        <f t="shared" si="173"/>
        <v>1.8584390243902439E-2</v>
      </c>
    </row>
    <row r="1857" spans="1:13">
      <c r="A1857" s="4">
        <v>2013</v>
      </c>
      <c r="B1857" s="5" t="s">
        <v>74</v>
      </c>
      <c r="C1857" s="5" t="s">
        <v>76</v>
      </c>
      <c r="D1857" s="5" t="s">
        <v>15</v>
      </c>
      <c r="E1857" s="5">
        <v>260810</v>
      </c>
      <c r="F1857" s="6">
        <v>4003.64</v>
      </c>
      <c r="H1857" s="15" t="str">
        <f t="shared" si="168"/>
        <v>High</v>
      </c>
      <c r="I1857" s="11" t="str">
        <f t="shared" si="169"/>
        <v>Large</v>
      </c>
      <c r="J1857" s="11" t="str">
        <f t="shared" si="170"/>
        <v>South</v>
      </c>
      <c r="K1857" s="11" t="str">
        <f t="shared" si="171"/>
        <v>2010s</v>
      </c>
      <c r="L1857" s="11" t="str">
        <f t="shared" si="172"/>
        <v>Cereal</v>
      </c>
      <c r="M1857" s="18">
        <f t="shared" si="173"/>
        <v>1.5350791764119473E-2</v>
      </c>
    </row>
    <row r="1858" spans="1:13">
      <c r="A1858" s="4">
        <v>2013</v>
      </c>
      <c r="B1858" s="5" t="s">
        <v>74</v>
      </c>
      <c r="C1858" s="5" t="s">
        <v>76</v>
      </c>
      <c r="D1858" s="5" t="s">
        <v>16</v>
      </c>
      <c r="E1858" s="5">
        <v>92650</v>
      </c>
      <c r="F1858" s="6">
        <v>5351.75</v>
      </c>
      <c r="H1858" s="15" t="str">
        <f t="shared" si="168"/>
        <v>High</v>
      </c>
      <c r="I1858" s="11" t="str">
        <f t="shared" si="169"/>
        <v>Large</v>
      </c>
      <c r="J1858" s="11" t="str">
        <f t="shared" si="170"/>
        <v>South</v>
      </c>
      <c r="K1858" s="11" t="str">
        <f t="shared" si="171"/>
        <v>2010s</v>
      </c>
      <c r="L1858" s="11" t="str">
        <f t="shared" si="172"/>
        <v>Cereal</v>
      </c>
      <c r="M1858" s="18">
        <f t="shared" si="173"/>
        <v>5.7763086886130598E-2</v>
      </c>
    </row>
    <row r="1859" spans="1:13">
      <c r="A1859" s="4">
        <v>2013</v>
      </c>
      <c r="B1859" s="5" t="s">
        <v>74</v>
      </c>
      <c r="C1859" s="5" t="s">
        <v>76</v>
      </c>
      <c r="D1859" s="5" t="s">
        <v>17</v>
      </c>
      <c r="E1859" s="5">
        <v>35730</v>
      </c>
      <c r="F1859" s="6">
        <v>2045.62</v>
      </c>
      <c r="H1859" s="15" t="str">
        <f t="shared" ref="H1859:H1922" si="174">IF(F1859&lt;1000,"Low",IF(F1859&lt;3000,"Medium","High"))</f>
        <v>Medium</v>
      </c>
      <c r="I1859" s="11" t="str">
        <f t="shared" ref="I1859:I1922" si="175">IF(E1859&lt;1000,"Small",IF(E1859&lt;5000,"Medium","Large"))</f>
        <v>Large</v>
      </c>
      <c r="J1859" s="11" t="str">
        <f t="shared" ref="J1859:J1922" si="176">IF(OR(B1859="Punjab",B1859="Haryana",B1859="Himachal Pradesh",B1859="Jammu and Kashmir",B1859="Uttarakhand",B1859="Delhi",B1859="Chandigarh"),"North",IF(OR(B1859="Tamil Nadu",B1859="Karnataka",B1859="Kerala",B1859="Andhra Pradesh",B1859="Telangana"),"South",IF(OR(B1859="Maharashtra",B1859="Gujarat",B1859="Goa",B1859="Rajasthan"),"West",IF(OR(B1859="West Bengal",B1859="Bihar",B1859="Jharkhand",B1859="Odisha",B1859="Assam",B1859="Sikkim",B1859="Arunachal Pradesh",B1859="Manipur",B1859="Meghalaya",B1859="Mizoram",B1859="Nagaland",B1859="Tripura"),"East","Central"))))</f>
        <v>South</v>
      </c>
      <c r="K1859" s="11" t="str">
        <f t="shared" ref="K1859:K1922" si="177">LEFT(A1859,3)&amp;"0s"</f>
        <v>2010s</v>
      </c>
      <c r="L1859" s="11" t="str">
        <f t="shared" ref="L1859:L1922" si="178">IF(D1859="Rice","Cereal",IF(D1859="Maize","Cereal",IF(D1859="Chickpea","Pulse",IF(D1859="Cotton","Fiber","Other"))))</f>
        <v>Pulse</v>
      </c>
      <c r="M1859" s="18">
        <f t="shared" ref="M1859:M1922" si="179">F1859/E1859</f>
        <v>5.7252169045619923E-2</v>
      </c>
    </row>
    <row r="1860" spans="1:13">
      <c r="A1860" s="4">
        <v>2013</v>
      </c>
      <c r="B1860" s="5" t="s">
        <v>74</v>
      </c>
      <c r="C1860" s="5" t="s">
        <v>76</v>
      </c>
      <c r="D1860" s="5" t="s">
        <v>18</v>
      </c>
      <c r="E1860" s="5">
        <v>15400</v>
      </c>
      <c r="F1860" s="6">
        <v>357.79</v>
      </c>
      <c r="H1860" s="15" t="str">
        <f t="shared" si="174"/>
        <v>Low</v>
      </c>
      <c r="I1860" s="11" t="str">
        <f t="shared" si="175"/>
        <v>Large</v>
      </c>
      <c r="J1860" s="11" t="str">
        <f t="shared" si="176"/>
        <v>South</v>
      </c>
      <c r="K1860" s="11" t="str">
        <f t="shared" si="177"/>
        <v>2010s</v>
      </c>
      <c r="L1860" s="11" t="str">
        <f t="shared" si="178"/>
        <v>Fiber</v>
      </c>
      <c r="M1860" s="18">
        <f t="shared" si="179"/>
        <v>2.3233116883116883E-2</v>
      </c>
    </row>
    <row r="1861" spans="1:13">
      <c r="A1861" s="4">
        <v>2014</v>
      </c>
      <c r="B1861" s="5" t="s">
        <v>74</v>
      </c>
      <c r="C1861" s="5" t="s">
        <v>76</v>
      </c>
      <c r="D1861" s="5" t="s">
        <v>15</v>
      </c>
      <c r="E1861" s="5">
        <v>169270</v>
      </c>
      <c r="F1861" s="6">
        <v>3665.92</v>
      </c>
      <c r="H1861" s="15" t="str">
        <f t="shared" si="174"/>
        <v>High</v>
      </c>
      <c r="I1861" s="11" t="str">
        <f t="shared" si="175"/>
        <v>Large</v>
      </c>
      <c r="J1861" s="11" t="str">
        <f t="shared" si="176"/>
        <v>South</v>
      </c>
      <c r="K1861" s="11" t="str">
        <f t="shared" si="177"/>
        <v>2010s</v>
      </c>
      <c r="L1861" s="11" t="str">
        <f t="shared" si="178"/>
        <v>Cereal</v>
      </c>
      <c r="M1861" s="18">
        <f t="shared" si="179"/>
        <v>2.1657234004844331E-2</v>
      </c>
    </row>
    <row r="1862" spans="1:13">
      <c r="A1862" s="4">
        <v>2014</v>
      </c>
      <c r="B1862" s="5" t="s">
        <v>74</v>
      </c>
      <c r="C1862" s="5" t="s">
        <v>76</v>
      </c>
      <c r="D1862" s="5" t="s">
        <v>16</v>
      </c>
      <c r="E1862" s="5">
        <v>57650</v>
      </c>
      <c r="F1862" s="6">
        <v>4926.28</v>
      </c>
      <c r="H1862" s="15" t="str">
        <f t="shared" si="174"/>
        <v>High</v>
      </c>
      <c r="I1862" s="11" t="str">
        <f t="shared" si="175"/>
        <v>Large</v>
      </c>
      <c r="J1862" s="11" t="str">
        <f t="shared" si="176"/>
        <v>South</v>
      </c>
      <c r="K1862" s="11" t="str">
        <f t="shared" si="177"/>
        <v>2010s</v>
      </c>
      <c r="L1862" s="11" t="str">
        <f t="shared" si="178"/>
        <v>Cereal</v>
      </c>
      <c r="M1862" s="18">
        <f t="shared" si="179"/>
        <v>8.5451517779705111E-2</v>
      </c>
    </row>
    <row r="1863" spans="1:13">
      <c r="A1863" s="4">
        <v>2014</v>
      </c>
      <c r="B1863" s="5" t="s">
        <v>74</v>
      </c>
      <c r="C1863" s="5" t="s">
        <v>76</v>
      </c>
      <c r="D1863" s="5" t="s">
        <v>17</v>
      </c>
      <c r="E1863" s="5">
        <v>7970</v>
      </c>
      <c r="F1863" s="6">
        <v>1174.4000000000001</v>
      </c>
      <c r="H1863" s="15" t="str">
        <f t="shared" si="174"/>
        <v>Medium</v>
      </c>
      <c r="I1863" s="11" t="str">
        <f t="shared" si="175"/>
        <v>Large</v>
      </c>
      <c r="J1863" s="11" t="str">
        <f t="shared" si="176"/>
        <v>South</v>
      </c>
      <c r="K1863" s="11" t="str">
        <f t="shared" si="177"/>
        <v>2010s</v>
      </c>
      <c r="L1863" s="11" t="str">
        <f t="shared" si="178"/>
        <v>Pulse</v>
      </c>
      <c r="M1863" s="18">
        <f t="shared" si="179"/>
        <v>0.14735257214554581</v>
      </c>
    </row>
    <row r="1864" spans="1:13">
      <c r="A1864" s="4">
        <v>2014</v>
      </c>
      <c r="B1864" s="5" t="s">
        <v>74</v>
      </c>
      <c r="C1864" s="5" t="s">
        <v>76</v>
      </c>
      <c r="D1864" s="5" t="s">
        <v>18</v>
      </c>
      <c r="E1864" s="5">
        <v>15800</v>
      </c>
      <c r="F1864" s="6">
        <v>214.56</v>
      </c>
      <c r="H1864" s="15" t="str">
        <f t="shared" si="174"/>
        <v>Low</v>
      </c>
      <c r="I1864" s="11" t="str">
        <f t="shared" si="175"/>
        <v>Large</v>
      </c>
      <c r="J1864" s="11" t="str">
        <f t="shared" si="176"/>
        <v>South</v>
      </c>
      <c r="K1864" s="11" t="str">
        <f t="shared" si="177"/>
        <v>2010s</v>
      </c>
      <c r="L1864" s="11" t="str">
        <f t="shared" si="178"/>
        <v>Fiber</v>
      </c>
      <c r="M1864" s="18">
        <f t="shared" si="179"/>
        <v>1.3579746835443038E-2</v>
      </c>
    </row>
    <row r="1865" spans="1:13">
      <c r="A1865" s="4">
        <v>2015</v>
      </c>
      <c r="B1865" s="5" t="s">
        <v>74</v>
      </c>
      <c r="C1865" s="5" t="s">
        <v>76</v>
      </c>
      <c r="D1865" s="5" t="s">
        <v>15</v>
      </c>
      <c r="E1865" s="5">
        <v>98030</v>
      </c>
      <c r="F1865" s="6">
        <v>2680.71</v>
      </c>
      <c r="H1865" s="15" t="str">
        <f t="shared" si="174"/>
        <v>Medium</v>
      </c>
      <c r="I1865" s="11" t="str">
        <f t="shared" si="175"/>
        <v>Large</v>
      </c>
      <c r="J1865" s="11" t="str">
        <f t="shared" si="176"/>
        <v>South</v>
      </c>
      <c r="K1865" s="11" t="str">
        <f t="shared" si="177"/>
        <v>2010s</v>
      </c>
      <c r="L1865" s="11" t="str">
        <f t="shared" si="178"/>
        <v>Cereal</v>
      </c>
      <c r="M1865" s="18">
        <f t="shared" si="179"/>
        <v>2.7345812506375598E-2</v>
      </c>
    </row>
    <row r="1866" spans="1:13">
      <c r="A1866" s="4">
        <v>2015</v>
      </c>
      <c r="B1866" s="5" t="s">
        <v>74</v>
      </c>
      <c r="C1866" s="5" t="s">
        <v>76</v>
      </c>
      <c r="D1866" s="5" t="s">
        <v>16</v>
      </c>
      <c r="E1866" s="5">
        <v>42060</v>
      </c>
      <c r="F1866" s="6">
        <v>4273.18</v>
      </c>
      <c r="H1866" s="15" t="str">
        <f t="shared" si="174"/>
        <v>High</v>
      </c>
      <c r="I1866" s="11" t="str">
        <f t="shared" si="175"/>
        <v>Large</v>
      </c>
      <c r="J1866" s="11" t="str">
        <f t="shared" si="176"/>
        <v>South</v>
      </c>
      <c r="K1866" s="11" t="str">
        <f t="shared" si="177"/>
        <v>2010s</v>
      </c>
      <c r="L1866" s="11" t="str">
        <f t="shared" si="178"/>
        <v>Cereal</v>
      </c>
      <c r="M1866" s="18">
        <f t="shared" si="179"/>
        <v>0.10159724203518783</v>
      </c>
    </row>
    <row r="1867" spans="1:13">
      <c r="A1867" s="4">
        <v>2015</v>
      </c>
      <c r="B1867" s="5" t="s">
        <v>74</v>
      </c>
      <c r="C1867" s="5" t="s">
        <v>76</v>
      </c>
      <c r="D1867" s="5" t="s">
        <v>17</v>
      </c>
      <c r="E1867" s="5">
        <v>16740</v>
      </c>
      <c r="F1867" s="6">
        <v>519.12</v>
      </c>
      <c r="H1867" s="15" t="str">
        <f t="shared" si="174"/>
        <v>Low</v>
      </c>
      <c r="I1867" s="11" t="str">
        <f t="shared" si="175"/>
        <v>Large</v>
      </c>
      <c r="J1867" s="11" t="str">
        <f t="shared" si="176"/>
        <v>South</v>
      </c>
      <c r="K1867" s="11" t="str">
        <f t="shared" si="177"/>
        <v>2010s</v>
      </c>
      <c r="L1867" s="11" t="str">
        <f t="shared" si="178"/>
        <v>Pulse</v>
      </c>
      <c r="M1867" s="18">
        <f t="shared" si="179"/>
        <v>3.1010752688172043E-2</v>
      </c>
    </row>
    <row r="1868" spans="1:13">
      <c r="A1868" s="4">
        <v>2015</v>
      </c>
      <c r="B1868" s="5" t="s">
        <v>74</v>
      </c>
      <c r="C1868" s="5" t="s">
        <v>76</v>
      </c>
      <c r="D1868" s="5" t="s">
        <v>18</v>
      </c>
      <c r="E1868" s="5">
        <v>16660</v>
      </c>
      <c r="F1868" s="6">
        <v>178.27</v>
      </c>
      <c r="H1868" s="15" t="str">
        <f t="shared" si="174"/>
        <v>Low</v>
      </c>
      <c r="I1868" s="11" t="str">
        <f t="shared" si="175"/>
        <v>Large</v>
      </c>
      <c r="J1868" s="11" t="str">
        <f t="shared" si="176"/>
        <v>South</v>
      </c>
      <c r="K1868" s="11" t="str">
        <f t="shared" si="177"/>
        <v>2010s</v>
      </c>
      <c r="L1868" s="11" t="str">
        <f t="shared" si="178"/>
        <v>Fiber</v>
      </c>
      <c r="M1868" s="18">
        <f t="shared" si="179"/>
        <v>1.0700480192076832E-2</v>
      </c>
    </row>
    <row r="1869" spans="1:13">
      <c r="A1869" s="4">
        <v>2016</v>
      </c>
      <c r="B1869" s="5" t="s">
        <v>74</v>
      </c>
      <c r="C1869" s="5" t="s">
        <v>76</v>
      </c>
      <c r="D1869" s="5" t="s">
        <v>15</v>
      </c>
      <c r="E1869" s="5">
        <v>265970</v>
      </c>
      <c r="F1869" s="6">
        <v>4011.74</v>
      </c>
      <c r="H1869" s="15" t="str">
        <f t="shared" si="174"/>
        <v>High</v>
      </c>
      <c r="I1869" s="11" t="str">
        <f t="shared" si="175"/>
        <v>Large</v>
      </c>
      <c r="J1869" s="11" t="str">
        <f t="shared" si="176"/>
        <v>South</v>
      </c>
      <c r="K1869" s="11" t="str">
        <f t="shared" si="177"/>
        <v>2010s</v>
      </c>
      <c r="L1869" s="11" t="str">
        <f t="shared" si="178"/>
        <v>Cereal</v>
      </c>
      <c r="M1869" s="18">
        <f t="shared" si="179"/>
        <v>1.5083430462082189E-2</v>
      </c>
    </row>
    <row r="1870" spans="1:13">
      <c r="A1870" s="4">
        <v>2016</v>
      </c>
      <c r="B1870" s="5" t="s">
        <v>74</v>
      </c>
      <c r="C1870" s="5" t="s">
        <v>76</v>
      </c>
      <c r="D1870" s="5" t="s">
        <v>16</v>
      </c>
      <c r="E1870" s="5">
        <v>69170</v>
      </c>
      <c r="F1870" s="6">
        <v>5103.2</v>
      </c>
      <c r="H1870" s="15" t="str">
        <f t="shared" si="174"/>
        <v>High</v>
      </c>
      <c r="I1870" s="11" t="str">
        <f t="shared" si="175"/>
        <v>Large</v>
      </c>
      <c r="J1870" s="11" t="str">
        <f t="shared" si="176"/>
        <v>South</v>
      </c>
      <c r="K1870" s="11" t="str">
        <f t="shared" si="177"/>
        <v>2010s</v>
      </c>
      <c r="L1870" s="11" t="str">
        <f t="shared" si="178"/>
        <v>Cereal</v>
      </c>
      <c r="M1870" s="18">
        <f t="shared" si="179"/>
        <v>7.3777649269914702E-2</v>
      </c>
    </row>
    <row r="1871" spans="1:13">
      <c r="A1871" s="4">
        <v>2016</v>
      </c>
      <c r="B1871" s="5" t="s">
        <v>74</v>
      </c>
      <c r="C1871" s="5" t="s">
        <v>76</v>
      </c>
      <c r="D1871" s="5" t="s">
        <v>17</v>
      </c>
      <c r="E1871" s="5">
        <v>31120</v>
      </c>
      <c r="F1871" s="6">
        <v>1410.4</v>
      </c>
      <c r="H1871" s="15" t="str">
        <f t="shared" si="174"/>
        <v>Medium</v>
      </c>
      <c r="I1871" s="11" t="str">
        <f t="shared" si="175"/>
        <v>Large</v>
      </c>
      <c r="J1871" s="11" t="str">
        <f t="shared" si="176"/>
        <v>South</v>
      </c>
      <c r="K1871" s="11" t="str">
        <f t="shared" si="177"/>
        <v>2010s</v>
      </c>
      <c r="L1871" s="11" t="str">
        <f t="shared" si="178"/>
        <v>Pulse</v>
      </c>
      <c r="M1871" s="18">
        <f t="shared" si="179"/>
        <v>4.5321336760925451E-2</v>
      </c>
    </row>
    <row r="1872" spans="1:13">
      <c r="A1872" s="4">
        <v>2016</v>
      </c>
      <c r="B1872" s="5" t="s">
        <v>74</v>
      </c>
      <c r="C1872" s="5" t="s">
        <v>76</v>
      </c>
      <c r="D1872" s="5" t="s">
        <v>18</v>
      </c>
      <c r="E1872" s="5">
        <v>8860</v>
      </c>
      <c r="F1872" s="6">
        <v>415.05</v>
      </c>
      <c r="H1872" s="15" t="str">
        <f t="shared" si="174"/>
        <v>Low</v>
      </c>
      <c r="I1872" s="11" t="str">
        <f t="shared" si="175"/>
        <v>Large</v>
      </c>
      <c r="J1872" s="11" t="str">
        <f t="shared" si="176"/>
        <v>South</v>
      </c>
      <c r="K1872" s="11" t="str">
        <f t="shared" si="177"/>
        <v>2010s</v>
      </c>
      <c r="L1872" s="11" t="str">
        <f t="shared" si="178"/>
        <v>Fiber</v>
      </c>
      <c r="M1872" s="18">
        <f t="shared" si="179"/>
        <v>4.6845372460496616E-2</v>
      </c>
    </row>
    <row r="1873" spans="1:13">
      <c r="A1873" s="4">
        <v>2017</v>
      </c>
      <c r="B1873" s="5" t="s">
        <v>74</v>
      </c>
      <c r="C1873" s="5" t="s">
        <v>76</v>
      </c>
      <c r="D1873" s="5" t="s">
        <v>15</v>
      </c>
      <c r="E1873" s="5">
        <v>267210</v>
      </c>
      <c r="F1873" s="6">
        <v>3626.14</v>
      </c>
      <c r="H1873" s="15" t="str">
        <f t="shared" si="174"/>
        <v>High</v>
      </c>
      <c r="I1873" s="11" t="str">
        <f t="shared" si="175"/>
        <v>Large</v>
      </c>
      <c r="J1873" s="11" t="str">
        <f t="shared" si="176"/>
        <v>South</v>
      </c>
      <c r="K1873" s="11" t="str">
        <f t="shared" si="177"/>
        <v>2010s</v>
      </c>
      <c r="L1873" s="11" t="str">
        <f t="shared" si="178"/>
        <v>Cereal</v>
      </c>
      <c r="M1873" s="18">
        <f t="shared" si="179"/>
        <v>1.3570375360203585E-2</v>
      </c>
    </row>
    <row r="1874" spans="1:13">
      <c r="A1874" s="4">
        <v>2017</v>
      </c>
      <c r="B1874" s="5" t="s">
        <v>74</v>
      </c>
      <c r="C1874" s="5" t="s">
        <v>76</v>
      </c>
      <c r="D1874" s="5" t="s">
        <v>16</v>
      </c>
      <c r="E1874" s="5">
        <v>71490</v>
      </c>
      <c r="F1874" s="6">
        <v>5364.09</v>
      </c>
      <c r="H1874" s="15" t="str">
        <f t="shared" si="174"/>
        <v>High</v>
      </c>
      <c r="I1874" s="11" t="str">
        <f t="shared" si="175"/>
        <v>Large</v>
      </c>
      <c r="J1874" s="11" t="str">
        <f t="shared" si="176"/>
        <v>South</v>
      </c>
      <c r="K1874" s="11" t="str">
        <f t="shared" si="177"/>
        <v>2010s</v>
      </c>
      <c r="L1874" s="11" t="str">
        <f t="shared" si="178"/>
        <v>Cereal</v>
      </c>
      <c r="M1874" s="18">
        <f t="shared" si="179"/>
        <v>7.5032731850608478E-2</v>
      </c>
    </row>
    <row r="1875" spans="1:13">
      <c r="A1875" s="4">
        <v>2017</v>
      </c>
      <c r="B1875" s="5" t="s">
        <v>74</v>
      </c>
      <c r="C1875" s="5" t="s">
        <v>76</v>
      </c>
      <c r="D1875" s="5" t="s">
        <v>17</v>
      </c>
      <c r="E1875" s="5">
        <v>30430</v>
      </c>
      <c r="F1875" s="6">
        <v>1682.76</v>
      </c>
      <c r="H1875" s="15" t="str">
        <f t="shared" si="174"/>
        <v>Medium</v>
      </c>
      <c r="I1875" s="11" t="str">
        <f t="shared" si="175"/>
        <v>Large</v>
      </c>
      <c r="J1875" s="11" t="str">
        <f t="shared" si="176"/>
        <v>South</v>
      </c>
      <c r="K1875" s="11" t="str">
        <f t="shared" si="177"/>
        <v>2010s</v>
      </c>
      <c r="L1875" s="11" t="str">
        <f t="shared" si="178"/>
        <v>Pulse</v>
      </c>
      <c r="M1875" s="18">
        <f t="shared" si="179"/>
        <v>5.5299375616168253E-2</v>
      </c>
    </row>
    <row r="1876" spans="1:13">
      <c r="A1876" s="4">
        <v>2017</v>
      </c>
      <c r="B1876" s="5" t="s">
        <v>74</v>
      </c>
      <c r="C1876" s="5" t="s">
        <v>76</v>
      </c>
      <c r="D1876" s="5" t="s">
        <v>18</v>
      </c>
      <c r="E1876" s="5">
        <v>19210</v>
      </c>
      <c r="F1876" s="6">
        <v>466.83</v>
      </c>
      <c r="H1876" s="15" t="str">
        <f t="shared" si="174"/>
        <v>Low</v>
      </c>
      <c r="I1876" s="11" t="str">
        <f t="shared" si="175"/>
        <v>Large</v>
      </c>
      <c r="J1876" s="11" t="str">
        <f t="shared" si="176"/>
        <v>South</v>
      </c>
      <c r="K1876" s="11" t="str">
        <f t="shared" si="177"/>
        <v>2010s</v>
      </c>
      <c r="L1876" s="11" t="str">
        <f t="shared" si="178"/>
        <v>Fiber</v>
      </c>
      <c r="M1876" s="18">
        <f t="shared" si="179"/>
        <v>2.4301405517959396E-2</v>
      </c>
    </row>
    <row r="1877" spans="1:13">
      <c r="A1877" s="4">
        <v>2008</v>
      </c>
      <c r="B1877" s="5" t="s">
        <v>74</v>
      </c>
      <c r="C1877" s="5" t="s">
        <v>77</v>
      </c>
      <c r="D1877" s="5" t="s">
        <v>15</v>
      </c>
      <c r="E1877" s="5">
        <v>123910</v>
      </c>
      <c r="F1877" s="6">
        <v>2884.67</v>
      </c>
      <c r="H1877" s="15" t="str">
        <f t="shared" si="174"/>
        <v>Medium</v>
      </c>
      <c r="I1877" s="11" t="str">
        <f t="shared" si="175"/>
        <v>Large</v>
      </c>
      <c r="J1877" s="11" t="str">
        <f t="shared" si="176"/>
        <v>South</v>
      </c>
      <c r="K1877" s="11" t="str">
        <f t="shared" si="177"/>
        <v>2000s</v>
      </c>
      <c r="L1877" s="11" t="str">
        <f t="shared" si="178"/>
        <v>Cereal</v>
      </c>
      <c r="M1877" s="18">
        <f t="shared" si="179"/>
        <v>2.3280364780889354E-2</v>
      </c>
    </row>
    <row r="1878" spans="1:13">
      <c r="A1878" s="4">
        <v>2008</v>
      </c>
      <c r="B1878" s="5" t="s">
        <v>74</v>
      </c>
      <c r="C1878" s="5" t="s">
        <v>77</v>
      </c>
      <c r="D1878" s="5" t="s">
        <v>16</v>
      </c>
      <c r="E1878" s="5">
        <v>87000</v>
      </c>
      <c r="F1878" s="6">
        <v>2394.02</v>
      </c>
      <c r="H1878" s="15" t="str">
        <f t="shared" si="174"/>
        <v>Medium</v>
      </c>
      <c r="I1878" s="11" t="str">
        <f t="shared" si="175"/>
        <v>Large</v>
      </c>
      <c r="J1878" s="11" t="str">
        <f t="shared" si="176"/>
        <v>South</v>
      </c>
      <c r="K1878" s="11" t="str">
        <f t="shared" si="177"/>
        <v>2000s</v>
      </c>
      <c r="L1878" s="11" t="str">
        <f t="shared" si="178"/>
        <v>Cereal</v>
      </c>
      <c r="M1878" s="18">
        <f t="shared" si="179"/>
        <v>2.7517471264367818E-2</v>
      </c>
    </row>
    <row r="1879" spans="1:13">
      <c r="A1879" s="4">
        <v>2008</v>
      </c>
      <c r="B1879" s="5" t="s">
        <v>74</v>
      </c>
      <c r="C1879" s="5" t="s">
        <v>77</v>
      </c>
      <c r="D1879" s="5" t="s">
        <v>17</v>
      </c>
      <c r="E1879" s="5">
        <v>36020</v>
      </c>
      <c r="F1879" s="6">
        <v>1001.11</v>
      </c>
      <c r="H1879" s="15" t="str">
        <f t="shared" si="174"/>
        <v>Medium</v>
      </c>
      <c r="I1879" s="11" t="str">
        <f t="shared" si="175"/>
        <v>Large</v>
      </c>
      <c r="J1879" s="11" t="str">
        <f t="shared" si="176"/>
        <v>South</v>
      </c>
      <c r="K1879" s="11" t="str">
        <f t="shared" si="177"/>
        <v>2000s</v>
      </c>
      <c r="L1879" s="11" t="str">
        <f t="shared" si="178"/>
        <v>Pulse</v>
      </c>
      <c r="M1879" s="18">
        <f t="shared" si="179"/>
        <v>2.7793170460855082E-2</v>
      </c>
    </row>
    <row r="1880" spans="1:13">
      <c r="A1880" s="4">
        <v>2008</v>
      </c>
      <c r="B1880" s="5" t="s">
        <v>74</v>
      </c>
      <c r="C1880" s="5" t="s">
        <v>77</v>
      </c>
      <c r="D1880" s="5" t="s">
        <v>18</v>
      </c>
      <c r="E1880" s="5">
        <v>49120</v>
      </c>
      <c r="F1880" s="6">
        <v>406.96</v>
      </c>
      <c r="H1880" s="15" t="str">
        <f t="shared" si="174"/>
        <v>Low</v>
      </c>
      <c r="I1880" s="11" t="str">
        <f t="shared" si="175"/>
        <v>Large</v>
      </c>
      <c r="J1880" s="11" t="str">
        <f t="shared" si="176"/>
        <v>South</v>
      </c>
      <c r="K1880" s="11" t="str">
        <f t="shared" si="177"/>
        <v>2000s</v>
      </c>
      <c r="L1880" s="11" t="str">
        <f t="shared" si="178"/>
        <v>Fiber</v>
      </c>
      <c r="M1880" s="18">
        <f t="shared" si="179"/>
        <v>8.28501628664495E-3</v>
      </c>
    </row>
    <row r="1881" spans="1:13">
      <c r="A1881" s="4">
        <v>2009</v>
      </c>
      <c r="B1881" s="5" t="s">
        <v>74</v>
      </c>
      <c r="C1881" s="5" t="s">
        <v>77</v>
      </c>
      <c r="D1881" s="5" t="s">
        <v>15</v>
      </c>
      <c r="E1881" s="5">
        <v>83120</v>
      </c>
      <c r="F1881" s="6">
        <v>2799.45</v>
      </c>
      <c r="H1881" s="15" t="str">
        <f t="shared" si="174"/>
        <v>Medium</v>
      </c>
      <c r="I1881" s="11" t="str">
        <f t="shared" si="175"/>
        <v>Large</v>
      </c>
      <c r="J1881" s="11" t="str">
        <f t="shared" si="176"/>
        <v>South</v>
      </c>
      <c r="K1881" s="11" t="str">
        <f t="shared" si="177"/>
        <v>2000s</v>
      </c>
      <c r="L1881" s="11" t="str">
        <f t="shared" si="178"/>
        <v>Cereal</v>
      </c>
      <c r="M1881" s="18">
        <f t="shared" si="179"/>
        <v>3.3679619826756498E-2</v>
      </c>
    </row>
    <row r="1882" spans="1:13">
      <c r="A1882" s="4">
        <v>2009</v>
      </c>
      <c r="B1882" s="5" t="s">
        <v>74</v>
      </c>
      <c r="C1882" s="5" t="s">
        <v>77</v>
      </c>
      <c r="D1882" s="5" t="s">
        <v>16</v>
      </c>
      <c r="E1882" s="5">
        <v>111080</v>
      </c>
      <c r="F1882" s="6">
        <v>1081.3800000000001</v>
      </c>
      <c r="H1882" s="15" t="str">
        <f t="shared" si="174"/>
        <v>Medium</v>
      </c>
      <c r="I1882" s="11" t="str">
        <f t="shared" si="175"/>
        <v>Large</v>
      </c>
      <c r="J1882" s="11" t="str">
        <f t="shared" si="176"/>
        <v>South</v>
      </c>
      <c r="K1882" s="11" t="str">
        <f t="shared" si="177"/>
        <v>2000s</v>
      </c>
      <c r="L1882" s="11" t="str">
        <f t="shared" si="178"/>
        <v>Cereal</v>
      </c>
      <c r="M1882" s="18">
        <f t="shared" si="179"/>
        <v>9.7351458408354349E-3</v>
      </c>
    </row>
    <row r="1883" spans="1:13">
      <c r="A1883" s="4">
        <v>2009</v>
      </c>
      <c r="B1883" s="5" t="s">
        <v>74</v>
      </c>
      <c r="C1883" s="5" t="s">
        <v>77</v>
      </c>
      <c r="D1883" s="5" t="s">
        <v>17</v>
      </c>
      <c r="E1883" s="5">
        <v>44630</v>
      </c>
      <c r="F1883" s="6">
        <v>1210.17</v>
      </c>
      <c r="H1883" s="15" t="str">
        <f t="shared" si="174"/>
        <v>Medium</v>
      </c>
      <c r="I1883" s="11" t="str">
        <f t="shared" si="175"/>
        <v>Large</v>
      </c>
      <c r="J1883" s="11" t="str">
        <f t="shared" si="176"/>
        <v>South</v>
      </c>
      <c r="K1883" s="11" t="str">
        <f t="shared" si="177"/>
        <v>2000s</v>
      </c>
      <c r="L1883" s="11" t="str">
        <f t="shared" si="178"/>
        <v>Pulse</v>
      </c>
      <c r="M1883" s="18">
        <f t="shared" si="179"/>
        <v>2.7115617297781763E-2</v>
      </c>
    </row>
    <row r="1884" spans="1:13">
      <c r="A1884" s="4">
        <v>2009</v>
      </c>
      <c r="B1884" s="5" t="s">
        <v>74</v>
      </c>
      <c r="C1884" s="5" t="s">
        <v>77</v>
      </c>
      <c r="D1884" s="5" t="s">
        <v>18</v>
      </c>
      <c r="E1884" s="5">
        <v>66020</v>
      </c>
      <c r="F1884" s="6">
        <v>139.05000000000001</v>
      </c>
      <c r="H1884" s="15" t="str">
        <f t="shared" si="174"/>
        <v>Low</v>
      </c>
      <c r="I1884" s="11" t="str">
        <f t="shared" si="175"/>
        <v>Large</v>
      </c>
      <c r="J1884" s="11" t="str">
        <f t="shared" si="176"/>
        <v>South</v>
      </c>
      <c r="K1884" s="11" t="str">
        <f t="shared" si="177"/>
        <v>2000s</v>
      </c>
      <c r="L1884" s="11" t="str">
        <f t="shared" si="178"/>
        <v>Fiber</v>
      </c>
      <c r="M1884" s="18">
        <f t="shared" si="179"/>
        <v>2.1061799454710696E-3</v>
      </c>
    </row>
    <row r="1885" spans="1:13">
      <c r="A1885" s="4">
        <v>2010</v>
      </c>
      <c r="B1885" s="5" t="s">
        <v>74</v>
      </c>
      <c r="C1885" s="5" t="s">
        <v>77</v>
      </c>
      <c r="D1885" s="5" t="s">
        <v>15</v>
      </c>
      <c r="E1885" s="5">
        <v>144560</v>
      </c>
      <c r="F1885" s="6">
        <v>3561.98</v>
      </c>
      <c r="H1885" s="15" t="str">
        <f t="shared" si="174"/>
        <v>High</v>
      </c>
      <c r="I1885" s="11" t="str">
        <f t="shared" si="175"/>
        <v>Large</v>
      </c>
      <c r="J1885" s="11" t="str">
        <f t="shared" si="176"/>
        <v>South</v>
      </c>
      <c r="K1885" s="11" t="str">
        <f t="shared" si="177"/>
        <v>2010s</v>
      </c>
      <c r="L1885" s="11" t="str">
        <f t="shared" si="178"/>
        <v>Cereal</v>
      </c>
      <c r="M1885" s="18">
        <f t="shared" si="179"/>
        <v>2.4640149418926397E-2</v>
      </c>
    </row>
    <row r="1886" spans="1:13">
      <c r="A1886" s="4">
        <v>2010</v>
      </c>
      <c r="B1886" s="5" t="s">
        <v>74</v>
      </c>
      <c r="C1886" s="5" t="s">
        <v>77</v>
      </c>
      <c r="D1886" s="5" t="s">
        <v>16</v>
      </c>
      <c r="E1886" s="5">
        <v>100130</v>
      </c>
      <c r="F1886" s="6">
        <v>3537.9</v>
      </c>
      <c r="H1886" s="15" t="str">
        <f t="shared" si="174"/>
        <v>High</v>
      </c>
      <c r="I1886" s="11" t="str">
        <f t="shared" si="175"/>
        <v>Large</v>
      </c>
      <c r="J1886" s="11" t="str">
        <f t="shared" si="176"/>
        <v>South</v>
      </c>
      <c r="K1886" s="11" t="str">
        <f t="shared" si="177"/>
        <v>2010s</v>
      </c>
      <c r="L1886" s="11" t="str">
        <f t="shared" si="178"/>
        <v>Cereal</v>
      </c>
      <c r="M1886" s="18">
        <f t="shared" si="179"/>
        <v>3.5333067012883253E-2</v>
      </c>
    </row>
    <row r="1887" spans="1:13">
      <c r="A1887" s="4">
        <v>2010</v>
      </c>
      <c r="B1887" s="5" t="s">
        <v>74</v>
      </c>
      <c r="C1887" s="5" t="s">
        <v>77</v>
      </c>
      <c r="D1887" s="5" t="s">
        <v>17</v>
      </c>
      <c r="E1887" s="5">
        <v>35000</v>
      </c>
      <c r="F1887" s="6">
        <v>1174</v>
      </c>
      <c r="H1887" s="15" t="str">
        <f t="shared" si="174"/>
        <v>Medium</v>
      </c>
      <c r="I1887" s="11" t="str">
        <f t="shared" si="175"/>
        <v>Large</v>
      </c>
      <c r="J1887" s="11" t="str">
        <f t="shared" si="176"/>
        <v>South</v>
      </c>
      <c r="K1887" s="11" t="str">
        <f t="shared" si="177"/>
        <v>2010s</v>
      </c>
      <c r="L1887" s="11" t="str">
        <f t="shared" si="178"/>
        <v>Pulse</v>
      </c>
      <c r="M1887" s="18">
        <f t="shared" si="179"/>
        <v>3.3542857142857145E-2</v>
      </c>
    </row>
    <row r="1888" spans="1:13">
      <c r="A1888" s="4">
        <v>2010</v>
      </c>
      <c r="B1888" s="5" t="s">
        <v>74</v>
      </c>
      <c r="C1888" s="5" t="s">
        <v>77</v>
      </c>
      <c r="D1888" s="5" t="s">
        <v>18</v>
      </c>
      <c r="E1888" s="5">
        <v>78390</v>
      </c>
      <c r="F1888" s="6">
        <v>276.95</v>
      </c>
      <c r="H1888" s="15" t="str">
        <f t="shared" si="174"/>
        <v>Low</v>
      </c>
      <c r="I1888" s="11" t="str">
        <f t="shared" si="175"/>
        <v>Large</v>
      </c>
      <c r="J1888" s="11" t="str">
        <f t="shared" si="176"/>
        <v>South</v>
      </c>
      <c r="K1888" s="11" t="str">
        <f t="shared" si="177"/>
        <v>2010s</v>
      </c>
      <c r="L1888" s="11" t="str">
        <f t="shared" si="178"/>
        <v>Fiber</v>
      </c>
      <c r="M1888" s="18">
        <f t="shared" si="179"/>
        <v>3.5329761449164432E-3</v>
      </c>
    </row>
    <row r="1889" spans="1:13">
      <c r="A1889" s="4">
        <v>2011</v>
      </c>
      <c r="B1889" s="5" t="s">
        <v>74</v>
      </c>
      <c r="C1889" s="5" t="s">
        <v>77</v>
      </c>
      <c r="D1889" s="5" t="s">
        <v>15</v>
      </c>
      <c r="E1889" s="5">
        <v>137030</v>
      </c>
      <c r="F1889" s="6">
        <v>2969.86</v>
      </c>
      <c r="H1889" s="15" t="str">
        <f t="shared" si="174"/>
        <v>Medium</v>
      </c>
      <c r="I1889" s="11" t="str">
        <f t="shared" si="175"/>
        <v>Large</v>
      </c>
      <c r="J1889" s="11" t="str">
        <f t="shared" si="176"/>
        <v>South</v>
      </c>
      <c r="K1889" s="11" t="str">
        <f t="shared" si="177"/>
        <v>2010s</v>
      </c>
      <c r="L1889" s="11" t="str">
        <f t="shared" si="178"/>
        <v>Cereal</v>
      </c>
      <c r="M1889" s="18">
        <f t="shared" si="179"/>
        <v>2.1673064292490697E-2</v>
      </c>
    </row>
    <row r="1890" spans="1:13">
      <c r="A1890" s="4">
        <v>2011</v>
      </c>
      <c r="B1890" s="5" t="s">
        <v>74</v>
      </c>
      <c r="C1890" s="5" t="s">
        <v>77</v>
      </c>
      <c r="D1890" s="5" t="s">
        <v>16</v>
      </c>
      <c r="E1890" s="5">
        <v>116700</v>
      </c>
      <c r="F1890" s="6">
        <v>2931.28</v>
      </c>
      <c r="H1890" s="15" t="str">
        <f t="shared" si="174"/>
        <v>Medium</v>
      </c>
      <c r="I1890" s="11" t="str">
        <f t="shared" si="175"/>
        <v>Large</v>
      </c>
      <c r="J1890" s="11" t="str">
        <f t="shared" si="176"/>
        <v>South</v>
      </c>
      <c r="K1890" s="11" t="str">
        <f t="shared" si="177"/>
        <v>2010s</v>
      </c>
      <c r="L1890" s="11" t="str">
        <f t="shared" si="178"/>
        <v>Cereal</v>
      </c>
      <c r="M1890" s="18">
        <f t="shared" si="179"/>
        <v>2.5118080548414742E-2</v>
      </c>
    </row>
    <row r="1891" spans="1:13">
      <c r="A1891" s="4">
        <v>2011</v>
      </c>
      <c r="B1891" s="5" t="s">
        <v>74</v>
      </c>
      <c r="C1891" s="5" t="s">
        <v>77</v>
      </c>
      <c r="D1891" s="5" t="s">
        <v>17</v>
      </c>
      <c r="E1891" s="5">
        <v>27030</v>
      </c>
      <c r="F1891" s="6">
        <v>1074.73</v>
      </c>
      <c r="H1891" s="15" t="str">
        <f t="shared" si="174"/>
        <v>Medium</v>
      </c>
      <c r="I1891" s="11" t="str">
        <f t="shared" si="175"/>
        <v>Large</v>
      </c>
      <c r="J1891" s="11" t="str">
        <f t="shared" si="176"/>
        <v>South</v>
      </c>
      <c r="K1891" s="11" t="str">
        <f t="shared" si="177"/>
        <v>2010s</v>
      </c>
      <c r="L1891" s="11" t="str">
        <f t="shared" si="178"/>
        <v>Pulse</v>
      </c>
      <c r="M1891" s="18">
        <f t="shared" si="179"/>
        <v>3.97606363300037E-2</v>
      </c>
    </row>
    <row r="1892" spans="1:13">
      <c r="A1892" s="4">
        <v>2011</v>
      </c>
      <c r="B1892" s="5" t="s">
        <v>74</v>
      </c>
      <c r="C1892" s="5" t="s">
        <v>77</v>
      </c>
      <c r="D1892" s="5" t="s">
        <v>18</v>
      </c>
      <c r="E1892" s="5">
        <v>93080</v>
      </c>
      <c r="F1892" s="6">
        <v>298.02</v>
      </c>
      <c r="H1892" s="15" t="str">
        <f t="shared" si="174"/>
        <v>Low</v>
      </c>
      <c r="I1892" s="11" t="str">
        <f t="shared" si="175"/>
        <v>Large</v>
      </c>
      <c r="J1892" s="11" t="str">
        <f t="shared" si="176"/>
        <v>South</v>
      </c>
      <c r="K1892" s="11" t="str">
        <f t="shared" si="177"/>
        <v>2010s</v>
      </c>
      <c r="L1892" s="11" t="str">
        <f t="shared" si="178"/>
        <v>Fiber</v>
      </c>
      <c r="M1892" s="18">
        <f t="shared" si="179"/>
        <v>3.2017619252256123E-3</v>
      </c>
    </row>
    <row r="1893" spans="1:13">
      <c r="A1893" s="4">
        <v>2012</v>
      </c>
      <c r="B1893" s="5" t="s">
        <v>74</v>
      </c>
      <c r="C1893" s="5" t="s">
        <v>77</v>
      </c>
      <c r="D1893" s="5" t="s">
        <v>15</v>
      </c>
      <c r="E1893" s="5">
        <v>110360</v>
      </c>
      <c r="F1893" s="6">
        <v>3376.22</v>
      </c>
      <c r="H1893" s="15" t="str">
        <f t="shared" si="174"/>
        <v>High</v>
      </c>
      <c r="I1893" s="11" t="str">
        <f t="shared" si="175"/>
        <v>Large</v>
      </c>
      <c r="J1893" s="11" t="str">
        <f t="shared" si="176"/>
        <v>South</v>
      </c>
      <c r="K1893" s="11" t="str">
        <f t="shared" si="177"/>
        <v>2010s</v>
      </c>
      <c r="L1893" s="11" t="str">
        <f t="shared" si="178"/>
        <v>Cereal</v>
      </c>
      <c r="M1893" s="18">
        <f t="shared" si="179"/>
        <v>3.0592787241754255E-2</v>
      </c>
    </row>
    <row r="1894" spans="1:13">
      <c r="A1894" s="4">
        <v>2012</v>
      </c>
      <c r="B1894" s="5" t="s">
        <v>74</v>
      </c>
      <c r="C1894" s="5" t="s">
        <v>77</v>
      </c>
      <c r="D1894" s="5" t="s">
        <v>16</v>
      </c>
      <c r="E1894" s="5">
        <v>142210</v>
      </c>
      <c r="F1894" s="6">
        <v>4521.6899999999996</v>
      </c>
      <c r="H1894" s="15" t="str">
        <f t="shared" si="174"/>
        <v>High</v>
      </c>
      <c r="I1894" s="11" t="str">
        <f t="shared" si="175"/>
        <v>Large</v>
      </c>
      <c r="J1894" s="11" t="str">
        <f t="shared" si="176"/>
        <v>South</v>
      </c>
      <c r="K1894" s="11" t="str">
        <f t="shared" si="177"/>
        <v>2010s</v>
      </c>
      <c r="L1894" s="11" t="str">
        <f t="shared" si="178"/>
        <v>Cereal</v>
      </c>
      <c r="M1894" s="18">
        <f t="shared" si="179"/>
        <v>3.1795865269671611E-2</v>
      </c>
    </row>
    <row r="1895" spans="1:13">
      <c r="A1895" s="4">
        <v>2012</v>
      </c>
      <c r="B1895" s="5" t="s">
        <v>74</v>
      </c>
      <c r="C1895" s="5" t="s">
        <v>77</v>
      </c>
      <c r="D1895" s="5" t="s">
        <v>17</v>
      </c>
      <c r="E1895" s="5">
        <v>30020</v>
      </c>
      <c r="F1895" s="6">
        <v>1467.02</v>
      </c>
      <c r="H1895" s="15" t="str">
        <f t="shared" si="174"/>
        <v>Medium</v>
      </c>
      <c r="I1895" s="11" t="str">
        <f t="shared" si="175"/>
        <v>Large</v>
      </c>
      <c r="J1895" s="11" t="str">
        <f t="shared" si="176"/>
        <v>South</v>
      </c>
      <c r="K1895" s="11" t="str">
        <f t="shared" si="177"/>
        <v>2010s</v>
      </c>
      <c r="L1895" s="11" t="str">
        <f t="shared" si="178"/>
        <v>Pulse</v>
      </c>
      <c r="M1895" s="18">
        <f t="shared" si="179"/>
        <v>4.8868087941372415E-2</v>
      </c>
    </row>
    <row r="1896" spans="1:13">
      <c r="A1896" s="4">
        <v>2012</v>
      </c>
      <c r="B1896" s="5" t="s">
        <v>74</v>
      </c>
      <c r="C1896" s="5" t="s">
        <v>77</v>
      </c>
      <c r="D1896" s="5" t="s">
        <v>18</v>
      </c>
      <c r="E1896" s="5">
        <v>128870</v>
      </c>
      <c r="F1896" s="6">
        <v>588.97</v>
      </c>
      <c r="H1896" s="15" t="str">
        <f t="shared" si="174"/>
        <v>Low</v>
      </c>
      <c r="I1896" s="11" t="str">
        <f t="shared" si="175"/>
        <v>Large</v>
      </c>
      <c r="J1896" s="11" t="str">
        <f t="shared" si="176"/>
        <v>South</v>
      </c>
      <c r="K1896" s="11" t="str">
        <f t="shared" si="177"/>
        <v>2010s</v>
      </c>
      <c r="L1896" s="11" t="str">
        <f t="shared" si="178"/>
        <v>Fiber</v>
      </c>
      <c r="M1896" s="18">
        <f t="shared" si="179"/>
        <v>4.5702646077442387E-3</v>
      </c>
    </row>
    <row r="1897" spans="1:13">
      <c r="A1897" s="4">
        <v>2013</v>
      </c>
      <c r="B1897" s="5" t="s">
        <v>74</v>
      </c>
      <c r="C1897" s="5" t="s">
        <v>77</v>
      </c>
      <c r="D1897" s="5" t="s">
        <v>15</v>
      </c>
      <c r="E1897" s="5">
        <v>170970</v>
      </c>
      <c r="F1897" s="6">
        <v>3652.63</v>
      </c>
      <c r="H1897" s="15" t="str">
        <f t="shared" si="174"/>
        <v>High</v>
      </c>
      <c r="I1897" s="11" t="str">
        <f t="shared" si="175"/>
        <v>Large</v>
      </c>
      <c r="J1897" s="11" t="str">
        <f t="shared" si="176"/>
        <v>South</v>
      </c>
      <c r="K1897" s="11" t="str">
        <f t="shared" si="177"/>
        <v>2010s</v>
      </c>
      <c r="L1897" s="11" t="str">
        <f t="shared" si="178"/>
        <v>Cereal</v>
      </c>
      <c r="M1897" s="18">
        <f t="shared" si="179"/>
        <v>2.1364157454524187E-2</v>
      </c>
    </row>
    <row r="1898" spans="1:13">
      <c r="A1898" s="4">
        <v>2013</v>
      </c>
      <c r="B1898" s="5" t="s">
        <v>74</v>
      </c>
      <c r="C1898" s="5" t="s">
        <v>77</v>
      </c>
      <c r="D1898" s="5" t="s">
        <v>16</v>
      </c>
      <c r="E1898" s="5">
        <v>143380</v>
      </c>
      <c r="F1898" s="6">
        <v>3720.25</v>
      </c>
      <c r="H1898" s="15" t="str">
        <f t="shared" si="174"/>
        <v>High</v>
      </c>
      <c r="I1898" s="11" t="str">
        <f t="shared" si="175"/>
        <v>Large</v>
      </c>
      <c r="J1898" s="11" t="str">
        <f t="shared" si="176"/>
        <v>South</v>
      </c>
      <c r="K1898" s="11" t="str">
        <f t="shared" si="177"/>
        <v>2010s</v>
      </c>
      <c r="L1898" s="11" t="str">
        <f t="shared" si="178"/>
        <v>Cereal</v>
      </c>
      <c r="M1898" s="18">
        <f t="shared" si="179"/>
        <v>2.5946784767750034E-2</v>
      </c>
    </row>
    <row r="1899" spans="1:13">
      <c r="A1899" s="4">
        <v>2013</v>
      </c>
      <c r="B1899" s="5" t="s">
        <v>74</v>
      </c>
      <c r="C1899" s="5" t="s">
        <v>77</v>
      </c>
      <c r="D1899" s="5" t="s">
        <v>17</v>
      </c>
      <c r="E1899" s="5">
        <v>19880</v>
      </c>
      <c r="F1899" s="6">
        <v>1587.02</v>
      </c>
      <c r="H1899" s="15" t="str">
        <f t="shared" si="174"/>
        <v>Medium</v>
      </c>
      <c r="I1899" s="11" t="str">
        <f t="shared" si="175"/>
        <v>Large</v>
      </c>
      <c r="J1899" s="11" t="str">
        <f t="shared" si="176"/>
        <v>South</v>
      </c>
      <c r="K1899" s="11" t="str">
        <f t="shared" si="177"/>
        <v>2010s</v>
      </c>
      <c r="L1899" s="11" t="str">
        <f t="shared" si="178"/>
        <v>Pulse</v>
      </c>
      <c r="M1899" s="18">
        <f t="shared" si="179"/>
        <v>7.9829979879275648E-2</v>
      </c>
    </row>
    <row r="1900" spans="1:13">
      <c r="A1900" s="4">
        <v>2013</v>
      </c>
      <c r="B1900" s="5" t="s">
        <v>74</v>
      </c>
      <c r="C1900" s="5" t="s">
        <v>77</v>
      </c>
      <c r="D1900" s="5" t="s">
        <v>18</v>
      </c>
      <c r="E1900" s="5">
        <v>122300</v>
      </c>
      <c r="F1900" s="6">
        <v>440.88</v>
      </c>
      <c r="H1900" s="15" t="str">
        <f t="shared" si="174"/>
        <v>Low</v>
      </c>
      <c r="I1900" s="11" t="str">
        <f t="shared" si="175"/>
        <v>Large</v>
      </c>
      <c r="J1900" s="11" t="str">
        <f t="shared" si="176"/>
        <v>South</v>
      </c>
      <c r="K1900" s="11" t="str">
        <f t="shared" si="177"/>
        <v>2010s</v>
      </c>
      <c r="L1900" s="11" t="str">
        <f t="shared" si="178"/>
        <v>Fiber</v>
      </c>
      <c r="M1900" s="18">
        <f t="shared" si="179"/>
        <v>3.6049059689288636E-3</v>
      </c>
    </row>
    <row r="1901" spans="1:13">
      <c r="A1901" s="4">
        <v>2014</v>
      </c>
      <c r="B1901" s="5" t="s">
        <v>74</v>
      </c>
      <c r="C1901" s="5" t="s">
        <v>77</v>
      </c>
      <c r="D1901" s="5" t="s">
        <v>15</v>
      </c>
      <c r="E1901" s="5">
        <v>110890</v>
      </c>
      <c r="F1901" s="6">
        <v>3274.24</v>
      </c>
      <c r="H1901" s="15" t="str">
        <f t="shared" si="174"/>
        <v>High</v>
      </c>
      <c r="I1901" s="11" t="str">
        <f t="shared" si="175"/>
        <v>Large</v>
      </c>
      <c r="J1901" s="11" t="str">
        <f t="shared" si="176"/>
        <v>South</v>
      </c>
      <c r="K1901" s="11" t="str">
        <f t="shared" si="177"/>
        <v>2010s</v>
      </c>
      <c r="L1901" s="11" t="str">
        <f t="shared" si="178"/>
        <v>Cereal</v>
      </c>
      <c r="M1901" s="18">
        <f t="shared" si="179"/>
        <v>2.9526918567950217E-2</v>
      </c>
    </row>
    <row r="1902" spans="1:13">
      <c r="A1902" s="4">
        <v>2014</v>
      </c>
      <c r="B1902" s="5" t="s">
        <v>74</v>
      </c>
      <c r="C1902" s="5" t="s">
        <v>77</v>
      </c>
      <c r="D1902" s="5" t="s">
        <v>16</v>
      </c>
      <c r="E1902" s="5">
        <v>127630</v>
      </c>
      <c r="F1902" s="6">
        <v>1774.74</v>
      </c>
      <c r="H1902" s="15" t="str">
        <f t="shared" si="174"/>
        <v>Medium</v>
      </c>
      <c r="I1902" s="11" t="str">
        <f t="shared" si="175"/>
        <v>Large</v>
      </c>
      <c r="J1902" s="11" t="str">
        <f t="shared" si="176"/>
        <v>South</v>
      </c>
      <c r="K1902" s="11" t="str">
        <f t="shared" si="177"/>
        <v>2010s</v>
      </c>
      <c r="L1902" s="11" t="str">
        <f t="shared" si="178"/>
        <v>Cereal</v>
      </c>
      <c r="M1902" s="18">
        <f t="shared" si="179"/>
        <v>1.3905351406409151E-2</v>
      </c>
    </row>
    <row r="1903" spans="1:13">
      <c r="A1903" s="4">
        <v>2014</v>
      </c>
      <c r="B1903" s="5" t="s">
        <v>74</v>
      </c>
      <c r="C1903" s="5" t="s">
        <v>77</v>
      </c>
      <c r="D1903" s="5" t="s">
        <v>17</v>
      </c>
      <c r="E1903" s="5">
        <v>10100</v>
      </c>
      <c r="F1903" s="6">
        <v>1079.21</v>
      </c>
      <c r="H1903" s="15" t="str">
        <f t="shared" si="174"/>
        <v>Medium</v>
      </c>
      <c r="I1903" s="11" t="str">
        <f t="shared" si="175"/>
        <v>Large</v>
      </c>
      <c r="J1903" s="11" t="str">
        <f t="shared" si="176"/>
        <v>South</v>
      </c>
      <c r="K1903" s="11" t="str">
        <f t="shared" si="177"/>
        <v>2010s</v>
      </c>
      <c r="L1903" s="11" t="str">
        <f t="shared" si="178"/>
        <v>Pulse</v>
      </c>
      <c r="M1903" s="18">
        <f t="shared" si="179"/>
        <v>0.10685247524752475</v>
      </c>
    </row>
    <row r="1904" spans="1:13">
      <c r="A1904" s="4">
        <v>2014</v>
      </c>
      <c r="B1904" s="5" t="s">
        <v>74</v>
      </c>
      <c r="C1904" s="5" t="s">
        <v>77</v>
      </c>
      <c r="D1904" s="5" t="s">
        <v>18</v>
      </c>
      <c r="E1904" s="5">
        <v>133700</v>
      </c>
      <c r="F1904" s="6">
        <v>314.51</v>
      </c>
      <c r="H1904" s="15" t="str">
        <f t="shared" si="174"/>
        <v>Low</v>
      </c>
      <c r="I1904" s="11" t="str">
        <f t="shared" si="175"/>
        <v>Large</v>
      </c>
      <c r="J1904" s="11" t="str">
        <f t="shared" si="176"/>
        <v>South</v>
      </c>
      <c r="K1904" s="11" t="str">
        <f t="shared" si="177"/>
        <v>2010s</v>
      </c>
      <c r="L1904" s="11" t="str">
        <f t="shared" si="178"/>
        <v>Fiber</v>
      </c>
      <c r="M1904" s="18">
        <f t="shared" si="179"/>
        <v>2.3523560209424083E-3</v>
      </c>
    </row>
    <row r="1905" spans="1:13">
      <c r="A1905" s="4">
        <v>2015</v>
      </c>
      <c r="B1905" s="5" t="s">
        <v>74</v>
      </c>
      <c r="C1905" s="5" t="s">
        <v>77</v>
      </c>
      <c r="D1905" s="5" t="s">
        <v>15</v>
      </c>
      <c r="E1905" s="5">
        <v>84170</v>
      </c>
      <c r="F1905" s="6">
        <v>2848.76</v>
      </c>
      <c r="H1905" s="15" t="str">
        <f t="shared" si="174"/>
        <v>Medium</v>
      </c>
      <c r="I1905" s="11" t="str">
        <f t="shared" si="175"/>
        <v>Large</v>
      </c>
      <c r="J1905" s="11" t="str">
        <f t="shared" si="176"/>
        <v>South</v>
      </c>
      <c r="K1905" s="11" t="str">
        <f t="shared" si="177"/>
        <v>2010s</v>
      </c>
      <c r="L1905" s="11" t="str">
        <f t="shared" si="178"/>
        <v>Cereal</v>
      </c>
      <c r="M1905" s="18">
        <f t="shared" si="179"/>
        <v>3.3845313056908639E-2</v>
      </c>
    </row>
    <row r="1906" spans="1:13">
      <c r="A1906" s="4">
        <v>2015</v>
      </c>
      <c r="B1906" s="5" t="s">
        <v>74</v>
      </c>
      <c r="C1906" s="5" t="s">
        <v>77</v>
      </c>
      <c r="D1906" s="5" t="s">
        <v>16</v>
      </c>
      <c r="E1906" s="5">
        <v>116410</v>
      </c>
      <c r="F1906" s="6">
        <v>2225.75</v>
      </c>
      <c r="H1906" s="15" t="str">
        <f t="shared" si="174"/>
        <v>Medium</v>
      </c>
      <c r="I1906" s="11" t="str">
        <f t="shared" si="175"/>
        <v>Large</v>
      </c>
      <c r="J1906" s="11" t="str">
        <f t="shared" si="176"/>
        <v>South</v>
      </c>
      <c r="K1906" s="11" t="str">
        <f t="shared" si="177"/>
        <v>2010s</v>
      </c>
      <c r="L1906" s="11" t="str">
        <f t="shared" si="178"/>
        <v>Cereal</v>
      </c>
      <c r="M1906" s="18">
        <f t="shared" si="179"/>
        <v>1.9119920968988919E-2</v>
      </c>
    </row>
    <row r="1907" spans="1:13">
      <c r="A1907" s="4">
        <v>2015</v>
      </c>
      <c r="B1907" s="5" t="s">
        <v>74</v>
      </c>
      <c r="C1907" s="5" t="s">
        <v>77</v>
      </c>
      <c r="D1907" s="5" t="s">
        <v>17</v>
      </c>
      <c r="E1907" s="5">
        <v>11840</v>
      </c>
      <c r="F1907" s="6">
        <v>1072.6400000000001</v>
      </c>
      <c r="H1907" s="15" t="str">
        <f t="shared" si="174"/>
        <v>Medium</v>
      </c>
      <c r="I1907" s="11" t="str">
        <f t="shared" si="175"/>
        <v>Large</v>
      </c>
      <c r="J1907" s="11" t="str">
        <f t="shared" si="176"/>
        <v>South</v>
      </c>
      <c r="K1907" s="11" t="str">
        <f t="shared" si="177"/>
        <v>2010s</v>
      </c>
      <c r="L1907" s="11" t="str">
        <f t="shared" si="178"/>
        <v>Pulse</v>
      </c>
      <c r="M1907" s="18">
        <f t="shared" si="179"/>
        <v>9.0594594594594596E-2</v>
      </c>
    </row>
    <row r="1908" spans="1:13">
      <c r="A1908" s="4">
        <v>2015</v>
      </c>
      <c r="B1908" s="5" t="s">
        <v>74</v>
      </c>
      <c r="C1908" s="5" t="s">
        <v>77</v>
      </c>
      <c r="D1908" s="5" t="s">
        <v>18</v>
      </c>
      <c r="E1908" s="5">
        <v>134240</v>
      </c>
      <c r="F1908" s="6">
        <v>303.26</v>
      </c>
      <c r="H1908" s="15" t="str">
        <f t="shared" si="174"/>
        <v>Low</v>
      </c>
      <c r="I1908" s="11" t="str">
        <f t="shared" si="175"/>
        <v>Large</v>
      </c>
      <c r="J1908" s="11" t="str">
        <f t="shared" si="176"/>
        <v>South</v>
      </c>
      <c r="K1908" s="11" t="str">
        <f t="shared" si="177"/>
        <v>2010s</v>
      </c>
      <c r="L1908" s="11" t="str">
        <f t="shared" si="178"/>
        <v>Fiber</v>
      </c>
      <c r="M1908" s="18">
        <f t="shared" si="179"/>
        <v>2.2590882002383791E-3</v>
      </c>
    </row>
    <row r="1909" spans="1:13">
      <c r="A1909" s="4">
        <v>2016</v>
      </c>
      <c r="B1909" s="5" t="s">
        <v>74</v>
      </c>
      <c r="C1909" s="5" t="s">
        <v>77</v>
      </c>
      <c r="D1909" s="5" t="s">
        <v>15</v>
      </c>
      <c r="E1909" s="5">
        <v>160770</v>
      </c>
      <c r="F1909" s="6">
        <v>3707.62</v>
      </c>
      <c r="H1909" s="15" t="str">
        <f t="shared" si="174"/>
        <v>High</v>
      </c>
      <c r="I1909" s="11" t="str">
        <f t="shared" si="175"/>
        <v>Large</v>
      </c>
      <c r="J1909" s="11" t="str">
        <f t="shared" si="176"/>
        <v>South</v>
      </c>
      <c r="K1909" s="11" t="str">
        <f t="shared" si="177"/>
        <v>2010s</v>
      </c>
      <c r="L1909" s="11" t="str">
        <f t="shared" si="178"/>
        <v>Cereal</v>
      </c>
      <c r="M1909" s="18">
        <f t="shared" si="179"/>
        <v>2.3061640853393045E-2</v>
      </c>
    </row>
    <row r="1910" spans="1:13">
      <c r="A1910" s="4">
        <v>2016</v>
      </c>
      <c r="B1910" s="5" t="s">
        <v>74</v>
      </c>
      <c r="C1910" s="5" t="s">
        <v>77</v>
      </c>
      <c r="D1910" s="5" t="s">
        <v>16</v>
      </c>
      <c r="E1910" s="5">
        <v>155570</v>
      </c>
      <c r="F1910" s="6">
        <v>2788.39</v>
      </c>
      <c r="H1910" s="15" t="str">
        <f t="shared" si="174"/>
        <v>Medium</v>
      </c>
      <c r="I1910" s="11" t="str">
        <f t="shared" si="175"/>
        <v>Large</v>
      </c>
      <c r="J1910" s="11" t="str">
        <f t="shared" si="176"/>
        <v>South</v>
      </c>
      <c r="K1910" s="11" t="str">
        <f t="shared" si="177"/>
        <v>2010s</v>
      </c>
      <c r="L1910" s="11" t="str">
        <f t="shared" si="178"/>
        <v>Cereal</v>
      </c>
      <c r="M1910" s="18">
        <f t="shared" si="179"/>
        <v>1.7923699942148229E-2</v>
      </c>
    </row>
    <row r="1911" spans="1:13">
      <c r="A1911" s="4">
        <v>2016</v>
      </c>
      <c r="B1911" s="5" t="s">
        <v>74</v>
      </c>
      <c r="C1911" s="5" t="s">
        <v>77</v>
      </c>
      <c r="D1911" s="5" t="s">
        <v>17</v>
      </c>
      <c r="E1911" s="5">
        <v>14840</v>
      </c>
      <c r="F1911" s="6">
        <v>1399.48</v>
      </c>
      <c r="H1911" s="15" t="str">
        <f t="shared" si="174"/>
        <v>Medium</v>
      </c>
      <c r="I1911" s="11" t="str">
        <f t="shared" si="175"/>
        <v>Large</v>
      </c>
      <c r="J1911" s="11" t="str">
        <f t="shared" si="176"/>
        <v>South</v>
      </c>
      <c r="K1911" s="11" t="str">
        <f t="shared" si="177"/>
        <v>2010s</v>
      </c>
      <c r="L1911" s="11" t="str">
        <f t="shared" si="178"/>
        <v>Pulse</v>
      </c>
      <c r="M1911" s="18">
        <f t="shared" si="179"/>
        <v>9.4304582210242585E-2</v>
      </c>
    </row>
    <row r="1912" spans="1:13">
      <c r="A1912" s="4">
        <v>2016</v>
      </c>
      <c r="B1912" s="5" t="s">
        <v>74</v>
      </c>
      <c r="C1912" s="5" t="s">
        <v>77</v>
      </c>
      <c r="D1912" s="5" t="s">
        <v>18</v>
      </c>
      <c r="E1912" s="5">
        <v>118610</v>
      </c>
      <c r="F1912" s="6">
        <v>385.41</v>
      </c>
      <c r="H1912" s="15" t="str">
        <f t="shared" si="174"/>
        <v>Low</v>
      </c>
      <c r="I1912" s="11" t="str">
        <f t="shared" si="175"/>
        <v>Large</v>
      </c>
      <c r="J1912" s="11" t="str">
        <f t="shared" si="176"/>
        <v>South</v>
      </c>
      <c r="K1912" s="11" t="str">
        <f t="shared" si="177"/>
        <v>2010s</v>
      </c>
      <c r="L1912" s="11" t="str">
        <f t="shared" si="178"/>
        <v>Fiber</v>
      </c>
      <c r="M1912" s="18">
        <f t="shared" si="179"/>
        <v>3.2493887530562347E-3</v>
      </c>
    </row>
    <row r="1913" spans="1:13">
      <c r="A1913" s="4">
        <v>2017</v>
      </c>
      <c r="B1913" s="5" t="s">
        <v>74</v>
      </c>
      <c r="C1913" s="5" t="s">
        <v>77</v>
      </c>
      <c r="D1913" s="5" t="s">
        <v>15</v>
      </c>
      <c r="E1913" s="5">
        <v>180790</v>
      </c>
      <c r="F1913" s="6">
        <v>3406.18</v>
      </c>
      <c r="H1913" s="15" t="str">
        <f t="shared" si="174"/>
        <v>High</v>
      </c>
      <c r="I1913" s="11" t="str">
        <f t="shared" si="175"/>
        <v>Large</v>
      </c>
      <c r="J1913" s="11" t="str">
        <f t="shared" si="176"/>
        <v>South</v>
      </c>
      <c r="K1913" s="11" t="str">
        <f t="shared" si="177"/>
        <v>2010s</v>
      </c>
      <c r="L1913" s="11" t="str">
        <f t="shared" si="178"/>
        <v>Cereal</v>
      </c>
      <c r="M1913" s="18">
        <f t="shared" si="179"/>
        <v>1.8840533215332706E-2</v>
      </c>
    </row>
    <row r="1914" spans="1:13">
      <c r="A1914" s="4">
        <v>2017</v>
      </c>
      <c r="B1914" s="5" t="s">
        <v>74</v>
      </c>
      <c r="C1914" s="5" t="s">
        <v>77</v>
      </c>
      <c r="D1914" s="5" t="s">
        <v>16</v>
      </c>
      <c r="E1914" s="5">
        <v>102900</v>
      </c>
      <c r="F1914" s="6">
        <v>3500.01</v>
      </c>
      <c r="H1914" s="15" t="str">
        <f t="shared" si="174"/>
        <v>High</v>
      </c>
      <c r="I1914" s="11" t="str">
        <f t="shared" si="175"/>
        <v>Large</v>
      </c>
      <c r="J1914" s="11" t="str">
        <f t="shared" si="176"/>
        <v>South</v>
      </c>
      <c r="K1914" s="11" t="str">
        <f t="shared" si="177"/>
        <v>2010s</v>
      </c>
      <c r="L1914" s="11" t="str">
        <f t="shared" si="178"/>
        <v>Cereal</v>
      </c>
      <c r="M1914" s="18">
        <f t="shared" si="179"/>
        <v>3.4013702623906711E-2</v>
      </c>
    </row>
    <row r="1915" spans="1:13">
      <c r="A1915" s="4">
        <v>2017</v>
      </c>
      <c r="B1915" s="5" t="s">
        <v>74</v>
      </c>
      <c r="C1915" s="5" t="s">
        <v>77</v>
      </c>
      <c r="D1915" s="5" t="s">
        <v>17</v>
      </c>
      <c r="E1915" s="5">
        <v>10760</v>
      </c>
      <c r="F1915" s="6">
        <v>1350.32</v>
      </c>
      <c r="H1915" s="15" t="str">
        <f t="shared" si="174"/>
        <v>Medium</v>
      </c>
      <c r="I1915" s="11" t="str">
        <f t="shared" si="175"/>
        <v>Large</v>
      </c>
      <c r="J1915" s="11" t="str">
        <f t="shared" si="176"/>
        <v>South</v>
      </c>
      <c r="K1915" s="11" t="str">
        <f t="shared" si="177"/>
        <v>2010s</v>
      </c>
      <c r="L1915" s="11" t="str">
        <f t="shared" si="178"/>
        <v>Pulse</v>
      </c>
      <c r="M1915" s="18">
        <f t="shared" si="179"/>
        <v>0.12549442379182155</v>
      </c>
    </row>
    <row r="1916" spans="1:13">
      <c r="A1916" s="4">
        <v>2017</v>
      </c>
      <c r="B1916" s="5" t="s">
        <v>74</v>
      </c>
      <c r="C1916" s="5" t="s">
        <v>77</v>
      </c>
      <c r="D1916" s="5" t="s">
        <v>18</v>
      </c>
      <c r="E1916" s="5">
        <v>180000</v>
      </c>
      <c r="F1916" s="6">
        <v>685.44</v>
      </c>
      <c r="H1916" s="15" t="str">
        <f t="shared" si="174"/>
        <v>Low</v>
      </c>
      <c r="I1916" s="11" t="str">
        <f t="shared" si="175"/>
        <v>Large</v>
      </c>
      <c r="J1916" s="11" t="str">
        <f t="shared" si="176"/>
        <v>South</v>
      </c>
      <c r="K1916" s="11" t="str">
        <f t="shared" si="177"/>
        <v>2010s</v>
      </c>
      <c r="L1916" s="11" t="str">
        <f t="shared" si="178"/>
        <v>Fiber</v>
      </c>
      <c r="M1916" s="18">
        <f t="shared" si="179"/>
        <v>3.8080000000000002E-3</v>
      </c>
    </row>
    <row r="1917" spans="1:13">
      <c r="A1917" s="4">
        <v>2008</v>
      </c>
      <c r="B1917" s="5" t="s">
        <v>74</v>
      </c>
      <c r="C1917" s="5" t="s">
        <v>78</v>
      </c>
      <c r="D1917" s="5" t="s">
        <v>15</v>
      </c>
      <c r="E1917" s="5">
        <v>144730</v>
      </c>
      <c r="F1917" s="6">
        <v>2910.32</v>
      </c>
      <c r="H1917" s="15" t="str">
        <f t="shared" si="174"/>
        <v>Medium</v>
      </c>
      <c r="I1917" s="11" t="str">
        <f t="shared" si="175"/>
        <v>Large</v>
      </c>
      <c r="J1917" s="11" t="str">
        <f t="shared" si="176"/>
        <v>South</v>
      </c>
      <c r="K1917" s="11" t="str">
        <f t="shared" si="177"/>
        <v>2000s</v>
      </c>
      <c r="L1917" s="11" t="str">
        <f t="shared" si="178"/>
        <v>Cereal</v>
      </c>
      <c r="M1917" s="18">
        <f t="shared" si="179"/>
        <v>2.010861604366752E-2</v>
      </c>
    </row>
    <row r="1918" spans="1:13">
      <c r="A1918" s="4">
        <v>2008</v>
      </c>
      <c r="B1918" s="5" t="s">
        <v>74</v>
      </c>
      <c r="C1918" s="5" t="s">
        <v>78</v>
      </c>
      <c r="D1918" s="5" t="s">
        <v>16</v>
      </c>
      <c r="E1918" s="5">
        <v>125960</v>
      </c>
      <c r="F1918" s="6">
        <v>1611.78</v>
      </c>
      <c r="H1918" s="15" t="str">
        <f t="shared" si="174"/>
        <v>Medium</v>
      </c>
      <c r="I1918" s="11" t="str">
        <f t="shared" si="175"/>
        <v>Large</v>
      </c>
      <c r="J1918" s="11" t="str">
        <f t="shared" si="176"/>
        <v>South</v>
      </c>
      <c r="K1918" s="11" t="str">
        <f t="shared" si="177"/>
        <v>2000s</v>
      </c>
      <c r="L1918" s="11" t="str">
        <f t="shared" si="178"/>
        <v>Cereal</v>
      </c>
      <c r="M1918" s="18">
        <f t="shared" si="179"/>
        <v>1.2795966973642426E-2</v>
      </c>
    </row>
    <row r="1919" spans="1:13">
      <c r="A1919" s="4">
        <v>2008</v>
      </c>
      <c r="B1919" s="5" t="s">
        <v>74</v>
      </c>
      <c r="C1919" s="5" t="s">
        <v>78</v>
      </c>
      <c r="D1919" s="5" t="s">
        <v>17</v>
      </c>
      <c r="E1919" s="5">
        <v>20630</v>
      </c>
      <c r="F1919" s="6">
        <v>1540.48</v>
      </c>
      <c r="H1919" s="15" t="str">
        <f t="shared" si="174"/>
        <v>Medium</v>
      </c>
      <c r="I1919" s="11" t="str">
        <f t="shared" si="175"/>
        <v>Large</v>
      </c>
      <c r="J1919" s="11" t="str">
        <f t="shared" si="176"/>
        <v>South</v>
      </c>
      <c r="K1919" s="11" t="str">
        <f t="shared" si="177"/>
        <v>2000s</v>
      </c>
      <c r="L1919" s="11" t="str">
        <f t="shared" si="178"/>
        <v>Pulse</v>
      </c>
      <c r="M1919" s="18">
        <f t="shared" si="179"/>
        <v>7.4671837130392632E-2</v>
      </c>
    </row>
    <row r="1920" spans="1:13">
      <c r="A1920" s="4">
        <v>2008</v>
      </c>
      <c r="B1920" s="5" t="s">
        <v>74</v>
      </c>
      <c r="C1920" s="5" t="s">
        <v>78</v>
      </c>
      <c r="D1920" s="5" t="s">
        <v>18</v>
      </c>
      <c r="E1920" s="5">
        <v>90300</v>
      </c>
      <c r="F1920" s="6">
        <v>194.02</v>
      </c>
      <c r="H1920" s="15" t="str">
        <f t="shared" si="174"/>
        <v>Low</v>
      </c>
      <c r="I1920" s="11" t="str">
        <f t="shared" si="175"/>
        <v>Large</v>
      </c>
      <c r="J1920" s="11" t="str">
        <f t="shared" si="176"/>
        <v>South</v>
      </c>
      <c r="K1920" s="11" t="str">
        <f t="shared" si="177"/>
        <v>2000s</v>
      </c>
      <c r="L1920" s="11" t="str">
        <f t="shared" si="178"/>
        <v>Fiber</v>
      </c>
      <c r="M1920" s="18">
        <f t="shared" si="179"/>
        <v>2.1486157253599114E-3</v>
      </c>
    </row>
    <row r="1921" spans="1:13">
      <c r="A1921" s="4">
        <v>2009</v>
      </c>
      <c r="B1921" s="5" t="s">
        <v>74</v>
      </c>
      <c r="C1921" s="5" t="s">
        <v>78</v>
      </c>
      <c r="D1921" s="5" t="s">
        <v>15</v>
      </c>
      <c r="E1921" s="5">
        <v>163860</v>
      </c>
      <c r="F1921" s="6">
        <v>2447.88</v>
      </c>
      <c r="H1921" s="15" t="str">
        <f t="shared" si="174"/>
        <v>Medium</v>
      </c>
      <c r="I1921" s="11" t="str">
        <f t="shared" si="175"/>
        <v>Large</v>
      </c>
      <c r="J1921" s="11" t="str">
        <f t="shared" si="176"/>
        <v>South</v>
      </c>
      <c r="K1921" s="11" t="str">
        <f t="shared" si="177"/>
        <v>2000s</v>
      </c>
      <c r="L1921" s="11" t="str">
        <f t="shared" si="178"/>
        <v>Cereal</v>
      </c>
      <c r="M1921" s="18">
        <f t="shared" si="179"/>
        <v>1.4938850238008056E-2</v>
      </c>
    </row>
    <row r="1922" spans="1:13">
      <c r="A1922" s="4">
        <v>2009</v>
      </c>
      <c r="B1922" s="5" t="s">
        <v>74</v>
      </c>
      <c r="C1922" s="5" t="s">
        <v>78</v>
      </c>
      <c r="D1922" s="5" t="s">
        <v>16</v>
      </c>
      <c r="E1922" s="5">
        <v>130080</v>
      </c>
      <c r="F1922" s="6">
        <v>1074.42</v>
      </c>
      <c r="H1922" s="15" t="str">
        <f t="shared" si="174"/>
        <v>Medium</v>
      </c>
      <c r="I1922" s="11" t="str">
        <f t="shared" si="175"/>
        <v>Large</v>
      </c>
      <c r="J1922" s="11" t="str">
        <f t="shared" si="176"/>
        <v>South</v>
      </c>
      <c r="K1922" s="11" t="str">
        <f t="shared" si="177"/>
        <v>2000s</v>
      </c>
      <c r="L1922" s="11" t="str">
        <f t="shared" si="178"/>
        <v>Cereal</v>
      </c>
      <c r="M1922" s="18">
        <f t="shared" si="179"/>
        <v>8.259686346863469E-3</v>
      </c>
    </row>
    <row r="1923" spans="1:13">
      <c r="A1923" s="4">
        <v>2009</v>
      </c>
      <c r="B1923" s="5" t="s">
        <v>74</v>
      </c>
      <c r="C1923" s="5" t="s">
        <v>78</v>
      </c>
      <c r="D1923" s="5" t="s">
        <v>17</v>
      </c>
      <c r="E1923" s="5">
        <v>27360</v>
      </c>
      <c r="F1923" s="6">
        <v>1542.03</v>
      </c>
      <c r="H1923" s="15" t="str">
        <f t="shared" ref="H1923:H1986" si="180">IF(F1923&lt;1000,"Low",IF(F1923&lt;3000,"Medium","High"))</f>
        <v>Medium</v>
      </c>
      <c r="I1923" s="11" t="str">
        <f t="shared" ref="I1923:I1986" si="181">IF(E1923&lt;1000,"Small",IF(E1923&lt;5000,"Medium","Large"))</f>
        <v>Large</v>
      </c>
      <c r="J1923" s="11" t="str">
        <f t="shared" ref="J1923:J1986" si="182">IF(OR(B1923="Punjab",B1923="Haryana",B1923="Himachal Pradesh",B1923="Jammu and Kashmir",B1923="Uttarakhand",B1923="Delhi",B1923="Chandigarh"),"North",IF(OR(B1923="Tamil Nadu",B1923="Karnataka",B1923="Kerala",B1923="Andhra Pradesh",B1923="Telangana"),"South",IF(OR(B1923="Maharashtra",B1923="Gujarat",B1923="Goa",B1923="Rajasthan"),"West",IF(OR(B1923="West Bengal",B1923="Bihar",B1923="Jharkhand",B1923="Odisha",B1923="Assam",B1923="Sikkim",B1923="Arunachal Pradesh",B1923="Manipur",B1923="Meghalaya",B1923="Mizoram",B1923="Nagaland",B1923="Tripura"),"East","Central"))))</f>
        <v>South</v>
      </c>
      <c r="K1923" s="11" t="str">
        <f t="shared" ref="K1923:K1986" si="183">LEFT(A1923,3)&amp;"0s"</f>
        <v>2000s</v>
      </c>
      <c r="L1923" s="11" t="str">
        <f t="shared" ref="L1923:L1986" si="184">IF(D1923="Rice","Cereal",IF(D1923="Maize","Cereal",IF(D1923="Chickpea","Pulse",IF(D1923="Cotton","Fiber","Other"))))</f>
        <v>Pulse</v>
      </c>
      <c r="M1923" s="18">
        <f t="shared" ref="M1923:M1986" si="185">F1923/E1923</f>
        <v>5.6360745614035083E-2</v>
      </c>
    </row>
    <row r="1924" spans="1:13">
      <c r="A1924" s="4">
        <v>2009</v>
      </c>
      <c r="B1924" s="5" t="s">
        <v>74</v>
      </c>
      <c r="C1924" s="5" t="s">
        <v>78</v>
      </c>
      <c r="D1924" s="5" t="s">
        <v>18</v>
      </c>
      <c r="E1924" s="5">
        <v>118700</v>
      </c>
      <c r="F1924" s="6">
        <v>215</v>
      </c>
      <c r="H1924" s="15" t="str">
        <f t="shared" si="180"/>
        <v>Low</v>
      </c>
      <c r="I1924" s="11" t="str">
        <f t="shared" si="181"/>
        <v>Large</v>
      </c>
      <c r="J1924" s="11" t="str">
        <f t="shared" si="182"/>
        <v>South</v>
      </c>
      <c r="K1924" s="11" t="str">
        <f t="shared" si="183"/>
        <v>2000s</v>
      </c>
      <c r="L1924" s="11" t="str">
        <f t="shared" si="184"/>
        <v>Fiber</v>
      </c>
      <c r="M1924" s="18">
        <f t="shared" si="185"/>
        <v>1.8112889637742207E-3</v>
      </c>
    </row>
    <row r="1925" spans="1:13">
      <c r="A1925" s="4">
        <v>2010</v>
      </c>
      <c r="B1925" s="5" t="s">
        <v>74</v>
      </c>
      <c r="C1925" s="5" t="s">
        <v>78</v>
      </c>
      <c r="D1925" s="5" t="s">
        <v>15</v>
      </c>
      <c r="E1925" s="5">
        <v>196700</v>
      </c>
      <c r="F1925" s="6">
        <v>2774.63</v>
      </c>
      <c r="H1925" s="15" t="str">
        <f t="shared" si="180"/>
        <v>Medium</v>
      </c>
      <c r="I1925" s="11" t="str">
        <f t="shared" si="181"/>
        <v>Large</v>
      </c>
      <c r="J1925" s="11" t="str">
        <f t="shared" si="182"/>
        <v>South</v>
      </c>
      <c r="K1925" s="11" t="str">
        <f t="shared" si="183"/>
        <v>2010s</v>
      </c>
      <c r="L1925" s="11" t="str">
        <f t="shared" si="184"/>
        <v>Cereal</v>
      </c>
      <c r="M1925" s="18">
        <f t="shared" si="185"/>
        <v>1.4105897305541433E-2</v>
      </c>
    </row>
    <row r="1926" spans="1:13">
      <c r="A1926" s="4">
        <v>2010</v>
      </c>
      <c r="B1926" s="5" t="s">
        <v>74</v>
      </c>
      <c r="C1926" s="5" t="s">
        <v>78</v>
      </c>
      <c r="D1926" s="5" t="s">
        <v>16</v>
      </c>
      <c r="E1926" s="5">
        <v>88260</v>
      </c>
      <c r="F1926" s="6">
        <v>3227.28</v>
      </c>
      <c r="H1926" s="15" t="str">
        <f t="shared" si="180"/>
        <v>High</v>
      </c>
      <c r="I1926" s="11" t="str">
        <f t="shared" si="181"/>
        <v>Large</v>
      </c>
      <c r="J1926" s="11" t="str">
        <f t="shared" si="182"/>
        <v>South</v>
      </c>
      <c r="K1926" s="11" t="str">
        <f t="shared" si="183"/>
        <v>2010s</v>
      </c>
      <c r="L1926" s="11" t="str">
        <f t="shared" si="184"/>
        <v>Cereal</v>
      </c>
      <c r="M1926" s="18">
        <f t="shared" si="185"/>
        <v>3.6565601631543168E-2</v>
      </c>
    </row>
    <row r="1927" spans="1:13">
      <c r="A1927" s="4">
        <v>2010</v>
      </c>
      <c r="B1927" s="5" t="s">
        <v>74</v>
      </c>
      <c r="C1927" s="5" t="s">
        <v>78</v>
      </c>
      <c r="D1927" s="5" t="s">
        <v>17</v>
      </c>
      <c r="E1927" s="5">
        <v>28020</v>
      </c>
      <c r="F1927" s="6">
        <v>1498.57</v>
      </c>
      <c r="H1927" s="15" t="str">
        <f t="shared" si="180"/>
        <v>Medium</v>
      </c>
      <c r="I1927" s="11" t="str">
        <f t="shared" si="181"/>
        <v>Large</v>
      </c>
      <c r="J1927" s="11" t="str">
        <f t="shared" si="182"/>
        <v>South</v>
      </c>
      <c r="K1927" s="11" t="str">
        <f t="shared" si="183"/>
        <v>2010s</v>
      </c>
      <c r="L1927" s="11" t="str">
        <f t="shared" si="184"/>
        <v>Pulse</v>
      </c>
      <c r="M1927" s="18">
        <f t="shared" si="185"/>
        <v>5.348215560314061E-2</v>
      </c>
    </row>
    <row r="1928" spans="1:13">
      <c r="A1928" s="4">
        <v>2010</v>
      </c>
      <c r="B1928" s="5" t="s">
        <v>74</v>
      </c>
      <c r="C1928" s="5" t="s">
        <v>78</v>
      </c>
      <c r="D1928" s="5" t="s">
        <v>18</v>
      </c>
      <c r="E1928" s="5">
        <v>160250</v>
      </c>
      <c r="F1928" s="6">
        <v>332.98</v>
      </c>
      <c r="H1928" s="15" t="str">
        <f t="shared" si="180"/>
        <v>Low</v>
      </c>
      <c r="I1928" s="11" t="str">
        <f t="shared" si="181"/>
        <v>Large</v>
      </c>
      <c r="J1928" s="11" t="str">
        <f t="shared" si="182"/>
        <v>South</v>
      </c>
      <c r="K1928" s="11" t="str">
        <f t="shared" si="183"/>
        <v>2010s</v>
      </c>
      <c r="L1928" s="11" t="str">
        <f t="shared" si="184"/>
        <v>Fiber</v>
      </c>
      <c r="M1928" s="18">
        <f t="shared" si="185"/>
        <v>2.0778783151326054E-3</v>
      </c>
    </row>
    <row r="1929" spans="1:13">
      <c r="A1929" s="4">
        <v>2011</v>
      </c>
      <c r="B1929" s="5" t="s">
        <v>74</v>
      </c>
      <c r="C1929" s="5" t="s">
        <v>78</v>
      </c>
      <c r="D1929" s="5" t="s">
        <v>15</v>
      </c>
      <c r="E1929" s="5">
        <v>172070</v>
      </c>
      <c r="F1929" s="6">
        <v>2304.64</v>
      </c>
      <c r="H1929" s="15" t="str">
        <f t="shared" si="180"/>
        <v>Medium</v>
      </c>
      <c r="I1929" s="11" t="str">
        <f t="shared" si="181"/>
        <v>Large</v>
      </c>
      <c r="J1929" s="11" t="str">
        <f t="shared" si="182"/>
        <v>South</v>
      </c>
      <c r="K1929" s="11" t="str">
        <f t="shared" si="183"/>
        <v>2010s</v>
      </c>
      <c r="L1929" s="11" t="str">
        <f t="shared" si="184"/>
        <v>Cereal</v>
      </c>
      <c r="M1929" s="18">
        <f t="shared" si="185"/>
        <v>1.3393618876038821E-2</v>
      </c>
    </row>
    <row r="1930" spans="1:13">
      <c r="A1930" s="4">
        <v>2011</v>
      </c>
      <c r="B1930" s="5" t="s">
        <v>74</v>
      </c>
      <c r="C1930" s="5" t="s">
        <v>78</v>
      </c>
      <c r="D1930" s="5" t="s">
        <v>16</v>
      </c>
      <c r="E1930" s="5">
        <v>146430</v>
      </c>
      <c r="F1930" s="6">
        <v>1473.4</v>
      </c>
      <c r="H1930" s="15" t="str">
        <f t="shared" si="180"/>
        <v>Medium</v>
      </c>
      <c r="I1930" s="11" t="str">
        <f t="shared" si="181"/>
        <v>Large</v>
      </c>
      <c r="J1930" s="11" t="str">
        <f t="shared" si="182"/>
        <v>South</v>
      </c>
      <c r="K1930" s="11" t="str">
        <f t="shared" si="183"/>
        <v>2010s</v>
      </c>
      <c r="L1930" s="11" t="str">
        <f t="shared" si="184"/>
        <v>Cereal</v>
      </c>
      <c r="M1930" s="18">
        <f t="shared" si="185"/>
        <v>1.006214573516356E-2</v>
      </c>
    </row>
    <row r="1931" spans="1:13">
      <c r="A1931" s="4">
        <v>2011</v>
      </c>
      <c r="B1931" s="5" t="s">
        <v>74</v>
      </c>
      <c r="C1931" s="5" t="s">
        <v>78</v>
      </c>
      <c r="D1931" s="5" t="s">
        <v>17</v>
      </c>
      <c r="E1931" s="5">
        <v>26060</v>
      </c>
      <c r="F1931" s="6">
        <v>143.13</v>
      </c>
      <c r="H1931" s="15" t="str">
        <f t="shared" si="180"/>
        <v>Low</v>
      </c>
      <c r="I1931" s="11" t="str">
        <f t="shared" si="181"/>
        <v>Large</v>
      </c>
      <c r="J1931" s="11" t="str">
        <f t="shared" si="182"/>
        <v>South</v>
      </c>
      <c r="K1931" s="11" t="str">
        <f t="shared" si="183"/>
        <v>2010s</v>
      </c>
      <c r="L1931" s="11" t="str">
        <f t="shared" si="184"/>
        <v>Pulse</v>
      </c>
      <c r="M1931" s="18">
        <f t="shared" si="185"/>
        <v>5.4923254029163471E-3</v>
      </c>
    </row>
    <row r="1932" spans="1:13">
      <c r="A1932" s="4">
        <v>2011</v>
      </c>
      <c r="B1932" s="5" t="s">
        <v>74</v>
      </c>
      <c r="C1932" s="5" t="s">
        <v>78</v>
      </c>
      <c r="D1932" s="5" t="s">
        <v>18</v>
      </c>
      <c r="E1932" s="5">
        <v>185290</v>
      </c>
      <c r="F1932" s="6">
        <v>200.98</v>
      </c>
      <c r="H1932" s="15" t="str">
        <f t="shared" si="180"/>
        <v>Low</v>
      </c>
      <c r="I1932" s="11" t="str">
        <f t="shared" si="181"/>
        <v>Large</v>
      </c>
      <c r="J1932" s="11" t="str">
        <f t="shared" si="182"/>
        <v>South</v>
      </c>
      <c r="K1932" s="11" t="str">
        <f t="shared" si="183"/>
        <v>2010s</v>
      </c>
      <c r="L1932" s="11" t="str">
        <f t="shared" si="184"/>
        <v>Fiber</v>
      </c>
      <c r="M1932" s="18">
        <f t="shared" si="185"/>
        <v>1.0846780722111285E-3</v>
      </c>
    </row>
    <row r="1933" spans="1:13">
      <c r="A1933" s="4">
        <v>2012</v>
      </c>
      <c r="B1933" s="5" t="s">
        <v>74</v>
      </c>
      <c r="C1933" s="5" t="s">
        <v>78</v>
      </c>
      <c r="D1933" s="5" t="s">
        <v>15</v>
      </c>
      <c r="E1933" s="5">
        <v>142030</v>
      </c>
      <c r="F1933" s="6">
        <v>2679.01</v>
      </c>
      <c r="H1933" s="15" t="str">
        <f t="shared" si="180"/>
        <v>Medium</v>
      </c>
      <c r="I1933" s="11" t="str">
        <f t="shared" si="181"/>
        <v>Large</v>
      </c>
      <c r="J1933" s="11" t="str">
        <f t="shared" si="182"/>
        <v>South</v>
      </c>
      <c r="K1933" s="11" t="str">
        <f t="shared" si="183"/>
        <v>2010s</v>
      </c>
      <c r="L1933" s="11" t="str">
        <f t="shared" si="184"/>
        <v>Cereal</v>
      </c>
      <c r="M1933" s="18">
        <f t="shared" si="185"/>
        <v>1.8862282616348661E-2</v>
      </c>
    </row>
    <row r="1934" spans="1:13">
      <c r="A1934" s="4">
        <v>2012</v>
      </c>
      <c r="B1934" s="5" t="s">
        <v>74</v>
      </c>
      <c r="C1934" s="5" t="s">
        <v>78</v>
      </c>
      <c r="D1934" s="5" t="s">
        <v>16</v>
      </c>
      <c r="E1934" s="5">
        <v>135430</v>
      </c>
      <c r="F1934" s="6">
        <v>3099.76</v>
      </c>
      <c r="H1934" s="15" t="str">
        <f t="shared" si="180"/>
        <v>High</v>
      </c>
      <c r="I1934" s="11" t="str">
        <f t="shared" si="181"/>
        <v>Large</v>
      </c>
      <c r="J1934" s="11" t="str">
        <f t="shared" si="182"/>
        <v>South</v>
      </c>
      <c r="K1934" s="11" t="str">
        <f t="shared" si="183"/>
        <v>2010s</v>
      </c>
      <c r="L1934" s="11" t="str">
        <f t="shared" si="184"/>
        <v>Cereal</v>
      </c>
      <c r="M1934" s="18">
        <f t="shared" si="185"/>
        <v>2.288828176917965E-2</v>
      </c>
    </row>
    <row r="1935" spans="1:13">
      <c r="A1935" s="4">
        <v>2012</v>
      </c>
      <c r="B1935" s="5" t="s">
        <v>74</v>
      </c>
      <c r="C1935" s="5" t="s">
        <v>78</v>
      </c>
      <c r="D1935" s="5" t="s">
        <v>17</v>
      </c>
      <c r="E1935" s="5">
        <v>25550</v>
      </c>
      <c r="F1935" s="6">
        <v>1432.09</v>
      </c>
      <c r="H1935" s="15" t="str">
        <f t="shared" si="180"/>
        <v>Medium</v>
      </c>
      <c r="I1935" s="11" t="str">
        <f t="shared" si="181"/>
        <v>Large</v>
      </c>
      <c r="J1935" s="11" t="str">
        <f t="shared" si="182"/>
        <v>South</v>
      </c>
      <c r="K1935" s="11" t="str">
        <f t="shared" si="183"/>
        <v>2010s</v>
      </c>
      <c r="L1935" s="11" t="str">
        <f t="shared" si="184"/>
        <v>Pulse</v>
      </c>
      <c r="M1935" s="18">
        <f t="shared" si="185"/>
        <v>5.6050489236790603E-2</v>
      </c>
    </row>
    <row r="1936" spans="1:13">
      <c r="A1936" s="4">
        <v>2012</v>
      </c>
      <c r="B1936" s="5" t="s">
        <v>74</v>
      </c>
      <c r="C1936" s="5" t="s">
        <v>78</v>
      </c>
      <c r="D1936" s="5" t="s">
        <v>18</v>
      </c>
      <c r="E1936" s="5">
        <v>222540</v>
      </c>
      <c r="F1936" s="6">
        <v>382</v>
      </c>
      <c r="H1936" s="15" t="str">
        <f t="shared" si="180"/>
        <v>Low</v>
      </c>
      <c r="I1936" s="11" t="str">
        <f t="shared" si="181"/>
        <v>Large</v>
      </c>
      <c r="J1936" s="11" t="str">
        <f t="shared" si="182"/>
        <v>South</v>
      </c>
      <c r="K1936" s="11" t="str">
        <f t="shared" si="183"/>
        <v>2010s</v>
      </c>
      <c r="L1936" s="11" t="str">
        <f t="shared" si="184"/>
        <v>Fiber</v>
      </c>
      <c r="M1936" s="18">
        <f t="shared" si="185"/>
        <v>1.716545340163566E-3</v>
      </c>
    </row>
    <row r="1937" spans="1:13">
      <c r="A1937" s="4">
        <v>2013</v>
      </c>
      <c r="B1937" s="5" t="s">
        <v>74</v>
      </c>
      <c r="C1937" s="5" t="s">
        <v>78</v>
      </c>
      <c r="D1937" s="5" t="s">
        <v>15</v>
      </c>
      <c r="E1937" s="5">
        <v>168630</v>
      </c>
      <c r="F1937" s="6">
        <v>2838.76</v>
      </c>
      <c r="H1937" s="15" t="str">
        <f t="shared" si="180"/>
        <v>Medium</v>
      </c>
      <c r="I1937" s="11" t="str">
        <f t="shared" si="181"/>
        <v>Large</v>
      </c>
      <c r="J1937" s="11" t="str">
        <f t="shared" si="182"/>
        <v>South</v>
      </c>
      <c r="K1937" s="11" t="str">
        <f t="shared" si="183"/>
        <v>2010s</v>
      </c>
      <c r="L1937" s="11" t="str">
        <f t="shared" si="184"/>
        <v>Cereal</v>
      </c>
      <c r="M1937" s="18">
        <f t="shared" si="185"/>
        <v>1.6834252505485384E-2</v>
      </c>
    </row>
    <row r="1938" spans="1:13">
      <c r="A1938" s="4">
        <v>2013</v>
      </c>
      <c r="B1938" s="5" t="s">
        <v>74</v>
      </c>
      <c r="C1938" s="5" t="s">
        <v>78</v>
      </c>
      <c r="D1938" s="5" t="s">
        <v>16</v>
      </c>
      <c r="E1938" s="5">
        <v>165670</v>
      </c>
      <c r="F1938" s="6">
        <v>4748.6000000000004</v>
      </c>
      <c r="H1938" s="15" t="str">
        <f t="shared" si="180"/>
        <v>High</v>
      </c>
      <c r="I1938" s="11" t="str">
        <f t="shared" si="181"/>
        <v>Large</v>
      </c>
      <c r="J1938" s="11" t="str">
        <f t="shared" si="182"/>
        <v>South</v>
      </c>
      <c r="K1938" s="11" t="str">
        <f t="shared" si="183"/>
        <v>2010s</v>
      </c>
      <c r="L1938" s="11" t="str">
        <f t="shared" si="184"/>
        <v>Cereal</v>
      </c>
      <c r="M1938" s="18">
        <f t="shared" si="185"/>
        <v>2.8663004768515726E-2</v>
      </c>
    </row>
    <row r="1939" spans="1:13">
      <c r="A1939" s="4">
        <v>2013</v>
      </c>
      <c r="B1939" s="5" t="s">
        <v>74</v>
      </c>
      <c r="C1939" s="5" t="s">
        <v>78</v>
      </c>
      <c r="D1939" s="5" t="s">
        <v>17</v>
      </c>
      <c r="E1939" s="5">
        <v>24480</v>
      </c>
      <c r="F1939" s="6">
        <v>1841.91</v>
      </c>
      <c r="H1939" s="15" t="str">
        <f t="shared" si="180"/>
        <v>Medium</v>
      </c>
      <c r="I1939" s="11" t="str">
        <f t="shared" si="181"/>
        <v>Large</v>
      </c>
      <c r="J1939" s="11" t="str">
        <f t="shared" si="182"/>
        <v>South</v>
      </c>
      <c r="K1939" s="11" t="str">
        <f t="shared" si="183"/>
        <v>2010s</v>
      </c>
      <c r="L1939" s="11" t="str">
        <f t="shared" si="184"/>
        <v>Pulse</v>
      </c>
      <c r="M1939" s="18">
        <f t="shared" si="185"/>
        <v>7.5241421568627453E-2</v>
      </c>
    </row>
    <row r="1940" spans="1:13">
      <c r="A1940" s="4">
        <v>2013</v>
      </c>
      <c r="B1940" s="5" t="s">
        <v>74</v>
      </c>
      <c r="C1940" s="5" t="s">
        <v>78</v>
      </c>
      <c r="D1940" s="5" t="s">
        <v>18</v>
      </c>
      <c r="E1940" s="5">
        <v>230610</v>
      </c>
      <c r="F1940" s="6">
        <v>373.05</v>
      </c>
      <c r="H1940" s="15" t="str">
        <f t="shared" si="180"/>
        <v>Low</v>
      </c>
      <c r="I1940" s="11" t="str">
        <f t="shared" si="181"/>
        <v>Large</v>
      </c>
      <c r="J1940" s="11" t="str">
        <f t="shared" si="182"/>
        <v>South</v>
      </c>
      <c r="K1940" s="11" t="str">
        <f t="shared" si="183"/>
        <v>2010s</v>
      </c>
      <c r="L1940" s="11" t="str">
        <f t="shared" si="184"/>
        <v>Fiber</v>
      </c>
      <c r="M1940" s="18">
        <f t="shared" si="185"/>
        <v>1.617666189670873E-3</v>
      </c>
    </row>
    <row r="1941" spans="1:13">
      <c r="A1941" s="4">
        <v>2014</v>
      </c>
      <c r="B1941" s="5" t="s">
        <v>74</v>
      </c>
      <c r="C1941" s="5" t="s">
        <v>78</v>
      </c>
      <c r="D1941" s="5" t="s">
        <v>15</v>
      </c>
      <c r="E1941" s="5">
        <v>160770</v>
      </c>
      <c r="F1941" s="6">
        <v>2600.61</v>
      </c>
      <c r="H1941" s="15" t="str">
        <f t="shared" si="180"/>
        <v>Medium</v>
      </c>
      <c r="I1941" s="11" t="str">
        <f t="shared" si="181"/>
        <v>Large</v>
      </c>
      <c r="J1941" s="11" t="str">
        <f t="shared" si="182"/>
        <v>South</v>
      </c>
      <c r="K1941" s="11" t="str">
        <f t="shared" si="183"/>
        <v>2010s</v>
      </c>
      <c r="L1941" s="11" t="str">
        <f t="shared" si="184"/>
        <v>Cereal</v>
      </c>
      <c r="M1941" s="18">
        <f t="shared" si="185"/>
        <v>1.6175965665236051E-2</v>
      </c>
    </row>
    <row r="1942" spans="1:13">
      <c r="A1942" s="4">
        <v>2014</v>
      </c>
      <c r="B1942" s="5" t="s">
        <v>74</v>
      </c>
      <c r="C1942" s="5" t="s">
        <v>78</v>
      </c>
      <c r="D1942" s="5" t="s">
        <v>16</v>
      </c>
      <c r="E1942" s="5">
        <v>182490</v>
      </c>
      <c r="F1942" s="6">
        <v>1914.41</v>
      </c>
      <c r="H1942" s="15" t="str">
        <f t="shared" si="180"/>
        <v>Medium</v>
      </c>
      <c r="I1942" s="11" t="str">
        <f t="shared" si="181"/>
        <v>Large</v>
      </c>
      <c r="J1942" s="11" t="str">
        <f t="shared" si="182"/>
        <v>South</v>
      </c>
      <c r="K1942" s="11" t="str">
        <f t="shared" si="183"/>
        <v>2010s</v>
      </c>
      <c r="L1942" s="11" t="str">
        <f t="shared" si="184"/>
        <v>Cereal</v>
      </c>
      <c r="M1942" s="18">
        <f t="shared" si="185"/>
        <v>1.0490492629733136E-2</v>
      </c>
    </row>
    <row r="1943" spans="1:13">
      <c r="A1943" s="4">
        <v>2014</v>
      </c>
      <c r="B1943" s="5" t="s">
        <v>74</v>
      </c>
      <c r="C1943" s="5" t="s">
        <v>78</v>
      </c>
      <c r="D1943" s="5" t="s">
        <v>17</v>
      </c>
      <c r="E1943" s="5">
        <v>21070</v>
      </c>
      <c r="F1943" s="6">
        <v>1783.1</v>
      </c>
      <c r="H1943" s="15" t="str">
        <f t="shared" si="180"/>
        <v>Medium</v>
      </c>
      <c r="I1943" s="11" t="str">
        <f t="shared" si="181"/>
        <v>Large</v>
      </c>
      <c r="J1943" s="11" t="str">
        <f t="shared" si="182"/>
        <v>South</v>
      </c>
      <c r="K1943" s="11" t="str">
        <f t="shared" si="183"/>
        <v>2010s</v>
      </c>
      <c r="L1943" s="11" t="str">
        <f t="shared" si="184"/>
        <v>Pulse</v>
      </c>
      <c r="M1943" s="18">
        <f t="shared" si="185"/>
        <v>8.4627432368296146E-2</v>
      </c>
    </row>
    <row r="1944" spans="1:13">
      <c r="A1944" s="4">
        <v>2014</v>
      </c>
      <c r="B1944" s="5" t="s">
        <v>74</v>
      </c>
      <c r="C1944" s="5" t="s">
        <v>78</v>
      </c>
      <c r="D1944" s="5" t="s">
        <v>18</v>
      </c>
      <c r="E1944" s="5">
        <v>237680</v>
      </c>
      <c r="F1944" s="6">
        <v>351.78</v>
      </c>
      <c r="H1944" s="15" t="str">
        <f t="shared" si="180"/>
        <v>Low</v>
      </c>
      <c r="I1944" s="11" t="str">
        <f t="shared" si="181"/>
        <v>Large</v>
      </c>
      <c r="J1944" s="11" t="str">
        <f t="shared" si="182"/>
        <v>South</v>
      </c>
      <c r="K1944" s="11" t="str">
        <f t="shared" si="183"/>
        <v>2010s</v>
      </c>
      <c r="L1944" s="11" t="str">
        <f t="shared" si="184"/>
        <v>Fiber</v>
      </c>
      <c r="M1944" s="18">
        <f t="shared" si="185"/>
        <v>1.4800572197913159E-3</v>
      </c>
    </row>
    <row r="1945" spans="1:13">
      <c r="A1945" s="4">
        <v>2015</v>
      </c>
      <c r="B1945" s="5" t="s">
        <v>74</v>
      </c>
      <c r="C1945" s="5" t="s">
        <v>78</v>
      </c>
      <c r="D1945" s="5" t="s">
        <v>15</v>
      </c>
      <c r="E1945" s="5">
        <v>96280</v>
      </c>
      <c r="F1945" s="6">
        <v>2233.2800000000002</v>
      </c>
      <c r="H1945" s="15" t="str">
        <f t="shared" si="180"/>
        <v>Medium</v>
      </c>
      <c r="I1945" s="11" t="str">
        <f t="shared" si="181"/>
        <v>Large</v>
      </c>
      <c r="J1945" s="11" t="str">
        <f t="shared" si="182"/>
        <v>South</v>
      </c>
      <c r="K1945" s="11" t="str">
        <f t="shared" si="183"/>
        <v>2010s</v>
      </c>
      <c r="L1945" s="11" t="str">
        <f t="shared" si="184"/>
        <v>Cereal</v>
      </c>
      <c r="M1945" s="18">
        <f t="shared" si="185"/>
        <v>2.3195679268799337E-2</v>
      </c>
    </row>
    <row r="1946" spans="1:13">
      <c r="A1946" s="4">
        <v>2015</v>
      </c>
      <c r="B1946" s="5" t="s">
        <v>74</v>
      </c>
      <c r="C1946" s="5" t="s">
        <v>78</v>
      </c>
      <c r="D1946" s="5" t="s">
        <v>16</v>
      </c>
      <c r="E1946" s="5">
        <v>162560</v>
      </c>
      <c r="F1946" s="6">
        <v>1315.7</v>
      </c>
      <c r="H1946" s="15" t="str">
        <f t="shared" si="180"/>
        <v>Medium</v>
      </c>
      <c r="I1946" s="11" t="str">
        <f t="shared" si="181"/>
        <v>Large</v>
      </c>
      <c r="J1946" s="11" t="str">
        <f t="shared" si="182"/>
        <v>South</v>
      </c>
      <c r="K1946" s="11" t="str">
        <f t="shared" si="183"/>
        <v>2010s</v>
      </c>
      <c r="L1946" s="11" t="str">
        <f t="shared" si="184"/>
        <v>Cereal</v>
      </c>
      <c r="M1946" s="18">
        <f t="shared" si="185"/>
        <v>8.0936269685039381E-3</v>
      </c>
    </row>
    <row r="1947" spans="1:13">
      <c r="A1947" s="4">
        <v>2015</v>
      </c>
      <c r="B1947" s="5" t="s">
        <v>74</v>
      </c>
      <c r="C1947" s="5" t="s">
        <v>78</v>
      </c>
      <c r="D1947" s="5" t="s">
        <v>17</v>
      </c>
      <c r="E1947" s="5">
        <v>22090</v>
      </c>
      <c r="F1947" s="6">
        <v>277.95</v>
      </c>
      <c r="H1947" s="15" t="str">
        <f t="shared" si="180"/>
        <v>Low</v>
      </c>
      <c r="I1947" s="11" t="str">
        <f t="shared" si="181"/>
        <v>Large</v>
      </c>
      <c r="J1947" s="11" t="str">
        <f t="shared" si="182"/>
        <v>South</v>
      </c>
      <c r="K1947" s="11" t="str">
        <f t="shared" si="183"/>
        <v>2010s</v>
      </c>
      <c r="L1947" s="11" t="str">
        <f t="shared" si="184"/>
        <v>Pulse</v>
      </c>
      <c r="M1947" s="18">
        <f t="shared" si="185"/>
        <v>1.2582616568583069E-2</v>
      </c>
    </row>
    <row r="1948" spans="1:13">
      <c r="A1948" s="4">
        <v>2015</v>
      </c>
      <c r="B1948" s="5" t="s">
        <v>74</v>
      </c>
      <c r="C1948" s="5" t="s">
        <v>78</v>
      </c>
      <c r="D1948" s="5" t="s">
        <v>18</v>
      </c>
      <c r="E1948" s="5">
        <v>273990</v>
      </c>
      <c r="F1948" s="6">
        <v>172.49</v>
      </c>
      <c r="H1948" s="15" t="str">
        <f t="shared" si="180"/>
        <v>Low</v>
      </c>
      <c r="I1948" s="11" t="str">
        <f t="shared" si="181"/>
        <v>Large</v>
      </c>
      <c r="J1948" s="11" t="str">
        <f t="shared" si="182"/>
        <v>South</v>
      </c>
      <c r="K1948" s="11" t="str">
        <f t="shared" si="183"/>
        <v>2010s</v>
      </c>
      <c r="L1948" s="11" t="str">
        <f t="shared" si="184"/>
        <v>Fiber</v>
      </c>
      <c r="M1948" s="18">
        <f t="shared" si="185"/>
        <v>6.295485236687471E-4</v>
      </c>
    </row>
    <row r="1949" spans="1:13">
      <c r="A1949" s="4">
        <v>2016</v>
      </c>
      <c r="B1949" s="5" t="s">
        <v>74</v>
      </c>
      <c r="C1949" s="5" t="s">
        <v>78</v>
      </c>
      <c r="D1949" s="5" t="s">
        <v>15</v>
      </c>
      <c r="E1949" s="5">
        <v>143310</v>
      </c>
      <c r="F1949" s="6">
        <v>2696.59</v>
      </c>
      <c r="H1949" s="15" t="str">
        <f t="shared" si="180"/>
        <v>Medium</v>
      </c>
      <c r="I1949" s="11" t="str">
        <f t="shared" si="181"/>
        <v>Large</v>
      </c>
      <c r="J1949" s="11" t="str">
        <f t="shared" si="182"/>
        <v>South</v>
      </c>
      <c r="K1949" s="11" t="str">
        <f t="shared" si="183"/>
        <v>2010s</v>
      </c>
      <c r="L1949" s="11" t="str">
        <f t="shared" si="184"/>
        <v>Cereal</v>
      </c>
      <c r="M1949" s="18">
        <f t="shared" si="185"/>
        <v>1.8816481752843488E-2</v>
      </c>
    </row>
    <row r="1950" spans="1:13">
      <c r="A1950" s="4">
        <v>2016</v>
      </c>
      <c r="B1950" s="5" t="s">
        <v>74</v>
      </c>
      <c r="C1950" s="5" t="s">
        <v>78</v>
      </c>
      <c r="D1950" s="5" t="s">
        <v>16</v>
      </c>
      <c r="E1950" s="5">
        <v>201270</v>
      </c>
      <c r="F1950" s="6">
        <v>1240</v>
      </c>
      <c r="H1950" s="15" t="str">
        <f t="shared" si="180"/>
        <v>Medium</v>
      </c>
      <c r="I1950" s="11" t="str">
        <f t="shared" si="181"/>
        <v>Large</v>
      </c>
      <c r="J1950" s="11" t="str">
        <f t="shared" si="182"/>
        <v>South</v>
      </c>
      <c r="K1950" s="11" t="str">
        <f t="shared" si="183"/>
        <v>2010s</v>
      </c>
      <c r="L1950" s="11" t="str">
        <f t="shared" si="184"/>
        <v>Cereal</v>
      </c>
      <c r="M1950" s="18">
        <f t="shared" si="185"/>
        <v>6.1608784220201721E-3</v>
      </c>
    </row>
    <row r="1951" spans="1:13">
      <c r="A1951" s="4">
        <v>2016</v>
      </c>
      <c r="B1951" s="5" t="s">
        <v>74</v>
      </c>
      <c r="C1951" s="5" t="s">
        <v>78</v>
      </c>
      <c r="D1951" s="5" t="s">
        <v>17</v>
      </c>
      <c r="E1951" s="5">
        <v>21910</v>
      </c>
      <c r="F1951" s="6">
        <v>810.01</v>
      </c>
      <c r="H1951" s="15" t="str">
        <f t="shared" si="180"/>
        <v>Low</v>
      </c>
      <c r="I1951" s="11" t="str">
        <f t="shared" si="181"/>
        <v>Large</v>
      </c>
      <c r="J1951" s="11" t="str">
        <f t="shared" si="182"/>
        <v>South</v>
      </c>
      <c r="K1951" s="11" t="str">
        <f t="shared" si="183"/>
        <v>2010s</v>
      </c>
      <c r="L1951" s="11" t="str">
        <f t="shared" si="184"/>
        <v>Pulse</v>
      </c>
      <c r="M1951" s="18">
        <f t="shared" si="185"/>
        <v>3.6969876768598815E-2</v>
      </c>
    </row>
    <row r="1952" spans="1:13">
      <c r="A1952" s="4">
        <v>2016</v>
      </c>
      <c r="B1952" s="5" t="s">
        <v>74</v>
      </c>
      <c r="C1952" s="5" t="s">
        <v>78</v>
      </c>
      <c r="D1952" s="5" t="s">
        <v>18</v>
      </c>
      <c r="E1952" s="5">
        <v>148110</v>
      </c>
      <c r="F1952" s="6">
        <v>314.39</v>
      </c>
      <c r="H1952" s="15" t="str">
        <f t="shared" si="180"/>
        <v>Low</v>
      </c>
      <c r="I1952" s="11" t="str">
        <f t="shared" si="181"/>
        <v>Large</v>
      </c>
      <c r="J1952" s="11" t="str">
        <f t="shared" si="182"/>
        <v>South</v>
      </c>
      <c r="K1952" s="11" t="str">
        <f t="shared" si="183"/>
        <v>2010s</v>
      </c>
      <c r="L1952" s="11" t="str">
        <f t="shared" si="184"/>
        <v>Fiber</v>
      </c>
      <c r="M1952" s="18">
        <f t="shared" si="185"/>
        <v>2.1226790898656402E-3</v>
      </c>
    </row>
    <row r="1953" spans="1:13">
      <c r="A1953" s="4">
        <v>2017</v>
      </c>
      <c r="B1953" s="5" t="s">
        <v>74</v>
      </c>
      <c r="C1953" s="5" t="s">
        <v>78</v>
      </c>
      <c r="D1953" s="5" t="s">
        <v>15</v>
      </c>
      <c r="E1953" s="5">
        <v>170820</v>
      </c>
      <c r="F1953" s="6">
        <v>2459.12</v>
      </c>
      <c r="H1953" s="15" t="str">
        <f t="shared" si="180"/>
        <v>Medium</v>
      </c>
      <c r="I1953" s="11" t="str">
        <f t="shared" si="181"/>
        <v>Large</v>
      </c>
      <c r="J1953" s="11" t="str">
        <f t="shared" si="182"/>
        <v>South</v>
      </c>
      <c r="K1953" s="11" t="str">
        <f t="shared" si="183"/>
        <v>2010s</v>
      </c>
      <c r="L1953" s="11" t="str">
        <f t="shared" si="184"/>
        <v>Cereal</v>
      </c>
      <c r="M1953" s="18">
        <f t="shared" si="185"/>
        <v>1.4395972368575108E-2</v>
      </c>
    </row>
    <row r="1954" spans="1:13">
      <c r="A1954" s="4">
        <v>2017</v>
      </c>
      <c r="B1954" s="5" t="s">
        <v>74</v>
      </c>
      <c r="C1954" s="5" t="s">
        <v>78</v>
      </c>
      <c r="D1954" s="5" t="s">
        <v>16</v>
      </c>
      <c r="E1954" s="5">
        <v>138080</v>
      </c>
      <c r="F1954" s="6">
        <v>2296.62</v>
      </c>
      <c r="H1954" s="15" t="str">
        <f t="shared" si="180"/>
        <v>Medium</v>
      </c>
      <c r="I1954" s="11" t="str">
        <f t="shared" si="181"/>
        <v>Large</v>
      </c>
      <c r="J1954" s="11" t="str">
        <f t="shared" si="182"/>
        <v>South</v>
      </c>
      <c r="K1954" s="11" t="str">
        <f t="shared" si="183"/>
        <v>2010s</v>
      </c>
      <c r="L1954" s="11" t="str">
        <f t="shared" si="184"/>
        <v>Cereal</v>
      </c>
      <c r="M1954" s="18">
        <f t="shared" si="185"/>
        <v>1.6632531865585169E-2</v>
      </c>
    </row>
    <row r="1955" spans="1:13">
      <c r="A1955" s="4">
        <v>2017</v>
      </c>
      <c r="B1955" s="5" t="s">
        <v>74</v>
      </c>
      <c r="C1955" s="5" t="s">
        <v>78</v>
      </c>
      <c r="D1955" s="5" t="s">
        <v>17</v>
      </c>
      <c r="E1955" s="5">
        <v>20030</v>
      </c>
      <c r="F1955" s="6">
        <v>1446.65</v>
      </c>
      <c r="H1955" s="15" t="str">
        <f t="shared" si="180"/>
        <v>Medium</v>
      </c>
      <c r="I1955" s="11" t="str">
        <f t="shared" si="181"/>
        <v>Large</v>
      </c>
      <c r="J1955" s="11" t="str">
        <f t="shared" si="182"/>
        <v>South</v>
      </c>
      <c r="K1955" s="11" t="str">
        <f t="shared" si="183"/>
        <v>2010s</v>
      </c>
      <c r="L1955" s="11" t="str">
        <f t="shared" si="184"/>
        <v>Pulse</v>
      </c>
      <c r="M1955" s="18">
        <f t="shared" si="185"/>
        <v>7.2224163754368451E-2</v>
      </c>
    </row>
    <row r="1956" spans="1:13">
      <c r="A1956" s="4">
        <v>2017</v>
      </c>
      <c r="B1956" s="5" t="s">
        <v>74</v>
      </c>
      <c r="C1956" s="5" t="s">
        <v>78</v>
      </c>
      <c r="D1956" s="5" t="s">
        <v>18</v>
      </c>
      <c r="E1956" s="5">
        <v>275050</v>
      </c>
      <c r="F1956" s="6">
        <v>316.99</v>
      </c>
      <c r="H1956" s="15" t="str">
        <f t="shared" si="180"/>
        <v>Low</v>
      </c>
      <c r="I1956" s="11" t="str">
        <f t="shared" si="181"/>
        <v>Large</v>
      </c>
      <c r="J1956" s="11" t="str">
        <f t="shared" si="182"/>
        <v>South</v>
      </c>
      <c r="K1956" s="11" t="str">
        <f t="shared" si="183"/>
        <v>2010s</v>
      </c>
      <c r="L1956" s="11" t="str">
        <f t="shared" si="184"/>
        <v>Fiber</v>
      </c>
      <c r="M1956" s="18">
        <f t="shared" si="185"/>
        <v>1.1524813670241774E-3</v>
      </c>
    </row>
    <row r="1957" spans="1:13">
      <c r="A1957" s="4">
        <v>2008</v>
      </c>
      <c r="B1957" s="5" t="s">
        <v>74</v>
      </c>
      <c r="C1957" s="5" t="s">
        <v>79</v>
      </c>
      <c r="D1957" s="5" t="s">
        <v>15</v>
      </c>
      <c r="E1957" s="5">
        <v>361810</v>
      </c>
      <c r="F1957" s="6">
        <v>3179.32</v>
      </c>
      <c r="H1957" s="15" t="str">
        <f t="shared" si="180"/>
        <v>High</v>
      </c>
      <c r="I1957" s="11" t="str">
        <f t="shared" si="181"/>
        <v>Large</v>
      </c>
      <c r="J1957" s="11" t="str">
        <f t="shared" si="182"/>
        <v>South</v>
      </c>
      <c r="K1957" s="11" t="str">
        <f t="shared" si="183"/>
        <v>2000s</v>
      </c>
      <c r="L1957" s="11" t="str">
        <f t="shared" si="184"/>
        <v>Cereal</v>
      </c>
      <c r="M1957" s="18">
        <f t="shared" si="185"/>
        <v>8.787264033608801E-3</v>
      </c>
    </row>
    <row r="1958" spans="1:13">
      <c r="A1958" s="4">
        <v>2008</v>
      </c>
      <c r="B1958" s="5" t="s">
        <v>74</v>
      </c>
      <c r="C1958" s="5" t="s">
        <v>79</v>
      </c>
      <c r="D1958" s="5" t="s">
        <v>16</v>
      </c>
      <c r="E1958" s="5">
        <v>3250</v>
      </c>
      <c r="F1958" s="6">
        <v>1698.46</v>
      </c>
      <c r="H1958" s="15" t="str">
        <f t="shared" si="180"/>
        <v>Medium</v>
      </c>
      <c r="I1958" s="11" t="str">
        <f t="shared" si="181"/>
        <v>Medium</v>
      </c>
      <c r="J1958" s="11" t="str">
        <f t="shared" si="182"/>
        <v>South</v>
      </c>
      <c r="K1958" s="11" t="str">
        <f t="shared" si="183"/>
        <v>2000s</v>
      </c>
      <c r="L1958" s="11" t="str">
        <f t="shared" si="184"/>
        <v>Cereal</v>
      </c>
      <c r="M1958" s="18">
        <f t="shared" si="185"/>
        <v>0.52260307692307695</v>
      </c>
    </row>
    <row r="1959" spans="1:13">
      <c r="A1959" s="4">
        <v>2008</v>
      </c>
      <c r="B1959" s="5" t="s">
        <v>74</v>
      </c>
      <c r="C1959" s="5" t="s">
        <v>79</v>
      </c>
      <c r="D1959" s="5" t="s">
        <v>17</v>
      </c>
      <c r="E1959" s="5">
        <v>490</v>
      </c>
      <c r="F1959" s="6">
        <v>1571.43</v>
      </c>
      <c r="H1959" s="15" t="str">
        <f t="shared" si="180"/>
        <v>Medium</v>
      </c>
      <c r="I1959" s="11" t="str">
        <f t="shared" si="181"/>
        <v>Small</v>
      </c>
      <c r="J1959" s="11" t="str">
        <f t="shared" si="182"/>
        <v>South</v>
      </c>
      <c r="K1959" s="11" t="str">
        <f t="shared" si="183"/>
        <v>2000s</v>
      </c>
      <c r="L1959" s="11" t="str">
        <f t="shared" si="184"/>
        <v>Pulse</v>
      </c>
      <c r="M1959" s="18">
        <f t="shared" si="185"/>
        <v>3.2070000000000003</v>
      </c>
    </row>
    <row r="1960" spans="1:13">
      <c r="A1960" s="4">
        <v>2008</v>
      </c>
      <c r="B1960" s="5" t="s">
        <v>74</v>
      </c>
      <c r="C1960" s="5" t="s">
        <v>79</v>
      </c>
      <c r="D1960" s="5" t="s">
        <v>18</v>
      </c>
      <c r="E1960" s="5">
        <v>162520</v>
      </c>
      <c r="F1960" s="6">
        <v>326.98</v>
      </c>
      <c r="H1960" s="15" t="str">
        <f t="shared" si="180"/>
        <v>Low</v>
      </c>
      <c r="I1960" s="11" t="str">
        <f t="shared" si="181"/>
        <v>Large</v>
      </c>
      <c r="J1960" s="11" t="str">
        <f t="shared" si="182"/>
        <v>South</v>
      </c>
      <c r="K1960" s="11" t="str">
        <f t="shared" si="183"/>
        <v>2000s</v>
      </c>
      <c r="L1960" s="11" t="str">
        <f t="shared" si="184"/>
        <v>Fiber</v>
      </c>
      <c r="M1960" s="18">
        <f t="shared" si="185"/>
        <v>2.0119369923701697E-3</v>
      </c>
    </row>
    <row r="1961" spans="1:13">
      <c r="A1961" s="4">
        <v>2009</v>
      </c>
      <c r="B1961" s="5" t="s">
        <v>74</v>
      </c>
      <c r="C1961" s="5" t="s">
        <v>79</v>
      </c>
      <c r="D1961" s="5" t="s">
        <v>15</v>
      </c>
      <c r="E1961" s="5">
        <v>273430</v>
      </c>
      <c r="F1961" s="6">
        <v>3360.9</v>
      </c>
      <c r="H1961" s="15" t="str">
        <f t="shared" si="180"/>
        <v>High</v>
      </c>
      <c r="I1961" s="11" t="str">
        <f t="shared" si="181"/>
        <v>Large</v>
      </c>
      <c r="J1961" s="11" t="str">
        <f t="shared" si="182"/>
        <v>South</v>
      </c>
      <c r="K1961" s="11" t="str">
        <f t="shared" si="183"/>
        <v>2000s</v>
      </c>
      <c r="L1961" s="11" t="str">
        <f t="shared" si="184"/>
        <v>Cereal</v>
      </c>
      <c r="M1961" s="18">
        <f t="shared" si="185"/>
        <v>1.2291628570383645E-2</v>
      </c>
    </row>
    <row r="1962" spans="1:13">
      <c r="A1962" s="4">
        <v>2009</v>
      </c>
      <c r="B1962" s="5" t="s">
        <v>74</v>
      </c>
      <c r="C1962" s="5" t="s">
        <v>79</v>
      </c>
      <c r="D1962" s="5" t="s">
        <v>16</v>
      </c>
      <c r="E1962" s="5">
        <v>1860</v>
      </c>
      <c r="F1962" s="6">
        <v>2129.0300000000002</v>
      </c>
      <c r="H1962" s="15" t="str">
        <f t="shared" si="180"/>
        <v>Medium</v>
      </c>
      <c r="I1962" s="11" t="str">
        <f t="shared" si="181"/>
        <v>Medium</v>
      </c>
      <c r="J1962" s="11" t="str">
        <f t="shared" si="182"/>
        <v>South</v>
      </c>
      <c r="K1962" s="11" t="str">
        <f t="shared" si="183"/>
        <v>2000s</v>
      </c>
      <c r="L1962" s="11" t="str">
        <f t="shared" si="184"/>
        <v>Cereal</v>
      </c>
      <c r="M1962" s="18">
        <f t="shared" si="185"/>
        <v>1.1446397849462366</v>
      </c>
    </row>
    <row r="1963" spans="1:13">
      <c r="A1963" s="4">
        <v>2009</v>
      </c>
      <c r="B1963" s="5" t="s">
        <v>74</v>
      </c>
      <c r="C1963" s="5" t="s">
        <v>79</v>
      </c>
      <c r="D1963" s="5" t="s">
        <v>17</v>
      </c>
      <c r="E1963" s="5">
        <v>1060</v>
      </c>
      <c r="F1963" s="6">
        <v>1443.4</v>
      </c>
      <c r="H1963" s="15" t="str">
        <f t="shared" si="180"/>
        <v>Medium</v>
      </c>
      <c r="I1963" s="11" t="str">
        <f t="shared" si="181"/>
        <v>Medium</v>
      </c>
      <c r="J1963" s="11" t="str">
        <f t="shared" si="182"/>
        <v>South</v>
      </c>
      <c r="K1963" s="11" t="str">
        <f t="shared" si="183"/>
        <v>2000s</v>
      </c>
      <c r="L1963" s="11" t="str">
        <f t="shared" si="184"/>
        <v>Pulse</v>
      </c>
      <c r="M1963" s="18">
        <f t="shared" si="185"/>
        <v>1.3616981132075472</v>
      </c>
    </row>
    <row r="1964" spans="1:13">
      <c r="A1964" s="4">
        <v>2009</v>
      </c>
      <c r="B1964" s="5" t="s">
        <v>74</v>
      </c>
      <c r="C1964" s="5" t="s">
        <v>79</v>
      </c>
      <c r="D1964" s="5" t="s">
        <v>18</v>
      </c>
      <c r="E1964" s="5">
        <v>136410</v>
      </c>
      <c r="F1964" s="6">
        <v>269.99</v>
      </c>
      <c r="H1964" s="15" t="str">
        <f t="shared" si="180"/>
        <v>Low</v>
      </c>
      <c r="I1964" s="11" t="str">
        <f t="shared" si="181"/>
        <v>Large</v>
      </c>
      <c r="J1964" s="11" t="str">
        <f t="shared" si="182"/>
        <v>South</v>
      </c>
      <c r="K1964" s="11" t="str">
        <f t="shared" si="183"/>
        <v>2000s</v>
      </c>
      <c r="L1964" s="11" t="str">
        <f t="shared" si="184"/>
        <v>Fiber</v>
      </c>
      <c r="M1964" s="18">
        <f t="shared" si="185"/>
        <v>1.9792537204017303E-3</v>
      </c>
    </row>
    <row r="1965" spans="1:13">
      <c r="A1965" s="4">
        <v>2010</v>
      </c>
      <c r="B1965" s="5" t="s">
        <v>74</v>
      </c>
      <c r="C1965" s="5" t="s">
        <v>79</v>
      </c>
      <c r="D1965" s="5" t="s">
        <v>15</v>
      </c>
      <c r="E1965" s="5">
        <v>405320</v>
      </c>
      <c r="F1965" s="6">
        <v>3265.84</v>
      </c>
      <c r="H1965" s="15" t="str">
        <f t="shared" si="180"/>
        <v>High</v>
      </c>
      <c r="I1965" s="11" t="str">
        <f t="shared" si="181"/>
        <v>Large</v>
      </c>
      <c r="J1965" s="11" t="str">
        <f t="shared" si="182"/>
        <v>South</v>
      </c>
      <c r="K1965" s="11" t="str">
        <f t="shared" si="183"/>
        <v>2010s</v>
      </c>
      <c r="L1965" s="11" t="str">
        <f t="shared" si="184"/>
        <v>Cereal</v>
      </c>
      <c r="M1965" s="18">
        <f t="shared" si="185"/>
        <v>8.0574360998717058E-3</v>
      </c>
    </row>
    <row r="1966" spans="1:13">
      <c r="A1966" s="4">
        <v>2010</v>
      </c>
      <c r="B1966" s="5" t="s">
        <v>74</v>
      </c>
      <c r="C1966" s="5" t="s">
        <v>79</v>
      </c>
      <c r="D1966" s="5" t="s">
        <v>16</v>
      </c>
      <c r="E1966" s="5">
        <v>1860</v>
      </c>
      <c r="F1966" s="6">
        <v>2784.95</v>
      </c>
      <c r="H1966" s="15" t="str">
        <f t="shared" si="180"/>
        <v>Medium</v>
      </c>
      <c r="I1966" s="11" t="str">
        <f t="shared" si="181"/>
        <v>Medium</v>
      </c>
      <c r="J1966" s="11" t="str">
        <f t="shared" si="182"/>
        <v>South</v>
      </c>
      <c r="K1966" s="11" t="str">
        <f t="shared" si="183"/>
        <v>2010s</v>
      </c>
      <c r="L1966" s="11" t="str">
        <f t="shared" si="184"/>
        <v>Cereal</v>
      </c>
      <c r="M1966" s="18">
        <f t="shared" si="185"/>
        <v>1.4972849462365589</v>
      </c>
    </row>
    <row r="1967" spans="1:13">
      <c r="A1967" s="4">
        <v>2010</v>
      </c>
      <c r="B1967" s="5" t="s">
        <v>74</v>
      </c>
      <c r="C1967" s="5" t="s">
        <v>79</v>
      </c>
      <c r="D1967" s="5" t="s">
        <v>17</v>
      </c>
      <c r="E1967" s="5">
        <v>520</v>
      </c>
      <c r="F1967" s="6">
        <v>1365.38</v>
      </c>
      <c r="H1967" s="15" t="str">
        <f t="shared" si="180"/>
        <v>Medium</v>
      </c>
      <c r="I1967" s="11" t="str">
        <f t="shared" si="181"/>
        <v>Small</v>
      </c>
      <c r="J1967" s="11" t="str">
        <f t="shared" si="182"/>
        <v>South</v>
      </c>
      <c r="K1967" s="11" t="str">
        <f t="shared" si="183"/>
        <v>2010s</v>
      </c>
      <c r="L1967" s="11" t="str">
        <f t="shared" si="184"/>
        <v>Pulse</v>
      </c>
      <c r="M1967" s="18">
        <f t="shared" si="185"/>
        <v>2.6257307692307696</v>
      </c>
    </row>
    <row r="1968" spans="1:13">
      <c r="A1968" s="4">
        <v>2010</v>
      </c>
      <c r="B1968" s="5" t="s">
        <v>74</v>
      </c>
      <c r="C1968" s="5" t="s">
        <v>79</v>
      </c>
      <c r="D1968" s="5" t="s">
        <v>18</v>
      </c>
      <c r="E1968" s="5">
        <v>165110</v>
      </c>
      <c r="F1968" s="6">
        <v>313</v>
      </c>
      <c r="H1968" s="15" t="str">
        <f t="shared" si="180"/>
        <v>Low</v>
      </c>
      <c r="I1968" s="11" t="str">
        <f t="shared" si="181"/>
        <v>Large</v>
      </c>
      <c r="J1968" s="11" t="str">
        <f t="shared" si="182"/>
        <v>South</v>
      </c>
      <c r="K1968" s="11" t="str">
        <f t="shared" si="183"/>
        <v>2010s</v>
      </c>
      <c r="L1968" s="11" t="str">
        <f t="shared" si="184"/>
        <v>Fiber</v>
      </c>
      <c r="M1968" s="18">
        <f t="shared" si="185"/>
        <v>1.895705893041003E-3</v>
      </c>
    </row>
    <row r="1969" spans="1:13">
      <c r="A1969" s="4">
        <v>2011</v>
      </c>
      <c r="B1969" s="5" t="s">
        <v>74</v>
      </c>
      <c r="C1969" s="5" t="s">
        <v>79</v>
      </c>
      <c r="D1969" s="5" t="s">
        <v>15</v>
      </c>
      <c r="E1969" s="5">
        <v>327760</v>
      </c>
      <c r="F1969" s="6">
        <v>2940.57</v>
      </c>
      <c r="H1969" s="15" t="str">
        <f t="shared" si="180"/>
        <v>Medium</v>
      </c>
      <c r="I1969" s="11" t="str">
        <f t="shared" si="181"/>
        <v>Large</v>
      </c>
      <c r="J1969" s="11" t="str">
        <f t="shared" si="182"/>
        <v>South</v>
      </c>
      <c r="K1969" s="11" t="str">
        <f t="shared" si="183"/>
        <v>2010s</v>
      </c>
      <c r="L1969" s="11" t="str">
        <f t="shared" si="184"/>
        <v>Cereal</v>
      </c>
      <c r="M1969" s="18">
        <f t="shared" si="185"/>
        <v>8.9717171100805477E-3</v>
      </c>
    </row>
    <row r="1970" spans="1:13">
      <c r="A1970" s="4">
        <v>2011</v>
      </c>
      <c r="B1970" s="5" t="s">
        <v>74</v>
      </c>
      <c r="C1970" s="5" t="s">
        <v>79</v>
      </c>
      <c r="D1970" s="5" t="s">
        <v>16</v>
      </c>
      <c r="E1970" s="5">
        <v>2500</v>
      </c>
      <c r="F1970" s="6">
        <v>2312</v>
      </c>
      <c r="H1970" s="15" t="str">
        <f t="shared" si="180"/>
        <v>Medium</v>
      </c>
      <c r="I1970" s="11" t="str">
        <f t="shared" si="181"/>
        <v>Medium</v>
      </c>
      <c r="J1970" s="11" t="str">
        <f t="shared" si="182"/>
        <v>South</v>
      </c>
      <c r="K1970" s="11" t="str">
        <f t="shared" si="183"/>
        <v>2010s</v>
      </c>
      <c r="L1970" s="11" t="str">
        <f t="shared" si="184"/>
        <v>Cereal</v>
      </c>
      <c r="M1970" s="18">
        <f t="shared" si="185"/>
        <v>0.92479999999999996</v>
      </c>
    </row>
    <row r="1971" spans="1:13">
      <c r="A1971" s="4">
        <v>2011</v>
      </c>
      <c r="B1971" s="5" t="s">
        <v>74</v>
      </c>
      <c r="C1971" s="5" t="s">
        <v>79</v>
      </c>
      <c r="D1971" s="5" t="s">
        <v>17</v>
      </c>
      <c r="E1971" s="5">
        <v>280</v>
      </c>
      <c r="F1971" s="6">
        <v>857.14</v>
      </c>
      <c r="H1971" s="15" t="str">
        <f t="shared" si="180"/>
        <v>Low</v>
      </c>
      <c r="I1971" s="11" t="str">
        <f t="shared" si="181"/>
        <v>Small</v>
      </c>
      <c r="J1971" s="11" t="str">
        <f t="shared" si="182"/>
        <v>South</v>
      </c>
      <c r="K1971" s="11" t="str">
        <f t="shared" si="183"/>
        <v>2010s</v>
      </c>
      <c r="L1971" s="11" t="str">
        <f t="shared" si="184"/>
        <v>Pulse</v>
      </c>
      <c r="M1971" s="18">
        <f t="shared" si="185"/>
        <v>3.0612142857142857</v>
      </c>
    </row>
    <row r="1972" spans="1:13">
      <c r="A1972" s="4">
        <v>2011</v>
      </c>
      <c r="B1972" s="5" t="s">
        <v>74</v>
      </c>
      <c r="C1972" s="5" t="s">
        <v>79</v>
      </c>
      <c r="D1972" s="5" t="s">
        <v>18</v>
      </c>
      <c r="E1972" s="5">
        <v>205360</v>
      </c>
      <c r="F1972" s="6">
        <v>171.02</v>
      </c>
      <c r="H1972" s="15" t="str">
        <f t="shared" si="180"/>
        <v>Low</v>
      </c>
      <c r="I1972" s="11" t="str">
        <f t="shared" si="181"/>
        <v>Large</v>
      </c>
      <c r="J1972" s="11" t="str">
        <f t="shared" si="182"/>
        <v>South</v>
      </c>
      <c r="K1972" s="11" t="str">
        <f t="shared" si="183"/>
        <v>2010s</v>
      </c>
      <c r="L1972" s="11" t="str">
        <f t="shared" si="184"/>
        <v>Fiber</v>
      </c>
      <c r="M1972" s="18">
        <f t="shared" si="185"/>
        <v>8.3278145695364245E-4</v>
      </c>
    </row>
    <row r="1973" spans="1:13">
      <c r="A1973" s="4">
        <v>2012</v>
      </c>
      <c r="B1973" s="5" t="s">
        <v>74</v>
      </c>
      <c r="C1973" s="5" t="s">
        <v>79</v>
      </c>
      <c r="D1973" s="5" t="s">
        <v>15</v>
      </c>
      <c r="E1973" s="5">
        <v>208520</v>
      </c>
      <c r="F1973" s="6">
        <v>3279.64</v>
      </c>
      <c r="H1973" s="15" t="str">
        <f t="shared" si="180"/>
        <v>High</v>
      </c>
      <c r="I1973" s="11" t="str">
        <f t="shared" si="181"/>
        <v>Large</v>
      </c>
      <c r="J1973" s="11" t="str">
        <f t="shared" si="182"/>
        <v>South</v>
      </c>
      <c r="K1973" s="11" t="str">
        <f t="shared" si="183"/>
        <v>2010s</v>
      </c>
      <c r="L1973" s="11" t="str">
        <f t="shared" si="184"/>
        <v>Cereal</v>
      </c>
      <c r="M1973" s="18">
        <f t="shared" si="185"/>
        <v>1.5728179551122195E-2</v>
      </c>
    </row>
    <row r="1974" spans="1:13">
      <c r="A1974" s="4">
        <v>2012</v>
      </c>
      <c r="B1974" s="5" t="s">
        <v>74</v>
      </c>
      <c r="C1974" s="5" t="s">
        <v>79</v>
      </c>
      <c r="D1974" s="5" t="s">
        <v>16</v>
      </c>
      <c r="E1974" s="5">
        <v>4620</v>
      </c>
      <c r="F1974" s="6">
        <v>2365.8000000000002</v>
      </c>
      <c r="H1974" s="15" t="str">
        <f t="shared" si="180"/>
        <v>Medium</v>
      </c>
      <c r="I1974" s="11" t="str">
        <f t="shared" si="181"/>
        <v>Medium</v>
      </c>
      <c r="J1974" s="11" t="str">
        <f t="shared" si="182"/>
        <v>South</v>
      </c>
      <c r="K1974" s="11" t="str">
        <f t="shared" si="183"/>
        <v>2010s</v>
      </c>
      <c r="L1974" s="11" t="str">
        <f t="shared" si="184"/>
        <v>Cereal</v>
      </c>
      <c r="M1974" s="18">
        <f t="shared" si="185"/>
        <v>0.51207792207792213</v>
      </c>
    </row>
    <row r="1975" spans="1:13">
      <c r="A1975" s="4">
        <v>2012</v>
      </c>
      <c r="B1975" s="5" t="s">
        <v>74</v>
      </c>
      <c r="C1975" s="5" t="s">
        <v>79</v>
      </c>
      <c r="D1975" s="5" t="s">
        <v>17</v>
      </c>
      <c r="E1975" s="5">
        <v>610</v>
      </c>
      <c r="F1975" s="6">
        <v>1459.02</v>
      </c>
      <c r="H1975" s="15" t="str">
        <f t="shared" si="180"/>
        <v>Medium</v>
      </c>
      <c r="I1975" s="11" t="str">
        <f t="shared" si="181"/>
        <v>Small</v>
      </c>
      <c r="J1975" s="11" t="str">
        <f t="shared" si="182"/>
        <v>South</v>
      </c>
      <c r="K1975" s="11" t="str">
        <f t="shared" si="183"/>
        <v>2010s</v>
      </c>
      <c r="L1975" s="11" t="str">
        <f t="shared" si="184"/>
        <v>Pulse</v>
      </c>
      <c r="M1975" s="18">
        <f t="shared" si="185"/>
        <v>2.3918360655737705</v>
      </c>
    </row>
    <row r="1976" spans="1:13">
      <c r="A1976" s="4">
        <v>2012</v>
      </c>
      <c r="B1976" s="5" t="s">
        <v>74</v>
      </c>
      <c r="C1976" s="5" t="s">
        <v>79</v>
      </c>
      <c r="D1976" s="5" t="s">
        <v>18</v>
      </c>
      <c r="E1976" s="5">
        <v>297820</v>
      </c>
      <c r="F1976" s="6">
        <v>344</v>
      </c>
      <c r="H1976" s="15" t="str">
        <f t="shared" si="180"/>
        <v>Low</v>
      </c>
      <c r="I1976" s="11" t="str">
        <f t="shared" si="181"/>
        <v>Large</v>
      </c>
      <c r="J1976" s="11" t="str">
        <f t="shared" si="182"/>
        <v>South</v>
      </c>
      <c r="K1976" s="11" t="str">
        <f t="shared" si="183"/>
        <v>2010s</v>
      </c>
      <c r="L1976" s="11" t="str">
        <f t="shared" si="184"/>
        <v>Fiber</v>
      </c>
      <c r="M1976" s="18">
        <f t="shared" si="185"/>
        <v>1.1550601034181721E-3</v>
      </c>
    </row>
    <row r="1977" spans="1:13">
      <c r="A1977" s="4">
        <v>2013</v>
      </c>
      <c r="B1977" s="5" t="s">
        <v>74</v>
      </c>
      <c r="C1977" s="5" t="s">
        <v>79</v>
      </c>
      <c r="D1977" s="5" t="s">
        <v>15</v>
      </c>
      <c r="E1977" s="5">
        <v>393740</v>
      </c>
      <c r="F1977" s="6">
        <v>3061.13</v>
      </c>
      <c r="H1977" s="15" t="str">
        <f t="shared" si="180"/>
        <v>High</v>
      </c>
      <c r="I1977" s="11" t="str">
        <f t="shared" si="181"/>
        <v>Large</v>
      </c>
      <c r="J1977" s="11" t="str">
        <f t="shared" si="182"/>
        <v>South</v>
      </c>
      <c r="K1977" s="11" t="str">
        <f t="shared" si="183"/>
        <v>2010s</v>
      </c>
      <c r="L1977" s="11" t="str">
        <f t="shared" si="184"/>
        <v>Cereal</v>
      </c>
      <c r="M1977" s="18">
        <f t="shared" si="185"/>
        <v>7.7744958602123234E-3</v>
      </c>
    </row>
    <row r="1978" spans="1:13">
      <c r="A1978" s="4">
        <v>2013</v>
      </c>
      <c r="B1978" s="5" t="s">
        <v>74</v>
      </c>
      <c r="C1978" s="5" t="s">
        <v>79</v>
      </c>
      <c r="D1978" s="5" t="s">
        <v>16</v>
      </c>
      <c r="E1978" s="5">
        <v>4820</v>
      </c>
      <c r="F1978" s="6">
        <v>1676.35</v>
      </c>
      <c r="H1978" s="15" t="str">
        <f t="shared" si="180"/>
        <v>Medium</v>
      </c>
      <c r="I1978" s="11" t="str">
        <f t="shared" si="181"/>
        <v>Medium</v>
      </c>
      <c r="J1978" s="11" t="str">
        <f t="shared" si="182"/>
        <v>South</v>
      </c>
      <c r="K1978" s="11" t="str">
        <f t="shared" si="183"/>
        <v>2010s</v>
      </c>
      <c r="L1978" s="11" t="str">
        <f t="shared" si="184"/>
        <v>Cereal</v>
      </c>
      <c r="M1978" s="18">
        <f t="shared" si="185"/>
        <v>0.34779045643153528</v>
      </c>
    </row>
    <row r="1979" spans="1:13">
      <c r="A1979" s="4">
        <v>2013</v>
      </c>
      <c r="B1979" s="5" t="s">
        <v>74</v>
      </c>
      <c r="C1979" s="5" t="s">
        <v>79</v>
      </c>
      <c r="D1979" s="5" t="s">
        <v>17</v>
      </c>
      <c r="E1979" s="5">
        <v>490</v>
      </c>
      <c r="F1979" s="6">
        <v>1714.29</v>
      </c>
      <c r="H1979" s="15" t="str">
        <f t="shared" si="180"/>
        <v>Medium</v>
      </c>
      <c r="I1979" s="11" t="str">
        <f t="shared" si="181"/>
        <v>Small</v>
      </c>
      <c r="J1979" s="11" t="str">
        <f t="shared" si="182"/>
        <v>South</v>
      </c>
      <c r="K1979" s="11" t="str">
        <f t="shared" si="183"/>
        <v>2010s</v>
      </c>
      <c r="L1979" s="11" t="str">
        <f t="shared" si="184"/>
        <v>Pulse</v>
      </c>
      <c r="M1979" s="18">
        <f t="shared" si="185"/>
        <v>3.4985510204081631</v>
      </c>
    </row>
    <row r="1980" spans="1:13">
      <c r="A1980" s="4">
        <v>2013</v>
      </c>
      <c r="B1980" s="5" t="s">
        <v>74</v>
      </c>
      <c r="C1980" s="5" t="s">
        <v>79</v>
      </c>
      <c r="D1980" s="5" t="s">
        <v>18</v>
      </c>
      <c r="E1980" s="5">
        <v>335980</v>
      </c>
      <c r="F1980" s="6">
        <v>415.98</v>
      </c>
      <c r="H1980" s="15" t="str">
        <f t="shared" si="180"/>
        <v>Low</v>
      </c>
      <c r="I1980" s="11" t="str">
        <f t="shared" si="181"/>
        <v>Large</v>
      </c>
      <c r="J1980" s="11" t="str">
        <f t="shared" si="182"/>
        <v>South</v>
      </c>
      <c r="K1980" s="11" t="str">
        <f t="shared" si="183"/>
        <v>2010s</v>
      </c>
      <c r="L1980" s="11" t="str">
        <f t="shared" si="184"/>
        <v>Fiber</v>
      </c>
      <c r="M1980" s="18">
        <f t="shared" si="185"/>
        <v>1.2381094112744807E-3</v>
      </c>
    </row>
    <row r="1981" spans="1:13">
      <c r="A1981" s="4">
        <v>2014</v>
      </c>
      <c r="B1981" s="5" t="s">
        <v>74</v>
      </c>
      <c r="C1981" s="5" t="s">
        <v>79</v>
      </c>
      <c r="D1981" s="5" t="s">
        <v>15</v>
      </c>
      <c r="E1981" s="5">
        <v>323380</v>
      </c>
      <c r="F1981" s="6">
        <v>3220.24</v>
      </c>
      <c r="H1981" s="15" t="str">
        <f t="shared" si="180"/>
        <v>High</v>
      </c>
      <c r="I1981" s="11" t="str">
        <f t="shared" si="181"/>
        <v>Large</v>
      </c>
      <c r="J1981" s="11" t="str">
        <f t="shared" si="182"/>
        <v>South</v>
      </c>
      <c r="K1981" s="11" t="str">
        <f t="shared" si="183"/>
        <v>2010s</v>
      </c>
      <c r="L1981" s="11" t="str">
        <f t="shared" si="184"/>
        <v>Cereal</v>
      </c>
      <c r="M1981" s="18">
        <f t="shared" si="185"/>
        <v>9.9580679077246569E-3</v>
      </c>
    </row>
    <row r="1982" spans="1:13">
      <c r="A1982" s="4">
        <v>2014</v>
      </c>
      <c r="B1982" s="5" t="s">
        <v>74</v>
      </c>
      <c r="C1982" s="5" t="s">
        <v>79</v>
      </c>
      <c r="D1982" s="5" t="s">
        <v>16</v>
      </c>
      <c r="E1982" s="5">
        <v>3850</v>
      </c>
      <c r="F1982" s="6">
        <v>1906.49</v>
      </c>
      <c r="H1982" s="15" t="str">
        <f t="shared" si="180"/>
        <v>Medium</v>
      </c>
      <c r="I1982" s="11" t="str">
        <f t="shared" si="181"/>
        <v>Medium</v>
      </c>
      <c r="J1982" s="11" t="str">
        <f t="shared" si="182"/>
        <v>South</v>
      </c>
      <c r="K1982" s="11" t="str">
        <f t="shared" si="183"/>
        <v>2010s</v>
      </c>
      <c r="L1982" s="11" t="str">
        <f t="shared" si="184"/>
        <v>Cereal</v>
      </c>
      <c r="M1982" s="18">
        <f t="shared" si="185"/>
        <v>0.49519220779220779</v>
      </c>
    </row>
    <row r="1983" spans="1:13">
      <c r="A1983" s="4">
        <v>2014</v>
      </c>
      <c r="B1983" s="5" t="s">
        <v>74</v>
      </c>
      <c r="C1983" s="5" t="s">
        <v>79</v>
      </c>
      <c r="D1983" s="5" t="s">
        <v>17</v>
      </c>
      <c r="E1983" s="5">
        <v>190</v>
      </c>
      <c r="F1983" s="6">
        <v>1368.42</v>
      </c>
      <c r="H1983" s="15" t="str">
        <f t="shared" si="180"/>
        <v>Medium</v>
      </c>
      <c r="I1983" s="11" t="str">
        <f t="shared" si="181"/>
        <v>Small</v>
      </c>
      <c r="J1983" s="11" t="str">
        <f t="shared" si="182"/>
        <v>South</v>
      </c>
      <c r="K1983" s="11" t="str">
        <f t="shared" si="183"/>
        <v>2010s</v>
      </c>
      <c r="L1983" s="11" t="str">
        <f t="shared" si="184"/>
        <v>Pulse</v>
      </c>
      <c r="M1983" s="18">
        <f t="shared" si="185"/>
        <v>7.2022105263157901</v>
      </c>
    </row>
    <row r="1984" spans="1:13">
      <c r="A1984" s="4">
        <v>2014</v>
      </c>
      <c r="B1984" s="5" t="s">
        <v>74</v>
      </c>
      <c r="C1984" s="5" t="s">
        <v>79</v>
      </c>
      <c r="D1984" s="5" t="s">
        <v>18</v>
      </c>
      <c r="E1984" s="5">
        <v>307790</v>
      </c>
      <c r="F1984" s="6">
        <v>295.43</v>
      </c>
      <c r="H1984" s="15" t="str">
        <f t="shared" si="180"/>
        <v>Low</v>
      </c>
      <c r="I1984" s="11" t="str">
        <f t="shared" si="181"/>
        <v>Large</v>
      </c>
      <c r="J1984" s="11" t="str">
        <f t="shared" si="182"/>
        <v>South</v>
      </c>
      <c r="K1984" s="11" t="str">
        <f t="shared" si="183"/>
        <v>2010s</v>
      </c>
      <c r="L1984" s="11" t="str">
        <f t="shared" si="184"/>
        <v>Fiber</v>
      </c>
      <c r="M1984" s="18">
        <f t="shared" si="185"/>
        <v>9.5984274992689828E-4</v>
      </c>
    </row>
    <row r="1985" spans="1:13">
      <c r="A1985" s="4">
        <v>2015</v>
      </c>
      <c r="B1985" s="5" t="s">
        <v>74</v>
      </c>
      <c r="C1985" s="5" t="s">
        <v>79</v>
      </c>
      <c r="D1985" s="5" t="s">
        <v>15</v>
      </c>
      <c r="E1985" s="5">
        <v>212730</v>
      </c>
      <c r="F1985" s="6">
        <v>2916.61</v>
      </c>
      <c r="H1985" s="15" t="str">
        <f t="shared" si="180"/>
        <v>Medium</v>
      </c>
      <c r="I1985" s="11" t="str">
        <f t="shared" si="181"/>
        <v>Large</v>
      </c>
      <c r="J1985" s="11" t="str">
        <f t="shared" si="182"/>
        <v>South</v>
      </c>
      <c r="K1985" s="11" t="str">
        <f t="shared" si="183"/>
        <v>2010s</v>
      </c>
      <c r="L1985" s="11" t="str">
        <f t="shared" si="184"/>
        <v>Cereal</v>
      </c>
      <c r="M1985" s="18">
        <f t="shared" si="185"/>
        <v>1.3710384054905279E-2</v>
      </c>
    </row>
    <row r="1986" spans="1:13">
      <c r="A1986" s="4">
        <v>2015</v>
      </c>
      <c r="B1986" s="5" t="s">
        <v>74</v>
      </c>
      <c r="C1986" s="5" t="s">
        <v>79</v>
      </c>
      <c r="D1986" s="5" t="s">
        <v>16</v>
      </c>
      <c r="E1986" s="5">
        <v>2540</v>
      </c>
      <c r="F1986" s="6">
        <v>1185.04</v>
      </c>
      <c r="H1986" s="15" t="str">
        <f t="shared" si="180"/>
        <v>Medium</v>
      </c>
      <c r="I1986" s="11" t="str">
        <f t="shared" si="181"/>
        <v>Medium</v>
      </c>
      <c r="J1986" s="11" t="str">
        <f t="shared" si="182"/>
        <v>South</v>
      </c>
      <c r="K1986" s="11" t="str">
        <f t="shared" si="183"/>
        <v>2010s</v>
      </c>
      <c r="L1986" s="11" t="str">
        <f t="shared" si="184"/>
        <v>Cereal</v>
      </c>
      <c r="M1986" s="18">
        <f t="shared" si="185"/>
        <v>0.46655118110236221</v>
      </c>
    </row>
    <row r="1987" spans="1:13">
      <c r="A1987" s="4">
        <v>2015</v>
      </c>
      <c r="B1987" s="5" t="s">
        <v>74</v>
      </c>
      <c r="C1987" s="5" t="s">
        <v>79</v>
      </c>
      <c r="D1987" s="5" t="s">
        <v>17</v>
      </c>
      <c r="E1987" s="5">
        <v>230</v>
      </c>
      <c r="F1987" s="6">
        <v>695.65</v>
      </c>
      <c r="H1987" s="15" t="str">
        <f t="shared" ref="H1987:H2050" si="186">IF(F1987&lt;1000,"Low",IF(F1987&lt;3000,"Medium","High"))</f>
        <v>Low</v>
      </c>
      <c r="I1987" s="11" t="str">
        <f t="shared" ref="I1987:I2050" si="187">IF(E1987&lt;1000,"Small",IF(E1987&lt;5000,"Medium","Large"))</f>
        <v>Small</v>
      </c>
      <c r="J1987" s="11" t="str">
        <f t="shared" ref="J1987:J2050" si="188">IF(OR(B1987="Punjab",B1987="Haryana",B1987="Himachal Pradesh",B1987="Jammu and Kashmir",B1987="Uttarakhand",B1987="Delhi",B1987="Chandigarh"),"North",IF(OR(B1987="Tamil Nadu",B1987="Karnataka",B1987="Kerala",B1987="Andhra Pradesh",B1987="Telangana"),"South",IF(OR(B1987="Maharashtra",B1987="Gujarat",B1987="Goa",B1987="Rajasthan"),"West",IF(OR(B1987="West Bengal",B1987="Bihar",B1987="Jharkhand",B1987="Odisha",B1987="Assam",B1987="Sikkim",B1987="Arunachal Pradesh",B1987="Manipur",B1987="Meghalaya",B1987="Mizoram",B1987="Nagaland",B1987="Tripura"),"East","Central"))))</f>
        <v>South</v>
      </c>
      <c r="K1987" s="11" t="str">
        <f t="shared" ref="K1987:K2050" si="189">LEFT(A1987,3)&amp;"0s"</f>
        <v>2010s</v>
      </c>
      <c r="L1987" s="11" t="str">
        <f t="shared" ref="L1987:L2050" si="190">IF(D1987="Rice","Cereal",IF(D1987="Maize","Cereal",IF(D1987="Chickpea","Pulse",IF(D1987="Cotton","Fiber","Other"))))</f>
        <v>Pulse</v>
      </c>
      <c r="M1987" s="18">
        <f t="shared" ref="M1987:M2050" si="191">F1987/E1987</f>
        <v>3.0245652173913045</v>
      </c>
    </row>
    <row r="1988" spans="1:13">
      <c r="A1988" s="4">
        <v>2015</v>
      </c>
      <c r="B1988" s="5" t="s">
        <v>74</v>
      </c>
      <c r="C1988" s="5" t="s">
        <v>79</v>
      </c>
      <c r="D1988" s="5" t="s">
        <v>18</v>
      </c>
      <c r="E1988" s="5">
        <v>341660</v>
      </c>
      <c r="F1988" s="6">
        <v>337.85</v>
      </c>
      <c r="H1988" s="15" t="str">
        <f t="shared" si="186"/>
        <v>Low</v>
      </c>
      <c r="I1988" s="11" t="str">
        <f t="shared" si="187"/>
        <v>Large</v>
      </c>
      <c r="J1988" s="11" t="str">
        <f t="shared" si="188"/>
        <v>South</v>
      </c>
      <c r="K1988" s="11" t="str">
        <f t="shared" si="189"/>
        <v>2010s</v>
      </c>
      <c r="L1988" s="11" t="str">
        <f t="shared" si="190"/>
        <v>Fiber</v>
      </c>
      <c r="M1988" s="18">
        <f t="shared" si="191"/>
        <v>9.8884856289878842E-4</v>
      </c>
    </row>
    <row r="1989" spans="1:13">
      <c r="A1989" s="4">
        <v>2016</v>
      </c>
      <c r="B1989" s="5" t="s">
        <v>74</v>
      </c>
      <c r="C1989" s="5" t="s">
        <v>79</v>
      </c>
      <c r="D1989" s="5" t="s">
        <v>15</v>
      </c>
      <c r="E1989" s="5">
        <v>356250</v>
      </c>
      <c r="F1989" s="6">
        <v>3526.82</v>
      </c>
      <c r="H1989" s="15" t="str">
        <f t="shared" si="186"/>
        <v>High</v>
      </c>
      <c r="I1989" s="11" t="str">
        <f t="shared" si="187"/>
        <v>Large</v>
      </c>
      <c r="J1989" s="11" t="str">
        <f t="shared" si="188"/>
        <v>South</v>
      </c>
      <c r="K1989" s="11" t="str">
        <f t="shared" si="189"/>
        <v>2010s</v>
      </c>
      <c r="L1989" s="11" t="str">
        <f t="shared" si="190"/>
        <v>Cereal</v>
      </c>
      <c r="M1989" s="18">
        <f t="shared" si="191"/>
        <v>9.8998456140350875E-3</v>
      </c>
    </row>
    <row r="1990" spans="1:13">
      <c r="A1990" s="4">
        <v>2016</v>
      </c>
      <c r="B1990" s="5" t="s">
        <v>74</v>
      </c>
      <c r="C1990" s="5" t="s">
        <v>79</v>
      </c>
      <c r="D1990" s="5" t="s">
        <v>16</v>
      </c>
      <c r="E1990" s="5">
        <v>5880</v>
      </c>
      <c r="F1990" s="6">
        <v>2095.36</v>
      </c>
      <c r="H1990" s="15" t="str">
        <f t="shared" si="186"/>
        <v>Medium</v>
      </c>
      <c r="I1990" s="11" t="str">
        <f t="shared" si="187"/>
        <v>Large</v>
      </c>
      <c r="J1990" s="11" t="str">
        <f t="shared" si="188"/>
        <v>South</v>
      </c>
      <c r="K1990" s="11" t="str">
        <f t="shared" si="189"/>
        <v>2010s</v>
      </c>
      <c r="L1990" s="11" t="str">
        <f t="shared" si="190"/>
        <v>Cereal</v>
      </c>
      <c r="M1990" s="18">
        <f t="shared" si="191"/>
        <v>0.35635374149659865</v>
      </c>
    </row>
    <row r="1991" spans="1:13">
      <c r="A1991" s="4">
        <v>2016</v>
      </c>
      <c r="B1991" s="5" t="s">
        <v>74</v>
      </c>
      <c r="C1991" s="5" t="s">
        <v>79</v>
      </c>
      <c r="D1991" s="5" t="s">
        <v>17</v>
      </c>
      <c r="E1991" s="5">
        <v>330</v>
      </c>
      <c r="F1991" s="6">
        <v>1298.19</v>
      </c>
      <c r="H1991" s="15" t="str">
        <f t="shared" si="186"/>
        <v>Medium</v>
      </c>
      <c r="I1991" s="11" t="str">
        <f t="shared" si="187"/>
        <v>Small</v>
      </c>
      <c r="J1991" s="11" t="str">
        <f t="shared" si="188"/>
        <v>South</v>
      </c>
      <c r="K1991" s="11" t="str">
        <f t="shared" si="189"/>
        <v>2010s</v>
      </c>
      <c r="L1991" s="11" t="str">
        <f t="shared" si="190"/>
        <v>Pulse</v>
      </c>
      <c r="M1991" s="18">
        <f t="shared" si="191"/>
        <v>3.9339090909090912</v>
      </c>
    </row>
    <row r="1992" spans="1:13">
      <c r="A1992" s="4">
        <v>2016</v>
      </c>
      <c r="B1992" s="5" t="s">
        <v>74</v>
      </c>
      <c r="C1992" s="5" t="s">
        <v>79</v>
      </c>
      <c r="D1992" s="5" t="s">
        <v>18</v>
      </c>
      <c r="E1992" s="5">
        <v>283890</v>
      </c>
      <c r="F1992" s="6">
        <v>296.47000000000003</v>
      </c>
      <c r="H1992" s="15" t="str">
        <f t="shared" si="186"/>
        <v>Low</v>
      </c>
      <c r="I1992" s="11" t="str">
        <f t="shared" si="187"/>
        <v>Large</v>
      </c>
      <c r="J1992" s="11" t="str">
        <f t="shared" si="188"/>
        <v>South</v>
      </c>
      <c r="K1992" s="11" t="str">
        <f t="shared" si="189"/>
        <v>2010s</v>
      </c>
      <c r="L1992" s="11" t="str">
        <f t="shared" si="190"/>
        <v>Fiber</v>
      </c>
      <c r="M1992" s="18">
        <f t="shared" si="191"/>
        <v>1.0443129381098313E-3</v>
      </c>
    </row>
    <row r="1993" spans="1:13">
      <c r="A1993" s="4">
        <v>2017</v>
      </c>
      <c r="B1993" s="5" t="s">
        <v>74</v>
      </c>
      <c r="C1993" s="5" t="s">
        <v>79</v>
      </c>
      <c r="D1993" s="5" t="s">
        <v>15</v>
      </c>
      <c r="E1993" s="5">
        <v>415250</v>
      </c>
      <c r="F1993" s="6">
        <v>3325.09</v>
      </c>
      <c r="H1993" s="15" t="str">
        <f t="shared" si="186"/>
        <v>High</v>
      </c>
      <c r="I1993" s="11" t="str">
        <f t="shared" si="187"/>
        <v>Large</v>
      </c>
      <c r="J1993" s="11" t="str">
        <f t="shared" si="188"/>
        <v>South</v>
      </c>
      <c r="K1993" s="11" t="str">
        <f t="shared" si="189"/>
        <v>2010s</v>
      </c>
      <c r="L1993" s="11" t="str">
        <f t="shared" si="190"/>
        <v>Cereal</v>
      </c>
      <c r="M1993" s="18">
        <f t="shared" si="191"/>
        <v>8.0074413004214331E-3</v>
      </c>
    </row>
    <row r="1994" spans="1:13">
      <c r="A1994" s="4">
        <v>2017</v>
      </c>
      <c r="B1994" s="5" t="s">
        <v>74</v>
      </c>
      <c r="C1994" s="5" t="s">
        <v>79</v>
      </c>
      <c r="D1994" s="5" t="s">
        <v>16</v>
      </c>
      <c r="E1994" s="5">
        <v>1720</v>
      </c>
      <c r="F1994" s="6">
        <v>3518.26</v>
      </c>
      <c r="H1994" s="15" t="str">
        <f t="shared" si="186"/>
        <v>High</v>
      </c>
      <c r="I1994" s="11" t="str">
        <f t="shared" si="187"/>
        <v>Medium</v>
      </c>
      <c r="J1994" s="11" t="str">
        <f t="shared" si="188"/>
        <v>South</v>
      </c>
      <c r="K1994" s="11" t="str">
        <f t="shared" si="189"/>
        <v>2010s</v>
      </c>
      <c r="L1994" s="11" t="str">
        <f t="shared" si="190"/>
        <v>Cereal</v>
      </c>
      <c r="M1994" s="18">
        <f t="shared" si="191"/>
        <v>2.0455000000000001</v>
      </c>
    </row>
    <row r="1995" spans="1:13">
      <c r="A1995" s="4">
        <v>2017</v>
      </c>
      <c r="B1995" s="5" t="s">
        <v>74</v>
      </c>
      <c r="C1995" s="5" t="s">
        <v>79</v>
      </c>
      <c r="D1995" s="5" t="s">
        <v>17</v>
      </c>
      <c r="E1995" s="5">
        <v>280</v>
      </c>
      <c r="F1995" s="6">
        <v>1514.08</v>
      </c>
      <c r="H1995" s="15" t="str">
        <f t="shared" si="186"/>
        <v>Medium</v>
      </c>
      <c r="I1995" s="11" t="str">
        <f t="shared" si="187"/>
        <v>Small</v>
      </c>
      <c r="J1995" s="11" t="str">
        <f t="shared" si="188"/>
        <v>South</v>
      </c>
      <c r="K1995" s="11" t="str">
        <f t="shared" si="189"/>
        <v>2010s</v>
      </c>
      <c r="L1995" s="11" t="str">
        <f t="shared" si="190"/>
        <v>Pulse</v>
      </c>
      <c r="M1995" s="18">
        <f t="shared" si="191"/>
        <v>5.4074285714285715</v>
      </c>
    </row>
    <row r="1996" spans="1:13">
      <c r="A1996" s="4">
        <v>2017</v>
      </c>
      <c r="B1996" s="5" t="s">
        <v>74</v>
      </c>
      <c r="C1996" s="5" t="s">
        <v>79</v>
      </c>
      <c r="D1996" s="5" t="s">
        <v>18</v>
      </c>
      <c r="E1996" s="5">
        <v>351280</v>
      </c>
      <c r="F1996" s="6">
        <v>424.69</v>
      </c>
      <c r="H1996" s="15" t="str">
        <f t="shared" si="186"/>
        <v>Low</v>
      </c>
      <c r="I1996" s="11" t="str">
        <f t="shared" si="187"/>
        <v>Large</v>
      </c>
      <c r="J1996" s="11" t="str">
        <f t="shared" si="188"/>
        <v>South</v>
      </c>
      <c r="K1996" s="11" t="str">
        <f t="shared" si="189"/>
        <v>2010s</v>
      </c>
      <c r="L1996" s="11" t="str">
        <f t="shared" si="190"/>
        <v>Fiber</v>
      </c>
      <c r="M1996" s="18">
        <f t="shared" si="191"/>
        <v>1.208978592575723E-3</v>
      </c>
    </row>
    <row r="1997" spans="1:13">
      <c r="A1997" s="4">
        <v>2008</v>
      </c>
      <c r="B1997" s="5" t="s">
        <v>74</v>
      </c>
      <c r="C1997" s="5" t="s">
        <v>80</v>
      </c>
      <c r="D1997" s="5" t="s">
        <v>15</v>
      </c>
      <c r="E1997" s="5">
        <v>230860</v>
      </c>
      <c r="F1997" s="6">
        <v>2988.69</v>
      </c>
      <c r="H1997" s="15" t="str">
        <f t="shared" si="186"/>
        <v>Medium</v>
      </c>
      <c r="I1997" s="11" t="str">
        <f t="shared" si="187"/>
        <v>Large</v>
      </c>
      <c r="J1997" s="11" t="str">
        <f t="shared" si="188"/>
        <v>South</v>
      </c>
      <c r="K1997" s="11" t="str">
        <f t="shared" si="189"/>
        <v>2000s</v>
      </c>
      <c r="L1997" s="11" t="str">
        <f t="shared" si="190"/>
        <v>Cereal</v>
      </c>
      <c r="M1997" s="18">
        <f t="shared" si="191"/>
        <v>1.2945897946807589E-2</v>
      </c>
    </row>
    <row r="1998" spans="1:13">
      <c r="A1998" s="4">
        <v>2008</v>
      </c>
      <c r="B1998" s="5" t="s">
        <v>74</v>
      </c>
      <c r="C1998" s="5" t="s">
        <v>80</v>
      </c>
      <c r="D1998" s="5" t="s">
        <v>16</v>
      </c>
      <c r="E1998" s="5">
        <v>79700</v>
      </c>
      <c r="F1998" s="6">
        <v>4321.08</v>
      </c>
      <c r="H1998" s="15" t="str">
        <f t="shared" si="186"/>
        <v>High</v>
      </c>
      <c r="I1998" s="11" t="str">
        <f t="shared" si="187"/>
        <v>Large</v>
      </c>
      <c r="J1998" s="11" t="str">
        <f t="shared" si="188"/>
        <v>South</v>
      </c>
      <c r="K1998" s="11" t="str">
        <f t="shared" si="189"/>
        <v>2000s</v>
      </c>
      <c r="L1998" s="11" t="str">
        <f t="shared" si="190"/>
        <v>Cereal</v>
      </c>
      <c r="M1998" s="18">
        <f t="shared" si="191"/>
        <v>5.4216813048933499E-2</v>
      </c>
    </row>
    <row r="1999" spans="1:13">
      <c r="A1999" s="4">
        <v>2008</v>
      </c>
      <c r="B1999" s="5" t="s">
        <v>74</v>
      </c>
      <c r="C1999" s="5" t="s">
        <v>80</v>
      </c>
      <c r="D1999" s="5" t="s">
        <v>17</v>
      </c>
      <c r="E1999" s="5">
        <v>1130</v>
      </c>
      <c r="F1999" s="6">
        <v>796.46</v>
      </c>
      <c r="H1999" s="15" t="str">
        <f t="shared" si="186"/>
        <v>Low</v>
      </c>
      <c r="I1999" s="11" t="str">
        <f t="shared" si="187"/>
        <v>Medium</v>
      </c>
      <c r="J1999" s="11" t="str">
        <f t="shared" si="188"/>
        <v>South</v>
      </c>
      <c r="K1999" s="11" t="str">
        <f t="shared" si="189"/>
        <v>2000s</v>
      </c>
      <c r="L1999" s="11" t="str">
        <f t="shared" si="190"/>
        <v>Pulse</v>
      </c>
      <c r="M1999" s="18">
        <f t="shared" si="191"/>
        <v>0.70483185840707963</v>
      </c>
    </row>
    <row r="2000" spans="1:13">
      <c r="A2000" s="4">
        <v>2008</v>
      </c>
      <c r="B2000" s="5" t="s">
        <v>74</v>
      </c>
      <c r="C2000" s="5" t="s">
        <v>80</v>
      </c>
      <c r="D2000" s="5" t="s">
        <v>18</v>
      </c>
      <c r="E2000" s="5">
        <v>176420</v>
      </c>
      <c r="F2000" s="6">
        <v>549.99</v>
      </c>
      <c r="H2000" s="15" t="str">
        <f t="shared" si="186"/>
        <v>Low</v>
      </c>
      <c r="I2000" s="11" t="str">
        <f t="shared" si="187"/>
        <v>Large</v>
      </c>
      <c r="J2000" s="11" t="str">
        <f t="shared" si="188"/>
        <v>South</v>
      </c>
      <c r="K2000" s="11" t="str">
        <f t="shared" si="189"/>
        <v>2000s</v>
      </c>
      <c r="L2000" s="11" t="str">
        <f t="shared" si="190"/>
        <v>Fiber</v>
      </c>
      <c r="M2000" s="18">
        <f t="shared" si="191"/>
        <v>3.1175036843895249E-3</v>
      </c>
    </row>
    <row r="2001" spans="1:13">
      <c r="A2001" s="4">
        <v>2009</v>
      </c>
      <c r="B2001" s="5" t="s">
        <v>74</v>
      </c>
      <c r="C2001" s="5" t="s">
        <v>80</v>
      </c>
      <c r="D2001" s="5" t="s">
        <v>15</v>
      </c>
      <c r="E2001" s="5">
        <v>124430</v>
      </c>
      <c r="F2001" s="6">
        <v>2542.23</v>
      </c>
      <c r="H2001" s="15" t="str">
        <f t="shared" si="186"/>
        <v>Medium</v>
      </c>
      <c r="I2001" s="11" t="str">
        <f t="shared" si="187"/>
        <v>Large</v>
      </c>
      <c r="J2001" s="11" t="str">
        <f t="shared" si="188"/>
        <v>South</v>
      </c>
      <c r="K2001" s="11" t="str">
        <f t="shared" si="189"/>
        <v>2000s</v>
      </c>
      <c r="L2001" s="11" t="str">
        <f t="shared" si="190"/>
        <v>Cereal</v>
      </c>
      <c r="M2001" s="18">
        <f t="shared" si="191"/>
        <v>2.0431005384553565E-2</v>
      </c>
    </row>
    <row r="2002" spans="1:13">
      <c r="A2002" s="4">
        <v>2009</v>
      </c>
      <c r="B2002" s="5" t="s">
        <v>74</v>
      </c>
      <c r="C2002" s="5" t="s">
        <v>80</v>
      </c>
      <c r="D2002" s="5" t="s">
        <v>16</v>
      </c>
      <c r="E2002" s="5">
        <v>68620</v>
      </c>
      <c r="F2002" s="6">
        <v>2921.6</v>
      </c>
      <c r="H2002" s="15" t="str">
        <f t="shared" si="186"/>
        <v>Medium</v>
      </c>
      <c r="I2002" s="11" t="str">
        <f t="shared" si="187"/>
        <v>Large</v>
      </c>
      <c r="J2002" s="11" t="str">
        <f t="shared" si="188"/>
        <v>South</v>
      </c>
      <c r="K2002" s="11" t="str">
        <f t="shared" si="189"/>
        <v>2000s</v>
      </c>
      <c r="L2002" s="11" t="str">
        <f t="shared" si="190"/>
        <v>Cereal</v>
      </c>
      <c r="M2002" s="18">
        <f t="shared" si="191"/>
        <v>4.2576508306616148E-2</v>
      </c>
    </row>
    <row r="2003" spans="1:13">
      <c r="A2003" s="4">
        <v>2009</v>
      </c>
      <c r="B2003" s="5" t="s">
        <v>74</v>
      </c>
      <c r="C2003" s="5" t="s">
        <v>80</v>
      </c>
      <c r="D2003" s="5" t="s">
        <v>17</v>
      </c>
      <c r="E2003" s="5">
        <v>1520</v>
      </c>
      <c r="F2003" s="6">
        <v>888.16</v>
      </c>
      <c r="H2003" s="15" t="str">
        <f t="shared" si="186"/>
        <v>Low</v>
      </c>
      <c r="I2003" s="11" t="str">
        <f t="shared" si="187"/>
        <v>Medium</v>
      </c>
      <c r="J2003" s="11" t="str">
        <f t="shared" si="188"/>
        <v>South</v>
      </c>
      <c r="K2003" s="11" t="str">
        <f t="shared" si="189"/>
        <v>2000s</v>
      </c>
      <c r="L2003" s="11" t="str">
        <f t="shared" si="190"/>
        <v>Pulse</v>
      </c>
      <c r="M2003" s="18">
        <f t="shared" si="191"/>
        <v>0.58431578947368423</v>
      </c>
    </row>
    <row r="2004" spans="1:13">
      <c r="A2004" s="4">
        <v>2009</v>
      </c>
      <c r="B2004" s="5" t="s">
        <v>74</v>
      </c>
      <c r="C2004" s="5" t="s">
        <v>80</v>
      </c>
      <c r="D2004" s="5" t="s">
        <v>18</v>
      </c>
      <c r="E2004" s="5">
        <v>185340</v>
      </c>
      <c r="F2004" s="6">
        <v>483.98</v>
      </c>
      <c r="H2004" s="15" t="str">
        <f t="shared" si="186"/>
        <v>Low</v>
      </c>
      <c r="I2004" s="11" t="str">
        <f t="shared" si="187"/>
        <v>Large</v>
      </c>
      <c r="J2004" s="11" t="str">
        <f t="shared" si="188"/>
        <v>South</v>
      </c>
      <c r="K2004" s="11" t="str">
        <f t="shared" si="189"/>
        <v>2000s</v>
      </c>
      <c r="L2004" s="11" t="str">
        <f t="shared" si="190"/>
        <v>Fiber</v>
      </c>
      <c r="M2004" s="18">
        <f t="shared" si="191"/>
        <v>2.6113089457213772E-3</v>
      </c>
    </row>
    <row r="2005" spans="1:13">
      <c r="A2005" s="4">
        <v>2010</v>
      </c>
      <c r="B2005" s="5" t="s">
        <v>74</v>
      </c>
      <c r="C2005" s="5" t="s">
        <v>80</v>
      </c>
      <c r="D2005" s="5" t="s">
        <v>15</v>
      </c>
      <c r="E2005" s="5">
        <v>268060</v>
      </c>
      <c r="F2005" s="6">
        <v>3209.77</v>
      </c>
      <c r="H2005" s="15" t="str">
        <f t="shared" si="186"/>
        <v>High</v>
      </c>
      <c r="I2005" s="11" t="str">
        <f t="shared" si="187"/>
        <v>Large</v>
      </c>
      <c r="J2005" s="11" t="str">
        <f t="shared" si="188"/>
        <v>South</v>
      </c>
      <c r="K2005" s="11" t="str">
        <f t="shared" si="189"/>
        <v>2010s</v>
      </c>
      <c r="L2005" s="11" t="str">
        <f t="shared" si="190"/>
        <v>Cereal</v>
      </c>
      <c r="M2005" s="18">
        <f t="shared" si="191"/>
        <v>1.1974072968738342E-2</v>
      </c>
    </row>
    <row r="2006" spans="1:13">
      <c r="A2006" s="4">
        <v>2010</v>
      </c>
      <c r="B2006" s="5" t="s">
        <v>74</v>
      </c>
      <c r="C2006" s="5" t="s">
        <v>80</v>
      </c>
      <c r="D2006" s="5" t="s">
        <v>16</v>
      </c>
      <c r="E2006" s="5">
        <v>66940</v>
      </c>
      <c r="F2006" s="6">
        <v>3896.62</v>
      </c>
      <c r="H2006" s="15" t="str">
        <f t="shared" si="186"/>
        <v>High</v>
      </c>
      <c r="I2006" s="11" t="str">
        <f t="shared" si="187"/>
        <v>Large</v>
      </c>
      <c r="J2006" s="11" t="str">
        <f t="shared" si="188"/>
        <v>South</v>
      </c>
      <c r="K2006" s="11" t="str">
        <f t="shared" si="189"/>
        <v>2010s</v>
      </c>
      <c r="L2006" s="11" t="str">
        <f t="shared" si="190"/>
        <v>Cereal</v>
      </c>
      <c r="M2006" s="18">
        <f t="shared" si="191"/>
        <v>5.8210636390797731E-2</v>
      </c>
    </row>
    <row r="2007" spans="1:13">
      <c r="A2007" s="4">
        <v>2010</v>
      </c>
      <c r="B2007" s="5" t="s">
        <v>74</v>
      </c>
      <c r="C2007" s="5" t="s">
        <v>80</v>
      </c>
      <c r="D2007" s="5" t="s">
        <v>17</v>
      </c>
      <c r="E2007" s="5">
        <v>1070</v>
      </c>
      <c r="F2007" s="6">
        <v>803.74</v>
      </c>
      <c r="H2007" s="15" t="str">
        <f t="shared" si="186"/>
        <v>Low</v>
      </c>
      <c r="I2007" s="11" t="str">
        <f t="shared" si="187"/>
        <v>Medium</v>
      </c>
      <c r="J2007" s="11" t="str">
        <f t="shared" si="188"/>
        <v>South</v>
      </c>
      <c r="K2007" s="11" t="str">
        <f t="shared" si="189"/>
        <v>2010s</v>
      </c>
      <c r="L2007" s="11" t="str">
        <f t="shared" si="190"/>
        <v>Pulse</v>
      </c>
      <c r="M2007" s="18">
        <f t="shared" si="191"/>
        <v>0.75115887850467289</v>
      </c>
    </row>
    <row r="2008" spans="1:13">
      <c r="A2008" s="4">
        <v>2010</v>
      </c>
      <c r="B2008" s="5" t="s">
        <v>74</v>
      </c>
      <c r="C2008" s="5" t="s">
        <v>80</v>
      </c>
      <c r="D2008" s="5" t="s">
        <v>18</v>
      </c>
      <c r="E2008" s="5">
        <v>227970</v>
      </c>
      <c r="F2008" s="6">
        <v>446.02</v>
      </c>
      <c r="H2008" s="15" t="str">
        <f t="shared" si="186"/>
        <v>Low</v>
      </c>
      <c r="I2008" s="11" t="str">
        <f t="shared" si="187"/>
        <v>Large</v>
      </c>
      <c r="J2008" s="11" t="str">
        <f t="shared" si="188"/>
        <v>South</v>
      </c>
      <c r="K2008" s="11" t="str">
        <f t="shared" si="189"/>
        <v>2010s</v>
      </c>
      <c r="L2008" s="11" t="str">
        <f t="shared" si="190"/>
        <v>Fiber</v>
      </c>
      <c r="M2008" s="18">
        <f t="shared" si="191"/>
        <v>1.9564855024783961E-3</v>
      </c>
    </row>
    <row r="2009" spans="1:13">
      <c r="A2009" s="4">
        <v>2011</v>
      </c>
      <c r="B2009" s="5" t="s">
        <v>74</v>
      </c>
      <c r="C2009" s="5" t="s">
        <v>80</v>
      </c>
      <c r="D2009" s="5" t="s">
        <v>15</v>
      </c>
      <c r="E2009" s="5">
        <v>224350</v>
      </c>
      <c r="F2009" s="6">
        <v>2558.23</v>
      </c>
      <c r="H2009" s="15" t="str">
        <f t="shared" si="186"/>
        <v>Medium</v>
      </c>
      <c r="I2009" s="11" t="str">
        <f t="shared" si="187"/>
        <v>Large</v>
      </c>
      <c r="J2009" s="11" t="str">
        <f t="shared" si="188"/>
        <v>South</v>
      </c>
      <c r="K2009" s="11" t="str">
        <f t="shared" si="189"/>
        <v>2010s</v>
      </c>
      <c r="L2009" s="11" t="str">
        <f t="shared" si="190"/>
        <v>Cereal</v>
      </c>
      <c r="M2009" s="18">
        <f t="shared" si="191"/>
        <v>1.1402852685535992E-2</v>
      </c>
    </row>
    <row r="2010" spans="1:13">
      <c r="A2010" s="4">
        <v>2011</v>
      </c>
      <c r="B2010" s="5" t="s">
        <v>74</v>
      </c>
      <c r="C2010" s="5" t="s">
        <v>80</v>
      </c>
      <c r="D2010" s="5" t="s">
        <v>16</v>
      </c>
      <c r="E2010" s="5">
        <v>58960</v>
      </c>
      <c r="F2010" s="6">
        <v>4498.13</v>
      </c>
      <c r="H2010" s="15" t="str">
        <f t="shared" si="186"/>
        <v>High</v>
      </c>
      <c r="I2010" s="11" t="str">
        <f t="shared" si="187"/>
        <v>Large</v>
      </c>
      <c r="J2010" s="11" t="str">
        <f t="shared" si="188"/>
        <v>South</v>
      </c>
      <c r="K2010" s="11" t="str">
        <f t="shared" si="189"/>
        <v>2010s</v>
      </c>
      <c r="L2010" s="11" t="str">
        <f t="shared" si="190"/>
        <v>Cereal</v>
      </c>
      <c r="M2010" s="18">
        <f t="shared" si="191"/>
        <v>7.6291214382632297E-2</v>
      </c>
    </row>
    <row r="2011" spans="1:13">
      <c r="A2011" s="4">
        <v>2011</v>
      </c>
      <c r="B2011" s="5" t="s">
        <v>74</v>
      </c>
      <c r="C2011" s="5" t="s">
        <v>80</v>
      </c>
      <c r="D2011" s="5" t="s">
        <v>17</v>
      </c>
      <c r="E2011" s="5">
        <v>1310</v>
      </c>
      <c r="F2011" s="6">
        <v>1335.88</v>
      </c>
      <c r="H2011" s="15" t="str">
        <f t="shared" si="186"/>
        <v>Medium</v>
      </c>
      <c r="I2011" s="11" t="str">
        <f t="shared" si="187"/>
        <v>Medium</v>
      </c>
      <c r="J2011" s="11" t="str">
        <f t="shared" si="188"/>
        <v>South</v>
      </c>
      <c r="K2011" s="11" t="str">
        <f t="shared" si="189"/>
        <v>2010s</v>
      </c>
      <c r="L2011" s="11" t="str">
        <f t="shared" si="190"/>
        <v>Pulse</v>
      </c>
      <c r="M2011" s="18">
        <f t="shared" si="191"/>
        <v>1.0197557251908398</v>
      </c>
    </row>
    <row r="2012" spans="1:13">
      <c r="A2012" s="4">
        <v>2011</v>
      </c>
      <c r="B2012" s="5" t="s">
        <v>74</v>
      </c>
      <c r="C2012" s="5" t="s">
        <v>80</v>
      </c>
      <c r="D2012" s="5" t="s">
        <v>18</v>
      </c>
      <c r="E2012" s="5">
        <v>265810</v>
      </c>
      <c r="F2012" s="6">
        <v>384</v>
      </c>
      <c r="H2012" s="15" t="str">
        <f t="shared" si="186"/>
        <v>Low</v>
      </c>
      <c r="I2012" s="11" t="str">
        <f t="shared" si="187"/>
        <v>Large</v>
      </c>
      <c r="J2012" s="11" t="str">
        <f t="shared" si="188"/>
        <v>South</v>
      </c>
      <c r="K2012" s="11" t="str">
        <f t="shared" si="189"/>
        <v>2010s</v>
      </c>
      <c r="L2012" s="11" t="str">
        <f t="shared" si="190"/>
        <v>Fiber</v>
      </c>
      <c r="M2012" s="18">
        <f t="shared" si="191"/>
        <v>1.4446409089199051E-3</v>
      </c>
    </row>
    <row r="2013" spans="1:13">
      <c r="A2013" s="4">
        <v>2012</v>
      </c>
      <c r="B2013" s="5" t="s">
        <v>74</v>
      </c>
      <c r="C2013" s="5" t="s">
        <v>80</v>
      </c>
      <c r="D2013" s="5" t="s">
        <v>15</v>
      </c>
      <c r="E2013" s="5">
        <v>209710</v>
      </c>
      <c r="F2013" s="6">
        <v>3285.58</v>
      </c>
      <c r="H2013" s="15" t="str">
        <f t="shared" si="186"/>
        <v>High</v>
      </c>
      <c r="I2013" s="11" t="str">
        <f t="shared" si="187"/>
        <v>Large</v>
      </c>
      <c r="J2013" s="11" t="str">
        <f t="shared" si="188"/>
        <v>South</v>
      </c>
      <c r="K2013" s="11" t="str">
        <f t="shared" si="189"/>
        <v>2010s</v>
      </c>
      <c r="L2013" s="11" t="str">
        <f t="shared" si="190"/>
        <v>Cereal</v>
      </c>
      <c r="M2013" s="18">
        <f t="shared" si="191"/>
        <v>1.5667254780411043E-2</v>
      </c>
    </row>
    <row r="2014" spans="1:13">
      <c r="A2014" s="4">
        <v>2012</v>
      </c>
      <c r="B2014" s="5" t="s">
        <v>74</v>
      </c>
      <c r="C2014" s="5" t="s">
        <v>80</v>
      </c>
      <c r="D2014" s="5" t="s">
        <v>16</v>
      </c>
      <c r="E2014" s="5">
        <v>80090</v>
      </c>
      <c r="F2014" s="6">
        <v>4839.68</v>
      </c>
      <c r="H2014" s="15" t="str">
        <f t="shared" si="186"/>
        <v>High</v>
      </c>
      <c r="I2014" s="11" t="str">
        <f t="shared" si="187"/>
        <v>Large</v>
      </c>
      <c r="J2014" s="11" t="str">
        <f t="shared" si="188"/>
        <v>South</v>
      </c>
      <c r="K2014" s="11" t="str">
        <f t="shared" si="189"/>
        <v>2010s</v>
      </c>
      <c r="L2014" s="11" t="str">
        <f t="shared" si="190"/>
        <v>Cereal</v>
      </c>
      <c r="M2014" s="18">
        <f t="shared" si="191"/>
        <v>6.0428018479210893E-2</v>
      </c>
    </row>
    <row r="2015" spans="1:13">
      <c r="A2015" s="4">
        <v>2012</v>
      </c>
      <c r="B2015" s="5" t="s">
        <v>74</v>
      </c>
      <c r="C2015" s="5" t="s">
        <v>80</v>
      </c>
      <c r="D2015" s="5" t="s">
        <v>17</v>
      </c>
      <c r="E2015" s="5">
        <v>1150</v>
      </c>
      <c r="F2015" s="6">
        <v>1660.87</v>
      </c>
      <c r="H2015" s="15" t="str">
        <f t="shared" si="186"/>
        <v>Medium</v>
      </c>
      <c r="I2015" s="11" t="str">
        <f t="shared" si="187"/>
        <v>Medium</v>
      </c>
      <c r="J2015" s="11" t="str">
        <f t="shared" si="188"/>
        <v>South</v>
      </c>
      <c r="K2015" s="11" t="str">
        <f t="shared" si="189"/>
        <v>2010s</v>
      </c>
      <c r="L2015" s="11" t="str">
        <f t="shared" si="190"/>
        <v>Pulse</v>
      </c>
      <c r="M2015" s="18">
        <f t="shared" si="191"/>
        <v>1.4442347826086956</v>
      </c>
    </row>
    <row r="2016" spans="1:13">
      <c r="A2016" s="4">
        <v>2012</v>
      </c>
      <c r="B2016" s="5" t="s">
        <v>74</v>
      </c>
      <c r="C2016" s="5" t="s">
        <v>80</v>
      </c>
      <c r="D2016" s="5" t="s">
        <v>18</v>
      </c>
      <c r="E2016" s="5">
        <v>276410</v>
      </c>
      <c r="F2016" s="6">
        <v>362</v>
      </c>
      <c r="H2016" s="15" t="str">
        <f t="shared" si="186"/>
        <v>Low</v>
      </c>
      <c r="I2016" s="11" t="str">
        <f t="shared" si="187"/>
        <v>Large</v>
      </c>
      <c r="J2016" s="11" t="str">
        <f t="shared" si="188"/>
        <v>South</v>
      </c>
      <c r="K2016" s="11" t="str">
        <f t="shared" si="189"/>
        <v>2010s</v>
      </c>
      <c r="L2016" s="11" t="str">
        <f t="shared" si="190"/>
        <v>Fiber</v>
      </c>
      <c r="M2016" s="18">
        <f t="shared" si="191"/>
        <v>1.3096487102492674E-3</v>
      </c>
    </row>
    <row r="2017" spans="1:13">
      <c r="A2017" s="4">
        <v>2013</v>
      </c>
      <c r="B2017" s="5" t="s">
        <v>74</v>
      </c>
      <c r="C2017" s="5" t="s">
        <v>80</v>
      </c>
      <c r="D2017" s="5" t="s">
        <v>15</v>
      </c>
      <c r="E2017" s="5">
        <v>254850</v>
      </c>
      <c r="F2017" s="6">
        <v>3141.14</v>
      </c>
      <c r="H2017" s="15" t="str">
        <f t="shared" si="186"/>
        <v>High</v>
      </c>
      <c r="I2017" s="11" t="str">
        <f t="shared" si="187"/>
        <v>Large</v>
      </c>
      <c r="J2017" s="11" t="str">
        <f t="shared" si="188"/>
        <v>South</v>
      </c>
      <c r="K2017" s="11" t="str">
        <f t="shared" si="189"/>
        <v>2010s</v>
      </c>
      <c r="L2017" s="11" t="str">
        <f t="shared" si="190"/>
        <v>Cereal</v>
      </c>
      <c r="M2017" s="18">
        <f t="shared" si="191"/>
        <v>1.2325446340984893E-2</v>
      </c>
    </row>
    <row r="2018" spans="1:13">
      <c r="A2018" s="4">
        <v>2013</v>
      </c>
      <c r="B2018" s="5" t="s">
        <v>74</v>
      </c>
      <c r="C2018" s="5" t="s">
        <v>80</v>
      </c>
      <c r="D2018" s="5" t="s">
        <v>16</v>
      </c>
      <c r="E2018" s="5">
        <v>119930</v>
      </c>
      <c r="F2018" s="6">
        <v>4983.41</v>
      </c>
      <c r="H2018" s="15" t="str">
        <f t="shared" si="186"/>
        <v>High</v>
      </c>
      <c r="I2018" s="11" t="str">
        <f t="shared" si="187"/>
        <v>Large</v>
      </c>
      <c r="J2018" s="11" t="str">
        <f t="shared" si="188"/>
        <v>South</v>
      </c>
      <c r="K2018" s="11" t="str">
        <f t="shared" si="189"/>
        <v>2010s</v>
      </c>
      <c r="L2018" s="11" t="str">
        <f t="shared" si="190"/>
        <v>Cereal</v>
      </c>
      <c r="M2018" s="18">
        <f t="shared" si="191"/>
        <v>4.1552655715834233E-2</v>
      </c>
    </row>
    <row r="2019" spans="1:13">
      <c r="A2019" s="4">
        <v>2013</v>
      </c>
      <c r="B2019" s="5" t="s">
        <v>74</v>
      </c>
      <c r="C2019" s="5" t="s">
        <v>80</v>
      </c>
      <c r="D2019" s="5" t="s">
        <v>17</v>
      </c>
      <c r="E2019" s="5">
        <v>680</v>
      </c>
      <c r="F2019" s="6">
        <v>838.24</v>
      </c>
      <c r="H2019" s="15" t="str">
        <f t="shared" si="186"/>
        <v>Low</v>
      </c>
      <c r="I2019" s="11" t="str">
        <f t="shared" si="187"/>
        <v>Small</v>
      </c>
      <c r="J2019" s="11" t="str">
        <f t="shared" si="188"/>
        <v>South</v>
      </c>
      <c r="K2019" s="11" t="str">
        <f t="shared" si="189"/>
        <v>2010s</v>
      </c>
      <c r="L2019" s="11" t="str">
        <f t="shared" si="190"/>
        <v>Pulse</v>
      </c>
      <c r="M2019" s="18">
        <f t="shared" si="191"/>
        <v>1.2327058823529411</v>
      </c>
    </row>
    <row r="2020" spans="1:13">
      <c r="A2020" s="4">
        <v>2013</v>
      </c>
      <c r="B2020" s="5" t="s">
        <v>74</v>
      </c>
      <c r="C2020" s="5" t="s">
        <v>80</v>
      </c>
      <c r="D2020" s="5" t="s">
        <v>18</v>
      </c>
      <c r="E2020" s="5">
        <v>239790</v>
      </c>
      <c r="F2020" s="6">
        <v>499.31</v>
      </c>
      <c r="H2020" s="15" t="str">
        <f t="shared" si="186"/>
        <v>Low</v>
      </c>
      <c r="I2020" s="11" t="str">
        <f t="shared" si="187"/>
        <v>Large</v>
      </c>
      <c r="J2020" s="11" t="str">
        <f t="shared" si="188"/>
        <v>South</v>
      </c>
      <c r="K2020" s="11" t="str">
        <f t="shared" si="189"/>
        <v>2010s</v>
      </c>
      <c r="L2020" s="11" t="str">
        <f t="shared" si="190"/>
        <v>Fiber</v>
      </c>
      <c r="M2020" s="18">
        <f t="shared" si="191"/>
        <v>2.0822803286208768E-3</v>
      </c>
    </row>
    <row r="2021" spans="1:13">
      <c r="A2021" s="4">
        <v>2014</v>
      </c>
      <c r="B2021" s="5" t="s">
        <v>74</v>
      </c>
      <c r="C2021" s="5" t="s">
        <v>80</v>
      </c>
      <c r="D2021" s="5" t="s">
        <v>15</v>
      </c>
      <c r="E2021" s="5">
        <v>142010</v>
      </c>
      <c r="F2021" s="6">
        <v>3080.35</v>
      </c>
      <c r="H2021" s="15" t="str">
        <f t="shared" si="186"/>
        <v>High</v>
      </c>
      <c r="I2021" s="11" t="str">
        <f t="shared" si="187"/>
        <v>Large</v>
      </c>
      <c r="J2021" s="11" t="str">
        <f t="shared" si="188"/>
        <v>South</v>
      </c>
      <c r="K2021" s="11" t="str">
        <f t="shared" si="189"/>
        <v>2010s</v>
      </c>
      <c r="L2021" s="11" t="str">
        <f t="shared" si="190"/>
        <v>Cereal</v>
      </c>
      <c r="M2021" s="18">
        <f t="shared" si="191"/>
        <v>2.1691078093092037E-2</v>
      </c>
    </row>
    <row r="2022" spans="1:13">
      <c r="A2022" s="4">
        <v>2014</v>
      </c>
      <c r="B2022" s="5" t="s">
        <v>74</v>
      </c>
      <c r="C2022" s="5" t="s">
        <v>80</v>
      </c>
      <c r="D2022" s="5" t="s">
        <v>16</v>
      </c>
      <c r="E2022" s="5">
        <v>107390</v>
      </c>
      <c r="F2022" s="6">
        <v>4894.78</v>
      </c>
      <c r="H2022" s="15" t="str">
        <f t="shared" si="186"/>
        <v>High</v>
      </c>
      <c r="I2022" s="11" t="str">
        <f t="shared" si="187"/>
        <v>Large</v>
      </c>
      <c r="J2022" s="11" t="str">
        <f t="shared" si="188"/>
        <v>South</v>
      </c>
      <c r="K2022" s="11" t="str">
        <f t="shared" si="189"/>
        <v>2010s</v>
      </c>
      <c r="L2022" s="11" t="str">
        <f t="shared" si="190"/>
        <v>Cereal</v>
      </c>
      <c r="M2022" s="18">
        <f t="shared" si="191"/>
        <v>4.5579476673805755E-2</v>
      </c>
    </row>
    <row r="2023" spans="1:13">
      <c r="A2023" s="4">
        <v>2014</v>
      </c>
      <c r="B2023" s="5" t="s">
        <v>74</v>
      </c>
      <c r="C2023" s="5" t="s">
        <v>80</v>
      </c>
      <c r="D2023" s="5" t="s">
        <v>17</v>
      </c>
      <c r="E2023" s="5">
        <v>940</v>
      </c>
      <c r="F2023" s="6">
        <v>1340.43</v>
      </c>
      <c r="H2023" s="15" t="str">
        <f t="shared" si="186"/>
        <v>Medium</v>
      </c>
      <c r="I2023" s="11" t="str">
        <f t="shared" si="187"/>
        <v>Small</v>
      </c>
      <c r="J2023" s="11" t="str">
        <f t="shared" si="188"/>
        <v>South</v>
      </c>
      <c r="K2023" s="11" t="str">
        <f t="shared" si="189"/>
        <v>2010s</v>
      </c>
      <c r="L2023" s="11" t="str">
        <f t="shared" si="190"/>
        <v>Pulse</v>
      </c>
      <c r="M2023" s="18">
        <f t="shared" si="191"/>
        <v>1.4259893617021278</v>
      </c>
    </row>
    <row r="2024" spans="1:13">
      <c r="A2024" s="4">
        <v>2014</v>
      </c>
      <c r="B2024" s="5" t="s">
        <v>74</v>
      </c>
      <c r="C2024" s="5" t="s">
        <v>80</v>
      </c>
      <c r="D2024" s="5" t="s">
        <v>18</v>
      </c>
      <c r="E2024" s="5">
        <v>228060</v>
      </c>
      <c r="F2024" s="6">
        <v>479.65</v>
      </c>
      <c r="H2024" s="15" t="str">
        <f t="shared" si="186"/>
        <v>Low</v>
      </c>
      <c r="I2024" s="11" t="str">
        <f t="shared" si="187"/>
        <v>Large</v>
      </c>
      <c r="J2024" s="11" t="str">
        <f t="shared" si="188"/>
        <v>South</v>
      </c>
      <c r="K2024" s="11" t="str">
        <f t="shared" si="189"/>
        <v>2010s</v>
      </c>
      <c r="L2024" s="11" t="str">
        <f t="shared" si="190"/>
        <v>Fiber</v>
      </c>
      <c r="M2024" s="18">
        <f t="shared" si="191"/>
        <v>2.1031746031746029E-3</v>
      </c>
    </row>
    <row r="2025" spans="1:13">
      <c r="A2025" s="4">
        <v>2015</v>
      </c>
      <c r="B2025" s="5" t="s">
        <v>74</v>
      </c>
      <c r="C2025" s="5" t="s">
        <v>80</v>
      </c>
      <c r="D2025" s="5" t="s">
        <v>15</v>
      </c>
      <c r="E2025" s="5">
        <v>181070</v>
      </c>
      <c r="F2025" s="6">
        <v>3164.19</v>
      </c>
      <c r="H2025" s="15" t="str">
        <f t="shared" si="186"/>
        <v>High</v>
      </c>
      <c r="I2025" s="11" t="str">
        <f t="shared" si="187"/>
        <v>Large</v>
      </c>
      <c r="J2025" s="11" t="str">
        <f t="shared" si="188"/>
        <v>South</v>
      </c>
      <c r="K2025" s="11" t="str">
        <f t="shared" si="189"/>
        <v>2010s</v>
      </c>
      <c r="L2025" s="11" t="str">
        <f t="shared" si="190"/>
        <v>Cereal</v>
      </c>
      <c r="M2025" s="18">
        <f t="shared" si="191"/>
        <v>1.7474954437510355E-2</v>
      </c>
    </row>
    <row r="2026" spans="1:13">
      <c r="A2026" s="4">
        <v>2015</v>
      </c>
      <c r="B2026" s="5" t="s">
        <v>74</v>
      </c>
      <c r="C2026" s="5" t="s">
        <v>80</v>
      </c>
      <c r="D2026" s="5" t="s">
        <v>16</v>
      </c>
      <c r="E2026" s="5">
        <v>74840</v>
      </c>
      <c r="F2026" s="6">
        <v>4832.58</v>
      </c>
      <c r="H2026" s="15" t="str">
        <f t="shared" si="186"/>
        <v>High</v>
      </c>
      <c r="I2026" s="11" t="str">
        <f t="shared" si="187"/>
        <v>Large</v>
      </c>
      <c r="J2026" s="11" t="str">
        <f t="shared" si="188"/>
        <v>South</v>
      </c>
      <c r="K2026" s="11" t="str">
        <f t="shared" si="189"/>
        <v>2010s</v>
      </c>
      <c r="L2026" s="11" t="str">
        <f t="shared" si="190"/>
        <v>Cereal</v>
      </c>
      <c r="M2026" s="18">
        <f t="shared" si="191"/>
        <v>6.4572153928380546E-2</v>
      </c>
    </row>
    <row r="2027" spans="1:13">
      <c r="A2027" s="4">
        <v>2015</v>
      </c>
      <c r="B2027" s="5" t="s">
        <v>74</v>
      </c>
      <c r="C2027" s="5" t="s">
        <v>80</v>
      </c>
      <c r="D2027" s="5" t="s">
        <v>17</v>
      </c>
      <c r="E2027" s="5">
        <v>590</v>
      </c>
      <c r="F2027" s="6">
        <v>1152.54</v>
      </c>
      <c r="H2027" s="15" t="str">
        <f t="shared" si="186"/>
        <v>Medium</v>
      </c>
      <c r="I2027" s="11" t="str">
        <f t="shared" si="187"/>
        <v>Small</v>
      </c>
      <c r="J2027" s="11" t="str">
        <f t="shared" si="188"/>
        <v>South</v>
      </c>
      <c r="K2027" s="11" t="str">
        <f t="shared" si="189"/>
        <v>2010s</v>
      </c>
      <c r="L2027" s="11" t="str">
        <f t="shared" si="190"/>
        <v>Pulse</v>
      </c>
      <c r="M2027" s="18">
        <f t="shared" si="191"/>
        <v>1.9534576271186439</v>
      </c>
    </row>
    <row r="2028" spans="1:13">
      <c r="A2028" s="4">
        <v>2015</v>
      </c>
      <c r="B2028" s="5" t="s">
        <v>74</v>
      </c>
      <c r="C2028" s="5" t="s">
        <v>80</v>
      </c>
      <c r="D2028" s="5" t="s">
        <v>18</v>
      </c>
      <c r="E2028" s="5">
        <v>251020</v>
      </c>
      <c r="F2028" s="6">
        <v>460.08</v>
      </c>
      <c r="H2028" s="15" t="str">
        <f t="shared" si="186"/>
        <v>Low</v>
      </c>
      <c r="I2028" s="11" t="str">
        <f t="shared" si="187"/>
        <v>Large</v>
      </c>
      <c r="J2028" s="11" t="str">
        <f t="shared" si="188"/>
        <v>South</v>
      </c>
      <c r="K2028" s="11" t="str">
        <f t="shared" si="189"/>
        <v>2010s</v>
      </c>
      <c r="L2028" s="11" t="str">
        <f t="shared" si="190"/>
        <v>Fiber</v>
      </c>
      <c r="M2028" s="18">
        <f t="shared" si="191"/>
        <v>1.8328420046211456E-3</v>
      </c>
    </row>
    <row r="2029" spans="1:13">
      <c r="A2029" s="4">
        <v>2016</v>
      </c>
      <c r="B2029" s="5" t="s">
        <v>74</v>
      </c>
      <c r="C2029" s="5" t="s">
        <v>80</v>
      </c>
      <c r="D2029" s="5" t="s">
        <v>15</v>
      </c>
      <c r="E2029" s="5">
        <v>275020</v>
      </c>
      <c r="F2029" s="6">
        <v>3539.43</v>
      </c>
      <c r="H2029" s="15" t="str">
        <f t="shared" si="186"/>
        <v>High</v>
      </c>
      <c r="I2029" s="11" t="str">
        <f t="shared" si="187"/>
        <v>Large</v>
      </c>
      <c r="J2029" s="11" t="str">
        <f t="shared" si="188"/>
        <v>South</v>
      </c>
      <c r="K2029" s="11" t="str">
        <f t="shared" si="189"/>
        <v>2010s</v>
      </c>
      <c r="L2029" s="11" t="str">
        <f t="shared" si="190"/>
        <v>Cereal</v>
      </c>
      <c r="M2029" s="18">
        <f t="shared" si="191"/>
        <v>1.2869718565922478E-2</v>
      </c>
    </row>
    <row r="2030" spans="1:13">
      <c r="A2030" s="4">
        <v>2016</v>
      </c>
      <c r="B2030" s="5" t="s">
        <v>74</v>
      </c>
      <c r="C2030" s="5" t="s">
        <v>80</v>
      </c>
      <c r="D2030" s="5" t="s">
        <v>16</v>
      </c>
      <c r="E2030" s="5">
        <v>113680</v>
      </c>
      <c r="F2030" s="6">
        <v>5607.67</v>
      </c>
      <c r="H2030" s="15" t="str">
        <f t="shared" si="186"/>
        <v>High</v>
      </c>
      <c r="I2030" s="11" t="str">
        <f t="shared" si="187"/>
        <v>Large</v>
      </c>
      <c r="J2030" s="11" t="str">
        <f t="shared" si="188"/>
        <v>South</v>
      </c>
      <c r="K2030" s="11" t="str">
        <f t="shared" si="189"/>
        <v>2010s</v>
      </c>
      <c r="L2030" s="11" t="str">
        <f t="shared" si="190"/>
        <v>Cereal</v>
      </c>
      <c r="M2030" s="18">
        <f t="shared" si="191"/>
        <v>4.9328553835327235E-2</v>
      </c>
    </row>
    <row r="2031" spans="1:13">
      <c r="A2031" s="4">
        <v>2016</v>
      </c>
      <c r="B2031" s="5" t="s">
        <v>74</v>
      </c>
      <c r="C2031" s="5" t="s">
        <v>80</v>
      </c>
      <c r="D2031" s="5" t="s">
        <v>17</v>
      </c>
      <c r="E2031" s="5">
        <v>1200</v>
      </c>
      <c r="F2031" s="6">
        <v>1350.98</v>
      </c>
      <c r="H2031" s="15" t="str">
        <f t="shared" si="186"/>
        <v>Medium</v>
      </c>
      <c r="I2031" s="11" t="str">
        <f t="shared" si="187"/>
        <v>Medium</v>
      </c>
      <c r="J2031" s="11" t="str">
        <f t="shared" si="188"/>
        <v>South</v>
      </c>
      <c r="K2031" s="11" t="str">
        <f t="shared" si="189"/>
        <v>2010s</v>
      </c>
      <c r="L2031" s="11" t="str">
        <f t="shared" si="190"/>
        <v>Pulse</v>
      </c>
      <c r="M2031" s="18">
        <f t="shared" si="191"/>
        <v>1.1258166666666667</v>
      </c>
    </row>
    <row r="2032" spans="1:13">
      <c r="A2032" s="4">
        <v>2016</v>
      </c>
      <c r="B2032" s="5" t="s">
        <v>74</v>
      </c>
      <c r="C2032" s="5" t="s">
        <v>80</v>
      </c>
      <c r="D2032" s="5" t="s">
        <v>18</v>
      </c>
      <c r="E2032" s="5">
        <v>232020</v>
      </c>
      <c r="F2032" s="6">
        <v>543.82000000000005</v>
      </c>
      <c r="H2032" s="15" t="str">
        <f t="shared" si="186"/>
        <v>Low</v>
      </c>
      <c r="I2032" s="11" t="str">
        <f t="shared" si="187"/>
        <v>Large</v>
      </c>
      <c r="J2032" s="11" t="str">
        <f t="shared" si="188"/>
        <v>South</v>
      </c>
      <c r="K2032" s="11" t="str">
        <f t="shared" si="189"/>
        <v>2010s</v>
      </c>
      <c r="L2032" s="11" t="str">
        <f t="shared" si="190"/>
        <v>Fiber</v>
      </c>
      <c r="M2032" s="18">
        <f t="shared" si="191"/>
        <v>2.3438496681320578E-3</v>
      </c>
    </row>
    <row r="2033" spans="1:13">
      <c r="A2033" s="4">
        <v>2017</v>
      </c>
      <c r="B2033" s="5" t="s">
        <v>74</v>
      </c>
      <c r="C2033" s="5" t="s">
        <v>80</v>
      </c>
      <c r="D2033" s="5" t="s">
        <v>15</v>
      </c>
      <c r="E2033" s="5">
        <v>269290</v>
      </c>
      <c r="F2033" s="6">
        <v>2908.75</v>
      </c>
      <c r="H2033" s="15" t="str">
        <f t="shared" si="186"/>
        <v>Medium</v>
      </c>
      <c r="I2033" s="11" t="str">
        <f t="shared" si="187"/>
        <v>Large</v>
      </c>
      <c r="J2033" s="11" t="str">
        <f t="shared" si="188"/>
        <v>South</v>
      </c>
      <c r="K2033" s="11" t="str">
        <f t="shared" si="189"/>
        <v>2010s</v>
      </c>
      <c r="L2033" s="11" t="str">
        <f t="shared" si="190"/>
        <v>Cereal</v>
      </c>
      <c r="M2033" s="18">
        <f t="shared" si="191"/>
        <v>1.0801552229937984E-2</v>
      </c>
    </row>
    <row r="2034" spans="1:13">
      <c r="A2034" s="4">
        <v>2017</v>
      </c>
      <c r="B2034" s="5" t="s">
        <v>74</v>
      </c>
      <c r="C2034" s="5" t="s">
        <v>80</v>
      </c>
      <c r="D2034" s="5" t="s">
        <v>16</v>
      </c>
      <c r="E2034" s="5">
        <v>103070</v>
      </c>
      <c r="F2034" s="6">
        <v>6541.12</v>
      </c>
      <c r="H2034" s="15" t="str">
        <f t="shared" si="186"/>
        <v>High</v>
      </c>
      <c r="I2034" s="11" t="str">
        <f t="shared" si="187"/>
        <v>Large</v>
      </c>
      <c r="J2034" s="11" t="str">
        <f t="shared" si="188"/>
        <v>South</v>
      </c>
      <c r="K2034" s="11" t="str">
        <f t="shared" si="189"/>
        <v>2010s</v>
      </c>
      <c r="L2034" s="11" t="str">
        <f t="shared" si="190"/>
        <v>Cereal</v>
      </c>
      <c r="M2034" s="18">
        <f t="shared" si="191"/>
        <v>6.3462889298534969E-2</v>
      </c>
    </row>
    <row r="2035" spans="1:13">
      <c r="A2035" s="4">
        <v>2017</v>
      </c>
      <c r="B2035" s="5" t="s">
        <v>74</v>
      </c>
      <c r="C2035" s="5" t="s">
        <v>80</v>
      </c>
      <c r="D2035" s="5" t="s">
        <v>17</v>
      </c>
      <c r="E2035" s="5">
        <v>1970</v>
      </c>
      <c r="F2035" s="6">
        <v>1477.86</v>
      </c>
      <c r="H2035" s="15" t="str">
        <f t="shared" si="186"/>
        <v>Medium</v>
      </c>
      <c r="I2035" s="11" t="str">
        <f t="shared" si="187"/>
        <v>Medium</v>
      </c>
      <c r="J2035" s="11" t="str">
        <f t="shared" si="188"/>
        <v>South</v>
      </c>
      <c r="K2035" s="11" t="str">
        <f t="shared" si="189"/>
        <v>2010s</v>
      </c>
      <c r="L2035" s="11" t="str">
        <f t="shared" si="190"/>
        <v>Pulse</v>
      </c>
      <c r="M2035" s="18">
        <f t="shared" si="191"/>
        <v>0.75018274111675121</v>
      </c>
    </row>
    <row r="2036" spans="1:13">
      <c r="A2036" s="4">
        <v>2017</v>
      </c>
      <c r="B2036" s="5" t="s">
        <v>74</v>
      </c>
      <c r="C2036" s="5" t="s">
        <v>80</v>
      </c>
      <c r="D2036" s="5" t="s">
        <v>18</v>
      </c>
      <c r="E2036" s="5">
        <v>290510</v>
      </c>
      <c r="F2036" s="6">
        <v>453.12</v>
      </c>
      <c r="H2036" s="15" t="str">
        <f t="shared" si="186"/>
        <v>Low</v>
      </c>
      <c r="I2036" s="11" t="str">
        <f t="shared" si="187"/>
        <v>Large</v>
      </c>
      <c r="J2036" s="11" t="str">
        <f t="shared" si="188"/>
        <v>South</v>
      </c>
      <c r="K2036" s="11" t="str">
        <f t="shared" si="189"/>
        <v>2010s</v>
      </c>
      <c r="L2036" s="11" t="str">
        <f t="shared" si="190"/>
        <v>Fiber</v>
      </c>
      <c r="M2036" s="18">
        <f t="shared" si="191"/>
        <v>1.5597397679942171E-3</v>
      </c>
    </row>
    <row r="2037" spans="1:13">
      <c r="A2037" s="4">
        <v>2008</v>
      </c>
      <c r="B2037" s="5" t="s">
        <v>74</v>
      </c>
      <c r="C2037" s="5" t="s">
        <v>81</v>
      </c>
      <c r="D2037" s="5" t="s">
        <v>15</v>
      </c>
      <c r="E2037" s="5">
        <v>194800</v>
      </c>
      <c r="F2037" s="6">
        <v>3057.55</v>
      </c>
      <c r="H2037" s="15" t="str">
        <f t="shared" si="186"/>
        <v>High</v>
      </c>
      <c r="I2037" s="11" t="str">
        <f t="shared" si="187"/>
        <v>Large</v>
      </c>
      <c r="J2037" s="11" t="str">
        <f t="shared" si="188"/>
        <v>South</v>
      </c>
      <c r="K2037" s="11" t="str">
        <f t="shared" si="189"/>
        <v>2000s</v>
      </c>
      <c r="L2037" s="11" t="str">
        <f t="shared" si="190"/>
        <v>Cereal</v>
      </c>
      <c r="M2037" s="18">
        <f t="shared" si="191"/>
        <v>1.5695841889117042E-2</v>
      </c>
    </row>
    <row r="2038" spans="1:13">
      <c r="A2038" s="4">
        <v>2008</v>
      </c>
      <c r="B2038" s="5" t="s">
        <v>74</v>
      </c>
      <c r="C2038" s="5" t="s">
        <v>81</v>
      </c>
      <c r="D2038" s="5" t="s">
        <v>16</v>
      </c>
      <c r="E2038" s="5">
        <v>37650</v>
      </c>
      <c r="F2038" s="6">
        <v>6554.05</v>
      </c>
      <c r="H2038" s="15" t="str">
        <f t="shared" si="186"/>
        <v>High</v>
      </c>
      <c r="I2038" s="11" t="str">
        <f t="shared" si="187"/>
        <v>Large</v>
      </c>
      <c r="J2038" s="11" t="str">
        <f t="shared" si="188"/>
        <v>South</v>
      </c>
      <c r="K2038" s="11" t="str">
        <f t="shared" si="189"/>
        <v>2000s</v>
      </c>
      <c r="L2038" s="11" t="str">
        <f t="shared" si="190"/>
        <v>Cereal</v>
      </c>
      <c r="M2038" s="18">
        <f t="shared" si="191"/>
        <v>0.17407835325365206</v>
      </c>
    </row>
    <row r="2039" spans="1:13">
      <c r="A2039" s="4">
        <v>2008</v>
      </c>
      <c r="B2039" s="5" t="s">
        <v>74</v>
      </c>
      <c r="C2039" s="5" t="s">
        <v>81</v>
      </c>
      <c r="D2039" s="5" t="s">
        <v>17</v>
      </c>
      <c r="E2039" s="5">
        <v>180</v>
      </c>
      <c r="F2039" s="6">
        <v>1611.11</v>
      </c>
      <c r="H2039" s="15" t="str">
        <f t="shared" si="186"/>
        <v>Medium</v>
      </c>
      <c r="I2039" s="11" t="str">
        <f t="shared" si="187"/>
        <v>Small</v>
      </c>
      <c r="J2039" s="11" t="str">
        <f t="shared" si="188"/>
        <v>South</v>
      </c>
      <c r="K2039" s="11" t="str">
        <f t="shared" si="189"/>
        <v>2000s</v>
      </c>
      <c r="L2039" s="11" t="str">
        <f t="shared" si="190"/>
        <v>Pulse</v>
      </c>
      <c r="M2039" s="18">
        <f t="shared" si="191"/>
        <v>8.95061111111111</v>
      </c>
    </row>
    <row r="2040" spans="1:13">
      <c r="A2040" s="4">
        <v>2008</v>
      </c>
      <c r="B2040" s="5" t="s">
        <v>74</v>
      </c>
      <c r="C2040" s="5" t="s">
        <v>81</v>
      </c>
      <c r="D2040" s="5" t="s">
        <v>18</v>
      </c>
      <c r="E2040" s="5">
        <v>124520</v>
      </c>
      <c r="F2040" s="6">
        <v>433.02</v>
      </c>
      <c r="H2040" s="15" t="str">
        <f t="shared" si="186"/>
        <v>Low</v>
      </c>
      <c r="I2040" s="11" t="str">
        <f t="shared" si="187"/>
        <v>Large</v>
      </c>
      <c r="J2040" s="11" t="str">
        <f t="shared" si="188"/>
        <v>South</v>
      </c>
      <c r="K2040" s="11" t="str">
        <f t="shared" si="189"/>
        <v>2000s</v>
      </c>
      <c r="L2040" s="11" t="str">
        <f t="shared" si="190"/>
        <v>Fiber</v>
      </c>
      <c r="M2040" s="18">
        <f t="shared" si="191"/>
        <v>3.4775136524253132E-3</v>
      </c>
    </row>
    <row r="2041" spans="1:13">
      <c r="A2041" s="4">
        <v>2009</v>
      </c>
      <c r="B2041" s="5" t="s">
        <v>74</v>
      </c>
      <c r="C2041" s="5" t="s">
        <v>81</v>
      </c>
      <c r="D2041" s="5" t="s">
        <v>15</v>
      </c>
      <c r="E2041" s="5">
        <v>103100</v>
      </c>
      <c r="F2041" s="6">
        <v>2972.84</v>
      </c>
      <c r="H2041" s="15" t="str">
        <f t="shared" si="186"/>
        <v>Medium</v>
      </c>
      <c r="I2041" s="11" t="str">
        <f t="shared" si="187"/>
        <v>Large</v>
      </c>
      <c r="J2041" s="11" t="str">
        <f t="shared" si="188"/>
        <v>South</v>
      </c>
      <c r="K2041" s="11" t="str">
        <f t="shared" si="189"/>
        <v>2000s</v>
      </c>
      <c r="L2041" s="11" t="str">
        <f t="shared" si="190"/>
        <v>Cereal</v>
      </c>
      <c r="M2041" s="18">
        <f t="shared" si="191"/>
        <v>2.8834529582929196E-2</v>
      </c>
    </row>
    <row r="2042" spans="1:13">
      <c r="A2042" s="4">
        <v>2009</v>
      </c>
      <c r="B2042" s="5" t="s">
        <v>74</v>
      </c>
      <c r="C2042" s="5" t="s">
        <v>81</v>
      </c>
      <c r="D2042" s="5" t="s">
        <v>16</v>
      </c>
      <c r="E2042" s="5">
        <v>36990</v>
      </c>
      <c r="F2042" s="6">
        <v>4919.4399999999996</v>
      </c>
      <c r="H2042" s="15" t="str">
        <f t="shared" si="186"/>
        <v>High</v>
      </c>
      <c r="I2042" s="11" t="str">
        <f t="shared" si="187"/>
        <v>Large</v>
      </c>
      <c r="J2042" s="11" t="str">
        <f t="shared" si="188"/>
        <v>South</v>
      </c>
      <c r="K2042" s="11" t="str">
        <f t="shared" si="189"/>
        <v>2000s</v>
      </c>
      <c r="L2042" s="11" t="str">
        <f t="shared" si="190"/>
        <v>Cereal</v>
      </c>
      <c r="M2042" s="18">
        <f t="shared" si="191"/>
        <v>0.13299378210327115</v>
      </c>
    </row>
    <row r="2043" spans="1:13">
      <c r="A2043" s="4">
        <v>2009</v>
      </c>
      <c r="B2043" s="5" t="s">
        <v>74</v>
      </c>
      <c r="C2043" s="5" t="s">
        <v>81</v>
      </c>
      <c r="D2043" s="5" t="s">
        <v>17</v>
      </c>
      <c r="E2043" s="5">
        <v>150</v>
      </c>
      <c r="F2043" s="6">
        <v>1400</v>
      </c>
      <c r="H2043" s="15" t="str">
        <f t="shared" si="186"/>
        <v>Medium</v>
      </c>
      <c r="I2043" s="11" t="str">
        <f t="shared" si="187"/>
        <v>Small</v>
      </c>
      <c r="J2043" s="11" t="str">
        <f t="shared" si="188"/>
        <v>South</v>
      </c>
      <c r="K2043" s="11" t="str">
        <f t="shared" si="189"/>
        <v>2000s</v>
      </c>
      <c r="L2043" s="11" t="str">
        <f t="shared" si="190"/>
        <v>Pulse</v>
      </c>
      <c r="M2043" s="18">
        <f t="shared" si="191"/>
        <v>9.3333333333333339</v>
      </c>
    </row>
    <row r="2044" spans="1:13">
      <c r="A2044" s="4">
        <v>2009</v>
      </c>
      <c r="B2044" s="5" t="s">
        <v>74</v>
      </c>
      <c r="C2044" s="5" t="s">
        <v>81</v>
      </c>
      <c r="D2044" s="5" t="s">
        <v>18</v>
      </c>
      <c r="E2044" s="5">
        <v>131900</v>
      </c>
      <c r="F2044" s="6">
        <v>387.04</v>
      </c>
      <c r="H2044" s="15" t="str">
        <f t="shared" si="186"/>
        <v>Low</v>
      </c>
      <c r="I2044" s="11" t="str">
        <f t="shared" si="187"/>
        <v>Large</v>
      </c>
      <c r="J2044" s="11" t="str">
        <f t="shared" si="188"/>
        <v>South</v>
      </c>
      <c r="K2044" s="11" t="str">
        <f t="shared" si="189"/>
        <v>2000s</v>
      </c>
      <c r="L2044" s="11" t="str">
        <f t="shared" si="190"/>
        <v>Fiber</v>
      </c>
      <c r="M2044" s="18">
        <f t="shared" si="191"/>
        <v>2.9343442001516303E-3</v>
      </c>
    </row>
    <row r="2045" spans="1:13">
      <c r="A2045" s="4">
        <v>2010</v>
      </c>
      <c r="B2045" s="5" t="s">
        <v>74</v>
      </c>
      <c r="C2045" s="5" t="s">
        <v>81</v>
      </c>
      <c r="D2045" s="5" t="s">
        <v>15</v>
      </c>
      <c r="E2045" s="5">
        <v>218250</v>
      </c>
      <c r="F2045" s="6">
        <v>3225.98</v>
      </c>
      <c r="H2045" s="15" t="str">
        <f t="shared" si="186"/>
        <v>High</v>
      </c>
      <c r="I2045" s="11" t="str">
        <f t="shared" si="187"/>
        <v>Large</v>
      </c>
      <c r="J2045" s="11" t="str">
        <f t="shared" si="188"/>
        <v>South</v>
      </c>
      <c r="K2045" s="11" t="str">
        <f t="shared" si="189"/>
        <v>2010s</v>
      </c>
      <c r="L2045" s="11" t="str">
        <f t="shared" si="190"/>
        <v>Cereal</v>
      </c>
      <c r="M2045" s="18">
        <f t="shared" si="191"/>
        <v>1.4781122565864833E-2</v>
      </c>
    </row>
    <row r="2046" spans="1:13">
      <c r="A2046" s="4">
        <v>2010</v>
      </c>
      <c r="B2046" s="5" t="s">
        <v>74</v>
      </c>
      <c r="C2046" s="5" t="s">
        <v>81</v>
      </c>
      <c r="D2046" s="5" t="s">
        <v>16</v>
      </c>
      <c r="E2046" s="5">
        <v>35060</v>
      </c>
      <c r="F2046" s="6">
        <v>6164.86</v>
      </c>
      <c r="H2046" s="15" t="str">
        <f t="shared" si="186"/>
        <v>High</v>
      </c>
      <c r="I2046" s="11" t="str">
        <f t="shared" si="187"/>
        <v>Large</v>
      </c>
      <c r="J2046" s="11" t="str">
        <f t="shared" si="188"/>
        <v>South</v>
      </c>
      <c r="K2046" s="11" t="str">
        <f t="shared" si="189"/>
        <v>2010s</v>
      </c>
      <c r="L2046" s="11" t="str">
        <f t="shared" si="190"/>
        <v>Cereal</v>
      </c>
      <c r="M2046" s="18">
        <f t="shared" si="191"/>
        <v>0.17583742156303478</v>
      </c>
    </row>
    <row r="2047" spans="1:13">
      <c r="A2047" s="4">
        <v>2010</v>
      </c>
      <c r="B2047" s="5" t="s">
        <v>74</v>
      </c>
      <c r="C2047" s="5" t="s">
        <v>81</v>
      </c>
      <c r="D2047" s="5" t="s">
        <v>17</v>
      </c>
      <c r="E2047" s="5">
        <v>300</v>
      </c>
      <c r="F2047" s="6">
        <v>1366.67</v>
      </c>
      <c r="H2047" s="15" t="str">
        <f t="shared" si="186"/>
        <v>Medium</v>
      </c>
      <c r="I2047" s="11" t="str">
        <f t="shared" si="187"/>
        <v>Small</v>
      </c>
      <c r="J2047" s="11" t="str">
        <f t="shared" si="188"/>
        <v>South</v>
      </c>
      <c r="K2047" s="11" t="str">
        <f t="shared" si="189"/>
        <v>2010s</v>
      </c>
      <c r="L2047" s="11" t="str">
        <f t="shared" si="190"/>
        <v>Pulse</v>
      </c>
      <c r="M2047" s="18">
        <f t="shared" si="191"/>
        <v>4.5555666666666665</v>
      </c>
    </row>
    <row r="2048" spans="1:13">
      <c r="A2048" s="4">
        <v>2010</v>
      </c>
      <c r="B2048" s="5" t="s">
        <v>74</v>
      </c>
      <c r="C2048" s="5" t="s">
        <v>81</v>
      </c>
      <c r="D2048" s="5" t="s">
        <v>18</v>
      </c>
      <c r="E2048" s="5">
        <v>148650</v>
      </c>
      <c r="F2048" s="6">
        <v>464.85</v>
      </c>
      <c r="H2048" s="15" t="str">
        <f t="shared" si="186"/>
        <v>Low</v>
      </c>
      <c r="I2048" s="11" t="str">
        <f t="shared" si="187"/>
        <v>Large</v>
      </c>
      <c r="J2048" s="11" t="str">
        <f t="shared" si="188"/>
        <v>South</v>
      </c>
      <c r="K2048" s="11" t="str">
        <f t="shared" si="189"/>
        <v>2010s</v>
      </c>
      <c r="L2048" s="11" t="str">
        <f t="shared" si="190"/>
        <v>Fiber</v>
      </c>
      <c r="M2048" s="18">
        <f t="shared" si="191"/>
        <v>3.1271442986881941E-3</v>
      </c>
    </row>
    <row r="2049" spans="1:13">
      <c r="A2049" s="4">
        <v>2011</v>
      </c>
      <c r="B2049" s="5" t="s">
        <v>74</v>
      </c>
      <c r="C2049" s="5" t="s">
        <v>81</v>
      </c>
      <c r="D2049" s="5" t="s">
        <v>15</v>
      </c>
      <c r="E2049" s="5">
        <v>165310</v>
      </c>
      <c r="F2049" s="6">
        <v>2490.41</v>
      </c>
      <c r="H2049" s="15" t="str">
        <f t="shared" si="186"/>
        <v>Medium</v>
      </c>
      <c r="I2049" s="11" t="str">
        <f t="shared" si="187"/>
        <v>Large</v>
      </c>
      <c r="J2049" s="11" t="str">
        <f t="shared" si="188"/>
        <v>South</v>
      </c>
      <c r="K2049" s="11" t="str">
        <f t="shared" si="189"/>
        <v>2010s</v>
      </c>
      <c r="L2049" s="11" t="str">
        <f t="shared" si="190"/>
        <v>Cereal</v>
      </c>
      <c r="M2049" s="18">
        <f t="shared" si="191"/>
        <v>1.506508983122618E-2</v>
      </c>
    </row>
    <row r="2050" spans="1:13">
      <c r="A2050" s="4">
        <v>2011</v>
      </c>
      <c r="B2050" s="5" t="s">
        <v>74</v>
      </c>
      <c r="C2050" s="5" t="s">
        <v>81</v>
      </c>
      <c r="D2050" s="5" t="s">
        <v>16</v>
      </c>
      <c r="E2050" s="5">
        <v>27400</v>
      </c>
      <c r="F2050" s="6">
        <v>4985.04</v>
      </c>
      <c r="H2050" s="15" t="str">
        <f t="shared" si="186"/>
        <v>High</v>
      </c>
      <c r="I2050" s="11" t="str">
        <f t="shared" si="187"/>
        <v>Large</v>
      </c>
      <c r="J2050" s="11" t="str">
        <f t="shared" si="188"/>
        <v>South</v>
      </c>
      <c r="K2050" s="11" t="str">
        <f t="shared" si="189"/>
        <v>2010s</v>
      </c>
      <c r="L2050" s="11" t="str">
        <f t="shared" si="190"/>
        <v>Cereal</v>
      </c>
      <c r="M2050" s="18">
        <f t="shared" si="191"/>
        <v>0.18193576642335765</v>
      </c>
    </row>
    <row r="2051" spans="1:13">
      <c r="A2051" s="4">
        <v>2011</v>
      </c>
      <c r="B2051" s="5" t="s">
        <v>74</v>
      </c>
      <c r="C2051" s="5" t="s">
        <v>81</v>
      </c>
      <c r="D2051" s="5" t="s">
        <v>17</v>
      </c>
      <c r="E2051" s="5">
        <v>250</v>
      </c>
      <c r="F2051" s="6">
        <v>880</v>
      </c>
      <c r="H2051" s="15" t="str">
        <f t="shared" ref="H2051:H2114" si="192">IF(F2051&lt;1000,"Low",IF(F2051&lt;3000,"Medium","High"))</f>
        <v>Low</v>
      </c>
      <c r="I2051" s="11" t="str">
        <f t="shared" ref="I2051:I2114" si="193">IF(E2051&lt;1000,"Small",IF(E2051&lt;5000,"Medium","Large"))</f>
        <v>Small</v>
      </c>
      <c r="J2051" s="11" t="str">
        <f t="shared" ref="J2051:J2114" si="194">IF(OR(B2051="Punjab",B2051="Haryana",B2051="Himachal Pradesh",B2051="Jammu and Kashmir",B2051="Uttarakhand",B2051="Delhi",B2051="Chandigarh"),"North",IF(OR(B2051="Tamil Nadu",B2051="Karnataka",B2051="Kerala",B2051="Andhra Pradesh",B2051="Telangana"),"South",IF(OR(B2051="Maharashtra",B2051="Gujarat",B2051="Goa",B2051="Rajasthan"),"West",IF(OR(B2051="West Bengal",B2051="Bihar",B2051="Jharkhand",B2051="Odisha",B2051="Assam",B2051="Sikkim",B2051="Arunachal Pradesh",B2051="Manipur",B2051="Meghalaya",B2051="Mizoram",B2051="Nagaland",B2051="Tripura"),"East","Central"))))</f>
        <v>South</v>
      </c>
      <c r="K2051" s="11" t="str">
        <f t="shared" ref="K2051:K2114" si="195">LEFT(A2051,3)&amp;"0s"</f>
        <v>2010s</v>
      </c>
      <c r="L2051" s="11" t="str">
        <f t="shared" ref="L2051:L2114" si="196">IF(D2051="Rice","Cereal",IF(D2051="Maize","Cereal",IF(D2051="Chickpea","Pulse",IF(D2051="Cotton","Fiber","Other"))))</f>
        <v>Pulse</v>
      </c>
      <c r="M2051" s="18">
        <f t="shared" ref="M2051:M2114" si="197">F2051/E2051</f>
        <v>3.52</v>
      </c>
    </row>
    <row r="2052" spans="1:13">
      <c r="A2052" s="4">
        <v>2011</v>
      </c>
      <c r="B2052" s="5" t="s">
        <v>74</v>
      </c>
      <c r="C2052" s="5" t="s">
        <v>81</v>
      </c>
      <c r="D2052" s="5" t="s">
        <v>18</v>
      </c>
      <c r="E2052" s="5">
        <v>171680</v>
      </c>
      <c r="F2052" s="6">
        <v>208.99</v>
      </c>
      <c r="H2052" s="15" t="str">
        <f t="shared" si="192"/>
        <v>Low</v>
      </c>
      <c r="I2052" s="11" t="str">
        <f t="shared" si="193"/>
        <v>Large</v>
      </c>
      <c r="J2052" s="11" t="str">
        <f t="shared" si="194"/>
        <v>South</v>
      </c>
      <c r="K2052" s="11" t="str">
        <f t="shared" si="195"/>
        <v>2010s</v>
      </c>
      <c r="L2052" s="11" t="str">
        <f t="shared" si="196"/>
        <v>Fiber</v>
      </c>
      <c r="M2052" s="18">
        <f t="shared" si="197"/>
        <v>1.2173229263746507E-3</v>
      </c>
    </row>
    <row r="2053" spans="1:13">
      <c r="A2053" s="4">
        <v>2012</v>
      </c>
      <c r="B2053" s="5" t="s">
        <v>74</v>
      </c>
      <c r="C2053" s="5" t="s">
        <v>81</v>
      </c>
      <c r="D2053" s="5" t="s">
        <v>15</v>
      </c>
      <c r="E2053" s="5">
        <v>153840</v>
      </c>
      <c r="F2053" s="6">
        <v>3075.14</v>
      </c>
      <c r="H2053" s="15" t="str">
        <f t="shared" si="192"/>
        <v>High</v>
      </c>
      <c r="I2053" s="11" t="str">
        <f t="shared" si="193"/>
        <v>Large</v>
      </c>
      <c r="J2053" s="11" t="str">
        <f t="shared" si="194"/>
        <v>South</v>
      </c>
      <c r="K2053" s="11" t="str">
        <f t="shared" si="195"/>
        <v>2010s</v>
      </c>
      <c r="L2053" s="11" t="str">
        <f t="shared" si="196"/>
        <v>Cereal</v>
      </c>
      <c r="M2053" s="18">
        <f t="shared" si="197"/>
        <v>1.9989209568382734E-2</v>
      </c>
    </row>
    <row r="2054" spans="1:13">
      <c r="A2054" s="4">
        <v>2012</v>
      </c>
      <c r="B2054" s="5" t="s">
        <v>74</v>
      </c>
      <c r="C2054" s="5" t="s">
        <v>81</v>
      </c>
      <c r="D2054" s="5" t="s">
        <v>16</v>
      </c>
      <c r="E2054" s="5">
        <v>32060</v>
      </c>
      <c r="F2054" s="6">
        <v>5379.29</v>
      </c>
      <c r="H2054" s="15" t="str">
        <f t="shared" si="192"/>
        <v>High</v>
      </c>
      <c r="I2054" s="11" t="str">
        <f t="shared" si="193"/>
        <v>Large</v>
      </c>
      <c r="J2054" s="11" t="str">
        <f t="shared" si="194"/>
        <v>South</v>
      </c>
      <c r="K2054" s="11" t="str">
        <f t="shared" si="195"/>
        <v>2010s</v>
      </c>
      <c r="L2054" s="11" t="str">
        <f t="shared" si="196"/>
        <v>Cereal</v>
      </c>
      <c r="M2054" s="18">
        <f t="shared" si="197"/>
        <v>0.1677882096069869</v>
      </c>
    </row>
    <row r="2055" spans="1:13">
      <c r="A2055" s="4">
        <v>2012</v>
      </c>
      <c r="B2055" s="5" t="s">
        <v>74</v>
      </c>
      <c r="C2055" s="5" t="s">
        <v>81</v>
      </c>
      <c r="D2055" s="5" t="s">
        <v>17</v>
      </c>
      <c r="E2055" s="5">
        <v>220</v>
      </c>
      <c r="F2055" s="6">
        <v>1454.55</v>
      </c>
      <c r="H2055" s="15" t="str">
        <f t="shared" si="192"/>
        <v>Medium</v>
      </c>
      <c r="I2055" s="11" t="str">
        <f t="shared" si="193"/>
        <v>Small</v>
      </c>
      <c r="J2055" s="11" t="str">
        <f t="shared" si="194"/>
        <v>South</v>
      </c>
      <c r="K2055" s="11" t="str">
        <f t="shared" si="195"/>
        <v>2010s</v>
      </c>
      <c r="L2055" s="11" t="str">
        <f t="shared" si="196"/>
        <v>Pulse</v>
      </c>
      <c r="M2055" s="18">
        <f t="shared" si="197"/>
        <v>6.6115909090909089</v>
      </c>
    </row>
    <row r="2056" spans="1:13">
      <c r="A2056" s="4">
        <v>2012</v>
      </c>
      <c r="B2056" s="5" t="s">
        <v>74</v>
      </c>
      <c r="C2056" s="5" t="s">
        <v>81</v>
      </c>
      <c r="D2056" s="5" t="s">
        <v>18</v>
      </c>
      <c r="E2056" s="5">
        <v>184770</v>
      </c>
      <c r="F2056" s="6">
        <v>465.01</v>
      </c>
      <c r="H2056" s="15" t="str">
        <f t="shared" si="192"/>
        <v>Low</v>
      </c>
      <c r="I2056" s="11" t="str">
        <f t="shared" si="193"/>
        <v>Large</v>
      </c>
      <c r="J2056" s="11" t="str">
        <f t="shared" si="194"/>
        <v>South</v>
      </c>
      <c r="K2056" s="11" t="str">
        <f t="shared" si="195"/>
        <v>2010s</v>
      </c>
      <c r="L2056" s="11" t="str">
        <f t="shared" si="196"/>
        <v>Fiber</v>
      </c>
      <c r="M2056" s="18">
        <f t="shared" si="197"/>
        <v>2.5166964334036911E-3</v>
      </c>
    </row>
    <row r="2057" spans="1:13">
      <c r="A2057" s="4">
        <v>2013</v>
      </c>
      <c r="B2057" s="5" t="s">
        <v>74</v>
      </c>
      <c r="C2057" s="5" t="s">
        <v>81</v>
      </c>
      <c r="D2057" s="5" t="s">
        <v>15</v>
      </c>
      <c r="E2057" s="5">
        <v>191780</v>
      </c>
      <c r="F2057" s="6">
        <v>2999.69</v>
      </c>
      <c r="H2057" s="15" t="str">
        <f t="shared" si="192"/>
        <v>Medium</v>
      </c>
      <c r="I2057" s="11" t="str">
        <f t="shared" si="193"/>
        <v>Large</v>
      </c>
      <c r="J2057" s="11" t="str">
        <f t="shared" si="194"/>
        <v>South</v>
      </c>
      <c r="K2057" s="11" t="str">
        <f t="shared" si="195"/>
        <v>2010s</v>
      </c>
      <c r="L2057" s="11" t="str">
        <f t="shared" si="196"/>
        <v>Cereal</v>
      </c>
      <c r="M2057" s="18">
        <f t="shared" si="197"/>
        <v>1.5641307748461779E-2</v>
      </c>
    </row>
    <row r="2058" spans="1:13">
      <c r="A2058" s="4">
        <v>2013</v>
      </c>
      <c r="B2058" s="5" t="s">
        <v>74</v>
      </c>
      <c r="C2058" s="5" t="s">
        <v>81</v>
      </c>
      <c r="D2058" s="5" t="s">
        <v>16</v>
      </c>
      <c r="E2058" s="5">
        <v>37240</v>
      </c>
      <c r="F2058" s="6">
        <v>5469.92</v>
      </c>
      <c r="H2058" s="15" t="str">
        <f t="shared" si="192"/>
        <v>High</v>
      </c>
      <c r="I2058" s="11" t="str">
        <f t="shared" si="193"/>
        <v>Large</v>
      </c>
      <c r="J2058" s="11" t="str">
        <f t="shared" si="194"/>
        <v>South</v>
      </c>
      <c r="K2058" s="11" t="str">
        <f t="shared" si="195"/>
        <v>2010s</v>
      </c>
      <c r="L2058" s="11" t="str">
        <f t="shared" si="196"/>
        <v>Cereal</v>
      </c>
      <c r="M2058" s="18">
        <f t="shared" si="197"/>
        <v>0.14688292158968852</v>
      </c>
    </row>
    <row r="2059" spans="1:13">
      <c r="A2059" s="4">
        <v>2013</v>
      </c>
      <c r="B2059" s="5" t="s">
        <v>74</v>
      </c>
      <c r="C2059" s="5" t="s">
        <v>81</v>
      </c>
      <c r="D2059" s="5" t="s">
        <v>17</v>
      </c>
      <c r="E2059" s="5">
        <v>90</v>
      </c>
      <c r="F2059" s="6">
        <v>1666.67</v>
      </c>
      <c r="H2059" s="15" t="str">
        <f t="shared" si="192"/>
        <v>Medium</v>
      </c>
      <c r="I2059" s="11" t="str">
        <f t="shared" si="193"/>
        <v>Small</v>
      </c>
      <c r="J2059" s="11" t="str">
        <f t="shared" si="194"/>
        <v>South</v>
      </c>
      <c r="K2059" s="11" t="str">
        <f t="shared" si="195"/>
        <v>2010s</v>
      </c>
      <c r="L2059" s="11" t="str">
        <f t="shared" si="196"/>
        <v>Pulse</v>
      </c>
      <c r="M2059" s="18">
        <f t="shared" si="197"/>
        <v>18.518555555555558</v>
      </c>
    </row>
    <row r="2060" spans="1:13">
      <c r="A2060" s="4">
        <v>2013</v>
      </c>
      <c r="B2060" s="5" t="s">
        <v>74</v>
      </c>
      <c r="C2060" s="5" t="s">
        <v>81</v>
      </c>
      <c r="D2060" s="5" t="s">
        <v>18</v>
      </c>
      <c r="E2060" s="5">
        <v>175050</v>
      </c>
      <c r="F2060" s="6">
        <v>564.24</v>
      </c>
      <c r="H2060" s="15" t="str">
        <f t="shared" si="192"/>
        <v>Low</v>
      </c>
      <c r="I2060" s="11" t="str">
        <f t="shared" si="193"/>
        <v>Large</v>
      </c>
      <c r="J2060" s="11" t="str">
        <f t="shared" si="194"/>
        <v>South</v>
      </c>
      <c r="K2060" s="11" t="str">
        <f t="shared" si="195"/>
        <v>2010s</v>
      </c>
      <c r="L2060" s="11" t="str">
        <f t="shared" si="196"/>
        <v>Fiber</v>
      </c>
      <c r="M2060" s="18">
        <f t="shared" si="197"/>
        <v>3.2233076263924595E-3</v>
      </c>
    </row>
    <row r="2061" spans="1:13">
      <c r="A2061" s="4">
        <v>2014</v>
      </c>
      <c r="B2061" s="5" t="s">
        <v>74</v>
      </c>
      <c r="C2061" s="5" t="s">
        <v>81</v>
      </c>
      <c r="D2061" s="5" t="s">
        <v>15</v>
      </c>
      <c r="E2061" s="5">
        <v>145710</v>
      </c>
      <c r="F2061" s="6">
        <v>3130.74</v>
      </c>
      <c r="H2061" s="15" t="str">
        <f t="shared" si="192"/>
        <v>High</v>
      </c>
      <c r="I2061" s="11" t="str">
        <f t="shared" si="193"/>
        <v>Large</v>
      </c>
      <c r="J2061" s="11" t="str">
        <f t="shared" si="194"/>
        <v>South</v>
      </c>
      <c r="K2061" s="11" t="str">
        <f t="shared" si="195"/>
        <v>2010s</v>
      </c>
      <c r="L2061" s="11" t="str">
        <f t="shared" si="196"/>
        <v>Cereal</v>
      </c>
      <c r="M2061" s="18">
        <f t="shared" si="197"/>
        <v>2.1486102532427422E-2</v>
      </c>
    </row>
    <row r="2062" spans="1:13">
      <c r="A2062" s="4">
        <v>2014</v>
      </c>
      <c r="B2062" s="5" t="s">
        <v>74</v>
      </c>
      <c r="C2062" s="5" t="s">
        <v>81</v>
      </c>
      <c r="D2062" s="5" t="s">
        <v>16</v>
      </c>
      <c r="E2062" s="5">
        <v>32800</v>
      </c>
      <c r="F2062" s="6">
        <v>4909.1499999999996</v>
      </c>
      <c r="H2062" s="15" t="str">
        <f t="shared" si="192"/>
        <v>High</v>
      </c>
      <c r="I2062" s="11" t="str">
        <f t="shared" si="193"/>
        <v>Large</v>
      </c>
      <c r="J2062" s="11" t="str">
        <f t="shared" si="194"/>
        <v>South</v>
      </c>
      <c r="K2062" s="11" t="str">
        <f t="shared" si="195"/>
        <v>2010s</v>
      </c>
      <c r="L2062" s="11" t="str">
        <f t="shared" si="196"/>
        <v>Cereal</v>
      </c>
      <c r="M2062" s="18">
        <f t="shared" si="197"/>
        <v>0.14966920731707317</v>
      </c>
    </row>
    <row r="2063" spans="1:13">
      <c r="A2063" s="4">
        <v>2014</v>
      </c>
      <c r="B2063" s="5" t="s">
        <v>74</v>
      </c>
      <c r="C2063" s="5" t="s">
        <v>81</v>
      </c>
      <c r="D2063" s="5" t="s">
        <v>17</v>
      </c>
      <c r="E2063" s="5">
        <v>20</v>
      </c>
      <c r="F2063" s="6">
        <v>1500</v>
      </c>
      <c r="H2063" s="15" t="str">
        <f t="shared" si="192"/>
        <v>Medium</v>
      </c>
      <c r="I2063" s="11" t="str">
        <f t="shared" si="193"/>
        <v>Small</v>
      </c>
      <c r="J2063" s="11" t="str">
        <f t="shared" si="194"/>
        <v>South</v>
      </c>
      <c r="K2063" s="11" t="str">
        <f t="shared" si="195"/>
        <v>2010s</v>
      </c>
      <c r="L2063" s="11" t="str">
        <f t="shared" si="196"/>
        <v>Pulse</v>
      </c>
      <c r="M2063" s="18">
        <f t="shared" si="197"/>
        <v>75</v>
      </c>
    </row>
    <row r="2064" spans="1:13">
      <c r="A2064" s="4">
        <v>2014</v>
      </c>
      <c r="B2064" s="5" t="s">
        <v>74</v>
      </c>
      <c r="C2064" s="5" t="s">
        <v>81</v>
      </c>
      <c r="D2064" s="5" t="s">
        <v>18</v>
      </c>
      <c r="E2064" s="5">
        <v>157420</v>
      </c>
      <c r="F2064" s="6">
        <v>553.74</v>
      </c>
      <c r="H2064" s="15" t="str">
        <f t="shared" si="192"/>
        <v>Low</v>
      </c>
      <c r="I2064" s="11" t="str">
        <f t="shared" si="193"/>
        <v>Large</v>
      </c>
      <c r="J2064" s="11" t="str">
        <f t="shared" si="194"/>
        <v>South</v>
      </c>
      <c r="K2064" s="11" t="str">
        <f t="shared" si="195"/>
        <v>2010s</v>
      </c>
      <c r="L2064" s="11" t="str">
        <f t="shared" si="196"/>
        <v>Fiber</v>
      </c>
      <c r="M2064" s="18">
        <f t="shared" si="197"/>
        <v>3.5175962393596749E-3</v>
      </c>
    </row>
    <row r="2065" spans="1:13">
      <c r="A2065" s="4">
        <v>2015</v>
      </c>
      <c r="B2065" s="5" t="s">
        <v>74</v>
      </c>
      <c r="C2065" s="5" t="s">
        <v>81</v>
      </c>
      <c r="D2065" s="5" t="s">
        <v>15</v>
      </c>
      <c r="E2065" s="5">
        <v>121720</v>
      </c>
      <c r="F2065" s="6">
        <v>3034.34</v>
      </c>
      <c r="H2065" s="15" t="str">
        <f t="shared" si="192"/>
        <v>High</v>
      </c>
      <c r="I2065" s="11" t="str">
        <f t="shared" si="193"/>
        <v>Large</v>
      </c>
      <c r="J2065" s="11" t="str">
        <f t="shared" si="194"/>
        <v>South</v>
      </c>
      <c r="K2065" s="11" t="str">
        <f t="shared" si="195"/>
        <v>2010s</v>
      </c>
      <c r="L2065" s="11" t="str">
        <f t="shared" si="196"/>
        <v>Cereal</v>
      </c>
      <c r="M2065" s="18">
        <f t="shared" si="197"/>
        <v>2.4928853105488008E-2</v>
      </c>
    </row>
    <row r="2066" spans="1:13">
      <c r="A2066" s="4">
        <v>2015</v>
      </c>
      <c r="B2066" s="5" t="s">
        <v>74</v>
      </c>
      <c r="C2066" s="5" t="s">
        <v>81</v>
      </c>
      <c r="D2066" s="5" t="s">
        <v>16</v>
      </c>
      <c r="E2066" s="5">
        <v>20630</v>
      </c>
      <c r="F2066" s="6">
        <v>4949.1000000000004</v>
      </c>
      <c r="H2066" s="15" t="str">
        <f t="shared" si="192"/>
        <v>High</v>
      </c>
      <c r="I2066" s="11" t="str">
        <f t="shared" si="193"/>
        <v>Large</v>
      </c>
      <c r="J2066" s="11" t="str">
        <f t="shared" si="194"/>
        <v>South</v>
      </c>
      <c r="K2066" s="11" t="str">
        <f t="shared" si="195"/>
        <v>2010s</v>
      </c>
      <c r="L2066" s="11" t="str">
        <f t="shared" si="196"/>
        <v>Cereal</v>
      </c>
      <c r="M2066" s="18">
        <f t="shared" si="197"/>
        <v>0.23989820649539506</v>
      </c>
    </row>
    <row r="2067" spans="1:13">
      <c r="A2067" s="4">
        <v>2015</v>
      </c>
      <c r="B2067" s="5" t="s">
        <v>74</v>
      </c>
      <c r="C2067" s="5" t="s">
        <v>81</v>
      </c>
      <c r="D2067" s="5" t="s">
        <v>18</v>
      </c>
      <c r="E2067" s="5">
        <v>154990</v>
      </c>
      <c r="F2067" s="6">
        <v>538.87</v>
      </c>
      <c r="H2067" s="15" t="str">
        <f t="shared" si="192"/>
        <v>Low</v>
      </c>
      <c r="I2067" s="11" t="str">
        <f t="shared" si="193"/>
        <v>Large</v>
      </c>
      <c r="J2067" s="11" t="str">
        <f t="shared" si="194"/>
        <v>South</v>
      </c>
      <c r="K2067" s="11" t="str">
        <f t="shared" si="195"/>
        <v>2010s</v>
      </c>
      <c r="L2067" s="11" t="str">
        <f t="shared" si="196"/>
        <v>Fiber</v>
      </c>
      <c r="M2067" s="18">
        <f t="shared" si="197"/>
        <v>3.4768049551583973E-3</v>
      </c>
    </row>
    <row r="2068" spans="1:13">
      <c r="A2068" s="4">
        <v>2016</v>
      </c>
      <c r="B2068" s="5" t="s">
        <v>74</v>
      </c>
      <c r="C2068" s="5" t="s">
        <v>81</v>
      </c>
      <c r="D2068" s="5" t="s">
        <v>15</v>
      </c>
      <c r="E2068" s="5">
        <v>121000</v>
      </c>
      <c r="F2068" s="6">
        <v>3683.86</v>
      </c>
      <c r="H2068" s="15" t="str">
        <f t="shared" si="192"/>
        <v>High</v>
      </c>
      <c r="I2068" s="11" t="str">
        <f t="shared" si="193"/>
        <v>Large</v>
      </c>
      <c r="J2068" s="11" t="str">
        <f t="shared" si="194"/>
        <v>South</v>
      </c>
      <c r="K2068" s="11" t="str">
        <f t="shared" si="195"/>
        <v>2010s</v>
      </c>
      <c r="L2068" s="11" t="str">
        <f t="shared" si="196"/>
        <v>Cereal</v>
      </c>
      <c r="M2068" s="18">
        <f t="shared" si="197"/>
        <v>3.0445123966942149E-2</v>
      </c>
    </row>
    <row r="2069" spans="1:13">
      <c r="A2069" s="4">
        <v>2016</v>
      </c>
      <c r="B2069" s="5" t="s">
        <v>74</v>
      </c>
      <c r="C2069" s="5" t="s">
        <v>81</v>
      </c>
      <c r="D2069" s="5" t="s">
        <v>16</v>
      </c>
      <c r="E2069" s="5">
        <v>24500</v>
      </c>
      <c r="F2069" s="6">
        <v>5650.88</v>
      </c>
      <c r="H2069" s="15" t="str">
        <f t="shared" si="192"/>
        <v>High</v>
      </c>
      <c r="I2069" s="11" t="str">
        <f t="shared" si="193"/>
        <v>Large</v>
      </c>
      <c r="J2069" s="11" t="str">
        <f t="shared" si="194"/>
        <v>South</v>
      </c>
      <c r="K2069" s="11" t="str">
        <f t="shared" si="195"/>
        <v>2010s</v>
      </c>
      <c r="L2069" s="11" t="str">
        <f t="shared" si="196"/>
        <v>Cereal</v>
      </c>
      <c r="M2069" s="18">
        <f t="shared" si="197"/>
        <v>0.23064816326530613</v>
      </c>
    </row>
    <row r="2070" spans="1:13">
      <c r="A2070" s="4">
        <v>2016</v>
      </c>
      <c r="B2070" s="5" t="s">
        <v>74</v>
      </c>
      <c r="C2070" s="5" t="s">
        <v>81</v>
      </c>
      <c r="D2070" s="5" t="s">
        <v>17</v>
      </c>
      <c r="E2070" s="5">
        <v>40</v>
      </c>
      <c r="F2070" s="6">
        <v>1293.33</v>
      </c>
      <c r="H2070" s="15" t="str">
        <f t="shared" si="192"/>
        <v>Medium</v>
      </c>
      <c r="I2070" s="11" t="str">
        <f t="shared" si="193"/>
        <v>Small</v>
      </c>
      <c r="J2070" s="11" t="str">
        <f t="shared" si="194"/>
        <v>South</v>
      </c>
      <c r="K2070" s="11" t="str">
        <f t="shared" si="195"/>
        <v>2010s</v>
      </c>
      <c r="L2070" s="11" t="str">
        <f t="shared" si="196"/>
        <v>Pulse</v>
      </c>
      <c r="M2070" s="18">
        <f t="shared" si="197"/>
        <v>32.33325</v>
      </c>
    </row>
    <row r="2071" spans="1:13">
      <c r="A2071" s="4">
        <v>2016</v>
      </c>
      <c r="B2071" s="5" t="s">
        <v>74</v>
      </c>
      <c r="C2071" s="5" t="s">
        <v>81</v>
      </c>
      <c r="D2071" s="5" t="s">
        <v>18</v>
      </c>
      <c r="E2071" s="5">
        <v>119450</v>
      </c>
      <c r="F2071" s="6">
        <v>605.61</v>
      </c>
      <c r="H2071" s="15" t="str">
        <f t="shared" si="192"/>
        <v>Low</v>
      </c>
      <c r="I2071" s="11" t="str">
        <f t="shared" si="193"/>
        <v>Large</v>
      </c>
      <c r="J2071" s="11" t="str">
        <f t="shared" si="194"/>
        <v>South</v>
      </c>
      <c r="K2071" s="11" t="str">
        <f t="shared" si="195"/>
        <v>2010s</v>
      </c>
      <c r="L2071" s="11" t="str">
        <f t="shared" si="196"/>
        <v>Fiber</v>
      </c>
      <c r="M2071" s="18">
        <f t="shared" si="197"/>
        <v>5.0699874424445374E-3</v>
      </c>
    </row>
    <row r="2072" spans="1:13">
      <c r="A2072" s="4">
        <v>2017</v>
      </c>
      <c r="B2072" s="5" t="s">
        <v>74</v>
      </c>
      <c r="C2072" s="5" t="s">
        <v>81</v>
      </c>
      <c r="D2072" s="5" t="s">
        <v>15</v>
      </c>
      <c r="E2072" s="5">
        <v>161320</v>
      </c>
      <c r="F2072" s="6">
        <v>3176.26</v>
      </c>
      <c r="H2072" s="15" t="str">
        <f t="shared" si="192"/>
        <v>High</v>
      </c>
      <c r="I2072" s="11" t="str">
        <f t="shared" si="193"/>
        <v>Large</v>
      </c>
      <c r="J2072" s="11" t="str">
        <f t="shared" si="194"/>
        <v>South</v>
      </c>
      <c r="K2072" s="11" t="str">
        <f t="shared" si="195"/>
        <v>2010s</v>
      </c>
      <c r="L2072" s="11" t="str">
        <f t="shared" si="196"/>
        <v>Cereal</v>
      </c>
      <c r="M2072" s="18">
        <f t="shared" si="197"/>
        <v>1.9689189189189191E-2</v>
      </c>
    </row>
    <row r="2073" spans="1:13">
      <c r="A2073" s="4">
        <v>2017</v>
      </c>
      <c r="B2073" s="5" t="s">
        <v>74</v>
      </c>
      <c r="C2073" s="5" t="s">
        <v>81</v>
      </c>
      <c r="D2073" s="5" t="s">
        <v>16</v>
      </c>
      <c r="E2073" s="5">
        <v>40990</v>
      </c>
      <c r="F2073" s="6">
        <v>6142.77</v>
      </c>
      <c r="H2073" s="15" t="str">
        <f t="shared" si="192"/>
        <v>High</v>
      </c>
      <c r="I2073" s="11" t="str">
        <f t="shared" si="193"/>
        <v>Large</v>
      </c>
      <c r="J2073" s="11" t="str">
        <f t="shared" si="194"/>
        <v>South</v>
      </c>
      <c r="K2073" s="11" t="str">
        <f t="shared" si="195"/>
        <v>2010s</v>
      </c>
      <c r="L2073" s="11" t="str">
        <f t="shared" si="196"/>
        <v>Cereal</v>
      </c>
      <c r="M2073" s="18">
        <f t="shared" si="197"/>
        <v>0.14986020980727008</v>
      </c>
    </row>
    <row r="2074" spans="1:13">
      <c r="A2074" s="4">
        <v>2017</v>
      </c>
      <c r="B2074" s="5" t="s">
        <v>74</v>
      </c>
      <c r="C2074" s="5" t="s">
        <v>81</v>
      </c>
      <c r="D2074" s="5" t="s">
        <v>17</v>
      </c>
      <c r="E2074" s="5">
        <v>20</v>
      </c>
      <c r="F2074" s="6">
        <v>1553.19</v>
      </c>
      <c r="H2074" s="15" t="str">
        <f t="shared" si="192"/>
        <v>Medium</v>
      </c>
      <c r="I2074" s="11" t="str">
        <f t="shared" si="193"/>
        <v>Small</v>
      </c>
      <c r="J2074" s="11" t="str">
        <f t="shared" si="194"/>
        <v>South</v>
      </c>
      <c r="K2074" s="11" t="str">
        <f t="shared" si="195"/>
        <v>2010s</v>
      </c>
      <c r="L2074" s="11" t="str">
        <f t="shared" si="196"/>
        <v>Pulse</v>
      </c>
      <c r="M2074" s="18">
        <f t="shared" si="197"/>
        <v>77.659500000000008</v>
      </c>
    </row>
    <row r="2075" spans="1:13">
      <c r="A2075" s="4">
        <v>2017</v>
      </c>
      <c r="B2075" s="5" t="s">
        <v>74</v>
      </c>
      <c r="C2075" s="5" t="s">
        <v>81</v>
      </c>
      <c r="D2075" s="5" t="s">
        <v>18</v>
      </c>
      <c r="E2075" s="5">
        <v>143170</v>
      </c>
      <c r="F2075" s="6">
        <v>696.5</v>
      </c>
      <c r="H2075" s="15" t="str">
        <f t="shared" si="192"/>
        <v>Low</v>
      </c>
      <c r="I2075" s="11" t="str">
        <f t="shared" si="193"/>
        <v>Large</v>
      </c>
      <c r="J2075" s="11" t="str">
        <f t="shared" si="194"/>
        <v>South</v>
      </c>
      <c r="K2075" s="11" t="str">
        <f t="shared" si="195"/>
        <v>2010s</v>
      </c>
      <c r="L2075" s="11" t="str">
        <f t="shared" si="196"/>
        <v>Fiber</v>
      </c>
      <c r="M2075" s="18">
        <f t="shared" si="197"/>
        <v>4.8648459872878396E-3</v>
      </c>
    </row>
    <row r="2076" spans="1:13">
      <c r="A2076" s="4">
        <v>2008</v>
      </c>
      <c r="B2076" s="5" t="s">
        <v>74</v>
      </c>
      <c r="C2076" s="5" t="s">
        <v>82</v>
      </c>
      <c r="D2076" s="5" t="s">
        <v>15</v>
      </c>
      <c r="E2076" s="5">
        <v>335960</v>
      </c>
      <c r="F2076" s="6">
        <v>3500.42</v>
      </c>
      <c r="H2076" s="15" t="str">
        <f t="shared" si="192"/>
        <v>High</v>
      </c>
      <c r="I2076" s="11" t="str">
        <f t="shared" si="193"/>
        <v>Large</v>
      </c>
      <c r="J2076" s="11" t="str">
        <f t="shared" si="194"/>
        <v>South</v>
      </c>
      <c r="K2076" s="11" t="str">
        <f t="shared" si="195"/>
        <v>2000s</v>
      </c>
      <c r="L2076" s="11" t="str">
        <f t="shared" si="196"/>
        <v>Cereal</v>
      </c>
      <c r="M2076" s="18">
        <f t="shared" si="197"/>
        <v>1.041915704250506E-2</v>
      </c>
    </row>
    <row r="2077" spans="1:13">
      <c r="A2077" s="4">
        <v>2008</v>
      </c>
      <c r="B2077" s="5" t="s">
        <v>74</v>
      </c>
      <c r="C2077" s="5" t="s">
        <v>82</v>
      </c>
      <c r="D2077" s="5" t="s">
        <v>16</v>
      </c>
      <c r="E2077" s="5">
        <v>136330</v>
      </c>
      <c r="F2077" s="6">
        <v>4618.6499999999996</v>
      </c>
      <c r="H2077" s="15" t="str">
        <f t="shared" si="192"/>
        <v>High</v>
      </c>
      <c r="I2077" s="11" t="str">
        <f t="shared" si="193"/>
        <v>Large</v>
      </c>
      <c r="J2077" s="11" t="str">
        <f t="shared" si="194"/>
        <v>South</v>
      </c>
      <c r="K2077" s="11" t="str">
        <f t="shared" si="195"/>
        <v>2000s</v>
      </c>
      <c r="L2077" s="11" t="str">
        <f t="shared" si="196"/>
        <v>Cereal</v>
      </c>
      <c r="M2077" s="18">
        <f t="shared" si="197"/>
        <v>3.3878456685982543E-2</v>
      </c>
    </row>
    <row r="2078" spans="1:13">
      <c r="A2078" s="4">
        <v>2008</v>
      </c>
      <c r="B2078" s="5" t="s">
        <v>74</v>
      </c>
      <c r="C2078" s="5" t="s">
        <v>82</v>
      </c>
      <c r="D2078" s="5" t="s">
        <v>17</v>
      </c>
      <c r="E2078" s="5">
        <v>1650</v>
      </c>
      <c r="F2078" s="6">
        <v>1400</v>
      </c>
      <c r="H2078" s="15" t="str">
        <f t="shared" si="192"/>
        <v>Medium</v>
      </c>
      <c r="I2078" s="11" t="str">
        <f t="shared" si="193"/>
        <v>Medium</v>
      </c>
      <c r="J2078" s="11" t="str">
        <f t="shared" si="194"/>
        <v>South</v>
      </c>
      <c r="K2078" s="11" t="str">
        <f t="shared" si="195"/>
        <v>2000s</v>
      </c>
      <c r="L2078" s="11" t="str">
        <f t="shared" si="196"/>
        <v>Pulse</v>
      </c>
      <c r="M2078" s="18">
        <f t="shared" si="197"/>
        <v>0.84848484848484851</v>
      </c>
    </row>
    <row r="2079" spans="1:13">
      <c r="A2079" s="4">
        <v>2008</v>
      </c>
      <c r="B2079" s="5" t="s">
        <v>74</v>
      </c>
      <c r="C2079" s="5" t="s">
        <v>82</v>
      </c>
      <c r="D2079" s="5" t="s">
        <v>18</v>
      </c>
      <c r="E2079" s="5">
        <v>180130</v>
      </c>
      <c r="F2079" s="6">
        <v>401.99</v>
      </c>
      <c r="H2079" s="15" t="str">
        <f t="shared" si="192"/>
        <v>Low</v>
      </c>
      <c r="I2079" s="11" t="str">
        <f t="shared" si="193"/>
        <v>Large</v>
      </c>
      <c r="J2079" s="11" t="str">
        <f t="shared" si="194"/>
        <v>South</v>
      </c>
      <c r="K2079" s="11" t="str">
        <f t="shared" si="195"/>
        <v>2000s</v>
      </c>
      <c r="L2079" s="11" t="str">
        <f t="shared" si="196"/>
        <v>Fiber</v>
      </c>
      <c r="M2079" s="18">
        <f t="shared" si="197"/>
        <v>2.2316660189862876E-3</v>
      </c>
    </row>
    <row r="2080" spans="1:13">
      <c r="A2080" s="4">
        <v>2009</v>
      </c>
      <c r="B2080" s="5" t="s">
        <v>74</v>
      </c>
      <c r="C2080" s="5" t="s">
        <v>82</v>
      </c>
      <c r="D2080" s="5" t="s">
        <v>15</v>
      </c>
      <c r="E2080" s="5">
        <v>162330</v>
      </c>
      <c r="F2080" s="6">
        <v>3162.63</v>
      </c>
      <c r="H2080" s="15" t="str">
        <f t="shared" si="192"/>
        <v>High</v>
      </c>
      <c r="I2080" s="11" t="str">
        <f t="shared" si="193"/>
        <v>Large</v>
      </c>
      <c r="J2080" s="11" t="str">
        <f t="shared" si="194"/>
        <v>South</v>
      </c>
      <c r="K2080" s="11" t="str">
        <f t="shared" si="195"/>
        <v>2000s</v>
      </c>
      <c r="L2080" s="11" t="str">
        <f t="shared" si="196"/>
        <v>Cereal</v>
      </c>
      <c r="M2080" s="18">
        <f t="shared" si="197"/>
        <v>1.9482720384402144E-2</v>
      </c>
    </row>
    <row r="2081" spans="1:13">
      <c r="A2081" s="4">
        <v>2009</v>
      </c>
      <c r="B2081" s="5" t="s">
        <v>74</v>
      </c>
      <c r="C2081" s="5" t="s">
        <v>82</v>
      </c>
      <c r="D2081" s="5" t="s">
        <v>16</v>
      </c>
      <c r="E2081" s="5">
        <v>100580</v>
      </c>
      <c r="F2081" s="6">
        <v>3429.61</v>
      </c>
      <c r="H2081" s="15" t="str">
        <f t="shared" si="192"/>
        <v>High</v>
      </c>
      <c r="I2081" s="11" t="str">
        <f t="shared" si="193"/>
        <v>Large</v>
      </c>
      <c r="J2081" s="11" t="str">
        <f t="shared" si="194"/>
        <v>South</v>
      </c>
      <c r="K2081" s="11" t="str">
        <f t="shared" si="195"/>
        <v>2000s</v>
      </c>
      <c r="L2081" s="11" t="str">
        <f t="shared" si="196"/>
        <v>Cereal</v>
      </c>
      <c r="M2081" s="18">
        <f t="shared" si="197"/>
        <v>3.4098329687810701E-2</v>
      </c>
    </row>
    <row r="2082" spans="1:13">
      <c r="A2082" s="4">
        <v>2009</v>
      </c>
      <c r="B2082" s="5" t="s">
        <v>74</v>
      </c>
      <c r="C2082" s="5" t="s">
        <v>82</v>
      </c>
      <c r="D2082" s="5" t="s">
        <v>17</v>
      </c>
      <c r="E2082" s="5">
        <v>4170</v>
      </c>
      <c r="F2082" s="6">
        <v>964.03</v>
      </c>
      <c r="H2082" s="15" t="str">
        <f t="shared" si="192"/>
        <v>Low</v>
      </c>
      <c r="I2082" s="11" t="str">
        <f t="shared" si="193"/>
        <v>Medium</v>
      </c>
      <c r="J2082" s="11" t="str">
        <f t="shared" si="194"/>
        <v>South</v>
      </c>
      <c r="K2082" s="11" t="str">
        <f t="shared" si="195"/>
        <v>2000s</v>
      </c>
      <c r="L2082" s="11" t="str">
        <f t="shared" si="196"/>
        <v>Pulse</v>
      </c>
      <c r="M2082" s="18">
        <f t="shared" si="197"/>
        <v>0.23118225419664268</v>
      </c>
    </row>
    <row r="2083" spans="1:13">
      <c r="A2083" s="4">
        <v>2009</v>
      </c>
      <c r="B2083" s="5" t="s">
        <v>74</v>
      </c>
      <c r="C2083" s="5" t="s">
        <v>82</v>
      </c>
      <c r="D2083" s="5" t="s">
        <v>18</v>
      </c>
      <c r="E2083" s="5">
        <v>199550</v>
      </c>
      <c r="F2083" s="6">
        <v>392.98</v>
      </c>
      <c r="H2083" s="15" t="str">
        <f t="shared" si="192"/>
        <v>Low</v>
      </c>
      <c r="I2083" s="11" t="str">
        <f t="shared" si="193"/>
        <v>Large</v>
      </c>
      <c r="J2083" s="11" t="str">
        <f t="shared" si="194"/>
        <v>South</v>
      </c>
      <c r="K2083" s="11" t="str">
        <f t="shared" si="195"/>
        <v>2000s</v>
      </c>
      <c r="L2083" s="11" t="str">
        <f t="shared" si="196"/>
        <v>Fiber</v>
      </c>
      <c r="M2083" s="18">
        <f t="shared" si="197"/>
        <v>1.9693309947381608E-3</v>
      </c>
    </row>
    <row r="2084" spans="1:13">
      <c r="A2084" s="4">
        <v>2010</v>
      </c>
      <c r="B2084" s="5" t="s">
        <v>74</v>
      </c>
      <c r="C2084" s="5" t="s">
        <v>82</v>
      </c>
      <c r="D2084" s="5" t="s">
        <v>15</v>
      </c>
      <c r="E2084" s="5">
        <v>381520</v>
      </c>
      <c r="F2084" s="6">
        <v>3543.35</v>
      </c>
      <c r="H2084" s="15" t="str">
        <f t="shared" si="192"/>
        <v>High</v>
      </c>
      <c r="I2084" s="11" t="str">
        <f t="shared" si="193"/>
        <v>Large</v>
      </c>
      <c r="J2084" s="11" t="str">
        <f t="shared" si="194"/>
        <v>South</v>
      </c>
      <c r="K2084" s="11" t="str">
        <f t="shared" si="195"/>
        <v>2010s</v>
      </c>
      <c r="L2084" s="11" t="str">
        <f t="shared" si="196"/>
        <v>Cereal</v>
      </c>
      <c r="M2084" s="18">
        <f t="shared" si="197"/>
        <v>9.2874554413923255E-3</v>
      </c>
    </row>
    <row r="2085" spans="1:13">
      <c r="A2085" s="4">
        <v>2010</v>
      </c>
      <c r="B2085" s="5" t="s">
        <v>74</v>
      </c>
      <c r="C2085" s="5" t="s">
        <v>82</v>
      </c>
      <c r="D2085" s="5" t="s">
        <v>16</v>
      </c>
      <c r="E2085" s="5">
        <v>91160</v>
      </c>
      <c r="F2085" s="6">
        <v>4781.26</v>
      </c>
      <c r="H2085" s="15" t="str">
        <f t="shared" si="192"/>
        <v>High</v>
      </c>
      <c r="I2085" s="11" t="str">
        <f t="shared" si="193"/>
        <v>Large</v>
      </c>
      <c r="J2085" s="11" t="str">
        <f t="shared" si="194"/>
        <v>South</v>
      </c>
      <c r="K2085" s="11" t="str">
        <f t="shared" si="195"/>
        <v>2010s</v>
      </c>
      <c r="L2085" s="11" t="str">
        <f t="shared" si="196"/>
        <v>Cereal</v>
      </c>
      <c r="M2085" s="18">
        <f t="shared" si="197"/>
        <v>5.2449100482667842E-2</v>
      </c>
    </row>
    <row r="2086" spans="1:13">
      <c r="A2086" s="4">
        <v>2010</v>
      </c>
      <c r="B2086" s="5" t="s">
        <v>74</v>
      </c>
      <c r="C2086" s="5" t="s">
        <v>82</v>
      </c>
      <c r="D2086" s="5" t="s">
        <v>17</v>
      </c>
      <c r="E2086" s="5">
        <v>1620</v>
      </c>
      <c r="F2086" s="6">
        <v>740.74</v>
      </c>
      <c r="H2086" s="15" t="str">
        <f t="shared" si="192"/>
        <v>Low</v>
      </c>
      <c r="I2086" s="11" t="str">
        <f t="shared" si="193"/>
        <v>Medium</v>
      </c>
      <c r="J2086" s="11" t="str">
        <f t="shared" si="194"/>
        <v>South</v>
      </c>
      <c r="K2086" s="11" t="str">
        <f t="shared" si="195"/>
        <v>2010s</v>
      </c>
      <c r="L2086" s="11" t="str">
        <f t="shared" si="196"/>
        <v>Pulse</v>
      </c>
      <c r="M2086" s="18">
        <f t="shared" si="197"/>
        <v>0.45724691358024694</v>
      </c>
    </row>
    <row r="2087" spans="1:13">
      <c r="A2087" s="4">
        <v>2010</v>
      </c>
      <c r="B2087" s="5" t="s">
        <v>74</v>
      </c>
      <c r="C2087" s="5" t="s">
        <v>82</v>
      </c>
      <c r="D2087" s="5" t="s">
        <v>18</v>
      </c>
      <c r="E2087" s="5">
        <v>235400</v>
      </c>
      <c r="F2087" s="6">
        <v>363</v>
      </c>
      <c r="H2087" s="15" t="str">
        <f t="shared" si="192"/>
        <v>Low</v>
      </c>
      <c r="I2087" s="11" t="str">
        <f t="shared" si="193"/>
        <v>Large</v>
      </c>
      <c r="J2087" s="11" t="str">
        <f t="shared" si="194"/>
        <v>South</v>
      </c>
      <c r="K2087" s="11" t="str">
        <f t="shared" si="195"/>
        <v>2010s</v>
      </c>
      <c r="L2087" s="11" t="str">
        <f t="shared" si="196"/>
        <v>Fiber</v>
      </c>
      <c r="M2087" s="18">
        <f t="shared" si="197"/>
        <v>1.5420560747663552E-3</v>
      </c>
    </row>
    <row r="2088" spans="1:13">
      <c r="A2088" s="4">
        <v>2011</v>
      </c>
      <c r="B2088" s="5" t="s">
        <v>74</v>
      </c>
      <c r="C2088" s="5" t="s">
        <v>82</v>
      </c>
      <c r="D2088" s="5" t="s">
        <v>15</v>
      </c>
      <c r="E2088" s="5">
        <v>343380</v>
      </c>
      <c r="F2088" s="6">
        <v>3261.84</v>
      </c>
      <c r="H2088" s="15" t="str">
        <f t="shared" si="192"/>
        <v>High</v>
      </c>
      <c r="I2088" s="11" t="str">
        <f t="shared" si="193"/>
        <v>Large</v>
      </c>
      <c r="J2088" s="11" t="str">
        <f t="shared" si="194"/>
        <v>South</v>
      </c>
      <c r="K2088" s="11" t="str">
        <f t="shared" si="195"/>
        <v>2010s</v>
      </c>
      <c r="L2088" s="11" t="str">
        <f t="shared" si="196"/>
        <v>Cereal</v>
      </c>
      <c r="M2088" s="18">
        <f t="shared" si="197"/>
        <v>9.4992136991088588E-3</v>
      </c>
    </row>
    <row r="2089" spans="1:13">
      <c r="A2089" s="4">
        <v>2011</v>
      </c>
      <c r="B2089" s="5" t="s">
        <v>74</v>
      </c>
      <c r="C2089" s="5" t="s">
        <v>82</v>
      </c>
      <c r="D2089" s="5" t="s">
        <v>16</v>
      </c>
      <c r="E2089" s="5">
        <v>97300</v>
      </c>
      <c r="F2089" s="6">
        <v>3756.83</v>
      </c>
      <c r="H2089" s="15" t="str">
        <f t="shared" si="192"/>
        <v>High</v>
      </c>
      <c r="I2089" s="11" t="str">
        <f t="shared" si="193"/>
        <v>Large</v>
      </c>
      <c r="J2089" s="11" t="str">
        <f t="shared" si="194"/>
        <v>South</v>
      </c>
      <c r="K2089" s="11" t="str">
        <f t="shared" si="195"/>
        <v>2010s</v>
      </c>
      <c r="L2089" s="11" t="str">
        <f t="shared" si="196"/>
        <v>Cereal</v>
      </c>
      <c r="M2089" s="18">
        <f t="shared" si="197"/>
        <v>3.8610791366906476E-2</v>
      </c>
    </row>
    <row r="2090" spans="1:13">
      <c r="A2090" s="4">
        <v>2011</v>
      </c>
      <c r="B2090" s="5" t="s">
        <v>74</v>
      </c>
      <c r="C2090" s="5" t="s">
        <v>82</v>
      </c>
      <c r="D2090" s="5" t="s">
        <v>17</v>
      </c>
      <c r="E2090" s="5">
        <v>1160</v>
      </c>
      <c r="F2090" s="6">
        <v>879.31</v>
      </c>
      <c r="H2090" s="15" t="str">
        <f t="shared" si="192"/>
        <v>Low</v>
      </c>
      <c r="I2090" s="11" t="str">
        <f t="shared" si="193"/>
        <v>Medium</v>
      </c>
      <c r="J2090" s="11" t="str">
        <f t="shared" si="194"/>
        <v>South</v>
      </c>
      <c r="K2090" s="11" t="str">
        <f t="shared" si="195"/>
        <v>2010s</v>
      </c>
      <c r="L2090" s="11" t="str">
        <f t="shared" si="196"/>
        <v>Pulse</v>
      </c>
      <c r="M2090" s="18">
        <f t="shared" si="197"/>
        <v>0.75802586206896549</v>
      </c>
    </row>
    <row r="2091" spans="1:13">
      <c r="A2091" s="4">
        <v>2011</v>
      </c>
      <c r="B2091" s="5" t="s">
        <v>74</v>
      </c>
      <c r="C2091" s="5" t="s">
        <v>82</v>
      </c>
      <c r="D2091" s="5" t="s">
        <v>18</v>
      </c>
      <c r="E2091" s="5">
        <v>235250</v>
      </c>
      <c r="F2091" s="6">
        <v>211.99</v>
      </c>
      <c r="H2091" s="15" t="str">
        <f t="shared" si="192"/>
        <v>Low</v>
      </c>
      <c r="I2091" s="11" t="str">
        <f t="shared" si="193"/>
        <v>Large</v>
      </c>
      <c r="J2091" s="11" t="str">
        <f t="shared" si="194"/>
        <v>South</v>
      </c>
      <c r="K2091" s="11" t="str">
        <f t="shared" si="195"/>
        <v>2010s</v>
      </c>
      <c r="L2091" s="11" t="str">
        <f t="shared" si="196"/>
        <v>Fiber</v>
      </c>
      <c r="M2091" s="18">
        <f t="shared" si="197"/>
        <v>9.0112646121147724E-4</v>
      </c>
    </row>
    <row r="2092" spans="1:13">
      <c r="A2092" s="4">
        <v>2012</v>
      </c>
      <c r="B2092" s="5" t="s">
        <v>74</v>
      </c>
      <c r="C2092" s="5" t="s">
        <v>82</v>
      </c>
      <c r="D2092" s="5" t="s">
        <v>15</v>
      </c>
      <c r="E2092" s="5">
        <v>289430</v>
      </c>
      <c r="F2092" s="6">
        <v>3547.94</v>
      </c>
      <c r="H2092" s="15" t="str">
        <f t="shared" si="192"/>
        <v>High</v>
      </c>
      <c r="I2092" s="11" t="str">
        <f t="shared" si="193"/>
        <v>Large</v>
      </c>
      <c r="J2092" s="11" t="str">
        <f t="shared" si="194"/>
        <v>South</v>
      </c>
      <c r="K2092" s="11" t="str">
        <f t="shared" si="195"/>
        <v>2010s</v>
      </c>
      <c r="L2092" s="11" t="str">
        <f t="shared" si="196"/>
        <v>Cereal</v>
      </c>
      <c r="M2092" s="18">
        <f t="shared" si="197"/>
        <v>1.2258369899457555E-2</v>
      </c>
    </row>
    <row r="2093" spans="1:13">
      <c r="A2093" s="4">
        <v>2012</v>
      </c>
      <c r="B2093" s="5" t="s">
        <v>74</v>
      </c>
      <c r="C2093" s="5" t="s">
        <v>82</v>
      </c>
      <c r="D2093" s="5" t="s">
        <v>16</v>
      </c>
      <c r="E2093" s="5">
        <v>108710</v>
      </c>
      <c r="F2093" s="6">
        <v>5231.17</v>
      </c>
      <c r="H2093" s="15" t="str">
        <f t="shared" si="192"/>
        <v>High</v>
      </c>
      <c r="I2093" s="11" t="str">
        <f t="shared" si="193"/>
        <v>Large</v>
      </c>
      <c r="J2093" s="11" t="str">
        <f t="shared" si="194"/>
        <v>South</v>
      </c>
      <c r="K2093" s="11" t="str">
        <f t="shared" si="195"/>
        <v>2010s</v>
      </c>
      <c r="L2093" s="11" t="str">
        <f t="shared" si="196"/>
        <v>Cereal</v>
      </c>
      <c r="M2093" s="18">
        <f t="shared" si="197"/>
        <v>4.8120412105602063E-2</v>
      </c>
    </row>
    <row r="2094" spans="1:13">
      <c r="A2094" s="4">
        <v>2012</v>
      </c>
      <c r="B2094" s="5" t="s">
        <v>74</v>
      </c>
      <c r="C2094" s="5" t="s">
        <v>82</v>
      </c>
      <c r="D2094" s="5" t="s">
        <v>17</v>
      </c>
      <c r="E2094" s="5">
        <v>2160</v>
      </c>
      <c r="F2094" s="6">
        <v>490.74</v>
      </c>
      <c r="H2094" s="15" t="str">
        <f t="shared" si="192"/>
        <v>Low</v>
      </c>
      <c r="I2094" s="11" t="str">
        <f t="shared" si="193"/>
        <v>Medium</v>
      </c>
      <c r="J2094" s="11" t="str">
        <f t="shared" si="194"/>
        <v>South</v>
      </c>
      <c r="K2094" s="11" t="str">
        <f t="shared" si="195"/>
        <v>2010s</v>
      </c>
      <c r="L2094" s="11" t="str">
        <f t="shared" si="196"/>
        <v>Pulse</v>
      </c>
      <c r="M2094" s="18">
        <f t="shared" si="197"/>
        <v>0.22719444444444445</v>
      </c>
    </row>
    <row r="2095" spans="1:13">
      <c r="A2095" s="4">
        <v>2012</v>
      </c>
      <c r="B2095" s="5" t="s">
        <v>74</v>
      </c>
      <c r="C2095" s="5" t="s">
        <v>82</v>
      </c>
      <c r="D2095" s="5" t="s">
        <v>18</v>
      </c>
      <c r="E2095" s="5">
        <v>251380</v>
      </c>
      <c r="F2095" s="6">
        <v>337.97</v>
      </c>
      <c r="H2095" s="15" t="str">
        <f t="shared" si="192"/>
        <v>Low</v>
      </c>
      <c r="I2095" s="11" t="str">
        <f t="shared" si="193"/>
        <v>Large</v>
      </c>
      <c r="J2095" s="11" t="str">
        <f t="shared" si="194"/>
        <v>South</v>
      </c>
      <c r="K2095" s="11" t="str">
        <f t="shared" si="195"/>
        <v>2010s</v>
      </c>
      <c r="L2095" s="11" t="str">
        <f t="shared" si="196"/>
        <v>Fiber</v>
      </c>
      <c r="M2095" s="18">
        <f t="shared" si="197"/>
        <v>1.3444585885909778E-3</v>
      </c>
    </row>
    <row r="2096" spans="1:13">
      <c r="A2096" s="4">
        <v>2013</v>
      </c>
      <c r="B2096" s="5" t="s">
        <v>74</v>
      </c>
      <c r="C2096" s="5" t="s">
        <v>82</v>
      </c>
      <c r="D2096" s="5" t="s">
        <v>15</v>
      </c>
      <c r="E2096" s="5">
        <v>417910</v>
      </c>
      <c r="F2096" s="6">
        <v>3591.3</v>
      </c>
      <c r="H2096" s="15" t="str">
        <f t="shared" si="192"/>
        <v>High</v>
      </c>
      <c r="I2096" s="11" t="str">
        <f t="shared" si="193"/>
        <v>Large</v>
      </c>
      <c r="J2096" s="11" t="str">
        <f t="shared" si="194"/>
        <v>South</v>
      </c>
      <c r="K2096" s="11" t="str">
        <f t="shared" si="195"/>
        <v>2010s</v>
      </c>
      <c r="L2096" s="11" t="str">
        <f t="shared" si="196"/>
        <v>Cereal</v>
      </c>
      <c r="M2096" s="18">
        <f t="shared" si="197"/>
        <v>8.5934770644397127E-3</v>
      </c>
    </row>
    <row r="2097" spans="1:13">
      <c r="A2097" s="4">
        <v>2013</v>
      </c>
      <c r="B2097" s="5" t="s">
        <v>74</v>
      </c>
      <c r="C2097" s="5" t="s">
        <v>82</v>
      </c>
      <c r="D2097" s="5" t="s">
        <v>16</v>
      </c>
      <c r="E2097" s="5">
        <v>114340</v>
      </c>
      <c r="F2097" s="6">
        <v>5462.74</v>
      </c>
      <c r="H2097" s="15" t="str">
        <f t="shared" si="192"/>
        <v>High</v>
      </c>
      <c r="I2097" s="11" t="str">
        <f t="shared" si="193"/>
        <v>Large</v>
      </c>
      <c r="J2097" s="11" t="str">
        <f t="shared" si="194"/>
        <v>South</v>
      </c>
      <c r="K2097" s="11" t="str">
        <f t="shared" si="195"/>
        <v>2010s</v>
      </c>
      <c r="L2097" s="11" t="str">
        <f t="shared" si="196"/>
        <v>Cereal</v>
      </c>
      <c r="M2097" s="18">
        <f t="shared" si="197"/>
        <v>4.7776281266398456E-2</v>
      </c>
    </row>
    <row r="2098" spans="1:13">
      <c r="A2098" s="4">
        <v>2013</v>
      </c>
      <c r="B2098" s="5" t="s">
        <v>74</v>
      </c>
      <c r="C2098" s="5" t="s">
        <v>82</v>
      </c>
      <c r="D2098" s="5" t="s">
        <v>17</v>
      </c>
      <c r="E2098" s="5">
        <v>1360</v>
      </c>
      <c r="F2098" s="6">
        <v>1352.94</v>
      </c>
      <c r="H2098" s="15" t="str">
        <f t="shared" si="192"/>
        <v>Medium</v>
      </c>
      <c r="I2098" s="11" t="str">
        <f t="shared" si="193"/>
        <v>Medium</v>
      </c>
      <c r="J2098" s="11" t="str">
        <f t="shared" si="194"/>
        <v>South</v>
      </c>
      <c r="K2098" s="11" t="str">
        <f t="shared" si="195"/>
        <v>2010s</v>
      </c>
      <c r="L2098" s="11" t="str">
        <f t="shared" si="196"/>
        <v>Pulse</v>
      </c>
      <c r="M2098" s="18">
        <f t="shared" si="197"/>
        <v>0.9948088235294118</v>
      </c>
    </row>
    <row r="2099" spans="1:13">
      <c r="A2099" s="4">
        <v>2013</v>
      </c>
      <c r="B2099" s="5" t="s">
        <v>74</v>
      </c>
      <c r="C2099" s="5" t="s">
        <v>82</v>
      </c>
      <c r="D2099" s="5" t="s">
        <v>18</v>
      </c>
      <c r="E2099" s="5">
        <v>231380</v>
      </c>
      <c r="F2099" s="6">
        <v>520.62</v>
      </c>
      <c r="H2099" s="15" t="str">
        <f t="shared" si="192"/>
        <v>Low</v>
      </c>
      <c r="I2099" s="11" t="str">
        <f t="shared" si="193"/>
        <v>Large</v>
      </c>
      <c r="J2099" s="11" t="str">
        <f t="shared" si="194"/>
        <v>South</v>
      </c>
      <c r="K2099" s="11" t="str">
        <f t="shared" si="195"/>
        <v>2010s</v>
      </c>
      <c r="L2099" s="11" t="str">
        <f t="shared" si="196"/>
        <v>Fiber</v>
      </c>
      <c r="M2099" s="18">
        <f t="shared" si="197"/>
        <v>2.2500648284207799E-3</v>
      </c>
    </row>
    <row r="2100" spans="1:13">
      <c r="A2100" s="4">
        <v>2014</v>
      </c>
      <c r="B2100" s="5" t="s">
        <v>74</v>
      </c>
      <c r="C2100" s="5" t="s">
        <v>82</v>
      </c>
      <c r="D2100" s="5" t="s">
        <v>15</v>
      </c>
      <c r="E2100" s="5">
        <v>278430</v>
      </c>
      <c r="F2100" s="6">
        <v>3559.1</v>
      </c>
      <c r="H2100" s="15" t="str">
        <f t="shared" si="192"/>
        <v>High</v>
      </c>
      <c r="I2100" s="11" t="str">
        <f t="shared" si="193"/>
        <v>Large</v>
      </c>
      <c r="J2100" s="11" t="str">
        <f t="shared" si="194"/>
        <v>South</v>
      </c>
      <c r="K2100" s="11" t="str">
        <f t="shared" si="195"/>
        <v>2010s</v>
      </c>
      <c r="L2100" s="11" t="str">
        <f t="shared" si="196"/>
        <v>Cereal</v>
      </c>
      <c r="M2100" s="18">
        <f t="shared" si="197"/>
        <v>1.2782746112128721E-2</v>
      </c>
    </row>
    <row r="2101" spans="1:13">
      <c r="A2101" s="4">
        <v>2014</v>
      </c>
      <c r="B2101" s="5" t="s">
        <v>74</v>
      </c>
      <c r="C2101" s="5" t="s">
        <v>82</v>
      </c>
      <c r="D2101" s="5" t="s">
        <v>16</v>
      </c>
      <c r="E2101" s="5">
        <v>108090</v>
      </c>
      <c r="F2101" s="6">
        <v>5017.21</v>
      </c>
      <c r="H2101" s="15" t="str">
        <f t="shared" si="192"/>
        <v>High</v>
      </c>
      <c r="I2101" s="11" t="str">
        <f t="shared" si="193"/>
        <v>Large</v>
      </c>
      <c r="J2101" s="11" t="str">
        <f t="shared" si="194"/>
        <v>South</v>
      </c>
      <c r="K2101" s="11" t="str">
        <f t="shared" si="195"/>
        <v>2010s</v>
      </c>
      <c r="L2101" s="11" t="str">
        <f t="shared" si="196"/>
        <v>Cereal</v>
      </c>
      <c r="M2101" s="18">
        <f t="shared" si="197"/>
        <v>4.641696734202979E-2</v>
      </c>
    </row>
    <row r="2102" spans="1:13">
      <c r="A2102" s="4">
        <v>2014</v>
      </c>
      <c r="B2102" s="5" t="s">
        <v>74</v>
      </c>
      <c r="C2102" s="5" t="s">
        <v>82</v>
      </c>
      <c r="D2102" s="5" t="s">
        <v>17</v>
      </c>
      <c r="E2102" s="5">
        <v>1720</v>
      </c>
      <c r="F2102" s="6">
        <v>1232.56</v>
      </c>
      <c r="H2102" s="15" t="str">
        <f t="shared" si="192"/>
        <v>Medium</v>
      </c>
      <c r="I2102" s="11" t="str">
        <f t="shared" si="193"/>
        <v>Medium</v>
      </c>
      <c r="J2102" s="11" t="str">
        <f t="shared" si="194"/>
        <v>South</v>
      </c>
      <c r="K2102" s="11" t="str">
        <f t="shared" si="195"/>
        <v>2010s</v>
      </c>
      <c r="L2102" s="11" t="str">
        <f t="shared" si="196"/>
        <v>Pulse</v>
      </c>
      <c r="M2102" s="18">
        <f t="shared" si="197"/>
        <v>0.71660465116279071</v>
      </c>
    </row>
    <row r="2103" spans="1:13">
      <c r="A2103" s="4">
        <v>2014</v>
      </c>
      <c r="B2103" s="5" t="s">
        <v>74</v>
      </c>
      <c r="C2103" s="5" t="s">
        <v>82</v>
      </c>
      <c r="D2103" s="5" t="s">
        <v>18</v>
      </c>
      <c r="E2103" s="5">
        <v>214590</v>
      </c>
      <c r="F2103" s="6">
        <v>491.26</v>
      </c>
      <c r="H2103" s="15" t="str">
        <f t="shared" si="192"/>
        <v>Low</v>
      </c>
      <c r="I2103" s="11" t="str">
        <f t="shared" si="193"/>
        <v>Large</v>
      </c>
      <c r="J2103" s="11" t="str">
        <f t="shared" si="194"/>
        <v>South</v>
      </c>
      <c r="K2103" s="11" t="str">
        <f t="shared" si="195"/>
        <v>2010s</v>
      </c>
      <c r="L2103" s="11" t="str">
        <f t="shared" si="196"/>
        <v>Fiber</v>
      </c>
      <c r="M2103" s="18">
        <f t="shared" si="197"/>
        <v>2.289295866536185E-3</v>
      </c>
    </row>
    <row r="2104" spans="1:13">
      <c r="A2104" s="4">
        <v>2015</v>
      </c>
      <c r="B2104" s="5" t="s">
        <v>74</v>
      </c>
      <c r="C2104" s="5" t="s">
        <v>82</v>
      </c>
      <c r="D2104" s="5" t="s">
        <v>15</v>
      </c>
      <c r="E2104" s="5">
        <v>170400</v>
      </c>
      <c r="F2104" s="6">
        <v>3250.94</v>
      </c>
      <c r="H2104" s="15" t="str">
        <f t="shared" si="192"/>
        <v>High</v>
      </c>
      <c r="I2104" s="11" t="str">
        <f t="shared" si="193"/>
        <v>Large</v>
      </c>
      <c r="J2104" s="11" t="str">
        <f t="shared" si="194"/>
        <v>South</v>
      </c>
      <c r="K2104" s="11" t="str">
        <f t="shared" si="195"/>
        <v>2010s</v>
      </c>
      <c r="L2104" s="11" t="str">
        <f t="shared" si="196"/>
        <v>Cereal</v>
      </c>
      <c r="M2104" s="18">
        <f t="shared" si="197"/>
        <v>1.9078286384976526E-2</v>
      </c>
    </row>
    <row r="2105" spans="1:13">
      <c r="A2105" s="4">
        <v>2015</v>
      </c>
      <c r="B2105" s="5" t="s">
        <v>74</v>
      </c>
      <c r="C2105" s="5" t="s">
        <v>82</v>
      </c>
      <c r="D2105" s="5" t="s">
        <v>16</v>
      </c>
      <c r="E2105" s="5">
        <v>84950</v>
      </c>
      <c r="F2105" s="6">
        <v>4429.8999999999996</v>
      </c>
      <c r="H2105" s="15" t="str">
        <f t="shared" si="192"/>
        <v>High</v>
      </c>
      <c r="I2105" s="11" t="str">
        <f t="shared" si="193"/>
        <v>Large</v>
      </c>
      <c r="J2105" s="11" t="str">
        <f t="shared" si="194"/>
        <v>South</v>
      </c>
      <c r="K2105" s="11" t="str">
        <f t="shared" si="195"/>
        <v>2010s</v>
      </c>
      <c r="L2105" s="11" t="str">
        <f t="shared" si="196"/>
        <v>Cereal</v>
      </c>
      <c r="M2105" s="18">
        <f t="shared" si="197"/>
        <v>5.2147145379635072E-2</v>
      </c>
    </row>
    <row r="2106" spans="1:13">
      <c r="A2106" s="4">
        <v>2015</v>
      </c>
      <c r="B2106" s="5" t="s">
        <v>74</v>
      </c>
      <c r="C2106" s="5" t="s">
        <v>82</v>
      </c>
      <c r="D2106" s="5" t="s">
        <v>17</v>
      </c>
      <c r="E2106" s="5">
        <v>1440</v>
      </c>
      <c r="F2106" s="6">
        <v>1409.72</v>
      </c>
      <c r="H2106" s="15" t="str">
        <f t="shared" si="192"/>
        <v>Medium</v>
      </c>
      <c r="I2106" s="11" t="str">
        <f t="shared" si="193"/>
        <v>Medium</v>
      </c>
      <c r="J2106" s="11" t="str">
        <f t="shared" si="194"/>
        <v>South</v>
      </c>
      <c r="K2106" s="11" t="str">
        <f t="shared" si="195"/>
        <v>2010s</v>
      </c>
      <c r="L2106" s="11" t="str">
        <f t="shared" si="196"/>
        <v>Pulse</v>
      </c>
      <c r="M2106" s="18">
        <f t="shared" si="197"/>
        <v>0.97897222222222224</v>
      </c>
    </row>
    <row r="2107" spans="1:13">
      <c r="A2107" s="4">
        <v>2015</v>
      </c>
      <c r="B2107" s="5" t="s">
        <v>74</v>
      </c>
      <c r="C2107" s="5" t="s">
        <v>82</v>
      </c>
      <c r="D2107" s="5" t="s">
        <v>18</v>
      </c>
      <c r="E2107" s="5">
        <v>201240</v>
      </c>
      <c r="F2107" s="6">
        <v>490.41</v>
      </c>
      <c r="H2107" s="15" t="str">
        <f t="shared" si="192"/>
        <v>Low</v>
      </c>
      <c r="I2107" s="11" t="str">
        <f t="shared" si="193"/>
        <v>Large</v>
      </c>
      <c r="J2107" s="11" t="str">
        <f t="shared" si="194"/>
        <v>South</v>
      </c>
      <c r="K2107" s="11" t="str">
        <f t="shared" si="195"/>
        <v>2010s</v>
      </c>
      <c r="L2107" s="11" t="str">
        <f t="shared" si="196"/>
        <v>Fiber</v>
      </c>
      <c r="M2107" s="18">
        <f t="shared" si="197"/>
        <v>2.4369409660107335E-3</v>
      </c>
    </row>
    <row r="2108" spans="1:13">
      <c r="A2108" s="4">
        <v>2016</v>
      </c>
      <c r="B2108" s="5" t="s">
        <v>74</v>
      </c>
      <c r="C2108" s="5" t="s">
        <v>82</v>
      </c>
      <c r="D2108" s="5" t="s">
        <v>15</v>
      </c>
      <c r="E2108" s="5">
        <v>369130</v>
      </c>
      <c r="F2108" s="6">
        <v>3948.09</v>
      </c>
      <c r="H2108" s="15" t="str">
        <f t="shared" si="192"/>
        <v>High</v>
      </c>
      <c r="I2108" s="11" t="str">
        <f t="shared" si="193"/>
        <v>Large</v>
      </c>
      <c r="J2108" s="11" t="str">
        <f t="shared" si="194"/>
        <v>South</v>
      </c>
      <c r="K2108" s="11" t="str">
        <f t="shared" si="195"/>
        <v>2010s</v>
      </c>
      <c r="L2108" s="11" t="str">
        <f t="shared" si="196"/>
        <v>Cereal</v>
      </c>
      <c r="M2108" s="18">
        <f t="shared" si="197"/>
        <v>1.0695662774632244E-2</v>
      </c>
    </row>
    <row r="2109" spans="1:13">
      <c r="A2109" s="4">
        <v>2016</v>
      </c>
      <c r="B2109" s="5" t="s">
        <v>74</v>
      </c>
      <c r="C2109" s="5" t="s">
        <v>82</v>
      </c>
      <c r="D2109" s="5" t="s">
        <v>16</v>
      </c>
      <c r="E2109" s="5">
        <v>102860</v>
      </c>
      <c r="F2109" s="6">
        <v>5441.84</v>
      </c>
      <c r="H2109" s="15" t="str">
        <f t="shared" si="192"/>
        <v>High</v>
      </c>
      <c r="I2109" s="11" t="str">
        <f t="shared" si="193"/>
        <v>Large</v>
      </c>
      <c r="J2109" s="11" t="str">
        <f t="shared" si="194"/>
        <v>South</v>
      </c>
      <c r="K2109" s="11" t="str">
        <f t="shared" si="195"/>
        <v>2010s</v>
      </c>
      <c r="L2109" s="11" t="str">
        <f t="shared" si="196"/>
        <v>Cereal</v>
      </c>
      <c r="M2109" s="18">
        <f t="shared" si="197"/>
        <v>5.290530818588373E-2</v>
      </c>
    </row>
    <row r="2110" spans="1:13">
      <c r="A2110" s="4">
        <v>2016</v>
      </c>
      <c r="B2110" s="5" t="s">
        <v>74</v>
      </c>
      <c r="C2110" s="5" t="s">
        <v>82</v>
      </c>
      <c r="D2110" s="5" t="s">
        <v>17</v>
      </c>
      <c r="E2110" s="5">
        <v>1500</v>
      </c>
      <c r="F2110" s="6">
        <v>1340.41</v>
      </c>
      <c r="H2110" s="15" t="str">
        <f t="shared" si="192"/>
        <v>Medium</v>
      </c>
      <c r="I2110" s="11" t="str">
        <f t="shared" si="193"/>
        <v>Medium</v>
      </c>
      <c r="J2110" s="11" t="str">
        <f t="shared" si="194"/>
        <v>South</v>
      </c>
      <c r="K2110" s="11" t="str">
        <f t="shared" si="195"/>
        <v>2010s</v>
      </c>
      <c r="L2110" s="11" t="str">
        <f t="shared" si="196"/>
        <v>Pulse</v>
      </c>
      <c r="M2110" s="18">
        <f t="shared" si="197"/>
        <v>0.89360666666666677</v>
      </c>
    </row>
    <row r="2111" spans="1:13">
      <c r="A2111" s="4">
        <v>2016</v>
      </c>
      <c r="B2111" s="5" t="s">
        <v>74</v>
      </c>
      <c r="C2111" s="5" t="s">
        <v>82</v>
      </c>
      <c r="D2111" s="5" t="s">
        <v>18</v>
      </c>
      <c r="E2111" s="5">
        <v>151410</v>
      </c>
      <c r="F2111" s="6">
        <v>567.03</v>
      </c>
      <c r="H2111" s="15" t="str">
        <f t="shared" si="192"/>
        <v>Low</v>
      </c>
      <c r="I2111" s="11" t="str">
        <f t="shared" si="193"/>
        <v>Large</v>
      </c>
      <c r="J2111" s="11" t="str">
        <f t="shared" si="194"/>
        <v>South</v>
      </c>
      <c r="K2111" s="11" t="str">
        <f t="shared" si="195"/>
        <v>2010s</v>
      </c>
      <c r="L2111" s="11" t="str">
        <f t="shared" si="196"/>
        <v>Fiber</v>
      </c>
      <c r="M2111" s="18">
        <f t="shared" si="197"/>
        <v>3.7449970279373884E-3</v>
      </c>
    </row>
    <row r="2112" spans="1:13">
      <c r="A2112" s="4">
        <v>2017</v>
      </c>
      <c r="B2112" s="5" t="s">
        <v>74</v>
      </c>
      <c r="C2112" s="5" t="s">
        <v>82</v>
      </c>
      <c r="D2112" s="5" t="s">
        <v>15</v>
      </c>
      <c r="E2112" s="5">
        <v>353680</v>
      </c>
      <c r="F2112" s="6">
        <v>3342.24</v>
      </c>
      <c r="H2112" s="15" t="str">
        <f t="shared" si="192"/>
        <v>High</v>
      </c>
      <c r="I2112" s="11" t="str">
        <f t="shared" si="193"/>
        <v>Large</v>
      </c>
      <c r="J2112" s="11" t="str">
        <f t="shared" si="194"/>
        <v>South</v>
      </c>
      <c r="K2112" s="11" t="str">
        <f t="shared" si="195"/>
        <v>2010s</v>
      </c>
      <c r="L2112" s="11" t="str">
        <f t="shared" si="196"/>
        <v>Cereal</v>
      </c>
      <c r="M2112" s="18">
        <f t="shared" si="197"/>
        <v>9.4498982130739647E-3</v>
      </c>
    </row>
    <row r="2113" spans="1:13">
      <c r="A2113" s="4">
        <v>2017</v>
      </c>
      <c r="B2113" s="5" t="s">
        <v>74</v>
      </c>
      <c r="C2113" s="5" t="s">
        <v>82</v>
      </c>
      <c r="D2113" s="5" t="s">
        <v>16</v>
      </c>
      <c r="E2113" s="5">
        <v>65360</v>
      </c>
      <c r="F2113" s="6">
        <v>5152.8100000000004</v>
      </c>
      <c r="H2113" s="15" t="str">
        <f t="shared" si="192"/>
        <v>High</v>
      </c>
      <c r="I2113" s="11" t="str">
        <f t="shared" si="193"/>
        <v>Large</v>
      </c>
      <c r="J2113" s="11" t="str">
        <f t="shared" si="194"/>
        <v>South</v>
      </c>
      <c r="K2113" s="11" t="str">
        <f t="shared" si="195"/>
        <v>2010s</v>
      </c>
      <c r="L2113" s="11" t="str">
        <f t="shared" si="196"/>
        <v>Cereal</v>
      </c>
      <c r="M2113" s="18">
        <f t="shared" si="197"/>
        <v>7.8837362301101596E-2</v>
      </c>
    </row>
    <row r="2114" spans="1:13">
      <c r="A2114" s="4">
        <v>2017</v>
      </c>
      <c r="B2114" s="5" t="s">
        <v>74</v>
      </c>
      <c r="C2114" s="5" t="s">
        <v>82</v>
      </c>
      <c r="D2114" s="5" t="s">
        <v>17</v>
      </c>
      <c r="E2114" s="5">
        <v>1270</v>
      </c>
      <c r="F2114" s="6">
        <v>1457.39</v>
      </c>
      <c r="H2114" s="15" t="str">
        <f t="shared" si="192"/>
        <v>Medium</v>
      </c>
      <c r="I2114" s="11" t="str">
        <f t="shared" si="193"/>
        <v>Medium</v>
      </c>
      <c r="J2114" s="11" t="str">
        <f t="shared" si="194"/>
        <v>South</v>
      </c>
      <c r="K2114" s="11" t="str">
        <f t="shared" si="195"/>
        <v>2010s</v>
      </c>
      <c r="L2114" s="11" t="str">
        <f t="shared" si="196"/>
        <v>Pulse</v>
      </c>
      <c r="M2114" s="18">
        <f t="shared" si="197"/>
        <v>1.1475511811023622</v>
      </c>
    </row>
    <row r="2115" spans="1:13">
      <c r="A2115" s="4">
        <v>2017</v>
      </c>
      <c r="B2115" s="5" t="s">
        <v>74</v>
      </c>
      <c r="C2115" s="5" t="s">
        <v>82</v>
      </c>
      <c r="D2115" s="5" t="s">
        <v>18</v>
      </c>
      <c r="E2115" s="5">
        <v>174970</v>
      </c>
      <c r="F2115" s="6">
        <v>578.83000000000004</v>
      </c>
      <c r="H2115" s="15" t="str">
        <f t="shared" ref="H2115:H2178" si="198">IF(F2115&lt;1000,"Low",IF(F2115&lt;3000,"Medium","High"))</f>
        <v>Low</v>
      </c>
      <c r="I2115" s="11" t="str">
        <f t="shared" ref="I2115:I2178" si="199">IF(E2115&lt;1000,"Small",IF(E2115&lt;5000,"Medium","Large"))</f>
        <v>Large</v>
      </c>
      <c r="J2115" s="11" t="str">
        <f t="shared" ref="J2115:J2178" si="200">IF(OR(B2115="Punjab",B2115="Haryana",B2115="Himachal Pradesh",B2115="Jammu and Kashmir",B2115="Uttarakhand",B2115="Delhi",B2115="Chandigarh"),"North",IF(OR(B2115="Tamil Nadu",B2115="Karnataka",B2115="Kerala",B2115="Andhra Pradesh",B2115="Telangana"),"South",IF(OR(B2115="Maharashtra",B2115="Gujarat",B2115="Goa",B2115="Rajasthan"),"West",IF(OR(B2115="West Bengal",B2115="Bihar",B2115="Jharkhand",B2115="Odisha",B2115="Assam",B2115="Sikkim",B2115="Arunachal Pradesh",B2115="Manipur",B2115="Meghalaya",B2115="Mizoram",B2115="Nagaland",B2115="Tripura"),"East","Central"))))</f>
        <v>South</v>
      </c>
      <c r="K2115" s="11" t="str">
        <f t="shared" ref="K2115:K2178" si="201">LEFT(A2115,3)&amp;"0s"</f>
        <v>2010s</v>
      </c>
      <c r="L2115" s="11" t="str">
        <f t="shared" ref="L2115:L2178" si="202">IF(D2115="Rice","Cereal",IF(D2115="Maize","Cereal",IF(D2115="Chickpea","Pulse",IF(D2115="Cotton","Fiber","Other"))))</f>
        <v>Fiber</v>
      </c>
      <c r="M2115" s="18">
        <f t="shared" ref="M2115:M2178" si="203">F2115/E2115</f>
        <v>3.3081671143624625E-3</v>
      </c>
    </row>
    <row r="2116" spans="1:13">
      <c r="A2116" s="4">
        <v>2008</v>
      </c>
      <c r="B2116" s="5" t="s">
        <v>74</v>
      </c>
      <c r="C2116" s="5" t="s">
        <v>83</v>
      </c>
      <c r="D2116" s="5" t="s">
        <v>15</v>
      </c>
      <c r="E2116" s="5">
        <v>77290</v>
      </c>
      <c r="F2116" s="6">
        <v>2566.6999999999998</v>
      </c>
      <c r="H2116" s="15" t="str">
        <f t="shared" si="198"/>
        <v>Medium</v>
      </c>
      <c r="I2116" s="11" t="str">
        <f t="shared" si="199"/>
        <v>Large</v>
      </c>
      <c r="J2116" s="11" t="str">
        <f t="shared" si="200"/>
        <v>South</v>
      </c>
      <c r="K2116" s="11" t="str">
        <f t="shared" si="201"/>
        <v>2000s</v>
      </c>
      <c r="L2116" s="11" t="str">
        <f t="shared" si="202"/>
        <v>Cereal</v>
      </c>
      <c r="M2116" s="18">
        <f t="shared" si="203"/>
        <v>3.3208694527105703E-2</v>
      </c>
    </row>
    <row r="2117" spans="1:13">
      <c r="A2117" s="4">
        <v>2008</v>
      </c>
      <c r="B2117" s="5" t="s">
        <v>74</v>
      </c>
      <c r="C2117" s="5" t="s">
        <v>83</v>
      </c>
      <c r="D2117" s="5" t="s">
        <v>16</v>
      </c>
      <c r="E2117" s="5">
        <v>32620</v>
      </c>
      <c r="F2117" s="6">
        <v>4214.59</v>
      </c>
      <c r="H2117" s="15" t="str">
        <f t="shared" si="198"/>
        <v>High</v>
      </c>
      <c r="I2117" s="11" t="str">
        <f t="shared" si="199"/>
        <v>Large</v>
      </c>
      <c r="J2117" s="11" t="str">
        <f t="shared" si="200"/>
        <v>South</v>
      </c>
      <c r="K2117" s="11" t="str">
        <f t="shared" si="201"/>
        <v>2000s</v>
      </c>
      <c r="L2117" s="11" t="str">
        <f t="shared" si="202"/>
        <v>Cereal</v>
      </c>
      <c r="M2117" s="18">
        <f t="shared" si="203"/>
        <v>0.12920263641937463</v>
      </c>
    </row>
    <row r="2118" spans="1:13">
      <c r="A2118" s="4">
        <v>2008</v>
      </c>
      <c r="B2118" s="5" t="s">
        <v>74</v>
      </c>
      <c r="C2118" s="5" t="s">
        <v>83</v>
      </c>
      <c r="D2118" s="5" t="s">
        <v>17</v>
      </c>
      <c r="E2118" s="5">
        <v>23660</v>
      </c>
      <c r="F2118" s="6">
        <v>1486.47</v>
      </c>
      <c r="H2118" s="15" t="str">
        <f t="shared" si="198"/>
        <v>Medium</v>
      </c>
      <c r="I2118" s="11" t="str">
        <f t="shared" si="199"/>
        <v>Large</v>
      </c>
      <c r="J2118" s="11" t="str">
        <f t="shared" si="200"/>
        <v>South</v>
      </c>
      <c r="K2118" s="11" t="str">
        <f t="shared" si="201"/>
        <v>2000s</v>
      </c>
      <c r="L2118" s="11" t="str">
        <f t="shared" si="202"/>
        <v>Pulse</v>
      </c>
      <c r="M2118" s="18">
        <f t="shared" si="203"/>
        <v>6.2826289095519863E-2</v>
      </c>
    </row>
    <row r="2119" spans="1:13">
      <c r="A2119" s="4">
        <v>2008</v>
      </c>
      <c r="B2119" s="5" t="s">
        <v>74</v>
      </c>
      <c r="C2119" s="5" t="s">
        <v>83</v>
      </c>
      <c r="D2119" s="5" t="s">
        <v>18</v>
      </c>
      <c r="E2119" s="5">
        <v>279350</v>
      </c>
      <c r="F2119" s="6">
        <v>375.01</v>
      </c>
      <c r="H2119" s="15" t="str">
        <f t="shared" si="198"/>
        <v>Low</v>
      </c>
      <c r="I2119" s="11" t="str">
        <f t="shared" si="199"/>
        <v>Large</v>
      </c>
      <c r="J2119" s="11" t="str">
        <f t="shared" si="200"/>
        <v>South</v>
      </c>
      <c r="K2119" s="11" t="str">
        <f t="shared" si="201"/>
        <v>2000s</v>
      </c>
      <c r="L2119" s="11" t="str">
        <f t="shared" si="202"/>
        <v>Fiber</v>
      </c>
      <c r="M2119" s="18">
        <f t="shared" si="203"/>
        <v>1.3424378020404509E-3</v>
      </c>
    </row>
    <row r="2120" spans="1:13">
      <c r="A2120" s="4">
        <v>2009</v>
      </c>
      <c r="B2120" s="5" t="s">
        <v>74</v>
      </c>
      <c r="C2120" s="5" t="s">
        <v>83</v>
      </c>
      <c r="D2120" s="5" t="s">
        <v>15</v>
      </c>
      <c r="E2120" s="5">
        <v>48120</v>
      </c>
      <c r="F2120" s="6">
        <v>2046.97</v>
      </c>
      <c r="H2120" s="15" t="str">
        <f t="shared" si="198"/>
        <v>Medium</v>
      </c>
      <c r="I2120" s="11" t="str">
        <f t="shared" si="199"/>
        <v>Large</v>
      </c>
      <c r="J2120" s="11" t="str">
        <f t="shared" si="200"/>
        <v>South</v>
      </c>
      <c r="K2120" s="11" t="str">
        <f t="shared" si="201"/>
        <v>2000s</v>
      </c>
      <c r="L2120" s="11" t="str">
        <f t="shared" si="202"/>
        <v>Cereal</v>
      </c>
      <c r="M2120" s="18">
        <f t="shared" si="203"/>
        <v>4.253886118038238E-2</v>
      </c>
    </row>
    <row r="2121" spans="1:13">
      <c r="A2121" s="4">
        <v>2009</v>
      </c>
      <c r="B2121" s="5" t="s">
        <v>74</v>
      </c>
      <c r="C2121" s="5" t="s">
        <v>83</v>
      </c>
      <c r="D2121" s="5" t="s">
        <v>16</v>
      </c>
      <c r="E2121" s="5">
        <v>17900</v>
      </c>
      <c r="F2121" s="6">
        <v>3825.14</v>
      </c>
      <c r="H2121" s="15" t="str">
        <f t="shared" si="198"/>
        <v>High</v>
      </c>
      <c r="I2121" s="11" t="str">
        <f t="shared" si="199"/>
        <v>Large</v>
      </c>
      <c r="J2121" s="11" t="str">
        <f t="shared" si="200"/>
        <v>South</v>
      </c>
      <c r="K2121" s="11" t="str">
        <f t="shared" si="201"/>
        <v>2000s</v>
      </c>
      <c r="L2121" s="11" t="str">
        <f t="shared" si="202"/>
        <v>Cereal</v>
      </c>
      <c r="M2121" s="18">
        <f t="shared" si="203"/>
        <v>0.21369497206703911</v>
      </c>
    </row>
    <row r="2122" spans="1:13">
      <c r="A2122" s="4">
        <v>2009</v>
      </c>
      <c r="B2122" s="5" t="s">
        <v>74</v>
      </c>
      <c r="C2122" s="5" t="s">
        <v>83</v>
      </c>
      <c r="D2122" s="5" t="s">
        <v>17</v>
      </c>
      <c r="E2122" s="5">
        <v>9540</v>
      </c>
      <c r="F2122" s="6">
        <v>1503.14</v>
      </c>
      <c r="H2122" s="15" t="str">
        <f t="shared" si="198"/>
        <v>Medium</v>
      </c>
      <c r="I2122" s="11" t="str">
        <f t="shared" si="199"/>
        <v>Large</v>
      </c>
      <c r="J2122" s="11" t="str">
        <f t="shared" si="200"/>
        <v>South</v>
      </c>
      <c r="K2122" s="11" t="str">
        <f t="shared" si="201"/>
        <v>2000s</v>
      </c>
      <c r="L2122" s="11" t="str">
        <f t="shared" si="202"/>
        <v>Pulse</v>
      </c>
      <c r="M2122" s="18">
        <f t="shared" si="203"/>
        <v>0.15756184486373168</v>
      </c>
    </row>
    <row r="2123" spans="1:13">
      <c r="A2123" s="4">
        <v>2009</v>
      </c>
      <c r="B2123" s="5" t="s">
        <v>74</v>
      </c>
      <c r="C2123" s="5" t="s">
        <v>83</v>
      </c>
      <c r="D2123" s="5" t="s">
        <v>18</v>
      </c>
      <c r="E2123" s="5">
        <v>280540</v>
      </c>
      <c r="F2123" s="6">
        <v>335</v>
      </c>
      <c r="H2123" s="15" t="str">
        <f t="shared" si="198"/>
        <v>Low</v>
      </c>
      <c r="I2123" s="11" t="str">
        <f t="shared" si="199"/>
        <v>Large</v>
      </c>
      <c r="J2123" s="11" t="str">
        <f t="shared" si="200"/>
        <v>South</v>
      </c>
      <c r="K2123" s="11" t="str">
        <f t="shared" si="201"/>
        <v>2000s</v>
      </c>
      <c r="L2123" s="11" t="str">
        <f t="shared" si="202"/>
        <v>Fiber</v>
      </c>
      <c r="M2123" s="18">
        <f t="shared" si="203"/>
        <v>1.1941256148855779E-3</v>
      </c>
    </row>
    <row r="2124" spans="1:13">
      <c r="A2124" s="4">
        <v>2010</v>
      </c>
      <c r="B2124" s="5" t="s">
        <v>74</v>
      </c>
      <c r="C2124" s="5" t="s">
        <v>83</v>
      </c>
      <c r="D2124" s="5" t="s">
        <v>15</v>
      </c>
      <c r="E2124" s="5">
        <v>90550</v>
      </c>
      <c r="F2124" s="6">
        <v>2817.78</v>
      </c>
      <c r="H2124" s="15" t="str">
        <f t="shared" si="198"/>
        <v>Medium</v>
      </c>
      <c r="I2124" s="11" t="str">
        <f t="shared" si="199"/>
        <v>Large</v>
      </c>
      <c r="J2124" s="11" t="str">
        <f t="shared" si="200"/>
        <v>South</v>
      </c>
      <c r="K2124" s="11" t="str">
        <f t="shared" si="201"/>
        <v>2010s</v>
      </c>
      <c r="L2124" s="11" t="str">
        <f t="shared" si="202"/>
        <v>Cereal</v>
      </c>
      <c r="M2124" s="18">
        <f t="shared" si="203"/>
        <v>3.1118498067366097E-2</v>
      </c>
    </row>
    <row r="2125" spans="1:13">
      <c r="A2125" s="4">
        <v>2010</v>
      </c>
      <c r="B2125" s="5" t="s">
        <v>74</v>
      </c>
      <c r="C2125" s="5" t="s">
        <v>83</v>
      </c>
      <c r="D2125" s="5" t="s">
        <v>16</v>
      </c>
      <c r="E2125" s="5">
        <v>20360</v>
      </c>
      <c r="F2125" s="6">
        <v>3921.41</v>
      </c>
      <c r="H2125" s="15" t="str">
        <f t="shared" si="198"/>
        <v>High</v>
      </c>
      <c r="I2125" s="11" t="str">
        <f t="shared" si="199"/>
        <v>Large</v>
      </c>
      <c r="J2125" s="11" t="str">
        <f t="shared" si="200"/>
        <v>South</v>
      </c>
      <c r="K2125" s="11" t="str">
        <f t="shared" si="201"/>
        <v>2010s</v>
      </c>
      <c r="L2125" s="11" t="str">
        <f t="shared" si="202"/>
        <v>Cereal</v>
      </c>
      <c r="M2125" s="18">
        <f t="shared" si="203"/>
        <v>0.19260363457760313</v>
      </c>
    </row>
    <row r="2126" spans="1:13">
      <c r="A2126" s="4">
        <v>2010</v>
      </c>
      <c r="B2126" s="5" t="s">
        <v>74</v>
      </c>
      <c r="C2126" s="5" t="s">
        <v>83</v>
      </c>
      <c r="D2126" s="5" t="s">
        <v>17</v>
      </c>
      <c r="E2126" s="5">
        <v>11650</v>
      </c>
      <c r="F2126" s="6">
        <v>1334.76</v>
      </c>
      <c r="H2126" s="15" t="str">
        <f t="shared" si="198"/>
        <v>Medium</v>
      </c>
      <c r="I2126" s="11" t="str">
        <f t="shared" si="199"/>
        <v>Large</v>
      </c>
      <c r="J2126" s="11" t="str">
        <f t="shared" si="200"/>
        <v>South</v>
      </c>
      <c r="K2126" s="11" t="str">
        <f t="shared" si="201"/>
        <v>2010s</v>
      </c>
      <c r="L2126" s="11" t="str">
        <f t="shared" si="202"/>
        <v>Pulse</v>
      </c>
      <c r="M2126" s="18">
        <f t="shared" si="203"/>
        <v>0.11457167381974249</v>
      </c>
    </row>
    <row r="2127" spans="1:13">
      <c r="A2127" s="4">
        <v>2010</v>
      </c>
      <c r="B2127" s="5" t="s">
        <v>74</v>
      </c>
      <c r="C2127" s="5" t="s">
        <v>83</v>
      </c>
      <c r="D2127" s="5" t="s">
        <v>18</v>
      </c>
      <c r="E2127" s="5">
        <v>324980</v>
      </c>
      <c r="F2127" s="6">
        <v>345.01</v>
      </c>
      <c r="H2127" s="15" t="str">
        <f t="shared" si="198"/>
        <v>Low</v>
      </c>
      <c r="I2127" s="11" t="str">
        <f t="shared" si="199"/>
        <v>Large</v>
      </c>
      <c r="J2127" s="11" t="str">
        <f t="shared" si="200"/>
        <v>South</v>
      </c>
      <c r="K2127" s="11" t="str">
        <f t="shared" si="201"/>
        <v>2010s</v>
      </c>
      <c r="L2127" s="11" t="str">
        <f t="shared" si="202"/>
        <v>Fiber</v>
      </c>
      <c r="M2127" s="18">
        <f t="shared" si="203"/>
        <v>1.0616345621269E-3</v>
      </c>
    </row>
    <row r="2128" spans="1:13">
      <c r="A2128" s="4">
        <v>2011</v>
      </c>
      <c r="B2128" s="5" t="s">
        <v>74</v>
      </c>
      <c r="C2128" s="5" t="s">
        <v>83</v>
      </c>
      <c r="D2128" s="5" t="s">
        <v>15</v>
      </c>
      <c r="E2128" s="5">
        <v>76170</v>
      </c>
      <c r="F2128" s="6">
        <v>2616.91</v>
      </c>
      <c r="H2128" s="15" t="str">
        <f t="shared" si="198"/>
        <v>Medium</v>
      </c>
      <c r="I2128" s="11" t="str">
        <f t="shared" si="199"/>
        <v>Large</v>
      </c>
      <c r="J2128" s="11" t="str">
        <f t="shared" si="200"/>
        <v>South</v>
      </c>
      <c r="K2128" s="11" t="str">
        <f t="shared" si="201"/>
        <v>2010s</v>
      </c>
      <c r="L2128" s="11" t="str">
        <f t="shared" si="202"/>
        <v>Cereal</v>
      </c>
      <c r="M2128" s="18">
        <f t="shared" si="203"/>
        <v>3.4356176972561374E-2</v>
      </c>
    </row>
    <row r="2129" spans="1:13">
      <c r="A2129" s="4">
        <v>2011</v>
      </c>
      <c r="B2129" s="5" t="s">
        <v>74</v>
      </c>
      <c r="C2129" s="5" t="s">
        <v>83</v>
      </c>
      <c r="D2129" s="5" t="s">
        <v>16</v>
      </c>
      <c r="E2129" s="5">
        <v>18050</v>
      </c>
      <c r="F2129" s="6">
        <v>2903.05</v>
      </c>
      <c r="H2129" s="15" t="str">
        <f t="shared" si="198"/>
        <v>Medium</v>
      </c>
      <c r="I2129" s="11" t="str">
        <f t="shared" si="199"/>
        <v>Large</v>
      </c>
      <c r="J2129" s="11" t="str">
        <f t="shared" si="200"/>
        <v>South</v>
      </c>
      <c r="K2129" s="11" t="str">
        <f t="shared" si="201"/>
        <v>2010s</v>
      </c>
      <c r="L2129" s="11" t="str">
        <f t="shared" si="202"/>
        <v>Cereal</v>
      </c>
      <c r="M2129" s="18">
        <f t="shared" si="203"/>
        <v>0.16083379501385042</v>
      </c>
    </row>
    <row r="2130" spans="1:13">
      <c r="A2130" s="4">
        <v>2011</v>
      </c>
      <c r="B2130" s="5" t="s">
        <v>74</v>
      </c>
      <c r="C2130" s="5" t="s">
        <v>83</v>
      </c>
      <c r="D2130" s="5" t="s">
        <v>17</v>
      </c>
      <c r="E2130" s="5">
        <v>6230</v>
      </c>
      <c r="F2130" s="6">
        <v>1101.1199999999999</v>
      </c>
      <c r="H2130" s="15" t="str">
        <f t="shared" si="198"/>
        <v>Medium</v>
      </c>
      <c r="I2130" s="11" t="str">
        <f t="shared" si="199"/>
        <v>Large</v>
      </c>
      <c r="J2130" s="11" t="str">
        <f t="shared" si="200"/>
        <v>South</v>
      </c>
      <c r="K2130" s="11" t="str">
        <f t="shared" si="201"/>
        <v>2010s</v>
      </c>
      <c r="L2130" s="11" t="str">
        <f t="shared" si="202"/>
        <v>Pulse</v>
      </c>
      <c r="M2130" s="18">
        <f t="shared" si="203"/>
        <v>0.17674478330658105</v>
      </c>
    </row>
    <row r="2131" spans="1:13">
      <c r="A2131" s="4">
        <v>2011</v>
      </c>
      <c r="B2131" s="5" t="s">
        <v>74</v>
      </c>
      <c r="C2131" s="5" t="s">
        <v>83</v>
      </c>
      <c r="D2131" s="5" t="s">
        <v>18</v>
      </c>
      <c r="E2131" s="5">
        <v>361170</v>
      </c>
      <c r="F2131" s="6">
        <v>249</v>
      </c>
      <c r="H2131" s="15" t="str">
        <f t="shared" si="198"/>
        <v>Low</v>
      </c>
      <c r="I2131" s="11" t="str">
        <f t="shared" si="199"/>
        <v>Large</v>
      </c>
      <c r="J2131" s="11" t="str">
        <f t="shared" si="200"/>
        <v>South</v>
      </c>
      <c r="K2131" s="11" t="str">
        <f t="shared" si="201"/>
        <v>2010s</v>
      </c>
      <c r="L2131" s="11" t="str">
        <f t="shared" si="202"/>
        <v>Fiber</v>
      </c>
      <c r="M2131" s="18">
        <f t="shared" si="203"/>
        <v>6.8942603206246361E-4</v>
      </c>
    </row>
    <row r="2132" spans="1:13">
      <c r="A2132" s="4">
        <v>2012</v>
      </c>
      <c r="B2132" s="5" t="s">
        <v>74</v>
      </c>
      <c r="C2132" s="5" t="s">
        <v>83</v>
      </c>
      <c r="D2132" s="5" t="s">
        <v>15</v>
      </c>
      <c r="E2132" s="5">
        <v>70750</v>
      </c>
      <c r="F2132" s="6">
        <v>2646.93</v>
      </c>
      <c r="H2132" s="15" t="str">
        <f t="shared" si="198"/>
        <v>Medium</v>
      </c>
      <c r="I2132" s="11" t="str">
        <f t="shared" si="199"/>
        <v>Large</v>
      </c>
      <c r="J2132" s="11" t="str">
        <f t="shared" si="200"/>
        <v>South</v>
      </c>
      <c r="K2132" s="11" t="str">
        <f t="shared" si="201"/>
        <v>2010s</v>
      </c>
      <c r="L2132" s="11" t="str">
        <f t="shared" si="202"/>
        <v>Cereal</v>
      </c>
      <c r="M2132" s="18">
        <f t="shared" si="203"/>
        <v>3.7412438162544165E-2</v>
      </c>
    </row>
    <row r="2133" spans="1:13">
      <c r="A2133" s="4">
        <v>2012</v>
      </c>
      <c r="B2133" s="5" t="s">
        <v>74</v>
      </c>
      <c r="C2133" s="5" t="s">
        <v>83</v>
      </c>
      <c r="D2133" s="5" t="s">
        <v>16</v>
      </c>
      <c r="E2133" s="5">
        <v>22020</v>
      </c>
      <c r="F2133" s="6">
        <v>3123.07</v>
      </c>
      <c r="H2133" s="15" t="str">
        <f t="shared" si="198"/>
        <v>High</v>
      </c>
      <c r="I2133" s="11" t="str">
        <f t="shared" si="199"/>
        <v>Large</v>
      </c>
      <c r="J2133" s="11" t="str">
        <f t="shared" si="200"/>
        <v>South</v>
      </c>
      <c r="K2133" s="11" t="str">
        <f t="shared" si="201"/>
        <v>2010s</v>
      </c>
      <c r="L2133" s="11" t="str">
        <f t="shared" si="202"/>
        <v>Cereal</v>
      </c>
      <c r="M2133" s="18">
        <f t="shared" si="203"/>
        <v>0.14182879200726614</v>
      </c>
    </row>
    <row r="2134" spans="1:13">
      <c r="A2134" s="4">
        <v>2012</v>
      </c>
      <c r="B2134" s="5" t="s">
        <v>74</v>
      </c>
      <c r="C2134" s="5" t="s">
        <v>83</v>
      </c>
      <c r="D2134" s="5" t="s">
        <v>17</v>
      </c>
      <c r="E2134" s="5">
        <v>17200</v>
      </c>
      <c r="F2134" s="6">
        <v>1473.26</v>
      </c>
      <c r="H2134" s="15" t="str">
        <f t="shared" si="198"/>
        <v>Medium</v>
      </c>
      <c r="I2134" s="11" t="str">
        <f t="shared" si="199"/>
        <v>Large</v>
      </c>
      <c r="J2134" s="11" t="str">
        <f t="shared" si="200"/>
        <v>South</v>
      </c>
      <c r="K2134" s="11" t="str">
        <f t="shared" si="201"/>
        <v>2010s</v>
      </c>
      <c r="L2134" s="11" t="str">
        <f t="shared" si="202"/>
        <v>Pulse</v>
      </c>
      <c r="M2134" s="18">
        <f t="shared" si="203"/>
        <v>8.5654651162790696E-2</v>
      </c>
    </row>
    <row r="2135" spans="1:13">
      <c r="A2135" s="4">
        <v>2012</v>
      </c>
      <c r="B2135" s="5" t="s">
        <v>74</v>
      </c>
      <c r="C2135" s="5" t="s">
        <v>83</v>
      </c>
      <c r="D2135" s="5" t="s">
        <v>18</v>
      </c>
      <c r="E2135" s="5">
        <v>370360</v>
      </c>
      <c r="F2135" s="6">
        <v>332</v>
      </c>
      <c r="H2135" s="15" t="str">
        <f t="shared" si="198"/>
        <v>Low</v>
      </c>
      <c r="I2135" s="11" t="str">
        <f t="shared" si="199"/>
        <v>Large</v>
      </c>
      <c r="J2135" s="11" t="str">
        <f t="shared" si="200"/>
        <v>South</v>
      </c>
      <c r="K2135" s="11" t="str">
        <f t="shared" si="201"/>
        <v>2010s</v>
      </c>
      <c r="L2135" s="11" t="str">
        <f t="shared" si="202"/>
        <v>Fiber</v>
      </c>
      <c r="M2135" s="18">
        <f t="shared" si="203"/>
        <v>8.9642509990279725E-4</v>
      </c>
    </row>
    <row r="2136" spans="1:13">
      <c r="A2136" s="4">
        <v>2013</v>
      </c>
      <c r="B2136" s="5" t="s">
        <v>74</v>
      </c>
      <c r="C2136" s="5" t="s">
        <v>83</v>
      </c>
      <c r="D2136" s="5" t="s">
        <v>15</v>
      </c>
      <c r="E2136" s="5">
        <v>90690</v>
      </c>
      <c r="F2136" s="6">
        <v>2744.62</v>
      </c>
      <c r="H2136" s="15" t="str">
        <f t="shared" si="198"/>
        <v>Medium</v>
      </c>
      <c r="I2136" s="11" t="str">
        <f t="shared" si="199"/>
        <v>Large</v>
      </c>
      <c r="J2136" s="11" t="str">
        <f t="shared" si="200"/>
        <v>South</v>
      </c>
      <c r="K2136" s="11" t="str">
        <f t="shared" si="201"/>
        <v>2010s</v>
      </c>
      <c r="L2136" s="11" t="str">
        <f t="shared" si="202"/>
        <v>Cereal</v>
      </c>
      <c r="M2136" s="18">
        <f t="shared" si="203"/>
        <v>3.0263755651119197E-2</v>
      </c>
    </row>
    <row r="2137" spans="1:13">
      <c r="A2137" s="4">
        <v>2013</v>
      </c>
      <c r="B2137" s="5" t="s">
        <v>74</v>
      </c>
      <c r="C2137" s="5" t="s">
        <v>83</v>
      </c>
      <c r="D2137" s="5" t="s">
        <v>16</v>
      </c>
      <c r="E2137" s="5">
        <v>22820</v>
      </c>
      <c r="F2137" s="6">
        <v>3771.25</v>
      </c>
      <c r="H2137" s="15" t="str">
        <f t="shared" si="198"/>
        <v>High</v>
      </c>
      <c r="I2137" s="11" t="str">
        <f t="shared" si="199"/>
        <v>Large</v>
      </c>
      <c r="J2137" s="11" t="str">
        <f t="shared" si="200"/>
        <v>South</v>
      </c>
      <c r="K2137" s="11" t="str">
        <f t="shared" si="201"/>
        <v>2010s</v>
      </c>
      <c r="L2137" s="11" t="str">
        <f t="shared" si="202"/>
        <v>Cereal</v>
      </c>
      <c r="M2137" s="18">
        <f t="shared" si="203"/>
        <v>0.16526073619631901</v>
      </c>
    </row>
    <row r="2138" spans="1:13">
      <c r="A2138" s="4">
        <v>2013</v>
      </c>
      <c r="B2138" s="5" t="s">
        <v>74</v>
      </c>
      <c r="C2138" s="5" t="s">
        <v>83</v>
      </c>
      <c r="D2138" s="5" t="s">
        <v>17</v>
      </c>
      <c r="E2138" s="5">
        <v>25330</v>
      </c>
      <c r="F2138" s="6">
        <v>1370.71</v>
      </c>
      <c r="H2138" s="15" t="str">
        <f t="shared" si="198"/>
        <v>Medium</v>
      </c>
      <c r="I2138" s="11" t="str">
        <f t="shared" si="199"/>
        <v>Large</v>
      </c>
      <c r="J2138" s="11" t="str">
        <f t="shared" si="200"/>
        <v>South</v>
      </c>
      <c r="K2138" s="11" t="str">
        <f t="shared" si="201"/>
        <v>2010s</v>
      </c>
      <c r="L2138" s="11" t="str">
        <f t="shared" si="202"/>
        <v>Pulse</v>
      </c>
      <c r="M2138" s="18">
        <f t="shared" si="203"/>
        <v>5.4114093959731546E-2</v>
      </c>
    </row>
    <row r="2139" spans="1:13">
      <c r="A2139" s="4">
        <v>2013</v>
      </c>
      <c r="B2139" s="5" t="s">
        <v>74</v>
      </c>
      <c r="C2139" s="5" t="s">
        <v>83</v>
      </c>
      <c r="D2139" s="5" t="s">
        <v>18</v>
      </c>
      <c r="E2139" s="5">
        <v>302850</v>
      </c>
      <c r="F2139" s="6">
        <v>391.08</v>
      </c>
      <c r="H2139" s="15" t="str">
        <f t="shared" si="198"/>
        <v>Low</v>
      </c>
      <c r="I2139" s="11" t="str">
        <f t="shared" si="199"/>
        <v>Large</v>
      </c>
      <c r="J2139" s="11" t="str">
        <f t="shared" si="200"/>
        <v>South</v>
      </c>
      <c r="K2139" s="11" t="str">
        <f t="shared" si="201"/>
        <v>2010s</v>
      </c>
      <c r="L2139" s="11" t="str">
        <f t="shared" si="202"/>
        <v>Fiber</v>
      </c>
      <c r="M2139" s="18">
        <f t="shared" si="203"/>
        <v>1.2913323427439325E-3</v>
      </c>
    </row>
    <row r="2140" spans="1:13">
      <c r="A2140" s="4">
        <v>2014</v>
      </c>
      <c r="B2140" s="5" t="s">
        <v>74</v>
      </c>
      <c r="C2140" s="5" t="s">
        <v>83</v>
      </c>
      <c r="D2140" s="5" t="s">
        <v>15</v>
      </c>
      <c r="E2140" s="5">
        <v>50080</v>
      </c>
      <c r="F2140" s="6">
        <v>2518.5700000000002</v>
      </c>
      <c r="H2140" s="15" t="str">
        <f t="shared" si="198"/>
        <v>Medium</v>
      </c>
      <c r="I2140" s="11" t="str">
        <f t="shared" si="199"/>
        <v>Large</v>
      </c>
      <c r="J2140" s="11" t="str">
        <f t="shared" si="200"/>
        <v>South</v>
      </c>
      <c r="K2140" s="11" t="str">
        <f t="shared" si="201"/>
        <v>2010s</v>
      </c>
      <c r="L2140" s="11" t="str">
        <f t="shared" si="202"/>
        <v>Cereal</v>
      </c>
      <c r="M2140" s="18">
        <f t="shared" si="203"/>
        <v>5.0290934504792335E-2</v>
      </c>
    </row>
    <row r="2141" spans="1:13">
      <c r="A2141" s="4">
        <v>2014</v>
      </c>
      <c r="B2141" s="5" t="s">
        <v>74</v>
      </c>
      <c r="C2141" s="5" t="s">
        <v>83</v>
      </c>
      <c r="D2141" s="5" t="s">
        <v>16</v>
      </c>
      <c r="E2141" s="5">
        <v>23380</v>
      </c>
      <c r="F2141" s="6">
        <v>2940.98</v>
      </c>
      <c r="H2141" s="15" t="str">
        <f t="shared" si="198"/>
        <v>Medium</v>
      </c>
      <c r="I2141" s="11" t="str">
        <f t="shared" si="199"/>
        <v>Large</v>
      </c>
      <c r="J2141" s="11" t="str">
        <f t="shared" si="200"/>
        <v>South</v>
      </c>
      <c r="K2141" s="11" t="str">
        <f t="shared" si="201"/>
        <v>2010s</v>
      </c>
      <c r="L2141" s="11" t="str">
        <f t="shared" si="202"/>
        <v>Cereal</v>
      </c>
      <c r="M2141" s="18">
        <f t="shared" si="203"/>
        <v>0.12579041916167666</v>
      </c>
    </row>
    <row r="2142" spans="1:13">
      <c r="A2142" s="4">
        <v>2014</v>
      </c>
      <c r="B2142" s="5" t="s">
        <v>74</v>
      </c>
      <c r="C2142" s="5" t="s">
        <v>83</v>
      </c>
      <c r="D2142" s="5" t="s">
        <v>17</v>
      </c>
      <c r="E2142" s="5">
        <v>12610</v>
      </c>
      <c r="F2142" s="6">
        <v>1195.08</v>
      </c>
      <c r="H2142" s="15" t="str">
        <f t="shared" si="198"/>
        <v>Medium</v>
      </c>
      <c r="I2142" s="11" t="str">
        <f t="shared" si="199"/>
        <v>Large</v>
      </c>
      <c r="J2142" s="11" t="str">
        <f t="shared" si="200"/>
        <v>South</v>
      </c>
      <c r="K2142" s="11" t="str">
        <f t="shared" si="201"/>
        <v>2010s</v>
      </c>
      <c r="L2142" s="11" t="str">
        <f t="shared" si="202"/>
        <v>Pulse</v>
      </c>
      <c r="M2142" s="18">
        <f t="shared" si="203"/>
        <v>9.4772402854877077E-2</v>
      </c>
    </row>
    <row r="2143" spans="1:13">
      <c r="A2143" s="4">
        <v>2014</v>
      </c>
      <c r="B2143" s="5" t="s">
        <v>74</v>
      </c>
      <c r="C2143" s="5" t="s">
        <v>83</v>
      </c>
      <c r="D2143" s="5" t="s">
        <v>18</v>
      </c>
      <c r="E2143" s="5">
        <v>304420</v>
      </c>
      <c r="F2143" s="6">
        <v>338.84</v>
      </c>
      <c r="H2143" s="15" t="str">
        <f t="shared" si="198"/>
        <v>Low</v>
      </c>
      <c r="I2143" s="11" t="str">
        <f t="shared" si="199"/>
        <v>Large</v>
      </c>
      <c r="J2143" s="11" t="str">
        <f t="shared" si="200"/>
        <v>South</v>
      </c>
      <c r="K2143" s="11" t="str">
        <f t="shared" si="201"/>
        <v>2010s</v>
      </c>
      <c r="L2143" s="11" t="str">
        <f t="shared" si="202"/>
        <v>Fiber</v>
      </c>
      <c r="M2143" s="18">
        <f t="shared" si="203"/>
        <v>1.1130674725707904E-3</v>
      </c>
    </row>
    <row r="2144" spans="1:13">
      <c r="A2144" s="4">
        <v>2015</v>
      </c>
      <c r="B2144" s="5" t="s">
        <v>74</v>
      </c>
      <c r="C2144" s="5" t="s">
        <v>83</v>
      </c>
      <c r="D2144" s="5" t="s">
        <v>15</v>
      </c>
      <c r="E2144" s="5">
        <v>57500</v>
      </c>
      <c r="F2144" s="6">
        <v>2636.52</v>
      </c>
      <c r="H2144" s="15" t="str">
        <f t="shared" si="198"/>
        <v>Medium</v>
      </c>
      <c r="I2144" s="11" t="str">
        <f t="shared" si="199"/>
        <v>Large</v>
      </c>
      <c r="J2144" s="11" t="str">
        <f t="shared" si="200"/>
        <v>South</v>
      </c>
      <c r="K2144" s="11" t="str">
        <f t="shared" si="201"/>
        <v>2010s</v>
      </c>
      <c r="L2144" s="11" t="str">
        <f t="shared" si="202"/>
        <v>Cereal</v>
      </c>
      <c r="M2144" s="18">
        <f t="shared" si="203"/>
        <v>4.5852521739130438E-2</v>
      </c>
    </row>
    <row r="2145" spans="1:13">
      <c r="A2145" s="4">
        <v>2015</v>
      </c>
      <c r="B2145" s="5" t="s">
        <v>74</v>
      </c>
      <c r="C2145" s="5" t="s">
        <v>83</v>
      </c>
      <c r="D2145" s="5" t="s">
        <v>16</v>
      </c>
      <c r="E2145" s="5">
        <v>21410</v>
      </c>
      <c r="F2145" s="6">
        <v>3428.3</v>
      </c>
      <c r="H2145" s="15" t="str">
        <f t="shared" si="198"/>
        <v>High</v>
      </c>
      <c r="I2145" s="11" t="str">
        <f t="shared" si="199"/>
        <v>Large</v>
      </c>
      <c r="J2145" s="11" t="str">
        <f t="shared" si="200"/>
        <v>South</v>
      </c>
      <c r="K2145" s="11" t="str">
        <f t="shared" si="201"/>
        <v>2010s</v>
      </c>
      <c r="L2145" s="11" t="str">
        <f t="shared" si="202"/>
        <v>Cereal</v>
      </c>
      <c r="M2145" s="18">
        <f t="shared" si="203"/>
        <v>0.1601261092947221</v>
      </c>
    </row>
    <row r="2146" spans="1:13">
      <c r="A2146" s="4">
        <v>2015</v>
      </c>
      <c r="B2146" s="5" t="s">
        <v>74</v>
      </c>
      <c r="C2146" s="5" t="s">
        <v>83</v>
      </c>
      <c r="D2146" s="5" t="s">
        <v>17</v>
      </c>
      <c r="E2146" s="5">
        <v>13160</v>
      </c>
      <c r="F2146" s="6">
        <v>1193.77</v>
      </c>
      <c r="H2146" s="15" t="str">
        <f t="shared" si="198"/>
        <v>Medium</v>
      </c>
      <c r="I2146" s="11" t="str">
        <f t="shared" si="199"/>
        <v>Large</v>
      </c>
      <c r="J2146" s="11" t="str">
        <f t="shared" si="200"/>
        <v>South</v>
      </c>
      <c r="K2146" s="11" t="str">
        <f t="shared" si="201"/>
        <v>2010s</v>
      </c>
      <c r="L2146" s="11" t="str">
        <f t="shared" si="202"/>
        <v>Pulse</v>
      </c>
      <c r="M2146" s="18">
        <f t="shared" si="203"/>
        <v>9.0712006079027352E-2</v>
      </c>
    </row>
    <row r="2147" spans="1:13">
      <c r="A2147" s="4">
        <v>2015</v>
      </c>
      <c r="B2147" s="5" t="s">
        <v>74</v>
      </c>
      <c r="C2147" s="5" t="s">
        <v>83</v>
      </c>
      <c r="D2147" s="5" t="s">
        <v>18</v>
      </c>
      <c r="E2147" s="5">
        <v>336450</v>
      </c>
      <c r="F2147" s="6">
        <v>448.68</v>
      </c>
      <c r="H2147" s="15" t="str">
        <f t="shared" si="198"/>
        <v>Low</v>
      </c>
      <c r="I2147" s="11" t="str">
        <f t="shared" si="199"/>
        <v>Large</v>
      </c>
      <c r="J2147" s="11" t="str">
        <f t="shared" si="200"/>
        <v>South</v>
      </c>
      <c r="K2147" s="11" t="str">
        <f t="shared" si="201"/>
        <v>2010s</v>
      </c>
      <c r="L2147" s="11" t="str">
        <f t="shared" si="202"/>
        <v>Fiber</v>
      </c>
      <c r="M2147" s="18">
        <f t="shared" si="203"/>
        <v>1.3335711101203746E-3</v>
      </c>
    </row>
    <row r="2148" spans="1:13">
      <c r="A2148" s="4">
        <v>2016</v>
      </c>
      <c r="B2148" s="5" t="s">
        <v>74</v>
      </c>
      <c r="C2148" s="5" t="s">
        <v>83</v>
      </c>
      <c r="D2148" s="5" t="s">
        <v>15</v>
      </c>
      <c r="E2148" s="5">
        <v>95890</v>
      </c>
      <c r="F2148" s="6">
        <v>3115.42</v>
      </c>
      <c r="H2148" s="15" t="str">
        <f t="shared" si="198"/>
        <v>High</v>
      </c>
      <c r="I2148" s="11" t="str">
        <f t="shared" si="199"/>
        <v>Large</v>
      </c>
      <c r="J2148" s="11" t="str">
        <f t="shared" si="200"/>
        <v>South</v>
      </c>
      <c r="K2148" s="11" t="str">
        <f t="shared" si="201"/>
        <v>2010s</v>
      </c>
      <c r="L2148" s="11" t="str">
        <f t="shared" si="202"/>
        <v>Cereal</v>
      </c>
      <c r="M2148" s="18">
        <f t="shared" si="203"/>
        <v>3.2489519240796745E-2</v>
      </c>
    </row>
    <row r="2149" spans="1:13">
      <c r="A2149" s="4">
        <v>2016</v>
      </c>
      <c r="B2149" s="5" t="s">
        <v>74</v>
      </c>
      <c r="C2149" s="5" t="s">
        <v>83</v>
      </c>
      <c r="D2149" s="5" t="s">
        <v>16</v>
      </c>
      <c r="E2149" s="5">
        <v>30630</v>
      </c>
      <c r="F2149" s="6">
        <v>6109.78</v>
      </c>
      <c r="H2149" s="15" t="str">
        <f t="shared" si="198"/>
        <v>High</v>
      </c>
      <c r="I2149" s="11" t="str">
        <f t="shared" si="199"/>
        <v>Large</v>
      </c>
      <c r="J2149" s="11" t="str">
        <f t="shared" si="200"/>
        <v>South</v>
      </c>
      <c r="K2149" s="11" t="str">
        <f t="shared" si="201"/>
        <v>2010s</v>
      </c>
      <c r="L2149" s="11" t="str">
        <f t="shared" si="202"/>
        <v>Cereal</v>
      </c>
      <c r="M2149" s="18">
        <f t="shared" si="203"/>
        <v>0.19947045380346065</v>
      </c>
    </row>
    <row r="2150" spans="1:13">
      <c r="A2150" s="4">
        <v>2016</v>
      </c>
      <c r="B2150" s="5" t="s">
        <v>74</v>
      </c>
      <c r="C2150" s="5" t="s">
        <v>83</v>
      </c>
      <c r="D2150" s="5" t="s">
        <v>17</v>
      </c>
      <c r="E2150" s="5">
        <v>24590</v>
      </c>
      <c r="F2150" s="6">
        <v>1474.99</v>
      </c>
      <c r="H2150" s="15" t="str">
        <f t="shared" si="198"/>
        <v>Medium</v>
      </c>
      <c r="I2150" s="11" t="str">
        <f t="shared" si="199"/>
        <v>Large</v>
      </c>
      <c r="J2150" s="11" t="str">
        <f t="shared" si="200"/>
        <v>South</v>
      </c>
      <c r="K2150" s="11" t="str">
        <f t="shared" si="201"/>
        <v>2010s</v>
      </c>
      <c r="L2150" s="11" t="str">
        <f t="shared" si="202"/>
        <v>Pulse</v>
      </c>
      <c r="M2150" s="18">
        <f t="shared" si="203"/>
        <v>5.998332655551037E-2</v>
      </c>
    </row>
    <row r="2151" spans="1:13">
      <c r="A2151" s="4">
        <v>2016</v>
      </c>
      <c r="B2151" s="5" t="s">
        <v>74</v>
      </c>
      <c r="C2151" s="5" t="s">
        <v>83</v>
      </c>
      <c r="D2151" s="5" t="s">
        <v>18</v>
      </c>
      <c r="E2151" s="5">
        <v>275600</v>
      </c>
      <c r="F2151" s="6">
        <v>490.23</v>
      </c>
      <c r="H2151" s="15" t="str">
        <f t="shared" si="198"/>
        <v>Low</v>
      </c>
      <c r="I2151" s="11" t="str">
        <f t="shared" si="199"/>
        <v>Large</v>
      </c>
      <c r="J2151" s="11" t="str">
        <f t="shared" si="200"/>
        <v>South</v>
      </c>
      <c r="K2151" s="11" t="str">
        <f t="shared" si="201"/>
        <v>2010s</v>
      </c>
      <c r="L2151" s="11" t="str">
        <f t="shared" si="202"/>
        <v>Fiber</v>
      </c>
      <c r="M2151" s="18">
        <f t="shared" si="203"/>
        <v>1.7787735849056604E-3</v>
      </c>
    </row>
    <row r="2152" spans="1:13">
      <c r="A2152" s="4">
        <v>2017</v>
      </c>
      <c r="B2152" s="5" t="s">
        <v>74</v>
      </c>
      <c r="C2152" s="5" t="s">
        <v>83</v>
      </c>
      <c r="D2152" s="5" t="s">
        <v>15</v>
      </c>
      <c r="E2152" s="5">
        <v>93670</v>
      </c>
      <c r="F2152" s="6">
        <v>2667.68</v>
      </c>
      <c r="H2152" s="15" t="str">
        <f t="shared" si="198"/>
        <v>Medium</v>
      </c>
      <c r="I2152" s="11" t="str">
        <f t="shared" si="199"/>
        <v>Large</v>
      </c>
      <c r="J2152" s="11" t="str">
        <f t="shared" si="200"/>
        <v>South</v>
      </c>
      <c r="K2152" s="11" t="str">
        <f t="shared" si="201"/>
        <v>2010s</v>
      </c>
      <c r="L2152" s="11" t="str">
        <f t="shared" si="202"/>
        <v>Cereal</v>
      </c>
      <c r="M2152" s="18">
        <f t="shared" si="203"/>
        <v>2.8479555887690827E-2</v>
      </c>
    </row>
    <row r="2153" spans="1:13">
      <c r="A2153" s="4">
        <v>2017</v>
      </c>
      <c r="B2153" s="5" t="s">
        <v>74</v>
      </c>
      <c r="C2153" s="5" t="s">
        <v>83</v>
      </c>
      <c r="D2153" s="5" t="s">
        <v>16</v>
      </c>
      <c r="E2153" s="5">
        <v>30180</v>
      </c>
      <c r="F2153" s="6">
        <v>7486.25</v>
      </c>
      <c r="H2153" s="15" t="str">
        <f t="shared" si="198"/>
        <v>High</v>
      </c>
      <c r="I2153" s="11" t="str">
        <f t="shared" si="199"/>
        <v>Large</v>
      </c>
      <c r="J2153" s="11" t="str">
        <f t="shared" si="200"/>
        <v>South</v>
      </c>
      <c r="K2153" s="11" t="str">
        <f t="shared" si="201"/>
        <v>2010s</v>
      </c>
      <c r="L2153" s="11" t="str">
        <f t="shared" si="202"/>
        <v>Cereal</v>
      </c>
      <c r="M2153" s="18">
        <f t="shared" si="203"/>
        <v>0.24805334658714381</v>
      </c>
    </row>
    <row r="2154" spans="1:13">
      <c r="A2154" s="4">
        <v>2017</v>
      </c>
      <c r="B2154" s="5" t="s">
        <v>74</v>
      </c>
      <c r="C2154" s="5" t="s">
        <v>83</v>
      </c>
      <c r="D2154" s="5" t="s">
        <v>17</v>
      </c>
      <c r="E2154" s="5">
        <v>27340</v>
      </c>
      <c r="F2154" s="6">
        <v>1472.03</v>
      </c>
      <c r="H2154" s="15" t="str">
        <f t="shared" si="198"/>
        <v>Medium</v>
      </c>
      <c r="I2154" s="11" t="str">
        <f t="shared" si="199"/>
        <v>Large</v>
      </c>
      <c r="J2154" s="11" t="str">
        <f t="shared" si="200"/>
        <v>South</v>
      </c>
      <c r="K2154" s="11" t="str">
        <f t="shared" si="201"/>
        <v>2010s</v>
      </c>
      <c r="L2154" s="11" t="str">
        <f t="shared" si="202"/>
        <v>Pulse</v>
      </c>
      <c r="M2154" s="18">
        <f t="shared" si="203"/>
        <v>5.3841623994147769E-2</v>
      </c>
    </row>
    <row r="2155" spans="1:13">
      <c r="A2155" s="4">
        <v>2017</v>
      </c>
      <c r="B2155" s="5" t="s">
        <v>74</v>
      </c>
      <c r="C2155" s="5" t="s">
        <v>83</v>
      </c>
      <c r="D2155" s="5" t="s">
        <v>18</v>
      </c>
      <c r="E2155" s="5">
        <v>340980</v>
      </c>
      <c r="F2155" s="6">
        <v>535.91999999999996</v>
      </c>
      <c r="H2155" s="15" t="str">
        <f t="shared" si="198"/>
        <v>Low</v>
      </c>
      <c r="I2155" s="11" t="str">
        <f t="shared" si="199"/>
        <v>Large</v>
      </c>
      <c r="J2155" s="11" t="str">
        <f t="shared" si="200"/>
        <v>South</v>
      </c>
      <c r="K2155" s="11" t="str">
        <f t="shared" si="201"/>
        <v>2010s</v>
      </c>
      <c r="L2155" s="11" t="str">
        <f t="shared" si="202"/>
        <v>Fiber</v>
      </c>
      <c r="M2155" s="18">
        <f t="shared" si="203"/>
        <v>1.5717050853422487E-3</v>
      </c>
    </row>
    <row r="2156" spans="1:13">
      <c r="A2156" s="4">
        <v>2008</v>
      </c>
      <c r="B2156" s="5" t="s">
        <v>84</v>
      </c>
      <c r="C2156" s="5" t="s">
        <v>85</v>
      </c>
      <c r="D2156" s="5" t="s">
        <v>15</v>
      </c>
      <c r="E2156" s="5">
        <v>10960</v>
      </c>
      <c r="F2156" s="6">
        <v>3064.78</v>
      </c>
      <c r="H2156" s="15" t="str">
        <f t="shared" si="198"/>
        <v>High</v>
      </c>
      <c r="I2156" s="11" t="str">
        <f t="shared" si="199"/>
        <v>Large</v>
      </c>
      <c r="J2156" s="11" t="str">
        <f t="shared" si="200"/>
        <v>South</v>
      </c>
      <c r="K2156" s="11" t="str">
        <f t="shared" si="201"/>
        <v>2000s</v>
      </c>
      <c r="L2156" s="11" t="str">
        <f t="shared" si="202"/>
        <v>Cereal</v>
      </c>
      <c r="M2156" s="18">
        <f t="shared" si="203"/>
        <v>0.27963321167883215</v>
      </c>
    </row>
    <row r="2157" spans="1:13">
      <c r="A2157" s="4">
        <v>2008</v>
      </c>
      <c r="B2157" s="5" t="s">
        <v>84</v>
      </c>
      <c r="C2157" s="5" t="s">
        <v>85</v>
      </c>
      <c r="D2157" s="5" t="s">
        <v>16</v>
      </c>
      <c r="E2157" s="5">
        <v>13260</v>
      </c>
      <c r="F2157" s="6">
        <v>4365.01</v>
      </c>
      <c r="H2157" s="15" t="str">
        <f t="shared" si="198"/>
        <v>High</v>
      </c>
      <c r="I2157" s="11" t="str">
        <f t="shared" si="199"/>
        <v>Large</v>
      </c>
      <c r="J2157" s="11" t="str">
        <f t="shared" si="200"/>
        <v>South</v>
      </c>
      <c r="K2157" s="11" t="str">
        <f t="shared" si="201"/>
        <v>2000s</v>
      </c>
      <c r="L2157" s="11" t="str">
        <f t="shared" si="202"/>
        <v>Cereal</v>
      </c>
      <c r="M2157" s="18">
        <f t="shared" si="203"/>
        <v>0.32918627450980392</v>
      </c>
    </row>
    <row r="2158" spans="1:13">
      <c r="A2158" s="4">
        <v>2008</v>
      </c>
      <c r="B2158" s="5" t="s">
        <v>84</v>
      </c>
      <c r="C2158" s="5" t="s">
        <v>85</v>
      </c>
      <c r="D2158" s="5" t="s">
        <v>17</v>
      </c>
      <c r="E2158" s="5">
        <v>80</v>
      </c>
      <c r="F2158" s="6">
        <v>500</v>
      </c>
      <c r="H2158" s="15" t="str">
        <f t="shared" si="198"/>
        <v>Low</v>
      </c>
      <c r="I2158" s="11" t="str">
        <f t="shared" si="199"/>
        <v>Small</v>
      </c>
      <c r="J2158" s="11" t="str">
        <f t="shared" si="200"/>
        <v>South</v>
      </c>
      <c r="K2158" s="11" t="str">
        <f t="shared" si="201"/>
        <v>2000s</v>
      </c>
      <c r="L2158" s="11" t="str">
        <f t="shared" si="202"/>
        <v>Pulse</v>
      </c>
      <c r="M2158" s="18">
        <f t="shared" si="203"/>
        <v>6.25</v>
      </c>
    </row>
    <row r="2159" spans="1:13">
      <c r="A2159" s="4">
        <v>2009</v>
      </c>
      <c r="B2159" s="5" t="s">
        <v>84</v>
      </c>
      <c r="C2159" s="5" t="s">
        <v>85</v>
      </c>
      <c r="D2159" s="5" t="s">
        <v>15</v>
      </c>
      <c r="E2159" s="5">
        <v>12020</v>
      </c>
      <c r="F2159" s="6">
        <v>3097.34</v>
      </c>
      <c r="H2159" s="15" t="str">
        <f t="shared" si="198"/>
        <v>High</v>
      </c>
      <c r="I2159" s="11" t="str">
        <f t="shared" si="199"/>
        <v>Large</v>
      </c>
      <c r="J2159" s="11" t="str">
        <f t="shared" si="200"/>
        <v>South</v>
      </c>
      <c r="K2159" s="11" t="str">
        <f t="shared" si="201"/>
        <v>2000s</v>
      </c>
      <c r="L2159" s="11" t="str">
        <f t="shared" si="202"/>
        <v>Cereal</v>
      </c>
      <c r="M2159" s="18">
        <f t="shared" si="203"/>
        <v>0.25768219633943429</v>
      </c>
    </row>
    <row r="2160" spans="1:13">
      <c r="A2160" s="4">
        <v>2009</v>
      </c>
      <c r="B2160" s="5" t="s">
        <v>84</v>
      </c>
      <c r="C2160" s="5" t="s">
        <v>85</v>
      </c>
      <c r="D2160" s="5" t="s">
        <v>16</v>
      </c>
      <c r="E2160" s="5">
        <v>13590</v>
      </c>
      <c r="F2160" s="6">
        <v>4402.5</v>
      </c>
      <c r="H2160" s="15" t="str">
        <f t="shared" si="198"/>
        <v>High</v>
      </c>
      <c r="I2160" s="11" t="str">
        <f t="shared" si="199"/>
        <v>Large</v>
      </c>
      <c r="J2160" s="11" t="str">
        <f t="shared" si="200"/>
        <v>South</v>
      </c>
      <c r="K2160" s="11" t="str">
        <f t="shared" si="201"/>
        <v>2000s</v>
      </c>
      <c r="L2160" s="11" t="str">
        <f t="shared" si="202"/>
        <v>Cereal</v>
      </c>
      <c r="M2160" s="18">
        <f t="shared" si="203"/>
        <v>0.32395143487858719</v>
      </c>
    </row>
    <row r="2161" spans="1:13">
      <c r="A2161" s="4">
        <v>2009</v>
      </c>
      <c r="B2161" s="5" t="s">
        <v>84</v>
      </c>
      <c r="C2161" s="5" t="s">
        <v>85</v>
      </c>
      <c r="D2161" s="5" t="s">
        <v>17</v>
      </c>
      <c r="E2161" s="5">
        <v>140</v>
      </c>
      <c r="F2161" s="6">
        <v>642.86</v>
      </c>
      <c r="H2161" s="15" t="str">
        <f t="shared" si="198"/>
        <v>Low</v>
      </c>
      <c r="I2161" s="11" t="str">
        <f t="shared" si="199"/>
        <v>Small</v>
      </c>
      <c r="J2161" s="11" t="str">
        <f t="shared" si="200"/>
        <v>South</v>
      </c>
      <c r="K2161" s="11" t="str">
        <f t="shared" si="201"/>
        <v>2000s</v>
      </c>
      <c r="L2161" s="11" t="str">
        <f t="shared" si="202"/>
        <v>Pulse</v>
      </c>
      <c r="M2161" s="18">
        <f t="shared" si="203"/>
        <v>4.5918571428571431</v>
      </c>
    </row>
    <row r="2162" spans="1:13">
      <c r="A2162" s="4">
        <v>2010</v>
      </c>
      <c r="B2162" s="5" t="s">
        <v>84</v>
      </c>
      <c r="C2162" s="5" t="s">
        <v>85</v>
      </c>
      <c r="D2162" s="5" t="s">
        <v>15</v>
      </c>
      <c r="E2162" s="5">
        <v>12060</v>
      </c>
      <c r="F2162" s="6">
        <v>2660.86</v>
      </c>
      <c r="H2162" s="15" t="str">
        <f t="shared" si="198"/>
        <v>Medium</v>
      </c>
      <c r="I2162" s="11" t="str">
        <f t="shared" si="199"/>
        <v>Large</v>
      </c>
      <c r="J2162" s="11" t="str">
        <f t="shared" si="200"/>
        <v>South</v>
      </c>
      <c r="K2162" s="11" t="str">
        <f t="shared" si="201"/>
        <v>2010s</v>
      </c>
      <c r="L2162" s="11" t="str">
        <f t="shared" si="202"/>
        <v>Cereal</v>
      </c>
      <c r="M2162" s="18">
        <f t="shared" si="203"/>
        <v>0.22063515754560531</v>
      </c>
    </row>
    <row r="2163" spans="1:13">
      <c r="A2163" s="4">
        <v>2010</v>
      </c>
      <c r="B2163" s="5" t="s">
        <v>84</v>
      </c>
      <c r="C2163" s="5" t="s">
        <v>85</v>
      </c>
      <c r="D2163" s="5" t="s">
        <v>16</v>
      </c>
      <c r="E2163" s="5">
        <v>12710</v>
      </c>
      <c r="F2163" s="6">
        <v>5053.5</v>
      </c>
      <c r="H2163" s="15" t="str">
        <f t="shared" si="198"/>
        <v>High</v>
      </c>
      <c r="I2163" s="11" t="str">
        <f t="shared" si="199"/>
        <v>Large</v>
      </c>
      <c r="J2163" s="11" t="str">
        <f t="shared" si="200"/>
        <v>South</v>
      </c>
      <c r="K2163" s="11" t="str">
        <f t="shared" si="201"/>
        <v>2010s</v>
      </c>
      <c r="L2163" s="11" t="str">
        <f t="shared" si="202"/>
        <v>Cereal</v>
      </c>
      <c r="M2163" s="18">
        <f t="shared" si="203"/>
        <v>0.39760031471282453</v>
      </c>
    </row>
    <row r="2164" spans="1:13">
      <c r="A2164" s="4">
        <v>2010</v>
      </c>
      <c r="B2164" s="5" t="s">
        <v>84</v>
      </c>
      <c r="C2164" s="5" t="s">
        <v>85</v>
      </c>
      <c r="D2164" s="5" t="s">
        <v>17</v>
      </c>
      <c r="E2164" s="5">
        <v>330</v>
      </c>
      <c r="F2164" s="6">
        <v>636.36</v>
      </c>
      <c r="H2164" s="15" t="str">
        <f t="shared" si="198"/>
        <v>Low</v>
      </c>
      <c r="I2164" s="11" t="str">
        <f t="shared" si="199"/>
        <v>Small</v>
      </c>
      <c r="J2164" s="11" t="str">
        <f t="shared" si="200"/>
        <v>South</v>
      </c>
      <c r="K2164" s="11" t="str">
        <f t="shared" si="201"/>
        <v>2010s</v>
      </c>
      <c r="L2164" s="11" t="str">
        <f t="shared" si="202"/>
        <v>Pulse</v>
      </c>
      <c r="M2164" s="18">
        <f t="shared" si="203"/>
        <v>1.9283636363636365</v>
      </c>
    </row>
    <row r="2165" spans="1:13">
      <c r="A2165" s="4">
        <v>2011</v>
      </c>
      <c r="B2165" s="5" t="s">
        <v>84</v>
      </c>
      <c r="C2165" s="5" t="s">
        <v>85</v>
      </c>
      <c r="D2165" s="5" t="s">
        <v>15</v>
      </c>
      <c r="E2165" s="5">
        <v>11080</v>
      </c>
      <c r="F2165" s="6">
        <v>2933.21</v>
      </c>
      <c r="H2165" s="15" t="str">
        <f t="shared" si="198"/>
        <v>Medium</v>
      </c>
      <c r="I2165" s="11" t="str">
        <f t="shared" si="199"/>
        <v>Large</v>
      </c>
      <c r="J2165" s="11" t="str">
        <f t="shared" si="200"/>
        <v>South</v>
      </c>
      <c r="K2165" s="11" t="str">
        <f t="shared" si="201"/>
        <v>2010s</v>
      </c>
      <c r="L2165" s="11" t="str">
        <f t="shared" si="202"/>
        <v>Cereal</v>
      </c>
      <c r="M2165" s="18">
        <f t="shared" si="203"/>
        <v>0.26473014440433212</v>
      </c>
    </row>
    <row r="2166" spans="1:13">
      <c r="A2166" s="4">
        <v>2011</v>
      </c>
      <c r="B2166" s="5" t="s">
        <v>84</v>
      </c>
      <c r="C2166" s="5" t="s">
        <v>85</v>
      </c>
      <c r="D2166" s="5" t="s">
        <v>16</v>
      </c>
      <c r="E2166" s="5">
        <v>17770</v>
      </c>
      <c r="F2166" s="6">
        <v>4643.22</v>
      </c>
      <c r="H2166" s="15" t="str">
        <f t="shared" si="198"/>
        <v>High</v>
      </c>
      <c r="I2166" s="11" t="str">
        <f t="shared" si="199"/>
        <v>Large</v>
      </c>
      <c r="J2166" s="11" t="str">
        <f t="shared" si="200"/>
        <v>South</v>
      </c>
      <c r="K2166" s="11" t="str">
        <f t="shared" si="201"/>
        <v>2010s</v>
      </c>
      <c r="L2166" s="11" t="str">
        <f t="shared" si="202"/>
        <v>Cereal</v>
      </c>
      <c r="M2166" s="18">
        <f t="shared" si="203"/>
        <v>0.26129544175576819</v>
      </c>
    </row>
    <row r="2167" spans="1:13">
      <c r="A2167" s="4">
        <v>2011</v>
      </c>
      <c r="B2167" s="5" t="s">
        <v>84</v>
      </c>
      <c r="C2167" s="5" t="s">
        <v>85</v>
      </c>
      <c r="D2167" s="5" t="s">
        <v>17</v>
      </c>
      <c r="E2167" s="5">
        <v>310</v>
      </c>
      <c r="F2167" s="6">
        <v>483.87</v>
      </c>
      <c r="H2167" s="15" t="str">
        <f t="shared" si="198"/>
        <v>Low</v>
      </c>
      <c r="I2167" s="11" t="str">
        <f t="shared" si="199"/>
        <v>Small</v>
      </c>
      <c r="J2167" s="11" t="str">
        <f t="shared" si="200"/>
        <v>South</v>
      </c>
      <c r="K2167" s="11" t="str">
        <f t="shared" si="201"/>
        <v>2010s</v>
      </c>
      <c r="L2167" s="11" t="str">
        <f t="shared" si="202"/>
        <v>Pulse</v>
      </c>
      <c r="M2167" s="18">
        <f t="shared" si="203"/>
        <v>1.5608709677419355</v>
      </c>
    </row>
    <row r="2168" spans="1:13">
      <c r="A2168" s="4">
        <v>2012</v>
      </c>
      <c r="B2168" s="5" t="s">
        <v>84</v>
      </c>
      <c r="C2168" s="5" t="s">
        <v>85</v>
      </c>
      <c r="D2168" s="5" t="s">
        <v>15</v>
      </c>
      <c r="E2168" s="5">
        <v>8920</v>
      </c>
      <c r="F2168" s="6">
        <v>2561.66</v>
      </c>
      <c r="H2168" s="15" t="str">
        <f t="shared" si="198"/>
        <v>Medium</v>
      </c>
      <c r="I2168" s="11" t="str">
        <f t="shared" si="199"/>
        <v>Large</v>
      </c>
      <c r="J2168" s="11" t="str">
        <f t="shared" si="200"/>
        <v>South</v>
      </c>
      <c r="K2168" s="11" t="str">
        <f t="shared" si="201"/>
        <v>2010s</v>
      </c>
      <c r="L2168" s="11" t="str">
        <f t="shared" si="202"/>
        <v>Cereal</v>
      </c>
      <c r="M2168" s="18">
        <f t="shared" si="203"/>
        <v>0.28718161434977579</v>
      </c>
    </row>
    <row r="2169" spans="1:13">
      <c r="A2169" s="4">
        <v>2012</v>
      </c>
      <c r="B2169" s="5" t="s">
        <v>84</v>
      </c>
      <c r="C2169" s="5" t="s">
        <v>85</v>
      </c>
      <c r="D2169" s="5" t="s">
        <v>16</v>
      </c>
      <c r="E2169" s="5">
        <v>14870</v>
      </c>
      <c r="F2169" s="6">
        <v>3264.29</v>
      </c>
      <c r="H2169" s="15" t="str">
        <f t="shared" si="198"/>
        <v>High</v>
      </c>
      <c r="I2169" s="11" t="str">
        <f t="shared" si="199"/>
        <v>Large</v>
      </c>
      <c r="J2169" s="11" t="str">
        <f t="shared" si="200"/>
        <v>South</v>
      </c>
      <c r="K2169" s="11" t="str">
        <f t="shared" si="201"/>
        <v>2010s</v>
      </c>
      <c r="L2169" s="11" t="str">
        <f t="shared" si="202"/>
        <v>Cereal</v>
      </c>
      <c r="M2169" s="18">
        <f t="shared" si="203"/>
        <v>0.21952185608607935</v>
      </c>
    </row>
    <row r="2170" spans="1:13">
      <c r="A2170" s="4">
        <v>2012</v>
      </c>
      <c r="B2170" s="5" t="s">
        <v>84</v>
      </c>
      <c r="C2170" s="5" t="s">
        <v>85</v>
      </c>
      <c r="D2170" s="5" t="s">
        <v>17</v>
      </c>
      <c r="E2170" s="5">
        <v>100</v>
      </c>
      <c r="F2170" s="6">
        <v>700</v>
      </c>
      <c r="H2170" s="15" t="str">
        <f t="shared" si="198"/>
        <v>Low</v>
      </c>
      <c r="I2170" s="11" t="str">
        <f t="shared" si="199"/>
        <v>Small</v>
      </c>
      <c r="J2170" s="11" t="str">
        <f t="shared" si="200"/>
        <v>South</v>
      </c>
      <c r="K2170" s="11" t="str">
        <f t="shared" si="201"/>
        <v>2010s</v>
      </c>
      <c r="L2170" s="11" t="str">
        <f t="shared" si="202"/>
        <v>Pulse</v>
      </c>
      <c r="M2170" s="18">
        <f t="shared" si="203"/>
        <v>7</v>
      </c>
    </row>
    <row r="2171" spans="1:13">
      <c r="A2171" s="4">
        <v>2013</v>
      </c>
      <c r="B2171" s="5" t="s">
        <v>84</v>
      </c>
      <c r="C2171" s="5" t="s">
        <v>85</v>
      </c>
      <c r="D2171" s="5" t="s">
        <v>15</v>
      </c>
      <c r="E2171" s="5">
        <v>7750</v>
      </c>
      <c r="F2171" s="6">
        <v>2781.94</v>
      </c>
      <c r="H2171" s="15" t="str">
        <f t="shared" si="198"/>
        <v>Medium</v>
      </c>
      <c r="I2171" s="11" t="str">
        <f t="shared" si="199"/>
        <v>Large</v>
      </c>
      <c r="J2171" s="11" t="str">
        <f t="shared" si="200"/>
        <v>South</v>
      </c>
      <c r="K2171" s="11" t="str">
        <f t="shared" si="201"/>
        <v>2010s</v>
      </c>
      <c r="L2171" s="11" t="str">
        <f t="shared" si="202"/>
        <v>Cereal</v>
      </c>
      <c r="M2171" s="18">
        <f t="shared" si="203"/>
        <v>0.35896</v>
      </c>
    </row>
    <row r="2172" spans="1:13">
      <c r="A2172" s="4">
        <v>2013</v>
      </c>
      <c r="B2172" s="5" t="s">
        <v>84</v>
      </c>
      <c r="C2172" s="5" t="s">
        <v>85</v>
      </c>
      <c r="D2172" s="5" t="s">
        <v>16</v>
      </c>
      <c r="E2172" s="5">
        <v>16730</v>
      </c>
      <c r="F2172" s="6">
        <v>3176.93</v>
      </c>
      <c r="H2172" s="15" t="str">
        <f t="shared" si="198"/>
        <v>High</v>
      </c>
      <c r="I2172" s="11" t="str">
        <f t="shared" si="199"/>
        <v>Large</v>
      </c>
      <c r="J2172" s="11" t="str">
        <f t="shared" si="200"/>
        <v>South</v>
      </c>
      <c r="K2172" s="11" t="str">
        <f t="shared" si="201"/>
        <v>2010s</v>
      </c>
      <c r="L2172" s="11" t="str">
        <f t="shared" si="202"/>
        <v>Cereal</v>
      </c>
      <c r="M2172" s="18">
        <f t="shared" si="203"/>
        <v>0.18989420203227733</v>
      </c>
    </row>
    <row r="2173" spans="1:13">
      <c r="A2173" s="4">
        <v>2013</v>
      </c>
      <c r="B2173" s="5" t="s">
        <v>84</v>
      </c>
      <c r="C2173" s="5" t="s">
        <v>85</v>
      </c>
      <c r="D2173" s="5" t="s">
        <v>17</v>
      </c>
      <c r="E2173" s="5">
        <v>270</v>
      </c>
      <c r="F2173" s="6">
        <v>740.74</v>
      </c>
      <c r="H2173" s="15" t="str">
        <f t="shared" si="198"/>
        <v>Low</v>
      </c>
      <c r="I2173" s="11" t="str">
        <f t="shared" si="199"/>
        <v>Small</v>
      </c>
      <c r="J2173" s="11" t="str">
        <f t="shared" si="200"/>
        <v>South</v>
      </c>
      <c r="K2173" s="11" t="str">
        <f t="shared" si="201"/>
        <v>2010s</v>
      </c>
      <c r="L2173" s="11" t="str">
        <f t="shared" si="202"/>
        <v>Pulse</v>
      </c>
      <c r="M2173" s="18">
        <f t="shared" si="203"/>
        <v>2.7434814814814814</v>
      </c>
    </row>
    <row r="2174" spans="1:13">
      <c r="A2174" s="4">
        <v>2014</v>
      </c>
      <c r="B2174" s="5" t="s">
        <v>84</v>
      </c>
      <c r="C2174" s="5" t="s">
        <v>85</v>
      </c>
      <c r="D2174" s="5" t="s">
        <v>15</v>
      </c>
      <c r="E2174" s="5">
        <v>6840</v>
      </c>
      <c r="F2174" s="6">
        <v>2682.75</v>
      </c>
      <c r="H2174" s="15" t="str">
        <f t="shared" si="198"/>
        <v>Medium</v>
      </c>
      <c r="I2174" s="11" t="str">
        <f t="shared" si="199"/>
        <v>Large</v>
      </c>
      <c r="J2174" s="11" t="str">
        <f t="shared" si="200"/>
        <v>South</v>
      </c>
      <c r="K2174" s="11" t="str">
        <f t="shared" si="201"/>
        <v>2010s</v>
      </c>
      <c r="L2174" s="11" t="str">
        <f t="shared" si="202"/>
        <v>Cereal</v>
      </c>
      <c r="M2174" s="18">
        <f t="shared" si="203"/>
        <v>0.39221491228070177</v>
      </c>
    </row>
    <row r="2175" spans="1:13">
      <c r="A2175" s="4">
        <v>2014</v>
      </c>
      <c r="B2175" s="5" t="s">
        <v>84</v>
      </c>
      <c r="C2175" s="5" t="s">
        <v>85</v>
      </c>
      <c r="D2175" s="5" t="s">
        <v>16</v>
      </c>
      <c r="E2175" s="5">
        <v>18080</v>
      </c>
      <c r="F2175" s="6">
        <v>3196.35</v>
      </c>
      <c r="H2175" s="15" t="str">
        <f t="shared" si="198"/>
        <v>High</v>
      </c>
      <c r="I2175" s="11" t="str">
        <f t="shared" si="199"/>
        <v>Large</v>
      </c>
      <c r="J2175" s="11" t="str">
        <f t="shared" si="200"/>
        <v>South</v>
      </c>
      <c r="K2175" s="11" t="str">
        <f t="shared" si="201"/>
        <v>2010s</v>
      </c>
      <c r="L2175" s="11" t="str">
        <f t="shared" si="202"/>
        <v>Cereal</v>
      </c>
      <c r="M2175" s="18">
        <f t="shared" si="203"/>
        <v>0.17678926991150443</v>
      </c>
    </row>
    <row r="2176" spans="1:13">
      <c r="A2176" s="4">
        <v>2014</v>
      </c>
      <c r="B2176" s="5" t="s">
        <v>84</v>
      </c>
      <c r="C2176" s="5" t="s">
        <v>85</v>
      </c>
      <c r="D2176" s="5" t="s">
        <v>17</v>
      </c>
      <c r="E2176" s="5">
        <v>320</v>
      </c>
      <c r="F2176" s="6">
        <v>687.5</v>
      </c>
      <c r="H2176" s="15" t="str">
        <f t="shared" si="198"/>
        <v>Low</v>
      </c>
      <c r="I2176" s="11" t="str">
        <f t="shared" si="199"/>
        <v>Small</v>
      </c>
      <c r="J2176" s="11" t="str">
        <f t="shared" si="200"/>
        <v>South</v>
      </c>
      <c r="K2176" s="11" t="str">
        <f t="shared" si="201"/>
        <v>2010s</v>
      </c>
      <c r="L2176" s="11" t="str">
        <f t="shared" si="202"/>
        <v>Pulse</v>
      </c>
      <c r="M2176" s="18">
        <f t="shared" si="203"/>
        <v>2.1484375</v>
      </c>
    </row>
    <row r="2177" spans="1:13">
      <c r="A2177" s="4">
        <v>2015</v>
      </c>
      <c r="B2177" s="5" t="s">
        <v>84</v>
      </c>
      <c r="C2177" s="5" t="s">
        <v>85</v>
      </c>
      <c r="D2177" s="5" t="s">
        <v>15</v>
      </c>
      <c r="E2177" s="5">
        <v>5970</v>
      </c>
      <c r="F2177" s="6">
        <v>2452.2600000000002</v>
      </c>
      <c r="H2177" s="15" t="str">
        <f t="shared" si="198"/>
        <v>Medium</v>
      </c>
      <c r="I2177" s="11" t="str">
        <f t="shared" si="199"/>
        <v>Large</v>
      </c>
      <c r="J2177" s="11" t="str">
        <f t="shared" si="200"/>
        <v>South</v>
      </c>
      <c r="K2177" s="11" t="str">
        <f t="shared" si="201"/>
        <v>2010s</v>
      </c>
      <c r="L2177" s="11" t="str">
        <f t="shared" si="202"/>
        <v>Cereal</v>
      </c>
      <c r="M2177" s="18">
        <f t="shared" si="203"/>
        <v>0.41076381909547743</v>
      </c>
    </row>
    <row r="2178" spans="1:13">
      <c r="A2178" s="4">
        <v>2015</v>
      </c>
      <c r="B2178" s="5" t="s">
        <v>84</v>
      </c>
      <c r="C2178" s="5" t="s">
        <v>85</v>
      </c>
      <c r="D2178" s="5" t="s">
        <v>16</v>
      </c>
      <c r="E2178" s="5">
        <v>17990</v>
      </c>
      <c r="F2178" s="6">
        <v>2867.15</v>
      </c>
      <c r="H2178" s="15" t="str">
        <f t="shared" si="198"/>
        <v>Medium</v>
      </c>
      <c r="I2178" s="11" t="str">
        <f t="shared" si="199"/>
        <v>Large</v>
      </c>
      <c r="J2178" s="11" t="str">
        <f t="shared" si="200"/>
        <v>South</v>
      </c>
      <c r="K2178" s="11" t="str">
        <f t="shared" si="201"/>
        <v>2010s</v>
      </c>
      <c r="L2178" s="11" t="str">
        <f t="shared" si="202"/>
        <v>Cereal</v>
      </c>
      <c r="M2178" s="18">
        <f t="shared" si="203"/>
        <v>0.15937465258476932</v>
      </c>
    </row>
    <row r="2179" spans="1:13">
      <c r="A2179" s="4">
        <v>2015</v>
      </c>
      <c r="B2179" s="5" t="s">
        <v>84</v>
      </c>
      <c r="C2179" s="5" t="s">
        <v>85</v>
      </c>
      <c r="D2179" s="5" t="s">
        <v>17</v>
      </c>
      <c r="E2179" s="5">
        <v>110</v>
      </c>
      <c r="F2179" s="6">
        <v>272.73</v>
      </c>
      <c r="H2179" s="15" t="str">
        <f t="shared" ref="H2179:H2242" si="204">IF(F2179&lt;1000,"Low",IF(F2179&lt;3000,"Medium","High"))</f>
        <v>Low</v>
      </c>
      <c r="I2179" s="11" t="str">
        <f t="shared" ref="I2179:I2242" si="205">IF(E2179&lt;1000,"Small",IF(E2179&lt;5000,"Medium","Large"))</f>
        <v>Small</v>
      </c>
      <c r="J2179" s="11" t="str">
        <f t="shared" ref="J2179:J2242" si="206">IF(OR(B2179="Punjab",B2179="Haryana",B2179="Himachal Pradesh",B2179="Jammu and Kashmir",B2179="Uttarakhand",B2179="Delhi",B2179="Chandigarh"),"North",IF(OR(B2179="Tamil Nadu",B2179="Karnataka",B2179="Kerala",B2179="Andhra Pradesh",B2179="Telangana"),"South",IF(OR(B2179="Maharashtra",B2179="Gujarat",B2179="Goa",B2179="Rajasthan"),"West",IF(OR(B2179="West Bengal",B2179="Bihar",B2179="Jharkhand",B2179="Odisha",B2179="Assam",B2179="Sikkim",B2179="Arunachal Pradesh",B2179="Manipur",B2179="Meghalaya",B2179="Mizoram",B2179="Nagaland",B2179="Tripura"),"East","Central"))))</f>
        <v>South</v>
      </c>
      <c r="K2179" s="11" t="str">
        <f t="shared" ref="K2179:K2242" si="207">LEFT(A2179,3)&amp;"0s"</f>
        <v>2010s</v>
      </c>
      <c r="L2179" s="11" t="str">
        <f t="shared" ref="L2179:L2242" si="208">IF(D2179="Rice","Cereal",IF(D2179="Maize","Cereal",IF(D2179="Chickpea","Pulse",IF(D2179="Cotton","Fiber","Other"))))</f>
        <v>Pulse</v>
      </c>
      <c r="M2179" s="18">
        <f t="shared" ref="M2179:M2242" si="209">F2179/E2179</f>
        <v>2.4793636363636367</v>
      </c>
    </row>
    <row r="2180" spans="1:13">
      <c r="A2180" s="4">
        <v>2016</v>
      </c>
      <c r="B2180" s="5" t="s">
        <v>84</v>
      </c>
      <c r="C2180" s="5" t="s">
        <v>85</v>
      </c>
      <c r="D2180" s="5" t="s">
        <v>15</v>
      </c>
      <c r="E2180" s="5">
        <v>4960</v>
      </c>
      <c r="F2180" s="6">
        <v>1866.88</v>
      </c>
      <c r="H2180" s="15" t="str">
        <f t="shared" si="204"/>
        <v>Medium</v>
      </c>
      <c r="I2180" s="11" t="str">
        <f t="shared" si="205"/>
        <v>Medium</v>
      </c>
      <c r="J2180" s="11" t="str">
        <f t="shared" si="206"/>
        <v>South</v>
      </c>
      <c r="K2180" s="11" t="str">
        <f t="shared" si="207"/>
        <v>2010s</v>
      </c>
      <c r="L2180" s="11" t="str">
        <f t="shared" si="208"/>
        <v>Cereal</v>
      </c>
      <c r="M2180" s="18">
        <f t="shared" si="209"/>
        <v>0.37638709677419357</v>
      </c>
    </row>
    <row r="2181" spans="1:13">
      <c r="A2181" s="4">
        <v>2016</v>
      </c>
      <c r="B2181" s="5" t="s">
        <v>84</v>
      </c>
      <c r="C2181" s="5" t="s">
        <v>85</v>
      </c>
      <c r="D2181" s="5" t="s">
        <v>16</v>
      </c>
      <c r="E2181" s="5">
        <v>14630</v>
      </c>
      <c r="F2181" s="6">
        <v>2353.77</v>
      </c>
      <c r="H2181" s="15" t="str">
        <f t="shared" si="204"/>
        <v>Medium</v>
      </c>
      <c r="I2181" s="11" t="str">
        <f t="shared" si="205"/>
        <v>Large</v>
      </c>
      <c r="J2181" s="11" t="str">
        <f t="shared" si="206"/>
        <v>South</v>
      </c>
      <c r="K2181" s="11" t="str">
        <f t="shared" si="207"/>
        <v>2010s</v>
      </c>
      <c r="L2181" s="11" t="str">
        <f t="shared" si="208"/>
        <v>Cereal</v>
      </c>
      <c r="M2181" s="18">
        <f t="shared" si="209"/>
        <v>0.16088653451811347</v>
      </c>
    </row>
    <row r="2182" spans="1:13">
      <c r="A2182" s="4">
        <v>2016</v>
      </c>
      <c r="B2182" s="5" t="s">
        <v>84</v>
      </c>
      <c r="C2182" s="5" t="s">
        <v>85</v>
      </c>
      <c r="D2182" s="5" t="s">
        <v>17</v>
      </c>
      <c r="E2182" s="5">
        <v>210</v>
      </c>
      <c r="F2182" s="6">
        <v>588.79</v>
      </c>
      <c r="H2182" s="15" t="str">
        <f t="shared" si="204"/>
        <v>Low</v>
      </c>
      <c r="I2182" s="11" t="str">
        <f t="shared" si="205"/>
        <v>Small</v>
      </c>
      <c r="J2182" s="11" t="str">
        <f t="shared" si="206"/>
        <v>South</v>
      </c>
      <c r="K2182" s="11" t="str">
        <f t="shared" si="207"/>
        <v>2010s</v>
      </c>
      <c r="L2182" s="11" t="str">
        <f t="shared" si="208"/>
        <v>Pulse</v>
      </c>
      <c r="M2182" s="18">
        <f t="shared" si="209"/>
        <v>2.8037619047619047</v>
      </c>
    </row>
    <row r="2183" spans="1:13">
      <c r="A2183" s="4">
        <v>2017</v>
      </c>
      <c r="B2183" s="5" t="s">
        <v>84</v>
      </c>
      <c r="C2183" s="5" t="s">
        <v>85</v>
      </c>
      <c r="D2183" s="5" t="s">
        <v>15</v>
      </c>
      <c r="E2183" s="5">
        <v>5240</v>
      </c>
      <c r="F2183" s="6">
        <v>2950.57</v>
      </c>
      <c r="H2183" s="15" t="str">
        <f t="shared" si="204"/>
        <v>Medium</v>
      </c>
      <c r="I2183" s="11" t="str">
        <f t="shared" si="205"/>
        <v>Large</v>
      </c>
      <c r="J2183" s="11" t="str">
        <f t="shared" si="206"/>
        <v>South</v>
      </c>
      <c r="K2183" s="11" t="str">
        <f t="shared" si="207"/>
        <v>2010s</v>
      </c>
      <c r="L2183" s="11" t="str">
        <f t="shared" si="208"/>
        <v>Cereal</v>
      </c>
      <c r="M2183" s="18">
        <f t="shared" si="209"/>
        <v>0.56308587786259545</v>
      </c>
    </row>
    <row r="2184" spans="1:13">
      <c r="A2184" s="4">
        <v>2017</v>
      </c>
      <c r="B2184" s="5" t="s">
        <v>84</v>
      </c>
      <c r="C2184" s="5" t="s">
        <v>85</v>
      </c>
      <c r="D2184" s="5" t="s">
        <v>16</v>
      </c>
      <c r="E2184" s="5">
        <v>12760</v>
      </c>
      <c r="F2184" s="6">
        <v>4801.21</v>
      </c>
      <c r="H2184" s="15" t="str">
        <f t="shared" si="204"/>
        <v>High</v>
      </c>
      <c r="I2184" s="11" t="str">
        <f t="shared" si="205"/>
        <v>Large</v>
      </c>
      <c r="J2184" s="11" t="str">
        <f t="shared" si="206"/>
        <v>South</v>
      </c>
      <c r="K2184" s="11" t="str">
        <f t="shared" si="207"/>
        <v>2010s</v>
      </c>
      <c r="L2184" s="11" t="str">
        <f t="shared" si="208"/>
        <v>Cereal</v>
      </c>
      <c r="M2184" s="18">
        <f t="shared" si="209"/>
        <v>0.37627037617554859</v>
      </c>
    </row>
    <row r="2185" spans="1:13">
      <c r="A2185" s="4">
        <v>2017</v>
      </c>
      <c r="B2185" s="5" t="s">
        <v>84</v>
      </c>
      <c r="C2185" s="5" t="s">
        <v>85</v>
      </c>
      <c r="D2185" s="5" t="s">
        <v>17</v>
      </c>
      <c r="E2185" s="5">
        <v>140</v>
      </c>
      <c r="F2185" s="6">
        <v>770.37</v>
      </c>
      <c r="H2185" s="15" t="str">
        <f t="shared" si="204"/>
        <v>Low</v>
      </c>
      <c r="I2185" s="11" t="str">
        <f t="shared" si="205"/>
        <v>Small</v>
      </c>
      <c r="J2185" s="11" t="str">
        <f t="shared" si="206"/>
        <v>South</v>
      </c>
      <c r="K2185" s="11" t="str">
        <f t="shared" si="207"/>
        <v>2010s</v>
      </c>
      <c r="L2185" s="11" t="str">
        <f t="shared" si="208"/>
        <v>Pulse</v>
      </c>
      <c r="M2185" s="18">
        <f t="shared" si="209"/>
        <v>5.5026428571428569</v>
      </c>
    </row>
    <row r="2186" spans="1:13">
      <c r="A2186" s="4">
        <v>2008</v>
      </c>
      <c r="B2186" s="5" t="s">
        <v>84</v>
      </c>
      <c r="C2186" s="5" t="s">
        <v>86</v>
      </c>
      <c r="D2186" s="5" t="s">
        <v>15</v>
      </c>
      <c r="E2186" s="5">
        <v>12280</v>
      </c>
      <c r="F2186" s="6">
        <v>2548.0500000000002</v>
      </c>
      <c r="H2186" s="15" t="str">
        <f t="shared" si="204"/>
        <v>Medium</v>
      </c>
      <c r="I2186" s="11" t="str">
        <f t="shared" si="205"/>
        <v>Large</v>
      </c>
      <c r="J2186" s="11" t="str">
        <f t="shared" si="206"/>
        <v>South</v>
      </c>
      <c r="K2186" s="11" t="str">
        <f t="shared" si="207"/>
        <v>2000s</v>
      </c>
      <c r="L2186" s="11" t="str">
        <f t="shared" si="208"/>
        <v>Cereal</v>
      </c>
      <c r="M2186" s="18">
        <f t="shared" si="209"/>
        <v>0.20749592833876224</v>
      </c>
    </row>
    <row r="2187" spans="1:13">
      <c r="A2187" s="4">
        <v>2008</v>
      </c>
      <c r="B2187" s="5" t="s">
        <v>84</v>
      </c>
      <c r="C2187" s="5" t="s">
        <v>86</v>
      </c>
      <c r="D2187" s="5" t="s">
        <v>16</v>
      </c>
      <c r="E2187" s="5">
        <v>35580</v>
      </c>
      <c r="F2187" s="6">
        <v>3483.14</v>
      </c>
      <c r="H2187" s="15" t="str">
        <f t="shared" si="204"/>
        <v>High</v>
      </c>
      <c r="I2187" s="11" t="str">
        <f t="shared" si="205"/>
        <v>Large</v>
      </c>
      <c r="J2187" s="11" t="str">
        <f t="shared" si="206"/>
        <v>South</v>
      </c>
      <c r="K2187" s="11" t="str">
        <f t="shared" si="207"/>
        <v>2000s</v>
      </c>
      <c r="L2187" s="11" t="str">
        <f t="shared" si="208"/>
        <v>Cereal</v>
      </c>
      <c r="M2187" s="18">
        <f t="shared" si="209"/>
        <v>9.7896008993816744E-2</v>
      </c>
    </row>
    <row r="2188" spans="1:13">
      <c r="A2188" s="4">
        <v>2008</v>
      </c>
      <c r="B2188" s="5" t="s">
        <v>84</v>
      </c>
      <c r="C2188" s="5" t="s">
        <v>86</v>
      </c>
      <c r="D2188" s="5" t="s">
        <v>17</v>
      </c>
      <c r="E2188" s="5">
        <v>160</v>
      </c>
      <c r="F2188" s="6">
        <v>750</v>
      </c>
      <c r="H2188" s="15" t="str">
        <f t="shared" si="204"/>
        <v>Low</v>
      </c>
      <c r="I2188" s="11" t="str">
        <f t="shared" si="205"/>
        <v>Small</v>
      </c>
      <c r="J2188" s="11" t="str">
        <f t="shared" si="206"/>
        <v>South</v>
      </c>
      <c r="K2188" s="11" t="str">
        <f t="shared" si="207"/>
        <v>2000s</v>
      </c>
      <c r="L2188" s="11" t="str">
        <f t="shared" si="208"/>
        <v>Pulse</v>
      </c>
      <c r="M2188" s="18">
        <f t="shared" si="209"/>
        <v>4.6875</v>
      </c>
    </row>
    <row r="2189" spans="1:13">
      <c r="A2189" s="4">
        <v>2009</v>
      </c>
      <c r="B2189" s="5" t="s">
        <v>84</v>
      </c>
      <c r="C2189" s="5" t="s">
        <v>86</v>
      </c>
      <c r="D2189" s="5" t="s">
        <v>15</v>
      </c>
      <c r="E2189" s="5">
        <v>10460</v>
      </c>
      <c r="F2189" s="6">
        <v>2039.2</v>
      </c>
      <c r="H2189" s="15" t="str">
        <f t="shared" si="204"/>
        <v>Medium</v>
      </c>
      <c r="I2189" s="11" t="str">
        <f t="shared" si="205"/>
        <v>Large</v>
      </c>
      <c r="J2189" s="11" t="str">
        <f t="shared" si="206"/>
        <v>South</v>
      </c>
      <c r="K2189" s="11" t="str">
        <f t="shared" si="207"/>
        <v>2000s</v>
      </c>
      <c r="L2189" s="11" t="str">
        <f t="shared" si="208"/>
        <v>Cereal</v>
      </c>
      <c r="M2189" s="18">
        <f t="shared" si="209"/>
        <v>0.19495219885277248</v>
      </c>
    </row>
    <row r="2190" spans="1:13">
      <c r="A2190" s="4">
        <v>2009</v>
      </c>
      <c r="B2190" s="5" t="s">
        <v>84</v>
      </c>
      <c r="C2190" s="5" t="s">
        <v>86</v>
      </c>
      <c r="D2190" s="5" t="s">
        <v>16</v>
      </c>
      <c r="E2190" s="5">
        <v>39990</v>
      </c>
      <c r="F2190" s="6">
        <v>3019.75</v>
      </c>
      <c r="H2190" s="15" t="str">
        <f t="shared" si="204"/>
        <v>High</v>
      </c>
      <c r="I2190" s="11" t="str">
        <f t="shared" si="205"/>
        <v>Large</v>
      </c>
      <c r="J2190" s="11" t="str">
        <f t="shared" si="206"/>
        <v>South</v>
      </c>
      <c r="K2190" s="11" t="str">
        <f t="shared" si="207"/>
        <v>2000s</v>
      </c>
      <c r="L2190" s="11" t="str">
        <f t="shared" si="208"/>
        <v>Cereal</v>
      </c>
      <c r="M2190" s="18">
        <f t="shared" si="209"/>
        <v>7.5512628157039255E-2</v>
      </c>
    </row>
    <row r="2191" spans="1:13">
      <c r="A2191" s="4">
        <v>2009</v>
      </c>
      <c r="B2191" s="5" t="s">
        <v>84</v>
      </c>
      <c r="C2191" s="5" t="s">
        <v>86</v>
      </c>
      <c r="D2191" s="5" t="s">
        <v>17</v>
      </c>
      <c r="E2191" s="5">
        <v>350</v>
      </c>
      <c r="F2191" s="6">
        <v>542.86</v>
      </c>
      <c r="H2191" s="15" t="str">
        <f t="shared" si="204"/>
        <v>Low</v>
      </c>
      <c r="I2191" s="11" t="str">
        <f t="shared" si="205"/>
        <v>Small</v>
      </c>
      <c r="J2191" s="11" t="str">
        <f t="shared" si="206"/>
        <v>South</v>
      </c>
      <c r="K2191" s="11" t="str">
        <f t="shared" si="207"/>
        <v>2000s</v>
      </c>
      <c r="L2191" s="11" t="str">
        <f t="shared" si="208"/>
        <v>Pulse</v>
      </c>
      <c r="M2191" s="18">
        <f t="shared" si="209"/>
        <v>1.5510285714285714</v>
      </c>
    </row>
    <row r="2192" spans="1:13">
      <c r="A2192" s="4">
        <v>2010</v>
      </c>
      <c r="B2192" s="5" t="s">
        <v>84</v>
      </c>
      <c r="C2192" s="5" t="s">
        <v>86</v>
      </c>
      <c r="D2192" s="5" t="s">
        <v>15</v>
      </c>
      <c r="E2192" s="5">
        <v>19250</v>
      </c>
      <c r="F2192" s="6">
        <v>2542.34</v>
      </c>
      <c r="H2192" s="15" t="str">
        <f t="shared" si="204"/>
        <v>Medium</v>
      </c>
      <c r="I2192" s="11" t="str">
        <f t="shared" si="205"/>
        <v>Large</v>
      </c>
      <c r="J2192" s="11" t="str">
        <f t="shared" si="206"/>
        <v>South</v>
      </c>
      <c r="K2192" s="11" t="str">
        <f t="shared" si="207"/>
        <v>2010s</v>
      </c>
      <c r="L2192" s="11" t="str">
        <f t="shared" si="208"/>
        <v>Cereal</v>
      </c>
      <c r="M2192" s="18">
        <f t="shared" si="209"/>
        <v>0.1320696103896104</v>
      </c>
    </row>
    <row r="2193" spans="1:13">
      <c r="A2193" s="4">
        <v>2010</v>
      </c>
      <c r="B2193" s="5" t="s">
        <v>84</v>
      </c>
      <c r="C2193" s="5" t="s">
        <v>86</v>
      </c>
      <c r="D2193" s="5" t="s">
        <v>16</v>
      </c>
      <c r="E2193" s="5">
        <v>43290</v>
      </c>
      <c r="F2193" s="6">
        <v>3658.35</v>
      </c>
      <c r="H2193" s="15" t="str">
        <f t="shared" si="204"/>
        <v>High</v>
      </c>
      <c r="I2193" s="11" t="str">
        <f t="shared" si="205"/>
        <v>Large</v>
      </c>
      <c r="J2193" s="11" t="str">
        <f t="shared" si="206"/>
        <v>South</v>
      </c>
      <c r="K2193" s="11" t="str">
        <f t="shared" si="207"/>
        <v>2010s</v>
      </c>
      <c r="L2193" s="11" t="str">
        <f t="shared" si="208"/>
        <v>Cereal</v>
      </c>
      <c r="M2193" s="18">
        <f t="shared" si="209"/>
        <v>8.4507969507969502E-2</v>
      </c>
    </row>
    <row r="2194" spans="1:13">
      <c r="A2194" s="4">
        <v>2010</v>
      </c>
      <c r="B2194" s="5" t="s">
        <v>84</v>
      </c>
      <c r="C2194" s="5" t="s">
        <v>86</v>
      </c>
      <c r="D2194" s="5" t="s">
        <v>17</v>
      </c>
      <c r="E2194" s="5">
        <v>50</v>
      </c>
      <c r="F2194" s="6">
        <v>600</v>
      </c>
      <c r="H2194" s="15" t="str">
        <f t="shared" si="204"/>
        <v>Low</v>
      </c>
      <c r="I2194" s="11" t="str">
        <f t="shared" si="205"/>
        <v>Small</v>
      </c>
      <c r="J2194" s="11" t="str">
        <f t="shared" si="206"/>
        <v>South</v>
      </c>
      <c r="K2194" s="11" t="str">
        <f t="shared" si="207"/>
        <v>2010s</v>
      </c>
      <c r="L2194" s="11" t="str">
        <f t="shared" si="208"/>
        <v>Pulse</v>
      </c>
      <c r="M2194" s="18">
        <f t="shared" si="209"/>
        <v>12</v>
      </c>
    </row>
    <row r="2195" spans="1:13">
      <c r="A2195" s="4">
        <v>2010</v>
      </c>
      <c r="B2195" s="5" t="s">
        <v>84</v>
      </c>
      <c r="C2195" s="5" t="s">
        <v>86</v>
      </c>
      <c r="D2195" s="5" t="s">
        <v>18</v>
      </c>
      <c r="E2195" s="5">
        <v>230</v>
      </c>
      <c r="F2195" s="6">
        <v>347.83</v>
      </c>
      <c r="H2195" s="15" t="str">
        <f t="shared" si="204"/>
        <v>Low</v>
      </c>
      <c r="I2195" s="11" t="str">
        <f t="shared" si="205"/>
        <v>Small</v>
      </c>
      <c r="J2195" s="11" t="str">
        <f t="shared" si="206"/>
        <v>South</v>
      </c>
      <c r="K2195" s="11" t="str">
        <f t="shared" si="207"/>
        <v>2010s</v>
      </c>
      <c r="L2195" s="11" t="str">
        <f t="shared" si="208"/>
        <v>Fiber</v>
      </c>
      <c r="M2195" s="18">
        <f t="shared" si="209"/>
        <v>1.5123043478260869</v>
      </c>
    </row>
    <row r="2196" spans="1:13">
      <c r="A2196" s="4">
        <v>2011</v>
      </c>
      <c r="B2196" s="5" t="s">
        <v>84</v>
      </c>
      <c r="C2196" s="5" t="s">
        <v>86</v>
      </c>
      <c r="D2196" s="5" t="s">
        <v>15</v>
      </c>
      <c r="E2196" s="5">
        <v>10820</v>
      </c>
      <c r="F2196" s="6">
        <v>2505.5500000000002</v>
      </c>
      <c r="H2196" s="15" t="str">
        <f t="shared" si="204"/>
        <v>Medium</v>
      </c>
      <c r="I2196" s="11" t="str">
        <f t="shared" si="205"/>
        <v>Large</v>
      </c>
      <c r="J2196" s="11" t="str">
        <f t="shared" si="206"/>
        <v>South</v>
      </c>
      <c r="K2196" s="11" t="str">
        <f t="shared" si="207"/>
        <v>2010s</v>
      </c>
      <c r="L2196" s="11" t="str">
        <f t="shared" si="208"/>
        <v>Cereal</v>
      </c>
      <c r="M2196" s="18">
        <f t="shared" si="209"/>
        <v>0.23156654343807764</v>
      </c>
    </row>
    <row r="2197" spans="1:13">
      <c r="A2197" s="4">
        <v>2011</v>
      </c>
      <c r="B2197" s="5" t="s">
        <v>84</v>
      </c>
      <c r="C2197" s="5" t="s">
        <v>86</v>
      </c>
      <c r="D2197" s="5" t="s">
        <v>16</v>
      </c>
      <c r="E2197" s="5">
        <v>60030</v>
      </c>
      <c r="F2197" s="6">
        <v>3147.09</v>
      </c>
      <c r="H2197" s="15" t="str">
        <f t="shared" si="204"/>
        <v>High</v>
      </c>
      <c r="I2197" s="11" t="str">
        <f t="shared" si="205"/>
        <v>Large</v>
      </c>
      <c r="J2197" s="11" t="str">
        <f t="shared" si="206"/>
        <v>South</v>
      </c>
      <c r="K2197" s="11" t="str">
        <f t="shared" si="207"/>
        <v>2010s</v>
      </c>
      <c r="L2197" s="11" t="str">
        <f t="shared" si="208"/>
        <v>Cereal</v>
      </c>
      <c r="M2197" s="18">
        <f t="shared" si="209"/>
        <v>5.2425287356321841E-2</v>
      </c>
    </row>
    <row r="2198" spans="1:13">
      <c r="A2198" s="4">
        <v>2011</v>
      </c>
      <c r="B2198" s="5" t="s">
        <v>84</v>
      </c>
      <c r="C2198" s="5" t="s">
        <v>86</v>
      </c>
      <c r="D2198" s="5" t="s">
        <v>17</v>
      </c>
      <c r="E2198" s="5">
        <v>150</v>
      </c>
      <c r="F2198" s="6">
        <v>466.67</v>
      </c>
      <c r="H2198" s="15" t="str">
        <f t="shared" si="204"/>
        <v>Low</v>
      </c>
      <c r="I2198" s="11" t="str">
        <f t="shared" si="205"/>
        <v>Small</v>
      </c>
      <c r="J2198" s="11" t="str">
        <f t="shared" si="206"/>
        <v>South</v>
      </c>
      <c r="K2198" s="11" t="str">
        <f t="shared" si="207"/>
        <v>2010s</v>
      </c>
      <c r="L2198" s="11" t="str">
        <f t="shared" si="208"/>
        <v>Pulse</v>
      </c>
      <c r="M2198" s="18">
        <f t="shared" si="209"/>
        <v>3.1111333333333335</v>
      </c>
    </row>
    <row r="2199" spans="1:13">
      <c r="A2199" s="4">
        <v>2011</v>
      </c>
      <c r="B2199" s="5" t="s">
        <v>84</v>
      </c>
      <c r="C2199" s="5" t="s">
        <v>86</v>
      </c>
      <c r="D2199" s="5" t="s">
        <v>18</v>
      </c>
      <c r="E2199" s="5">
        <v>200</v>
      </c>
      <c r="F2199" s="6">
        <v>350</v>
      </c>
      <c r="H2199" s="15" t="str">
        <f t="shared" si="204"/>
        <v>Low</v>
      </c>
      <c r="I2199" s="11" t="str">
        <f t="shared" si="205"/>
        <v>Small</v>
      </c>
      <c r="J2199" s="11" t="str">
        <f t="shared" si="206"/>
        <v>South</v>
      </c>
      <c r="K2199" s="11" t="str">
        <f t="shared" si="207"/>
        <v>2010s</v>
      </c>
      <c r="L2199" s="11" t="str">
        <f t="shared" si="208"/>
        <v>Fiber</v>
      </c>
      <c r="M2199" s="18">
        <f t="shared" si="209"/>
        <v>1.75</v>
      </c>
    </row>
    <row r="2200" spans="1:13">
      <c r="A2200" s="4">
        <v>2012</v>
      </c>
      <c r="B2200" s="5" t="s">
        <v>84</v>
      </c>
      <c r="C2200" s="5" t="s">
        <v>86</v>
      </c>
      <c r="D2200" s="5" t="s">
        <v>15</v>
      </c>
      <c r="E2200" s="5">
        <v>7200</v>
      </c>
      <c r="F2200" s="6">
        <v>2466.67</v>
      </c>
      <c r="H2200" s="15" t="str">
        <f t="shared" si="204"/>
        <v>Medium</v>
      </c>
      <c r="I2200" s="11" t="str">
        <f t="shared" si="205"/>
        <v>Large</v>
      </c>
      <c r="J2200" s="11" t="str">
        <f t="shared" si="206"/>
        <v>South</v>
      </c>
      <c r="K2200" s="11" t="str">
        <f t="shared" si="207"/>
        <v>2010s</v>
      </c>
      <c r="L2200" s="11" t="str">
        <f t="shared" si="208"/>
        <v>Cereal</v>
      </c>
      <c r="M2200" s="18">
        <f t="shared" si="209"/>
        <v>0.34259305555555558</v>
      </c>
    </row>
    <row r="2201" spans="1:13">
      <c r="A2201" s="4">
        <v>2012</v>
      </c>
      <c r="B2201" s="5" t="s">
        <v>84</v>
      </c>
      <c r="C2201" s="5" t="s">
        <v>86</v>
      </c>
      <c r="D2201" s="5" t="s">
        <v>16</v>
      </c>
      <c r="E2201" s="5">
        <v>61530</v>
      </c>
      <c r="F2201" s="6">
        <v>2791.32</v>
      </c>
      <c r="H2201" s="15" t="str">
        <f t="shared" si="204"/>
        <v>Medium</v>
      </c>
      <c r="I2201" s="11" t="str">
        <f t="shared" si="205"/>
        <v>Large</v>
      </c>
      <c r="J2201" s="11" t="str">
        <f t="shared" si="206"/>
        <v>South</v>
      </c>
      <c r="K2201" s="11" t="str">
        <f t="shared" si="207"/>
        <v>2010s</v>
      </c>
      <c r="L2201" s="11" t="str">
        <f t="shared" si="208"/>
        <v>Cereal</v>
      </c>
      <c r="M2201" s="18">
        <f t="shared" si="209"/>
        <v>4.5365187713310585E-2</v>
      </c>
    </row>
    <row r="2202" spans="1:13">
      <c r="A2202" s="4">
        <v>2012</v>
      </c>
      <c r="B2202" s="5" t="s">
        <v>84</v>
      </c>
      <c r="C2202" s="5" t="s">
        <v>86</v>
      </c>
      <c r="D2202" s="5" t="s">
        <v>17</v>
      </c>
      <c r="E2202" s="5">
        <v>70</v>
      </c>
      <c r="F2202" s="6">
        <v>571.42999999999995</v>
      </c>
      <c r="H2202" s="15" t="str">
        <f t="shared" si="204"/>
        <v>Low</v>
      </c>
      <c r="I2202" s="11" t="str">
        <f t="shared" si="205"/>
        <v>Small</v>
      </c>
      <c r="J2202" s="11" t="str">
        <f t="shared" si="206"/>
        <v>South</v>
      </c>
      <c r="K2202" s="11" t="str">
        <f t="shared" si="207"/>
        <v>2010s</v>
      </c>
      <c r="L2202" s="11" t="str">
        <f t="shared" si="208"/>
        <v>Pulse</v>
      </c>
      <c r="M2202" s="18">
        <f t="shared" si="209"/>
        <v>8.1632857142857134</v>
      </c>
    </row>
    <row r="2203" spans="1:13">
      <c r="A2203" s="4">
        <v>2012</v>
      </c>
      <c r="B2203" s="5" t="s">
        <v>84</v>
      </c>
      <c r="C2203" s="5" t="s">
        <v>86</v>
      </c>
      <c r="D2203" s="5" t="s">
        <v>18</v>
      </c>
      <c r="E2203" s="5">
        <v>160</v>
      </c>
      <c r="F2203" s="6">
        <v>437.5</v>
      </c>
      <c r="H2203" s="15" t="str">
        <f t="shared" si="204"/>
        <v>Low</v>
      </c>
      <c r="I2203" s="11" t="str">
        <f t="shared" si="205"/>
        <v>Small</v>
      </c>
      <c r="J2203" s="11" t="str">
        <f t="shared" si="206"/>
        <v>South</v>
      </c>
      <c r="K2203" s="11" t="str">
        <f t="shared" si="207"/>
        <v>2010s</v>
      </c>
      <c r="L2203" s="11" t="str">
        <f t="shared" si="208"/>
        <v>Fiber</v>
      </c>
      <c r="M2203" s="18">
        <f t="shared" si="209"/>
        <v>2.734375</v>
      </c>
    </row>
    <row r="2204" spans="1:13">
      <c r="A2204" s="4">
        <v>2013</v>
      </c>
      <c r="B2204" s="5" t="s">
        <v>84</v>
      </c>
      <c r="C2204" s="5" t="s">
        <v>86</v>
      </c>
      <c r="D2204" s="5" t="s">
        <v>15</v>
      </c>
      <c r="E2204" s="5">
        <v>4080</v>
      </c>
      <c r="F2204" s="6">
        <v>2325.98</v>
      </c>
      <c r="H2204" s="15" t="str">
        <f t="shared" si="204"/>
        <v>Medium</v>
      </c>
      <c r="I2204" s="11" t="str">
        <f t="shared" si="205"/>
        <v>Medium</v>
      </c>
      <c r="J2204" s="11" t="str">
        <f t="shared" si="206"/>
        <v>South</v>
      </c>
      <c r="K2204" s="11" t="str">
        <f t="shared" si="207"/>
        <v>2010s</v>
      </c>
      <c r="L2204" s="11" t="str">
        <f t="shared" si="208"/>
        <v>Cereal</v>
      </c>
      <c r="M2204" s="18">
        <f t="shared" si="209"/>
        <v>0.57009313725490196</v>
      </c>
    </row>
    <row r="2205" spans="1:13">
      <c r="A2205" s="4">
        <v>2013</v>
      </c>
      <c r="B2205" s="5" t="s">
        <v>84</v>
      </c>
      <c r="C2205" s="5" t="s">
        <v>86</v>
      </c>
      <c r="D2205" s="5" t="s">
        <v>16</v>
      </c>
      <c r="E2205" s="5">
        <v>59440</v>
      </c>
      <c r="F2205" s="6">
        <v>3592.19</v>
      </c>
      <c r="H2205" s="15" t="str">
        <f t="shared" si="204"/>
        <v>High</v>
      </c>
      <c r="I2205" s="11" t="str">
        <f t="shared" si="205"/>
        <v>Large</v>
      </c>
      <c r="J2205" s="11" t="str">
        <f t="shared" si="206"/>
        <v>South</v>
      </c>
      <c r="K2205" s="11" t="str">
        <f t="shared" si="207"/>
        <v>2010s</v>
      </c>
      <c r="L2205" s="11" t="str">
        <f t="shared" si="208"/>
        <v>Cereal</v>
      </c>
      <c r="M2205" s="18">
        <f t="shared" si="209"/>
        <v>6.0433882907133245E-2</v>
      </c>
    </row>
    <row r="2206" spans="1:13">
      <c r="A2206" s="4">
        <v>2013</v>
      </c>
      <c r="B2206" s="5" t="s">
        <v>84</v>
      </c>
      <c r="C2206" s="5" t="s">
        <v>86</v>
      </c>
      <c r="D2206" s="5" t="s">
        <v>17</v>
      </c>
      <c r="E2206" s="5">
        <v>220</v>
      </c>
      <c r="F2206" s="6">
        <v>772.73</v>
      </c>
      <c r="H2206" s="15" t="str">
        <f t="shared" si="204"/>
        <v>Low</v>
      </c>
      <c r="I2206" s="11" t="str">
        <f t="shared" si="205"/>
        <v>Small</v>
      </c>
      <c r="J2206" s="11" t="str">
        <f t="shared" si="206"/>
        <v>South</v>
      </c>
      <c r="K2206" s="11" t="str">
        <f t="shared" si="207"/>
        <v>2010s</v>
      </c>
      <c r="L2206" s="11" t="str">
        <f t="shared" si="208"/>
        <v>Pulse</v>
      </c>
      <c r="M2206" s="18">
        <f t="shared" si="209"/>
        <v>3.5124090909090908</v>
      </c>
    </row>
    <row r="2207" spans="1:13">
      <c r="A2207" s="4">
        <v>2013</v>
      </c>
      <c r="B2207" s="5" t="s">
        <v>84</v>
      </c>
      <c r="C2207" s="5" t="s">
        <v>86</v>
      </c>
      <c r="D2207" s="5" t="s">
        <v>18</v>
      </c>
      <c r="E2207" s="5">
        <v>160</v>
      </c>
      <c r="F2207" s="6">
        <v>562.5</v>
      </c>
      <c r="H2207" s="15" t="str">
        <f t="shared" si="204"/>
        <v>Low</v>
      </c>
      <c r="I2207" s="11" t="str">
        <f t="shared" si="205"/>
        <v>Small</v>
      </c>
      <c r="J2207" s="11" t="str">
        <f t="shared" si="206"/>
        <v>South</v>
      </c>
      <c r="K2207" s="11" t="str">
        <f t="shared" si="207"/>
        <v>2010s</v>
      </c>
      <c r="L2207" s="11" t="str">
        <f t="shared" si="208"/>
        <v>Fiber</v>
      </c>
      <c r="M2207" s="18">
        <f t="shared" si="209"/>
        <v>3.515625</v>
      </c>
    </row>
    <row r="2208" spans="1:13">
      <c r="A2208" s="4">
        <v>2014</v>
      </c>
      <c r="B2208" s="5" t="s">
        <v>84</v>
      </c>
      <c r="C2208" s="5" t="s">
        <v>86</v>
      </c>
      <c r="D2208" s="5" t="s">
        <v>15</v>
      </c>
      <c r="E2208" s="5">
        <v>1150</v>
      </c>
      <c r="F2208" s="6">
        <v>2434.7800000000002</v>
      </c>
      <c r="H2208" s="15" t="str">
        <f t="shared" si="204"/>
        <v>Medium</v>
      </c>
      <c r="I2208" s="11" t="str">
        <f t="shared" si="205"/>
        <v>Medium</v>
      </c>
      <c r="J2208" s="11" t="str">
        <f t="shared" si="206"/>
        <v>South</v>
      </c>
      <c r="K2208" s="11" t="str">
        <f t="shared" si="207"/>
        <v>2010s</v>
      </c>
      <c r="L2208" s="11" t="str">
        <f t="shared" si="208"/>
        <v>Cereal</v>
      </c>
      <c r="M2208" s="18">
        <f t="shared" si="209"/>
        <v>2.1172</v>
      </c>
    </row>
    <row r="2209" spans="1:13">
      <c r="A2209" s="4">
        <v>2014</v>
      </c>
      <c r="B2209" s="5" t="s">
        <v>84</v>
      </c>
      <c r="C2209" s="5" t="s">
        <v>86</v>
      </c>
      <c r="D2209" s="5" t="s">
        <v>16</v>
      </c>
      <c r="E2209" s="5">
        <v>65700</v>
      </c>
      <c r="F2209" s="6">
        <v>2033.33</v>
      </c>
      <c r="H2209" s="15" t="str">
        <f t="shared" si="204"/>
        <v>Medium</v>
      </c>
      <c r="I2209" s="11" t="str">
        <f t="shared" si="205"/>
        <v>Large</v>
      </c>
      <c r="J2209" s="11" t="str">
        <f t="shared" si="206"/>
        <v>South</v>
      </c>
      <c r="K2209" s="11" t="str">
        <f t="shared" si="207"/>
        <v>2010s</v>
      </c>
      <c r="L2209" s="11" t="str">
        <f t="shared" si="208"/>
        <v>Cereal</v>
      </c>
      <c r="M2209" s="18">
        <f t="shared" si="209"/>
        <v>3.094870624048706E-2</v>
      </c>
    </row>
    <row r="2210" spans="1:13">
      <c r="A2210" s="4">
        <v>2014</v>
      </c>
      <c r="B2210" s="5" t="s">
        <v>84</v>
      </c>
      <c r="C2210" s="5" t="s">
        <v>86</v>
      </c>
      <c r="D2210" s="5" t="s">
        <v>17</v>
      </c>
      <c r="E2210" s="5">
        <v>80</v>
      </c>
      <c r="F2210" s="6">
        <v>750</v>
      </c>
      <c r="H2210" s="15" t="str">
        <f t="shared" si="204"/>
        <v>Low</v>
      </c>
      <c r="I2210" s="11" t="str">
        <f t="shared" si="205"/>
        <v>Small</v>
      </c>
      <c r="J2210" s="11" t="str">
        <f t="shared" si="206"/>
        <v>South</v>
      </c>
      <c r="K2210" s="11" t="str">
        <f t="shared" si="207"/>
        <v>2010s</v>
      </c>
      <c r="L2210" s="11" t="str">
        <f t="shared" si="208"/>
        <v>Pulse</v>
      </c>
      <c r="M2210" s="18">
        <f t="shared" si="209"/>
        <v>9.375</v>
      </c>
    </row>
    <row r="2211" spans="1:13">
      <c r="A2211" s="4">
        <v>2014</v>
      </c>
      <c r="B2211" s="5" t="s">
        <v>84</v>
      </c>
      <c r="C2211" s="5" t="s">
        <v>86</v>
      </c>
      <c r="D2211" s="5" t="s">
        <v>18</v>
      </c>
      <c r="E2211" s="5">
        <v>70</v>
      </c>
      <c r="F2211" s="6">
        <v>428.57</v>
      </c>
      <c r="H2211" s="15" t="str">
        <f t="shared" si="204"/>
        <v>Low</v>
      </c>
      <c r="I2211" s="11" t="str">
        <f t="shared" si="205"/>
        <v>Small</v>
      </c>
      <c r="J2211" s="11" t="str">
        <f t="shared" si="206"/>
        <v>South</v>
      </c>
      <c r="K2211" s="11" t="str">
        <f t="shared" si="207"/>
        <v>2010s</v>
      </c>
      <c r="L2211" s="11" t="str">
        <f t="shared" si="208"/>
        <v>Fiber</v>
      </c>
      <c r="M2211" s="18">
        <f t="shared" si="209"/>
        <v>6.1224285714285713</v>
      </c>
    </row>
    <row r="2212" spans="1:13">
      <c r="A2212" s="4">
        <v>2015</v>
      </c>
      <c r="B2212" s="5" t="s">
        <v>84</v>
      </c>
      <c r="C2212" s="5" t="s">
        <v>86</v>
      </c>
      <c r="D2212" s="5" t="s">
        <v>15</v>
      </c>
      <c r="E2212" s="5">
        <v>1730</v>
      </c>
      <c r="F2212" s="6">
        <v>2445.09</v>
      </c>
      <c r="H2212" s="15" t="str">
        <f t="shared" si="204"/>
        <v>Medium</v>
      </c>
      <c r="I2212" s="11" t="str">
        <f t="shared" si="205"/>
        <v>Medium</v>
      </c>
      <c r="J2212" s="11" t="str">
        <f t="shared" si="206"/>
        <v>South</v>
      </c>
      <c r="K2212" s="11" t="str">
        <f t="shared" si="207"/>
        <v>2010s</v>
      </c>
      <c r="L2212" s="11" t="str">
        <f t="shared" si="208"/>
        <v>Cereal</v>
      </c>
      <c r="M2212" s="18">
        <f t="shared" si="209"/>
        <v>1.4133468208092486</v>
      </c>
    </row>
    <row r="2213" spans="1:13">
      <c r="A2213" s="4">
        <v>2015</v>
      </c>
      <c r="B2213" s="5" t="s">
        <v>84</v>
      </c>
      <c r="C2213" s="5" t="s">
        <v>86</v>
      </c>
      <c r="D2213" s="5" t="s">
        <v>16</v>
      </c>
      <c r="E2213" s="5">
        <v>60020</v>
      </c>
      <c r="F2213" s="6">
        <v>3350.72</v>
      </c>
      <c r="H2213" s="15" t="str">
        <f t="shared" si="204"/>
        <v>High</v>
      </c>
      <c r="I2213" s="11" t="str">
        <f t="shared" si="205"/>
        <v>Large</v>
      </c>
      <c r="J2213" s="11" t="str">
        <f t="shared" si="206"/>
        <v>South</v>
      </c>
      <c r="K2213" s="11" t="str">
        <f t="shared" si="207"/>
        <v>2010s</v>
      </c>
      <c r="L2213" s="11" t="str">
        <f t="shared" si="208"/>
        <v>Cereal</v>
      </c>
      <c r="M2213" s="18">
        <f t="shared" si="209"/>
        <v>5.5826724425191598E-2</v>
      </c>
    </row>
    <row r="2214" spans="1:13">
      <c r="A2214" s="4">
        <v>2015</v>
      </c>
      <c r="B2214" s="5" t="s">
        <v>84</v>
      </c>
      <c r="C2214" s="5" t="s">
        <v>86</v>
      </c>
      <c r="D2214" s="5" t="s">
        <v>17</v>
      </c>
      <c r="E2214" s="5">
        <v>120</v>
      </c>
      <c r="F2214" s="6">
        <v>416.67</v>
      </c>
      <c r="H2214" s="15" t="str">
        <f t="shared" si="204"/>
        <v>Low</v>
      </c>
      <c r="I2214" s="11" t="str">
        <f t="shared" si="205"/>
        <v>Small</v>
      </c>
      <c r="J2214" s="11" t="str">
        <f t="shared" si="206"/>
        <v>South</v>
      </c>
      <c r="K2214" s="11" t="str">
        <f t="shared" si="207"/>
        <v>2010s</v>
      </c>
      <c r="L2214" s="11" t="str">
        <f t="shared" si="208"/>
        <v>Pulse</v>
      </c>
      <c r="M2214" s="18">
        <f t="shared" si="209"/>
        <v>3.4722500000000003</v>
      </c>
    </row>
    <row r="2215" spans="1:13">
      <c r="A2215" s="4">
        <v>2015</v>
      </c>
      <c r="B2215" s="5" t="s">
        <v>84</v>
      </c>
      <c r="C2215" s="5" t="s">
        <v>86</v>
      </c>
      <c r="D2215" s="5" t="s">
        <v>18</v>
      </c>
      <c r="E2215" s="5">
        <v>110</v>
      </c>
      <c r="F2215" s="6">
        <v>363.64</v>
      </c>
      <c r="H2215" s="15" t="str">
        <f t="shared" si="204"/>
        <v>Low</v>
      </c>
      <c r="I2215" s="11" t="str">
        <f t="shared" si="205"/>
        <v>Small</v>
      </c>
      <c r="J2215" s="11" t="str">
        <f t="shared" si="206"/>
        <v>South</v>
      </c>
      <c r="K2215" s="11" t="str">
        <f t="shared" si="207"/>
        <v>2010s</v>
      </c>
      <c r="L2215" s="11" t="str">
        <f t="shared" si="208"/>
        <v>Fiber</v>
      </c>
      <c r="M2215" s="18">
        <f t="shared" si="209"/>
        <v>3.3058181818181818</v>
      </c>
    </row>
    <row r="2216" spans="1:13">
      <c r="A2216" s="4">
        <v>2016</v>
      </c>
      <c r="B2216" s="5" t="s">
        <v>84</v>
      </c>
      <c r="C2216" s="5" t="s">
        <v>86</v>
      </c>
      <c r="D2216" s="5" t="s">
        <v>15</v>
      </c>
      <c r="E2216" s="5">
        <v>2640</v>
      </c>
      <c r="F2216" s="6">
        <v>2229.7199999999998</v>
      </c>
      <c r="H2216" s="15" t="str">
        <f t="shared" si="204"/>
        <v>Medium</v>
      </c>
      <c r="I2216" s="11" t="str">
        <f t="shared" si="205"/>
        <v>Medium</v>
      </c>
      <c r="J2216" s="11" t="str">
        <f t="shared" si="206"/>
        <v>South</v>
      </c>
      <c r="K2216" s="11" t="str">
        <f t="shared" si="207"/>
        <v>2010s</v>
      </c>
      <c r="L2216" s="11" t="str">
        <f t="shared" si="208"/>
        <v>Cereal</v>
      </c>
      <c r="M2216" s="18">
        <f t="shared" si="209"/>
        <v>0.84459090909090906</v>
      </c>
    </row>
    <row r="2217" spans="1:13">
      <c r="A2217" s="4">
        <v>2016</v>
      </c>
      <c r="B2217" s="5" t="s">
        <v>84</v>
      </c>
      <c r="C2217" s="5" t="s">
        <v>86</v>
      </c>
      <c r="D2217" s="5" t="s">
        <v>16</v>
      </c>
      <c r="E2217" s="5">
        <v>53310</v>
      </c>
      <c r="F2217" s="6">
        <v>1646.85</v>
      </c>
      <c r="H2217" s="15" t="str">
        <f t="shared" si="204"/>
        <v>Medium</v>
      </c>
      <c r="I2217" s="11" t="str">
        <f t="shared" si="205"/>
        <v>Large</v>
      </c>
      <c r="J2217" s="11" t="str">
        <f t="shared" si="206"/>
        <v>South</v>
      </c>
      <c r="K2217" s="11" t="str">
        <f t="shared" si="207"/>
        <v>2010s</v>
      </c>
      <c r="L2217" s="11" t="str">
        <f t="shared" si="208"/>
        <v>Cereal</v>
      </c>
      <c r="M2217" s="18">
        <f t="shared" si="209"/>
        <v>3.0891952729319074E-2</v>
      </c>
    </row>
    <row r="2218" spans="1:13">
      <c r="A2218" s="4">
        <v>2016</v>
      </c>
      <c r="B2218" s="5" t="s">
        <v>84</v>
      </c>
      <c r="C2218" s="5" t="s">
        <v>86</v>
      </c>
      <c r="D2218" s="5" t="s">
        <v>17</v>
      </c>
      <c r="E2218" s="5">
        <v>80</v>
      </c>
      <c r="F2218" s="6">
        <v>586.66999999999996</v>
      </c>
      <c r="H2218" s="15" t="str">
        <f t="shared" si="204"/>
        <v>Low</v>
      </c>
      <c r="I2218" s="11" t="str">
        <f t="shared" si="205"/>
        <v>Small</v>
      </c>
      <c r="J2218" s="11" t="str">
        <f t="shared" si="206"/>
        <v>South</v>
      </c>
      <c r="K2218" s="11" t="str">
        <f t="shared" si="207"/>
        <v>2010s</v>
      </c>
      <c r="L2218" s="11" t="str">
        <f t="shared" si="208"/>
        <v>Pulse</v>
      </c>
      <c r="M2218" s="18">
        <f t="shared" si="209"/>
        <v>7.3333749999999993</v>
      </c>
    </row>
    <row r="2219" spans="1:13">
      <c r="A2219" s="4">
        <v>2016</v>
      </c>
      <c r="B2219" s="5" t="s">
        <v>84</v>
      </c>
      <c r="C2219" s="5" t="s">
        <v>86</v>
      </c>
      <c r="D2219" s="5" t="s">
        <v>18</v>
      </c>
      <c r="E2219" s="5">
        <v>110</v>
      </c>
      <c r="F2219" s="6">
        <v>376.51</v>
      </c>
      <c r="H2219" s="15" t="str">
        <f t="shared" si="204"/>
        <v>Low</v>
      </c>
      <c r="I2219" s="11" t="str">
        <f t="shared" si="205"/>
        <v>Small</v>
      </c>
      <c r="J2219" s="11" t="str">
        <f t="shared" si="206"/>
        <v>South</v>
      </c>
      <c r="K2219" s="11" t="str">
        <f t="shared" si="207"/>
        <v>2010s</v>
      </c>
      <c r="L2219" s="11" t="str">
        <f t="shared" si="208"/>
        <v>Fiber</v>
      </c>
      <c r="M2219" s="18">
        <f t="shared" si="209"/>
        <v>3.4228181818181818</v>
      </c>
    </row>
    <row r="2220" spans="1:13">
      <c r="A2220" s="4">
        <v>2017</v>
      </c>
      <c r="B2220" s="5" t="s">
        <v>84</v>
      </c>
      <c r="C2220" s="5" t="s">
        <v>86</v>
      </c>
      <c r="D2220" s="5" t="s">
        <v>15</v>
      </c>
      <c r="E2220" s="5">
        <v>1690</v>
      </c>
      <c r="F2220" s="6">
        <v>3233.55</v>
      </c>
      <c r="H2220" s="15" t="str">
        <f t="shared" si="204"/>
        <v>High</v>
      </c>
      <c r="I2220" s="11" t="str">
        <f t="shared" si="205"/>
        <v>Medium</v>
      </c>
      <c r="J2220" s="11" t="str">
        <f t="shared" si="206"/>
        <v>South</v>
      </c>
      <c r="K2220" s="11" t="str">
        <f t="shared" si="207"/>
        <v>2010s</v>
      </c>
      <c r="L2220" s="11" t="str">
        <f t="shared" si="208"/>
        <v>Cereal</v>
      </c>
      <c r="M2220" s="18">
        <f t="shared" si="209"/>
        <v>1.9133431952662723</v>
      </c>
    </row>
    <row r="2221" spans="1:13">
      <c r="A2221" s="4">
        <v>2017</v>
      </c>
      <c r="B2221" s="5" t="s">
        <v>84</v>
      </c>
      <c r="C2221" s="5" t="s">
        <v>86</v>
      </c>
      <c r="D2221" s="5" t="s">
        <v>16</v>
      </c>
      <c r="E2221" s="5">
        <v>59610</v>
      </c>
      <c r="F2221" s="6">
        <v>4448.5600000000004</v>
      </c>
      <c r="H2221" s="15" t="str">
        <f t="shared" si="204"/>
        <v>High</v>
      </c>
      <c r="I2221" s="11" t="str">
        <f t="shared" si="205"/>
        <v>Large</v>
      </c>
      <c r="J2221" s="11" t="str">
        <f t="shared" si="206"/>
        <v>South</v>
      </c>
      <c r="K2221" s="11" t="str">
        <f t="shared" si="207"/>
        <v>2010s</v>
      </c>
      <c r="L2221" s="11" t="str">
        <f t="shared" si="208"/>
        <v>Cereal</v>
      </c>
      <c r="M2221" s="18">
        <f t="shared" si="209"/>
        <v>7.4627747022311702E-2</v>
      </c>
    </row>
    <row r="2222" spans="1:13">
      <c r="A2222" s="4">
        <v>2017</v>
      </c>
      <c r="B2222" s="5" t="s">
        <v>84</v>
      </c>
      <c r="C2222" s="5" t="s">
        <v>86</v>
      </c>
      <c r="D2222" s="5" t="s">
        <v>17</v>
      </c>
      <c r="E2222" s="5">
        <v>90</v>
      </c>
      <c r="F2222" s="6">
        <v>766.67</v>
      </c>
      <c r="H2222" s="15" t="str">
        <f t="shared" si="204"/>
        <v>Low</v>
      </c>
      <c r="I2222" s="11" t="str">
        <f t="shared" si="205"/>
        <v>Small</v>
      </c>
      <c r="J2222" s="11" t="str">
        <f t="shared" si="206"/>
        <v>South</v>
      </c>
      <c r="K2222" s="11" t="str">
        <f t="shared" si="207"/>
        <v>2010s</v>
      </c>
      <c r="L2222" s="11" t="str">
        <f t="shared" si="208"/>
        <v>Pulse</v>
      </c>
      <c r="M2222" s="18">
        <f t="shared" si="209"/>
        <v>8.5185555555555545</v>
      </c>
    </row>
    <row r="2223" spans="1:13">
      <c r="A2223" s="4">
        <v>2017</v>
      </c>
      <c r="B2223" s="5" t="s">
        <v>84</v>
      </c>
      <c r="C2223" s="5" t="s">
        <v>86</v>
      </c>
      <c r="D2223" s="5" t="s">
        <v>18</v>
      </c>
      <c r="E2223" s="5">
        <v>40</v>
      </c>
      <c r="F2223" s="6">
        <v>630</v>
      </c>
      <c r="H2223" s="15" t="str">
        <f t="shared" si="204"/>
        <v>Low</v>
      </c>
      <c r="I2223" s="11" t="str">
        <f t="shared" si="205"/>
        <v>Small</v>
      </c>
      <c r="J2223" s="11" t="str">
        <f t="shared" si="206"/>
        <v>South</v>
      </c>
      <c r="K2223" s="11" t="str">
        <f t="shared" si="207"/>
        <v>2010s</v>
      </c>
      <c r="L2223" s="11" t="str">
        <f t="shared" si="208"/>
        <v>Fiber</v>
      </c>
      <c r="M2223" s="18">
        <f t="shared" si="209"/>
        <v>15.75</v>
      </c>
    </row>
    <row r="2224" spans="1:13">
      <c r="A2224" s="4">
        <v>2008</v>
      </c>
      <c r="B2224" s="5" t="s">
        <v>84</v>
      </c>
      <c r="C2224" s="5" t="s">
        <v>87</v>
      </c>
      <c r="D2224" s="5" t="s">
        <v>15</v>
      </c>
      <c r="E2224" s="5">
        <v>39820</v>
      </c>
      <c r="F2224" s="6">
        <v>2687.34</v>
      </c>
      <c r="H2224" s="15" t="str">
        <f t="shared" si="204"/>
        <v>Medium</v>
      </c>
      <c r="I2224" s="11" t="str">
        <f t="shared" si="205"/>
        <v>Large</v>
      </c>
      <c r="J2224" s="11" t="str">
        <f t="shared" si="206"/>
        <v>South</v>
      </c>
      <c r="K2224" s="11" t="str">
        <f t="shared" si="207"/>
        <v>2000s</v>
      </c>
      <c r="L2224" s="11" t="str">
        <f t="shared" si="208"/>
        <v>Cereal</v>
      </c>
      <c r="M2224" s="18">
        <f t="shared" si="209"/>
        <v>6.7487192365645404E-2</v>
      </c>
    </row>
    <row r="2225" spans="1:13">
      <c r="A2225" s="4">
        <v>2008</v>
      </c>
      <c r="B2225" s="5" t="s">
        <v>84</v>
      </c>
      <c r="C2225" s="5" t="s">
        <v>87</v>
      </c>
      <c r="D2225" s="5" t="s">
        <v>16</v>
      </c>
      <c r="E2225" s="5">
        <v>20220</v>
      </c>
      <c r="F2225" s="6">
        <v>1953.02</v>
      </c>
      <c r="H2225" s="15" t="str">
        <f t="shared" si="204"/>
        <v>Medium</v>
      </c>
      <c r="I2225" s="11" t="str">
        <f t="shared" si="205"/>
        <v>Large</v>
      </c>
      <c r="J2225" s="11" t="str">
        <f t="shared" si="206"/>
        <v>South</v>
      </c>
      <c r="K2225" s="11" t="str">
        <f t="shared" si="207"/>
        <v>2000s</v>
      </c>
      <c r="L2225" s="11" t="str">
        <f t="shared" si="208"/>
        <v>Cereal</v>
      </c>
      <c r="M2225" s="18">
        <f t="shared" si="209"/>
        <v>9.6588526211671605E-2</v>
      </c>
    </row>
    <row r="2226" spans="1:13">
      <c r="A2226" s="4">
        <v>2008</v>
      </c>
      <c r="B2226" s="5" t="s">
        <v>84</v>
      </c>
      <c r="C2226" s="5" t="s">
        <v>87</v>
      </c>
      <c r="D2226" s="5" t="s">
        <v>17</v>
      </c>
      <c r="E2226" s="5">
        <v>1010</v>
      </c>
      <c r="F2226" s="6">
        <v>514.85</v>
      </c>
      <c r="H2226" s="15" t="str">
        <f t="shared" si="204"/>
        <v>Low</v>
      </c>
      <c r="I2226" s="11" t="str">
        <f t="shared" si="205"/>
        <v>Medium</v>
      </c>
      <c r="J2226" s="11" t="str">
        <f t="shared" si="206"/>
        <v>South</v>
      </c>
      <c r="K2226" s="11" t="str">
        <f t="shared" si="207"/>
        <v>2000s</v>
      </c>
      <c r="L2226" s="11" t="str">
        <f t="shared" si="208"/>
        <v>Pulse</v>
      </c>
      <c r="M2226" s="18">
        <f t="shared" si="209"/>
        <v>0.50975247524752476</v>
      </c>
    </row>
    <row r="2227" spans="1:13">
      <c r="A2227" s="4">
        <v>2008</v>
      </c>
      <c r="B2227" s="5" t="s">
        <v>84</v>
      </c>
      <c r="C2227" s="5" t="s">
        <v>87</v>
      </c>
      <c r="D2227" s="5" t="s">
        <v>18</v>
      </c>
      <c r="E2227" s="5">
        <v>670</v>
      </c>
      <c r="F2227" s="6">
        <v>641.79</v>
      </c>
      <c r="H2227" s="15" t="str">
        <f t="shared" si="204"/>
        <v>Low</v>
      </c>
      <c r="I2227" s="11" t="str">
        <f t="shared" si="205"/>
        <v>Small</v>
      </c>
      <c r="J2227" s="11" t="str">
        <f t="shared" si="206"/>
        <v>South</v>
      </c>
      <c r="K2227" s="11" t="str">
        <f t="shared" si="207"/>
        <v>2000s</v>
      </c>
      <c r="L2227" s="11" t="str">
        <f t="shared" si="208"/>
        <v>Fiber</v>
      </c>
      <c r="M2227" s="18">
        <f t="shared" si="209"/>
        <v>0.95789552238805964</v>
      </c>
    </row>
    <row r="2228" spans="1:13">
      <c r="A2228" s="4">
        <v>2009</v>
      </c>
      <c r="B2228" s="5" t="s">
        <v>84</v>
      </c>
      <c r="C2228" s="5" t="s">
        <v>87</v>
      </c>
      <c r="D2228" s="5" t="s">
        <v>15</v>
      </c>
      <c r="E2228" s="5">
        <v>36340</v>
      </c>
      <c r="F2228" s="6">
        <v>2558.06</v>
      </c>
      <c r="H2228" s="15" t="str">
        <f t="shared" si="204"/>
        <v>Medium</v>
      </c>
      <c r="I2228" s="11" t="str">
        <f t="shared" si="205"/>
        <v>Large</v>
      </c>
      <c r="J2228" s="11" t="str">
        <f t="shared" si="206"/>
        <v>South</v>
      </c>
      <c r="K2228" s="11" t="str">
        <f t="shared" si="207"/>
        <v>2000s</v>
      </c>
      <c r="L2228" s="11" t="str">
        <f t="shared" si="208"/>
        <v>Cereal</v>
      </c>
      <c r="M2228" s="18">
        <f t="shared" si="209"/>
        <v>7.0392405063291141E-2</v>
      </c>
    </row>
    <row r="2229" spans="1:13">
      <c r="A2229" s="4">
        <v>2009</v>
      </c>
      <c r="B2229" s="5" t="s">
        <v>84</v>
      </c>
      <c r="C2229" s="5" t="s">
        <v>87</v>
      </c>
      <c r="D2229" s="5" t="s">
        <v>16</v>
      </c>
      <c r="E2229" s="5">
        <v>20310</v>
      </c>
      <c r="F2229" s="6">
        <v>1937.47</v>
      </c>
      <c r="H2229" s="15" t="str">
        <f t="shared" si="204"/>
        <v>Medium</v>
      </c>
      <c r="I2229" s="11" t="str">
        <f t="shared" si="205"/>
        <v>Large</v>
      </c>
      <c r="J2229" s="11" t="str">
        <f t="shared" si="206"/>
        <v>South</v>
      </c>
      <c r="K2229" s="11" t="str">
        <f t="shared" si="207"/>
        <v>2000s</v>
      </c>
      <c r="L2229" s="11" t="str">
        <f t="shared" si="208"/>
        <v>Cereal</v>
      </c>
      <c r="M2229" s="18">
        <f t="shared" si="209"/>
        <v>9.5394879369768593E-2</v>
      </c>
    </row>
    <row r="2230" spans="1:13">
      <c r="A2230" s="4">
        <v>2009</v>
      </c>
      <c r="B2230" s="5" t="s">
        <v>84</v>
      </c>
      <c r="C2230" s="5" t="s">
        <v>87</v>
      </c>
      <c r="D2230" s="5" t="s">
        <v>17</v>
      </c>
      <c r="E2230" s="5">
        <v>1050</v>
      </c>
      <c r="F2230" s="6">
        <v>552.38</v>
      </c>
      <c r="H2230" s="15" t="str">
        <f t="shared" si="204"/>
        <v>Low</v>
      </c>
      <c r="I2230" s="11" t="str">
        <f t="shared" si="205"/>
        <v>Medium</v>
      </c>
      <c r="J2230" s="11" t="str">
        <f t="shared" si="206"/>
        <v>South</v>
      </c>
      <c r="K2230" s="11" t="str">
        <f t="shared" si="207"/>
        <v>2000s</v>
      </c>
      <c r="L2230" s="11" t="str">
        <f t="shared" si="208"/>
        <v>Pulse</v>
      </c>
      <c r="M2230" s="18">
        <f t="shared" si="209"/>
        <v>0.52607619047619048</v>
      </c>
    </row>
    <row r="2231" spans="1:13">
      <c r="A2231" s="4">
        <v>2009</v>
      </c>
      <c r="B2231" s="5" t="s">
        <v>84</v>
      </c>
      <c r="C2231" s="5" t="s">
        <v>87</v>
      </c>
      <c r="D2231" s="5" t="s">
        <v>18</v>
      </c>
      <c r="E2231" s="5">
        <v>850</v>
      </c>
      <c r="F2231" s="6">
        <v>423.53</v>
      </c>
      <c r="H2231" s="15" t="str">
        <f t="shared" si="204"/>
        <v>Low</v>
      </c>
      <c r="I2231" s="11" t="str">
        <f t="shared" si="205"/>
        <v>Small</v>
      </c>
      <c r="J2231" s="11" t="str">
        <f t="shared" si="206"/>
        <v>South</v>
      </c>
      <c r="K2231" s="11" t="str">
        <f t="shared" si="207"/>
        <v>2000s</v>
      </c>
      <c r="L2231" s="11" t="str">
        <f t="shared" si="208"/>
        <v>Fiber</v>
      </c>
      <c r="M2231" s="18">
        <f t="shared" si="209"/>
        <v>0.49827058823529408</v>
      </c>
    </row>
    <row r="2232" spans="1:13">
      <c r="A2232" s="4">
        <v>2010</v>
      </c>
      <c r="B2232" s="5" t="s">
        <v>84</v>
      </c>
      <c r="C2232" s="5" t="s">
        <v>87</v>
      </c>
      <c r="D2232" s="5" t="s">
        <v>15</v>
      </c>
      <c r="E2232" s="5">
        <v>34580</v>
      </c>
      <c r="F2232" s="6">
        <v>2846.44</v>
      </c>
      <c r="H2232" s="15" t="str">
        <f t="shared" si="204"/>
        <v>Medium</v>
      </c>
      <c r="I2232" s="11" t="str">
        <f t="shared" si="205"/>
        <v>Large</v>
      </c>
      <c r="J2232" s="11" t="str">
        <f t="shared" si="206"/>
        <v>South</v>
      </c>
      <c r="K2232" s="11" t="str">
        <f t="shared" si="207"/>
        <v>2010s</v>
      </c>
      <c r="L2232" s="11" t="str">
        <f t="shared" si="208"/>
        <v>Cereal</v>
      </c>
      <c r="M2232" s="18">
        <f t="shared" si="209"/>
        <v>8.2314632735685372E-2</v>
      </c>
    </row>
    <row r="2233" spans="1:13">
      <c r="A2233" s="4">
        <v>2010</v>
      </c>
      <c r="B2233" s="5" t="s">
        <v>84</v>
      </c>
      <c r="C2233" s="5" t="s">
        <v>87</v>
      </c>
      <c r="D2233" s="5" t="s">
        <v>16</v>
      </c>
      <c r="E2233" s="5">
        <v>21760</v>
      </c>
      <c r="F2233" s="6">
        <v>2592.83</v>
      </c>
      <c r="H2233" s="15" t="str">
        <f t="shared" si="204"/>
        <v>Medium</v>
      </c>
      <c r="I2233" s="11" t="str">
        <f t="shared" si="205"/>
        <v>Large</v>
      </c>
      <c r="J2233" s="11" t="str">
        <f t="shared" si="206"/>
        <v>South</v>
      </c>
      <c r="K2233" s="11" t="str">
        <f t="shared" si="207"/>
        <v>2010s</v>
      </c>
      <c r="L2233" s="11" t="str">
        <f t="shared" si="208"/>
        <v>Cereal</v>
      </c>
      <c r="M2233" s="18">
        <f t="shared" si="209"/>
        <v>0.11915579044117647</v>
      </c>
    </row>
    <row r="2234" spans="1:13">
      <c r="A2234" s="4">
        <v>2010</v>
      </c>
      <c r="B2234" s="5" t="s">
        <v>84</v>
      </c>
      <c r="C2234" s="5" t="s">
        <v>87</v>
      </c>
      <c r="D2234" s="5" t="s">
        <v>17</v>
      </c>
      <c r="E2234" s="5">
        <v>1030</v>
      </c>
      <c r="F2234" s="6">
        <v>660.19</v>
      </c>
      <c r="H2234" s="15" t="str">
        <f t="shared" si="204"/>
        <v>Low</v>
      </c>
      <c r="I2234" s="11" t="str">
        <f t="shared" si="205"/>
        <v>Medium</v>
      </c>
      <c r="J2234" s="11" t="str">
        <f t="shared" si="206"/>
        <v>South</v>
      </c>
      <c r="K2234" s="11" t="str">
        <f t="shared" si="207"/>
        <v>2010s</v>
      </c>
      <c r="L2234" s="11" t="str">
        <f t="shared" si="208"/>
        <v>Pulse</v>
      </c>
      <c r="M2234" s="18">
        <f t="shared" si="209"/>
        <v>0.64096116504854372</v>
      </c>
    </row>
    <row r="2235" spans="1:13">
      <c r="A2235" s="4">
        <v>2010</v>
      </c>
      <c r="B2235" s="5" t="s">
        <v>84</v>
      </c>
      <c r="C2235" s="5" t="s">
        <v>87</v>
      </c>
      <c r="D2235" s="5" t="s">
        <v>18</v>
      </c>
      <c r="E2235" s="5">
        <v>970</v>
      </c>
      <c r="F2235" s="6">
        <v>587.63</v>
      </c>
      <c r="H2235" s="15" t="str">
        <f t="shared" si="204"/>
        <v>Low</v>
      </c>
      <c r="I2235" s="11" t="str">
        <f t="shared" si="205"/>
        <v>Small</v>
      </c>
      <c r="J2235" s="11" t="str">
        <f t="shared" si="206"/>
        <v>South</v>
      </c>
      <c r="K2235" s="11" t="str">
        <f t="shared" si="207"/>
        <v>2010s</v>
      </c>
      <c r="L2235" s="11" t="str">
        <f t="shared" si="208"/>
        <v>Fiber</v>
      </c>
      <c r="M2235" s="18">
        <f t="shared" si="209"/>
        <v>0.60580412371134018</v>
      </c>
    </row>
    <row r="2236" spans="1:13">
      <c r="A2236" s="4">
        <v>2011</v>
      </c>
      <c r="B2236" s="5" t="s">
        <v>84</v>
      </c>
      <c r="C2236" s="5" t="s">
        <v>87</v>
      </c>
      <c r="D2236" s="5" t="s">
        <v>15</v>
      </c>
      <c r="E2236" s="5">
        <v>28440</v>
      </c>
      <c r="F2236" s="6">
        <v>2800.28</v>
      </c>
      <c r="H2236" s="15" t="str">
        <f t="shared" si="204"/>
        <v>Medium</v>
      </c>
      <c r="I2236" s="11" t="str">
        <f t="shared" si="205"/>
        <v>Large</v>
      </c>
      <c r="J2236" s="11" t="str">
        <f t="shared" si="206"/>
        <v>South</v>
      </c>
      <c r="K2236" s="11" t="str">
        <f t="shared" si="207"/>
        <v>2010s</v>
      </c>
      <c r="L2236" s="11" t="str">
        <f t="shared" si="208"/>
        <v>Cereal</v>
      </c>
      <c r="M2236" s="18">
        <f t="shared" si="209"/>
        <v>9.8462728551336157E-2</v>
      </c>
    </row>
    <row r="2237" spans="1:13">
      <c r="A2237" s="4">
        <v>2011</v>
      </c>
      <c r="B2237" s="5" t="s">
        <v>84</v>
      </c>
      <c r="C2237" s="5" t="s">
        <v>87</v>
      </c>
      <c r="D2237" s="5" t="s">
        <v>16</v>
      </c>
      <c r="E2237" s="5">
        <v>25890</v>
      </c>
      <c r="F2237" s="6">
        <v>2377.75</v>
      </c>
      <c r="H2237" s="15" t="str">
        <f t="shared" si="204"/>
        <v>Medium</v>
      </c>
      <c r="I2237" s="11" t="str">
        <f t="shared" si="205"/>
        <v>Large</v>
      </c>
      <c r="J2237" s="11" t="str">
        <f t="shared" si="206"/>
        <v>South</v>
      </c>
      <c r="K2237" s="11" t="str">
        <f t="shared" si="207"/>
        <v>2010s</v>
      </c>
      <c r="L2237" s="11" t="str">
        <f t="shared" si="208"/>
        <v>Cereal</v>
      </c>
      <c r="M2237" s="18">
        <f t="shared" si="209"/>
        <v>9.1840478949401311E-2</v>
      </c>
    </row>
    <row r="2238" spans="1:13">
      <c r="A2238" s="4">
        <v>2011</v>
      </c>
      <c r="B2238" s="5" t="s">
        <v>84</v>
      </c>
      <c r="C2238" s="5" t="s">
        <v>87</v>
      </c>
      <c r="D2238" s="5" t="s">
        <v>17</v>
      </c>
      <c r="E2238" s="5">
        <v>750</v>
      </c>
      <c r="F2238" s="6">
        <v>493.33</v>
      </c>
      <c r="H2238" s="15" t="str">
        <f t="shared" si="204"/>
        <v>Low</v>
      </c>
      <c r="I2238" s="11" t="str">
        <f t="shared" si="205"/>
        <v>Small</v>
      </c>
      <c r="J2238" s="11" t="str">
        <f t="shared" si="206"/>
        <v>South</v>
      </c>
      <c r="K2238" s="11" t="str">
        <f t="shared" si="207"/>
        <v>2010s</v>
      </c>
      <c r="L2238" s="11" t="str">
        <f t="shared" si="208"/>
        <v>Pulse</v>
      </c>
      <c r="M2238" s="18">
        <f t="shared" si="209"/>
        <v>0.65777333333333332</v>
      </c>
    </row>
    <row r="2239" spans="1:13">
      <c r="A2239" s="4">
        <v>2011</v>
      </c>
      <c r="B2239" s="5" t="s">
        <v>84</v>
      </c>
      <c r="C2239" s="5" t="s">
        <v>87</v>
      </c>
      <c r="D2239" s="5" t="s">
        <v>18</v>
      </c>
      <c r="E2239" s="5">
        <v>1450</v>
      </c>
      <c r="F2239" s="6">
        <v>531.03</v>
      </c>
      <c r="H2239" s="15" t="str">
        <f t="shared" si="204"/>
        <v>Low</v>
      </c>
      <c r="I2239" s="11" t="str">
        <f t="shared" si="205"/>
        <v>Medium</v>
      </c>
      <c r="J2239" s="11" t="str">
        <f t="shared" si="206"/>
        <v>South</v>
      </c>
      <c r="K2239" s="11" t="str">
        <f t="shared" si="207"/>
        <v>2010s</v>
      </c>
      <c r="L2239" s="11" t="str">
        <f t="shared" si="208"/>
        <v>Fiber</v>
      </c>
      <c r="M2239" s="18">
        <f t="shared" si="209"/>
        <v>0.36622758620689655</v>
      </c>
    </row>
    <row r="2240" spans="1:13">
      <c r="A2240" s="4">
        <v>2012</v>
      </c>
      <c r="B2240" s="5" t="s">
        <v>84</v>
      </c>
      <c r="C2240" s="5" t="s">
        <v>87</v>
      </c>
      <c r="D2240" s="5" t="s">
        <v>15</v>
      </c>
      <c r="E2240" s="5">
        <v>14890</v>
      </c>
      <c r="F2240" s="6">
        <v>2533.2399999999998</v>
      </c>
      <c r="H2240" s="15" t="str">
        <f t="shared" si="204"/>
        <v>Medium</v>
      </c>
      <c r="I2240" s="11" t="str">
        <f t="shared" si="205"/>
        <v>Large</v>
      </c>
      <c r="J2240" s="11" t="str">
        <f t="shared" si="206"/>
        <v>South</v>
      </c>
      <c r="K2240" s="11" t="str">
        <f t="shared" si="207"/>
        <v>2010s</v>
      </c>
      <c r="L2240" s="11" t="str">
        <f t="shared" si="208"/>
        <v>Cereal</v>
      </c>
      <c r="M2240" s="18">
        <f t="shared" si="209"/>
        <v>0.17013028878441905</v>
      </c>
    </row>
    <row r="2241" spans="1:13">
      <c r="A2241" s="4">
        <v>2012</v>
      </c>
      <c r="B2241" s="5" t="s">
        <v>84</v>
      </c>
      <c r="C2241" s="5" t="s">
        <v>87</v>
      </c>
      <c r="D2241" s="5" t="s">
        <v>16</v>
      </c>
      <c r="E2241" s="5">
        <v>25250</v>
      </c>
      <c r="F2241" s="6">
        <v>2316.04</v>
      </c>
      <c r="H2241" s="15" t="str">
        <f t="shared" si="204"/>
        <v>Medium</v>
      </c>
      <c r="I2241" s="11" t="str">
        <f t="shared" si="205"/>
        <v>Large</v>
      </c>
      <c r="J2241" s="11" t="str">
        <f t="shared" si="206"/>
        <v>South</v>
      </c>
      <c r="K2241" s="11" t="str">
        <f t="shared" si="207"/>
        <v>2010s</v>
      </c>
      <c r="L2241" s="11" t="str">
        <f t="shared" si="208"/>
        <v>Cereal</v>
      </c>
      <c r="M2241" s="18">
        <f t="shared" si="209"/>
        <v>9.172435643564357E-2</v>
      </c>
    </row>
    <row r="2242" spans="1:13">
      <c r="A2242" s="4">
        <v>2012</v>
      </c>
      <c r="B2242" s="5" t="s">
        <v>84</v>
      </c>
      <c r="C2242" s="5" t="s">
        <v>87</v>
      </c>
      <c r="D2242" s="5" t="s">
        <v>17</v>
      </c>
      <c r="E2242" s="5">
        <v>280</v>
      </c>
      <c r="F2242" s="6">
        <v>642.86</v>
      </c>
      <c r="H2242" s="15" t="str">
        <f t="shared" si="204"/>
        <v>Low</v>
      </c>
      <c r="I2242" s="11" t="str">
        <f t="shared" si="205"/>
        <v>Small</v>
      </c>
      <c r="J2242" s="11" t="str">
        <f t="shared" si="206"/>
        <v>South</v>
      </c>
      <c r="K2242" s="11" t="str">
        <f t="shared" si="207"/>
        <v>2010s</v>
      </c>
      <c r="L2242" s="11" t="str">
        <f t="shared" si="208"/>
        <v>Pulse</v>
      </c>
      <c r="M2242" s="18">
        <f t="shared" si="209"/>
        <v>2.2959285714285715</v>
      </c>
    </row>
    <row r="2243" spans="1:13">
      <c r="A2243" s="4">
        <v>2012</v>
      </c>
      <c r="B2243" s="5" t="s">
        <v>84</v>
      </c>
      <c r="C2243" s="5" t="s">
        <v>87</v>
      </c>
      <c r="D2243" s="5" t="s">
        <v>18</v>
      </c>
      <c r="E2243" s="5">
        <v>1380</v>
      </c>
      <c r="F2243" s="6">
        <v>413.04</v>
      </c>
      <c r="H2243" s="15" t="str">
        <f t="shared" ref="H2243:H2306" si="210">IF(F2243&lt;1000,"Low",IF(F2243&lt;3000,"Medium","High"))</f>
        <v>Low</v>
      </c>
      <c r="I2243" s="11" t="str">
        <f t="shared" ref="I2243:I2306" si="211">IF(E2243&lt;1000,"Small",IF(E2243&lt;5000,"Medium","Large"))</f>
        <v>Medium</v>
      </c>
      <c r="J2243" s="11" t="str">
        <f t="shared" ref="J2243:J2306" si="212">IF(OR(B2243="Punjab",B2243="Haryana",B2243="Himachal Pradesh",B2243="Jammu and Kashmir",B2243="Uttarakhand",B2243="Delhi",B2243="Chandigarh"),"North",IF(OR(B2243="Tamil Nadu",B2243="Karnataka",B2243="Kerala",B2243="Andhra Pradesh",B2243="Telangana"),"South",IF(OR(B2243="Maharashtra",B2243="Gujarat",B2243="Goa",B2243="Rajasthan"),"West",IF(OR(B2243="West Bengal",B2243="Bihar",B2243="Jharkhand",B2243="Odisha",B2243="Assam",B2243="Sikkim",B2243="Arunachal Pradesh",B2243="Manipur",B2243="Meghalaya",B2243="Mizoram",B2243="Nagaland",B2243="Tripura"),"East","Central"))))</f>
        <v>South</v>
      </c>
      <c r="K2243" s="11" t="str">
        <f t="shared" ref="K2243:K2306" si="213">LEFT(A2243,3)&amp;"0s"</f>
        <v>2010s</v>
      </c>
      <c r="L2243" s="11" t="str">
        <f t="shared" ref="L2243:L2306" si="214">IF(D2243="Rice","Cereal",IF(D2243="Maize","Cereal",IF(D2243="Chickpea","Pulse",IF(D2243="Cotton","Fiber","Other"))))</f>
        <v>Fiber</v>
      </c>
      <c r="M2243" s="18">
        <f t="shared" ref="M2243:M2306" si="215">F2243/E2243</f>
        <v>0.29930434782608695</v>
      </c>
    </row>
    <row r="2244" spans="1:13">
      <c r="A2244" s="4">
        <v>2013</v>
      </c>
      <c r="B2244" s="5" t="s">
        <v>84</v>
      </c>
      <c r="C2244" s="5" t="s">
        <v>87</v>
      </c>
      <c r="D2244" s="5" t="s">
        <v>15</v>
      </c>
      <c r="E2244" s="5">
        <v>13040</v>
      </c>
      <c r="F2244" s="6">
        <v>2951.69</v>
      </c>
      <c r="H2244" s="15" t="str">
        <f t="shared" si="210"/>
        <v>Medium</v>
      </c>
      <c r="I2244" s="11" t="str">
        <f t="shared" si="211"/>
        <v>Large</v>
      </c>
      <c r="J2244" s="11" t="str">
        <f t="shared" si="212"/>
        <v>South</v>
      </c>
      <c r="K2244" s="11" t="str">
        <f t="shared" si="213"/>
        <v>2010s</v>
      </c>
      <c r="L2244" s="11" t="str">
        <f t="shared" si="214"/>
        <v>Cereal</v>
      </c>
      <c r="M2244" s="18">
        <f t="shared" si="215"/>
        <v>0.22635659509202455</v>
      </c>
    </row>
    <row r="2245" spans="1:13">
      <c r="A2245" s="4">
        <v>2013</v>
      </c>
      <c r="B2245" s="5" t="s">
        <v>84</v>
      </c>
      <c r="C2245" s="5" t="s">
        <v>87</v>
      </c>
      <c r="D2245" s="5" t="s">
        <v>16</v>
      </c>
      <c r="E2245" s="5">
        <v>25470</v>
      </c>
      <c r="F2245" s="6">
        <v>2131.5300000000002</v>
      </c>
      <c r="H2245" s="15" t="str">
        <f t="shared" si="210"/>
        <v>Medium</v>
      </c>
      <c r="I2245" s="11" t="str">
        <f t="shared" si="211"/>
        <v>Large</v>
      </c>
      <c r="J2245" s="11" t="str">
        <f t="shared" si="212"/>
        <v>South</v>
      </c>
      <c r="K2245" s="11" t="str">
        <f t="shared" si="213"/>
        <v>2010s</v>
      </c>
      <c r="L2245" s="11" t="str">
        <f t="shared" si="214"/>
        <v>Cereal</v>
      </c>
      <c r="M2245" s="18">
        <f t="shared" si="215"/>
        <v>8.3687868080094235E-2</v>
      </c>
    </row>
    <row r="2246" spans="1:13">
      <c r="A2246" s="4">
        <v>2013</v>
      </c>
      <c r="B2246" s="5" t="s">
        <v>84</v>
      </c>
      <c r="C2246" s="5" t="s">
        <v>87</v>
      </c>
      <c r="D2246" s="5" t="s">
        <v>17</v>
      </c>
      <c r="E2246" s="5">
        <v>240</v>
      </c>
      <c r="F2246" s="6">
        <v>791.67</v>
      </c>
      <c r="H2246" s="15" t="str">
        <f t="shared" si="210"/>
        <v>Low</v>
      </c>
      <c r="I2246" s="11" t="str">
        <f t="shared" si="211"/>
        <v>Small</v>
      </c>
      <c r="J2246" s="11" t="str">
        <f t="shared" si="212"/>
        <v>South</v>
      </c>
      <c r="K2246" s="11" t="str">
        <f t="shared" si="213"/>
        <v>2010s</v>
      </c>
      <c r="L2246" s="11" t="str">
        <f t="shared" si="214"/>
        <v>Pulse</v>
      </c>
      <c r="M2246" s="18">
        <f t="shared" si="215"/>
        <v>3.2986249999999999</v>
      </c>
    </row>
    <row r="2247" spans="1:13">
      <c r="A2247" s="4">
        <v>2013</v>
      </c>
      <c r="B2247" s="5" t="s">
        <v>84</v>
      </c>
      <c r="C2247" s="5" t="s">
        <v>87</v>
      </c>
      <c r="D2247" s="5" t="s">
        <v>18</v>
      </c>
      <c r="E2247" s="5">
        <v>760</v>
      </c>
      <c r="F2247" s="6">
        <v>407.89</v>
      </c>
      <c r="H2247" s="15" t="str">
        <f t="shared" si="210"/>
        <v>Low</v>
      </c>
      <c r="I2247" s="11" t="str">
        <f t="shared" si="211"/>
        <v>Small</v>
      </c>
      <c r="J2247" s="11" t="str">
        <f t="shared" si="212"/>
        <v>South</v>
      </c>
      <c r="K2247" s="11" t="str">
        <f t="shared" si="213"/>
        <v>2010s</v>
      </c>
      <c r="L2247" s="11" t="str">
        <f t="shared" si="214"/>
        <v>Fiber</v>
      </c>
      <c r="M2247" s="18">
        <f t="shared" si="215"/>
        <v>0.53669736842105265</v>
      </c>
    </row>
    <row r="2248" spans="1:13">
      <c r="A2248" s="4">
        <v>2014</v>
      </c>
      <c r="B2248" s="5" t="s">
        <v>84</v>
      </c>
      <c r="C2248" s="5" t="s">
        <v>87</v>
      </c>
      <c r="D2248" s="5" t="s">
        <v>15</v>
      </c>
      <c r="E2248" s="5">
        <v>9510</v>
      </c>
      <c r="F2248" s="6">
        <v>2831.76</v>
      </c>
      <c r="H2248" s="15" t="str">
        <f t="shared" si="210"/>
        <v>Medium</v>
      </c>
      <c r="I2248" s="11" t="str">
        <f t="shared" si="211"/>
        <v>Large</v>
      </c>
      <c r="J2248" s="11" t="str">
        <f t="shared" si="212"/>
        <v>South</v>
      </c>
      <c r="K2248" s="11" t="str">
        <f t="shared" si="213"/>
        <v>2010s</v>
      </c>
      <c r="L2248" s="11" t="str">
        <f t="shared" si="214"/>
        <v>Cereal</v>
      </c>
      <c r="M2248" s="18">
        <f t="shared" si="215"/>
        <v>0.29776656151419562</v>
      </c>
    </row>
    <row r="2249" spans="1:13">
      <c r="A2249" s="4">
        <v>2014</v>
      </c>
      <c r="B2249" s="5" t="s">
        <v>84</v>
      </c>
      <c r="C2249" s="5" t="s">
        <v>87</v>
      </c>
      <c r="D2249" s="5" t="s">
        <v>16</v>
      </c>
      <c r="E2249" s="5">
        <v>28200</v>
      </c>
      <c r="F2249" s="6">
        <v>2391.4899999999998</v>
      </c>
      <c r="H2249" s="15" t="str">
        <f t="shared" si="210"/>
        <v>Medium</v>
      </c>
      <c r="I2249" s="11" t="str">
        <f t="shared" si="211"/>
        <v>Large</v>
      </c>
      <c r="J2249" s="11" t="str">
        <f t="shared" si="212"/>
        <v>South</v>
      </c>
      <c r="K2249" s="11" t="str">
        <f t="shared" si="213"/>
        <v>2010s</v>
      </c>
      <c r="L2249" s="11" t="str">
        <f t="shared" si="214"/>
        <v>Cereal</v>
      </c>
      <c r="M2249" s="18">
        <f t="shared" si="215"/>
        <v>8.4804609929078012E-2</v>
      </c>
    </row>
    <row r="2250" spans="1:13">
      <c r="A2250" s="4">
        <v>2014</v>
      </c>
      <c r="B2250" s="5" t="s">
        <v>84</v>
      </c>
      <c r="C2250" s="5" t="s">
        <v>87</v>
      </c>
      <c r="D2250" s="5" t="s">
        <v>17</v>
      </c>
      <c r="E2250" s="5">
        <v>1890</v>
      </c>
      <c r="F2250" s="6">
        <v>719.58</v>
      </c>
      <c r="H2250" s="15" t="str">
        <f t="shared" si="210"/>
        <v>Low</v>
      </c>
      <c r="I2250" s="11" t="str">
        <f t="shared" si="211"/>
        <v>Medium</v>
      </c>
      <c r="J2250" s="11" t="str">
        <f t="shared" si="212"/>
        <v>South</v>
      </c>
      <c r="K2250" s="11" t="str">
        <f t="shared" si="213"/>
        <v>2010s</v>
      </c>
      <c r="L2250" s="11" t="str">
        <f t="shared" si="214"/>
        <v>Pulse</v>
      </c>
      <c r="M2250" s="18">
        <f t="shared" si="215"/>
        <v>0.38073015873015875</v>
      </c>
    </row>
    <row r="2251" spans="1:13">
      <c r="A2251" s="4">
        <v>2014</v>
      </c>
      <c r="B2251" s="5" t="s">
        <v>84</v>
      </c>
      <c r="C2251" s="5" t="s">
        <v>87</v>
      </c>
      <c r="D2251" s="5" t="s">
        <v>18</v>
      </c>
      <c r="E2251" s="5">
        <v>1750</v>
      </c>
      <c r="F2251" s="6">
        <v>462.86</v>
      </c>
      <c r="H2251" s="15" t="str">
        <f t="shared" si="210"/>
        <v>Low</v>
      </c>
      <c r="I2251" s="11" t="str">
        <f t="shared" si="211"/>
        <v>Medium</v>
      </c>
      <c r="J2251" s="11" t="str">
        <f t="shared" si="212"/>
        <v>South</v>
      </c>
      <c r="K2251" s="11" t="str">
        <f t="shared" si="213"/>
        <v>2010s</v>
      </c>
      <c r="L2251" s="11" t="str">
        <f t="shared" si="214"/>
        <v>Fiber</v>
      </c>
      <c r="M2251" s="18">
        <f t="shared" si="215"/>
        <v>0.2644914285714286</v>
      </c>
    </row>
    <row r="2252" spans="1:13">
      <c r="A2252" s="4">
        <v>2015</v>
      </c>
      <c r="B2252" s="5" t="s">
        <v>84</v>
      </c>
      <c r="C2252" s="5" t="s">
        <v>87</v>
      </c>
      <c r="D2252" s="5" t="s">
        <v>15</v>
      </c>
      <c r="E2252" s="5">
        <v>10380</v>
      </c>
      <c r="F2252" s="6">
        <v>2817.92</v>
      </c>
      <c r="H2252" s="15" t="str">
        <f t="shared" si="210"/>
        <v>Medium</v>
      </c>
      <c r="I2252" s="11" t="str">
        <f t="shared" si="211"/>
        <v>Large</v>
      </c>
      <c r="J2252" s="11" t="str">
        <f t="shared" si="212"/>
        <v>South</v>
      </c>
      <c r="K2252" s="11" t="str">
        <f t="shared" si="213"/>
        <v>2010s</v>
      </c>
      <c r="L2252" s="11" t="str">
        <f t="shared" si="214"/>
        <v>Cereal</v>
      </c>
      <c r="M2252" s="18">
        <f t="shared" si="215"/>
        <v>0.27147591522157999</v>
      </c>
    </row>
    <row r="2253" spans="1:13">
      <c r="A2253" s="4">
        <v>2015</v>
      </c>
      <c r="B2253" s="5" t="s">
        <v>84</v>
      </c>
      <c r="C2253" s="5" t="s">
        <v>87</v>
      </c>
      <c r="D2253" s="5" t="s">
        <v>16</v>
      </c>
      <c r="E2253" s="5">
        <v>24210</v>
      </c>
      <c r="F2253" s="6">
        <v>2584.06</v>
      </c>
      <c r="H2253" s="15" t="str">
        <f t="shared" si="210"/>
        <v>Medium</v>
      </c>
      <c r="I2253" s="11" t="str">
        <f t="shared" si="211"/>
        <v>Large</v>
      </c>
      <c r="J2253" s="11" t="str">
        <f t="shared" si="212"/>
        <v>South</v>
      </c>
      <c r="K2253" s="11" t="str">
        <f t="shared" si="213"/>
        <v>2010s</v>
      </c>
      <c r="L2253" s="11" t="str">
        <f t="shared" si="214"/>
        <v>Cereal</v>
      </c>
      <c r="M2253" s="18">
        <f t="shared" si="215"/>
        <v>0.10673523337463858</v>
      </c>
    </row>
    <row r="2254" spans="1:13">
      <c r="A2254" s="4">
        <v>2015</v>
      </c>
      <c r="B2254" s="5" t="s">
        <v>84</v>
      </c>
      <c r="C2254" s="5" t="s">
        <v>87</v>
      </c>
      <c r="D2254" s="5" t="s">
        <v>17</v>
      </c>
      <c r="E2254" s="5">
        <v>1540</v>
      </c>
      <c r="F2254" s="6">
        <v>136.36000000000001</v>
      </c>
      <c r="H2254" s="15" t="str">
        <f t="shared" si="210"/>
        <v>Low</v>
      </c>
      <c r="I2254" s="11" t="str">
        <f t="shared" si="211"/>
        <v>Medium</v>
      </c>
      <c r="J2254" s="11" t="str">
        <f t="shared" si="212"/>
        <v>South</v>
      </c>
      <c r="K2254" s="11" t="str">
        <f t="shared" si="213"/>
        <v>2010s</v>
      </c>
      <c r="L2254" s="11" t="str">
        <f t="shared" si="214"/>
        <v>Pulse</v>
      </c>
      <c r="M2254" s="18">
        <f t="shared" si="215"/>
        <v>8.8545454545454552E-2</v>
      </c>
    </row>
    <row r="2255" spans="1:13">
      <c r="A2255" s="4">
        <v>2015</v>
      </c>
      <c r="B2255" s="5" t="s">
        <v>84</v>
      </c>
      <c r="C2255" s="5" t="s">
        <v>87</v>
      </c>
      <c r="D2255" s="5" t="s">
        <v>18</v>
      </c>
      <c r="E2255" s="5">
        <v>1530</v>
      </c>
      <c r="F2255" s="6">
        <v>326.8</v>
      </c>
      <c r="H2255" s="15" t="str">
        <f t="shared" si="210"/>
        <v>Low</v>
      </c>
      <c r="I2255" s="11" t="str">
        <f t="shared" si="211"/>
        <v>Medium</v>
      </c>
      <c r="J2255" s="11" t="str">
        <f t="shared" si="212"/>
        <v>South</v>
      </c>
      <c r="K2255" s="11" t="str">
        <f t="shared" si="213"/>
        <v>2010s</v>
      </c>
      <c r="L2255" s="11" t="str">
        <f t="shared" si="214"/>
        <v>Fiber</v>
      </c>
      <c r="M2255" s="18">
        <f t="shared" si="215"/>
        <v>0.21359477124183007</v>
      </c>
    </row>
    <row r="2256" spans="1:13">
      <c r="A2256" s="4">
        <v>2016</v>
      </c>
      <c r="B2256" s="5" t="s">
        <v>84</v>
      </c>
      <c r="C2256" s="5" t="s">
        <v>87</v>
      </c>
      <c r="D2256" s="5" t="s">
        <v>15</v>
      </c>
      <c r="E2256" s="5">
        <v>10760</v>
      </c>
      <c r="F2256" s="6">
        <v>2434.88</v>
      </c>
      <c r="H2256" s="15" t="str">
        <f t="shared" si="210"/>
        <v>Medium</v>
      </c>
      <c r="I2256" s="11" t="str">
        <f t="shared" si="211"/>
        <v>Large</v>
      </c>
      <c r="J2256" s="11" t="str">
        <f t="shared" si="212"/>
        <v>South</v>
      </c>
      <c r="K2256" s="11" t="str">
        <f t="shared" si="213"/>
        <v>2010s</v>
      </c>
      <c r="L2256" s="11" t="str">
        <f t="shared" si="214"/>
        <v>Cereal</v>
      </c>
      <c r="M2256" s="18">
        <f t="shared" si="215"/>
        <v>0.22628996282527883</v>
      </c>
    </row>
    <row r="2257" spans="1:13">
      <c r="A2257" s="4">
        <v>2016</v>
      </c>
      <c r="B2257" s="5" t="s">
        <v>84</v>
      </c>
      <c r="C2257" s="5" t="s">
        <v>87</v>
      </c>
      <c r="D2257" s="5" t="s">
        <v>16</v>
      </c>
      <c r="E2257" s="5">
        <v>28420</v>
      </c>
      <c r="F2257" s="6">
        <v>1659.99</v>
      </c>
      <c r="H2257" s="15" t="str">
        <f t="shared" si="210"/>
        <v>Medium</v>
      </c>
      <c r="I2257" s="11" t="str">
        <f t="shared" si="211"/>
        <v>Large</v>
      </c>
      <c r="J2257" s="11" t="str">
        <f t="shared" si="212"/>
        <v>South</v>
      </c>
      <c r="K2257" s="11" t="str">
        <f t="shared" si="213"/>
        <v>2010s</v>
      </c>
      <c r="L2257" s="11" t="str">
        <f t="shared" si="214"/>
        <v>Cereal</v>
      </c>
      <c r="M2257" s="18">
        <f t="shared" si="215"/>
        <v>5.8409218859957777E-2</v>
      </c>
    </row>
    <row r="2258" spans="1:13">
      <c r="A2258" s="4">
        <v>2016</v>
      </c>
      <c r="B2258" s="5" t="s">
        <v>84</v>
      </c>
      <c r="C2258" s="5" t="s">
        <v>87</v>
      </c>
      <c r="D2258" s="5" t="s">
        <v>17</v>
      </c>
      <c r="E2258" s="5">
        <v>20</v>
      </c>
      <c r="F2258" s="6">
        <v>588.24</v>
      </c>
      <c r="H2258" s="15" t="str">
        <f t="shared" si="210"/>
        <v>Low</v>
      </c>
      <c r="I2258" s="11" t="str">
        <f t="shared" si="211"/>
        <v>Small</v>
      </c>
      <c r="J2258" s="11" t="str">
        <f t="shared" si="212"/>
        <v>South</v>
      </c>
      <c r="K2258" s="11" t="str">
        <f t="shared" si="213"/>
        <v>2010s</v>
      </c>
      <c r="L2258" s="11" t="str">
        <f t="shared" si="214"/>
        <v>Pulse</v>
      </c>
      <c r="M2258" s="18">
        <f t="shared" si="215"/>
        <v>29.411999999999999</v>
      </c>
    </row>
    <row r="2259" spans="1:13">
      <c r="A2259" s="4">
        <v>2016</v>
      </c>
      <c r="B2259" s="5" t="s">
        <v>84</v>
      </c>
      <c r="C2259" s="5" t="s">
        <v>87</v>
      </c>
      <c r="D2259" s="5" t="s">
        <v>18</v>
      </c>
      <c r="E2259" s="5">
        <v>1100</v>
      </c>
      <c r="F2259" s="6">
        <v>2328.41</v>
      </c>
      <c r="H2259" s="15" t="str">
        <f t="shared" si="210"/>
        <v>Medium</v>
      </c>
      <c r="I2259" s="11" t="str">
        <f t="shared" si="211"/>
        <v>Medium</v>
      </c>
      <c r="J2259" s="11" t="str">
        <f t="shared" si="212"/>
        <v>South</v>
      </c>
      <c r="K2259" s="11" t="str">
        <f t="shared" si="213"/>
        <v>2010s</v>
      </c>
      <c r="L2259" s="11" t="str">
        <f t="shared" si="214"/>
        <v>Fiber</v>
      </c>
      <c r="M2259" s="18">
        <f t="shared" si="215"/>
        <v>2.1167363636363636</v>
      </c>
    </row>
    <row r="2260" spans="1:13">
      <c r="A2260" s="4">
        <v>2017</v>
      </c>
      <c r="B2260" s="5" t="s">
        <v>84</v>
      </c>
      <c r="C2260" s="5" t="s">
        <v>87</v>
      </c>
      <c r="D2260" s="5" t="s">
        <v>15</v>
      </c>
      <c r="E2260" s="5">
        <v>4860</v>
      </c>
      <c r="F2260" s="6">
        <v>2529.02</v>
      </c>
      <c r="H2260" s="15" t="str">
        <f t="shared" si="210"/>
        <v>Medium</v>
      </c>
      <c r="I2260" s="11" t="str">
        <f t="shared" si="211"/>
        <v>Medium</v>
      </c>
      <c r="J2260" s="11" t="str">
        <f t="shared" si="212"/>
        <v>South</v>
      </c>
      <c r="K2260" s="11" t="str">
        <f t="shared" si="213"/>
        <v>2010s</v>
      </c>
      <c r="L2260" s="11" t="str">
        <f t="shared" si="214"/>
        <v>Cereal</v>
      </c>
      <c r="M2260" s="18">
        <f t="shared" si="215"/>
        <v>0.52037448559670785</v>
      </c>
    </row>
    <row r="2261" spans="1:13">
      <c r="A2261" s="4">
        <v>2017</v>
      </c>
      <c r="B2261" s="5" t="s">
        <v>84</v>
      </c>
      <c r="C2261" s="5" t="s">
        <v>87</v>
      </c>
      <c r="D2261" s="5" t="s">
        <v>16</v>
      </c>
      <c r="E2261" s="5">
        <v>20120</v>
      </c>
      <c r="F2261" s="6">
        <v>2928.44</v>
      </c>
      <c r="H2261" s="15" t="str">
        <f t="shared" si="210"/>
        <v>Medium</v>
      </c>
      <c r="I2261" s="11" t="str">
        <f t="shared" si="211"/>
        <v>Large</v>
      </c>
      <c r="J2261" s="11" t="str">
        <f t="shared" si="212"/>
        <v>South</v>
      </c>
      <c r="K2261" s="11" t="str">
        <f t="shared" si="213"/>
        <v>2010s</v>
      </c>
      <c r="L2261" s="11" t="str">
        <f t="shared" si="214"/>
        <v>Cereal</v>
      </c>
      <c r="M2261" s="18">
        <f t="shared" si="215"/>
        <v>0.14554870775347914</v>
      </c>
    </row>
    <row r="2262" spans="1:13">
      <c r="A2262" s="4">
        <v>2017</v>
      </c>
      <c r="B2262" s="5" t="s">
        <v>84</v>
      </c>
      <c r="C2262" s="5" t="s">
        <v>87</v>
      </c>
      <c r="D2262" s="5" t="s">
        <v>17</v>
      </c>
      <c r="E2262" s="5">
        <v>350</v>
      </c>
      <c r="F2262" s="6">
        <v>771.19</v>
      </c>
      <c r="H2262" s="15" t="str">
        <f t="shared" si="210"/>
        <v>Low</v>
      </c>
      <c r="I2262" s="11" t="str">
        <f t="shared" si="211"/>
        <v>Small</v>
      </c>
      <c r="J2262" s="11" t="str">
        <f t="shared" si="212"/>
        <v>South</v>
      </c>
      <c r="K2262" s="11" t="str">
        <f t="shared" si="213"/>
        <v>2010s</v>
      </c>
      <c r="L2262" s="11" t="str">
        <f t="shared" si="214"/>
        <v>Pulse</v>
      </c>
      <c r="M2262" s="18">
        <f t="shared" si="215"/>
        <v>2.2034000000000002</v>
      </c>
    </row>
    <row r="2263" spans="1:13">
      <c r="A2263" s="4">
        <v>2017</v>
      </c>
      <c r="B2263" s="5" t="s">
        <v>84</v>
      </c>
      <c r="C2263" s="5" t="s">
        <v>87</v>
      </c>
      <c r="D2263" s="5" t="s">
        <v>18</v>
      </c>
      <c r="E2263" s="5">
        <v>740</v>
      </c>
      <c r="F2263" s="6">
        <v>95.63</v>
      </c>
      <c r="H2263" s="15" t="str">
        <f t="shared" si="210"/>
        <v>Low</v>
      </c>
      <c r="I2263" s="11" t="str">
        <f t="shared" si="211"/>
        <v>Small</v>
      </c>
      <c r="J2263" s="11" t="str">
        <f t="shared" si="212"/>
        <v>South</v>
      </c>
      <c r="K2263" s="11" t="str">
        <f t="shared" si="213"/>
        <v>2010s</v>
      </c>
      <c r="L2263" s="11" t="str">
        <f t="shared" si="214"/>
        <v>Fiber</v>
      </c>
      <c r="M2263" s="18">
        <f t="shared" si="215"/>
        <v>0.12922972972972974</v>
      </c>
    </row>
    <row r="2264" spans="1:13">
      <c r="A2264" s="4">
        <v>2008</v>
      </c>
      <c r="B2264" s="5" t="s">
        <v>84</v>
      </c>
      <c r="C2264" s="5" t="s">
        <v>88</v>
      </c>
      <c r="D2264" s="5" t="s">
        <v>15</v>
      </c>
      <c r="E2264" s="5">
        <v>143090</v>
      </c>
      <c r="F2264" s="6">
        <v>2944.16</v>
      </c>
      <c r="H2264" s="15" t="str">
        <f t="shared" si="210"/>
        <v>Medium</v>
      </c>
      <c r="I2264" s="11" t="str">
        <f t="shared" si="211"/>
        <v>Large</v>
      </c>
      <c r="J2264" s="11" t="str">
        <f t="shared" si="212"/>
        <v>South</v>
      </c>
      <c r="K2264" s="11" t="str">
        <f t="shared" si="213"/>
        <v>2000s</v>
      </c>
      <c r="L2264" s="11" t="str">
        <f t="shared" si="214"/>
        <v>Cereal</v>
      </c>
      <c r="M2264" s="18">
        <f t="shared" si="215"/>
        <v>2.0575581801663287E-2</v>
      </c>
    </row>
    <row r="2265" spans="1:13">
      <c r="A2265" s="4">
        <v>2008</v>
      </c>
      <c r="B2265" s="5" t="s">
        <v>84</v>
      </c>
      <c r="C2265" s="5" t="s">
        <v>88</v>
      </c>
      <c r="D2265" s="5" t="s">
        <v>16</v>
      </c>
      <c r="E2265" s="5">
        <v>67850</v>
      </c>
      <c r="F2265" s="6">
        <v>3047.75</v>
      </c>
      <c r="H2265" s="15" t="str">
        <f t="shared" si="210"/>
        <v>High</v>
      </c>
      <c r="I2265" s="11" t="str">
        <f t="shared" si="211"/>
        <v>Large</v>
      </c>
      <c r="J2265" s="11" t="str">
        <f t="shared" si="212"/>
        <v>South</v>
      </c>
      <c r="K2265" s="11" t="str">
        <f t="shared" si="213"/>
        <v>2000s</v>
      </c>
      <c r="L2265" s="11" t="str">
        <f t="shared" si="214"/>
        <v>Cereal</v>
      </c>
      <c r="M2265" s="18">
        <f t="shared" si="215"/>
        <v>4.4918938835666909E-2</v>
      </c>
    </row>
    <row r="2266" spans="1:13">
      <c r="A2266" s="4">
        <v>2008</v>
      </c>
      <c r="B2266" s="5" t="s">
        <v>84</v>
      </c>
      <c r="C2266" s="5" t="s">
        <v>88</v>
      </c>
      <c r="D2266" s="5" t="s">
        <v>17</v>
      </c>
      <c r="E2266" s="5">
        <v>4700</v>
      </c>
      <c r="F2266" s="6">
        <v>578.72</v>
      </c>
      <c r="H2266" s="15" t="str">
        <f t="shared" si="210"/>
        <v>Low</v>
      </c>
      <c r="I2266" s="11" t="str">
        <f t="shared" si="211"/>
        <v>Medium</v>
      </c>
      <c r="J2266" s="11" t="str">
        <f t="shared" si="212"/>
        <v>South</v>
      </c>
      <c r="K2266" s="11" t="str">
        <f t="shared" si="213"/>
        <v>2000s</v>
      </c>
      <c r="L2266" s="11" t="str">
        <f t="shared" si="214"/>
        <v>Pulse</v>
      </c>
      <c r="M2266" s="18">
        <f t="shared" si="215"/>
        <v>0.12313191489361702</v>
      </c>
    </row>
    <row r="2267" spans="1:13">
      <c r="A2267" s="4">
        <v>2008</v>
      </c>
      <c r="B2267" s="5" t="s">
        <v>84</v>
      </c>
      <c r="C2267" s="5" t="s">
        <v>88</v>
      </c>
      <c r="D2267" s="5" t="s">
        <v>18</v>
      </c>
      <c r="E2267" s="5">
        <v>44070</v>
      </c>
      <c r="F2267" s="6">
        <v>136.15</v>
      </c>
      <c r="H2267" s="15" t="str">
        <f t="shared" si="210"/>
        <v>Low</v>
      </c>
      <c r="I2267" s="11" t="str">
        <f t="shared" si="211"/>
        <v>Large</v>
      </c>
      <c r="J2267" s="11" t="str">
        <f t="shared" si="212"/>
        <v>South</v>
      </c>
      <c r="K2267" s="11" t="str">
        <f t="shared" si="213"/>
        <v>2000s</v>
      </c>
      <c r="L2267" s="11" t="str">
        <f t="shared" si="214"/>
        <v>Fiber</v>
      </c>
      <c r="M2267" s="18">
        <f t="shared" si="215"/>
        <v>3.0894032221465851E-3</v>
      </c>
    </row>
    <row r="2268" spans="1:13">
      <c r="A2268" s="4">
        <v>2009</v>
      </c>
      <c r="B2268" s="5" t="s">
        <v>84</v>
      </c>
      <c r="C2268" s="5" t="s">
        <v>88</v>
      </c>
      <c r="D2268" s="5" t="s">
        <v>15</v>
      </c>
      <c r="E2268" s="5">
        <v>140760</v>
      </c>
      <c r="F2268" s="6">
        <v>3038.08</v>
      </c>
      <c r="H2268" s="15" t="str">
        <f t="shared" si="210"/>
        <v>High</v>
      </c>
      <c r="I2268" s="11" t="str">
        <f t="shared" si="211"/>
        <v>Large</v>
      </c>
      <c r="J2268" s="11" t="str">
        <f t="shared" si="212"/>
        <v>South</v>
      </c>
      <c r="K2268" s="11" t="str">
        <f t="shared" si="213"/>
        <v>2000s</v>
      </c>
      <c r="L2268" s="11" t="str">
        <f t="shared" si="214"/>
        <v>Cereal</v>
      </c>
      <c r="M2268" s="18">
        <f t="shared" si="215"/>
        <v>2.1583404376243249E-2</v>
      </c>
    </row>
    <row r="2269" spans="1:13">
      <c r="A2269" s="4">
        <v>2009</v>
      </c>
      <c r="B2269" s="5" t="s">
        <v>84</v>
      </c>
      <c r="C2269" s="5" t="s">
        <v>88</v>
      </c>
      <c r="D2269" s="5" t="s">
        <v>16</v>
      </c>
      <c r="E2269" s="5">
        <v>67290</v>
      </c>
      <c r="F2269" s="6">
        <v>2607.0700000000002</v>
      </c>
      <c r="H2269" s="15" t="str">
        <f t="shared" si="210"/>
        <v>Medium</v>
      </c>
      <c r="I2269" s="11" t="str">
        <f t="shared" si="211"/>
        <v>Large</v>
      </c>
      <c r="J2269" s="11" t="str">
        <f t="shared" si="212"/>
        <v>South</v>
      </c>
      <c r="K2269" s="11" t="str">
        <f t="shared" si="213"/>
        <v>2000s</v>
      </c>
      <c r="L2269" s="11" t="str">
        <f t="shared" si="214"/>
        <v>Cereal</v>
      </c>
      <c r="M2269" s="18">
        <f t="shared" si="215"/>
        <v>3.874379551196315E-2</v>
      </c>
    </row>
    <row r="2270" spans="1:13">
      <c r="A2270" s="4">
        <v>2009</v>
      </c>
      <c r="B2270" s="5" t="s">
        <v>84</v>
      </c>
      <c r="C2270" s="5" t="s">
        <v>88</v>
      </c>
      <c r="D2270" s="5" t="s">
        <v>17</v>
      </c>
      <c r="E2270" s="5">
        <v>5270</v>
      </c>
      <c r="F2270" s="6">
        <v>639.47</v>
      </c>
      <c r="H2270" s="15" t="str">
        <f t="shared" si="210"/>
        <v>Low</v>
      </c>
      <c r="I2270" s="11" t="str">
        <f t="shared" si="211"/>
        <v>Large</v>
      </c>
      <c r="J2270" s="11" t="str">
        <f t="shared" si="212"/>
        <v>South</v>
      </c>
      <c r="K2270" s="11" t="str">
        <f t="shared" si="213"/>
        <v>2000s</v>
      </c>
      <c r="L2270" s="11" t="str">
        <f t="shared" si="214"/>
        <v>Pulse</v>
      </c>
      <c r="M2270" s="18">
        <f t="shared" si="215"/>
        <v>0.12134155597722961</v>
      </c>
    </row>
    <row r="2271" spans="1:13">
      <c r="A2271" s="4">
        <v>2009</v>
      </c>
      <c r="B2271" s="5" t="s">
        <v>84</v>
      </c>
      <c r="C2271" s="5" t="s">
        <v>88</v>
      </c>
      <c r="D2271" s="5" t="s">
        <v>18</v>
      </c>
      <c r="E2271" s="5">
        <v>42010</v>
      </c>
      <c r="F2271" s="6">
        <v>222.09</v>
      </c>
      <c r="H2271" s="15" t="str">
        <f t="shared" si="210"/>
        <v>Low</v>
      </c>
      <c r="I2271" s="11" t="str">
        <f t="shared" si="211"/>
        <v>Large</v>
      </c>
      <c r="J2271" s="11" t="str">
        <f t="shared" si="212"/>
        <v>South</v>
      </c>
      <c r="K2271" s="11" t="str">
        <f t="shared" si="213"/>
        <v>2000s</v>
      </c>
      <c r="L2271" s="11" t="str">
        <f t="shared" si="214"/>
        <v>Fiber</v>
      </c>
      <c r="M2271" s="18">
        <f t="shared" si="215"/>
        <v>5.2865984289454894E-3</v>
      </c>
    </row>
    <row r="2272" spans="1:13">
      <c r="A2272" s="4">
        <v>2010</v>
      </c>
      <c r="B2272" s="5" t="s">
        <v>84</v>
      </c>
      <c r="C2272" s="5" t="s">
        <v>88</v>
      </c>
      <c r="D2272" s="5" t="s">
        <v>15</v>
      </c>
      <c r="E2272" s="5">
        <v>143530</v>
      </c>
      <c r="F2272" s="6">
        <v>3073.85</v>
      </c>
      <c r="H2272" s="15" t="str">
        <f t="shared" si="210"/>
        <v>High</v>
      </c>
      <c r="I2272" s="11" t="str">
        <f t="shared" si="211"/>
        <v>Large</v>
      </c>
      <c r="J2272" s="11" t="str">
        <f t="shared" si="212"/>
        <v>South</v>
      </c>
      <c r="K2272" s="11" t="str">
        <f t="shared" si="213"/>
        <v>2010s</v>
      </c>
      <c r="L2272" s="11" t="str">
        <f t="shared" si="214"/>
        <v>Cereal</v>
      </c>
      <c r="M2272" s="18">
        <f t="shared" si="215"/>
        <v>2.141608026196614E-2</v>
      </c>
    </row>
    <row r="2273" spans="1:13">
      <c r="A2273" s="4">
        <v>2010</v>
      </c>
      <c r="B2273" s="5" t="s">
        <v>84</v>
      </c>
      <c r="C2273" s="5" t="s">
        <v>88</v>
      </c>
      <c r="D2273" s="5" t="s">
        <v>16</v>
      </c>
      <c r="E2273" s="5">
        <v>63120</v>
      </c>
      <c r="F2273" s="6">
        <v>3323.04</v>
      </c>
      <c r="H2273" s="15" t="str">
        <f t="shared" si="210"/>
        <v>High</v>
      </c>
      <c r="I2273" s="11" t="str">
        <f t="shared" si="211"/>
        <v>Large</v>
      </c>
      <c r="J2273" s="11" t="str">
        <f t="shared" si="212"/>
        <v>South</v>
      </c>
      <c r="K2273" s="11" t="str">
        <f t="shared" si="213"/>
        <v>2010s</v>
      </c>
      <c r="L2273" s="11" t="str">
        <f t="shared" si="214"/>
        <v>Cereal</v>
      </c>
      <c r="M2273" s="18">
        <f t="shared" si="215"/>
        <v>5.264638783269962E-2</v>
      </c>
    </row>
    <row r="2274" spans="1:13">
      <c r="A2274" s="4">
        <v>2010</v>
      </c>
      <c r="B2274" s="5" t="s">
        <v>84</v>
      </c>
      <c r="C2274" s="5" t="s">
        <v>88</v>
      </c>
      <c r="D2274" s="5" t="s">
        <v>17</v>
      </c>
      <c r="E2274" s="5">
        <v>3880</v>
      </c>
      <c r="F2274" s="6">
        <v>646.91</v>
      </c>
      <c r="H2274" s="15" t="str">
        <f t="shared" si="210"/>
        <v>Low</v>
      </c>
      <c r="I2274" s="11" t="str">
        <f t="shared" si="211"/>
        <v>Medium</v>
      </c>
      <c r="J2274" s="11" t="str">
        <f t="shared" si="212"/>
        <v>South</v>
      </c>
      <c r="K2274" s="11" t="str">
        <f t="shared" si="213"/>
        <v>2010s</v>
      </c>
      <c r="L2274" s="11" t="str">
        <f t="shared" si="214"/>
        <v>Pulse</v>
      </c>
      <c r="M2274" s="18">
        <f t="shared" si="215"/>
        <v>0.16672938144329896</v>
      </c>
    </row>
    <row r="2275" spans="1:13">
      <c r="A2275" s="4">
        <v>2010</v>
      </c>
      <c r="B2275" s="5" t="s">
        <v>84</v>
      </c>
      <c r="C2275" s="5" t="s">
        <v>88</v>
      </c>
      <c r="D2275" s="5" t="s">
        <v>18</v>
      </c>
      <c r="E2275" s="5">
        <v>41800</v>
      </c>
      <c r="F2275" s="6">
        <v>259.81</v>
      </c>
      <c r="H2275" s="15" t="str">
        <f t="shared" si="210"/>
        <v>Low</v>
      </c>
      <c r="I2275" s="11" t="str">
        <f t="shared" si="211"/>
        <v>Large</v>
      </c>
      <c r="J2275" s="11" t="str">
        <f t="shared" si="212"/>
        <v>South</v>
      </c>
      <c r="K2275" s="11" t="str">
        <f t="shared" si="213"/>
        <v>2010s</v>
      </c>
      <c r="L2275" s="11" t="str">
        <f t="shared" si="214"/>
        <v>Fiber</v>
      </c>
      <c r="M2275" s="18">
        <f t="shared" si="215"/>
        <v>6.2155502392344502E-3</v>
      </c>
    </row>
    <row r="2276" spans="1:13">
      <c r="A2276" s="4">
        <v>2011</v>
      </c>
      <c r="B2276" s="5" t="s">
        <v>84</v>
      </c>
      <c r="C2276" s="5" t="s">
        <v>88</v>
      </c>
      <c r="D2276" s="5" t="s">
        <v>15</v>
      </c>
      <c r="E2276" s="5">
        <v>136450</v>
      </c>
      <c r="F2276" s="6">
        <v>3163.43</v>
      </c>
      <c r="H2276" s="15" t="str">
        <f t="shared" si="210"/>
        <v>High</v>
      </c>
      <c r="I2276" s="11" t="str">
        <f t="shared" si="211"/>
        <v>Large</v>
      </c>
      <c r="J2276" s="11" t="str">
        <f t="shared" si="212"/>
        <v>South</v>
      </c>
      <c r="K2276" s="11" t="str">
        <f t="shared" si="213"/>
        <v>2010s</v>
      </c>
      <c r="L2276" s="11" t="str">
        <f t="shared" si="214"/>
        <v>Cereal</v>
      </c>
      <c r="M2276" s="18">
        <f t="shared" si="215"/>
        <v>2.3183803591058996E-2</v>
      </c>
    </row>
    <row r="2277" spans="1:13">
      <c r="A2277" s="4">
        <v>2011</v>
      </c>
      <c r="B2277" s="5" t="s">
        <v>84</v>
      </c>
      <c r="C2277" s="5" t="s">
        <v>88</v>
      </c>
      <c r="D2277" s="5" t="s">
        <v>16</v>
      </c>
      <c r="E2277" s="5">
        <v>71910</v>
      </c>
      <c r="F2277" s="6">
        <v>2459.19</v>
      </c>
      <c r="H2277" s="15" t="str">
        <f t="shared" si="210"/>
        <v>Medium</v>
      </c>
      <c r="I2277" s="11" t="str">
        <f t="shared" si="211"/>
        <v>Large</v>
      </c>
      <c r="J2277" s="11" t="str">
        <f t="shared" si="212"/>
        <v>South</v>
      </c>
      <c r="K2277" s="11" t="str">
        <f t="shared" si="213"/>
        <v>2010s</v>
      </c>
      <c r="L2277" s="11" t="str">
        <f t="shared" si="214"/>
        <v>Cereal</v>
      </c>
      <c r="M2277" s="18">
        <f t="shared" si="215"/>
        <v>3.4198164372131835E-2</v>
      </c>
    </row>
    <row r="2278" spans="1:13">
      <c r="A2278" s="4">
        <v>2011</v>
      </c>
      <c r="B2278" s="5" t="s">
        <v>84</v>
      </c>
      <c r="C2278" s="5" t="s">
        <v>88</v>
      </c>
      <c r="D2278" s="5" t="s">
        <v>17</v>
      </c>
      <c r="E2278" s="5">
        <v>4020</v>
      </c>
      <c r="F2278" s="6">
        <v>611.94000000000005</v>
      </c>
      <c r="H2278" s="15" t="str">
        <f t="shared" si="210"/>
        <v>Low</v>
      </c>
      <c r="I2278" s="11" t="str">
        <f t="shared" si="211"/>
        <v>Medium</v>
      </c>
      <c r="J2278" s="11" t="str">
        <f t="shared" si="212"/>
        <v>South</v>
      </c>
      <c r="K2278" s="11" t="str">
        <f t="shared" si="213"/>
        <v>2010s</v>
      </c>
      <c r="L2278" s="11" t="str">
        <f t="shared" si="214"/>
        <v>Pulse</v>
      </c>
      <c r="M2278" s="18">
        <f t="shared" si="215"/>
        <v>0.15222388059701494</v>
      </c>
    </row>
    <row r="2279" spans="1:13">
      <c r="A2279" s="4">
        <v>2011</v>
      </c>
      <c r="B2279" s="5" t="s">
        <v>84</v>
      </c>
      <c r="C2279" s="5" t="s">
        <v>88</v>
      </c>
      <c r="D2279" s="5" t="s">
        <v>18</v>
      </c>
      <c r="E2279" s="5">
        <v>50920</v>
      </c>
      <c r="F2279" s="6">
        <v>346.82</v>
      </c>
      <c r="H2279" s="15" t="str">
        <f t="shared" si="210"/>
        <v>Low</v>
      </c>
      <c r="I2279" s="11" t="str">
        <f t="shared" si="211"/>
        <v>Large</v>
      </c>
      <c r="J2279" s="11" t="str">
        <f t="shared" si="212"/>
        <v>South</v>
      </c>
      <c r="K2279" s="11" t="str">
        <f t="shared" si="213"/>
        <v>2010s</v>
      </c>
      <c r="L2279" s="11" t="str">
        <f t="shared" si="214"/>
        <v>Fiber</v>
      </c>
      <c r="M2279" s="18">
        <f t="shared" si="215"/>
        <v>6.8110761979575801E-3</v>
      </c>
    </row>
    <row r="2280" spans="1:13">
      <c r="A2280" s="4">
        <v>2012</v>
      </c>
      <c r="B2280" s="5" t="s">
        <v>84</v>
      </c>
      <c r="C2280" s="5" t="s">
        <v>88</v>
      </c>
      <c r="D2280" s="5" t="s">
        <v>15</v>
      </c>
      <c r="E2280" s="5">
        <v>102100</v>
      </c>
      <c r="F2280" s="6">
        <v>3184.23</v>
      </c>
      <c r="H2280" s="15" t="str">
        <f t="shared" si="210"/>
        <v>High</v>
      </c>
      <c r="I2280" s="11" t="str">
        <f t="shared" si="211"/>
        <v>Large</v>
      </c>
      <c r="J2280" s="11" t="str">
        <f t="shared" si="212"/>
        <v>South</v>
      </c>
      <c r="K2280" s="11" t="str">
        <f t="shared" si="213"/>
        <v>2010s</v>
      </c>
      <c r="L2280" s="11" t="str">
        <f t="shared" si="214"/>
        <v>Cereal</v>
      </c>
      <c r="M2280" s="18">
        <f t="shared" si="215"/>
        <v>3.1187365328109697E-2</v>
      </c>
    </row>
    <row r="2281" spans="1:13">
      <c r="A2281" s="4">
        <v>2012</v>
      </c>
      <c r="B2281" s="5" t="s">
        <v>84</v>
      </c>
      <c r="C2281" s="5" t="s">
        <v>88</v>
      </c>
      <c r="D2281" s="5" t="s">
        <v>16</v>
      </c>
      <c r="E2281" s="5">
        <v>75070</v>
      </c>
      <c r="F2281" s="6">
        <v>2664.18</v>
      </c>
      <c r="H2281" s="15" t="str">
        <f t="shared" si="210"/>
        <v>Medium</v>
      </c>
      <c r="I2281" s="11" t="str">
        <f t="shared" si="211"/>
        <v>Large</v>
      </c>
      <c r="J2281" s="11" t="str">
        <f t="shared" si="212"/>
        <v>South</v>
      </c>
      <c r="K2281" s="11" t="str">
        <f t="shared" si="213"/>
        <v>2010s</v>
      </c>
      <c r="L2281" s="11" t="str">
        <f t="shared" si="214"/>
        <v>Cereal</v>
      </c>
      <c r="M2281" s="18">
        <f t="shared" si="215"/>
        <v>3.5489276675103237E-2</v>
      </c>
    </row>
    <row r="2282" spans="1:13">
      <c r="A2282" s="4">
        <v>2012</v>
      </c>
      <c r="B2282" s="5" t="s">
        <v>84</v>
      </c>
      <c r="C2282" s="5" t="s">
        <v>88</v>
      </c>
      <c r="D2282" s="5" t="s">
        <v>17</v>
      </c>
      <c r="E2282" s="5">
        <v>10150</v>
      </c>
      <c r="F2282" s="6">
        <v>287.68</v>
      </c>
      <c r="H2282" s="15" t="str">
        <f t="shared" si="210"/>
        <v>Low</v>
      </c>
      <c r="I2282" s="11" t="str">
        <f t="shared" si="211"/>
        <v>Large</v>
      </c>
      <c r="J2282" s="11" t="str">
        <f t="shared" si="212"/>
        <v>South</v>
      </c>
      <c r="K2282" s="11" t="str">
        <f t="shared" si="213"/>
        <v>2010s</v>
      </c>
      <c r="L2282" s="11" t="str">
        <f t="shared" si="214"/>
        <v>Pulse</v>
      </c>
      <c r="M2282" s="18">
        <f t="shared" si="215"/>
        <v>2.8342857142857142E-2</v>
      </c>
    </row>
    <row r="2283" spans="1:13">
      <c r="A2283" s="4">
        <v>2012</v>
      </c>
      <c r="B2283" s="5" t="s">
        <v>84</v>
      </c>
      <c r="C2283" s="5" t="s">
        <v>88</v>
      </c>
      <c r="D2283" s="5" t="s">
        <v>18</v>
      </c>
      <c r="E2283" s="5">
        <v>51860</v>
      </c>
      <c r="F2283" s="6">
        <v>197.07</v>
      </c>
      <c r="H2283" s="15" t="str">
        <f t="shared" si="210"/>
        <v>Low</v>
      </c>
      <c r="I2283" s="11" t="str">
        <f t="shared" si="211"/>
        <v>Large</v>
      </c>
      <c r="J2283" s="11" t="str">
        <f t="shared" si="212"/>
        <v>South</v>
      </c>
      <c r="K2283" s="11" t="str">
        <f t="shared" si="213"/>
        <v>2010s</v>
      </c>
      <c r="L2283" s="11" t="str">
        <f t="shared" si="214"/>
        <v>Fiber</v>
      </c>
      <c r="M2283" s="18">
        <f t="shared" si="215"/>
        <v>3.800038565368299E-3</v>
      </c>
    </row>
    <row r="2284" spans="1:13">
      <c r="A2284" s="4">
        <v>2013</v>
      </c>
      <c r="B2284" s="5" t="s">
        <v>84</v>
      </c>
      <c r="C2284" s="5" t="s">
        <v>88</v>
      </c>
      <c r="D2284" s="5" t="s">
        <v>15</v>
      </c>
      <c r="E2284" s="5">
        <v>117830</v>
      </c>
      <c r="F2284" s="6">
        <v>3458.12</v>
      </c>
      <c r="H2284" s="15" t="str">
        <f t="shared" si="210"/>
        <v>High</v>
      </c>
      <c r="I2284" s="11" t="str">
        <f t="shared" si="211"/>
        <v>Large</v>
      </c>
      <c r="J2284" s="11" t="str">
        <f t="shared" si="212"/>
        <v>South</v>
      </c>
      <c r="K2284" s="11" t="str">
        <f t="shared" si="213"/>
        <v>2010s</v>
      </c>
      <c r="L2284" s="11" t="str">
        <f t="shared" si="214"/>
        <v>Cereal</v>
      </c>
      <c r="M2284" s="18">
        <f t="shared" si="215"/>
        <v>2.934838326402444E-2</v>
      </c>
    </row>
    <row r="2285" spans="1:13">
      <c r="A2285" s="4">
        <v>2013</v>
      </c>
      <c r="B2285" s="5" t="s">
        <v>84</v>
      </c>
      <c r="C2285" s="5" t="s">
        <v>88</v>
      </c>
      <c r="D2285" s="5" t="s">
        <v>16</v>
      </c>
      <c r="E2285" s="5">
        <v>73680</v>
      </c>
      <c r="F2285" s="6">
        <v>3349.35</v>
      </c>
      <c r="H2285" s="15" t="str">
        <f t="shared" si="210"/>
        <v>High</v>
      </c>
      <c r="I2285" s="11" t="str">
        <f t="shared" si="211"/>
        <v>Large</v>
      </c>
      <c r="J2285" s="11" t="str">
        <f t="shared" si="212"/>
        <v>South</v>
      </c>
      <c r="K2285" s="11" t="str">
        <f t="shared" si="213"/>
        <v>2010s</v>
      </c>
      <c r="L2285" s="11" t="str">
        <f t="shared" si="214"/>
        <v>Cereal</v>
      </c>
      <c r="M2285" s="18">
        <f t="shared" si="215"/>
        <v>4.5458061889250813E-2</v>
      </c>
    </row>
    <row r="2286" spans="1:13">
      <c r="A2286" s="4">
        <v>2013</v>
      </c>
      <c r="B2286" s="5" t="s">
        <v>84</v>
      </c>
      <c r="C2286" s="5" t="s">
        <v>88</v>
      </c>
      <c r="D2286" s="5" t="s">
        <v>17</v>
      </c>
      <c r="E2286" s="5">
        <v>4220</v>
      </c>
      <c r="F2286" s="6">
        <v>552.13</v>
      </c>
      <c r="H2286" s="15" t="str">
        <f t="shared" si="210"/>
        <v>Low</v>
      </c>
      <c r="I2286" s="11" t="str">
        <f t="shared" si="211"/>
        <v>Medium</v>
      </c>
      <c r="J2286" s="11" t="str">
        <f t="shared" si="212"/>
        <v>South</v>
      </c>
      <c r="K2286" s="11" t="str">
        <f t="shared" si="213"/>
        <v>2010s</v>
      </c>
      <c r="L2286" s="11" t="str">
        <f t="shared" si="214"/>
        <v>Pulse</v>
      </c>
      <c r="M2286" s="18">
        <f t="shared" si="215"/>
        <v>0.13083649289099525</v>
      </c>
    </row>
    <row r="2287" spans="1:13">
      <c r="A2287" s="4">
        <v>2013</v>
      </c>
      <c r="B2287" s="5" t="s">
        <v>84</v>
      </c>
      <c r="C2287" s="5" t="s">
        <v>88</v>
      </c>
      <c r="D2287" s="5" t="s">
        <v>18</v>
      </c>
      <c r="E2287" s="5">
        <v>56350</v>
      </c>
      <c r="F2287" s="6">
        <v>533.1</v>
      </c>
      <c r="H2287" s="15" t="str">
        <f t="shared" si="210"/>
        <v>Low</v>
      </c>
      <c r="I2287" s="11" t="str">
        <f t="shared" si="211"/>
        <v>Large</v>
      </c>
      <c r="J2287" s="11" t="str">
        <f t="shared" si="212"/>
        <v>South</v>
      </c>
      <c r="K2287" s="11" t="str">
        <f t="shared" si="213"/>
        <v>2010s</v>
      </c>
      <c r="L2287" s="11" t="str">
        <f t="shared" si="214"/>
        <v>Fiber</v>
      </c>
      <c r="M2287" s="18">
        <f t="shared" si="215"/>
        <v>9.4605146406388646E-3</v>
      </c>
    </row>
    <row r="2288" spans="1:13">
      <c r="A2288" s="4">
        <v>2014</v>
      </c>
      <c r="B2288" s="5" t="s">
        <v>84</v>
      </c>
      <c r="C2288" s="5" t="s">
        <v>88</v>
      </c>
      <c r="D2288" s="5" t="s">
        <v>15</v>
      </c>
      <c r="E2288" s="5">
        <v>117040</v>
      </c>
      <c r="F2288" s="6">
        <v>3374.91</v>
      </c>
      <c r="H2288" s="15" t="str">
        <f t="shared" si="210"/>
        <v>High</v>
      </c>
      <c r="I2288" s="11" t="str">
        <f t="shared" si="211"/>
        <v>Large</v>
      </c>
      <c r="J2288" s="11" t="str">
        <f t="shared" si="212"/>
        <v>South</v>
      </c>
      <c r="K2288" s="11" t="str">
        <f t="shared" si="213"/>
        <v>2010s</v>
      </c>
      <c r="L2288" s="11" t="str">
        <f t="shared" si="214"/>
        <v>Cereal</v>
      </c>
      <c r="M2288" s="18">
        <f t="shared" si="215"/>
        <v>2.8835526315789471E-2</v>
      </c>
    </row>
    <row r="2289" spans="1:13">
      <c r="A2289" s="4">
        <v>2014</v>
      </c>
      <c r="B2289" s="5" t="s">
        <v>84</v>
      </c>
      <c r="C2289" s="5" t="s">
        <v>88</v>
      </c>
      <c r="D2289" s="5" t="s">
        <v>16</v>
      </c>
      <c r="E2289" s="5">
        <v>71430</v>
      </c>
      <c r="F2289" s="6">
        <v>3811.56</v>
      </c>
      <c r="H2289" s="15" t="str">
        <f t="shared" si="210"/>
        <v>High</v>
      </c>
      <c r="I2289" s="11" t="str">
        <f t="shared" si="211"/>
        <v>Large</v>
      </c>
      <c r="J2289" s="11" t="str">
        <f t="shared" si="212"/>
        <v>South</v>
      </c>
      <c r="K2289" s="11" t="str">
        <f t="shared" si="213"/>
        <v>2010s</v>
      </c>
      <c r="L2289" s="11" t="str">
        <f t="shared" si="214"/>
        <v>Cereal</v>
      </c>
      <c r="M2289" s="18">
        <f t="shared" si="215"/>
        <v>5.3360772784544305E-2</v>
      </c>
    </row>
    <row r="2290" spans="1:13">
      <c r="A2290" s="4">
        <v>2014</v>
      </c>
      <c r="B2290" s="5" t="s">
        <v>84</v>
      </c>
      <c r="C2290" s="5" t="s">
        <v>88</v>
      </c>
      <c r="D2290" s="5" t="s">
        <v>17</v>
      </c>
      <c r="E2290" s="5">
        <v>5020</v>
      </c>
      <c r="F2290" s="6">
        <v>639.44000000000005</v>
      </c>
      <c r="H2290" s="15" t="str">
        <f t="shared" si="210"/>
        <v>Low</v>
      </c>
      <c r="I2290" s="11" t="str">
        <f t="shared" si="211"/>
        <v>Large</v>
      </c>
      <c r="J2290" s="11" t="str">
        <f t="shared" si="212"/>
        <v>South</v>
      </c>
      <c r="K2290" s="11" t="str">
        <f t="shared" si="213"/>
        <v>2010s</v>
      </c>
      <c r="L2290" s="11" t="str">
        <f t="shared" si="214"/>
        <v>Pulse</v>
      </c>
      <c r="M2290" s="18">
        <f t="shared" si="215"/>
        <v>0.1273784860557769</v>
      </c>
    </row>
    <row r="2291" spans="1:13">
      <c r="A2291" s="4">
        <v>2014</v>
      </c>
      <c r="B2291" s="5" t="s">
        <v>84</v>
      </c>
      <c r="C2291" s="5" t="s">
        <v>88</v>
      </c>
      <c r="D2291" s="5" t="s">
        <v>18</v>
      </c>
      <c r="E2291" s="5">
        <v>63230</v>
      </c>
      <c r="F2291" s="6">
        <v>294.64</v>
      </c>
      <c r="H2291" s="15" t="str">
        <f t="shared" si="210"/>
        <v>Low</v>
      </c>
      <c r="I2291" s="11" t="str">
        <f t="shared" si="211"/>
        <v>Large</v>
      </c>
      <c r="J2291" s="11" t="str">
        <f t="shared" si="212"/>
        <v>South</v>
      </c>
      <c r="K2291" s="11" t="str">
        <f t="shared" si="213"/>
        <v>2010s</v>
      </c>
      <c r="L2291" s="11" t="str">
        <f t="shared" si="214"/>
        <v>Fiber</v>
      </c>
      <c r="M2291" s="18">
        <f t="shared" si="215"/>
        <v>4.6598133797248137E-3</v>
      </c>
    </row>
    <row r="2292" spans="1:13">
      <c r="A2292" s="4">
        <v>2015</v>
      </c>
      <c r="B2292" s="5" t="s">
        <v>84</v>
      </c>
      <c r="C2292" s="5" t="s">
        <v>88</v>
      </c>
      <c r="D2292" s="5" t="s">
        <v>15</v>
      </c>
      <c r="E2292" s="5">
        <v>107400</v>
      </c>
      <c r="F2292" s="6">
        <v>3408.66</v>
      </c>
      <c r="H2292" s="15" t="str">
        <f t="shared" si="210"/>
        <v>High</v>
      </c>
      <c r="I2292" s="11" t="str">
        <f t="shared" si="211"/>
        <v>Large</v>
      </c>
      <c r="J2292" s="11" t="str">
        <f t="shared" si="212"/>
        <v>South</v>
      </c>
      <c r="K2292" s="11" t="str">
        <f t="shared" si="213"/>
        <v>2010s</v>
      </c>
      <c r="L2292" s="11" t="str">
        <f t="shared" si="214"/>
        <v>Cereal</v>
      </c>
      <c r="M2292" s="18">
        <f t="shared" si="215"/>
        <v>3.1737988826815638E-2</v>
      </c>
    </row>
    <row r="2293" spans="1:13">
      <c r="A2293" s="4">
        <v>2015</v>
      </c>
      <c r="B2293" s="5" t="s">
        <v>84</v>
      </c>
      <c r="C2293" s="5" t="s">
        <v>88</v>
      </c>
      <c r="D2293" s="5" t="s">
        <v>16</v>
      </c>
      <c r="E2293" s="5">
        <v>75770</v>
      </c>
      <c r="F2293" s="6">
        <v>3578.33</v>
      </c>
      <c r="H2293" s="15" t="str">
        <f t="shared" si="210"/>
        <v>High</v>
      </c>
      <c r="I2293" s="11" t="str">
        <f t="shared" si="211"/>
        <v>Large</v>
      </c>
      <c r="J2293" s="11" t="str">
        <f t="shared" si="212"/>
        <v>South</v>
      </c>
      <c r="K2293" s="11" t="str">
        <f t="shared" si="213"/>
        <v>2010s</v>
      </c>
      <c r="L2293" s="11" t="str">
        <f t="shared" si="214"/>
        <v>Cereal</v>
      </c>
      <c r="M2293" s="18">
        <f t="shared" si="215"/>
        <v>4.7226210901412165E-2</v>
      </c>
    </row>
    <row r="2294" spans="1:13">
      <c r="A2294" s="4">
        <v>2015</v>
      </c>
      <c r="B2294" s="5" t="s">
        <v>84</v>
      </c>
      <c r="C2294" s="5" t="s">
        <v>88</v>
      </c>
      <c r="D2294" s="5" t="s">
        <v>17</v>
      </c>
      <c r="E2294" s="5">
        <v>4250</v>
      </c>
      <c r="F2294" s="6">
        <v>632.94000000000005</v>
      </c>
      <c r="H2294" s="15" t="str">
        <f t="shared" si="210"/>
        <v>Low</v>
      </c>
      <c r="I2294" s="11" t="str">
        <f t="shared" si="211"/>
        <v>Medium</v>
      </c>
      <c r="J2294" s="11" t="str">
        <f t="shared" si="212"/>
        <v>South</v>
      </c>
      <c r="K2294" s="11" t="str">
        <f t="shared" si="213"/>
        <v>2010s</v>
      </c>
      <c r="L2294" s="11" t="str">
        <f t="shared" si="214"/>
        <v>Pulse</v>
      </c>
      <c r="M2294" s="18">
        <f t="shared" si="215"/>
        <v>0.14892705882352941</v>
      </c>
    </row>
    <row r="2295" spans="1:13">
      <c r="A2295" s="4">
        <v>2015</v>
      </c>
      <c r="B2295" s="5" t="s">
        <v>84</v>
      </c>
      <c r="C2295" s="5" t="s">
        <v>88</v>
      </c>
      <c r="D2295" s="5" t="s">
        <v>18</v>
      </c>
      <c r="E2295" s="5">
        <v>62740</v>
      </c>
      <c r="F2295" s="6">
        <v>227.77</v>
      </c>
      <c r="H2295" s="15" t="str">
        <f t="shared" si="210"/>
        <v>Low</v>
      </c>
      <c r="I2295" s="11" t="str">
        <f t="shared" si="211"/>
        <v>Large</v>
      </c>
      <c r="J2295" s="11" t="str">
        <f t="shared" si="212"/>
        <v>South</v>
      </c>
      <c r="K2295" s="11" t="str">
        <f t="shared" si="213"/>
        <v>2010s</v>
      </c>
      <c r="L2295" s="11" t="str">
        <f t="shared" si="214"/>
        <v>Fiber</v>
      </c>
      <c r="M2295" s="18">
        <f t="shared" si="215"/>
        <v>3.630379343321645E-3</v>
      </c>
    </row>
    <row r="2296" spans="1:13">
      <c r="A2296" s="4">
        <v>2016</v>
      </c>
      <c r="B2296" s="5" t="s">
        <v>84</v>
      </c>
      <c r="C2296" s="5" t="s">
        <v>88</v>
      </c>
      <c r="D2296" s="5" t="s">
        <v>15</v>
      </c>
      <c r="E2296" s="5">
        <v>72460</v>
      </c>
      <c r="F2296" s="6">
        <v>2826.23</v>
      </c>
      <c r="H2296" s="15" t="str">
        <f t="shared" si="210"/>
        <v>Medium</v>
      </c>
      <c r="I2296" s="11" t="str">
        <f t="shared" si="211"/>
        <v>Large</v>
      </c>
      <c r="J2296" s="11" t="str">
        <f t="shared" si="212"/>
        <v>South</v>
      </c>
      <c r="K2296" s="11" t="str">
        <f t="shared" si="213"/>
        <v>2010s</v>
      </c>
      <c r="L2296" s="11" t="str">
        <f t="shared" si="214"/>
        <v>Cereal</v>
      </c>
      <c r="M2296" s="18">
        <f t="shared" si="215"/>
        <v>3.900400220811482E-2</v>
      </c>
    </row>
    <row r="2297" spans="1:13">
      <c r="A2297" s="4">
        <v>2016</v>
      </c>
      <c r="B2297" s="5" t="s">
        <v>84</v>
      </c>
      <c r="C2297" s="5" t="s">
        <v>88</v>
      </c>
      <c r="D2297" s="5" t="s">
        <v>16</v>
      </c>
      <c r="E2297" s="5">
        <v>63190</v>
      </c>
      <c r="F2297" s="6">
        <v>2004.53</v>
      </c>
      <c r="H2297" s="15" t="str">
        <f t="shared" si="210"/>
        <v>Medium</v>
      </c>
      <c r="I2297" s="11" t="str">
        <f t="shared" si="211"/>
        <v>Large</v>
      </c>
      <c r="J2297" s="11" t="str">
        <f t="shared" si="212"/>
        <v>South</v>
      </c>
      <c r="K2297" s="11" t="str">
        <f t="shared" si="213"/>
        <v>2010s</v>
      </c>
      <c r="L2297" s="11" t="str">
        <f t="shared" si="214"/>
        <v>Cereal</v>
      </c>
      <c r="M2297" s="18">
        <f t="shared" si="215"/>
        <v>3.172226618135781E-2</v>
      </c>
    </row>
    <row r="2298" spans="1:13">
      <c r="A2298" s="4">
        <v>2016</v>
      </c>
      <c r="B2298" s="5" t="s">
        <v>84</v>
      </c>
      <c r="C2298" s="5" t="s">
        <v>88</v>
      </c>
      <c r="D2298" s="5" t="s">
        <v>17</v>
      </c>
      <c r="E2298" s="5">
        <v>850</v>
      </c>
      <c r="F2298" s="6">
        <v>227.97</v>
      </c>
      <c r="H2298" s="15" t="str">
        <f t="shared" si="210"/>
        <v>Low</v>
      </c>
      <c r="I2298" s="11" t="str">
        <f t="shared" si="211"/>
        <v>Small</v>
      </c>
      <c r="J2298" s="11" t="str">
        <f t="shared" si="212"/>
        <v>South</v>
      </c>
      <c r="K2298" s="11" t="str">
        <f t="shared" si="213"/>
        <v>2010s</v>
      </c>
      <c r="L2298" s="11" t="str">
        <f t="shared" si="214"/>
        <v>Pulse</v>
      </c>
      <c r="M2298" s="18">
        <f t="shared" si="215"/>
        <v>0.26819999999999999</v>
      </c>
    </row>
    <row r="2299" spans="1:13">
      <c r="A2299" s="4">
        <v>2016</v>
      </c>
      <c r="B2299" s="5" t="s">
        <v>84</v>
      </c>
      <c r="C2299" s="5" t="s">
        <v>88</v>
      </c>
      <c r="D2299" s="5" t="s">
        <v>18</v>
      </c>
      <c r="E2299" s="5">
        <v>48730</v>
      </c>
      <c r="F2299" s="6">
        <v>104.53</v>
      </c>
      <c r="H2299" s="15" t="str">
        <f t="shared" si="210"/>
        <v>Low</v>
      </c>
      <c r="I2299" s="11" t="str">
        <f t="shared" si="211"/>
        <v>Large</v>
      </c>
      <c r="J2299" s="11" t="str">
        <f t="shared" si="212"/>
        <v>South</v>
      </c>
      <c r="K2299" s="11" t="str">
        <f t="shared" si="213"/>
        <v>2010s</v>
      </c>
      <c r="L2299" s="11" t="str">
        <f t="shared" si="214"/>
        <v>Fiber</v>
      </c>
      <c r="M2299" s="18">
        <f t="shared" si="215"/>
        <v>2.145085163143854E-3</v>
      </c>
    </row>
    <row r="2300" spans="1:13">
      <c r="A2300" s="4">
        <v>2017</v>
      </c>
      <c r="B2300" s="5" t="s">
        <v>84</v>
      </c>
      <c r="C2300" s="5" t="s">
        <v>88</v>
      </c>
      <c r="D2300" s="5" t="s">
        <v>15</v>
      </c>
      <c r="E2300" s="5">
        <v>68140</v>
      </c>
      <c r="F2300" s="6">
        <v>3092.59</v>
      </c>
      <c r="H2300" s="15" t="str">
        <f t="shared" si="210"/>
        <v>High</v>
      </c>
      <c r="I2300" s="11" t="str">
        <f t="shared" si="211"/>
        <v>Large</v>
      </c>
      <c r="J2300" s="11" t="str">
        <f t="shared" si="212"/>
        <v>South</v>
      </c>
      <c r="K2300" s="11" t="str">
        <f t="shared" si="213"/>
        <v>2010s</v>
      </c>
      <c r="L2300" s="11" t="str">
        <f t="shared" si="214"/>
        <v>Cereal</v>
      </c>
      <c r="M2300" s="18">
        <f t="shared" si="215"/>
        <v>4.5385823304960375E-2</v>
      </c>
    </row>
    <row r="2301" spans="1:13">
      <c r="A2301" s="4">
        <v>2017</v>
      </c>
      <c r="B2301" s="5" t="s">
        <v>84</v>
      </c>
      <c r="C2301" s="5" t="s">
        <v>88</v>
      </c>
      <c r="D2301" s="5" t="s">
        <v>16</v>
      </c>
      <c r="E2301" s="5">
        <v>78600</v>
      </c>
      <c r="F2301" s="6">
        <v>4205.46</v>
      </c>
      <c r="H2301" s="15" t="str">
        <f t="shared" si="210"/>
        <v>High</v>
      </c>
      <c r="I2301" s="11" t="str">
        <f t="shared" si="211"/>
        <v>Large</v>
      </c>
      <c r="J2301" s="11" t="str">
        <f t="shared" si="212"/>
        <v>South</v>
      </c>
      <c r="K2301" s="11" t="str">
        <f t="shared" si="213"/>
        <v>2010s</v>
      </c>
      <c r="L2301" s="11" t="str">
        <f t="shared" si="214"/>
        <v>Cereal</v>
      </c>
      <c r="M2301" s="18">
        <f t="shared" si="215"/>
        <v>5.3504580152671753E-2</v>
      </c>
    </row>
    <row r="2302" spans="1:13">
      <c r="A2302" s="4">
        <v>2017</v>
      </c>
      <c r="B2302" s="5" t="s">
        <v>84</v>
      </c>
      <c r="C2302" s="5" t="s">
        <v>88</v>
      </c>
      <c r="D2302" s="5" t="s">
        <v>17</v>
      </c>
      <c r="E2302" s="5">
        <v>3100</v>
      </c>
      <c r="F2302" s="6">
        <v>764.42</v>
      </c>
      <c r="H2302" s="15" t="str">
        <f t="shared" si="210"/>
        <v>Low</v>
      </c>
      <c r="I2302" s="11" t="str">
        <f t="shared" si="211"/>
        <v>Medium</v>
      </c>
      <c r="J2302" s="11" t="str">
        <f t="shared" si="212"/>
        <v>South</v>
      </c>
      <c r="K2302" s="11" t="str">
        <f t="shared" si="213"/>
        <v>2010s</v>
      </c>
      <c r="L2302" s="11" t="str">
        <f t="shared" si="214"/>
        <v>Pulse</v>
      </c>
      <c r="M2302" s="18">
        <f t="shared" si="215"/>
        <v>0.24658709677419355</v>
      </c>
    </row>
    <row r="2303" spans="1:13">
      <c r="A2303" s="4">
        <v>2017</v>
      </c>
      <c r="B2303" s="5" t="s">
        <v>84</v>
      </c>
      <c r="C2303" s="5" t="s">
        <v>88</v>
      </c>
      <c r="D2303" s="5" t="s">
        <v>18</v>
      </c>
      <c r="E2303" s="5">
        <v>58040</v>
      </c>
      <c r="F2303" s="6">
        <v>421.79</v>
      </c>
      <c r="H2303" s="15" t="str">
        <f t="shared" si="210"/>
        <v>Low</v>
      </c>
      <c r="I2303" s="11" t="str">
        <f t="shared" si="211"/>
        <v>Large</v>
      </c>
      <c r="J2303" s="11" t="str">
        <f t="shared" si="212"/>
        <v>South</v>
      </c>
      <c r="K2303" s="11" t="str">
        <f t="shared" si="213"/>
        <v>2010s</v>
      </c>
      <c r="L2303" s="11" t="str">
        <f t="shared" si="214"/>
        <v>Fiber</v>
      </c>
      <c r="M2303" s="18">
        <f t="shared" si="215"/>
        <v>7.2672294968986906E-3</v>
      </c>
    </row>
    <row r="2304" spans="1:13">
      <c r="A2304" s="4">
        <v>2008</v>
      </c>
      <c r="B2304" s="5" t="s">
        <v>84</v>
      </c>
      <c r="C2304" s="5" t="s">
        <v>89</v>
      </c>
      <c r="D2304" s="5" t="s">
        <v>15</v>
      </c>
      <c r="E2304" s="5">
        <v>89360</v>
      </c>
      <c r="F2304" s="6">
        <v>3195.5</v>
      </c>
      <c r="H2304" s="15" t="str">
        <f t="shared" si="210"/>
        <v>High</v>
      </c>
      <c r="I2304" s="11" t="str">
        <f t="shared" si="211"/>
        <v>Large</v>
      </c>
      <c r="J2304" s="11" t="str">
        <f t="shared" si="212"/>
        <v>South</v>
      </c>
      <c r="K2304" s="11" t="str">
        <f t="shared" si="213"/>
        <v>2000s</v>
      </c>
      <c r="L2304" s="11" t="str">
        <f t="shared" si="214"/>
        <v>Cereal</v>
      </c>
      <c r="M2304" s="18">
        <f t="shared" si="215"/>
        <v>3.5759847806624889E-2</v>
      </c>
    </row>
    <row r="2305" spans="1:13">
      <c r="A2305" s="4">
        <v>2008</v>
      </c>
      <c r="B2305" s="5" t="s">
        <v>84</v>
      </c>
      <c r="C2305" s="5" t="s">
        <v>89</v>
      </c>
      <c r="D2305" s="5" t="s">
        <v>16</v>
      </c>
      <c r="E2305" s="5">
        <v>5940</v>
      </c>
      <c r="F2305" s="6">
        <v>1670.03</v>
      </c>
      <c r="H2305" s="15" t="str">
        <f t="shared" si="210"/>
        <v>Medium</v>
      </c>
      <c r="I2305" s="11" t="str">
        <f t="shared" si="211"/>
        <v>Large</v>
      </c>
      <c r="J2305" s="11" t="str">
        <f t="shared" si="212"/>
        <v>South</v>
      </c>
      <c r="K2305" s="11" t="str">
        <f t="shared" si="213"/>
        <v>2000s</v>
      </c>
      <c r="L2305" s="11" t="str">
        <f t="shared" si="214"/>
        <v>Cereal</v>
      </c>
      <c r="M2305" s="18">
        <f t="shared" si="215"/>
        <v>0.28114983164983165</v>
      </c>
    </row>
    <row r="2306" spans="1:13">
      <c r="A2306" s="4">
        <v>2009</v>
      </c>
      <c r="B2306" s="5" t="s">
        <v>84</v>
      </c>
      <c r="C2306" s="5" t="s">
        <v>89</v>
      </c>
      <c r="D2306" s="5" t="s">
        <v>15</v>
      </c>
      <c r="E2306" s="5">
        <v>79960</v>
      </c>
      <c r="F2306" s="6">
        <v>3294.27</v>
      </c>
      <c r="H2306" s="15" t="str">
        <f t="shared" si="210"/>
        <v>High</v>
      </c>
      <c r="I2306" s="11" t="str">
        <f t="shared" si="211"/>
        <v>Large</v>
      </c>
      <c r="J2306" s="11" t="str">
        <f t="shared" si="212"/>
        <v>South</v>
      </c>
      <c r="K2306" s="11" t="str">
        <f t="shared" si="213"/>
        <v>2000s</v>
      </c>
      <c r="L2306" s="11" t="str">
        <f t="shared" si="214"/>
        <v>Cereal</v>
      </c>
      <c r="M2306" s="18">
        <f t="shared" si="215"/>
        <v>4.119897448724362E-2</v>
      </c>
    </row>
    <row r="2307" spans="1:13">
      <c r="A2307" s="4">
        <v>2009</v>
      </c>
      <c r="B2307" s="5" t="s">
        <v>84</v>
      </c>
      <c r="C2307" s="5" t="s">
        <v>89</v>
      </c>
      <c r="D2307" s="5" t="s">
        <v>16</v>
      </c>
      <c r="E2307" s="5">
        <v>4070</v>
      </c>
      <c r="F2307" s="6">
        <v>1292.3800000000001</v>
      </c>
      <c r="H2307" s="15" t="str">
        <f t="shared" ref="H2307:H2370" si="216">IF(F2307&lt;1000,"Low",IF(F2307&lt;3000,"Medium","High"))</f>
        <v>Medium</v>
      </c>
      <c r="I2307" s="11" t="str">
        <f t="shared" ref="I2307:I2370" si="217">IF(E2307&lt;1000,"Small",IF(E2307&lt;5000,"Medium","Large"))</f>
        <v>Medium</v>
      </c>
      <c r="J2307" s="11" t="str">
        <f t="shared" ref="J2307:J2370" si="218">IF(OR(B2307="Punjab",B2307="Haryana",B2307="Himachal Pradesh",B2307="Jammu and Kashmir",B2307="Uttarakhand",B2307="Delhi",B2307="Chandigarh"),"North",IF(OR(B2307="Tamil Nadu",B2307="Karnataka",B2307="Kerala",B2307="Andhra Pradesh",B2307="Telangana"),"South",IF(OR(B2307="Maharashtra",B2307="Gujarat",B2307="Goa",B2307="Rajasthan"),"West",IF(OR(B2307="West Bengal",B2307="Bihar",B2307="Jharkhand",B2307="Odisha",B2307="Assam",B2307="Sikkim",B2307="Arunachal Pradesh",B2307="Manipur",B2307="Meghalaya",B2307="Mizoram",B2307="Nagaland",B2307="Tripura"),"East","Central"))))</f>
        <v>South</v>
      </c>
      <c r="K2307" s="11" t="str">
        <f t="shared" ref="K2307:K2370" si="219">LEFT(A2307,3)&amp;"0s"</f>
        <v>2000s</v>
      </c>
      <c r="L2307" s="11" t="str">
        <f t="shared" ref="L2307:L2370" si="220">IF(D2307="Rice","Cereal",IF(D2307="Maize","Cereal",IF(D2307="Chickpea","Pulse",IF(D2307="Cotton","Fiber","Other"))))</f>
        <v>Cereal</v>
      </c>
      <c r="M2307" s="18">
        <f t="shared" ref="M2307:M2370" si="221">F2307/E2307</f>
        <v>0.31753808353808355</v>
      </c>
    </row>
    <row r="2308" spans="1:13">
      <c r="A2308" s="4">
        <v>2009</v>
      </c>
      <c r="B2308" s="5" t="s">
        <v>84</v>
      </c>
      <c r="C2308" s="5" t="s">
        <v>89</v>
      </c>
      <c r="D2308" s="5" t="s">
        <v>17</v>
      </c>
      <c r="E2308" s="5">
        <v>70</v>
      </c>
      <c r="F2308" s="6">
        <v>714.29</v>
      </c>
      <c r="H2308" s="15" t="str">
        <f t="shared" si="216"/>
        <v>Low</v>
      </c>
      <c r="I2308" s="11" t="str">
        <f t="shared" si="217"/>
        <v>Small</v>
      </c>
      <c r="J2308" s="11" t="str">
        <f t="shared" si="218"/>
        <v>South</v>
      </c>
      <c r="K2308" s="11" t="str">
        <f t="shared" si="219"/>
        <v>2000s</v>
      </c>
      <c r="L2308" s="11" t="str">
        <f t="shared" si="220"/>
        <v>Pulse</v>
      </c>
      <c r="M2308" s="18">
        <f t="shared" si="221"/>
        <v>10.204142857142857</v>
      </c>
    </row>
    <row r="2309" spans="1:13">
      <c r="A2309" s="4">
        <v>2010</v>
      </c>
      <c r="B2309" s="5" t="s">
        <v>84</v>
      </c>
      <c r="C2309" s="5" t="s">
        <v>89</v>
      </c>
      <c r="D2309" s="5" t="s">
        <v>15</v>
      </c>
      <c r="E2309" s="5">
        <v>81040</v>
      </c>
      <c r="F2309" s="6">
        <v>3418.81</v>
      </c>
      <c r="H2309" s="15" t="str">
        <f t="shared" si="216"/>
        <v>High</v>
      </c>
      <c r="I2309" s="11" t="str">
        <f t="shared" si="217"/>
        <v>Large</v>
      </c>
      <c r="J2309" s="11" t="str">
        <f t="shared" si="218"/>
        <v>South</v>
      </c>
      <c r="K2309" s="11" t="str">
        <f t="shared" si="219"/>
        <v>2010s</v>
      </c>
      <c r="L2309" s="11" t="str">
        <f t="shared" si="220"/>
        <v>Cereal</v>
      </c>
      <c r="M2309" s="18">
        <f t="shared" si="221"/>
        <v>4.2186697926949651E-2</v>
      </c>
    </row>
    <row r="2310" spans="1:13">
      <c r="A2310" s="4">
        <v>2010</v>
      </c>
      <c r="B2310" s="5" t="s">
        <v>84</v>
      </c>
      <c r="C2310" s="5" t="s">
        <v>89</v>
      </c>
      <c r="D2310" s="5" t="s">
        <v>16</v>
      </c>
      <c r="E2310" s="5">
        <v>4750</v>
      </c>
      <c r="F2310" s="6">
        <v>1675.79</v>
      </c>
      <c r="H2310" s="15" t="str">
        <f t="shared" si="216"/>
        <v>Medium</v>
      </c>
      <c r="I2310" s="11" t="str">
        <f t="shared" si="217"/>
        <v>Medium</v>
      </c>
      <c r="J2310" s="11" t="str">
        <f t="shared" si="218"/>
        <v>South</v>
      </c>
      <c r="K2310" s="11" t="str">
        <f t="shared" si="219"/>
        <v>2010s</v>
      </c>
      <c r="L2310" s="11" t="str">
        <f t="shared" si="220"/>
        <v>Cereal</v>
      </c>
      <c r="M2310" s="18">
        <f t="shared" si="221"/>
        <v>0.35279789473684209</v>
      </c>
    </row>
    <row r="2311" spans="1:13">
      <c r="A2311" s="4">
        <v>2010</v>
      </c>
      <c r="B2311" s="5" t="s">
        <v>84</v>
      </c>
      <c r="C2311" s="5" t="s">
        <v>89</v>
      </c>
      <c r="D2311" s="5" t="s">
        <v>17</v>
      </c>
      <c r="E2311" s="5">
        <v>10</v>
      </c>
      <c r="F2311" s="6">
        <v>1000</v>
      </c>
      <c r="H2311" s="15" t="str">
        <f t="shared" si="216"/>
        <v>Medium</v>
      </c>
      <c r="I2311" s="11" t="str">
        <f t="shared" si="217"/>
        <v>Small</v>
      </c>
      <c r="J2311" s="11" t="str">
        <f t="shared" si="218"/>
        <v>South</v>
      </c>
      <c r="K2311" s="11" t="str">
        <f t="shared" si="219"/>
        <v>2010s</v>
      </c>
      <c r="L2311" s="11" t="str">
        <f t="shared" si="220"/>
        <v>Pulse</v>
      </c>
      <c r="M2311" s="18">
        <f t="shared" si="221"/>
        <v>100</v>
      </c>
    </row>
    <row r="2312" spans="1:13">
      <c r="A2312" s="4">
        <v>2011</v>
      </c>
      <c r="B2312" s="5" t="s">
        <v>84</v>
      </c>
      <c r="C2312" s="5" t="s">
        <v>89</v>
      </c>
      <c r="D2312" s="5" t="s">
        <v>15</v>
      </c>
      <c r="E2312" s="5">
        <v>74160</v>
      </c>
      <c r="F2312" s="6">
        <v>3393.2</v>
      </c>
      <c r="H2312" s="15" t="str">
        <f t="shared" si="216"/>
        <v>High</v>
      </c>
      <c r="I2312" s="11" t="str">
        <f t="shared" si="217"/>
        <v>Large</v>
      </c>
      <c r="J2312" s="11" t="str">
        <f t="shared" si="218"/>
        <v>South</v>
      </c>
      <c r="K2312" s="11" t="str">
        <f t="shared" si="219"/>
        <v>2010s</v>
      </c>
      <c r="L2312" s="11" t="str">
        <f t="shared" si="220"/>
        <v>Cereal</v>
      </c>
      <c r="M2312" s="18">
        <f t="shared" si="221"/>
        <v>4.5755124056094928E-2</v>
      </c>
    </row>
    <row r="2313" spans="1:13">
      <c r="A2313" s="4">
        <v>2011</v>
      </c>
      <c r="B2313" s="5" t="s">
        <v>84</v>
      </c>
      <c r="C2313" s="5" t="s">
        <v>89</v>
      </c>
      <c r="D2313" s="5" t="s">
        <v>16</v>
      </c>
      <c r="E2313" s="5">
        <v>5260</v>
      </c>
      <c r="F2313" s="6">
        <v>2958.17</v>
      </c>
      <c r="H2313" s="15" t="str">
        <f t="shared" si="216"/>
        <v>Medium</v>
      </c>
      <c r="I2313" s="11" t="str">
        <f t="shared" si="217"/>
        <v>Large</v>
      </c>
      <c r="J2313" s="11" t="str">
        <f t="shared" si="218"/>
        <v>South</v>
      </c>
      <c r="K2313" s="11" t="str">
        <f t="shared" si="219"/>
        <v>2010s</v>
      </c>
      <c r="L2313" s="11" t="str">
        <f t="shared" si="220"/>
        <v>Cereal</v>
      </c>
      <c r="M2313" s="18">
        <f t="shared" si="221"/>
        <v>0.56238973384030422</v>
      </c>
    </row>
    <row r="2314" spans="1:13">
      <c r="A2314" s="4">
        <v>2012</v>
      </c>
      <c r="B2314" s="5" t="s">
        <v>84</v>
      </c>
      <c r="C2314" s="5" t="s">
        <v>89</v>
      </c>
      <c r="D2314" s="5" t="s">
        <v>15</v>
      </c>
      <c r="E2314" s="5">
        <v>49950</v>
      </c>
      <c r="F2314" s="6">
        <v>3116.32</v>
      </c>
      <c r="H2314" s="15" t="str">
        <f t="shared" si="216"/>
        <v>High</v>
      </c>
      <c r="I2314" s="11" t="str">
        <f t="shared" si="217"/>
        <v>Large</v>
      </c>
      <c r="J2314" s="11" t="str">
        <f t="shared" si="218"/>
        <v>South</v>
      </c>
      <c r="K2314" s="11" t="str">
        <f t="shared" si="219"/>
        <v>2010s</v>
      </c>
      <c r="L2314" s="11" t="str">
        <f t="shared" si="220"/>
        <v>Cereal</v>
      </c>
      <c r="M2314" s="18">
        <f t="shared" si="221"/>
        <v>6.2388788788788792E-2</v>
      </c>
    </row>
    <row r="2315" spans="1:13">
      <c r="A2315" s="4">
        <v>2012</v>
      </c>
      <c r="B2315" s="5" t="s">
        <v>84</v>
      </c>
      <c r="C2315" s="5" t="s">
        <v>89</v>
      </c>
      <c r="D2315" s="5" t="s">
        <v>16</v>
      </c>
      <c r="E2315" s="5">
        <v>4310</v>
      </c>
      <c r="F2315" s="6">
        <v>1791.18</v>
      </c>
      <c r="H2315" s="15" t="str">
        <f t="shared" si="216"/>
        <v>Medium</v>
      </c>
      <c r="I2315" s="11" t="str">
        <f t="shared" si="217"/>
        <v>Medium</v>
      </c>
      <c r="J2315" s="11" t="str">
        <f t="shared" si="218"/>
        <v>South</v>
      </c>
      <c r="K2315" s="11" t="str">
        <f t="shared" si="219"/>
        <v>2010s</v>
      </c>
      <c r="L2315" s="11" t="str">
        <f t="shared" si="220"/>
        <v>Cereal</v>
      </c>
      <c r="M2315" s="18">
        <f t="shared" si="221"/>
        <v>0.41558700696055684</v>
      </c>
    </row>
    <row r="2316" spans="1:13">
      <c r="A2316" s="4">
        <v>2012</v>
      </c>
      <c r="B2316" s="5" t="s">
        <v>84</v>
      </c>
      <c r="C2316" s="5" t="s">
        <v>89</v>
      </c>
      <c r="D2316" s="5" t="s">
        <v>17</v>
      </c>
      <c r="E2316" s="5">
        <v>40</v>
      </c>
      <c r="F2316" s="6">
        <v>750</v>
      </c>
      <c r="H2316" s="15" t="str">
        <f t="shared" si="216"/>
        <v>Low</v>
      </c>
      <c r="I2316" s="11" t="str">
        <f t="shared" si="217"/>
        <v>Small</v>
      </c>
      <c r="J2316" s="11" t="str">
        <f t="shared" si="218"/>
        <v>South</v>
      </c>
      <c r="K2316" s="11" t="str">
        <f t="shared" si="219"/>
        <v>2010s</v>
      </c>
      <c r="L2316" s="11" t="str">
        <f t="shared" si="220"/>
        <v>Pulse</v>
      </c>
      <c r="M2316" s="18">
        <f t="shared" si="221"/>
        <v>18.75</v>
      </c>
    </row>
    <row r="2317" spans="1:13">
      <c r="A2317" s="4">
        <v>2013</v>
      </c>
      <c r="B2317" s="5" t="s">
        <v>84</v>
      </c>
      <c r="C2317" s="5" t="s">
        <v>89</v>
      </c>
      <c r="D2317" s="5" t="s">
        <v>15</v>
      </c>
      <c r="E2317" s="5">
        <v>65620</v>
      </c>
      <c r="F2317" s="6">
        <v>3492.08</v>
      </c>
      <c r="H2317" s="15" t="str">
        <f t="shared" si="216"/>
        <v>High</v>
      </c>
      <c r="I2317" s="11" t="str">
        <f t="shared" si="217"/>
        <v>Large</v>
      </c>
      <c r="J2317" s="11" t="str">
        <f t="shared" si="218"/>
        <v>South</v>
      </c>
      <c r="K2317" s="11" t="str">
        <f t="shared" si="219"/>
        <v>2010s</v>
      </c>
      <c r="L2317" s="11" t="str">
        <f t="shared" si="220"/>
        <v>Cereal</v>
      </c>
      <c r="M2317" s="18">
        <f t="shared" si="221"/>
        <v>5.3216702224931425E-2</v>
      </c>
    </row>
    <row r="2318" spans="1:13">
      <c r="A2318" s="4">
        <v>2013</v>
      </c>
      <c r="B2318" s="5" t="s">
        <v>84</v>
      </c>
      <c r="C2318" s="5" t="s">
        <v>89</v>
      </c>
      <c r="D2318" s="5" t="s">
        <v>16</v>
      </c>
      <c r="E2318" s="5">
        <v>3170</v>
      </c>
      <c r="F2318" s="6">
        <v>3438.49</v>
      </c>
      <c r="H2318" s="15" t="str">
        <f t="shared" si="216"/>
        <v>High</v>
      </c>
      <c r="I2318" s="11" t="str">
        <f t="shared" si="217"/>
        <v>Medium</v>
      </c>
      <c r="J2318" s="11" t="str">
        <f t="shared" si="218"/>
        <v>South</v>
      </c>
      <c r="K2318" s="11" t="str">
        <f t="shared" si="219"/>
        <v>2010s</v>
      </c>
      <c r="L2318" s="11" t="str">
        <f t="shared" si="220"/>
        <v>Cereal</v>
      </c>
      <c r="M2318" s="18">
        <f t="shared" si="221"/>
        <v>1.0846971608832807</v>
      </c>
    </row>
    <row r="2319" spans="1:13">
      <c r="A2319" s="4">
        <v>2013</v>
      </c>
      <c r="B2319" s="5" t="s">
        <v>84</v>
      </c>
      <c r="C2319" s="5" t="s">
        <v>89</v>
      </c>
      <c r="D2319" s="5" t="s">
        <v>17</v>
      </c>
      <c r="E2319" s="5">
        <v>210</v>
      </c>
      <c r="F2319" s="6">
        <v>761.9</v>
      </c>
      <c r="H2319" s="15" t="str">
        <f t="shared" si="216"/>
        <v>Low</v>
      </c>
      <c r="I2319" s="11" t="str">
        <f t="shared" si="217"/>
        <v>Small</v>
      </c>
      <c r="J2319" s="11" t="str">
        <f t="shared" si="218"/>
        <v>South</v>
      </c>
      <c r="K2319" s="11" t="str">
        <f t="shared" si="219"/>
        <v>2010s</v>
      </c>
      <c r="L2319" s="11" t="str">
        <f t="shared" si="220"/>
        <v>Pulse</v>
      </c>
      <c r="M2319" s="18">
        <f t="shared" si="221"/>
        <v>3.6280952380952378</v>
      </c>
    </row>
    <row r="2320" spans="1:13">
      <c r="A2320" s="4">
        <v>2014</v>
      </c>
      <c r="B2320" s="5" t="s">
        <v>84</v>
      </c>
      <c r="C2320" s="5" t="s">
        <v>89</v>
      </c>
      <c r="D2320" s="5" t="s">
        <v>15</v>
      </c>
      <c r="E2320" s="5">
        <v>66520</v>
      </c>
      <c r="F2320" s="6">
        <v>3690.02</v>
      </c>
      <c r="H2320" s="15" t="str">
        <f t="shared" si="216"/>
        <v>High</v>
      </c>
      <c r="I2320" s="11" t="str">
        <f t="shared" si="217"/>
        <v>Large</v>
      </c>
      <c r="J2320" s="11" t="str">
        <f t="shared" si="218"/>
        <v>South</v>
      </c>
      <c r="K2320" s="11" t="str">
        <f t="shared" si="219"/>
        <v>2010s</v>
      </c>
      <c r="L2320" s="11" t="str">
        <f t="shared" si="220"/>
        <v>Cereal</v>
      </c>
      <c r="M2320" s="18">
        <f t="shared" si="221"/>
        <v>5.5472339146121465E-2</v>
      </c>
    </row>
    <row r="2321" spans="1:13">
      <c r="A2321" s="4">
        <v>2014</v>
      </c>
      <c r="B2321" s="5" t="s">
        <v>84</v>
      </c>
      <c r="C2321" s="5" t="s">
        <v>89</v>
      </c>
      <c r="D2321" s="5" t="s">
        <v>16</v>
      </c>
      <c r="E2321" s="5">
        <v>4490</v>
      </c>
      <c r="F2321" s="6">
        <v>3993.32</v>
      </c>
      <c r="H2321" s="15" t="str">
        <f t="shared" si="216"/>
        <v>High</v>
      </c>
      <c r="I2321" s="11" t="str">
        <f t="shared" si="217"/>
        <v>Medium</v>
      </c>
      <c r="J2321" s="11" t="str">
        <f t="shared" si="218"/>
        <v>South</v>
      </c>
      <c r="K2321" s="11" t="str">
        <f t="shared" si="219"/>
        <v>2010s</v>
      </c>
      <c r="L2321" s="11" t="str">
        <f t="shared" si="220"/>
        <v>Cereal</v>
      </c>
      <c r="M2321" s="18">
        <f t="shared" si="221"/>
        <v>0.88938084632516712</v>
      </c>
    </row>
    <row r="2322" spans="1:13">
      <c r="A2322" s="4">
        <v>2014</v>
      </c>
      <c r="B2322" s="5" t="s">
        <v>84</v>
      </c>
      <c r="C2322" s="5" t="s">
        <v>89</v>
      </c>
      <c r="D2322" s="5" t="s">
        <v>17</v>
      </c>
      <c r="E2322" s="5">
        <v>210</v>
      </c>
      <c r="F2322" s="6">
        <v>714.29</v>
      </c>
      <c r="H2322" s="15" t="str">
        <f t="shared" si="216"/>
        <v>Low</v>
      </c>
      <c r="I2322" s="11" t="str">
        <f t="shared" si="217"/>
        <v>Small</v>
      </c>
      <c r="J2322" s="11" t="str">
        <f t="shared" si="218"/>
        <v>South</v>
      </c>
      <c r="K2322" s="11" t="str">
        <f t="shared" si="219"/>
        <v>2010s</v>
      </c>
      <c r="L2322" s="11" t="str">
        <f t="shared" si="220"/>
        <v>Pulse</v>
      </c>
      <c r="M2322" s="18">
        <f t="shared" si="221"/>
        <v>3.4013809523809524</v>
      </c>
    </row>
    <row r="2323" spans="1:13">
      <c r="A2323" s="4">
        <v>2015</v>
      </c>
      <c r="B2323" s="5" t="s">
        <v>84</v>
      </c>
      <c r="C2323" s="5" t="s">
        <v>89</v>
      </c>
      <c r="D2323" s="5" t="s">
        <v>15</v>
      </c>
      <c r="E2323" s="5">
        <v>58490</v>
      </c>
      <c r="F2323" s="6">
        <v>3665.24</v>
      </c>
      <c r="H2323" s="15" t="str">
        <f t="shared" si="216"/>
        <v>High</v>
      </c>
      <c r="I2323" s="11" t="str">
        <f t="shared" si="217"/>
        <v>Large</v>
      </c>
      <c r="J2323" s="11" t="str">
        <f t="shared" si="218"/>
        <v>South</v>
      </c>
      <c r="K2323" s="11" t="str">
        <f t="shared" si="219"/>
        <v>2010s</v>
      </c>
      <c r="L2323" s="11" t="str">
        <f t="shared" si="220"/>
        <v>Cereal</v>
      </c>
      <c r="M2323" s="18">
        <f t="shared" si="221"/>
        <v>6.2664387074713626E-2</v>
      </c>
    </row>
    <row r="2324" spans="1:13">
      <c r="A2324" s="4">
        <v>2015</v>
      </c>
      <c r="B2324" s="5" t="s">
        <v>84</v>
      </c>
      <c r="C2324" s="5" t="s">
        <v>89</v>
      </c>
      <c r="D2324" s="5" t="s">
        <v>16</v>
      </c>
      <c r="E2324" s="5">
        <v>4890</v>
      </c>
      <c r="F2324" s="6">
        <v>3509.2</v>
      </c>
      <c r="H2324" s="15" t="str">
        <f t="shared" si="216"/>
        <v>High</v>
      </c>
      <c r="I2324" s="11" t="str">
        <f t="shared" si="217"/>
        <v>Medium</v>
      </c>
      <c r="J2324" s="11" t="str">
        <f t="shared" si="218"/>
        <v>South</v>
      </c>
      <c r="K2324" s="11" t="str">
        <f t="shared" si="219"/>
        <v>2010s</v>
      </c>
      <c r="L2324" s="11" t="str">
        <f t="shared" si="220"/>
        <v>Cereal</v>
      </c>
      <c r="M2324" s="18">
        <f t="shared" si="221"/>
        <v>0.71762781186094071</v>
      </c>
    </row>
    <row r="2325" spans="1:13">
      <c r="A2325" s="4">
        <v>2015</v>
      </c>
      <c r="B2325" s="5" t="s">
        <v>84</v>
      </c>
      <c r="C2325" s="5" t="s">
        <v>89</v>
      </c>
      <c r="D2325" s="5" t="s">
        <v>17</v>
      </c>
      <c r="E2325" s="5">
        <v>170</v>
      </c>
      <c r="F2325" s="6">
        <v>411.76</v>
      </c>
      <c r="H2325" s="15" t="str">
        <f t="shared" si="216"/>
        <v>Low</v>
      </c>
      <c r="I2325" s="11" t="str">
        <f t="shared" si="217"/>
        <v>Small</v>
      </c>
      <c r="J2325" s="11" t="str">
        <f t="shared" si="218"/>
        <v>South</v>
      </c>
      <c r="K2325" s="11" t="str">
        <f t="shared" si="219"/>
        <v>2010s</v>
      </c>
      <c r="L2325" s="11" t="str">
        <f t="shared" si="220"/>
        <v>Pulse</v>
      </c>
      <c r="M2325" s="18">
        <f t="shared" si="221"/>
        <v>2.4221176470588235</v>
      </c>
    </row>
    <row r="2326" spans="1:13">
      <c r="A2326" s="4">
        <v>2016</v>
      </c>
      <c r="B2326" s="5" t="s">
        <v>84</v>
      </c>
      <c r="C2326" s="5" t="s">
        <v>89</v>
      </c>
      <c r="D2326" s="5" t="s">
        <v>15</v>
      </c>
      <c r="E2326" s="5">
        <v>43660</v>
      </c>
      <c r="F2326" s="6">
        <v>2603.46</v>
      </c>
      <c r="H2326" s="15" t="str">
        <f t="shared" si="216"/>
        <v>Medium</v>
      </c>
      <c r="I2326" s="11" t="str">
        <f t="shared" si="217"/>
        <v>Large</v>
      </c>
      <c r="J2326" s="11" t="str">
        <f t="shared" si="218"/>
        <v>South</v>
      </c>
      <c r="K2326" s="11" t="str">
        <f t="shared" si="219"/>
        <v>2010s</v>
      </c>
      <c r="L2326" s="11" t="str">
        <f t="shared" si="220"/>
        <v>Cereal</v>
      </c>
      <c r="M2326" s="18">
        <f t="shared" si="221"/>
        <v>5.9630325240494733E-2</v>
      </c>
    </row>
    <row r="2327" spans="1:13">
      <c r="A2327" s="4">
        <v>2016</v>
      </c>
      <c r="B2327" s="5" t="s">
        <v>84</v>
      </c>
      <c r="C2327" s="5" t="s">
        <v>89</v>
      </c>
      <c r="D2327" s="5" t="s">
        <v>16</v>
      </c>
      <c r="E2327" s="5">
        <v>3810</v>
      </c>
      <c r="F2327" s="6">
        <v>1093.1300000000001</v>
      </c>
      <c r="H2327" s="15" t="str">
        <f t="shared" si="216"/>
        <v>Medium</v>
      </c>
      <c r="I2327" s="11" t="str">
        <f t="shared" si="217"/>
        <v>Medium</v>
      </c>
      <c r="J2327" s="11" t="str">
        <f t="shared" si="218"/>
        <v>South</v>
      </c>
      <c r="K2327" s="11" t="str">
        <f t="shared" si="219"/>
        <v>2010s</v>
      </c>
      <c r="L2327" s="11" t="str">
        <f t="shared" si="220"/>
        <v>Cereal</v>
      </c>
      <c r="M2327" s="18">
        <f t="shared" si="221"/>
        <v>0.2869107611548557</v>
      </c>
    </row>
    <row r="2328" spans="1:13">
      <c r="A2328" s="4">
        <v>2016</v>
      </c>
      <c r="B2328" s="5" t="s">
        <v>84</v>
      </c>
      <c r="C2328" s="5" t="s">
        <v>89</v>
      </c>
      <c r="D2328" s="5" t="s">
        <v>17</v>
      </c>
      <c r="E2328" s="5">
        <v>80</v>
      </c>
      <c r="F2328" s="6">
        <v>584.41999999999996</v>
      </c>
      <c r="H2328" s="15" t="str">
        <f t="shared" si="216"/>
        <v>Low</v>
      </c>
      <c r="I2328" s="11" t="str">
        <f t="shared" si="217"/>
        <v>Small</v>
      </c>
      <c r="J2328" s="11" t="str">
        <f t="shared" si="218"/>
        <v>South</v>
      </c>
      <c r="K2328" s="11" t="str">
        <f t="shared" si="219"/>
        <v>2010s</v>
      </c>
      <c r="L2328" s="11" t="str">
        <f t="shared" si="220"/>
        <v>Pulse</v>
      </c>
      <c r="M2328" s="18">
        <f t="shared" si="221"/>
        <v>7.3052499999999991</v>
      </c>
    </row>
    <row r="2329" spans="1:13">
      <c r="A2329" s="4">
        <v>2017</v>
      </c>
      <c r="B2329" s="5" t="s">
        <v>84</v>
      </c>
      <c r="C2329" s="5" t="s">
        <v>89</v>
      </c>
      <c r="D2329" s="5" t="s">
        <v>15</v>
      </c>
      <c r="E2329" s="5">
        <v>33850</v>
      </c>
      <c r="F2329" s="6">
        <v>2969.07</v>
      </c>
      <c r="H2329" s="15" t="str">
        <f t="shared" si="216"/>
        <v>Medium</v>
      </c>
      <c r="I2329" s="11" t="str">
        <f t="shared" si="217"/>
        <v>Large</v>
      </c>
      <c r="J2329" s="11" t="str">
        <f t="shared" si="218"/>
        <v>South</v>
      </c>
      <c r="K2329" s="11" t="str">
        <f t="shared" si="219"/>
        <v>2010s</v>
      </c>
      <c r="L2329" s="11" t="str">
        <f t="shared" si="220"/>
        <v>Cereal</v>
      </c>
      <c r="M2329" s="18">
        <f t="shared" si="221"/>
        <v>8.77125553914328E-2</v>
      </c>
    </row>
    <row r="2330" spans="1:13">
      <c r="A2330" s="4">
        <v>2017</v>
      </c>
      <c r="B2330" s="5" t="s">
        <v>84</v>
      </c>
      <c r="C2330" s="5" t="s">
        <v>89</v>
      </c>
      <c r="D2330" s="5" t="s">
        <v>16</v>
      </c>
      <c r="E2330" s="5">
        <v>10290</v>
      </c>
      <c r="F2330" s="6">
        <v>3077.18</v>
      </c>
      <c r="H2330" s="15" t="str">
        <f t="shared" si="216"/>
        <v>High</v>
      </c>
      <c r="I2330" s="11" t="str">
        <f t="shared" si="217"/>
        <v>Large</v>
      </c>
      <c r="J2330" s="11" t="str">
        <f t="shared" si="218"/>
        <v>South</v>
      </c>
      <c r="K2330" s="11" t="str">
        <f t="shared" si="219"/>
        <v>2010s</v>
      </c>
      <c r="L2330" s="11" t="str">
        <f t="shared" si="220"/>
        <v>Cereal</v>
      </c>
      <c r="M2330" s="18">
        <f t="shared" si="221"/>
        <v>0.29904567541302235</v>
      </c>
    </row>
    <row r="2331" spans="1:13">
      <c r="A2331" s="4">
        <v>2017</v>
      </c>
      <c r="B2331" s="5" t="s">
        <v>84</v>
      </c>
      <c r="C2331" s="5" t="s">
        <v>89</v>
      </c>
      <c r="D2331" s="5" t="s">
        <v>17</v>
      </c>
      <c r="E2331" s="5">
        <v>30</v>
      </c>
      <c r="F2331" s="6">
        <v>769.23</v>
      </c>
      <c r="H2331" s="15" t="str">
        <f t="shared" si="216"/>
        <v>Low</v>
      </c>
      <c r="I2331" s="11" t="str">
        <f t="shared" si="217"/>
        <v>Small</v>
      </c>
      <c r="J2331" s="11" t="str">
        <f t="shared" si="218"/>
        <v>South</v>
      </c>
      <c r="K2331" s="11" t="str">
        <f t="shared" si="219"/>
        <v>2010s</v>
      </c>
      <c r="L2331" s="11" t="str">
        <f t="shared" si="220"/>
        <v>Pulse</v>
      </c>
      <c r="M2331" s="18">
        <f t="shared" si="221"/>
        <v>25.641000000000002</v>
      </c>
    </row>
    <row r="2332" spans="1:13">
      <c r="A2332" s="4">
        <v>2008</v>
      </c>
      <c r="B2332" s="5" t="s">
        <v>84</v>
      </c>
      <c r="C2332" s="5" t="s">
        <v>90</v>
      </c>
      <c r="D2332" s="5" t="s">
        <v>15</v>
      </c>
      <c r="E2332" s="5">
        <v>53150</v>
      </c>
      <c r="F2332" s="6">
        <v>2473.94</v>
      </c>
      <c r="H2332" s="15" t="str">
        <f t="shared" si="216"/>
        <v>Medium</v>
      </c>
      <c r="I2332" s="11" t="str">
        <f t="shared" si="217"/>
        <v>Large</v>
      </c>
      <c r="J2332" s="11" t="str">
        <f t="shared" si="218"/>
        <v>South</v>
      </c>
      <c r="K2332" s="11" t="str">
        <f t="shared" si="219"/>
        <v>2000s</v>
      </c>
      <c r="L2332" s="11" t="str">
        <f t="shared" si="220"/>
        <v>Cereal</v>
      </c>
      <c r="M2332" s="18">
        <f t="shared" si="221"/>
        <v>4.6546378174976484E-2</v>
      </c>
    </row>
    <row r="2333" spans="1:13">
      <c r="A2333" s="4">
        <v>2008</v>
      </c>
      <c r="B2333" s="5" t="s">
        <v>84</v>
      </c>
      <c r="C2333" s="5" t="s">
        <v>90</v>
      </c>
      <c r="D2333" s="5" t="s">
        <v>16</v>
      </c>
      <c r="E2333" s="5">
        <v>41750</v>
      </c>
      <c r="F2333" s="6">
        <v>3312.57</v>
      </c>
      <c r="H2333" s="15" t="str">
        <f t="shared" si="216"/>
        <v>High</v>
      </c>
      <c r="I2333" s="11" t="str">
        <f t="shared" si="217"/>
        <v>Large</v>
      </c>
      <c r="J2333" s="11" t="str">
        <f t="shared" si="218"/>
        <v>South</v>
      </c>
      <c r="K2333" s="11" t="str">
        <f t="shared" si="219"/>
        <v>2000s</v>
      </c>
      <c r="L2333" s="11" t="str">
        <f t="shared" si="220"/>
        <v>Cereal</v>
      </c>
      <c r="M2333" s="18">
        <f t="shared" si="221"/>
        <v>7.9342994011976045E-2</v>
      </c>
    </row>
    <row r="2334" spans="1:13">
      <c r="A2334" s="4">
        <v>2008</v>
      </c>
      <c r="B2334" s="5" t="s">
        <v>84</v>
      </c>
      <c r="C2334" s="5" t="s">
        <v>90</v>
      </c>
      <c r="D2334" s="5" t="s">
        <v>17</v>
      </c>
      <c r="E2334" s="5">
        <v>1920</v>
      </c>
      <c r="F2334" s="6">
        <v>817.71</v>
      </c>
      <c r="H2334" s="15" t="str">
        <f t="shared" si="216"/>
        <v>Low</v>
      </c>
      <c r="I2334" s="11" t="str">
        <f t="shared" si="217"/>
        <v>Medium</v>
      </c>
      <c r="J2334" s="11" t="str">
        <f t="shared" si="218"/>
        <v>South</v>
      </c>
      <c r="K2334" s="11" t="str">
        <f t="shared" si="219"/>
        <v>2000s</v>
      </c>
      <c r="L2334" s="11" t="str">
        <f t="shared" si="220"/>
        <v>Pulse</v>
      </c>
      <c r="M2334" s="18">
        <f t="shared" si="221"/>
        <v>0.42589062500000002</v>
      </c>
    </row>
    <row r="2335" spans="1:13">
      <c r="A2335" s="4">
        <v>2008</v>
      </c>
      <c r="B2335" s="5" t="s">
        <v>84</v>
      </c>
      <c r="C2335" s="5" t="s">
        <v>90</v>
      </c>
      <c r="D2335" s="5" t="s">
        <v>18</v>
      </c>
      <c r="E2335" s="5">
        <v>820</v>
      </c>
      <c r="F2335" s="6">
        <v>268.29000000000002</v>
      </c>
      <c r="H2335" s="15" t="str">
        <f t="shared" si="216"/>
        <v>Low</v>
      </c>
      <c r="I2335" s="11" t="str">
        <f t="shared" si="217"/>
        <v>Small</v>
      </c>
      <c r="J2335" s="11" t="str">
        <f t="shared" si="218"/>
        <v>South</v>
      </c>
      <c r="K2335" s="11" t="str">
        <f t="shared" si="219"/>
        <v>2000s</v>
      </c>
      <c r="L2335" s="11" t="str">
        <f t="shared" si="220"/>
        <v>Fiber</v>
      </c>
      <c r="M2335" s="18">
        <f t="shared" si="221"/>
        <v>0.32718292682926831</v>
      </c>
    </row>
    <row r="2336" spans="1:13">
      <c r="A2336" s="4">
        <v>2009</v>
      </c>
      <c r="B2336" s="5" t="s">
        <v>84</v>
      </c>
      <c r="C2336" s="5" t="s">
        <v>90</v>
      </c>
      <c r="D2336" s="5" t="s">
        <v>15</v>
      </c>
      <c r="E2336" s="5">
        <v>47660</v>
      </c>
      <c r="F2336" s="6">
        <v>2683.38</v>
      </c>
      <c r="H2336" s="15" t="str">
        <f t="shared" si="216"/>
        <v>Medium</v>
      </c>
      <c r="I2336" s="11" t="str">
        <f t="shared" si="217"/>
        <v>Large</v>
      </c>
      <c r="J2336" s="11" t="str">
        <f t="shared" si="218"/>
        <v>South</v>
      </c>
      <c r="K2336" s="11" t="str">
        <f t="shared" si="219"/>
        <v>2000s</v>
      </c>
      <c r="L2336" s="11" t="str">
        <f t="shared" si="220"/>
        <v>Cereal</v>
      </c>
      <c r="M2336" s="18">
        <f t="shared" si="221"/>
        <v>5.630255979857323E-2</v>
      </c>
    </row>
    <row r="2337" spans="1:13">
      <c r="A2337" s="4">
        <v>2009</v>
      </c>
      <c r="B2337" s="5" t="s">
        <v>84</v>
      </c>
      <c r="C2337" s="5" t="s">
        <v>90</v>
      </c>
      <c r="D2337" s="5" t="s">
        <v>16</v>
      </c>
      <c r="E2337" s="5">
        <v>62830</v>
      </c>
      <c r="F2337" s="6">
        <v>3537.32</v>
      </c>
      <c r="H2337" s="15" t="str">
        <f t="shared" si="216"/>
        <v>High</v>
      </c>
      <c r="I2337" s="11" t="str">
        <f t="shared" si="217"/>
        <v>Large</v>
      </c>
      <c r="J2337" s="11" t="str">
        <f t="shared" si="218"/>
        <v>South</v>
      </c>
      <c r="K2337" s="11" t="str">
        <f t="shared" si="219"/>
        <v>2000s</v>
      </c>
      <c r="L2337" s="11" t="str">
        <f t="shared" si="220"/>
        <v>Cereal</v>
      </c>
      <c r="M2337" s="18">
        <f t="shared" si="221"/>
        <v>5.6299856756326601E-2</v>
      </c>
    </row>
    <row r="2338" spans="1:13">
      <c r="A2338" s="4">
        <v>2009</v>
      </c>
      <c r="B2338" s="5" t="s">
        <v>84</v>
      </c>
      <c r="C2338" s="5" t="s">
        <v>90</v>
      </c>
      <c r="D2338" s="5" t="s">
        <v>17</v>
      </c>
      <c r="E2338" s="5">
        <v>2120</v>
      </c>
      <c r="F2338" s="6">
        <v>471.7</v>
      </c>
      <c r="H2338" s="15" t="str">
        <f t="shared" si="216"/>
        <v>Low</v>
      </c>
      <c r="I2338" s="11" t="str">
        <f t="shared" si="217"/>
        <v>Medium</v>
      </c>
      <c r="J2338" s="11" t="str">
        <f t="shared" si="218"/>
        <v>South</v>
      </c>
      <c r="K2338" s="11" t="str">
        <f t="shared" si="219"/>
        <v>2000s</v>
      </c>
      <c r="L2338" s="11" t="str">
        <f t="shared" si="220"/>
        <v>Pulse</v>
      </c>
      <c r="M2338" s="18">
        <f t="shared" si="221"/>
        <v>0.2225</v>
      </c>
    </row>
    <row r="2339" spans="1:13">
      <c r="A2339" s="4">
        <v>2009</v>
      </c>
      <c r="B2339" s="5" t="s">
        <v>84</v>
      </c>
      <c r="C2339" s="5" t="s">
        <v>90</v>
      </c>
      <c r="D2339" s="5" t="s">
        <v>18</v>
      </c>
      <c r="E2339" s="5">
        <v>300</v>
      </c>
      <c r="F2339" s="6">
        <v>266.67</v>
      </c>
      <c r="H2339" s="15" t="str">
        <f t="shared" si="216"/>
        <v>Low</v>
      </c>
      <c r="I2339" s="11" t="str">
        <f t="shared" si="217"/>
        <v>Small</v>
      </c>
      <c r="J2339" s="11" t="str">
        <f t="shared" si="218"/>
        <v>South</v>
      </c>
      <c r="K2339" s="11" t="str">
        <f t="shared" si="219"/>
        <v>2000s</v>
      </c>
      <c r="L2339" s="11" t="str">
        <f t="shared" si="220"/>
        <v>Fiber</v>
      </c>
      <c r="M2339" s="18">
        <f t="shared" si="221"/>
        <v>0.88890000000000002</v>
      </c>
    </row>
    <row r="2340" spans="1:13">
      <c r="A2340" s="4">
        <v>2010</v>
      </c>
      <c r="B2340" s="5" t="s">
        <v>84</v>
      </c>
      <c r="C2340" s="5" t="s">
        <v>90</v>
      </c>
      <c r="D2340" s="5" t="s">
        <v>15</v>
      </c>
      <c r="E2340" s="5">
        <v>51750</v>
      </c>
      <c r="F2340" s="6">
        <v>2883.67</v>
      </c>
      <c r="H2340" s="15" t="str">
        <f t="shared" si="216"/>
        <v>Medium</v>
      </c>
      <c r="I2340" s="11" t="str">
        <f t="shared" si="217"/>
        <v>Large</v>
      </c>
      <c r="J2340" s="11" t="str">
        <f t="shared" si="218"/>
        <v>South</v>
      </c>
      <c r="K2340" s="11" t="str">
        <f t="shared" si="219"/>
        <v>2010s</v>
      </c>
      <c r="L2340" s="11" t="str">
        <f t="shared" si="220"/>
        <v>Cereal</v>
      </c>
      <c r="M2340" s="18">
        <f t="shared" si="221"/>
        <v>5.5723091787439616E-2</v>
      </c>
    </row>
    <row r="2341" spans="1:13">
      <c r="A2341" s="4">
        <v>2010</v>
      </c>
      <c r="B2341" s="5" t="s">
        <v>84</v>
      </c>
      <c r="C2341" s="5" t="s">
        <v>90</v>
      </c>
      <c r="D2341" s="5" t="s">
        <v>16</v>
      </c>
      <c r="E2341" s="5">
        <v>63550</v>
      </c>
      <c r="F2341" s="6">
        <v>4413.0600000000004</v>
      </c>
      <c r="H2341" s="15" t="str">
        <f t="shared" si="216"/>
        <v>High</v>
      </c>
      <c r="I2341" s="11" t="str">
        <f t="shared" si="217"/>
        <v>Large</v>
      </c>
      <c r="J2341" s="11" t="str">
        <f t="shared" si="218"/>
        <v>South</v>
      </c>
      <c r="K2341" s="11" t="str">
        <f t="shared" si="219"/>
        <v>2010s</v>
      </c>
      <c r="L2341" s="11" t="str">
        <f t="shared" si="220"/>
        <v>Cereal</v>
      </c>
      <c r="M2341" s="18">
        <f t="shared" si="221"/>
        <v>6.9442328874901663E-2</v>
      </c>
    </row>
    <row r="2342" spans="1:13">
      <c r="A2342" s="4">
        <v>2010</v>
      </c>
      <c r="B2342" s="5" t="s">
        <v>84</v>
      </c>
      <c r="C2342" s="5" t="s">
        <v>90</v>
      </c>
      <c r="D2342" s="5" t="s">
        <v>17</v>
      </c>
      <c r="E2342" s="5">
        <v>2330</v>
      </c>
      <c r="F2342" s="6">
        <v>678.11</v>
      </c>
      <c r="H2342" s="15" t="str">
        <f t="shared" si="216"/>
        <v>Low</v>
      </c>
      <c r="I2342" s="11" t="str">
        <f t="shared" si="217"/>
        <v>Medium</v>
      </c>
      <c r="J2342" s="11" t="str">
        <f t="shared" si="218"/>
        <v>South</v>
      </c>
      <c r="K2342" s="11" t="str">
        <f t="shared" si="219"/>
        <v>2010s</v>
      </c>
      <c r="L2342" s="11" t="str">
        <f t="shared" si="220"/>
        <v>Pulse</v>
      </c>
      <c r="M2342" s="18">
        <f t="shared" si="221"/>
        <v>0.29103433476394852</v>
      </c>
    </row>
    <row r="2343" spans="1:13">
      <c r="A2343" s="4">
        <v>2010</v>
      </c>
      <c r="B2343" s="5" t="s">
        <v>84</v>
      </c>
      <c r="C2343" s="5" t="s">
        <v>90</v>
      </c>
      <c r="D2343" s="5" t="s">
        <v>18</v>
      </c>
      <c r="E2343" s="5">
        <v>110</v>
      </c>
      <c r="F2343" s="6">
        <v>363.64</v>
      </c>
      <c r="H2343" s="15" t="str">
        <f t="shared" si="216"/>
        <v>Low</v>
      </c>
      <c r="I2343" s="11" t="str">
        <f t="shared" si="217"/>
        <v>Small</v>
      </c>
      <c r="J2343" s="11" t="str">
        <f t="shared" si="218"/>
        <v>South</v>
      </c>
      <c r="K2343" s="11" t="str">
        <f t="shared" si="219"/>
        <v>2010s</v>
      </c>
      <c r="L2343" s="11" t="str">
        <f t="shared" si="220"/>
        <v>Fiber</v>
      </c>
      <c r="M2343" s="18">
        <f t="shared" si="221"/>
        <v>3.3058181818181818</v>
      </c>
    </row>
    <row r="2344" spans="1:13">
      <c r="A2344" s="4">
        <v>2011</v>
      </c>
      <c r="B2344" s="5" t="s">
        <v>84</v>
      </c>
      <c r="C2344" s="5" t="s">
        <v>90</v>
      </c>
      <c r="D2344" s="5" t="s">
        <v>15</v>
      </c>
      <c r="E2344" s="5">
        <v>48870</v>
      </c>
      <c r="F2344" s="6">
        <v>2473.09</v>
      </c>
      <c r="H2344" s="15" t="str">
        <f t="shared" si="216"/>
        <v>Medium</v>
      </c>
      <c r="I2344" s="11" t="str">
        <f t="shared" si="217"/>
        <v>Large</v>
      </c>
      <c r="J2344" s="11" t="str">
        <f t="shared" si="218"/>
        <v>South</v>
      </c>
      <c r="K2344" s="11" t="str">
        <f t="shared" si="219"/>
        <v>2010s</v>
      </c>
      <c r="L2344" s="11" t="str">
        <f t="shared" si="220"/>
        <v>Cereal</v>
      </c>
      <c r="M2344" s="18">
        <f t="shared" si="221"/>
        <v>5.060548393697565E-2</v>
      </c>
    </row>
    <row r="2345" spans="1:13">
      <c r="A2345" s="4">
        <v>2011</v>
      </c>
      <c r="B2345" s="5" t="s">
        <v>84</v>
      </c>
      <c r="C2345" s="5" t="s">
        <v>90</v>
      </c>
      <c r="D2345" s="5" t="s">
        <v>16</v>
      </c>
      <c r="E2345" s="5">
        <v>65700</v>
      </c>
      <c r="F2345" s="6">
        <v>3530.44</v>
      </c>
      <c r="H2345" s="15" t="str">
        <f t="shared" si="216"/>
        <v>High</v>
      </c>
      <c r="I2345" s="11" t="str">
        <f t="shared" si="217"/>
        <v>Large</v>
      </c>
      <c r="J2345" s="11" t="str">
        <f t="shared" si="218"/>
        <v>South</v>
      </c>
      <c r="K2345" s="11" t="str">
        <f t="shared" si="219"/>
        <v>2010s</v>
      </c>
      <c r="L2345" s="11" t="str">
        <f t="shared" si="220"/>
        <v>Cereal</v>
      </c>
      <c r="M2345" s="18">
        <f t="shared" si="221"/>
        <v>5.3735768645357687E-2</v>
      </c>
    </row>
    <row r="2346" spans="1:13">
      <c r="A2346" s="4">
        <v>2011</v>
      </c>
      <c r="B2346" s="5" t="s">
        <v>84</v>
      </c>
      <c r="C2346" s="5" t="s">
        <v>90</v>
      </c>
      <c r="D2346" s="5" t="s">
        <v>17</v>
      </c>
      <c r="E2346" s="5">
        <v>2280</v>
      </c>
      <c r="F2346" s="6">
        <v>662.28</v>
      </c>
      <c r="H2346" s="15" t="str">
        <f t="shared" si="216"/>
        <v>Low</v>
      </c>
      <c r="I2346" s="11" t="str">
        <f t="shared" si="217"/>
        <v>Medium</v>
      </c>
      <c r="J2346" s="11" t="str">
        <f t="shared" si="218"/>
        <v>South</v>
      </c>
      <c r="K2346" s="11" t="str">
        <f t="shared" si="219"/>
        <v>2010s</v>
      </c>
      <c r="L2346" s="11" t="str">
        <f t="shared" si="220"/>
        <v>Pulse</v>
      </c>
      <c r="M2346" s="18">
        <f t="shared" si="221"/>
        <v>0.29047368421052633</v>
      </c>
    </row>
    <row r="2347" spans="1:13">
      <c r="A2347" s="4">
        <v>2011</v>
      </c>
      <c r="B2347" s="5" t="s">
        <v>84</v>
      </c>
      <c r="C2347" s="5" t="s">
        <v>90</v>
      </c>
      <c r="D2347" s="5" t="s">
        <v>18</v>
      </c>
      <c r="E2347" s="5">
        <v>90</v>
      </c>
      <c r="F2347" s="6">
        <v>444.44</v>
      </c>
      <c r="H2347" s="15" t="str">
        <f t="shared" si="216"/>
        <v>Low</v>
      </c>
      <c r="I2347" s="11" t="str">
        <f t="shared" si="217"/>
        <v>Small</v>
      </c>
      <c r="J2347" s="11" t="str">
        <f t="shared" si="218"/>
        <v>South</v>
      </c>
      <c r="K2347" s="11" t="str">
        <f t="shared" si="219"/>
        <v>2010s</v>
      </c>
      <c r="L2347" s="11" t="str">
        <f t="shared" si="220"/>
        <v>Fiber</v>
      </c>
      <c r="M2347" s="18">
        <f t="shared" si="221"/>
        <v>4.9382222222222225</v>
      </c>
    </row>
    <row r="2348" spans="1:13">
      <c r="A2348" s="4">
        <v>2012</v>
      </c>
      <c r="B2348" s="5" t="s">
        <v>84</v>
      </c>
      <c r="C2348" s="5" t="s">
        <v>90</v>
      </c>
      <c r="D2348" s="5" t="s">
        <v>15</v>
      </c>
      <c r="E2348" s="5">
        <v>49290</v>
      </c>
      <c r="F2348" s="6">
        <v>2186.65</v>
      </c>
      <c r="H2348" s="15" t="str">
        <f t="shared" si="216"/>
        <v>Medium</v>
      </c>
      <c r="I2348" s="11" t="str">
        <f t="shared" si="217"/>
        <v>Large</v>
      </c>
      <c r="J2348" s="11" t="str">
        <f t="shared" si="218"/>
        <v>South</v>
      </c>
      <c r="K2348" s="11" t="str">
        <f t="shared" si="219"/>
        <v>2010s</v>
      </c>
      <c r="L2348" s="11" t="str">
        <f t="shared" si="220"/>
        <v>Cereal</v>
      </c>
      <c r="M2348" s="18">
        <f t="shared" si="221"/>
        <v>4.4362953946033679E-2</v>
      </c>
    </row>
    <row r="2349" spans="1:13">
      <c r="A2349" s="4">
        <v>2012</v>
      </c>
      <c r="B2349" s="5" t="s">
        <v>84</v>
      </c>
      <c r="C2349" s="5" t="s">
        <v>90</v>
      </c>
      <c r="D2349" s="5" t="s">
        <v>16</v>
      </c>
      <c r="E2349" s="5">
        <v>70130</v>
      </c>
      <c r="F2349" s="6">
        <v>2645.52</v>
      </c>
      <c r="H2349" s="15" t="str">
        <f t="shared" si="216"/>
        <v>Medium</v>
      </c>
      <c r="I2349" s="11" t="str">
        <f t="shared" si="217"/>
        <v>Large</v>
      </c>
      <c r="J2349" s="11" t="str">
        <f t="shared" si="218"/>
        <v>South</v>
      </c>
      <c r="K2349" s="11" t="str">
        <f t="shared" si="219"/>
        <v>2010s</v>
      </c>
      <c r="L2349" s="11" t="str">
        <f t="shared" si="220"/>
        <v>Cereal</v>
      </c>
      <c r="M2349" s="18">
        <f t="shared" si="221"/>
        <v>3.7723085697989447E-2</v>
      </c>
    </row>
    <row r="2350" spans="1:13">
      <c r="A2350" s="4">
        <v>2012</v>
      </c>
      <c r="B2350" s="5" t="s">
        <v>84</v>
      </c>
      <c r="C2350" s="5" t="s">
        <v>90</v>
      </c>
      <c r="D2350" s="5" t="s">
        <v>17</v>
      </c>
      <c r="E2350" s="5">
        <v>1290</v>
      </c>
      <c r="F2350" s="6">
        <v>503.88</v>
      </c>
      <c r="H2350" s="15" t="str">
        <f t="shared" si="216"/>
        <v>Low</v>
      </c>
      <c r="I2350" s="11" t="str">
        <f t="shared" si="217"/>
        <v>Medium</v>
      </c>
      <c r="J2350" s="11" t="str">
        <f t="shared" si="218"/>
        <v>South</v>
      </c>
      <c r="K2350" s="11" t="str">
        <f t="shared" si="219"/>
        <v>2010s</v>
      </c>
      <c r="L2350" s="11" t="str">
        <f t="shared" si="220"/>
        <v>Pulse</v>
      </c>
      <c r="M2350" s="18">
        <f t="shared" si="221"/>
        <v>0.39060465116279069</v>
      </c>
    </row>
    <row r="2351" spans="1:13">
      <c r="A2351" s="4">
        <v>2012</v>
      </c>
      <c r="B2351" s="5" t="s">
        <v>84</v>
      </c>
      <c r="C2351" s="5" t="s">
        <v>90</v>
      </c>
      <c r="D2351" s="5" t="s">
        <v>18</v>
      </c>
      <c r="E2351" s="5">
        <v>60</v>
      </c>
      <c r="F2351" s="6">
        <v>500</v>
      </c>
      <c r="H2351" s="15" t="str">
        <f t="shared" si="216"/>
        <v>Low</v>
      </c>
      <c r="I2351" s="11" t="str">
        <f t="shared" si="217"/>
        <v>Small</v>
      </c>
      <c r="J2351" s="11" t="str">
        <f t="shared" si="218"/>
        <v>South</v>
      </c>
      <c r="K2351" s="11" t="str">
        <f t="shared" si="219"/>
        <v>2010s</v>
      </c>
      <c r="L2351" s="11" t="str">
        <f t="shared" si="220"/>
        <v>Fiber</v>
      </c>
      <c r="M2351" s="18">
        <f t="shared" si="221"/>
        <v>8.3333333333333339</v>
      </c>
    </row>
    <row r="2352" spans="1:13">
      <c r="A2352" s="4">
        <v>2013</v>
      </c>
      <c r="B2352" s="5" t="s">
        <v>84</v>
      </c>
      <c r="C2352" s="5" t="s">
        <v>90</v>
      </c>
      <c r="D2352" s="5" t="s">
        <v>15</v>
      </c>
      <c r="E2352" s="5">
        <v>51800</v>
      </c>
      <c r="F2352" s="6">
        <v>3061.58</v>
      </c>
      <c r="H2352" s="15" t="str">
        <f t="shared" si="216"/>
        <v>High</v>
      </c>
      <c r="I2352" s="11" t="str">
        <f t="shared" si="217"/>
        <v>Large</v>
      </c>
      <c r="J2352" s="11" t="str">
        <f t="shared" si="218"/>
        <v>South</v>
      </c>
      <c r="K2352" s="11" t="str">
        <f t="shared" si="219"/>
        <v>2010s</v>
      </c>
      <c r="L2352" s="11" t="str">
        <f t="shared" si="220"/>
        <v>Cereal</v>
      </c>
      <c r="M2352" s="18">
        <f t="shared" si="221"/>
        <v>5.9103861003861002E-2</v>
      </c>
    </row>
    <row r="2353" spans="1:13">
      <c r="A2353" s="4">
        <v>2013</v>
      </c>
      <c r="B2353" s="5" t="s">
        <v>84</v>
      </c>
      <c r="C2353" s="5" t="s">
        <v>90</v>
      </c>
      <c r="D2353" s="5" t="s">
        <v>16</v>
      </c>
      <c r="E2353" s="5">
        <v>70020</v>
      </c>
      <c r="F2353" s="6">
        <v>3287.63</v>
      </c>
      <c r="H2353" s="15" t="str">
        <f t="shared" si="216"/>
        <v>High</v>
      </c>
      <c r="I2353" s="11" t="str">
        <f t="shared" si="217"/>
        <v>Large</v>
      </c>
      <c r="J2353" s="11" t="str">
        <f t="shared" si="218"/>
        <v>South</v>
      </c>
      <c r="K2353" s="11" t="str">
        <f t="shared" si="219"/>
        <v>2010s</v>
      </c>
      <c r="L2353" s="11" t="str">
        <f t="shared" si="220"/>
        <v>Cereal</v>
      </c>
      <c r="M2353" s="18">
        <f t="shared" si="221"/>
        <v>4.6952727792059411E-2</v>
      </c>
    </row>
    <row r="2354" spans="1:13">
      <c r="A2354" s="4">
        <v>2013</v>
      </c>
      <c r="B2354" s="5" t="s">
        <v>84</v>
      </c>
      <c r="C2354" s="5" t="s">
        <v>90</v>
      </c>
      <c r="D2354" s="5" t="s">
        <v>17</v>
      </c>
      <c r="E2354" s="5">
        <v>1880</v>
      </c>
      <c r="F2354" s="6">
        <v>585.11</v>
      </c>
      <c r="H2354" s="15" t="str">
        <f t="shared" si="216"/>
        <v>Low</v>
      </c>
      <c r="I2354" s="11" t="str">
        <f t="shared" si="217"/>
        <v>Medium</v>
      </c>
      <c r="J2354" s="11" t="str">
        <f t="shared" si="218"/>
        <v>South</v>
      </c>
      <c r="K2354" s="11" t="str">
        <f t="shared" si="219"/>
        <v>2010s</v>
      </c>
      <c r="L2354" s="11" t="str">
        <f t="shared" si="220"/>
        <v>Pulse</v>
      </c>
      <c r="M2354" s="18">
        <f t="shared" si="221"/>
        <v>0.31122872340425534</v>
      </c>
    </row>
    <row r="2355" spans="1:13">
      <c r="A2355" s="4">
        <v>2013</v>
      </c>
      <c r="B2355" s="5" t="s">
        <v>84</v>
      </c>
      <c r="C2355" s="5" t="s">
        <v>90</v>
      </c>
      <c r="D2355" s="5" t="s">
        <v>18</v>
      </c>
      <c r="E2355" s="5">
        <v>280</v>
      </c>
      <c r="F2355" s="6">
        <v>535.71</v>
      </c>
      <c r="H2355" s="15" t="str">
        <f t="shared" si="216"/>
        <v>Low</v>
      </c>
      <c r="I2355" s="11" t="str">
        <f t="shared" si="217"/>
        <v>Small</v>
      </c>
      <c r="J2355" s="11" t="str">
        <f t="shared" si="218"/>
        <v>South</v>
      </c>
      <c r="K2355" s="11" t="str">
        <f t="shared" si="219"/>
        <v>2010s</v>
      </c>
      <c r="L2355" s="11" t="str">
        <f t="shared" si="220"/>
        <v>Fiber</v>
      </c>
      <c r="M2355" s="18">
        <f t="shared" si="221"/>
        <v>1.9132500000000001</v>
      </c>
    </row>
    <row r="2356" spans="1:13">
      <c r="A2356" s="4">
        <v>2014</v>
      </c>
      <c r="B2356" s="5" t="s">
        <v>84</v>
      </c>
      <c r="C2356" s="5" t="s">
        <v>90</v>
      </c>
      <c r="D2356" s="5" t="s">
        <v>15</v>
      </c>
      <c r="E2356" s="5">
        <v>48070</v>
      </c>
      <c r="F2356" s="6">
        <v>3043.27</v>
      </c>
      <c r="H2356" s="15" t="str">
        <f t="shared" si="216"/>
        <v>High</v>
      </c>
      <c r="I2356" s="11" t="str">
        <f t="shared" si="217"/>
        <v>Large</v>
      </c>
      <c r="J2356" s="11" t="str">
        <f t="shared" si="218"/>
        <v>South</v>
      </c>
      <c r="K2356" s="11" t="str">
        <f t="shared" si="219"/>
        <v>2010s</v>
      </c>
      <c r="L2356" s="11" t="str">
        <f t="shared" si="220"/>
        <v>Cereal</v>
      </c>
      <c r="M2356" s="18">
        <f t="shared" si="221"/>
        <v>6.3309132515082175E-2</v>
      </c>
    </row>
    <row r="2357" spans="1:13">
      <c r="A2357" s="4">
        <v>2014</v>
      </c>
      <c r="B2357" s="5" t="s">
        <v>84</v>
      </c>
      <c r="C2357" s="5" t="s">
        <v>90</v>
      </c>
      <c r="D2357" s="5" t="s">
        <v>16</v>
      </c>
      <c r="E2357" s="5">
        <v>83440</v>
      </c>
      <c r="F2357" s="6">
        <v>3874.4</v>
      </c>
      <c r="H2357" s="15" t="str">
        <f t="shared" si="216"/>
        <v>High</v>
      </c>
      <c r="I2357" s="11" t="str">
        <f t="shared" si="217"/>
        <v>Large</v>
      </c>
      <c r="J2357" s="11" t="str">
        <f t="shared" si="218"/>
        <v>South</v>
      </c>
      <c r="K2357" s="11" t="str">
        <f t="shared" si="219"/>
        <v>2010s</v>
      </c>
      <c r="L2357" s="11" t="str">
        <f t="shared" si="220"/>
        <v>Cereal</v>
      </c>
      <c r="M2357" s="18">
        <f t="shared" si="221"/>
        <v>4.6433365292425699E-2</v>
      </c>
    </row>
    <row r="2358" spans="1:13">
      <c r="A2358" s="4">
        <v>2014</v>
      </c>
      <c r="B2358" s="5" t="s">
        <v>84</v>
      </c>
      <c r="C2358" s="5" t="s">
        <v>90</v>
      </c>
      <c r="D2358" s="5" t="s">
        <v>17</v>
      </c>
      <c r="E2358" s="5">
        <v>1850</v>
      </c>
      <c r="F2358" s="6">
        <v>1027.03</v>
      </c>
      <c r="H2358" s="15" t="str">
        <f t="shared" si="216"/>
        <v>Medium</v>
      </c>
      <c r="I2358" s="11" t="str">
        <f t="shared" si="217"/>
        <v>Medium</v>
      </c>
      <c r="J2358" s="11" t="str">
        <f t="shared" si="218"/>
        <v>South</v>
      </c>
      <c r="K2358" s="11" t="str">
        <f t="shared" si="219"/>
        <v>2010s</v>
      </c>
      <c r="L2358" s="11" t="str">
        <f t="shared" si="220"/>
        <v>Pulse</v>
      </c>
      <c r="M2358" s="18">
        <f t="shared" si="221"/>
        <v>0.5551513513513513</v>
      </c>
    </row>
    <row r="2359" spans="1:13">
      <c r="A2359" s="4">
        <v>2014</v>
      </c>
      <c r="B2359" s="5" t="s">
        <v>84</v>
      </c>
      <c r="C2359" s="5" t="s">
        <v>90</v>
      </c>
      <c r="D2359" s="5" t="s">
        <v>18</v>
      </c>
      <c r="E2359" s="5">
        <v>400</v>
      </c>
      <c r="F2359" s="6">
        <v>500</v>
      </c>
      <c r="H2359" s="15" t="str">
        <f t="shared" si="216"/>
        <v>Low</v>
      </c>
      <c r="I2359" s="11" t="str">
        <f t="shared" si="217"/>
        <v>Small</v>
      </c>
      <c r="J2359" s="11" t="str">
        <f t="shared" si="218"/>
        <v>South</v>
      </c>
      <c r="K2359" s="11" t="str">
        <f t="shared" si="219"/>
        <v>2010s</v>
      </c>
      <c r="L2359" s="11" t="str">
        <f t="shared" si="220"/>
        <v>Fiber</v>
      </c>
      <c r="M2359" s="18">
        <f t="shared" si="221"/>
        <v>1.25</v>
      </c>
    </row>
    <row r="2360" spans="1:13">
      <c r="A2360" s="4">
        <v>2015</v>
      </c>
      <c r="B2360" s="5" t="s">
        <v>84</v>
      </c>
      <c r="C2360" s="5" t="s">
        <v>90</v>
      </c>
      <c r="D2360" s="5" t="s">
        <v>15</v>
      </c>
      <c r="E2360" s="5">
        <v>42820</v>
      </c>
      <c r="F2360" s="6">
        <v>2734.24</v>
      </c>
      <c r="H2360" s="15" t="str">
        <f t="shared" si="216"/>
        <v>Medium</v>
      </c>
      <c r="I2360" s="11" t="str">
        <f t="shared" si="217"/>
        <v>Large</v>
      </c>
      <c r="J2360" s="11" t="str">
        <f t="shared" si="218"/>
        <v>South</v>
      </c>
      <c r="K2360" s="11" t="str">
        <f t="shared" si="219"/>
        <v>2010s</v>
      </c>
      <c r="L2360" s="11" t="str">
        <f t="shared" si="220"/>
        <v>Cereal</v>
      </c>
      <c r="M2360" s="18">
        <f t="shared" si="221"/>
        <v>6.3854273703876682E-2</v>
      </c>
    </row>
    <row r="2361" spans="1:13">
      <c r="A2361" s="4">
        <v>2015</v>
      </c>
      <c r="B2361" s="5" t="s">
        <v>84</v>
      </c>
      <c r="C2361" s="5" t="s">
        <v>90</v>
      </c>
      <c r="D2361" s="5" t="s">
        <v>16</v>
      </c>
      <c r="E2361" s="5">
        <v>79060</v>
      </c>
      <c r="F2361" s="6">
        <v>3163.67</v>
      </c>
      <c r="H2361" s="15" t="str">
        <f t="shared" si="216"/>
        <v>High</v>
      </c>
      <c r="I2361" s="11" t="str">
        <f t="shared" si="217"/>
        <v>Large</v>
      </c>
      <c r="J2361" s="11" t="str">
        <f t="shared" si="218"/>
        <v>South</v>
      </c>
      <c r="K2361" s="11" t="str">
        <f t="shared" si="219"/>
        <v>2010s</v>
      </c>
      <c r="L2361" s="11" t="str">
        <f t="shared" si="220"/>
        <v>Cereal</v>
      </c>
      <c r="M2361" s="18">
        <f t="shared" si="221"/>
        <v>4.0016063749051353E-2</v>
      </c>
    </row>
    <row r="2362" spans="1:13">
      <c r="A2362" s="4">
        <v>2015</v>
      </c>
      <c r="B2362" s="5" t="s">
        <v>84</v>
      </c>
      <c r="C2362" s="5" t="s">
        <v>90</v>
      </c>
      <c r="D2362" s="5" t="s">
        <v>17</v>
      </c>
      <c r="E2362" s="5">
        <v>3590</v>
      </c>
      <c r="F2362" s="6">
        <v>632.30999999999995</v>
      </c>
      <c r="H2362" s="15" t="str">
        <f t="shared" si="216"/>
        <v>Low</v>
      </c>
      <c r="I2362" s="11" t="str">
        <f t="shared" si="217"/>
        <v>Medium</v>
      </c>
      <c r="J2362" s="11" t="str">
        <f t="shared" si="218"/>
        <v>South</v>
      </c>
      <c r="K2362" s="11" t="str">
        <f t="shared" si="219"/>
        <v>2010s</v>
      </c>
      <c r="L2362" s="11" t="str">
        <f t="shared" si="220"/>
        <v>Pulse</v>
      </c>
      <c r="M2362" s="18">
        <f t="shared" si="221"/>
        <v>0.17613091922005569</v>
      </c>
    </row>
    <row r="2363" spans="1:13">
      <c r="A2363" s="4">
        <v>2015</v>
      </c>
      <c r="B2363" s="5" t="s">
        <v>84</v>
      </c>
      <c r="C2363" s="5" t="s">
        <v>90</v>
      </c>
      <c r="D2363" s="5" t="s">
        <v>18</v>
      </c>
      <c r="E2363" s="5">
        <v>350</v>
      </c>
      <c r="F2363" s="6">
        <v>342.86</v>
      </c>
      <c r="H2363" s="15" t="str">
        <f t="shared" si="216"/>
        <v>Low</v>
      </c>
      <c r="I2363" s="11" t="str">
        <f t="shared" si="217"/>
        <v>Small</v>
      </c>
      <c r="J2363" s="11" t="str">
        <f t="shared" si="218"/>
        <v>South</v>
      </c>
      <c r="K2363" s="11" t="str">
        <f t="shared" si="219"/>
        <v>2010s</v>
      </c>
      <c r="L2363" s="11" t="str">
        <f t="shared" si="220"/>
        <v>Fiber</v>
      </c>
      <c r="M2363" s="18">
        <f t="shared" si="221"/>
        <v>0.97960000000000003</v>
      </c>
    </row>
    <row r="2364" spans="1:13">
      <c r="A2364" s="4">
        <v>2016</v>
      </c>
      <c r="B2364" s="5" t="s">
        <v>84</v>
      </c>
      <c r="C2364" s="5" t="s">
        <v>90</v>
      </c>
      <c r="D2364" s="5" t="s">
        <v>15</v>
      </c>
      <c r="E2364" s="5">
        <v>26100</v>
      </c>
      <c r="F2364" s="6">
        <v>2039.43</v>
      </c>
      <c r="H2364" s="15" t="str">
        <f t="shared" si="216"/>
        <v>Medium</v>
      </c>
      <c r="I2364" s="11" t="str">
        <f t="shared" si="217"/>
        <v>Large</v>
      </c>
      <c r="J2364" s="11" t="str">
        <f t="shared" si="218"/>
        <v>South</v>
      </c>
      <c r="K2364" s="11" t="str">
        <f t="shared" si="219"/>
        <v>2010s</v>
      </c>
      <c r="L2364" s="11" t="str">
        <f t="shared" si="220"/>
        <v>Cereal</v>
      </c>
      <c r="M2364" s="18">
        <f t="shared" si="221"/>
        <v>7.8139080459770111E-2</v>
      </c>
    </row>
    <row r="2365" spans="1:13">
      <c r="A2365" s="4">
        <v>2016</v>
      </c>
      <c r="B2365" s="5" t="s">
        <v>84</v>
      </c>
      <c r="C2365" s="5" t="s">
        <v>90</v>
      </c>
      <c r="D2365" s="5" t="s">
        <v>16</v>
      </c>
      <c r="E2365" s="5">
        <v>90140</v>
      </c>
      <c r="F2365" s="6">
        <v>2300.98</v>
      </c>
      <c r="H2365" s="15" t="str">
        <f t="shared" si="216"/>
        <v>Medium</v>
      </c>
      <c r="I2365" s="11" t="str">
        <f t="shared" si="217"/>
        <v>Large</v>
      </c>
      <c r="J2365" s="11" t="str">
        <f t="shared" si="218"/>
        <v>South</v>
      </c>
      <c r="K2365" s="11" t="str">
        <f t="shared" si="219"/>
        <v>2010s</v>
      </c>
      <c r="L2365" s="11" t="str">
        <f t="shared" si="220"/>
        <v>Cereal</v>
      </c>
      <c r="M2365" s="18">
        <f t="shared" si="221"/>
        <v>2.5526736188151763E-2</v>
      </c>
    </row>
    <row r="2366" spans="1:13">
      <c r="A2366" s="4">
        <v>2016</v>
      </c>
      <c r="B2366" s="5" t="s">
        <v>84</v>
      </c>
      <c r="C2366" s="5" t="s">
        <v>90</v>
      </c>
      <c r="D2366" s="5" t="s">
        <v>17</v>
      </c>
      <c r="E2366" s="5">
        <v>1290</v>
      </c>
      <c r="F2366" s="6">
        <v>96.67</v>
      </c>
      <c r="H2366" s="15" t="str">
        <f t="shared" si="216"/>
        <v>Low</v>
      </c>
      <c r="I2366" s="11" t="str">
        <f t="shared" si="217"/>
        <v>Medium</v>
      </c>
      <c r="J2366" s="11" t="str">
        <f t="shared" si="218"/>
        <v>South</v>
      </c>
      <c r="K2366" s="11" t="str">
        <f t="shared" si="219"/>
        <v>2010s</v>
      </c>
      <c r="L2366" s="11" t="str">
        <f t="shared" si="220"/>
        <v>Pulse</v>
      </c>
      <c r="M2366" s="18">
        <f t="shared" si="221"/>
        <v>7.493798449612403E-2</v>
      </c>
    </row>
    <row r="2367" spans="1:13">
      <c r="A2367" s="4">
        <v>2016</v>
      </c>
      <c r="B2367" s="5" t="s">
        <v>84</v>
      </c>
      <c r="C2367" s="5" t="s">
        <v>90</v>
      </c>
      <c r="D2367" s="5" t="s">
        <v>18</v>
      </c>
      <c r="E2367" s="5">
        <v>100</v>
      </c>
      <c r="F2367" s="6">
        <v>174.43</v>
      </c>
      <c r="H2367" s="15" t="str">
        <f t="shared" si="216"/>
        <v>Low</v>
      </c>
      <c r="I2367" s="11" t="str">
        <f t="shared" si="217"/>
        <v>Small</v>
      </c>
      <c r="J2367" s="11" t="str">
        <f t="shared" si="218"/>
        <v>South</v>
      </c>
      <c r="K2367" s="11" t="str">
        <f t="shared" si="219"/>
        <v>2010s</v>
      </c>
      <c r="L2367" s="11" t="str">
        <f t="shared" si="220"/>
        <v>Fiber</v>
      </c>
      <c r="M2367" s="18">
        <f t="shared" si="221"/>
        <v>1.7443</v>
      </c>
    </row>
    <row r="2368" spans="1:13">
      <c r="A2368" s="4">
        <v>2017</v>
      </c>
      <c r="B2368" s="5" t="s">
        <v>84</v>
      </c>
      <c r="C2368" s="5" t="s">
        <v>90</v>
      </c>
      <c r="D2368" s="5" t="s">
        <v>15</v>
      </c>
      <c r="E2368" s="5">
        <v>21630</v>
      </c>
      <c r="F2368" s="6">
        <v>3241.2</v>
      </c>
      <c r="H2368" s="15" t="str">
        <f t="shared" si="216"/>
        <v>High</v>
      </c>
      <c r="I2368" s="11" t="str">
        <f t="shared" si="217"/>
        <v>Large</v>
      </c>
      <c r="J2368" s="11" t="str">
        <f t="shared" si="218"/>
        <v>South</v>
      </c>
      <c r="K2368" s="11" t="str">
        <f t="shared" si="219"/>
        <v>2010s</v>
      </c>
      <c r="L2368" s="11" t="str">
        <f t="shared" si="220"/>
        <v>Cereal</v>
      </c>
      <c r="M2368" s="18">
        <f t="shared" si="221"/>
        <v>0.14984743411927878</v>
      </c>
    </row>
    <row r="2369" spans="1:13">
      <c r="A2369" s="4">
        <v>2017</v>
      </c>
      <c r="B2369" s="5" t="s">
        <v>84</v>
      </c>
      <c r="C2369" s="5" t="s">
        <v>90</v>
      </c>
      <c r="D2369" s="5" t="s">
        <v>16</v>
      </c>
      <c r="E2369" s="5">
        <v>82850</v>
      </c>
      <c r="F2369" s="6">
        <v>6371.48</v>
      </c>
      <c r="H2369" s="15" t="str">
        <f t="shared" si="216"/>
        <v>High</v>
      </c>
      <c r="I2369" s="11" t="str">
        <f t="shared" si="217"/>
        <v>Large</v>
      </c>
      <c r="J2369" s="11" t="str">
        <f t="shared" si="218"/>
        <v>South</v>
      </c>
      <c r="K2369" s="11" t="str">
        <f t="shared" si="219"/>
        <v>2010s</v>
      </c>
      <c r="L2369" s="11" t="str">
        <f t="shared" si="220"/>
        <v>Cereal</v>
      </c>
      <c r="M2369" s="18">
        <f t="shared" si="221"/>
        <v>7.6903802051901018E-2</v>
      </c>
    </row>
    <row r="2370" spans="1:13">
      <c r="A2370" s="4">
        <v>2017</v>
      </c>
      <c r="B2370" s="5" t="s">
        <v>84</v>
      </c>
      <c r="C2370" s="5" t="s">
        <v>90</v>
      </c>
      <c r="D2370" s="5" t="s">
        <v>17</v>
      </c>
      <c r="E2370" s="5">
        <v>1180</v>
      </c>
      <c r="F2370" s="6">
        <v>758.71</v>
      </c>
      <c r="H2370" s="15" t="str">
        <f t="shared" si="216"/>
        <v>Low</v>
      </c>
      <c r="I2370" s="11" t="str">
        <f t="shared" si="217"/>
        <v>Medium</v>
      </c>
      <c r="J2370" s="11" t="str">
        <f t="shared" si="218"/>
        <v>South</v>
      </c>
      <c r="K2370" s="11" t="str">
        <f t="shared" si="219"/>
        <v>2010s</v>
      </c>
      <c r="L2370" s="11" t="str">
        <f t="shared" si="220"/>
        <v>Pulse</v>
      </c>
      <c r="M2370" s="18">
        <f t="shared" si="221"/>
        <v>0.64297457627118648</v>
      </c>
    </row>
    <row r="2371" spans="1:13">
      <c r="A2371" s="4">
        <v>2017</v>
      </c>
      <c r="B2371" s="5" t="s">
        <v>84</v>
      </c>
      <c r="C2371" s="5" t="s">
        <v>90</v>
      </c>
      <c r="D2371" s="5" t="s">
        <v>18</v>
      </c>
      <c r="E2371" s="5">
        <v>130</v>
      </c>
      <c r="F2371" s="6">
        <v>599.04</v>
      </c>
      <c r="H2371" s="15" t="str">
        <f t="shared" ref="H2371:H2434" si="222">IF(F2371&lt;1000,"Low",IF(F2371&lt;3000,"Medium","High"))</f>
        <v>Low</v>
      </c>
      <c r="I2371" s="11" t="str">
        <f t="shared" ref="I2371:I2434" si="223">IF(E2371&lt;1000,"Small",IF(E2371&lt;5000,"Medium","Large"))</f>
        <v>Small</v>
      </c>
      <c r="J2371" s="11" t="str">
        <f t="shared" ref="J2371:J2434" si="224">IF(OR(B2371="Punjab",B2371="Haryana",B2371="Himachal Pradesh",B2371="Jammu and Kashmir",B2371="Uttarakhand",B2371="Delhi",B2371="Chandigarh"),"North",IF(OR(B2371="Tamil Nadu",B2371="Karnataka",B2371="Kerala",B2371="Andhra Pradesh",B2371="Telangana"),"South",IF(OR(B2371="Maharashtra",B2371="Gujarat",B2371="Goa",B2371="Rajasthan"),"West",IF(OR(B2371="West Bengal",B2371="Bihar",B2371="Jharkhand",B2371="Odisha",B2371="Assam",B2371="Sikkim",B2371="Arunachal Pradesh",B2371="Manipur",B2371="Meghalaya",B2371="Mizoram",B2371="Nagaland",B2371="Tripura"),"East","Central"))))</f>
        <v>South</v>
      </c>
      <c r="K2371" s="11" t="str">
        <f t="shared" ref="K2371:K2434" si="225">LEFT(A2371,3)&amp;"0s"</f>
        <v>2010s</v>
      </c>
      <c r="L2371" s="11" t="str">
        <f t="shared" ref="L2371:L2434" si="226">IF(D2371="Rice","Cereal",IF(D2371="Maize","Cereal",IF(D2371="Chickpea","Pulse",IF(D2371="Cotton","Fiber","Other"))))</f>
        <v>Fiber</v>
      </c>
      <c r="M2371" s="18">
        <f t="shared" ref="M2371:M2434" si="227">F2371/E2371</f>
        <v>4.6079999999999997</v>
      </c>
    </row>
    <row r="2372" spans="1:13">
      <c r="A2372" s="4">
        <v>2008</v>
      </c>
      <c r="B2372" s="5" t="s">
        <v>84</v>
      </c>
      <c r="C2372" s="5" t="s">
        <v>91</v>
      </c>
      <c r="D2372" s="5" t="s">
        <v>15</v>
      </c>
      <c r="E2372" s="5">
        <v>131070</v>
      </c>
      <c r="F2372" s="6">
        <v>2447.5500000000002</v>
      </c>
      <c r="H2372" s="15" t="str">
        <f t="shared" si="222"/>
        <v>Medium</v>
      </c>
      <c r="I2372" s="11" t="str">
        <f t="shared" si="223"/>
        <v>Large</v>
      </c>
      <c r="J2372" s="11" t="str">
        <f t="shared" si="224"/>
        <v>South</v>
      </c>
      <c r="K2372" s="11" t="str">
        <f t="shared" si="225"/>
        <v>2000s</v>
      </c>
      <c r="L2372" s="11" t="str">
        <f t="shared" si="226"/>
        <v>Cereal</v>
      </c>
      <c r="M2372" s="18">
        <f t="shared" si="227"/>
        <v>1.8673609521629664E-2</v>
      </c>
    </row>
    <row r="2373" spans="1:13">
      <c r="A2373" s="4">
        <v>2008</v>
      </c>
      <c r="B2373" s="5" t="s">
        <v>84</v>
      </c>
      <c r="C2373" s="5" t="s">
        <v>91</v>
      </c>
      <c r="D2373" s="5" t="s">
        <v>16</v>
      </c>
      <c r="E2373" s="5">
        <v>56520</v>
      </c>
      <c r="F2373" s="6">
        <v>3759.38</v>
      </c>
      <c r="H2373" s="15" t="str">
        <f t="shared" si="222"/>
        <v>High</v>
      </c>
      <c r="I2373" s="11" t="str">
        <f t="shared" si="223"/>
        <v>Large</v>
      </c>
      <c r="J2373" s="11" t="str">
        <f t="shared" si="224"/>
        <v>South</v>
      </c>
      <c r="K2373" s="11" t="str">
        <f t="shared" si="225"/>
        <v>2000s</v>
      </c>
      <c r="L2373" s="11" t="str">
        <f t="shared" si="226"/>
        <v>Cereal</v>
      </c>
      <c r="M2373" s="18">
        <f t="shared" si="227"/>
        <v>6.6514154281670207E-2</v>
      </c>
    </row>
    <row r="2374" spans="1:13">
      <c r="A2374" s="4">
        <v>2008</v>
      </c>
      <c r="B2374" s="5" t="s">
        <v>84</v>
      </c>
      <c r="C2374" s="5" t="s">
        <v>91</v>
      </c>
      <c r="D2374" s="5" t="s">
        <v>17</v>
      </c>
      <c r="E2374" s="5">
        <v>40</v>
      </c>
      <c r="F2374" s="6">
        <v>750</v>
      </c>
      <c r="H2374" s="15" t="str">
        <f t="shared" si="222"/>
        <v>Low</v>
      </c>
      <c r="I2374" s="11" t="str">
        <f t="shared" si="223"/>
        <v>Small</v>
      </c>
      <c r="J2374" s="11" t="str">
        <f t="shared" si="224"/>
        <v>South</v>
      </c>
      <c r="K2374" s="11" t="str">
        <f t="shared" si="225"/>
        <v>2000s</v>
      </c>
      <c r="L2374" s="11" t="str">
        <f t="shared" si="226"/>
        <v>Pulse</v>
      </c>
      <c r="M2374" s="18">
        <f t="shared" si="227"/>
        <v>18.75</v>
      </c>
    </row>
    <row r="2375" spans="1:13">
      <c r="A2375" s="4">
        <v>2008</v>
      </c>
      <c r="B2375" s="5" t="s">
        <v>84</v>
      </c>
      <c r="C2375" s="5" t="s">
        <v>91</v>
      </c>
      <c r="D2375" s="5" t="s">
        <v>18</v>
      </c>
      <c r="E2375" s="5">
        <v>3920</v>
      </c>
      <c r="F2375" s="6">
        <v>372.45</v>
      </c>
      <c r="H2375" s="15" t="str">
        <f t="shared" si="222"/>
        <v>Low</v>
      </c>
      <c r="I2375" s="11" t="str">
        <f t="shared" si="223"/>
        <v>Medium</v>
      </c>
      <c r="J2375" s="11" t="str">
        <f t="shared" si="224"/>
        <v>South</v>
      </c>
      <c r="K2375" s="11" t="str">
        <f t="shared" si="225"/>
        <v>2000s</v>
      </c>
      <c r="L2375" s="11" t="str">
        <f t="shared" si="226"/>
        <v>Fiber</v>
      </c>
      <c r="M2375" s="18">
        <f t="shared" si="227"/>
        <v>9.5012755102040811E-2</v>
      </c>
    </row>
    <row r="2376" spans="1:13">
      <c r="A2376" s="4">
        <v>2009</v>
      </c>
      <c r="B2376" s="5" t="s">
        <v>84</v>
      </c>
      <c r="C2376" s="5" t="s">
        <v>91</v>
      </c>
      <c r="D2376" s="5" t="s">
        <v>15</v>
      </c>
      <c r="E2376" s="5">
        <v>133260</v>
      </c>
      <c r="F2376" s="6">
        <v>2399.9</v>
      </c>
      <c r="H2376" s="15" t="str">
        <f t="shared" si="222"/>
        <v>Medium</v>
      </c>
      <c r="I2376" s="11" t="str">
        <f t="shared" si="223"/>
        <v>Large</v>
      </c>
      <c r="J2376" s="11" t="str">
        <f t="shared" si="224"/>
        <v>South</v>
      </c>
      <c r="K2376" s="11" t="str">
        <f t="shared" si="225"/>
        <v>2000s</v>
      </c>
      <c r="L2376" s="11" t="str">
        <f t="shared" si="226"/>
        <v>Cereal</v>
      </c>
      <c r="M2376" s="18">
        <f t="shared" si="227"/>
        <v>1.8009155035269397E-2</v>
      </c>
    </row>
    <row r="2377" spans="1:13">
      <c r="A2377" s="4">
        <v>2009</v>
      </c>
      <c r="B2377" s="5" t="s">
        <v>84</v>
      </c>
      <c r="C2377" s="5" t="s">
        <v>91</v>
      </c>
      <c r="D2377" s="5" t="s">
        <v>16</v>
      </c>
      <c r="E2377" s="5">
        <v>69480</v>
      </c>
      <c r="F2377" s="6">
        <v>2877.52</v>
      </c>
      <c r="H2377" s="15" t="str">
        <f t="shared" si="222"/>
        <v>Medium</v>
      </c>
      <c r="I2377" s="11" t="str">
        <f t="shared" si="223"/>
        <v>Large</v>
      </c>
      <c r="J2377" s="11" t="str">
        <f t="shared" si="224"/>
        <v>South</v>
      </c>
      <c r="K2377" s="11" t="str">
        <f t="shared" si="225"/>
        <v>2000s</v>
      </c>
      <c r="L2377" s="11" t="str">
        <f t="shared" si="226"/>
        <v>Cereal</v>
      </c>
      <c r="M2377" s="18">
        <f t="shared" si="227"/>
        <v>4.141508347725964E-2</v>
      </c>
    </row>
    <row r="2378" spans="1:13">
      <c r="A2378" s="4">
        <v>2009</v>
      </c>
      <c r="B2378" s="5" t="s">
        <v>84</v>
      </c>
      <c r="C2378" s="5" t="s">
        <v>91</v>
      </c>
      <c r="D2378" s="5" t="s">
        <v>17</v>
      </c>
      <c r="E2378" s="5">
        <v>70</v>
      </c>
      <c r="F2378" s="6">
        <v>571.42999999999995</v>
      </c>
      <c r="H2378" s="15" t="str">
        <f t="shared" si="222"/>
        <v>Low</v>
      </c>
      <c r="I2378" s="11" t="str">
        <f t="shared" si="223"/>
        <v>Small</v>
      </c>
      <c r="J2378" s="11" t="str">
        <f t="shared" si="224"/>
        <v>South</v>
      </c>
      <c r="K2378" s="11" t="str">
        <f t="shared" si="225"/>
        <v>2000s</v>
      </c>
      <c r="L2378" s="11" t="str">
        <f t="shared" si="226"/>
        <v>Pulse</v>
      </c>
      <c r="M2378" s="18">
        <f t="shared" si="227"/>
        <v>8.1632857142857134</v>
      </c>
    </row>
    <row r="2379" spans="1:13">
      <c r="A2379" s="4">
        <v>2009</v>
      </c>
      <c r="B2379" s="5" t="s">
        <v>84</v>
      </c>
      <c r="C2379" s="5" t="s">
        <v>91</v>
      </c>
      <c r="D2379" s="5" t="s">
        <v>18</v>
      </c>
      <c r="E2379" s="5">
        <v>1680</v>
      </c>
      <c r="F2379" s="6">
        <v>250</v>
      </c>
      <c r="H2379" s="15" t="str">
        <f t="shared" si="222"/>
        <v>Low</v>
      </c>
      <c r="I2379" s="11" t="str">
        <f t="shared" si="223"/>
        <v>Medium</v>
      </c>
      <c r="J2379" s="11" t="str">
        <f t="shared" si="224"/>
        <v>South</v>
      </c>
      <c r="K2379" s="11" t="str">
        <f t="shared" si="225"/>
        <v>2000s</v>
      </c>
      <c r="L2379" s="11" t="str">
        <f t="shared" si="226"/>
        <v>Fiber</v>
      </c>
      <c r="M2379" s="18">
        <f t="shared" si="227"/>
        <v>0.14880952380952381</v>
      </c>
    </row>
    <row r="2380" spans="1:13">
      <c r="A2380" s="4">
        <v>2010</v>
      </c>
      <c r="B2380" s="5" t="s">
        <v>84</v>
      </c>
      <c r="C2380" s="5" t="s">
        <v>91</v>
      </c>
      <c r="D2380" s="5" t="s">
        <v>15</v>
      </c>
      <c r="E2380" s="5">
        <v>132390</v>
      </c>
      <c r="F2380" s="6">
        <v>2769.02</v>
      </c>
      <c r="H2380" s="15" t="str">
        <f t="shared" si="222"/>
        <v>Medium</v>
      </c>
      <c r="I2380" s="11" t="str">
        <f t="shared" si="223"/>
        <v>Large</v>
      </c>
      <c r="J2380" s="11" t="str">
        <f t="shared" si="224"/>
        <v>South</v>
      </c>
      <c r="K2380" s="11" t="str">
        <f t="shared" si="225"/>
        <v>2010s</v>
      </c>
      <c r="L2380" s="11" t="str">
        <f t="shared" si="226"/>
        <v>Cereal</v>
      </c>
      <c r="M2380" s="18">
        <f t="shared" si="227"/>
        <v>2.091562806858524E-2</v>
      </c>
    </row>
    <row r="2381" spans="1:13">
      <c r="A2381" s="4">
        <v>2010</v>
      </c>
      <c r="B2381" s="5" t="s">
        <v>84</v>
      </c>
      <c r="C2381" s="5" t="s">
        <v>91</v>
      </c>
      <c r="D2381" s="5" t="s">
        <v>16</v>
      </c>
      <c r="E2381" s="5">
        <v>63730</v>
      </c>
      <c r="F2381" s="6">
        <v>4283.7</v>
      </c>
      <c r="H2381" s="15" t="str">
        <f t="shared" si="222"/>
        <v>High</v>
      </c>
      <c r="I2381" s="11" t="str">
        <f t="shared" si="223"/>
        <v>Large</v>
      </c>
      <c r="J2381" s="11" t="str">
        <f t="shared" si="224"/>
        <v>South</v>
      </c>
      <c r="K2381" s="11" t="str">
        <f t="shared" si="225"/>
        <v>2010s</v>
      </c>
      <c r="L2381" s="11" t="str">
        <f t="shared" si="226"/>
        <v>Cereal</v>
      </c>
      <c r="M2381" s="18">
        <f t="shared" si="227"/>
        <v>6.7216381609916831E-2</v>
      </c>
    </row>
    <row r="2382" spans="1:13">
      <c r="A2382" s="4">
        <v>2010</v>
      </c>
      <c r="B2382" s="5" t="s">
        <v>84</v>
      </c>
      <c r="C2382" s="5" t="s">
        <v>91</v>
      </c>
      <c r="D2382" s="5" t="s">
        <v>17</v>
      </c>
      <c r="E2382" s="5">
        <v>80</v>
      </c>
      <c r="F2382" s="6">
        <v>625</v>
      </c>
      <c r="H2382" s="15" t="str">
        <f t="shared" si="222"/>
        <v>Low</v>
      </c>
      <c r="I2382" s="11" t="str">
        <f t="shared" si="223"/>
        <v>Small</v>
      </c>
      <c r="J2382" s="11" t="str">
        <f t="shared" si="224"/>
        <v>South</v>
      </c>
      <c r="K2382" s="11" t="str">
        <f t="shared" si="225"/>
        <v>2010s</v>
      </c>
      <c r="L2382" s="11" t="str">
        <f t="shared" si="226"/>
        <v>Pulse</v>
      </c>
      <c r="M2382" s="18">
        <f t="shared" si="227"/>
        <v>7.8125</v>
      </c>
    </row>
    <row r="2383" spans="1:13">
      <c r="A2383" s="4">
        <v>2010</v>
      </c>
      <c r="B2383" s="5" t="s">
        <v>84</v>
      </c>
      <c r="C2383" s="5" t="s">
        <v>91</v>
      </c>
      <c r="D2383" s="5" t="s">
        <v>18</v>
      </c>
      <c r="E2383" s="5">
        <v>1480</v>
      </c>
      <c r="F2383" s="6">
        <v>371.62</v>
      </c>
      <c r="H2383" s="15" t="str">
        <f t="shared" si="222"/>
        <v>Low</v>
      </c>
      <c r="I2383" s="11" t="str">
        <f t="shared" si="223"/>
        <v>Medium</v>
      </c>
      <c r="J2383" s="11" t="str">
        <f t="shared" si="224"/>
        <v>South</v>
      </c>
      <c r="K2383" s="11" t="str">
        <f t="shared" si="225"/>
        <v>2010s</v>
      </c>
      <c r="L2383" s="11" t="str">
        <f t="shared" si="226"/>
        <v>Fiber</v>
      </c>
      <c r="M2383" s="18">
        <f t="shared" si="227"/>
        <v>0.2510945945945946</v>
      </c>
    </row>
    <row r="2384" spans="1:13">
      <c r="A2384" s="4">
        <v>2011</v>
      </c>
      <c r="B2384" s="5" t="s">
        <v>84</v>
      </c>
      <c r="C2384" s="5" t="s">
        <v>91</v>
      </c>
      <c r="D2384" s="5" t="s">
        <v>15</v>
      </c>
      <c r="E2384" s="5">
        <v>128980</v>
      </c>
      <c r="F2384" s="6">
        <v>2919.68</v>
      </c>
      <c r="H2384" s="15" t="str">
        <f t="shared" si="222"/>
        <v>Medium</v>
      </c>
      <c r="I2384" s="11" t="str">
        <f t="shared" si="223"/>
        <v>Large</v>
      </c>
      <c r="J2384" s="11" t="str">
        <f t="shared" si="224"/>
        <v>South</v>
      </c>
      <c r="K2384" s="11" t="str">
        <f t="shared" si="225"/>
        <v>2010s</v>
      </c>
      <c r="L2384" s="11" t="str">
        <f t="shared" si="226"/>
        <v>Cereal</v>
      </c>
      <c r="M2384" s="18">
        <f t="shared" si="227"/>
        <v>2.2636687858582725E-2</v>
      </c>
    </row>
    <row r="2385" spans="1:13">
      <c r="A2385" s="4">
        <v>2011</v>
      </c>
      <c r="B2385" s="5" t="s">
        <v>84</v>
      </c>
      <c r="C2385" s="5" t="s">
        <v>91</v>
      </c>
      <c r="D2385" s="5" t="s">
        <v>16</v>
      </c>
      <c r="E2385" s="5">
        <v>63020</v>
      </c>
      <c r="F2385" s="6">
        <v>4215.8</v>
      </c>
      <c r="H2385" s="15" t="str">
        <f t="shared" si="222"/>
        <v>High</v>
      </c>
      <c r="I2385" s="11" t="str">
        <f t="shared" si="223"/>
        <v>Large</v>
      </c>
      <c r="J2385" s="11" t="str">
        <f t="shared" si="224"/>
        <v>South</v>
      </c>
      <c r="K2385" s="11" t="str">
        <f t="shared" si="225"/>
        <v>2010s</v>
      </c>
      <c r="L2385" s="11" t="str">
        <f t="shared" si="226"/>
        <v>Cereal</v>
      </c>
      <c r="M2385" s="18">
        <f t="shared" si="227"/>
        <v>6.6896223421136145E-2</v>
      </c>
    </row>
    <row r="2386" spans="1:13">
      <c r="A2386" s="4">
        <v>2011</v>
      </c>
      <c r="B2386" s="5" t="s">
        <v>84</v>
      </c>
      <c r="C2386" s="5" t="s">
        <v>91</v>
      </c>
      <c r="D2386" s="5" t="s">
        <v>17</v>
      </c>
      <c r="E2386" s="5">
        <v>70</v>
      </c>
      <c r="F2386" s="6">
        <v>428.57</v>
      </c>
      <c r="H2386" s="15" t="str">
        <f t="shared" si="222"/>
        <v>Low</v>
      </c>
      <c r="I2386" s="11" t="str">
        <f t="shared" si="223"/>
        <v>Small</v>
      </c>
      <c r="J2386" s="11" t="str">
        <f t="shared" si="224"/>
        <v>South</v>
      </c>
      <c r="K2386" s="11" t="str">
        <f t="shared" si="225"/>
        <v>2010s</v>
      </c>
      <c r="L2386" s="11" t="str">
        <f t="shared" si="226"/>
        <v>Pulse</v>
      </c>
      <c r="M2386" s="18">
        <f t="shared" si="227"/>
        <v>6.1224285714285713</v>
      </c>
    </row>
    <row r="2387" spans="1:13">
      <c r="A2387" s="4">
        <v>2011</v>
      </c>
      <c r="B2387" s="5" t="s">
        <v>84</v>
      </c>
      <c r="C2387" s="5" t="s">
        <v>91</v>
      </c>
      <c r="D2387" s="5" t="s">
        <v>18</v>
      </c>
      <c r="E2387" s="5">
        <v>1550</v>
      </c>
      <c r="F2387" s="6">
        <v>464.52</v>
      </c>
      <c r="H2387" s="15" t="str">
        <f t="shared" si="222"/>
        <v>Low</v>
      </c>
      <c r="I2387" s="11" t="str">
        <f t="shared" si="223"/>
        <v>Medium</v>
      </c>
      <c r="J2387" s="11" t="str">
        <f t="shared" si="224"/>
        <v>South</v>
      </c>
      <c r="K2387" s="11" t="str">
        <f t="shared" si="225"/>
        <v>2010s</v>
      </c>
      <c r="L2387" s="11" t="str">
        <f t="shared" si="226"/>
        <v>Fiber</v>
      </c>
      <c r="M2387" s="18">
        <f t="shared" si="227"/>
        <v>0.29969032258064515</v>
      </c>
    </row>
    <row r="2388" spans="1:13">
      <c r="A2388" s="4">
        <v>2012</v>
      </c>
      <c r="B2388" s="5" t="s">
        <v>84</v>
      </c>
      <c r="C2388" s="5" t="s">
        <v>91</v>
      </c>
      <c r="D2388" s="5" t="s">
        <v>15</v>
      </c>
      <c r="E2388" s="5">
        <v>123310</v>
      </c>
      <c r="F2388" s="6">
        <v>2667.26</v>
      </c>
      <c r="H2388" s="15" t="str">
        <f t="shared" si="222"/>
        <v>Medium</v>
      </c>
      <c r="I2388" s="11" t="str">
        <f t="shared" si="223"/>
        <v>Large</v>
      </c>
      <c r="J2388" s="11" t="str">
        <f t="shared" si="224"/>
        <v>South</v>
      </c>
      <c r="K2388" s="11" t="str">
        <f t="shared" si="225"/>
        <v>2010s</v>
      </c>
      <c r="L2388" s="11" t="str">
        <f t="shared" si="226"/>
        <v>Cereal</v>
      </c>
      <c r="M2388" s="18">
        <f t="shared" si="227"/>
        <v>2.1630524693861002E-2</v>
      </c>
    </row>
    <row r="2389" spans="1:13">
      <c r="A2389" s="4">
        <v>2012</v>
      </c>
      <c r="B2389" s="5" t="s">
        <v>84</v>
      </c>
      <c r="C2389" s="5" t="s">
        <v>91</v>
      </c>
      <c r="D2389" s="5" t="s">
        <v>16</v>
      </c>
      <c r="E2389" s="5">
        <v>69530</v>
      </c>
      <c r="F2389" s="6">
        <v>4131.17</v>
      </c>
      <c r="H2389" s="15" t="str">
        <f t="shared" si="222"/>
        <v>High</v>
      </c>
      <c r="I2389" s="11" t="str">
        <f t="shared" si="223"/>
        <v>Large</v>
      </c>
      <c r="J2389" s="11" t="str">
        <f t="shared" si="224"/>
        <v>South</v>
      </c>
      <c r="K2389" s="11" t="str">
        <f t="shared" si="225"/>
        <v>2010s</v>
      </c>
      <c r="L2389" s="11" t="str">
        <f t="shared" si="226"/>
        <v>Cereal</v>
      </c>
      <c r="M2389" s="18">
        <f t="shared" si="227"/>
        <v>5.9415647921760392E-2</v>
      </c>
    </row>
    <row r="2390" spans="1:13">
      <c r="A2390" s="4">
        <v>2012</v>
      </c>
      <c r="B2390" s="5" t="s">
        <v>84</v>
      </c>
      <c r="C2390" s="5" t="s">
        <v>91</v>
      </c>
      <c r="D2390" s="5" t="s">
        <v>17</v>
      </c>
      <c r="E2390" s="5">
        <v>60</v>
      </c>
      <c r="F2390" s="6">
        <v>666.67</v>
      </c>
      <c r="H2390" s="15" t="str">
        <f t="shared" si="222"/>
        <v>Low</v>
      </c>
      <c r="I2390" s="11" t="str">
        <f t="shared" si="223"/>
        <v>Small</v>
      </c>
      <c r="J2390" s="11" t="str">
        <f t="shared" si="224"/>
        <v>South</v>
      </c>
      <c r="K2390" s="11" t="str">
        <f t="shared" si="225"/>
        <v>2010s</v>
      </c>
      <c r="L2390" s="11" t="str">
        <f t="shared" si="226"/>
        <v>Pulse</v>
      </c>
      <c r="M2390" s="18">
        <f t="shared" si="227"/>
        <v>11.111166666666666</v>
      </c>
    </row>
    <row r="2391" spans="1:13">
      <c r="A2391" s="4">
        <v>2012</v>
      </c>
      <c r="B2391" s="5" t="s">
        <v>84</v>
      </c>
      <c r="C2391" s="5" t="s">
        <v>91</v>
      </c>
      <c r="D2391" s="5" t="s">
        <v>18</v>
      </c>
      <c r="E2391" s="5">
        <v>990</v>
      </c>
      <c r="F2391" s="6">
        <v>414.14</v>
      </c>
      <c r="H2391" s="15" t="str">
        <f t="shared" si="222"/>
        <v>Low</v>
      </c>
      <c r="I2391" s="11" t="str">
        <f t="shared" si="223"/>
        <v>Small</v>
      </c>
      <c r="J2391" s="11" t="str">
        <f t="shared" si="224"/>
        <v>South</v>
      </c>
      <c r="K2391" s="11" t="str">
        <f t="shared" si="225"/>
        <v>2010s</v>
      </c>
      <c r="L2391" s="11" t="str">
        <f t="shared" si="226"/>
        <v>Fiber</v>
      </c>
      <c r="M2391" s="18">
        <f t="shared" si="227"/>
        <v>0.41832323232323232</v>
      </c>
    </row>
    <row r="2392" spans="1:13">
      <c r="A2392" s="4">
        <v>2013</v>
      </c>
      <c r="B2392" s="5" t="s">
        <v>84</v>
      </c>
      <c r="C2392" s="5" t="s">
        <v>91</v>
      </c>
      <c r="D2392" s="5" t="s">
        <v>15</v>
      </c>
      <c r="E2392" s="5">
        <v>124620</v>
      </c>
      <c r="F2392" s="6">
        <v>3055.77</v>
      </c>
      <c r="H2392" s="15" t="str">
        <f t="shared" si="222"/>
        <v>High</v>
      </c>
      <c r="I2392" s="11" t="str">
        <f t="shared" si="223"/>
        <v>Large</v>
      </c>
      <c r="J2392" s="11" t="str">
        <f t="shared" si="224"/>
        <v>South</v>
      </c>
      <c r="K2392" s="11" t="str">
        <f t="shared" si="225"/>
        <v>2010s</v>
      </c>
      <c r="L2392" s="11" t="str">
        <f t="shared" si="226"/>
        <v>Cereal</v>
      </c>
      <c r="M2392" s="18">
        <f t="shared" si="227"/>
        <v>2.4520702936928263E-2</v>
      </c>
    </row>
    <row r="2393" spans="1:13">
      <c r="A2393" s="4">
        <v>2013</v>
      </c>
      <c r="B2393" s="5" t="s">
        <v>84</v>
      </c>
      <c r="C2393" s="5" t="s">
        <v>91</v>
      </c>
      <c r="D2393" s="5" t="s">
        <v>16</v>
      </c>
      <c r="E2393" s="5">
        <v>65440</v>
      </c>
      <c r="F2393" s="6">
        <v>2923.9</v>
      </c>
      <c r="H2393" s="15" t="str">
        <f t="shared" si="222"/>
        <v>Medium</v>
      </c>
      <c r="I2393" s="11" t="str">
        <f t="shared" si="223"/>
        <v>Large</v>
      </c>
      <c r="J2393" s="11" t="str">
        <f t="shared" si="224"/>
        <v>South</v>
      </c>
      <c r="K2393" s="11" t="str">
        <f t="shared" si="225"/>
        <v>2010s</v>
      </c>
      <c r="L2393" s="11" t="str">
        <f t="shared" si="226"/>
        <v>Cereal</v>
      </c>
      <c r="M2393" s="18">
        <f t="shared" si="227"/>
        <v>4.468062347188264E-2</v>
      </c>
    </row>
    <row r="2394" spans="1:13">
      <c r="A2394" s="4">
        <v>2013</v>
      </c>
      <c r="B2394" s="5" t="s">
        <v>84</v>
      </c>
      <c r="C2394" s="5" t="s">
        <v>91</v>
      </c>
      <c r="D2394" s="5" t="s">
        <v>17</v>
      </c>
      <c r="E2394" s="5">
        <v>50</v>
      </c>
      <c r="F2394" s="6">
        <v>800</v>
      </c>
      <c r="H2394" s="15" t="str">
        <f t="shared" si="222"/>
        <v>Low</v>
      </c>
      <c r="I2394" s="11" t="str">
        <f t="shared" si="223"/>
        <v>Small</v>
      </c>
      <c r="J2394" s="11" t="str">
        <f t="shared" si="224"/>
        <v>South</v>
      </c>
      <c r="K2394" s="11" t="str">
        <f t="shared" si="225"/>
        <v>2010s</v>
      </c>
      <c r="L2394" s="11" t="str">
        <f t="shared" si="226"/>
        <v>Pulse</v>
      </c>
      <c r="M2394" s="18">
        <f t="shared" si="227"/>
        <v>16</v>
      </c>
    </row>
    <row r="2395" spans="1:13">
      <c r="A2395" s="4">
        <v>2013</v>
      </c>
      <c r="B2395" s="5" t="s">
        <v>84</v>
      </c>
      <c r="C2395" s="5" t="s">
        <v>91</v>
      </c>
      <c r="D2395" s="5" t="s">
        <v>18</v>
      </c>
      <c r="E2395" s="5">
        <v>740</v>
      </c>
      <c r="F2395" s="6">
        <v>459.46</v>
      </c>
      <c r="H2395" s="15" t="str">
        <f t="shared" si="222"/>
        <v>Low</v>
      </c>
      <c r="I2395" s="11" t="str">
        <f t="shared" si="223"/>
        <v>Small</v>
      </c>
      <c r="J2395" s="11" t="str">
        <f t="shared" si="224"/>
        <v>South</v>
      </c>
      <c r="K2395" s="11" t="str">
        <f t="shared" si="225"/>
        <v>2010s</v>
      </c>
      <c r="L2395" s="11" t="str">
        <f t="shared" si="226"/>
        <v>Fiber</v>
      </c>
      <c r="M2395" s="18">
        <f t="shared" si="227"/>
        <v>0.62089189189189187</v>
      </c>
    </row>
    <row r="2396" spans="1:13">
      <c r="A2396" s="4">
        <v>2014</v>
      </c>
      <c r="B2396" s="5" t="s">
        <v>84</v>
      </c>
      <c r="C2396" s="5" t="s">
        <v>91</v>
      </c>
      <c r="D2396" s="5" t="s">
        <v>15</v>
      </c>
      <c r="E2396" s="5">
        <v>121870</v>
      </c>
      <c r="F2396" s="6">
        <v>3036.1</v>
      </c>
      <c r="H2396" s="15" t="str">
        <f t="shared" si="222"/>
        <v>High</v>
      </c>
      <c r="I2396" s="11" t="str">
        <f t="shared" si="223"/>
        <v>Large</v>
      </c>
      <c r="J2396" s="11" t="str">
        <f t="shared" si="224"/>
        <v>South</v>
      </c>
      <c r="K2396" s="11" t="str">
        <f t="shared" si="225"/>
        <v>2010s</v>
      </c>
      <c r="L2396" s="11" t="str">
        <f t="shared" si="226"/>
        <v>Cereal</v>
      </c>
      <c r="M2396" s="18">
        <f t="shared" si="227"/>
        <v>2.4912611799458438E-2</v>
      </c>
    </row>
    <row r="2397" spans="1:13">
      <c r="A2397" s="4">
        <v>2014</v>
      </c>
      <c r="B2397" s="5" t="s">
        <v>84</v>
      </c>
      <c r="C2397" s="5" t="s">
        <v>91</v>
      </c>
      <c r="D2397" s="5" t="s">
        <v>16</v>
      </c>
      <c r="E2397" s="5">
        <v>58980</v>
      </c>
      <c r="F2397" s="6">
        <v>3580.87</v>
      </c>
      <c r="H2397" s="15" t="str">
        <f t="shared" si="222"/>
        <v>High</v>
      </c>
      <c r="I2397" s="11" t="str">
        <f t="shared" si="223"/>
        <v>Large</v>
      </c>
      <c r="J2397" s="11" t="str">
        <f t="shared" si="224"/>
        <v>South</v>
      </c>
      <c r="K2397" s="11" t="str">
        <f t="shared" si="225"/>
        <v>2010s</v>
      </c>
      <c r="L2397" s="11" t="str">
        <f t="shared" si="226"/>
        <v>Cereal</v>
      </c>
      <c r="M2397" s="18">
        <f t="shared" si="227"/>
        <v>6.0713292641573414E-2</v>
      </c>
    </row>
    <row r="2398" spans="1:13">
      <c r="A2398" s="4">
        <v>2014</v>
      </c>
      <c r="B2398" s="5" t="s">
        <v>84</v>
      </c>
      <c r="C2398" s="5" t="s">
        <v>91</v>
      </c>
      <c r="D2398" s="5" t="s">
        <v>17</v>
      </c>
      <c r="E2398" s="5">
        <v>10</v>
      </c>
      <c r="F2398" s="6">
        <v>1000</v>
      </c>
      <c r="H2398" s="15" t="str">
        <f t="shared" si="222"/>
        <v>Medium</v>
      </c>
      <c r="I2398" s="11" t="str">
        <f t="shared" si="223"/>
        <v>Small</v>
      </c>
      <c r="J2398" s="11" t="str">
        <f t="shared" si="224"/>
        <v>South</v>
      </c>
      <c r="K2398" s="11" t="str">
        <f t="shared" si="225"/>
        <v>2010s</v>
      </c>
      <c r="L2398" s="11" t="str">
        <f t="shared" si="226"/>
        <v>Pulse</v>
      </c>
      <c r="M2398" s="18">
        <f t="shared" si="227"/>
        <v>100</v>
      </c>
    </row>
    <row r="2399" spans="1:13">
      <c r="A2399" s="4">
        <v>2014</v>
      </c>
      <c r="B2399" s="5" t="s">
        <v>84</v>
      </c>
      <c r="C2399" s="5" t="s">
        <v>91</v>
      </c>
      <c r="D2399" s="5" t="s">
        <v>18</v>
      </c>
      <c r="E2399" s="5">
        <v>850</v>
      </c>
      <c r="F2399" s="6">
        <v>447.06</v>
      </c>
      <c r="H2399" s="15" t="str">
        <f t="shared" si="222"/>
        <v>Low</v>
      </c>
      <c r="I2399" s="11" t="str">
        <f t="shared" si="223"/>
        <v>Small</v>
      </c>
      <c r="J2399" s="11" t="str">
        <f t="shared" si="224"/>
        <v>South</v>
      </c>
      <c r="K2399" s="11" t="str">
        <f t="shared" si="225"/>
        <v>2010s</v>
      </c>
      <c r="L2399" s="11" t="str">
        <f t="shared" si="226"/>
        <v>Fiber</v>
      </c>
      <c r="M2399" s="18">
        <f t="shared" si="227"/>
        <v>0.52595294117647062</v>
      </c>
    </row>
    <row r="2400" spans="1:13">
      <c r="A2400" s="4">
        <v>2015</v>
      </c>
      <c r="B2400" s="5" t="s">
        <v>84</v>
      </c>
      <c r="C2400" s="5" t="s">
        <v>91</v>
      </c>
      <c r="D2400" s="5" t="s">
        <v>15</v>
      </c>
      <c r="E2400" s="5">
        <v>110030</v>
      </c>
      <c r="F2400" s="6">
        <v>2606.1999999999998</v>
      </c>
      <c r="H2400" s="15" t="str">
        <f t="shared" si="222"/>
        <v>Medium</v>
      </c>
      <c r="I2400" s="11" t="str">
        <f t="shared" si="223"/>
        <v>Large</v>
      </c>
      <c r="J2400" s="11" t="str">
        <f t="shared" si="224"/>
        <v>South</v>
      </c>
      <c r="K2400" s="11" t="str">
        <f t="shared" si="225"/>
        <v>2010s</v>
      </c>
      <c r="L2400" s="11" t="str">
        <f t="shared" si="226"/>
        <v>Cereal</v>
      </c>
      <c r="M2400" s="18">
        <f t="shared" si="227"/>
        <v>2.3686267381623192E-2</v>
      </c>
    </row>
    <row r="2401" spans="1:13">
      <c r="A2401" s="4">
        <v>2015</v>
      </c>
      <c r="B2401" s="5" t="s">
        <v>84</v>
      </c>
      <c r="C2401" s="5" t="s">
        <v>91</v>
      </c>
      <c r="D2401" s="5" t="s">
        <v>16</v>
      </c>
      <c r="E2401" s="5">
        <v>51300</v>
      </c>
      <c r="F2401" s="6">
        <v>3957.12</v>
      </c>
      <c r="H2401" s="15" t="str">
        <f t="shared" si="222"/>
        <v>High</v>
      </c>
      <c r="I2401" s="11" t="str">
        <f t="shared" si="223"/>
        <v>Large</v>
      </c>
      <c r="J2401" s="11" t="str">
        <f t="shared" si="224"/>
        <v>South</v>
      </c>
      <c r="K2401" s="11" t="str">
        <f t="shared" si="225"/>
        <v>2010s</v>
      </c>
      <c r="L2401" s="11" t="str">
        <f t="shared" si="226"/>
        <v>Cereal</v>
      </c>
      <c r="M2401" s="18">
        <f t="shared" si="227"/>
        <v>7.7136842105263156E-2</v>
      </c>
    </row>
    <row r="2402" spans="1:13">
      <c r="A2402" s="4">
        <v>2015</v>
      </c>
      <c r="B2402" s="5" t="s">
        <v>84</v>
      </c>
      <c r="C2402" s="5" t="s">
        <v>91</v>
      </c>
      <c r="D2402" s="5" t="s">
        <v>18</v>
      </c>
      <c r="E2402" s="5">
        <v>540</v>
      </c>
      <c r="F2402" s="6">
        <v>870.37</v>
      </c>
      <c r="H2402" s="15" t="str">
        <f t="shared" si="222"/>
        <v>Low</v>
      </c>
      <c r="I2402" s="11" t="str">
        <f t="shared" si="223"/>
        <v>Small</v>
      </c>
      <c r="J2402" s="11" t="str">
        <f t="shared" si="224"/>
        <v>South</v>
      </c>
      <c r="K2402" s="11" t="str">
        <f t="shared" si="225"/>
        <v>2010s</v>
      </c>
      <c r="L2402" s="11" t="str">
        <f t="shared" si="226"/>
        <v>Fiber</v>
      </c>
      <c r="M2402" s="18">
        <f t="shared" si="227"/>
        <v>1.6117962962962964</v>
      </c>
    </row>
    <row r="2403" spans="1:13">
      <c r="A2403" s="4">
        <v>2016</v>
      </c>
      <c r="B2403" s="5" t="s">
        <v>84</v>
      </c>
      <c r="C2403" s="5" t="s">
        <v>91</v>
      </c>
      <c r="D2403" s="5" t="s">
        <v>15</v>
      </c>
      <c r="E2403" s="5">
        <v>104440</v>
      </c>
      <c r="F2403" s="6">
        <v>2092.9499999999998</v>
      </c>
      <c r="H2403" s="15" t="str">
        <f t="shared" si="222"/>
        <v>Medium</v>
      </c>
      <c r="I2403" s="11" t="str">
        <f t="shared" si="223"/>
        <v>Large</v>
      </c>
      <c r="J2403" s="11" t="str">
        <f t="shared" si="224"/>
        <v>South</v>
      </c>
      <c r="K2403" s="11" t="str">
        <f t="shared" si="225"/>
        <v>2010s</v>
      </c>
      <c r="L2403" s="11" t="str">
        <f t="shared" si="226"/>
        <v>Cereal</v>
      </c>
      <c r="M2403" s="18">
        <f t="shared" si="227"/>
        <v>2.0039735733435465E-2</v>
      </c>
    </row>
    <row r="2404" spans="1:13">
      <c r="A2404" s="4">
        <v>2016</v>
      </c>
      <c r="B2404" s="5" t="s">
        <v>84</v>
      </c>
      <c r="C2404" s="5" t="s">
        <v>91</v>
      </c>
      <c r="D2404" s="5" t="s">
        <v>16</v>
      </c>
      <c r="E2404" s="5">
        <v>52780</v>
      </c>
      <c r="F2404" s="6">
        <v>3368.74</v>
      </c>
      <c r="H2404" s="15" t="str">
        <f t="shared" si="222"/>
        <v>High</v>
      </c>
      <c r="I2404" s="11" t="str">
        <f t="shared" si="223"/>
        <v>Large</v>
      </c>
      <c r="J2404" s="11" t="str">
        <f t="shared" si="224"/>
        <v>South</v>
      </c>
      <c r="K2404" s="11" t="str">
        <f t="shared" si="225"/>
        <v>2010s</v>
      </c>
      <c r="L2404" s="11" t="str">
        <f t="shared" si="226"/>
        <v>Cereal</v>
      </c>
      <c r="M2404" s="18">
        <f t="shared" si="227"/>
        <v>6.3826070481242891E-2</v>
      </c>
    </row>
    <row r="2405" spans="1:13">
      <c r="A2405" s="4">
        <v>2016</v>
      </c>
      <c r="B2405" s="5" t="s">
        <v>84</v>
      </c>
      <c r="C2405" s="5" t="s">
        <v>91</v>
      </c>
      <c r="D2405" s="5" t="s">
        <v>17</v>
      </c>
      <c r="E2405" s="5">
        <v>10</v>
      </c>
      <c r="F2405" s="6">
        <v>666.67</v>
      </c>
      <c r="H2405" s="15" t="str">
        <f t="shared" si="222"/>
        <v>Low</v>
      </c>
      <c r="I2405" s="11" t="str">
        <f t="shared" si="223"/>
        <v>Small</v>
      </c>
      <c r="J2405" s="11" t="str">
        <f t="shared" si="224"/>
        <v>South</v>
      </c>
      <c r="K2405" s="11" t="str">
        <f t="shared" si="225"/>
        <v>2010s</v>
      </c>
      <c r="L2405" s="11" t="str">
        <f t="shared" si="226"/>
        <v>Pulse</v>
      </c>
      <c r="M2405" s="18">
        <f t="shared" si="227"/>
        <v>66.667000000000002</v>
      </c>
    </row>
    <row r="2406" spans="1:13">
      <c r="A2406" s="4">
        <v>2016</v>
      </c>
      <c r="B2406" s="5" t="s">
        <v>84</v>
      </c>
      <c r="C2406" s="5" t="s">
        <v>91</v>
      </c>
      <c r="D2406" s="5" t="s">
        <v>18</v>
      </c>
      <c r="E2406" s="5">
        <v>500</v>
      </c>
      <c r="F2406" s="6">
        <v>377.18</v>
      </c>
      <c r="H2406" s="15" t="str">
        <f t="shared" si="222"/>
        <v>Low</v>
      </c>
      <c r="I2406" s="11" t="str">
        <f t="shared" si="223"/>
        <v>Small</v>
      </c>
      <c r="J2406" s="11" t="str">
        <f t="shared" si="224"/>
        <v>South</v>
      </c>
      <c r="K2406" s="11" t="str">
        <f t="shared" si="225"/>
        <v>2010s</v>
      </c>
      <c r="L2406" s="11" t="str">
        <f t="shared" si="226"/>
        <v>Fiber</v>
      </c>
      <c r="M2406" s="18">
        <f t="shared" si="227"/>
        <v>0.75436000000000003</v>
      </c>
    </row>
    <row r="2407" spans="1:13">
      <c r="A2407" s="4">
        <v>2017</v>
      </c>
      <c r="B2407" s="5" t="s">
        <v>84</v>
      </c>
      <c r="C2407" s="5" t="s">
        <v>91</v>
      </c>
      <c r="D2407" s="5" t="s">
        <v>15</v>
      </c>
      <c r="E2407" s="5">
        <v>93520</v>
      </c>
      <c r="F2407" s="6">
        <v>2513.9699999999998</v>
      </c>
      <c r="H2407" s="15" t="str">
        <f t="shared" si="222"/>
        <v>Medium</v>
      </c>
      <c r="I2407" s="11" t="str">
        <f t="shared" si="223"/>
        <v>Large</v>
      </c>
      <c r="J2407" s="11" t="str">
        <f t="shared" si="224"/>
        <v>South</v>
      </c>
      <c r="K2407" s="11" t="str">
        <f t="shared" si="225"/>
        <v>2010s</v>
      </c>
      <c r="L2407" s="11" t="str">
        <f t="shared" si="226"/>
        <v>Cereal</v>
      </c>
      <c r="M2407" s="18">
        <f t="shared" si="227"/>
        <v>2.688162959794696E-2</v>
      </c>
    </row>
    <row r="2408" spans="1:13">
      <c r="A2408" s="4">
        <v>2017</v>
      </c>
      <c r="B2408" s="5" t="s">
        <v>84</v>
      </c>
      <c r="C2408" s="5" t="s">
        <v>91</v>
      </c>
      <c r="D2408" s="5" t="s">
        <v>16</v>
      </c>
      <c r="E2408" s="5">
        <v>71210</v>
      </c>
      <c r="F2408" s="6">
        <v>5045.43</v>
      </c>
      <c r="H2408" s="15" t="str">
        <f t="shared" si="222"/>
        <v>High</v>
      </c>
      <c r="I2408" s="11" t="str">
        <f t="shared" si="223"/>
        <v>Large</v>
      </c>
      <c r="J2408" s="11" t="str">
        <f t="shared" si="224"/>
        <v>South</v>
      </c>
      <c r="K2408" s="11" t="str">
        <f t="shared" si="225"/>
        <v>2010s</v>
      </c>
      <c r="L2408" s="11" t="str">
        <f t="shared" si="226"/>
        <v>Cereal</v>
      </c>
      <c r="M2408" s="18">
        <f t="shared" si="227"/>
        <v>7.0852829658755792E-2</v>
      </c>
    </row>
    <row r="2409" spans="1:13">
      <c r="A2409" s="4">
        <v>2017</v>
      </c>
      <c r="B2409" s="5" t="s">
        <v>84</v>
      </c>
      <c r="C2409" s="5" t="s">
        <v>91</v>
      </c>
      <c r="D2409" s="5" t="s">
        <v>17</v>
      </c>
      <c r="E2409" s="5">
        <v>40</v>
      </c>
      <c r="F2409" s="6">
        <v>777.78</v>
      </c>
      <c r="H2409" s="15" t="str">
        <f t="shared" si="222"/>
        <v>Low</v>
      </c>
      <c r="I2409" s="11" t="str">
        <f t="shared" si="223"/>
        <v>Small</v>
      </c>
      <c r="J2409" s="11" t="str">
        <f t="shared" si="224"/>
        <v>South</v>
      </c>
      <c r="K2409" s="11" t="str">
        <f t="shared" si="225"/>
        <v>2010s</v>
      </c>
      <c r="L2409" s="11" t="str">
        <f t="shared" si="226"/>
        <v>Pulse</v>
      </c>
      <c r="M2409" s="18">
        <f t="shared" si="227"/>
        <v>19.444499999999998</v>
      </c>
    </row>
    <row r="2410" spans="1:13">
      <c r="A2410" s="4">
        <v>2017</v>
      </c>
      <c r="B2410" s="5" t="s">
        <v>84</v>
      </c>
      <c r="C2410" s="5" t="s">
        <v>91</v>
      </c>
      <c r="D2410" s="5" t="s">
        <v>18</v>
      </c>
      <c r="E2410" s="5">
        <v>1250</v>
      </c>
      <c r="F2410" s="6">
        <v>629.64</v>
      </c>
      <c r="H2410" s="15" t="str">
        <f t="shared" si="222"/>
        <v>Low</v>
      </c>
      <c r="I2410" s="11" t="str">
        <f t="shared" si="223"/>
        <v>Medium</v>
      </c>
      <c r="J2410" s="11" t="str">
        <f t="shared" si="224"/>
        <v>South</v>
      </c>
      <c r="K2410" s="11" t="str">
        <f t="shared" si="225"/>
        <v>2010s</v>
      </c>
      <c r="L2410" s="11" t="str">
        <f t="shared" si="226"/>
        <v>Fiber</v>
      </c>
      <c r="M2410" s="18">
        <f t="shared" si="227"/>
        <v>0.50371199999999994</v>
      </c>
    </row>
    <row r="2411" spans="1:13">
      <c r="A2411" s="4">
        <v>2008</v>
      </c>
      <c r="B2411" s="5" t="s">
        <v>84</v>
      </c>
      <c r="C2411" s="5" t="s">
        <v>92</v>
      </c>
      <c r="D2411" s="5" t="s">
        <v>15</v>
      </c>
      <c r="E2411" s="5">
        <v>43790</v>
      </c>
      <c r="F2411" s="6">
        <v>2472.25</v>
      </c>
      <c r="H2411" s="15" t="str">
        <f t="shared" si="222"/>
        <v>Medium</v>
      </c>
      <c r="I2411" s="11" t="str">
        <f t="shared" si="223"/>
        <v>Large</v>
      </c>
      <c r="J2411" s="11" t="str">
        <f t="shared" si="224"/>
        <v>South</v>
      </c>
      <c r="K2411" s="11" t="str">
        <f t="shared" si="225"/>
        <v>2000s</v>
      </c>
      <c r="L2411" s="11" t="str">
        <f t="shared" si="226"/>
        <v>Cereal</v>
      </c>
      <c r="M2411" s="18">
        <f t="shared" si="227"/>
        <v>5.6456953642384108E-2</v>
      </c>
    </row>
    <row r="2412" spans="1:13">
      <c r="A2412" s="4">
        <v>2008</v>
      </c>
      <c r="B2412" s="5" t="s">
        <v>84</v>
      </c>
      <c r="C2412" s="5" t="s">
        <v>92</v>
      </c>
      <c r="D2412" s="5" t="s">
        <v>16</v>
      </c>
      <c r="E2412" s="5">
        <v>4640</v>
      </c>
      <c r="F2412" s="6">
        <v>2452.59</v>
      </c>
      <c r="H2412" s="15" t="str">
        <f t="shared" si="222"/>
        <v>Medium</v>
      </c>
      <c r="I2412" s="11" t="str">
        <f t="shared" si="223"/>
        <v>Medium</v>
      </c>
      <c r="J2412" s="11" t="str">
        <f t="shared" si="224"/>
        <v>South</v>
      </c>
      <c r="K2412" s="11" t="str">
        <f t="shared" si="225"/>
        <v>2000s</v>
      </c>
      <c r="L2412" s="11" t="str">
        <f t="shared" si="226"/>
        <v>Cereal</v>
      </c>
      <c r="M2412" s="18">
        <f t="shared" si="227"/>
        <v>0.52857543103448279</v>
      </c>
    </row>
    <row r="2413" spans="1:13">
      <c r="A2413" s="4">
        <v>2008</v>
      </c>
      <c r="B2413" s="5" t="s">
        <v>84</v>
      </c>
      <c r="C2413" s="5" t="s">
        <v>92</v>
      </c>
      <c r="D2413" s="5" t="s">
        <v>17</v>
      </c>
      <c r="E2413" s="5">
        <v>7660</v>
      </c>
      <c r="F2413" s="6">
        <v>472.58</v>
      </c>
      <c r="H2413" s="15" t="str">
        <f t="shared" si="222"/>
        <v>Low</v>
      </c>
      <c r="I2413" s="11" t="str">
        <f t="shared" si="223"/>
        <v>Large</v>
      </c>
      <c r="J2413" s="11" t="str">
        <f t="shared" si="224"/>
        <v>South</v>
      </c>
      <c r="K2413" s="11" t="str">
        <f t="shared" si="225"/>
        <v>2000s</v>
      </c>
      <c r="L2413" s="11" t="str">
        <f t="shared" si="226"/>
        <v>Pulse</v>
      </c>
      <c r="M2413" s="18">
        <f t="shared" si="227"/>
        <v>6.1694516971279374E-2</v>
      </c>
    </row>
    <row r="2414" spans="1:13">
      <c r="A2414" s="4">
        <v>2008</v>
      </c>
      <c r="B2414" s="5" t="s">
        <v>84</v>
      </c>
      <c r="C2414" s="5" t="s">
        <v>92</v>
      </c>
      <c r="D2414" s="5" t="s">
        <v>18</v>
      </c>
      <c r="E2414" s="5">
        <v>1200</v>
      </c>
      <c r="F2414" s="6">
        <v>191.67</v>
      </c>
      <c r="H2414" s="15" t="str">
        <f t="shared" si="222"/>
        <v>Low</v>
      </c>
      <c r="I2414" s="11" t="str">
        <f t="shared" si="223"/>
        <v>Medium</v>
      </c>
      <c r="J2414" s="11" t="str">
        <f t="shared" si="224"/>
        <v>South</v>
      </c>
      <c r="K2414" s="11" t="str">
        <f t="shared" si="225"/>
        <v>2000s</v>
      </c>
      <c r="L2414" s="11" t="str">
        <f t="shared" si="226"/>
        <v>Fiber</v>
      </c>
      <c r="M2414" s="18">
        <f t="shared" si="227"/>
        <v>0.15972499999999998</v>
      </c>
    </row>
    <row r="2415" spans="1:13">
      <c r="A2415" s="4">
        <v>2009</v>
      </c>
      <c r="B2415" s="5" t="s">
        <v>84</v>
      </c>
      <c r="C2415" s="5" t="s">
        <v>92</v>
      </c>
      <c r="D2415" s="5" t="s">
        <v>15</v>
      </c>
      <c r="E2415" s="5">
        <v>43640</v>
      </c>
      <c r="F2415" s="6">
        <v>2478.69</v>
      </c>
      <c r="H2415" s="15" t="str">
        <f t="shared" si="222"/>
        <v>Medium</v>
      </c>
      <c r="I2415" s="11" t="str">
        <f t="shared" si="223"/>
        <v>Large</v>
      </c>
      <c r="J2415" s="11" t="str">
        <f t="shared" si="224"/>
        <v>South</v>
      </c>
      <c r="K2415" s="11" t="str">
        <f t="shared" si="225"/>
        <v>2000s</v>
      </c>
      <c r="L2415" s="11" t="str">
        <f t="shared" si="226"/>
        <v>Cereal</v>
      </c>
      <c r="M2415" s="18">
        <f t="shared" si="227"/>
        <v>5.6798579285059582E-2</v>
      </c>
    </row>
    <row r="2416" spans="1:13">
      <c r="A2416" s="4">
        <v>2009</v>
      </c>
      <c r="B2416" s="5" t="s">
        <v>84</v>
      </c>
      <c r="C2416" s="5" t="s">
        <v>92</v>
      </c>
      <c r="D2416" s="5" t="s">
        <v>16</v>
      </c>
      <c r="E2416" s="5">
        <v>10700</v>
      </c>
      <c r="F2416" s="6">
        <v>2752.34</v>
      </c>
      <c r="H2416" s="15" t="str">
        <f t="shared" si="222"/>
        <v>Medium</v>
      </c>
      <c r="I2416" s="11" t="str">
        <f t="shared" si="223"/>
        <v>Large</v>
      </c>
      <c r="J2416" s="11" t="str">
        <f t="shared" si="224"/>
        <v>South</v>
      </c>
      <c r="K2416" s="11" t="str">
        <f t="shared" si="225"/>
        <v>2000s</v>
      </c>
      <c r="L2416" s="11" t="str">
        <f t="shared" si="226"/>
        <v>Cereal</v>
      </c>
      <c r="M2416" s="18">
        <f t="shared" si="227"/>
        <v>0.25722803738317757</v>
      </c>
    </row>
    <row r="2417" spans="1:13">
      <c r="A2417" s="4">
        <v>2009</v>
      </c>
      <c r="B2417" s="5" t="s">
        <v>84</v>
      </c>
      <c r="C2417" s="5" t="s">
        <v>92</v>
      </c>
      <c r="D2417" s="5" t="s">
        <v>17</v>
      </c>
      <c r="E2417" s="5">
        <v>7840</v>
      </c>
      <c r="F2417" s="6">
        <v>505.1</v>
      </c>
      <c r="H2417" s="15" t="str">
        <f t="shared" si="222"/>
        <v>Low</v>
      </c>
      <c r="I2417" s="11" t="str">
        <f t="shared" si="223"/>
        <v>Large</v>
      </c>
      <c r="J2417" s="11" t="str">
        <f t="shared" si="224"/>
        <v>South</v>
      </c>
      <c r="K2417" s="11" t="str">
        <f t="shared" si="225"/>
        <v>2000s</v>
      </c>
      <c r="L2417" s="11" t="str">
        <f t="shared" si="226"/>
        <v>Pulse</v>
      </c>
      <c r="M2417" s="18">
        <f t="shared" si="227"/>
        <v>6.4426020408163268E-2</v>
      </c>
    </row>
    <row r="2418" spans="1:13">
      <c r="A2418" s="4">
        <v>2009</v>
      </c>
      <c r="B2418" s="5" t="s">
        <v>84</v>
      </c>
      <c r="C2418" s="5" t="s">
        <v>92</v>
      </c>
      <c r="D2418" s="5" t="s">
        <v>18</v>
      </c>
      <c r="E2418" s="5">
        <v>1030</v>
      </c>
      <c r="F2418" s="6">
        <v>233.01</v>
      </c>
      <c r="H2418" s="15" t="str">
        <f t="shared" si="222"/>
        <v>Low</v>
      </c>
      <c r="I2418" s="11" t="str">
        <f t="shared" si="223"/>
        <v>Medium</v>
      </c>
      <c r="J2418" s="11" t="str">
        <f t="shared" si="224"/>
        <v>South</v>
      </c>
      <c r="K2418" s="11" t="str">
        <f t="shared" si="225"/>
        <v>2000s</v>
      </c>
      <c r="L2418" s="11" t="str">
        <f t="shared" si="226"/>
        <v>Fiber</v>
      </c>
      <c r="M2418" s="18">
        <f t="shared" si="227"/>
        <v>0.22622330097087379</v>
      </c>
    </row>
    <row r="2419" spans="1:13">
      <c r="A2419" s="4">
        <v>2010</v>
      </c>
      <c r="B2419" s="5" t="s">
        <v>84</v>
      </c>
      <c r="C2419" s="5" t="s">
        <v>92</v>
      </c>
      <c r="D2419" s="5" t="s">
        <v>15</v>
      </c>
      <c r="E2419" s="5">
        <v>44060</v>
      </c>
      <c r="F2419" s="6">
        <v>2620.9699999999998</v>
      </c>
      <c r="H2419" s="15" t="str">
        <f t="shared" si="222"/>
        <v>Medium</v>
      </c>
      <c r="I2419" s="11" t="str">
        <f t="shared" si="223"/>
        <v>Large</v>
      </c>
      <c r="J2419" s="11" t="str">
        <f t="shared" si="224"/>
        <v>South</v>
      </c>
      <c r="K2419" s="11" t="str">
        <f t="shared" si="225"/>
        <v>2010s</v>
      </c>
      <c r="L2419" s="11" t="str">
        <f t="shared" si="226"/>
        <v>Cereal</v>
      </c>
      <c r="M2419" s="18">
        <f t="shared" si="227"/>
        <v>5.9486382206082607E-2</v>
      </c>
    </row>
    <row r="2420" spans="1:13">
      <c r="A2420" s="4">
        <v>2010</v>
      </c>
      <c r="B2420" s="5" t="s">
        <v>84</v>
      </c>
      <c r="C2420" s="5" t="s">
        <v>92</v>
      </c>
      <c r="D2420" s="5" t="s">
        <v>16</v>
      </c>
      <c r="E2420" s="5">
        <v>15590</v>
      </c>
      <c r="F2420" s="6">
        <v>3288.65</v>
      </c>
      <c r="H2420" s="15" t="str">
        <f t="shared" si="222"/>
        <v>High</v>
      </c>
      <c r="I2420" s="11" t="str">
        <f t="shared" si="223"/>
        <v>Large</v>
      </c>
      <c r="J2420" s="11" t="str">
        <f t="shared" si="224"/>
        <v>South</v>
      </c>
      <c r="K2420" s="11" t="str">
        <f t="shared" si="225"/>
        <v>2010s</v>
      </c>
      <c r="L2420" s="11" t="str">
        <f t="shared" si="226"/>
        <v>Cereal</v>
      </c>
      <c r="M2420" s="18">
        <f t="shared" si="227"/>
        <v>0.21094611930724824</v>
      </c>
    </row>
    <row r="2421" spans="1:13">
      <c r="A2421" s="4">
        <v>2010</v>
      </c>
      <c r="B2421" s="5" t="s">
        <v>84</v>
      </c>
      <c r="C2421" s="5" t="s">
        <v>92</v>
      </c>
      <c r="D2421" s="5" t="s">
        <v>17</v>
      </c>
      <c r="E2421" s="5">
        <v>7780</v>
      </c>
      <c r="F2421" s="6">
        <v>744.22</v>
      </c>
      <c r="H2421" s="15" t="str">
        <f t="shared" si="222"/>
        <v>Low</v>
      </c>
      <c r="I2421" s="11" t="str">
        <f t="shared" si="223"/>
        <v>Large</v>
      </c>
      <c r="J2421" s="11" t="str">
        <f t="shared" si="224"/>
        <v>South</v>
      </c>
      <c r="K2421" s="11" t="str">
        <f t="shared" si="225"/>
        <v>2010s</v>
      </c>
      <c r="L2421" s="11" t="str">
        <f t="shared" si="226"/>
        <v>Pulse</v>
      </c>
      <c r="M2421" s="18">
        <f t="shared" si="227"/>
        <v>9.5658097686375329E-2</v>
      </c>
    </row>
    <row r="2422" spans="1:13">
      <c r="A2422" s="4">
        <v>2010</v>
      </c>
      <c r="B2422" s="5" t="s">
        <v>84</v>
      </c>
      <c r="C2422" s="5" t="s">
        <v>92</v>
      </c>
      <c r="D2422" s="5" t="s">
        <v>18</v>
      </c>
      <c r="E2422" s="5">
        <v>880</v>
      </c>
      <c r="F2422" s="6">
        <v>375</v>
      </c>
      <c r="H2422" s="15" t="str">
        <f t="shared" si="222"/>
        <v>Low</v>
      </c>
      <c r="I2422" s="11" t="str">
        <f t="shared" si="223"/>
        <v>Small</v>
      </c>
      <c r="J2422" s="11" t="str">
        <f t="shared" si="224"/>
        <v>South</v>
      </c>
      <c r="K2422" s="11" t="str">
        <f t="shared" si="225"/>
        <v>2010s</v>
      </c>
      <c r="L2422" s="11" t="str">
        <f t="shared" si="226"/>
        <v>Fiber</v>
      </c>
      <c r="M2422" s="18">
        <f t="shared" si="227"/>
        <v>0.42613636363636365</v>
      </c>
    </row>
    <row r="2423" spans="1:13">
      <c r="A2423" s="4">
        <v>2011</v>
      </c>
      <c r="B2423" s="5" t="s">
        <v>84</v>
      </c>
      <c r="C2423" s="5" t="s">
        <v>92</v>
      </c>
      <c r="D2423" s="5" t="s">
        <v>15</v>
      </c>
      <c r="E2423" s="5">
        <v>45380</v>
      </c>
      <c r="F2423" s="6">
        <v>2572.94</v>
      </c>
      <c r="H2423" s="15" t="str">
        <f t="shared" si="222"/>
        <v>Medium</v>
      </c>
      <c r="I2423" s="11" t="str">
        <f t="shared" si="223"/>
        <v>Large</v>
      </c>
      <c r="J2423" s="11" t="str">
        <f t="shared" si="224"/>
        <v>South</v>
      </c>
      <c r="K2423" s="11" t="str">
        <f t="shared" si="225"/>
        <v>2010s</v>
      </c>
      <c r="L2423" s="11" t="str">
        <f t="shared" si="226"/>
        <v>Cereal</v>
      </c>
      <c r="M2423" s="18">
        <f t="shared" si="227"/>
        <v>5.6697664169237549E-2</v>
      </c>
    </row>
    <row r="2424" spans="1:13">
      <c r="A2424" s="4">
        <v>2011</v>
      </c>
      <c r="B2424" s="5" t="s">
        <v>84</v>
      </c>
      <c r="C2424" s="5" t="s">
        <v>92</v>
      </c>
      <c r="D2424" s="5" t="s">
        <v>16</v>
      </c>
      <c r="E2424" s="5">
        <v>25060</v>
      </c>
      <c r="F2424" s="6">
        <v>2513.9699999999998</v>
      </c>
      <c r="H2424" s="15" t="str">
        <f t="shared" si="222"/>
        <v>Medium</v>
      </c>
      <c r="I2424" s="11" t="str">
        <f t="shared" si="223"/>
        <v>Large</v>
      </c>
      <c r="J2424" s="11" t="str">
        <f t="shared" si="224"/>
        <v>South</v>
      </c>
      <c r="K2424" s="11" t="str">
        <f t="shared" si="225"/>
        <v>2010s</v>
      </c>
      <c r="L2424" s="11" t="str">
        <f t="shared" si="226"/>
        <v>Cereal</v>
      </c>
      <c r="M2424" s="18">
        <f t="shared" si="227"/>
        <v>0.10031803671189145</v>
      </c>
    </row>
    <row r="2425" spans="1:13">
      <c r="A2425" s="4">
        <v>2011</v>
      </c>
      <c r="B2425" s="5" t="s">
        <v>84</v>
      </c>
      <c r="C2425" s="5" t="s">
        <v>92</v>
      </c>
      <c r="D2425" s="5" t="s">
        <v>17</v>
      </c>
      <c r="E2425" s="5">
        <v>6940</v>
      </c>
      <c r="F2425" s="6">
        <v>597.98</v>
      </c>
      <c r="H2425" s="15" t="str">
        <f t="shared" si="222"/>
        <v>Low</v>
      </c>
      <c r="I2425" s="11" t="str">
        <f t="shared" si="223"/>
        <v>Large</v>
      </c>
      <c r="J2425" s="11" t="str">
        <f t="shared" si="224"/>
        <v>South</v>
      </c>
      <c r="K2425" s="11" t="str">
        <f t="shared" si="225"/>
        <v>2010s</v>
      </c>
      <c r="L2425" s="11" t="str">
        <f t="shared" si="226"/>
        <v>Pulse</v>
      </c>
      <c r="M2425" s="18">
        <f t="shared" si="227"/>
        <v>8.6164265129683004E-2</v>
      </c>
    </row>
    <row r="2426" spans="1:13">
      <c r="A2426" s="4">
        <v>2011</v>
      </c>
      <c r="B2426" s="5" t="s">
        <v>84</v>
      </c>
      <c r="C2426" s="5" t="s">
        <v>92</v>
      </c>
      <c r="D2426" s="5" t="s">
        <v>18</v>
      </c>
      <c r="E2426" s="5">
        <v>1030</v>
      </c>
      <c r="F2426" s="6">
        <v>194.17</v>
      </c>
      <c r="H2426" s="15" t="str">
        <f t="shared" si="222"/>
        <v>Low</v>
      </c>
      <c r="I2426" s="11" t="str">
        <f t="shared" si="223"/>
        <v>Medium</v>
      </c>
      <c r="J2426" s="11" t="str">
        <f t="shared" si="224"/>
        <v>South</v>
      </c>
      <c r="K2426" s="11" t="str">
        <f t="shared" si="225"/>
        <v>2010s</v>
      </c>
      <c r="L2426" s="11" t="str">
        <f t="shared" si="226"/>
        <v>Fiber</v>
      </c>
      <c r="M2426" s="18">
        <f t="shared" si="227"/>
        <v>0.1885145631067961</v>
      </c>
    </row>
    <row r="2427" spans="1:13">
      <c r="A2427" s="4">
        <v>2012</v>
      </c>
      <c r="B2427" s="5" t="s">
        <v>84</v>
      </c>
      <c r="C2427" s="5" t="s">
        <v>92</v>
      </c>
      <c r="D2427" s="5" t="s">
        <v>15</v>
      </c>
      <c r="E2427" s="5">
        <v>37990</v>
      </c>
      <c r="F2427" s="6">
        <v>2302.4499999999998</v>
      </c>
      <c r="H2427" s="15" t="str">
        <f t="shared" si="222"/>
        <v>Medium</v>
      </c>
      <c r="I2427" s="11" t="str">
        <f t="shared" si="223"/>
        <v>Large</v>
      </c>
      <c r="J2427" s="11" t="str">
        <f t="shared" si="224"/>
        <v>South</v>
      </c>
      <c r="K2427" s="11" t="str">
        <f t="shared" si="225"/>
        <v>2010s</v>
      </c>
      <c r="L2427" s="11" t="str">
        <f t="shared" si="226"/>
        <v>Cereal</v>
      </c>
      <c r="M2427" s="18">
        <f t="shared" si="227"/>
        <v>6.0606738615425107E-2</v>
      </c>
    </row>
    <row r="2428" spans="1:13">
      <c r="A2428" s="4">
        <v>2012</v>
      </c>
      <c r="B2428" s="5" t="s">
        <v>84</v>
      </c>
      <c r="C2428" s="5" t="s">
        <v>92</v>
      </c>
      <c r="D2428" s="5" t="s">
        <v>16</v>
      </c>
      <c r="E2428" s="5">
        <v>17390</v>
      </c>
      <c r="F2428" s="6">
        <v>2077.63</v>
      </c>
      <c r="H2428" s="15" t="str">
        <f t="shared" si="222"/>
        <v>Medium</v>
      </c>
      <c r="I2428" s="11" t="str">
        <f t="shared" si="223"/>
        <v>Large</v>
      </c>
      <c r="J2428" s="11" t="str">
        <f t="shared" si="224"/>
        <v>South</v>
      </c>
      <c r="K2428" s="11" t="str">
        <f t="shared" si="225"/>
        <v>2010s</v>
      </c>
      <c r="L2428" s="11" t="str">
        <f t="shared" si="226"/>
        <v>Cereal</v>
      </c>
      <c r="M2428" s="18">
        <f t="shared" si="227"/>
        <v>0.11947268545140886</v>
      </c>
    </row>
    <row r="2429" spans="1:13">
      <c r="A2429" s="4">
        <v>2012</v>
      </c>
      <c r="B2429" s="5" t="s">
        <v>84</v>
      </c>
      <c r="C2429" s="5" t="s">
        <v>92</v>
      </c>
      <c r="D2429" s="5" t="s">
        <v>17</v>
      </c>
      <c r="E2429" s="5">
        <v>8310</v>
      </c>
      <c r="F2429" s="6">
        <v>624.54999999999995</v>
      </c>
      <c r="H2429" s="15" t="str">
        <f t="shared" si="222"/>
        <v>Low</v>
      </c>
      <c r="I2429" s="11" t="str">
        <f t="shared" si="223"/>
        <v>Large</v>
      </c>
      <c r="J2429" s="11" t="str">
        <f t="shared" si="224"/>
        <v>South</v>
      </c>
      <c r="K2429" s="11" t="str">
        <f t="shared" si="225"/>
        <v>2010s</v>
      </c>
      <c r="L2429" s="11" t="str">
        <f t="shared" si="226"/>
        <v>Pulse</v>
      </c>
      <c r="M2429" s="18">
        <f t="shared" si="227"/>
        <v>7.5156438026474121E-2</v>
      </c>
    </row>
    <row r="2430" spans="1:13">
      <c r="A2430" s="4">
        <v>2012</v>
      </c>
      <c r="B2430" s="5" t="s">
        <v>84</v>
      </c>
      <c r="C2430" s="5" t="s">
        <v>92</v>
      </c>
      <c r="D2430" s="5" t="s">
        <v>18</v>
      </c>
      <c r="E2430" s="5">
        <v>1160</v>
      </c>
      <c r="F2430" s="6">
        <v>146.55000000000001</v>
      </c>
      <c r="H2430" s="15" t="str">
        <f t="shared" si="222"/>
        <v>Low</v>
      </c>
      <c r="I2430" s="11" t="str">
        <f t="shared" si="223"/>
        <v>Medium</v>
      </c>
      <c r="J2430" s="11" t="str">
        <f t="shared" si="224"/>
        <v>South</v>
      </c>
      <c r="K2430" s="11" t="str">
        <f t="shared" si="225"/>
        <v>2010s</v>
      </c>
      <c r="L2430" s="11" t="str">
        <f t="shared" si="226"/>
        <v>Fiber</v>
      </c>
      <c r="M2430" s="18">
        <f t="shared" si="227"/>
        <v>0.12633620689655173</v>
      </c>
    </row>
    <row r="2431" spans="1:13">
      <c r="A2431" s="4">
        <v>2013</v>
      </c>
      <c r="B2431" s="5" t="s">
        <v>84</v>
      </c>
      <c r="C2431" s="5" t="s">
        <v>92</v>
      </c>
      <c r="D2431" s="5" t="s">
        <v>15</v>
      </c>
      <c r="E2431" s="5">
        <v>41050</v>
      </c>
      <c r="F2431" s="6">
        <v>2730.82</v>
      </c>
      <c r="H2431" s="15" t="str">
        <f t="shared" si="222"/>
        <v>Medium</v>
      </c>
      <c r="I2431" s="11" t="str">
        <f t="shared" si="223"/>
        <v>Large</v>
      </c>
      <c r="J2431" s="11" t="str">
        <f t="shared" si="224"/>
        <v>South</v>
      </c>
      <c r="K2431" s="11" t="str">
        <f t="shared" si="225"/>
        <v>2010s</v>
      </c>
      <c r="L2431" s="11" t="str">
        <f t="shared" si="226"/>
        <v>Cereal</v>
      </c>
      <c r="M2431" s="18">
        <f t="shared" si="227"/>
        <v>6.6524238733252139E-2</v>
      </c>
    </row>
    <row r="2432" spans="1:13">
      <c r="A2432" s="4">
        <v>2013</v>
      </c>
      <c r="B2432" s="5" t="s">
        <v>84</v>
      </c>
      <c r="C2432" s="5" t="s">
        <v>92</v>
      </c>
      <c r="D2432" s="5" t="s">
        <v>16</v>
      </c>
      <c r="E2432" s="5">
        <v>28080</v>
      </c>
      <c r="F2432" s="6">
        <v>2591.17</v>
      </c>
      <c r="H2432" s="15" t="str">
        <f t="shared" si="222"/>
        <v>Medium</v>
      </c>
      <c r="I2432" s="11" t="str">
        <f t="shared" si="223"/>
        <v>Large</v>
      </c>
      <c r="J2432" s="11" t="str">
        <f t="shared" si="224"/>
        <v>South</v>
      </c>
      <c r="K2432" s="11" t="str">
        <f t="shared" si="225"/>
        <v>2010s</v>
      </c>
      <c r="L2432" s="11" t="str">
        <f t="shared" si="226"/>
        <v>Cereal</v>
      </c>
      <c r="M2432" s="18">
        <f t="shared" si="227"/>
        <v>9.2278133903133899E-2</v>
      </c>
    </row>
    <row r="2433" spans="1:13">
      <c r="A2433" s="4">
        <v>2013</v>
      </c>
      <c r="B2433" s="5" t="s">
        <v>84</v>
      </c>
      <c r="C2433" s="5" t="s">
        <v>92</v>
      </c>
      <c r="D2433" s="5" t="s">
        <v>17</v>
      </c>
      <c r="E2433" s="5">
        <v>8280</v>
      </c>
      <c r="F2433" s="6">
        <v>780.19</v>
      </c>
      <c r="H2433" s="15" t="str">
        <f t="shared" si="222"/>
        <v>Low</v>
      </c>
      <c r="I2433" s="11" t="str">
        <f t="shared" si="223"/>
        <v>Large</v>
      </c>
      <c r="J2433" s="11" t="str">
        <f t="shared" si="224"/>
        <v>South</v>
      </c>
      <c r="K2433" s="11" t="str">
        <f t="shared" si="225"/>
        <v>2010s</v>
      </c>
      <c r="L2433" s="11" t="str">
        <f t="shared" si="226"/>
        <v>Pulse</v>
      </c>
      <c r="M2433" s="18">
        <f t="shared" si="227"/>
        <v>9.422584541062802E-2</v>
      </c>
    </row>
    <row r="2434" spans="1:13">
      <c r="A2434" s="4">
        <v>2013</v>
      </c>
      <c r="B2434" s="5" t="s">
        <v>84</v>
      </c>
      <c r="C2434" s="5" t="s">
        <v>92</v>
      </c>
      <c r="D2434" s="5" t="s">
        <v>18</v>
      </c>
      <c r="E2434" s="5">
        <v>1300</v>
      </c>
      <c r="F2434" s="6">
        <v>192.31</v>
      </c>
      <c r="H2434" s="15" t="str">
        <f t="shared" si="222"/>
        <v>Low</v>
      </c>
      <c r="I2434" s="11" t="str">
        <f t="shared" si="223"/>
        <v>Medium</v>
      </c>
      <c r="J2434" s="11" t="str">
        <f t="shared" si="224"/>
        <v>South</v>
      </c>
      <c r="K2434" s="11" t="str">
        <f t="shared" si="225"/>
        <v>2010s</v>
      </c>
      <c r="L2434" s="11" t="str">
        <f t="shared" si="226"/>
        <v>Fiber</v>
      </c>
      <c r="M2434" s="18">
        <f t="shared" si="227"/>
        <v>0.14793076923076923</v>
      </c>
    </row>
    <row r="2435" spans="1:13">
      <c r="A2435" s="4">
        <v>2014</v>
      </c>
      <c r="B2435" s="5" t="s">
        <v>84</v>
      </c>
      <c r="C2435" s="5" t="s">
        <v>92</v>
      </c>
      <c r="D2435" s="5" t="s">
        <v>15</v>
      </c>
      <c r="E2435" s="5">
        <v>40340</v>
      </c>
      <c r="F2435" s="6">
        <v>2610.31</v>
      </c>
      <c r="H2435" s="15" t="str">
        <f t="shared" ref="H2435:H2498" si="228">IF(F2435&lt;1000,"Low",IF(F2435&lt;3000,"Medium","High"))</f>
        <v>Medium</v>
      </c>
      <c r="I2435" s="11" t="str">
        <f t="shared" ref="I2435:I2498" si="229">IF(E2435&lt;1000,"Small",IF(E2435&lt;5000,"Medium","Large"))</f>
        <v>Large</v>
      </c>
      <c r="J2435" s="11" t="str">
        <f t="shared" ref="J2435:J2498" si="230">IF(OR(B2435="Punjab",B2435="Haryana",B2435="Himachal Pradesh",B2435="Jammu and Kashmir",B2435="Uttarakhand",B2435="Delhi",B2435="Chandigarh"),"North",IF(OR(B2435="Tamil Nadu",B2435="Karnataka",B2435="Kerala",B2435="Andhra Pradesh",B2435="Telangana"),"South",IF(OR(B2435="Maharashtra",B2435="Gujarat",B2435="Goa",B2435="Rajasthan"),"West",IF(OR(B2435="West Bengal",B2435="Bihar",B2435="Jharkhand",B2435="Odisha",B2435="Assam",B2435="Sikkim",B2435="Arunachal Pradesh",B2435="Manipur",B2435="Meghalaya",B2435="Mizoram",B2435="Nagaland",B2435="Tripura"),"East","Central"))))</f>
        <v>South</v>
      </c>
      <c r="K2435" s="11" t="str">
        <f t="shared" ref="K2435:K2498" si="231">LEFT(A2435,3)&amp;"0s"</f>
        <v>2010s</v>
      </c>
      <c r="L2435" s="11" t="str">
        <f t="shared" ref="L2435:L2498" si="232">IF(D2435="Rice","Cereal",IF(D2435="Maize","Cereal",IF(D2435="Chickpea","Pulse",IF(D2435="Cotton","Fiber","Other"))))</f>
        <v>Cereal</v>
      </c>
      <c r="M2435" s="18">
        <f t="shared" ref="M2435:M2498" si="233">F2435/E2435</f>
        <v>6.4707734258800192E-2</v>
      </c>
    </row>
    <row r="2436" spans="1:13">
      <c r="A2436" s="4">
        <v>2014</v>
      </c>
      <c r="B2436" s="5" t="s">
        <v>84</v>
      </c>
      <c r="C2436" s="5" t="s">
        <v>92</v>
      </c>
      <c r="D2436" s="5" t="s">
        <v>16</v>
      </c>
      <c r="E2436" s="5">
        <v>23590</v>
      </c>
      <c r="F2436" s="6">
        <v>2577.36</v>
      </c>
      <c r="H2436" s="15" t="str">
        <f t="shared" si="228"/>
        <v>Medium</v>
      </c>
      <c r="I2436" s="11" t="str">
        <f t="shared" si="229"/>
        <v>Large</v>
      </c>
      <c r="J2436" s="11" t="str">
        <f t="shared" si="230"/>
        <v>South</v>
      </c>
      <c r="K2436" s="11" t="str">
        <f t="shared" si="231"/>
        <v>2010s</v>
      </c>
      <c r="L2436" s="11" t="str">
        <f t="shared" si="232"/>
        <v>Cereal</v>
      </c>
      <c r="M2436" s="18">
        <f t="shared" si="233"/>
        <v>0.10925646460364562</v>
      </c>
    </row>
    <row r="2437" spans="1:13">
      <c r="A2437" s="4">
        <v>2014</v>
      </c>
      <c r="B2437" s="5" t="s">
        <v>84</v>
      </c>
      <c r="C2437" s="5" t="s">
        <v>92</v>
      </c>
      <c r="D2437" s="5" t="s">
        <v>17</v>
      </c>
      <c r="E2437" s="5">
        <v>9300</v>
      </c>
      <c r="F2437" s="6">
        <v>918.28</v>
      </c>
      <c r="H2437" s="15" t="str">
        <f t="shared" si="228"/>
        <v>Low</v>
      </c>
      <c r="I2437" s="11" t="str">
        <f t="shared" si="229"/>
        <v>Large</v>
      </c>
      <c r="J2437" s="11" t="str">
        <f t="shared" si="230"/>
        <v>South</v>
      </c>
      <c r="K2437" s="11" t="str">
        <f t="shared" si="231"/>
        <v>2010s</v>
      </c>
      <c r="L2437" s="11" t="str">
        <f t="shared" si="232"/>
        <v>Pulse</v>
      </c>
      <c r="M2437" s="18">
        <f t="shared" si="233"/>
        <v>9.8739784946236558E-2</v>
      </c>
    </row>
    <row r="2438" spans="1:13">
      <c r="A2438" s="4">
        <v>2014</v>
      </c>
      <c r="B2438" s="5" t="s">
        <v>84</v>
      </c>
      <c r="C2438" s="5" t="s">
        <v>92</v>
      </c>
      <c r="D2438" s="5" t="s">
        <v>18</v>
      </c>
      <c r="E2438" s="5">
        <v>1840</v>
      </c>
      <c r="F2438" s="6">
        <v>293.48</v>
      </c>
      <c r="H2438" s="15" t="str">
        <f t="shared" si="228"/>
        <v>Low</v>
      </c>
      <c r="I2438" s="11" t="str">
        <f t="shared" si="229"/>
        <v>Medium</v>
      </c>
      <c r="J2438" s="11" t="str">
        <f t="shared" si="230"/>
        <v>South</v>
      </c>
      <c r="K2438" s="11" t="str">
        <f t="shared" si="231"/>
        <v>2010s</v>
      </c>
      <c r="L2438" s="11" t="str">
        <f t="shared" si="232"/>
        <v>Fiber</v>
      </c>
      <c r="M2438" s="18">
        <f t="shared" si="233"/>
        <v>0.1595</v>
      </c>
    </row>
    <row r="2439" spans="1:13">
      <c r="A2439" s="4">
        <v>2015</v>
      </c>
      <c r="B2439" s="5" t="s">
        <v>84</v>
      </c>
      <c r="C2439" s="5" t="s">
        <v>92</v>
      </c>
      <c r="D2439" s="5" t="s">
        <v>15</v>
      </c>
      <c r="E2439" s="5">
        <v>33040</v>
      </c>
      <c r="F2439" s="6">
        <v>2673.12</v>
      </c>
      <c r="H2439" s="15" t="str">
        <f t="shared" si="228"/>
        <v>Medium</v>
      </c>
      <c r="I2439" s="11" t="str">
        <f t="shared" si="229"/>
        <v>Large</v>
      </c>
      <c r="J2439" s="11" t="str">
        <f t="shared" si="230"/>
        <v>South</v>
      </c>
      <c r="K2439" s="11" t="str">
        <f t="shared" si="231"/>
        <v>2010s</v>
      </c>
      <c r="L2439" s="11" t="str">
        <f t="shared" si="232"/>
        <v>Cereal</v>
      </c>
      <c r="M2439" s="18">
        <f t="shared" si="233"/>
        <v>8.0905569007263922E-2</v>
      </c>
    </row>
    <row r="2440" spans="1:13">
      <c r="A2440" s="4">
        <v>2015</v>
      </c>
      <c r="B2440" s="5" t="s">
        <v>84</v>
      </c>
      <c r="C2440" s="5" t="s">
        <v>92</v>
      </c>
      <c r="D2440" s="5" t="s">
        <v>16</v>
      </c>
      <c r="E2440" s="5">
        <v>25830</v>
      </c>
      <c r="F2440" s="6">
        <v>2387.5300000000002</v>
      </c>
      <c r="H2440" s="15" t="str">
        <f t="shared" si="228"/>
        <v>Medium</v>
      </c>
      <c r="I2440" s="11" t="str">
        <f t="shared" si="229"/>
        <v>Large</v>
      </c>
      <c r="J2440" s="11" t="str">
        <f t="shared" si="230"/>
        <v>South</v>
      </c>
      <c r="K2440" s="11" t="str">
        <f t="shared" si="231"/>
        <v>2010s</v>
      </c>
      <c r="L2440" s="11" t="str">
        <f t="shared" si="232"/>
        <v>Cereal</v>
      </c>
      <c r="M2440" s="18">
        <f t="shared" si="233"/>
        <v>9.2432442895857544E-2</v>
      </c>
    </row>
    <row r="2441" spans="1:13">
      <c r="A2441" s="4">
        <v>2015</v>
      </c>
      <c r="B2441" s="5" t="s">
        <v>84</v>
      </c>
      <c r="C2441" s="5" t="s">
        <v>92</v>
      </c>
      <c r="D2441" s="5" t="s">
        <v>17</v>
      </c>
      <c r="E2441" s="5">
        <v>13250</v>
      </c>
      <c r="F2441" s="6">
        <v>1206.79</v>
      </c>
      <c r="H2441" s="15" t="str">
        <f t="shared" si="228"/>
        <v>Medium</v>
      </c>
      <c r="I2441" s="11" t="str">
        <f t="shared" si="229"/>
        <v>Large</v>
      </c>
      <c r="J2441" s="11" t="str">
        <f t="shared" si="230"/>
        <v>South</v>
      </c>
      <c r="K2441" s="11" t="str">
        <f t="shared" si="231"/>
        <v>2010s</v>
      </c>
      <c r="L2441" s="11" t="str">
        <f t="shared" si="232"/>
        <v>Pulse</v>
      </c>
      <c r="M2441" s="18">
        <f t="shared" si="233"/>
        <v>9.1078490566037729E-2</v>
      </c>
    </row>
    <row r="2442" spans="1:13">
      <c r="A2442" s="4">
        <v>2015</v>
      </c>
      <c r="B2442" s="5" t="s">
        <v>84</v>
      </c>
      <c r="C2442" s="5" t="s">
        <v>92</v>
      </c>
      <c r="D2442" s="5" t="s">
        <v>18</v>
      </c>
      <c r="E2442" s="5">
        <v>1360</v>
      </c>
      <c r="F2442" s="6">
        <v>250</v>
      </c>
      <c r="H2442" s="15" t="str">
        <f t="shared" si="228"/>
        <v>Low</v>
      </c>
      <c r="I2442" s="11" t="str">
        <f t="shared" si="229"/>
        <v>Medium</v>
      </c>
      <c r="J2442" s="11" t="str">
        <f t="shared" si="230"/>
        <v>South</v>
      </c>
      <c r="K2442" s="11" t="str">
        <f t="shared" si="231"/>
        <v>2010s</v>
      </c>
      <c r="L2442" s="11" t="str">
        <f t="shared" si="232"/>
        <v>Fiber</v>
      </c>
      <c r="M2442" s="18">
        <f t="shared" si="233"/>
        <v>0.18382352941176472</v>
      </c>
    </row>
    <row r="2443" spans="1:13">
      <c r="A2443" s="4">
        <v>2016</v>
      </c>
      <c r="B2443" s="5" t="s">
        <v>84</v>
      </c>
      <c r="C2443" s="5" t="s">
        <v>92</v>
      </c>
      <c r="D2443" s="5" t="s">
        <v>15</v>
      </c>
      <c r="E2443" s="5">
        <v>29930</v>
      </c>
      <c r="F2443" s="6">
        <v>2400.3200000000002</v>
      </c>
      <c r="H2443" s="15" t="str">
        <f t="shared" si="228"/>
        <v>Medium</v>
      </c>
      <c r="I2443" s="11" t="str">
        <f t="shared" si="229"/>
        <v>Large</v>
      </c>
      <c r="J2443" s="11" t="str">
        <f t="shared" si="230"/>
        <v>South</v>
      </c>
      <c r="K2443" s="11" t="str">
        <f t="shared" si="231"/>
        <v>2010s</v>
      </c>
      <c r="L2443" s="11" t="str">
        <f t="shared" si="232"/>
        <v>Cereal</v>
      </c>
      <c r="M2443" s="18">
        <f t="shared" si="233"/>
        <v>8.0197794854660887E-2</v>
      </c>
    </row>
    <row r="2444" spans="1:13">
      <c r="A2444" s="4">
        <v>2016</v>
      </c>
      <c r="B2444" s="5" t="s">
        <v>84</v>
      </c>
      <c r="C2444" s="5" t="s">
        <v>92</v>
      </c>
      <c r="D2444" s="5" t="s">
        <v>16</v>
      </c>
      <c r="E2444" s="5">
        <v>28470</v>
      </c>
      <c r="F2444" s="6">
        <v>3521.66</v>
      </c>
      <c r="H2444" s="15" t="str">
        <f t="shared" si="228"/>
        <v>High</v>
      </c>
      <c r="I2444" s="11" t="str">
        <f t="shared" si="229"/>
        <v>Large</v>
      </c>
      <c r="J2444" s="11" t="str">
        <f t="shared" si="230"/>
        <v>South</v>
      </c>
      <c r="K2444" s="11" t="str">
        <f t="shared" si="231"/>
        <v>2010s</v>
      </c>
      <c r="L2444" s="11" t="str">
        <f t="shared" si="232"/>
        <v>Cereal</v>
      </c>
      <c r="M2444" s="18">
        <f t="shared" si="233"/>
        <v>0.12369722514927994</v>
      </c>
    </row>
    <row r="2445" spans="1:13">
      <c r="A2445" s="4">
        <v>2016</v>
      </c>
      <c r="B2445" s="5" t="s">
        <v>84</v>
      </c>
      <c r="C2445" s="5" t="s">
        <v>92</v>
      </c>
      <c r="D2445" s="5" t="s">
        <v>17</v>
      </c>
      <c r="E2445" s="5">
        <v>3970</v>
      </c>
      <c r="F2445" s="6">
        <v>252.77</v>
      </c>
      <c r="H2445" s="15" t="str">
        <f t="shared" si="228"/>
        <v>Low</v>
      </c>
      <c r="I2445" s="11" t="str">
        <f t="shared" si="229"/>
        <v>Medium</v>
      </c>
      <c r="J2445" s="11" t="str">
        <f t="shared" si="230"/>
        <v>South</v>
      </c>
      <c r="K2445" s="11" t="str">
        <f t="shared" si="231"/>
        <v>2010s</v>
      </c>
      <c r="L2445" s="11" t="str">
        <f t="shared" si="232"/>
        <v>Pulse</v>
      </c>
      <c r="M2445" s="18">
        <f t="shared" si="233"/>
        <v>6.3670025188916873E-2</v>
      </c>
    </row>
    <row r="2446" spans="1:13">
      <c r="A2446" s="4">
        <v>2016</v>
      </c>
      <c r="B2446" s="5" t="s">
        <v>84</v>
      </c>
      <c r="C2446" s="5" t="s">
        <v>92</v>
      </c>
      <c r="D2446" s="5" t="s">
        <v>18</v>
      </c>
      <c r="E2446" s="5">
        <v>1570</v>
      </c>
      <c r="F2446" s="6">
        <v>115.68</v>
      </c>
      <c r="H2446" s="15" t="str">
        <f t="shared" si="228"/>
        <v>Low</v>
      </c>
      <c r="I2446" s="11" t="str">
        <f t="shared" si="229"/>
        <v>Medium</v>
      </c>
      <c r="J2446" s="11" t="str">
        <f t="shared" si="230"/>
        <v>South</v>
      </c>
      <c r="K2446" s="11" t="str">
        <f t="shared" si="231"/>
        <v>2010s</v>
      </c>
      <c r="L2446" s="11" t="str">
        <f t="shared" si="232"/>
        <v>Fiber</v>
      </c>
      <c r="M2446" s="18">
        <f t="shared" si="233"/>
        <v>7.3681528662420392E-2</v>
      </c>
    </row>
    <row r="2447" spans="1:13">
      <c r="A2447" s="4">
        <v>2017</v>
      </c>
      <c r="B2447" s="5" t="s">
        <v>84</v>
      </c>
      <c r="C2447" s="5" t="s">
        <v>92</v>
      </c>
      <c r="D2447" s="5" t="s">
        <v>15</v>
      </c>
      <c r="E2447" s="5">
        <v>26900</v>
      </c>
      <c r="F2447" s="6">
        <v>2402.86</v>
      </c>
      <c r="H2447" s="15" t="str">
        <f t="shared" si="228"/>
        <v>Medium</v>
      </c>
      <c r="I2447" s="11" t="str">
        <f t="shared" si="229"/>
        <v>Large</v>
      </c>
      <c r="J2447" s="11" t="str">
        <f t="shared" si="230"/>
        <v>South</v>
      </c>
      <c r="K2447" s="11" t="str">
        <f t="shared" si="231"/>
        <v>2010s</v>
      </c>
      <c r="L2447" s="11" t="str">
        <f t="shared" si="232"/>
        <v>Cereal</v>
      </c>
      <c r="M2447" s="18">
        <f t="shared" si="233"/>
        <v>8.9325650557620817E-2</v>
      </c>
    </row>
    <row r="2448" spans="1:13">
      <c r="A2448" s="4">
        <v>2017</v>
      </c>
      <c r="B2448" s="5" t="s">
        <v>84</v>
      </c>
      <c r="C2448" s="5" t="s">
        <v>92</v>
      </c>
      <c r="D2448" s="5" t="s">
        <v>16</v>
      </c>
      <c r="E2448" s="5">
        <v>15290</v>
      </c>
      <c r="F2448" s="6">
        <v>2957.35</v>
      </c>
      <c r="H2448" s="15" t="str">
        <f t="shared" si="228"/>
        <v>Medium</v>
      </c>
      <c r="I2448" s="11" t="str">
        <f t="shared" si="229"/>
        <v>Large</v>
      </c>
      <c r="J2448" s="11" t="str">
        <f t="shared" si="230"/>
        <v>South</v>
      </c>
      <c r="K2448" s="11" t="str">
        <f t="shared" si="231"/>
        <v>2010s</v>
      </c>
      <c r="L2448" s="11" t="str">
        <f t="shared" si="232"/>
        <v>Cereal</v>
      </c>
      <c r="M2448" s="18">
        <f t="shared" si="233"/>
        <v>0.19341726618705035</v>
      </c>
    </row>
    <row r="2449" spans="1:13">
      <c r="A2449" s="4">
        <v>2017</v>
      </c>
      <c r="B2449" s="5" t="s">
        <v>84</v>
      </c>
      <c r="C2449" s="5" t="s">
        <v>92</v>
      </c>
      <c r="D2449" s="5" t="s">
        <v>17</v>
      </c>
      <c r="E2449" s="5">
        <v>11270</v>
      </c>
      <c r="F2449" s="6">
        <v>723.88</v>
      </c>
      <c r="H2449" s="15" t="str">
        <f t="shared" si="228"/>
        <v>Low</v>
      </c>
      <c r="I2449" s="11" t="str">
        <f t="shared" si="229"/>
        <v>Large</v>
      </c>
      <c r="J2449" s="11" t="str">
        <f t="shared" si="230"/>
        <v>South</v>
      </c>
      <c r="K2449" s="11" t="str">
        <f t="shared" si="231"/>
        <v>2010s</v>
      </c>
      <c r="L2449" s="11" t="str">
        <f t="shared" si="232"/>
        <v>Pulse</v>
      </c>
      <c r="M2449" s="18">
        <f t="shared" si="233"/>
        <v>6.4230700976042596E-2</v>
      </c>
    </row>
    <row r="2450" spans="1:13">
      <c r="A2450" s="4">
        <v>2017</v>
      </c>
      <c r="B2450" s="5" t="s">
        <v>84</v>
      </c>
      <c r="C2450" s="5" t="s">
        <v>92</v>
      </c>
      <c r="D2450" s="5" t="s">
        <v>18</v>
      </c>
      <c r="E2450" s="5">
        <v>1880</v>
      </c>
      <c r="F2450" s="6">
        <v>372.14</v>
      </c>
      <c r="H2450" s="15" t="str">
        <f t="shared" si="228"/>
        <v>Low</v>
      </c>
      <c r="I2450" s="11" t="str">
        <f t="shared" si="229"/>
        <v>Medium</v>
      </c>
      <c r="J2450" s="11" t="str">
        <f t="shared" si="230"/>
        <v>South</v>
      </c>
      <c r="K2450" s="11" t="str">
        <f t="shared" si="231"/>
        <v>2010s</v>
      </c>
      <c r="L2450" s="11" t="str">
        <f t="shared" si="232"/>
        <v>Fiber</v>
      </c>
      <c r="M2450" s="18">
        <f t="shared" si="233"/>
        <v>0.19794680851063828</v>
      </c>
    </row>
    <row r="2451" spans="1:13">
      <c r="A2451" s="4">
        <v>2008</v>
      </c>
      <c r="B2451" s="5" t="s">
        <v>84</v>
      </c>
      <c r="C2451" s="5" t="s">
        <v>93</v>
      </c>
      <c r="D2451" s="5" t="s">
        <v>15</v>
      </c>
      <c r="E2451" s="5">
        <v>138880</v>
      </c>
      <c r="F2451" s="6">
        <v>3349.8</v>
      </c>
      <c r="H2451" s="15" t="str">
        <f t="shared" si="228"/>
        <v>High</v>
      </c>
      <c r="I2451" s="11" t="str">
        <f t="shared" si="229"/>
        <v>Large</v>
      </c>
      <c r="J2451" s="11" t="str">
        <f t="shared" si="230"/>
        <v>South</v>
      </c>
      <c r="K2451" s="11" t="str">
        <f t="shared" si="231"/>
        <v>2000s</v>
      </c>
      <c r="L2451" s="11" t="str">
        <f t="shared" si="232"/>
        <v>Cereal</v>
      </c>
      <c r="M2451" s="18">
        <f t="shared" si="233"/>
        <v>2.4120103686635946E-2</v>
      </c>
    </row>
    <row r="2452" spans="1:13">
      <c r="A2452" s="4">
        <v>2008</v>
      </c>
      <c r="B2452" s="5" t="s">
        <v>84</v>
      </c>
      <c r="C2452" s="5" t="s">
        <v>93</v>
      </c>
      <c r="D2452" s="5" t="s">
        <v>16</v>
      </c>
      <c r="E2452" s="5">
        <v>240110</v>
      </c>
      <c r="F2452" s="6">
        <v>2169.42</v>
      </c>
      <c r="H2452" s="15" t="str">
        <f t="shared" si="228"/>
        <v>Medium</v>
      </c>
      <c r="I2452" s="11" t="str">
        <f t="shared" si="229"/>
        <v>Large</v>
      </c>
      <c r="J2452" s="11" t="str">
        <f t="shared" si="230"/>
        <v>South</v>
      </c>
      <c r="K2452" s="11" t="str">
        <f t="shared" si="231"/>
        <v>2000s</v>
      </c>
      <c r="L2452" s="11" t="str">
        <f t="shared" si="232"/>
        <v>Cereal</v>
      </c>
      <c r="M2452" s="18">
        <f t="shared" si="233"/>
        <v>9.0351089084169754E-3</v>
      </c>
    </row>
    <row r="2453" spans="1:13">
      <c r="A2453" s="4">
        <v>2008</v>
      </c>
      <c r="B2453" s="5" t="s">
        <v>84</v>
      </c>
      <c r="C2453" s="5" t="s">
        <v>93</v>
      </c>
      <c r="D2453" s="5" t="s">
        <v>17</v>
      </c>
      <c r="E2453" s="5">
        <v>13140</v>
      </c>
      <c r="F2453" s="6">
        <v>359.21</v>
      </c>
      <c r="H2453" s="15" t="str">
        <f t="shared" si="228"/>
        <v>Low</v>
      </c>
      <c r="I2453" s="11" t="str">
        <f t="shared" si="229"/>
        <v>Large</v>
      </c>
      <c r="J2453" s="11" t="str">
        <f t="shared" si="230"/>
        <v>South</v>
      </c>
      <c r="K2453" s="11" t="str">
        <f t="shared" si="231"/>
        <v>2000s</v>
      </c>
      <c r="L2453" s="11" t="str">
        <f t="shared" si="232"/>
        <v>Pulse</v>
      </c>
      <c r="M2453" s="18">
        <f t="shared" si="233"/>
        <v>2.7337138508371384E-2</v>
      </c>
    </row>
    <row r="2454" spans="1:13">
      <c r="A2454" s="4">
        <v>2008</v>
      </c>
      <c r="B2454" s="5" t="s">
        <v>84</v>
      </c>
      <c r="C2454" s="5" t="s">
        <v>93</v>
      </c>
      <c r="D2454" s="5" t="s">
        <v>18</v>
      </c>
      <c r="E2454" s="5">
        <v>12420</v>
      </c>
      <c r="F2454" s="6">
        <v>354.27</v>
      </c>
      <c r="H2454" s="15" t="str">
        <f t="shared" si="228"/>
        <v>Low</v>
      </c>
      <c r="I2454" s="11" t="str">
        <f t="shared" si="229"/>
        <v>Large</v>
      </c>
      <c r="J2454" s="11" t="str">
        <f t="shared" si="230"/>
        <v>South</v>
      </c>
      <c r="K2454" s="11" t="str">
        <f t="shared" si="231"/>
        <v>2000s</v>
      </c>
      <c r="L2454" s="11" t="str">
        <f t="shared" si="232"/>
        <v>Fiber</v>
      </c>
      <c r="M2454" s="18">
        <f t="shared" si="233"/>
        <v>2.8524154589371978E-2</v>
      </c>
    </row>
    <row r="2455" spans="1:13">
      <c r="A2455" s="4">
        <v>2009</v>
      </c>
      <c r="B2455" s="5" t="s">
        <v>84</v>
      </c>
      <c r="C2455" s="5" t="s">
        <v>93</v>
      </c>
      <c r="D2455" s="5" t="s">
        <v>15</v>
      </c>
      <c r="E2455" s="5">
        <v>148530</v>
      </c>
      <c r="F2455" s="6">
        <v>3308.69</v>
      </c>
      <c r="H2455" s="15" t="str">
        <f t="shared" si="228"/>
        <v>High</v>
      </c>
      <c r="I2455" s="11" t="str">
        <f t="shared" si="229"/>
        <v>Large</v>
      </c>
      <c r="J2455" s="11" t="str">
        <f t="shared" si="230"/>
        <v>South</v>
      </c>
      <c r="K2455" s="11" t="str">
        <f t="shared" si="231"/>
        <v>2000s</v>
      </c>
      <c r="L2455" s="11" t="str">
        <f t="shared" si="232"/>
        <v>Cereal</v>
      </c>
      <c r="M2455" s="18">
        <f t="shared" si="233"/>
        <v>2.2276240490136674E-2</v>
      </c>
    </row>
    <row r="2456" spans="1:13">
      <c r="A2456" s="4">
        <v>2009</v>
      </c>
      <c r="B2456" s="5" t="s">
        <v>84</v>
      </c>
      <c r="C2456" s="5" t="s">
        <v>93</v>
      </c>
      <c r="D2456" s="5" t="s">
        <v>16</v>
      </c>
      <c r="E2456" s="5">
        <v>258610</v>
      </c>
      <c r="F2456" s="6">
        <v>2552.7600000000002</v>
      </c>
      <c r="H2456" s="15" t="str">
        <f t="shared" si="228"/>
        <v>Medium</v>
      </c>
      <c r="I2456" s="11" t="str">
        <f t="shared" si="229"/>
        <v>Large</v>
      </c>
      <c r="J2456" s="11" t="str">
        <f t="shared" si="230"/>
        <v>South</v>
      </c>
      <c r="K2456" s="11" t="str">
        <f t="shared" si="231"/>
        <v>2000s</v>
      </c>
      <c r="L2456" s="11" t="str">
        <f t="shared" si="232"/>
        <v>Cereal</v>
      </c>
      <c r="M2456" s="18">
        <f t="shared" si="233"/>
        <v>9.8710800046401918E-3</v>
      </c>
    </row>
    <row r="2457" spans="1:13">
      <c r="A2457" s="4">
        <v>2009</v>
      </c>
      <c r="B2457" s="5" t="s">
        <v>84</v>
      </c>
      <c r="C2457" s="5" t="s">
        <v>93</v>
      </c>
      <c r="D2457" s="5" t="s">
        <v>17</v>
      </c>
      <c r="E2457" s="5">
        <v>23930</v>
      </c>
      <c r="F2457" s="6">
        <v>411.2</v>
      </c>
      <c r="H2457" s="15" t="str">
        <f t="shared" si="228"/>
        <v>Low</v>
      </c>
      <c r="I2457" s="11" t="str">
        <f t="shared" si="229"/>
        <v>Large</v>
      </c>
      <c r="J2457" s="11" t="str">
        <f t="shared" si="230"/>
        <v>South</v>
      </c>
      <c r="K2457" s="11" t="str">
        <f t="shared" si="231"/>
        <v>2000s</v>
      </c>
      <c r="L2457" s="11" t="str">
        <f t="shared" si="232"/>
        <v>Pulse</v>
      </c>
      <c r="M2457" s="18">
        <f t="shared" si="233"/>
        <v>1.7183451734224822E-2</v>
      </c>
    </row>
    <row r="2458" spans="1:13">
      <c r="A2458" s="4">
        <v>2009</v>
      </c>
      <c r="B2458" s="5" t="s">
        <v>84</v>
      </c>
      <c r="C2458" s="5" t="s">
        <v>93</v>
      </c>
      <c r="D2458" s="5" t="s">
        <v>18</v>
      </c>
      <c r="E2458" s="5">
        <v>27350</v>
      </c>
      <c r="F2458" s="6">
        <v>267.27999999999997</v>
      </c>
      <c r="H2458" s="15" t="str">
        <f t="shared" si="228"/>
        <v>Low</v>
      </c>
      <c r="I2458" s="11" t="str">
        <f t="shared" si="229"/>
        <v>Large</v>
      </c>
      <c r="J2458" s="11" t="str">
        <f t="shared" si="230"/>
        <v>South</v>
      </c>
      <c r="K2458" s="11" t="str">
        <f t="shared" si="231"/>
        <v>2000s</v>
      </c>
      <c r="L2458" s="11" t="str">
        <f t="shared" si="232"/>
        <v>Fiber</v>
      </c>
      <c r="M2458" s="18">
        <f t="shared" si="233"/>
        <v>9.7725776965265077E-3</v>
      </c>
    </row>
    <row r="2459" spans="1:13">
      <c r="A2459" s="4">
        <v>2010</v>
      </c>
      <c r="B2459" s="5" t="s">
        <v>84</v>
      </c>
      <c r="C2459" s="5" t="s">
        <v>93</v>
      </c>
      <c r="D2459" s="5" t="s">
        <v>15</v>
      </c>
      <c r="E2459" s="5">
        <v>156470</v>
      </c>
      <c r="F2459" s="6">
        <v>3400.08</v>
      </c>
      <c r="H2459" s="15" t="str">
        <f t="shared" si="228"/>
        <v>High</v>
      </c>
      <c r="I2459" s="11" t="str">
        <f t="shared" si="229"/>
        <v>Large</v>
      </c>
      <c r="J2459" s="11" t="str">
        <f t="shared" si="230"/>
        <v>South</v>
      </c>
      <c r="K2459" s="11" t="str">
        <f t="shared" si="231"/>
        <v>2010s</v>
      </c>
      <c r="L2459" s="11" t="str">
        <f t="shared" si="232"/>
        <v>Cereal</v>
      </c>
      <c r="M2459" s="18">
        <f t="shared" si="233"/>
        <v>2.1729916277880745E-2</v>
      </c>
    </row>
    <row r="2460" spans="1:13">
      <c r="A2460" s="4">
        <v>2010</v>
      </c>
      <c r="B2460" s="5" t="s">
        <v>84</v>
      </c>
      <c r="C2460" s="5" t="s">
        <v>93</v>
      </c>
      <c r="D2460" s="5" t="s">
        <v>16</v>
      </c>
      <c r="E2460" s="5">
        <v>283540</v>
      </c>
      <c r="F2460" s="6">
        <v>3623.9</v>
      </c>
      <c r="H2460" s="15" t="str">
        <f t="shared" si="228"/>
        <v>High</v>
      </c>
      <c r="I2460" s="11" t="str">
        <f t="shared" si="229"/>
        <v>Large</v>
      </c>
      <c r="J2460" s="11" t="str">
        <f t="shared" si="230"/>
        <v>South</v>
      </c>
      <c r="K2460" s="11" t="str">
        <f t="shared" si="231"/>
        <v>2010s</v>
      </c>
      <c r="L2460" s="11" t="str">
        <f t="shared" si="232"/>
        <v>Cereal</v>
      </c>
      <c r="M2460" s="18">
        <f t="shared" si="233"/>
        <v>1.2780912745997039E-2</v>
      </c>
    </row>
    <row r="2461" spans="1:13">
      <c r="A2461" s="4">
        <v>2010</v>
      </c>
      <c r="B2461" s="5" t="s">
        <v>84</v>
      </c>
      <c r="C2461" s="5" t="s">
        <v>93</v>
      </c>
      <c r="D2461" s="5" t="s">
        <v>17</v>
      </c>
      <c r="E2461" s="5">
        <v>22900</v>
      </c>
      <c r="F2461" s="6">
        <v>623.58000000000004</v>
      </c>
      <c r="H2461" s="15" t="str">
        <f t="shared" si="228"/>
        <v>Low</v>
      </c>
      <c r="I2461" s="11" t="str">
        <f t="shared" si="229"/>
        <v>Large</v>
      </c>
      <c r="J2461" s="11" t="str">
        <f t="shared" si="230"/>
        <v>South</v>
      </c>
      <c r="K2461" s="11" t="str">
        <f t="shared" si="231"/>
        <v>2010s</v>
      </c>
      <c r="L2461" s="11" t="str">
        <f t="shared" si="232"/>
        <v>Pulse</v>
      </c>
      <c r="M2461" s="18">
        <f t="shared" si="233"/>
        <v>2.723056768558952E-2</v>
      </c>
    </row>
    <row r="2462" spans="1:13">
      <c r="A2462" s="4">
        <v>2010</v>
      </c>
      <c r="B2462" s="5" t="s">
        <v>84</v>
      </c>
      <c r="C2462" s="5" t="s">
        <v>93</v>
      </c>
      <c r="D2462" s="5" t="s">
        <v>18</v>
      </c>
      <c r="E2462" s="5">
        <v>40000</v>
      </c>
      <c r="F2462" s="6">
        <v>304.5</v>
      </c>
      <c r="H2462" s="15" t="str">
        <f t="shared" si="228"/>
        <v>Low</v>
      </c>
      <c r="I2462" s="11" t="str">
        <f t="shared" si="229"/>
        <v>Large</v>
      </c>
      <c r="J2462" s="11" t="str">
        <f t="shared" si="230"/>
        <v>South</v>
      </c>
      <c r="K2462" s="11" t="str">
        <f t="shared" si="231"/>
        <v>2010s</v>
      </c>
      <c r="L2462" s="11" t="str">
        <f t="shared" si="232"/>
        <v>Fiber</v>
      </c>
      <c r="M2462" s="18">
        <f t="shared" si="233"/>
        <v>7.6125000000000003E-3</v>
      </c>
    </row>
    <row r="2463" spans="1:13">
      <c r="A2463" s="4">
        <v>2011</v>
      </c>
      <c r="B2463" s="5" t="s">
        <v>84</v>
      </c>
      <c r="C2463" s="5" t="s">
        <v>93</v>
      </c>
      <c r="D2463" s="5" t="s">
        <v>15</v>
      </c>
      <c r="E2463" s="5">
        <v>151320</v>
      </c>
      <c r="F2463" s="6">
        <v>3416.34</v>
      </c>
      <c r="H2463" s="15" t="str">
        <f t="shared" si="228"/>
        <v>High</v>
      </c>
      <c r="I2463" s="11" t="str">
        <f t="shared" si="229"/>
        <v>Large</v>
      </c>
      <c r="J2463" s="11" t="str">
        <f t="shared" si="230"/>
        <v>South</v>
      </c>
      <c r="K2463" s="11" t="str">
        <f t="shared" si="231"/>
        <v>2010s</v>
      </c>
      <c r="L2463" s="11" t="str">
        <f t="shared" si="232"/>
        <v>Cereal</v>
      </c>
      <c r="M2463" s="18">
        <f t="shared" si="233"/>
        <v>2.2576923076923078E-2</v>
      </c>
    </row>
    <row r="2464" spans="1:13">
      <c r="A2464" s="4">
        <v>2011</v>
      </c>
      <c r="B2464" s="5" t="s">
        <v>84</v>
      </c>
      <c r="C2464" s="5" t="s">
        <v>93</v>
      </c>
      <c r="D2464" s="5" t="s">
        <v>16</v>
      </c>
      <c r="E2464" s="5">
        <v>280880</v>
      </c>
      <c r="F2464" s="6">
        <v>2879.02</v>
      </c>
      <c r="H2464" s="15" t="str">
        <f t="shared" si="228"/>
        <v>Medium</v>
      </c>
      <c r="I2464" s="11" t="str">
        <f t="shared" si="229"/>
        <v>Large</v>
      </c>
      <c r="J2464" s="11" t="str">
        <f t="shared" si="230"/>
        <v>South</v>
      </c>
      <c r="K2464" s="11" t="str">
        <f t="shared" si="231"/>
        <v>2010s</v>
      </c>
      <c r="L2464" s="11" t="str">
        <f t="shared" si="232"/>
        <v>Cereal</v>
      </c>
      <c r="M2464" s="18">
        <f t="shared" si="233"/>
        <v>1.025E-2</v>
      </c>
    </row>
    <row r="2465" spans="1:13">
      <c r="A2465" s="4">
        <v>2011</v>
      </c>
      <c r="B2465" s="5" t="s">
        <v>84</v>
      </c>
      <c r="C2465" s="5" t="s">
        <v>93</v>
      </c>
      <c r="D2465" s="5" t="s">
        <v>17</v>
      </c>
      <c r="E2465" s="5">
        <v>31240</v>
      </c>
      <c r="F2465" s="6">
        <v>329.39</v>
      </c>
      <c r="H2465" s="15" t="str">
        <f t="shared" si="228"/>
        <v>Low</v>
      </c>
      <c r="I2465" s="11" t="str">
        <f t="shared" si="229"/>
        <v>Large</v>
      </c>
      <c r="J2465" s="11" t="str">
        <f t="shared" si="230"/>
        <v>South</v>
      </c>
      <c r="K2465" s="11" t="str">
        <f t="shared" si="231"/>
        <v>2010s</v>
      </c>
      <c r="L2465" s="11" t="str">
        <f t="shared" si="232"/>
        <v>Pulse</v>
      </c>
      <c r="M2465" s="18">
        <f t="shared" si="233"/>
        <v>1.0543854033290653E-2</v>
      </c>
    </row>
    <row r="2466" spans="1:13">
      <c r="A2466" s="4">
        <v>2011</v>
      </c>
      <c r="B2466" s="5" t="s">
        <v>84</v>
      </c>
      <c r="C2466" s="5" t="s">
        <v>93</v>
      </c>
      <c r="D2466" s="5" t="s">
        <v>18</v>
      </c>
      <c r="E2466" s="5">
        <v>43760</v>
      </c>
      <c r="F2466" s="6">
        <v>386.88</v>
      </c>
      <c r="H2466" s="15" t="str">
        <f t="shared" si="228"/>
        <v>Low</v>
      </c>
      <c r="I2466" s="11" t="str">
        <f t="shared" si="229"/>
        <v>Large</v>
      </c>
      <c r="J2466" s="11" t="str">
        <f t="shared" si="230"/>
        <v>South</v>
      </c>
      <c r="K2466" s="11" t="str">
        <f t="shared" si="231"/>
        <v>2010s</v>
      </c>
      <c r="L2466" s="11" t="str">
        <f t="shared" si="232"/>
        <v>Fiber</v>
      </c>
      <c r="M2466" s="18">
        <f t="shared" si="233"/>
        <v>8.8409506398537483E-3</v>
      </c>
    </row>
    <row r="2467" spans="1:13">
      <c r="A2467" s="4">
        <v>2012</v>
      </c>
      <c r="B2467" s="5" t="s">
        <v>84</v>
      </c>
      <c r="C2467" s="5" t="s">
        <v>93</v>
      </c>
      <c r="D2467" s="5" t="s">
        <v>15</v>
      </c>
      <c r="E2467" s="5">
        <v>120430</v>
      </c>
      <c r="F2467" s="6">
        <v>3283.07</v>
      </c>
      <c r="H2467" s="15" t="str">
        <f t="shared" si="228"/>
        <v>High</v>
      </c>
      <c r="I2467" s="11" t="str">
        <f t="shared" si="229"/>
        <v>Large</v>
      </c>
      <c r="J2467" s="11" t="str">
        <f t="shared" si="230"/>
        <v>South</v>
      </c>
      <c r="K2467" s="11" t="str">
        <f t="shared" si="231"/>
        <v>2010s</v>
      </c>
      <c r="L2467" s="11" t="str">
        <f t="shared" si="232"/>
        <v>Cereal</v>
      </c>
      <c r="M2467" s="18">
        <f t="shared" si="233"/>
        <v>2.7261230590384457E-2</v>
      </c>
    </row>
    <row r="2468" spans="1:13">
      <c r="A2468" s="4">
        <v>2012</v>
      </c>
      <c r="B2468" s="5" t="s">
        <v>84</v>
      </c>
      <c r="C2468" s="5" t="s">
        <v>93</v>
      </c>
      <c r="D2468" s="5" t="s">
        <v>16</v>
      </c>
      <c r="E2468" s="5">
        <v>286040</v>
      </c>
      <c r="F2468" s="6">
        <v>2593.73</v>
      </c>
      <c r="H2468" s="15" t="str">
        <f t="shared" si="228"/>
        <v>Medium</v>
      </c>
      <c r="I2468" s="11" t="str">
        <f t="shared" si="229"/>
        <v>Large</v>
      </c>
      <c r="J2468" s="11" t="str">
        <f t="shared" si="230"/>
        <v>South</v>
      </c>
      <c r="K2468" s="11" t="str">
        <f t="shared" si="231"/>
        <v>2010s</v>
      </c>
      <c r="L2468" s="11" t="str">
        <f t="shared" si="232"/>
        <v>Cereal</v>
      </c>
      <c r="M2468" s="18">
        <f t="shared" si="233"/>
        <v>9.0677178017060552E-3</v>
      </c>
    </row>
    <row r="2469" spans="1:13">
      <c r="A2469" s="4">
        <v>2012</v>
      </c>
      <c r="B2469" s="5" t="s">
        <v>84</v>
      </c>
      <c r="C2469" s="5" t="s">
        <v>93</v>
      </c>
      <c r="D2469" s="5" t="s">
        <v>17</v>
      </c>
      <c r="E2469" s="5">
        <v>24530</v>
      </c>
      <c r="F2469" s="6">
        <v>470.85</v>
      </c>
      <c r="H2469" s="15" t="str">
        <f t="shared" si="228"/>
        <v>Low</v>
      </c>
      <c r="I2469" s="11" t="str">
        <f t="shared" si="229"/>
        <v>Large</v>
      </c>
      <c r="J2469" s="11" t="str">
        <f t="shared" si="230"/>
        <v>South</v>
      </c>
      <c r="K2469" s="11" t="str">
        <f t="shared" si="231"/>
        <v>2010s</v>
      </c>
      <c r="L2469" s="11" t="str">
        <f t="shared" si="232"/>
        <v>Pulse</v>
      </c>
      <c r="M2469" s="18">
        <f t="shared" si="233"/>
        <v>1.9194863432531593E-2</v>
      </c>
    </row>
    <row r="2470" spans="1:13">
      <c r="A2470" s="4">
        <v>2012</v>
      </c>
      <c r="B2470" s="5" t="s">
        <v>84</v>
      </c>
      <c r="C2470" s="5" t="s">
        <v>93</v>
      </c>
      <c r="D2470" s="5" t="s">
        <v>18</v>
      </c>
      <c r="E2470" s="5">
        <v>34850</v>
      </c>
      <c r="F2470" s="6">
        <v>285.8</v>
      </c>
      <c r="H2470" s="15" t="str">
        <f t="shared" si="228"/>
        <v>Low</v>
      </c>
      <c r="I2470" s="11" t="str">
        <f t="shared" si="229"/>
        <v>Large</v>
      </c>
      <c r="J2470" s="11" t="str">
        <f t="shared" si="230"/>
        <v>South</v>
      </c>
      <c r="K2470" s="11" t="str">
        <f t="shared" si="231"/>
        <v>2010s</v>
      </c>
      <c r="L2470" s="11" t="str">
        <f t="shared" si="232"/>
        <v>Fiber</v>
      </c>
      <c r="M2470" s="18">
        <f t="shared" si="233"/>
        <v>8.2008608321377328E-3</v>
      </c>
    </row>
    <row r="2471" spans="1:13">
      <c r="A2471" s="4">
        <v>2013</v>
      </c>
      <c r="B2471" s="5" t="s">
        <v>84</v>
      </c>
      <c r="C2471" s="5" t="s">
        <v>93</v>
      </c>
      <c r="D2471" s="5" t="s">
        <v>15</v>
      </c>
      <c r="E2471" s="5">
        <v>129790</v>
      </c>
      <c r="F2471" s="6">
        <v>3515.91</v>
      </c>
      <c r="H2471" s="15" t="str">
        <f t="shared" si="228"/>
        <v>High</v>
      </c>
      <c r="I2471" s="11" t="str">
        <f t="shared" si="229"/>
        <v>Large</v>
      </c>
      <c r="J2471" s="11" t="str">
        <f t="shared" si="230"/>
        <v>South</v>
      </c>
      <c r="K2471" s="11" t="str">
        <f t="shared" si="231"/>
        <v>2010s</v>
      </c>
      <c r="L2471" s="11" t="str">
        <f t="shared" si="232"/>
        <v>Cereal</v>
      </c>
      <c r="M2471" s="18">
        <f t="shared" si="233"/>
        <v>2.708922104938747E-2</v>
      </c>
    </row>
    <row r="2472" spans="1:13">
      <c r="A2472" s="4">
        <v>2013</v>
      </c>
      <c r="B2472" s="5" t="s">
        <v>84</v>
      </c>
      <c r="C2472" s="5" t="s">
        <v>93</v>
      </c>
      <c r="D2472" s="5" t="s">
        <v>16</v>
      </c>
      <c r="E2472" s="5">
        <v>287500</v>
      </c>
      <c r="F2472" s="6">
        <v>3111.9</v>
      </c>
      <c r="H2472" s="15" t="str">
        <f t="shared" si="228"/>
        <v>High</v>
      </c>
      <c r="I2472" s="11" t="str">
        <f t="shared" si="229"/>
        <v>Large</v>
      </c>
      <c r="J2472" s="11" t="str">
        <f t="shared" si="230"/>
        <v>South</v>
      </c>
      <c r="K2472" s="11" t="str">
        <f t="shared" si="231"/>
        <v>2010s</v>
      </c>
      <c r="L2472" s="11" t="str">
        <f t="shared" si="232"/>
        <v>Cereal</v>
      </c>
      <c r="M2472" s="18">
        <f t="shared" si="233"/>
        <v>1.0824E-2</v>
      </c>
    </row>
    <row r="2473" spans="1:13">
      <c r="A2473" s="4">
        <v>2013</v>
      </c>
      <c r="B2473" s="5" t="s">
        <v>84</v>
      </c>
      <c r="C2473" s="5" t="s">
        <v>93</v>
      </c>
      <c r="D2473" s="5" t="s">
        <v>17</v>
      </c>
      <c r="E2473" s="5">
        <v>24840</v>
      </c>
      <c r="F2473" s="6">
        <v>484.7</v>
      </c>
      <c r="H2473" s="15" t="str">
        <f t="shared" si="228"/>
        <v>Low</v>
      </c>
      <c r="I2473" s="11" t="str">
        <f t="shared" si="229"/>
        <v>Large</v>
      </c>
      <c r="J2473" s="11" t="str">
        <f t="shared" si="230"/>
        <v>South</v>
      </c>
      <c r="K2473" s="11" t="str">
        <f t="shared" si="231"/>
        <v>2010s</v>
      </c>
      <c r="L2473" s="11" t="str">
        <f t="shared" si="232"/>
        <v>Pulse</v>
      </c>
      <c r="M2473" s="18">
        <f t="shared" si="233"/>
        <v>1.9512882447665057E-2</v>
      </c>
    </row>
    <row r="2474" spans="1:13">
      <c r="A2474" s="4">
        <v>2013</v>
      </c>
      <c r="B2474" s="5" t="s">
        <v>84</v>
      </c>
      <c r="C2474" s="5" t="s">
        <v>93</v>
      </c>
      <c r="D2474" s="5" t="s">
        <v>18</v>
      </c>
      <c r="E2474" s="5">
        <v>41550</v>
      </c>
      <c r="F2474" s="6">
        <v>273.64999999999998</v>
      </c>
      <c r="H2474" s="15" t="str">
        <f t="shared" si="228"/>
        <v>Low</v>
      </c>
      <c r="I2474" s="11" t="str">
        <f t="shared" si="229"/>
        <v>Large</v>
      </c>
      <c r="J2474" s="11" t="str">
        <f t="shared" si="230"/>
        <v>South</v>
      </c>
      <c r="K2474" s="11" t="str">
        <f t="shared" si="231"/>
        <v>2010s</v>
      </c>
      <c r="L2474" s="11" t="str">
        <f t="shared" si="232"/>
        <v>Fiber</v>
      </c>
      <c r="M2474" s="18">
        <f t="shared" si="233"/>
        <v>6.5860409145607696E-3</v>
      </c>
    </row>
    <row r="2475" spans="1:13">
      <c r="A2475" s="4">
        <v>2014</v>
      </c>
      <c r="B2475" s="5" t="s">
        <v>84</v>
      </c>
      <c r="C2475" s="5" t="s">
        <v>93</v>
      </c>
      <c r="D2475" s="5" t="s">
        <v>15</v>
      </c>
      <c r="E2475" s="5">
        <v>138710</v>
      </c>
      <c r="F2475" s="6">
        <v>3634.63</v>
      </c>
      <c r="H2475" s="15" t="str">
        <f t="shared" si="228"/>
        <v>High</v>
      </c>
      <c r="I2475" s="11" t="str">
        <f t="shared" si="229"/>
        <v>Large</v>
      </c>
      <c r="J2475" s="11" t="str">
        <f t="shared" si="230"/>
        <v>South</v>
      </c>
      <c r="K2475" s="11" t="str">
        <f t="shared" si="231"/>
        <v>2010s</v>
      </c>
      <c r="L2475" s="11" t="str">
        <f t="shared" si="232"/>
        <v>Cereal</v>
      </c>
      <c r="M2475" s="18">
        <f t="shared" si="233"/>
        <v>2.6203085574219596E-2</v>
      </c>
    </row>
    <row r="2476" spans="1:13">
      <c r="A2476" s="4">
        <v>2014</v>
      </c>
      <c r="B2476" s="5" t="s">
        <v>84</v>
      </c>
      <c r="C2476" s="5" t="s">
        <v>93</v>
      </c>
      <c r="D2476" s="5" t="s">
        <v>16</v>
      </c>
      <c r="E2476" s="5">
        <v>273460</v>
      </c>
      <c r="F2476" s="6">
        <v>3091.17</v>
      </c>
      <c r="H2476" s="15" t="str">
        <f t="shared" si="228"/>
        <v>High</v>
      </c>
      <c r="I2476" s="11" t="str">
        <f t="shared" si="229"/>
        <v>Large</v>
      </c>
      <c r="J2476" s="11" t="str">
        <f t="shared" si="230"/>
        <v>South</v>
      </c>
      <c r="K2476" s="11" t="str">
        <f t="shared" si="231"/>
        <v>2010s</v>
      </c>
      <c r="L2476" s="11" t="str">
        <f t="shared" si="232"/>
        <v>Cereal</v>
      </c>
      <c r="M2476" s="18">
        <f t="shared" si="233"/>
        <v>1.1303920134571785E-2</v>
      </c>
    </row>
    <row r="2477" spans="1:13">
      <c r="A2477" s="4">
        <v>2014</v>
      </c>
      <c r="B2477" s="5" t="s">
        <v>84</v>
      </c>
      <c r="C2477" s="5" t="s">
        <v>93</v>
      </c>
      <c r="D2477" s="5" t="s">
        <v>17</v>
      </c>
      <c r="E2477" s="5">
        <v>34800</v>
      </c>
      <c r="F2477" s="6">
        <v>669.25</v>
      </c>
      <c r="H2477" s="15" t="str">
        <f t="shared" si="228"/>
        <v>Low</v>
      </c>
      <c r="I2477" s="11" t="str">
        <f t="shared" si="229"/>
        <v>Large</v>
      </c>
      <c r="J2477" s="11" t="str">
        <f t="shared" si="230"/>
        <v>South</v>
      </c>
      <c r="K2477" s="11" t="str">
        <f t="shared" si="231"/>
        <v>2010s</v>
      </c>
      <c r="L2477" s="11" t="str">
        <f t="shared" si="232"/>
        <v>Pulse</v>
      </c>
      <c r="M2477" s="18">
        <f t="shared" si="233"/>
        <v>1.9231321839080461E-2</v>
      </c>
    </row>
    <row r="2478" spans="1:13">
      <c r="A2478" s="4">
        <v>2014</v>
      </c>
      <c r="B2478" s="5" t="s">
        <v>84</v>
      </c>
      <c r="C2478" s="5" t="s">
        <v>93</v>
      </c>
      <c r="D2478" s="5" t="s">
        <v>18</v>
      </c>
      <c r="E2478" s="5">
        <v>49250</v>
      </c>
      <c r="F2478" s="6">
        <v>286.89999999999998</v>
      </c>
      <c r="H2478" s="15" t="str">
        <f t="shared" si="228"/>
        <v>Low</v>
      </c>
      <c r="I2478" s="11" t="str">
        <f t="shared" si="229"/>
        <v>Large</v>
      </c>
      <c r="J2478" s="11" t="str">
        <f t="shared" si="230"/>
        <v>South</v>
      </c>
      <c r="K2478" s="11" t="str">
        <f t="shared" si="231"/>
        <v>2010s</v>
      </c>
      <c r="L2478" s="11" t="str">
        <f t="shared" si="232"/>
        <v>Fiber</v>
      </c>
      <c r="M2478" s="18">
        <f t="shared" si="233"/>
        <v>5.8253807106598979E-3</v>
      </c>
    </row>
    <row r="2479" spans="1:13">
      <c r="A2479" s="4">
        <v>2015</v>
      </c>
      <c r="B2479" s="5" t="s">
        <v>84</v>
      </c>
      <c r="C2479" s="5" t="s">
        <v>93</v>
      </c>
      <c r="D2479" s="5" t="s">
        <v>15</v>
      </c>
      <c r="E2479" s="5">
        <v>99560</v>
      </c>
      <c r="F2479" s="6">
        <v>3732.02</v>
      </c>
      <c r="H2479" s="15" t="str">
        <f t="shared" si="228"/>
        <v>High</v>
      </c>
      <c r="I2479" s="11" t="str">
        <f t="shared" si="229"/>
        <v>Large</v>
      </c>
      <c r="J2479" s="11" t="str">
        <f t="shared" si="230"/>
        <v>South</v>
      </c>
      <c r="K2479" s="11" t="str">
        <f t="shared" si="231"/>
        <v>2010s</v>
      </c>
      <c r="L2479" s="11" t="str">
        <f t="shared" si="232"/>
        <v>Cereal</v>
      </c>
      <c r="M2479" s="18">
        <f t="shared" si="233"/>
        <v>3.7485134592205704E-2</v>
      </c>
    </row>
    <row r="2480" spans="1:13">
      <c r="A2480" s="4">
        <v>2015</v>
      </c>
      <c r="B2480" s="5" t="s">
        <v>84</v>
      </c>
      <c r="C2480" s="5" t="s">
        <v>93</v>
      </c>
      <c r="D2480" s="5" t="s">
        <v>16</v>
      </c>
      <c r="E2480" s="5">
        <v>265590</v>
      </c>
      <c r="F2480" s="6">
        <v>3011.48</v>
      </c>
      <c r="H2480" s="15" t="str">
        <f t="shared" si="228"/>
        <v>High</v>
      </c>
      <c r="I2480" s="11" t="str">
        <f t="shared" si="229"/>
        <v>Large</v>
      </c>
      <c r="J2480" s="11" t="str">
        <f t="shared" si="230"/>
        <v>South</v>
      </c>
      <c r="K2480" s="11" t="str">
        <f t="shared" si="231"/>
        <v>2010s</v>
      </c>
      <c r="L2480" s="11" t="str">
        <f t="shared" si="232"/>
        <v>Cereal</v>
      </c>
      <c r="M2480" s="18">
        <f t="shared" si="233"/>
        <v>1.1338830528257841E-2</v>
      </c>
    </row>
    <row r="2481" spans="1:13">
      <c r="A2481" s="4">
        <v>2015</v>
      </c>
      <c r="B2481" s="5" t="s">
        <v>84</v>
      </c>
      <c r="C2481" s="5" t="s">
        <v>93</v>
      </c>
      <c r="D2481" s="5" t="s">
        <v>17</v>
      </c>
      <c r="E2481" s="5">
        <v>41610</v>
      </c>
      <c r="F2481" s="6">
        <v>629.41999999999996</v>
      </c>
      <c r="H2481" s="15" t="str">
        <f t="shared" si="228"/>
        <v>Low</v>
      </c>
      <c r="I2481" s="11" t="str">
        <f t="shared" si="229"/>
        <v>Large</v>
      </c>
      <c r="J2481" s="11" t="str">
        <f t="shared" si="230"/>
        <v>South</v>
      </c>
      <c r="K2481" s="11" t="str">
        <f t="shared" si="231"/>
        <v>2010s</v>
      </c>
      <c r="L2481" s="11" t="str">
        <f t="shared" si="232"/>
        <v>Pulse</v>
      </c>
      <c r="M2481" s="18">
        <f t="shared" si="233"/>
        <v>1.5126652247055995E-2</v>
      </c>
    </row>
    <row r="2482" spans="1:13">
      <c r="A2482" s="4">
        <v>2015</v>
      </c>
      <c r="B2482" s="5" t="s">
        <v>84</v>
      </c>
      <c r="C2482" s="5" t="s">
        <v>93</v>
      </c>
      <c r="D2482" s="5" t="s">
        <v>18</v>
      </c>
      <c r="E2482" s="5">
        <v>32450</v>
      </c>
      <c r="F2482" s="6">
        <v>331.9</v>
      </c>
      <c r="H2482" s="15" t="str">
        <f t="shared" si="228"/>
        <v>Low</v>
      </c>
      <c r="I2482" s="11" t="str">
        <f t="shared" si="229"/>
        <v>Large</v>
      </c>
      <c r="J2482" s="11" t="str">
        <f t="shared" si="230"/>
        <v>South</v>
      </c>
      <c r="K2482" s="11" t="str">
        <f t="shared" si="231"/>
        <v>2010s</v>
      </c>
      <c r="L2482" s="11" t="str">
        <f t="shared" si="232"/>
        <v>Fiber</v>
      </c>
      <c r="M2482" s="18">
        <f t="shared" si="233"/>
        <v>1.022804314329738E-2</v>
      </c>
    </row>
    <row r="2483" spans="1:13">
      <c r="A2483" s="4">
        <v>2016</v>
      </c>
      <c r="B2483" s="5" t="s">
        <v>84</v>
      </c>
      <c r="C2483" s="5" t="s">
        <v>93</v>
      </c>
      <c r="D2483" s="5" t="s">
        <v>15</v>
      </c>
      <c r="E2483" s="5">
        <v>78720</v>
      </c>
      <c r="F2483" s="6">
        <v>3204.37</v>
      </c>
      <c r="H2483" s="15" t="str">
        <f t="shared" si="228"/>
        <v>High</v>
      </c>
      <c r="I2483" s="11" t="str">
        <f t="shared" si="229"/>
        <v>Large</v>
      </c>
      <c r="J2483" s="11" t="str">
        <f t="shared" si="230"/>
        <v>South</v>
      </c>
      <c r="K2483" s="11" t="str">
        <f t="shared" si="231"/>
        <v>2010s</v>
      </c>
      <c r="L2483" s="11" t="str">
        <f t="shared" si="232"/>
        <v>Cereal</v>
      </c>
      <c r="M2483" s="18">
        <f t="shared" si="233"/>
        <v>4.0705919715447153E-2</v>
      </c>
    </row>
    <row r="2484" spans="1:13">
      <c r="A2484" s="4">
        <v>2016</v>
      </c>
      <c r="B2484" s="5" t="s">
        <v>84</v>
      </c>
      <c r="C2484" s="5" t="s">
        <v>93</v>
      </c>
      <c r="D2484" s="5" t="s">
        <v>16</v>
      </c>
      <c r="E2484" s="5">
        <v>292830</v>
      </c>
      <c r="F2484" s="6">
        <v>1678.73</v>
      </c>
      <c r="H2484" s="15" t="str">
        <f t="shared" si="228"/>
        <v>Medium</v>
      </c>
      <c r="I2484" s="11" t="str">
        <f t="shared" si="229"/>
        <v>Large</v>
      </c>
      <c r="J2484" s="11" t="str">
        <f t="shared" si="230"/>
        <v>South</v>
      </c>
      <c r="K2484" s="11" t="str">
        <f t="shared" si="231"/>
        <v>2010s</v>
      </c>
      <c r="L2484" s="11" t="str">
        <f t="shared" si="232"/>
        <v>Cereal</v>
      </c>
      <c r="M2484" s="18">
        <f t="shared" si="233"/>
        <v>5.7327801113273916E-3</v>
      </c>
    </row>
    <row r="2485" spans="1:13">
      <c r="A2485" s="4">
        <v>2016</v>
      </c>
      <c r="B2485" s="5" t="s">
        <v>84</v>
      </c>
      <c r="C2485" s="5" t="s">
        <v>93</v>
      </c>
      <c r="D2485" s="5" t="s">
        <v>17</v>
      </c>
      <c r="E2485" s="5">
        <v>6020</v>
      </c>
      <c r="F2485" s="6">
        <v>113.21</v>
      </c>
      <c r="H2485" s="15" t="str">
        <f t="shared" si="228"/>
        <v>Low</v>
      </c>
      <c r="I2485" s="11" t="str">
        <f t="shared" si="229"/>
        <v>Large</v>
      </c>
      <c r="J2485" s="11" t="str">
        <f t="shared" si="230"/>
        <v>South</v>
      </c>
      <c r="K2485" s="11" t="str">
        <f t="shared" si="231"/>
        <v>2010s</v>
      </c>
      <c r="L2485" s="11" t="str">
        <f t="shared" si="232"/>
        <v>Pulse</v>
      </c>
      <c r="M2485" s="18">
        <f t="shared" si="233"/>
        <v>1.8805647840531559E-2</v>
      </c>
    </row>
    <row r="2486" spans="1:13">
      <c r="A2486" s="4">
        <v>2016</v>
      </c>
      <c r="B2486" s="5" t="s">
        <v>84</v>
      </c>
      <c r="C2486" s="5" t="s">
        <v>93</v>
      </c>
      <c r="D2486" s="5" t="s">
        <v>18</v>
      </c>
      <c r="E2486" s="5">
        <v>17940</v>
      </c>
      <c r="F2486" s="6">
        <v>187.14</v>
      </c>
      <c r="H2486" s="15" t="str">
        <f t="shared" si="228"/>
        <v>Low</v>
      </c>
      <c r="I2486" s="11" t="str">
        <f t="shared" si="229"/>
        <v>Large</v>
      </c>
      <c r="J2486" s="11" t="str">
        <f t="shared" si="230"/>
        <v>South</v>
      </c>
      <c r="K2486" s="11" t="str">
        <f t="shared" si="231"/>
        <v>2010s</v>
      </c>
      <c r="L2486" s="11" t="str">
        <f t="shared" si="232"/>
        <v>Fiber</v>
      </c>
      <c r="M2486" s="18">
        <f t="shared" si="233"/>
        <v>1.04314381270903E-2</v>
      </c>
    </row>
    <row r="2487" spans="1:13">
      <c r="A2487" s="4">
        <v>2017</v>
      </c>
      <c r="B2487" s="5" t="s">
        <v>84</v>
      </c>
      <c r="C2487" s="5" t="s">
        <v>93</v>
      </c>
      <c r="D2487" s="5" t="s">
        <v>15</v>
      </c>
      <c r="E2487" s="5">
        <v>65990</v>
      </c>
      <c r="F2487" s="6">
        <v>3762.79</v>
      </c>
      <c r="H2487" s="15" t="str">
        <f t="shared" si="228"/>
        <v>High</v>
      </c>
      <c r="I2487" s="11" t="str">
        <f t="shared" si="229"/>
        <v>Large</v>
      </c>
      <c r="J2487" s="11" t="str">
        <f t="shared" si="230"/>
        <v>South</v>
      </c>
      <c r="K2487" s="11" t="str">
        <f t="shared" si="231"/>
        <v>2010s</v>
      </c>
      <c r="L2487" s="11" t="str">
        <f t="shared" si="232"/>
        <v>Cereal</v>
      </c>
      <c r="M2487" s="18">
        <f t="shared" si="233"/>
        <v>5.7020609183209579E-2</v>
      </c>
    </row>
    <row r="2488" spans="1:13">
      <c r="A2488" s="4">
        <v>2017</v>
      </c>
      <c r="B2488" s="5" t="s">
        <v>84</v>
      </c>
      <c r="C2488" s="5" t="s">
        <v>93</v>
      </c>
      <c r="D2488" s="5" t="s">
        <v>16</v>
      </c>
      <c r="E2488" s="5">
        <v>270300</v>
      </c>
      <c r="F2488" s="6">
        <v>4256.05</v>
      </c>
      <c r="H2488" s="15" t="str">
        <f t="shared" si="228"/>
        <v>High</v>
      </c>
      <c r="I2488" s="11" t="str">
        <f t="shared" si="229"/>
        <v>Large</v>
      </c>
      <c r="J2488" s="11" t="str">
        <f t="shared" si="230"/>
        <v>South</v>
      </c>
      <c r="K2488" s="11" t="str">
        <f t="shared" si="231"/>
        <v>2010s</v>
      </c>
      <c r="L2488" s="11" t="str">
        <f t="shared" si="232"/>
        <v>Cereal</v>
      </c>
      <c r="M2488" s="18">
        <f t="shared" si="233"/>
        <v>1.5745652978172403E-2</v>
      </c>
    </row>
    <row r="2489" spans="1:13">
      <c r="A2489" s="4">
        <v>2017</v>
      </c>
      <c r="B2489" s="5" t="s">
        <v>84</v>
      </c>
      <c r="C2489" s="5" t="s">
        <v>93</v>
      </c>
      <c r="D2489" s="5" t="s">
        <v>17</v>
      </c>
      <c r="E2489" s="5">
        <v>38170</v>
      </c>
      <c r="F2489" s="6">
        <v>710.75</v>
      </c>
      <c r="H2489" s="15" t="str">
        <f t="shared" si="228"/>
        <v>Low</v>
      </c>
      <c r="I2489" s="11" t="str">
        <f t="shared" si="229"/>
        <v>Large</v>
      </c>
      <c r="J2489" s="11" t="str">
        <f t="shared" si="230"/>
        <v>South</v>
      </c>
      <c r="K2489" s="11" t="str">
        <f t="shared" si="231"/>
        <v>2010s</v>
      </c>
      <c r="L2489" s="11" t="str">
        <f t="shared" si="232"/>
        <v>Pulse</v>
      </c>
      <c r="M2489" s="18">
        <f t="shared" si="233"/>
        <v>1.8620644485197801E-2</v>
      </c>
    </row>
    <row r="2490" spans="1:13">
      <c r="A2490" s="4">
        <v>2017</v>
      </c>
      <c r="B2490" s="5" t="s">
        <v>84</v>
      </c>
      <c r="C2490" s="5" t="s">
        <v>93</v>
      </c>
      <c r="D2490" s="5" t="s">
        <v>18</v>
      </c>
      <c r="E2490" s="5">
        <v>15080</v>
      </c>
      <c r="F2490" s="6">
        <v>315.67</v>
      </c>
      <c r="H2490" s="15" t="str">
        <f t="shared" si="228"/>
        <v>Low</v>
      </c>
      <c r="I2490" s="11" t="str">
        <f t="shared" si="229"/>
        <v>Large</v>
      </c>
      <c r="J2490" s="11" t="str">
        <f t="shared" si="230"/>
        <v>South</v>
      </c>
      <c r="K2490" s="11" t="str">
        <f t="shared" si="231"/>
        <v>2010s</v>
      </c>
      <c r="L2490" s="11" t="str">
        <f t="shared" si="232"/>
        <v>Fiber</v>
      </c>
      <c r="M2490" s="18">
        <f t="shared" si="233"/>
        <v>2.0933023872679046E-2</v>
      </c>
    </row>
    <row r="2491" spans="1:13">
      <c r="A2491" s="4">
        <v>2008</v>
      </c>
      <c r="B2491" s="5" t="s">
        <v>84</v>
      </c>
      <c r="C2491" s="5" t="s">
        <v>94</v>
      </c>
      <c r="D2491" s="5" t="s">
        <v>15</v>
      </c>
      <c r="E2491" s="5">
        <v>122720</v>
      </c>
      <c r="F2491" s="6">
        <v>3600.64</v>
      </c>
      <c r="H2491" s="15" t="str">
        <f t="shared" si="228"/>
        <v>High</v>
      </c>
      <c r="I2491" s="11" t="str">
        <f t="shared" si="229"/>
        <v>Large</v>
      </c>
      <c r="J2491" s="11" t="str">
        <f t="shared" si="230"/>
        <v>South</v>
      </c>
      <c r="K2491" s="11" t="str">
        <f t="shared" si="231"/>
        <v>2000s</v>
      </c>
      <c r="L2491" s="11" t="str">
        <f t="shared" si="232"/>
        <v>Cereal</v>
      </c>
      <c r="M2491" s="18">
        <f t="shared" si="233"/>
        <v>2.9340286831812255E-2</v>
      </c>
    </row>
    <row r="2492" spans="1:13">
      <c r="A2492" s="4">
        <v>2008</v>
      </c>
      <c r="B2492" s="5" t="s">
        <v>84</v>
      </c>
      <c r="C2492" s="5" t="s">
        <v>94</v>
      </c>
      <c r="D2492" s="5" t="s">
        <v>16</v>
      </c>
      <c r="E2492" s="5">
        <v>87460</v>
      </c>
      <c r="F2492" s="6">
        <v>2684.43</v>
      </c>
      <c r="H2492" s="15" t="str">
        <f t="shared" si="228"/>
        <v>Medium</v>
      </c>
      <c r="I2492" s="11" t="str">
        <f t="shared" si="229"/>
        <v>Large</v>
      </c>
      <c r="J2492" s="11" t="str">
        <f t="shared" si="230"/>
        <v>South</v>
      </c>
      <c r="K2492" s="11" t="str">
        <f t="shared" si="231"/>
        <v>2000s</v>
      </c>
      <c r="L2492" s="11" t="str">
        <f t="shared" si="232"/>
        <v>Cereal</v>
      </c>
      <c r="M2492" s="18">
        <f t="shared" si="233"/>
        <v>3.0693231191401781E-2</v>
      </c>
    </row>
    <row r="2493" spans="1:13">
      <c r="A2493" s="4">
        <v>2008</v>
      </c>
      <c r="B2493" s="5" t="s">
        <v>84</v>
      </c>
      <c r="C2493" s="5" t="s">
        <v>94</v>
      </c>
      <c r="D2493" s="5" t="s">
        <v>17</v>
      </c>
      <c r="E2493" s="5">
        <v>38580</v>
      </c>
      <c r="F2493" s="6">
        <v>662.52</v>
      </c>
      <c r="H2493" s="15" t="str">
        <f t="shared" si="228"/>
        <v>Low</v>
      </c>
      <c r="I2493" s="11" t="str">
        <f t="shared" si="229"/>
        <v>Large</v>
      </c>
      <c r="J2493" s="11" t="str">
        <f t="shared" si="230"/>
        <v>South</v>
      </c>
      <c r="K2493" s="11" t="str">
        <f t="shared" si="231"/>
        <v>2000s</v>
      </c>
      <c r="L2493" s="11" t="str">
        <f t="shared" si="232"/>
        <v>Pulse</v>
      </c>
      <c r="M2493" s="18">
        <f t="shared" si="233"/>
        <v>1.717262830482115E-2</v>
      </c>
    </row>
    <row r="2494" spans="1:13">
      <c r="A2494" s="4">
        <v>2008</v>
      </c>
      <c r="B2494" s="5" t="s">
        <v>84</v>
      </c>
      <c r="C2494" s="5" t="s">
        <v>94</v>
      </c>
      <c r="D2494" s="5" t="s">
        <v>18</v>
      </c>
      <c r="E2494" s="5">
        <v>19630</v>
      </c>
      <c r="F2494" s="6">
        <v>314.82</v>
      </c>
      <c r="H2494" s="15" t="str">
        <f t="shared" si="228"/>
        <v>Low</v>
      </c>
      <c r="I2494" s="11" t="str">
        <f t="shared" si="229"/>
        <v>Large</v>
      </c>
      <c r="J2494" s="11" t="str">
        <f t="shared" si="230"/>
        <v>South</v>
      </c>
      <c r="K2494" s="11" t="str">
        <f t="shared" si="231"/>
        <v>2000s</v>
      </c>
      <c r="L2494" s="11" t="str">
        <f t="shared" si="232"/>
        <v>Fiber</v>
      </c>
      <c r="M2494" s="18">
        <f t="shared" si="233"/>
        <v>1.6037697401935811E-2</v>
      </c>
    </row>
    <row r="2495" spans="1:13">
      <c r="A2495" s="4">
        <v>2009</v>
      </c>
      <c r="B2495" s="5" t="s">
        <v>84</v>
      </c>
      <c r="C2495" s="5" t="s">
        <v>94</v>
      </c>
      <c r="D2495" s="5" t="s">
        <v>15</v>
      </c>
      <c r="E2495" s="5">
        <v>120410</v>
      </c>
      <c r="F2495" s="6">
        <v>3163.52</v>
      </c>
      <c r="H2495" s="15" t="str">
        <f t="shared" si="228"/>
        <v>High</v>
      </c>
      <c r="I2495" s="11" t="str">
        <f t="shared" si="229"/>
        <v>Large</v>
      </c>
      <c r="J2495" s="11" t="str">
        <f t="shared" si="230"/>
        <v>South</v>
      </c>
      <c r="K2495" s="11" t="str">
        <f t="shared" si="231"/>
        <v>2000s</v>
      </c>
      <c r="L2495" s="11" t="str">
        <f t="shared" si="232"/>
        <v>Cereal</v>
      </c>
      <c r="M2495" s="18">
        <f t="shared" si="233"/>
        <v>2.6272900921850344E-2</v>
      </c>
    </row>
    <row r="2496" spans="1:13">
      <c r="A2496" s="4">
        <v>2009</v>
      </c>
      <c r="B2496" s="5" t="s">
        <v>84</v>
      </c>
      <c r="C2496" s="5" t="s">
        <v>94</v>
      </c>
      <c r="D2496" s="5" t="s">
        <v>16</v>
      </c>
      <c r="E2496" s="5">
        <v>100520</v>
      </c>
      <c r="F2496" s="6">
        <v>1971.15</v>
      </c>
      <c r="H2496" s="15" t="str">
        <f t="shared" si="228"/>
        <v>Medium</v>
      </c>
      <c r="I2496" s="11" t="str">
        <f t="shared" si="229"/>
        <v>Large</v>
      </c>
      <c r="J2496" s="11" t="str">
        <f t="shared" si="230"/>
        <v>South</v>
      </c>
      <c r="K2496" s="11" t="str">
        <f t="shared" si="231"/>
        <v>2000s</v>
      </c>
      <c r="L2496" s="11" t="str">
        <f t="shared" si="232"/>
        <v>Cereal</v>
      </c>
      <c r="M2496" s="18">
        <f t="shared" si="233"/>
        <v>1.9609530441703143E-2</v>
      </c>
    </row>
    <row r="2497" spans="1:13">
      <c r="A2497" s="4">
        <v>2009</v>
      </c>
      <c r="B2497" s="5" t="s">
        <v>84</v>
      </c>
      <c r="C2497" s="5" t="s">
        <v>94</v>
      </c>
      <c r="D2497" s="5" t="s">
        <v>17</v>
      </c>
      <c r="E2497" s="5">
        <v>45710</v>
      </c>
      <c r="F2497" s="6">
        <v>555.67999999999995</v>
      </c>
      <c r="H2497" s="15" t="str">
        <f t="shared" si="228"/>
        <v>Low</v>
      </c>
      <c r="I2497" s="11" t="str">
        <f t="shared" si="229"/>
        <v>Large</v>
      </c>
      <c r="J2497" s="11" t="str">
        <f t="shared" si="230"/>
        <v>South</v>
      </c>
      <c r="K2497" s="11" t="str">
        <f t="shared" si="231"/>
        <v>2000s</v>
      </c>
      <c r="L2497" s="11" t="str">
        <f t="shared" si="232"/>
        <v>Pulse</v>
      </c>
      <c r="M2497" s="18">
        <f t="shared" si="233"/>
        <v>1.2156639684970464E-2</v>
      </c>
    </row>
    <row r="2498" spans="1:13">
      <c r="A2498" s="4">
        <v>2009</v>
      </c>
      <c r="B2498" s="5" t="s">
        <v>84</v>
      </c>
      <c r="C2498" s="5" t="s">
        <v>94</v>
      </c>
      <c r="D2498" s="5" t="s">
        <v>18</v>
      </c>
      <c r="E2498" s="5">
        <v>25270</v>
      </c>
      <c r="F2498" s="6">
        <v>316.19</v>
      </c>
      <c r="H2498" s="15" t="str">
        <f t="shared" si="228"/>
        <v>Low</v>
      </c>
      <c r="I2498" s="11" t="str">
        <f t="shared" si="229"/>
        <v>Large</v>
      </c>
      <c r="J2498" s="11" t="str">
        <f t="shared" si="230"/>
        <v>South</v>
      </c>
      <c r="K2498" s="11" t="str">
        <f t="shared" si="231"/>
        <v>2000s</v>
      </c>
      <c r="L2498" s="11" t="str">
        <f t="shared" si="232"/>
        <v>Fiber</v>
      </c>
      <c r="M2498" s="18">
        <f t="shared" si="233"/>
        <v>1.2512465373961218E-2</v>
      </c>
    </row>
    <row r="2499" spans="1:13">
      <c r="A2499" s="4">
        <v>2010</v>
      </c>
      <c r="B2499" s="5" t="s">
        <v>84</v>
      </c>
      <c r="C2499" s="5" t="s">
        <v>94</v>
      </c>
      <c r="D2499" s="5" t="s">
        <v>15</v>
      </c>
      <c r="E2499" s="5">
        <v>130680</v>
      </c>
      <c r="F2499" s="6">
        <v>3542.85</v>
      </c>
      <c r="H2499" s="15" t="str">
        <f t="shared" ref="H2499:H2562" si="234">IF(F2499&lt;1000,"Low",IF(F2499&lt;3000,"Medium","High"))</f>
        <v>High</v>
      </c>
      <c r="I2499" s="11" t="str">
        <f t="shared" ref="I2499:I2562" si="235">IF(E2499&lt;1000,"Small",IF(E2499&lt;5000,"Medium","Large"))</f>
        <v>Large</v>
      </c>
      <c r="J2499" s="11" t="str">
        <f t="shared" ref="J2499:J2562" si="236">IF(OR(B2499="Punjab",B2499="Haryana",B2499="Himachal Pradesh",B2499="Jammu and Kashmir",B2499="Uttarakhand",B2499="Delhi",B2499="Chandigarh"),"North",IF(OR(B2499="Tamil Nadu",B2499="Karnataka",B2499="Kerala",B2499="Andhra Pradesh",B2499="Telangana"),"South",IF(OR(B2499="Maharashtra",B2499="Gujarat",B2499="Goa",B2499="Rajasthan"),"West",IF(OR(B2499="West Bengal",B2499="Bihar",B2499="Jharkhand",B2499="Odisha",B2499="Assam",B2499="Sikkim",B2499="Arunachal Pradesh",B2499="Manipur",B2499="Meghalaya",B2499="Mizoram",B2499="Nagaland",B2499="Tripura"),"East","Central"))))</f>
        <v>South</v>
      </c>
      <c r="K2499" s="11" t="str">
        <f t="shared" ref="K2499:K2562" si="237">LEFT(A2499,3)&amp;"0s"</f>
        <v>2010s</v>
      </c>
      <c r="L2499" s="11" t="str">
        <f t="shared" ref="L2499:L2562" si="238">IF(D2499="Rice","Cereal",IF(D2499="Maize","Cereal",IF(D2499="Chickpea","Pulse",IF(D2499="Cotton","Fiber","Other"))))</f>
        <v>Cereal</v>
      </c>
      <c r="M2499" s="18">
        <f t="shared" ref="M2499:M2562" si="239">F2499/E2499</f>
        <v>2.7110881542699725E-2</v>
      </c>
    </row>
    <row r="2500" spans="1:13">
      <c r="A2500" s="4">
        <v>2010</v>
      </c>
      <c r="B2500" s="5" t="s">
        <v>84</v>
      </c>
      <c r="C2500" s="5" t="s">
        <v>94</v>
      </c>
      <c r="D2500" s="5" t="s">
        <v>16</v>
      </c>
      <c r="E2500" s="5">
        <v>93490</v>
      </c>
      <c r="F2500" s="6">
        <v>3276.29</v>
      </c>
      <c r="H2500" s="15" t="str">
        <f t="shared" si="234"/>
        <v>High</v>
      </c>
      <c r="I2500" s="11" t="str">
        <f t="shared" si="235"/>
        <v>Large</v>
      </c>
      <c r="J2500" s="11" t="str">
        <f t="shared" si="236"/>
        <v>South</v>
      </c>
      <c r="K2500" s="11" t="str">
        <f t="shared" si="237"/>
        <v>2010s</v>
      </c>
      <c r="L2500" s="11" t="str">
        <f t="shared" si="238"/>
        <v>Cereal</v>
      </c>
      <c r="M2500" s="18">
        <f t="shared" si="239"/>
        <v>3.5044282810995829E-2</v>
      </c>
    </row>
    <row r="2501" spans="1:13">
      <c r="A2501" s="4">
        <v>2010</v>
      </c>
      <c r="B2501" s="5" t="s">
        <v>84</v>
      </c>
      <c r="C2501" s="5" t="s">
        <v>94</v>
      </c>
      <c r="D2501" s="5" t="s">
        <v>17</v>
      </c>
      <c r="E2501" s="5">
        <v>69430</v>
      </c>
      <c r="F2501" s="6">
        <v>591.82000000000005</v>
      </c>
      <c r="H2501" s="15" t="str">
        <f t="shared" si="234"/>
        <v>Low</v>
      </c>
      <c r="I2501" s="11" t="str">
        <f t="shared" si="235"/>
        <v>Large</v>
      </c>
      <c r="J2501" s="11" t="str">
        <f t="shared" si="236"/>
        <v>South</v>
      </c>
      <c r="K2501" s="11" t="str">
        <f t="shared" si="237"/>
        <v>2010s</v>
      </c>
      <c r="L2501" s="11" t="str">
        <f t="shared" si="238"/>
        <v>Pulse</v>
      </c>
      <c r="M2501" s="18">
        <f t="shared" si="239"/>
        <v>8.5239809880455139E-3</v>
      </c>
    </row>
    <row r="2502" spans="1:13">
      <c r="A2502" s="4">
        <v>2010</v>
      </c>
      <c r="B2502" s="5" t="s">
        <v>84</v>
      </c>
      <c r="C2502" s="5" t="s">
        <v>94</v>
      </c>
      <c r="D2502" s="5" t="s">
        <v>18</v>
      </c>
      <c r="E2502" s="5">
        <v>44890</v>
      </c>
      <c r="F2502" s="6">
        <v>465.81</v>
      </c>
      <c r="H2502" s="15" t="str">
        <f t="shared" si="234"/>
        <v>Low</v>
      </c>
      <c r="I2502" s="11" t="str">
        <f t="shared" si="235"/>
        <v>Large</v>
      </c>
      <c r="J2502" s="11" t="str">
        <f t="shared" si="236"/>
        <v>South</v>
      </c>
      <c r="K2502" s="11" t="str">
        <f t="shared" si="237"/>
        <v>2010s</v>
      </c>
      <c r="L2502" s="11" t="str">
        <f t="shared" si="238"/>
        <v>Fiber</v>
      </c>
      <c r="M2502" s="18">
        <f t="shared" si="239"/>
        <v>1.0376698596569391E-2</v>
      </c>
    </row>
    <row r="2503" spans="1:13">
      <c r="A2503" s="4">
        <v>2011</v>
      </c>
      <c r="B2503" s="5" t="s">
        <v>84</v>
      </c>
      <c r="C2503" s="5" t="s">
        <v>94</v>
      </c>
      <c r="D2503" s="5" t="s">
        <v>15</v>
      </c>
      <c r="E2503" s="5">
        <v>116170</v>
      </c>
      <c r="F2503" s="6">
        <v>3534.73</v>
      </c>
      <c r="H2503" s="15" t="str">
        <f t="shared" si="234"/>
        <v>High</v>
      </c>
      <c r="I2503" s="11" t="str">
        <f t="shared" si="235"/>
        <v>Large</v>
      </c>
      <c r="J2503" s="11" t="str">
        <f t="shared" si="236"/>
        <v>South</v>
      </c>
      <c r="K2503" s="11" t="str">
        <f t="shared" si="237"/>
        <v>2010s</v>
      </c>
      <c r="L2503" s="11" t="str">
        <f t="shared" si="238"/>
        <v>Cereal</v>
      </c>
      <c r="M2503" s="18">
        <f t="shared" si="239"/>
        <v>3.0427218731169839E-2</v>
      </c>
    </row>
    <row r="2504" spans="1:13">
      <c r="A2504" s="4">
        <v>2011</v>
      </c>
      <c r="B2504" s="5" t="s">
        <v>84</v>
      </c>
      <c r="C2504" s="5" t="s">
        <v>94</v>
      </c>
      <c r="D2504" s="5" t="s">
        <v>16</v>
      </c>
      <c r="E2504" s="5">
        <v>103650</v>
      </c>
      <c r="F2504" s="6">
        <v>2660.01</v>
      </c>
      <c r="H2504" s="15" t="str">
        <f t="shared" si="234"/>
        <v>Medium</v>
      </c>
      <c r="I2504" s="11" t="str">
        <f t="shared" si="235"/>
        <v>Large</v>
      </c>
      <c r="J2504" s="11" t="str">
        <f t="shared" si="236"/>
        <v>South</v>
      </c>
      <c r="K2504" s="11" t="str">
        <f t="shared" si="237"/>
        <v>2010s</v>
      </c>
      <c r="L2504" s="11" t="str">
        <f t="shared" si="238"/>
        <v>Cereal</v>
      </c>
      <c r="M2504" s="18">
        <f t="shared" si="239"/>
        <v>2.5663386396526777E-2</v>
      </c>
    </row>
    <row r="2505" spans="1:13">
      <c r="A2505" s="4">
        <v>2011</v>
      </c>
      <c r="B2505" s="5" t="s">
        <v>84</v>
      </c>
      <c r="C2505" s="5" t="s">
        <v>94</v>
      </c>
      <c r="D2505" s="5" t="s">
        <v>17</v>
      </c>
      <c r="E2505" s="5">
        <v>60230</v>
      </c>
      <c r="F2505" s="6">
        <v>515.86</v>
      </c>
      <c r="H2505" s="15" t="str">
        <f t="shared" si="234"/>
        <v>Low</v>
      </c>
      <c r="I2505" s="11" t="str">
        <f t="shared" si="235"/>
        <v>Large</v>
      </c>
      <c r="J2505" s="11" t="str">
        <f t="shared" si="236"/>
        <v>South</v>
      </c>
      <c r="K2505" s="11" t="str">
        <f t="shared" si="237"/>
        <v>2010s</v>
      </c>
      <c r="L2505" s="11" t="str">
        <f t="shared" si="238"/>
        <v>Pulse</v>
      </c>
      <c r="M2505" s="18">
        <f t="shared" si="239"/>
        <v>8.5648347999335885E-3</v>
      </c>
    </row>
    <row r="2506" spans="1:13">
      <c r="A2506" s="4">
        <v>2011</v>
      </c>
      <c r="B2506" s="5" t="s">
        <v>84</v>
      </c>
      <c r="C2506" s="5" t="s">
        <v>94</v>
      </c>
      <c r="D2506" s="5" t="s">
        <v>18</v>
      </c>
      <c r="E2506" s="5">
        <v>42370</v>
      </c>
      <c r="F2506" s="6">
        <v>372.91</v>
      </c>
      <c r="H2506" s="15" t="str">
        <f t="shared" si="234"/>
        <v>Low</v>
      </c>
      <c r="I2506" s="11" t="str">
        <f t="shared" si="235"/>
        <v>Large</v>
      </c>
      <c r="J2506" s="11" t="str">
        <f t="shared" si="236"/>
        <v>South</v>
      </c>
      <c r="K2506" s="11" t="str">
        <f t="shared" si="237"/>
        <v>2010s</v>
      </c>
      <c r="L2506" s="11" t="str">
        <f t="shared" si="238"/>
        <v>Fiber</v>
      </c>
      <c r="M2506" s="18">
        <f t="shared" si="239"/>
        <v>8.8012744866650932E-3</v>
      </c>
    </row>
    <row r="2507" spans="1:13">
      <c r="A2507" s="4">
        <v>2012</v>
      </c>
      <c r="B2507" s="5" t="s">
        <v>84</v>
      </c>
      <c r="C2507" s="5" t="s">
        <v>94</v>
      </c>
      <c r="D2507" s="5" t="s">
        <v>15</v>
      </c>
      <c r="E2507" s="5">
        <v>109150</v>
      </c>
      <c r="F2507" s="6">
        <v>3552.73</v>
      </c>
      <c r="H2507" s="15" t="str">
        <f t="shared" si="234"/>
        <v>High</v>
      </c>
      <c r="I2507" s="11" t="str">
        <f t="shared" si="235"/>
        <v>Large</v>
      </c>
      <c r="J2507" s="11" t="str">
        <f t="shared" si="236"/>
        <v>South</v>
      </c>
      <c r="K2507" s="11" t="str">
        <f t="shared" si="237"/>
        <v>2010s</v>
      </c>
      <c r="L2507" s="11" t="str">
        <f t="shared" si="238"/>
        <v>Cereal</v>
      </c>
      <c r="M2507" s="18">
        <f t="shared" si="239"/>
        <v>3.2549060925332114E-2</v>
      </c>
    </row>
    <row r="2508" spans="1:13">
      <c r="A2508" s="4">
        <v>2012</v>
      </c>
      <c r="B2508" s="5" t="s">
        <v>84</v>
      </c>
      <c r="C2508" s="5" t="s">
        <v>94</v>
      </c>
      <c r="D2508" s="5" t="s">
        <v>16</v>
      </c>
      <c r="E2508" s="5">
        <v>109120</v>
      </c>
      <c r="F2508" s="6">
        <v>2332.02</v>
      </c>
      <c r="H2508" s="15" t="str">
        <f t="shared" si="234"/>
        <v>Medium</v>
      </c>
      <c r="I2508" s="11" t="str">
        <f t="shared" si="235"/>
        <v>Large</v>
      </c>
      <c r="J2508" s="11" t="str">
        <f t="shared" si="236"/>
        <v>South</v>
      </c>
      <c r="K2508" s="11" t="str">
        <f t="shared" si="237"/>
        <v>2010s</v>
      </c>
      <c r="L2508" s="11" t="str">
        <f t="shared" si="238"/>
        <v>Cereal</v>
      </c>
      <c r="M2508" s="18">
        <f t="shared" si="239"/>
        <v>2.1371151026392962E-2</v>
      </c>
    </row>
    <row r="2509" spans="1:13">
      <c r="A2509" s="4">
        <v>2012</v>
      </c>
      <c r="B2509" s="5" t="s">
        <v>84</v>
      </c>
      <c r="C2509" s="5" t="s">
        <v>94</v>
      </c>
      <c r="D2509" s="5" t="s">
        <v>17</v>
      </c>
      <c r="E2509" s="5">
        <v>60890</v>
      </c>
      <c r="F2509" s="6">
        <v>749.88</v>
      </c>
      <c r="H2509" s="15" t="str">
        <f t="shared" si="234"/>
        <v>Low</v>
      </c>
      <c r="I2509" s="11" t="str">
        <f t="shared" si="235"/>
        <v>Large</v>
      </c>
      <c r="J2509" s="11" t="str">
        <f t="shared" si="236"/>
        <v>South</v>
      </c>
      <c r="K2509" s="11" t="str">
        <f t="shared" si="237"/>
        <v>2010s</v>
      </c>
      <c r="L2509" s="11" t="str">
        <f t="shared" si="238"/>
        <v>Pulse</v>
      </c>
      <c r="M2509" s="18">
        <f t="shared" si="239"/>
        <v>1.2315322713089176E-2</v>
      </c>
    </row>
    <row r="2510" spans="1:13">
      <c r="A2510" s="4">
        <v>2012</v>
      </c>
      <c r="B2510" s="5" t="s">
        <v>84</v>
      </c>
      <c r="C2510" s="5" t="s">
        <v>94</v>
      </c>
      <c r="D2510" s="5" t="s">
        <v>18</v>
      </c>
      <c r="E2510" s="5">
        <v>65500</v>
      </c>
      <c r="F2510" s="6">
        <v>484.43</v>
      </c>
      <c r="H2510" s="15" t="str">
        <f t="shared" si="234"/>
        <v>Low</v>
      </c>
      <c r="I2510" s="11" t="str">
        <f t="shared" si="235"/>
        <v>Large</v>
      </c>
      <c r="J2510" s="11" t="str">
        <f t="shared" si="236"/>
        <v>South</v>
      </c>
      <c r="K2510" s="11" t="str">
        <f t="shared" si="237"/>
        <v>2010s</v>
      </c>
      <c r="L2510" s="11" t="str">
        <f t="shared" si="238"/>
        <v>Fiber</v>
      </c>
      <c r="M2510" s="18">
        <f t="shared" si="239"/>
        <v>7.3958778625954199E-3</v>
      </c>
    </row>
    <row r="2511" spans="1:13">
      <c r="A2511" s="4">
        <v>2013</v>
      </c>
      <c r="B2511" s="5" t="s">
        <v>84</v>
      </c>
      <c r="C2511" s="5" t="s">
        <v>94</v>
      </c>
      <c r="D2511" s="5" t="s">
        <v>15</v>
      </c>
      <c r="E2511" s="5">
        <v>110550</v>
      </c>
      <c r="F2511" s="6">
        <v>3786.7</v>
      </c>
      <c r="H2511" s="15" t="str">
        <f t="shared" si="234"/>
        <v>High</v>
      </c>
      <c r="I2511" s="11" t="str">
        <f t="shared" si="235"/>
        <v>Large</v>
      </c>
      <c r="J2511" s="11" t="str">
        <f t="shared" si="236"/>
        <v>South</v>
      </c>
      <c r="K2511" s="11" t="str">
        <f t="shared" si="237"/>
        <v>2010s</v>
      </c>
      <c r="L2511" s="11" t="str">
        <f t="shared" si="238"/>
        <v>Cereal</v>
      </c>
      <c r="M2511" s="18">
        <f t="shared" si="239"/>
        <v>3.4253279059249207E-2</v>
      </c>
    </row>
    <row r="2512" spans="1:13">
      <c r="A2512" s="4">
        <v>2013</v>
      </c>
      <c r="B2512" s="5" t="s">
        <v>84</v>
      </c>
      <c r="C2512" s="5" t="s">
        <v>94</v>
      </c>
      <c r="D2512" s="5" t="s">
        <v>16</v>
      </c>
      <c r="E2512" s="5">
        <v>84630</v>
      </c>
      <c r="F2512" s="6">
        <v>2766.51</v>
      </c>
      <c r="H2512" s="15" t="str">
        <f t="shared" si="234"/>
        <v>Medium</v>
      </c>
      <c r="I2512" s="11" t="str">
        <f t="shared" si="235"/>
        <v>Large</v>
      </c>
      <c r="J2512" s="11" t="str">
        <f t="shared" si="236"/>
        <v>South</v>
      </c>
      <c r="K2512" s="11" t="str">
        <f t="shared" si="237"/>
        <v>2010s</v>
      </c>
      <c r="L2512" s="11" t="str">
        <f t="shared" si="238"/>
        <v>Cereal</v>
      </c>
      <c r="M2512" s="18">
        <f t="shared" si="239"/>
        <v>3.2689471818504082E-2</v>
      </c>
    </row>
    <row r="2513" spans="1:13">
      <c r="A2513" s="4">
        <v>2013</v>
      </c>
      <c r="B2513" s="5" t="s">
        <v>84</v>
      </c>
      <c r="C2513" s="5" t="s">
        <v>94</v>
      </c>
      <c r="D2513" s="5" t="s">
        <v>17</v>
      </c>
      <c r="E2513" s="5">
        <v>53820</v>
      </c>
      <c r="F2513" s="6">
        <v>858.79</v>
      </c>
      <c r="H2513" s="15" t="str">
        <f t="shared" si="234"/>
        <v>Low</v>
      </c>
      <c r="I2513" s="11" t="str">
        <f t="shared" si="235"/>
        <v>Large</v>
      </c>
      <c r="J2513" s="11" t="str">
        <f t="shared" si="236"/>
        <v>South</v>
      </c>
      <c r="K2513" s="11" t="str">
        <f t="shared" si="237"/>
        <v>2010s</v>
      </c>
      <c r="L2513" s="11" t="str">
        <f t="shared" si="238"/>
        <v>Pulse</v>
      </c>
      <c r="M2513" s="18">
        <f t="shared" si="239"/>
        <v>1.5956707543664066E-2</v>
      </c>
    </row>
    <row r="2514" spans="1:13">
      <c r="A2514" s="4">
        <v>2013</v>
      </c>
      <c r="B2514" s="5" t="s">
        <v>84</v>
      </c>
      <c r="C2514" s="5" t="s">
        <v>94</v>
      </c>
      <c r="D2514" s="5" t="s">
        <v>18</v>
      </c>
      <c r="E2514" s="5">
        <v>74300</v>
      </c>
      <c r="F2514" s="6">
        <v>462.58</v>
      </c>
      <c r="H2514" s="15" t="str">
        <f t="shared" si="234"/>
        <v>Low</v>
      </c>
      <c r="I2514" s="11" t="str">
        <f t="shared" si="235"/>
        <v>Large</v>
      </c>
      <c r="J2514" s="11" t="str">
        <f t="shared" si="236"/>
        <v>South</v>
      </c>
      <c r="K2514" s="11" t="str">
        <f t="shared" si="237"/>
        <v>2010s</v>
      </c>
      <c r="L2514" s="11" t="str">
        <f t="shared" si="238"/>
        <v>Fiber</v>
      </c>
      <c r="M2514" s="18">
        <f t="shared" si="239"/>
        <v>6.2258411843876173E-3</v>
      </c>
    </row>
    <row r="2515" spans="1:13">
      <c r="A2515" s="4">
        <v>2014</v>
      </c>
      <c r="B2515" s="5" t="s">
        <v>84</v>
      </c>
      <c r="C2515" s="5" t="s">
        <v>94</v>
      </c>
      <c r="D2515" s="5" t="s">
        <v>15</v>
      </c>
      <c r="E2515" s="5">
        <v>118640</v>
      </c>
      <c r="F2515" s="6">
        <v>3440.07</v>
      </c>
      <c r="H2515" s="15" t="str">
        <f t="shared" si="234"/>
        <v>High</v>
      </c>
      <c r="I2515" s="11" t="str">
        <f t="shared" si="235"/>
        <v>Large</v>
      </c>
      <c r="J2515" s="11" t="str">
        <f t="shared" si="236"/>
        <v>South</v>
      </c>
      <c r="K2515" s="11" t="str">
        <f t="shared" si="237"/>
        <v>2010s</v>
      </c>
      <c r="L2515" s="11" t="str">
        <f t="shared" si="238"/>
        <v>Cereal</v>
      </c>
      <c r="M2515" s="18">
        <f t="shared" si="239"/>
        <v>2.8995869858395147E-2</v>
      </c>
    </row>
    <row r="2516" spans="1:13">
      <c r="A2516" s="4">
        <v>2014</v>
      </c>
      <c r="B2516" s="5" t="s">
        <v>84</v>
      </c>
      <c r="C2516" s="5" t="s">
        <v>94</v>
      </c>
      <c r="D2516" s="5" t="s">
        <v>16</v>
      </c>
      <c r="E2516" s="5">
        <v>99850</v>
      </c>
      <c r="F2516" s="6">
        <v>2616.73</v>
      </c>
      <c r="H2516" s="15" t="str">
        <f t="shared" si="234"/>
        <v>Medium</v>
      </c>
      <c r="I2516" s="11" t="str">
        <f t="shared" si="235"/>
        <v>Large</v>
      </c>
      <c r="J2516" s="11" t="str">
        <f t="shared" si="236"/>
        <v>South</v>
      </c>
      <c r="K2516" s="11" t="str">
        <f t="shared" si="237"/>
        <v>2010s</v>
      </c>
      <c r="L2516" s="11" t="str">
        <f t="shared" si="238"/>
        <v>Cereal</v>
      </c>
      <c r="M2516" s="18">
        <f t="shared" si="239"/>
        <v>2.6206609914872309E-2</v>
      </c>
    </row>
    <row r="2517" spans="1:13">
      <c r="A2517" s="4">
        <v>2014</v>
      </c>
      <c r="B2517" s="5" t="s">
        <v>84</v>
      </c>
      <c r="C2517" s="5" t="s">
        <v>94</v>
      </c>
      <c r="D2517" s="5" t="s">
        <v>17</v>
      </c>
      <c r="E2517" s="5">
        <v>67270</v>
      </c>
      <c r="F2517" s="6">
        <v>510.48</v>
      </c>
      <c r="H2517" s="15" t="str">
        <f t="shared" si="234"/>
        <v>Low</v>
      </c>
      <c r="I2517" s="11" t="str">
        <f t="shared" si="235"/>
        <v>Large</v>
      </c>
      <c r="J2517" s="11" t="str">
        <f t="shared" si="236"/>
        <v>South</v>
      </c>
      <c r="K2517" s="11" t="str">
        <f t="shared" si="237"/>
        <v>2010s</v>
      </c>
      <c r="L2517" s="11" t="str">
        <f t="shared" si="238"/>
        <v>Pulse</v>
      </c>
      <c r="M2517" s="18">
        <f t="shared" si="239"/>
        <v>7.5885238590753679E-3</v>
      </c>
    </row>
    <row r="2518" spans="1:13">
      <c r="A2518" s="4">
        <v>2014</v>
      </c>
      <c r="B2518" s="5" t="s">
        <v>84</v>
      </c>
      <c r="C2518" s="5" t="s">
        <v>94</v>
      </c>
      <c r="D2518" s="5" t="s">
        <v>18</v>
      </c>
      <c r="E2518" s="5">
        <v>82340</v>
      </c>
      <c r="F2518" s="6">
        <v>543.11</v>
      </c>
      <c r="H2518" s="15" t="str">
        <f t="shared" si="234"/>
        <v>Low</v>
      </c>
      <c r="I2518" s="11" t="str">
        <f t="shared" si="235"/>
        <v>Large</v>
      </c>
      <c r="J2518" s="11" t="str">
        <f t="shared" si="236"/>
        <v>South</v>
      </c>
      <c r="K2518" s="11" t="str">
        <f t="shared" si="237"/>
        <v>2010s</v>
      </c>
      <c r="L2518" s="11" t="str">
        <f t="shared" si="238"/>
        <v>Fiber</v>
      </c>
      <c r="M2518" s="18">
        <f t="shared" si="239"/>
        <v>6.5959436482875885E-3</v>
      </c>
    </row>
    <row r="2519" spans="1:13">
      <c r="A2519" s="4">
        <v>2015</v>
      </c>
      <c r="B2519" s="5" t="s">
        <v>84</v>
      </c>
      <c r="C2519" s="5" t="s">
        <v>94</v>
      </c>
      <c r="D2519" s="5" t="s">
        <v>15</v>
      </c>
      <c r="E2519" s="5">
        <v>93670</v>
      </c>
      <c r="F2519" s="6">
        <v>3645.14</v>
      </c>
      <c r="H2519" s="15" t="str">
        <f t="shared" si="234"/>
        <v>High</v>
      </c>
      <c r="I2519" s="11" t="str">
        <f t="shared" si="235"/>
        <v>Large</v>
      </c>
      <c r="J2519" s="11" t="str">
        <f t="shared" si="236"/>
        <v>South</v>
      </c>
      <c r="K2519" s="11" t="str">
        <f t="shared" si="237"/>
        <v>2010s</v>
      </c>
      <c r="L2519" s="11" t="str">
        <f t="shared" si="238"/>
        <v>Cereal</v>
      </c>
      <c r="M2519" s="18">
        <f t="shared" si="239"/>
        <v>3.8914700544464609E-2</v>
      </c>
    </row>
    <row r="2520" spans="1:13">
      <c r="A2520" s="4">
        <v>2015</v>
      </c>
      <c r="B2520" s="5" t="s">
        <v>84</v>
      </c>
      <c r="C2520" s="5" t="s">
        <v>94</v>
      </c>
      <c r="D2520" s="5" t="s">
        <v>16</v>
      </c>
      <c r="E2520" s="5">
        <v>99740</v>
      </c>
      <c r="F2520" s="6">
        <v>2640.16</v>
      </c>
      <c r="H2520" s="15" t="str">
        <f t="shared" si="234"/>
        <v>Medium</v>
      </c>
      <c r="I2520" s="11" t="str">
        <f t="shared" si="235"/>
        <v>Large</v>
      </c>
      <c r="J2520" s="11" t="str">
        <f t="shared" si="236"/>
        <v>South</v>
      </c>
      <c r="K2520" s="11" t="str">
        <f t="shared" si="237"/>
        <v>2010s</v>
      </c>
      <c r="L2520" s="11" t="str">
        <f t="shared" si="238"/>
        <v>Cereal</v>
      </c>
      <c r="M2520" s="18">
        <f t="shared" si="239"/>
        <v>2.6470423100060154E-2</v>
      </c>
    </row>
    <row r="2521" spans="1:13">
      <c r="A2521" s="4">
        <v>2015</v>
      </c>
      <c r="B2521" s="5" t="s">
        <v>84</v>
      </c>
      <c r="C2521" s="5" t="s">
        <v>94</v>
      </c>
      <c r="D2521" s="5" t="s">
        <v>17</v>
      </c>
      <c r="E2521" s="5">
        <v>75360</v>
      </c>
      <c r="F2521" s="6">
        <v>645.97</v>
      </c>
      <c r="H2521" s="15" t="str">
        <f t="shared" si="234"/>
        <v>Low</v>
      </c>
      <c r="I2521" s="11" t="str">
        <f t="shared" si="235"/>
        <v>Large</v>
      </c>
      <c r="J2521" s="11" t="str">
        <f t="shared" si="236"/>
        <v>South</v>
      </c>
      <c r="K2521" s="11" t="str">
        <f t="shared" si="237"/>
        <v>2010s</v>
      </c>
      <c r="L2521" s="11" t="str">
        <f t="shared" si="238"/>
        <v>Pulse</v>
      </c>
      <c r="M2521" s="18">
        <f t="shared" si="239"/>
        <v>8.5717887473460725E-3</v>
      </c>
    </row>
    <row r="2522" spans="1:13">
      <c r="A2522" s="4">
        <v>2015</v>
      </c>
      <c r="B2522" s="5" t="s">
        <v>84</v>
      </c>
      <c r="C2522" s="5" t="s">
        <v>94</v>
      </c>
      <c r="D2522" s="5" t="s">
        <v>18</v>
      </c>
      <c r="E2522" s="5">
        <v>68050</v>
      </c>
      <c r="F2522" s="6">
        <v>389.57</v>
      </c>
      <c r="H2522" s="15" t="str">
        <f t="shared" si="234"/>
        <v>Low</v>
      </c>
      <c r="I2522" s="11" t="str">
        <f t="shared" si="235"/>
        <v>Large</v>
      </c>
      <c r="J2522" s="11" t="str">
        <f t="shared" si="236"/>
        <v>South</v>
      </c>
      <c r="K2522" s="11" t="str">
        <f t="shared" si="237"/>
        <v>2010s</v>
      </c>
      <c r="L2522" s="11" t="str">
        <f t="shared" si="238"/>
        <v>Fiber</v>
      </c>
      <c r="M2522" s="18">
        <f t="shared" si="239"/>
        <v>5.7247612049963264E-3</v>
      </c>
    </row>
    <row r="2523" spans="1:13">
      <c r="A2523" s="4">
        <v>2016</v>
      </c>
      <c r="B2523" s="5" t="s">
        <v>84</v>
      </c>
      <c r="C2523" s="5" t="s">
        <v>94</v>
      </c>
      <c r="D2523" s="5" t="s">
        <v>15</v>
      </c>
      <c r="E2523" s="5">
        <v>87010</v>
      </c>
      <c r="F2523" s="6">
        <v>3882.34</v>
      </c>
      <c r="H2523" s="15" t="str">
        <f t="shared" si="234"/>
        <v>High</v>
      </c>
      <c r="I2523" s="11" t="str">
        <f t="shared" si="235"/>
        <v>Large</v>
      </c>
      <c r="J2523" s="11" t="str">
        <f t="shared" si="236"/>
        <v>South</v>
      </c>
      <c r="K2523" s="11" t="str">
        <f t="shared" si="237"/>
        <v>2010s</v>
      </c>
      <c r="L2523" s="11" t="str">
        <f t="shared" si="238"/>
        <v>Cereal</v>
      </c>
      <c r="M2523" s="18">
        <f t="shared" si="239"/>
        <v>4.4619469026548675E-2</v>
      </c>
    </row>
    <row r="2524" spans="1:13">
      <c r="A2524" s="4">
        <v>2016</v>
      </c>
      <c r="B2524" s="5" t="s">
        <v>84</v>
      </c>
      <c r="C2524" s="5" t="s">
        <v>94</v>
      </c>
      <c r="D2524" s="5" t="s">
        <v>16</v>
      </c>
      <c r="E2524" s="5">
        <v>95100</v>
      </c>
      <c r="F2524" s="6">
        <v>2634.99</v>
      </c>
      <c r="H2524" s="15" t="str">
        <f t="shared" si="234"/>
        <v>Medium</v>
      </c>
      <c r="I2524" s="11" t="str">
        <f t="shared" si="235"/>
        <v>Large</v>
      </c>
      <c r="J2524" s="11" t="str">
        <f t="shared" si="236"/>
        <v>South</v>
      </c>
      <c r="K2524" s="11" t="str">
        <f t="shared" si="237"/>
        <v>2010s</v>
      </c>
      <c r="L2524" s="11" t="str">
        <f t="shared" si="238"/>
        <v>Cereal</v>
      </c>
      <c r="M2524" s="18">
        <f t="shared" si="239"/>
        <v>2.770757097791798E-2</v>
      </c>
    </row>
    <row r="2525" spans="1:13">
      <c r="A2525" s="4">
        <v>2016</v>
      </c>
      <c r="B2525" s="5" t="s">
        <v>84</v>
      </c>
      <c r="C2525" s="5" t="s">
        <v>94</v>
      </c>
      <c r="D2525" s="5" t="s">
        <v>17</v>
      </c>
      <c r="E2525" s="5">
        <v>9470</v>
      </c>
      <c r="F2525" s="6">
        <v>278.37</v>
      </c>
      <c r="H2525" s="15" t="str">
        <f t="shared" si="234"/>
        <v>Low</v>
      </c>
      <c r="I2525" s="11" t="str">
        <f t="shared" si="235"/>
        <v>Large</v>
      </c>
      <c r="J2525" s="11" t="str">
        <f t="shared" si="236"/>
        <v>South</v>
      </c>
      <c r="K2525" s="11" t="str">
        <f t="shared" si="237"/>
        <v>2010s</v>
      </c>
      <c r="L2525" s="11" t="str">
        <f t="shared" si="238"/>
        <v>Pulse</v>
      </c>
      <c r="M2525" s="18">
        <f t="shared" si="239"/>
        <v>2.9394931362196411E-2</v>
      </c>
    </row>
    <row r="2526" spans="1:13">
      <c r="A2526" s="4">
        <v>2016</v>
      </c>
      <c r="B2526" s="5" t="s">
        <v>84</v>
      </c>
      <c r="C2526" s="5" t="s">
        <v>94</v>
      </c>
      <c r="D2526" s="5" t="s">
        <v>18</v>
      </c>
      <c r="E2526" s="5">
        <v>48060</v>
      </c>
      <c r="F2526" s="6">
        <v>500.65</v>
      </c>
      <c r="H2526" s="15" t="str">
        <f t="shared" si="234"/>
        <v>Low</v>
      </c>
      <c r="I2526" s="11" t="str">
        <f t="shared" si="235"/>
        <v>Large</v>
      </c>
      <c r="J2526" s="11" t="str">
        <f t="shared" si="236"/>
        <v>South</v>
      </c>
      <c r="K2526" s="11" t="str">
        <f t="shared" si="237"/>
        <v>2010s</v>
      </c>
      <c r="L2526" s="11" t="str">
        <f t="shared" si="238"/>
        <v>Fiber</v>
      </c>
      <c r="M2526" s="18">
        <f t="shared" si="239"/>
        <v>1.0417186849771118E-2</v>
      </c>
    </row>
    <row r="2527" spans="1:13">
      <c r="A2527" s="4">
        <v>2017</v>
      </c>
      <c r="B2527" s="5" t="s">
        <v>84</v>
      </c>
      <c r="C2527" s="5" t="s">
        <v>94</v>
      </c>
      <c r="D2527" s="5" t="s">
        <v>15</v>
      </c>
      <c r="E2527" s="5">
        <v>101930</v>
      </c>
      <c r="F2527" s="6">
        <v>3809.74</v>
      </c>
      <c r="H2527" s="15" t="str">
        <f t="shared" si="234"/>
        <v>High</v>
      </c>
      <c r="I2527" s="11" t="str">
        <f t="shared" si="235"/>
        <v>Large</v>
      </c>
      <c r="J2527" s="11" t="str">
        <f t="shared" si="236"/>
        <v>South</v>
      </c>
      <c r="K2527" s="11" t="str">
        <f t="shared" si="237"/>
        <v>2010s</v>
      </c>
      <c r="L2527" s="11" t="str">
        <f t="shared" si="238"/>
        <v>Cereal</v>
      </c>
      <c r="M2527" s="18">
        <f t="shared" si="239"/>
        <v>3.7376042382026881E-2</v>
      </c>
    </row>
    <row r="2528" spans="1:13">
      <c r="A2528" s="4">
        <v>2017</v>
      </c>
      <c r="B2528" s="5" t="s">
        <v>84</v>
      </c>
      <c r="C2528" s="5" t="s">
        <v>94</v>
      </c>
      <c r="D2528" s="5" t="s">
        <v>16</v>
      </c>
      <c r="E2528" s="5">
        <v>97820</v>
      </c>
      <c r="F2528" s="6">
        <v>3849.42</v>
      </c>
      <c r="H2528" s="15" t="str">
        <f t="shared" si="234"/>
        <v>High</v>
      </c>
      <c r="I2528" s="11" t="str">
        <f t="shared" si="235"/>
        <v>Large</v>
      </c>
      <c r="J2528" s="11" t="str">
        <f t="shared" si="236"/>
        <v>South</v>
      </c>
      <c r="K2528" s="11" t="str">
        <f t="shared" si="237"/>
        <v>2010s</v>
      </c>
      <c r="L2528" s="11" t="str">
        <f t="shared" si="238"/>
        <v>Cereal</v>
      </c>
      <c r="M2528" s="18">
        <f t="shared" si="239"/>
        <v>3.9352075240237171E-2</v>
      </c>
    </row>
    <row r="2529" spans="1:13">
      <c r="A2529" s="4">
        <v>2017</v>
      </c>
      <c r="B2529" s="5" t="s">
        <v>84</v>
      </c>
      <c r="C2529" s="5" t="s">
        <v>94</v>
      </c>
      <c r="D2529" s="5" t="s">
        <v>17</v>
      </c>
      <c r="E2529" s="5">
        <v>26860</v>
      </c>
      <c r="F2529" s="6">
        <v>989.91</v>
      </c>
      <c r="H2529" s="15" t="str">
        <f t="shared" si="234"/>
        <v>Low</v>
      </c>
      <c r="I2529" s="11" t="str">
        <f t="shared" si="235"/>
        <v>Large</v>
      </c>
      <c r="J2529" s="11" t="str">
        <f t="shared" si="236"/>
        <v>South</v>
      </c>
      <c r="K2529" s="11" t="str">
        <f t="shared" si="237"/>
        <v>2010s</v>
      </c>
      <c r="L2529" s="11" t="str">
        <f t="shared" si="238"/>
        <v>Pulse</v>
      </c>
      <c r="M2529" s="18">
        <f t="shared" si="239"/>
        <v>3.6854430379746832E-2</v>
      </c>
    </row>
    <row r="2530" spans="1:13">
      <c r="A2530" s="4">
        <v>2017</v>
      </c>
      <c r="B2530" s="5" t="s">
        <v>84</v>
      </c>
      <c r="C2530" s="5" t="s">
        <v>94</v>
      </c>
      <c r="D2530" s="5" t="s">
        <v>18</v>
      </c>
      <c r="E2530" s="5">
        <v>59160</v>
      </c>
      <c r="F2530" s="6">
        <v>605.22</v>
      </c>
      <c r="H2530" s="15" t="str">
        <f t="shared" si="234"/>
        <v>Low</v>
      </c>
      <c r="I2530" s="11" t="str">
        <f t="shared" si="235"/>
        <v>Large</v>
      </c>
      <c r="J2530" s="11" t="str">
        <f t="shared" si="236"/>
        <v>South</v>
      </c>
      <c r="K2530" s="11" t="str">
        <f t="shared" si="237"/>
        <v>2010s</v>
      </c>
      <c r="L2530" s="11" t="str">
        <f t="shared" si="238"/>
        <v>Fiber</v>
      </c>
      <c r="M2530" s="18">
        <f t="shared" si="239"/>
        <v>1.0230223123732252E-2</v>
      </c>
    </row>
    <row r="2531" spans="1:13">
      <c r="A2531" s="4">
        <v>2008</v>
      </c>
      <c r="B2531" s="5" t="s">
        <v>84</v>
      </c>
      <c r="C2531" s="5" t="s">
        <v>95</v>
      </c>
      <c r="D2531" s="5" t="s">
        <v>15</v>
      </c>
      <c r="E2531" s="5">
        <v>86410</v>
      </c>
      <c r="F2531" s="6">
        <v>1186.21</v>
      </c>
      <c r="H2531" s="15" t="str">
        <f t="shared" si="234"/>
        <v>Medium</v>
      </c>
      <c r="I2531" s="11" t="str">
        <f t="shared" si="235"/>
        <v>Large</v>
      </c>
      <c r="J2531" s="11" t="str">
        <f t="shared" si="236"/>
        <v>South</v>
      </c>
      <c r="K2531" s="11" t="str">
        <f t="shared" si="237"/>
        <v>2000s</v>
      </c>
      <c r="L2531" s="11" t="str">
        <f t="shared" si="238"/>
        <v>Cereal</v>
      </c>
      <c r="M2531" s="18">
        <f t="shared" si="239"/>
        <v>1.3727693553986807E-2</v>
      </c>
    </row>
    <row r="2532" spans="1:13">
      <c r="A2532" s="4">
        <v>2008</v>
      </c>
      <c r="B2532" s="5" t="s">
        <v>84</v>
      </c>
      <c r="C2532" s="5" t="s">
        <v>95</v>
      </c>
      <c r="D2532" s="5" t="s">
        <v>16</v>
      </c>
      <c r="E2532" s="5">
        <v>194350</v>
      </c>
      <c r="F2532" s="6">
        <v>2525.5500000000002</v>
      </c>
      <c r="H2532" s="15" t="str">
        <f t="shared" si="234"/>
        <v>Medium</v>
      </c>
      <c r="I2532" s="11" t="str">
        <f t="shared" si="235"/>
        <v>Large</v>
      </c>
      <c r="J2532" s="11" t="str">
        <f t="shared" si="236"/>
        <v>South</v>
      </c>
      <c r="K2532" s="11" t="str">
        <f t="shared" si="237"/>
        <v>2000s</v>
      </c>
      <c r="L2532" s="11" t="str">
        <f t="shared" si="238"/>
        <v>Cereal</v>
      </c>
      <c r="M2532" s="18">
        <f t="shared" si="239"/>
        <v>1.2994854643684077E-2</v>
      </c>
    </row>
    <row r="2533" spans="1:13">
      <c r="A2533" s="4">
        <v>2008</v>
      </c>
      <c r="B2533" s="5" t="s">
        <v>84</v>
      </c>
      <c r="C2533" s="5" t="s">
        <v>95</v>
      </c>
      <c r="D2533" s="5" t="s">
        <v>17</v>
      </c>
      <c r="E2533" s="5">
        <v>95270</v>
      </c>
      <c r="F2533" s="6">
        <v>577.1</v>
      </c>
      <c r="H2533" s="15" t="str">
        <f t="shared" si="234"/>
        <v>Low</v>
      </c>
      <c r="I2533" s="11" t="str">
        <f t="shared" si="235"/>
        <v>Large</v>
      </c>
      <c r="J2533" s="11" t="str">
        <f t="shared" si="236"/>
        <v>South</v>
      </c>
      <c r="K2533" s="11" t="str">
        <f t="shared" si="237"/>
        <v>2000s</v>
      </c>
      <c r="L2533" s="11" t="str">
        <f t="shared" si="238"/>
        <v>Pulse</v>
      </c>
      <c r="M2533" s="18">
        <f t="shared" si="239"/>
        <v>6.0575207305552641E-3</v>
      </c>
    </row>
    <row r="2534" spans="1:13">
      <c r="A2534" s="4">
        <v>2008</v>
      </c>
      <c r="B2534" s="5" t="s">
        <v>84</v>
      </c>
      <c r="C2534" s="5" t="s">
        <v>95</v>
      </c>
      <c r="D2534" s="5" t="s">
        <v>18</v>
      </c>
      <c r="E2534" s="5">
        <v>204980</v>
      </c>
      <c r="F2534" s="6">
        <v>312.81</v>
      </c>
      <c r="H2534" s="15" t="str">
        <f t="shared" si="234"/>
        <v>Low</v>
      </c>
      <c r="I2534" s="11" t="str">
        <f t="shared" si="235"/>
        <v>Large</v>
      </c>
      <c r="J2534" s="11" t="str">
        <f t="shared" si="236"/>
        <v>South</v>
      </c>
      <c r="K2534" s="11" t="str">
        <f t="shared" si="237"/>
        <v>2000s</v>
      </c>
      <c r="L2534" s="11" t="str">
        <f t="shared" si="238"/>
        <v>Fiber</v>
      </c>
      <c r="M2534" s="18">
        <f t="shared" si="239"/>
        <v>1.5260513220802031E-3</v>
      </c>
    </row>
    <row r="2535" spans="1:13">
      <c r="A2535" s="4">
        <v>2009</v>
      </c>
      <c r="B2535" s="5" t="s">
        <v>84</v>
      </c>
      <c r="C2535" s="5" t="s">
        <v>95</v>
      </c>
      <c r="D2535" s="5" t="s">
        <v>15</v>
      </c>
      <c r="E2535" s="5">
        <v>78970</v>
      </c>
      <c r="F2535" s="6">
        <v>1208.94</v>
      </c>
      <c r="H2535" s="15" t="str">
        <f t="shared" si="234"/>
        <v>Medium</v>
      </c>
      <c r="I2535" s="11" t="str">
        <f t="shared" si="235"/>
        <v>Large</v>
      </c>
      <c r="J2535" s="11" t="str">
        <f t="shared" si="236"/>
        <v>South</v>
      </c>
      <c r="K2535" s="11" t="str">
        <f t="shared" si="237"/>
        <v>2000s</v>
      </c>
      <c r="L2535" s="11" t="str">
        <f t="shared" si="238"/>
        <v>Cereal</v>
      </c>
      <c r="M2535" s="18">
        <f t="shared" si="239"/>
        <v>1.5308851462580727E-2</v>
      </c>
    </row>
    <row r="2536" spans="1:13">
      <c r="A2536" s="4">
        <v>2009</v>
      </c>
      <c r="B2536" s="5" t="s">
        <v>84</v>
      </c>
      <c r="C2536" s="5" t="s">
        <v>95</v>
      </c>
      <c r="D2536" s="5" t="s">
        <v>16</v>
      </c>
      <c r="E2536" s="5">
        <v>226120</v>
      </c>
      <c r="F2536" s="6">
        <v>2086.33</v>
      </c>
      <c r="H2536" s="15" t="str">
        <f t="shared" si="234"/>
        <v>Medium</v>
      </c>
      <c r="I2536" s="11" t="str">
        <f t="shared" si="235"/>
        <v>Large</v>
      </c>
      <c r="J2536" s="11" t="str">
        <f t="shared" si="236"/>
        <v>South</v>
      </c>
      <c r="K2536" s="11" t="str">
        <f t="shared" si="237"/>
        <v>2000s</v>
      </c>
      <c r="L2536" s="11" t="str">
        <f t="shared" si="238"/>
        <v>Cereal</v>
      </c>
      <c r="M2536" s="18">
        <f t="shared" si="239"/>
        <v>9.2266495666018036E-3</v>
      </c>
    </row>
    <row r="2537" spans="1:13">
      <c r="A2537" s="4">
        <v>2009</v>
      </c>
      <c r="B2537" s="5" t="s">
        <v>84</v>
      </c>
      <c r="C2537" s="5" t="s">
        <v>95</v>
      </c>
      <c r="D2537" s="5" t="s">
        <v>17</v>
      </c>
      <c r="E2537" s="5">
        <v>132850</v>
      </c>
      <c r="F2537" s="6">
        <v>425.67</v>
      </c>
      <c r="H2537" s="15" t="str">
        <f t="shared" si="234"/>
        <v>Low</v>
      </c>
      <c r="I2537" s="11" t="str">
        <f t="shared" si="235"/>
        <v>Large</v>
      </c>
      <c r="J2537" s="11" t="str">
        <f t="shared" si="236"/>
        <v>South</v>
      </c>
      <c r="K2537" s="11" t="str">
        <f t="shared" si="237"/>
        <v>2000s</v>
      </c>
      <c r="L2537" s="11" t="str">
        <f t="shared" si="238"/>
        <v>Pulse</v>
      </c>
      <c r="M2537" s="18">
        <f t="shared" si="239"/>
        <v>3.2041400075272864E-3</v>
      </c>
    </row>
    <row r="2538" spans="1:13">
      <c r="A2538" s="4">
        <v>2009</v>
      </c>
      <c r="B2538" s="5" t="s">
        <v>84</v>
      </c>
      <c r="C2538" s="5" t="s">
        <v>95</v>
      </c>
      <c r="D2538" s="5" t="s">
        <v>18</v>
      </c>
      <c r="E2538" s="5">
        <v>254710</v>
      </c>
      <c r="F2538" s="6">
        <v>237.33</v>
      </c>
      <c r="H2538" s="15" t="str">
        <f t="shared" si="234"/>
        <v>Low</v>
      </c>
      <c r="I2538" s="11" t="str">
        <f t="shared" si="235"/>
        <v>Large</v>
      </c>
      <c r="J2538" s="11" t="str">
        <f t="shared" si="236"/>
        <v>South</v>
      </c>
      <c r="K2538" s="11" t="str">
        <f t="shared" si="237"/>
        <v>2000s</v>
      </c>
      <c r="L2538" s="11" t="str">
        <f t="shared" si="238"/>
        <v>Fiber</v>
      </c>
      <c r="M2538" s="18">
        <f t="shared" si="239"/>
        <v>9.3176553727768836E-4</v>
      </c>
    </row>
    <row r="2539" spans="1:13">
      <c r="A2539" s="4">
        <v>2010</v>
      </c>
      <c r="B2539" s="5" t="s">
        <v>84</v>
      </c>
      <c r="C2539" s="5" t="s">
        <v>95</v>
      </c>
      <c r="D2539" s="5" t="s">
        <v>15</v>
      </c>
      <c r="E2539" s="5">
        <v>81430</v>
      </c>
      <c r="F2539" s="6">
        <v>1643.25</v>
      </c>
      <c r="H2539" s="15" t="str">
        <f t="shared" si="234"/>
        <v>Medium</v>
      </c>
      <c r="I2539" s="11" t="str">
        <f t="shared" si="235"/>
        <v>Large</v>
      </c>
      <c r="J2539" s="11" t="str">
        <f t="shared" si="236"/>
        <v>South</v>
      </c>
      <c r="K2539" s="11" t="str">
        <f t="shared" si="237"/>
        <v>2010s</v>
      </c>
      <c r="L2539" s="11" t="str">
        <f t="shared" si="238"/>
        <v>Cereal</v>
      </c>
      <c r="M2539" s="18">
        <f t="shared" si="239"/>
        <v>2.0179909124401325E-2</v>
      </c>
    </row>
    <row r="2540" spans="1:13">
      <c r="A2540" s="4">
        <v>2010</v>
      </c>
      <c r="B2540" s="5" t="s">
        <v>84</v>
      </c>
      <c r="C2540" s="5" t="s">
        <v>95</v>
      </c>
      <c r="D2540" s="5" t="s">
        <v>16</v>
      </c>
      <c r="E2540" s="5">
        <v>233780</v>
      </c>
      <c r="F2540" s="6">
        <v>3426.68</v>
      </c>
      <c r="H2540" s="15" t="str">
        <f t="shared" si="234"/>
        <v>High</v>
      </c>
      <c r="I2540" s="11" t="str">
        <f t="shared" si="235"/>
        <v>Large</v>
      </c>
      <c r="J2540" s="11" t="str">
        <f t="shared" si="236"/>
        <v>South</v>
      </c>
      <c r="K2540" s="11" t="str">
        <f t="shared" si="237"/>
        <v>2010s</v>
      </c>
      <c r="L2540" s="11" t="str">
        <f t="shared" si="238"/>
        <v>Cereal</v>
      </c>
      <c r="M2540" s="18">
        <f t="shared" si="239"/>
        <v>1.4657712379159893E-2</v>
      </c>
    </row>
    <row r="2541" spans="1:13">
      <c r="A2541" s="4">
        <v>2010</v>
      </c>
      <c r="B2541" s="5" t="s">
        <v>84</v>
      </c>
      <c r="C2541" s="5" t="s">
        <v>95</v>
      </c>
      <c r="D2541" s="5" t="s">
        <v>17</v>
      </c>
      <c r="E2541" s="5">
        <v>128570</v>
      </c>
      <c r="F2541" s="6">
        <v>595.71</v>
      </c>
      <c r="H2541" s="15" t="str">
        <f t="shared" si="234"/>
        <v>Low</v>
      </c>
      <c r="I2541" s="11" t="str">
        <f t="shared" si="235"/>
        <v>Large</v>
      </c>
      <c r="J2541" s="11" t="str">
        <f t="shared" si="236"/>
        <v>South</v>
      </c>
      <c r="K2541" s="11" t="str">
        <f t="shared" si="237"/>
        <v>2010s</v>
      </c>
      <c r="L2541" s="11" t="str">
        <f t="shared" si="238"/>
        <v>Pulse</v>
      </c>
      <c r="M2541" s="18">
        <f t="shared" si="239"/>
        <v>4.63335148168313E-3</v>
      </c>
    </row>
    <row r="2542" spans="1:13">
      <c r="A2542" s="4">
        <v>2010</v>
      </c>
      <c r="B2542" s="5" t="s">
        <v>84</v>
      </c>
      <c r="C2542" s="5" t="s">
        <v>95</v>
      </c>
      <c r="D2542" s="5" t="s">
        <v>18</v>
      </c>
      <c r="E2542" s="5">
        <v>266440</v>
      </c>
      <c r="F2542" s="6">
        <v>374.61</v>
      </c>
      <c r="H2542" s="15" t="str">
        <f t="shared" si="234"/>
        <v>Low</v>
      </c>
      <c r="I2542" s="11" t="str">
        <f t="shared" si="235"/>
        <v>Large</v>
      </c>
      <c r="J2542" s="11" t="str">
        <f t="shared" si="236"/>
        <v>South</v>
      </c>
      <c r="K2542" s="11" t="str">
        <f t="shared" si="237"/>
        <v>2010s</v>
      </c>
      <c r="L2542" s="11" t="str">
        <f t="shared" si="238"/>
        <v>Fiber</v>
      </c>
      <c r="M2542" s="18">
        <f t="shared" si="239"/>
        <v>1.4059825851974179E-3</v>
      </c>
    </row>
    <row r="2543" spans="1:13">
      <c r="A2543" s="4">
        <v>2011</v>
      </c>
      <c r="B2543" s="5" t="s">
        <v>84</v>
      </c>
      <c r="C2543" s="5" t="s">
        <v>95</v>
      </c>
      <c r="D2543" s="5" t="s">
        <v>15</v>
      </c>
      <c r="E2543" s="5">
        <v>77220</v>
      </c>
      <c r="F2543" s="6">
        <v>1784.25</v>
      </c>
      <c r="H2543" s="15" t="str">
        <f t="shared" si="234"/>
        <v>Medium</v>
      </c>
      <c r="I2543" s="11" t="str">
        <f t="shared" si="235"/>
        <v>Large</v>
      </c>
      <c r="J2543" s="11" t="str">
        <f t="shared" si="236"/>
        <v>South</v>
      </c>
      <c r="K2543" s="11" t="str">
        <f t="shared" si="237"/>
        <v>2010s</v>
      </c>
      <c r="L2543" s="11" t="str">
        <f t="shared" si="238"/>
        <v>Cereal</v>
      </c>
      <c r="M2543" s="18">
        <f t="shared" si="239"/>
        <v>2.3106060606060606E-2</v>
      </c>
    </row>
    <row r="2544" spans="1:13">
      <c r="A2544" s="4">
        <v>2011</v>
      </c>
      <c r="B2544" s="5" t="s">
        <v>84</v>
      </c>
      <c r="C2544" s="5" t="s">
        <v>95</v>
      </c>
      <c r="D2544" s="5" t="s">
        <v>16</v>
      </c>
      <c r="E2544" s="5">
        <v>248110</v>
      </c>
      <c r="F2544" s="6">
        <v>3010.84</v>
      </c>
      <c r="H2544" s="15" t="str">
        <f t="shared" si="234"/>
        <v>High</v>
      </c>
      <c r="I2544" s="11" t="str">
        <f t="shared" si="235"/>
        <v>Large</v>
      </c>
      <c r="J2544" s="11" t="str">
        <f t="shared" si="236"/>
        <v>South</v>
      </c>
      <c r="K2544" s="11" t="str">
        <f t="shared" si="237"/>
        <v>2010s</v>
      </c>
      <c r="L2544" s="11" t="str">
        <f t="shared" si="238"/>
        <v>Cereal</v>
      </c>
      <c r="M2544" s="18">
        <f t="shared" si="239"/>
        <v>1.2135101366329452E-2</v>
      </c>
    </row>
    <row r="2545" spans="1:13">
      <c r="A2545" s="4">
        <v>2011</v>
      </c>
      <c r="B2545" s="5" t="s">
        <v>84</v>
      </c>
      <c r="C2545" s="5" t="s">
        <v>95</v>
      </c>
      <c r="D2545" s="5" t="s">
        <v>17</v>
      </c>
      <c r="E2545" s="5">
        <v>129390</v>
      </c>
      <c r="F2545" s="6">
        <v>348.87</v>
      </c>
      <c r="H2545" s="15" t="str">
        <f t="shared" si="234"/>
        <v>Low</v>
      </c>
      <c r="I2545" s="11" t="str">
        <f t="shared" si="235"/>
        <v>Large</v>
      </c>
      <c r="J2545" s="11" t="str">
        <f t="shared" si="236"/>
        <v>South</v>
      </c>
      <c r="K2545" s="11" t="str">
        <f t="shared" si="237"/>
        <v>2010s</v>
      </c>
      <c r="L2545" s="11" t="str">
        <f t="shared" si="238"/>
        <v>Pulse</v>
      </c>
      <c r="M2545" s="18">
        <f t="shared" si="239"/>
        <v>2.6962670994667287E-3</v>
      </c>
    </row>
    <row r="2546" spans="1:13">
      <c r="A2546" s="4">
        <v>2011</v>
      </c>
      <c r="B2546" s="5" t="s">
        <v>84</v>
      </c>
      <c r="C2546" s="5" t="s">
        <v>95</v>
      </c>
      <c r="D2546" s="5" t="s">
        <v>18</v>
      </c>
      <c r="E2546" s="5">
        <v>234820</v>
      </c>
      <c r="F2546" s="6">
        <v>367.98</v>
      </c>
      <c r="H2546" s="15" t="str">
        <f t="shared" si="234"/>
        <v>Low</v>
      </c>
      <c r="I2546" s="11" t="str">
        <f t="shared" si="235"/>
        <v>Large</v>
      </c>
      <c r="J2546" s="11" t="str">
        <f t="shared" si="236"/>
        <v>South</v>
      </c>
      <c r="K2546" s="11" t="str">
        <f t="shared" si="237"/>
        <v>2010s</v>
      </c>
      <c r="L2546" s="11" t="str">
        <f t="shared" si="238"/>
        <v>Fiber</v>
      </c>
      <c r="M2546" s="18">
        <f t="shared" si="239"/>
        <v>1.5670726513925561E-3</v>
      </c>
    </row>
    <row r="2547" spans="1:13">
      <c r="A2547" s="4">
        <v>2012</v>
      </c>
      <c r="B2547" s="5" t="s">
        <v>84</v>
      </c>
      <c r="C2547" s="5" t="s">
        <v>95</v>
      </c>
      <c r="D2547" s="5" t="s">
        <v>15</v>
      </c>
      <c r="E2547" s="5">
        <v>79780</v>
      </c>
      <c r="F2547" s="6">
        <v>936.32</v>
      </c>
      <c r="H2547" s="15" t="str">
        <f t="shared" si="234"/>
        <v>Low</v>
      </c>
      <c r="I2547" s="11" t="str">
        <f t="shared" si="235"/>
        <v>Large</v>
      </c>
      <c r="J2547" s="11" t="str">
        <f t="shared" si="236"/>
        <v>South</v>
      </c>
      <c r="K2547" s="11" t="str">
        <f t="shared" si="237"/>
        <v>2010s</v>
      </c>
      <c r="L2547" s="11" t="str">
        <f t="shared" si="238"/>
        <v>Cereal</v>
      </c>
      <c r="M2547" s="18">
        <f t="shared" si="239"/>
        <v>1.173627475557784E-2</v>
      </c>
    </row>
    <row r="2548" spans="1:13">
      <c r="A2548" s="4">
        <v>2012</v>
      </c>
      <c r="B2548" s="5" t="s">
        <v>84</v>
      </c>
      <c r="C2548" s="5" t="s">
        <v>95</v>
      </c>
      <c r="D2548" s="5" t="s">
        <v>16</v>
      </c>
      <c r="E2548" s="5">
        <v>240360</v>
      </c>
      <c r="F2548" s="6">
        <v>2087.04</v>
      </c>
      <c r="H2548" s="15" t="str">
        <f t="shared" si="234"/>
        <v>Medium</v>
      </c>
      <c r="I2548" s="11" t="str">
        <f t="shared" si="235"/>
        <v>Large</v>
      </c>
      <c r="J2548" s="11" t="str">
        <f t="shared" si="236"/>
        <v>South</v>
      </c>
      <c r="K2548" s="11" t="str">
        <f t="shared" si="237"/>
        <v>2010s</v>
      </c>
      <c r="L2548" s="11" t="str">
        <f t="shared" si="238"/>
        <v>Cereal</v>
      </c>
      <c r="M2548" s="18">
        <f t="shared" si="239"/>
        <v>8.6829755366949566E-3</v>
      </c>
    </row>
    <row r="2549" spans="1:13">
      <c r="A2549" s="4">
        <v>2012</v>
      </c>
      <c r="B2549" s="5" t="s">
        <v>84</v>
      </c>
      <c r="C2549" s="5" t="s">
        <v>95</v>
      </c>
      <c r="D2549" s="5" t="s">
        <v>17</v>
      </c>
      <c r="E2549" s="5">
        <v>171450</v>
      </c>
      <c r="F2549" s="6">
        <v>362.67</v>
      </c>
      <c r="H2549" s="15" t="str">
        <f t="shared" si="234"/>
        <v>Low</v>
      </c>
      <c r="I2549" s="11" t="str">
        <f t="shared" si="235"/>
        <v>Large</v>
      </c>
      <c r="J2549" s="11" t="str">
        <f t="shared" si="236"/>
        <v>South</v>
      </c>
      <c r="K2549" s="11" t="str">
        <f t="shared" si="237"/>
        <v>2010s</v>
      </c>
      <c r="L2549" s="11" t="str">
        <f t="shared" si="238"/>
        <v>Pulse</v>
      </c>
      <c r="M2549" s="18">
        <f t="shared" si="239"/>
        <v>2.1153105861767278E-3</v>
      </c>
    </row>
    <row r="2550" spans="1:13">
      <c r="A2550" s="4">
        <v>2012</v>
      </c>
      <c r="B2550" s="5" t="s">
        <v>84</v>
      </c>
      <c r="C2550" s="5" t="s">
        <v>95</v>
      </c>
      <c r="D2550" s="5" t="s">
        <v>18</v>
      </c>
      <c r="E2550" s="5">
        <v>139660</v>
      </c>
      <c r="F2550" s="6">
        <v>323.5</v>
      </c>
      <c r="H2550" s="15" t="str">
        <f t="shared" si="234"/>
        <v>Low</v>
      </c>
      <c r="I2550" s="11" t="str">
        <f t="shared" si="235"/>
        <v>Large</v>
      </c>
      <c r="J2550" s="11" t="str">
        <f t="shared" si="236"/>
        <v>South</v>
      </c>
      <c r="K2550" s="11" t="str">
        <f t="shared" si="237"/>
        <v>2010s</v>
      </c>
      <c r="L2550" s="11" t="str">
        <f t="shared" si="238"/>
        <v>Fiber</v>
      </c>
      <c r="M2550" s="18">
        <f t="shared" si="239"/>
        <v>2.3163396820850639E-3</v>
      </c>
    </row>
    <row r="2551" spans="1:13">
      <c r="A2551" s="4">
        <v>2013</v>
      </c>
      <c r="B2551" s="5" t="s">
        <v>84</v>
      </c>
      <c r="C2551" s="5" t="s">
        <v>95</v>
      </c>
      <c r="D2551" s="5" t="s">
        <v>15</v>
      </c>
      <c r="E2551" s="5">
        <v>73730</v>
      </c>
      <c r="F2551" s="6">
        <v>2110</v>
      </c>
      <c r="H2551" s="15" t="str">
        <f t="shared" si="234"/>
        <v>Medium</v>
      </c>
      <c r="I2551" s="11" t="str">
        <f t="shared" si="235"/>
        <v>Large</v>
      </c>
      <c r="J2551" s="11" t="str">
        <f t="shared" si="236"/>
        <v>South</v>
      </c>
      <c r="K2551" s="11" t="str">
        <f t="shared" si="237"/>
        <v>2010s</v>
      </c>
      <c r="L2551" s="11" t="str">
        <f t="shared" si="238"/>
        <v>Cereal</v>
      </c>
      <c r="M2551" s="18">
        <f t="shared" si="239"/>
        <v>2.8617930286179302E-2</v>
      </c>
    </row>
    <row r="2552" spans="1:13">
      <c r="A2552" s="4">
        <v>2013</v>
      </c>
      <c r="B2552" s="5" t="s">
        <v>84</v>
      </c>
      <c r="C2552" s="5" t="s">
        <v>95</v>
      </c>
      <c r="D2552" s="5" t="s">
        <v>16</v>
      </c>
      <c r="E2552" s="5">
        <v>263570</v>
      </c>
      <c r="F2552" s="6">
        <v>3105.85</v>
      </c>
      <c r="H2552" s="15" t="str">
        <f t="shared" si="234"/>
        <v>High</v>
      </c>
      <c r="I2552" s="11" t="str">
        <f t="shared" si="235"/>
        <v>Large</v>
      </c>
      <c r="J2552" s="11" t="str">
        <f t="shared" si="236"/>
        <v>South</v>
      </c>
      <c r="K2552" s="11" t="str">
        <f t="shared" si="237"/>
        <v>2010s</v>
      </c>
      <c r="L2552" s="11" t="str">
        <f t="shared" si="238"/>
        <v>Cereal</v>
      </c>
      <c r="M2552" s="18">
        <f t="shared" si="239"/>
        <v>1.1783776605835261E-2</v>
      </c>
    </row>
    <row r="2553" spans="1:13">
      <c r="A2553" s="4">
        <v>2013</v>
      </c>
      <c r="B2553" s="5" t="s">
        <v>84</v>
      </c>
      <c r="C2553" s="5" t="s">
        <v>95</v>
      </c>
      <c r="D2553" s="5" t="s">
        <v>17</v>
      </c>
      <c r="E2553" s="5">
        <v>139320</v>
      </c>
      <c r="F2553" s="6">
        <v>635.87</v>
      </c>
      <c r="H2553" s="15" t="str">
        <f t="shared" si="234"/>
        <v>Low</v>
      </c>
      <c r="I2553" s="11" t="str">
        <f t="shared" si="235"/>
        <v>Large</v>
      </c>
      <c r="J2553" s="11" t="str">
        <f t="shared" si="236"/>
        <v>South</v>
      </c>
      <c r="K2553" s="11" t="str">
        <f t="shared" si="237"/>
        <v>2010s</v>
      </c>
      <c r="L2553" s="11" t="str">
        <f t="shared" si="238"/>
        <v>Pulse</v>
      </c>
      <c r="M2553" s="18">
        <f t="shared" si="239"/>
        <v>4.5640970427792129E-3</v>
      </c>
    </row>
    <row r="2554" spans="1:13">
      <c r="A2554" s="4">
        <v>2013</v>
      </c>
      <c r="B2554" s="5" t="s">
        <v>84</v>
      </c>
      <c r="C2554" s="5" t="s">
        <v>95</v>
      </c>
      <c r="D2554" s="5" t="s">
        <v>18</v>
      </c>
      <c r="E2554" s="5">
        <v>246510</v>
      </c>
      <c r="F2554" s="6">
        <v>357.51</v>
      </c>
      <c r="H2554" s="15" t="str">
        <f t="shared" si="234"/>
        <v>Low</v>
      </c>
      <c r="I2554" s="11" t="str">
        <f t="shared" si="235"/>
        <v>Large</v>
      </c>
      <c r="J2554" s="11" t="str">
        <f t="shared" si="236"/>
        <v>South</v>
      </c>
      <c r="K2554" s="11" t="str">
        <f t="shared" si="237"/>
        <v>2010s</v>
      </c>
      <c r="L2554" s="11" t="str">
        <f t="shared" si="238"/>
        <v>Fiber</v>
      </c>
      <c r="M2554" s="18">
        <f t="shared" si="239"/>
        <v>1.4502859924546672E-3</v>
      </c>
    </row>
    <row r="2555" spans="1:13">
      <c r="A2555" s="4">
        <v>2014</v>
      </c>
      <c r="B2555" s="5" t="s">
        <v>84</v>
      </c>
      <c r="C2555" s="5" t="s">
        <v>95</v>
      </c>
      <c r="D2555" s="5" t="s">
        <v>15</v>
      </c>
      <c r="E2555" s="5">
        <v>68900</v>
      </c>
      <c r="F2555" s="6">
        <v>2283.7399999999998</v>
      </c>
      <c r="H2555" s="15" t="str">
        <f t="shared" si="234"/>
        <v>Medium</v>
      </c>
      <c r="I2555" s="11" t="str">
        <f t="shared" si="235"/>
        <v>Large</v>
      </c>
      <c r="J2555" s="11" t="str">
        <f t="shared" si="236"/>
        <v>South</v>
      </c>
      <c r="K2555" s="11" t="str">
        <f t="shared" si="237"/>
        <v>2010s</v>
      </c>
      <c r="L2555" s="11" t="str">
        <f t="shared" si="238"/>
        <v>Cereal</v>
      </c>
      <c r="M2555" s="18">
        <f t="shared" si="239"/>
        <v>3.3145718432510879E-2</v>
      </c>
    </row>
    <row r="2556" spans="1:13">
      <c r="A2556" s="4">
        <v>2014</v>
      </c>
      <c r="B2556" s="5" t="s">
        <v>84</v>
      </c>
      <c r="C2556" s="5" t="s">
        <v>95</v>
      </c>
      <c r="D2556" s="5" t="s">
        <v>16</v>
      </c>
      <c r="E2556" s="5">
        <v>237140</v>
      </c>
      <c r="F2556" s="6">
        <v>2787.59</v>
      </c>
      <c r="H2556" s="15" t="str">
        <f t="shared" si="234"/>
        <v>Medium</v>
      </c>
      <c r="I2556" s="11" t="str">
        <f t="shared" si="235"/>
        <v>Large</v>
      </c>
      <c r="J2556" s="11" t="str">
        <f t="shared" si="236"/>
        <v>South</v>
      </c>
      <c r="K2556" s="11" t="str">
        <f t="shared" si="237"/>
        <v>2010s</v>
      </c>
      <c r="L2556" s="11" t="str">
        <f t="shared" si="238"/>
        <v>Cereal</v>
      </c>
      <c r="M2556" s="18">
        <f t="shared" si="239"/>
        <v>1.1755039217339969E-2</v>
      </c>
    </row>
    <row r="2557" spans="1:13">
      <c r="A2557" s="4">
        <v>2014</v>
      </c>
      <c r="B2557" s="5" t="s">
        <v>84</v>
      </c>
      <c r="C2557" s="5" t="s">
        <v>95</v>
      </c>
      <c r="D2557" s="5" t="s">
        <v>17</v>
      </c>
      <c r="E2557" s="5">
        <v>136570</v>
      </c>
      <c r="F2557" s="6">
        <v>704.25</v>
      </c>
      <c r="H2557" s="15" t="str">
        <f t="shared" si="234"/>
        <v>Low</v>
      </c>
      <c r="I2557" s="11" t="str">
        <f t="shared" si="235"/>
        <v>Large</v>
      </c>
      <c r="J2557" s="11" t="str">
        <f t="shared" si="236"/>
        <v>South</v>
      </c>
      <c r="K2557" s="11" t="str">
        <f t="shared" si="237"/>
        <v>2010s</v>
      </c>
      <c r="L2557" s="11" t="str">
        <f t="shared" si="238"/>
        <v>Pulse</v>
      </c>
      <c r="M2557" s="18">
        <f t="shared" si="239"/>
        <v>5.1566961997510435E-3</v>
      </c>
    </row>
    <row r="2558" spans="1:13">
      <c r="A2558" s="4">
        <v>2014</v>
      </c>
      <c r="B2558" s="5" t="s">
        <v>84</v>
      </c>
      <c r="C2558" s="5" t="s">
        <v>95</v>
      </c>
      <c r="D2558" s="5" t="s">
        <v>18</v>
      </c>
      <c r="E2558" s="5">
        <v>301370</v>
      </c>
      <c r="F2558" s="6">
        <v>395.96</v>
      </c>
      <c r="H2558" s="15" t="str">
        <f t="shared" si="234"/>
        <v>Low</v>
      </c>
      <c r="I2558" s="11" t="str">
        <f t="shared" si="235"/>
        <v>Large</v>
      </c>
      <c r="J2558" s="11" t="str">
        <f t="shared" si="236"/>
        <v>South</v>
      </c>
      <c r="K2558" s="11" t="str">
        <f t="shared" si="237"/>
        <v>2010s</v>
      </c>
      <c r="L2558" s="11" t="str">
        <f t="shared" si="238"/>
        <v>Fiber</v>
      </c>
      <c r="M2558" s="18">
        <f t="shared" si="239"/>
        <v>1.3138666755151474E-3</v>
      </c>
    </row>
    <row r="2559" spans="1:13">
      <c r="A2559" s="4">
        <v>2015</v>
      </c>
      <c r="B2559" s="5" t="s">
        <v>84</v>
      </c>
      <c r="C2559" s="5" t="s">
        <v>95</v>
      </c>
      <c r="D2559" s="5" t="s">
        <v>15</v>
      </c>
      <c r="E2559" s="5">
        <v>70590</v>
      </c>
      <c r="F2559" s="6">
        <v>957.22</v>
      </c>
      <c r="H2559" s="15" t="str">
        <f t="shared" si="234"/>
        <v>Low</v>
      </c>
      <c r="I2559" s="11" t="str">
        <f t="shared" si="235"/>
        <v>Large</v>
      </c>
      <c r="J2559" s="11" t="str">
        <f t="shared" si="236"/>
        <v>South</v>
      </c>
      <c r="K2559" s="11" t="str">
        <f t="shared" si="237"/>
        <v>2010s</v>
      </c>
      <c r="L2559" s="11" t="str">
        <f t="shared" si="238"/>
        <v>Cereal</v>
      </c>
      <c r="M2559" s="18">
        <f t="shared" si="239"/>
        <v>1.3560277659725175E-2</v>
      </c>
    </row>
    <row r="2560" spans="1:13">
      <c r="A2560" s="4">
        <v>2015</v>
      </c>
      <c r="B2560" s="5" t="s">
        <v>84</v>
      </c>
      <c r="C2560" s="5" t="s">
        <v>95</v>
      </c>
      <c r="D2560" s="5" t="s">
        <v>16</v>
      </c>
      <c r="E2560" s="5">
        <v>235760</v>
      </c>
      <c r="F2560" s="6">
        <v>2154.56</v>
      </c>
      <c r="H2560" s="15" t="str">
        <f t="shared" si="234"/>
        <v>Medium</v>
      </c>
      <c r="I2560" s="11" t="str">
        <f t="shared" si="235"/>
        <v>Large</v>
      </c>
      <c r="J2560" s="11" t="str">
        <f t="shared" si="236"/>
        <v>South</v>
      </c>
      <c r="K2560" s="11" t="str">
        <f t="shared" si="237"/>
        <v>2010s</v>
      </c>
      <c r="L2560" s="11" t="str">
        <f t="shared" si="238"/>
        <v>Cereal</v>
      </c>
      <c r="M2560" s="18">
        <f t="shared" si="239"/>
        <v>9.1387852052935183E-3</v>
      </c>
    </row>
    <row r="2561" spans="1:13">
      <c r="A2561" s="4">
        <v>2015</v>
      </c>
      <c r="B2561" s="5" t="s">
        <v>84</v>
      </c>
      <c r="C2561" s="5" t="s">
        <v>95</v>
      </c>
      <c r="D2561" s="5" t="s">
        <v>17</v>
      </c>
      <c r="E2561" s="5">
        <v>203610</v>
      </c>
      <c r="F2561" s="6">
        <v>256.02999999999997</v>
      </c>
      <c r="H2561" s="15" t="str">
        <f t="shared" si="234"/>
        <v>Low</v>
      </c>
      <c r="I2561" s="11" t="str">
        <f t="shared" si="235"/>
        <v>Large</v>
      </c>
      <c r="J2561" s="11" t="str">
        <f t="shared" si="236"/>
        <v>South</v>
      </c>
      <c r="K2561" s="11" t="str">
        <f t="shared" si="237"/>
        <v>2010s</v>
      </c>
      <c r="L2561" s="11" t="str">
        <f t="shared" si="238"/>
        <v>Pulse</v>
      </c>
      <c r="M2561" s="18">
        <f t="shared" si="239"/>
        <v>1.2574529738225036E-3</v>
      </c>
    </row>
    <row r="2562" spans="1:13">
      <c r="A2562" s="4">
        <v>2015</v>
      </c>
      <c r="B2562" s="5" t="s">
        <v>84</v>
      </c>
      <c r="C2562" s="5" t="s">
        <v>95</v>
      </c>
      <c r="D2562" s="5" t="s">
        <v>18</v>
      </c>
      <c r="E2562" s="5">
        <v>200160</v>
      </c>
      <c r="F2562" s="6">
        <v>295.41000000000003</v>
      </c>
      <c r="H2562" s="15" t="str">
        <f t="shared" si="234"/>
        <v>Low</v>
      </c>
      <c r="I2562" s="11" t="str">
        <f t="shared" si="235"/>
        <v>Large</v>
      </c>
      <c r="J2562" s="11" t="str">
        <f t="shared" si="236"/>
        <v>South</v>
      </c>
      <c r="K2562" s="11" t="str">
        <f t="shared" si="237"/>
        <v>2010s</v>
      </c>
      <c r="L2562" s="11" t="str">
        <f t="shared" si="238"/>
        <v>Fiber</v>
      </c>
      <c r="M2562" s="18">
        <f t="shared" si="239"/>
        <v>1.4758693045563551E-3</v>
      </c>
    </row>
    <row r="2563" spans="1:13">
      <c r="A2563" s="4">
        <v>2016</v>
      </c>
      <c r="B2563" s="5" t="s">
        <v>84</v>
      </c>
      <c r="C2563" s="5" t="s">
        <v>95</v>
      </c>
      <c r="D2563" s="5" t="s">
        <v>15</v>
      </c>
      <c r="E2563" s="5">
        <v>59820</v>
      </c>
      <c r="F2563" s="6">
        <v>948.88</v>
      </c>
      <c r="H2563" s="15" t="str">
        <f t="shared" ref="H2563:H2626" si="240">IF(F2563&lt;1000,"Low",IF(F2563&lt;3000,"Medium","High"))</f>
        <v>Low</v>
      </c>
      <c r="I2563" s="11" t="str">
        <f t="shared" ref="I2563:I2626" si="241">IF(E2563&lt;1000,"Small",IF(E2563&lt;5000,"Medium","Large"))</f>
        <v>Large</v>
      </c>
      <c r="J2563" s="11" t="str">
        <f t="shared" ref="J2563:J2626" si="242">IF(OR(B2563="Punjab",B2563="Haryana",B2563="Himachal Pradesh",B2563="Jammu and Kashmir",B2563="Uttarakhand",B2563="Delhi",B2563="Chandigarh"),"North",IF(OR(B2563="Tamil Nadu",B2563="Karnataka",B2563="Kerala",B2563="Andhra Pradesh",B2563="Telangana"),"South",IF(OR(B2563="Maharashtra",B2563="Gujarat",B2563="Goa",B2563="Rajasthan"),"West",IF(OR(B2563="West Bengal",B2563="Bihar",B2563="Jharkhand",B2563="Odisha",B2563="Assam",B2563="Sikkim",B2563="Arunachal Pradesh",B2563="Manipur",B2563="Meghalaya",B2563="Mizoram",B2563="Nagaland",B2563="Tripura"),"East","Central"))))</f>
        <v>South</v>
      </c>
      <c r="K2563" s="11" t="str">
        <f t="shared" ref="K2563:K2626" si="243">LEFT(A2563,3)&amp;"0s"</f>
        <v>2010s</v>
      </c>
      <c r="L2563" s="11" t="str">
        <f t="shared" ref="L2563:L2626" si="244">IF(D2563="Rice","Cereal",IF(D2563="Maize","Cereal",IF(D2563="Chickpea","Pulse",IF(D2563="Cotton","Fiber","Other"))))</f>
        <v>Cereal</v>
      </c>
      <c r="M2563" s="18">
        <f t="shared" ref="M2563:M2626" si="245">F2563/E2563</f>
        <v>1.5862253426947508E-2</v>
      </c>
    </row>
    <row r="2564" spans="1:13">
      <c r="A2564" s="4">
        <v>2016</v>
      </c>
      <c r="B2564" s="5" t="s">
        <v>84</v>
      </c>
      <c r="C2564" s="5" t="s">
        <v>95</v>
      </c>
      <c r="D2564" s="5" t="s">
        <v>16</v>
      </c>
      <c r="E2564" s="5">
        <v>275800</v>
      </c>
      <c r="F2564" s="6">
        <v>2325.56</v>
      </c>
      <c r="H2564" s="15" t="str">
        <f t="shared" si="240"/>
        <v>Medium</v>
      </c>
      <c r="I2564" s="11" t="str">
        <f t="shared" si="241"/>
        <v>Large</v>
      </c>
      <c r="J2564" s="11" t="str">
        <f t="shared" si="242"/>
        <v>South</v>
      </c>
      <c r="K2564" s="11" t="str">
        <f t="shared" si="243"/>
        <v>2010s</v>
      </c>
      <c r="L2564" s="11" t="str">
        <f t="shared" si="244"/>
        <v>Cereal</v>
      </c>
      <c r="M2564" s="18">
        <f t="shared" si="245"/>
        <v>8.4320522117476426E-3</v>
      </c>
    </row>
    <row r="2565" spans="1:13">
      <c r="A2565" s="4">
        <v>2016</v>
      </c>
      <c r="B2565" s="5" t="s">
        <v>84</v>
      </c>
      <c r="C2565" s="5" t="s">
        <v>95</v>
      </c>
      <c r="D2565" s="5" t="s">
        <v>17</v>
      </c>
      <c r="E2565" s="5">
        <v>186750</v>
      </c>
      <c r="F2565" s="6">
        <v>139.30000000000001</v>
      </c>
      <c r="H2565" s="15" t="str">
        <f t="shared" si="240"/>
        <v>Low</v>
      </c>
      <c r="I2565" s="11" t="str">
        <f t="shared" si="241"/>
        <v>Large</v>
      </c>
      <c r="J2565" s="11" t="str">
        <f t="shared" si="242"/>
        <v>South</v>
      </c>
      <c r="K2565" s="11" t="str">
        <f t="shared" si="243"/>
        <v>2010s</v>
      </c>
      <c r="L2565" s="11" t="str">
        <f t="shared" si="244"/>
        <v>Pulse</v>
      </c>
      <c r="M2565" s="18">
        <f t="shared" si="245"/>
        <v>7.4591700133868819E-4</v>
      </c>
    </row>
    <row r="2566" spans="1:13">
      <c r="A2566" s="4">
        <v>2016</v>
      </c>
      <c r="B2566" s="5" t="s">
        <v>84</v>
      </c>
      <c r="C2566" s="5" t="s">
        <v>95</v>
      </c>
      <c r="D2566" s="5" t="s">
        <v>18</v>
      </c>
      <c r="E2566" s="5">
        <v>198300</v>
      </c>
      <c r="F2566" s="6">
        <v>236</v>
      </c>
      <c r="H2566" s="15" t="str">
        <f t="shared" si="240"/>
        <v>Low</v>
      </c>
      <c r="I2566" s="11" t="str">
        <f t="shared" si="241"/>
        <v>Large</v>
      </c>
      <c r="J2566" s="11" t="str">
        <f t="shared" si="242"/>
        <v>South</v>
      </c>
      <c r="K2566" s="11" t="str">
        <f t="shared" si="243"/>
        <v>2010s</v>
      </c>
      <c r="L2566" s="11" t="str">
        <f t="shared" si="244"/>
        <v>Fiber</v>
      </c>
      <c r="M2566" s="18">
        <f t="shared" si="245"/>
        <v>1.1901159858799799E-3</v>
      </c>
    </row>
    <row r="2567" spans="1:13">
      <c r="A2567" s="4">
        <v>2017</v>
      </c>
      <c r="B2567" s="5" t="s">
        <v>84</v>
      </c>
      <c r="C2567" s="5" t="s">
        <v>95</v>
      </c>
      <c r="D2567" s="5" t="s">
        <v>15</v>
      </c>
      <c r="E2567" s="5">
        <v>52590</v>
      </c>
      <c r="F2567" s="6">
        <v>1423.5</v>
      </c>
      <c r="H2567" s="15" t="str">
        <f t="shared" si="240"/>
        <v>Medium</v>
      </c>
      <c r="I2567" s="11" t="str">
        <f t="shared" si="241"/>
        <v>Large</v>
      </c>
      <c r="J2567" s="11" t="str">
        <f t="shared" si="242"/>
        <v>South</v>
      </c>
      <c r="K2567" s="11" t="str">
        <f t="shared" si="243"/>
        <v>2010s</v>
      </c>
      <c r="L2567" s="11" t="str">
        <f t="shared" si="244"/>
        <v>Cereal</v>
      </c>
      <c r="M2567" s="18">
        <f t="shared" si="245"/>
        <v>2.7067883628066173E-2</v>
      </c>
    </row>
    <row r="2568" spans="1:13">
      <c r="A2568" s="4">
        <v>2017</v>
      </c>
      <c r="B2568" s="5" t="s">
        <v>84</v>
      </c>
      <c r="C2568" s="5" t="s">
        <v>95</v>
      </c>
      <c r="D2568" s="5" t="s">
        <v>16</v>
      </c>
      <c r="E2568" s="5">
        <v>251610</v>
      </c>
      <c r="F2568" s="6">
        <v>3932.23</v>
      </c>
      <c r="H2568" s="15" t="str">
        <f t="shared" si="240"/>
        <v>High</v>
      </c>
      <c r="I2568" s="11" t="str">
        <f t="shared" si="241"/>
        <v>Large</v>
      </c>
      <c r="J2568" s="11" t="str">
        <f t="shared" si="242"/>
        <v>South</v>
      </c>
      <c r="K2568" s="11" t="str">
        <f t="shared" si="243"/>
        <v>2010s</v>
      </c>
      <c r="L2568" s="11" t="str">
        <f t="shared" si="244"/>
        <v>Cereal</v>
      </c>
      <c r="M2568" s="18">
        <f t="shared" si="245"/>
        <v>1.5628273915981081E-2</v>
      </c>
    </row>
    <row r="2569" spans="1:13">
      <c r="A2569" s="4">
        <v>2017</v>
      </c>
      <c r="B2569" s="5" t="s">
        <v>84</v>
      </c>
      <c r="C2569" s="5" t="s">
        <v>95</v>
      </c>
      <c r="D2569" s="5" t="s">
        <v>17</v>
      </c>
      <c r="E2569" s="5">
        <v>237580</v>
      </c>
      <c r="F2569" s="6">
        <v>493.85</v>
      </c>
      <c r="H2569" s="15" t="str">
        <f t="shared" si="240"/>
        <v>Low</v>
      </c>
      <c r="I2569" s="11" t="str">
        <f t="shared" si="241"/>
        <v>Large</v>
      </c>
      <c r="J2569" s="11" t="str">
        <f t="shared" si="242"/>
        <v>South</v>
      </c>
      <c r="K2569" s="11" t="str">
        <f t="shared" si="243"/>
        <v>2010s</v>
      </c>
      <c r="L2569" s="11" t="str">
        <f t="shared" si="244"/>
        <v>Pulse</v>
      </c>
      <c r="M2569" s="18">
        <f t="shared" si="245"/>
        <v>2.0786682380671776E-3</v>
      </c>
    </row>
    <row r="2570" spans="1:13">
      <c r="A2570" s="4">
        <v>2017</v>
      </c>
      <c r="B2570" s="5" t="s">
        <v>84</v>
      </c>
      <c r="C2570" s="5" t="s">
        <v>95</v>
      </c>
      <c r="D2570" s="5" t="s">
        <v>18</v>
      </c>
      <c r="E2570" s="5">
        <v>148050</v>
      </c>
      <c r="F2570" s="6">
        <v>453.47</v>
      </c>
      <c r="H2570" s="15" t="str">
        <f t="shared" si="240"/>
        <v>Low</v>
      </c>
      <c r="I2570" s="11" t="str">
        <f t="shared" si="241"/>
        <v>Large</v>
      </c>
      <c r="J2570" s="11" t="str">
        <f t="shared" si="242"/>
        <v>South</v>
      </c>
      <c r="K2570" s="11" t="str">
        <f t="shared" si="243"/>
        <v>2010s</v>
      </c>
      <c r="L2570" s="11" t="str">
        <f t="shared" si="244"/>
        <v>Fiber</v>
      </c>
      <c r="M2570" s="18">
        <f t="shared" si="245"/>
        <v>3.0629517055048971E-3</v>
      </c>
    </row>
    <row r="2571" spans="1:13">
      <c r="A2571" s="4">
        <v>2008</v>
      </c>
      <c r="B2571" s="5" t="s">
        <v>84</v>
      </c>
      <c r="C2571" s="5" t="s">
        <v>96</v>
      </c>
      <c r="D2571" s="5" t="s">
        <v>15</v>
      </c>
      <c r="E2571" s="5">
        <v>71240</v>
      </c>
      <c r="F2571" s="6">
        <v>1311.2</v>
      </c>
      <c r="H2571" s="15" t="str">
        <f t="shared" si="240"/>
        <v>Medium</v>
      </c>
      <c r="I2571" s="11" t="str">
        <f t="shared" si="241"/>
        <v>Large</v>
      </c>
      <c r="J2571" s="11" t="str">
        <f t="shared" si="242"/>
        <v>South</v>
      </c>
      <c r="K2571" s="11" t="str">
        <f t="shared" si="243"/>
        <v>2000s</v>
      </c>
      <c r="L2571" s="11" t="str">
        <f t="shared" si="244"/>
        <v>Cereal</v>
      </c>
      <c r="M2571" s="18">
        <f t="shared" si="245"/>
        <v>1.8405390230207749E-2</v>
      </c>
    </row>
    <row r="2572" spans="1:13">
      <c r="A2572" s="4">
        <v>2008</v>
      </c>
      <c r="B2572" s="5" t="s">
        <v>84</v>
      </c>
      <c r="C2572" s="5" t="s">
        <v>96</v>
      </c>
      <c r="D2572" s="5" t="s">
        <v>16</v>
      </c>
      <c r="E2572" s="5">
        <v>145740</v>
      </c>
      <c r="F2572" s="6">
        <v>2928.98</v>
      </c>
      <c r="H2572" s="15" t="str">
        <f t="shared" si="240"/>
        <v>Medium</v>
      </c>
      <c r="I2572" s="11" t="str">
        <f t="shared" si="241"/>
        <v>Large</v>
      </c>
      <c r="J2572" s="11" t="str">
        <f t="shared" si="242"/>
        <v>South</v>
      </c>
      <c r="K2572" s="11" t="str">
        <f t="shared" si="243"/>
        <v>2000s</v>
      </c>
      <c r="L2572" s="11" t="str">
        <f t="shared" si="244"/>
        <v>Cereal</v>
      </c>
      <c r="M2572" s="18">
        <f t="shared" si="245"/>
        <v>2.0097296555509812E-2</v>
      </c>
    </row>
    <row r="2573" spans="1:13">
      <c r="A2573" s="4">
        <v>2008</v>
      </c>
      <c r="B2573" s="5" t="s">
        <v>84</v>
      </c>
      <c r="C2573" s="5" t="s">
        <v>96</v>
      </c>
      <c r="D2573" s="5" t="s">
        <v>17</v>
      </c>
      <c r="E2573" s="5">
        <v>52340</v>
      </c>
      <c r="F2573" s="6">
        <v>494.65</v>
      </c>
      <c r="H2573" s="15" t="str">
        <f t="shared" si="240"/>
        <v>Low</v>
      </c>
      <c r="I2573" s="11" t="str">
        <f t="shared" si="241"/>
        <v>Large</v>
      </c>
      <c r="J2573" s="11" t="str">
        <f t="shared" si="242"/>
        <v>South</v>
      </c>
      <c r="K2573" s="11" t="str">
        <f t="shared" si="243"/>
        <v>2000s</v>
      </c>
      <c r="L2573" s="11" t="str">
        <f t="shared" si="244"/>
        <v>Pulse</v>
      </c>
      <c r="M2573" s="18">
        <f t="shared" si="245"/>
        <v>9.4507069163163922E-3</v>
      </c>
    </row>
    <row r="2574" spans="1:13">
      <c r="A2574" s="4">
        <v>2008</v>
      </c>
      <c r="B2574" s="5" t="s">
        <v>84</v>
      </c>
      <c r="C2574" s="5" t="s">
        <v>96</v>
      </c>
      <c r="D2574" s="5" t="s">
        <v>18</v>
      </c>
      <c r="E2574" s="5">
        <v>20040</v>
      </c>
      <c r="F2574" s="6">
        <v>327.35000000000002</v>
      </c>
      <c r="H2574" s="15" t="str">
        <f t="shared" si="240"/>
        <v>Low</v>
      </c>
      <c r="I2574" s="11" t="str">
        <f t="shared" si="241"/>
        <v>Large</v>
      </c>
      <c r="J2574" s="11" t="str">
        <f t="shared" si="242"/>
        <v>South</v>
      </c>
      <c r="K2574" s="11" t="str">
        <f t="shared" si="243"/>
        <v>2000s</v>
      </c>
      <c r="L2574" s="11" t="str">
        <f t="shared" si="244"/>
        <v>Fiber</v>
      </c>
      <c r="M2574" s="18">
        <f t="shared" si="245"/>
        <v>1.6334830339321357E-2</v>
      </c>
    </row>
    <row r="2575" spans="1:13">
      <c r="A2575" s="4">
        <v>2009</v>
      </c>
      <c r="B2575" s="5" t="s">
        <v>84</v>
      </c>
      <c r="C2575" s="5" t="s">
        <v>96</v>
      </c>
      <c r="D2575" s="5" t="s">
        <v>15</v>
      </c>
      <c r="E2575" s="5">
        <v>71890</v>
      </c>
      <c r="F2575" s="6">
        <v>1169.01</v>
      </c>
      <c r="H2575" s="15" t="str">
        <f t="shared" si="240"/>
        <v>Medium</v>
      </c>
      <c r="I2575" s="11" t="str">
        <f t="shared" si="241"/>
        <v>Large</v>
      </c>
      <c r="J2575" s="11" t="str">
        <f t="shared" si="242"/>
        <v>South</v>
      </c>
      <c r="K2575" s="11" t="str">
        <f t="shared" si="243"/>
        <v>2000s</v>
      </c>
      <c r="L2575" s="11" t="str">
        <f t="shared" si="244"/>
        <v>Cereal</v>
      </c>
      <c r="M2575" s="18">
        <f t="shared" si="245"/>
        <v>1.6261093337042704E-2</v>
      </c>
    </row>
    <row r="2576" spans="1:13">
      <c r="A2576" s="4">
        <v>2009</v>
      </c>
      <c r="B2576" s="5" t="s">
        <v>84</v>
      </c>
      <c r="C2576" s="5" t="s">
        <v>96</v>
      </c>
      <c r="D2576" s="5" t="s">
        <v>16</v>
      </c>
      <c r="E2576" s="5">
        <v>162340</v>
      </c>
      <c r="F2576" s="6">
        <v>2116.42</v>
      </c>
      <c r="H2576" s="15" t="str">
        <f t="shared" si="240"/>
        <v>Medium</v>
      </c>
      <c r="I2576" s="11" t="str">
        <f t="shared" si="241"/>
        <v>Large</v>
      </c>
      <c r="J2576" s="11" t="str">
        <f t="shared" si="242"/>
        <v>South</v>
      </c>
      <c r="K2576" s="11" t="str">
        <f t="shared" si="243"/>
        <v>2000s</v>
      </c>
      <c r="L2576" s="11" t="str">
        <f t="shared" si="244"/>
        <v>Cereal</v>
      </c>
      <c r="M2576" s="18">
        <f t="shared" si="245"/>
        <v>1.3036959467783665E-2</v>
      </c>
    </row>
    <row r="2577" spans="1:13">
      <c r="A2577" s="4">
        <v>2009</v>
      </c>
      <c r="B2577" s="5" t="s">
        <v>84</v>
      </c>
      <c r="C2577" s="5" t="s">
        <v>96</v>
      </c>
      <c r="D2577" s="5" t="s">
        <v>17</v>
      </c>
      <c r="E2577" s="5">
        <v>85060</v>
      </c>
      <c r="F2577" s="6">
        <v>456.5</v>
      </c>
      <c r="H2577" s="15" t="str">
        <f t="shared" si="240"/>
        <v>Low</v>
      </c>
      <c r="I2577" s="11" t="str">
        <f t="shared" si="241"/>
        <v>Large</v>
      </c>
      <c r="J2577" s="11" t="str">
        <f t="shared" si="242"/>
        <v>South</v>
      </c>
      <c r="K2577" s="11" t="str">
        <f t="shared" si="243"/>
        <v>2000s</v>
      </c>
      <c r="L2577" s="11" t="str">
        <f t="shared" si="244"/>
        <v>Pulse</v>
      </c>
      <c r="M2577" s="18">
        <f t="shared" si="245"/>
        <v>5.3667999059487425E-3</v>
      </c>
    </row>
    <row r="2578" spans="1:13">
      <c r="A2578" s="4">
        <v>2009</v>
      </c>
      <c r="B2578" s="5" t="s">
        <v>84</v>
      </c>
      <c r="C2578" s="5" t="s">
        <v>96</v>
      </c>
      <c r="D2578" s="5" t="s">
        <v>18</v>
      </c>
      <c r="E2578" s="5">
        <v>30050</v>
      </c>
      <c r="F2578" s="6">
        <v>359.07</v>
      </c>
      <c r="H2578" s="15" t="str">
        <f t="shared" si="240"/>
        <v>Low</v>
      </c>
      <c r="I2578" s="11" t="str">
        <f t="shared" si="241"/>
        <v>Large</v>
      </c>
      <c r="J2578" s="11" t="str">
        <f t="shared" si="242"/>
        <v>South</v>
      </c>
      <c r="K2578" s="11" t="str">
        <f t="shared" si="243"/>
        <v>2000s</v>
      </c>
      <c r="L2578" s="11" t="str">
        <f t="shared" si="244"/>
        <v>Fiber</v>
      </c>
      <c r="M2578" s="18">
        <f t="shared" si="245"/>
        <v>1.1949084858569051E-2</v>
      </c>
    </row>
    <row r="2579" spans="1:13">
      <c r="A2579" s="4">
        <v>2010</v>
      </c>
      <c r="B2579" s="5" t="s">
        <v>84</v>
      </c>
      <c r="C2579" s="5" t="s">
        <v>96</v>
      </c>
      <c r="D2579" s="5" t="s">
        <v>15</v>
      </c>
      <c r="E2579" s="5">
        <v>68470</v>
      </c>
      <c r="F2579" s="6">
        <v>1984.52</v>
      </c>
      <c r="H2579" s="15" t="str">
        <f t="shared" si="240"/>
        <v>Medium</v>
      </c>
      <c r="I2579" s="11" t="str">
        <f t="shared" si="241"/>
        <v>Large</v>
      </c>
      <c r="J2579" s="11" t="str">
        <f t="shared" si="242"/>
        <v>South</v>
      </c>
      <c r="K2579" s="11" t="str">
        <f t="shared" si="243"/>
        <v>2010s</v>
      </c>
      <c r="L2579" s="11" t="str">
        <f t="shared" si="244"/>
        <v>Cereal</v>
      </c>
      <c r="M2579" s="18">
        <f t="shared" si="245"/>
        <v>2.8983788520519936E-2</v>
      </c>
    </row>
    <row r="2580" spans="1:13">
      <c r="A2580" s="4">
        <v>2010</v>
      </c>
      <c r="B2580" s="5" t="s">
        <v>84</v>
      </c>
      <c r="C2580" s="5" t="s">
        <v>96</v>
      </c>
      <c r="D2580" s="5" t="s">
        <v>16</v>
      </c>
      <c r="E2580" s="5">
        <v>157510</v>
      </c>
      <c r="F2580" s="6">
        <v>3206.46</v>
      </c>
      <c r="H2580" s="15" t="str">
        <f t="shared" si="240"/>
        <v>High</v>
      </c>
      <c r="I2580" s="11" t="str">
        <f t="shared" si="241"/>
        <v>Large</v>
      </c>
      <c r="J2580" s="11" t="str">
        <f t="shared" si="242"/>
        <v>South</v>
      </c>
      <c r="K2580" s="11" t="str">
        <f t="shared" si="243"/>
        <v>2010s</v>
      </c>
      <c r="L2580" s="11" t="str">
        <f t="shared" si="244"/>
        <v>Cereal</v>
      </c>
      <c r="M2580" s="18">
        <f t="shared" si="245"/>
        <v>2.0357183670878038E-2</v>
      </c>
    </row>
    <row r="2581" spans="1:13">
      <c r="A2581" s="4">
        <v>2010</v>
      </c>
      <c r="B2581" s="5" t="s">
        <v>84</v>
      </c>
      <c r="C2581" s="5" t="s">
        <v>96</v>
      </c>
      <c r="D2581" s="5" t="s">
        <v>17</v>
      </c>
      <c r="E2581" s="5">
        <v>68250</v>
      </c>
      <c r="F2581" s="6">
        <v>651.72</v>
      </c>
      <c r="H2581" s="15" t="str">
        <f t="shared" si="240"/>
        <v>Low</v>
      </c>
      <c r="I2581" s="11" t="str">
        <f t="shared" si="241"/>
        <v>Large</v>
      </c>
      <c r="J2581" s="11" t="str">
        <f t="shared" si="242"/>
        <v>South</v>
      </c>
      <c r="K2581" s="11" t="str">
        <f t="shared" si="243"/>
        <v>2010s</v>
      </c>
      <c r="L2581" s="11" t="str">
        <f t="shared" si="244"/>
        <v>Pulse</v>
      </c>
      <c r="M2581" s="18">
        <f t="shared" si="245"/>
        <v>9.5490109890109896E-3</v>
      </c>
    </row>
    <row r="2582" spans="1:13">
      <c r="A2582" s="4">
        <v>2010</v>
      </c>
      <c r="B2582" s="5" t="s">
        <v>84</v>
      </c>
      <c r="C2582" s="5" t="s">
        <v>96</v>
      </c>
      <c r="D2582" s="5" t="s">
        <v>18</v>
      </c>
      <c r="E2582" s="5">
        <v>38330</v>
      </c>
      <c r="F2582" s="6">
        <v>447.43</v>
      </c>
      <c r="H2582" s="15" t="str">
        <f t="shared" si="240"/>
        <v>Low</v>
      </c>
      <c r="I2582" s="11" t="str">
        <f t="shared" si="241"/>
        <v>Large</v>
      </c>
      <c r="J2582" s="11" t="str">
        <f t="shared" si="242"/>
        <v>South</v>
      </c>
      <c r="K2582" s="11" t="str">
        <f t="shared" si="243"/>
        <v>2010s</v>
      </c>
      <c r="L2582" s="11" t="str">
        <f t="shared" si="244"/>
        <v>Fiber</v>
      </c>
      <c r="M2582" s="18">
        <f t="shared" si="245"/>
        <v>1.1673102008870336E-2</v>
      </c>
    </row>
    <row r="2583" spans="1:13">
      <c r="A2583" s="4">
        <v>2011</v>
      </c>
      <c r="B2583" s="5" t="s">
        <v>84</v>
      </c>
      <c r="C2583" s="5" t="s">
        <v>96</v>
      </c>
      <c r="D2583" s="5" t="s">
        <v>15</v>
      </c>
      <c r="E2583" s="5">
        <v>68310</v>
      </c>
      <c r="F2583" s="6">
        <v>1939.69</v>
      </c>
      <c r="H2583" s="15" t="str">
        <f t="shared" si="240"/>
        <v>Medium</v>
      </c>
      <c r="I2583" s="11" t="str">
        <f t="shared" si="241"/>
        <v>Large</v>
      </c>
      <c r="J2583" s="11" t="str">
        <f t="shared" si="242"/>
        <v>South</v>
      </c>
      <c r="K2583" s="11" t="str">
        <f t="shared" si="243"/>
        <v>2010s</v>
      </c>
      <c r="L2583" s="11" t="str">
        <f t="shared" si="244"/>
        <v>Cereal</v>
      </c>
      <c r="M2583" s="18">
        <f t="shared" si="245"/>
        <v>2.8395403308446789E-2</v>
      </c>
    </row>
    <row r="2584" spans="1:13">
      <c r="A2584" s="4">
        <v>2011</v>
      </c>
      <c r="B2584" s="5" t="s">
        <v>84</v>
      </c>
      <c r="C2584" s="5" t="s">
        <v>96</v>
      </c>
      <c r="D2584" s="5" t="s">
        <v>16</v>
      </c>
      <c r="E2584" s="5">
        <v>148000</v>
      </c>
      <c r="F2584" s="6">
        <v>2973.31</v>
      </c>
      <c r="H2584" s="15" t="str">
        <f t="shared" si="240"/>
        <v>Medium</v>
      </c>
      <c r="I2584" s="11" t="str">
        <f t="shared" si="241"/>
        <v>Large</v>
      </c>
      <c r="J2584" s="11" t="str">
        <f t="shared" si="242"/>
        <v>South</v>
      </c>
      <c r="K2584" s="11" t="str">
        <f t="shared" si="243"/>
        <v>2010s</v>
      </c>
      <c r="L2584" s="11" t="str">
        <f t="shared" si="244"/>
        <v>Cereal</v>
      </c>
      <c r="M2584" s="18">
        <f t="shared" si="245"/>
        <v>2.0089932432432431E-2</v>
      </c>
    </row>
    <row r="2585" spans="1:13">
      <c r="A2585" s="4">
        <v>2011</v>
      </c>
      <c r="B2585" s="5" t="s">
        <v>84</v>
      </c>
      <c r="C2585" s="5" t="s">
        <v>96</v>
      </c>
      <c r="D2585" s="5" t="s">
        <v>17</v>
      </c>
      <c r="E2585" s="5">
        <v>52170</v>
      </c>
      <c r="F2585" s="6">
        <v>507.38</v>
      </c>
      <c r="H2585" s="15" t="str">
        <f t="shared" si="240"/>
        <v>Low</v>
      </c>
      <c r="I2585" s="11" t="str">
        <f t="shared" si="241"/>
        <v>Large</v>
      </c>
      <c r="J2585" s="11" t="str">
        <f t="shared" si="242"/>
        <v>South</v>
      </c>
      <c r="K2585" s="11" t="str">
        <f t="shared" si="243"/>
        <v>2010s</v>
      </c>
      <c r="L2585" s="11" t="str">
        <f t="shared" si="244"/>
        <v>Pulse</v>
      </c>
      <c r="M2585" s="18">
        <f t="shared" si="245"/>
        <v>9.7255127467893426E-3</v>
      </c>
    </row>
    <row r="2586" spans="1:13">
      <c r="A2586" s="4">
        <v>2011</v>
      </c>
      <c r="B2586" s="5" t="s">
        <v>84</v>
      </c>
      <c r="C2586" s="5" t="s">
        <v>96</v>
      </c>
      <c r="D2586" s="5" t="s">
        <v>18</v>
      </c>
      <c r="E2586" s="5">
        <v>38010</v>
      </c>
      <c r="F2586" s="6">
        <v>523.02</v>
      </c>
      <c r="H2586" s="15" t="str">
        <f t="shared" si="240"/>
        <v>Low</v>
      </c>
      <c r="I2586" s="11" t="str">
        <f t="shared" si="241"/>
        <v>Large</v>
      </c>
      <c r="J2586" s="11" t="str">
        <f t="shared" si="242"/>
        <v>South</v>
      </c>
      <c r="K2586" s="11" t="str">
        <f t="shared" si="243"/>
        <v>2010s</v>
      </c>
      <c r="L2586" s="11" t="str">
        <f t="shared" si="244"/>
        <v>Fiber</v>
      </c>
      <c r="M2586" s="18">
        <f t="shared" si="245"/>
        <v>1.376006314127861E-2</v>
      </c>
    </row>
    <row r="2587" spans="1:13">
      <c r="A2587" s="4">
        <v>2012</v>
      </c>
      <c r="B2587" s="5" t="s">
        <v>84</v>
      </c>
      <c r="C2587" s="5" t="s">
        <v>96</v>
      </c>
      <c r="D2587" s="5" t="s">
        <v>15</v>
      </c>
      <c r="E2587" s="5">
        <v>63700</v>
      </c>
      <c r="F2587" s="6">
        <v>1492.62</v>
      </c>
      <c r="H2587" s="15" t="str">
        <f t="shared" si="240"/>
        <v>Medium</v>
      </c>
      <c r="I2587" s="11" t="str">
        <f t="shared" si="241"/>
        <v>Large</v>
      </c>
      <c r="J2587" s="11" t="str">
        <f t="shared" si="242"/>
        <v>South</v>
      </c>
      <c r="K2587" s="11" t="str">
        <f t="shared" si="243"/>
        <v>2010s</v>
      </c>
      <c r="L2587" s="11" t="str">
        <f t="shared" si="244"/>
        <v>Cereal</v>
      </c>
      <c r="M2587" s="18">
        <f t="shared" si="245"/>
        <v>2.34320251177394E-2</v>
      </c>
    </row>
    <row r="2588" spans="1:13">
      <c r="A2588" s="4">
        <v>2012</v>
      </c>
      <c r="B2588" s="5" t="s">
        <v>84</v>
      </c>
      <c r="C2588" s="5" t="s">
        <v>96</v>
      </c>
      <c r="D2588" s="5" t="s">
        <v>16</v>
      </c>
      <c r="E2588" s="5">
        <v>133170</v>
      </c>
      <c r="F2588" s="6">
        <v>2649.47</v>
      </c>
      <c r="H2588" s="15" t="str">
        <f t="shared" si="240"/>
        <v>Medium</v>
      </c>
      <c r="I2588" s="11" t="str">
        <f t="shared" si="241"/>
        <v>Large</v>
      </c>
      <c r="J2588" s="11" t="str">
        <f t="shared" si="242"/>
        <v>South</v>
      </c>
      <c r="K2588" s="11" t="str">
        <f t="shared" si="243"/>
        <v>2010s</v>
      </c>
      <c r="L2588" s="11" t="str">
        <f t="shared" si="244"/>
        <v>Cereal</v>
      </c>
      <c r="M2588" s="18">
        <f t="shared" si="245"/>
        <v>1.9895396861154914E-2</v>
      </c>
    </row>
    <row r="2589" spans="1:13">
      <c r="A2589" s="4">
        <v>2012</v>
      </c>
      <c r="B2589" s="5" t="s">
        <v>84</v>
      </c>
      <c r="C2589" s="5" t="s">
        <v>96</v>
      </c>
      <c r="D2589" s="5" t="s">
        <v>17</v>
      </c>
      <c r="E2589" s="5">
        <v>41760</v>
      </c>
      <c r="F2589" s="6">
        <v>512.21</v>
      </c>
      <c r="H2589" s="15" t="str">
        <f t="shared" si="240"/>
        <v>Low</v>
      </c>
      <c r="I2589" s="11" t="str">
        <f t="shared" si="241"/>
        <v>Large</v>
      </c>
      <c r="J2589" s="11" t="str">
        <f t="shared" si="242"/>
        <v>South</v>
      </c>
      <c r="K2589" s="11" t="str">
        <f t="shared" si="243"/>
        <v>2010s</v>
      </c>
      <c r="L2589" s="11" t="str">
        <f t="shared" si="244"/>
        <v>Pulse</v>
      </c>
      <c r="M2589" s="18">
        <f t="shared" si="245"/>
        <v>1.2265565134099618E-2</v>
      </c>
    </row>
    <row r="2590" spans="1:13">
      <c r="A2590" s="4">
        <v>2012</v>
      </c>
      <c r="B2590" s="5" t="s">
        <v>84</v>
      </c>
      <c r="C2590" s="5" t="s">
        <v>96</v>
      </c>
      <c r="D2590" s="5" t="s">
        <v>18</v>
      </c>
      <c r="E2590" s="5">
        <v>22680</v>
      </c>
      <c r="F2590" s="6">
        <v>332.01</v>
      </c>
      <c r="H2590" s="15" t="str">
        <f t="shared" si="240"/>
        <v>Low</v>
      </c>
      <c r="I2590" s="11" t="str">
        <f t="shared" si="241"/>
        <v>Large</v>
      </c>
      <c r="J2590" s="11" t="str">
        <f t="shared" si="242"/>
        <v>South</v>
      </c>
      <c r="K2590" s="11" t="str">
        <f t="shared" si="243"/>
        <v>2010s</v>
      </c>
      <c r="L2590" s="11" t="str">
        <f t="shared" si="244"/>
        <v>Fiber</v>
      </c>
      <c r="M2590" s="18">
        <f t="shared" si="245"/>
        <v>1.4638888888888889E-2</v>
      </c>
    </row>
    <row r="2591" spans="1:13">
      <c r="A2591" s="4">
        <v>2013</v>
      </c>
      <c r="B2591" s="5" t="s">
        <v>84</v>
      </c>
      <c r="C2591" s="5" t="s">
        <v>96</v>
      </c>
      <c r="D2591" s="5" t="s">
        <v>15</v>
      </c>
      <c r="E2591" s="5">
        <v>58670</v>
      </c>
      <c r="F2591" s="6">
        <v>2110.79</v>
      </c>
      <c r="H2591" s="15" t="str">
        <f t="shared" si="240"/>
        <v>Medium</v>
      </c>
      <c r="I2591" s="11" t="str">
        <f t="shared" si="241"/>
        <v>Large</v>
      </c>
      <c r="J2591" s="11" t="str">
        <f t="shared" si="242"/>
        <v>South</v>
      </c>
      <c r="K2591" s="11" t="str">
        <f t="shared" si="243"/>
        <v>2010s</v>
      </c>
      <c r="L2591" s="11" t="str">
        <f t="shared" si="244"/>
        <v>Cereal</v>
      </c>
      <c r="M2591" s="18">
        <f t="shared" si="245"/>
        <v>3.5977330833475367E-2</v>
      </c>
    </row>
    <row r="2592" spans="1:13">
      <c r="A2592" s="4">
        <v>2013</v>
      </c>
      <c r="B2592" s="5" t="s">
        <v>84</v>
      </c>
      <c r="C2592" s="5" t="s">
        <v>96</v>
      </c>
      <c r="D2592" s="5" t="s">
        <v>16</v>
      </c>
      <c r="E2592" s="5">
        <v>157640</v>
      </c>
      <c r="F2592" s="6">
        <v>3148</v>
      </c>
      <c r="H2592" s="15" t="str">
        <f t="shared" si="240"/>
        <v>High</v>
      </c>
      <c r="I2592" s="11" t="str">
        <f t="shared" si="241"/>
        <v>Large</v>
      </c>
      <c r="J2592" s="11" t="str">
        <f t="shared" si="242"/>
        <v>South</v>
      </c>
      <c r="K2592" s="11" t="str">
        <f t="shared" si="243"/>
        <v>2010s</v>
      </c>
      <c r="L2592" s="11" t="str">
        <f t="shared" si="244"/>
        <v>Cereal</v>
      </c>
      <c r="M2592" s="18">
        <f t="shared" si="245"/>
        <v>1.9969550875412332E-2</v>
      </c>
    </row>
    <row r="2593" spans="1:13">
      <c r="A2593" s="4">
        <v>2013</v>
      </c>
      <c r="B2593" s="5" t="s">
        <v>84</v>
      </c>
      <c r="C2593" s="5" t="s">
        <v>96</v>
      </c>
      <c r="D2593" s="5" t="s">
        <v>17</v>
      </c>
      <c r="E2593" s="5">
        <v>64070</v>
      </c>
      <c r="F2593" s="6">
        <v>495.86</v>
      </c>
      <c r="H2593" s="15" t="str">
        <f t="shared" si="240"/>
        <v>Low</v>
      </c>
      <c r="I2593" s="11" t="str">
        <f t="shared" si="241"/>
        <v>Large</v>
      </c>
      <c r="J2593" s="11" t="str">
        <f t="shared" si="242"/>
        <v>South</v>
      </c>
      <c r="K2593" s="11" t="str">
        <f t="shared" si="243"/>
        <v>2010s</v>
      </c>
      <c r="L2593" s="11" t="str">
        <f t="shared" si="244"/>
        <v>Pulse</v>
      </c>
      <c r="M2593" s="18">
        <f t="shared" si="245"/>
        <v>7.7393475885749966E-3</v>
      </c>
    </row>
    <row r="2594" spans="1:13">
      <c r="A2594" s="4">
        <v>2013</v>
      </c>
      <c r="B2594" s="5" t="s">
        <v>84</v>
      </c>
      <c r="C2594" s="5" t="s">
        <v>96</v>
      </c>
      <c r="D2594" s="5" t="s">
        <v>18</v>
      </c>
      <c r="E2594" s="5">
        <v>31370</v>
      </c>
      <c r="F2594" s="6">
        <v>497.29</v>
      </c>
      <c r="H2594" s="15" t="str">
        <f t="shared" si="240"/>
        <v>Low</v>
      </c>
      <c r="I2594" s="11" t="str">
        <f t="shared" si="241"/>
        <v>Large</v>
      </c>
      <c r="J2594" s="11" t="str">
        <f t="shared" si="242"/>
        <v>South</v>
      </c>
      <c r="K2594" s="11" t="str">
        <f t="shared" si="243"/>
        <v>2010s</v>
      </c>
      <c r="L2594" s="11" t="str">
        <f t="shared" si="244"/>
        <v>Fiber</v>
      </c>
      <c r="M2594" s="18">
        <f t="shared" si="245"/>
        <v>1.5852406758049092E-2</v>
      </c>
    </row>
    <row r="2595" spans="1:13">
      <c r="A2595" s="4">
        <v>2014</v>
      </c>
      <c r="B2595" s="5" t="s">
        <v>84</v>
      </c>
      <c r="C2595" s="5" t="s">
        <v>96</v>
      </c>
      <c r="D2595" s="5" t="s">
        <v>15</v>
      </c>
      <c r="E2595" s="5">
        <v>59940</v>
      </c>
      <c r="F2595" s="6">
        <v>2947.78</v>
      </c>
      <c r="H2595" s="15" t="str">
        <f t="shared" si="240"/>
        <v>Medium</v>
      </c>
      <c r="I2595" s="11" t="str">
        <f t="shared" si="241"/>
        <v>Large</v>
      </c>
      <c r="J2595" s="11" t="str">
        <f t="shared" si="242"/>
        <v>South</v>
      </c>
      <c r="K2595" s="11" t="str">
        <f t="shared" si="243"/>
        <v>2010s</v>
      </c>
      <c r="L2595" s="11" t="str">
        <f t="shared" si="244"/>
        <v>Cereal</v>
      </c>
      <c r="M2595" s="18">
        <f t="shared" si="245"/>
        <v>4.9178845512178847E-2</v>
      </c>
    </row>
    <row r="2596" spans="1:13">
      <c r="A2596" s="4">
        <v>2014</v>
      </c>
      <c r="B2596" s="5" t="s">
        <v>84</v>
      </c>
      <c r="C2596" s="5" t="s">
        <v>96</v>
      </c>
      <c r="D2596" s="5" t="s">
        <v>16</v>
      </c>
      <c r="E2596" s="5">
        <v>156720</v>
      </c>
      <c r="F2596" s="6">
        <v>3704.31</v>
      </c>
      <c r="H2596" s="15" t="str">
        <f t="shared" si="240"/>
        <v>High</v>
      </c>
      <c r="I2596" s="11" t="str">
        <f t="shared" si="241"/>
        <v>Large</v>
      </c>
      <c r="J2596" s="11" t="str">
        <f t="shared" si="242"/>
        <v>South</v>
      </c>
      <c r="K2596" s="11" t="str">
        <f t="shared" si="243"/>
        <v>2010s</v>
      </c>
      <c r="L2596" s="11" t="str">
        <f t="shared" si="244"/>
        <v>Cereal</v>
      </c>
      <c r="M2596" s="18">
        <f t="shared" si="245"/>
        <v>2.3636485451761103E-2</v>
      </c>
    </row>
    <row r="2597" spans="1:13">
      <c r="A2597" s="4">
        <v>2014</v>
      </c>
      <c r="B2597" s="5" t="s">
        <v>84</v>
      </c>
      <c r="C2597" s="5" t="s">
        <v>96</v>
      </c>
      <c r="D2597" s="5" t="s">
        <v>17</v>
      </c>
      <c r="E2597" s="5">
        <v>78640</v>
      </c>
      <c r="F2597" s="6">
        <v>622.20000000000005</v>
      </c>
      <c r="H2597" s="15" t="str">
        <f t="shared" si="240"/>
        <v>Low</v>
      </c>
      <c r="I2597" s="11" t="str">
        <f t="shared" si="241"/>
        <v>Large</v>
      </c>
      <c r="J2597" s="11" t="str">
        <f t="shared" si="242"/>
        <v>South</v>
      </c>
      <c r="K2597" s="11" t="str">
        <f t="shared" si="243"/>
        <v>2010s</v>
      </c>
      <c r="L2597" s="11" t="str">
        <f t="shared" si="244"/>
        <v>Pulse</v>
      </c>
      <c r="M2597" s="18">
        <f t="shared" si="245"/>
        <v>7.9120040691759916E-3</v>
      </c>
    </row>
    <row r="2598" spans="1:13">
      <c r="A2598" s="4">
        <v>2014</v>
      </c>
      <c r="B2598" s="5" t="s">
        <v>84</v>
      </c>
      <c r="C2598" s="5" t="s">
        <v>96</v>
      </c>
      <c r="D2598" s="5" t="s">
        <v>18</v>
      </c>
      <c r="E2598" s="5">
        <v>40310</v>
      </c>
      <c r="F2598" s="6">
        <v>489.46</v>
      </c>
      <c r="H2598" s="15" t="str">
        <f t="shared" si="240"/>
        <v>Low</v>
      </c>
      <c r="I2598" s="11" t="str">
        <f t="shared" si="241"/>
        <v>Large</v>
      </c>
      <c r="J2598" s="11" t="str">
        <f t="shared" si="242"/>
        <v>South</v>
      </c>
      <c r="K2598" s="11" t="str">
        <f t="shared" si="243"/>
        <v>2010s</v>
      </c>
      <c r="L2598" s="11" t="str">
        <f t="shared" si="244"/>
        <v>Fiber</v>
      </c>
      <c r="M2598" s="18">
        <f t="shared" si="245"/>
        <v>1.2142396427685437E-2</v>
      </c>
    </row>
    <row r="2599" spans="1:13">
      <c r="A2599" s="4">
        <v>2015</v>
      </c>
      <c r="B2599" s="5" t="s">
        <v>84</v>
      </c>
      <c r="C2599" s="5" t="s">
        <v>96</v>
      </c>
      <c r="D2599" s="5" t="s">
        <v>15</v>
      </c>
      <c r="E2599" s="5">
        <v>61230</v>
      </c>
      <c r="F2599" s="6">
        <v>666.34</v>
      </c>
      <c r="H2599" s="15" t="str">
        <f t="shared" si="240"/>
        <v>Low</v>
      </c>
      <c r="I2599" s="11" t="str">
        <f t="shared" si="241"/>
        <v>Large</v>
      </c>
      <c r="J2599" s="11" t="str">
        <f t="shared" si="242"/>
        <v>South</v>
      </c>
      <c r="K2599" s="11" t="str">
        <f t="shared" si="243"/>
        <v>2010s</v>
      </c>
      <c r="L2599" s="11" t="str">
        <f t="shared" si="244"/>
        <v>Cereal</v>
      </c>
      <c r="M2599" s="18">
        <f t="shared" si="245"/>
        <v>1.0882573901682182E-2</v>
      </c>
    </row>
    <row r="2600" spans="1:13">
      <c r="A2600" s="4">
        <v>2015</v>
      </c>
      <c r="B2600" s="5" t="s">
        <v>84</v>
      </c>
      <c r="C2600" s="5" t="s">
        <v>96</v>
      </c>
      <c r="D2600" s="5" t="s">
        <v>16</v>
      </c>
      <c r="E2600" s="5">
        <v>131160</v>
      </c>
      <c r="F2600" s="6">
        <v>2147.38</v>
      </c>
      <c r="H2600" s="15" t="str">
        <f t="shared" si="240"/>
        <v>Medium</v>
      </c>
      <c r="I2600" s="11" t="str">
        <f t="shared" si="241"/>
        <v>Large</v>
      </c>
      <c r="J2600" s="11" t="str">
        <f t="shared" si="242"/>
        <v>South</v>
      </c>
      <c r="K2600" s="11" t="str">
        <f t="shared" si="243"/>
        <v>2010s</v>
      </c>
      <c r="L2600" s="11" t="str">
        <f t="shared" si="244"/>
        <v>Cereal</v>
      </c>
      <c r="M2600" s="18">
        <f t="shared" si="245"/>
        <v>1.6372217139371762E-2</v>
      </c>
    </row>
    <row r="2601" spans="1:13">
      <c r="A2601" s="4">
        <v>2015</v>
      </c>
      <c r="B2601" s="5" t="s">
        <v>84</v>
      </c>
      <c r="C2601" s="5" t="s">
        <v>96</v>
      </c>
      <c r="D2601" s="5" t="s">
        <v>17</v>
      </c>
      <c r="E2601" s="5">
        <v>104260</v>
      </c>
      <c r="F2601" s="6">
        <v>298.29000000000002</v>
      </c>
      <c r="H2601" s="15" t="str">
        <f t="shared" si="240"/>
        <v>Low</v>
      </c>
      <c r="I2601" s="11" t="str">
        <f t="shared" si="241"/>
        <v>Large</v>
      </c>
      <c r="J2601" s="11" t="str">
        <f t="shared" si="242"/>
        <v>South</v>
      </c>
      <c r="K2601" s="11" t="str">
        <f t="shared" si="243"/>
        <v>2010s</v>
      </c>
      <c r="L2601" s="11" t="str">
        <f t="shared" si="244"/>
        <v>Pulse</v>
      </c>
      <c r="M2601" s="18">
        <f t="shared" si="245"/>
        <v>2.8610205256090547E-3</v>
      </c>
    </row>
    <row r="2602" spans="1:13">
      <c r="A2602" s="4">
        <v>2015</v>
      </c>
      <c r="B2602" s="5" t="s">
        <v>84</v>
      </c>
      <c r="C2602" s="5" t="s">
        <v>96</v>
      </c>
      <c r="D2602" s="5" t="s">
        <v>18</v>
      </c>
      <c r="E2602" s="5">
        <v>39580</v>
      </c>
      <c r="F2602" s="6">
        <v>268.57</v>
      </c>
      <c r="H2602" s="15" t="str">
        <f t="shared" si="240"/>
        <v>Low</v>
      </c>
      <c r="I2602" s="11" t="str">
        <f t="shared" si="241"/>
        <v>Large</v>
      </c>
      <c r="J2602" s="11" t="str">
        <f t="shared" si="242"/>
        <v>South</v>
      </c>
      <c r="K2602" s="11" t="str">
        <f t="shared" si="243"/>
        <v>2010s</v>
      </c>
      <c r="L2602" s="11" t="str">
        <f t="shared" si="244"/>
        <v>Fiber</v>
      </c>
      <c r="M2602" s="18">
        <f t="shared" si="245"/>
        <v>6.7854977261243054E-3</v>
      </c>
    </row>
    <row r="2603" spans="1:13">
      <c r="A2603" s="4">
        <v>2016</v>
      </c>
      <c r="B2603" s="5" t="s">
        <v>84</v>
      </c>
      <c r="C2603" s="5" t="s">
        <v>96</v>
      </c>
      <c r="D2603" s="5" t="s">
        <v>15</v>
      </c>
      <c r="E2603" s="5">
        <v>65590</v>
      </c>
      <c r="F2603" s="6">
        <v>1886.84</v>
      </c>
      <c r="H2603" s="15" t="str">
        <f t="shared" si="240"/>
        <v>Medium</v>
      </c>
      <c r="I2603" s="11" t="str">
        <f t="shared" si="241"/>
        <v>Large</v>
      </c>
      <c r="J2603" s="11" t="str">
        <f t="shared" si="242"/>
        <v>South</v>
      </c>
      <c r="K2603" s="11" t="str">
        <f t="shared" si="243"/>
        <v>2010s</v>
      </c>
      <c r="L2603" s="11" t="str">
        <f t="shared" si="244"/>
        <v>Cereal</v>
      </c>
      <c r="M2603" s="18">
        <f t="shared" si="245"/>
        <v>2.876719012044519E-2</v>
      </c>
    </row>
    <row r="2604" spans="1:13">
      <c r="A2604" s="4">
        <v>2016</v>
      </c>
      <c r="B2604" s="5" t="s">
        <v>84</v>
      </c>
      <c r="C2604" s="5" t="s">
        <v>96</v>
      </c>
      <c r="D2604" s="5" t="s">
        <v>16</v>
      </c>
      <c r="E2604" s="5">
        <v>165600</v>
      </c>
      <c r="F2604" s="6">
        <v>3132.11</v>
      </c>
      <c r="H2604" s="15" t="str">
        <f t="shared" si="240"/>
        <v>High</v>
      </c>
      <c r="I2604" s="11" t="str">
        <f t="shared" si="241"/>
        <v>Large</v>
      </c>
      <c r="J2604" s="11" t="str">
        <f t="shared" si="242"/>
        <v>South</v>
      </c>
      <c r="K2604" s="11" t="str">
        <f t="shared" si="243"/>
        <v>2010s</v>
      </c>
      <c r="L2604" s="11" t="str">
        <f t="shared" si="244"/>
        <v>Cereal</v>
      </c>
      <c r="M2604" s="18">
        <f t="shared" si="245"/>
        <v>1.8913707729468598E-2</v>
      </c>
    </row>
    <row r="2605" spans="1:13">
      <c r="A2605" s="4">
        <v>2016</v>
      </c>
      <c r="B2605" s="5" t="s">
        <v>84</v>
      </c>
      <c r="C2605" s="5" t="s">
        <v>96</v>
      </c>
      <c r="D2605" s="5" t="s">
        <v>17</v>
      </c>
      <c r="E2605" s="5">
        <v>102640</v>
      </c>
      <c r="F2605" s="6">
        <v>503.5</v>
      </c>
      <c r="H2605" s="15" t="str">
        <f t="shared" si="240"/>
        <v>Low</v>
      </c>
      <c r="I2605" s="11" t="str">
        <f t="shared" si="241"/>
        <v>Large</v>
      </c>
      <c r="J2605" s="11" t="str">
        <f t="shared" si="242"/>
        <v>South</v>
      </c>
      <c r="K2605" s="11" t="str">
        <f t="shared" si="243"/>
        <v>2010s</v>
      </c>
      <c r="L2605" s="11" t="str">
        <f t="shared" si="244"/>
        <v>Pulse</v>
      </c>
      <c r="M2605" s="18">
        <f t="shared" si="245"/>
        <v>4.9054949337490258E-3</v>
      </c>
    </row>
    <row r="2606" spans="1:13">
      <c r="A2606" s="4">
        <v>2016</v>
      </c>
      <c r="B2606" s="5" t="s">
        <v>84</v>
      </c>
      <c r="C2606" s="5" t="s">
        <v>96</v>
      </c>
      <c r="D2606" s="5" t="s">
        <v>18</v>
      </c>
      <c r="E2606" s="5">
        <v>54720</v>
      </c>
      <c r="F2606" s="6">
        <v>478.09</v>
      </c>
      <c r="H2606" s="15" t="str">
        <f t="shared" si="240"/>
        <v>Low</v>
      </c>
      <c r="I2606" s="11" t="str">
        <f t="shared" si="241"/>
        <v>Large</v>
      </c>
      <c r="J2606" s="11" t="str">
        <f t="shared" si="242"/>
        <v>South</v>
      </c>
      <c r="K2606" s="11" t="str">
        <f t="shared" si="243"/>
        <v>2010s</v>
      </c>
      <c r="L2606" s="11" t="str">
        <f t="shared" si="244"/>
        <v>Fiber</v>
      </c>
      <c r="M2606" s="18">
        <f t="shared" si="245"/>
        <v>8.7370248538011699E-3</v>
      </c>
    </row>
    <row r="2607" spans="1:13">
      <c r="A2607" s="4">
        <v>2017</v>
      </c>
      <c r="B2607" s="5" t="s">
        <v>84</v>
      </c>
      <c r="C2607" s="5" t="s">
        <v>96</v>
      </c>
      <c r="D2607" s="5" t="s">
        <v>15</v>
      </c>
      <c r="E2607" s="5">
        <v>64580</v>
      </c>
      <c r="F2607" s="6">
        <v>2301.29</v>
      </c>
      <c r="H2607" s="15" t="str">
        <f t="shared" si="240"/>
        <v>Medium</v>
      </c>
      <c r="I2607" s="11" t="str">
        <f t="shared" si="241"/>
        <v>Large</v>
      </c>
      <c r="J2607" s="11" t="str">
        <f t="shared" si="242"/>
        <v>South</v>
      </c>
      <c r="K2607" s="11" t="str">
        <f t="shared" si="243"/>
        <v>2010s</v>
      </c>
      <c r="L2607" s="11" t="str">
        <f t="shared" si="244"/>
        <v>Cereal</v>
      </c>
      <c r="M2607" s="18">
        <f t="shared" si="245"/>
        <v>3.5634716630535766E-2</v>
      </c>
    </row>
    <row r="2608" spans="1:13">
      <c r="A2608" s="4">
        <v>2017</v>
      </c>
      <c r="B2608" s="5" t="s">
        <v>84</v>
      </c>
      <c r="C2608" s="5" t="s">
        <v>96</v>
      </c>
      <c r="D2608" s="5" t="s">
        <v>16</v>
      </c>
      <c r="E2608" s="5">
        <v>141200</v>
      </c>
      <c r="F2608" s="6">
        <v>4413.1000000000004</v>
      </c>
      <c r="H2608" s="15" t="str">
        <f t="shared" si="240"/>
        <v>High</v>
      </c>
      <c r="I2608" s="11" t="str">
        <f t="shared" si="241"/>
        <v>Large</v>
      </c>
      <c r="J2608" s="11" t="str">
        <f t="shared" si="242"/>
        <v>South</v>
      </c>
      <c r="K2608" s="11" t="str">
        <f t="shared" si="243"/>
        <v>2010s</v>
      </c>
      <c r="L2608" s="11" t="str">
        <f t="shared" si="244"/>
        <v>Cereal</v>
      </c>
      <c r="M2608" s="18">
        <f t="shared" si="245"/>
        <v>3.1254249291784705E-2</v>
      </c>
    </row>
    <row r="2609" spans="1:13">
      <c r="A2609" s="4">
        <v>2017</v>
      </c>
      <c r="B2609" s="5" t="s">
        <v>84</v>
      </c>
      <c r="C2609" s="5" t="s">
        <v>96</v>
      </c>
      <c r="D2609" s="5" t="s">
        <v>17</v>
      </c>
      <c r="E2609" s="5">
        <v>112240</v>
      </c>
      <c r="F2609" s="6">
        <v>745.75</v>
      </c>
      <c r="H2609" s="15" t="str">
        <f t="shared" si="240"/>
        <v>Low</v>
      </c>
      <c r="I2609" s="11" t="str">
        <f t="shared" si="241"/>
        <v>Large</v>
      </c>
      <c r="J2609" s="11" t="str">
        <f t="shared" si="242"/>
        <v>South</v>
      </c>
      <c r="K2609" s="11" t="str">
        <f t="shared" si="243"/>
        <v>2010s</v>
      </c>
      <c r="L2609" s="11" t="str">
        <f t="shared" si="244"/>
        <v>Pulse</v>
      </c>
      <c r="M2609" s="18">
        <f t="shared" si="245"/>
        <v>6.6442444761225941E-3</v>
      </c>
    </row>
    <row r="2610" spans="1:13">
      <c r="A2610" s="4">
        <v>2017</v>
      </c>
      <c r="B2610" s="5" t="s">
        <v>84</v>
      </c>
      <c r="C2610" s="5" t="s">
        <v>96</v>
      </c>
      <c r="D2610" s="5" t="s">
        <v>18</v>
      </c>
      <c r="E2610" s="5">
        <v>31000</v>
      </c>
      <c r="F2610" s="6">
        <v>590.42999999999995</v>
      </c>
      <c r="H2610" s="15" t="str">
        <f t="shared" si="240"/>
        <v>Low</v>
      </c>
      <c r="I2610" s="11" t="str">
        <f t="shared" si="241"/>
        <v>Large</v>
      </c>
      <c r="J2610" s="11" t="str">
        <f t="shared" si="242"/>
        <v>South</v>
      </c>
      <c r="K2610" s="11" t="str">
        <f t="shared" si="243"/>
        <v>2010s</v>
      </c>
      <c r="L2610" s="11" t="str">
        <f t="shared" si="244"/>
        <v>Fiber</v>
      </c>
      <c r="M2610" s="18">
        <f t="shared" si="245"/>
        <v>1.9046129032258063E-2</v>
      </c>
    </row>
    <row r="2611" spans="1:13">
      <c r="A2611" s="4">
        <v>2008</v>
      </c>
      <c r="B2611" s="5" t="s">
        <v>84</v>
      </c>
      <c r="C2611" s="5" t="s">
        <v>97</v>
      </c>
      <c r="D2611" s="5" t="s">
        <v>15</v>
      </c>
      <c r="E2611" s="5">
        <v>100</v>
      </c>
      <c r="F2611" s="6">
        <v>3100</v>
      </c>
      <c r="H2611" s="15" t="str">
        <f t="shared" si="240"/>
        <v>High</v>
      </c>
      <c r="I2611" s="11" t="str">
        <f t="shared" si="241"/>
        <v>Small</v>
      </c>
      <c r="J2611" s="11" t="str">
        <f t="shared" si="242"/>
        <v>South</v>
      </c>
      <c r="K2611" s="11" t="str">
        <f t="shared" si="243"/>
        <v>2000s</v>
      </c>
      <c r="L2611" s="11" t="str">
        <f t="shared" si="244"/>
        <v>Cereal</v>
      </c>
      <c r="M2611" s="18">
        <f t="shared" si="245"/>
        <v>31</v>
      </c>
    </row>
    <row r="2612" spans="1:13">
      <c r="A2612" s="4">
        <v>2008</v>
      </c>
      <c r="B2612" s="5" t="s">
        <v>84</v>
      </c>
      <c r="C2612" s="5" t="s">
        <v>97</v>
      </c>
      <c r="D2612" s="5" t="s">
        <v>16</v>
      </c>
      <c r="E2612" s="5">
        <v>112780</v>
      </c>
      <c r="F2612" s="6">
        <v>3177.43</v>
      </c>
      <c r="H2612" s="15" t="str">
        <f t="shared" si="240"/>
        <v>High</v>
      </c>
      <c r="I2612" s="11" t="str">
        <f t="shared" si="241"/>
        <v>Large</v>
      </c>
      <c r="J2612" s="11" t="str">
        <f t="shared" si="242"/>
        <v>South</v>
      </c>
      <c r="K2612" s="11" t="str">
        <f t="shared" si="243"/>
        <v>2000s</v>
      </c>
      <c r="L2612" s="11" t="str">
        <f t="shared" si="244"/>
        <v>Cereal</v>
      </c>
      <c r="M2612" s="18">
        <f t="shared" si="245"/>
        <v>2.8173701010817519E-2</v>
      </c>
    </row>
    <row r="2613" spans="1:13">
      <c r="A2613" s="4">
        <v>2008</v>
      </c>
      <c r="B2613" s="5" t="s">
        <v>84</v>
      </c>
      <c r="C2613" s="5" t="s">
        <v>97</v>
      </c>
      <c r="D2613" s="5" t="s">
        <v>17</v>
      </c>
      <c r="E2613" s="5">
        <v>190140</v>
      </c>
      <c r="F2613" s="6">
        <v>553.54</v>
      </c>
      <c r="H2613" s="15" t="str">
        <f t="shared" si="240"/>
        <v>Low</v>
      </c>
      <c r="I2613" s="11" t="str">
        <f t="shared" si="241"/>
        <v>Large</v>
      </c>
      <c r="J2613" s="11" t="str">
        <f t="shared" si="242"/>
        <v>South</v>
      </c>
      <c r="K2613" s="11" t="str">
        <f t="shared" si="243"/>
        <v>2000s</v>
      </c>
      <c r="L2613" s="11" t="str">
        <f t="shared" si="244"/>
        <v>Pulse</v>
      </c>
      <c r="M2613" s="18">
        <f t="shared" si="245"/>
        <v>2.9112233091406329E-3</v>
      </c>
    </row>
    <row r="2614" spans="1:13">
      <c r="A2614" s="4">
        <v>2008</v>
      </c>
      <c r="B2614" s="5" t="s">
        <v>84</v>
      </c>
      <c r="C2614" s="5" t="s">
        <v>97</v>
      </c>
      <c r="D2614" s="5" t="s">
        <v>18</v>
      </c>
      <c r="E2614" s="5">
        <v>8020</v>
      </c>
      <c r="F2614" s="6">
        <v>399</v>
      </c>
      <c r="H2614" s="15" t="str">
        <f t="shared" si="240"/>
        <v>Low</v>
      </c>
      <c r="I2614" s="11" t="str">
        <f t="shared" si="241"/>
        <v>Large</v>
      </c>
      <c r="J2614" s="11" t="str">
        <f t="shared" si="242"/>
        <v>South</v>
      </c>
      <c r="K2614" s="11" t="str">
        <f t="shared" si="243"/>
        <v>2000s</v>
      </c>
      <c r="L2614" s="11" t="str">
        <f t="shared" si="244"/>
        <v>Fiber</v>
      </c>
      <c r="M2614" s="18">
        <f t="shared" si="245"/>
        <v>4.975062344139651E-2</v>
      </c>
    </row>
    <row r="2615" spans="1:13">
      <c r="A2615" s="4">
        <v>2009</v>
      </c>
      <c r="B2615" s="5" t="s">
        <v>84</v>
      </c>
      <c r="C2615" s="5" t="s">
        <v>97</v>
      </c>
      <c r="D2615" s="5" t="s">
        <v>15</v>
      </c>
      <c r="E2615" s="5">
        <v>160</v>
      </c>
      <c r="F2615" s="6">
        <v>2875</v>
      </c>
      <c r="H2615" s="15" t="str">
        <f t="shared" si="240"/>
        <v>Medium</v>
      </c>
      <c r="I2615" s="11" t="str">
        <f t="shared" si="241"/>
        <v>Small</v>
      </c>
      <c r="J2615" s="11" t="str">
        <f t="shared" si="242"/>
        <v>South</v>
      </c>
      <c r="K2615" s="11" t="str">
        <f t="shared" si="243"/>
        <v>2000s</v>
      </c>
      <c r="L2615" s="11" t="str">
        <f t="shared" si="244"/>
        <v>Cereal</v>
      </c>
      <c r="M2615" s="18">
        <f t="shared" si="245"/>
        <v>17.96875</v>
      </c>
    </row>
    <row r="2616" spans="1:13">
      <c r="A2616" s="4">
        <v>2009</v>
      </c>
      <c r="B2616" s="5" t="s">
        <v>84</v>
      </c>
      <c r="C2616" s="5" t="s">
        <v>97</v>
      </c>
      <c r="D2616" s="5" t="s">
        <v>16</v>
      </c>
      <c r="E2616" s="5">
        <v>146590</v>
      </c>
      <c r="F2616" s="6">
        <v>2003.96</v>
      </c>
      <c r="H2616" s="15" t="str">
        <f t="shared" si="240"/>
        <v>Medium</v>
      </c>
      <c r="I2616" s="11" t="str">
        <f t="shared" si="241"/>
        <v>Large</v>
      </c>
      <c r="J2616" s="11" t="str">
        <f t="shared" si="242"/>
        <v>South</v>
      </c>
      <c r="K2616" s="11" t="str">
        <f t="shared" si="243"/>
        <v>2000s</v>
      </c>
      <c r="L2616" s="11" t="str">
        <f t="shared" si="244"/>
        <v>Cereal</v>
      </c>
      <c r="M2616" s="18">
        <f t="shared" si="245"/>
        <v>1.3670509584555563E-2</v>
      </c>
    </row>
    <row r="2617" spans="1:13">
      <c r="A2617" s="4">
        <v>2009</v>
      </c>
      <c r="B2617" s="5" t="s">
        <v>84</v>
      </c>
      <c r="C2617" s="5" t="s">
        <v>97</v>
      </c>
      <c r="D2617" s="5" t="s">
        <v>17</v>
      </c>
      <c r="E2617" s="5">
        <v>256240</v>
      </c>
      <c r="F2617" s="6">
        <v>646.62</v>
      </c>
      <c r="H2617" s="15" t="str">
        <f t="shared" si="240"/>
        <v>Low</v>
      </c>
      <c r="I2617" s="11" t="str">
        <f t="shared" si="241"/>
        <v>Large</v>
      </c>
      <c r="J2617" s="11" t="str">
        <f t="shared" si="242"/>
        <v>South</v>
      </c>
      <c r="K2617" s="11" t="str">
        <f t="shared" si="243"/>
        <v>2000s</v>
      </c>
      <c r="L2617" s="11" t="str">
        <f t="shared" si="244"/>
        <v>Pulse</v>
      </c>
      <c r="M2617" s="18">
        <f t="shared" si="245"/>
        <v>2.5234935997502342E-3</v>
      </c>
    </row>
    <row r="2618" spans="1:13">
      <c r="A2618" s="4">
        <v>2009</v>
      </c>
      <c r="B2618" s="5" t="s">
        <v>84</v>
      </c>
      <c r="C2618" s="5" t="s">
        <v>97</v>
      </c>
      <c r="D2618" s="5" t="s">
        <v>18</v>
      </c>
      <c r="E2618" s="5">
        <v>6490</v>
      </c>
      <c r="F2618" s="6">
        <v>315.87</v>
      </c>
      <c r="H2618" s="15" t="str">
        <f t="shared" si="240"/>
        <v>Low</v>
      </c>
      <c r="I2618" s="11" t="str">
        <f t="shared" si="241"/>
        <v>Large</v>
      </c>
      <c r="J2618" s="11" t="str">
        <f t="shared" si="242"/>
        <v>South</v>
      </c>
      <c r="K2618" s="11" t="str">
        <f t="shared" si="243"/>
        <v>2000s</v>
      </c>
      <c r="L2618" s="11" t="str">
        <f t="shared" si="244"/>
        <v>Fiber</v>
      </c>
      <c r="M2618" s="18">
        <f t="shared" si="245"/>
        <v>4.8670261941448384E-2</v>
      </c>
    </row>
    <row r="2619" spans="1:13">
      <c r="A2619" s="4">
        <v>2010</v>
      </c>
      <c r="B2619" s="5" t="s">
        <v>84</v>
      </c>
      <c r="C2619" s="5" t="s">
        <v>97</v>
      </c>
      <c r="D2619" s="5" t="s">
        <v>15</v>
      </c>
      <c r="E2619" s="5">
        <v>210</v>
      </c>
      <c r="F2619" s="6">
        <v>2809.52</v>
      </c>
      <c r="H2619" s="15" t="str">
        <f t="shared" si="240"/>
        <v>Medium</v>
      </c>
      <c r="I2619" s="11" t="str">
        <f t="shared" si="241"/>
        <v>Small</v>
      </c>
      <c r="J2619" s="11" t="str">
        <f t="shared" si="242"/>
        <v>South</v>
      </c>
      <c r="K2619" s="11" t="str">
        <f t="shared" si="243"/>
        <v>2010s</v>
      </c>
      <c r="L2619" s="11" t="str">
        <f t="shared" si="244"/>
        <v>Cereal</v>
      </c>
      <c r="M2619" s="18">
        <f t="shared" si="245"/>
        <v>13.378666666666666</v>
      </c>
    </row>
    <row r="2620" spans="1:13">
      <c r="A2620" s="4">
        <v>2010</v>
      </c>
      <c r="B2620" s="5" t="s">
        <v>84</v>
      </c>
      <c r="C2620" s="5" t="s">
        <v>97</v>
      </c>
      <c r="D2620" s="5" t="s">
        <v>16</v>
      </c>
      <c r="E2620" s="5">
        <v>164020</v>
      </c>
      <c r="F2620" s="6">
        <v>3100.17</v>
      </c>
      <c r="H2620" s="15" t="str">
        <f t="shared" si="240"/>
        <v>High</v>
      </c>
      <c r="I2620" s="11" t="str">
        <f t="shared" si="241"/>
        <v>Large</v>
      </c>
      <c r="J2620" s="11" t="str">
        <f t="shared" si="242"/>
        <v>South</v>
      </c>
      <c r="K2620" s="11" t="str">
        <f t="shared" si="243"/>
        <v>2010s</v>
      </c>
      <c r="L2620" s="11" t="str">
        <f t="shared" si="244"/>
        <v>Cereal</v>
      </c>
      <c r="M2620" s="18">
        <f t="shared" si="245"/>
        <v>1.8901170588952566E-2</v>
      </c>
    </row>
    <row r="2621" spans="1:13">
      <c r="A2621" s="4">
        <v>2010</v>
      </c>
      <c r="B2621" s="5" t="s">
        <v>84</v>
      </c>
      <c r="C2621" s="5" t="s">
        <v>97</v>
      </c>
      <c r="D2621" s="5" t="s">
        <v>17</v>
      </c>
      <c r="E2621" s="5">
        <v>234220</v>
      </c>
      <c r="F2621" s="6">
        <v>657.29</v>
      </c>
      <c r="H2621" s="15" t="str">
        <f t="shared" si="240"/>
        <v>Low</v>
      </c>
      <c r="I2621" s="11" t="str">
        <f t="shared" si="241"/>
        <v>Large</v>
      </c>
      <c r="J2621" s="11" t="str">
        <f t="shared" si="242"/>
        <v>South</v>
      </c>
      <c r="K2621" s="11" t="str">
        <f t="shared" si="243"/>
        <v>2010s</v>
      </c>
      <c r="L2621" s="11" t="str">
        <f t="shared" si="244"/>
        <v>Pulse</v>
      </c>
      <c r="M2621" s="18">
        <f t="shared" si="245"/>
        <v>2.8062932285885063E-3</v>
      </c>
    </row>
    <row r="2622" spans="1:13">
      <c r="A2622" s="4">
        <v>2010</v>
      </c>
      <c r="B2622" s="5" t="s">
        <v>84</v>
      </c>
      <c r="C2622" s="5" t="s">
        <v>97</v>
      </c>
      <c r="D2622" s="5" t="s">
        <v>18</v>
      </c>
      <c r="E2622" s="5">
        <v>12910</v>
      </c>
      <c r="F2622" s="6">
        <v>427.58</v>
      </c>
      <c r="H2622" s="15" t="str">
        <f t="shared" si="240"/>
        <v>Low</v>
      </c>
      <c r="I2622" s="11" t="str">
        <f t="shared" si="241"/>
        <v>Large</v>
      </c>
      <c r="J2622" s="11" t="str">
        <f t="shared" si="242"/>
        <v>South</v>
      </c>
      <c r="K2622" s="11" t="str">
        <f t="shared" si="243"/>
        <v>2010s</v>
      </c>
      <c r="L2622" s="11" t="str">
        <f t="shared" si="244"/>
        <v>Fiber</v>
      </c>
      <c r="M2622" s="18">
        <f t="shared" si="245"/>
        <v>3.3120061967467078E-2</v>
      </c>
    </row>
    <row r="2623" spans="1:13">
      <c r="A2623" s="4">
        <v>2011</v>
      </c>
      <c r="B2623" s="5" t="s">
        <v>84</v>
      </c>
      <c r="C2623" s="5" t="s">
        <v>97</v>
      </c>
      <c r="D2623" s="5" t="s">
        <v>15</v>
      </c>
      <c r="E2623" s="5">
        <v>180</v>
      </c>
      <c r="F2623" s="6">
        <v>2611.11</v>
      </c>
      <c r="H2623" s="15" t="str">
        <f t="shared" si="240"/>
        <v>Medium</v>
      </c>
      <c r="I2623" s="11" t="str">
        <f t="shared" si="241"/>
        <v>Small</v>
      </c>
      <c r="J2623" s="11" t="str">
        <f t="shared" si="242"/>
        <v>South</v>
      </c>
      <c r="K2623" s="11" t="str">
        <f t="shared" si="243"/>
        <v>2010s</v>
      </c>
      <c r="L2623" s="11" t="str">
        <f t="shared" si="244"/>
        <v>Cereal</v>
      </c>
      <c r="M2623" s="18">
        <f t="shared" si="245"/>
        <v>14.506166666666667</v>
      </c>
    </row>
    <row r="2624" spans="1:13">
      <c r="A2624" s="4">
        <v>2011</v>
      </c>
      <c r="B2624" s="5" t="s">
        <v>84</v>
      </c>
      <c r="C2624" s="5" t="s">
        <v>97</v>
      </c>
      <c r="D2624" s="5" t="s">
        <v>16</v>
      </c>
      <c r="E2624" s="5">
        <v>164190</v>
      </c>
      <c r="F2624" s="6">
        <v>3191.79</v>
      </c>
      <c r="H2624" s="15" t="str">
        <f t="shared" si="240"/>
        <v>High</v>
      </c>
      <c r="I2624" s="11" t="str">
        <f t="shared" si="241"/>
        <v>Large</v>
      </c>
      <c r="J2624" s="11" t="str">
        <f t="shared" si="242"/>
        <v>South</v>
      </c>
      <c r="K2624" s="11" t="str">
        <f t="shared" si="243"/>
        <v>2010s</v>
      </c>
      <c r="L2624" s="11" t="str">
        <f t="shared" si="244"/>
        <v>Cereal</v>
      </c>
      <c r="M2624" s="18">
        <f t="shared" si="245"/>
        <v>1.9439612643888177E-2</v>
      </c>
    </row>
    <row r="2625" spans="1:13">
      <c r="A2625" s="4">
        <v>2011</v>
      </c>
      <c r="B2625" s="5" t="s">
        <v>84</v>
      </c>
      <c r="C2625" s="5" t="s">
        <v>97</v>
      </c>
      <c r="D2625" s="5" t="s">
        <v>17</v>
      </c>
      <c r="E2625" s="5">
        <v>194880</v>
      </c>
      <c r="F2625" s="6">
        <v>379.62</v>
      </c>
      <c r="H2625" s="15" t="str">
        <f t="shared" si="240"/>
        <v>Low</v>
      </c>
      <c r="I2625" s="11" t="str">
        <f t="shared" si="241"/>
        <v>Large</v>
      </c>
      <c r="J2625" s="11" t="str">
        <f t="shared" si="242"/>
        <v>South</v>
      </c>
      <c r="K2625" s="11" t="str">
        <f t="shared" si="243"/>
        <v>2010s</v>
      </c>
      <c r="L2625" s="11" t="str">
        <f t="shared" si="244"/>
        <v>Pulse</v>
      </c>
      <c r="M2625" s="18">
        <f t="shared" si="245"/>
        <v>1.9479679802955666E-3</v>
      </c>
    </row>
    <row r="2626" spans="1:13">
      <c r="A2626" s="4">
        <v>2011</v>
      </c>
      <c r="B2626" s="5" t="s">
        <v>84</v>
      </c>
      <c r="C2626" s="5" t="s">
        <v>97</v>
      </c>
      <c r="D2626" s="5" t="s">
        <v>18</v>
      </c>
      <c r="E2626" s="5">
        <v>13700</v>
      </c>
      <c r="F2626" s="6">
        <v>335.77</v>
      </c>
      <c r="H2626" s="15" t="str">
        <f t="shared" si="240"/>
        <v>Low</v>
      </c>
      <c r="I2626" s="11" t="str">
        <f t="shared" si="241"/>
        <v>Large</v>
      </c>
      <c r="J2626" s="11" t="str">
        <f t="shared" si="242"/>
        <v>South</v>
      </c>
      <c r="K2626" s="11" t="str">
        <f t="shared" si="243"/>
        <v>2010s</v>
      </c>
      <c r="L2626" s="11" t="str">
        <f t="shared" si="244"/>
        <v>Fiber</v>
      </c>
      <c r="M2626" s="18">
        <f t="shared" si="245"/>
        <v>2.4508759124087589E-2</v>
      </c>
    </row>
    <row r="2627" spans="1:13">
      <c r="A2627" s="4">
        <v>2012</v>
      </c>
      <c r="B2627" s="5" t="s">
        <v>84</v>
      </c>
      <c r="C2627" s="5" t="s">
        <v>97</v>
      </c>
      <c r="D2627" s="5" t="s">
        <v>15</v>
      </c>
      <c r="E2627" s="5">
        <v>150</v>
      </c>
      <c r="F2627" s="6">
        <v>2533.33</v>
      </c>
      <c r="H2627" s="15" t="str">
        <f t="shared" ref="H2627:H2690" si="246">IF(F2627&lt;1000,"Low",IF(F2627&lt;3000,"Medium","High"))</f>
        <v>Medium</v>
      </c>
      <c r="I2627" s="11" t="str">
        <f t="shared" ref="I2627:I2690" si="247">IF(E2627&lt;1000,"Small",IF(E2627&lt;5000,"Medium","Large"))</f>
        <v>Small</v>
      </c>
      <c r="J2627" s="11" t="str">
        <f t="shared" ref="J2627:J2690" si="248">IF(OR(B2627="Punjab",B2627="Haryana",B2627="Himachal Pradesh",B2627="Jammu and Kashmir",B2627="Uttarakhand",B2627="Delhi",B2627="Chandigarh"),"North",IF(OR(B2627="Tamil Nadu",B2627="Karnataka",B2627="Kerala",B2627="Andhra Pradesh",B2627="Telangana"),"South",IF(OR(B2627="Maharashtra",B2627="Gujarat",B2627="Goa",B2627="Rajasthan"),"West",IF(OR(B2627="West Bengal",B2627="Bihar",B2627="Jharkhand",B2627="Odisha",B2627="Assam",B2627="Sikkim",B2627="Arunachal Pradesh",B2627="Manipur",B2627="Meghalaya",B2627="Mizoram",B2627="Nagaland",B2627="Tripura"),"East","Central"))))</f>
        <v>South</v>
      </c>
      <c r="K2627" s="11" t="str">
        <f t="shared" ref="K2627:K2690" si="249">LEFT(A2627,3)&amp;"0s"</f>
        <v>2010s</v>
      </c>
      <c r="L2627" s="11" t="str">
        <f t="shared" ref="L2627:L2690" si="250">IF(D2627="Rice","Cereal",IF(D2627="Maize","Cereal",IF(D2627="Chickpea","Pulse",IF(D2627="Cotton","Fiber","Other"))))</f>
        <v>Cereal</v>
      </c>
      <c r="M2627" s="18">
        <f t="shared" ref="M2627:M2690" si="251">F2627/E2627</f>
        <v>16.888866666666665</v>
      </c>
    </row>
    <row r="2628" spans="1:13">
      <c r="A2628" s="4">
        <v>2012</v>
      </c>
      <c r="B2628" s="5" t="s">
        <v>84</v>
      </c>
      <c r="C2628" s="5" t="s">
        <v>97</v>
      </c>
      <c r="D2628" s="5" t="s">
        <v>16</v>
      </c>
      <c r="E2628" s="5">
        <v>140720</v>
      </c>
      <c r="F2628" s="6">
        <v>2884.74</v>
      </c>
      <c r="H2628" s="15" t="str">
        <f t="shared" si="246"/>
        <v>Medium</v>
      </c>
      <c r="I2628" s="11" t="str">
        <f t="shared" si="247"/>
        <v>Large</v>
      </c>
      <c r="J2628" s="11" t="str">
        <f t="shared" si="248"/>
        <v>South</v>
      </c>
      <c r="K2628" s="11" t="str">
        <f t="shared" si="249"/>
        <v>2010s</v>
      </c>
      <c r="L2628" s="11" t="str">
        <f t="shared" si="250"/>
        <v>Cereal</v>
      </c>
      <c r="M2628" s="18">
        <f t="shared" si="251"/>
        <v>2.0499857873791924E-2</v>
      </c>
    </row>
    <row r="2629" spans="1:13">
      <c r="A2629" s="4">
        <v>2012</v>
      </c>
      <c r="B2629" s="5" t="s">
        <v>84</v>
      </c>
      <c r="C2629" s="5" t="s">
        <v>97</v>
      </c>
      <c r="D2629" s="5" t="s">
        <v>17</v>
      </c>
      <c r="E2629" s="5">
        <v>255620</v>
      </c>
      <c r="F2629" s="6">
        <v>511.78</v>
      </c>
      <c r="H2629" s="15" t="str">
        <f t="shared" si="246"/>
        <v>Low</v>
      </c>
      <c r="I2629" s="11" t="str">
        <f t="shared" si="247"/>
        <v>Large</v>
      </c>
      <c r="J2629" s="11" t="str">
        <f t="shared" si="248"/>
        <v>South</v>
      </c>
      <c r="K2629" s="11" t="str">
        <f t="shared" si="249"/>
        <v>2010s</v>
      </c>
      <c r="L2629" s="11" t="str">
        <f t="shared" si="250"/>
        <v>Pulse</v>
      </c>
      <c r="M2629" s="18">
        <f t="shared" si="251"/>
        <v>2.0021125107581566E-3</v>
      </c>
    </row>
    <row r="2630" spans="1:13">
      <c r="A2630" s="4">
        <v>2012</v>
      </c>
      <c r="B2630" s="5" t="s">
        <v>84</v>
      </c>
      <c r="C2630" s="5" t="s">
        <v>97</v>
      </c>
      <c r="D2630" s="5" t="s">
        <v>18</v>
      </c>
      <c r="E2630" s="5">
        <v>13760</v>
      </c>
      <c r="F2630" s="6">
        <v>388.08</v>
      </c>
      <c r="H2630" s="15" t="str">
        <f t="shared" si="246"/>
        <v>Low</v>
      </c>
      <c r="I2630" s="11" t="str">
        <f t="shared" si="247"/>
        <v>Large</v>
      </c>
      <c r="J2630" s="11" t="str">
        <f t="shared" si="248"/>
        <v>South</v>
      </c>
      <c r="K2630" s="11" t="str">
        <f t="shared" si="249"/>
        <v>2010s</v>
      </c>
      <c r="L2630" s="11" t="str">
        <f t="shared" si="250"/>
        <v>Fiber</v>
      </c>
      <c r="M2630" s="18">
        <f t="shared" si="251"/>
        <v>2.8203488372093022E-2</v>
      </c>
    </row>
    <row r="2631" spans="1:13">
      <c r="A2631" s="4">
        <v>2013</v>
      </c>
      <c r="B2631" s="5" t="s">
        <v>84</v>
      </c>
      <c r="C2631" s="5" t="s">
        <v>97</v>
      </c>
      <c r="D2631" s="5" t="s">
        <v>15</v>
      </c>
      <c r="E2631" s="5">
        <v>100</v>
      </c>
      <c r="F2631" s="6">
        <v>3100</v>
      </c>
      <c r="H2631" s="15" t="str">
        <f t="shared" si="246"/>
        <v>High</v>
      </c>
      <c r="I2631" s="11" t="str">
        <f t="shared" si="247"/>
        <v>Small</v>
      </c>
      <c r="J2631" s="11" t="str">
        <f t="shared" si="248"/>
        <v>South</v>
      </c>
      <c r="K2631" s="11" t="str">
        <f t="shared" si="249"/>
        <v>2010s</v>
      </c>
      <c r="L2631" s="11" t="str">
        <f t="shared" si="250"/>
        <v>Cereal</v>
      </c>
      <c r="M2631" s="18">
        <f t="shared" si="251"/>
        <v>31</v>
      </c>
    </row>
    <row r="2632" spans="1:13">
      <c r="A2632" s="4">
        <v>2013</v>
      </c>
      <c r="B2632" s="5" t="s">
        <v>84</v>
      </c>
      <c r="C2632" s="5" t="s">
        <v>97</v>
      </c>
      <c r="D2632" s="5" t="s">
        <v>16</v>
      </c>
      <c r="E2632" s="5">
        <v>156530</v>
      </c>
      <c r="F2632" s="6">
        <v>3520.09</v>
      </c>
      <c r="H2632" s="15" t="str">
        <f t="shared" si="246"/>
        <v>High</v>
      </c>
      <c r="I2632" s="11" t="str">
        <f t="shared" si="247"/>
        <v>Large</v>
      </c>
      <c r="J2632" s="11" t="str">
        <f t="shared" si="248"/>
        <v>South</v>
      </c>
      <c r="K2632" s="11" t="str">
        <f t="shared" si="249"/>
        <v>2010s</v>
      </c>
      <c r="L2632" s="11" t="str">
        <f t="shared" si="250"/>
        <v>Cereal</v>
      </c>
      <c r="M2632" s="18">
        <f t="shared" si="251"/>
        <v>2.2488277007602378E-2</v>
      </c>
    </row>
    <row r="2633" spans="1:13">
      <c r="A2633" s="4">
        <v>2013</v>
      </c>
      <c r="B2633" s="5" t="s">
        <v>84</v>
      </c>
      <c r="C2633" s="5" t="s">
        <v>97</v>
      </c>
      <c r="D2633" s="5" t="s">
        <v>17</v>
      </c>
      <c r="E2633" s="5">
        <v>228660</v>
      </c>
      <c r="F2633" s="6">
        <v>665.44</v>
      </c>
      <c r="H2633" s="15" t="str">
        <f t="shared" si="246"/>
        <v>Low</v>
      </c>
      <c r="I2633" s="11" t="str">
        <f t="shared" si="247"/>
        <v>Large</v>
      </c>
      <c r="J2633" s="11" t="str">
        <f t="shared" si="248"/>
        <v>South</v>
      </c>
      <c r="K2633" s="11" t="str">
        <f t="shared" si="249"/>
        <v>2010s</v>
      </c>
      <c r="L2633" s="11" t="str">
        <f t="shared" si="250"/>
        <v>Pulse</v>
      </c>
      <c r="M2633" s="18">
        <f t="shared" si="251"/>
        <v>2.9101723082305608E-3</v>
      </c>
    </row>
    <row r="2634" spans="1:13">
      <c r="A2634" s="4">
        <v>2013</v>
      </c>
      <c r="B2634" s="5" t="s">
        <v>84</v>
      </c>
      <c r="C2634" s="5" t="s">
        <v>97</v>
      </c>
      <c r="D2634" s="5" t="s">
        <v>18</v>
      </c>
      <c r="E2634" s="5">
        <v>11380</v>
      </c>
      <c r="F2634" s="6">
        <v>431.46</v>
      </c>
      <c r="H2634" s="15" t="str">
        <f t="shared" si="246"/>
        <v>Low</v>
      </c>
      <c r="I2634" s="11" t="str">
        <f t="shared" si="247"/>
        <v>Large</v>
      </c>
      <c r="J2634" s="11" t="str">
        <f t="shared" si="248"/>
        <v>South</v>
      </c>
      <c r="K2634" s="11" t="str">
        <f t="shared" si="249"/>
        <v>2010s</v>
      </c>
      <c r="L2634" s="11" t="str">
        <f t="shared" si="250"/>
        <v>Fiber</v>
      </c>
      <c r="M2634" s="18">
        <f t="shared" si="251"/>
        <v>3.7913884007029879E-2</v>
      </c>
    </row>
    <row r="2635" spans="1:13">
      <c r="A2635" s="4">
        <v>2014</v>
      </c>
      <c r="B2635" s="5" t="s">
        <v>84</v>
      </c>
      <c r="C2635" s="5" t="s">
        <v>97</v>
      </c>
      <c r="D2635" s="5" t="s">
        <v>15</v>
      </c>
      <c r="E2635" s="5">
        <v>80</v>
      </c>
      <c r="F2635" s="6">
        <v>2875</v>
      </c>
      <c r="H2635" s="15" t="str">
        <f t="shared" si="246"/>
        <v>Medium</v>
      </c>
      <c r="I2635" s="11" t="str">
        <f t="shared" si="247"/>
        <v>Small</v>
      </c>
      <c r="J2635" s="11" t="str">
        <f t="shared" si="248"/>
        <v>South</v>
      </c>
      <c r="K2635" s="11" t="str">
        <f t="shared" si="249"/>
        <v>2010s</v>
      </c>
      <c r="L2635" s="11" t="str">
        <f t="shared" si="250"/>
        <v>Cereal</v>
      </c>
      <c r="M2635" s="18">
        <f t="shared" si="251"/>
        <v>35.9375</v>
      </c>
    </row>
    <row r="2636" spans="1:13">
      <c r="A2636" s="4">
        <v>2014</v>
      </c>
      <c r="B2636" s="5" t="s">
        <v>84</v>
      </c>
      <c r="C2636" s="5" t="s">
        <v>97</v>
      </c>
      <c r="D2636" s="5" t="s">
        <v>16</v>
      </c>
      <c r="E2636" s="5">
        <v>134090</v>
      </c>
      <c r="F2636" s="6">
        <v>3475.87</v>
      </c>
      <c r="H2636" s="15" t="str">
        <f t="shared" si="246"/>
        <v>High</v>
      </c>
      <c r="I2636" s="11" t="str">
        <f t="shared" si="247"/>
        <v>Large</v>
      </c>
      <c r="J2636" s="11" t="str">
        <f t="shared" si="248"/>
        <v>South</v>
      </c>
      <c r="K2636" s="11" t="str">
        <f t="shared" si="249"/>
        <v>2010s</v>
      </c>
      <c r="L2636" s="11" t="str">
        <f t="shared" si="250"/>
        <v>Cereal</v>
      </c>
      <c r="M2636" s="18">
        <f t="shared" si="251"/>
        <v>2.5921918114699082E-2</v>
      </c>
    </row>
    <row r="2637" spans="1:13">
      <c r="A2637" s="4">
        <v>2014</v>
      </c>
      <c r="B2637" s="5" t="s">
        <v>84</v>
      </c>
      <c r="C2637" s="5" t="s">
        <v>97</v>
      </c>
      <c r="D2637" s="5" t="s">
        <v>17</v>
      </c>
      <c r="E2637" s="5">
        <v>262890</v>
      </c>
      <c r="F2637" s="6">
        <v>512.23</v>
      </c>
      <c r="H2637" s="15" t="str">
        <f t="shared" si="246"/>
        <v>Low</v>
      </c>
      <c r="I2637" s="11" t="str">
        <f t="shared" si="247"/>
        <v>Large</v>
      </c>
      <c r="J2637" s="11" t="str">
        <f t="shared" si="248"/>
        <v>South</v>
      </c>
      <c r="K2637" s="11" t="str">
        <f t="shared" si="249"/>
        <v>2010s</v>
      </c>
      <c r="L2637" s="11" t="str">
        <f t="shared" si="250"/>
        <v>Pulse</v>
      </c>
      <c r="M2637" s="18">
        <f t="shared" si="251"/>
        <v>1.9484575297653011E-3</v>
      </c>
    </row>
    <row r="2638" spans="1:13">
      <c r="A2638" s="4">
        <v>2014</v>
      </c>
      <c r="B2638" s="5" t="s">
        <v>84</v>
      </c>
      <c r="C2638" s="5" t="s">
        <v>97</v>
      </c>
      <c r="D2638" s="5" t="s">
        <v>18</v>
      </c>
      <c r="E2638" s="5">
        <v>18420</v>
      </c>
      <c r="F2638" s="6">
        <v>419.11</v>
      </c>
      <c r="H2638" s="15" t="str">
        <f t="shared" si="246"/>
        <v>Low</v>
      </c>
      <c r="I2638" s="11" t="str">
        <f t="shared" si="247"/>
        <v>Large</v>
      </c>
      <c r="J2638" s="11" t="str">
        <f t="shared" si="248"/>
        <v>South</v>
      </c>
      <c r="K2638" s="11" t="str">
        <f t="shared" si="249"/>
        <v>2010s</v>
      </c>
      <c r="L2638" s="11" t="str">
        <f t="shared" si="250"/>
        <v>Fiber</v>
      </c>
      <c r="M2638" s="18">
        <f t="shared" si="251"/>
        <v>2.2752985884907709E-2</v>
      </c>
    </row>
    <row r="2639" spans="1:13">
      <c r="A2639" s="4">
        <v>2015</v>
      </c>
      <c r="B2639" s="5" t="s">
        <v>84</v>
      </c>
      <c r="C2639" s="5" t="s">
        <v>97</v>
      </c>
      <c r="D2639" s="5" t="s">
        <v>15</v>
      </c>
      <c r="E2639" s="5">
        <v>80</v>
      </c>
      <c r="F2639" s="6">
        <v>2875</v>
      </c>
      <c r="H2639" s="15" t="str">
        <f t="shared" si="246"/>
        <v>Medium</v>
      </c>
      <c r="I2639" s="11" t="str">
        <f t="shared" si="247"/>
        <v>Small</v>
      </c>
      <c r="J2639" s="11" t="str">
        <f t="shared" si="248"/>
        <v>South</v>
      </c>
      <c r="K2639" s="11" t="str">
        <f t="shared" si="249"/>
        <v>2010s</v>
      </c>
      <c r="L2639" s="11" t="str">
        <f t="shared" si="250"/>
        <v>Cereal</v>
      </c>
      <c r="M2639" s="18">
        <f t="shared" si="251"/>
        <v>35.9375</v>
      </c>
    </row>
    <row r="2640" spans="1:13">
      <c r="A2640" s="4">
        <v>2015</v>
      </c>
      <c r="B2640" s="5" t="s">
        <v>84</v>
      </c>
      <c r="C2640" s="5" t="s">
        <v>97</v>
      </c>
      <c r="D2640" s="5" t="s">
        <v>16</v>
      </c>
      <c r="E2640" s="5">
        <v>84510</v>
      </c>
      <c r="F2640" s="6">
        <v>2673.06</v>
      </c>
      <c r="H2640" s="15" t="str">
        <f t="shared" si="246"/>
        <v>Medium</v>
      </c>
      <c r="I2640" s="11" t="str">
        <f t="shared" si="247"/>
        <v>Large</v>
      </c>
      <c r="J2640" s="11" t="str">
        <f t="shared" si="248"/>
        <v>South</v>
      </c>
      <c r="K2640" s="11" t="str">
        <f t="shared" si="249"/>
        <v>2010s</v>
      </c>
      <c r="L2640" s="11" t="str">
        <f t="shared" si="250"/>
        <v>Cereal</v>
      </c>
      <c r="M2640" s="18">
        <f t="shared" si="251"/>
        <v>3.1630102946396878E-2</v>
      </c>
    </row>
    <row r="2641" spans="1:13">
      <c r="A2641" s="4">
        <v>2015</v>
      </c>
      <c r="B2641" s="5" t="s">
        <v>84</v>
      </c>
      <c r="C2641" s="5" t="s">
        <v>97</v>
      </c>
      <c r="D2641" s="5" t="s">
        <v>17</v>
      </c>
      <c r="E2641" s="5">
        <v>455090</v>
      </c>
      <c r="F2641" s="6">
        <v>307.58999999999997</v>
      </c>
      <c r="H2641" s="15" t="str">
        <f t="shared" si="246"/>
        <v>Low</v>
      </c>
      <c r="I2641" s="11" t="str">
        <f t="shared" si="247"/>
        <v>Large</v>
      </c>
      <c r="J2641" s="11" t="str">
        <f t="shared" si="248"/>
        <v>South</v>
      </c>
      <c r="K2641" s="11" t="str">
        <f t="shared" si="249"/>
        <v>2010s</v>
      </c>
      <c r="L2641" s="11" t="str">
        <f t="shared" si="250"/>
        <v>Pulse</v>
      </c>
      <c r="M2641" s="18">
        <f t="shared" si="251"/>
        <v>6.7588828583357136E-4</v>
      </c>
    </row>
    <row r="2642" spans="1:13">
      <c r="A2642" s="4">
        <v>2015</v>
      </c>
      <c r="B2642" s="5" t="s">
        <v>84</v>
      </c>
      <c r="C2642" s="5" t="s">
        <v>97</v>
      </c>
      <c r="D2642" s="5" t="s">
        <v>18</v>
      </c>
      <c r="E2642" s="5">
        <v>9540</v>
      </c>
      <c r="F2642" s="6">
        <v>341.72</v>
      </c>
      <c r="H2642" s="15" t="str">
        <f t="shared" si="246"/>
        <v>Low</v>
      </c>
      <c r="I2642" s="11" t="str">
        <f t="shared" si="247"/>
        <v>Large</v>
      </c>
      <c r="J2642" s="11" t="str">
        <f t="shared" si="248"/>
        <v>South</v>
      </c>
      <c r="K2642" s="11" t="str">
        <f t="shared" si="249"/>
        <v>2010s</v>
      </c>
      <c r="L2642" s="11" t="str">
        <f t="shared" si="250"/>
        <v>Fiber</v>
      </c>
      <c r="M2642" s="18">
        <f t="shared" si="251"/>
        <v>3.5819706498951782E-2</v>
      </c>
    </row>
    <row r="2643" spans="1:13">
      <c r="A2643" s="4">
        <v>2016</v>
      </c>
      <c r="B2643" s="5" t="s">
        <v>84</v>
      </c>
      <c r="C2643" s="5" t="s">
        <v>97</v>
      </c>
      <c r="D2643" s="5" t="s">
        <v>15</v>
      </c>
      <c r="E2643" s="5">
        <v>30</v>
      </c>
      <c r="F2643" s="6">
        <v>2774.19</v>
      </c>
      <c r="H2643" s="15" t="str">
        <f t="shared" si="246"/>
        <v>Medium</v>
      </c>
      <c r="I2643" s="11" t="str">
        <f t="shared" si="247"/>
        <v>Small</v>
      </c>
      <c r="J2643" s="11" t="str">
        <f t="shared" si="248"/>
        <v>South</v>
      </c>
      <c r="K2643" s="11" t="str">
        <f t="shared" si="249"/>
        <v>2010s</v>
      </c>
      <c r="L2643" s="11" t="str">
        <f t="shared" si="250"/>
        <v>Cereal</v>
      </c>
      <c r="M2643" s="18">
        <f t="shared" si="251"/>
        <v>92.472999999999999</v>
      </c>
    </row>
    <row r="2644" spans="1:13">
      <c r="A2644" s="4">
        <v>2016</v>
      </c>
      <c r="B2644" s="5" t="s">
        <v>84</v>
      </c>
      <c r="C2644" s="5" t="s">
        <v>97</v>
      </c>
      <c r="D2644" s="5" t="s">
        <v>16</v>
      </c>
      <c r="E2644" s="5">
        <v>128670</v>
      </c>
      <c r="F2644" s="6">
        <v>3734.72</v>
      </c>
      <c r="H2644" s="15" t="str">
        <f t="shared" si="246"/>
        <v>High</v>
      </c>
      <c r="I2644" s="11" t="str">
        <f t="shared" si="247"/>
        <v>Large</v>
      </c>
      <c r="J2644" s="11" t="str">
        <f t="shared" si="248"/>
        <v>South</v>
      </c>
      <c r="K2644" s="11" t="str">
        <f t="shared" si="249"/>
        <v>2010s</v>
      </c>
      <c r="L2644" s="11" t="str">
        <f t="shared" si="250"/>
        <v>Cereal</v>
      </c>
      <c r="M2644" s="18">
        <f t="shared" si="251"/>
        <v>2.9025569285769798E-2</v>
      </c>
    </row>
    <row r="2645" spans="1:13">
      <c r="A2645" s="4">
        <v>2016</v>
      </c>
      <c r="B2645" s="5" t="s">
        <v>84</v>
      </c>
      <c r="C2645" s="5" t="s">
        <v>97</v>
      </c>
      <c r="D2645" s="5" t="s">
        <v>17</v>
      </c>
      <c r="E2645" s="5">
        <v>263770</v>
      </c>
      <c r="F2645" s="6">
        <v>469.7</v>
      </c>
      <c r="H2645" s="15" t="str">
        <f t="shared" si="246"/>
        <v>Low</v>
      </c>
      <c r="I2645" s="11" t="str">
        <f t="shared" si="247"/>
        <v>Large</v>
      </c>
      <c r="J2645" s="11" t="str">
        <f t="shared" si="248"/>
        <v>South</v>
      </c>
      <c r="K2645" s="11" t="str">
        <f t="shared" si="249"/>
        <v>2010s</v>
      </c>
      <c r="L2645" s="11" t="str">
        <f t="shared" si="250"/>
        <v>Pulse</v>
      </c>
      <c r="M2645" s="18">
        <f t="shared" si="251"/>
        <v>1.7807180498161277E-3</v>
      </c>
    </row>
    <row r="2646" spans="1:13">
      <c r="A2646" s="4">
        <v>2016</v>
      </c>
      <c r="B2646" s="5" t="s">
        <v>84</v>
      </c>
      <c r="C2646" s="5" t="s">
        <v>97</v>
      </c>
      <c r="D2646" s="5" t="s">
        <v>18</v>
      </c>
      <c r="E2646" s="5">
        <v>11320</v>
      </c>
      <c r="F2646" s="6">
        <v>462.13</v>
      </c>
      <c r="H2646" s="15" t="str">
        <f t="shared" si="246"/>
        <v>Low</v>
      </c>
      <c r="I2646" s="11" t="str">
        <f t="shared" si="247"/>
        <v>Large</v>
      </c>
      <c r="J2646" s="11" t="str">
        <f t="shared" si="248"/>
        <v>South</v>
      </c>
      <c r="K2646" s="11" t="str">
        <f t="shared" si="249"/>
        <v>2010s</v>
      </c>
      <c r="L2646" s="11" t="str">
        <f t="shared" si="250"/>
        <v>Fiber</v>
      </c>
      <c r="M2646" s="18">
        <f t="shared" si="251"/>
        <v>4.0824204946996463E-2</v>
      </c>
    </row>
    <row r="2647" spans="1:13">
      <c r="A2647" s="4">
        <v>2017</v>
      </c>
      <c r="B2647" s="5" t="s">
        <v>84</v>
      </c>
      <c r="C2647" s="5" t="s">
        <v>97</v>
      </c>
      <c r="D2647" s="5" t="s">
        <v>15</v>
      </c>
      <c r="E2647" s="5">
        <v>30</v>
      </c>
      <c r="F2647" s="6">
        <v>2866.67</v>
      </c>
      <c r="H2647" s="15" t="str">
        <f t="shared" si="246"/>
        <v>Medium</v>
      </c>
      <c r="I2647" s="11" t="str">
        <f t="shared" si="247"/>
        <v>Small</v>
      </c>
      <c r="J2647" s="11" t="str">
        <f t="shared" si="248"/>
        <v>South</v>
      </c>
      <c r="K2647" s="11" t="str">
        <f t="shared" si="249"/>
        <v>2010s</v>
      </c>
      <c r="L2647" s="11" t="str">
        <f t="shared" si="250"/>
        <v>Cereal</v>
      </c>
      <c r="M2647" s="18">
        <f t="shared" si="251"/>
        <v>95.555666666666667</v>
      </c>
    </row>
    <row r="2648" spans="1:13">
      <c r="A2648" s="4">
        <v>2017</v>
      </c>
      <c r="B2648" s="5" t="s">
        <v>84</v>
      </c>
      <c r="C2648" s="5" t="s">
        <v>97</v>
      </c>
      <c r="D2648" s="5" t="s">
        <v>16</v>
      </c>
      <c r="E2648" s="5">
        <v>113440</v>
      </c>
      <c r="F2648" s="6">
        <v>4083.32</v>
      </c>
      <c r="H2648" s="15" t="str">
        <f t="shared" si="246"/>
        <v>High</v>
      </c>
      <c r="I2648" s="11" t="str">
        <f t="shared" si="247"/>
        <v>Large</v>
      </c>
      <c r="J2648" s="11" t="str">
        <f t="shared" si="248"/>
        <v>South</v>
      </c>
      <c r="K2648" s="11" t="str">
        <f t="shared" si="249"/>
        <v>2010s</v>
      </c>
      <c r="L2648" s="11" t="str">
        <f t="shared" si="250"/>
        <v>Cereal</v>
      </c>
      <c r="M2648" s="18">
        <f t="shared" si="251"/>
        <v>3.5995416078984488E-2</v>
      </c>
    </row>
    <row r="2649" spans="1:13">
      <c r="A2649" s="4">
        <v>2017</v>
      </c>
      <c r="B2649" s="5" t="s">
        <v>84</v>
      </c>
      <c r="C2649" s="5" t="s">
        <v>97</v>
      </c>
      <c r="D2649" s="5" t="s">
        <v>17</v>
      </c>
      <c r="E2649" s="5">
        <v>354620</v>
      </c>
      <c r="F2649" s="6">
        <v>725.92</v>
      </c>
      <c r="H2649" s="15" t="str">
        <f t="shared" si="246"/>
        <v>Low</v>
      </c>
      <c r="I2649" s="11" t="str">
        <f t="shared" si="247"/>
        <v>Large</v>
      </c>
      <c r="J2649" s="11" t="str">
        <f t="shared" si="248"/>
        <v>South</v>
      </c>
      <c r="K2649" s="11" t="str">
        <f t="shared" si="249"/>
        <v>2010s</v>
      </c>
      <c r="L2649" s="11" t="str">
        <f t="shared" si="250"/>
        <v>Pulse</v>
      </c>
      <c r="M2649" s="18">
        <f t="shared" si="251"/>
        <v>2.0470362641700976E-3</v>
      </c>
    </row>
    <row r="2650" spans="1:13">
      <c r="A2650" s="4">
        <v>2017</v>
      </c>
      <c r="B2650" s="5" t="s">
        <v>84</v>
      </c>
      <c r="C2650" s="5" t="s">
        <v>97</v>
      </c>
      <c r="D2650" s="5" t="s">
        <v>18</v>
      </c>
      <c r="E2650" s="5">
        <v>13650</v>
      </c>
      <c r="F2650" s="6">
        <v>492.02</v>
      </c>
      <c r="H2650" s="15" t="str">
        <f t="shared" si="246"/>
        <v>Low</v>
      </c>
      <c r="I2650" s="11" t="str">
        <f t="shared" si="247"/>
        <v>Large</v>
      </c>
      <c r="J2650" s="11" t="str">
        <f t="shared" si="248"/>
        <v>South</v>
      </c>
      <c r="K2650" s="11" t="str">
        <f t="shared" si="249"/>
        <v>2010s</v>
      </c>
      <c r="L2650" s="11" t="str">
        <f t="shared" si="250"/>
        <v>Fiber</v>
      </c>
      <c r="M2650" s="18">
        <f t="shared" si="251"/>
        <v>3.6045421245421247E-2</v>
      </c>
    </row>
    <row r="2651" spans="1:13">
      <c r="A2651" s="4">
        <v>2008</v>
      </c>
      <c r="B2651" s="5" t="s">
        <v>84</v>
      </c>
      <c r="C2651" s="5" t="s">
        <v>98</v>
      </c>
      <c r="D2651" s="5" t="s">
        <v>15</v>
      </c>
      <c r="E2651" s="5">
        <v>5500</v>
      </c>
      <c r="F2651" s="6">
        <v>743.64</v>
      </c>
      <c r="H2651" s="15" t="str">
        <f t="shared" si="246"/>
        <v>Low</v>
      </c>
      <c r="I2651" s="11" t="str">
        <f t="shared" si="247"/>
        <v>Large</v>
      </c>
      <c r="J2651" s="11" t="str">
        <f t="shared" si="248"/>
        <v>South</v>
      </c>
      <c r="K2651" s="11" t="str">
        <f t="shared" si="249"/>
        <v>2000s</v>
      </c>
      <c r="L2651" s="11" t="str">
        <f t="shared" si="250"/>
        <v>Cereal</v>
      </c>
      <c r="M2651" s="18">
        <f t="shared" si="251"/>
        <v>0.13520727272727273</v>
      </c>
    </row>
    <row r="2652" spans="1:13">
      <c r="A2652" s="4">
        <v>2008</v>
      </c>
      <c r="B2652" s="5" t="s">
        <v>84</v>
      </c>
      <c r="C2652" s="5" t="s">
        <v>98</v>
      </c>
      <c r="D2652" s="5" t="s">
        <v>16</v>
      </c>
      <c r="E2652" s="5">
        <v>730</v>
      </c>
      <c r="F2652" s="6">
        <v>1890.41</v>
      </c>
      <c r="H2652" s="15" t="str">
        <f t="shared" si="246"/>
        <v>Medium</v>
      </c>
      <c r="I2652" s="11" t="str">
        <f t="shared" si="247"/>
        <v>Small</v>
      </c>
      <c r="J2652" s="11" t="str">
        <f t="shared" si="248"/>
        <v>South</v>
      </c>
      <c r="K2652" s="11" t="str">
        <f t="shared" si="249"/>
        <v>2000s</v>
      </c>
      <c r="L2652" s="11" t="str">
        <f t="shared" si="250"/>
        <v>Cereal</v>
      </c>
      <c r="M2652" s="18">
        <f t="shared" si="251"/>
        <v>2.5896027397260277</v>
      </c>
    </row>
    <row r="2653" spans="1:13">
      <c r="A2653" s="4">
        <v>2008</v>
      </c>
      <c r="B2653" s="5" t="s">
        <v>84</v>
      </c>
      <c r="C2653" s="5" t="s">
        <v>98</v>
      </c>
      <c r="D2653" s="5" t="s">
        <v>17</v>
      </c>
      <c r="E2653" s="5">
        <v>38450</v>
      </c>
      <c r="F2653" s="6">
        <v>566.97</v>
      </c>
      <c r="H2653" s="15" t="str">
        <f t="shared" si="246"/>
        <v>Low</v>
      </c>
      <c r="I2653" s="11" t="str">
        <f t="shared" si="247"/>
        <v>Large</v>
      </c>
      <c r="J2653" s="11" t="str">
        <f t="shared" si="248"/>
        <v>South</v>
      </c>
      <c r="K2653" s="11" t="str">
        <f t="shared" si="249"/>
        <v>2000s</v>
      </c>
      <c r="L2653" s="11" t="str">
        <f t="shared" si="250"/>
        <v>Pulse</v>
      </c>
      <c r="M2653" s="18">
        <f t="shared" si="251"/>
        <v>1.4745643693107933E-2</v>
      </c>
    </row>
    <row r="2654" spans="1:13">
      <c r="A2654" s="4">
        <v>2008</v>
      </c>
      <c r="B2654" s="5" t="s">
        <v>84</v>
      </c>
      <c r="C2654" s="5" t="s">
        <v>98</v>
      </c>
      <c r="D2654" s="5" t="s">
        <v>18</v>
      </c>
      <c r="E2654" s="5">
        <v>1380</v>
      </c>
      <c r="F2654" s="6">
        <v>159.41999999999999</v>
      </c>
      <c r="H2654" s="15" t="str">
        <f t="shared" si="246"/>
        <v>Low</v>
      </c>
      <c r="I2654" s="11" t="str">
        <f t="shared" si="247"/>
        <v>Medium</v>
      </c>
      <c r="J2654" s="11" t="str">
        <f t="shared" si="248"/>
        <v>South</v>
      </c>
      <c r="K2654" s="11" t="str">
        <f t="shared" si="249"/>
        <v>2000s</v>
      </c>
      <c r="L2654" s="11" t="str">
        <f t="shared" si="250"/>
        <v>Fiber</v>
      </c>
      <c r="M2654" s="18">
        <f t="shared" si="251"/>
        <v>0.11552173913043477</v>
      </c>
    </row>
    <row r="2655" spans="1:13">
      <c r="A2655" s="4">
        <v>2009</v>
      </c>
      <c r="B2655" s="5" t="s">
        <v>84</v>
      </c>
      <c r="C2655" s="5" t="s">
        <v>98</v>
      </c>
      <c r="D2655" s="5" t="s">
        <v>15</v>
      </c>
      <c r="E2655" s="5">
        <v>5040</v>
      </c>
      <c r="F2655" s="6">
        <v>765.87</v>
      </c>
      <c r="H2655" s="15" t="str">
        <f t="shared" si="246"/>
        <v>Low</v>
      </c>
      <c r="I2655" s="11" t="str">
        <f t="shared" si="247"/>
        <v>Large</v>
      </c>
      <c r="J2655" s="11" t="str">
        <f t="shared" si="248"/>
        <v>South</v>
      </c>
      <c r="K2655" s="11" t="str">
        <f t="shared" si="249"/>
        <v>2000s</v>
      </c>
      <c r="L2655" s="11" t="str">
        <f t="shared" si="250"/>
        <v>Cereal</v>
      </c>
      <c r="M2655" s="18">
        <f t="shared" si="251"/>
        <v>0.15195833333333333</v>
      </c>
    </row>
    <row r="2656" spans="1:13">
      <c r="A2656" s="4">
        <v>2009</v>
      </c>
      <c r="B2656" s="5" t="s">
        <v>84</v>
      </c>
      <c r="C2656" s="5" t="s">
        <v>98</v>
      </c>
      <c r="D2656" s="5" t="s">
        <v>16</v>
      </c>
      <c r="E2656" s="5">
        <v>1690</v>
      </c>
      <c r="F2656" s="6">
        <v>834.32</v>
      </c>
      <c r="H2656" s="15" t="str">
        <f t="shared" si="246"/>
        <v>Low</v>
      </c>
      <c r="I2656" s="11" t="str">
        <f t="shared" si="247"/>
        <v>Medium</v>
      </c>
      <c r="J2656" s="11" t="str">
        <f t="shared" si="248"/>
        <v>South</v>
      </c>
      <c r="K2656" s="11" t="str">
        <f t="shared" si="249"/>
        <v>2000s</v>
      </c>
      <c r="L2656" s="11" t="str">
        <f t="shared" si="250"/>
        <v>Cereal</v>
      </c>
      <c r="M2656" s="18">
        <f t="shared" si="251"/>
        <v>0.49368047337278109</v>
      </c>
    </row>
    <row r="2657" spans="1:13">
      <c r="A2657" s="4">
        <v>2009</v>
      </c>
      <c r="B2657" s="5" t="s">
        <v>84</v>
      </c>
      <c r="C2657" s="5" t="s">
        <v>98</v>
      </c>
      <c r="D2657" s="5" t="s">
        <v>17</v>
      </c>
      <c r="E2657" s="5">
        <v>39840</v>
      </c>
      <c r="F2657" s="6">
        <v>601.41</v>
      </c>
      <c r="H2657" s="15" t="str">
        <f t="shared" si="246"/>
        <v>Low</v>
      </c>
      <c r="I2657" s="11" t="str">
        <f t="shared" si="247"/>
        <v>Large</v>
      </c>
      <c r="J2657" s="11" t="str">
        <f t="shared" si="248"/>
        <v>South</v>
      </c>
      <c r="K2657" s="11" t="str">
        <f t="shared" si="249"/>
        <v>2000s</v>
      </c>
      <c r="L2657" s="11" t="str">
        <f t="shared" si="250"/>
        <v>Pulse</v>
      </c>
      <c r="M2657" s="18">
        <f t="shared" si="251"/>
        <v>1.5095632530120482E-2</v>
      </c>
    </row>
    <row r="2658" spans="1:13">
      <c r="A2658" s="4">
        <v>2009</v>
      </c>
      <c r="B2658" s="5" t="s">
        <v>84</v>
      </c>
      <c r="C2658" s="5" t="s">
        <v>98</v>
      </c>
      <c r="D2658" s="5" t="s">
        <v>18</v>
      </c>
      <c r="E2658" s="5">
        <v>1170</v>
      </c>
      <c r="F2658" s="6">
        <v>162.38999999999999</v>
      </c>
      <c r="H2658" s="15" t="str">
        <f t="shared" si="246"/>
        <v>Low</v>
      </c>
      <c r="I2658" s="11" t="str">
        <f t="shared" si="247"/>
        <v>Medium</v>
      </c>
      <c r="J2658" s="11" t="str">
        <f t="shared" si="248"/>
        <v>South</v>
      </c>
      <c r="K2658" s="11" t="str">
        <f t="shared" si="249"/>
        <v>2000s</v>
      </c>
      <c r="L2658" s="11" t="str">
        <f t="shared" si="250"/>
        <v>Fiber</v>
      </c>
      <c r="M2658" s="18">
        <f t="shared" si="251"/>
        <v>0.13879487179487179</v>
      </c>
    </row>
    <row r="2659" spans="1:13">
      <c r="A2659" s="4">
        <v>2010</v>
      </c>
      <c r="B2659" s="5" t="s">
        <v>84</v>
      </c>
      <c r="C2659" s="5" t="s">
        <v>98</v>
      </c>
      <c r="D2659" s="5" t="s">
        <v>15</v>
      </c>
      <c r="E2659" s="5">
        <v>4930</v>
      </c>
      <c r="F2659" s="6">
        <v>784.99</v>
      </c>
      <c r="H2659" s="15" t="str">
        <f t="shared" si="246"/>
        <v>Low</v>
      </c>
      <c r="I2659" s="11" t="str">
        <f t="shared" si="247"/>
        <v>Medium</v>
      </c>
      <c r="J2659" s="11" t="str">
        <f t="shared" si="248"/>
        <v>South</v>
      </c>
      <c r="K2659" s="11" t="str">
        <f t="shared" si="249"/>
        <v>2010s</v>
      </c>
      <c r="L2659" s="11" t="str">
        <f t="shared" si="250"/>
        <v>Cereal</v>
      </c>
      <c r="M2659" s="18">
        <f t="shared" si="251"/>
        <v>0.15922718052738336</v>
      </c>
    </row>
    <row r="2660" spans="1:13">
      <c r="A2660" s="4">
        <v>2010</v>
      </c>
      <c r="B2660" s="5" t="s">
        <v>84</v>
      </c>
      <c r="C2660" s="5" t="s">
        <v>98</v>
      </c>
      <c r="D2660" s="5" t="s">
        <v>16</v>
      </c>
      <c r="E2660" s="5">
        <v>1360</v>
      </c>
      <c r="F2660" s="6">
        <v>3338.24</v>
      </c>
      <c r="H2660" s="15" t="str">
        <f t="shared" si="246"/>
        <v>High</v>
      </c>
      <c r="I2660" s="11" t="str">
        <f t="shared" si="247"/>
        <v>Medium</v>
      </c>
      <c r="J2660" s="11" t="str">
        <f t="shared" si="248"/>
        <v>South</v>
      </c>
      <c r="K2660" s="11" t="str">
        <f t="shared" si="249"/>
        <v>2010s</v>
      </c>
      <c r="L2660" s="11" t="str">
        <f t="shared" si="250"/>
        <v>Cereal</v>
      </c>
      <c r="M2660" s="18">
        <f t="shared" si="251"/>
        <v>2.4545882352941173</v>
      </c>
    </row>
    <row r="2661" spans="1:13">
      <c r="A2661" s="4">
        <v>2010</v>
      </c>
      <c r="B2661" s="5" t="s">
        <v>84</v>
      </c>
      <c r="C2661" s="5" t="s">
        <v>98</v>
      </c>
      <c r="D2661" s="5" t="s">
        <v>17</v>
      </c>
      <c r="E2661" s="5">
        <v>43070</v>
      </c>
      <c r="F2661" s="6">
        <v>650.79999999999995</v>
      </c>
      <c r="H2661" s="15" t="str">
        <f t="shared" si="246"/>
        <v>Low</v>
      </c>
      <c r="I2661" s="11" t="str">
        <f t="shared" si="247"/>
        <v>Large</v>
      </c>
      <c r="J2661" s="11" t="str">
        <f t="shared" si="248"/>
        <v>South</v>
      </c>
      <c r="K2661" s="11" t="str">
        <f t="shared" si="249"/>
        <v>2010s</v>
      </c>
      <c r="L2661" s="11" t="str">
        <f t="shared" si="250"/>
        <v>Pulse</v>
      </c>
      <c r="M2661" s="18">
        <f t="shared" si="251"/>
        <v>1.511028558161133E-2</v>
      </c>
    </row>
    <row r="2662" spans="1:13">
      <c r="A2662" s="4">
        <v>2010</v>
      </c>
      <c r="B2662" s="5" t="s">
        <v>84</v>
      </c>
      <c r="C2662" s="5" t="s">
        <v>98</v>
      </c>
      <c r="D2662" s="5" t="s">
        <v>18</v>
      </c>
      <c r="E2662" s="5">
        <v>790</v>
      </c>
      <c r="F2662" s="6">
        <v>189.87</v>
      </c>
      <c r="H2662" s="15" t="str">
        <f t="shared" si="246"/>
        <v>Low</v>
      </c>
      <c r="I2662" s="11" t="str">
        <f t="shared" si="247"/>
        <v>Small</v>
      </c>
      <c r="J2662" s="11" t="str">
        <f t="shared" si="248"/>
        <v>South</v>
      </c>
      <c r="K2662" s="11" t="str">
        <f t="shared" si="249"/>
        <v>2010s</v>
      </c>
      <c r="L2662" s="11" t="str">
        <f t="shared" si="250"/>
        <v>Fiber</v>
      </c>
      <c r="M2662" s="18">
        <f t="shared" si="251"/>
        <v>0.24034177215189875</v>
      </c>
    </row>
    <row r="2663" spans="1:13">
      <c r="A2663" s="4">
        <v>2011</v>
      </c>
      <c r="B2663" s="5" t="s">
        <v>84</v>
      </c>
      <c r="C2663" s="5" t="s">
        <v>98</v>
      </c>
      <c r="D2663" s="5" t="s">
        <v>15</v>
      </c>
      <c r="E2663" s="5">
        <v>6490</v>
      </c>
      <c r="F2663" s="6">
        <v>687.21</v>
      </c>
      <c r="H2663" s="15" t="str">
        <f t="shared" si="246"/>
        <v>Low</v>
      </c>
      <c r="I2663" s="11" t="str">
        <f t="shared" si="247"/>
        <v>Large</v>
      </c>
      <c r="J2663" s="11" t="str">
        <f t="shared" si="248"/>
        <v>South</v>
      </c>
      <c r="K2663" s="11" t="str">
        <f t="shared" si="249"/>
        <v>2010s</v>
      </c>
      <c r="L2663" s="11" t="str">
        <f t="shared" si="250"/>
        <v>Cereal</v>
      </c>
      <c r="M2663" s="18">
        <f t="shared" si="251"/>
        <v>0.10588751926040062</v>
      </c>
    </row>
    <row r="2664" spans="1:13">
      <c r="A2664" s="4">
        <v>2011</v>
      </c>
      <c r="B2664" s="5" t="s">
        <v>84</v>
      </c>
      <c r="C2664" s="5" t="s">
        <v>98</v>
      </c>
      <c r="D2664" s="5" t="s">
        <v>16</v>
      </c>
      <c r="E2664" s="5">
        <v>1530</v>
      </c>
      <c r="F2664" s="6">
        <v>3058.82</v>
      </c>
      <c r="H2664" s="15" t="str">
        <f t="shared" si="246"/>
        <v>High</v>
      </c>
      <c r="I2664" s="11" t="str">
        <f t="shared" si="247"/>
        <v>Medium</v>
      </c>
      <c r="J2664" s="11" t="str">
        <f t="shared" si="248"/>
        <v>South</v>
      </c>
      <c r="K2664" s="11" t="str">
        <f t="shared" si="249"/>
        <v>2010s</v>
      </c>
      <c r="L2664" s="11" t="str">
        <f t="shared" si="250"/>
        <v>Cereal</v>
      </c>
      <c r="M2664" s="18">
        <f t="shared" si="251"/>
        <v>1.9992287581699348</v>
      </c>
    </row>
    <row r="2665" spans="1:13">
      <c r="A2665" s="4">
        <v>2011</v>
      </c>
      <c r="B2665" s="5" t="s">
        <v>84</v>
      </c>
      <c r="C2665" s="5" t="s">
        <v>98</v>
      </c>
      <c r="D2665" s="5" t="s">
        <v>17</v>
      </c>
      <c r="E2665" s="5">
        <v>37860</v>
      </c>
      <c r="F2665" s="6">
        <v>493.92</v>
      </c>
      <c r="H2665" s="15" t="str">
        <f t="shared" si="246"/>
        <v>Low</v>
      </c>
      <c r="I2665" s="11" t="str">
        <f t="shared" si="247"/>
        <v>Large</v>
      </c>
      <c r="J2665" s="11" t="str">
        <f t="shared" si="248"/>
        <v>South</v>
      </c>
      <c r="K2665" s="11" t="str">
        <f t="shared" si="249"/>
        <v>2010s</v>
      </c>
      <c r="L2665" s="11" t="str">
        <f t="shared" si="250"/>
        <v>Pulse</v>
      </c>
      <c r="M2665" s="18">
        <f t="shared" si="251"/>
        <v>1.30459587955626E-2</v>
      </c>
    </row>
    <row r="2666" spans="1:13">
      <c r="A2666" s="4">
        <v>2011</v>
      </c>
      <c r="B2666" s="5" t="s">
        <v>84</v>
      </c>
      <c r="C2666" s="5" t="s">
        <v>98</v>
      </c>
      <c r="D2666" s="5" t="s">
        <v>18</v>
      </c>
      <c r="E2666" s="5">
        <v>630</v>
      </c>
      <c r="F2666" s="6">
        <v>412.7</v>
      </c>
      <c r="H2666" s="15" t="str">
        <f t="shared" si="246"/>
        <v>Low</v>
      </c>
      <c r="I2666" s="11" t="str">
        <f t="shared" si="247"/>
        <v>Small</v>
      </c>
      <c r="J2666" s="11" t="str">
        <f t="shared" si="248"/>
        <v>South</v>
      </c>
      <c r="K2666" s="11" t="str">
        <f t="shared" si="249"/>
        <v>2010s</v>
      </c>
      <c r="L2666" s="11" t="str">
        <f t="shared" si="250"/>
        <v>Fiber</v>
      </c>
      <c r="M2666" s="18">
        <f t="shared" si="251"/>
        <v>0.65507936507936504</v>
      </c>
    </row>
    <row r="2667" spans="1:13">
      <c r="A2667" s="4">
        <v>2012</v>
      </c>
      <c r="B2667" s="5" t="s">
        <v>84</v>
      </c>
      <c r="C2667" s="5" t="s">
        <v>98</v>
      </c>
      <c r="D2667" s="5" t="s">
        <v>15</v>
      </c>
      <c r="E2667" s="5">
        <v>4940</v>
      </c>
      <c r="F2667" s="6">
        <v>987.85</v>
      </c>
      <c r="H2667" s="15" t="str">
        <f t="shared" si="246"/>
        <v>Low</v>
      </c>
      <c r="I2667" s="11" t="str">
        <f t="shared" si="247"/>
        <v>Medium</v>
      </c>
      <c r="J2667" s="11" t="str">
        <f t="shared" si="248"/>
        <v>South</v>
      </c>
      <c r="K2667" s="11" t="str">
        <f t="shared" si="249"/>
        <v>2010s</v>
      </c>
      <c r="L2667" s="11" t="str">
        <f t="shared" si="250"/>
        <v>Cereal</v>
      </c>
      <c r="M2667" s="18">
        <f t="shared" si="251"/>
        <v>0.19996963562753037</v>
      </c>
    </row>
    <row r="2668" spans="1:13">
      <c r="A2668" s="4">
        <v>2012</v>
      </c>
      <c r="B2668" s="5" t="s">
        <v>84</v>
      </c>
      <c r="C2668" s="5" t="s">
        <v>98</v>
      </c>
      <c r="D2668" s="5" t="s">
        <v>16</v>
      </c>
      <c r="E2668" s="5">
        <v>2720</v>
      </c>
      <c r="F2668" s="6">
        <v>2746.32</v>
      </c>
      <c r="H2668" s="15" t="str">
        <f t="shared" si="246"/>
        <v>Medium</v>
      </c>
      <c r="I2668" s="11" t="str">
        <f t="shared" si="247"/>
        <v>Medium</v>
      </c>
      <c r="J2668" s="11" t="str">
        <f t="shared" si="248"/>
        <v>South</v>
      </c>
      <c r="K2668" s="11" t="str">
        <f t="shared" si="249"/>
        <v>2010s</v>
      </c>
      <c r="L2668" s="11" t="str">
        <f t="shared" si="250"/>
        <v>Cereal</v>
      </c>
      <c r="M2668" s="18">
        <f t="shared" si="251"/>
        <v>1.0096764705882353</v>
      </c>
    </row>
    <row r="2669" spans="1:13">
      <c r="A2669" s="4">
        <v>2012</v>
      </c>
      <c r="B2669" s="5" t="s">
        <v>84</v>
      </c>
      <c r="C2669" s="5" t="s">
        <v>98</v>
      </c>
      <c r="D2669" s="5" t="s">
        <v>17</v>
      </c>
      <c r="E2669" s="5">
        <v>47000</v>
      </c>
      <c r="F2669" s="6">
        <v>797.02</v>
      </c>
      <c r="H2669" s="15" t="str">
        <f t="shared" si="246"/>
        <v>Low</v>
      </c>
      <c r="I2669" s="11" t="str">
        <f t="shared" si="247"/>
        <v>Large</v>
      </c>
      <c r="J2669" s="11" t="str">
        <f t="shared" si="248"/>
        <v>South</v>
      </c>
      <c r="K2669" s="11" t="str">
        <f t="shared" si="249"/>
        <v>2010s</v>
      </c>
      <c r="L2669" s="11" t="str">
        <f t="shared" si="250"/>
        <v>Pulse</v>
      </c>
      <c r="M2669" s="18">
        <f t="shared" si="251"/>
        <v>1.695787234042553E-2</v>
      </c>
    </row>
    <row r="2670" spans="1:13">
      <c r="A2670" s="4">
        <v>2012</v>
      </c>
      <c r="B2670" s="5" t="s">
        <v>84</v>
      </c>
      <c r="C2670" s="5" t="s">
        <v>98</v>
      </c>
      <c r="D2670" s="5" t="s">
        <v>18</v>
      </c>
      <c r="E2670" s="5">
        <v>550</v>
      </c>
      <c r="F2670" s="6">
        <v>418.18</v>
      </c>
      <c r="H2670" s="15" t="str">
        <f t="shared" si="246"/>
        <v>Low</v>
      </c>
      <c r="I2670" s="11" t="str">
        <f t="shared" si="247"/>
        <v>Small</v>
      </c>
      <c r="J2670" s="11" t="str">
        <f t="shared" si="248"/>
        <v>South</v>
      </c>
      <c r="K2670" s="11" t="str">
        <f t="shared" si="249"/>
        <v>2010s</v>
      </c>
      <c r="L2670" s="11" t="str">
        <f t="shared" si="250"/>
        <v>Fiber</v>
      </c>
      <c r="M2670" s="18">
        <f t="shared" si="251"/>
        <v>0.76032727272727274</v>
      </c>
    </row>
    <row r="2671" spans="1:13">
      <c r="A2671" s="4">
        <v>2013</v>
      </c>
      <c r="B2671" s="5" t="s">
        <v>84</v>
      </c>
      <c r="C2671" s="5" t="s">
        <v>98</v>
      </c>
      <c r="D2671" s="5" t="s">
        <v>15</v>
      </c>
      <c r="E2671" s="5">
        <v>3570</v>
      </c>
      <c r="F2671" s="6">
        <v>1551.82</v>
      </c>
      <c r="H2671" s="15" t="str">
        <f t="shared" si="246"/>
        <v>Medium</v>
      </c>
      <c r="I2671" s="11" t="str">
        <f t="shared" si="247"/>
        <v>Medium</v>
      </c>
      <c r="J2671" s="11" t="str">
        <f t="shared" si="248"/>
        <v>South</v>
      </c>
      <c r="K2671" s="11" t="str">
        <f t="shared" si="249"/>
        <v>2010s</v>
      </c>
      <c r="L2671" s="11" t="str">
        <f t="shared" si="250"/>
        <v>Cereal</v>
      </c>
      <c r="M2671" s="18">
        <f t="shared" si="251"/>
        <v>0.4346834733893557</v>
      </c>
    </row>
    <row r="2672" spans="1:13">
      <c r="A2672" s="4">
        <v>2013</v>
      </c>
      <c r="B2672" s="5" t="s">
        <v>84</v>
      </c>
      <c r="C2672" s="5" t="s">
        <v>98</v>
      </c>
      <c r="D2672" s="5" t="s">
        <v>16</v>
      </c>
      <c r="E2672" s="5">
        <v>2770</v>
      </c>
      <c r="F2672" s="6">
        <v>3714.8</v>
      </c>
      <c r="H2672" s="15" t="str">
        <f t="shared" si="246"/>
        <v>High</v>
      </c>
      <c r="I2672" s="11" t="str">
        <f t="shared" si="247"/>
        <v>Medium</v>
      </c>
      <c r="J2672" s="11" t="str">
        <f t="shared" si="248"/>
        <v>South</v>
      </c>
      <c r="K2672" s="11" t="str">
        <f t="shared" si="249"/>
        <v>2010s</v>
      </c>
      <c r="L2672" s="11" t="str">
        <f t="shared" si="250"/>
        <v>Cereal</v>
      </c>
      <c r="M2672" s="18">
        <f t="shared" si="251"/>
        <v>1.3410830324909748</v>
      </c>
    </row>
    <row r="2673" spans="1:13">
      <c r="A2673" s="4">
        <v>2013</v>
      </c>
      <c r="B2673" s="5" t="s">
        <v>84</v>
      </c>
      <c r="C2673" s="5" t="s">
        <v>98</v>
      </c>
      <c r="D2673" s="5" t="s">
        <v>17</v>
      </c>
      <c r="E2673" s="5">
        <v>50940</v>
      </c>
      <c r="F2673" s="6">
        <v>779.94</v>
      </c>
      <c r="H2673" s="15" t="str">
        <f t="shared" si="246"/>
        <v>Low</v>
      </c>
      <c r="I2673" s="11" t="str">
        <f t="shared" si="247"/>
        <v>Large</v>
      </c>
      <c r="J2673" s="11" t="str">
        <f t="shared" si="248"/>
        <v>South</v>
      </c>
      <c r="K2673" s="11" t="str">
        <f t="shared" si="249"/>
        <v>2010s</v>
      </c>
      <c r="L2673" s="11" t="str">
        <f t="shared" si="250"/>
        <v>Pulse</v>
      </c>
      <c r="M2673" s="18">
        <f t="shared" si="251"/>
        <v>1.5310954063604242E-2</v>
      </c>
    </row>
    <row r="2674" spans="1:13">
      <c r="A2674" s="4">
        <v>2013</v>
      </c>
      <c r="B2674" s="5" t="s">
        <v>84</v>
      </c>
      <c r="C2674" s="5" t="s">
        <v>98</v>
      </c>
      <c r="D2674" s="5" t="s">
        <v>18</v>
      </c>
      <c r="E2674" s="5">
        <v>320</v>
      </c>
      <c r="F2674" s="6">
        <v>531.25</v>
      </c>
      <c r="H2674" s="15" t="str">
        <f t="shared" si="246"/>
        <v>Low</v>
      </c>
      <c r="I2674" s="11" t="str">
        <f t="shared" si="247"/>
        <v>Small</v>
      </c>
      <c r="J2674" s="11" t="str">
        <f t="shared" si="248"/>
        <v>South</v>
      </c>
      <c r="K2674" s="11" t="str">
        <f t="shared" si="249"/>
        <v>2010s</v>
      </c>
      <c r="L2674" s="11" t="str">
        <f t="shared" si="250"/>
        <v>Fiber</v>
      </c>
      <c r="M2674" s="18">
        <f t="shared" si="251"/>
        <v>1.66015625</v>
      </c>
    </row>
    <row r="2675" spans="1:13">
      <c r="A2675" s="4">
        <v>2014</v>
      </c>
      <c r="B2675" s="5" t="s">
        <v>84</v>
      </c>
      <c r="C2675" s="5" t="s">
        <v>98</v>
      </c>
      <c r="D2675" s="5" t="s">
        <v>15</v>
      </c>
      <c r="E2675" s="5">
        <v>2060</v>
      </c>
      <c r="F2675" s="6">
        <v>966.02</v>
      </c>
      <c r="H2675" s="15" t="str">
        <f t="shared" si="246"/>
        <v>Low</v>
      </c>
      <c r="I2675" s="11" t="str">
        <f t="shared" si="247"/>
        <v>Medium</v>
      </c>
      <c r="J2675" s="11" t="str">
        <f t="shared" si="248"/>
        <v>South</v>
      </c>
      <c r="K2675" s="11" t="str">
        <f t="shared" si="249"/>
        <v>2010s</v>
      </c>
      <c r="L2675" s="11" t="str">
        <f t="shared" si="250"/>
        <v>Cereal</v>
      </c>
      <c r="M2675" s="18">
        <f t="shared" si="251"/>
        <v>0.46894174757281554</v>
      </c>
    </row>
    <row r="2676" spans="1:13">
      <c r="A2676" s="4">
        <v>2014</v>
      </c>
      <c r="B2676" s="5" t="s">
        <v>84</v>
      </c>
      <c r="C2676" s="5" t="s">
        <v>98</v>
      </c>
      <c r="D2676" s="5" t="s">
        <v>16</v>
      </c>
      <c r="E2676" s="5">
        <v>1480</v>
      </c>
      <c r="F2676" s="6">
        <v>1851.35</v>
      </c>
      <c r="H2676" s="15" t="str">
        <f t="shared" si="246"/>
        <v>Medium</v>
      </c>
      <c r="I2676" s="11" t="str">
        <f t="shared" si="247"/>
        <v>Medium</v>
      </c>
      <c r="J2676" s="11" t="str">
        <f t="shared" si="248"/>
        <v>South</v>
      </c>
      <c r="K2676" s="11" t="str">
        <f t="shared" si="249"/>
        <v>2010s</v>
      </c>
      <c r="L2676" s="11" t="str">
        <f t="shared" si="250"/>
        <v>Cereal</v>
      </c>
      <c r="M2676" s="18">
        <f t="shared" si="251"/>
        <v>1.2509121621621622</v>
      </c>
    </row>
    <row r="2677" spans="1:13">
      <c r="A2677" s="4">
        <v>2014</v>
      </c>
      <c r="B2677" s="5" t="s">
        <v>84</v>
      </c>
      <c r="C2677" s="5" t="s">
        <v>98</v>
      </c>
      <c r="D2677" s="5" t="s">
        <v>17</v>
      </c>
      <c r="E2677" s="5">
        <v>25970</v>
      </c>
      <c r="F2677" s="6">
        <v>544.47</v>
      </c>
      <c r="H2677" s="15" t="str">
        <f t="shared" si="246"/>
        <v>Low</v>
      </c>
      <c r="I2677" s="11" t="str">
        <f t="shared" si="247"/>
        <v>Large</v>
      </c>
      <c r="J2677" s="11" t="str">
        <f t="shared" si="248"/>
        <v>South</v>
      </c>
      <c r="K2677" s="11" t="str">
        <f t="shared" si="249"/>
        <v>2010s</v>
      </c>
      <c r="L2677" s="11" t="str">
        <f t="shared" si="250"/>
        <v>Pulse</v>
      </c>
      <c r="M2677" s="18">
        <f t="shared" si="251"/>
        <v>2.0965344628417405E-2</v>
      </c>
    </row>
    <row r="2678" spans="1:13">
      <c r="A2678" s="4">
        <v>2014</v>
      </c>
      <c r="B2678" s="5" t="s">
        <v>84</v>
      </c>
      <c r="C2678" s="5" t="s">
        <v>98</v>
      </c>
      <c r="D2678" s="5" t="s">
        <v>18</v>
      </c>
      <c r="E2678" s="5">
        <v>290</v>
      </c>
      <c r="F2678" s="6">
        <v>482.76</v>
      </c>
      <c r="H2678" s="15" t="str">
        <f t="shared" si="246"/>
        <v>Low</v>
      </c>
      <c r="I2678" s="11" t="str">
        <f t="shared" si="247"/>
        <v>Small</v>
      </c>
      <c r="J2678" s="11" t="str">
        <f t="shared" si="248"/>
        <v>South</v>
      </c>
      <c r="K2678" s="11" t="str">
        <f t="shared" si="249"/>
        <v>2010s</v>
      </c>
      <c r="L2678" s="11" t="str">
        <f t="shared" si="250"/>
        <v>Fiber</v>
      </c>
      <c r="M2678" s="18">
        <f t="shared" si="251"/>
        <v>1.6646896551724137</v>
      </c>
    </row>
    <row r="2679" spans="1:13">
      <c r="A2679" s="4">
        <v>2015</v>
      </c>
      <c r="B2679" s="5" t="s">
        <v>84</v>
      </c>
      <c r="C2679" s="5" t="s">
        <v>98</v>
      </c>
      <c r="D2679" s="5" t="s">
        <v>15</v>
      </c>
      <c r="E2679" s="5">
        <v>1550</v>
      </c>
      <c r="F2679" s="6">
        <v>851.61</v>
      </c>
      <c r="H2679" s="15" t="str">
        <f t="shared" si="246"/>
        <v>Low</v>
      </c>
      <c r="I2679" s="11" t="str">
        <f t="shared" si="247"/>
        <v>Medium</v>
      </c>
      <c r="J2679" s="11" t="str">
        <f t="shared" si="248"/>
        <v>South</v>
      </c>
      <c r="K2679" s="11" t="str">
        <f t="shared" si="249"/>
        <v>2010s</v>
      </c>
      <c r="L2679" s="11" t="str">
        <f t="shared" si="250"/>
        <v>Cereal</v>
      </c>
      <c r="M2679" s="18">
        <f t="shared" si="251"/>
        <v>0.54942580645161287</v>
      </c>
    </row>
    <row r="2680" spans="1:13">
      <c r="A2680" s="4">
        <v>2015</v>
      </c>
      <c r="B2680" s="5" t="s">
        <v>84</v>
      </c>
      <c r="C2680" s="5" t="s">
        <v>98</v>
      </c>
      <c r="D2680" s="5" t="s">
        <v>16</v>
      </c>
      <c r="E2680" s="5">
        <v>1380</v>
      </c>
      <c r="F2680" s="6">
        <v>1956.52</v>
      </c>
      <c r="H2680" s="15" t="str">
        <f t="shared" si="246"/>
        <v>Medium</v>
      </c>
      <c r="I2680" s="11" t="str">
        <f t="shared" si="247"/>
        <v>Medium</v>
      </c>
      <c r="J2680" s="11" t="str">
        <f t="shared" si="248"/>
        <v>South</v>
      </c>
      <c r="K2680" s="11" t="str">
        <f t="shared" si="249"/>
        <v>2010s</v>
      </c>
      <c r="L2680" s="11" t="str">
        <f t="shared" si="250"/>
        <v>Cereal</v>
      </c>
      <c r="M2680" s="18">
        <f t="shared" si="251"/>
        <v>1.417768115942029</v>
      </c>
    </row>
    <row r="2681" spans="1:13">
      <c r="A2681" s="4">
        <v>2015</v>
      </c>
      <c r="B2681" s="5" t="s">
        <v>84</v>
      </c>
      <c r="C2681" s="5" t="s">
        <v>98</v>
      </c>
      <c r="D2681" s="5" t="s">
        <v>17</v>
      </c>
      <c r="E2681" s="5">
        <v>47060</v>
      </c>
      <c r="F2681" s="6">
        <v>245.01</v>
      </c>
      <c r="H2681" s="15" t="str">
        <f t="shared" si="246"/>
        <v>Low</v>
      </c>
      <c r="I2681" s="11" t="str">
        <f t="shared" si="247"/>
        <v>Large</v>
      </c>
      <c r="J2681" s="11" t="str">
        <f t="shared" si="248"/>
        <v>South</v>
      </c>
      <c r="K2681" s="11" t="str">
        <f t="shared" si="249"/>
        <v>2010s</v>
      </c>
      <c r="L2681" s="11" t="str">
        <f t="shared" si="250"/>
        <v>Pulse</v>
      </c>
      <c r="M2681" s="18">
        <f t="shared" si="251"/>
        <v>5.2063323416914574E-3</v>
      </c>
    </row>
    <row r="2682" spans="1:13">
      <c r="A2682" s="4">
        <v>2015</v>
      </c>
      <c r="B2682" s="5" t="s">
        <v>84</v>
      </c>
      <c r="C2682" s="5" t="s">
        <v>98</v>
      </c>
      <c r="D2682" s="5" t="s">
        <v>18</v>
      </c>
      <c r="E2682" s="5">
        <v>280</v>
      </c>
      <c r="F2682" s="6">
        <v>321.43</v>
      </c>
      <c r="H2682" s="15" t="str">
        <f t="shared" si="246"/>
        <v>Low</v>
      </c>
      <c r="I2682" s="11" t="str">
        <f t="shared" si="247"/>
        <v>Small</v>
      </c>
      <c r="J2682" s="11" t="str">
        <f t="shared" si="248"/>
        <v>South</v>
      </c>
      <c r="K2682" s="11" t="str">
        <f t="shared" si="249"/>
        <v>2010s</v>
      </c>
      <c r="L2682" s="11" t="str">
        <f t="shared" si="250"/>
        <v>Fiber</v>
      </c>
      <c r="M2682" s="18">
        <f t="shared" si="251"/>
        <v>1.1479642857142858</v>
      </c>
    </row>
    <row r="2683" spans="1:13">
      <c r="A2683" s="4">
        <v>2016</v>
      </c>
      <c r="B2683" s="5" t="s">
        <v>84</v>
      </c>
      <c r="C2683" s="5" t="s">
        <v>98</v>
      </c>
      <c r="D2683" s="5" t="s">
        <v>15</v>
      </c>
      <c r="E2683" s="5">
        <v>520</v>
      </c>
      <c r="F2683" s="6">
        <v>1198.0999999999999</v>
      </c>
      <c r="H2683" s="15" t="str">
        <f t="shared" si="246"/>
        <v>Medium</v>
      </c>
      <c r="I2683" s="11" t="str">
        <f t="shared" si="247"/>
        <v>Small</v>
      </c>
      <c r="J2683" s="11" t="str">
        <f t="shared" si="248"/>
        <v>South</v>
      </c>
      <c r="K2683" s="11" t="str">
        <f t="shared" si="249"/>
        <v>2010s</v>
      </c>
      <c r="L2683" s="11" t="str">
        <f t="shared" si="250"/>
        <v>Cereal</v>
      </c>
      <c r="M2683" s="18">
        <f t="shared" si="251"/>
        <v>2.3040384615384615</v>
      </c>
    </row>
    <row r="2684" spans="1:13">
      <c r="A2684" s="4">
        <v>2016</v>
      </c>
      <c r="B2684" s="5" t="s">
        <v>84</v>
      </c>
      <c r="C2684" s="5" t="s">
        <v>98</v>
      </c>
      <c r="D2684" s="5" t="s">
        <v>16</v>
      </c>
      <c r="E2684" s="5">
        <v>1520</v>
      </c>
      <c r="F2684" s="6">
        <v>1055.3699999999999</v>
      </c>
      <c r="H2684" s="15" t="str">
        <f t="shared" si="246"/>
        <v>Medium</v>
      </c>
      <c r="I2684" s="11" t="str">
        <f t="shared" si="247"/>
        <v>Medium</v>
      </c>
      <c r="J2684" s="11" t="str">
        <f t="shared" si="248"/>
        <v>South</v>
      </c>
      <c r="K2684" s="11" t="str">
        <f t="shared" si="249"/>
        <v>2010s</v>
      </c>
      <c r="L2684" s="11" t="str">
        <f t="shared" si="250"/>
        <v>Cereal</v>
      </c>
      <c r="M2684" s="18">
        <f t="shared" si="251"/>
        <v>0.69432236842105255</v>
      </c>
    </row>
    <row r="2685" spans="1:13">
      <c r="A2685" s="4">
        <v>2016</v>
      </c>
      <c r="B2685" s="5" t="s">
        <v>84</v>
      </c>
      <c r="C2685" s="5" t="s">
        <v>98</v>
      </c>
      <c r="D2685" s="5" t="s">
        <v>17</v>
      </c>
      <c r="E2685" s="5">
        <v>71790</v>
      </c>
      <c r="F2685" s="6">
        <v>828.4</v>
      </c>
      <c r="H2685" s="15" t="str">
        <f t="shared" si="246"/>
        <v>Low</v>
      </c>
      <c r="I2685" s="11" t="str">
        <f t="shared" si="247"/>
        <v>Large</v>
      </c>
      <c r="J2685" s="11" t="str">
        <f t="shared" si="248"/>
        <v>South</v>
      </c>
      <c r="K2685" s="11" t="str">
        <f t="shared" si="249"/>
        <v>2010s</v>
      </c>
      <c r="L2685" s="11" t="str">
        <f t="shared" si="250"/>
        <v>Pulse</v>
      </c>
      <c r="M2685" s="18">
        <f t="shared" si="251"/>
        <v>1.153921158935785E-2</v>
      </c>
    </row>
    <row r="2686" spans="1:13">
      <c r="A2686" s="4">
        <v>2016</v>
      </c>
      <c r="B2686" s="5" t="s">
        <v>84</v>
      </c>
      <c r="C2686" s="5" t="s">
        <v>98</v>
      </c>
      <c r="D2686" s="5" t="s">
        <v>18</v>
      </c>
      <c r="E2686" s="5">
        <v>50</v>
      </c>
      <c r="F2686" s="6">
        <v>377.65</v>
      </c>
      <c r="H2686" s="15" t="str">
        <f t="shared" si="246"/>
        <v>Low</v>
      </c>
      <c r="I2686" s="11" t="str">
        <f t="shared" si="247"/>
        <v>Small</v>
      </c>
      <c r="J2686" s="11" t="str">
        <f t="shared" si="248"/>
        <v>South</v>
      </c>
      <c r="K2686" s="11" t="str">
        <f t="shared" si="249"/>
        <v>2010s</v>
      </c>
      <c r="L2686" s="11" t="str">
        <f t="shared" si="250"/>
        <v>Fiber</v>
      </c>
      <c r="M2686" s="18">
        <f t="shared" si="251"/>
        <v>7.5529999999999999</v>
      </c>
    </row>
    <row r="2687" spans="1:13">
      <c r="A2687" s="4">
        <v>2017</v>
      </c>
      <c r="B2687" s="5" t="s">
        <v>84</v>
      </c>
      <c r="C2687" s="5" t="s">
        <v>98</v>
      </c>
      <c r="D2687" s="5" t="s">
        <v>15</v>
      </c>
      <c r="E2687" s="5">
        <v>1020</v>
      </c>
      <c r="F2687" s="6">
        <v>1864.44</v>
      </c>
      <c r="H2687" s="15" t="str">
        <f t="shared" si="246"/>
        <v>Medium</v>
      </c>
      <c r="I2687" s="11" t="str">
        <f t="shared" si="247"/>
        <v>Medium</v>
      </c>
      <c r="J2687" s="11" t="str">
        <f t="shared" si="248"/>
        <v>South</v>
      </c>
      <c r="K2687" s="11" t="str">
        <f t="shared" si="249"/>
        <v>2010s</v>
      </c>
      <c r="L2687" s="11" t="str">
        <f t="shared" si="250"/>
        <v>Cereal</v>
      </c>
      <c r="M2687" s="18">
        <f t="shared" si="251"/>
        <v>1.8278823529411765</v>
      </c>
    </row>
    <row r="2688" spans="1:13">
      <c r="A2688" s="4">
        <v>2017</v>
      </c>
      <c r="B2688" s="5" t="s">
        <v>84</v>
      </c>
      <c r="C2688" s="5" t="s">
        <v>98</v>
      </c>
      <c r="D2688" s="5" t="s">
        <v>16</v>
      </c>
      <c r="E2688" s="5">
        <v>870</v>
      </c>
      <c r="F2688" s="6">
        <v>3494.81</v>
      </c>
      <c r="H2688" s="15" t="str">
        <f t="shared" si="246"/>
        <v>High</v>
      </c>
      <c r="I2688" s="11" t="str">
        <f t="shared" si="247"/>
        <v>Small</v>
      </c>
      <c r="J2688" s="11" t="str">
        <f t="shared" si="248"/>
        <v>South</v>
      </c>
      <c r="K2688" s="11" t="str">
        <f t="shared" si="249"/>
        <v>2010s</v>
      </c>
      <c r="L2688" s="11" t="str">
        <f t="shared" si="250"/>
        <v>Cereal</v>
      </c>
      <c r="M2688" s="18">
        <f t="shared" si="251"/>
        <v>4.0170229885057473</v>
      </c>
    </row>
    <row r="2689" spans="1:13">
      <c r="A2689" s="4">
        <v>2017</v>
      </c>
      <c r="B2689" s="5" t="s">
        <v>84</v>
      </c>
      <c r="C2689" s="5" t="s">
        <v>98</v>
      </c>
      <c r="D2689" s="5" t="s">
        <v>17</v>
      </c>
      <c r="E2689" s="5">
        <v>65420</v>
      </c>
      <c r="F2689" s="6">
        <v>877.8</v>
      </c>
      <c r="H2689" s="15" t="str">
        <f t="shared" si="246"/>
        <v>Low</v>
      </c>
      <c r="I2689" s="11" t="str">
        <f t="shared" si="247"/>
        <v>Large</v>
      </c>
      <c r="J2689" s="11" t="str">
        <f t="shared" si="248"/>
        <v>South</v>
      </c>
      <c r="K2689" s="11" t="str">
        <f t="shared" si="249"/>
        <v>2010s</v>
      </c>
      <c r="L2689" s="11" t="str">
        <f t="shared" si="250"/>
        <v>Pulse</v>
      </c>
      <c r="M2689" s="18">
        <f t="shared" si="251"/>
        <v>1.3417915010700091E-2</v>
      </c>
    </row>
    <row r="2690" spans="1:13">
      <c r="A2690" s="4">
        <v>2017</v>
      </c>
      <c r="B2690" s="5" t="s">
        <v>84</v>
      </c>
      <c r="C2690" s="5" t="s">
        <v>98</v>
      </c>
      <c r="D2690" s="5" t="s">
        <v>18</v>
      </c>
      <c r="E2690" s="5">
        <v>490</v>
      </c>
      <c r="F2690" s="6">
        <v>629.63</v>
      </c>
      <c r="H2690" s="15" t="str">
        <f t="shared" si="246"/>
        <v>Low</v>
      </c>
      <c r="I2690" s="11" t="str">
        <f t="shared" si="247"/>
        <v>Small</v>
      </c>
      <c r="J2690" s="11" t="str">
        <f t="shared" si="248"/>
        <v>South</v>
      </c>
      <c r="K2690" s="11" t="str">
        <f t="shared" si="249"/>
        <v>2010s</v>
      </c>
      <c r="L2690" s="11" t="str">
        <f t="shared" si="250"/>
        <v>Fiber</v>
      </c>
      <c r="M2690" s="18">
        <f t="shared" si="251"/>
        <v>1.2849591836734693</v>
      </c>
    </row>
    <row r="2691" spans="1:13">
      <c r="A2691" s="4">
        <v>2008</v>
      </c>
      <c r="B2691" s="5" t="s">
        <v>84</v>
      </c>
      <c r="C2691" s="5" t="s">
        <v>99</v>
      </c>
      <c r="D2691" s="5" t="s">
        <v>15</v>
      </c>
      <c r="E2691" s="5">
        <v>240150</v>
      </c>
      <c r="F2691" s="6">
        <v>3274.95</v>
      </c>
      <c r="H2691" s="15" t="str">
        <f t="shared" ref="H2691:H2754" si="252">IF(F2691&lt;1000,"Low",IF(F2691&lt;3000,"Medium","High"))</f>
        <v>High</v>
      </c>
      <c r="I2691" s="11" t="str">
        <f t="shared" ref="I2691:I2754" si="253">IF(E2691&lt;1000,"Small",IF(E2691&lt;5000,"Medium","Large"))</f>
        <v>Large</v>
      </c>
      <c r="J2691" s="11" t="str">
        <f t="shared" ref="J2691:J2754" si="254">IF(OR(B2691="Punjab",B2691="Haryana",B2691="Himachal Pradesh",B2691="Jammu and Kashmir",B2691="Uttarakhand",B2691="Delhi",B2691="Chandigarh"),"North",IF(OR(B2691="Tamil Nadu",B2691="Karnataka",B2691="Kerala",B2691="Andhra Pradesh",B2691="Telangana"),"South",IF(OR(B2691="Maharashtra",B2691="Gujarat",B2691="Goa",B2691="Rajasthan"),"West",IF(OR(B2691="West Bengal",B2691="Bihar",B2691="Jharkhand",B2691="Odisha",B2691="Assam",B2691="Sikkim",B2691="Arunachal Pradesh",B2691="Manipur",B2691="Meghalaya",B2691="Mizoram",B2691="Nagaland",B2691="Tripura"),"East","Central"))))</f>
        <v>South</v>
      </c>
      <c r="K2691" s="11" t="str">
        <f t="shared" ref="K2691:K2754" si="255">LEFT(A2691,3)&amp;"0s"</f>
        <v>2000s</v>
      </c>
      <c r="L2691" s="11" t="str">
        <f t="shared" ref="L2691:L2754" si="256">IF(D2691="Rice","Cereal",IF(D2691="Maize","Cereal",IF(D2691="Chickpea","Pulse",IF(D2691="Cotton","Fiber","Other"))))</f>
        <v>Cereal</v>
      </c>
      <c r="M2691" s="18">
        <f t="shared" ref="M2691:M2754" si="257">F2691/E2691</f>
        <v>1.3637101811367893E-2</v>
      </c>
    </row>
    <row r="2692" spans="1:13">
      <c r="A2692" s="4">
        <v>2008</v>
      </c>
      <c r="B2692" s="5" t="s">
        <v>84</v>
      </c>
      <c r="C2692" s="5" t="s">
        <v>99</v>
      </c>
      <c r="D2692" s="5" t="s">
        <v>16</v>
      </c>
      <c r="E2692" s="5">
        <v>28240</v>
      </c>
      <c r="F2692" s="6">
        <v>2748.23</v>
      </c>
      <c r="H2692" s="15" t="str">
        <f t="shared" si="252"/>
        <v>Medium</v>
      </c>
      <c r="I2692" s="11" t="str">
        <f t="shared" si="253"/>
        <v>Large</v>
      </c>
      <c r="J2692" s="11" t="str">
        <f t="shared" si="254"/>
        <v>South</v>
      </c>
      <c r="K2692" s="11" t="str">
        <f t="shared" si="255"/>
        <v>2000s</v>
      </c>
      <c r="L2692" s="11" t="str">
        <f t="shared" si="256"/>
        <v>Cereal</v>
      </c>
      <c r="M2692" s="18">
        <f t="shared" si="257"/>
        <v>9.7316926345609067E-2</v>
      </c>
    </row>
    <row r="2693" spans="1:13">
      <c r="A2693" s="4">
        <v>2008</v>
      </c>
      <c r="B2693" s="5" t="s">
        <v>84</v>
      </c>
      <c r="C2693" s="5" t="s">
        <v>99</v>
      </c>
      <c r="D2693" s="5" t="s">
        <v>17</v>
      </c>
      <c r="E2693" s="5">
        <v>100920</v>
      </c>
      <c r="F2693" s="6">
        <v>362.07</v>
      </c>
      <c r="H2693" s="15" t="str">
        <f t="shared" si="252"/>
        <v>Low</v>
      </c>
      <c r="I2693" s="11" t="str">
        <f t="shared" si="253"/>
        <v>Large</v>
      </c>
      <c r="J2693" s="11" t="str">
        <f t="shared" si="254"/>
        <v>South</v>
      </c>
      <c r="K2693" s="11" t="str">
        <f t="shared" si="255"/>
        <v>2000s</v>
      </c>
      <c r="L2693" s="11" t="str">
        <f t="shared" si="256"/>
        <v>Pulse</v>
      </c>
      <c r="M2693" s="18">
        <f t="shared" si="257"/>
        <v>3.5876932223543401E-3</v>
      </c>
    </row>
    <row r="2694" spans="1:13">
      <c r="A2694" s="4">
        <v>2008</v>
      </c>
      <c r="B2694" s="5" t="s">
        <v>84</v>
      </c>
      <c r="C2694" s="5" t="s">
        <v>99</v>
      </c>
      <c r="D2694" s="5" t="s">
        <v>18</v>
      </c>
      <c r="E2694" s="5">
        <v>37440</v>
      </c>
      <c r="F2694" s="6">
        <v>403.04</v>
      </c>
      <c r="H2694" s="15" t="str">
        <f t="shared" si="252"/>
        <v>Low</v>
      </c>
      <c r="I2694" s="11" t="str">
        <f t="shared" si="253"/>
        <v>Large</v>
      </c>
      <c r="J2694" s="11" t="str">
        <f t="shared" si="254"/>
        <v>South</v>
      </c>
      <c r="K2694" s="11" t="str">
        <f t="shared" si="255"/>
        <v>2000s</v>
      </c>
      <c r="L2694" s="11" t="str">
        <f t="shared" si="256"/>
        <v>Fiber</v>
      </c>
      <c r="M2694" s="18">
        <f t="shared" si="257"/>
        <v>1.0764957264957265E-2</v>
      </c>
    </row>
    <row r="2695" spans="1:13">
      <c r="A2695" s="4">
        <v>2009</v>
      </c>
      <c r="B2695" s="5" t="s">
        <v>84</v>
      </c>
      <c r="C2695" s="5" t="s">
        <v>99</v>
      </c>
      <c r="D2695" s="5" t="s">
        <v>15</v>
      </c>
      <c r="E2695" s="5">
        <v>250400</v>
      </c>
      <c r="F2695" s="6">
        <v>2946.29</v>
      </c>
      <c r="H2695" s="15" t="str">
        <f t="shared" si="252"/>
        <v>Medium</v>
      </c>
      <c r="I2695" s="11" t="str">
        <f t="shared" si="253"/>
        <v>Large</v>
      </c>
      <c r="J2695" s="11" t="str">
        <f t="shared" si="254"/>
        <v>South</v>
      </c>
      <c r="K2695" s="11" t="str">
        <f t="shared" si="255"/>
        <v>2000s</v>
      </c>
      <c r="L2695" s="11" t="str">
        <f t="shared" si="256"/>
        <v>Cereal</v>
      </c>
      <c r="M2695" s="18">
        <f t="shared" si="257"/>
        <v>1.1766333865814696E-2</v>
      </c>
    </row>
    <row r="2696" spans="1:13">
      <c r="A2696" s="4">
        <v>2009</v>
      </c>
      <c r="B2696" s="5" t="s">
        <v>84</v>
      </c>
      <c r="C2696" s="5" t="s">
        <v>99</v>
      </c>
      <c r="D2696" s="5" t="s">
        <v>16</v>
      </c>
      <c r="E2696" s="5">
        <v>41980</v>
      </c>
      <c r="F2696" s="6">
        <v>1515.72</v>
      </c>
      <c r="H2696" s="15" t="str">
        <f t="shared" si="252"/>
        <v>Medium</v>
      </c>
      <c r="I2696" s="11" t="str">
        <f t="shared" si="253"/>
        <v>Large</v>
      </c>
      <c r="J2696" s="11" t="str">
        <f t="shared" si="254"/>
        <v>South</v>
      </c>
      <c r="K2696" s="11" t="str">
        <f t="shared" si="255"/>
        <v>2000s</v>
      </c>
      <c r="L2696" s="11" t="str">
        <f t="shared" si="256"/>
        <v>Cereal</v>
      </c>
      <c r="M2696" s="18">
        <f t="shared" si="257"/>
        <v>3.6105764649833255E-2</v>
      </c>
    </row>
    <row r="2697" spans="1:13">
      <c r="A2697" s="4">
        <v>2009</v>
      </c>
      <c r="B2697" s="5" t="s">
        <v>84</v>
      </c>
      <c r="C2697" s="5" t="s">
        <v>99</v>
      </c>
      <c r="D2697" s="5" t="s">
        <v>17</v>
      </c>
      <c r="E2697" s="5">
        <v>138710</v>
      </c>
      <c r="F2697" s="6">
        <v>414.25</v>
      </c>
      <c r="H2697" s="15" t="str">
        <f t="shared" si="252"/>
        <v>Low</v>
      </c>
      <c r="I2697" s="11" t="str">
        <f t="shared" si="253"/>
        <v>Large</v>
      </c>
      <c r="J2697" s="11" t="str">
        <f t="shared" si="254"/>
        <v>South</v>
      </c>
      <c r="K2697" s="11" t="str">
        <f t="shared" si="255"/>
        <v>2000s</v>
      </c>
      <c r="L2697" s="11" t="str">
        <f t="shared" si="256"/>
        <v>Pulse</v>
      </c>
      <c r="M2697" s="18">
        <f t="shared" si="257"/>
        <v>2.986446543147574E-3</v>
      </c>
    </row>
    <row r="2698" spans="1:13">
      <c r="A2698" s="4">
        <v>2009</v>
      </c>
      <c r="B2698" s="5" t="s">
        <v>84</v>
      </c>
      <c r="C2698" s="5" t="s">
        <v>99</v>
      </c>
      <c r="D2698" s="5" t="s">
        <v>18</v>
      </c>
      <c r="E2698" s="5">
        <v>39610</v>
      </c>
      <c r="F2698" s="6">
        <v>260.79000000000002</v>
      </c>
      <c r="H2698" s="15" t="str">
        <f t="shared" si="252"/>
        <v>Low</v>
      </c>
      <c r="I2698" s="11" t="str">
        <f t="shared" si="253"/>
        <v>Large</v>
      </c>
      <c r="J2698" s="11" t="str">
        <f t="shared" si="254"/>
        <v>South</v>
      </c>
      <c r="K2698" s="11" t="str">
        <f t="shared" si="255"/>
        <v>2000s</v>
      </c>
      <c r="L2698" s="11" t="str">
        <f t="shared" si="256"/>
        <v>Fiber</v>
      </c>
      <c r="M2698" s="18">
        <f t="shared" si="257"/>
        <v>6.583943448624085E-3</v>
      </c>
    </row>
    <row r="2699" spans="1:13">
      <c r="A2699" s="4">
        <v>2010</v>
      </c>
      <c r="B2699" s="5" t="s">
        <v>84</v>
      </c>
      <c r="C2699" s="5" t="s">
        <v>99</v>
      </c>
      <c r="D2699" s="5" t="s">
        <v>15</v>
      </c>
      <c r="E2699" s="5">
        <v>252890</v>
      </c>
      <c r="F2699" s="6">
        <v>3114.24</v>
      </c>
      <c r="H2699" s="15" t="str">
        <f t="shared" si="252"/>
        <v>High</v>
      </c>
      <c r="I2699" s="11" t="str">
        <f t="shared" si="253"/>
        <v>Large</v>
      </c>
      <c r="J2699" s="11" t="str">
        <f t="shared" si="254"/>
        <v>South</v>
      </c>
      <c r="K2699" s="11" t="str">
        <f t="shared" si="255"/>
        <v>2010s</v>
      </c>
      <c r="L2699" s="11" t="str">
        <f t="shared" si="256"/>
        <v>Cereal</v>
      </c>
      <c r="M2699" s="18">
        <f t="shared" si="257"/>
        <v>1.2314603187156469E-2</v>
      </c>
    </row>
    <row r="2700" spans="1:13">
      <c r="A2700" s="4">
        <v>2010</v>
      </c>
      <c r="B2700" s="5" t="s">
        <v>84</v>
      </c>
      <c r="C2700" s="5" t="s">
        <v>99</v>
      </c>
      <c r="D2700" s="5" t="s">
        <v>16</v>
      </c>
      <c r="E2700" s="5">
        <v>49200</v>
      </c>
      <c r="F2700" s="6">
        <v>2835.98</v>
      </c>
      <c r="H2700" s="15" t="str">
        <f t="shared" si="252"/>
        <v>Medium</v>
      </c>
      <c r="I2700" s="11" t="str">
        <f t="shared" si="253"/>
        <v>Large</v>
      </c>
      <c r="J2700" s="11" t="str">
        <f t="shared" si="254"/>
        <v>South</v>
      </c>
      <c r="K2700" s="11" t="str">
        <f t="shared" si="255"/>
        <v>2010s</v>
      </c>
      <c r="L2700" s="11" t="str">
        <f t="shared" si="256"/>
        <v>Cereal</v>
      </c>
      <c r="M2700" s="18">
        <f t="shared" si="257"/>
        <v>5.7641869918699185E-2</v>
      </c>
    </row>
    <row r="2701" spans="1:13">
      <c r="A2701" s="4">
        <v>2010</v>
      </c>
      <c r="B2701" s="5" t="s">
        <v>84</v>
      </c>
      <c r="C2701" s="5" t="s">
        <v>99</v>
      </c>
      <c r="D2701" s="5" t="s">
        <v>17</v>
      </c>
      <c r="E2701" s="5">
        <v>141400</v>
      </c>
      <c r="F2701" s="6">
        <v>514.91999999999996</v>
      </c>
      <c r="H2701" s="15" t="str">
        <f t="shared" si="252"/>
        <v>Low</v>
      </c>
      <c r="I2701" s="11" t="str">
        <f t="shared" si="253"/>
        <v>Large</v>
      </c>
      <c r="J2701" s="11" t="str">
        <f t="shared" si="254"/>
        <v>South</v>
      </c>
      <c r="K2701" s="11" t="str">
        <f t="shared" si="255"/>
        <v>2010s</v>
      </c>
      <c r="L2701" s="11" t="str">
        <f t="shared" si="256"/>
        <v>Pulse</v>
      </c>
      <c r="M2701" s="18">
        <f t="shared" si="257"/>
        <v>3.6415841584158414E-3</v>
      </c>
    </row>
    <row r="2702" spans="1:13">
      <c r="A2702" s="4">
        <v>2010</v>
      </c>
      <c r="B2702" s="5" t="s">
        <v>84</v>
      </c>
      <c r="C2702" s="5" t="s">
        <v>99</v>
      </c>
      <c r="D2702" s="5" t="s">
        <v>18</v>
      </c>
      <c r="E2702" s="5">
        <v>48740</v>
      </c>
      <c r="F2702" s="6">
        <v>319.66000000000003</v>
      </c>
      <c r="H2702" s="15" t="str">
        <f t="shared" si="252"/>
        <v>Low</v>
      </c>
      <c r="I2702" s="11" t="str">
        <f t="shared" si="253"/>
        <v>Large</v>
      </c>
      <c r="J2702" s="11" t="str">
        <f t="shared" si="254"/>
        <v>South</v>
      </c>
      <c r="K2702" s="11" t="str">
        <f t="shared" si="255"/>
        <v>2010s</v>
      </c>
      <c r="L2702" s="11" t="str">
        <f t="shared" si="256"/>
        <v>Fiber</v>
      </c>
      <c r="M2702" s="18">
        <f t="shared" si="257"/>
        <v>6.5584735330324172E-3</v>
      </c>
    </row>
    <row r="2703" spans="1:13">
      <c r="A2703" s="4">
        <v>2011</v>
      </c>
      <c r="B2703" s="5" t="s">
        <v>84</v>
      </c>
      <c r="C2703" s="5" t="s">
        <v>99</v>
      </c>
      <c r="D2703" s="5" t="s">
        <v>15</v>
      </c>
      <c r="E2703" s="5">
        <v>218770</v>
      </c>
      <c r="F2703" s="6">
        <v>3018.7</v>
      </c>
      <c r="H2703" s="15" t="str">
        <f t="shared" si="252"/>
        <v>High</v>
      </c>
      <c r="I2703" s="11" t="str">
        <f t="shared" si="253"/>
        <v>Large</v>
      </c>
      <c r="J2703" s="11" t="str">
        <f t="shared" si="254"/>
        <v>South</v>
      </c>
      <c r="K2703" s="11" t="str">
        <f t="shared" si="255"/>
        <v>2010s</v>
      </c>
      <c r="L2703" s="11" t="str">
        <f t="shared" si="256"/>
        <v>Cereal</v>
      </c>
      <c r="M2703" s="18">
        <f t="shared" si="257"/>
        <v>1.3798509850527951E-2</v>
      </c>
    </row>
    <row r="2704" spans="1:13">
      <c r="A2704" s="4">
        <v>2011</v>
      </c>
      <c r="B2704" s="5" t="s">
        <v>84</v>
      </c>
      <c r="C2704" s="5" t="s">
        <v>99</v>
      </c>
      <c r="D2704" s="5" t="s">
        <v>16</v>
      </c>
      <c r="E2704" s="5">
        <v>53810</v>
      </c>
      <c r="F2704" s="6">
        <v>2920.83</v>
      </c>
      <c r="H2704" s="15" t="str">
        <f t="shared" si="252"/>
        <v>Medium</v>
      </c>
      <c r="I2704" s="11" t="str">
        <f t="shared" si="253"/>
        <v>Large</v>
      </c>
      <c r="J2704" s="11" t="str">
        <f t="shared" si="254"/>
        <v>South</v>
      </c>
      <c r="K2704" s="11" t="str">
        <f t="shared" si="255"/>
        <v>2010s</v>
      </c>
      <c r="L2704" s="11" t="str">
        <f t="shared" si="256"/>
        <v>Cereal</v>
      </c>
      <c r="M2704" s="18">
        <f t="shared" si="257"/>
        <v>5.428043114662702E-2</v>
      </c>
    </row>
    <row r="2705" spans="1:13">
      <c r="A2705" s="4">
        <v>2011</v>
      </c>
      <c r="B2705" s="5" t="s">
        <v>84</v>
      </c>
      <c r="C2705" s="5" t="s">
        <v>99</v>
      </c>
      <c r="D2705" s="5" t="s">
        <v>17</v>
      </c>
      <c r="E2705" s="5">
        <v>102930</v>
      </c>
      <c r="F2705" s="6">
        <v>364.62</v>
      </c>
      <c r="H2705" s="15" t="str">
        <f t="shared" si="252"/>
        <v>Low</v>
      </c>
      <c r="I2705" s="11" t="str">
        <f t="shared" si="253"/>
        <v>Large</v>
      </c>
      <c r="J2705" s="11" t="str">
        <f t="shared" si="254"/>
        <v>South</v>
      </c>
      <c r="K2705" s="11" t="str">
        <f t="shared" si="255"/>
        <v>2010s</v>
      </c>
      <c r="L2705" s="11" t="str">
        <f t="shared" si="256"/>
        <v>Pulse</v>
      </c>
      <c r="M2705" s="18">
        <f t="shared" si="257"/>
        <v>3.5424074613815216E-3</v>
      </c>
    </row>
    <row r="2706" spans="1:13">
      <c r="A2706" s="4">
        <v>2011</v>
      </c>
      <c r="B2706" s="5" t="s">
        <v>84</v>
      </c>
      <c r="C2706" s="5" t="s">
        <v>99</v>
      </c>
      <c r="D2706" s="5" t="s">
        <v>18</v>
      </c>
      <c r="E2706" s="5">
        <v>49630</v>
      </c>
      <c r="F2706" s="6">
        <v>268.58999999999997</v>
      </c>
      <c r="H2706" s="15" t="str">
        <f t="shared" si="252"/>
        <v>Low</v>
      </c>
      <c r="I2706" s="11" t="str">
        <f t="shared" si="253"/>
        <v>Large</v>
      </c>
      <c r="J2706" s="11" t="str">
        <f t="shared" si="254"/>
        <v>South</v>
      </c>
      <c r="K2706" s="11" t="str">
        <f t="shared" si="255"/>
        <v>2010s</v>
      </c>
      <c r="L2706" s="11" t="str">
        <f t="shared" si="256"/>
        <v>Fiber</v>
      </c>
      <c r="M2706" s="18">
        <f t="shared" si="257"/>
        <v>5.4118476727785612E-3</v>
      </c>
    </row>
    <row r="2707" spans="1:13">
      <c r="A2707" s="4">
        <v>2012</v>
      </c>
      <c r="B2707" s="5" t="s">
        <v>84</v>
      </c>
      <c r="C2707" s="5" t="s">
        <v>99</v>
      </c>
      <c r="D2707" s="5" t="s">
        <v>15</v>
      </c>
      <c r="E2707" s="5">
        <v>228590</v>
      </c>
      <c r="F2707" s="6">
        <v>3216.68</v>
      </c>
      <c r="H2707" s="15" t="str">
        <f t="shared" si="252"/>
        <v>High</v>
      </c>
      <c r="I2707" s="11" t="str">
        <f t="shared" si="253"/>
        <v>Large</v>
      </c>
      <c r="J2707" s="11" t="str">
        <f t="shared" si="254"/>
        <v>South</v>
      </c>
      <c r="K2707" s="11" t="str">
        <f t="shared" si="255"/>
        <v>2010s</v>
      </c>
      <c r="L2707" s="11" t="str">
        <f t="shared" si="256"/>
        <v>Cereal</v>
      </c>
      <c r="M2707" s="18">
        <f t="shared" si="257"/>
        <v>1.4071831663677325E-2</v>
      </c>
    </row>
    <row r="2708" spans="1:13">
      <c r="A2708" s="4">
        <v>2012</v>
      </c>
      <c r="B2708" s="5" t="s">
        <v>84</v>
      </c>
      <c r="C2708" s="5" t="s">
        <v>99</v>
      </c>
      <c r="D2708" s="5" t="s">
        <v>16</v>
      </c>
      <c r="E2708" s="5">
        <v>56560</v>
      </c>
      <c r="F2708" s="6">
        <v>2756.19</v>
      </c>
      <c r="H2708" s="15" t="str">
        <f t="shared" si="252"/>
        <v>Medium</v>
      </c>
      <c r="I2708" s="11" t="str">
        <f t="shared" si="253"/>
        <v>Large</v>
      </c>
      <c r="J2708" s="11" t="str">
        <f t="shared" si="254"/>
        <v>South</v>
      </c>
      <c r="K2708" s="11" t="str">
        <f t="shared" si="255"/>
        <v>2010s</v>
      </c>
      <c r="L2708" s="11" t="str">
        <f t="shared" si="256"/>
        <v>Cereal</v>
      </c>
      <c r="M2708" s="18">
        <f t="shared" si="257"/>
        <v>4.8730374823196608E-2</v>
      </c>
    </row>
    <row r="2709" spans="1:13">
      <c r="A2709" s="4">
        <v>2012</v>
      </c>
      <c r="B2709" s="5" t="s">
        <v>84</v>
      </c>
      <c r="C2709" s="5" t="s">
        <v>99</v>
      </c>
      <c r="D2709" s="5" t="s">
        <v>17</v>
      </c>
      <c r="E2709" s="5">
        <v>172830</v>
      </c>
      <c r="F2709" s="6">
        <v>721.58</v>
      </c>
      <c r="H2709" s="15" t="str">
        <f t="shared" si="252"/>
        <v>Low</v>
      </c>
      <c r="I2709" s="11" t="str">
        <f t="shared" si="253"/>
        <v>Large</v>
      </c>
      <c r="J2709" s="11" t="str">
        <f t="shared" si="254"/>
        <v>South</v>
      </c>
      <c r="K2709" s="11" t="str">
        <f t="shared" si="255"/>
        <v>2010s</v>
      </c>
      <c r="L2709" s="11" t="str">
        <f t="shared" si="256"/>
        <v>Pulse</v>
      </c>
      <c r="M2709" s="18">
        <f t="shared" si="257"/>
        <v>4.1750853439796332E-3</v>
      </c>
    </row>
    <row r="2710" spans="1:13">
      <c r="A2710" s="4">
        <v>2012</v>
      </c>
      <c r="B2710" s="5" t="s">
        <v>84</v>
      </c>
      <c r="C2710" s="5" t="s">
        <v>99</v>
      </c>
      <c r="D2710" s="5" t="s">
        <v>18</v>
      </c>
      <c r="E2710" s="5">
        <v>62590</v>
      </c>
      <c r="F2710" s="6">
        <v>551.53</v>
      </c>
      <c r="H2710" s="15" t="str">
        <f t="shared" si="252"/>
        <v>Low</v>
      </c>
      <c r="I2710" s="11" t="str">
        <f t="shared" si="253"/>
        <v>Large</v>
      </c>
      <c r="J2710" s="11" t="str">
        <f t="shared" si="254"/>
        <v>South</v>
      </c>
      <c r="K2710" s="11" t="str">
        <f t="shared" si="255"/>
        <v>2010s</v>
      </c>
      <c r="L2710" s="11" t="str">
        <f t="shared" si="256"/>
        <v>Fiber</v>
      </c>
      <c r="M2710" s="18">
        <f t="shared" si="257"/>
        <v>8.8117910209298614E-3</v>
      </c>
    </row>
    <row r="2711" spans="1:13">
      <c r="A2711" s="4">
        <v>2013</v>
      </c>
      <c r="B2711" s="5" t="s">
        <v>84</v>
      </c>
      <c r="C2711" s="5" t="s">
        <v>99</v>
      </c>
      <c r="D2711" s="5" t="s">
        <v>15</v>
      </c>
      <c r="E2711" s="5">
        <v>254240</v>
      </c>
      <c r="F2711" s="6">
        <v>3288.23</v>
      </c>
      <c r="H2711" s="15" t="str">
        <f t="shared" si="252"/>
        <v>High</v>
      </c>
      <c r="I2711" s="11" t="str">
        <f t="shared" si="253"/>
        <v>Large</v>
      </c>
      <c r="J2711" s="11" t="str">
        <f t="shared" si="254"/>
        <v>South</v>
      </c>
      <c r="K2711" s="11" t="str">
        <f t="shared" si="255"/>
        <v>2010s</v>
      </c>
      <c r="L2711" s="11" t="str">
        <f t="shared" si="256"/>
        <v>Cereal</v>
      </c>
      <c r="M2711" s="18">
        <f t="shared" si="257"/>
        <v>1.2933566708621775E-2</v>
      </c>
    </row>
    <row r="2712" spans="1:13">
      <c r="A2712" s="4">
        <v>2013</v>
      </c>
      <c r="B2712" s="5" t="s">
        <v>84</v>
      </c>
      <c r="C2712" s="5" t="s">
        <v>99</v>
      </c>
      <c r="D2712" s="5" t="s">
        <v>16</v>
      </c>
      <c r="E2712" s="5">
        <v>68220</v>
      </c>
      <c r="F2712" s="6">
        <v>3473.03</v>
      </c>
      <c r="H2712" s="15" t="str">
        <f t="shared" si="252"/>
        <v>High</v>
      </c>
      <c r="I2712" s="11" t="str">
        <f t="shared" si="253"/>
        <v>Large</v>
      </c>
      <c r="J2712" s="11" t="str">
        <f t="shared" si="254"/>
        <v>South</v>
      </c>
      <c r="K2712" s="11" t="str">
        <f t="shared" si="255"/>
        <v>2010s</v>
      </c>
      <c r="L2712" s="11" t="str">
        <f t="shared" si="256"/>
        <v>Cereal</v>
      </c>
      <c r="M2712" s="18">
        <f t="shared" si="257"/>
        <v>5.0909264145411907E-2</v>
      </c>
    </row>
    <row r="2713" spans="1:13">
      <c r="A2713" s="4">
        <v>2013</v>
      </c>
      <c r="B2713" s="5" t="s">
        <v>84</v>
      </c>
      <c r="C2713" s="5" t="s">
        <v>99</v>
      </c>
      <c r="D2713" s="5" t="s">
        <v>17</v>
      </c>
      <c r="E2713" s="5">
        <v>183980</v>
      </c>
      <c r="F2713" s="6">
        <v>868.03</v>
      </c>
      <c r="H2713" s="15" t="str">
        <f t="shared" si="252"/>
        <v>Low</v>
      </c>
      <c r="I2713" s="11" t="str">
        <f t="shared" si="253"/>
        <v>Large</v>
      </c>
      <c r="J2713" s="11" t="str">
        <f t="shared" si="254"/>
        <v>South</v>
      </c>
      <c r="K2713" s="11" t="str">
        <f t="shared" si="255"/>
        <v>2010s</v>
      </c>
      <c r="L2713" s="11" t="str">
        <f t="shared" si="256"/>
        <v>Pulse</v>
      </c>
      <c r="M2713" s="18">
        <f t="shared" si="257"/>
        <v>4.7180671812153494E-3</v>
      </c>
    </row>
    <row r="2714" spans="1:13">
      <c r="A2714" s="4">
        <v>2013</v>
      </c>
      <c r="B2714" s="5" t="s">
        <v>84</v>
      </c>
      <c r="C2714" s="5" t="s">
        <v>99</v>
      </c>
      <c r="D2714" s="5" t="s">
        <v>18</v>
      </c>
      <c r="E2714" s="5">
        <v>67860</v>
      </c>
      <c r="F2714" s="6">
        <v>507.37</v>
      </c>
      <c r="H2714" s="15" t="str">
        <f t="shared" si="252"/>
        <v>Low</v>
      </c>
      <c r="I2714" s="11" t="str">
        <f t="shared" si="253"/>
        <v>Large</v>
      </c>
      <c r="J2714" s="11" t="str">
        <f t="shared" si="254"/>
        <v>South</v>
      </c>
      <c r="K2714" s="11" t="str">
        <f t="shared" si="255"/>
        <v>2010s</v>
      </c>
      <c r="L2714" s="11" t="str">
        <f t="shared" si="256"/>
        <v>Fiber</v>
      </c>
      <c r="M2714" s="18">
        <f t="shared" si="257"/>
        <v>7.4767167698202184E-3</v>
      </c>
    </row>
    <row r="2715" spans="1:13">
      <c r="A2715" s="4">
        <v>2014</v>
      </c>
      <c r="B2715" s="5" t="s">
        <v>84</v>
      </c>
      <c r="C2715" s="5" t="s">
        <v>99</v>
      </c>
      <c r="D2715" s="5" t="s">
        <v>15</v>
      </c>
      <c r="E2715" s="5">
        <v>237740</v>
      </c>
      <c r="F2715" s="6">
        <v>3085.93</v>
      </c>
      <c r="H2715" s="15" t="str">
        <f t="shared" si="252"/>
        <v>High</v>
      </c>
      <c r="I2715" s="11" t="str">
        <f t="shared" si="253"/>
        <v>Large</v>
      </c>
      <c r="J2715" s="11" t="str">
        <f t="shared" si="254"/>
        <v>South</v>
      </c>
      <c r="K2715" s="11" t="str">
        <f t="shared" si="255"/>
        <v>2010s</v>
      </c>
      <c r="L2715" s="11" t="str">
        <f t="shared" si="256"/>
        <v>Cereal</v>
      </c>
      <c r="M2715" s="18">
        <f t="shared" si="257"/>
        <v>1.2980272566669469E-2</v>
      </c>
    </row>
    <row r="2716" spans="1:13">
      <c r="A2716" s="4">
        <v>2014</v>
      </c>
      <c r="B2716" s="5" t="s">
        <v>84</v>
      </c>
      <c r="C2716" s="5" t="s">
        <v>99</v>
      </c>
      <c r="D2716" s="5" t="s">
        <v>16</v>
      </c>
      <c r="E2716" s="5">
        <v>64260</v>
      </c>
      <c r="F2716" s="6">
        <v>3021.32</v>
      </c>
      <c r="H2716" s="15" t="str">
        <f t="shared" si="252"/>
        <v>High</v>
      </c>
      <c r="I2716" s="11" t="str">
        <f t="shared" si="253"/>
        <v>Large</v>
      </c>
      <c r="J2716" s="11" t="str">
        <f t="shared" si="254"/>
        <v>South</v>
      </c>
      <c r="K2716" s="11" t="str">
        <f t="shared" si="255"/>
        <v>2010s</v>
      </c>
      <c r="L2716" s="11" t="str">
        <f t="shared" si="256"/>
        <v>Cereal</v>
      </c>
      <c r="M2716" s="18">
        <f t="shared" si="257"/>
        <v>4.7017117958294434E-2</v>
      </c>
    </row>
    <row r="2717" spans="1:13">
      <c r="A2717" s="4">
        <v>2014</v>
      </c>
      <c r="B2717" s="5" t="s">
        <v>84</v>
      </c>
      <c r="C2717" s="5" t="s">
        <v>99</v>
      </c>
      <c r="D2717" s="5" t="s">
        <v>17</v>
      </c>
      <c r="E2717" s="5">
        <v>112130</v>
      </c>
      <c r="F2717" s="6">
        <v>792.12</v>
      </c>
      <c r="H2717" s="15" t="str">
        <f t="shared" si="252"/>
        <v>Low</v>
      </c>
      <c r="I2717" s="11" t="str">
        <f t="shared" si="253"/>
        <v>Large</v>
      </c>
      <c r="J2717" s="11" t="str">
        <f t="shared" si="254"/>
        <v>South</v>
      </c>
      <c r="K2717" s="11" t="str">
        <f t="shared" si="255"/>
        <v>2010s</v>
      </c>
      <c r="L2717" s="11" t="str">
        <f t="shared" si="256"/>
        <v>Pulse</v>
      </c>
      <c r="M2717" s="18">
        <f t="shared" si="257"/>
        <v>7.0643003656470169E-3</v>
      </c>
    </row>
    <row r="2718" spans="1:13">
      <c r="A2718" s="4">
        <v>2014</v>
      </c>
      <c r="B2718" s="5" t="s">
        <v>84</v>
      </c>
      <c r="C2718" s="5" t="s">
        <v>99</v>
      </c>
      <c r="D2718" s="5" t="s">
        <v>18</v>
      </c>
      <c r="E2718" s="5">
        <v>127870</v>
      </c>
      <c r="F2718" s="6">
        <v>496.05</v>
      </c>
      <c r="H2718" s="15" t="str">
        <f t="shared" si="252"/>
        <v>Low</v>
      </c>
      <c r="I2718" s="11" t="str">
        <f t="shared" si="253"/>
        <v>Large</v>
      </c>
      <c r="J2718" s="11" t="str">
        <f t="shared" si="254"/>
        <v>South</v>
      </c>
      <c r="K2718" s="11" t="str">
        <f t="shared" si="255"/>
        <v>2010s</v>
      </c>
      <c r="L2718" s="11" t="str">
        <f t="shared" si="256"/>
        <v>Fiber</v>
      </c>
      <c r="M2718" s="18">
        <f t="shared" si="257"/>
        <v>3.8793305701102683E-3</v>
      </c>
    </row>
    <row r="2719" spans="1:13">
      <c r="A2719" s="4">
        <v>2015</v>
      </c>
      <c r="B2719" s="5" t="s">
        <v>84</v>
      </c>
      <c r="C2719" s="5" t="s">
        <v>99</v>
      </c>
      <c r="D2719" s="5" t="s">
        <v>15</v>
      </c>
      <c r="E2719" s="5">
        <v>166000</v>
      </c>
      <c r="F2719" s="6">
        <v>3177.47</v>
      </c>
      <c r="H2719" s="15" t="str">
        <f t="shared" si="252"/>
        <v>High</v>
      </c>
      <c r="I2719" s="11" t="str">
        <f t="shared" si="253"/>
        <v>Large</v>
      </c>
      <c r="J2719" s="11" t="str">
        <f t="shared" si="254"/>
        <v>South</v>
      </c>
      <c r="K2719" s="11" t="str">
        <f t="shared" si="255"/>
        <v>2010s</v>
      </c>
      <c r="L2719" s="11" t="str">
        <f t="shared" si="256"/>
        <v>Cereal</v>
      </c>
      <c r="M2719" s="18">
        <f t="shared" si="257"/>
        <v>1.9141385542168675E-2</v>
      </c>
    </row>
    <row r="2720" spans="1:13">
      <c r="A2720" s="4">
        <v>2015</v>
      </c>
      <c r="B2720" s="5" t="s">
        <v>84</v>
      </c>
      <c r="C2720" s="5" t="s">
        <v>99</v>
      </c>
      <c r="D2720" s="5" t="s">
        <v>16</v>
      </c>
      <c r="E2720" s="5">
        <v>50810</v>
      </c>
      <c r="F2720" s="6">
        <v>1314.51</v>
      </c>
      <c r="H2720" s="15" t="str">
        <f t="shared" si="252"/>
        <v>Medium</v>
      </c>
      <c r="I2720" s="11" t="str">
        <f t="shared" si="253"/>
        <v>Large</v>
      </c>
      <c r="J2720" s="11" t="str">
        <f t="shared" si="254"/>
        <v>South</v>
      </c>
      <c r="K2720" s="11" t="str">
        <f t="shared" si="255"/>
        <v>2010s</v>
      </c>
      <c r="L2720" s="11" t="str">
        <f t="shared" si="256"/>
        <v>Cereal</v>
      </c>
      <c r="M2720" s="18">
        <f t="shared" si="257"/>
        <v>2.5871088368431411E-2</v>
      </c>
    </row>
    <row r="2721" spans="1:13">
      <c r="A2721" s="4">
        <v>2015</v>
      </c>
      <c r="B2721" s="5" t="s">
        <v>84</v>
      </c>
      <c r="C2721" s="5" t="s">
        <v>99</v>
      </c>
      <c r="D2721" s="5" t="s">
        <v>17</v>
      </c>
      <c r="E2721" s="5">
        <v>245510</v>
      </c>
      <c r="F2721" s="6">
        <v>517.37</v>
      </c>
      <c r="H2721" s="15" t="str">
        <f t="shared" si="252"/>
        <v>Low</v>
      </c>
      <c r="I2721" s="11" t="str">
        <f t="shared" si="253"/>
        <v>Large</v>
      </c>
      <c r="J2721" s="11" t="str">
        <f t="shared" si="254"/>
        <v>South</v>
      </c>
      <c r="K2721" s="11" t="str">
        <f t="shared" si="255"/>
        <v>2010s</v>
      </c>
      <c r="L2721" s="11" t="str">
        <f t="shared" si="256"/>
        <v>Pulse</v>
      </c>
      <c r="M2721" s="18">
        <f t="shared" si="257"/>
        <v>2.1073276037635942E-3</v>
      </c>
    </row>
    <row r="2722" spans="1:13">
      <c r="A2722" s="4">
        <v>2015</v>
      </c>
      <c r="B2722" s="5" t="s">
        <v>84</v>
      </c>
      <c r="C2722" s="5" t="s">
        <v>99</v>
      </c>
      <c r="D2722" s="5" t="s">
        <v>18</v>
      </c>
      <c r="E2722" s="5">
        <v>73180</v>
      </c>
      <c r="F2722" s="6">
        <v>362.94</v>
      </c>
      <c r="H2722" s="15" t="str">
        <f t="shared" si="252"/>
        <v>Low</v>
      </c>
      <c r="I2722" s="11" t="str">
        <f t="shared" si="253"/>
        <v>Large</v>
      </c>
      <c r="J2722" s="11" t="str">
        <f t="shared" si="254"/>
        <v>South</v>
      </c>
      <c r="K2722" s="11" t="str">
        <f t="shared" si="255"/>
        <v>2010s</v>
      </c>
      <c r="L2722" s="11" t="str">
        <f t="shared" si="256"/>
        <v>Fiber</v>
      </c>
      <c r="M2722" s="18">
        <f t="shared" si="257"/>
        <v>4.9595517901065865E-3</v>
      </c>
    </row>
    <row r="2723" spans="1:13">
      <c r="A2723" s="4">
        <v>2016</v>
      </c>
      <c r="B2723" s="5" t="s">
        <v>84</v>
      </c>
      <c r="C2723" s="5" t="s">
        <v>99</v>
      </c>
      <c r="D2723" s="5" t="s">
        <v>15</v>
      </c>
      <c r="E2723" s="5">
        <v>169290</v>
      </c>
      <c r="F2723" s="6">
        <v>3727.77</v>
      </c>
      <c r="H2723" s="15" t="str">
        <f t="shared" si="252"/>
        <v>High</v>
      </c>
      <c r="I2723" s="11" t="str">
        <f t="shared" si="253"/>
        <v>Large</v>
      </c>
      <c r="J2723" s="11" t="str">
        <f t="shared" si="254"/>
        <v>South</v>
      </c>
      <c r="K2723" s="11" t="str">
        <f t="shared" si="255"/>
        <v>2010s</v>
      </c>
      <c r="L2723" s="11" t="str">
        <f t="shared" si="256"/>
        <v>Cereal</v>
      </c>
      <c r="M2723" s="18">
        <f t="shared" si="257"/>
        <v>2.2020024809498495E-2</v>
      </c>
    </row>
    <row r="2724" spans="1:13">
      <c r="A2724" s="4">
        <v>2016</v>
      </c>
      <c r="B2724" s="5" t="s">
        <v>84</v>
      </c>
      <c r="C2724" s="5" t="s">
        <v>99</v>
      </c>
      <c r="D2724" s="5" t="s">
        <v>16</v>
      </c>
      <c r="E2724" s="5">
        <v>61320</v>
      </c>
      <c r="F2724" s="6">
        <v>1347.81</v>
      </c>
      <c r="H2724" s="15" t="str">
        <f t="shared" si="252"/>
        <v>Medium</v>
      </c>
      <c r="I2724" s="11" t="str">
        <f t="shared" si="253"/>
        <v>Large</v>
      </c>
      <c r="J2724" s="11" t="str">
        <f t="shared" si="254"/>
        <v>South</v>
      </c>
      <c r="K2724" s="11" t="str">
        <f t="shared" si="255"/>
        <v>2010s</v>
      </c>
      <c r="L2724" s="11" t="str">
        <f t="shared" si="256"/>
        <v>Cereal</v>
      </c>
      <c r="M2724" s="18">
        <f t="shared" si="257"/>
        <v>2.1979941291585127E-2</v>
      </c>
    </row>
    <row r="2725" spans="1:13">
      <c r="A2725" s="4">
        <v>2016</v>
      </c>
      <c r="B2725" s="5" t="s">
        <v>84</v>
      </c>
      <c r="C2725" s="5" t="s">
        <v>99</v>
      </c>
      <c r="D2725" s="5" t="s">
        <v>17</v>
      </c>
      <c r="E2725" s="5">
        <v>155720</v>
      </c>
      <c r="F2725" s="6">
        <v>618.25</v>
      </c>
      <c r="H2725" s="15" t="str">
        <f t="shared" si="252"/>
        <v>Low</v>
      </c>
      <c r="I2725" s="11" t="str">
        <f t="shared" si="253"/>
        <v>Large</v>
      </c>
      <c r="J2725" s="11" t="str">
        <f t="shared" si="254"/>
        <v>South</v>
      </c>
      <c r="K2725" s="11" t="str">
        <f t="shared" si="255"/>
        <v>2010s</v>
      </c>
      <c r="L2725" s="11" t="str">
        <f t="shared" si="256"/>
        <v>Pulse</v>
      </c>
      <c r="M2725" s="18">
        <f t="shared" si="257"/>
        <v>3.9702671461597739E-3</v>
      </c>
    </row>
    <row r="2726" spans="1:13">
      <c r="A2726" s="4">
        <v>2016</v>
      </c>
      <c r="B2726" s="5" t="s">
        <v>84</v>
      </c>
      <c r="C2726" s="5" t="s">
        <v>99</v>
      </c>
      <c r="D2726" s="5" t="s">
        <v>18</v>
      </c>
      <c r="E2726" s="5">
        <v>50100</v>
      </c>
      <c r="F2726" s="6">
        <v>638.86</v>
      </c>
      <c r="H2726" s="15" t="str">
        <f t="shared" si="252"/>
        <v>Low</v>
      </c>
      <c r="I2726" s="11" t="str">
        <f t="shared" si="253"/>
        <v>Large</v>
      </c>
      <c r="J2726" s="11" t="str">
        <f t="shared" si="254"/>
        <v>South</v>
      </c>
      <c r="K2726" s="11" t="str">
        <f t="shared" si="255"/>
        <v>2010s</v>
      </c>
      <c r="L2726" s="11" t="str">
        <f t="shared" si="256"/>
        <v>Fiber</v>
      </c>
      <c r="M2726" s="18">
        <f t="shared" si="257"/>
        <v>1.2751696606786428E-2</v>
      </c>
    </row>
    <row r="2727" spans="1:13">
      <c r="A2727" s="4">
        <v>2017</v>
      </c>
      <c r="B2727" s="5" t="s">
        <v>84</v>
      </c>
      <c r="C2727" s="5" t="s">
        <v>99</v>
      </c>
      <c r="D2727" s="5" t="s">
        <v>15</v>
      </c>
      <c r="E2727" s="5">
        <v>167400</v>
      </c>
      <c r="F2727" s="6">
        <v>3265.36</v>
      </c>
      <c r="H2727" s="15" t="str">
        <f t="shared" si="252"/>
        <v>High</v>
      </c>
      <c r="I2727" s="11" t="str">
        <f t="shared" si="253"/>
        <v>Large</v>
      </c>
      <c r="J2727" s="11" t="str">
        <f t="shared" si="254"/>
        <v>South</v>
      </c>
      <c r="K2727" s="11" t="str">
        <f t="shared" si="255"/>
        <v>2010s</v>
      </c>
      <c r="L2727" s="11" t="str">
        <f t="shared" si="256"/>
        <v>Cereal</v>
      </c>
      <c r="M2727" s="18">
        <f t="shared" si="257"/>
        <v>1.9506332138590203E-2</v>
      </c>
    </row>
    <row r="2728" spans="1:13">
      <c r="A2728" s="4">
        <v>2017</v>
      </c>
      <c r="B2728" s="5" t="s">
        <v>84</v>
      </c>
      <c r="C2728" s="5" t="s">
        <v>99</v>
      </c>
      <c r="D2728" s="5" t="s">
        <v>16</v>
      </c>
      <c r="E2728" s="5">
        <v>65340</v>
      </c>
      <c r="F2728" s="6">
        <v>3611.91</v>
      </c>
      <c r="H2728" s="15" t="str">
        <f t="shared" si="252"/>
        <v>High</v>
      </c>
      <c r="I2728" s="11" t="str">
        <f t="shared" si="253"/>
        <v>Large</v>
      </c>
      <c r="J2728" s="11" t="str">
        <f t="shared" si="254"/>
        <v>South</v>
      </c>
      <c r="K2728" s="11" t="str">
        <f t="shared" si="255"/>
        <v>2010s</v>
      </c>
      <c r="L2728" s="11" t="str">
        <f t="shared" si="256"/>
        <v>Cereal</v>
      </c>
      <c r="M2728" s="18">
        <f t="shared" si="257"/>
        <v>5.5278696051423319E-2</v>
      </c>
    </row>
    <row r="2729" spans="1:13">
      <c r="A2729" s="4">
        <v>2017</v>
      </c>
      <c r="B2729" s="5" t="s">
        <v>84</v>
      </c>
      <c r="C2729" s="5" t="s">
        <v>99</v>
      </c>
      <c r="D2729" s="5" t="s">
        <v>17</v>
      </c>
      <c r="E2729" s="5">
        <v>187460</v>
      </c>
      <c r="F2729" s="6">
        <v>791.3</v>
      </c>
      <c r="H2729" s="15" t="str">
        <f t="shared" si="252"/>
        <v>Low</v>
      </c>
      <c r="I2729" s="11" t="str">
        <f t="shared" si="253"/>
        <v>Large</v>
      </c>
      <c r="J2729" s="11" t="str">
        <f t="shared" si="254"/>
        <v>South</v>
      </c>
      <c r="K2729" s="11" t="str">
        <f t="shared" si="255"/>
        <v>2010s</v>
      </c>
      <c r="L2729" s="11" t="str">
        <f t="shared" si="256"/>
        <v>Pulse</v>
      </c>
      <c r="M2729" s="18">
        <f t="shared" si="257"/>
        <v>4.2211671823322305E-3</v>
      </c>
    </row>
    <row r="2730" spans="1:13">
      <c r="A2730" s="4">
        <v>2017</v>
      </c>
      <c r="B2730" s="5" t="s">
        <v>84</v>
      </c>
      <c r="C2730" s="5" t="s">
        <v>99</v>
      </c>
      <c r="D2730" s="5" t="s">
        <v>18</v>
      </c>
      <c r="E2730" s="5">
        <v>92460</v>
      </c>
      <c r="F2730" s="6">
        <v>450.71</v>
      </c>
      <c r="H2730" s="15" t="str">
        <f t="shared" si="252"/>
        <v>Low</v>
      </c>
      <c r="I2730" s="11" t="str">
        <f t="shared" si="253"/>
        <v>Large</v>
      </c>
      <c r="J2730" s="11" t="str">
        <f t="shared" si="254"/>
        <v>South</v>
      </c>
      <c r="K2730" s="11" t="str">
        <f t="shared" si="255"/>
        <v>2010s</v>
      </c>
      <c r="L2730" s="11" t="str">
        <f t="shared" si="256"/>
        <v>Fiber</v>
      </c>
      <c r="M2730" s="18">
        <f t="shared" si="257"/>
        <v>4.8746484966471987E-3</v>
      </c>
    </row>
    <row r="2731" spans="1:13">
      <c r="A2731" s="4">
        <v>2008</v>
      </c>
      <c r="B2731" s="5" t="s">
        <v>84</v>
      </c>
      <c r="C2731" s="5" t="s">
        <v>100</v>
      </c>
      <c r="D2731" s="5" t="s">
        <v>15</v>
      </c>
      <c r="E2731" s="5">
        <v>92740</v>
      </c>
      <c r="F2731" s="6">
        <v>2335.67</v>
      </c>
      <c r="H2731" s="15" t="str">
        <f t="shared" si="252"/>
        <v>Medium</v>
      </c>
      <c r="I2731" s="11" t="str">
        <f t="shared" si="253"/>
        <v>Large</v>
      </c>
      <c r="J2731" s="11" t="str">
        <f t="shared" si="254"/>
        <v>South</v>
      </c>
      <c r="K2731" s="11" t="str">
        <f t="shared" si="255"/>
        <v>2000s</v>
      </c>
      <c r="L2731" s="11" t="str">
        <f t="shared" si="256"/>
        <v>Cereal</v>
      </c>
      <c r="M2731" s="18">
        <f t="shared" si="257"/>
        <v>2.5185141255121848E-2</v>
      </c>
    </row>
    <row r="2732" spans="1:13">
      <c r="A2732" s="4">
        <v>2008</v>
      </c>
      <c r="B2732" s="5" t="s">
        <v>84</v>
      </c>
      <c r="C2732" s="5" t="s">
        <v>100</v>
      </c>
      <c r="D2732" s="5" t="s">
        <v>16</v>
      </c>
      <c r="E2732" s="5">
        <v>5940</v>
      </c>
      <c r="F2732" s="6">
        <v>2383.84</v>
      </c>
      <c r="H2732" s="15" t="str">
        <f t="shared" si="252"/>
        <v>Medium</v>
      </c>
      <c r="I2732" s="11" t="str">
        <f t="shared" si="253"/>
        <v>Large</v>
      </c>
      <c r="J2732" s="11" t="str">
        <f t="shared" si="254"/>
        <v>South</v>
      </c>
      <c r="K2732" s="11" t="str">
        <f t="shared" si="255"/>
        <v>2000s</v>
      </c>
      <c r="L2732" s="11" t="str">
        <f t="shared" si="256"/>
        <v>Cereal</v>
      </c>
      <c r="M2732" s="18">
        <f t="shared" si="257"/>
        <v>0.40131986531986535</v>
      </c>
    </row>
    <row r="2733" spans="1:13">
      <c r="A2733" s="4">
        <v>2008</v>
      </c>
      <c r="B2733" s="5" t="s">
        <v>84</v>
      </c>
      <c r="C2733" s="5" t="s">
        <v>100</v>
      </c>
      <c r="D2733" s="5" t="s">
        <v>17</v>
      </c>
      <c r="E2733" s="5">
        <v>181770</v>
      </c>
      <c r="F2733" s="6">
        <v>625.08000000000004</v>
      </c>
      <c r="H2733" s="15" t="str">
        <f t="shared" si="252"/>
        <v>Low</v>
      </c>
      <c r="I2733" s="11" t="str">
        <f t="shared" si="253"/>
        <v>Large</v>
      </c>
      <c r="J2733" s="11" t="str">
        <f t="shared" si="254"/>
        <v>South</v>
      </c>
      <c r="K2733" s="11" t="str">
        <f t="shared" si="255"/>
        <v>2000s</v>
      </c>
      <c r="L2733" s="11" t="str">
        <f t="shared" si="256"/>
        <v>Pulse</v>
      </c>
      <c r="M2733" s="18">
        <f t="shared" si="257"/>
        <v>3.4388512955933325E-3</v>
      </c>
    </row>
    <row r="2734" spans="1:13">
      <c r="A2734" s="4">
        <v>2008</v>
      </c>
      <c r="B2734" s="5" t="s">
        <v>84</v>
      </c>
      <c r="C2734" s="5" t="s">
        <v>100</v>
      </c>
      <c r="D2734" s="5" t="s">
        <v>18</v>
      </c>
      <c r="E2734" s="5">
        <v>50980</v>
      </c>
      <c r="F2734" s="6">
        <v>619.46</v>
      </c>
      <c r="H2734" s="15" t="str">
        <f t="shared" si="252"/>
        <v>Low</v>
      </c>
      <c r="I2734" s="11" t="str">
        <f t="shared" si="253"/>
        <v>Large</v>
      </c>
      <c r="J2734" s="11" t="str">
        <f t="shared" si="254"/>
        <v>South</v>
      </c>
      <c r="K2734" s="11" t="str">
        <f t="shared" si="255"/>
        <v>2000s</v>
      </c>
      <c r="L2734" s="11" t="str">
        <f t="shared" si="256"/>
        <v>Fiber</v>
      </c>
      <c r="M2734" s="18">
        <f t="shared" si="257"/>
        <v>1.2151039623381718E-2</v>
      </c>
    </row>
    <row r="2735" spans="1:13">
      <c r="A2735" s="4">
        <v>2009</v>
      </c>
      <c r="B2735" s="5" t="s">
        <v>84</v>
      </c>
      <c r="C2735" s="5" t="s">
        <v>100</v>
      </c>
      <c r="D2735" s="5" t="s">
        <v>15</v>
      </c>
      <c r="E2735" s="5">
        <v>79470</v>
      </c>
      <c r="F2735" s="6">
        <v>2273.69</v>
      </c>
      <c r="H2735" s="15" t="str">
        <f t="shared" si="252"/>
        <v>Medium</v>
      </c>
      <c r="I2735" s="11" t="str">
        <f t="shared" si="253"/>
        <v>Large</v>
      </c>
      <c r="J2735" s="11" t="str">
        <f t="shared" si="254"/>
        <v>South</v>
      </c>
      <c r="K2735" s="11" t="str">
        <f t="shared" si="255"/>
        <v>2000s</v>
      </c>
      <c r="L2735" s="11" t="str">
        <f t="shared" si="256"/>
        <v>Cereal</v>
      </c>
      <c r="M2735" s="18">
        <f t="shared" si="257"/>
        <v>2.8610670693343401E-2</v>
      </c>
    </row>
    <row r="2736" spans="1:13">
      <c r="A2736" s="4">
        <v>2009</v>
      </c>
      <c r="B2736" s="5" t="s">
        <v>84</v>
      </c>
      <c r="C2736" s="5" t="s">
        <v>100</v>
      </c>
      <c r="D2736" s="5" t="s">
        <v>16</v>
      </c>
      <c r="E2736" s="5">
        <v>6350</v>
      </c>
      <c r="F2736" s="6">
        <v>1124.4100000000001</v>
      </c>
      <c r="H2736" s="15" t="str">
        <f t="shared" si="252"/>
        <v>Medium</v>
      </c>
      <c r="I2736" s="11" t="str">
        <f t="shared" si="253"/>
        <v>Large</v>
      </c>
      <c r="J2736" s="11" t="str">
        <f t="shared" si="254"/>
        <v>South</v>
      </c>
      <c r="K2736" s="11" t="str">
        <f t="shared" si="255"/>
        <v>2000s</v>
      </c>
      <c r="L2736" s="11" t="str">
        <f t="shared" si="256"/>
        <v>Cereal</v>
      </c>
      <c r="M2736" s="18">
        <f t="shared" si="257"/>
        <v>0.17707244094488189</v>
      </c>
    </row>
    <row r="2737" spans="1:13">
      <c r="A2737" s="4">
        <v>2009</v>
      </c>
      <c r="B2737" s="5" t="s">
        <v>84</v>
      </c>
      <c r="C2737" s="5" t="s">
        <v>100</v>
      </c>
      <c r="D2737" s="5" t="s">
        <v>17</v>
      </c>
      <c r="E2737" s="5">
        <v>233130</v>
      </c>
      <c r="F2737" s="6">
        <v>729.12</v>
      </c>
      <c r="H2737" s="15" t="str">
        <f t="shared" si="252"/>
        <v>Low</v>
      </c>
      <c r="I2737" s="11" t="str">
        <f t="shared" si="253"/>
        <v>Large</v>
      </c>
      <c r="J2737" s="11" t="str">
        <f t="shared" si="254"/>
        <v>South</v>
      </c>
      <c r="K2737" s="11" t="str">
        <f t="shared" si="255"/>
        <v>2000s</v>
      </c>
      <c r="L2737" s="11" t="str">
        <f t="shared" si="256"/>
        <v>Pulse</v>
      </c>
      <c r="M2737" s="18">
        <f t="shared" si="257"/>
        <v>3.1275254150045038E-3</v>
      </c>
    </row>
    <row r="2738" spans="1:13">
      <c r="A2738" s="4">
        <v>2009</v>
      </c>
      <c r="B2738" s="5" t="s">
        <v>84</v>
      </c>
      <c r="C2738" s="5" t="s">
        <v>100</v>
      </c>
      <c r="D2738" s="5" t="s">
        <v>18</v>
      </c>
      <c r="E2738" s="5">
        <v>23500</v>
      </c>
      <c r="F2738" s="6">
        <v>401.28</v>
      </c>
      <c r="H2738" s="15" t="str">
        <f t="shared" si="252"/>
        <v>Low</v>
      </c>
      <c r="I2738" s="11" t="str">
        <f t="shared" si="253"/>
        <v>Large</v>
      </c>
      <c r="J2738" s="11" t="str">
        <f t="shared" si="254"/>
        <v>South</v>
      </c>
      <c r="K2738" s="11" t="str">
        <f t="shared" si="255"/>
        <v>2000s</v>
      </c>
      <c r="L2738" s="11" t="str">
        <f t="shared" si="256"/>
        <v>Fiber</v>
      </c>
      <c r="M2738" s="18">
        <f t="shared" si="257"/>
        <v>1.7075744680851063E-2</v>
      </c>
    </row>
    <row r="2739" spans="1:13">
      <c r="A2739" s="4">
        <v>2010</v>
      </c>
      <c r="B2739" s="5" t="s">
        <v>84</v>
      </c>
      <c r="C2739" s="5" t="s">
        <v>100</v>
      </c>
      <c r="D2739" s="5" t="s">
        <v>15</v>
      </c>
      <c r="E2739" s="5">
        <v>100310</v>
      </c>
      <c r="F2739" s="6">
        <v>2046.76</v>
      </c>
      <c r="H2739" s="15" t="str">
        <f t="shared" si="252"/>
        <v>Medium</v>
      </c>
      <c r="I2739" s="11" t="str">
        <f t="shared" si="253"/>
        <v>Large</v>
      </c>
      <c r="J2739" s="11" t="str">
        <f t="shared" si="254"/>
        <v>South</v>
      </c>
      <c r="K2739" s="11" t="str">
        <f t="shared" si="255"/>
        <v>2010s</v>
      </c>
      <c r="L2739" s="11" t="str">
        <f t="shared" si="256"/>
        <v>Cereal</v>
      </c>
      <c r="M2739" s="18">
        <f t="shared" si="257"/>
        <v>2.0404346525770112E-2</v>
      </c>
    </row>
    <row r="2740" spans="1:13">
      <c r="A2740" s="4">
        <v>2010</v>
      </c>
      <c r="B2740" s="5" t="s">
        <v>84</v>
      </c>
      <c r="C2740" s="5" t="s">
        <v>100</v>
      </c>
      <c r="D2740" s="5" t="s">
        <v>16</v>
      </c>
      <c r="E2740" s="5">
        <v>8530</v>
      </c>
      <c r="F2740" s="6">
        <v>1865.18</v>
      </c>
      <c r="H2740" s="15" t="str">
        <f t="shared" si="252"/>
        <v>Medium</v>
      </c>
      <c r="I2740" s="11" t="str">
        <f t="shared" si="253"/>
        <v>Large</v>
      </c>
      <c r="J2740" s="11" t="str">
        <f t="shared" si="254"/>
        <v>South</v>
      </c>
      <c r="K2740" s="11" t="str">
        <f t="shared" si="255"/>
        <v>2010s</v>
      </c>
      <c r="L2740" s="11" t="str">
        <f t="shared" si="256"/>
        <v>Cereal</v>
      </c>
      <c r="M2740" s="18">
        <f t="shared" si="257"/>
        <v>0.21866119577960141</v>
      </c>
    </row>
    <row r="2741" spans="1:13">
      <c r="A2741" s="4">
        <v>2010</v>
      </c>
      <c r="B2741" s="5" t="s">
        <v>84</v>
      </c>
      <c r="C2741" s="5" t="s">
        <v>100</v>
      </c>
      <c r="D2741" s="5" t="s">
        <v>17</v>
      </c>
      <c r="E2741" s="5">
        <v>235860</v>
      </c>
      <c r="F2741" s="6">
        <v>707.45</v>
      </c>
      <c r="H2741" s="15" t="str">
        <f t="shared" si="252"/>
        <v>Low</v>
      </c>
      <c r="I2741" s="11" t="str">
        <f t="shared" si="253"/>
        <v>Large</v>
      </c>
      <c r="J2741" s="11" t="str">
        <f t="shared" si="254"/>
        <v>South</v>
      </c>
      <c r="K2741" s="11" t="str">
        <f t="shared" si="255"/>
        <v>2010s</v>
      </c>
      <c r="L2741" s="11" t="str">
        <f t="shared" si="256"/>
        <v>Pulse</v>
      </c>
      <c r="M2741" s="18">
        <f t="shared" si="257"/>
        <v>2.9994488255744934E-3</v>
      </c>
    </row>
    <row r="2742" spans="1:13">
      <c r="A2742" s="4">
        <v>2010</v>
      </c>
      <c r="B2742" s="5" t="s">
        <v>84</v>
      </c>
      <c r="C2742" s="5" t="s">
        <v>100</v>
      </c>
      <c r="D2742" s="5" t="s">
        <v>18</v>
      </c>
      <c r="E2742" s="5">
        <v>47080</v>
      </c>
      <c r="F2742" s="6">
        <v>465.59</v>
      </c>
      <c r="H2742" s="15" t="str">
        <f t="shared" si="252"/>
        <v>Low</v>
      </c>
      <c r="I2742" s="11" t="str">
        <f t="shared" si="253"/>
        <v>Large</v>
      </c>
      <c r="J2742" s="11" t="str">
        <f t="shared" si="254"/>
        <v>South</v>
      </c>
      <c r="K2742" s="11" t="str">
        <f t="shared" si="255"/>
        <v>2010s</v>
      </c>
      <c r="L2742" s="11" t="str">
        <f t="shared" si="256"/>
        <v>Fiber</v>
      </c>
      <c r="M2742" s="18">
        <f t="shared" si="257"/>
        <v>9.8893372982158025E-3</v>
      </c>
    </row>
    <row r="2743" spans="1:13">
      <c r="A2743" s="4">
        <v>2011</v>
      </c>
      <c r="B2743" s="5" t="s">
        <v>84</v>
      </c>
      <c r="C2743" s="5" t="s">
        <v>100</v>
      </c>
      <c r="D2743" s="5" t="s">
        <v>15</v>
      </c>
      <c r="E2743" s="5">
        <v>73060</v>
      </c>
      <c r="F2743" s="6">
        <v>1904.19</v>
      </c>
      <c r="H2743" s="15" t="str">
        <f t="shared" si="252"/>
        <v>Medium</v>
      </c>
      <c r="I2743" s="11" t="str">
        <f t="shared" si="253"/>
        <v>Large</v>
      </c>
      <c r="J2743" s="11" t="str">
        <f t="shared" si="254"/>
        <v>South</v>
      </c>
      <c r="K2743" s="11" t="str">
        <f t="shared" si="255"/>
        <v>2010s</v>
      </c>
      <c r="L2743" s="11" t="str">
        <f t="shared" si="256"/>
        <v>Cereal</v>
      </c>
      <c r="M2743" s="18">
        <f t="shared" si="257"/>
        <v>2.6063372570490007E-2</v>
      </c>
    </row>
    <row r="2744" spans="1:13">
      <c r="A2744" s="4">
        <v>2011</v>
      </c>
      <c r="B2744" s="5" t="s">
        <v>84</v>
      </c>
      <c r="C2744" s="5" t="s">
        <v>100</v>
      </c>
      <c r="D2744" s="5" t="s">
        <v>16</v>
      </c>
      <c r="E2744" s="5">
        <v>7440</v>
      </c>
      <c r="F2744" s="6">
        <v>2262.1</v>
      </c>
      <c r="H2744" s="15" t="str">
        <f t="shared" si="252"/>
        <v>Medium</v>
      </c>
      <c r="I2744" s="11" t="str">
        <f t="shared" si="253"/>
        <v>Large</v>
      </c>
      <c r="J2744" s="11" t="str">
        <f t="shared" si="254"/>
        <v>South</v>
      </c>
      <c r="K2744" s="11" t="str">
        <f t="shared" si="255"/>
        <v>2010s</v>
      </c>
      <c r="L2744" s="11" t="str">
        <f t="shared" si="256"/>
        <v>Cereal</v>
      </c>
      <c r="M2744" s="18">
        <f t="shared" si="257"/>
        <v>0.30404569892473116</v>
      </c>
    </row>
    <row r="2745" spans="1:13">
      <c r="A2745" s="4">
        <v>2011</v>
      </c>
      <c r="B2745" s="5" t="s">
        <v>84</v>
      </c>
      <c r="C2745" s="5" t="s">
        <v>100</v>
      </c>
      <c r="D2745" s="5" t="s">
        <v>17</v>
      </c>
      <c r="E2745" s="5">
        <v>179370</v>
      </c>
      <c r="F2745" s="6">
        <v>686.07</v>
      </c>
      <c r="H2745" s="15" t="str">
        <f t="shared" si="252"/>
        <v>Low</v>
      </c>
      <c r="I2745" s="11" t="str">
        <f t="shared" si="253"/>
        <v>Large</v>
      </c>
      <c r="J2745" s="11" t="str">
        <f t="shared" si="254"/>
        <v>South</v>
      </c>
      <c r="K2745" s="11" t="str">
        <f t="shared" si="255"/>
        <v>2010s</v>
      </c>
      <c r="L2745" s="11" t="str">
        <f t="shared" si="256"/>
        <v>Pulse</v>
      </c>
      <c r="M2745" s="18">
        <f t="shared" si="257"/>
        <v>3.8248871048670351E-3</v>
      </c>
    </row>
    <row r="2746" spans="1:13">
      <c r="A2746" s="4">
        <v>2011</v>
      </c>
      <c r="B2746" s="5" t="s">
        <v>84</v>
      </c>
      <c r="C2746" s="5" t="s">
        <v>100</v>
      </c>
      <c r="D2746" s="5" t="s">
        <v>18</v>
      </c>
      <c r="E2746" s="5">
        <v>88400</v>
      </c>
      <c r="F2746" s="6">
        <v>452.71</v>
      </c>
      <c r="H2746" s="15" t="str">
        <f t="shared" si="252"/>
        <v>Low</v>
      </c>
      <c r="I2746" s="11" t="str">
        <f t="shared" si="253"/>
        <v>Large</v>
      </c>
      <c r="J2746" s="11" t="str">
        <f t="shared" si="254"/>
        <v>South</v>
      </c>
      <c r="K2746" s="11" t="str">
        <f t="shared" si="255"/>
        <v>2010s</v>
      </c>
      <c r="L2746" s="11" t="str">
        <f t="shared" si="256"/>
        <v>Fiber</v>
      </c>
      <c r="M2746" s="18">
        <f t="shared" si="257"/>
        <v>5.1211538461538456E-3</v>
      </c>
    </row>
    <row r="2747" spans="1:13">
      <c r="A2747" s="4">
        <v>2012</v>
      </c>
      <c r="B2747" s="5" t="s">
        <v>84</v>
      </c>
      <c r="C2747" s="5" t="s">
        <v>100</v>
      </c>
      <c r="D2747" s="5" t="s">
        <v>15</v>
      </c>
      <c r="E2747" s="5">
        <v>67090</v>
      </c>
      <c r="F2747" s="6">
        <v>1355.49</v>
      </c>
      <c r="H2747" s="15" t="str">
        <f t="shared" si="252"/>
        <v>Medium</v>
      </c>
      <c r="I2747" s="11" t="str">
        <f t="shared" si="253"/>
        <v>Large</v>
      </c>
      <c r="J2747" s="11" t="str">
        <f t="shared" si="254"/>
        <v>South</v>
      </c>
      <c r="K2747" s="11" t="str">
        <f t="shared" si="255"/>
        <v>2010s</v>
      </c>
      <c r="L2747" s="11" t="str">
        <f t="shared" si="256"/>
        <v>Cereal</v>
      </c>
      <c r="M2747" s="18">
        <f t="shared" si="257"/>
        <v>2.0204054255477718E-2</v>
      </c>
    </row>
    <row r="2748" spans="1:13">
      <c r="A2748" s="4">
        <v>2012</v>
      </c>
      <c r="B2748" s="5" t="s">
        <v>84</v>
      </c>
      <c r="C2748" s="5" t="s">
        <v>100</v>
      </c>
      <c r="D2748" s="5" t="s">
        <v>16</v>
      </c>
      <c r="E2748" s="5">
        <v>6450</v>
      </c>
      <c r="F2748" s="6">
        <v>2800</v>
      </c>
      <c r="H2748" s="15" t="str">
        <f t="shared" si="252"/>
        <v>Medium</v>
      </c>
      <c r="I2748" s="11" t="str">
        <f t="shared" si="253"/>
        <v>Large</v>
      </c>
      <c r="J2748" s="11" t="str">
        <f t="shared" si="254"/>
        <v>South</v>
      </c>
      <c r="K2748" s="11" t="str">
        <f t="shared" si="255"/>
        <v>2010s</v>
      </c>
      <c r="L2748" s="11" t="str">
        <f t="shared" si="256"/>
        <v>Cereal</v>
      </c>
      <c r="M2748" s="18">
        <f t="shared" si="257"/>
        <v>0.43410852713178294</v>
      </c>
    </row>
    <row r="2749" spans="1:13">
      <c r="A2749" s="4">
        <v>2012</v>
      </c>
      <c r="B2749" s="5" t="s">
        <v>84</v>
      </c>
      <c r="C2749" s="5" t="s">
        <v>100</v>
      </c>
      <c r="D2749" s="5" t="s">
        <v>17</v>
      </c>
      <c r="E2749" s="5">
        <v>174700</v>
      </c>
      <c r="F2749" s="6">
        <v>792.62</v>
      </c>
      <c r="H2749" s="15" t="str">
        <f t="shared" si="252"/>
        <v>Low</v>
      </c>
      <c r="I2749" s="11" t="str">
        <f t="shared" si="253"/>
        <v>Large</v>
      </c>
      <c r="J2749" s="11" t="str">
        <f t="shared" si="254"/>
        <v>South</v>
      </c>
      <c r="K2749" s="11" t="str">
        <f t="shared" si="255"/>
        <v>2010s</v>
      </c>
      <c r="L2749" s="11" t="str">
        <f t="shared" si="256"/>
        <v>Pulse</v>
      </c>
      <c r="M2749" s="18">
        <f t="shared" si="257"/>
        <v>4.5370349170005724E-3</v>
      </c>
    </row>
    <row r="2750" spans="1:13">
      <c r="A2750" s="4">
        <v>2012</v>
      </c>
      <c r="B2750" s="5" t="s">
        <v>84</v>
      </c>
      <c r="C2750" s="5" t="s">
        <v>100</v>
      </c>
      <c r="D2750" s="5" t="s">
        <v>18</v>
      </c>
      <c r="E2750" s="5">
        <v>99230</v>
      </c>
      <c r="F2750" s="6">
        <v>496.93</v>
      </c>
      <c r="H2750" s="15" t="str">
        <f t="shared" si="252"/>
        <v>Low</v>
      </c>
      <c r="I2750" s="11" t="str">
        <f t="shared" si="253"/>
        <v>Large</v>
      </c>
      <c r="J2750" s="11" t="str">
        <f t="shared" si="254"/>
        <v>South</v>
      </c>
      <c r="K2750" s="11" t="str">
        <f t="shared" si="255"/>
        <v>2010s</v>
      </c>
      <c r="L2750" s="11" t="str">
        <f t="shared" si="256"/>
        <v>Fiber</v>
      </c>
      <c r="M2750" s="18">
        <f t="shared" si="257"/>
        <v>5.0078605260505896E-3</v>
      </c>
    </row>
    <row r="2751" spans="1:13">
      <c r="A2751" s="4">
        <v>2013</v>
      </c>
      <c r="B2751" s="5" t="s">
        <v>84</v>
      </c>
      <c r="C2751" s="5" t="s">
        <v>100</v>
      </c>
      <c r="D2751" s="5" t="s">
        <v>15</v>
      </c>
      <c r="E2751" s="5">
        <v>74680</v>
      </c>
      <c r="F2751" s="6">
        <v>1980.99</v>
      </c>
      <c r="H2751" s="15" t="str">
        <f t="shared" si="252"/>
        <v>Medium</v>
      </c>
      <c r="I2751" s="11" t="str">
        <f t="shared" si="253"/>
        <v>Large</v>
      </c>
      <c r="J2751" s="11" t="str">
        <f t="shared" si="254"/>
        <v>South</v>
      </c>
      <c r="K2751" s="11" t="str">
        <f t="shared" si="255"/>
        <v>2010s</v>
      </c>
      <c r="L2751" s="11" t="str">
        <f t="shared" si="256"/>
        <v>Cereal</v>
      </c>
      <c r="M2751" s="18">
        <f t="shared" si="257"/>
        <v>2.6526379217996787E-2</v>
      </c>
    </row>
    <row r="2752" spans="1:13">
      <c r="A2752" s="4">
        <v>2013</v>
      </c>
      <c r="B2752" s="5" t="s">
        <v>84</v>
      </c>
      <c r="C2752" s="5" t="s">
        <v>100</v>
      </c>
      <c r="D2752" s="5" t="s">
        <v>16</v>
      </c>
      <c r="E2752" s="5">
        <v>6250</v>
      </c>
      <c r="F2752" s="6">
        <v>2633.6</v>
      </c>
      <c r="H2752" s="15" t="str">
        <f t="shared" si="252"/>
        <v>Medium</v>
      </c>
      <c r="I2752" s="11" t="str">
        <f t="shared" si="253"/>
        <v>Large</v>
      </c>
      <c r="J2752" s="11" t="str">
        <f t="shared" si="254"/>
        <v>South</v>
      </c>
      <c r="K2752" s="11" t="str">
        <f t="shared" si="255"/>
        <v>2010s</v>
      </c>
      <c r="L2752" s="11" t="str">
        <f t="shared" si="256"/>
        <v>Cereal</v>
      </c>
      <c r="M2752" s="18">
        <f t="shared" si="257"/>
        <v>0.42137599999999997</v>
      </c>
    </row>
    <row r="2753" spans="1:13">
      <c r="A2753" s="4">
        <v>2013</v>
      </c>
      <c r="B2753" s="5" t="s">
        <v>84</v>
      </c>
      <c r="C2753" s="5" t="s">
        <v>100</v>
      </c>
      <c r="D2753" s="5" t="s">
        <v>17</v>
      </c>
      <c r="E2753" s="5">
        <v>184750</v>
      </c>
      <c r="F2753" s="6">
        <v>890.07</v>
      </c>
      <c r="H2753" s="15" t="str">
        <f t="shared" si="252"/>
        <v>Low</v>
      </c>
      <c r="I2753" s="11" t="str">
        <f t="shared" si="253"/>
        <v>Large</v>
      </c>
      <c r="J2753" s="11" t="str">
        <f t="shared" si="254"/>
        <v>South</v>
      </c>
      <c r="K2753" s="11" t="str">
        <f t="shared" si="255"/>
        <v>2010s</v>
      </c>
      <c r="L2753" s="11" t="str">
        <f t="shared" si="256"/>
        <v>Pulse</v>
      </c>
      <c r="M2753" s="18">
        <f t="shared" si="257"/>
        <v>4.8176995940460085E-3</v>
      </c>
    </row>
    <row r="2754" spans="1:13">
      <c r="A2754" s="4">
        <v>2013</v>
      </c>
      <c r="B2754" s="5" t="s">
        <v>84</v>
      </c>
      <c r="C2754" s="5" t="s">
        <v>100</v>
      </c>
      <c r="D2754" s="5" t="s">
        <v>18</v>
      </c>
      <c r="E2754" s="5">
        <v>127770</v>
      </c>
      <c r="F2754" s="6">
        <v>917.66</v>
      </c>
      <c r="H2754" s="15" t="str">
        <f t="shared" si="252"/>
        <v>Low</v>
      </c>
      <c r="I2754" s="11" t="str">
        <f t="shared" si="253"/>
        <v>Large</v>
      </c>
      <c r="J2754" s="11" t="str">
        <f t="shared" si="254"/>
        <v>South</v>
      </c>
      <c r="K2754" s="11" t="str">
        <f t="shared" si="255"/>
        <v>2010s</v>
      </c>
      <c r="L2754" s="11" t="str">
        <f t="shared" si="256"/>
        <v>Fiber</v>
      </c>
      <c r="M2754" s="18">
        <f t="shared" si="257"/>
        <v>7.1821241292948264E-3</v>
      </c>
    </row>
    <row r="2755" spans="1:13">
      <c r="A2755" s="4">
        <v>2014</v>
      </c>
      <c r="B2755" s="5" t="s">
        <v>84</v>
      </c>
      <c r="C2755" s="5" t="s">
        <v>100</v>
      </c>
      <c r="D2755" s="5" t="s">
        <v>15</v>
      </c>
      <c r="E2755" s="5">
        <v>87770</v>
      </c>
      <c r="F2755" s="6">
        <v>2568.87</v>
      </c>
      <c r="H2755" s="15" t="str">
        <f t="shared" ref="H2755:H2818" si="258">IF(F2755&lt;1000,"Low",IF(F2755&lt;3000,"Medium","High"))</f>
        <v>Medium</v>
      </c>
      <c r="I2755" s="11" t="str">
        <f t="shared" ref="I2755:I2818" si="259">IF(E2755&lt;1000,"Small",IF(E2755&lt;5000,"Medium","Large"))</f>
        <v>Large</v>
      </c>
      <c r="J2755" s="11" t="str">
        <f t="shared" ref="J2755:J2818" si="260">IF(OR(B2755="Punjab",B2755="Haryana",B2755="Himachal Pradesh",B2755="Jammu and Kashmir",B2755="Uttarakhand",B2755="Delhi",B2755="Chandigarh"),"North",IF(OR(B2755="Tamil Nadu",B2755="Karnataka",B2755="Kerala",B2755="Andhra Pradesh",B2755="Telangana"),"South",IF(OR(B2755="Maharashtra",B2755="Gujarat",B2755="Goa",B2755="Rajasthan"),"West",IF(OR(B2755="West Bengal",B2755="Bihar",B2755="Jharkhand",B2755="Odisha",B2755="Assam",B2755="Sikkim",B2755="Arunachal Pradesh",B2755="Manipur",B2755="Meghalaya",B2755="Mizoram",B2755="Nagaland",B2755="Tripura"),"East","Central"))))</f>
        <v>South</v>
      </c>
      <c r="K2755" s="11" t="str">
        <f t="shared" ref="K2755:K2818" si="261">LEFT(A2755,3)&amp;"0s"</f>
        <v>2010s</v>
      </c>
      <c r="L2755" s="11" t="str">
        <f t="shared" ref="L2755:L2818" si="262">IF(D2755="Rice","Cereal",IF(D2755="Maize","Cereal",IF(D2755="Chickpea","Pulse",IF(D2755="Cotton","Fiber","Other"))))</f>
        <v>Cereal</v>
      </c>
      <c r="M2755" s="18">
        <f t="shared" ref="M2755:M2818" si="263">F2755/E2755</f>
        <v>2.9268200979833656E-2</v>
      </c>
    </row>
    <row r="2756" spans="1:13">
      <c r="A2756" s="4">
        <v>2014</v>
      </c>
      <c r="B2756" s="5" t="s">
        <v>84</v>
      </c>
      <c r="C2756" s="5" t="s">
        <v>100</v>
      </c>
      <c r="D2756" s="5" t="s">
        <v>16</v>
      </c>
      <c r="E2756" s="5">
        <v>6330</v>
      </c>
      <c r="F2756" s="6">
        <v>2551.34</v>
      </c>
      <c r="H2756" s="15" t="str">
        <f t="shared" si="258"/>
        <v>Medium</v>
      </c>
      <c r="I2756" s="11" t="str">
        <f t="shared" si="259"/>
        <v>Large</v>
      </c>
      <c r="J2756" s="11" t="str">
        <f t="shared" si="260"/>
        <v>South</v>
      </c>
      <c r="K2756" s="11" t="str">
        <f t="shared" si="261"/>
        <v>2010s</v>
      </c>
      <c r="L2756" s="11" t="str">
        <f t="shared" si="262"/>
        <v>Cereal</v>
      </c>
      <c r="M2756" s="18">
        <f t="shared" si="263"/>
        <v>0.40305529225908376</v>
      </c>
    </row>
    <row r="2757" spans="1:13">
      <c r="A2757" s="4">
        <v>2014</v>
      </c>
      <c r="B2757" s="5" t="s">
        <v>84</v>
      </c>
      <c r="C2757" s="5" t="s">
        <v>100</v>
      </c>
      <c r="D2757" s="5" t="s">
        <v>17</v>
      </c>
      <c r="E2757" s="5">
        <v>202050</v>
      </c>
      <c r="F2757" s="6">
        <v>829.05</v>
      </c>
      <c r="H2757" s="15" t="str">
        <f t="shared" si="258"/>
        <v>Low</v>
      </c>
      <c r="I2757" s="11" t="str">
        <f t="shared" si="259"/>
        <v>Large</v>
      </c>
      <c r="J2757" s="11" t="str">
        <f t="shared" si="260"/>
        <v>South</v>
      </c>
      <c r="K2757" s="11" t="str">
        <f t="shared" si="261"/>
        <v>2010s</v>
      </c>
      <c r="L2757" s="11" t="str">
        <f t="shared" si="262"/>
        <v>Pulse</v>
      </c>
      <c r="M2757" s="18">
        <f t="shared" si="263"/>
        <v>4.1031922791388269E-3</v>
      </c>
    </row>
    <row r="2758" spans="1:13">
      <c r="A2758" s="4">
        <v>2014</v>
      </c>
      <c r="B2758" s="5" t="s">
        <v>84</v>
      </c>
      <c r="C2758" s="5" t="s">
        <v>100</v>
      </c>
      <c r="D2758" s="5" t="s">
        <v>18</v>
      </c>
      <c r="E2758" s="5">
        <v>186510</v>
      </c>
      <c r="F2758" s="6">
        <v>676.32</v>
      </c>
      <c r="H2758" s="15" t="str">
        <f t="shared" si="258"/>
        <v>Low</v>
      </c>
      <c r="I2758" s="11" t="str">
        <f t="shared" si="259"/>
        <v>Large</v>
      </c>
      <c r="J2758" s="11" t="str">
        <f t="shared" si="260"/>
        <v>South</v>
      </c>
      <c r="K2758" s="11" t="str">
        <f t="shared" si="261"/>
        <v>2010s</v>
      </c>
      <c r="L2758" s="11" t="str">
        <f t="shared" si="262"/>
        <v>Fiber</v>
      </c>
      <c r="M2758" s="18">
        <f t="shared" si="263"/>
        <v>3.6261862634711277E-3</v>
      </c>
    </row>
    <row r="2759" spans="1:13">
      <c r="A2759" s="4">
        <v>2015</v>
      </c>
      <c r="B2759" s="5" t="s">
        <v>84</v>
      </c>
      <c r="C2759" s="5" t="s">
        <v>100</v>
      </c>
      <c r="D2759" s="5" t="s">
        <v>15</v>
      </c>
      <c r="E2759" s="5">
        <v>53560</v>
      </c>
      <c r="F2759" s="6">
        <v>2016.62</v>
      </c>
      <c r="H2759" s="15" t="str">
        <f t="shared" si="258"/>
        <v>Medium</v>
      </c>
      <c r="I2759" s="11" t="str">
        <f t="shared" si="259"/>
        <v>Large</v>
      </c>
      <c r="J2759" s="11" t="str">
        <f t="shared" si="260"/>
        <v>South</v>
      </c>
      <c r="K2759" s="11" t="str">
        <f t="shared" si="261"/>
        <v>2010s</v>
      </c>
      <c r="L2759" s="11" t="str">
        <f t="shared" si="262"/>
        <v>Cereal</v>
      </c>
      <c r="M2759" s="18">
        <f t="shared" si="263"/>
        <v>3.7651605675877518E-2</v>
      </c>
    </row>
    <row r="2760" spans="1:13">
      <c r="A2760" s="4">
        <v>2015</v>
      </c>
      <c r="B2760" s="5" t="s">
        <v>84</v>
      </c>
      <c r="C2760" s="5" t="s">
        <v>100</v>
      </c>
      <c r="D2760" s="5" t="s">
        <v>16</v>
      </c>
      <c r="E2760" s="5">
        <v>3600</v>
      </c>
      <c r="F2760" s="6">
        <v>1375</v>
      </c>
      <c r="H2760" s="15" t="str">
        <f t="shared" si="258"/>
        <v>Medium</v>
      </c>
      <c r="I2760" s="11" t="str">
        <f t="shared" si="259"/>
        <v>Medium</v>
      </c>
      <c r="J2760" s="11" t="str">
        <f t="shared" si="260"/>
        <v>South</v>
      </c>
      <c r="K2760" s="11" t="str">
        <f t="shared" si="261"/>
        <v>2010s</v>
      </c>
      <c r="L2760" s="11" t="str">
        <f t="shared" si="262"/>
        <v>Cereal</v>
      </c>
      <c r="M2760" s="18">
        <f t="shared" si="263"/>
        <v>0.38194444444444442</v>
      </c>
    </row>
    <row r="2761" spans="1:13">
      <c r="A2761" s="4">
        <v>2015</v>
      </c>
      <c r="B2761" s="5" t="s">
        <v>84</v>
      </c>
      <c r="C2761" s="5" t="s">
        <v>100</v>
      </c>
      <c r="D2761" s="5" t="s">
        <v>17</v>
      </c>
      <c r="E2761" s="5">
        <v>224880</v>
      </c>
      <c r="F2761" s="6">
        <v>420.36</v>
      </c>
      <c r="H2761" s="15" t="str">
        <f t="shared" si="258"/>
        <v>Low</v>
      </c>
      <c r="I2761" s="11" t="str">
        <f t="shared" si="259"/>
        <v>Large</v>
      </c>
      <c r="J2761" s="11" t="str">
        <f t="shared" si="260"/>
        <v>South</v>
      </c>
      <c r="K2761" s="11" t="str">
        <f t="shared" si="261"/>
        <v>2010s</v>
      </c>
      <c r="L2761" s="11" t="str">
        <f t="shared" si="262"/>
        <v>Pulse</v>
      </c>
      <c r="M2761" s="18">
        <f t="shared" si="263"/>
        <v>1.8692636072572039E-3</v>
      </c>
    </row>
    <row r="2762" spans="1:13">
      <c r="A2762" s="4">
        <v>2015</v>
      </c>
      <c r="B2762" s="5" t="s">
        <v>84</v>
      </c>
      <c r="C2762" s="5" t="s">
        <v>100</v>
      </c>
      <c r="D2762" s="5" t="s">
        <v>18</v>
      </c>
      <c r="E2762" s="5">
        <v>150740</v>
      </c>
      <c r="F2762" s="6">
        <v>359.89</v>
      </c>
      <c r="H2762" s="15" t="str">
        <f t="shared" si="258"/>
        <v>Low</v>
      </c>
      <c r="I2762" s="11" t="str">
        <f t="shared" si="259"/>
        <v>Large</v>
      </c>
      <c r="J2762" s="11" t="str">
        <f t="shared" si="260"/>
        <v>South</v>
      </c>
      <c r="K2762" s="11" t="str">
        <f t="shared" si="261"/>
        <v>2010s</v>
      </c>
      <c r="L2762" s="11" t="str">
        <f t="shared" si="262"/>
        <v>Fiber</v>
      </c>
      <c r="M2762" s="18">
        <f t="shared" si="263"/>
        <v>2.3874883906063421E-3</v>
      </c>
    </row>
    <row r="2763" spans="1:13">
      <c r="A2763" s="4">
        <v>2016</v>
      </c>
      <c r="B2763" s="5" t="s">
        <v>84</v>
      </c>
      <c r="C2763" s="5" t="s">
        <v>100</v>
      </c>
      <c r="D2763" s="5" t="s">
        <v>15</v>
      </c>
      <c r="E2763" s="5">
        <v>96880</v>
      </c>
      <c r="F2763" s="6">
        <v>3329.87</v>
      </c>
      <c r="H2763" s="15" t="str">
        <f t="shared" si="258"/>
        <v>High</v>
      </c>
      <c r="I2763" s="11" t="str">
        <f t="shared" si="259"/>
        <v>Large</v>
      </c>
      <c r="J2763" s="11" t="str">
        <f t="shared" si="260"/>
        <v>South</v>
      </c>
      <c r="K2763" s="11" t="str">
        <f t="shared" si="261"/>
        <v>2010s</v>
      </c>
      <c r="L2763" s="11" t="str">
        <f t="shared" si="262"/>
        <v>Cereal</v>
      </c>
      <c r="M2763" s="18">
        <f t="shared" si="263"/>
        <v>3.4371077621800167E-2</v>
      </c>
    </row>
    <row r="2764" spans="1:13">
      <c r="A2764" s="4">
        <v>2016</v>
      </c>
      <c r="B2764" s="5" t="s">
        <v>84</v>
      </c>
      <c r="C2764" s="5" t="s">
        <v>100</v>
      </c>
      <c r="D2764" s="5" t="s">
        <v>16</v>
      </c>
      <c r="E2764" s="5">
        <v>5100</v>
      </c>
      <c r="F2764" s="6">
        <v>1860.53</v>
      </c>
      <c r="H2764" s="15" t="str">
        <f t="shared" si="258"/>
        <v>Medium</v>
      </c>
      <c r="I2764" s="11" t="str">
        <f t="shared" si="259"/>
        <v>Large</v>
      </c>
      <c r="J2764" s="11" t="str">
        <f t="shared" si="260"/>
        <v>South</v>
      </c>
      <c r="K2764" s="11" t="str">
        <f t="shared" si="261"/>
        <v>2010s</v>
      </c>
      <c r="L2764" s="11" t="str">
        <f t="shared" si="262"/>
        <v>Cereal</v>
      </c>
      <c r="M2764" s="18">
        <f t="shared" si="263"/>
        <v>0.36480980392156864</v>
      </c>
    </row>
    <row r="2765" spans="1:13">
      <c r="A2765" s="4">
        <v>2016</v>
      </c>
      <c r="B2765" s="5" t="s">
        <v>84</v>
      </c>
      <c r="C2765" s="5" t="s">
        <v>100</v>
      </c>
      <c r="D2765" s="5" t="s">
        <v>17</v>
      </c>
      <c r="E2765" s="5">
        <v>200270</v>
      </c>
      <c r="F2765" s="6">
        <v>1150.31</v>
      </c>
      <c r="H2765" s="15" t="str">
        <f t="shared" si="258"/>
        <v>Medium</v>
      </c>
      <c r="I2765" s="11" t="str">
        <f t="shared" si="259"/>
        <v>Large</v>
      </c>
      <c r="J2765" s="11" t="str">
        <f t="shared" si="260"/>
        <v>South</v>
      </c>
      <c r="K2765" s="11" t="str">
        <f t="shared" si="261"/>
        <v>2010s</v>
      </c>
      <c r="L2765" s="11" t="str">
        <f t="shared" si="262"/>
        <v>Pulse</v>
      </c>
      <c r="M2765" s="18">
        <f t="shared" si="263"/>
        <v>5.743795875567983E-3</v>
      </c>
    </row>
    <row r="2766" spans="1:13">
      <c r="A2766" s="4">
        <v>2016</v>
      </c>
      <c r="B2766" s="5" t="s">
        <v>84</v>
      </c>
      <c r="C2766" s="5" t="s">
        <v>100</v>
      </c>
      <c r="D2766" s="5" t="s">
        <v>18</v>
      </c>
      <c r="E2766" s="5">
        <v>75840</v>
      </c>
      <c r="F2766" s="6">
        <v>500.57</v>
      </c>
      <c r="H2766" s="15" t="str">
        <f t="shared" si="258"/>
        <v>Low</v>
      </c>
      <c r="I2766" s="11" t="str">
        <f t="shared" si="259"/>
        <v>Large</v>
      </c>
      <c r="J2766" s="11" t="str">
        <f t="shared" si="260"/>
        <v>South</v>
      </c>
      <c r="K2766" s="11" t="str">
        <f t="shared" si="261"/>
        <v>2010s</v>
      </c>
      <c r="L2766" s="11" t="str">
        <f t="shared" si="262"/>
        <v>Fiber</v>
      </c>
      <c r="M2766" s="18">
        <f t="shared" si="263"/>
        <v>6.6003428270042189E-3</v>
      </c>
    </row>
    <row r="2767" spans="1:13">
      <c r="A2767" s="4">
        <v>2017</v>
      </c>
      <c r="B2767" s="5" t="s">
        <v>84</v>
      </c>
      <c r="C2767" s="5" t="s">
        <v>100</v>
      </c>
      <c r="D2767" s="5" t="s">
        <v>15</v>
      </c>
      <c r="E2767" s="5">
        <v>113280</v>
      </c>
      <c r="F2767" s="6">
        <v>3203.49</v>
      </c>
      <c r="H2767" s="15" t="str">
        <f t="shared" si="258"/>
        <v>High</v>
      </c>
      <c r="I2767" s="11" t="str">
        <f t="shared" si="259"/>
        <v>Large</v>
      </c>
      <c r="J2767" s="11" t="str">
        <f t="shared" si="260"/>
        <v>South</v>
      </c>
      <c r="K2767" s="11" t="str">
        <f t="shared" si="261"/>
        <v>2010s</v>
      </c>
      <c r="L2767" s="11" t="str">
        <f t="shared" si="262"/>
        <v>Cereal</v>
      </c>
      <c r="M2767" s="18">
        <f t="shared" si="263"/>
        <v>2.8279396186440677E-2</v>
      </c>
    </row>
    <row r="2768" spans="1:13">
      <c r="A2768" s="4">
        <v>2017</v>
      </c>
      <c r="B2768" s="5" t="s">
        <v>84</v>
      </c>
      <c r="C2768" s="5" t="s">
        <v>100</v>
      </c>
      <c r="D2768" s="5" t="s">
        <v>16</v>
      </c>
      <c r="E2768" s="5">
        <v>2280</v>
      </c>
      <c r="F2768" s="6">
        <v>3711.84</v>
      </c>
      <c r="H2768" s="15" t="str">
        <f t="shared" si="258"/>
        <v>High</v>
      </c>
      <c r="I2768" s="11" t="str">
        <f t="shared" si="259"/>
        <v>Medium</v>
      </c>
      <c r="J2768" s="11" t="str">
        <f t="shared" si="260"/>
        <v>South</v>
      </c>
      <c r="K2768" s="11" t="str">
        <f t="shared" si="261"/>
        <v>2010s</v>
      </c>
      <c r="L2768" s="11" t="str">
        <f t="shared" si="262"/>
        <v>Cereal</v>
      </c>
      <c r="M2768" s="18">
        <f t="shared" si="263"/>
        <v>1.6280000000000001</v>
      </c>
    </row>
    <row r="2769" spans="1:13">
      <c r="A2769" s="4">
        <v>2017</v>
      </c>
      <c r="B2769" s="5" t="s">
        <v>84</v>
      </c>
      <c r="C2769" s="5" t="s">
        <v>100</v>
      </c>
      <c r="D2769" s="5" t="s">
        <v>17</v>
      </c>
      <c r="E2769" s="5">
        <v>226660</v>
      </c>
      <c r="F2769" s="6">
        <v>1085.4100000000001</v>
      </c>
      <c r="H2769" s="15" t="str">
        <f t="shared" si="258"/>
        <v>Medium</v>
      </c>
      <c r="I2769" s="11" t="str">
        <f t="shared" si="259"/>
        <v>Large</v>
      </c>
      <c r="J2769" s="11" t="str">
        <f t="shared" si="260"/>
        <v>South</v>
      </c>
      <c r="K2769" s="11" t="str">
        <f t="shared" si="261"/>
        <v>2010s</v>
      </c>
      <c r="L2769" s="11" t="str">
        <f t="shared" si="262"/>
        <v>Pulse</v>
      </c>
      <c r="M2769" s="18">
        <f t="shared" si="263"/>
        <v>4.7887143739521751E-3</v>
      </c>
    </row>
    <row r="2770" spans="1:13">
      <c r="A2770" s="4">
        <v>2017</v>
      </c>
      <c r="B2770" s="5" t="s">
        <v>84</v>
      </c>
      <c r="C2770" s="5" t="s">
        <v>100</v>
      </c>
      <c r="D2770" s="5" t="s">
        <v>18</v>
      </c>
      <c r="E2770" s="5">
        <v>123770</v>
      </c>
      <c r="F2770" s="6">
        <v>1052.8599999999999</v>
      </c>
      <c r="H2770" s="15" t="str">
        <f t="shared" si="258"/>
        <v>Medium</v>
      </c>
      <c r="I2770" s="11" t="str">
        <f t="shared" si="259"/>
        <v>Large</v>
      </c>
      <c r="J2770" s="11" t="str">
        <f t="shared" si="260"/>
        <v>South</v>
      </c>
      <c r="K2770" s="11" t="str">
        <f t="shared" si="261"/>
        <v>2010s</v>
      </c>
      <c r="L2770" s="11" t="str">
        <f t="shared" si="262"/>
        <v>Fiber</v>
      </c>
      <c r="M2770" s="18">
        <f t="shared" si="263"/>
        <v>8.5065847943766662E-3</v>
      </c>
    </row>
    <row r="2771" spans="1:13">
      <c r="A2771" s="4">
        <v>2008</v>
      </c>
      <c r="B2771" s="5" t="s">
        <v>84</v>
      </c>
      <c r="C2771" s="5" t="s">
        <v>101</v>
      </c>
      <c r="D2771" s="5" t="s">
        <v>15</v>
      </c>
      <c r="E2771" s="5">
        <v>116880</v>
      </c>
      <c r="F2771" s="6">
        <v>2347.62</v>
      </c>
      <c r="H2771" s="15" t="str">
        <f t="shared" si="258"/>
        <v>Medium</v>
      </c>
      <c r="I2771" s="11" t="str">
        <f t="shared" si="259"/>
        <v>Large</v>
      </c>
      <c r="J2771" s="11" t="str">
        <f t="shared" si="260"/>
        <v>South</v>
      </c>
      <c r="K2771" s="11" t="str">
        <f t="shared" si="261"/>
        <v>2000s</v>
      </c>
      <c r="L2771" s="11" t="str">
        <f t="shared" si="262"/>
        <v>Cereal</v>
      </c>
      <c r="M2771" s="18">
        <f t="shared" si="263"/>
        <v>2.0085728952772074E-2</v>
      </c>
    </row>
    <row r="2772" spans="1:13">
      <c r="A2772" s="4">
        <v>2008</v>
      </c>
      <c r="B2772" s="5" t="s">
        <v>84</v>
      </c>
      <c r="C2772" s="5" t="s">
        <v>101</v>
      </c>
      <c r="D2772" s="5" t="s">
        <v>16</v>
      </c>
      <c r="E2772" s="5">
        <v>60</v>
      </c>
      <c r="F2772" s="6">
        <v>2666.67</v>
      </c>
      <c r="H2772" s="15" t="str">
        <f t="shared" si="258"/>
        <v>Medium</v>
      </c>
      <c r="I2772" s="11" t="str">
        <f t="shared" si="259"/>
        <v>Small</v>
      </c>
      <c r="J2772" s="11" t="str">
        <f t="shared" si="260"/>
        <v>South</v>
      </c>
      <c r="K2772" s="11" t="str">
        <f t="shared" si="261"/>
        <v>2000s</v>
      </c>
      <c r="L2772" s="11" t="str">
        <f t="shared" si="262"/>
        <v>Cereal</v>
      </c>
      <c r="M2772" s="18">
        <f t="shared" si="263"/>
        <v>44.444499999999998</v>
      </c>
    </row>
    <row r="2773" spans="1:13">
      <c r="A2773" s="4">
        <v>2009</v>
      </c>
      <c r="B2773" s="5" t="s">
        <v>84</v>
      </c>
      <c r="C2773" s="5" t="s">
        <v>101</v>
      </c>
      <c r="D2773" s="5" t="s">
        <v>15</v>
      </c>
      <c r="E2773" s="5">
        <v>112410</v>
      </c>
      <c r="F2773" s="6">
        <v>2333.7800000000002</v>
      </c>
      <c r="H2773" s="15" t="str">
        <f t="shared" si="258"/>
        <v>Medium</v>
      </c>
      <c r="I2773" s="11" t="str">
        <f t="shared" si="259"/>
        <v>Large</v>
      </c>
      <c r="J2773" s="11" t="str">
        <f t="shared" si="260"/>
        <v>South</v>
      </c>
      <c r="K2773" s="11" t="str">
        <f t="shared" si="261"/>
        <v>2000s</v>
      </c>
      <c r="L2773" s="11" t="str">
        <f t="shared" si="262"/>
        <v>Cereal</v>
      </c>
      <c r="M2773" s="18">
        <f t="shared" si="263"/>
        <v>2.0761320167244909E-2</v>
      </c>
    </row>
    <row r="2774" spans="1:13">
      <c r="A2774" s="4">
        <v>2009</v>
      </c>
      <c r="B2774" s="5" t="s">
        <v>84</v>
      </c>
      <c r="C2774" s="5" t="s">
        <v>101</v>
      </c>
      <c r="D2774" s="5" t="s">
        <v>16</v>
      </c>
      <c r="E2774" s="5">
        <v>30</v>
      </c>
      <c r="F2774" s="6">
        <v>1666.67</v>
      </c>
      <c r="H2774" s="15" t="str">
        <f t="shared" si="258"/>
        <v>Medium</v>
      </c>
      <c r="I2774" s="11" t="str">
        <f t="shared" si="259"/>
        <v>Small</v>
      </c>
      <c r="J2774" s="11" t="str">
        <f t="shared" si="260"/>
        <v>South</v>
      </c>
      <c r="K2774" s="11" t="str">
        <f t="shared" si="261"/>
        <v>2000s</v>
      </c>
      <c r="L2774" s="11" t="str">
        <f t="shared" si="262"/>
        <v>Cereal</v>
      </c>
      <c r="M2774" s="18">
        <f t="shared" si="263"/>
        <v>55.555666666666667</v>
      </c>
    </row>
    <row r="2775" spans="1:13">
      <c r="A2775" s="4">
        <v>2010</v>
      </c>
      <c r="B2775" s="5" t="s">
        <v>84</v>
      </c>
      <c r="C2775" s="5" t="s">
        <v>101</v>
      </c>
      <c r="D2775" s="5" t="s">
        <v>15</v>
      </c>
      <c r="E2775" s="5">
        <v>110970</v>
      </c>
      <c r="F2775" s="6">
        <v>2353.61</v>
      </c>
      <c r="H2775" s="15" t="str">
        <f t="shared" si="258"/>
        <v>Medium</v>
      </c>
      <c r="I2775" s="11" t="str">
        <f t="shared" si="259"/>
        <v>Large</v>
      </c>
      <c r="J2775" s="11" t="str">
        <f t="shared" si="260"/>
        <v>South</v>
      </c>
      <c r="K2775" s="11" t="str">
        <f t="shared" si="261"/>
        <v>2010s</v>
      </c>
      <c r="L2775" s="11" t="str">
        <f t="shared" si="262"/>
        <v>Cereal</v>
      </c>
      <c r="M2775" s="18">
        <f t="shared" si="263"/>
        <v>2.1209425970983149E-2</v>
      </c>
    </row>
    <row r="2776" spans="1:13">
      <c r="A2776" s="4">
        <v>2010</v>
      </c>
      <c r="B2776" s="5" t="s">
        <v>84</v>
      </c>
      <c r="C2776" s="5" t="s">
        <v>101</v>
      </c>
      <c r="D2776" s="5" t="s">
        <v>16</v>
      </c>
      <c r="E2776" s="5">
        <v>20</v>
      </c>
      <c r="F2776" s="6">
        <v>3000</v>
      </c>
      <c r="H2776" s="15" t="str">
        <f t="shared" si="258"/>
        <v>High</v>
      </c>
      <c r="I2776" s="11" t="str">
        <f t="shared" si="259"/>
        <v>Small</v>
      </c>
      <c r="J2776" s="11" t="str">
        <f t="shared" si="260"/>
        <v>South</v>
      </c>
      <c r="K2776" s="11" t="str">
        <f t="shared" si="261"/>
        <v>2010s</v>
      </c>
      <c r="L2776" s="11" t="str">
        <f t="shared" si="262"/>
        <v>Cereal</v>
      </c>
      <c r="M2776" s="18">
        <f t="shared" si="263"/>
        <v>150</v>
      </c>
    </row>
    <row r="2777" spans="1:13">
      <c r="A2777" s="4">
        <v>2011</v>
      </c>
      <c r="B2777" s="5" t="s">
        <v>84</v>
      </c>
      <c r="C2777" s="5" t="s">
        <v>101</v>
      </c>
      <c r="D2777" s="5" t="s">
        <v>15</v>
      </c>
      <c r="E2777" s="5">
        <v>110500</v>
      </c>
      <c r="F2777" s="6">
        <v>2425.9699999999998</v>
      </c>
      <c r="H2777" s="15" t="str">
        <f t="shared" si="258"/>
        <v>Medium</v>
      </c>
      <c r="I2777" s="11" t="str">
        <f t="shared" si="259"/>
        <v>Large</v>
      </c>
      <c r="J2777" s="11" t="str">
        <f t="shared" si="260"/>
        <v>South</v>
      </c>
      <c r="K2777" s="11" t="str">
        <f t="shared" si="261"/>
        <v>2010s</v>
      </c>
      <c r="L2777" s="11" t="str">
        <f t="shared" si="262"/>
        <v>Cereal</v>
      </c>
      <c r="M2777" s="18">
        <f t="shared" si="263"/>
        <v>2.1954479638009047E-2</v>
      </c>
    </row>
    <row r="2778" spans="1:13">
      <c r="A2778" s="4">
        <v>2011</v>
      </c>
      <c r="B2778" s="5" t="s">
        <v>84</v>
      </c>
      <c r="C2778" s="5" t="s">
        <v>101</v>
      </c>
      <c r="D2778" s="5" t="s">
        <v>16</v>
      </c>
      <c r="E2778" s="5">
        <v>40</v>
      </c>
      <c r="F2778" s="6">
        <v>3000</v>
      </c>
      <c r="H2778" s="15" t="str">
        <f t="shared" si="258"/>
        <v>High</v>
      </c>
      <c r="I2778" s="11" t="str">
        <f t="shared" si="259"/>
        <v>Small</v>
      </c>
      <c r="J2778" s="11" t="str">
        <f t="shared" si="260"/>
        <v>South</v>
      </c>
      <c r="K2778" s="11" t="str">
        <f t="shared" si="261"/>
        <v>2010s</v>
      </c>
      <c r="L2778" s="11" t="str">
        <f t="shared" si="262"/>
        <v>Cereal</v>
      </c>
      <c r="M2778" s="18">
        <f t="shared" si="263"/>
        <v>75</v>
      </c>
    </row>
    <row r="2779" spans="1:13">
      <c r="A2779" s="4">
        <v>2012</v>
      </c>
      <c r="B2779" s="5" t="s">
        <v>84</v>
      </c>
      <c r="C2779" s="5" t="s">
        <v>101</v>
      </c>
      <c r="D2779" s="5" t="s">
        <v>15</v>
      </c>
      <c r="E2779" s="5">
        <v>105810</v>
      </c>
      <c r="F2779" s="6">
        <v>2540.9699999999998</v>
      </c>
      <c r="H2779" s="15" t="str">
        <f t="shared" si="258"/>
        <v>Medium</v>
      </c>
      <c r="I2779" s="11" t="str">
        <f t="shared" si="259"/>
        <v>Large</v>
      </c>
      <c r="J2779" s="11" t="str">
        <f t="shared" si="260"/>
        <v>South</v>
      </c>
      <c r="K2779" s="11" t="str">
        <f t="shared" si="261"/>
        <v>2010s</v>
      </c>
      <c r="L2779" s="11" t="str">
        <f t="shared" si="262"/>
        <v>Cereal</v>
      </c>
      <c r="M2779" s="18">
        <f t="shared" si="263"/>
        <v>2.4014459880918625E-2</v>
      </c>
    </row>
    <row r="2780" spans="1:13">
      <c r="A2780" s="4">
        <v>2012</v>
      </c>
      <c r="B2780" s="5" t="s">
        <v>84</v>
      </c>
      <c r="C2780" s="5" t="s">
        <v>101</v>
      </c>
      <c r="D2780" s="5" t="s">
        <v>16</v>
      </c>
      <c r="E2780" s="5">
        <v>30</v>
      </c>
      <c r="F2780" s="6">
        <v>3333.33</v>
      </c>
      <c r="H2780" s="15" t="str">
        <f t="shared" si="258"/>
        <v>High</v>
      </c>
      <c r="I2780" s="11" t="str">
        <f t="shared" si="259"/>
        <v>Small</v>
      </c>
      <c r="J2780" s="11" t="str">
        <f t="shared" si="260"/>
        <v>South</v>
      </c>
      <c r="K2780" s="11" t="str">
        <f t="shared" si="261"/>
        <v>2010s</v>
      </c>
      <c r="L2780" s="11" t="str">
        <f t="shared" si="262"/>
        <v>Cereal</v>
      </c>
      <c r="M2780" s="18">
        <f t="shared" si="263"/>
        <v>111.111</v>
      </c>
    </row>
    <row r="2781" spans="1:13">
      <c r="A2781" s="4">
        <v>2013</v>
      </c>
      <c r="B2781" s="5" t="s">
        <v>84</v>
      </c>
      <c r="C2781" s="5" t="s">
        <v>101</v>
      </c>
      <c r="D2781" s="5" t="s">
        <v>15</v>
      </c>
      <c r="E2781" s="5">
        <v>106930</v>
      </c>
      <c r="F2781" s="6">
        <v>2695.5</v>
      </c>
      <c r="H2781" s="15" t="str">
        <f t="shared" si="258"/>
        <v>Medium</v>
      </c>
      <c r="I2781" s="11" t="str">
        <f t="shared" si="259"/>
        <v>Large</v>
      </c>
      <c r="J2781" s="11" t="str">
        <f t="shared" si="260"/>
        <v>South</v>
      </c>
      <c r="K2781" s="11" t="str">
        <f t="shared" si="261"/>
        <v>2010s</v>
      </c>
      <c r="L2781" s="11" t="str">
        <f t="shared" si="262"/>
        <v>Cereal</v>
      </c>
      <c r="M2781" s="18">
        <f t="shared" si="263"/>
        <v>2.5208080052370709E-2</v>
      </c>
    </row>
    <row r="2782" spans="1:13">
      <c r="A2782" s="4">
        <v>2013</v>
      </c>
      <c r="B2782" s="5" t="s">
        <v>84</v>
      </c>
      <c r="C2782" s="5" t="s">
        <v>101</v>
      </c>
      <c r="D2782" s="5" t="s">
        <v>16</v>
      </c>
      <c r="E2782" s="5">
        <v>50</v>
      </c>
      <c r="F2782" s="6">
        <v>3400</v>
      </c>
      <c r="H2782" s="15" t="str">
        <f t="shared" si="258"/>
        <v>High</v>
      </c>
      <c r="I2782" s="11" t="str">
        <f t="shared" si="259"/>
        <v>Small</v>
      </c>
      <c r="J2782" s="11" t="str">
        <f t="shared" si="260"/>
        <v>South</v>
      </c>
      <c r="K2782" s="11" t="str">
        <f t="shared" si="261"/>
        <v>2010s</v>
      </c>
      <c r="L2782" s="11" t="str">
        <f t="shared" si="262"/>
        <v>Cereal</v>
      </c>
      <c r="M2782" s="18">
        <f t="shared" si="263"/>
        <v>68</v>
      </c>
    </row>
    <row r="2783" spans="1:13">
      <c r="A2783" s="4">
        <v>2014</v>
      </c>
      <c r="B2783" s="5" t="s">
        <v>84</v>
      </c>
      <c r="C2783" s="5" t="s">
        <v>101</v>
      </c>
      <c r="D2783" s="5" t="s">
        <v>15</v>
      </c>
      <c r="E2783" s="5">
        <v>101900</v>
      </c>
      <c r="F2783" s="6">
        <v>2653.09</v>
      </c>
      <c r="H2783" s="15" t="str">
        <f t="shared" si="258"/>
        <v>Medium</v>
      </c>
      <c r="I2783" s="11" t="str">
        <f t="shared" si="259"/>
        <v>Large</v>
      </c>
      <c r="J2783" s="11" t="str">
        <f t="shared" si="260"/>
        <v>South</v>
      </c>
      <c r="K2783" s="11" t="str">
        <f t="shared" si="261"/>
        <v>2010s</v>
      </c>
      <c r="L2783" s="11" t="str">
        <f t="shared" si="262"/>
        <v>Cereal</v>
      </c>
      <c r="M2783" s="18">
        <f t="shared" si="263"/>
        <v>2.603621197252208E-2</v>
      </c>
    </row>
    <row r="2784" spans="1:13">
      <c r="A2784" s="4">
        <v>2014</v>
      </c>
      <c r="B2784" s="5" t="s">
        <v>84</v>
      </c>
      <c r="C2784" s="5" t="s">
        <v>101</v>
      </c>
      <c r="D2784" s="5" t="s">
        <v>16</v>
      </c>
      <c r="E2784" s="5">
        <v>30</v>
      </c>
      <c r="F2784" s="6">
        <v>3333.33</v>
      </c>
      <c r="H2784" s="15" t="str">
        <f t="shared" si="258"/>
        <v>High</v>
      </c>
      <c r="I2784" s="11" t="str">
        <f t="shared" si="259"/>
        <v>Small</v>
      </c>
      <c r="J2784" s="11" t="str">
        <f t="shared" si="260"/>
        <v>South</v>
      </c>
      <c r="K2784" s="11" t="str">
        <f t="shared" si="261"/>
        <v>2010s</v>
      </c>
      <c r="L2784" s="11" t="str">
        <f t="shared" si="262"/>
        <v>Cereal</v>
      </c>
      <c r="M2784" s="18">
        <f t="shared" si="263"/>
        <v>111.111</v>
      </c>
    </row>
    <row r="2785" spans="1:13">
      <c r="A2785" s="4">
        <v>2015</v>
      </c>
      <c r="B2785" s="5" t="s">
        <v>84</v>
      </c>
      <c r="C2785" s="5" t="s">
        <v>101</v>
      </c>
      <c r="D2785" s="5" t="s">
        <v>15</v>
      </c>
      <c r="E2785" s="5">
        <v>98300</v>
      </c>
      <c r="F2785" s="6">
        <v>2577.42</v>
      </c>
      <c r="H2785" s="15" t="str">
        <f t="shared" si="258"/>
        <v>Medium</v>
      </c>
      <c r="I2785" s="11" t="str">
        <f t="shared" si="259"/>
        <v>Large</v>
      </c>
      <c r="J2785" s="11" t="str">
        <f t="shared" si="260"/>
        <v>South</v>
      </c>
      <c r="K2785" s="11" t="str">
        <f t="shared" si="261"/>
        <v>2010s</v>
      </c>
      <c r="L2785" s="11" t="str">
        <f t="shared" si="262"/>
        <v>Cereal</v>
      </c>
      <c r="M2785" s="18">
        <f t="shared" si="263"/>
        <v>2.6219938962360124E-2</v>
      </c>
    </row>
    <row r="2786" spans="1:13">
      <c r="A2786" s="4">
        <v>2015</v>
      </c>
      <c r="B2786" s="5" t="s">
        <v>84</v>
      </c>
      <c r="C2786" s="5" t="s">
        <v>101</v>
      </c>
      <c r="D2786" s="5" t="s">
        <v>16</v>
      </c>
      <c r="E2786" s="5">
        <v>10</v>
      </c>
      <c r="F2786" s="6">
        <v>2000</v>
      </c>
      <c r="H2786" s="15" t="str">
        <f t="shared" si="258"/>
        <v>Medium</v>
      </c>
      <c r="I2786" s="11" t="str">
        <f t="shared" si="259"/>
        <v>Small</v>
      </c>
      <c r="J2786" s="11" t="str">
        <f t="shared" si="260"/>
        <v>South</v>
      </c>
      <c r="K2786" s="11" t="str">
        <f t="shared" si="261"/>
        <v>2010s</v>
      </c>
      <c r="L2786" s="11" t="str">
        <f t="shared" si="262"/>
        <v>Cereal</v>
      </c>
      <c r="M2786" s="18">
        <f t="shared" si="263"/>
        <v>200</v>
      </c>
    </row>
    <row r="2787" spans="1:13">
      <c r="A2787" s="4">
        <v>2016</v>
      </c>
      <c r="B2787" s="5" t="s">
        <v>84</v>
      </c>
      <c r="C2787" s="5" t="s">
        <v>101</v>
      </c>
      <c r="D2787" s="5" t="s">
        <v>15</v>
      </c>
      <c r="E2787" s="5">
        <v>87130</v>
      </c>
      <c r="F2787" s="6">
        <v>2835.18</v>
      </c>
      <c r="H2787" s="15" t="str">
        <f t="shared" si="258"/>
        <v>Medium</v>
      </c>
      <c r="I2787" s="11" t="str">
        <f t="shared" si="259"/>
        <v>Large</v>
      </c>
      <c r="J2787" s="11" t="str">
        <f t="shared" si="260"/>
        <v>South</v>
      </c>
      <c r="K2787" s="11" t="str">
        <f t="shared" si="261"/>
        <v>2010s</v>
      </c>
      <c r="L2787" s="11" t="str">
        <f t="shared" si="262"/>
        <v>Cereal</v>
      </c>
      <c r="M2787" s="18">
        <f t="shared" si="263"/>
        <v>3.2539653391483986E-2</v>
      </c>
    </row>
    <row r="2788" spans="1:13">
      <c r="A2788" s="4">
        <v>2017</v>
      </c>
      <c r="B2788" s="5" t="s">
        <v>84</v>
      </c>
      <c r="C2788" s="5" t="s">
        <v>101</v>
      </c>
      <c r="D2788" s="5" t="s">
        <v>15</v>
      </c>
      <c r="E2788" s="5">
        <v>80260</v>
      </c>
      <c r="F2788" s="6">
        <v>2904.74</v>
      </c>
      <c r="H2788" s="15" t="str">
        <f t="shared" si="258"/>
        <v>Medium</v>
      </c>
      <c r="I2788" s="11" t="str">
        <f t="shared" si="259"/>
        <v>Large</v>
      </c>
      <c r="J2788" s="11" t="str">
        <f t="shared" si="260"/>
        <v>South</v>
      </c>
      <c r="K2788" s="11" t="str">
        <f t="shared" si="261"/>
        <v>2010s</v>
      </c>
      <c r="L2788" s="11" t="str">
        <f t="shared" si="262"/>
        <v>Cereal</v>
      </c>
      <c r="M2788" s="18">
        <f t="shared" si="263"/>
        <v>3.6191627211562417E-2</v>
      </c>
    </row>
    <row r="2789" spans="1:13">
      <c r="A2789" s="4">
        <v>2017</v>
      </c>
      <c r="B2789" s="5" t="s">
        <v>84</v>
      </c>
      <c r="C2789" s="5" t="s">
        <v>101</v>
      </c>
      <c r="D2789" s="5" t="s">
        <v>16</v>
      </c>
      <c r="E2789" s="5">
        <v>10</v>
      </c>
      <c r="F2789" s="6">
        <v>3833.33</v>
      </c>
      <c r="H2789" s="15" t="str">
        <f t="shared" si="258"/>
        <v>High</v>
      </c>
      <c r="I2789" s="11" t="str">
        <f t="shared" si="259"/>
        <v>Small</v>
      </c>
      <c r="J2789" s="11" t="str">
        <f t="shared" si="260"/>
        <v>South</v>
      </c>
      <c r="K2789" s="11" t="str">
        <f t="shared" si="261"/>
        <v>2010s</v>
      </c>
      <c r="L2789" s="11" t="str">
        <f t="shared" si="262"/>
        <v>Cereal</v>
      </c>
      <c r="M2789" s="18">
        <f t="shared" si="263"/>
        <v>383.33299999999997</v>
      </c>
    </row>
    <row r="2790" spans="1:13">
      <c r="A2790" s="4">
        <v>2008</v>
      </c>
      <c r="B2790" s="5" t="s">
        <v>84</v>
      </c>
      <c r="C2790" s="5" t="s">
        <v>102</v>
      </c>
      <c r="D2790" s="5" t="s">
        <v>15</v>
      </c>
      <c r="E2790" s="5">
        <v>80490</v>
      </c>
      <c r="F2790" s="6">
        <v>1521.18</v>
      </c>
      <c r="H2790" s="15" t="str">
        <f t="shared" si="258"/>
        <v>Medium</v>
      </c>
      <c r="I2790" s="11" t="str">
        <f t="shared" si="259"/>
        <v>Large</v>
      </c>
      <c r="J2790" s="11" t="str">
        <f t="shared" si="260"/>
        <v>South</v>
      </c>
      <c r="K2790" s="11" t="str">
        <f t="shared" si="261"/>
        <v>2000s</v>
      </c>
      <c r="L2790" s="11" t="str">
        <f t="shared" si="262"/>
        <v>Cereal</v>
      </c>
      <c r="M2790" s="18">
        <f t="shared" si="263"/>
        <v>1.889899366380917E-2</v>
      </c>
    </row>
    <row r="2791" spans="1:13">
      <c r="A2791" s="4">
        <v>2008</v>
      </c>
      <c r="B2791" s="5" t="s">
        <v>84</v>
      </c>
      <c r="C2791" s="5" t="s">
        <v>102</v>
      </c>
      <c r="D2791" s="5" t="s">
        <v>16</v>
      </c>
      <c r="E2791" s="5">
        <v>3330</v>
      </c>
      <c r="F2791" s="6">
        <v>4276.28</v>
      </c>
      <c r="H2791" s="15" t="str">
        <f t="shared" si="258"/>
        <v>High</v>
      </c>
      <c r="I2791" s="11" t="str">
        <f t="shared" si="259"/>
        <v>Medium</v>
      </c>
      <c r="J2791" s="11" t="str">
        <f t="shared" si="260"/>
        <v>South</v>
      </c>
      <c r="K2791" s="11" t="str">
        <f t="shared" si="261"/>
        <v>2000s</v>
      </c>
      <c r="L2791" s="11" t="str">
        <f t="shared" si="262"/>
        <v>Cereal</v>
      </c>
      <c r="M2791" s="18">
        <f t="shared" si="263"/>
        <v>1.284168168168168</v>
      </c>
    </row>
    <row r="2792" spans="1:13">
      <c r="A2792" s="4">
        <v>2008</v>
      </c>
      <c r="B2792" s="5" t="s">
        <v>84</v>
      </c>
      <c r="C2792" s="5" t="s">
        <v>102</v>
      </c>
      <c r="D2792" s="5" t="s">
        <v>17</v>
      </c>
      <c r="E2792" s="5">
        <v>10</v>
      </c>
      <c r="F2792" s="6">
        <v>1000</v>
      </c>
      <c r="H2792" s="15" t="str">
        <f t="shared" si="258"/>
        <v>Medium</v>
      </c>
      <c r="I2792" s="11" t="str">
        <f t="shared" si="259"/>
        <v>Small</v>
      </c>
      <c r="J2792" s="11" t="str">
        <f t="shared" si="260"/>
        <v>South</v>
      </c>
      <c r="K2792" s="11" t="str">
        <f t="shared" si="261"/>
        <v>2000s</v>
      </c>
      <c r="L2792" s="11" t="str">
        <f t="shared" si="262"/>
        <v>Pulse</v>
      </c>
      <c r="M2792" s="18">
        <f t="shared" si="263"/>
        <v>100</v>
      </c>
    </row>
    <row r="2793" spans="1:13">
      <c r="A2793" s="4">
        <v>2008</v>
      </c>
      <c r="B2793" s="5" t="s">
        <v>84</v>
      </c>
      <c r="C2793" s="5" t="s">
        <v>102</v>
      </c>
      <c r="D2793" s="5" t="s">
        <v>18</v>
      </c>
      <c r="E2793" s="5">
        <v>3450</v>
      </c>
      <c r="F2793" s="6">
        <v>315.94</v>
      </c>
      <c r="H2793" s="15" t="str">
        <f t="shared" si="258"/>
        <v>Low</v>
      </c>
      <c r="I2793" s="11" t="str">
        <f t="shared" si="259"/>
        <v>Medium</v>
      </c>
      <c r="J2793" s="11" t="str">
        <f t="shared" si="260"/>
        <v>South</v>
      </c>
      <c r="K2793" s="11" t="str">
        <f t="shared" si="261"/>
        <v>2000s</v>
      </c>
      <c r="L2793" s="11" t="str">
        <f t="shared" si="262"/>
        <v>Fiber</v>
      </c>
      <c r="M2793" s="18">
        <f t="shared" si="263"/>
        <v>9.1576811594202903E-2</v>
      </c>
    </row>
    <row r="2794" spans="1:13">
      <c r="A2794" s="4">
        <v>2009</v>
      </c>
      <c r="B2794" s="5" t="s">
        <v>84</v>
      </c>
      <c r="C2794" s="5" t="s">
        <v>102</v>
      </c>
      <c r="D2794" s="5" t="s">
        <v>15</v>
      </c>
      <c r="E2794" s="5">
        <v>80270</v>
      </c>
      <c r="F2794" s="6">
        <v>1934.1</v>
      </c>
      <c r="H2794" s="15" t="str">
        <f t="shared" si="258"/>
        <v>Medium</v>
      </c>
      <c r="I2794" s="11" t="str">
        <f t="shared" si="259"/>
        <v>Large</v>
      </c>
      <c r="J2794" s="11" t="str">
        <f t="shared" si="260"/>
        <v>South</v>
      </c>
      <c r="K2794" s="11" t="str">
        <f t="shared" si="261"/>
        <v>2000s</v>
      </c>
      <c r="L2794" s="11" t="str">
        <f t="shared" si="262"/>
        <v>Cereal</v>
      </c>
      <c r="M2794" s="18">
        <f t="shared" si="263"/>
        <v>2.4094929612557617E-2</v>
      </c>
    </row>
    <row r="2795" spans="1:13">
      <c r="A2795" s="4">
        <v>2009</v>
      </c>
      <c r="B2795" s="5" t="s">
        <v>84</v>
      </c>
      <c r="C2795" s="5" t="s">
        <v>102</v>
      </c>
      <c r="D2795" s="5" t="s">
        <v>16</v>
      </c>
      <c r="E2795" s="5">
        <v>4450</v>
      </c>
      <c r="F2795" s="6">
        <v>3676.4</v>
      </c>
      <c r="H2795" s="15" t="str">
        <f t="shared" si="258"/>
        <v>High</v>
      </c>
      <c r="I2795" s="11" t="str">
        <f t="shared" si="259"/>
        <v>Medium</v>
      </c>
      <c r="J2795" s="11" t="str">
        <f t="shared" si="260"/>
        <v>South</v>
      </c>
      <c r="K2795" s="11" t="str">
        <f t="shared" si="261"/>
        <v>2000s</v>
      </c>
      <c r="L2795" s="11" t="str">
        <f t="shared" si="262"/>
        <v>Cereal</v>
      </c>
      <c r="M2795" s="18">
        <f t="shared" si="263"/>
        <v>0.82615730337078652</v>
      </c>
    </row>
    <row r="2796" spans="1:13">
      <c r="A2796" s="4">
        <v>2009</v>
      </c>
      <c r="B2796" s="5" t="s">
        <v>84</v>
      </c>
      <c r="C2796" s="5" t="s">
        <v>102</v>
      </c>
      <c r="D2796" s="5" t="s">
        <v>18</v>
      </c>
      <c r="E2796" s="5">
        <v>2780</v>
      </c>
      <c r="F2796" s="6">
        <v>323.74</v>
      </c>
      <c r="H2796" s="15" t="str">
        <f t="shared" si="258"/>
        <v>Low</v>
      </c>
      <c r="I2796" s="11" t="str">
        <f t="shared" si="259"/>
        <v>Medium</v>
      </c>
      <c r="J2796" s="11" t="str">
        <f t="shared" si="260"/>
        <v>South</v>
      </c>
      <c r="K2796" s="11" t="str">
        <f t="shared" si="261"/>
        <v>2000s</v>
      </c>
      <c r="L2796" s="11" t="str">
        <f t="shared" si="262"/>
        <v>Fiber</v>
      </c>
      <c r="M2796" s="18">
        <f t="shared" si="263"/>
        <v>0.11645323741007195</v>
      </c>
    </row>
    <row r="2797" spans="1:13">
      <c r="A2797" s="4">
        <v>2010</v>
      </c>
      <c r="B2797" s="5" t="s">
        <v>84</v>
      </c>
      <c r="C2797" s="5" t="s">
        <v>102</v>
      </c>
      <c r="D2797" s="5" t="s">
        <v>15</v>
      </c>
      <c r="E2797" s="5">
        <v>79020</v>
      </c>
      <c r="F2797" s="6">
        <v>1907.37</v>
      </c>
      <c r="H2797" s="15" t="str">
        <f t="shared" si="258"/>
        <v>Medium</v>
      </c>
      <c r="I2797" s="11" t="str">
        <f t="shared" si="259"/>
        <v>Large</v>
      </c>
      <c r="J2797" s="11" t="str">
        <f t="shared" si="260"/>
        <v>South</v>
      </c>
      <c r="K2797" s="11" t="str">
        <f t="shared" si="261"/>
        <v>2010s</v>
      </c>
      <c r="L2797" s="11" t="str">
        <f t="shared" si="262"/>
        <v>Cereal</v>
      </c>
      <c r="M2797" s="18">
        <f t="shared" si="263"/>
        <v>2.4137813211845102E-2</v>
      </c>
    </row>
    <row r="2798" spans="1:13">
      <c r="A2798" s="4">
        <v>2010</v>
      </c>
      <c r="B2798" s="5" t="s">
        <v>84</v>
      </c>
      <c r="C2798" s="5" t="s">
        <v>102</v>
      </c>
      <c r="D2798" s="5" t="s">
        <v>16</v>
      </c>
      <c r="E2798" s="5">
        <v>4490</v>
      </c>
      <c r="F2798" s="6">
        <v>4173.72</v>
      </c>
      <c r="H2798" s="15" t="str">
        <f t="shared" si="258"/>
        <v>High</v>
      </c>
      <c r="I2798" s="11" t="str">
        <f t="shared" si="259"/>
        <v>Medium</v>
      </c>
      <c r="J2798" s="11" t="str">
        <f t="shared" si="260"/>
        <v>South</v>
      </c>
      <c r="K2798" s="11" t="str">
        <f t="shared" si="261"/>
        <v>2010s</v>
      </c>
      <c r="L2798" s="11" t="str">
        <f t="shared" si="262"/>
        <v>Cereal</v>
      </c>
      <c r="M2798" s="18">
        <f t="shared" si="263"/>
        <v>0.92955902004454349</v>
      </c>
    </row>
    <row r="2799" spans="1:13">
      <c r="A2799" s="4">
        <v>2010</v>
      </c>
      <c r="B2799" s="5" t="s">
        <v>84</v>
      </c>
      <c r="C2799" s="5" t="s">
        <v>102</v>
      </c>
      <c r="D2799" s="5" t="s">
        <v>17</v>
      </c>
      <c r="E2799" s="5">
        <v>10</v>
      </c>
      <c r="F2799" s="6">
        <v>1000</v>
      </c>
      <c r="H2799" s="15" t="str">
        <f t="shared" si="258"/>
        <v>Medium</v>
      </c>
      <c r="I2799" s="11" t="str">
        <f t="shared" si="259"/>
        <v>Small</v>
      </c>
      <c r="J2799" s="11" t="str">
        <f t="shared" si="260"/>
        <v>South</v>
      </c>
      <c r="K2799" s="11" t="str">
        <f t="shared" si="261"/>
        <v>2010s</v>
      </c>
      <c r="L2799" s="11" t="str">
        <f t="shared" si="262"/>
        <v>Pulse</v>
      </c>
      <c r="M2799" s="18">
        <f t="shared" si="263"/>
        <v>100</v>
      </c>
    </row>
    <row r="2800" spans="1:13">
      <c r="A2800" s="4">
        <v>2010</v>
      </c>
      <c r="B2800" s="5" t="s">
        <v>84</v>
      </c>
      <c r="C2800" s="5" t="s">
        <v>102</v>
      </c>
      <c r="D2800" s="5" t="s">
        <v>18</v>
      </c>
      <c r="E2800" s="5">
        <v>2990</v>
      </c>
      <c r="F2800" s="6">
        <v>468.23</v>
      </c>
      <c r="H2800" s="15" t="str">
        <f t="shared" si="258"/>
        <v>Low</v>
      </c>
      <c r="I2800" s="11" t="str">
        <f t="shared" si="259"/>
        <v>Medium</v>
      </c>
      <c r="J2800" s="11" t="str">
        <f t="shared" si="260"/>
        <v>South</v>
      </c>
      <c r="K2800" s="11" t="str">
        <f t="shared" si="261"/>
        <v>2010s</v>
      </c>
      <c r="L2800" s="11" t="str">
        <f t="shared" si="262"/>
        <v>Fiber</v>
      </c>
      <c r="M2800" s="18">
        <f t="shared" si="263"/>
        <v>0.15659866220735785</v>
      </c>
    </row>
    <row r="2801" spans="1:13">
      <c r="A2801" s="4">
        <v>2011</v>
      </c>
      <c r="B2801" s="5" t="s">
        <v>84</v>
      </c>
      <c r="C2801" s="5" t="s">
        <v>102</v>
      </c>
      <c r="D2801" s="5" t="s">
        <v>15</v>
      </c>
      <c r="E2801" s="5">
        <v>75750</v>
      </c>
      <c r="F2801" s="6">
        <v>2051.4899999999998</v>
      </c>
      <c r="H2801" s="15" t="str">
        <f t="shared" si="258"/>
        <v>Medium</v>
      </c>
      <c r="I2801" s="11" t="str">
        <f t="shared" si="259"/>
        <v>Large</v>
      </c>
      <c r="J2801" s="11" t="str">
        <f t="shared" si="260"/>
        <v>South</v>
      </c>
      <c r="K2801" s="11" t="str">
        <f t="shared" si="261"/>
        <v>2010s</v>
      </c>
      <c r="L2801" s="11" t="str">
        <f t="shared" si="262"/>
        <v>Cereal</v>
      </c>
      <c r="M2801" s="18">
        <f t="shared" si="263"/>
        <v>2.7082376237623759E-2</v>
      </c>
    </row>
    <row r="2802" spans="1:13">
      <c r="A2802" s="4">
        <v>2011</v>
      </c>
      <c r="B2802" s="5" t="s">
        <v>84</v>
      </c>
      <c r="C2802" s="5" t="s">
        <v>102</v>
      </c>
      <c r="D2802" s="5" t="s">
        <v>16</v>
      </c>
      <c r="E2802" s="5">
        <v>3790</v>
      </c>
      <c r="F2802" s="6">
        <v>3023.75</v>
      </c>
      <c r="H2802" s="15" t="str">
        <f t="shared" si="258"/>
        <v>High</v>
      </c>
      <c r="I2802" s="11" t="str">
        <f t="shared" si="259"/>
        <v>Medium</v>
      </c>
      <c r="J2802" s="11" t="str">
        <f t="shared" si="260"/>
        <v>South</v>
      </c>
      <c r="K2802" s="11" t="str">
        <f t="shared" si="261"/>
        <v>2010s</v>
      </c>
      <c r="L2802" s="11" t="str">
        <f t="shared" si="262"/>
        <v>Cereal</v>
      </c>
      <c r="M2802" s="18">
        <f t="shared" si="263"/>
        <v>0.79782321899736153</v>
      </c>
    </row>
    <row r="2803" spans="1:13">
      <c r="A2803" s="4">
        <v>2011</v>
      </c>
      <c r="B2803" s="5" t="s">
        <v>84</v>
      </c>
      <c r="C2803" s="5" t="s">
        <v>102</v>
      </c>
      <c r="D2803" s="5" t="s">
        <v>18</v>
      </c>
      <c r="E2803" s="5">
        <v>2590</v>
      </c>
      <c r="F2803" s="6">
        <v>177.61</v>
      </c>
      <c r="H2803" s="15" t="str">
        <f t="shared" si="258"/>
        <v>Low</v>
      </c>
      <c r="I2803" s="11" t="str">
        <f t="shared" si="259"/>
        <v>Medium</v>
      </c>
      <c r="J2803" s="11" t="str">
        <f t="shared" si="260"/>
        <v>South</v>
      </c>
      <c r="K2803" s="11" t="str">
        <f t="shared" si="261"/>
        <v>2010s</v>
      </c>
      <c r="L2803" s="11" t="str">
        <f t="shared" si="262"/>
        <v>Fiber</v>
      </c>
      <c r="M2803" s="18">
        <f t="shared" si="263"/>
        <v>6.8575289575289577E-2</v>
      </c>
    </row>
    <row r="2804" spans="1:13">
      <c r="A2804" s="4">
        <v>2012</v>
      </c>
      <c r="B2804" s="5" t="s">
        <v>84</v>
      </c>
      <c r="C2804" s="5" t="s">
        <v>102</v>
      </c>
      <c r="D2804" s="5" t="s">
        <v>15</v>
      </c>
      <c r="E2804" s="5">
        <v>74280</v>
      </c>
      <c r="F2804" s="6">
        <v>2020.33</v>
      </c>
      <c r="H2804" s="15" t="str">
        <f t="shared" si="258"/>
        <v>Medium</v>
      </c>
      <c r="I2804" s="11" t="str">
        <f t="shared" si="259"/>
        <v>Large</v>
      </c>
      <c r="J2804" s="11" t="str">
        <f t="shared" si="260"/>
        <v>South</v>
      </c>
      <c r="K2804" s="11" t="str">
        <f t="shared" si="261"/>
        <v>2010s</v>
      </c>
      <c r="L2804" s="11" t="str">
        <f t="shared" si="262"/>
        <v>Cereal</v>
      </c>
      <c r="M2804" s="18">
        <f t="shared" si="263"/>
        <v>2.71988422186322E-2</v>
      </c>
    </row>
    <row r="2805" spans="1:13">
      <c r="A2805" s="4">
        <v>2012</v>
      </c>
      <c r="B2805" s="5" t="s">
        <v>84</v>
      </c>
      <c r="C2805" s="5" t="s">
        <v>102</v>
      </c>
      <c r="D2805" s="5" t="s">
        <v>16</v>
      </c>
      <c r="E2805" s="5">
        <v>4510</v>
      </c>
      <c r="F2805" s="6">
        <v>5494.46</v>
      </c>
      <c r="H2805" s="15" t="str">
        <f t="shared" si="258"/>
        <v>High</v>
      </c>
      <c r="I2805" s="11" t="str">
        <f t="shared" si="259"/>
        <v>Medium</v>
      </c>
      <c r="J2805" s="11" t="str">
        <f t="shared" si="260"/>
        <v>South</v>
      </c>
      <c r="K2805" s="11" t="str">
        <f t="shared" si="261"/>
        <v>2010s</v>
      </c>
      <c r="L2805" s="11" t="str">
        <f t="shared" si="262"/>
        <v>Cereal</v>
      </c>
      <c r="M2805" s="18">
        <f t="shared" si="263"/>
        <v>1.2182838137472285</v>
      </c>
    </row>
    <row r="2806" spans="1:13">
      <c r="A2806" s="4">
        <v>2012</v>
      </c>
      <c r="B2806" s="5" t="s">
        <v>84</v>
      </c>
      <c r="C2806" s="5" t="s">
        <v>102</v>
      </c>
      <c r="D2806" s="5" t="s">
        <v>18</v>
      </c>
      <c r="E2806" s="5">
        <v>2600</v>
      </c>
      <c r="F2806" s="6">
        <v>411.54</v>
      </c>
      <c r="H2806" s="15" t="str">
        <f t="shared" si="258"/>
        <v>Low</v>
      </c>
      <c r="I2806" s="11" t="str">
        <f t="shared" si="259"/>
        <v>Medium</v>
      </c>
      <c r="J2806" s="11" t="str">
        <f t="shared" si="260"/>
        <v>South</v>
      </c>
      <c r="K2806" s="11" t="str">
        <f t="shared" si="261"/>
        <v>2010s</v>
      </c>
      <c r="L2806" s="11" t="str">
        <f t="shared" si="262"/>
        <v>Fiber</v>
      </c>
      <c r="M2806" s="18">
        <f t="shared" si="263"/>
        <v>0.15828461538461538</v>
      </c>
    </row>
    <row r="2807" spans="1:13">
      <c r="A2807" s="4">
        <v>2013</v>
      </c>
      <c r="B2807" s="5" t="s">
        <v>84</v>
      </c>
      <c r="C2807" s="5" t="s">
        <v>102</v>
      </c>
      <c r="D2807" s="5" t="s">
        <v>15</v>
      </c>
      <c r="E2807" s="5">
        <v>69970</v>
      </c>
      <c r="F2807" s="6">
        <v>2434.19</v>
      </c>
      <c r="H2807" s="15" t="str">
        <f t="shared" si="258"/>
        <v>Medium</v>
      </c>
      <c r="I2807" s="11" t="str">
        <f t="shared" si="259"/>
        <v>Large</v>
      </c>
      <c r="J2807" s="11" t="str">
        <f t="shared" si="260"/>
        <v>South</v>
      </c>
      <c r="K2807" s="11" t="str">
        <f t="shared" si="261"/>
        <v>2010s</v>
      </c>
      <c r="L2807" s="11" t="str">
        <f t="shared" si="262"/>
        <v>Cereal</v>
      </c>
      <c r="M2807" s="18">
        <f t="shared" si="263"/>
        <v>3.4789052451050448E-2</v>
      </c>
    </row>
    <row r="2808" spans="1:13">
      <c r="A2808" s="4">
        <v>2013</v>
      </c>
      <c r="B2808" s="5" t="s">
        <v>84</v>
      </c>
      <c r="C2808" s="5" t="s">
        <v>102</v>
      </c>
      <c r="D2808" s="5" t="s">
        <v>16</v>
      </c>
      <c r="E2808" s="5">
        <v>5910</v>
      </c>
      <c r="F2808" s="6">
        <v>2847.72</v>
      </c>
      <c r="H2808" s="15" t="str">
        <f t="shared" si="258"/>
        <v>Medium</v>
      </c>
      <c r="I2808" s="11" t="str">
        <f t="shared" si="259"/>
        <v>Large</v>
      </c>
      <c r="J2808" s="11" t="str">
        <f t="shared" si="260"/>
        <v>South</v>
      </c>
      <c r="K2808" s="11" t="str">
        <f t="shared" si="261"/>
        <v>2010s</v>
      </c>
      <c r="L2808" s="11" t="str">
        <f t="shared" si="262"/>
        <v>Cereal</v>
      </c>
      <c r="M2808" s="18">
        <f t="shared" si="263"/>
        <v>0.48184771573604057</v>
      </c>
    </row>
    <row r="2809" spans="1:13">
      <c r="A2809" s="4">
        <v>2013</v>
      </c>
      <c r="B2809" s="5" t="s">
        <v>84</v>
      </c>
      <c r="C2809" s="5" t="s">
        <v>102</v>
      </c>
      <c r="D2809" s="5" t="s">
        <v>17</v>
      </c>
      <c r="E2809" s="5">
        <v>10</v>
      </c>
      <c r="F2809" s="6">
        <v>1000</v>
      </c>
      <c r="H2809" s="15" t="str">
        <f t="shared" si="258"/>
        <v>Medium</v>
      </c>
      <c r="I2809" s="11" t="str">
        <f t="shared" si="259"/>
        <v>Small</v>
      </c>
      <c r="J2809" s="11" t="str">
        <f t="shared" si="260"/>
        <v>South</v>
      </c>
      <c r="K2809" s="11" t="str">
        <f t="shared" si="261"/>
        <v>2010s</v>
      </c>
      <c r="L2809" s="11" t="str">
        <f t="shared" si="262"/>
        <v>Pulse</v>
      </c>
      <c r="M2809" s="18">
        <f t="shared" si="263"/>
        <v>100</v>
      </c>
    </row>
    <row r="2810" spans="1:13">
      <c r="A2810" s="4">
        <v>2013</v>
      </c>
      <c r="B2810" s="5" t="s">
        <v>84</v>
      </c>
      <c r="C2810" s="5" t="s">
        <v>102</v>
      </c>
      <c r="D2810" s="5" t="s">
        <v>18</v>
      </c>
      <c r="E2810" s="5">
        <v>1350</v>
      </c>
      <c r="F2810" s="6">
        <v>370.37</v>
      </c>
      <c r="H2810" s="15" t="str">
        <f t="shared" si="258"/>
        <v>Low</v>
      </c>
      <c r="I2810" s="11" t="str">
        <f t="shared" si="259"/>
        <v>Medium</v>
      </c>
      <c r="J2810" s="11" t="str">
        <f t="shared" si="260"/>
        <v>South</v>
      </c>
      <c r="K2810" s="11" t="str">
        <f t="shared" si="261"/>
        <v>2010s</v>
      </c>
      <c r="L2810" s="11" t="str">
        <f t="shared" si="262"/>
        <v>Fiber</v>
      </c>
      <c r="M2810" s="18">
        <f t="shared" si="263"/>
        <v>0.27434814814814817</v>
      </c>
    </row>
    <row r="2811" spans="1:13">
      <c r="A2811" s="4">
        <v>2014</v>
      </c>
      <c r="B2811" s="5" t="s">
        <v>84</v>
      </c>
      <c r="C2811" s="5" t="s">
        <v>102</v>
      </c>
      <c r="D2811" s="5" t="s">
        <v>15</v>
      </c>
      <c r="E2811" s="5">
        <v>68510</v>
      </c>
      <c r="F2811" s="6">
        <v>2228.87</v>
      </c>
      <c r="H2811" s="15" t="str">
        <f t="shared" si="258"/>
        <v>Medium</v>
      </c>
      <c r="I2811" s="11" t="str">
        <f t="shared" si="259"/>
        <v>Large</v>
      </c>
      <c r="J2811" s="11" t="str">
        <f t="shared" si="260"/>
        <v>South</v>
      </c>
      <c r="K2811" s="11" t="str">
        <f t="shared" si="261"/>
        <v>2010s</v>
      </c>
      <c r="L2811" s="11" t="str">
        <f t="shared" si="262"/>
        <v>Cereal</v>
      </c>
      <c r="M2811" s="18">
        <f t="shared" si="263"/>
        <v>3.253349875930521E-2</v>
      </c>
    </row>
    <row r="2812" spans="1:13">
      <c r="A2812" s="4">
        <v>2014</v>
      </c>
      <c r="B2812" s="5" t="s">
        <v>84</v>
      </c>
      <c r="C2812" s="5" t="s">
        <v>102</v>
      </c>
      <c r="D2812" s="5" t="s">
        <v>16</v>
      </c>
      <c r="E2812" s="5">
        <v>6290</v>
      </c>
      <c r="F2812" s="6">
        <v>3815.58</v>
      </c>
      <c r="H2812" s="15" t="str">
        <f t="shared" si="258"/>
        <v>High</v>
      </c>
      <c r="I2812" s="11" t="str">
        <f t="shared" si="259"/>
        <v>Large</v>
      </c>
      <c r="J2812" s="11" t="str">
        <f t="shared" si="260"/>
        <v>South</v>
      </c>
      <c r="K2812" s="11" t="str">
        <f t="shared" si="261"/>
        <v>2010s</v>
      </c>
      <c r="L2812" s="11" t="str">
        <f t="shared" si="262"/>
        <v>Cereal</v>
      </c>
      <c r="M2812" s="18">
        <f t="shared" si="263"/>
        <v>0.60661049284578694</v>
      </c>
    </row>
    <row r="2813" spans="1:13">
      <c r="A2813" s="4">
        <v>2014</v>
      </c>
      <c r="B2813" s="5" t="s">
        <v>84</v>
      </c>
      <c r="C2813" s="5" t="s">
        <v>102</v>
      </c>
      <c r="D2813" s="5" t="s">
        <v>17</v>
      </c>
      <c r="E2813" s="5">
        <v>20</v>
      </c>
      <c r="F2813" s="6">
        <v>500</v>
      </c>
      <c r="H2813" s="15" t="str">
        <f t="shared" si="258"/>
        <v>Low</v>
      </c>
      <c r="I2813" s="11" t="str">
        <f t="shared" si="259"/>
        <v>Small</v>
      </c>
      <c r="J2813" s="11" t="str">
        <f t="shared" si="260"/>
        <v>South</v>
      </c>
      <c r="K2813" s="11" t="str">
        <f t="shared" si="261"/>
        <v>2010s</v>
      </c>
      <c r="L2813" s="11" t="str">
        <f t="shared" si="262"/>
        <v>Pulse</v>
      </c>
      <c r="M2813" s="18">
        <f t="shared" si="263"/>
        <v>25</v>
      </c>
    </row>
    <row r="2814" spans="1:13">
      <c r="A2814" s="4">
        <v>2014</v>
      </c>
      <c r="B2814" s="5" t="s">
        <v>84</v>
      </c>
      <c r="C2814" s="5" t="s">
        <v>102</v>
      </c>
      <c r="D2814" s="5" t="s">
        <v>18</v>
      </c>
      <c r="E2814" s="5">
        <v>1410</v>
      </c>
      <c r="F2814" s="6">
        <v>333.33</v>
      </c>
      <c r="H2814" s="15" t="str">
        <f t="shared" si="258"/>
        <v>Low</v>
      </c>
      <c r="I2814" s="11" t="str">
        <f t="shared" si="259"/>
        <v>Medium</v>
      </c>
      <c r="J2814" s="11" t="str">
        <f t="shared" si="260"/>
        <v>South</v>
      </c>
      <c r="K2814" s="11" t="str">
        <f t="shared" si="261"/>
        <v>2010s</v>
      </c>
      <c r="L2814" s="11" t="str">
        <f t="shared" si="262"/>
        <v>Fiber</v>
      </c>
      <c r="M2814" s="18">
        <f t="shared" si="263"/>
        <v>0.23640425531914894</v>
      </c>
    </row>
    <row r="2815" spans="1:13">
      <c r="A2815" s="4">
        <v>2015</v>
      </c>
      <c r="B2815" s="5" t="s">
        <v>84</v>
      </c>
      <c r="C2815" s="5" t="s">
        <v>102</v>
      </c>
      <c r="D2815" s="5" t="s">
        <v>15</v>
      </c>
      <c r="E2815" s="5">
        <v>67340</v>
      </c>
      <c r="F2815" s="6">
        <v>1657.86</v>
      </c>
      <c r="H2815" s="15" t="str">
        <f t="shared" si="258"/>
        <v>Medium</v>
      </c>
      <c r="I2815" s="11" t="str">
        <f t="shared" si="259"/>
        <v>Large</v>
      </c>
      <c r="J2815" s="11" t="str">
        <f t="shared" si="260"/>
        <v>South</v>
      </c>
      <c r="K2815" s="11" t="str">
        <f t="shared" si="261"/>
        <v>2010s</v>
      </c>
      <c r="L2815" s="11" t="str">
        <f t="shared" si="262"/>
        <v>Cereal</v>
      </c>
      <c r="M2815" s="18">
        <f t="shared" si="263"/>
        <v>2.4619245619245618E-2</v>
      </c>
    </row>
    <row r="2816" spans="1:13">
      <c r="A2816" s="4">
        <v>2015</v>
      </c>
      <c r="B2816" s="5" t="s">
        <v>84</v>
      </c>
      <c r="C2816" s="5" t="s">
        <v>102</v>
      </c>
      <c r="D2816" s="5" t="s">
        <v>16</v>
      </c>
      <c r="E2816" s="5">
        <v>5230</v>
      </c>
      <c r="F2816" s="6">
        <v>4508.6000000000004</v>
      </c>
      <c r="H2816" s="15" t="str">
        <f t="shared" si="258"/>
        <v>High</v>
      </c>
      <c r="I2816" s="11" t="str">
        <f t="shared" si="259"/>
        <v>Large</v>
      </c>
      <c r="J2816" s="11" t="str">
        <f t="shared" si="260"/>
        <v>South</v>
      </c>
      <c r="K2816" s="11" t="str">
        <f t="shared" si="261"/>
        <v>2010s</v>
      </c>
      <c r="L2816" s="11" t="str">
        <f t="shared" si="262"/>
        <v>Cereal</v>
      </c>
      <c r="M2816" s="18">
        <f t="shared" si="263"/>
        <v>0.86206500956022947</v>
      </c>
    </row>
    <row r="2817" spans="1:13">
      <c r="A2817" s="4">
        <v>2015</v>
      </c>
      <c r="B2817" s="5" t="s">
        <v>84</v>
      </c>
      <c r="C2817" s="5" t="s">
        <v>102</v>
      </c>
      <c r="D2817" s="5" t="s">
        <v>18</v>
      </c>
      <c r="E2817" s="5">
        <v>1270</v>
      </c>
      <c r="F2817" s="6">
        <v>330.71</v>
      </c>
      <c r="H2817" s="15" t="str">
        <f t="shared" si="258"/>
        <v>Low</v>
      </c>
      <c r="I2817" s="11" t="str">
        <f t="shared" si="259"/>
        <v>Medium</v>
      </c>
      <c r="J2817" s="11" t="str">
        <f t="shared" si="260"/>
        <v>South</v>
      </c>
      <c r="K2817" s="11" t="str">
        <f t="shared" si="261"/>
        <v>2010s</v>
      </c>
      <c r="L2817" s="11" t="str">
        <f t="shared" si="262"/>
        <v>Fiber</v>
      </c>
      <c r="M2817" s="18">
        <f t="shared" si="263"/>
        <v>0.26040157480314957</v>
      </c>
    </row>
    <row r="2818" spans="1:13">
      <c r="A2818" s="4">
        <v>2016</v>
      </c>
      <c r="B2818" s="5" t="s">
        <v>84</v>
      </c>
      <c r="C2818" s="5" t="s">
        <v>102</v>
      </c>
      <c r="D2818" s="5" t="s">
        <v>15</v>
      </c>
      <c r="E2818" s="5">
        <v>66670</v>
      </c>
      <c r="F2818" s="6">
        <v>1962.86</v>
      </c>
      <c r="H2818" s="15" t="str">
        <f t="shared" si="258"/>
        <v>Medium</v>
      </c>
      <c r="I2818" s="11" t="str">
        <f t="shared" si="259"/>
        <v>Large</v>
      </c>
      <c r="J2818" s="11" t="str">
        <f t="shared" si="260"/>
        <v>South</v>
      </c>
      <c r="K2818" s="11" t="str">
        <f t="shared" si="261"/>
        <v>2010s</v>
      </c>
      <c r="L2818" s="11" t="str">
        <f t="shared" si="262"/>
        <v>Cereal</v>
      </c>
      <c r="M2818" s="18">
        <f t="shared" si="263"/>
        <v>2.9441427928603568E-2</v>
      </c>
    </row>
    <row r="2819" spans="1:13">
      <c r="A2819" s="4">
        <v>2016</v>
      </c>
      <c r="B2819" s="5" t="s">
        <v>84</v>
      </c>
      <c r="C2819" s="5" t="s">
        <v>102</v>
      </c>
      <c r="D2819" s="5" t="s">
        <v>16</v>
      </c>
      <c r="E2819" s="5">
        <v>5660</v>
      </c>
      <c r="F2819" s="6">
        <v>5424.58</v>
      </c>
      <c r="H2819" s="15" t="str">
        <f t="shared" ref="H2819:H2882" si="264">IF(F2819&lt;1000,"Low",IF(F2819&lt;3000,"Medium","High"))</f>
        <v>High</v>
      </c>
      <c r="I2819" s="11" t="str">
        <f t="shared" ref="I2819:I2882" si="265">IF(E2819&lt;1000,"Small",IF(E2819&lt;5000,"Medium","Large"))</f>
        <v>Large</v>
      </c>
      <c r="J2819" s="11" t="str">
        <f t="shared" ref="J2819:J2882" si="266">IF(OR(B2819="Punjab",B2819="Haryana",B2819="Himachal Pradesh",B2819="Jammu and Kashmir",B2819="Uttarakhand",B2819="Delhi",B2819="Chandigarh"),"North",IF(OR(B2819="Tamil Nadu",B2819="Karnataka",B2819="Kerala",B2819="Andhra Pradesh",B2819="Telangana"),"South",IF(OR(B2819="Maharashtra",B2819="Gujarat",B2819="Goa",B2819="Rajasthan"),"West",IF(OR(B2819="West Bengal",B2819="Bihar",B2819="Jharkhand",B2819="Odisha",B2819="Assam",B2819="Sikkim",B2819="Arunachal Pradesh",B2819="Manipur",B2819="Meghalaya",B2819="Mizoram",B2819="Nagaland",B2819="Tripura"),"East","Central"))))</f>
        <v>South</v>
      </c>
      <c r="K2819" s="11" t="str">
        <f t="shared" ref="K2819:K2882" si="267">LEFT(A2819,3)&amp;"0s"</f>
        <v>2010s</v>
      </c>
      <c r="L2819" s="11" t="str">
        <f t="shared" ref="L2819:L2882" si="268">IF(D2819="Rice","Cereal",IF(D2819="Maize","Cereal",IF(D2819="Chickpea","Pulse",IF(D2819="Cotton","Fiber","Other"))))</f>
        <v>Cereal</v>
      </c>
      <c r="M2819" s="18">
        <f t="shared" ref="M2819:M2882" si="269">F2819/E2819</f>
        <v>0.95840636042402827</v>
      </c>
    </row>
    <row r="2820" spans="1:13">
      <c r="A2820" s="4">
        <v>2016</v>
      </c>
      <c r="B2820" s="5" t="s">
        <v>84</v>
      </c>
      <c r="C2820" s="5" t="s">
        <v>102</v>
      </c>
      <c r="D2820" s="5" t="s">
        <v>18</v>
      </c>
      <c r="E2820" s="5">
        <v>1110</v>
      </c>
      <c r="F2820" s="6">
        <v>549.24</v>
      </c>
      <c r="H2820" s="15" t="str">
        <f t="shared" si="264"/>
        <v>Low</v>
      </c>
      <c r="I2820" s="11" t="str">
        <f t="shared" si="265"/>
        <v>Medium</v>
      </c>
      <c r="J2820" s="11" t="str">
        <f t="shared" si="266"/>
        <v>South</v>
      </c>
      <c r="K2820" s="11" t="str">
        <f t="shared" si="267"/>
        <v>2010s</v>
      </c>
      <c r="L2820" s="11" t="str">
        <f t="shared" si="268"/>
        <v>Fiber</v>
      </c>
      <c r="M2820" s="18">
        <f t="shared" si="269"/>
        <v>0.4948108108108108</v>
      </c>
    </row>
    <row r="2821" spans="1:13">
      <c r="A2821" s="4">
        <v>2017</v>
      </c>
      <c r="B2821" s="5" t="s">
        <v>84</v>
      </c>
      <c r="C2821" s="5" t="s">
        <v>102</v>
      </c>
      <c r="D2821" s="5" t="s">
        <v>15</v>
      </c>
      <c r="E2821" s="5">
        <v>62870</v>
      </c>
      <c r="F2821" s="6">
        <v>1976.12</v>
      </c>
      <c r="H2821" s="15" t="str">
        <f t="shared" si="264"/>
        <v>Medium</v>
      </c>
      <c r="I2821" s="11" t="str">
        <f t="shared" si="265"/>
        <v>Large</v>
      </c>
      <c r="J2821" s="11" t="str">
        <f t="shared" si="266"/>
        <v>South</v>
      </c>
      <c r="K2821" s="11" t="str">
        <f t="shared" si="267"/>
        <v>2010s</v>
      </c>
      <c r="L2821" s="11" t="str">
        <f t="shared" si="268"/>
        <v>Cereal</v>
      </c>
      <c r="M2821" s="18">
        <f t="shared" si="269"/>
        <v>3.1431843486559564E-2</v>
      </c>
    </row>
    <row r="2822" spans="1:13">
      <c r="A2822" s="4">
        <v>2017</v>
      </c>
      <c r="B2822" s="5" t="s">
        <v>84</v>
      </c>
      <c r="C2822" s="5" t="s">
        <v>102</v>
      </c>
      <c r="D2822" s="5" t="s">
        <v>16</v>
      </c>
      <c r="E2822" s="5">
        <v>9870</v>
      </c>
      <c r="F2822" s="6">
        <v>5450.75</v>
      </c>
      <c r="H2822" s="15" t="str">
        <f t="shared" si="264"/>
        <v>High</v>
      </c>
      <c r="I2822" s="11" t="str">
        <f t="shared" si="265"/>
        <v>Large</v>
      </c>
      <c r="J2822" s="11" t="str">
        <f t="shared" si="266"/>
        <v>South</v>
      </c>
      <c r="K2822" s="11" t="str">
        <f t="shared" si="267"/>
        <v>2010s</v>
      </c>
      <c r="L2822" s="11" t="str">
        <f t="shared" si="268"/>
        <v>Cereal</v>
      </c>
      <c r="M2822" s="18">
        <f t="shared" si="269"/>
        <v>0.55225430597771019</v>
      </c>
    </row>
    <row r="2823" spans="1:13">
      <c r="A2823" s="4">
        <v>2017</v>
      </c>
      <c r="B2823" s="5" t="s">
        <v>84</v>
      </c>
      <c r="C2823" s="5" t="s">
        <v>102</v>
      </c>
      <c r="D2823" s="5" t="s">
        <v>18</v>
      </c>
      <c r="E2823" s="5">
        <v>1210</v>
      </c>
      <c r="F2823" s="6">
        <v>647.70000000000005</v>
      </c>
      <c r="H2823" s="15" t="str">
        <f t="shared" si="264"/>
        <v>Low</v>
      </c>
      <c r="I2823" s="11" t="str">
        <f t="shared" si="265"/>
        <v>Medium</v>
      </c>
      <c r="J2823" s="11" t="str">
        <f t="shared" si="266"/>
        <v>South</v>
      </c>
      <c r="K2823" s="11" t="str">
        <f t="shared" si="267"/>
        <v>2010s</v>
      </c>
      <c r="L2823" s="11" t="str">
        <f t="shared" si="268"/>
        <v>Fiber</v>
      </c>
      <c r="M2823" s="18">
        <f t="shared" si="269"/>
        <v>0.53528925619834711</v>
      </c>
    </row>
    <row r="2824" spans="1:13">
      <c r="A2824" s="4">
        <v>2008</v>
      </c>
      <c r="B2824" s="5" t="s">
        <v>84</v>
      </c>
      <c r="C2824" s="5" t="s">
        <v>103</v>
      </c>
      <c r="D2824" s="5" t="s">
        <v>15</v>
      </c>
      <c r="E2824" s="5">
        <v>35360</v>
      </c>
      <c r="F2824" s="6">
        <v>2397.62</v>
      </c>
      <c r="H2824" s="15" t="str">
        <f t="shared" si="264"/>
        <v>Medium</v>
      </c>
      <c r="I2824" s="11" t="str">
        <f t="shared" si="265"/>
        <v>Large</v>
      </c>
      <c r="J2824" s="11" t="str">
        <f t="shared" si="266"/>
        <v>South</v>
      </c>
      <c r="K2824" s="11" t="str">
        <f t="shared" si="267"/>
        <v>2000s</v>
      </c>
      <c r="L2824" s="11" t="str">
        <f t="shared" si="268"/>
        <v>Cereal</v>
      </c>
      <c r="M2824" s="18">
        <f t="shared" si="269"/>
        <v>6.7805995475113123E-2</v>
      </c>
    </row>
    <row r="2825" spans="1:13">
      <c r="A2825" s="4">
        <v>2008</v>
      </c>
      <c r="B2825" s="5" t="s">
        <v>84</v>
      </c>
      <c r="C2825" s="5" t="s">
        <v>103</v>
      </c>
      <c r="D2825" s="5" t="s">
        <v>16</v>
      </c>
      <c r="E2825" s="5">
        <v>3810</v>
      </c>
      <c r="F2825" s="6">
        <v>4419.95</v>
      </c>
      <c r="H2825" s="15" t="str">
        <f t="shared" si="264"/>
        <v>High</v>
      </c>
      <c r="I2825" s="11" t="str">
        <f t="shared" si="265"/>
        <v>Medium</v>
      </c>
      <c r="J2825" s="11" t="str">
        <f t="shared" si="266"/>
        <v>South</v>
      </c>
      <c r="K2825" s="11" t="str">
        <f t="shared" si="267"/>
        <v>2000s</v>
      </c>
      <c r="L2825" s="11" t="str">
        <f t="shared" si="268"/>
        <v>Cereal</v>
      </c>
      <c r="M2825" s="18">
        <f t="shared" si="269"/>
        <v>1.1600918635170603</v>
      </c>
    </row>
    <row r="2826" spans="1:13">
      <c r="A2826" s="4">
        <v>2009</v>
      </c>
      <c r="B2826" s="5" t="s">
        <v>84</v>
      </c>
      <c r="C2826" s="5" t="s">
        <v>103</v>
      </c>
      <c r="D2826" s="5" t="s">
        <v>15</v>
      </c>
      <c r="E2826" s="5">
        <v>34840</v>
      </c>
      <c r="F2826" s="6">
        <v>2443.7399999999998</v>
      </c>
      <c r="H2826" s="15" t="str">
        <f t="shared" si="264"/>
        <v>Medium</v>
      </c>
      <c r="I2826" s="11" t="str">
        <f t="shared" si="265"/>
        <v>Large</v>
      </c>
      <c r="J2826" s="11" t="str">
        <f t="shared" si="266"/>
        <v>South</v>
      </c>
      <c r="K2826" s="11" t="str">
        <f t="shared" si="267"/>
        <v>2000s</v>
      </c>
      <c r="L2826" s="11" t="str">
        <f t="shared" si="268"/>
        <v>Cereal</v>
      </c>
      <c r="M2826" s="18">
        <f t="shared" si="269"/>
        <v>7.0141791044776108E-2</v>
      </c>
    </row>
    <row r="2827" spans="1:13">
      <c r="A2827" s="4">
        <v>2009</v>
      </c>
      <c r="B2827" s="5" t="s">
        <v>84</v>
      </c>
      <c r="C2827" s="5" t="s">
        <v>103</v>
      </c>
      <c r="D2827" s="5" t="s">
        <v>16</v>
      </c>
      <c r="E2827" s="5">
        <v>3580</v>
      </c>
      <c r="F2827" s="6">
        <v>4675.9799999999996</v>
      </c>
      <c r="H2827" s="15" t="str">
        <f t="shared" si="264"/>
        <v>High</v>
      </c>
      <c r="I2827" s="11" t="str">
        <f t="shared" si="265"/>
        <v>Medium</v>
      </c>
      <c r="J2827" s="11" t="str">
        <f t="shared" si="266"/>
        <v>South</v>
      </c>
      <c r="K2827" s="11" t="str">
        <f t="shared" si="267"/>
        <v>2000s</v>
      </c>
      <c r="L2827" s="11" t="str">
        <f t="shared" si="268"/>
        <v>Cereal</v>
      </c>
      <c r="M2827" s="18">
        <f t="shared" si="269"/>
        <v>1.3061396648044692</v>
      </c>
    </row>
    <row r="2828" spans="1:13">
      <c r="A2828" s="4">
        <v>2010</v>
      </c>
      <c r="B2828" s="5" t="s">
        <v>84</v>
      </c>
      <c r="C2828" s="5" t="s">
        <v>103</v>
      </c>
      <c r="D2828" s="5" t="s">
        <v>15</v>
      </c>
      <c r="E2828" s="5">
        <v>35440</v>
      </c>
      <c r="F2828" s="6">
        <v>2636.85</v>
      </c>
      <c r="H2828" s="15" t="str">
        <f t="shared" si="264"/>
        <v>Medium</v>
      </c>
      <c r="I2828" s="11" t="str">
        <f t="shared" si="265"/>
        <v>Large</v>
      </c>
      <c r="J2828" s="11" t="str">
        <f t="shared" si="266"/>
        <v>South</v>
      </c>
      <c r="K2828" s="11" t="str">
        <f t="shared" si="267"/>
        <v>2010s</v>
      </c>
      <c r="L2828" s="11" t="str">
        <f t="shared" si="268"/>
        <v>Cereal</v>
      </c>
      <c r="M2828" s="18">
        <f t="shared" si="269"/>
        <v>7.4403216704288941E-2</v>
      </c>
    </row>
    <row r="2829" spans="1:13">
      <c r="A2829" s="4">
        <v>2010</v>
      </c>
      <c r="B2829" s="5" t="s">
        <v>84</v>
      </c>
      <c r="C2829" s="5" t="s">
        <v>103</v>
      </c>
      <c r="D2829" s="5" t="s">
        <v>16</v>
      </c>
      <c r="E2829" s="5">
        <v>3270</v>
      </c>
      <c r="F2829" s="6">
        <v>4798.17</v>
      </c>
      <c r="H2829" s="15" t="str">
        <f t="shared" si="264"/>
        <v>High</v>
      </c>
      <c r="I2829" s="11" t="str">
        <f t="shared" si="265"/>
        <v>Medium</v>
      </c>
      <c r="J2829" s="11" t="str">
        <f t="shared" si="266"/>
        <v>South</v>
      </c>
      <c r="K2829" s="11" t="str">
        <f t="shared" si="267"/>
        <v>2010s</v>
      </c>
      <c r="L2829" s="11" t="str">
        <f t="shared" si="268"/>
        <v>Cereal</v>
      </c>
      <c r="M2829" s="18">
        <f t="shared" si="269"/>
        <v>1.4673302752293578</v>
      </c>
    </row>
    <row r="2830" spans="1:13">
      <c r="A2830" s="4">
        <v>2011</v>
      </c>
      <c r="B2830" s="5" t="s">
        <v>84</v>
      </c>
      <c r="C2830" s="5" t="s">
        <v>103</v>
      </c>
      <c r="D2830" s="5" t="s">
        <v>15</v>
      </c>
      <c r="E2830" s="5">
        <v>34220</v>
      </c>
      <c r="F2830" s="6">
        <v>2724.43</v>
      </c>
      <c r="H2830" s="15" t="str">
        <f t="shared" si="264"/>
        <v>Medium</v>
      </c>
      <c r="I2830" s="11" t="str">
        <f t="shared" si="265"/>
        <v>Large</v>
      </c>
      <c r="J2830" s="11" t="str">
        <f t="shared" si="266"/>
        <v>South</v>
      </c>
      <c r="K2830" s="11" t="str">
        <f t="shared" si="267"/>
        <v>2010s</v>
      </c>
      <c r="L2830" s="11" t="str">
        <f t="shared" si="268"/>
        <v>Cereal</v>
      </c>
      <c r="M2830" s="18">
        <f t="shared" si="269"/>
        <v>7.9615137346580947E-2</v>
      </c>
    </row>
    <row r="2831" spans="1:13">
      <c r="A2831" s="4">
        <v>2011</v>
      </c>
      <c r="B2831" s="5" t="s">
        <v>84</v>
      </c>
      <c r="C2831" s="5" t="s">
        <v>103</v>
      </c>
      <c r="D2831" s="5" t="s">
        <v>16</v>
      </c>
      <c r="E2831" s="5">
        <v>3700</v>
      </c>
      <c r="F2831" s="6">
        <v>3797.3</v>
      </c>
      <c r="H2831" s="15" t="str">
        <f t="shared" si="264"/>
        <v>High</v>
      </c>
      <c r="I2831" s="11" t="str">
        <f t="shared" si="265"/>
        <v>Medium</v>
      </c>
      <c r="J2831" s="11" t="str">
        <f t="shared" si="266"/>
        <v>South</v>
      </c>
      <c r="K2831" s="11" t="str">
        <f t="shared" si="267"/>
        <v>2010s</v>
      </c>
      <c r="L2831" s="11" t="str">
        <f t="shared" si="268"/>
        <v>Cereal</v>
      </c>
      <c r="M2831" s="18">
        <f t="shared" si="269"/>
        <v>1.0262972972972972</v>
      </c>
    </row>
    <row r="2832" spans="1:13">
      <c r="A2832" s="4">
        <v>2012</v>
      </c>
      <c r="B2832" s="5" t="s">
        <v>84</v>
      </c>
      <c r="C2832" s="5" t="s">
        <v>103</v>
      </c>
      <c r="D2832" s="5" t="s">
        <v>15</v>
      </c>
      <c r="E2832" s="5">
        <v>31370</v>
      </c>
      <c r="F2832" s="6">
        <v>2479.44</v>
      </c>
      <c r="H2832" s="15" t="str">
        <f t="shared" si="264"/>
        <v>Medium</v>
      </c>
      <c r="I2832" s="11" t="str">
        <f t="shared" si="265"/>
        <v>Large</v>
      </c>
      <c r="J2832" s="11" t="str">
        <f t="shared" si="266"/>
        <v>South</v>
      </c>
      <c r="K2832" s="11" t="str">
        <f t="shared" si="267"/>
        <v>2010s</v>
      </c>
      <c r="L2832" s="11" t="str">
        <f t="shared" si="268"/>
        <v>Cereal</v>
      </c>
      <c r="M2832" s="18">
        <f t="shared" si="269"/>
        <v>7.9038571883965569E-2</v>
      </c>
    </row>
    <row r="2833" spans="1:13">
      <c r="A2833" s="4">
        <v>2012</v>
      </c>
      <c r="B2833" s="5" t="s">
        <v>84</v>
      </c>
      <c r="C2833" s="5" t="s">
        <v>103</v>
      </c>
      <c r="D2833" s="5" t="s">
        <v>16</v>
      </c>
      <c r="E2833" s="5">
        <v>3910</v>
      </c>
      <c r="F2833" s="6">
        <v>4478.26</v>
      </c>
      <c r="H2833" s="15" t="str">
        <f t="shared" si="264"/>
        <v>High</v>
      </c>
      <c r="I2833" s="11" t="str">
        <f t="shared" si="265"/>
        <v>Medium</v>
      </c>
      <c r="J2833" s="11" t="str">
        <f t="shared" si="266"/>
        <v>South</v>
      </c>
      <c r="K2833" s="11" t="str">
        <f t="shared" si="267"/>
        <v>2010s</v>
      </c>
      <c r="L2833" s="11" t="str">
        <f t="shared" si="268"/>
        <v>Cereal</v>
      </c>
      <c r="M2833" s="18">
        <f t="shared" si="269"/>
        <v>1.1453350383631715</v>
      </c>
    </row>
    <row r="2834" spans="1:13">
      <c r="A2834" s="4">
        <v>2013</v>
      </c>
      <c r="B2834" s="5" t="s">
        <v>84</v>
      </c>
      <c r="C2834" s="5" t="s">
        <v>103</v>
      </c>
      <c r="D2834" s="5" t="s">
        <v>15</v>
      </c>
      <c r="E2834" s="5">
        <v>32030</v>
      </c>
      <c r="F2834" s="6">
        <v>2878.86</v>
      </c>
      <c r="H2834" s="15" t="str">
        <f t="shared" si="264"/>
        <v>Medium</v>
      </c>
      <c r="I2834" s="11" t="str">
        <f t="shared" si="265"/>
        <v>Large</v>
      </c>
      <c r="J2834" s="11" t="str">
        <f t="shared" si="266"/>
        <v>South</v>
      </c>
      <c r="K2834" s="11" t="str">
        <f t="shared" si="267"/>
        <v>2010s</v>
      </c>
      <c r="L2834" s="11" t="str">
        <f t="shared" si="268"/>
        <v>Cereal</v>
      </c>
      <c r="M2834" s="18">
        <f t="shared" si="269"/>
        <v>8.9880112394630035E-2</v>
      </c>
    </row>
    <row r="2835" spans="1:13">
      <c r="A2835" s="4">
        <v>2013</v>
      </c>
      <c r="B2835" s="5" t="s">
        <v>84</v>
      </c>
      <c r="C2835" s="5" t="s">
        <v>103</v>
      </c>
      <c r="D2835" s="5" t="s">
        <v>16</v>
      </c>
      <c r="E2835" s="5">
        <v>2100</v>
      </c>
      <c r="F2835" s="6">
        <v>3861.9</v>
      </c>
      <c r="H2835" s="15" t="str">
        <f t="shared" si="264"/>
        <v>High</v>
      </c>
      <c r="I2835" s="11" t="str">
        <f t="shared" si="265"/>
        <v>Medium</v>
      </c>
      <c r="J2835" s="11" t="str">
        <f t="shared" si="266"/>
        <v>South</v>
      </c>
      <c r="K2835" s="11" t="str">
        <f t="shared" si="267"/>
        <v>2010s</v>
      </c>
      <c r="L2835" s="11" t="str">
        <f t="shared" si="268"/>
        <v>Cereal</v>
      </c>
      <c r="M2835" s="18">
        <f t="shared" si="269"/>
        <v>1.839</v>
      </c>
    </row>
    <row r="2836" spans="1:13">
      <c r="A2836" s="4">
        <v>2014</v>
      </c>
      <c r="B2836" s="5" t="s">
        <v>84</v>
      </c>
      <c r="C2836" s="5" t="s">
        <v>103</v>
      </c>
      <c r="D2836" s="5" t="s">
        <v>15</v>
      </c>
      <c r="E2836" s="5">
        <v>30960</v>
      </c>
      <c r="F2836" s="6">
        <v>2806.85</v>
      </c>
      <c r="H2836" s="15" t="str">
        <f t="shared" si="264"/>
        <v>Medium</v>
      </c>
      <c r="I2836" s="11" t="str">
        <f t="shared" si="265"/>
        <v>Large</v>
      </c>
      <c r="J2836" s="11" t="str">
        <f t="shared" si="266"/>
        <v>South</v>
      </c>
      <c r="K2836" s="11" t="str">
        <f t="shared" si="267"/>
        <v>2010s</v>
      </c>
      <c r="L2836" s="11" t="str">
        <f t="shared" si="268"/>
        <v>Cereal</v>
      </c>
      <c r="M2836" s="18">
        <f t="shared" si="269"/>
        <v>9.0660529715762272E-2</v>
      </c>
    </row>
    <row r="2837" spans="1:13">
      <c r="A2837" s="4">
        <v>2014</v>
      </c>
      <c r="B2837" s="5" t="s">
        <v>84</v>
      </c>
      <c r="C2837" s="5" t="s">
        <v>103</v>
      </c>
      <c r="D2837" s="5" t="s">
        <v>16</v>
      </c>
      <c r="E2837" s="5">
        <v>3520</v>
      </c>
      <c r="F2837" s="6">
        <v>5090.91</v>
      </c>
      <c r="H2837" s="15" t="str">
        <f t="shared" si="264"/>
        <v>High</v>
      </c>
      <c r="I2837" s="11" t="str">
        <f t="shared" si="265"/>
        <v>Medium</v>
      </c>
      <c r="J2837" s="11" t="str">
        <f t="shared" si="266"/>
        <v>South</v>
      </c>
      <c r="K2837" s="11" t="str">
        <f t="shared" si="267"/>
        <v>2010s</v>
      </c>
      <c r="L2837" s="11" t="str">
        <f t="shared" si="268"/>
        <v>Cereal</v>
      </c>
      <c r="M2837" s="18">
        <f t="shared" si="269"/>
        <v>1.44628125</v>
      </c>
    </row>
    <row r="2838" spans="1:13">
      <c r="A2838" s="4">
        <v>2015</v>
      </c>
      <c r="B2838" s="5" t="s">
        <v>84</v>
      </c>
      <c r="C2838" s="5" t="s">
        <v>103</v>
      </c>
      <c r="D2838" s="5" t="s">
        <v>15</v>
      </c>
      <c r="E2838" s="5">
        <v>28340</v>
      </c>
      <c r="F2838" s="6">
        <v>2699.01</v>
      </c>
      <c r="H2838" s="15" t="str">
        <f t="shared" si="264"/>
        <v>Medium</v>
      </c>
      <c r="I2838" s="11" t="str">
        <f t="shared" si="265"/>
        <v>Large</v>
      </c>
      <c r="J2838" s="11" t="str">
        <f t="shared" si="266"/>
        <v>South</v>
      </c>
      <c r="K2838" s="11" t="str">
        <f t="shared" si="267"/>
        <v>2010s</v>
      </c>
      <c r="L2838" s="11" t="str">
        <f t="shared" si="268"/>
        <v>Cereal</v>
      </c>
      <c r="M2838" s="18">
        <f t="shared" si="269"/>
        <v>9.523676781933664E-2</v>
      </c>
    </row>
    <row r="2839" spans="1:13">
      <c r="A2839" s="4">
        <v>2015</v>
      </c>
      <c r="B2839" s="5" t="s">
        <v>84</v>
      </c>
      <c r="C2839" s="5" t="s">
        <v>103</v>
      </c>
      <c r="D2839" s="5" t="s">
        <v>16</v>
      </c>
      <c r="E2839" s="5">
        <v>3450</v>
      </c>
      <c r="F2839" s="6">
        <v>4484.0600000000004</v>
      </c>
      <c r="H2839" s="15" t="str">
        <f t="shared" si="264"/>
        <v>High</v>
      </c>
      <c r="I2839" s="11" t="str">
        <f t="shared" si="265"/>
        <v>Medium</v>
      </c>
      <c r="J2839" s="11" t="str">
        <f t="shared" si="266"/>
        <v>South</v>
      </c>
      <c r="K2839" s="11" t="str">
        <f t="shared" si="267"/>
        <v>2010s</v>
      </c>
      <c r="L2839" s="11" t="str">
        <f t="shared" si="268"/>
        <v>Cereal</v>
      </c>
      <c r="M2839" s="18">
        <f t="shared" si="269"/>
        <v>1.2997275362318841</v>
      </c>
    </row>
    <row r="2840" spans="1:13">
      <c r="A2840" s="4">
        <v>2016</v>
      </c>
      <c r="B2840" s="5" t="s">
        <v>84</v>
      </c>
      <c r="C2840" s="5" t="s">
        <v>103</v>
      </c>
      <c r="D2840" s="5" t="s">
        <v>15</v>
      </c>
      <c r="E2840" s="5">
        <v>27930</v>
      </c>
      <c r="F2840" s="6">
        <v>2431.41</v>
      </c>
      <c r="H2840" s="15" t="str">
        <f t="shared" si="264"/>
        <v>Medium</v>
      </c>
      <c r="I2840" s="11" t="str">
        <f t="shared" si="265"/>
        <v>Large</v>
      </c>
      <c r="J2840" s="11" t="str">
        <f t="shared" si="266"/>
        <v>South</v>
      </c>
      <c r="K2840" s="11" t="str">
        <f t="shared" si="267"/>
        <v>2010s</v>
      </c>
      <c r="L2840" s="11" t="str">
        <f t="shared" si="268"/>
        <v>Cereal</v>
      </c>
      <c r="M2840" s="18">
        <f t="shared" si="269"/>
        <v>8.7053705692803435E-2</v>
      </c>
    </row>
    <row r="2841" spans="1:13">
      <c r="A2841" s="4">
        <v>2016</v>
      </c>
      <c r="B2841" s="5" t="s">
        <v>84</v>
      </c>
      <c r="C2841" s="5" t="s">
        <v>103</v>
      </c>
      <c r="D2841" s="5" t="s">
        <v>16</v>
      </c>
      <c r="E2841" s="5">
        <v>3860</v>
      </c>
      <c r="F2841" s="6">
        <v>5537.55</v>
      </c>
      <c r="H2841" s="15" t="str">
        <f t="shared" si="264"/>
        <v>High</v>
      </c>
      <c r="I2841" s="11" t="str">
        <f t="shared" si="265"/>
        <v>Medium</v>
      </c>
      <c r="J2841" s="11" t="str">
        <f t="shared" si="266"/>
        <v>South</v>
      </c>
      <c r="K2841" s="11" t="str">
        <f t="shared" si="267"/>
        <v>2010s</v>
      </c>
      <c r="L2841" s="11" t="str">
        <f t="shared" si="268"/>
        <v>Cereal</v>
      </c>
      <c r="M2841" s="18">
        <f t="shared" si="269"/>
        <v>1.4345984455958549</v>
      </c>
    </row>
    <row r="2842" spans="1:13">
      <c r="A2842" s="4">
        <v>2017</v>
      </c>
      <c r="B2842" s="5" t="s">
        <v>84</v>
      </c>
      <c r="C2842" s="5" t="s">
        <v>103</v>
      </c>
      <c r="D2842" s="5" t="s">
        <v>15</v>
      </c>
      <c r="E2842" s="5">
        <v>27170</v>
      </c>
      <c r="F2842" s="6">
        <v>2364.9499999999998</v>
      </c>
      <c r="H2842" s="15" t="str">
        <f t="shared" si="264"/>
        <v>Medium</v>
      </c>
      <c r="I2842" s="11" t="str">
        <f t="shared" si="265"/>
        <v>Large</v>
      </c>
      <c r="J2842" s="11" t="str">
        <f t="shared" si="266"/>
        <v>South</v>
      </c>
      <c r="K2842" s="11" t="str">
        <f t="shared" si="267"/>
        <v>2010s</v>
      </c>
      <c r="L2842" s="11" t="str">
        <f t="shared" si="268"/>
        <v>Cereal</v>
      </c>
      <c r="M2842" s="18">
        <f t="shared" si="269"/>
        <v>8.7042694147957303E-2</v>
      </c>
    </row>
    <row r="2843" spans="1:13">
      <c r="A2843" s="4">
        <v>2017</v>
      </c>
      <c r="B2843" s="5" t="s">
        <v>84</v>
      </c>
      <c r="C2843" s="5" t="s">
        <v>103</v>
      </c>
      <c r="D2843" s="5" t="s">
        <v>16</v>
      </c>
      <c r="E2843" s="5">
        <v>3560</v>
      </c>
      <c r="F2843" s="6">
        <v>7516.3</v>
      </c>
      <c r="H2843" s="15" t="str">
        <f t="shared" si="264"/>
        <v>High</v>
      </c>
      <c r="I2843" s="11" t="str">
        <f t="shared" si="265"/>
        <v>Medium</v>
      </c>
      <c r="J2843" s="11" t="str">
        <f t="shared" si="266"/>
        <v>South</v>
      </c>
      <c r="K2843" s="11" t="str">
        <f t="shared" si="267"/>
        <v>2010s</v>
      </c>
      <c r="L2843" s="11" t="str">
        <f t="shared" si="268"/>
        <v>Cereal</v>
      </c>
      <c r="M2843" s="18">
        <f t="shared" si="269"/>
        <v>2.1113202247191012</v>
      </c>
    </row>
    <row r="2844" spans="1:13">
      <c r="A2844" s="4">
        <v>2008</v>
      </c>
      <c r="B2844" s="5" t="s">
        <v>104</v>
      </c>
      <c r="C2844" s="5" t="s">
        <v>105</v>
      </c>
      <c r="D2844" s="5" t="s">
        <v>15</v>
      </c>
      <c r="E2844" s="5">
        <v>173110</v>
      </c>
      <c r="F2844" s="6">
        <v>3726.36</v>
      </c>
      <c r="H2844" s="15" t="str">
        <f t="shared" si="264"/>
        <v>High</v>
      </c>
      <c r="I2844" s="11" t="str">
        <f t="shared" si="265"/>
        <v>Large</v>
      </c>
      <c r="J2844" s="11" t="str">
        <f t="shared" si="266"/>
        <v>South</v>
      </c>
      <c r="K2844" s="11" t="str">
        <f t="shared" si="267"/>
        <v>2000s</v>
      </c>
      <c r="L2844" s="11" t="str">
        <f t="shared" si="268"/>
        <v>Cereal</v>
      </c>
      <c r="M2844" s="18">
        <f t="shared" si="269"/>
        <v>2.1525966148691584E-2</v>
      </c>
    </row>
    <row r="2845" spans="1:13">
      <c r="A2845" s="4">
        <v>2009</v>
      </c>
      <c r="B2845" s="5" t="s">
        <v>104</v>
      </c>
      <c r="C2845" s="5" t="s">
        <v>105</v>
      </c>
      <c r="D2845" s="5" t="s">
        <v>15</v>
      </c>
      <c r="E2845" s="5">
        <v>171960</v>
      </c>
      <c r="F2845" s="6">
        <v>3417.77</v>
      </c>
      <c r="H2845" s="15" t="str">
        <f t="shared" si="264"/>
        <v>High</v>
      </c>
      <c r="I2845" s="11" t="str">
        <f t="shared" si="265"/>
        <v>Large</v>
      </c>
      <c r="J2845" s="11" t="str">
        <f t="shared" si="266"/>
        <v>South</v>
      </c>
      <c r="K2845" s="11" t="str">
        <f t="shared" si="267"/>
        <v>2000s</v>
      </c>
      <c r="L2845" s="11" t="str">
        <f t="shared" si="268"/>
        <v>Cereal</v>
      </c>
      <c r="M2845" s="18">
        <f t="shared" si="269"/>
        <v>1.987537799488253E-2</v>
      </c>
    </row>
    <row r="2846" spans="1:13">
      <c r="A2846" s="4">
        <v>2009</v>
      </c>
      <c r="B2846" s="5" t="s">
        <v>104</v>
      </c>
      <c r="C2846" s="5" t="s">
        <v>105</v>
      </c>
      <c r="D2846" s="5" t="s">
        <v>17</v>
      </c>
      <c r="E2846" s="5">
        <v>20</v>
      </c>
      <c r="F2846" s="6">
        <v>1000</v>
      </c>
      <c r="H2846" s="15" t="str">
        <f t="shared" si="264"/>
        <v>Medium</v>
      </c>
      <c r="I2846" s="11" t="str">
        <f t="shared" si="265"/>
        <v>Small</v>
      </c>
      <c r="J2846" s="11" t="str">
        <f t="shared" si="266"/>
        <v>South</v>
      </c>
      <c r="K2846" s="11" t="str">
        <f t="shared" si="267"/>
        <v>2000s</v>
      </c>
      <c r="L2846" s="11" t="str">
        <f t="shared" si="268"/>
        <v>Pulse</v>
      </c>
      <c r="M2846" s="18">
        <f t="shared" si="269"/>
        <v>50</v>
      </c>
    </row>
    <row r="2847" spans="1:13">
      <c r="A2847" s="4">
        <v>2010</v>
      </c>
      <c r="B2847" s="5" t="s">
        <v>104</v>
      </c>
      <c r="C2847" s="5" t="s">
        <v>105</v>
      </c>
      <c r="D2847" s="5" t="s">
        <v>15</v>
      </c>
      <c r="E2847" s="5">
        <v>178960</v>
      </c>
      <c r="F2847" s="6">
        <v>3513.86</v>
      </c>
      <c r="H2847" s="15" t="str">
        <f t="shared" si="264"/>
        <v>High</v>
      </c>
      <c r="I2847" s="11" t="str">
        <f t="shared" si="265"/>
        <v>Large</v>
      </c>
      <c r="J2847" s="11" t="str">
        <f t="shared" si="266"/>
        <v>South</v>
      </c>
      <c r="K2847" s="11" t="str">
        <f t="shared" si="267"/>
        <v>2010s</v>
      </c>
      <c r="L2847" s="11" t="str">
        <f t="shared" si="268"/>
        <v>Cereal</v>
      </c>
      <c r="M2847" s="18">
        <f t="shared" si="269"/>
        <v>1.9634890478319178E-2</v>
      </c>
    </row>
    <row r="2848" spans="1:13">
      <c r="A2848" s="4">
        <v>2010</v>
      </c>
      <c r="B2848" s="5" t="s">
        <v>104</v>
      </c>
      <c r="C2848" s="5" t="s">
        <v>105</v>
      </c>
      <c r="D2848" s="5" t="s">
        <v>16</v>
      </c>
      <c r="E2848" s="5">
        <v>10</v>
      </c>
      <c r="F2848" s="6">
        <v>3000</v>
      </c>
      <c r="H2848" s="15" t="str">
        <f t="shared" si="264"/>
        <v>High</v>
      </c>
      <c r="I2848" s="11" t="str">
        <f t="shared" si="265"/>
        <v>Small</v>
      </c>
      <c r="J2848" s="11" t="str">
        <f t="shared" si="266"/>
        <v>South</v>
      </c>
      <c r="K2848" s="11" t="str">
        <f t="shared" si="267"/>
        <v>2010s</v>
      </c>
      <c r="L2848" s="11" t="str">
        <f t="shared" si="268"/>
        <v>Cereal</v>
      </c>
      <c r="M2848" s="18">
        <f t="shared" si="269"/>
        <v>300</v>
      </c>
    </row>
    <row r="2849" spans="1:13">
      <c r="A2849" s="4">
        <v>2011</v>
      </c>
      <c r="B2849" s="5" t="s">
        <v>104</v>
      </c>
      <c r="C2849" s="5" t="s">
        <v>105</v>
      </c>
      <c r="D2849" s="5" t="s">
        <v>15</v>
      </c>
      <c r="E2849" s="5">
        <v>169640</v>
      </c>
      <c r="F2849" s="6">
        <v>4176.2</v>
      </c>
      <c r="H2849" s="15" t="str">
        <f t="shared" si="264"/>
        <v>High</v>
      </c>
      <c r="I2849" s="11" t="str">
        <f t="shared" si="265"/>
        <v>Large</v>
      </c>
      <c r="J2849" s="11" t="str">
        <f t="shared" si="266"/>
        <v>South</v>
      </c>
      <c r="K2849" s="11" t="str">
        <f t="shared" si="267"/>
        <v>2010s</v>
      </c>
      <c r="L2849" s="11" t="str">
        <f t="shared" si="268"/>
        <v>Cereal</v>
      </c>
      <c r="M2849" s="18">
        <f t="shared" si="269"/>
        <v>2.4618014619193586E-2</v>
      </c>
    </row>
    <row r="2850" spans="1:13">
      <c r="A2850" s="4">
        <v>2011</v>
      </c>
      <c r="B2850" s="5" t="s">
        <v>104</v>
      </c>
      <c r="C2850" s="5" t="s">
        <v>105</v>
      </c>
      <c r="D2850" s="5" t="s">
        <v>16</v>
      </c>
      <c r="E2850" s="5">
        <v>40</v>
      </c>
      <c r="F2850" s="6">
        <v>5500</v>
      </c>
      <c r="H2850" s="15" t="str">
        <f t="shared" si="264"/>
        <v>High</v>
      </c>
      <c r="I2850" s="11" t="str">
        <f t="shared" si="265"/>
        <v>Small</v>
      </c>
      <c r="J2850" s="11" t="str">
        <f t="shared" si="266"/>
        <v>South</v>
      </c>
      <c r="K2850" s="11" t="str">
        <f t="shared" si="267"/>
        <v>2010s</v>
      </c>
      <c r="L2850" s="11" t="str">
        <f t="shared" si="268"/>
        <v>Cereal</v>
      </c>
      <c r="M2850" s="18">
        <f t="shared" si="269"/>
        <v>137.5</v>
      </c>
    </row>
    <row r="2851" spans="1:13">
      <c r="A2851" s="4">
        <v>2012</v>
      </c>
      <c r="B2851" s="5" t="s">
        <v>104</v>
      </c>
      <c r="C2851" s="5" t="s">
        <v>105</v>
      </c>
      <c r="D2851" s="5" t="s">
        <v>15</v>
      </c>
      <c r="E2851" s="5">
        <v>156120</v>
      </c>
      <c r="F2851" s="6">
        <v>4133.62</v>
      </c>
      <c r="H2851" s="15" t="str">
        <f t="shared" si="264"/>
        <v>High</v>
      </c>
      <c r="I2851" s="11" t="str">
        <f t="shared" si="265"/>
        <v>Large</v>
      </c>
      <c r="J2851" s="11" t="str">
        <f t="shared" si="266"/>
        <v>South</v>
      </c>
      <c r="K2851" s="11" t="str">
        <f t="shared" si="267"/>
        <v>2010s</v>
      </c>
      <c r="L2851" s="11" t="str">
        <f t="shared" si="268"/>
        <v>Cereal</v>
      </c>
      <c r="M2851" s="18">
        <f t="shared" si="269"/>
        <v>2.6477197027927234E-2</v>
      </c>
    </row>
    <row r="2852" spans="1:13">
      <c r="A2852" s="4">
        <v>2012</v>
      </c>
      <c r="B2852" s="5" t="s">
        <v>104</v>
      </c>
      <c r="C2852" s="5" t="s">
        <v>105</v>
      </c>
      <c r="D2852" s="5" t="s">
        <v>16</v>
      </c>
      <c r="E2852" s="5">
        <v>10</v>
      </c>
      <c r="F2852" s="6">
        <v>4000</v>
      </c>
      <c r="H2852" s="15" t="str">
        <f t="shared" si="264"/>
        <v>High</v>
      </c>
      <c r="I2852" s="11" t="str">
        <f t="shared" si="265"/>
        <v>Small</v>
      </c>
      <c r="J2852" s="11" t="str">
        <f t="shared" si="266"/>
        <v>South</v>
      </c>
      <c r="K2852" s="11" t="str">
        <f t="shared" si="267"/>
        <v>2010s</v>
      </c>
      <c r="L2852" s="11" t="str">
        <f t="shared" si="268"/>
        <v>Cereal</v>
      </c>
      <c r="M2852" s="18">
        <f t="shared" si="269"/>
        <v>400</v>
      </c>
    </row>
    <row r="2853" spans="1:13">
      <c r="A2853" s="4">
        <v>2012</v>
      </c>
      <c r="B2853" s="5" t="s">
        <v>104</v>
      </c>
      <c r="C2853" s="5" t="s">
        <v>105</v>
      </c>
      <c r="D2853" s="5" t="s">
        <v>17</v>
      </c>
      <c r="E2853" s="5">
        <v>10</v>
      </c>
      <c r="F2853" s="6">
        <v>1000</v>
      </c>
      <c r="H2853" s="15" t="str">
        <f t="shared" si="264"/>
        <v>Medium</v>
      </c>
      <c r="I2853" s="11" t="str">
        <f t="shared" si="265"/>
        <v>Small</v>
      </c>
      <c r="J2853" s="11" t="str">
        <f t="shared" si="266"/>
        <v>South</v>
      </c>
      <c r="K2853" s="11" t="str">
        <f t="shared" si="267"/>
        <v>2010s</v>
      </c>
      <c r="L2853" s="11" t="str">
        <f t="shared" si="268"/>
        <v>Pulse</v>
      </c>
      <c r="M2853" s="18">
        <f t="shared" si="269"/>
        <v>100</v>
      </c>
    </row>
    <row r="2854" spans="1:13">
      <c r="A2854" s="4">
        <v>2013</v>
      </c>
      <c r="B2854" s="5" t="s">
        <v>104</v>
      </c>
      <c r="C2854" s="5" t="s">
        <v>105</v>
      </c>
      <c r="D2854" s="5" t="s">
        <v>15</v>
      </c>
      <c r="E2854" s="5">
        <v>181390</v>
      </c>
      <c r="F2854" s="6">
        <v>4649.43</v>
      </c>
      <c r="H2854" s="15" t="str">
        <f t="shared" si="264"/>
        <v>High</v>
      </c>
      <c r="I2854" s="11" t="str">
        <f t="shared" si="265"/>
        <v>Large</v>
      </c>
      <c r="J2854" s="11" t="str">
        <f t="shared" si="266"/>
        <v>South</v>
      </c>
      <c r="K2854" s="11" t="str">
        <f t="shared" si="267"/>
        <v>2010s</v>
      </c>
      <c r="L2854" s="11" t="str">
        <f t="shared" si="268"/>
        <v>Cereal</v>
      </c>
      <c r="M2854" s="18">
        <f t="shared" si="269"/>
        <v>2.563222889905728E-2</v>
      </c>
    </row>
    <row r="2855" spans="1:13">
      <c r="A2855" s="4">
        <v>2013</v>
      </c>
      <c r="B2855" s="5" t="s">
        <v>104</v>
      </c>
      <c r="C2855" s="5" t="s">
        <v>105</v>
      </c>
      <c r="D2855" s="5" t="s">
        <v>16</v>
      </c>
      <c r="E2855" s="5">
        <v>110</v>
      </c>
      <c r="F2855" s="6">
        <v>5727.27</v>
      </c>
      <c r="H2855" s="15" t="str">
        <f t="shared" si="264"/>
        <v>High</v>
      </c>
      <c r="I2855" s="11" t="str">
        <f t="shared" si="265"/>
        <v>Small</v>
      </c>
      <c r="J2855" s="11" t="str">
        <f t="shared" si="266"/>
        <v>South</v>
      </c>
      <c r="K2855" s="11" t="str">
        <f t="shared" si="267"/>
        <v>2010s</v>
      </c>
      <c r="L2855" s="11" t="str">
        <f t="shared" si="268"/>
        <v>Cereal</v>
      </c>
      <c r="M2855" s="18">
        <f t="shared" si="269"/>
        <v>52.06609090909091</v>
      </c>
    </row>
    <row r="2856" spans="1:13">
      <c r="A2856" s="4">
        <v>2013</v>
      </c>
      <c r="B2856" s="5" t="s">
        <v>104</v>
      </c>
      <c r="C2856" s="5" t="s">
        <v>105</v>
      </c>
      <c r="D2856" s="5" t="s">
        <v>17</v>
      </c>
      <c r="E2856" s="5">
        <v>40</v>
      </c>
      <c r="F2856" s="6">
        <v>500</v>
      </c>
      <c r="H2856" s="15" t="str">
        <f t="shared" si="264"/>
        <v>Low</v>
      </c>
      <c r="I2856" s="11" t="str">
        <f t="shared" si="265"/>
        <v>Small</v>
      </c>
      <c r="J2856" s="11" t="str">
        <f t="shared" si="266"/>
        <v>South</v>
      </c>
      <c r="K2856" s="11" t="str">
        <f t="shared" si="267"/>
        <v>2010s</v>
      </c>
      <c r="L2856" s="11" t="str">
        <f t="shared" si="268"/>
        <v>Pulse</v>
      </c>
      <c r="M2856" s="18">
        <f t="shared" si="269"/>
        <v>12.5</v>
      </c>
    </row>
    <row r="2857" spans="1:13">
      <c r="A2857" s="4">
        <v>2014</v>
      </c>
      <c r="B2857" s="5" t="s">
        <v>104</v>
      </c>
      <c r="C2857" s="5" t="s">
        <v>105</v>
      </c>
      <c r="D2857" s="5" t="s">
        <v>15</v>
      </c>
      <c r="E2857" s="5">
        <v>158230</v>
      </c>
      <c r="F2857" s="6">
        <v>4525.6899999999996</v>
      </c>
      <c r="H2857" s="15" t="str">
        <f t="shared" si="264"/>
        <v>High</v>
      </c>
      <c r="I2857" s="11" t="str">
        <f t="shared" si="265"/>
        <v>Large</v>
      </c>
      <c r="J2857" s="11" t="str">
        <f t="shared" si="266"/>
        <v>South</v>
      </c>
      <c r="K2857" s="11" t="str">
        <f t="shared" si="267"/>
        <v>2010s</v>
      </c>
      <c r="L2857" s="11" t="str">
        <f t="shared" si="268"/>
        <v>Cereal</v>
      </c>
      <c r="M2857" s="18">
        <f t="shared" si="269"/>
        <v>2.8601971813183337E-2</v>
      </c>
    </row>
    <row r="2858" spans="1:13">
      <c r="A2858" s="4">
        <v>2014</v>
      </c>
      <c r="B2858" s="5" t="s">
        <v>104</v>
      </c>
      <c r="C2858" s="5" t="s">
        <v>105</v>
      </c>
      <c r="D2858" s="5" t="s">
        <v>16</v>
      </c>
      <c r="E2858" s="5">
        <v>540</v>
      </c>
      <c r="F2858" s="6">
        <v>7833.33</v>
      </c>
      <c r="H2858" s="15" t="str">
        <f t="shared" si="264"/>
        <v>High</v>
      </c>
      <c r="I2858" s="11" t="str">
        <f t="shared" si="265"/>
        <v>Small</v>
      </c>
      <c r="J2858" s="11" t="str">
        <f t="shared" si="266"/>
        <v>South</v>
      </c>
      <c r="K2858" s="11" t="str">
        <f t="shared" si="267"/>
        <v>2010s</v>
      </c>
      <c r="L2858" s="11" t="str">
        <f t="shared" si="268"/>
        <v>Cereal</v>
      </c>
      <c r="M2858" s="18">
        <f t="shared" si="269"/>
        <v>14.506166666666667</v>
      </c>
    </row>
    <row r="2859" spans="1:13">
      <c r="A2859" s="4">
        <v>2014</v>
      </c>
      <c r="B2859" s="5" t="s">
        <v>104</v>
      </c>
      <c r="C2859" s="5" t="s">
        <v>105</v>
      </c>
      <c r="D2859" s="5" t="s">
        <v>17</v>
      </c>
      <c r="E2859" s="5">
        <v>10</v>
      </c>
      <c r="F2859" s="6">
        <v>1000</v>
      </c>
      <c r="H2859" s="15" t="str">
        <f t="shared" si="264"/>
        <v>Medium</v>
      </c>
      <c r="I2859" s="11" t="str">
        <f t="shared" si="265"/>
        <v>Small</v>
      </c>
      <c r="J2859" s="11" t="str">
        <f t="shared" si="266"/>
        <v>South</v>
      </c>
      <c r="K2859" s="11" t="str">
        <f t="shared" si="267"/>
        <v>2010s</v>
      </c>
      <c r="L2859" s="11" t="str">
        <f t="shared" si="268"/>
        <v>Pulse</v>
      </c>
      <c r="M2859" s="18">
        <f t="shared" si="269"/>
        <v>100</v>
      </c>
    </row>
    <row r="2860" spans="1:13">
      <c r="A2860" s="4">
        <v>2015</v>
      </c>
      <c r="B2860" s="5" t="s">
        <v>104</v>
      </c>
      <c r="C2860" s="5" t="s">
        <v>105</v>
      </c>
      <c r="D2860" s="5" t="s">
        <v>15</v>
      </c>
      <c r="E2860" s="5">
        <v>199140</v>
      </c>
      <c r="F2860" s="6">
        <v>3758.66</v>
      </c>
      <c r="H2860" s="15" t="str">
        <f t="shared" si="264"/>
        <v>High</v>
      </c>
      <c r="I2860" s="11" t="str">
        <f t="shared" si="265"/>
        <v>Large</v>
      </c>
      <c r="J2860" s="11" t="str">
        <f t="shared" si="266"/>
        <v>South</v>
      </c>
      <c r="K2860" s="11" t="str">
        <f t="shared" si="267"/>
        <v>2010s</v>
      </c>
      <c r="L2860" s="11" t="str">
        <f t="shared" si="268"/>
        <v>Cereal</v>
      </c>
      <c r="M2860" s="18">
        <f t="shared" si="269"/>
        <v>1.8874460178768704E-2</v>
      </c>
    </row>
    <row r="2861" spans="1:13">
      <c r="A2861" s="4">
        <v>2015</v>
      </c>
      <c r="B2861" s="5" t="s">
        <v>104</v>
      </c>
      <c r="C2861" s="5" t="s">
        <v>105</v>
      </c>
      <c r="D2861" s="5" t="s">
        <v>16</v>
      </c>
      <c r="E2861" s="5">
        <v>10</v>
      </c>
      <c r="F2861" s="6">
        <v>10000</v>
      </c>
      <c r="H2861" s="15" t="str">
        <f t="shared" si="264"/>
        <v>High</v>
      </c>
      <c r="I2861" s="11" t="str">
        <f t="shared" si="265"/>
        <v>Small</v>
      </c>
      <c r="J2861" s="11" t="str">
        <f t="shared" si="266"/>
        <v>South</v>
      </c>
      <c r="K2861" s="11" t="str">
        <f t="shared" si="267"/>
        <v>2010s</v>
      </c>
      <c r="L2861" s="11" t="str">
        <f t="shared" si="268"/>
        <v>Cereal</v>
      </c>
      <c r="M2861" s="18">
        <f t="shared" si="269"/>
        <v>1000</v>
      </c>
    </row>
    <row r="2862" spans="1:13">
      <c r="A2862" s="4">
        <v>2015</v>
      </c>
      <c r="B2862" s="5" t="s">
        <v>104</v>
      </c>
      <c r="C2862" s="5" t="s">
        <v>105</v>
      </c>
      <c r="D2862" s="5" t="s">
        <v>17</v>
      </c>
      <c r="E2862" s="5">
        <v>30</v>
      </c>
      <c r="F2862" s="6">
        <v>333.33</v>
      </c>
      <c r="H2862" s="15" t="str">
        <f t="shared" si="264"/>
        <v>Low</v>
      </c>
      <c r="I2862" s="11" t="str">
        <f t="shared" si="265"/>
        <v>Small</v>
      </c>
      <c r="J2862" s="11" t="str">
        <f t="shared" si="266"/>
        <v>South</v>
      </c>
      <c r="K2862" s="11" t="str">
        <f t="shared" si="267"/>
        <v>2010s</v>
      </c>
      <c r="L2862" s="11" t="str">
        <f t="shared" si="268"/>
        <v>Pulse</v>
      </c>
      <c r="M2862" s="18">
        <f t="shared" si="269"/>
        <v>11.110999999999999</v>
      </c>
    </row>
    <row r="2863" spans="1:13">
      <c r="A2863" s="4">
        <v>2016</v>
      </c>
      <c r="B2863" s="5" t="s">
        <v>104</v>
      </c>
      <c r="C2863" s="5" t="s">
        <v>105</v>
      </c>
      <c r="D2863" s="5" t="s">
        <v>15</v>
      </c>
      <c r="E2863" s="5">
        <v>169580</v>
      </c>
      <c r="F2863" s="6">
        <v>3450.65</v>
      </c>
      <c r="H2863" s="15" t="str">
        <f t="shared" si="264"/>
        <v>High</v>
      </c>
      <c r="I2863" s="11" t="str">
        <f t="shared" si="265"/>
        <v>Large</v>
      </c>
      <c r="J2863" s="11" t="str">
        <f t="shared" si="266"/>
        <v>South</v>
      </c>
      <c r="K2863" s="11" t="str">
        <f t="shared" si="267"/>
        <v>2010s</v>
      </c>
      <c r="L2863" s="11" t="str">
        <f t="shared" si="268"/>
        <v>Cereal</v>
      </c>
      <c r="M2863" s="18">
        <f t="shared" si="269"/>
        <v>2.0348213232692536E-2</v>
      </c>
    </row>
    <row r="2864" spans="1:13">
      <c r="A2864" s="4">
        <v>2016</v>
      </c>
      <c r="B2864" s="5" t="s">
        <v>104</v>
      </c>
      <c r="C2864" s="5" t="s">
        <v>105</v>
      </c>
      <c r="D2864" s="5" t="s">
        <v>16</v>
      </c>
      <c r="E2864" s="5">
        <v>30</v>
      </c>
      <c r="F2864" s="6">
        <v>3444.44</v>
      </c>
      <c r="H2864" s="15" t="str">
        <f t="shared" si="264"/>
        <v>High</v>
      </c>
      <c r="I2864" s="11" t="str">
        <f t="shared" si="265"/>
        <v>Small</v>
      </c>
      <c r="J2864" s="11" t="str">
        <f t="shared" si="266"/>
        <v>South</v>
      </c>
      <c r="K2864" s="11" t="str">
        <f t="shared" si="267"/>
        <v>2010s</v>
      </c>
      <c r="L2864" s="11" t="str">
        <f t="shared" si="268"/>
        <v>Cereal</v>
      </c>
      <c r="M2864" s="18">
        <f t="shared" si="269"/>
        <v>114.81466666666667</v>
      </c>
    </row>
    <row r="2865" spans="1:13">
      <c r="A2865" s="4">
        <v>2016</v>
      </c>
      <c r="B2865" s="5" t="s">
        <v>104</v>
      </c>
      <c r="C2865" s="5" t="s">
        <v>105</v>
      </c>
      <c r="D2865" s="5" t="s">
        <v>17</v>
      </c>
      <c r="E2865" s="5">
        <v>50</v>
      </c>
      <c r="F2865" s="6">
        <v>469.39</v>
      </c>
      <c r="H2865" s="15" t="str">
        <f t="shared" si="264"/>
        <v>Low</v>
      </c>
      <c r="I2865" s="11" t="str">
        <f t="shared" si="265"/>
        <v>Small</v>
      </c>
      <c r="J2865" s="11" t="str">
        <f t="shared" si="266"/>
        <v>South</v>
      </c>
      <c r="K2865" s="11" t="str">
        <f t="shared" si="267"/>
        <v>2010s</v>
      </c>
      <c r="L2865" s="11" t="str">
        <f t="shared" si="268"/>
        <v>Pulse</v>
      </c>
      <c r="M2865" s="18">
        <f t="shared" si="269"/>
        <v>9.3878000000000004</v>
      </c>
    </row>
    <row r="2866" spans="1:13">
      <c r="A2866" s="4">
        <v>2017</v>
      </c>
      <c r="B2866" s="5" t="s">
        <v>104</v>
      </c>
      <c r="C2866" s="5" t="s">
        <v>105</v>
      </c>
      <c r="D2866" s="5" t="s">
        <v>15</v>
      </c>
      <c r="E2866" s="5">
        <v>193220</v>
      </c>
      <c r="F2866" s="6">
        <v>4178.74</v>
      </c>
      <c r="H2866" s="15" t="str">
        <f t="shared" si="264"/>
        <v>High</v>
      </c>
      <c r="I2866" s="11" t="str">
        <f t="shared" si="265"/>
        <v>Large</v>
      </c>
      <c r="J2866" s="11" t="str">
        <f t="shared" si="266"/>
        <v>South</v>
      </c>
      <c r="K2866" s="11" t="str">
        <f t="shared" si="267"/>
        <v>2010s</v>
      </c>
      <c r="L2866" s="11" t="str">
        <f t="shared" si="268"/>
        <v>Cereal</v>
      </c>
      <c r="M2866" s="18">
        <f t="shared" si="269"/>
        <v>2.162685022254425E-2</v>
      </c>
    </row>
    <row r="2867" spans="1:13">
      <c r="A2867" s="4">
        <v>2017</v>
      </c>
      <c r="B2867" s="5" t="s">
        <v>104</v>
      </c>
      <c r="C2867" s="5" t="s">
        <v>105</v>
      </c>
      <c r="D2867" s="5" t="s">
        <v>16</v>
      </c>
      <c r="E2867" s="5">
        <v>10</v>
      </c>
      <c r="F2867" s="6">
        <v>6666.67</v>
      </c>
      <c r="H2867" s="15" t="str">
        <f t="shared" si="264"/>
        <v>High</v>
      </c>
      <c r="I2867" s="11" t="str">
        <f t="shared" si="265"/>
        <v>Small</v>
      </c>
      <c r="J2867" s="11" t="str">
        <f t="shared" si="266"/>
        <v>South</v>
      </c>
      <c r="K2867" s="11" t="str">
        <f t="shared" si="267"/>
        <v>2010s</v>
      </c>
      <c r="L2867" s="11" t="str">
        <f t="shared" si="268"/>
        <v>Cereal</v>
      </c>
      <c r="M2867" s="18">
        <f t="shared" si="269"/>
        <v>666.66700000000003</v>
      </c>
    </row>
    <row r="2868" spans="1:13">
      <c r="A2868" s="4">
        <v>2008</v>
      </c>
      <c r="B2868" s="5" t="s">
        <v>104</v>
      </c>
      <c r="C2868" s="5" t="s">
        <v>106</v>
      </c>
      <c r="D2868" s="5" t="s">
        <v>15</v>
      </c>
      <c r="E2868" s="5">
        <v>254460</v>
      </c>
      <c r="F2868" s="6">
        <v>2652.75</v>
      </c>
      <c r="H2868" s="15" t="str">
        <f t="shared" si="264"/>
        <v>Medium</v>
      </c>
      <c r="I2868" s="11" t="str">
        <f t="shared" si="265"/>
        <v>Large</v>
      </c>
      <c r="J2868" s="11" t="str">
        <f t="shared" si="266"/>
        <v>South</v>
      </c>
      <c r="K2868" s="11" t="str">
        <f t="shared" si="267"/>
        <v>2000s</v>
      </c>
      <c r="L2868" s="11" t="str">
        <f t="shared" si="268"/>
        <v>Cereal</v>
      </c>
      <c r="M2868" s="18">
        <f t="shared" si="269"/>
        <v>1.042501768450837E-2</v>
      </c>
    </row>
    <row r="2869" spans="1:13">
      <c r="A2869" s="4">
        <v>2008</v>
      </c>
      <c r="B2869" s="5" t="s">
        <v>104</v>
      </c>
      <c r="C2869" s="5" t="s">
        <v>106</v>
      </c>
      <c r="D2869" s="5" t="s">
        <v>16</v>
      </c>
      <c r="E2869" s="5">
        <v>17900</v>
      </c>
      <c r="F2869" s="6">
        <v>2799.44</v>
      </c>
      <c r="H2869" s="15" t="str">
        <f t="shared" si="264"/>
        <v>Medium</v>
      </c>
      <c r="I2869" s="11" t="str">
        <f t="shared" si="265"/>
        <v>Large</v>
      </c>
      <c r="J2869" s="11" t="str">
        <f t="shared" si="266"/>
        <v>South</v>
      </c>
      <c r="K2869" s="11" t="str">
        <f t="shared" si="267"/>
        <v>2000s</v>
      </c>
      <c r="L2869" s="11" t="str">
        <f t="shared" si="268"/>
        <v>Cereal</v>
      </c>
      <c r="M2869" s="18">
        <f t="shared" si="269"/>
        <v>0.15639329608938549</v>
      </c>
    </row>
    <row r="2870" spans="1:13">
      <c r="A2870" s="4">
        <v>2008</v>
      </c>
      <c r="B2870" s="5" t="s">
        <v>104</v>
      </c>
      <c r="C2870" s="5" t="s">
        <v>106</v>
      </c>
      <c r="D2870" s="5" t="s">
        <v>18</v>
      </c>
      <c r="E2870" s="5">
        <v>13430</v>
      </c>
      <c r="F2870" s="6">
        <v>278.48</v>
      </c>
      <c r="H2870" s="15" t="str">
        <f t="shared" si="264"/>
        <v>Low</v>
      </c>
      <c r="I2870" s="11" t="str">
        <f t="shared" si="265"/>
        <v>Large</v>
      </c>
      <c r="J2870" s="11" t="str">
        <f t="shared" si="266"/>
        <v>South</v>
      </c>
      <c r="K2870" s="11" t="str">
        <f t="shared" si="267"/>
        <v>2000s</v>
      </c>
      <c r="L2870" s="11" t="str">
        <f t="shared" si="268"/>
        <v>Fiber</v>
      </c>
      <c r="M2870" s="18">
        <f t="shared" si="269"/>
        <v>2.0735666418466123E-2</v>
      </c>
    </row>
    <row r="2871" spans="1:13">
      <c r="A2871" s="4">
        <v>2009</v>
      </c>
      <c r="B2871" s="5" t="s">
        <v>104</v>
      </c>
      <c r="C2871" s="5" t="s">
        <v>106</v>
      </c>
      <c r="D2871" s="5" t="s">
        <v>15</v>
      </c>
      <c r="E2871" s="5">
        <v>259970</v>
      </c>
      <c r="F2871" s="6">
        <v>3041.85</v>
      </c>
      <c r="H2871" s="15" t="str">
        <f t="shared" si="264"/>
        <v>High</v>
      </c>
      <c r="I2871" s="11" t="str">
        <f t="shared" si="265"/>
        <v>Large</v>
      </c>
      <c r="J2871" s="11" t="str">
        <f t="shared" si="266"/>
        <v>South</v>
      </c>
      <c r="K2871" s="11" t="str">
        <f t="shared" si="267"/>
        <v>2000s</v>
      </c>
      <c r="L2871" s="11" t="str">
        <f t="shared" si="268"/>
        <v>Cereal</v>
      </c>
      <c r="M2871" s="18">
        <f t="shared" si="269"/>
        <v>1.1700773166134553E-2</v>
      </c>
    </row>
    <row r="2872" spans="1:13">
      <c r="A2872" s="4">
        <v>2009</v>
      </c>
      <c r="B2872" s="5" t="s">
        <v>104</v>
      </c>
      <c r="C2872" s="5" t="s">
        <v>106</v>
      </c>
      <c r="D2872" s="5" t="s">
        <v>16</v>
      </c>
      <c r="E2872" s="5">
        <v>14570</v>
      </c>
      <c r="F2872" s="6">
        <v>2688.4</v>
      </c>
      <c r="H2872" s="15" t="str">
        <f t="shared" si="264"/>
        <v>Medium</v>
      </c>
      <c r="I2872" s="11" t="str">
        <f t="shared" si="265"/>
        <v>Large</v>
      </c>
      <c r="J2872" s="11" t="str">
        <f t="shared" si="266"/>
        <v>South</v>
      </c>
      <c r="K2872" s="11" t="str">
        <f t="shared" si="267"/>
        <v>2000s</v>
      </c>
      <c r="L2872" s="11" t="str">
        <f t="shared" si="268"/>
        <v>Cereal</v>
      </c>
      <c r="M2872" s="18">
        <f t="shared" si="269"/>
        <v>0.18451612903225806</v>
      </c>
    </row>
    <row r="2873" spans="1:13">
      <c r="A2873" s="4">
        <v>2009</v>
      </c>
      <c r="B2873" s="5" t="s">
        <v>104</v>
      </c>
      <c r="C2873" s="5" t="s">
        <v>106</v>
      </c>
      <c r="D2873" s="5" t="s">
        <v>17</v>
      </c>
      <c r="E2873" s="5">
        <v>60</v>
      </c>
      <c r="F2873" s="6">
        <v>166.67</v>
      </c>
      <c r="H2873" s="15" t="str">
        <f t="shared" si="264"/>
        <v>Low</v>
      </c>
      <c r="I2873" s="11" t="str">
        <f t="shared" si="265"/>
        <v>Small</v>
      </c>
      <c r="J2873" s="11" t="str">
        <f t="shared" si="266"/>
        <v>South</v>
      </c>
      <c r="K2873" s="11" t="str">
        <f t="shared" si="267"/>
        <v>2000s</v>
      </c>
      <c r="L2873" s="11" t="str">
        <f t="shared" si="268"/>
        <v>Pulse</v>
      </c>
      <c r="M2873" s="18">
        <f t="shared" si="269"/>
        <v>2.7778333333333332</v>
      </c>
    </row>
    <row r="2874" spans="1:13">
      <c r="A2874" s="4">
        <v>2009</v>
      </c>
      <c r="B2874" s="5" t="s">
        <v>104</v>
      </c>
      <c r="C2874" s="5" t="s">
        <v>106</v>
      </c>
      <c r="D2874" s="5" t="s">
        <v>18</v>
      </c>
      <c r="E2874" s="5">
        <v>11150</v>
      </c>
      <c r="F2874" s="6">
        <v>256.5</v>
      </c>
      <c r="H2874" s="15" t="str">
        <f t="shared" si="264"/>
        <v>Low</v>
      </c>
      <c r="I2874" s="11" t="str">
        <f t="shared" si="265"/>
        <v>Large</v>
      </c>
      <c r="J2874" s="11" t="str">
        <f t="shared" si="266"/>
        <v>South</v>
      </c>
      <c r="K2874" s="11" t="str">
        <f t="shared" si="267"/>
        <v>2000s</v>
      </c>
      <c r="L2874" s="11" t="str">
        <f t="shared" si="268"/>
        <v>Fiber</v>
      </c>
      <c r="M2874" s="18">
        <f t="shared" si="269"/>
        <v>2.3004484304932734E-2</v>
      </c>
    </row>
    <row r="2875" spans="1:13">
      <c r="A2875" s="4">
        <v>2010</v>
      </c>
      <c r="B2875" s="5" t="s">
        <v>104</v>
      </c>
      <c r="C2875" s="5" t="s">
        <v>106</v>
      </c>
      <c r="D2875" s="5" t="s">
        <v>15</v>
      </c>
      <c r="E2875" s="5">
        <v>265750</v>
      </c>
      <c r="F2875" s="6">
        <v>3061.22</v>
      </c>
      <c r="H2875" s="15" t="str">
        <f t="shared" si="264"/>
        <v>High</v>
      </c>
      <c r="I2875" s="11" t="str">
        <f t="shared" si="265"/>
        <v>Large</v>
      </c>
      <c r="J2875" s="11" t="str">
        <f t="shared" si="266"/>
        <v>South</v>
      </c>
      <c r="K2875" s="11" t="str">
        <f t="shared" si="267"/>
        <v>2010s</v>
      </c>
      <c r="L2875" s="11" t="str">
        <f t="shared" si="268"/>
        <v>Cereal</v>
      </c>
      <c r="M2875" s="18">
        <f t="shared" si="269"/>
        <v>1.1519172154280338E-2</v>
      </c>
    </row>
    <row r="2876" spans="1:13">
      <c r="A2876" s="4">
        <v>2010</v>
      </c>
      <c r="B2876" s="5" t="s">
        <v>104</v>
      </c>
      <c r="C2876" s="5" t="s">
        <v>106</v>
      </c>
      <c r="D2876" s="5" t="s">
        <v>16</v>
      </c>
      <c r="E2876" s="5">
        <v>15180</v>
      </c>
      <c r="F2876" s="6">
        <v>2118.58</v>
      </c>
      <c r="H2876" s="15" t="str">
        <f t="shared" si="264"/>
        <v>Medium</v>
      </c>
      <c r="I2876" s="11" t="str">
        <f t="shared" si="265"/>
        <v>Large</v>
      </c>
      <c r="J2876" s="11" t="str">
        <f t="shared" si="266"/>
        <v>South</v>
      </c>
      <c r="K2876" s="11" t="str">
        <f t="shared" si="267"/>
        <v>2010s</v>
      </c>
      <c r="L2876" s="11" t="str">
        <f t="shared" si="268"/>
        <v>Cereal</v>
      </c>
      <c r="M2876" s="18">
        <f t="shared" si="269"/>
        <v>0.13956389986824769</v>
      </c>
    </row>
    <row r="2877" spans="1:13">
      <c r="A2877" s="4">
        <v>2010</v>
      </c>
      <c r="B2877" s="5" t="s">
        <v>104</v>
      </c>
      <c r="C2877" s="5" t="s">
        <v>106</v>
      </c>
      <c r="D2877" s="5" t="s">
        <v>17</v>
      </c>
      <c r="E2877" s="5">
        <v>40</v>
      </c>
      <c r="F2877" s="6">
        <v>250</v>
      </c>
      <c r="H2877" s="15" t="str">
        <f t="shared" si="264"/>
        <v>Low</v>
      </c>
      <c r="I2877" s="11" t="str">
        <f t="shared" si="265"/>
        <v>Small</v>
      </c>
      <c r="J2877" s="11" t="str">
        <f t="shared" si="266"/>
        <v>South</v>
      </c>
      <c r="K2877" s="11" t="str">
        <f t="shared" si="267"/>
        <v>2010s</v>
      </c>
      <c r="L2877" s="11" t="str">
        <f t="shared" si="268"/>
        <v>Pulse</v>
      </c>
      <c r="M2877" s="18">
        <f t="shared" si="269"/>
        <v>6.25</v>
      </c>
    </row>
    <row r="2878" spans="1:13">
      <c r="A2878" s="4">
        <v>2010</v>
      </c>
      <c r="B2878" s="5" t="s">
        <v>104</v>
      </c>
      <c r="C2878" s="5" t="s">
        <v>106</v>
      </c>
      <c r="D2878" s="5" t="s">
        <v>18</v>
      </c>
      <c r="E2878" s="5">
        <v>11730</v>
      </c>
      <c r="F2878" s="6">
        <v>243.82</v>
      </c>
      <c r="H2878" s="15" t="str">
        <f t="shared" si="264"/>
        <v>Low</v>
      </c>
      <c r="I2878" s="11" t="str">
        <f t="shared" si="265"/>
        <v>Large</v>
      </c>
      <c r="J2878" s="11" t="str">
        <f t="shared" si="266"/>
        <v>South</v>
      </c>
      <c r="K2878" s="11" t="str">
        <f t="shared" si="267"/>
        <v>2010s</v>
      </c>
      <c r="L2878" s="11" t="str">
        <f t="shared" si="268"/>
        <v>Fiber</v>
      </c>
      <c r="M2878" s="18">
        <f t="shared" si="269"/>
        <v>2.0786018755328216E-2</v>
      </c>
    </row>
    <row r="2879" spans="1:13">
      <c r="A2879" s="4">
        <v>2011</v>
      </c>
      <c r="B2879" s="5" t="s">
        <v>104</v>
      </c>
      <c r="C2879" s="5" t="s">
        <v>106</v>
      </c>
      <c r="D2879" s="5" t="s">
        <v>15</v>
      </c>
      <c r="E2879" s="5">
        <v>250840</v>
      </c>
      <c r="F2879" s="6">
        <v>2869.8</v>
      </c>
      <c r="H2879" s="15" t="str">
        <f t="shared" si="264"/>
        <v>Medium</v>
      </c>
      <c r="I2879" s="11" t="str">
        <f t="shared" si="265"/>
        <v>Large</v>
      </c>
      <c r="J2879" s="11" t="str">
        <f t="shared" si="266"/>
        <v>South</v>
      </c>
      <c r="K2879" s="11" t="str">
        <f t="shared" si="267"/>
        <v>2010s</v>
      </c>
      <c r="L2879" s="11" t="str">
        <f t="shared" si="268"/>
        <v>Cereal</v>
      </c>
      <c r="M2879" s="18">
        <f t="shared" si="269"/>
        <v>1.1440759049593368E-2</v>
      </c>
    </row>
    <row r="2880" spans="1:13">
      <c r="A2880" s="4">
        <v>2011</v>
      </c>
      <c r="B2880" s="5" t="s">
        <v>104</v>
      </c>
      <c r="C2880" s="5" t="s">
        <v>106</v>
      </c>
      <c r="D2880" s="5" t="s">
        <v>16</v>
      </c>
      <c r="E2880" s="5">
        <v>19060</v>
      </c>
      <c r="F2880" s="6">
        <v>3307.97</v>
      </c>
      <c r="H2880" s="15" t="str">
        <f t="shared" si="264"/>
        <v>High</v>
      </c>
      <c r="I2880" s="11" t="str">
        <f t="shared" si="265"/>
        <v>Large</v>
      </c>
      <c r="J2880" s="11" t="str">
        <f t="shared" si="266"/>
        <v>South</v>
      </c>
      <c r="K2880" s="11" t="str">
        <f t="shared" si="267"/>
        <v>2010s</v>
      </c>
      <c r="L2880" s="11" t="str">
        <f t="shared" si="268"/>
        <v>Cereal</v>
      </c>
      <c r="M2880" s="18">
        <f t="shared" si="269"/>
        <v>0.17355561385099685</v>
      </c>
    </row>
    <row r="2881" spans="1:13">
      <c r="A2881" s="4">
        <v>2011</v>
      </c>
      <c r="B2881" s="5" t="s">
        <v>104</v>
      </c>
      <c r="C2881" s="5" t="s">
        <v>106</v>
      </c>
      <c r="D2881" s="5" t="s">
        <v>18</v>
      </c>
      <c r="E2881" s="5">
        <v>12000</v>
      </c>
      <c r="F2881" s="6">
        <v>390.83</v>
      </c>
      <c r="H2881" s="15" t="str">
        <f t="shared" si="264"/>
        <v>Low</v>
      </c>
      <c r="I2881" s="11" t="str">
        <f t="shared" si="265"/>
        <v>Large</v>
      </c>
      <c r="J2881" s="11" t="str">
        <f t="shared" si="266"/>
        <v>South</v>
      </c>
      <c r="K2881" s="11" t="str">
        <f t="shared" si="267"/>
        <v>2010s</v>
      </c>
      <c r="L2881" s="11" t="str">
        <f t="shared" si="268"/>
        <v>Fiber</v>
      </c>
      <c r="M2881" s="18">
        <f t="shared" si="269"/>
        <v>3.2569166666666663E-2</v>
      </c>
    </row>
    <row r="2882" spans="1:13">
      <c r="A2882" s="4">
        <v>2012</v>
      </c>
      <c r="B2882" s="5" t="s">
        <v>104</v>
      </c>
      <c r="C2882" s="5" t="s">
        <v>106</v>
      </c>
      <c r="D2882" s="5" t="s">
        <v>15</v>
      </c>
      <c r="E2882" s="5">
        <v>227550</v>
      </c>
      <c r="F2882" s="6">
        <v>3233.66</v>
      </c>
      <c r="H2882" s="15" t="str">
        <f t="shared" si="264"/>
        <v>High</v>
      </c>
      <c r="I2882" s="11" t="str">
        <f t="shared" si="265"/>
        <v>Large</v>
      </c>
      <c r="J2882" s="11" t="str">
        <f t="shared" si="266"/>
        <v>South</v>
      </c>
      <c r="K2882" s="11" t="str">
        <f t="shared" si="267"/>
        <v>2010s</v>
      </c>
      <c r="L2882" s="11" t="str">
        <f t="shared" si="268"/>
        <v>Cereal</v>
      </c>
      <c r="M2882" s="18">
        <f t="shared" si="269"/>
        <v>1.4210766864425401E-2</v>
      </c>
    </row>
    <row r="2883" spans="1:13">
      <c r="A2883" s="4">
        <v>2012</v>
      </c>
      <c r="B2883" s="5" t="s">
        <v>104</v>
      </c>
      <c r="C2883" s="5" t="s">
        <v>106</v>
      </c>
      <c r="D2883" s="5" t="s">
        <v>16</v>
      </c>
      <c r="E2883" s="5">
        <v>20560</v>
      </c>
      <c r="F2883" s="6">
        <v>2175.58</v>
      </c>
      <c r="H2883" s="15" t="str">
        <f t="shared" ref="H2883:H2946" si="270">IF(F2883&lt;1000,"Low",IF(F2883&lt;3000,"Medium","High"))</f>
        <v>Medium</v>
      </c>
      <c r="I2883" s="11" t="str">
        <f t="shared" ref="I2883:I2946" si="271">IF(E2883&lt;1000,"Small",IF(E2883&lt;5000,"Medium","Large"))</f>
        <v>Large</v>
      </c>
      <c r="J2883" s="11" t="str">
        <f t="shared" ref="J2883:J2946" si="272">IF(OR(B2883="Punjab",B2883="Haryana",B2883="Himachal Pradesh",B2883="Jammu and Kashmir",B2883="Uttarakhand",B2883="Delhi",B2883="Chandigarh"),"North",IF(OR(B2883="Tamil Nadu",B2883="Karnataka",B2883="Kerala",B2883="Andhra Pradesh",B2883="Telangana"),"South",IF(OR(B2883="Maharashtra",B2883="Gujarat",B2883="Goa",B2883="Rajasthan"),"West",IF(OR(B2883="West Bengal",B2883="Bihar",B2883="Jharkhand",B2883="Odisha",B2883="Assam",B2883="Sikkim",B2883="Arunachal Pradesh",B2883="Manipur",B2883="Meghalaya",B2883="Mizoram",B2883="Nagaland",B2883="Tripura"),"East","Central"))))</f>
        <v>South</v>
      </c>
      <c r="K2883" s="11" t="str">
        <f t="shared" ref="K2883:K2946" si="273">LEFT(A2883,3)&amp;"0s"</f>
        <v>2010s</v>
      </c>
      <c r="L2883" s="11" t="str">
        <f t="shared" ref="L2883:L2946" si="274">IF(D2883="Rice","Cereal",IF(D2883="Maize","Cereal",IF(D2883="Chickpea","Pulse",IF(D2883="Cotton","Fiber","Other"))))</f>
        <v>Cereal</v>
      </c>
      <c r="M2883" s="18">
        <f t="shared" ref="M2883:M2946" si="275">F2883/E2883</f>
        <v>0.10581614785992217</v>
      </c>
    </row>
    <row r="2884" spans="1:13">
      <c r="A2884" s="4">
        <v>2012</v>
      </c>
      <c r="B2884" s="5" t="s">
        <v>104</v>
      </c>
      <c r="C2884" s="5" t="s">
        <v>106</v>
      </c>
      <c r="D2884" s="5" t="s">
        <v>18</v>
      </c>
      <c r="E2884" s="5">
        <v>12010</v>
      </c>
      <c r="F2884" s="6">
        <v>413.82</v>
      </c>
      <c r="H2884" s="15" t="str">
        <f t="shared" si="270"/>
        <v>Low</v>
      </c>
      <c r="I2884" s="11" t="str">
        <f t="shared" si="271"/>
        <v>Large</v>
      </c>
      <c r="J2884" s="11" t="str">
        <f t="shared" si="272"/>
        <v>South</v>
      </c>
      <c r="K2884" s="11" t="str">
        <f t="shared" si="273"/>
        <v>2010s</v>
      </c>
      <c r="L2884" s="11" t="str">
        <f t="shared" si="274"/>
        <v>Fiber</v>
      </c>
      <c r="M2884" s="18">
        <f t="shared" si="275"/>
        <v>3.4456286427976685E-2</v>
      </c>
    </row>
    <row r="2885" spans="1:13">
      <c r="A2885" s="4">
        <v>2013</v>
      </c>
      <c r="B2885" s="5" t="s">
        <v>104</v>
      </c>
      <c r="C2885" s="5" t="s">
        <v>106</v>
      </c>
      <c r="D2885" s="5" t="s">
        <v>15</v>
      </c>
      <c r="E2885" s="5">
        <v>297930</v>
      </c>
      <c r="F2885" s="6">
        <v>4573.46</v>
      </c>
      <c r="H2885" s="15" t="str">
        <f t="shared" si="270"/>
        <v>High</v>
      </c>
      <c r="I2885" s="11" t="str">
        <f t="shared" si="271"/>
        <v>Large</v>
      </c>
      <c r="J2885" s="11" t="str">
        <f t="shared" si="272"/>
        <v>South</v>
      </c>
      <c r="K2885" s="11" t="str">
        <f t="shared" si="273"/>
        <v>2010s</v>
      </c>
      <c r="L2885" s="11" t="str">
        <f t="shared" si="274"/>
        <v>Cereal</v>
      </c>
      <c r="M2885" s="18">
        <f t="shared" si="275"/>
        <v>1.5350787097640385E-2</v>
      </c>
    </row>
    <row r="2886" spans="1:13">
      <c r="A2886" s="4">
        <v>2013</v>
      </c>
      <c r="B2886" s="5" t="s">
        <v>104</v>
      </c>
      <c r="C2886" s="5" t="s">
        <v>106</v>
      </c>
      <c r="D2886" s="5" t="s">
        <v>16</v>
      </c>
      <c r="E2886" s="5">
        <v>53260</v>
      </c>
      <c r="F2886" s="6">
        <v>5165.2299999999996</v>
      </c>
      <c r="H2886" s="15" t="str">
        <f t="shared" si="270"/>
        <v>High</v>
      </c>
      <c r="I2886" s="11" t="str">
        <f t="shared" si="271"/>
        <v>Large</v>
      </c>
      <c r="J2886" s="11" t="str">
        <f t="shared" si="272"/>
        <v>South</v>
      </c>
      <c r="K2886" s="11" t="str">
        <f t="shared" si="273"/>
        <v>2010s</v>
      </c>
      <c r="L2886" s="11" t="str">
        <f t="shared" si="274"/>
        <v>Cereal</v>
      </c>
      <c r="M2886" s="18">
        <f t="shared" si="275"/>
        <v>9.6981411941419446E-2</v>
      </c>
    </row>
    <row r="2887" spans="1:13">
      <c r="A2887" s="4">
        <v>2013</v>
      </c>
      <c r="B2887" s="5" t="s">
        <v>104</v>
      </c>
      <c r="C2887" s="5" t="s">
        <v>106</v>
      </c>
      <c r="D2887" s="5" t="s">
        <v>18</v>
      </c>
      <c r="E2887" s="5">
        <v>18200</v>
      </c>
      <c r="F2887" s="6">
        <v>510.99</v>
      </c>
      <c r="H2887" s="15" t="str">
        <f t="shared" si="270"/>
        <v>Low</v>
      </c>
      <c r="I2887" s="11" t="str">
        <f t="shared" si="271"/>
        <v>Large</v>
      </c>
      <c r="J2887" s="11" t="str">
        <f t="shared" si="272"/>
        <v>South</v>
      </c>
      <c r="K2887" s="11" t="str">
        <f t="shared" si="273"/>
        <v>2010s</v>
      </c>
      <c r="L2887" s="11" t="str">
        <f t="shared" si="274"/>
        <v>Fiber</v>
      </c>
      <c r="M2887" s="18">
        <f t="shared" si="275"/>
        <v>2.8076373626373628E-2</v>
      </c>
    </row>
    <row r="2888" spans="1:13">
      <c r="A2888" s="4">
        <v>2014</v>
      </c>
      <c r="B2888" s="5" t="s">
        <v>104</v>
      </c>
      <c r="C2888" s="5" t="s">
        <v>106</v>
      </c>
      <c r="D2888" s="5" t="s">
        <v>15</v>
      </c>
      <c r="E2888" s="5">
        <v>306160</v>
      </c>
      <c r="F2888" s="6">
        <v>4816.2700000000004</v>
      </c>
      <c r="H2888" s="15" t="str">
        <f t="shared" si="270"/>
        <v>High</v>
      </c>
      <c r="I2888" s="11" t="str">
        <f t="shared" si="271"/>
        <v>Large</v>
      </c>
      <c r="J2888" s="11" t="str">
        <f t="shared" si="272"/>
        <v>South</v>
      </c>
      <c r="K2888" s="11" t="str">
        <f t="shared" si="273"/>
        <v>2010s</v>
      </c>
      <c r="L2888" s="11" t="str">
        <f t="shared" si="274"/>
        <v>Cereal</v>
      </c>
      <c r="M2888" s="18">
        <f t="shared" si="275"/>
        <v>1.5731218970472957E-2</v>
      </c>
    </row>
    <row r="2889" spans="1:13">
      <c r="A2889" s="4">
        <v>2014</v>
      </c>
      <c r="B2889" s="5" t="s">
        <v>104</v>
      </c>
      <c r="C2889" s="5" t="s">
        <v>106</v>
      </c>
      <c r="D2889" s="5" t="s">
        <v>16</v>
      </c>
      <c r="E2889" s="5">
        <v>45090</v>
      </c>
      <c r="F2889" s="6">
        <v>7310.49</v>
      </c>
      <c r="H2889" s="15" t="str">
        <f t="shared" si="270"/>
        <v>High</v>
      </c>
      <c r="I2889" s="11" t="str">
        <f t="shared" si="271"/>
        <v>Large</v>
      </c>
      <c r="J2889" s="11" t="str">
        <f t="shared" si="272"/>
        <v>South</v>
      </c>
      <c r="K2889" s="11" t="str">
        <f t="shared" si="273"/>
        <v>2010s</v>
      </c>
      <c r="L2889" s="11" t="str">
        <f t="shared" si="274"/>
        <v>Cereal</v>
      </c>
      <c r="M2889" s="18">
        <f t="shared" si="275"/>
        <v>0.16213107119095144</v>
      </c>
    </row>
    <row r="2890" spans="1:13">
      <c r="A2890" s="4">
        <v>2014</v>
      </c>
      <c r="B2890" s="5" t="s">
        <v>104</v>
      </c>
      <c r="C2890" s="5" t="s">
        <v>106</v>
      </c>
      <c r="D2890" s="5" t="s">
        <v>18</v>
      </c>
      <c r="E2890" s="5">
        <v>16870</v>
      </c>
      <c r="F2890" s="6">
        <v>562.54</v>
      </c>
      <c r="H2890" s="15" t="str">
        <f t="shared" si="270"/>
        <v>Low</v>
      </c>
      <c r="I2890" s="11" t="str">
        <f t="shared" si="271"/>
        <v>Large</v>
      </c>
      <c r="J2890" s="11" t="str">
        <f t="shared" si="272"/>
        <v>South</v>
      </c>
      <c r="K2890" s="11" t="str">
        <f t="shared" si="273"/>
        <v>2010s</v>
      </c>
      <c r="L2890" s="11" t="str">
        <f t="shared" si="274"/>
        <v>Fiber</v>
      </c>
      <c r="M2890" s="18">
        <f t="shared" si="275"/>
        <v>3.3345583876704207E-2</v>
      </c>
    </row>
    <row r="2891" spans="1:13">
      <c r="A2891" s="4">
        <v>2015</v>
      </c>
      <c r="B2891" s="5" t="s">
        <v>104</v>
      </c>
      <c r="C2891" s="5" t="s">
        <v>106</v>
      </c>
      <c r="D2891" s="5" t="s">
        <v>15</v>
      </c>
      <c r="E2891" s="5">
        <v>322290</v>
      </c>
      <c r="F2891" s="6">
        <v>3972.94</v>
      </c>
      <c r="H2891" s="15" t="str">
        <f t="shared" si="270"/>
        <v>High</v>
      </c>
      <c r="I2891" s="11" t="str">
        <f t="shared" si="271"/>
        <v>Large</v>
      </c>
      <c r="J2891" s="11" t="str">
        <f t="shared" si="272"/>
        <v>South</v>
      </c>
      <c r="K2891" s="11" t="str">
        <f t="shared" si="273"/>
        <v>2010s</v>
      </c>
      <c r="L2891" s="11" t="str">
        <f t="shared" si="274"/>
        <v>Cereal</v>
      </c>
      <c r="M2891" s="18">
        <f t="shared" si="275"/>
        <v>1.2327220825964194E-2</v>
      </c>
    </row>
    <row r="2892" spans="1:13">
      <c r="A2892" s="4">
        <v>2015</v>
      </c>
      <c r="B2892" s="5" t="s">
        <v>104</v>
      </c>
      <c r="C2892" s="5" t="s">
        <v>106</v>
      </c>
      <c r="D2892" s="5" t="s">
        <v>16</v>
      </c>
      <c r="E2892" s="5">
        <v>44650</v>
      </c>
      <c r="F2892" s="6">
        <v>5647.93</v>
      </c>
      <c r="H2892" s="15" t="str">
        <f t="shared" si="270"/>
        <v>High</v>
      </c>
      <c r="I2892" s="11" t="str">
        <f t="shared" si="271"/>
        <v>Large</v>
      </c>
      <c r="J2892" s="11" t="str">
        <f t="shared" si="272"/>
        <v>South</v>
      </c>
      <c r="K2892" s="11" t="str">
        <f t="shared" si="273"/>
        <v>2010s</v>
      </c>
      <c r="L2892" s="11" t="str">
        <f t="shared" si="274"/>
        <v>Cereal</v>
      </c>
      <c r="M2892" s="18">
        <f t="shared" si="275"/>
        <v>0.12649339305711088</v>
      </c>
    </row>
    <row r="2893" spans="1:13">
      <c r="A2893" s="4">
        <v>2015</v>
      </c>
      <c r="B2893" s="5" t="s">
        <v>104</v>
      </c>
      <c r="C2893" s="5" t="s">
        <v>106</v>
      </c>
      <c r="D2893" s="5" t="s">
        <v>18</v>
      </c>
      <c r="E2893" s="5">
        <v>16210</v>
      </c>
      <c r="F2893" s="6">
        <v>256.63</v>
      </c>
      <c r="H2893" s="15" t="str">
        <f t="shared" si="270"/>
        <v>Low</v>
      </c>
      <c r="I2893" s="11" t="str">
        <f t="shared" si="271"/>
        <v>Large</v>
      </c>
      <c r="J2893" s="11" t="str">
        <f t="shared" si="272"/>
        <v>South</v>
      </c>
      <c r="K2893" s="11" t="str">
        <f t="shared" si="273"/>
        <v>2010s</v>
      </c>
      <c r="L2893" s="11" t="str">
        <f t="shared" si="274"/>
        <v>Fiber</v>
      </c>
      <c r="M2893" s="18">
        <f t="shared" si="275"/>
        <v>1.583158544108575E-2</v>
      </c>
    </row>
    <row r="2894" spans="1:13">
      <c r="A2894" s="4">
        <v>2016</v>
      </c>
      <c r="B2894" s="5" t="s">
        <v>104</v>
      </c>
      <c r="C2894" s="5" t="s">
        <v>106</v>
      </c>
      <c r="D2894" s="5" t="s">
        <v>15</v>
      </c>
      <c r="E2894" s="5">
        <v>314210</v>
      </c>
      <c r="F2894" s="6">
        <v>3924.87</v>
      </c>
      <c r="H2894" s="15" t="str">
        <f t="shared" si="270"/>
        <v>High</v>
      </c>
      <c r="I2894" s="11" t="str">
        <f t="shared" si="271"/>
        <v>Large</v>
      </c>
      <c r="J2894" s="11" t="str">
        <f t="shared" si="272"/>
        <v>South</v>
      </c>
      <c r="K2894" s="11" t="str">
        <f t="shared" si="273"/>
        <v>2010s</v>
      </c>
      <c r="L2894" s="11" t="str">
        <f t="shared" si="274"/>
        <v>Cereal</v>
      </c>
      <c r="M2894" s="18">
        <f t="shared" si="275"/>
        <v>1.2491231978613029E-2</v>
      </c>
    </row>
    <row r="2895" spans="1:13">
      <c r="A2895" s="4">
        <v>2016</v>
      </c>
      <c r="B2895" s="5" t="s">
        <v>104</v>
      </c>
      <c r="C2895" s="5" t="s">
        <v>106</v>
      </c>
      <c r="D2895" s="5" t="s">
        <v>16</v>
      </c>
      <c r="E2895" s="5">
        <v>34700</v>
      </c>
      <c r="F2895" s="6">
        <v>4900.05</v>
      </c>
      <c r="H2895" s="15" t="str">
        <f t="shared" si="270"/>
        <v>High</v>
      </c>
      <c r="I2895" s="11" t="str">
        <f t="shared" si="271"/>
        <v>Large</v>
      </c>
      <c r="J2895" s="11" t="str">
        <f t="shared" si="272"/>
        <v>South</v>
      </c>
      <c r="K2895" s="11" t="str">
        <f t="shared" si="273"/>
        <v>2010s</v>
      </c>
      <c r="L2895" s="11" t="str">
        <f t="shared" si="274"/>
        <v>Cereal</v>
      </c>
      <c r="M2895" s="18">
        <f t="shared" si="275"/>
        <v>0.14121181556195966</v>
      </c>
    </row>
    <row r="2896" spans="1:13">
      <c r="A2896" s="4">
        <v>2016</v>
      </c>
      <c r="B2896" s="5" t="s">
        <v>104</v>
      </c>
      <c r="C2896" s="5" t="s">
        <v>106</v>
      </c>
      <c r="D2896" s="5" t="s">
        <v>18</v>
      </c>
      <c r="E2896" s="5">
        <v>11350</v>
      </c>
      <c r="F2896" s="6">
        <v>204.7</v>
      </c>
      <c r="H2896" s="15" t="str">
        <f t="shared" si="270"/>
        <v>Low</v>
      </c>
      <c r="I2896" s="11" t="str">
        <f t="shared" si="271"/>
        <v>Large</v>
      </c>
      <c r="J2896" s="11" t="str">
        <f t="shared" si="272"/>
        <v>South</v>
      </c>
      <c r="K2896" s="11" t="str">
        <f t="shared" si="273"/>
        <v>2010s</v>
      </c>
      <c r="L2896" s="11" t="str">
        <f t="shared" si="274"/>
        <v>Fiber</v>
      </c>
      <c r="M2896" s="18">
        <f t="shared" si="275"/>
        <v>1.8035242290748897E-2</v>
      </c>
    </row>
    <row r="2897" spans="1:13">
      <c r="A2897" s="4">
        <v>2017</v>
      </c>
      <c r="B2897" s="5" t="s">
        <v>104</v>
      </c>
      <c r="C2897" s="5" t="s">
        <v>106</v>
      </c>
      <c r="D2897" s="5" t="s">
        <v>15</v>
      </c>
      <c r="E2897" s="5">
        <v>294850</v>
      </c>
      <c r="F2897" s="6">
        <v>4299.84</v>
      </c>
      <c r="H2897" s="15" t="str">
        <f t="shared" si="270"/>
        <v>High</v>
      </c>
      <c r="I2897" s="11" t="str">
        <f t="shared" si="271"/>
        <v>Large</v>
      </c>
      <c r="J2897" s="11" t="str">
        <f t="shared" si="272"/>
        <v>South</v>
      </c>
      <c r="K2897" s="11" t="str">
        <f t="shared" si="273"/>
        <v>2010s</v>
      </c>
      <c r="L2897" s="11" t="str">
        <f t="shared" si="274"/>
        <v>Cereal</v>
      </c>
      <c r="M2897" s="18">
        <f t="shared" si="275"/>
        <v>1.4583143971510937E-2</v>
      </c>
    </row>
    <row r="2898" spans="1:13">
      <c r="A2898" s="4">
        <v>2017</v>
      </c>
      <c r="B2898" s="5" t="s">
        <v>104</v>
      </c>
      <c r="C2898" s="5" t="s">
        <v>106</v>
      </c>
      <c r="D2898" s="5" t="s">
        <v>16</v>
      </c>
      <c r="E2898" s="5">
        <v>37720</v>
      </c>
      <c r="F2898" s="6">
        <v>7567.6</v>
      </c>
      <c r="H2898" s="15" t="str">
        <f t="shared" si="270"/>
        <v>High</v>
      </c>
      <c r="I2898" s="11" t="str">
        <f t="shared" si="271"/>
        <v>Large</v>
      </c>
      <c r="J2898" s="11" t="str">
        <f t="shared" si="272"/>
        <v>South</v>
      </c>
      <c r="K2898" s="11" t="str">
        <f t="shared" si="273"/>
        <v>2010s</v>
      </c>
      <c r="L2898" s="11" t="str">
        <f t="shared" si="274"/>
        <v>Cereal</v>
      </c>
      <c r="M2898" s="18">
        <f t="shared" si="275"/>
        <v>0.20062566277836694</v>
      </c>
    </row>
    <row r="2899" spans="1:13">
      <c r="A2899" s="4">
        <v>2017</v>
      </c>
      <c r="B2899" s="5" t="s">
        <v>104</v>
      </c>
      <c r="C2899" s="5" t="s">
        <v>106</v>
      </c>
      <c r="D2899" s="5" t="s">
        <v>18</v>
      </c>
      <c r="E2899" s="5">
        <v>19370</v>
      </c>
      <c r="F2899" s="6">
        <v>0.34</v>
      </c>
      <c r="H2899" s="15" t="str">
        <f t="shared" si="270"/>
        <v>Low</v>
      </c>
      <c r="I2899" s="11" t="str">
        <f t="shared" si="271"/>
        <v>Large</v>
      </c>
      <c r="J2899" s="11" t="str">
        <f t="shared" si="272"/>
        <v>South</v>
      </c>
      <c r="K2899" s="11" t="str">
        <f t="shared" si="273"/>
        <v>2010s</v>
      </c>
      <c r="L2899" s="11" t="str">
        <f t="shared" si="274"/>
        <v>Fiber</v>
      </c>
      <c r="M2899" s="18">
        <f t="shared" si="275"/>
        <v>1.7552916881775945E-5</v>
      </c>
    </row>
    <row r="2900" spans="1:13">
      <c r="A2900" s="4">
        <v>2008</v>
      </c>
      <c r="B2900" s="5" t="s">
        <v>104</v>
      </c>
      <c r="C2900" s="5" t="s">
        <v>107</v>
      </c>
      <c r="D2900" s="5" t="s">
        <v>15</v>
      </c>
      <c r="E2900" s="5">
        <v>149310</v>
      </c>
      <c r="F2900" s="6">
        <v>3280.49</v>
      </c>
      <c r="H2900" s="15" t="str">
        <f t="shared" si="270"/>
        <v>High</v>
      </c>
      <c r="I2900" s="11" t="str">
        <f t="shared" si="271"/>
        <v>Large</v>
      </c>
      <c r="J2900" s="11" t="str">
        <f t="shared" si="272"/>
        <v>South</v>
      </c>
      <c r="K2900" s="11" t="str">
        <f t="shared" si="273"/>
        <v>2000s</v>
      </c>
      <c r="L2900" s="11" t="str">
        <f t="shared" si="274"/>
        <v>Cereal</v>
      </c>
      <c r="M2900" s="18">
        <f t="shared" si="275"/>
        <v>2.1970999933025249E-2</v>
      </c>
    </row>
    <row r="2901" spans="1:13">
      <c r="A2901" s="4">
        <v>2008</v>
      </c>
      <c r="B2901" s="5" t="s">
        <v>104</v>
      </c>
      <c r="C2901" s="5" t="s">
        <v>107</v>
      </c>
      <c r="D2901" s="5" t="s">
        <v>16</v>
      </c>
      <c r="E2901" s="5">
        <v>4610</v>
      </c>
      <c r="F2901" s="6">
        <v>5789.59</v>
      </c>
      <c r="H2901" s="15" t="str">
        <f t="shared" si="270"/>
        <v>High</v>
      </c>
      <c r="I2901" s="11" t="str">
        <f t="shared" si="271"/>
        <v>Medium</v>
      </c>
      <c r="J2901" s="11" t="str">
        <f t="shared" si="272"/>
        <v>South</v>
      </c>
      <c r="K2901" s="11" t="str">
        <f t="shared" si="273"/>
        <v>2000s</v>
      </c>
      <c r="L2901" s="11" t="str">
        <f t="shared" si="274"/>
        <v>Cereal</v>
      </c>
      <c r="M2901" s="18">
        <f t="shared" si="275"/>
        <v>1.2558763557483732</v>
      </c>
    </row>
    <row r="2902" spans="1:13">
      <c r="A2902" s="4">
        <v>2008</v>
      </c>
      <c r="B2902" s="5" t="s">
        <v>104</v>
      </c>
      <c r="C2902" s="5" t="s">
        <v>107</v>
      </c>
      <c r="D2902" s="5" t="s">
        <v>17</v>
      </c>
      <c r="E2902" s="5">
        <v>120</v>
      </c>
      <c r="F2902" s="6">
        <v>416.67</v>
      </c>
      <c r="H2902" s="15" t="str">
        <f t="shared" si="270"/>
        <v>Low</v>
      </c>
      <c r="I2902" s="11" t="str">
        <f t="shared" si="271"/>
        <v>Small</v>
      </c>
      <c r="J2902" s="11" t="str">
        <f t="shared" si="272"/>
        <v>South</v>
      </c>
      <c r="K2902" s="11" t="str">
        <f t="shared" si="273"/>
        <v>2000s</v>
      </c>
      <c r="L2902" s="11" t="str">
        <f t="shared" si="274"/>
        <v>Pulse</v>
      </c>
      <c r="M2902" s="18">
        <f t="shared" si="275"/>
        <v>3.4722500000000003</v>
      </c>
    </row>
    <row r="2903" spans="1:13">
      <c r="A2903" s="4">
        <v>2008</v>
      </c>
      <c r="B2903" s="5" t="s">
        <v>104</v>
      </c>
      <c r="C2903" s="5" t="s">
        <v>107</v>
      </c>
      <c r="D2903" s="5" t="s">
        <v>18</v>
      </c>
      <c r="E2903" s="5">
        <v>7640</v>
      </c>
      <c r="F2903" s="6">
        <v>312.83</v>
      </c>
      <c r="H2903" s="15" t="str">
        <f t="shared" si="270"/>
        <v>Low</v>
      </c>
      <c r="I2903" s="11" t="str">
        <f t="shared" si="271"/>
        <v>Large</v>
      </c>
      <c r="J2903" s="11" t="str">
        <f t="shared" si="272"/>
        <v>South</v>
      </c>
      <c r="K2903" s="11" t="str">
        <f t="shared" si="273"/>
        <v>2000s</v>
      </c>
      <c r="L2903" s="11" t="str">
        <f t="shared" si="274"/>
        <v>Fiber</v>
      </c>
      <c r="M2903" s="18">
        <f t="shared" si="275"/>
        <v>4.0946335078534027E-2</v>
      </c>
    </row>
    <row r="2904" spans="1:13">
      <c r="A2904" s="4">
        <v>2009</v>
      </c>
      <c r="B2904" s="5" t="s">
        <v>104</v>
      </c>
      <c r="C2904" s="5" t="s">
        <v>107</v>
      </c>
      <c r="D2904" s="5" t="s">
        <v>15</v>
      </c>
      <c r="E2904" s="5">
        <v>144950</v>
      </c>
      <c r="F2904" s="6">
        <v>3179.1</v>
      </c>
      <c r="H2904" s="15" t="str">
        <f t="shared" si="270"/>
        <v>High</v>
      </c>
      <c r="I2904" s="11" t="str">
        <f t="shared" si="271"/>
        <v>Large</v>
      </c>
      <c r="J2904" s="11" t="str">
        <f t="shared" si="272"/>
        <v>South</v>
      </c>
      <c r="K2904" s="11" t="str">
        <f t="shared" si="273"/>
        <v>2000s</v>
      </c>
      <c r="L2904" s="11" t="str">
        <f t="shared" si="274"/>
        <v>Cereal</v>
      </c>
      <c r="M2904" s="18">
        <f t="shared" si="275"/>
        <v>2.1932390479475681E-2</v>
      </c>
    </row>
    <row r="2905" spans="1:13">
      <c r="A2905" s="4">
        <v>2009</v>
      </c>
      <c r="B2905" s="5" t="s">
        <v>104</v>
      </c>
      <c r="C2905" s="5" t="s">
        <v>107</v>
      </c>
      <c r="D2905" s="5" t="s">
        <v>16</v>
      </c>
      <c r="E2905" s="5">
        <v>910</v>
      </c>
      <c r="F2905" s="6">
        <v>5769.23</v>
      </c>
      <c r="H2905" s="15" t="str">
        <f t="shared" si="270"/>
        <v>High</v>
      </c>
      <c r="I2905" s="11" t="str">
        <f t="shared" si="271"/>
        <v>Small</v>
      </c>
      <c r="J2905" s="11" t="str">
        <f t="shared" si="272"/>
        <v>South</v>
      </c>
      <c r="K2905" s="11" t="str">
        <f t="shared" si="273"/>
        <v>2000s</v>
      </c>
      <c r="L2905" s="11" t="str">
        <f t="shared" si="274"/>
        <v>Cereal</v>
      </c>
      <c r="M2905" s="18">
        <f t="shared" si="275"/>
        <v>6.3398131868131866</v>
      </c>
    </row>
    <row r="2906" spans="1:13">
      <c r="A2906" s="4">
        <v>2009</v>
      </c>
      <c r="B2906" s="5" t="s">
        <v>104</v>
      </c>
      <c r="C2906" s="5" t="s">
        <v>107</v>
      </c>
      <c r="D2906" s="5" t="s">
        <v>17</v>
      </c>
      <c r="E2906" s="5">
        <v>170</v>
      </c>
      <c r="F2906" s="6">
        <v>352.94</v>
      </c>
      <c r="H2906" s="15" t="str">
        <f t="shared" si="270"/>
        <v>Low</v>
      </c>
      <c r="I2906" s="11" t="str">
        <f t="shared" si="271"/>
        <v>Small</v>
      </c>
      <c r="J2906" s="11" t="str">
        <f t="shared" si="272"/>
        <v>South</v>
      </c>
      <c r="K2906" s="11" t="str">
        <f t="shared" si="273"/>
        <v>2000s</v>
      </c>
      <c r="L2906" s="11" t="str">
        <f t="shared" si="274"/>
        <v>Pulse</v>
      </c>
      <c r="M2906" s="18">
        <f t="shared" si="275"/>
        <v>2.0761176470588234</v>
      </c>
    </row>
    <row r="2907" spans="1:13">
      <c r="A2907" s="4">
        <v>2009</v>
      </c>
      <c r="B2907" s="5" t="s">
        <v>104</v>
      </c>
      <c r="C2907" s="5" t="s">
        <v>107</v>
      </c>
      <c r="D2907" s="5" t="s">
        <v>18</v>
      </c>
      <c r="E2907" s="5">
        <v>7720</v>
      </c>
      <c r="F2907" s="6">
        <v>340.67</v>
      </c>
      <c r="H2907" s="15" t="str">
        <f t="shared" si="270"/>
        <v>Low</v>
      </c>
      <c r="I2907" s="11" t="str">
        <f t="shared" si="271"/>
        <v>Large</v>
      </c>
      <c r="J2907" s="11" t="str">
        <f t="shared" si="272"/>
        <v>South</v>
      </c>
      <c r="K2907" s="11" t="str">
        <f t="shared" si="273"/>
        <v>2000s</v>
      </c>
      <c r="L2907" s="11" t="str">
        <f t="shared" si="274"/>
        <v>Fiber</v>
      </c>
      <c r="M2907" s="18">
        <f t="shared" si="275"/>
        <v>4.4128238341968912E-2</v>
      </c>
    </row>
    <row r="2908" spans="1:13">
      <c r="A2908" s="4">
        <v>2010</v>
      </c>
      <c r="B2908" s="5" t="s">
        <v>104</v>
      </c>
      <c r="C2908" s="5" t="s">
        <v>107</v>
      </c>
      <c r="D2908" s="5" t="s">
        <v>15</v>
      </c>
      <c r="E2908" s="5">
        <v>168710</v>
      </c>
      <c r="F2908" s="6">
        <v>3026.02</v>
      </c>
      <c r="H2908" s="15" t="str">
        <f t="shared" si="270"/>
        <v>High</v>
      </c>
      <c r="I2908" s="11" t="str">
        <f t="shared" si="271"/>
        <v>Large</v>
      </c>
      <c r="J2908" s="11" t="str">
        <f t="shared" si="272"/>
        <v>South</v>
      </c>
      <c r="K2908" s="11" t="str">
        <f t="shared" si="273"/>
        <v>2010s</v>
      </c>
      <c r="L2908" s="11" t="str">
        <f t="shared" si="274"/>
        <v>Cereal</v>
      </c>
      <c r="M2908" s="18">
        <f t="shared" si="275"/>
        <v>1.7936221919269753E-2</v>
      </c>
    </row>
    <row r="2909" spans="1:13">
      <c r="A2909" s="4">
        <v>2010</v>
      </c>
      <c r="B2909" s="5" t="s">
        <v>104</v>
      </c>
      <c r="C2909" s="5" t="s">
        <v>107</v>
      </c>
      <c r="D2909" s="5" t="s">
        <v>16</v>
      </c>
      <c r="E2909" s="5">
        <v>570</v>
      </c>
      <c r="F2909" s="6">
        <v>4263.16</v>
      </c>
      <c r="H2909" s="15" t="str">
        <f t="shared" si="270"/>
        <v>High</v>
      </c>
      <c r="I2909" s="11" t="str">
        <f t="shared" si="271"/>
        <v>Small</v>
      </c>
      <c r="J2909" s="11" t="str">
        <f t="shared" si="272"/>
        <v>South</v>
      </c>
      <c r="K2909" s="11" t="str">
        <f t="shared" si="273"/>
        <v>2010s</v>
      </c>
      <c r="L2909" s="11" t="str">
        <f t="shared" si="274"/>
        <v>Cereal</v>
      </c>
      <c r="M2909" s="18">
        <f t="shared" si="275"/>
        <v>7.4792280701754388</v>
      </c>
    </row>
    <row r="2910" spans="1:13">
      <c r="A2910" s="4">
        <v>2010</v>
      </c>
      <c r="B2910" s="5" t="s">
        <v>104</v>
      </c>
      <c r="C2910" s="5" t="s">
        <v>107</v>
      </c>
      <c r="D2910" s="5" t="s">
        <v>17</v>
      </c>
      <c r="E2910" s="5">
        <v>410</v>
      </c>
      <c r="F2910" s="6">
        <v>390.24</v>
      </c>
      <c r="H2910" s="15" t="str">
        <f t="shared" si="270"/>
        <v>Low</v>
      </c>
      <c r="I2910" s="11" t="str">
        <f t="shared" si="271"/>
        <v>Small</v>
      </c>
      <c r="J2910" s="11" t="str">
        <f t="shared" si="272"/>
        <v>South</v>
      </c>
      <c r="K2910" s="11" t="str">
        <f t="shared" si="273"/>
        <v>2010s</v>
      </c>
      <c r="L2910" s="11" t="str">
        <f t="shared" si="274"/>
        <v>Pulse</v>
      </c>
      <c r="M2910" s="18">
        <f t="shared" si="275"/>
        <v>0.95180487804878056</v>
      </c>
    </row>
    <row r="2911" spans="1:13">
      <c r="A2911" s="4">
        <v>2010</v>
      </c>
      <c r="B2911" s="5" t="s">
        <v>104</v>
      </c>
      <c r="C2911" s="5" t="s">
        <v>107</v>
      </c>
      <c r="D2911" s="5" t="s">
        <v>18</v>
      </c>
      <c r="E2911" s="5">
        <v>6900</v>
      </c>
      <c r="F2911" s="6">
        <v>385.51</v>
      </c>
      <c r="H2911" s="15" t="str">
        <f t="shared" si="270"/>
        <v>Low</v>
      </c>
      <c r="I2911" s="11" t="str">
        <f t="shared" si="271"/>
        <v>Large</v>
      </c>
      <c r="J2911" s="11" t="str">
        <f t="shared" si="272"/>
        <v>South</v>
      </c>
      <c r="K2911" s="11" t="str">
        <f t="shared" si="273"/>
        <v>2010s</v>
      </c>
      <c r="L2911" s="11" t="str">
        <f t="shared" si="274"/>
        <v>Fiber</v>
      </c>
      <c r="M2911" s="18">
        <f t="shared" si="275"/>
        <v>5.5871014492753619E-2</v>
      </c>
    </row>
    <row r="2912" spans="1:13">
      <c r="A2912" s="4">
        <v>2011</v>
      </c>
      <c r="B2912" s="5" t="s">
        <v>104</v>
      </c>
      <c r="C2912" s="5" t="s">
        <v>107</v>
      </c>
      <c r="D2912" s="5" t="s">
        <v>15</v>
      </c>
      <c r="E2912" s="5">
        <v>101930</v>
      </c>
      <c r="F2912" s="6">
        <v>4451.58</v>
      </c>
      <c r="H2912" s="15" t="str">
        <f t="shared" si="270"/>
        <v>High</v>
      </c>
      <c r="I2912" s="11" t="str">
        <f t="shared" si="271"/>
        <v>Large</v>
      </c>
      <c r="J2912" s="11" t="str">
        <f t="shared" si="272"/>
        <v>South</v>
      </c>
      <c r="K2912" s="11" t="str">
        <f t="shared" si="273"/>
        <v>2010s</v>
      </c>
      <c r="L2912" s="11" t="str">
        <f t="shared" si="274"/>
        <v>Cereal</v>
      </c>
      <c r="M2912" s="18">
        <f t="shared" si="275"/>
        <v>4.3672912783282641E-2</v>
      </c>
    </row>
    <row r="2913" spans="1:13">
      <c r="A2913" s="4">
        <v>2011</v>
      </c>
      <c r="B2913" s="5" t="s">
        <v>104</v>
      </c>
      <c r="C2913" s="5" t="s">
        <v>107</v>
      </c>
      <c r="D2913" s="5" t="s">
        <v>16</v>
      </c>
      <c r="E2913" s="5">
        <v>1940</v>
      </c>
      <c r="F2913" s="6">
        <v>6113.4</v>
      </c>
      <c r="H2913" s="15" t="str">
        <f t="shared" si="270"/>
        <v>High</v>
      </c>
      <c r="I2913" s="11" t="str">
        <f t="shared" si="271"/>
        <v>Medium</v>
      </c>
      <c r="J2913" s="11" t="str">
        <f t="shared" si="272"/>
        <v>South</v>
      </c>
      <c r="K2913" s="11" t="str">
        <f t="shared" si="273"/>
        <v>2010s</v>
      </c>
      <c r="L2913" s="11" t="str">
        <f t="shared" si="274"/>
        <v>Cereal</v>
      </c>
      <c r="M2913" s="18">
        <f t="shared" si="275"/>
        <v>3.1512371134020616</v>
      </c>
    </row>
    <row r="2914" spans="1:13">
      <c r="A2914" s="4">
        <v>2011</v>
      </c>
      <c r="B2914" s="5" t="s">
        <v>104</v>
      </c>
      <c r="C2914" s="5" t="s">
        <v>107</v>
      </c>
      <c r="D2914" s="5" t="s">
        <v>18</v>
      </c>
      <c r="E2914" s="5">
        <v>7900</v>
      </c>
      <c r="F2914" s="6">
        <v>349.37</v>
      </c>
      <c r="H2914" s="15" t="str">
        <f t="shared" si="270"/>
        <v>Low</v>
      </c>
      <c r="I2914" s="11" t="str">
        <f t="shared" si="271"/>
        <v>Large</v>
      </c>
      <c r="J2914" s="11" t="str">
        <f t="shared" si="272"/>
        <v>South</v>
      </c>
      <c r="K2914" s="11" t="str">
        <f t="shared" si="273"/>
        <v>2010s</v>
      </c>
      <c r="L2914" s="11" t="str">
        <f t="shared" si="274"/>
        <v>Fiber</v>
      </c>
      <c r="M2914" s="18">
        <f t="shared" si="275"/>
        <v>4.4224050632911391E-2</v>
      </c>
    </row>
    <row r="2915" spans="1:13">
      <c r="A2915" s="4">
        <v>2012</v>
      </c>
      <c r="B2915" s="5" t="s">
        <v>104</v>
      </c>
      <c r="C2915" s="5" t="s">
        <v>107</v>
      </c>
      <c r="D2915" s="5" t="s">
        <v>15</v>
      </c>
      <c r="E2915" s="5">
        <v>127480</v>
      </c>
      <c r="F2915" s="6">
        <v>3752.04</v>
      </c>
      <c r="H2915" s="15" t="str">
        <f t="shared" si="270"/>
        <v>High</v>
      </c>
      <c r="I2915" s="11" t="str">
        <f t="shared" si="271"/>
        <v>Large</v>
      </c>
      <c r="J2915" s="11" t="str">
        <f t="shared" si="272"/>
        <v>South</v>
      </c>
      <c r="K2915" s="11" t="str">
        <f t="shared" si="273"/>
        <v>2010s</v>
      </c>
      <c r="L2915" s="11" t="str">
        <f t="shared" si="274"/>
        <v>Cereal</v>
      </c>
      <c r="M2915" s="18">
        <f t="shared" si="275"/>
        <v>2.9432381550047067E-2</v>
      </c>
    </row>
    <row r="2916" spans="1:13">
      <c r="A2916" s="4">
        <v>2012</v>
      </c>
      <c r="B2916" s="5" t="s">
        <v>104</v>
      </c>
      <c r="C2916" s="5" t="s">
        <v>107</v>
      </c>
      <c r="D2916" s="5" t="s">
        <v>16</v>
      </c>
      <c r="E2916" s="5">
        <v>1720</v>
      </c>
      <c r="F2916" s="6">
        <v>3313.95</v>
      </c>
      <c r="H2916" s="15" t="str">
        <f t="shared" si="270"/>
        <v>High</v>
      </c>
      <c r="I2916" s="11" t="str">
        <f t="shared" si="271"/>
        <v>Medium</v>
      </c>
      <c r="J2916" s="11" t="str">
        <f t="shared" si="272"/>
        <v>South</v>
      </c>
      <c r="K2916" s="11" t="str">
        <f t="shared" si="273"/>
        <v>2010s</v>
      </c>
      <c r="L2916" s="11" t="str">
        <f t="shared" si="274"/>
        <v>Cereal</v>
      </c>
      <c r="M2916" s="18">
        <f t="shared" si="275"/>
        <v>1.9267151162790697</v>
      </c>
    </row>
    <row r="2917" spans="1:13">
      <c r="A2917" s="4">
        <v>2012</v>
      </c>
      <c r="B2917" s="5" t="s">
        <v>104</v>
      </c>
      <c r="C2917" s="5" t="s">
        <v>107</v>
      </c>
      <c r="D2917" s="5" t="s">
        <v>18</v>
      </c>
      <c r="E2917" s="5">
        <v>8240</v>
      </c>
      <c r="F2917" s="6">
        <v>393.2</v>
      </c>
      <c r="H2917" s="15" t="str">
        <f t="shared" si="270"/>
        <v>Low</v>
      </c>
      <c r="I2917" s="11" t="str">
        <f t="shared" si="271"/>
        <v>Large</v>
      </c>
      <c r="J2917" s="11" t="str">
        <f t="shared" si="272"/>
        <v>South</v>
      </c>
      <c r="K2917" s="11" t="str">
        <f t="shared" si="273"/>
        <v>2010s</v>
      </c>
      <c r="L2917" s="11" t="str">
        <f t="shared" si="274"/>
        <v>Fiber</v>
      </c>
      <c r="M2917" s="18">
        <f t="shared" si="275"/>
        <v>4.7718446601941744E-2</v>
      </c>
    </row>
    <row r="2918" spans="1:13">
      <c r="A2918" s="4">
        <v>2013</v>
      </c>
      <c r="B2918" s="5" t="s">
        <v>104</v>
      </c>
      <c r="C2918" s="5" t="s">
        <v>107</v>
      </c>
      <c r="D2918" s="5" t="s">
        <v>15</v>
      </c>
      <c r="E2918" s="5">
        <v>122000</v>
      </c>
      <c r="F2918" s="6">
        <v>4523.7700000000004</v>
      </c>
      <c r="H2918" s="15" t="str">
        <f t="shared" si="270"/>
        <v>High</v>
      </c>
      <c r="I2918" s="11" t="str">
        <f t="shared" si="271"/>
        <v>Large</v>
      </c>
      <c r="J2918" s="11" t="str">
        <f t="shared" si="272"/>
        <v>South</v>
      </c>
      <c r="K2918" s="11" t="str">
        <f t="shared" si="273"/>
        <v>2010s</v>
      </c>
      <c r="L2918" s="11" t="str">
        <f t="shared" si="274"/>
        <v>Cereal</v>
      </c>
      <c r="M2918" s="18">
        <f t="shared" si="275"/>
        <v>3.7080081967213116E-2</v>
      </c>
    </row>
    <row r="2919" spans="1:13">
      <c r="A2919" s="4">
        <v>2013</v>
      </c>
      <c r="B2919" s="5" t="s">
        <v>104</v>
      </c>
      <c r="C2919" s="5" t="s">
        <v>107</v>
      </c>
      <c r="D2919" s="5" t="s">
        <v>16</v>
      </c>
      <c r="E2919" s="5">
        <v>7170</v>
      </c>
      <c r="F2919" s="6">
        <v>5543.93</v>
      </c>
      <c r="H2919" s="15" t="str">
        <f t="shared" si="270"/>
        <v>High</v>
      </c>
      <c r="I2919" s="11" t="str">
        <f t="shared" si="271"/>
        <v>Large</v>
      </c>
      <c r="J2919" s="11" t="str">
        <f t="shared" si="272"/>
        <v>South</v>
      </c>
      <c r="K2919" s="11" t="str">
        <f t="shared" si="273"/>
        <v>2010s</v>
      </c>
      <c r="L2919" s="11" t="str">
        <f t="shared" si="274"/>
        <v>Cereal</v>
      </c>
      <c r="M2919" s="18">
        <f t="shared" si="275"/>
        <v>0.77321199442119948</v>
      </c>
    </row>
    <row r="2920" spans="1:13">
      <c r="A2920" s="4">
        <v>2013</v>
      </c>
      <c r="B2920" s="5" t="s">
        <v>104</v>
      </c>
      <c r="C2920" s="5" t="s">
        <v>107</v>
      </c>
      <c r="D2920" s="5" t="s">
        <v>18</v>
      </c>
      <c r="E2920" s="5">
        <v>6770</v>
      </c>
      <c r="F2920" s="6">
        <v>475.63</v>
      </c>
      <c r="H2920" s="15" t="str">
        <f t="shared" si="270"/>
        <v>Low</v>
      </c>
      <c r="I2920" s="11" t="str">
        <f t="shared" si="271"/>
        <v>Large</v>
      </c>
      <c r="J2920" s="11" t="str">
        <f t="shared" si="272"/>
        <v>South</v>
      </c>
      <c r="K2920" s="11" t="str">
        <f t="shared" si="273"/>
        <v>2010s</v>
      </c>
      <c r="L2920" s="11" t="str">
        <f t="shared" si="274"/>
        <v>Fiber</v>
      </c>
      <c r="M2920" s="18">
        <f t="shared" si="275"/>
        <v>7.0255539143279172E-2</v>
      </c>
    </row>
    <row r="2921" spans="1:13">
      <c r="A2921" s="4">
        <v>2014</v>
      </c>
      <c r="B2921" s="5" t="s">
        <v>104</v>
      </c>
      <c r="C2921" s="5" t="s">
        <v>107</v>
      </c>
      <c r="D2921" s="5" t="s">
        <v>15</v>
      </c>
      <c r="E2921" s="5">
        <v>129710</v>
      </c>
      <c r="F2921" s="6">
        <v>4887.5200000000004</v>
      </c>
      <c r="H2921" s="15" t="str">
        <f t="shared" si="270"/>
        <v>High</v>
      </c>
      <c r="I2921" s="11" t="str">
        <f t="shared" si="271"/>
        <v>Large</v>
      </c>
      <c r="J2921" s="11" t="str">
        <f t="shared" si="272"/>
        <v>South</v>
      </c>
      <c r="K2921" s="11" t="str">
        <f t="shared" si="273"/>
        <v>2010s</v>
      </c>
      <c r="L2921" s="11" t="str">
        <f t="shared" si="274"/>
        <v>Cereal</v>
      </c>
      <c r="M2921" s="18">
        <f t="shared" si="275"/>
        <v>3.7680363888674739E-2</v>
      </c>
    </row>
    <row r="2922" spans="1:13">
      <c r="A2922" s="4">
        <v>2014</v>
      </c>
      <c r="B2922" s="5" t="s">
        <v>104</v>
      </c>
      <c r="C2922" s="5" t="s">
        <v>107</v>
      </c>
      <c r="D2922" s="5" t="s">
        <v>16</v>
      </c>
      <c r="E2922" s="5">
        <v>7050</v>
      </c>
      <c r="F2922" s="6">
        <v>7878.01</v>
      </c>
      <c r="H2922" s="15" t="str">
        <f t="shared" si="270"/>
        <v>High</v>
      </c>
      <c r="I2922" s="11" t="str">
        <f t="shared" si="271"/>
        <v>Large</v>
      </c>
      <c r="J2922" s="11" t="str">
        <f t="shared" si="272"/>
        <v>South</v>
      </c>
      <c r="K2922" s="11" t="str">
        <f t="shared" si="273"/>
        <v>2010s</v>
      </c>
      <c r="L2922" s="11" t="str">
        <f t="shared" si="274"/>
        <v>Cereal</v>
      </c>
      <c r="M2922" s="18">
        <f t="shared" si="275"/>
        <v>1.1174482269503547</v>
      </c>
    </row>
    <row r="2923" spans="1:13">
      <c r="A2923" s="4">
        <v>2014</v>
      </c>
      <c r="B2923" s="5" t="s">
        <v>104</v>
      </c>
      <c r="C2923" s="5" t="s">
        <v>107</v>
      </c>
      <c r="D2923" s="5" t="s">
        <v>17</v>
      </c>
      <c r="E2923" s="5">
        <v>270</v>
      </c>
      <c r="F2923" s="6">
        <v>481.48</v>
      </c>
      <c r="H2923" s="15" t="str">
        <f t="shared" si="270"/>
        <v>Low</v>
      </c>
      <c r="I2923" s="11" t="str">
        <f t="shared" si="271"/>
        <v>Small</v>
      </c>
      <c r="J2923" s="11" t="str">
        <f t="shared" si="272"/>
        <v>South</v>
      </c>
      <c r="K2923" s="11" t="str">
        <f t="shared" si="273"/>
        <v>2010s</v>
      </c>
      <c r="L2923" s="11" t="str">
        <f t="shared" si="274"/>
        <v>Pulse</v>
      </c>
      <c r="M2923" s="18">
        <f t="shared" si="275"/>
        <v>1.7832592592592593</v>
      </c>
    </row>
    <row r="2924" spans="1:13">
      <c r="A2924" s="4">
        <v>2014</v>
      </c>
      <c r="B2924" s="5" t="s">
        <v>104</v>
      </c>
      <c r="C2924" s="5" t="s">
        <v>107</v>
      </c>
      <c r="D2924" s="5" t="s">
        <v>18</v>
      </c>
      <c r="E2924" s="5">
        <v>9030</v>
      </c>
      <c r="F2924" s="6">
        <v>493.91</v>
      </c>
      <c r="H2924" s="15" t="str">
        <f t="shared" si="270"/>
        <v>Low</v>
      </c>
      <c r="I2924" s="11" t="str">
        <f t="shared" si="271"/>
        <v>Large</v>
      </c>
      <c r="J2924" s="11" t="str">
        <f t="shared" si="272"/>
        <v>South</v>
      </c>
      <c r="K2924" s="11" t="str">
        <f t="shared" si="273"/>
        <v>2010s</v>
      </c>
      <c r="L2924" s="11" t="str">
        <f t="shared" si="274"/>
        <v>Fiber</v>
      </c>
      <c r="M2924" s="18">
        <f t="shared" si="275"/>
        <v>5.4696566998892582E-2</v>
      </c>
    </row>
    <row r="2925" spans="1:13">
      <c r="A2925" s="4">
        <v>2015</v>
      </c>
      <c r="B2925" s="5" t="s">
        <v>104</v>
      </c>
      <c r="C2925" s="5" t="s">
        <v>107</v>
      </c>
      <c r="D2925" s="5" t="s">
        <v>15</v>
      </c>
      <c r="E2925" s="5">
        <v>190650</v>
      </c>
      <c r="F2925" s="6">
        <v>3949.44</v>
      </c>
      <c r="H2925" s="15" t="str">
        <f t="shared" si="270"/>
        <v>High</v>
      </c>
      <c r="I2925" s="11" t="str">
        <f t="shared" si="271"/>
        <v>Large</v>
      </c>
      <c r="J2925" s="11" t="str">
        <f t="shared" si="272"/>
        <v>South</v>
      </c>
      <c r="K2925" s="11" t="str">
        <f t="shared" si="273"/>
        <v>2010s</v>
      </c>
      <c r="L2925" s="11" t="str">
        <f t="shared" si="274"/>
        <v>Cereal</v>
      </c>
      <c r="M2925" s="18">
        <f t="shared" si="275"/>
        <v>2.0715656963021245E-2</v>
      </c>
    </row>
    <row r="2926" spans="1:13">
      <c r="A2926" s="4">
        <v>2015</v>
      </c>
      <c r="B2926" s="5" t="s">
        <v>104</v>
      </c>
      <c r="C2926" s="5" t="s">
        <v>107</v>
      </c>
      <c r="D2926" s="5" t="s">
        <v>16</v>
      </c>
      <c r="E2926" s="5">
        <v>5520</v>
      </c>
      <c r="F2926" s="6">
        <v>7125</v>
      </c>
      <c r="H2926" s="15" t="str">
        <f t="shared" si="270"/>
        <v>High</v>
      </c>
      <c r="I2926" s="11" t="str">
        <f t="shared" si="271"/>
        <v>Large</v>
      </c>
      <c r="J2926" s="11" t="str">
        <f t="shared" si="272"/>
        <v>South</v>
      </c>
      <c r="K2926" s="11" t="str">
        <f t="shared" si="273"/>
        <v>2010s</v>
      </c>
      <c r="L2926" s="11" t="str">
        <f t="shared" si="274"/>
        <v>Cereal</v>
      </c>
      <c r="M2926" s="18">
        <f t="shared" si="275"/>
        <v>1.2907608695652173</v>
      </c>
    </row>
    <row r="2927" spans="1:13">
      <c r="A2927" s="4">
        <v>2015</v>
      </c>
      <c r="B2927" s="5" t="s">
        <v>104</v>
      </c>
      <c r="C2927" s="5" t="s">
        <v>107</v>
      </c>
      <c r="D2927" s="5" t="s">
        <v>17</v>
      </c>
      <c r="E2927" s="5">
        <v>20</v>
      </c>
      <c r="F2927" s="6">
        <v>500</v>
      </c>
      <c r="H2927" s="15" t="str">
        <f t="shared" si="270"/>
        <v>Low</v>
      </c>
      <c r="I2927" s="11" t="str">
        <f t="shared" si="271"/>
        <v>Small</v>
      </c>
      <c r="J2927" s="11" t="str">
        <f t="shared" si="272"/>
        <v>South</v>
      </c>
      <c r="K2927" s="11" t="str">
        <f t="shared" si="273"/>
        <v>2010s</v>
      </c>
      <c r="L2927" s="11" t="str">
        <f t="shared" si="274"/>
        <v>Pulse</v>
      </c>
      <c r="M2927" s="18">
        <f t="shared" si="275"/>
        <v>25</v>
      </c>
    </row>
    <row r="2928" spans="1:13">
      <c r="A2928" s="4">
        <v>2015</v>
      </c>
      <c r="B2928" s="5" t="s">
        <v>104</v>
      </c>
      <c r="C2928" s="5" t="s">
        <v>107</v>
      </c>
      <c r="D2928" s="5" t="s">
        <v>18</v>
      </c>
      <c r="E2928" s="5">
        <v>8440</v>
      </c>
      <c r="F2928" s="6">
        <v>315.17</v>
      </c>
      <c r="H2928" s="15" t="str">
        <f t="shared" si="270"/>
        <v>Low</v>
      </c>
      <c r="I2928" s="11" t="str">
        <f t="shared" si="271"/>
        <v>Large</v>
      </c>
      <c r="J2928" s="11" t="str">
        <f t="shared" si="272"/>
        <v>South</v>
      </c>
      <c r="K2928" s="11" t="str">
        <f t="shared" si="273"/>
        <v>2010s</v>
      </c>
      <c r="L2928" s="11" t="str">
        <f t="shared" si="274"/>
        <v>Fiber</v>
      </c>
      <c r="M2928" s="18">
        <f t="shared" si="275"/>
        <v>3.7342417061611378E-2</v>
      </c>
    </row>
    <row r="2929" spans="1:13">
      <c r="A2929" s="4">
        <v>2016</v>
      </c>
      <c r="B2929" s="5" t="s">
        <v>104</v>
      </c>
      <c r="C2929" s="5" t="s">
        <v>107</v>
      </c>
      <c r="D2929" s="5" t="s">
        <v>15</v>
      </c>
      <c r="E2929" s="5">
        <v>183450</v>
      </c>
      <c r="F2929" s="6">
        <v>4021.55</v>
      </c>
      <c r="H2929" s="15" t="str">
        <f t="shared" si="270"/>
        <v>High</v>
      </c>
      <c r="I2929" s="11" t="str">
        <f t="shared" si="271"/>
        <v>Large</v>
      </c>
      <c r="J2929" s="11" t="str">
        <f t="shared" si="272"/>
        <v>South</v>
      </c>
      <c r="K2929" s="11" t="str">
        <f t="shared" si="273"/>
        <v>2010s</v>
      </c>
      <c r="L2929" s="11" t="str">
        <f t="shared" si="274"/>
        <v>Cereal</v>
      </c>
      <c r="M2929" s="18">
        <f t="shared" si="275"/>
        <v>2.1921777050967567E-2</v>
      </c>
    </row>
    <row r="2930" spans="1:13">
      <c r="A2930" s="4">
        <v>2016</v>
      </c>
      <c r="B2930" s="5" t="s">
        <v>104</v>
      </c>
      <c r="C2930" s="5" t="s">
        <v>107</v>
      </c>
      <c r="D2930" s="5" t="s">
        <v>16</v>
      </c>
      <c r="E2930" s="5">
        <v>4740</v>
      </c>
      <c r="F2930" s="6">
        <v>3951.11</v>
      </c>
      <c r="H2930" s="15" t="str">
        <f t="shared" si="270"/>
        <v>High</v>
      </c>
      <c r="I2930" s="11" t="str">
        <f t="shared" si="271"/>
        <v>Medium</v>
      </c>
      <c r="J2930" s="11" t="str">
        <f t="shared" si="272"/>
        <v>South</v>
      </c>
      <c r="K2930" s="11" t="str">
        <f t="shared" si="273"/>
        <v>2010s</v>
      </c>
      <c r="L2930" s="11" t="str">
        <f t="shared" si="274"/>
        <v>Cereal</v>
      </c>
      <c r="M2930" s="18">
        <f t="shared" si="275"/>
        <v>0.83356751054852318</v>
      </c>
    </row>
    <row r="2931" spans="1:13">
      <c r="A2931" s="4">
        <v>2016</v>
      </c>
      <c r="B2931" s="5" t="s">
        <v>104</v>
      </c>
      <c r="C2931" s="5" t="s">
        <v>107</v>
      </c>
      <c r="D2931" s="5" t="s">
        <v>17</v>
      </c>
      <c r="E2931" s="5">
        <v>60</v>
      </c>
      <c r="F2931" s="6">
        <v>338.98</v>
      </c>
      <c r="H2931" s="15" t="str">
        <f t="shared" si="270"/>
        <v>Low</v>
      </c>
      <c r="I2931" s="11" t="str">
        <f t="shared" si="271"/>
        <v>Small</v>
      </c>
      <c r="J2931" s="11" t="str">
        <f t="shared" si="272"/>
        <v>South</v>
      </c>
      <c r="K2931" s="11" t="str">
        <f t="shared" si="273"/>
        <v>2010s</v>
      </c>
      <c r="L2931" s="11" t="str">
        <f t="shared" si="274"/>
        <v>Pulse</v>
      </c>
      <c r="M2931" s="18">
        <f t="shared" si="275"/>
        <v>5.6496666666666666</v>
      </c>
    </row>
    <row r="2932" spans="1:13">
      <c r="A2932" s="4">
        <v>2016</v>
      </c>
      <c r="B2932" s="5" t="s">
        <v>104</v>
      </c>
      <c r="C2932" s="5" t="s">
        <v>107</v>
      </c>
      <c r="D2932" s="5" t="s">
        <v>18</v>
      </c>
      <c r="E2932" s="5">
        <v>6360</v>
      </c>
      <c r="F2932" s="6">
        <v>306.87</v>
      </c>
      <c r="H2932" s="15" t="str">
        <f t="shared" si="270"/>
        <v>Low</v>
      </c>
      <c r="I2932" s="11" t="str">
        <f t="shared" si="271"/>
        <v>Large</v>
      </c>
      <c r="J2932" s="11" t="str">
        <f t="shared" si="272"/>
        <v>South</v>
      </c>
      <c r="K2932" s="11" t="str">
        <f t="shared" si="273"/>
        <v>2010s</v>
      </c>
      <c r="L2932" s="11" t="str">
        <f t="shared" si="274"/>
        <v>Fiber</v>
      </c>
      <c r="M2932" s="18">
        <f t="shared" si="275"/>
        <v>4.8250000000000001E-2</v>
      </c>
    </row>
    <row r="2933" spans="1:13">
      <c r="A2933" s="4">
        <v>2017</v>
      </c>
      <c r="B2933" s="5" t="s">
        <v>104</v>
      </c>
      <c r="C2933" s="5" t="s">
        <v>107</v>
      </c>
      <c r="D2933" s="5" t="s">
        <v>15</v>
      </c>
      <c r="E2933" s="5">
        <v>216650</v>
      </c>
      <c r="F2933" s="6">
        <v>4428.49</v>
      </c>
      <c r="H2933" s="15" t="str">
        <f t="shared" si="270"/>
        <v>High</v>
      </c>
      <c r="I2933" s="11" t="str">
        <f t="shared" si="271"/>
        <v>Large</v>
      </c>
      <c r="J2933" s="11" t="str">
        <f t="shared" si="272"/>
        <v>South</v>
      </c>
      <c r="K2933" s="11" t="str">
        <f t="shared" si="273"/>
        <v>2010s</v>
      </c>
      <c r="L2933" s="11" t="str">
        <f t="shared" si="274"/>
        <v>Cereal</v>
      </c>
      <c r="M2933" s="18">
        <f t="shared" si="275"/>
        <v>2.0440756981306252E-2</v>
      </c>
    </row>
    <row r="2934" spans="1:13">
      <c r="A2934" s="4">
        <v>2017</v>
      </c>
      <c r="B2934" s="5" t="s">
        <v>104</v>
      </c>
      <c r="C2934" s="5" t="s">
        <v>107</v>
      </c>
      <c r="D2934" s="5" t="s">
        <v>16</v>
      </c>
      <c r="E2934" s="5">
        <v>5370</v>
      </c>
      <c r="F2934" s="6">
        <v>8166.57</v>
      </c>
      <c r="H2934" s="15" t="str">
        <f t="shared" si="270"/>
        <v>High</v>
      </c>
      <c r="I2934" s="11" t="str">
        <f t="shared" si="271"/>
        <v>Large</v>
      </c>
      <c r="J2934" s="11" t="str">
        <f t="shared" si="272"/>
        <v>South</v>
      </c>
      <c r="K2934" s="11" t="str">
        <f t="shared" si="273"/>
        <v>2010s</v>
      </c>
      <c r="L2934" s="11" t="str">
        <f t="shared" si="274"/>
        <v>Cereal</v>
      </c>
      <c r="M2934" s="18">
        <f t="shared" si="275"/>
        <v>1.5207765363128491</v>
      </c>
    </row>
    <row r="2935" spans="1:13">
      <c r="A2935" s="4">
        <v>2017</v>
      </c>
      <c r="B2935" s="5" t="s">
        <v>104</v>
      </c>
      <c r="C2935" s="5" t="s">
        <v>107</v>
      </c>
      <c r="D2935" s="5" t="s">
        <v>17</v>
      </c>
      <c r="E2935" s="5">
        <v>10</v>
      </c>
      <c r="F2935" s="6">
        <v>1000</v>
      </c>
      <c r="H2935" s="15" t="str">
        <f t="shared" si="270"/>
        <v>Medium</v>
      </c>
      <c r="I2935" s="11" t="str">
        <f t="shared" si="271"/>
        <v>Small</v>
      </c>
      <c r="J2935" s="11" t="str">
        <f t="shared" si="272"/>
        <v>South</v>
      </c>
      <c r="K2935" s="11" t="str">
        <f t="shared" si="273"/>
        <v>2010s</v>
      </c>
      <c r="L2935" s="11" t="str">
        <f t="shared" si="274"/>
        <v>Pulse</v>
      </c>
      <c r="M2935" s="18">
        <f t="shared" si="275"/>
        <v>100</v>
      </c>
    </row>
    <row r="2936" spans="1:13">
      <c r="A2936" s="4">
        <v>2017</v>
      </c>
      <c r="B2936" s="5" t="s">
        <v>104</v>
      </c>
      <c r="C2936" s="5" t="s">
        <v>107</v>
      </c>
      <c r="D2936" s="5" t="s">
        <v>18</v>
      </c>
      <c r="E2936" s="5">
        <v>6930</v>
      </c>
      <c r="F2936" s="6">
        <v>0.52</v>
      </c>
      <c r="H2936" s="15" t="str">
        <f t="shared" si="270"/>
        <v>Low</v>
      </c>
      <c r="I2936" s="11" t="str">
        <f t="shared" si="271"/>
        <v>Large</v>
      </c>
      <c r="J2936" s="11" t="str">
        <f t="shared" si="272"/>
        <v>South</v>
      </c>
      <c r="K2936" s="11" t="str">
        <f t="shared" si="273"/>
        <v>2010s</v>
      </c>
      <c r="L2936" s="11" t="str">
        <f t="shared" si="274"/>
        <v>Fiber</v>
      </c>
      <c r="M2936" s="18">
        <f t="shared" si="275"/>
        <v>7.5036075036075041E-5</v>
      </c>
    </row>
    <row r="2937" spans="1:13">
      <c r="A2937" s="4">
        <v>2008</v>
      </c>
      <c r="B2937" s="5" t="s">
        <v>104</v>
      </c>
      <c r="C2937" s="5" t="s">
        <v>108</v>
      </c>
      <c r="D2937" s="5" t="s">
        <v>15</v>
      </c>
      <c r="E2937" s="5">
        <v>78830</v>
      </c>
      <c r="F2937" s="6">
        <v>4030.32</v>
      </c>
      <c r="H2937" s="15" t="str">
        <f t="shared" si="270"/>
        <v>High</v>
      </c>
      <c r="I2937" s="11" t="str">
        <f t="shared" si="271"/>
        <v>Large</v>
      </c>
      <c r="J2937" s="11" t="str">
        <f t="shared" si="272"/>
        <v>South</v>
      </c>
      <c r="K2937" s="11" t="str">
        <f t="shared" si="273"/>
        <v>2000s</v>
      </c>
      <c r="L2937" s="11" t="str">
        <f t="shared" si="274"/>
        <v>Cereal</v>
      </c>
      <c r="M2937" s="18">
        <f t="shared" si="275"/>
        <v>5.1126728402892299E-2</v>
      </c>
    </row>
    <row r="2938" spans="1:13">
      <c r="A2938" s="4">
        <v>2008</v>
      </c>
      <c r="B2938" s="5" t="s">
        <v>104</v>
      </c>
      <c r="C2938" s="5" t="s">
        <v>108</v>
      </c>
      <c r="D2938" s="5" t="s">
        <v>16</v>
      </c>
      <c r="E2938" s="5">
        <v>41840</v>
      </c>
      <c r="F2938" s="6">
        <v>3402.72</v>
      </c>
      <c r="H2938" s="15" t="str">
        <f t="shared" si="270"/>
        <v>High</v>
      </c>
      <c r="I2938" s="11" t="str">
        <f t="shared" si="271"/>
        <v>Large</v>
      </c>
      <c r="J2938" s="11" t="str">
        <f t="shared" si="272"/>
        <v>South</v>
      </c>
      <c r="K2938" s="11" t="str">
        <f t="shared" si="273"/>
        <v>2000s</v>
      </c>
      <c r="L2938" s="11" t="str">
        <f t="shared" si="274"/>
        <v>Cereal</v>
      </c>
      <c r="M2938" s="18">
        <f t="shared" si="275"/>
        <v>8.132695984703632E-2</v>
      </c>
    </row>
    <row r="2939" spans="1:13">
      <c r="A2939" s="4">
        <v>2008</v>
      </c>
      <c r="B2939" s="5" t="s">
        <v>104</v>
      </c>
      <c r="C2939" s="5" t="s">
        <v>108</v>
      </c>
      <c r="D2939" s="5" t="s">
        <v>17</v>
      </c>
      <c r="E2939" s="5">
        <v>330</v>
      </c>
      <c r="F2939" s="6">
        <v>212.12</v>
      </c>
      <c r="H2939" s="15" t="str">
        <f t="shared" si="270"/>
        <v>Low</v>
      </c>
      <c r="I2939" s="11" t="str">
        <f t="shared" si="271"/>
        <v>Small</v>
      </c>
      <c r="J2939" s="11" t="str">
        <f t="shared" si="272"/>
        <v>South</v>
      </c>
      <c r="K2939" s="11" t="str">
        <f t="shared" si="273"/>
        <v>2000s</v>
      </c>
      <c r="L2939" s="11" t="str">
        <f t="shared" si="274"/>
        <v>Pulse</v>
      </c>
      <c r="M2939" s="18">
        <f t="shared" si="275"/>
        <v>0.6427878787878788</v>
      </c>
    </row>
    <row r="2940" spans="1:13">
      <c r="A2940" s="4">
        <v>2008</v>
      </c>
      <c r="B2940" s="5" t="s">
        <v>104</v>
      </c>
      <c r="C2940" s="5" t="s">
        <v>108</v>
      </c>
      <c r="D2940" s="5" t="s">
        <v>18</v>
      </c>
      <c r="E2940" s="5">
        <v>24430</v>
      </c>
      <c r="F2940" s="6">
        <v>401.96</v>
      </c>
      <c r="H2940" s="15" t="str">
        <f t="shared" si="270"/>
        <v>Low</v>
      </c>
      <c r="I2940" s="11" t="str">
        <f t="shared" si="271"/>
        <v>Large</v>
      </c>
      <c r="J2940" s="11" t="str">
        <f t="shared" si="272"/>
        <v>South</v>
      </c>
      <c r="K2940" s="11" t="str">
        <f t="shared" si="273"/>
        <v>2000s</v>
      </c>
      <c r="L2940" s="11" t="str">
        <f t="shared" si="274"/>
        <v>Fiber</v>
      </c>
      <c r="M2940" s="18">
        <f t="shared" si="275"/>
        <v>1.6453540728612361E-2</v>
      </c>
    </row>
    <row r="2941" spans="1:13">
      <c r="A2941" s="4">
        <v>2009</v>
      </c>
      <c r="B2941" s="5" t="s">
        <v>104</v>
      </c>
      <c r="C2941" s="5" t="s">
        <v>108</v>
      </c>
      <c r="D2941" s="5" t="s">
        <v>15</v>
      </c>
      <c r="E2941" s="5">
        <v>71870</v>
      </c>
      <c r="F2941" s="6">
        <v>4133.4399999999996</v>
      </c>
      <c r="H2941" s="15" t="str">
        <f t="shared" si="270"/>
        <v>High</v>
      </c>
      <c r="I2941" s="11" t="str">
        <f t="shared" si="271"/>
        <v>Large</v>
      </c>
      <c r="J2941" s="11" t="str">
        <f t="shared" si="272"/>
        <v>South</v>
      </c>
      <c r="K2941" s="11" t="str">
        <f t="shared" si="273"/>
        <v>2000s</v>
      </c>
      <c r="L2941" s="11" t="str">
        <f t="shared" si="274"/>
        <v>Cereal</v>
      </c>
      <c r="M2941" s="18">
        <f t="shared" si="275"/>
        <v>5.7512731320439679E-2</v>
      </c>
    </row>
    <row r="2942" spans="1:13">
      <c r="A2942" s="4">
        <v>2009</v>
      </c>
      <c r="B2942" s="5" t="s">
        <v>104</v>
      </c>
      <c r="C2942" s="5" t="s">
        <v>108</v>
      </c>
      <c r="D2942" s="5" t="s">
        <v>16</v>
      </c>
      <c r="E2942" s="5">
        <v>30550</v>
      </c>
      <c r="F2942" s="6">
        <v>4979.71</v>
      </c>
      <c r="H2942" s="15" t="str">
        <f t="shared" si="270"/>
        <v>High</v>
      </c>
      <c r="I2942" s="11" t="str">
        <f t="shared" si="271"/>
        <v>Large</v>
      </c>
      <c r="J2942" s="11" t="str">
        <f t="shared" si="272"/>
        <v>South</v>
      </c>
      <c r="K2942" s="11" t="str">
        <f t="shared" si="273"/>
        <v>2000s</v>
      </c>
      <c r="L2942" s="11" t="str">
        <f t="shared" si="274"/>
        <v>Cereal</v>
      </c>
      <c r="M2942" s="18">
        <f t="shared" si="275"/>
        <v>0.16300196399345335</v>
      </c>
    </row>
    <row r="2943" spans="1:13">
      <c r="A2943" s="4">
        <v>2009</v>
      </c>
      <c r="B2943" s="5" t="s">
        <v>104</v>
      </c>
      <c r="C2943" s="5" t="s">
        <v>108</v>
      </c>
      <c r="D2943" s="5" t="s">
        <v>17</v>
      </c>
      <c r="E2943" s="5">
        <v>610</v>
      </c>
      <c r="F2943" s="6">
        <v>459.02</v>
      </c>
      <c r="H2943" s="15" t="str">
        <f t="shared" si="270"/>
        <v>Low</v>
      </c>
      <c r="I2943" s="11" t="str">
        <f t="shared" si="271"/>
        <v>Small</v>
      </c>
      <c r="J2943" s="11" t="str">
        <f t="shared" si="272"/>
        <v>South</v>
      </c>
      <c r="K2943" s="11" t="str">
        <f t="shared" si="273"/>
        <v>2000s</v>
      </c>
      <c r="L2943" s="11" t="str">
        <f t="shared" si="274"/>
        <v>Pulse</v>
      </c>
      <c r="M2943" s="18">
        <f t="shared" si="275"/>
        <v>0.75249180327868848</v>
      </c>
    </row>
    <row r="2944" spans="1:13">
      <c r="A2944" s="4">
        <v>2009</v>
      </c>
      <c r="B2944" s="5" t="s">
        <v>104</v>
      </c>
      <c r="C2944" s="5" t="s">
        <v>108</v>
      </c>
      <c r="D2944" s="5" t="s">
        <v>18</v>
      </c>
      <c r="E2944" s="5">
        <v>25730</v>
      </c>
      <c r="F2944" s="6">
        <v>350.56</v>
      </c>
      <c r="H2944" s="15" t="str">
        <f t="shared" si="270"/>
        <v>Low</v>
      </c>
      <c r="I2944" s="11" t="str">
        <f t="shared" si="271"/>
        <v>Large</v>
      </c>
      <c r="J2944" s="11" t="str">
        <f t="shared" si="272"/>
        <v>South</v>
      </c>
      <c r="K2944" s="11" t="str">
        <f t="shared" si="273"/>
        <v>2000s</v>
      </c>
      <c r="L2944" s="11" t="str">
        <f t="shared" si="274"/>
        <v>Fiber</v>
      </c>
      <c r="M2944" s="18">
        <f t="shared" si="275"/>
        <v>1.3624562767197824E-2</v>
      </c>
    </row>
    <row r="2945" spans="1:13">
      <c r="A2945" s="4">
        <v>2010</v>
      </c>
      <c r="B2945" s="5" t="s">
        <v>104</v>
      </c>
      <c r="C2945" s="5" t="s">
        <v>108</v>
      </c>
      <c r="D2945" s="5" t="s">
        <v>15</v>
      </c>
      <c r="E2945" s="5">
        <v>86560</v>
      </c>
      <c r="F2945" s="6">
        <v>4217.6499999999996</v>
      </c>
      <c r="H2945" s="15" t="str">
        <f t="shared" si="270"/>
        <v>High</v>
      </c>
      <c r="I2945" s="11" t="str">
        <f t="shared" si="271"/>
        <v>Large</v>
      </c>
      <c r="J2945" s="11" t="str">
        <f t="shared" si="272"/>
        <v>South</v>
      </c>
      <c r="K2945" s="11" t="str">
        <f t="shared" si="273"/>
        <v>2010s</v>
      </c>
      <c r="L2945" s="11" t="str">
        <f t="shared" si="274"/>
        <v>Cereal</v>
      </c>
      <c r="M2945" s="18">
        <f t="shared" si="275"/>
        <v>4.8725161737523101E-2</v>
      </c>
    </row>
    <row r="2946" spans="1:13">
      <c r="A2946" s="4">
        <v>2010</v>
      </c>
      <c r="B2946" s="5" t="s">
        <v>104</v>
      </c>
      <c r="C2946" s="5" t="s">
        <v>108</v>
      </c>
      <c r="D2946" s="5" t="s">
        <v>16</v>
      </c>
      <c r="E2946" s="5">
        <v>34120</v>
      </c>
      <c r="F2946" s="6">
        <v>5615.77</v>
      </c>
      <c r="H2946" s="15" t="str">
        <f t="shared" si="270"/>
        <v>High</v>
      </c>
      <c r="I2946" s="11" t="str">
        <f t="shared" si="271"/>
        <v>Large</v>
      </c>
      <c r="J2946" s="11" t="str">
        <f t="shared" si="272"/>
        <v>South</v>
      </c>
      <c r="K2946" s="11" t="str">
        <f t="shared" si="273"/>
        <v>2010s</v>
      </c>
      <c r="L2946" s="11" t="str">
        <f t="shared" si="274"/>
        <v>Cereal</v>
      </c>
      <c r="M2946" s="18">
        <f t="shared" si="275"/>
        <v>0.16458880422039859</v>
      </c>
    </row>
    <row r="2947" spans="1:13">
      <c r="A2947" s="4">
        <v>2010</v>
      </c>
      <c r="B2947" s="5" t="s">
        <v>104</v>
      </c>
      <c r="C2947" s="5" t="s">
        <v>108</v>
      </c>
      <c r="D2947" s="5" t="s">
        <v>17</v>
      </c>
      <c r="E2947" s="5">
        <v>610</v>
      </c>
      <c r="F2947" s="6">
        <v>459.02</v>
      </c>
      <c r="H2947" s="15" t="str">
        <f t="shared" ref="H2947:H3010" si="276">IF(F2947&lt;1000,"Low",IF(F2947&lt;3000,"Medium","High"))</f>
        <v>Low</v>
      </c>
      <c r="I2947" s="11" t="str">
        <f t="shared" ref="I2947:I3010" si="277">IF(E2947&lt;1000,"Small",IF(E2947&lt;5000,"Medium","Large"))</f>
        <v>Small</v>
      </c>
      <c r="J2947" s="11" t="str">
        <f t="shared" ref="J2947:J3010" si="278">IF(OR(B2947="Punjab",B2947="Haryana",B2947="Himachal Pradesh",B2947="Jammu and Kashmir",B2947="Uttarakhand",B2947="Delhi",B2947="Chandigarh"),"North",IF(OR(B2947="Tamil Nadu",B2947="Karnataka",B2947="Kerala",B2947="Andhra Pradesh",B2947="Telangana"),"South",IF(OR(B2947="Maharashtra",B2947="Gujarat",B2947="Goa",B2947="Rajasthan"),"West",IF(OR(B2947="West Bengal",B2947="Bihar",B2947="Jharkhand",B2947="Odisha",B2947="Assam",B2947="Sikkim",B2947="Arunachal Pradesh",B2947="Manipur",B2947="Meghalaya",B2947="Mizoram",B2947="Nagaland",B2947="Tripura"),"East","Central"))))</f>
        <v>South</v>
      </c>
      <c r="K2947" s="11" t="str">
        <f t="shared" ref="K2947:K3010" si="279">LEFT(A2947,3)&amp;"0s"</f>
        <v>2010s</v>
      </c>
      <c r="L2947" s="11" t="str">
        <f t="shared" ref="L2947:L3010" si="280">IF(D2947="Rice","Cereal",IF(D2947="Maize","Cereal",IF(D2947="Chickpea","Pulse",IF(D2947="Cotton","Fiber","Other"))))</f>
        <v>Pulse</v>
      </c>
      <c r="M2947" s="18">
        <f t="shared" ref="M2947:M3010" si="281">F2947/E2947</f>
        <v>0.75249180327868848</v>
      </c>
    </row>
    <row r="2948" spans="1:13">
      <c r="A2948" s="4">
        <v>2010</v>
      </c>
      <c r="B2948" s="5" t="s">
        <v>104</v>
      </c>
      <c r="C2948" s="5" t="s">
        <v>108</v>
      </c>
      <c r="D2948" s="5" t="s">
        <v>18</v>
      </c>
      <c r="E2948" s="5">
        <v>25540</v>
      </c>
      <c r="F2948" s="6">
        <v>442.44</v>
      </c>
      <c r="H2948" s="15" t="str">
        <f t="shared" si="276"/>
        <v>Low</v>
      </c>
      <c r="I2948" s="11" t="str">
        <f t="shared" si="277"/>
        <v>Large</v>
      </c>
      <c r="J2948" s="11" t="str">
        <f t="shared" si="278"/>
        <v>South</v>
      </c>
      <c r="K2948" s="11" t="str">
        <f t="shared" si="279"/>
        <v>2010s</v>
      </c>
      <c r="L2948" s="11" t="str">
        <f t="shared" si="280"/>
        <v>Fiber</v>
      </c>
      <c r="M2948" s="18">
        <f t="shared" si="281"/>
        <v>1.7323414252153484E-2</v>
      </c>
    </row>
    <row r="2949" spans="1:13">
      <c r="A2949" s="4">
        <v>2011</v>
      </c>
      <c r="B2949" s="5" t="s">
        <v>104</v>
      </c>
      <c r="C2949" s="5" t="s">
        <v>108</v>
      </c>
      <c r="D2949" s="5" t="s">
        <v>15</v>
      </c>
      <c r="E2949" s="5">
        <v>83060</v>
      </c>
      <c r="F2949" s="6">
        <v>4584.04</v>
      </c>
      <c r="H2949" s="15" t="str">
        <f t="shared" si="276"/>
        <v>High</v>
      </c>
      <c r="I2949" s="11" t="str">
        <f t="shared" si="277"/>
        <v>Large</v>
      </c>
      <c r="J2949" s="11" t="str">
        <f t="shared" si="278"/>
        <v>South</v>
      </c>
      <c r="K2949" s="11" t="str">
        <f t="shared" si="279"/>
        <v>2010s</v>
      </c>
      <c r="L2949" s="11" t="str">
        <f t="shared" si="280"/>
        <v>Cereal</v>
      </c>
      <c r="M2949" s="18">
        <f t="shared" si="281"/>
        <v>5.5189501565133636E-2</v>
      </c>
    </row>
    <row r="2950" spans="1:13">
      <c r="A2950" s="4">
        <v>2011</v>
      </c>
      <c r="B2950" s="5" t="s">
        <v>104</v>
      </c>
      <c r="C2950" s="5" t="s">
        <v>108</v>
      </c>
      <c r="D2950" s="5" t="s">
        <v>16</v>
      </c>
      <c r="E2950" s="5">
        <v>45920</v>
      </c>
      <c r="F2950" s="6">
        <v>5781.36</v>
      </c>
      <c r="H2950" s="15" t="str">
        <f t="shared" si="276"/>
        <v>High</v>
      </c>
      <c r="I2950" s="11" t="str">
        <f t="shared" si="277"/>
        <v>Large</v>
      </c>
      <c r="J2950" s="11" t="str">
        <f t="shared" si="278"/>
        <v>South</v>
      </c>
      <c r="K2950" s="11" t="str">
        <f t="shared" si="279"/>
        <v>2010s</v>
      </c>
      <c r="L2950" s="11" t="str">
        <f t="shared" si="280"/>
        <v>Cereal</v>
      </c>
      <c r="M2950" s="18">
        <f t="shared" si="281"/>
        <v>0.12590069686411148</v>
      </c>
    </row>
    <row r="2951" spans="1:13">
      <c r="A2951" s="4">
        <v>2011</v>
      </c>
      <c r="B2951" s="5" t="s">
        <v>104</v>
      </c>
      <c r="C2951" s="5" t="s">
        <v>108</v>
      </c>
      <c r="D2951" s="5" t="s">
        <v>17</v>
      </c>
      <c r="E2951" s="5">
        <v>2950</v>
      </c>
      <c r="F2951" s="6">
        <v>644.07000000000005</v>
      </c>
      <c r="H2951" s="15" t="str">
        <f t="shared" si="276"/>
        <v>Low</v>
      </c>
      <c r="I2951" s="11" t="str">
        <f t="shared" si="277"/>
        <v>Medium</v>
      </c>
      <c r="J2951" s="11" t="str">
        <f t="shared" si="278"/>
        <v>South</v>
      </c>
      <c r="K2951" s="11" t="str">
        <f t="shared" si="279"/>
        <v>2010s</v>
      </c>
      <c r="L2951" s="11" t="str">
        <f t="shared" si="280"/>
        <v>Pulse</v>
      </c>
      <c r="M2951" s="18">
        <f t="shared" si="281"/>
        <v>0.21832881355932204</v>
      </c>
    </row>
    <row r="2952" spans="1:13">
      <c r="A2952" s="4">
        <v>2011</v>
      </c>
      <c r="B2952" s="5" t="s">
        <v>104</v>
      </c>
      <c r="C2952" s="5" t="s">
        <v>108</v>
      </c>
      <c r="D2952" s="5" t="s">
        <v>18</v>
      </c>
      <c r="E2952" s="5">
        <v>32620</v>
      </c>
      <c r="F2952" s="6">
        <v>515.63</v>
      </c>
      <c r="H2952" s="15" t="str">
        <f t="shared" si="276"/>
        <v>Low</v>
      </c>
      <c r="I2952" s="11" t="str">
        <f t="shared" si="277"/>
        <v>Large</v>
      </c>
      <c r="J2952" s="11" t="str">
        <f t="shared" si="278"/>
        <v>South</v>
      </c>
      <c r="K2952" s="11" t="str">
        <f t="shared" si="279"/>
        <v>2010s</v>
      </c>
      <c r="L2952" s="11" t="str">
        <f t="shared" si="280"/>
        <v>Fiber</v>
      </c>
      <c r="M2952" s="18">
        <f t="shared" si="281"/>
        <v>1.5807173513182098E-2</v>
      </c>
    </row>
    <row r="2953" spans="1:13">
      <c r="A2953" s="4">
        <v>2012</v>
      </c>
      <c r="B2953" s="5" t="s">
        <v>104</v>
      </c>
      <c r="C2953" s="5" t="s">
        <v>108</v>
      </c>
      <c r="D2953" s="5" t="s">
        <v>15</v>
      </c>
      <c r="E2953" s="5">
        <v>48230</v>
      </c>
      <c r="F2953" s="6">
        <v>4127.3100000000004</v>
      </c>
      <c r="H2953" s="15" t="str">
        <f t="shared" si="276"/>
        <v>High</v>
      </c>
      <c r="I2953" s="11" t="str">
        <f t="shared" si="277"/>
        <v>Large</v>
      </c>
      <c r="J2953" s="11" t="str">
        <f t="shared" si="278"/>
        <v>South</v>
      </c>
      <c r="K2953" s="11" t="str">
        <f t="shared" si="279"/>
        <v>2010s</v>
      </c>
      <c r="L2953" s="11" t="str">
        <f t="shared" si="280"/>
        <v>Cereal</v>
      </c>
      <c r="M2953" s="18">
        <f t="shared" si="281"/>
        <v>8.5575575368028206E-2</v>
      </c>
    </row>
    <row r="2954" spans="1:13">
      <c r="A2954" s="4">
        <v>2012</v>
      </c>
      <c r="B2954" s="5" t="s">
        <v>104</v>
      </c>
      <c r="C2954" s="5" t="s">
        <v>108</v>
      </c>
      <c r="D2954" s="5" t="s">
        <v>16</v>
      </c>
      <c r="E2954" s="5">
        <v>41470</v>
      </c>
      <c r="F2954" s="6">
        <v>5186.6400000000003</v>
      </c>
      <c r="H2954" s="15" t="str">
        <f t="shared" si="276"/>
        <v>High</v>
      </c>
      <c r="I2954" s="11" t="str">
        <f t="shared" si="277"/>
        <v>Large</v>
      </c>
      <c r="J2954" s="11" t="str">
        <f t="shared" si="278"/>
        <v>South</v>
      </c>
      <c r="K2954" s="11" t="str">
        <f t="shared" si="279"/>
        <v>2010s</v>
      </c>
      <c r="L2954" s="11" t="str">
        <f t="shared" si="280"/>
        <v>Cereal</v>
      </c>
      <c r="M2954" s="18">
        <f t="shared" si="281"/>
        <v>0.12506968893175791</v>
      </c>
    </row>
    <row r="2955" spans="1:13">
      <c r="A2955" s="4">
        <v>2012</v>
      </c>
      <c r="B2955" s="5" t="s">
        <v>104</v>
      </c>
      <c r="C2955" s="5" t="s">
        <v>108</v>
      </c>
      <c r="D2955" s="5" t="s">
        <v>17</v>
      </c>
      <c r="E2955" s="5">
        <v>2150</v>
      </c>
      <c r="F2955" s="6">
        <v>465.12</v>
      </c>
      <c r="H2955" s="15" t="str">
        <f t="shared" si="276"/>
        <v>Low</v>
      </c>
      <c r="I2955" s="11" t="str">
        <f t="shared" si="277"/>
        <v>Medium</v>
      </c>
      <c r="J2955" s="11" t="str">
        <f t="shared" si="278"/>
        <v>South</v>
      </c>
      <c r="K2955" s="11" t="str">
        <f t="shared" si="279"/>
        <v>2010s</v>
      </c>
      <c r="L2955" s="11" t="str">
        <f t="shared" si="280"/>
        <v>Pulse</v>
      </c>
      <c r="M2955" s="18">
        <f t="shared" si="281"/>
        <v>0.21633488372093024</v>
      </c>
    </row>
    <row r="2956" spans="1:13">
      <c r="A2956" s="4">
        <v>2012</v>
      </c>
      <c r="B2956" s="5" t="s">
        <v>104</v>
      </c>
      <c r="C2956" s="5" t="s">
        <v>108</v>
      </c>
      <c r="D2956" s="5" t="s">
        <v>18</v>
      </c>
      <c r="E2956" s="5">
        <v>33710</v>
      </c>
      <c r="F2956" s="6">
        <v>493.33</v>
      </c>
      <c r="H2956" s="15" t="str">
        <f t="shared" si="276"/>
        <v>Low</v>
      </c>
      <c r="I2956" s="11" t="str">
        <f t="shared" si="277"/>
        <v>Large</v>
      </c>
      <c r="J2956" s="11" t="str">
        <f t="shared" si="278"/>
        <v>South</v>
      </c>
      <c r="K2956" s="11" t="str">
        <f t="shared" si="279"/>
        <v>2010s</v>
      </c>
      <c r="L2956" s="11" t="str">
        <f t="shared" si="280"/>
        <v>Fiber</v>
      </c>
      <c r="M2956" s="18">
        <f t="shared" si="281"/>
        <v>1.4634529813111835E-2</v>
      </c>
    </row>
    <row r="2957" spans="1:13">
      <c r="A2957" s="4">
        <v>2013</v>
      </c>
      <c r="B2957" s="5" t="s">
        <v>104</v>
      </c>
      <c r="C2957" s="5" t="s">
        <v>108</v>
      </c>
      <c r="D2957" s="5" t="s">
        <v>15</v>
      </c>
      <c r="E2957" s="5">
        <v>85720</v>
      </c>
      <c r="F2957" s="6">
        <v>4945.99</v>
      </c>
      <c r="H2957" s="15" t="str">
        <f t="shared" si="276"/>
        <v>High</v>
      </c>
      <c r="I2957" s="11" t="str">
        <f t="shared" si="277"/>
        <v>Large</v>
      </c>
      <c r="J2957" s="11" t="str">
        <f t="shared" si="278"/>
        <v>South</v>
      </c>
      <c r="K2957" s="11" t="str">
        <f t="shared" si="279"/>
        <v>2010s</v>
      </c>
      <c r="L2957" s="11" t="str">
        <f t="shared" si="280"/>
        <v>Cereal</v>
      </c>
      <c r="M2957" s="18">
        <f t="shared" si="281"/>
        <v>5.7699370041997197E-2</v>
      </c>
    </row>
    <row r="2958" spans="1:13">
      <c r="A2958" s="4">
        <v>2013</v>
      </c>
      <c r="B2958" s="5" t="s">
        <v>104</v>
      </c>
      <c r="C2958" s="5" t="s">
        <v>108</v>
      </c>
      <c r="D2958" s="5" t="s">
        <v>16</v>
      </c>
      <c r="E2958" s="5">
        <v>62560</v>
      </c>
      <c r="F2958" s="6">
        <v>7412.56</v>
      </c>
      <c r="H2958" s="15" t="str">
        <f t="shared" si="276"/>
        <v>High</v>
      </c>
      <c r="I2958" s="11" t="str">
        <f t="shared" si="277"/>
        <v>Large</v>
      </c>
      <c r="J2958" s="11" t="str">
        <f t="shared" si="278"/>
        <v>South</v>
      </c>
      <c r="K2958" s="11" t="str">
        <f t="shared" si="279"/>
        <v>2010s</v>
      </c>
      <c r="L2958" s="11" t="str">
        <f t="shared" si="280"/>
        <v>Cereal</v>
      </c>
      <c r="M2958" s="18">
        <f t="shared" si="281"/>
        <v>0.11848721227621484</v>
      </c>
    </row>
    <row r="2959" spans="1:13">
      <c r="A2959" s="4">
        <v>2013</v>
      </c>
      <c r="B2959" s="5" t="s">
        <v>104</v>
      </c>
      <c r="C2959" s="5" t="s">
        <v>108</v>
      </c>
      <c r="D2959" s="5" t="s">
        <v>17</v>
      </c>
      <c r="E2959" s="5">
        <v>4630</v>
      </c>
      <c r="F2959" s="6">
        <v>615.54999999999995</v>
      </c>
      <c r="H2959" s="15" t="str">
        <f t="shared" si="276"/>
        <v>Low</v>
      </c>
      <c r="I2959" s="11" t="str">
        <f t="shared" si="277"/>
        <v>Medium</v>
      </c>
      <c r="J2959" s="11" t="str">
        <f t="shared" si="278"/>
        <v>South</v>
      </c>
      <c r="K2959" s="11" t="str">
        <f t="shared" si="279"/>
        <v>2010s</v>
      </c>
      <c r="L2959" s="11" t="str">
        <f t="shared" si="280"/>
        <v>Pulse</v>
      </c>
      <c r="M2959" s="18">
        <f t="shared" si="281"/>
        <v>0.13294816414686825</v>
      </c>
    </row>
    <row r="2960" spans="1:13">
      <c r="A2960" s="4">
        <v>2013</v>
      </c>
      <c r="B2960" s="5" t="s">
        <v>104</v>
      </c>
      <c r="C2960" s="5" t="s">
        <v>108</v>
      </c>
      <c r="D2960" s="5" t="s">
        <v>18</v>
      </c>
      <c r="E2960" s="5">
        <v>29480</v>
      </c>
      <c r="F2960" s="6">
        <v>586.84</v>
      </c>
      <c r="H2960" s="15" t="str">
        <f t="shared" si="276"/>
        <v>Low</v>
      </c>
      <c r="I2960" s="11" t="str">
        <f t="shared" si="277"/>
        <v>Large</v>
      </c>
      <c r="J2960" s="11" t="str">
        <f t="shared" si="278"/>
        <v>South</v>
      </c>
      <c r="K2960" s="11" t="str">
        <f t="shared" si="279"/>
        <v>2010s</v>
      </c>
      <c r="L2960" s="11" t="str">
        <f t="shared" si="280"/>
        <v>Fiber</v>
      </c>
      <c r="M2960" s="18">
        <f t="shared" si="281"/>
        <v>1.9906377204884668E-2</v>
      </c>
    </row>
    <row r="2961" spans="1:13">
      <c r="A2961" s="4">
        <v>2014</v>
      </c>
      <c r="B2961" s="5" t="s">
        <v>104</v>
      </c>
      <c r="C2961" s="5" t="s">
        <v>108</v>
      </c>
      <c r="D2961" s="5" t="s">
        <v>15</v>
      </c>
      <c r="E2961" s="5">
        <v>67320</v>
      </c>
      <c r="F2961" s="6">
        <v>5129.68</v>
      </c>
      <c r="H2961" s="15" t="str">
        <f t="shared" si="276"/>
        <v>High</v>
      </c>
      <c r="I2961" s="11" t="str">
        <f t="shared" si="277"/>
        <v>Large</v>
      </c>
      <c r="J2961" s="11" t="str">
        <f t="shared" si="278"/>
        <v>South</v>
      </c>
      <c r="K2961" s="11" t="str">
        <f t="shared" si="279"/>
        <v>2010s</v>
      </c>
      <c r="L2961" s="11" t="str">
        <f t="shared" si="280"/>
        <v>Cereal</v>
      </c>
      <c r="M2961" s="18">
        <f t="shared" si="281"/>
        <v>7.619845513963161E-2</v>
      </c>
    </row>
    <row r="2962" spans="1:13">
      <c r="A2962" s="4">
        <v>2014</v>
      </c>
      <c r="B2962" s="5" t="s">
        <v>104</v>
      </c>
      <c r="C2962" s="5" t="s">
        <v>108</v>
      </c>
      <c r="D2962" s="5" t="s">
        <v>16</v>
      </c>
      <c r="E2962" s="5">
        <v>67300</v>
      </c>
      <c r="F2962" s="6">
        <v>8853.2000000000007</v>
      </c>
      <c r="H2962" s="15" t="str">
        <f t="shared" si="276"/>
        <v>High</v>
      </c>
      <c r="I2962" s="11" t="str">
        <f t="shared" si="277"/>
        <v>Large</v>
      </c>
      <c r="J2962" s="11" t="str">
        <f t="shared" si="278"/>
        <v>South</v>
      </c>
      <c r="K2962" s="11" t="str">
        <f t="shared" si="279"/>
        <v>2010s</v>
      </c>
      <c r="L2962" s="11" t="str">
        <f t="shared" si="280"/>
        <v>Cereal</v>
      </c>
      <c r="M2962" s="18">
        <f t="shared" si="281"/>
        <v>0.13154829123328382</v>
      </c>
    </row>
    <row r="2963" spans="1:13">
      <c r="A2963" s="4">
        <v>2014</v>
      </c>
      <c r="B2963" s="5" t="s">
        <v>104</v>
      </c>
      <c r="C2963" s="5" t="s">
        <v>108</v>
      </c>
      <c r="D2963" s="5" t="s">
        <v>17</v>
      </c>
      <c r="E2963" s="5">
        <v>2420</v>
      </c>
      <c r="F2963" s="6">
        <v>533.05999999999995</v>
      </c>
      <c r="H2963" s="15" t="str">
        <f t="shared" si="276"/>
        <v>Low</v>
      </c>
      <c r="I2963" s="11" t="str">
        <f t="shared" si="277"/>
        <v>Medium</v>
      </c>
      <c r="J2963" s="11" t="str">
        <f t="shared" si="278"/>
        <v>South</v>
      </c>
      <c r="K2963" s="11" t="str">
        <f t="shared" si="279"/>
        <v>2010s</v>
      </c>
      <c r="L2963" s="11" t="str">
        <f t="shared" si="280"/>
        <v>Pulse</v>
      </c>
      <c r="M2963" s="18">
        <f t="shared" si="281"/>
        <v>0.22027272727272726</v>
      </c>
    </row>
    <row r="2964" spans="1:13">
      <c r="A2964" s="4">
        <v>2014</v>
      </c>
      <c r="B2964" s="5" t="s">
        <v>104</v>
      </c>
      <c r="C2964" s="5" t="s">
        <v>108</v>
      </c>
      <c r="D2964" s="5" t="s">
        <v>18</v>
      </c>
      <c r="E2964" s="5">
        <v>34430</v>
      </c>
      <c r="F2964" s="6">
        <v>614.29</v>
      </c>
      <c r="H2964" s="15" t="str">
        <f t="shared" si="276"/>
        <v>Low</v>
      </c>
      <c r="I2964" s="11" t="str">
        <f t="shared" si="277"/>
        <v>Large</v>
      </c>
      <c r="J2964" s="11" t="str">
        <f t="shared" si="278"/>
        <v>South</v>
      </c>
      <c r="K2964" s="11" t="str">
        <f t="shared" si="279"/>
        <v>2010s</v>
      </c>
      <c r="L2964" s="11" t="str">
        <f t="shared" si="280"/>
        <v>Fiber</v>
      </c>
      <c r="M2964" s="18">
        <f t="shared" si="281"/>
        <v>1.7841707812953817E-2</v>
      </c>
    </row>
    <row r="2965" spans="1:13">
      <c r="A2965" s="4">
        <v>2015</v>
      </c>
      <c r="B2965" s="5" t="s">
        <v>104</v>
      </c>
      <c r="C2965" s="5" t="s">
        <v>108</v>
      </c>
      <c r="D2965" s="5" t="s">
        <v>15</v>
      </c>
      <c r="E2965" s="5">
        <v>92850</v>
      </c>
      <c r="F2965" s="6">
        <v>4681.42</v>
      </c>
      <c r="H2965" s="15" t="str">
        <f t="shared" si="276"/>
        <v>High</v>
      </c>
      <c r="I2965" s="11" t="str">
        <f t="shared" si="277"/>
        <v>Large</v>
      </c>
      <c r="J2965" s="11" t="str">
        <f t="shared" si="278"/>
        <v>South</v>
      </c>
      <c r="K2965" s="11" t="str">
        <f t="shared" si="279"/>
        <v>2010s</v>
      </c>
      <c r="L2965" s="11" t="str">
        <f t="shared" si="280"/>
        <v>Cereal</v>
      </c>
      <c r="M2965" s="18">
        <f t="shared" si="281"/>
        <v>5.041917070543888E-2</v>
      </c>
    </row>
    <row r="2966" spans="1:13">
      <c r="A2966" s="4">
        <v>2015</v>
      </c>
      <c r="B2966" s="5" t="s">
        <v>104</v>
      </c>
      <c r="C2966" s="5" t="s">
        <v>108</v>
      </c>
      <c r="D2966" s="5" t="s">
        <v>16</v>
      </c>
      <c r="E2966" s="5">
        <v>60390</v>
      </c>
      <c r="F2966" s="6">
        <v>9124.19</v>
      </c>
      <c r="H2966" s="15" t="str">
        <f t="shared" si="276"/>
        <v>High</v>
      </c>
      <c r="I2966" s="11" t="str">
        <f t="shared" si="277"/>
        <v>Large</v>
      </c>
      <c r="J2966" s="11" t="str">
        <f t="shared" si="278"/>
        <v>South</v>
      </c>
      <c r="K2966" s="11" t="str">
        <f t="shared" si="279"/>
        <v>2010s</v>
      </c>
      <c r="L2966" s="11" t="str">
        <f t="shared" si="280"/>
        <v>Cereal</v>
      </c>
      <c r="M2966" s="18">
        <f t="shared" si="281"/>
        <v>0.15108776287464812</v>
      </c>
    </row>
    <row r="2967" spans="1:13">
      <c r="A2967" s="4">
        <v>2015</v>
      </c>
      <c r="B2967" s="5" t="s">
        <v>104</v>
      </c>
      <c r="C2967" s="5" t="s">
        <v>108</v>
      </c>
      <c r="D2967" s="5" t="s">
        <v>17</v>
      </c>
      <c r="E2967" s="5">
        <v>960</v>
      </c>
      <c r="F2967" s="6">
        <v>541.66999999999996</v>
      </c>
      <c r="H2967" s="15" t="str">
        <f t="shared" si="276"/>
        <v>Low</v>
      </c>
      <c r="I2967" s="11" t="str">
        <f t="shared" si="277"/>
        <v>Small</v>
      </c>
      <c r="J2967" s="11" t="str">
        <f t="shared" si="278"/>
        <v>South</v>
      </c>
      <c r="K2967" s="11" t="str">
        <f t="shared" si="279"/>
        <v>2010s</v>
      </c>
      <c r="L2967" s="11" t="str">
        <f t="shared" si="280"/>
        <v>Pulse</v>
      </c>
      <c r="M2967" s="18">
        <f t="shared" si="281"/>
        <v>0.56423958333333324</v>
      </c>
    </row>
    <row r="2968" spans="1:13">
      <c r="A2968" s="4">
        <v>2015</v>
      </c>
      <c r="B2968" s="5" t="s">
        <v>104</v>
      </c>
      <c r="C2968" s="5" t="s">
        <v>108</v>
      </c>
      <c r="D2968" s="5" t="s">
        <v>18</v>
      </c>
      <c r="E2968" s="5">
        <v>27910</v>
      </c>
      <c r="F2968" s="6">
        <v>472.23</v>
      </c>
      <c r="H2968" s="15" t="str">
        <f t="shared" si="276"/>
        <v>Low</v>
      </c>
      <c r="I2968" s="11" t="str">
        <f t="shared" si="277"/>
        <v>Large</v>
      </c>
      <c r="J2968" s="11" t="str">
        <f t="shared" si="278"/>
        <v>South</v>
      </c>
      <c r="K2968" s="11" t="str">
        <f t="shared" si="279"/>
        <v>2010s</v>
      </c>
      <c r="L2968" s="11" t="str">
        <f t="shared" si="280"/>
        <v>Fiber</v>
      </c>
      <c r="M2968" s="18">
        <f t="shared" si="281"/>
        <v>1.6919742027946973E-2</v>
      </c>
    </row>
    <row r="2969" spans="1:13">
      <c r="A2969" s="4">
        <v>2016</v>
      </c>
      <c r="B2969" s="5" t="s">
        <v>104</v>
      </c>
      <c r="C2969" s="5" t="s">
        <v>108</v>
      </c>
      <c r="D2969" s="5" t="s">
        <v>15</v>
      </c>
      <c r="E2969" s="5">
        <v>80000</v>
      </c>
      <c r="F2969" s="6">
        <v>4676.96</v>
      </c>
      <c r="H2969" s="15" t="str">
        <f t="shared" si="276"/>
        <v>High</v>
      </c>
      <c r="I2969" s="11" t="str">
        <f t="shared" si="277"/>
        <v>Large</v>
      </c>
      <c r="J2969" s="11" t="str">
        <f t="shared" si="278"/>
        <v>South</v>
      </c>
      <c r="K2969" s="11" t="str">
        <f t="shared" si="279"/>
        <v>2010s</v>
      </c>
      <c r="L2969" s="11" t="str">
        <f t="shared" si="280"/>
        <v>Cereal</v>
      </c>
      <c r="M2969" s="18">
        <f t="shared" si="281"/>
        <v>5.8462E-2</v>
      </c>
    </row>
    <row r="2970" spans="1:13">
      <c r="A2970" s="4">
        <v>2016</v>
      </c>
      <c r="B2970" s="5" t="s">
        <v>104</v>
      </c>
      <c r="C2970" s="5" t="s">
        <v>108</v>
      </c>
      <c r="D2970" s="5" t="s">
        <v>16</v>
      </c>
      <c r="E2970" s="5">
        <v>44960</v>
      </c>
      <c r="F2970" s="6">
        <v>6965.03</v>
      </c>
      <c r="H2970" s="15" t="str">
        <f t="shared" si="276"/>
        <v>High</v>
      </c>
      <c r="I2970" s="11" t="str">
        <f t="shared" si="277"/>
        <v>Large</v>
      </c>
      <c r="J2970" s="11" t="str">
        <f t="shared" si="278"/>
        <v>South</v>
      </c>
      <c r="K2970" s="11" t="str">
        <f t="shared" si="279"/>
        <v>2010s</v>
      </c>
      <c r="L2970" s="11" t="str">
        <f t="shared" si="280"/>
        <v>Cereal</v>
      </c>
      <c r="M2970" s="18">
        <f t="shared" si="281"/>
        <v>0.15491614768683273</v>
      </c>
    </row>
    <row r="2971" spans="1:13">
      <c r="A2971" s="4">
        <v>2016</v>
      </c>
      <c r="B2971" s="5" t="s">
        <v>104</v>
      </c>
      <c r="C2971" s="5" t="s">
        <v>108</v>
      </c>
      <c r="D2971" s="5" t="s">
        <v>17</v>
      </c>
      <c r="E2971" s="5">
        <v>680</v>
      </c>
      <c r="F2971" s="6">
        <v>548.53</v>
      </c>
      <c r="H2971" s="15" t="str">
        <f t="shared" si="276"/>
        <v>Low</v>
      </c>
      <c r="I2971" s="11" t="str">
        <f t="shared" si="277"/>
        <v>Small</v>
      </c>
      <c r="J2971" s="11" t="str">
        <f t="shared" si="278"/>
        <v>South</v>
      </c>
      <c r="K2971" s="11" t="str">
        <f t="shared" si="279"/>
        <v>2010s</v>
      </c>
      <c r="L2971" s="11" t="str">
        <f t="shared" si="280"/>
        <v>Pulse</v>
      </c>
      <c r="M2971" s="18">
        <f t="shared" si="281"/>
        <v>0.80666176470588236</v>
      </c>
    </row>
    <row r="2972" spans="1:13">
      <c r="A2972" s="4">
        <v>2016</v>
      </c>
      <c r="B2972" s="5" t="s">
        <v>104</v>
      </c>
      <c r="C2972" s="5" t="s">
        <v>108</v>
      </c>
      <c r="D2972" s="5" t="s">
        <v>18</v>
      </c>
      <c r="E2972" s="5">
        <v>30000</v>
      </c>
      <c r="F2972" s="6">
        <v>282.49</v>
      </c>
      <c r="H2972" s="15" t="str">
        <f t="shared" si="276"/>
        <v>Low</v>
      </c>
      <c r="I2972" s="11" t="str">
        <f t="shared" si="277"/>
        <v>Large</v>
      </c>
      <c r="J2972" s="11" t="str">
        <f t="shared" si="278"/>
        <v>South</v>
      </c>
      <c r="K2972" s="11" t="str">
        <f t="shared" si="279"/>
        <v>2010s</v>
      </c>
      <c r="L2972" s="11" t="str">
        <f t="shared" si="280"/>
        <v>Fiber</v>
      </c>
      <c r="M2972" s="18">
        <f t="shared" si="281"/>
        <v>9.4163333333333338E-3</v>
      </c>
    </row>
    <row r="2973" spans="1:13">
      <c r="A2973" s="4">
        <v>2017</v>
      </c>
      <c r="B2973" s="5" t="s">
        <v>104</v>
      </c>
      <c r="C2973" s="5" t="s">
        <v>108</v>
      </c>
      <c r="D2973" s="5" t="s">
        <v>15</v>
      </c>
      <c r="E2973" s="5">
        <v>73110</v>
      </c>
      <c r="F2973" s="6">
        <v>4929.7700000000004</v>
      </c>
      <c r="H2973" s="15" t="str">
        <f t="shared" si="276"/>
        <v>High</v>
      </c>
      <c r="I2973" s="11" t="str">
        <f t="shared" si="277"/>
        <v>Large</v>
      </c>
      <c r="J2973" s="11" t="str">
        <f t="shared" si="278"/>
        <v>South</v>
      </c>
      <c r="K2973" s="11" t="str">
        <f t="shared" si="279"/>
        <v>2010s</v>
      </c>
      <c r="L2973" s="11" t="str">
        <f t="shared" si="280"/>
        <v>Cereal</v>
      </c>
      <c r="M2973" s="18">
        <f t="shared" si="281"/>
        <v>6.7429489809875537E-2</v>
      </c>
    </row>
    <row r="2974" spans="1:13">
      <c r="A2974" s="4">
        <v>2017</v>
      </c>
      <c r="B2974" s="5" t="s">
        <v>104</v>
      </c>
      <c r="C2974" s="5" t="s">
        <v>108</v>
      </c>
      <c r="D2974" s="5" t="s">
        <v>16</v>
      </c>
      <c r="E2974" s="5">
        <v>51960</v>
      </c>
      <c r="F2974" s="6">
        <v>9156.11</v>
      </c>
      <c r="H2974" s="15" t="str">
        <f t="shared" si="276"/>
        <v>High</v>
      </c>
      <c r="I2974" s="11" t="str">
        <f t="shared" si="277"/>
        <v>Large</v>
      </c>
      <c r="J2974" s="11" t="str">
        <f t="shared" si="278"/>
        <v>South</v>
      </c>
      <c r="K2974" s="11" t="str">
        <f t="shared" si="279"/>
        <v>2010s</v>
      </c>
      <c r="L2974" s="11" t="str">
        <f t="shared" si="280"/>
        <v>Cereal</v>
      </c>
      <c r="M2974" s="18">
        <f t="shared" si="281"/>
        <v>0.17621458814472674</v>
      </c>
    </row>
    <row r="2975" spans="1:13">
      <c r="A2975" s="4">
        <v>2017</v>
      </c>
      <c r="B2975" s="5" t="s">
        <v>104</v>
      </c>
      <c r="C2975" s="5" t="s">
        <v>108</v>
      </c>
      <c r="D2975" s="5" t="s">
        <v>17</v>
      </c>
      <c r="E2975" s="5">
        <v>1100</v>
      </c>
      <c r="F2975" s="6">
        <v>925.59</v>
      </c>
      <c r="H2975" s="15" t="str">
        <f t="shared" si="276"/>
        <v>Low</v>
      </c>
      <c r="I2975" s="11" t="str">
        <f t="shared" si="277"/>
        <v>Medium</v>
      </c>
      <c r="J2975" s="11" t="str">
        <f t="shared" si="278"/>
        <v>South</v>
      </c>
      <c r="K2975" s="11" t="str">
        <f t="shared" si="279"/>
        <v>2010s</v>
      </c>
      <c r="L2975" s="11" t="str">
        <f t="shared" si="280"/>
        <v>Pulse</v>
      </c>
      <c r="M2975" s="18">
        <f t="shared" si="281"/>
        <v>0.84144545454545461</v>
      </c>
    </row>
    <row r="2976" spans="1:13">
      <c r="A2976" s="4">
        <v>2017</v>
      </c>
      <c r="B2976" s="5" t="s">
        <v>104</v>
      </c>
      <c r="C2976" s="5" t="s">
        <v>108</v>
      </c>
      <c r="D2976" s="5" t="s">
        <v>18</v>
      </c>
      <c r="E2976" s="5">
        <v>37060</v>
      </c>
      <c r="F2976" s="6">
        <v>0.5</v>
      </c>
      <c r="H2976" s="15" t="str">
        <f t="shared" si="276"/>
        <v>Low</v>
      </c>
      <c r="I2976" s="11" t="str">
        <f t="shared" si="277"/>
        <v>Large</v>
      </c>
      <c r="J2976" s="11" t="str">
        <f t="shared" si="278"/>
        <v>South</v>
      </c>
      <c r="K2976" s="11" t="str">
        <f t="shared" si="279"/>
        <v>2010s</v>
      </c>
      <c r="L2976" s="11" t="str">
        <f t="shared" si="280"/>
        <v>Fiber</v>
      </c>
      <c r="M2976" s="18">
        <f t="shared" si="281"/>
        <v>1.3491635186184566E-5</v>
      </c>
    </row>
    <row r="2977" spans="1:13">
      <c r="A2977" s="4">
        <v>2008</v>
      </c>
      <c r="B2977" s="5" t="s">
        <v>104</v>
      </c>
      <c r="C2977" s="5" t="s">
        <v>109</v>
      </c>
      <c r="D2977" s="5" t="s">
        <v>15</v>
      </c>
      <c r="E2977" s="5">
        <v>104490</v>
      </c>
      <c r="F2977" s="6">
        <v>1865.15</v>
      </c>
      <c r="H2977" s="15" t="str">
        <f t="shared" si="276"/>
        <v>Medium</v>
      </c>
      <c r="I2977" s="11" t="str">
        <f t="shared" si="277"/>
        <v>Large</v>
      </c>
      <c r="J2977" s="11" t="str">
        <f t="shared" si="278"/>
        <v>South</v>
      </c>
      <c r="K2977" s="11" t="str">
        <f t="shared" si="279"/>
        <v>2000s</v>
      </c>
      <c r="L2977" s="11" t="str">
        <f t="shared" si="280"/>
        <v>Cereal</v>
      </c>
      <c r="M2977" s="18">
        <f t="shared" si="281"/>
        <v>1.7850033496028327E-2</v>
      </c>
    </row>
    <row r="2978" spans="1:13">
      <c r="A2978" s="4">
        <v>2008</v>
      </c>
      <c r="B2978" s="5" t="s">
        <v>104</v>
      </c>
      <c r="C2978" s="5" t="s">
        <v>109</v>
      </c>
      <c r="D2978" s="5" t="s">
        <v>16</v>
      </c>
      <c r="E2978" s="5">
        <v>23450</v>
      </c>
      <c r="F2978" s="6">
        <v>4522.17</v>
      </c>
      <c r="H2978" s="15" t="str">
        <f t="shared" si="276"/>
        <v>High</v>
      </c>
      <c r="I2978" s="11" t="str">
        <f t="shared" si="277"/>
        <v>Large</v>
      </c>
      <c r="J2978" s="11" t="str">
        <f t="shared" si="278"/>
        <v>South</v>
      </c>
      <c r="K2978" s="11" t="str">
        <f t="shared" si="279"/>
        <v>2000s</v>
      </c>
      <c r="L2978" s="11" t="str">
        <f t="shared" si="280"/>
        <v>Cereal</v>
      </c>
      <c r="M2978" s="18">
        <f t="shared" si="281"/>
        <v>0.19284307036247336</v>
      </c>
    </row>
    <row r="2979" spans="1:13">
      <c r="A2979" s="4">
        <v>2008</v>
      </c>
      <c r="B2979" s="5" t="s">
        <v>104</v>
      </c>
      <c r="C2979" s="5" t="s">
        <v>109</v>
      </c>
      <c r="D2979" s="5" t="s">
        <v>17</v>
      </c>
      <c r="E2979" s="5">
        <v>3490</v>
      </c>
      <c r="F2979" s="6">
        <v>686.25</v>
      </c>
      <c r="H2979" s="15" t="str">
        <f t="shared" si="276"/>
        <v>Low</v>
      </c>
      <c r="I2979" s="11" t="str">
        <f t="shared" si="277"/>
        <v>Medium</v>
      </c>
      <c r="J2979" s="11" t="str">
        <f t="shared" si="278"/>
        <v>South</v>
      </c>
      <c r="K2979" s="11" t="str">
        <f t="shared" si="279"/>
        <v>2000s</v>
      </c>
      <c r="L2979" s="11" t="str">
        <f t="shared" si="280"/>
        <v>Pulse</v>
      </c>
      <c r="M2979" s="18">
        <f t="shared" si="281"/>
        <v>0.19663323782234957</v>
      </c>
    </row>
    <row r="2980" spans="1:13">
      <c r="A2980" s="4">
        <v>2008</v>
      </c>
      <c r="B2980" s="5" t="s">
        <v>104</v>
      </c>
      <c r="C2980" s="5" t="s">
        <v>109</v>
      </c>
      <c r="D2980" s="5" t="s">
        <v>18</v>
      </c>
      <c r="E2980" s="5">
        <v>1460</v>
      </c>
      <c r="F2980" s="6">
        <v>245.73</v>
      </c>
      <c r="H2980" s="15" t="str">
        <f t="shared" si="276"/>
        <v>Low</v>
      </c>
      <c r="I2980" s="11" t="str">
        <f t="shared" si="277"/>
        <v>Medium</v>
      </c>
      <c r="J2980" s="11" t="str">
        <f t="shared" si="278"/>
        <v>South</v>
      </c>
      <c r="K2980" s="11" t="str">
        <f t="shared" si="279"/>
        <v>2000s</v>
      </c>
      <c r="L2980" s="11" t="str">
        <f t="shared" si="280"/>
        <v>Fiber</v>
      </c>
      <c r="M2980" s="18">
        <f t="shared" si="281"/>
        <v>0.1683082191780822</v>
      </c>
    </row>
    <row r="2981" spans="1:13">
      <c r="A2981" s="4">
        <v>2009</v>
      </c>
      <c r="B2981" s="5" t="s">
        <v>104</v>
      </c>
      <c r="C2981" s="5" t="s">
        <v>109</v>
      </c>
      <c r="D2981" s="5" t="s">
        <v>15</v>
      </c>
      <c r="E2981" s="5">
        <v>104100</v>
      </c>
      <c r="F2981" s="6">
        <v>2146.21</v>
      </c>
      <c r="H2981" s="15" t="str">
        <f t="shared" si="276"/>
        <v>Medium</v>
      </c>
      <c r="I2981" s="11" t="str">
        <f t="shared" si="277"/>
        <v>Large</v>
      </c>
      <c r="J2981" s="11" t="str">
        <f t="shared" si="278"/>
        <v>South</v>
      </c>
      <c r="K2981" s="11" t="str">
        <f t="shared" si="279"/>
        <v>2000s</v>
      </c>
      <c r="L2981" s="11" t="str">
        <f t="shared" si="280"/>
        <v>Cereal</v>
      </c>
      <c r="M2981" s="18">
        <f t="shared" si="281"/>
        <v>2.0616810758885686E-2</v>
      </c>
    </row>
    <row r="2982" spans="1:13">
      <c r="A2982" s="4">
        <v>2009</v>
      </c>
      <c r="B2982" s="5" t="s">
        <v>104</v>
      </c>
      <c r="C2982" s="5" t="s">
        <v>109</v>
      </c>
      <c r="D2982" s="5" t="s">
        <v>16</v>
      </c>
      <c r="E2982" s="5">
        <v>21230</v>
      </c>
      <c r="F2982" s="6">
        <v>6637.78</v>
      </c>
      <c r="H2982" s="15" t="str">
        <f t="shared" si="276"/>
        <v>High</v>
      </c>
      <c r="I2982" s="11" t="str">
        <f t="shared" si="277"/>
        <v>Large</v>
      </c>
      <c r="J2982" s="11" t="str">
        <f t="shared" si="278"/>
        <v>South</v>
      </c>
      <c r="K2982" s="11" t="str">
        <f t="shared" si="279"/>
        <v>2000s</v>
      </c>
      <c r="L2982" s="11" t="str">
        <f t="shared" si="280"/>
        <v>Cereal</v>
      </c>
      <c r="M2982" s="18">
        <f t="shared" si="281"/>
        <v>0.31266038624587844</v>
      </c>
    </row>
    <row r="2983" spans="1:13">
      <c r="A2983" s="4">
        <v>2009</v>
      </c>
      <c r="B2983" s="5" t="s">
        <v>104</v>
      </c>
      <c r="C2983" s="5" t="s">
        <v>109</v>
      </c>
      <c r="D2983" s="5" t="s">
        <v>17</v>
      </c>
      <c r="E2983" s="5">
        <v>3850</v>
      </c>
      <c r="F2983" s="6">
        <v>669.7</v>
      </c>
      <c r="H2983" s="15" t="str">
        <f t="shared" si="276"/>
        <v>Low</v>
      </c>
      <c r="I2983" s="11" t="str">
        <f t="shared" si="277"/>
        <v>Medium</v>
      </c>
      <c r="J2983" s="11" t="str">
        <f t="shared" si="278"/>
        <v>South</v>
      </c>
      <c r="K2983" s="11" t="str">
        <f t="shared" si="279"/>
        <v>2000s</v>
      </c>
      <c r="L2983" s="11" t="str">
        <f t="shared" si="280"/>
        <v>Pulse</v>
      </c>
      <c r="M2983" s="18">
        <f t="shared" si="281"/>
        <v>0.17394805194805196</v>
      </c>
    </row>
    <row r="2984" spans="1:13">
      <c r="A2984" s="4">
        <v>2009</v>
      </c>
      <c r="B2984" s="5" t="s">
        <v>104</v>
      </c>
      <c r="C2984" s="5" t="s">
        <v>109</v>
      </c>
      <c r="D2984" s="5" t="s">
        <v>18</v>
      </c>
      <c r="E2984" s="5">
        <v>1130</v>
      </c>
      <c r="F2984" s="6">
        <v>615.04</v>
      </c>
      <c r="H2984" s="15" t="str">
        <f t="shared" si="276"/>
        <v>Low</v>
      </c>
      <c r="I2984" s="11" t="str">
        <f t="shared" si="277"/>
        <v>Medium</v>
      </c>
      <c r="J2984" s="11" t="str">
        <f t="shared" si="278"/>
        <v>South</v>
      </c>
      <c r="K2984" s="11" t="str">
        <f t="shared" si="279"/>
        <v>2000s</v>
      </c>
      <c r="L2984" s="11" t="str">
        <f t="shared" si="280"/>
        <v>Fiber</v>
      </c>
      <c r="M2984" s="18">
        <f t="shared" si="281"/>
        <v>0.54428318584070789</v>
      </c>
    </row>
    <row r="2985" spans="1:13">
      <c r="A2985" s="4">
        <v>2010</v>
      </c>
      <c r="B2985" s="5" t="s">
        <v>104</v>
      </c>
      <c r="C2985" s="5" t="s">
        <v>109</v>
      </c>
      <c r="D2985" s="5" t="s">
        <v>15</v>
      </c>
      <c r="E2985" s="5">
        <v>101470</v>
      </c>
      <c r="F2985" s="6">
        <v>2392.48</v>
      </c>
      <c r="H2985" s="15" t="str">
        <f t="shared" si="276"/>
        <v>Medium</v>
      </c>
      <c r="I2985" s="11" t="str">
        <f t="shared" si="277"/>
        <v>Large</v>
      </c>
      <c r="J2985" s="11" t="str">
        <f t="shared" si="278"/>
        <v>South</v>
      </c>
      <c r="K2985" s="11" t="str">
        <f t="shared" si="279"/>
        <v>2010s</v>
      </c>
      <c r="L2985" s="11" t="str">
        <f t="shared" si="280"/>
        <v>Cereal</v>
      </c>
      <c r="M2985" s="18">
        <f t="shared" si="281"/>
        <v>2.3578200453335963E-2</v>
      </c>
    </row>
    <row r="2986" spans="1:13">
      <c r="A2986" s="4">
        <v>2010</v>
      </c>
      <c r="B2986" s="5" t="s">
        <v>104</v>
      </c>
      <c r="C2986" s="5" t="s">
        <v>109</v>
      </c>
      <c r="D2986" s="5" t="s">
        <v>16</v>
      </c>
      <c r="E2986" s="5">
        <v>19010</v>
      </c>
      <c r="F2986" s="6">
        <v>5466.86</v>
      </c>
      <c r="H2986" s="15" t="str">
        <f t="shared" si="276"/>
        <v>High</v>
      </c>
      <c r="I2986" s="11" t="str">
        <f t="shared" si="277"/>
        <v>Large</v>
      </c>
      <c r="J2986" s="11" t="str">
        <f t="shared" si="278"/>
        <v>South</v>
      </c>
      <c r="K2986" s="11" t="str">
        <f t="shared" si="279"/>
        <v>2010s</v>
      </c>
      <c r="L2986" s="11" t="str">
        <f t="shared" si="280"/>
        <v>Cereal</v>
      </c>
      <c r="M2986" s="18">
        <f t="shared" si="281"/>
        <v>0.28757811678064177</v>
      </c>
    </row>
    <row r="2987" spans="1:13">
      <c r="A2987" s="4">
        <v>2010</v>
      </c>
      <c r="B2987" s="5" t="s">
        <v>104</v>
      </c>
      <c r="C2987" s="5" t="s">
        <v>109</v>
      </c>
      <c r="D2987" s="5" t="s">
        <v>17</v>
      </c>
      <c r="E2987" s="5">
        <v>3500</v>
      </c>
      <c r="F2987" s="6">
        <v>743.22</v>
      </c>
      <c r="H2987" s="15" t="str">
        <f t="shared" si="276"/>
        <v>Low</v>
      </c>
      <c r="I2987" s="11" t="str">
        <f t="shared" si="277"/>
        <v>Medium</v>
      </c>
      <c r="J2987" s="11" t="str">
        <f t="shared" si="278"/>
        <v>South</v>
      </c>
      <c r="K2987" s="11" t="str">
        <f t="shared" si="279"/>
        <v>2010s</v>
      </c>
      <c r="L2987" s="11" t="str">
        <f t="shared" si="280"/>
        <v>Pulse</v>
      </c>
      <c r="M2987" s="18">
        <f t="shared" si="281"/>
        <v>0.21234857142857144</v>
      </c>
    </row>
    <row r="2988" spans="1:13">
      <c r="A2988" s="4">
        <v>2010</v>
      </c>
      <c r="B2988" s="5" t="s">
        <v>104</v>
      </c>
      <c r="C2988" s="5" t="s">
        <v>109</v>
      </c>
      <c r="D2988" s="5" t="s">
        <v>18</v>
      </c>
      <c r="E2988" s="5">
        <v>1090</v>
      </c>
      <c r="F2988" s="6">
        <v>435.78</v>
      </c>
      <c r="H2988" s="15" t="str">
        <f t="shared" si="276"/>
        <v>Low</v>
      </c>
      <c r="I2988" s="11" t="str">
        <f t="shared" si="277"/>
        <v>Medium</v>
      </c>
      <c r="J2988" s="11" t="str">
        <f t="shared" si="278"/>
        <v>South</v>
      </c>
      <c r="K2988" s="11" t="str">
        <f t="shared" si="279"/>
        <v>2010s</v>
      </c>
      <c r="L2988" s="11" t="str">
        <f t="shared" si="280"/>
        <v>Fiber</v>
      </c>
      <c r="M2988" s="18">
        <f t="shared" si="281"/>
        <v>0.39979816513761468</v>
      </c>
    </row>
    <row r="2989" spans="1:13">
      <c r="A2989" s="4">
        <v>2011</v>
      </c>
      <c r="B2989" s="5" t="s">
        <v>104</v>
      </c>
      <c r="C2989" s="5" t="s">
        <v>109</v>
      </c>
      <c r="D2989" s="5" t="s">
        <v>15</v>
      </c>
      <c r="E2989" s="5">
        <v>100520</v>
      </c>
      <c r="F2989" s="6">
        <v>3672.92</v>
      </c>
      <c r="H2989" s="15" t="str">
        <f t="shared" si="276"/>
        <v>High</v>
      </c>
      <c r="I2989" s="11" t="str">
        <f t="shared" si="277"/>
        <v>Large</v>
      </c>
      <c r="J2989" s="11" t="str">
        <f t="shared" si="278"/>
        <v>South</v>
      </c>
      <c r="K2989" s="11" t="str">
        <f t="shared" si="279"/>
        <v>2010s</v>
      </c>
      <c r="L2989" s="11" t="str">
        <f t="shared" si="280"/>
        <v>Cereal</v>
      </c>
      <c r="M2989" s="18">
        <f t="shared" si="281"/>
        <v>3.6539196179864702E-2</v>
      </c>
    </row>
    <row r="2990" spans="1:13">
      <c r="A2990" s="4">
        <v>2011</v>
      </c>
      <c r="B2990" s="5" t="s">
        <v>104</v>
      </c>
      <c r="C2990" s="5" t="s">
        <v>109</v>
      </c>
      <c r="D2990" s="5" t="s">
        <v>16</v>
      </c>
      <c r="E2990" s="5">
        <v>22520</v>
      </c>
      <c r="F2990" s="6">
        <v>7938.28</v>
      </c>
      <c r="H2990" s="15" t="str">
        <f t="shared" si="276"/>
        <v>High</v>
      </c>
      <c r="I2990" s="11" t="str">
        <f t="shared" si="277"/>
        <v>Large</v>
      </c>
      <c r="J2990" s="11" t="str">
        <f t="shared" si="278"/>
        <v>South</v>
      </c>
      <c r="K2990" s="11" t="str">
        <f t="shared" si="279"/>
        <v>2010s</v>
      </c>
      <c r="L2990" s="11" t="str">
        <f t="shared" si="280"/>
        <v>Cereal</v>
      </c>
      <c r="M2990" s="18">
        <f t="shared" si="281"/>
        <v>0.35249911190053285</v>
      </c>
    </row>
    <row r="2991" spans="1:13">
      <c r="A2991" s="4">
        <v>2011</v>
      </c>
      <c r="B2991" s="5" t="s">
        <v>104</v>
      </c>
      <c r="C2991" s="5" t="s">
        <v>109</v>
      </c>
      <c r="D2991" s="5" t="s">
        <v>17</v>
      </c>
      <c r="E2991" s="5">
        <v>3210</v>
      </c>
      <c r="F2991" s="6">
        <v>641.74</v>
      </c>
      <c r="H2991" s="15" t="str">
        <f t="shared" si="276"/>
        <v>Low</v>
      </c>
      <c r="I2991" s="11" t="str">
        <f t="shared" si="277"/>
        <v>Medium</v>
      </c>
      <c r="J2991" s="11" t="str">
        <f t="shared" si="278"/>
        <v>South</v>
      </c>
      <c r="K2991" s="11" t="str">
        <f t="shared" si="279"/>
        <v>2010s</v>
      </c>
      <c r="L2991" s="11" t="str">
        <f t="shared" si="280"/>
        <v>Pulse</v>
      </c>
      <c r="M2991" s="18">
        <f t="shared" si="281"/>
        <v>0.19991900311526481</v>
      </c>
    </row>
    <row r="2992" spans="1:13">
      <c r="A2992" s="4">
        <v>2011</v>
      </c>
      <c r="B2992" s="5" t="s">
        <v>104</v>
      </c>
      <c r="C2992" s="5" t="s">
        <v>109</v>
      </c>
      <c r="D2992" s="5" t="s">
        <v>18</v>
      </c>
      <c r="E2992" s="5">
        <v>1790</v>
      </c>
      <c r="F2992" s="6">
        <v>621.16999999999996</v>
      </c>
      <c r="H2992" s="15" t="str">
        <f t="shared" si="276"/>
        <v>Low</v>
      </c>
      <c r="I2992" s="11" t="str">
        <f t="shared" si="277"/>
        <v>Medium</v>
      </c>
      <c r="J2992" s="11" t="str">
        <f t="shared" si="278"/>
        <v>South</v>
      </c>
      <c r="K2992" s="11" t="str">
        <f t="shared" si="279"/>
        <v>2010s</v>
      </c>
      <c r="L2992" s="11" t="str">
        <f t="shared" si="280"/>
        <v>Fiber</v>
      </c>
      <c r="M2992" s="18">
        <f t="shared" si="281"/>
        <v>0.34702234636871504</v>
      </c>
    </row>
    <row r="2993" spans="1:13">
      <c r="A2993" s="4">
        <v>2012</v>
      </c>
      <c r="B2993" s="5" t="s">
        <v>104</v>
      </c>
      <c r="C2993" s="5" t="s">
        <v>109</v>
      </c>
      <c r="D2993" s="5" t="s">
        <v>15</v>
      </c>
      <c r="E2993" s="5">
        <v>85870</v>
      </c>
      <c r="F2993" s="6">
        <v>2894.67</v>
      </c>
      <c r="H2993" s="15" t="str">
        <f t="shared" si="276"/>
        <v>Medium</v>
      </c>
      <c r="I2993" s="11" t="str">
        <f t="shared" si="277"/>
        <v>Large</v>
      </c>
      <c r="J2993" s="11" t="str">
        <f t="shared" si="278"/>
        <v>South</v>
      </c>
      <c r="K2993" s="11" t="str">
        <f t="shared" si="279"/>
        <v>2010s</v>
      </c>
      <c r="L2993" s="11" t="str">
        <f t="shared" si="280"/>
        <v>Cereal</v>
      </c>
      <c r="M2993" s="18">
        <f t="shared" si="281"/>
        <v>3.3709910329567952E-2</v>
      </c>
    </row>
    <row r="2994" spans="1:13">
      <c r="A2994" s="4">
        <v>2012</v>
      </c>
      <c r="B2994" s="5" t="s">
        <v>104</v>
      </c>
      <c r="C2994" s="5" t="s">
        <v>109</v>
      </c>
      <c r="D2994" s="5" t="s">
        <v>16</v>
      </c>
      <c r="E2994" s="5">
        <v>17670</v>
      </c>
      <c r="F2994" s="6">
        <v>5421.62</v>
      </c>
      <c r="H2994" s="15" t="str">
        <f t="shared" si="276"/>
        <v>High</v>
      </c>
      <c r="I2994" s="11" t="str">
        <f t="shared" si="277"/>
        <v>Large</v>
      </c>
      <c r="J2994" s="11" t="str">
        <f t="shared" si="278"/>
        <v>South</v>
      </c>
      <c r="K2994" s="11" t="str">
        <f t="shared" si="279"/>
        <v>2010s</v>
      </c>
      <c r="L2994" s="11" t="str">
        <f t="shared" si="280"/>
        <v>Cereal</v>
      </c>
      <c r="M2994" s="18">
        <f t="shared" si="281"/>
        <v>0.30682625919637802</v>
      </c>
    </row>
    <row r="2995" spans="1:13">
      <c r="A2995" s="4">
        <v>2012</v>
      </c>
      <c r="B2995" s="5" t="s">
        <v>104</v>
      </c>
      <c r="C2995" s="5" t="s">
        <v>109</v>
      </c>
      <c r="D2995" s="5" t="s">
        <v>17</v>
      </c>
      <c r="E2995" s="5">
        <v>2870</v>
      </c>
      <c r="F2995" s="6">
        <v>743.46</v>
      </c>
      <c r="H2995" s="15" t="str">
        <f t="shared" si="276"/>
        <v>Low</v>
      </c>
      <c r="I2995" s="11" t="str">
        <f t="shared" si="277"/>
        <v>Medium</v>
      </c>
      <c r="J2995" s="11" t="str">
        <f t="shared" si="278"/>
        <v>South</v>
      </c>
      <c r="K2995" s="11" t="str">
        <f t="shared" si="279"/>
        <v>2010s</v>
      </c>
      <c r="L2995" s="11" t="str">
        <f t="shared" si="280"/>
        <v>Pulse</v>
      </c>
      <c r="M2995" s="18">
        <f t="shared" si="281"/>
        <v>0.25904529616724742</v>
      </c>
    </row>
    <row r="2996" spans="1:13">
      <c r="A2996" s="4">
        <v>2012</v>
      </c>
      <c r="B2996" s="5" t="s">
        <v>104</v>
      </c>
      <c r="C2996" s="5" t="s">
        <v>109</v>
      </c>
      <c r="D2996" s="5" t="s">
        <v>18</v>
      </c>
      <c r="E2996" s="5">
        <v>760</v>
      </c>
      <c r="F2996" s="6">
        <v>304.64</v>
      </c>
      <c r="H2996" s="15" t="str">
        <f t="shared" si="276"/>
        <v>Low</v>
      </c>
      <c r="I2996" s="11" t="str">
        <f t="shared" si="277"/>
        <v>Small</v>
      </c>
      <c r="J2996" s="11" t="str">
        <f t="shared" si="278"/>
        <v>South</v>
      </c>
      <c r="K2996" s="11" t="str">
        <f t="shared" si="279"/>
        <v>2010s</v>
      </c>
      <c r="L2996" s="11" t="str">
        <f t="shared" si="280"/>
        <v>Fiber</v>
      </c>
      <c r="M2996" s="18">
        <f t="shared" si="281"/>
        <v>0.40084210526315789</v>
      </c>
    </row>
    <row r="2997" spans="1:13">
      <c r="A2997" s="4">
        <v>2013</v>
      </c>
      <c r="B2997" s="5" t="s">
        <v>104</v>
      </c>
      <c r="C2997" s="5" t="s">
        <v>109</v>
      </c>
      <c r="D2997" s="5" t="s">
        <v>15</v>
      </c>
      <c r="E2997" s="5">
        <v>78570</v>
      </c>
      <c r="F2997" s="6">
        <v>1931.27</v>
      </c>
      <c r="H2997" s="15" t="str">
        <f t="shared" si="276"/>
        <v>Medium</v>
      </c>
      <c r="I2997" s="11" t="str">
        <f t="shared" si="277"/>
        <v>Large</v>
      </c>
      <c r="J2997" s="11" t="str">
        <f t="shared" si="278"/>
        <v>South</v>
      </c>
      <c r="K2997" s="11" t="str">
        <f t="shared" si="279"/>
        <v>2010s</v>
      </c>
      <c r="L2997" s="11" t="str">
        <f t="shared" si="280"/>
        <v>Cereal</v>
      </c>
      <c r="M2997" s="18">
        <f t="shared" si="281"/>
        <v>2.4580246913580246E-2</v>
      </c>
    </row>
    <row r="2998" spans="1:13">
      <c r="A2998" s="4">
        <v>2013</v>
      </c>
      <c r="B2998" s="5" t="s">
        <v>104</v>
      </c>
      <c r="C2998" s="5" t="s">
        <v>109</v>
      </c>
      <c r="D2998" s="5" t="s">
        <v>16</v>
      </c>
      <c r="E2998" s="5">
        <v>25510</v>
      </c>
      <c r="F2998" s="6">
        <v>7179.93</v>
      </c>
      <c r="H2998" s="15" t="str">
        <f t="shared" si="276"/>
        <v>High</v>
      </c>
      <c r="I2998" s="11" t="str">
        <f t="shared" si="277"/>
        <v>Large</v>
      </c>
      <c r="J2998" s="11" t="str">
        <f t="shared" si="278"/>
        <v>South</v>
      </c>
      <c r="K2998" s="11" t="str">
        <f t="shared" si="279"/>
        <v>2010s</v>
      </c>
      <c r="L2998" s="11" t="str">
        <f t="shared" si="280"/>
        <v>Cereal</v>
      </c>
      <c r="M2998" s="18">
        <f t="shared" si="281"/>
        <v>0.28145550764406119</v>
      </c>
    </row>
    <row r="2999" spans="1:13">
      <c r="A2999" s="4">
        <v>2013</v>
      </c>
      <c r="B2999" s="5" t="s">
        <v>104</v>
      </c>
      <c r="C2999" s="5" t="s">
        <v>109</v>
      </c>
      <c r="D2999" s="5" t="s">
        <v>17</v>
      </c>
      <c r="E2999" s="5">
        <v>2540</v>
      </c>
      <c r="F2999" s="6">
        <v>696.85</v>
      </c>
      <c r="H2999" s="15" t="str">
        <f t="shared" si="276"/>
        <v>Low</v>
      </c>
      <c r="I2999" s="11" t="str">
        <f t="shared" si="277"/>
        <v>Medium</v>
      </c>
      <c r="J2999" s="11" t="str">
        <f t="shared" si="278"/>
        <v>South</v>
      </c>
      <c r="K2999" s="11" t="str">
        <f t="shared" si="279"/>
        <v>2010s</v>
      </c>
      <c r="L2999" s="11" t="str">
        <f t="shared" si="280"/>
        <v>Pulse</v>
      </c>
      <c r="M2999" s="18">
        <f t="shared" si="281"/>
        <v>0.2743503937007874</v>
      </c>
    </row>
    <row r="3000" spans="1:13">
      <c r="A3000" s="4">
        <v>2013</v>
      </c>
      <c r="B3000" s="5" t="s">
        <v>104</v>
      </c>
      <c r="C3000" s="5" t="s">
        <v>109</v>
      </c>
      <c r="D3000" s="5" t="s">
        <v>18</v>
      </c>
      <c r="E3000" s="5">
        <v>530</v>
      </c>
      <c r="F3000" s="6">
        <v>428.57</v>
      </c>
      <c r="H3000" s="15" t="str">
        <f t="shared" si="276"/>
        <v>Low</v>
      </c>
      <c r="I3000" s="11" t="str">
        <f t="shared" si="277"/>
        <v>Small</v>
      </c>
      <c r="J3000" s="11" t="str">
        <f t="shared" si="278"/>
        <v>South</v>
      </c>
      <c r="K3000" s="11" t="str">
        <f t="shared" si="279"/>
        <v>2010s</v>
      </c>
      <c r="L3000" s="11" t="str">
        <f t="shared" si="280"/>
        <v>Fiber</v>
      </c>
      <c r="M3000" s="18">
        <f t="shared" si="281"/>
        <v>0.80862264150943397</v>
      </c>
    </row>
    <row r="3001" spans="1:13">
      <c r="A3001" s="4">
        <v>2014</v>
      </c>
      <c r="B3001" s="5" t="s">
        <v>104</v>
      </c>
      <c r="C3001" s="5" t="s">
        <v>109</v>
      </c>
      <c r="D3001" s="5" t="s">
        <v>15</v>
      </c>
      <c r="E3001" s="5">
        <v>74800</v>
      </c>
      <c r="F3001" s="6">
        <v>4278.88</v>
      </c>
      <c r="H3001" s="15" t="str">
        <f t="shared" si="276"/>
        <v>High</v>
      </c>
      <c r="I3001" s="11" t="str">
        <f t="shared" si="277"/>
        <v>Large</v>
      </c>
      <c r="J3001" s="11" t="str">
        <f t="shared" si="278"/>
        <v>South</v>
      </c>
      <c r="K3001" s="11" t="str">
        <f t="shared" si="279"/>
        <v>2010s</v>
      </c>
      <c r="L3001" s="11" t="str">
        <f t="shared" si="280"/>
        <v>Cereal</v>
      </c>
      <c r="M3001" s="18">
        <f t="shared" si="281"/>
        <v>5.7204278074866312E-2</v>
      </c>
    </row>
    <row r="3002" spans="1:13">
      <c r="A3002" s="4">
        <v>2014</v>
      </c>
      <c r="B3002" s="5" t="s">
        <v>104</v>
      </c>
      <c r="C3002" s="5" t="s">
        <v>109</v>
      </c>
      <c r="D3002" s="5" t="s">
        <v>16</v>
      </c>
      <c r="E3002" s="5">
        <v>21950</v>
      </c>
      <c r="F3002" s="6">
        <v>7400</v>
      </c>
      <c r="H3002" s="15" t="str">
        <f t="shared" si="276"/>
        <v>High</v>
      </c>
      <c r="I3002" s="11" t="str">
        <f t="shared" si="277"/>
        <v>Large</v>
      </c>
      <c r="J3002" s="11" t="str">
        <f t="shared" si="278"/>
        <v>South</v>
      </c>
      <c r="K3002" s="11" t="str">
        <f t="shared" si="279"/>
        <v>2010s</v>
      </c>
      <c r="L3002" s="11" t="str">
        <f t="shared" si="280"/>
        <v>Cereal</v>
      </c>
      <c r="M3002" s="18">
        <f t="shared" si="281"/>
        <v>0.33712984054669703</v>
      </c>
    </row>
    <row r="3003" spans="1:13">
      <c r="A3003" s="4">
        <v>2014</v>
      </c>
      <c r="B3003" s="5" t="s">
        <v>104</v>
      </c>
      <c r="C3003" s="5" t="s">
        <v>109</v>
      </c>
      <c r="D3003" s="5" t="s">
        <v>17</v>
      </c>
      <c r="E3003" s="5">
        <v>2120</v>
      </c>
      <c r="F3003" s="6">
        <v>693.4</v>
      </c>
      <c r="H3003" s="15" t="str">
        <f t="shared" si="276"/>
        <v>Low</v>
      </c>
      <c r="I3003" s="11" t="str">
        <f t="shared" si="277"/>
        <v>Medium</v>
      </c>
      <c r="J3003" s="11" t="str">
        <f t="shared" si="278"/>
        <v>South</v>
      </c>
      <c r="K3003" s="11" t="str">
        <f t="shared" si="279"/>
        <v>2010s</v>
      </c>
      <c r="L3003" s="11" t="str">
        <f t="shared" si="280"/>
        <v>Pulse</v>
      </c>
      <c r="M3003" s="18">
        <f t="shared" si="281"/>
        <v>0.32707547169811318</v>
      </c>
    </row>
    <row r="3004" spans="1:13">
      <c r="A3004" s="4">
        <v>2014</v>
      </c>
      <c r="B3004" s="5" t="s">
        <v>104</v>
      </c>
      <c r="C3004" s="5" t="s">
        <v>109</v>
      </c>
      <c r="D3004" s="5" t="s">
        <v>18</v>
      </c>
      <c r="E3004" s="5">
        <v>920</v>
      </c>
      <c r="F3004" s="6">
        <v>581.52</v>
      </c>
      <c r="H3004" s="15" t="str">
        <f t="shared" si="276"/>
        <v>Low</v>
      </c>
      <c r="I3004" s="11" t="str">
        <f t="shared" si="277"/>
        <v>Small</v>
      </c>
      <c r="J3004" s="11" t="str">
        <f t="shared" si="278"/>
        <v>South</v>
      </c>
      <c r="K3004" s="11" t="str">
        <f t="shared" si="279"/>
        <v>2010s</v>
      </c>
      <c r="L3004" s="11" t="str">
        <f t="shared" si="280"/>
        <v>Fiber</v>
      </c>
      <c r="M3004" s="18">
        <f t="shared" si="281"/>
        <v>0.63208695652173907</v>
      </c>
    </row>
    <row r="3005" spans="1:13">
      <c r="A3005" s="4">
        <v>2015</v>
      </c>
      <c r="B3005" s="5" t="s">
        <v>104</v>
      </c>
      <c r="C3005" s="5" t="s">
        <v>109</v>
      </c>
      <c r="D3005" s="5" t="s">
        <v>15</v>
      </c>
      <c r="E3005" s="5">
        <v>80980</v>
      </c>
      <c r="F3005" s="6">
        <v>3593.32</v>
      </c>
      <c r="H3005" s="15" t="str">
        <f t="shared" si="276"/>
        <v>High</v>
      </c>
      <c r="I3005" s="11" t="str">
        <f t="shared" si="277"/>
        <v>Large</v>
      </c>
      <c r="J3005" s="11" t="str">
        <f t="shared" si="278"/>
        <v>South</v>
      </c>
      <c r="K3005" s="11" t="str">
        <f t="shared" si="279"/>
        <v>2010s</v>
      </c>
      <c r="L3005" s="11" t="str">
        <f t="shared" si="280"/>
        <v>Cereal</v>
      </c>
      <c r="M3005" s="18">
        <f t="shared" si="281"/>
        <v>4.4372931588046435E-2</v>
      </c>
    </row>
    <row r="3006" spans="1:13">
      <c r="A3006" s="4">
        <v>2015</v>
      </c>
      <c r="B3006" s="5" t="s">
        <v>104</v>
      </c>
      <c r="C3006" s="5" t="s">
        <v>109</v>
      </c>
      <c r="D3006" s="5" t="s">
        <v>16</v>
      </c>
      <c r="E3006" s="5">
        <v>20800</v>
      </c>
      <c r="F3006" s="6">
        <v>8141.55</v>
      </c>
      <c r="H3006" s="15" t="str">
        <f t="shared" si="276"/>
        <v>High</v>
      </c>
      <c r="I3006" s="11" t="str">
        <f t="shared" si="277"/>
        <v>Large</v>
      </c>
      <c r="J3006" s="11" t="str">
        <f t="shared" si="278"/>
        <v>South</v>
      </c>
      <c r="K3006" s="11" t="str">
        <f t="shared" si="279"/>
        <v>2010s</v>
      </c>
      <c r="L3006" s="11" t="str">
        <f t="shared" si="280"/>
        <v>Cereal</v>
      </c>
      <c r="M3006" s="18">
        <f t="shared" si="281"/>
        <v>0.39142067307692308</v>
      </c>
    </row>
    <row r="3007" spans="1:13">
      <c r="A3007" s="4">
        <v>2015</v>
      </c>
      <c r="B3007" s="5" t="s">
        <v>104</v>
      </c>
      <c r="C3007" s="5" t="s">
        <v>109</v>
      </c>
      <c r="D3007" s="5" t="s">
        <v>17</v>
      </c>
      <c r="E3007" s="5">
        <v>2090</v>
      </c>
      <c r="F3007" s="6">
        <v>708.13</v>
      </c>
      <c r="H3007" s="15" t="str">
        <f t="shared" si="276"/>
        <v>Low</v>
      </c>
      <c r="I3007" s="11" t="str">
        <f t="shared" si="277"/>
        <v>Medium</v>
      </c>
      <c r="J3007" s="11" t="str">
        <f t="shared" si="278"/>
        <v>South</v>
      </c>
      <c r="K3007" s="11" t="str">
        <f t="shared" si="279"/>
        <v>2010s</v>
      </c>
      <c r="L3007" s="11" t="str">
        <f t="shared" si="280"/>
        <v>Pulse</v>
      </c>
      <c r="M3007" s="18">
        <f t="shared" si="281"/>
        <v>0.3388181818181818</v>
      </c>
    </row>
    <row r="3008" spans="1:13">
      <c r="A3008" s="4">
        <v>2015</v>
      </c>
      <c r="B3008" s="5" t="s">
        <v>104</v>
      </c>
      <c r="C3008" s="5" t="s">
        <v>109</v>
      </c>
      <c r="D3008" s="5" t="s">
        <v>18</v>
      </c>
      <c r="E3008" s="5">
        <v>990</v>
      </c>
      <c r="F3008" s="6">
        <v>426.4</v>
      </c>
      <c r="H3008" s="15" t="str">
        <f t="shared" si="276"/>
        <v>Low</v>
      </c>
      <c r="I3008" s="11" t="str">
        <f t="shared" si="277"/>
        <v>Small</v>
      </c>
      <c r="J3008" s="11" t="str">
        <f t="shared" si="278"/>
        <v>South</v>
      </c>
      <c r="K3008" s="11" t="str">
        <f t="shared" si="279"/>
        <v>2010s</v>
      </c>
      <c r="L3008" s="11" t="str">
        <f t="shared" si="280"/>
        <v>Fiber</v>
      </c>
      <c r="M3008" s="18">
        <f t="shared" si="281"/>
        <v>0.4307070707070707</v>
      </c>
    </row>
    <row r="3009" spans="1:13">
      <c r="A3009" s="4">
        <v>2016</v>
      </c>
      <c r="B3009" s="5" t="s">
        <v>104</v>
      </c>
      <c r="C3009" s="5" t="s">
        <v>109</v>
      </c>
      <c r="D3009" s="5" t="s">
        <v>15</v>
      </c>
      <c r="E3009" s="5">
        <v>70870</v>
      </c>
      <c r="F3009" s="6">
        <v>3749.48</v>
      </c>
      <c r="H3009" s="15" t="str">
        <f t="shared" si="276"/>
        <v>High</v>
      </c>
      <c r="I3009" s="11" t="str">
        <f t="shared" si="277"/>
        <v>Large</v>
      </c>
      <c r="J3009" s="11" t="str">
        <f t="shared" si="278"/>
        <v>South</v>
      </c>
      <c r="K3009" s="11" t="str">
        <f t="shared" si="279"/>
        <v>2010s</v>
      </c>
      <c r="L3009" s="11" t="str">
        <f t="shared" si="280"/>
        <v>Cereal</v>
      </c>
      <c r="M3009" s="18">
        <f t="shared" si="281"/>
        <v>5.290644842669677E-2</v>
      </c>
    </row>
    <row r="3010" spans="1:13">
      <c r="A3010" s="4">
        <v>2016</v>
      </c>
      <c r="B3010" s="5" t="s">
        <v>104</v>
      </c>
      <c r="C3010" s="5" t="s">
        <v>109</v>
      </c>
      <c r="D3010" s="5" t="s">
        <v>16</v>
      </c>
      <c r="E3010" s="5">
        <v>16330</v>
      </c>
      <c r="F3010" s="6">
        <v>3034.96</v>
      </c>
      <c r="H3010" s="15" t="str">
        <f t="shared" si="276"/>
        <v>High</v>
      </c>
      <c r="I3010" s="11" t="str">
        <f t="shared" si="277"/>
        <v>Large</v>
      </c>
      <c r="J3010" s="11" t="str">
        <f t="shared" si="278"/>
        <v>South</v>
      </c>
      <c r="K3010" s="11" t="str">
        <f t="shared" si="279"/>
        <v>2010s</v>
      </c>
      <c r="L3010" s="11" t="str">
        <f t="shared" si="280"/>
        <v>Cereal</v>
      </c>
      <c r="M3010" s="18">
        <f t="shared" si="281"/>
        <v>0.18585180649112065</v>
      </c>
    </row>
    <row r="3011" spans="1:13">
      <c r="A3011" s="4">
        <v>2016</v>
      </c>
      <c r="B3011" s="5" t="s">
        <v>104</v>
      </c>
      <c r="C3011" s="5" t="s">
        <v>109</v>
      </c>
      <c r="D3011" s="5" t="s">
        <v>17</v>
      </c>
      <c r="E3011" s="5">
        <v>2600</v>
      </c>
      <c r="F3011" s="6">
        <v>681.68</v>
      </c>
      <c r="H3011" s="15" t="str">
        <f t="shared" ref="H3011:H3074" si="282">IF(F3011&lt;1000,"Low",IF(F3011&lt;3000,"Medium","High"))</f>
        <v>Low</v>
      </c>
      <c r="I3011" s="11" t="str">
        <f t="shared" ref="I3011:I3074" si="283">IF(E3011&lt;1000,"Small",IF(E3011&lt;5000,"Medium","Large"))</f>
        <v>Medium</v>
      </c>
      <c r="J3011" s="11" t="str">
        <f t="shared" ref="J3011:J3074" si="284">IF(OR(B3011="Punjab",B3011="Haryana",B3011="Himachal Pradesh",B3011="Jammu and Kashmir",B3011="Uttarakhand",B3011="Delhi",B3011="Chandigarh"),"North",IF(OR(B3011="Tamil Nadu",B3011="Karnataka",B3011="Kerala",B3011="Andhra Pradesh",B3011="Telangana"),"South",IF(OR(B3011="Maharashtra",B3011="Gujarat",B3011="Goa",B3011="Rajasthan"),"West",IF(OR(B3011="West Bengal",B3011="Bihar",B3011="Jharkhand",B3011="Odisha",B3011="Assam",B3011="Sikkim",B3011="Arunachal Pradesh",B3011="Manipur",B3011="Meghalaya",B3011="Mizoram",B3011="Nagaland",B3011="Tripura"),"East","Central"))))</f>
        <v>South</v>
      </c>
      <c r="K3011" s="11" t="str">
        <f t="shared" ref="K3011:K3074" si="285">LEFT(A3011,3)&amp;"0s"</f>
        <v>2010s</v>
      </c>
      <c r="L3011" s="11" t="str">
        <f t="shared" ref="L3011:L3074" si="286">IF(D3011="Rice","Cereal",IF(D3011="Maize","Cereal",IF(D3011="Chickpea","Pulse",IF(D3011="Cotton","Fiber","Other"))))</f>
        <v>Pulse</v>
      </c>
      <c r="M3011" s="18">
        <f t="shared" ref="M3011:M3074" si="287">F3011/E3011</f>
        <v>0.26218461538461535</v>
      </c>
    </row>
    <row r="3012" spans="1:13">
      <c r="A3012" s="4">
        <v>2016</v>
      </c>
      <c r="B3012" s="5" t="s">
        <v>104</v>
      </c>
      <c r="C3012" s="5" t="s">
        <v>109</v>
      </c>
      <c r="D3012" s="5" t="s">
        <v>18</v>
      </c>
      <c r="E3012" s="5">
        <v>960</v>
      </c>
      <c r="F3012" s="6">
        <v>246.27</v>
      </c>
      <c r="H3012" s="15" t="str">
        <f t="shared" si="282"/>
        <v>Low</v>
      </c>
      <c r="I3012" s="11" t="str">
        <f t="shared" si="283"/>
        <v>Small</v>
      </c>
      <c r="J3012" s="11" t="str">
        <f t="shared" si="284"/>
        <v>South</v>
      </c>
      <c r="K3012" s="11" t="str">
        <f t="shared" si="285"/>
        <v>2010s</v>
      </c>
      <c r="L3012" s="11" t="str">
        <f t="shared" si="286"/>
        <v>Fiber</v>
      </c>
      <c r="M3012" s="18">
        <f t="shared" si="287"/>
        <v>0.25653124999999999</v>
      </c>
    </row>
    <row r="3013" spans="1:13">
      <c r="A3013" s="4">
        <v>2017</v>
      </c>
      <c r="B3013" s="5" t="s">
        <v>104</v>
      </c>
      <c r="C3013" s="5" t="s">
        <v>109</v>
      </c>
      <c r="D3013" s="5" t="s">
        <v>15</v>
      </c>
      <c r="E3013" s="5">
        <v>90170</v>
      </c>
      <c r="F3013" s="6">
        <v>2166.46</v>
      </c>
      <c r="H3013" s="15" t="str">
        <f t="shared" si="282"/>
        <v>Medium</v>
      </c>
      <c r="I3013" s="11" t="str">
        <f t="shared" si="283"/>
        <v>Large</v>
      </c>
      <c r="J3013" s="11" t="str">
        <f t="shared" si="284"/>
        <v>South</v>
      </c>
      <c r="K3013" s="11" t="str">
        <f t="shared" si="285"/>
        <v>2010s</v>
      </c>
      <c r="L3013" s="11" t="str">
        <f t="shared" si="286"/>
        <v>Cereal</v>
      </c>
      <c r="M3013" s="18">
        <f t="shared" si="287"/>
        <v>2.4026394588000443E-2</v>
      </c>
    </row>
    <row r="3014" spans="1:13">
      <c r="A3014" s="4">
        <v>2017</v>
      </c>
      <c r="B3014" s="5" t="s">
        <v>104</v>
      </c>
      <c r="C3014" s="5" t="s">
        <v>109</v>
      </c>
      <c r="D3014" s="5" t="s">
        <v>16</v>
      </c>
      <c r="E3014" s="5">
        <v>18090</v>
      </c>
      <c r="F3014" s="6">
        <v>8900.0400000000009</v>
      </c>
      <c r="H3014" s="15" t="str">
        <f t="shared" si="282"/>
        <v>High</v>
      </c>
      <c r="I3014" s="11" t="str">
        <f t="shared" si="283"/>
        <v>Large</v>
      </c>
      <c r="J3014" s="11" t="str">
        <f t="shared" si="284"/>
        <v>South</v>
      </c>
      <c r="K3014" s="11" t="str">
        <f t="shared" si="285"/>
        <v>2010s</v>
      </c>
      <c r="L3014" s="11" t="str">
        <f t="shared" si="286"/>
        <v>Cereal</v>
      </c>
      <c r="M3014" s="18">
        <f t="shared" si="287"/>
        <v>0.49198673300165841</v>
      </c>
    </row>
    <row r="3015" spans="1:13">
      <c r="A3015" s="4">
        <v>2017</v>
      </c>
      <c r="B3015" s="5" t="s">
        <v>104</v>
      </c>
      <c r="C3015" s="5" t="s">
        <v>109</v>
      </c>
      <c r="D3015" s="5" t="s">
        <v>17</v>
      </c>
      <c r="E3015" s="5">
        <v>2540</v>
      </c>
      <c r="F3015" s="6">
        <v>925.86</v>
      </c>
      <c r="H3015" s="15" t="str">
        <f t="shared" si="282"/>
        <v>Low</v>
      </c>
      <c r="I3015" s="11" t="str">
        <f t="shared" si="283"/>
        <v>Medium</v>
      </c>
      <c r="J3015" s="11" t="str">
        <f t="shared" si="284"/>
        <v>South</v>
      </c>
      <c r="K3015" s="11" t="str">
        <f t="shared" si="285"/>
        <v>2010s</v>
      </c>
      <c r="L3015" s="11" t="str">
        <f t="shared" si="286"/>
        <v>Pulse</v>
      </c>
      <c r="M3015" s="18">
        <f t="shared" si="287"/>
        <v>0.36451181102362207</v>
      </c>
    </row>
    <row r="3016" spans="1:13">
      <c r="A3016" s="4">
        <v>2017</v>
      </c>
      <c r="B3016" s="5" t="s">
        <v>104</v>
      </c>
      <c r="C3016" s="5" t="s">
        <v>109</v>
      </c>
      <c r="D3016" s="5" t="s">
        <v>18</v>
      </c>
      <c r="E3016" s="5">
        <v>930</v>
      </c>
      <c r="F3016" s="6">
        <v>0.39</v>
      </c>
      <c r="H3016" s="15" t="str">
        <f t="shared" si="282"/>
        <v>Low</v>
      </c>
      <c r="I3016" s="11" t="str">
        <f t="shared" si="283"/>
        <v>Small</v>
      </c>
      <c r="J3016" s="11" t="str">
        <f t="shared" si="284"/>
        <v>South</v>
      </c>
      <c r="K3016" s="11" t="str">
        <f t="shared" si="285"/>
        <v>2010s</v>
      </c>
      <c r="L3016" s="11" t="str">
        <f t="shared" si="286"/>
        <v>Fiber</v>
      </c>
      <c r="M3016" s="18">
        <f t="shared" si="287"/>
        <v>4.1935483870967743E-4</v>
      </c>
    </row>
    <row r="3017" spans="1:13">
      <c r="A3017" s="4">
        <v>2008</v>
      </c>
      <c r="B3017" s="5" t="s">
        <v>104</v>
      </c>
      <c r="C3017" s="5" t="s">
        <v>110</v>
      </c>
      <c r="D3017" s="5" t="s">
        <v>15</v>
      </c>
      <c r="E3017" s="5">
        <v>154760</v>
      </c>
      <c r="F3017" s="6">
        <v>3727.25</v>
      </c>
      <c r="H3017" s="15" t="str">
        <f t="shared" si="282"/>
        <v>High</v>
      </c>
      <c r="I3017" s="11" t="str">
        <f t="shared" si="283"/>
        <v>Large</v>
      </c>
      <c r="J3017" s="11" t="str">
        <f t="shared" si="284"/>
        <v>South</v>
      </c>
      <c r="K3017" s="11" t="str">
        <f t="shared" si="285"/>
        <v>2000s</v>
      </c>
      <c r="L3017" s="11" t="str">
        <f t="shared" si="286"/>
        <v>Cereal</v>
      </c>
      <c r="M3017" s="18">
        <f t="shared" si="287"/>
        <v>2.4084065650038771E-2</v>
      </c>
    </row>
    <row r="3018" spans="1:13">
      <c r="A3018" s="4">
        <v>2008</v>
      </c>
      <c r="B3018" s="5" t="s">
        <v>104</v>
      </c>
      <c r="C3018" s="5" t="s">
        <v>110</v>
      </c>
      <c r="D3018" s="5" t="s">
        <v>16</v>
      </c>
      <c r="E3018" s="5">
        <v>78340</v>
      </c>
      <c r="F3018" s="6">
        <v>3147.72</v>
      </c>
      <c r="H3018" s="15" t="str">
        <f t="shared" si="282"/>
        <v>High</v>
      </c>
      <c r="I3018" s="11" t="str">
        <f t="shared" si="283"/>
        <v>Large</v>
      </c>
      <c r="J3018" s="11" t="str">
        <f t="shared" si="284"/>
        <v>South</v>
      </c>
      <c r="K3018" s="11" t="str">
        <f t="shared" si="285"/>
        <v>2000s</v>
      </c>
      <c r="L3018" s="11" t="str">
        <f t="shared" si="286"/>
        <v>Cereal</v>
      </c>
      <c r="M3018" s="18">
        <f t="shared" si="287"/>
        <v>4.0180239979576204E-2</v>
      </c>
    </row>
    <row r="3019" spans="1:13">
      <c r="A3019" s="4">
        <v>2008</v>
      </c>
      <c r="B3019" s="5" t="s">
        <v>104</v>
      </c>
      <c r="C3019" s="5" t="s">
        <v>110</v>
      </c>
      <c r="D3019" s="5" t="s">
        <v>17</v>
      </c>
      <c r="E3019" s="5">
        <v>1350</v>
      </c>
      <c r="F3019" s="6">
        <v>681.12</v>
      </c>
      <c r="H3019" s="15" t="str">
        <f t="shared" si="282"/>
        <v>Low</v>
      </c>
      <c r="I3019" s="11" t="str">
        <f t="shared" si="283"/>
        <v>Medium</v>
      </c>
      <c r="J3019" s="11" t="str">
        <f t="shared" si="284"/>
        <v>South</v>
      </c>
      <c r="K3019" s="11" t="str">
        <f t="shared" si="285"/>
        <v>2000s</v>
      </c>
      <c r="L3019" s="11" t="str">
        <f t="shared" si="286"/>
        <v>Pulse</v>
      </c>
      <c r="M3019" s="18">
        <f t="shared" si="287"/>
        <v>0.50453333333333339</v>
      </c>
    </row>
    <row r="3020" spans="1:13">
      <c r="A3020" s="4">
        <v>2008</v>
      </c>
      <c r="B3020" s="5" t="s">
        <v>104</v>
      </c>
      <c r="C3020" s="5" t="s">
        <v>110</v>
      </c>
      <c r="D3020" s="5" t="s">
        <v>18</v>
      </c>
      <c r="E3020" s="5">
        <v>40200</v>
      </c>
      <c r="F3020" s="6">
        <v>191.92</v>
      </c>
      <c r="H3020" s="15" t="str">
        <f t="shared" si="282"/>
        <v>Low</v>
      </c>
      <c r="I3020" s="11" t="str">
        <f t="shared" si="283"/>
        <v>Large</v>
      </c>
      <c r="J3020" s="11" t="str">
        <f t="shared" si="284"/>
        <v>South</v>
      </c>
      <c r="K3020" s="11" t="str">
        <f t="shared" si="285"/>
        <v>2000s</v>
      </c>
      <c r="L3020" s="11" t="str">
        <f t="shared" si="286"/>
        <v>Fiber</v>
      </c>
      <c r="M3020" s="18">
        <f t="shared" si="287"/>
        <v>4.7741293532338304E-3</v>
      </c>
    </row>
    <row r="3021" spans="1:13">
      <c r="A3021" s="4">
        <v>2009</v>
      </c>
      <c r="B3021" s="5" t="s">
        <v>104</v>
      </c>
      <c r="C3021" s="5" t="s">
        <v>110</v>
      </c>
      <c r="D3021" s="5" t="s">
        <v>15</v>
      </c>
      <c r="E3021" s="5">
        <v>147360</v>
      </c>
      <c r="F3021" s="6">
        <v>3912.95</v>
      </c>
      <c r="H3021" s="15" t="str">
        <f t="shared" si="282"/>
        <v>High</v>
      </c>
      <c r="I3021" s="11" t="str">
        <f t="shared" si="283"/>
        <v>Large</v>
      </c>
      <c r="J3021" s="11" t="str">
        <f t="shared" si="284"/>
        <v>South</v>
      </c>
      <c r="K3021" s="11" t="str">
        <f t="shared" si="285"/>
        <v>2000s</v>
      </c>
      <c r="L3021" s="11" t="str">
        <f t="shared" si="286"/>
        <v>Cereal</v>
      </c>
      <c r="M3021" s="18">
        <f t="shared" si="287"/>
        <v>2.6553678067318131E-2</v>
      </c>
    </row>
    <row r="3022" spans="1:13">
      <c r="A3022" s="4">
        <v>2009</v>
      </c>
      <c r="B3022" s="5" t="s">
        <v>104</v>
      </c>
      <c r="C3022" s="5" t="s">
        <v>110</v>
      </c>
      <c r="D3022" s="5" t="s">
        <v>16</v>
      </c>
      <c r="E3022" s="5">
        <v>75000</v>
      </c>
      <c r="F3022" s="6">
        <v>3729.87</v>
      </c>
      <c r="H3022" s="15" t="str">
        <f t="shared" si="282"/>
        <v>High</v>
      </c>
      <c r="I3022" s="11" t="str">
        <f t="shared" si="283"/>
        <v>Large</v>
      </c>
      <c r="J3022" s="11" t="str">
        <f t="shared" si="284"/>
        <v>South</v>
      </c>
      <c r="K3022" s="11" t="str">
        <f t="shared" si="285"/>
        <v>2000s</v>
      </c>
      <c r="L3022" s="11" t="str">
        <f t="shared" si="286"/>
        <v>Cereal</v>
      </c>
      <c r="M3022" s="18">
        <f t="shared" si="287"/>
        <v>4.9731600000000001E-2</v>
      </c>
    </row>
    <row r="3023" spans="1:13">
      <c r="A3023" s="4">
        <v>2009</v>
      </c>
      <c r="B3023" s="5" t="s">
        <v>104</v>
      </c>
      <c r="C3023" s="5" t="s">
        <v>110</v>
      </c>
      <c r="D3023" s="5" t="s">
        <v>17</v>
      </c>
      <c r="E3023" s="5">
        <v>1320</v>
      </c>
      <c r="F3023" s="6">
        <v>614.35</v>
      </c>
      <c r="H3023" s="15" t="str">
        <f t="shared" si="282"/>
        <v>Low</v>
      </c>
      <c r="I3023" s="11" t="str">
        <f t="shared" si="283"/>
        <v>Medium</v>
      </c>
      <c r="J3023" s="11" t="str">
        <f t="shared" si="284"/>
        <v>South</v>
      </c>
      <c r="K3023" s="11" t="str">
        <f t="shared" si="285"/>
        <v>2000s</v>
      </c>
      <c r="L3023" s="11" t="str">
        <f t="shared" si="286"/>
        <v>Pulse</v>
      </c>
      <c r="M3023" s="18">
        <f t="shared" si="287"/>
        <v>0.4654166666666667</v>
      </c>
    </row>
    <row r="3024" spans="1:13">
      <c r="A3024" s="4">
        <v>2009</v>
      </c>
      <c r="B3024" s="5" t="s">
        <v>104</v>
      </c>
      <c r="C3024" s="5" t="s">
        <v>110</v>
      </c>
      <c r="D3024" s="5" t="s">
        <v>18</v>
      </c>
      <c r="E3024" s="5">
        <v>33770</v>
      </c>
      <c r="F3024" s="6">
        <v>464.3</v>
      </c>
      <c r="H3024" s="15" t="str">
        <f t="shared" si="282"/>
        <v>Low</v>
      </c>
      <c r="I3024" s="11" t="str">
        <f t="shared" si="283"/>
        <v>Large</v>
      </c>
      <c r="J3024" s="11" t="str">
        <f t="shared" si="284"/>
        <v>South</v>
      </c>
      <c r="K3024" s="11" t="str">
        <f t="shared" si="285"/>
        <v>2000s</v>
      </c>
      <c r="L3024" s="11" t="str">
        <f t="shared" si="286"/>
        <v>Fiber</v>
      </c>
      <c r="M3024" s="18">
        <f t="shared" si="287"/>
        <v>1.374888954693515E-2</v>
      </c>
    </row>
    <row r="3025" spans="1:13">
      <c r="A3025" s="4">
        <v>2010</v>
      </c>
      <c r="B3025" s="5" t="s">
        <v>104</v>
      </c>
      <c r="C3025" s="5" t="s">
        <v>110</v>
      </c>
      <c r="D3025" s="5" t="s">
        <v>15</v>
      </c>
      <c r="E3025" s="5">
        <v>150380</v>
      </c>
      <c r="F3025" s="6">
        <v>3981.63</v>
      </c>
      <c r="H3025" s="15" t="str">
        <f t="shared" si="282"/>
        <v>High</v>
      </c>
      <c r="I3025" s="11" t="str">
        <f t="shared" si="283"/>
        <v>Large</v>
      </c>
      <c r="J3025" s="11" t="str">
        <f t="shared" si="284"/>
        <v>South</v>
      </c>
      <c r="K3025" s="11" t="str">
        <f t="shared" si="285"/>
        <v>2010s</v>
      </c>
      <c r="L3025" s="11" t="str">
        <f t="shared" si="286"/>
        <v>Cereal</v>
      </c>
      <c r="M3025" s="18">
        <f t="shared" si="287"/>
        <v>2.6477124617635326E-2</v>
      </c>
    </row>
    <row r="3026" spans="1:13">
      <c r="A3026" s="4">
        <v>2010</v>
      </c>
      <c r="B3026" s="5" t="s">
        <v>104</v>
      </c>
      <c r="C3026" s="5" t="s">
        <v>110</v>
      </c>
      <c r="D3026" s="5" t="s">
        <v>16</v>
      </c>
      <c r="E3026" s="5">
        <v>64550</v>
      </c>
      <c r="F3026" s="6">
        <v>3352.06</v>
      </c>
      <c r="H3026" s="15" t="str">
        <f t="shared" si="282"/>
        <v>High</v>
      </c>
      <c r="I3026" s="11" t="str">
        <f t="shared" si="283"/>
        <v>Large</v>
      </c>
      <c r="J3026" s="11" t="str">
        <f t="shared" si="284"/>
        <v>South</v>
      </c>
      <c r="K3026" s="11" t="str">
        <f t="shared" si="285"/>
        <v>2010s</v>
      </c>
      <c r="L3026" s="11" t="str">
        <f t="shared" si="286"/>
        <v>Cereal</v>
      </c>
      <c r="M3026" s="18">
        <f t="shared" si="287"/>
        <v>5.1929666924864448E-2</v>
      </c>
    </row>
    <row r="3027" spans="1:13">
      <c r="A3027" s="4">
        <v>2010</v>
      </c>
      <c r="B3027" s="5" t="s">
        <v>104</v>
      </c>
      <c r="C3027" s="5" t="s">
        <v>110</v>
      </c>
      <c r="D3027" s="5" t="s">
        <v>17</v>
      </c>
      <c r="E3027" s="5">
        <v>1330</v>
      </c>
      <c r="F3027" s="6">
        <v>767.83</v>
      </c>
      <c r="H3027" s="15" t="str">
        <f t="shared" si="282"/>
        <v>Low</v>
      </c>
      <c r="I3027" s="11" t="str">
        <f t="shared" si="283"/>
        <v>Medium</v>
      </c>
      <c r="J3027" s="11" t="str">
        <f t="shared" si="284"/>
        <v>South</v>
      </c>
      <c r="K3027" s="11" t="str">
        <f t="shared" si="285"/>
        <v>2010s</v>
      </c>
      <c r="L3027" s="11" t="str">
        <f t="shared" si="286"/>
        <v>Pulse</v>
      </c>
      <c r="M3027" s="18">
        <f t="shared" si="287"/>
        <v>0.57731578947368423</v>
      </c>
    </row>
    <row r="3028" spans="1:13">
      <c r="A3028" s="4">
        <v>2010</v>
      </c>
      <c r="B3028" s="5" t="s">
        <v>104</v>
      </c>
      <c r="C3028" s="5" t="s">
        <v>110</v>
      </c>
      <c r="D3028" s="5" t="s">
        <v>18</v>
      </c>
      <c r="E3028" s="5">
        <v>48550</v>
      </c>
      <c r="F3028" s="6">
        <v>292.69</v>
      </c>
      <c r="H3028" s="15" t="str">
        <f t="shared" si="282"/>
        <v>Low</v>
      </c>
      <c r="I3028" s="11" t="str">
        <f t="shared" si="283"/>
        <v>Large</v>
      </c>
      <c r="J3028" s="11" t="str">
        <f t="shared" si="284"/>
        <v>South</v>
      </c>
      <c r="K3028" s="11" t="str">
        <f t="shared" si="285"/>
        <v>2010s</v>
      </c>
      <c r="L3028" s="11" t="str">
        <f t="shared" si="286"/>
        <v>Fiber</v>
      </c>
      <c r="M3028" s="18">
        <f t="shared" si="287"/>
        <v>6.0286302780638516E-3</v>
      </c>
    </row>
    <row r="3029" spans="1:13">
      <c r="A3029" s="4">
        <v>2011</v>
      </c>
      <c r="B3029" s="5" t="s">
        <v>104</v>
      </c>
      <c r="C3029" s="5" t="s">
        <v>110</v>
      </c>
      <c r="D3029" s="5" t="s">
        <v>15</v>
      </c>
      <c r="E3029" s="5">
        <v>144770</v>
      </c>
      <c r="F3029" s="6">
        <v>4412.3599999999997</v>
      </c>
      <c r="H3029" s="15" t="str">
        <f t="shared" si="282"/>
        <v>High</v>
      </c>
      <c r="I3029" s="11" t="str">
        <f t="shared" si="283"/>
        <v>Large</v>
      </c>
      <c r="J3029" s="11" t="str">
        <f t="shared" si="284"/>
        <v>South</v>
      </c>
      <c r="K3029" s="11" t="str">
        <f t="shared" si="285"/>
        <v>2010s</v>
      </c>
      <c r="L3029" s="11" t="str">
        <f t="shared" si="286"/>
        <v>Cereal</v>
      </c>
      <c r="M3029" s="18">
        <f t="shared" si="287"/>
        <v>3.0478414036057191E-2</v>
      </c>
    </row>
    <row r="3030" spans="1:13">
      <c r="A3030" s="4">
        <v>2011</v>
      </c>
      <c r="B3030" s="5" t="s">
        <v>104</v>
      </c>
      <c r="C3030" s="5" t="s">
        <v>110</v>
      </c>
      <c r="D3030" s="5" t="s">
        <v>16</v>
      </c>
      <c r="E3030" s="5">
        <v>77700</v>
      </c>
      <c r="F3030" s="6">
        <v>5925.02</v>
      </c>
      <c r="H3030" s="15" t="str">
        <f t="shared" si="282"/>
        <v>High</v>
      </c>
      <c r="I3030" s="11" t="str">
        <f t="shared" si="283"/>
        <v>Large</v>
      </c>
      <c r="J3030" s="11" t="str">
        <f t="shared" si="284"/>
        <v>South</v>
      </c>
      <c r="K3030" s="11" t="str">
        <f t="shared" si="285"/>
        <v>2010s</v>
      </c>
      <c r="L3030" s="11" t="str">
        <f t="shared" si="286"/>
        <v>Cereal</v>
      </c>
      <c r="M3030" s="18">
        <f t="shared" si="287"/>
        <v>7.6255083655083655E-2</v>
      </c>
    </row>
    <row r="3031" spans="1:13">
      <c r="A3031" s="4">
        <v>2011</v>
      </c>
      <c r="B3031" s="5" t="s">
        <v>104</v>
      </c>
      <c r="C3031" s="5" t="s">
        <v>110</v>
      </c>
      <c r="D3031" s="5" t="s">
        <v>17</v>
      </c>
      <c r="E3031" s="5">
        <v>1150</v>
      </c>
      <c r="F3031" s="6">
        <v>643.05999999999995</v>
      </c>
      <c r="H3031" s="15" t="str">
        <f t="shared" si="282"/>
        <v>Low</v>
      </c>
      <c r="I3031" s="11" t="str">
        <f t="shared" si="283"/>
        <v>Medium</v>
      </c>
      <c r="J3031" s="11" t="str">
        <f t="shared" si="284"/>
        <v>South</v>
      </c>
      <c r="K3031" s="11" t="str">
        <f t="shared" si="285"/>
        <v>2010s</v>
      </c>
      <c r="L3031" s="11" t="str">
        <f t="shared" si="286"/>
        <v>Pulse</v>
      </c>
      <c r="M3031" s="18">
        <f t="shared" si="287"/>
        <v>0.55918260869565217</v>
      </c>
    </row>
    <row r="3032" spans="1:13">
      <c r="A3032" s="4">
        <v>2011</v>
      </c>
      <c r="B3032" s="5" t="s">
        <v>104</v>
      </c>
      <c r="C3032" s="5" t="s">
        <v>110</v>
      </c>
      <c r="D3032" s="5" t="s">
        <v>18</v>
      </c>
      <c r="E3032" s="5">
        <v>49210</v>
      </c>
      <c r="F3032" s="6">
        <v>504.61</v>
      </c>
      <c r="H3032" s="15" t="str">
        <f t="shared" si="282"/>
        <v>Low</v>
      </c>
      <c r="I3032" s="11" t="str">
        <f t="shared" si="283"/>
        <v>Large</v>
      </c>
      <c r="J3032" s="11" t="str">
        <f t="shared" si="284"/>
        <v>South</v>
      </c>
      <c r="K3032" s="11" t="str">
        <f t="shared" si="285"/>
        <v>2010s</v>
      </c>
      <c r="L3032" s="11" t="str">
        <f t="shared" si="286"/>
        <v>Fiber</v>
      </c>
      <c r="M3032" s="18">
        <f t="shared" si="287"/>
        <v>1.0254216622637676E-2</v>
      </c>
    </row>
    <row r="3033" spans="1:13">
      <c r="A3033" s="4">
        <v>2012</v>
      </c>
      <c r="B3033" s="5" t="s">
        <v>104</v>
      </c>
      <c r="C3033" s="5" t="s">
        <v>110</v>
      </c>
      <c r="D3033" s="5" t="s">
        <v>15</v>
      </c>
      <c r="E3033" s="5">
        <v>85540</v>
      </c>
      <c r="F3033" s="6">
        <v>3032.89</v>
      </c>
      <c r="H3033" s="15" t="str">
        <f t="shared" si="282"/>
        <v>High</v>
      </c>
      <c r="I3033" s="11" t="str">
        <f t="shared" si="283"/>
        <v>Large</v>
      </c>
      <c r="J3033" s="11" t="str">
        <f t="shared" si="284"/>
        <v>South</v>
      </c>
      <c r="K3033" s="11" t="str">
        <f t="shared" si="285"/>
        <v>2010s</v>
      </c>
      <c r="L3033" s="11" t="str">
        <f t="shared" si="286"/>
        <v>Cereal</v>
      </c>
      <c r="M3033" s="18">
        <f t="shared" si="287"/>
        <v>3.545581014729951E-2</v>
      </c>
    </row>
    <row r="3034" spans="1:13">
      <c r="A3034" s="4">
        <v>2012</v>
      </c>
      <c r="B3034" s="5" t="s">
        <v>104</v>
      </c>
      <c r="C3034" s="5" t="s">
        <v>110</v>
      </c>
      <c r="D3034" s="5" t="s">
        <v>16</v>
      </c>
      <c r="E3034" s="5">
        <v>85100</v>
      </c>
      <c r="F3034" s="6">
        <v>2692.28</v>
      </c>
      <c r="H3034" s="15" t="str">
        <f t="shared" si="282"/>
        <v>Medium</v>
      </c>
      <c r="I3034" s="11" t="str">
        <f t="shared" si="283"/>
        <v>Large</v>
      </c>
      <c r="J3034" s="11" t="str">
        <f t="shared" si="284"/>
        <v>South</v>
      </c>
      <c r="K3034" s="11" t="str">
        <f t="shared" si="285"/>
        <v>2010s</v>
      </c>
      <c r="L3034" s="11" t="str">
        <f t="shared" si="286"/>
        <v>Cereal</v>
      </c>
      <c r="M3034" s="18">
        <f t="shared" si="287"/>
        <v>3.1636662749706231E-2</v>
      </c>
    </row>
    <row r="3035" spans="1:13">
      <c r="A3035" s="4">
        <v>2012</v>
      </c>
      <c r="B3035" s="5" t="s">
        <v>104</v>
      </c>
      <c r="C3035" s="5" t="s">
        <v>110</v>
      </c>
      <c r="D3035" s="5" t="s">
        <v>17</v>
      </c>
      <c r="E3035" s="5">
        <v>1140</v>
      </c>
      <c r="F3035" s="6">
        <v>730.64</v>
      </c>
      <c r="H3035" s="15" t="str">
        <f t="shared" si="282"/>
        <v>Low</v>
      </c>
      <c r="I3035" s="11" t="str">
        <f t="shared" si="283"/>
        <v>Medium</v>
      </c>
      <c r="J3035" s="11" t="str">
        <f t="shared" si="284"/>
        <v>South</v>
      </c>
      <c r="K3035" s="11" t="str">
        <f t="shared" si="285"/>
        <v>2010s</v>
      </c>
      <c r="L3035" s="11" t="str">
        <f t="shared" si="286"/>
        <v>Pulse</v>
      </c>
      <c r="M3035" s="18">
        <f t="shared" si="287"/>
        <v>0.64091228070175432</v>
      </c>
    </row>
    <row r="3036" spans="1:13">
      <c r="A3036" s="4">
        <v>2012</v>
      </c>
      <c r="B3036" s="5" t="s">
        <v>104</v>
      </c>
      <c r="C3036" s="5" t="s">
        <v>110</v>
      </c>
      <c r="D3036" s="5" t="s">
        <v>18</v>
      </c>
      <c r="E3036" s="5">
        <v>50500</v>
      </c>
      <c r="F3036" s="6">
        <v>210.05</v>
      </c>
      <c r="H3036" s="15" t="str">
        <f t="shared" si="282"/>
        <v>Low</v>
      </c>
      <c r="I3036" s="11" t="str">
        <f t="shared" si="283"/>
        <v>Large</v>
      </c>
      <c r="J3036" s="11" t="str">
        <f t="shared" si="284"/>
        <v>South</v>
      </c>
      <c r="K3036" s="11" t="str">
        <f t="shared" si="285"/>
        <v>2010s</v>
      </c>
      <c r="L3036" s="11" t="str">
        <f t="shared" si="286"/>
        <v>Fiber</v>
      </c>
      <c r="M3036" s="18">
        <f t="shared" si="287"/>
        <v>4.1594059405940598E-3</v>
      </c>
    </row>
    <row r="3037" spans="1:13">
      <c r="A3037" s="4">
        <v>2013</v>
      </c>
      <c r="B3037" s="5" t="s">
        <v>104</v>
      </c>
      <c r="C3037" s="5" t="s">
        <v>110</v>
      </c>
      <c r="D3037" s="5" t="s">
        <v>15</v>
      </c>
      <c r="E3037" s="5">
        <v>115800</v>
      </c>
      <c r="F3037" s="6">
        <v>5094.6499999999996</v>
      </c>
      <c r="H3037" s="15" t="str">
        <f t="shared" si="282"/>
        <v>High</v>
      </c>
      <c r="I3037" s="11" t="str">
        <f t="shared" si="283"/>
        <v>Large</v>
      </c>
      <c r="J3037" s="11" t="str">
        <f t="shared" si="284"/>
        <v>South</v>
      </c>
      <c r="K3037" s="11" t="str">
        <f t="shared" si="285"/>
        <v>2010s</v>
      </c>
      <c r="L3037" s="11" t="str">
        <f t="shared" si="286"/>
        <v>Cereal</v>
      </c>
      <c r="M3037" s="18">
        <f t="shared" si="287"/>
        <v>4.3995250431778925E-2</v>
      </c>
    </row>
    <row r="3038" spans="1:13">
      <c r="A3038" s="4">
        <v>2013</v>
      </c>
      <c r="B3038" s="5" t="s">
        <v>104</v>
      </c>
      <c r="C3038" s="5" t="s">
        <v>110</v>
      </c>
      <c r="D3038" s="5" t="s">
        <v>16</v>
      </c>
      <c r="E3038" s="5">
        <v>97350</v>
      </c>
      <c r="F3038" s="6">
        <v>6677.66</v>
      </c>
      <c r="H3038" s="15" t="str">
        <f t="shared" si="282"/>
        <v>High</v>
      </c>
      <c r="I3038" s="11" t="str">
        <f t="shared" si="283"/>
        <v>Large</v>
      </c>
      <c r="J3038" s="11" t="str">
        <f t="shared" si="284"/>
        <v>South</v>
      </c>
      <c r="K3038" s="11" t="str">
        <f t="shared" si="285"/>
        <v>2010s</v>
      </c>
      <c r="L3038" s="11" t="str">
        <f t="shared" si="286"/>
        <v>Cereal</v>
      </c>
      <c r="M3038" s="18">
        <f t="shared" si="287"/>
        <v>6.859435028248588E-2</v>
      </c>
    </row>
    <row r="3039" spans="1:13">
      <c r="A3039" s="4">
        <v>2013</v>
      </c>
      <c r="B3039" s="5" t="s">
        <v>104</v>
      </c>
      <c r="C3039" s="5" t="s">
        <v>110</v>
      </c>
      <c r="D3039" s="5" t="s">
        <v>17</v>
      </c>
      <c r="E3039" s="5">
        <v>1000</v>
      </c>
      <c r="F3039" s="6">
        <v>693.91</v>
      </c>
      <c r="H3039" s="15" t="str">
        <f t="shared" si="282"/>
        <v>Low</v>
      </c>
      <c r="I3039" s="11" t="str">
        <f t="shared" si="283"/>
        <v>Medium</v>
      </c>
      <c r="J3039" s="11" t="str">
        <f t="shared" si="284"/>
        <v>South</v>
      </c>
      <c r="K3039" s="11" t="str">
        <f t="shared" si="285"/>
        <v>2010s</v>
      </c>
      <c r="L3039" s="11" t="str">
        <f t="shared" si="286"/>
        <v>Pulse</v>
      </c>
      <c r="M3039" s="18">
        <f t="shared" si="287"/>
        <v>0.69390999999999992</v>
      </c>
    </row>
    <row r="3040" spans="1:13">
      <c r="A3040" s="4">
        <v>2013</v>
      </c>
      <c r="B3040" s="5" t="s">
        <v>104</v>
      </c>
      <c r="C3040" s="5" t="s">
        <v>110</v>
      </c>
      <c r="D3040" s="5" t="s">
        <v>18</v>
      </c>
      <c r="E3040" s="5">
        <v>57260</v>
      </c>
      <c r="F3040" s="6">
        <v>500.26</v>
      </c>
      <c r="H3040" s="15" t="str">
        <f t="shared" si="282"/>
        <v>Low</v>
      </c>
      <c r="I3040" s="11" t="str">
        <f t="shared" si="283"/>
        <v>Large</v>
      </c>
      <c r="J3040" s="11" t="str">
        <f t="shared" si="284"/>
        <v>South</v>
      </c>
      <c r="K3040" s="11" t="str">
        <f t="shared" si="285"/>
        <v>2010s</v>
      </c>
      <c r="L3040" s="11" t="str">
        <f t="shared" si="286"/>
        <v>Fiber</v>
      </c>
      <c r="M3040" s="18">
        <f t="shared" si="287"/>
        <v>8.73663988822913E-3</v>
      </c>
    </row>
    <row r="3041" spans="1:13">
      <c r="A3041" s="4">
        <v>2014</v>
      </c>
      <c r="B3041" s="5" t="s">
        <v>104</v>
      </c>
      <c r="C3041" s="5" t="s">
        <v>110</v>
      </c>
      <c r="D3041" s="5" t="s">
        <v>15</v>
      </c>
      <c r="E3041" s="5">
        <v>125770</v>
      </c>
      <c r="F3041" s="6">
        <v>4849.1000000000004</v>
      </c>
      <c r="H3041" s="15" t="str">
        <f t="shared" si="282"/>
        <v>High</v>
      </c>
      <c r="I3041" s="11" t="str">
        <f t="shared" si="283"/>
        <v>Large</v>
      </c>
      <c r="J3041" s="11" t="str">
        <f t="shared" si="284"/>
        <v>South</v>
      </c>
      <c r="K3041" s="11" t="str">
        <f t="shared" si="285"/>
        <v>2010s</v>
      </c>
      <c r="L3041" s="11" t="str">
        <f t="shared" si="286"/>
        <v>Cereal</v>
      </c>
      <c r="M3041" s="18">
        <f t="shared" si="287"/>
        <v>3.8555299355967243E-2</v>
      </c>
    </row>
    <row r="3042" spans="1:13">
      <c r="A3042" s="4">
        <v>2014</v>
      </c>
      <c r="B3042" s="5" t="s">
        <v>104</v>
      </c>
      <c r="C3042" s="5" t="s">
        <v>110</v>
      </c>
      <c r="D3042" s="5" t="s">
        <v>16</v>
      </c>
      <c r="E3042" s="5">
        <v>85250</v>
      </c>
      <c r="F3042" s="6">
        <v>9260.0300000000007</v>
      </c>
      <c r="H3042" s="15" t="str">
        <f t="shared" si="282"/>
        <v>High</v>
      </c>
      <c r="I3042" s="11" t="str">
        <f t="shared" si="283"/>
        <v>Large</v>
      </c>
      <c r="J3042" s="11" t="str">
        <f t="shared" si="284"/>
        <v>South</v>
      </c>
      <c r="K3042" s="11" t="str">
        <f t="shared" si="285"/>
        <v>2010s</v>
      </c>
      <c r="L3042" s="11" t="str">
        <f t="shared" si="286"/>
        <v>Cereal</v>
      </c>
      <c r="M3042" s="18">
        <f t="shared" si="287"/>
        <v>0.10862205278592377</v>
      </c>
    </row>
    <row r="3043" spans="1:13">
      <c r="A3043" s="4">
        <v>2014</v>
      </c>
      <c r="B3043" s="5" t="s">
        <v>104</v>
      </c>
      <c r="C3043" s="5" t="s">
        <v>110</v>
      </c>
      <c r="D3043" s="5" t="s">
        <v>17</v>
      </c>
      <c r="E3043" s="5">
        <v>910</v>
      </c>
      <c r="F3043" s="6">
        <v>690.41</v>
      </c>
      <c r="H3043" s="15" t="str">
        <f t="shared" si="282"/>
        <v>Low</v>
      </c>
      <c r="I3043" s="11" t="str">
        <f t="shared" si="283"/>
        <v>Small</v>
      </c>
      <c r="J3043" s="11" t="str">
        <f t="shared" si="284"/>
        <v>South</v>
      </c>
      <c r="K3043" s="11" t="str">
        <f t="shared" si="285"/>
        <v>2010s</v>
      </c>
      <c r="L3043" s="11" t="str">
        <f t="shared" si="286"/>
        <v>Pulse</v>
      </c>
      <c r="M3043" s="18">
        <f t="shared" si="287"/>
        <v>0.75869230769230767</v>
      </c>
    </row>
    <row r="3044" spans="1:13">
      <c r="A3044" s="4">
        <v>2014</v>
      </c>
      <c r="B3044" s="5" t="s">
        <v>104</v>
      </c>
      <c r="C3044" s="5" t="s">
        <v>110</v>
      </c>
      <c r="D3044" s="5" t="s">
        <v>18</v>
      </c>
      <c r="E3044" s="5">
        <v>71900</v>
      </c>
      <c r="F3044" s="6">
        <v>579.35</v>
      </c>
      <c r="H3044" s="15" t="str">
        <f t="shared" si="282"/>
        <v>Low</v>
      </c>
      <c r="I3044" s="11" t="str">
        <f t="shared" si="283"/>
        <v>Large</v>
      </c>
      <c r="J3044" s="11" t="str">
        <f t="shared" si="284"/>
        <v>South</v>
      </c>
      <c r="K3044" s="11" t="str">
        <f t="shared" si="285"/>
        <v>2010s</v>
      </c>
      <c r="L3044" s="11" t="str">
        <f t="shared" si="286"/>
        <v>Fiber</v>
      </c>
      <c r="M3044" s="18">
        <f t="shared" si="287"/>
        <v>8.0577190542420029E-3</v>
      </c>
    </row>
    <row r="3045" spans="1:13">
      <c r="A3045" s="4">
        <v>2015</v>
      </c>
      <c r="B3045" s="5" t="s">
        <v>104</v>
      </c>
      <c r="C3045" s="5" t="s">
        <v>110</v>
      </c>
      <c r="D3045" s="5" t="s">
        <v>15</v>
      </c>
      <c r="E3045" s="5">
        <v>137320</v>
      </c>
      <c r="F3045" s="6">
        <v>4380.47</v>
      </c>
      <c r="H3045" s="15" t="str">
        <f t="shared" si="282"/>
        <v>High</v>
      </c>
      <c r="I3045" s="11" t="str">
        <f t="shared" si="283"/>
        <v>Large</v>
      </c>
      <c r="J3045" s="11" t="str">
        <f t="shared" si="284"/>
        <v>South</v>
      </c>
      <c r="K3045" s="11" t="str">
        <f t="shared" si="285"/>
        <v>2010s</v>
      </c>
      <c r="L3045" s="11" t="str">
        <f t="shared" si="286"/>
        <v>Cereal</v>
      </c>
      <c r="M3045" s="18">
        <f t="shared" si="287"/>
        <v>3.1899723274104286E-2</v>
      </c>
    </row>
    <row r="3046" spans="1:13">
      <c r="A3046" s="4">
        <v>2015</v>
      </c>
      <c r="B3046" s="5" t="s">
        <v>104</v>
      </c>
      <c r="C3046" s="5" t="s">
        <v>110</v>
      </c>
      <c r="D3046" s="5" t="s">
        <v>16</v>
      </c>
      <c r="E3046" s="5">
        <v>108040</v>
      </c>
      <c r="F3046" s="6">
        <v>6724.57</v>
      </c>
      <c r="H3046" s="15" t="str">
        <f t="shared" si="282"/>
        <v>High</v>
      </c>
      <c r="I3046" s="11" t="str">
        <f t="shared" si="283"/>
        <v>Large</v>
      </c>
      <c r="J3046" s="11" t="str">
        <f t="shared" si="284"/>
        <v>South</v>
      </c>
      <c r="K3046" s="11" t="str">
        <f t="shared" si="285"/>
        <v>2010s</v>
      </c>
      <c r="L3046" s="11" t="str">
        <f t="shared" si="286"/>
        <v>Cereal</v>
      </c>
      <c r="M3046" s="18">
        <f t="shared" si="287"/>
        <v>6.2241484635320247E-2</v>
      </c>
    </row>
    <row r="3047" spans="1:13">
      <c r="A3047" s="4">
        <v>2015</v>
      </c>
      <c r="B3047" s="5" t="s">
        <v>104</v>
      </c>
      <c r="C3047" s="5" t="s">
        <v>110</v>
      </c>
      <c r="D3047" s="5" t="s">
        <v>17</v>
      </c>
      <c r="E3047" s="5">
        <v>760</v>
      </c>
      <c r="F3047" s="6">
        <v>709.93</v>
      </c>
      <c r="H3047" s="15" t="str">
        <f t="shared" si="282"/>
        <v>Low</v>
      </c>
      <c r="I3047" s="11" t="str">
        <f t="shared" si="283"/>
        <v>Small</v>
      </c>
      <c r="J3047" s="11" t="str">
        <f t="shared" si="284"/>
        <v>South</v>
      </c>
      <c r="K3047" s="11" t="str">
        <f t="shared" si="285"/>
        <v>2010s</v>
      </c>
      <c r="L3047" s="11" t="str">
        <f t="shared" si="286"/>
        <v>Pulse</v>
      </c>
      <c r="M3047" s="18">
        <f t="shared" si="287"/>
        <v>0.93411842105263154</v>
      </c>
    </row>
    <row r="3048" spans="1:13">
      <c r="A3048" s="4">
        <v>2015</v>
      </c>
      <c r="B3048" s="5" t="s">
        <v>104</v>
      </c>
      <c r="C3048" s="5" t="s">
        <v>110</v>
      </c>
      <c r="D3048" s="5" t="s">
        <v>18</v>
      </c>
      <c r="E3048" s="5">
        <v>45540</v>
      </c>
      <c r="F3048" s="6">
        <v>284</v>
      </c>
      <c r="H3048" s="15" t="str">
        <f t="shared" si="282"/>
        <v>Low</v>
      </c>
      <c r="I3048" s="11" t="str">
        <f t="shared" si="283"/>
        <v>Large</v>
      </c>
      <c r="J3048" s="11" t="str">
        <f t="shared" si="284"/>
        <v>South</v>
      </c>
      <c r="K3048" s="11" t="str">
        <f t="shared" si="285"/>
        <v>2010s</v>
      </c>
      <c r="L3048" s="11" t="str">
        <f t="shared" si="286"/>
        <v>Fiber</v>
      </c>
      <c r="M3048" s="18">
        <f t="shared" si="287"/>
        <v>6.2362758014931925E-3</v>
      </c>
    </row>
    <row r="3049" spans="1:13">
      <c r="A3049" s="4">
        <v>2016</v>
      </c>
      <c r="B3049" s="5" t="s">
        <v>104</v>
      </c>
      <c r="C3049" s="5" t="s">
        <v>110</v>
      </c>
      <c r="D3049" s="5" t="s">
        <v>15</v>
      </c>
      <c r="E3049" s="5">
        <v>123550</v>
      </c>
      <c r="F3049" s="6">
        <v>4285.7299999999996</v>
      </c>
      <c r="H3049" s="15" t="str">
        <f t="shared" si="282"/>
        <v>High</v>
      </c>
      <c r="I3049" s="11" t="str">
        <f t="shared" si="283"/>
        <v>Large</v>
      </c>
      <c r="J3049" s="11" t="str">
        <f t="shared" si="284"/>
        <v>South</v>
      </c>
      <c r="K3049" s="11" t="str">
        <f t="shared" si="285"/>
        <v>2010s</v>
      </c>
      <c r="L3049" s="11" t="str">
        <f t="shared" si="286"/>
        <v>Cereal</v>
      </c>
      <c r="M3049" s="18">
        <f t="shared" si="287"/>
        <v>3.4688223391339534E-2</v>
      </c>
    </row>
    <row r="3050" spans="1:13">
      <c r="A3050" s="4">
        <v>2016</v>
      </c>
      <c r="B3050" s="5" t="s">
        <v>104</v>
      </c>
      <c r="C3050" s="5" t="s">
        <v>110</v>
      </c>
      <c r="D3050" s="5" t="s">
        <v>16</v>
      </c>
      <c r="E3050" s="5">
        <v>91510</v>
      </c>
      <c r="F3050" s="6">
        <v>2953.96</v>
      </c>
      <c r="H3050" s="15" t="str">
        <f t="shared" si="282"/>
        <v>Medium</v>
      </c>
      <c r="I3050" s="11" t="str">
        <f t="shared" si="283"/>
        <v>Large</v>
      </c>
      <c r="J3050" s="11" t="str">
        <f t="shared" si="284"/>
        <v>South</v>
      </c>
      <c r="K3050" s="11" t="str">
        <f t="shared" si="285"/>
        <v>2010s</v>
      </c>
      <c r="L3050" s="11" t="str">
        <f t="shared" si="286"/>
        <v>Cereal</v>
      </c>
      <c r="M3050" s="18">
        <f t="shared" si="287"/>
        <v>3.2280187957600265E-2</v>
      </c>
    </row>
    <row r="3051" spans="1:13">
      <c r="A3051" s="4">
        <v>2016</v>
      </c>
      <c r="B3051" s="5" t="s">
        <v>104</v>
      </c>
      <c r="C3051" s="5" t="s">
        <v>110</v>
      </c>
      <c r="D3051" s="5" t="s">
        <v>17</v>
      </c>
      <c r="E3051" s="5">
        <v>840</v>
      </c>
      <c r="F3051" s="6">
        <v>693.02</v>
      </c>
      <c r="H3051" s="15" t="str">
        <f t="shared" si="282"/>
        <v>Low</v>
      </c>
      <c r="I3051" s="11" t="str">
        <f t="shared" si="283"/>
        <v>Small</v>
      </c>
      <c r="J3051" s="11" t="str">
        <f t="shared" si="284"/>
        <v>South</v>
      </c>
      <c r="K3051" s="11" t="str">
        <f t="shared" si="285"/>
        <v>2010s</v>
      </c>
      <c r="L3051" s="11" t="str">
        <f t="shared" si="286"/>
        <v>Pulse</v>
      </c>
      <c r="M3051" s="18">
        <f t="shared" si="287"/>
        <v>0.82502380952380949</v>
      </c>
    </row>
    <row r="3052" spans="1:13">
      <c r="A3052" s="4">
        <v>2016</v>
      </c>
      <c r="B3052" s="5" t="s">
        <v>104</v>
      </c>
      <c r="C3052" s="5" t="s">
        <v>110</v>
      </c>
      <c r="D3052" s="5" t="s">
        <v>18</v>
      </c>
      <c r="E3052" s="5">
        <v>43480</v>
      </c>
      <c r="F3052" s="6">
        <v>201.55</v>
      </c>
      <c r="H3052" s="15" t="str">
        <f t="shared" si="282"/>
        <v>Low</v>
      </c>
      <c r="I3052" s="11" t="str">
        <f t="shared" si="283"/>
        <v>Large</v>
      </c>
      <c r="J3052" s="11" t="str">
        <f t="shared" si="284"/>
        <v>South</v>
      </c>
      <c r="K3052" s="11" t="str">
        <f t="shared" si="285"/>
        <v>2010s</v>
      </c>
      <c r="L3052" s="11" t="str">
        <f t="shared" si="286"/>
        <v>Fiber</v>
      </c>
      <c r="M3052" s="18">
        <f t="shared" si="287"/>
        <v>4.6354645814167435E-3</v>
      </c>
    </row>
    <row r="3053" spans="1:13">
      <c r="A3053" s="4">
        <v>2017</v>
      </c>
      <c r="B3053" s="5" t="s">
        <v>104</v>
      </c>
      <c r="C3053" s="5" t="s">
        <v>110</v>
      </c>
      <c r="D3053" s="5" t="s">
        <v>15</v>
      </c>
      <c r="E3053" s="5">
        <v>99630</v>
      </c>
      <c r="F3053" s="6">
        <v>4782.99</v>
      </c>
      <c r="H3053" s="15" t="str">
        <f t="shared" si="282"/>
        <v>High</v>
      </c>
      <c r="I3053" s="11" t="str">
        <f t="shared" si="283"/>
        <v>Large</v>
      </c>
      <c r="J3053" s="11" t="str">
        <f t="shared" si="284"/>
        <v>South</v>
      </c>
      <c r="K3053" s="11" t="str">
        <f t="shared" si="285"/>
        <v>2010s</v>
      </c>
      <c r="L3053" s="11" t="str">
        <f t="shared" si="286"/>
        <v>Cereal</v>
      </c>
      <c r="M3053" s="18">
        <f t="shared" si="287"/>
        <v>4.8007527853056307E-2</v>
      </c>
    </row>
    <row r="3054" spans="1:13">
      <c r="A3054" s="4">
        <v>2017</v>
      </c>
      <c r="B3054" s="5" t="s">
        <v>104</v>
      </c>
      <c r="C3054" s="5" t="s">
        <v>110</v>
      </c>
      <c r="D3054" s="5" t="s">
        <v>16</v>
      </c>
      <c r="E3054" s="5">
        <v>88690</v>
      </c>
      <c r="F3054" s="6">
        <v>9739.86</v>
      </c>
      <c r="H3054" s="15" t="str">
        <f t="shared" si="282"/>
        <v>High</v>
      </c>
      <c r="I3054" s="11" t="str">
        <f t="shared" si="283"/>
        <v>Large</v>
      </c>
      <c r="J3054" s="11" t="str">
        <f t="shared" si="284"/>
        <v>South</v>
      </c>
      <c r="K3054" s="11" t="str">
        <f t="shared" si="285"/>
        <v>2010s</v>
      </c>
      <c r="L3054" s="11" t="str">
        <f t="shared" si="286"/>
        <v>Cereal</v>
      </c>
      <c r="M3054" s="18">
        <f t="shared" si="287"/>
        <v>0.10981914533769309</v>
      </c>
    </row>
    <row r="3055" spans="1:13">
      <c r="A3055" s="4">
        <v>2017</v>
      </c>
      <c r="B3055" s="5" t="s">
        <v>104</v>
      </c>
      <c r="C3055" s="5" t="s">
        <v>110</v>
      </c>
      <c r="D3055" s="5" t="s">
        <v>17</v>
      </c>
      <c r="E3055" s="5">
        <v>800</v>
      </c>
      <c r="F3055" s="6">
        <v>927</v>
      </c>
      <c r="H3055" s="15" t="str">
        <f t="shared" si="282"/>
        <v>Low</v>
      </c>
      <c r="I3055" s="11" t="str">
        <f t="shared" si="283"/>
        <v>Small</v>
      </c>
      <c r="J3055" s="11" t="str">
        <f t="shared" si="284"/>
        <v>South</v>
      </c>
      <c r="K3055" s="11" t="str">
        <f t="shared" si="285"/>
        <v>2010s</v>
      </c>
      <c r="L3055" s="11" t="str">
        <f t="shared" si="286"/>
        <v>Pulse</v>
      </c>
      <c r="M3055" s="18">
        <f t="shared" si="287"/>
        <v>1.1587499999999999</v>
      </c>
    </row>
    <row r="3056" spans="1:13">
      <c r="A3056" s="4">
        <v>2017</v>
      </c>
      <c r="B3056" s="5" t="s">
        <v>104</v>
      </c>
      <c r="C3056" s="5" t="s">
        <v>110</v>
      </c>
      <c r="D3056" s="5" t="s">
        <v>18</v>
      </c>
      <c r="E3056" s="5">
        <v>59880</v>
      </c>
      <c r="F3056" s="6">
        <v>0.45</v>
      </c>
      <c r="H3056" s="15" t="str">
        <f t="shared" si="282"/>
        <v>Low</v>
      </c>
      <c r="I3056" s="11" t="str">
        <f t="shared" si="283"/>
        <v>Large</v>
      </c>
      <c r="J3056" s="11" t="str">
        <f t="shared" si="284"/>
        <v>South</v>
      </c>
      <c r="K3056" s="11" t="str">
        <f t="shared" si="285"/>
        <v>2010s</v>
      </c>
      <c r="L3056" s="11" t="str">
        <f t="shared" si="286"/>
        <v>Fiber</v>
      </c>
      <c r="M3056" s="18">
        <f t="shared" si="287"/>
        <v>7.5150300601202408E-6</v>
      </c>
    </row>
    <row r="3057" spans="1:13">
      <c r="A3057" s="4">
        <v>2008</v>
      </c>
      <c r="B3057" s="5" t="s">
        <v>104</v>
      </c>
      <c r="C3057" s="5" t="s">
        <v>111</v>
      </c>
      <c r="D3057" s="5" t="s">
        <v>15</v>
      </c>
      <c r="E3057" s="5">
        <v>539920</v>
      </c>
      <c r="F3057" s="6">
        <v>1583.66</v>
      </c>
      <c r="H3057" s="15" t="str">
        <f t="shared" si="282"/>
        <v>Medium</v>
      </c>
      <c r="I3057" s="11" t="str">
        <f t="shared" si="283"/>
        <v>Large</v>
      </c>
      <c r="J3057" s="11" t="str">
        <f t="shared" si="284"/>
        <v>South</v>
      </c>
      <c r="K3057" s="11" t="str">
        <f t="shared" si="285"/>
        <v>2000s</v>
      </c>
      <c r="L3057" s="11" t="str">
        <f t="shared" si="286"/>
        <v>Cereal</v>
      </c>
      <c r="M3057" s="18">
        <f t="shared" si="287"/>
        <v>2.9331382427026228E-3</v>
      </c>
    </row>
    <row r="3058" spans="1:13">
      <c r="A3058" s="4">
        <v>2008</v>
      </c>
      <c r="B3058" s="5" t="s">
        <v>104</v>
      </c>
      <c r="C3058" s="5" t="s">
        <v>111</v>
      </c>
      <c r="D3058" s="5" t="s">
        <v>16</v>
      </c>
      <c r="E3058" s="5">
        <v>12660</v>
      </c>
      <c r="F3058" s="6">
        <v>6945.47</v>
      </c>
      <c r="H3058" s="15" t="str">
        <f t="shared" si="282"/>
        <v>High</v>
      </c>
      <c r="I3058" s="11" t="str">
        <f t="shared" si="283"/>
        <v>Large</v>
      </c>
      <c r="J3058" s="11" t="str">
        <f t="shared" si="284"/>
        <v>South</v>
      </c>
      <c r="K3058" s="11" t="str">
        <f t="shared" si="285"/>
        <v>2000s</v>
      </c>
      <c r="L3058" s="11" t="str">
        <f t="shared" si="286"/>
        <v>Cereal</v>
      </c>
      <c r="M3058" s="18">
        <f t="shared" si="287"/>
        <v>0.54861532385466039</v>
      </c>
    </row>
    <row r="3059" spans="1:13">
      <c r="A3059" s="4">
        <v>2008</v>
      </c>
      <c r="B3059" s="5" t="s">
        <v>104</v>
      </c>
      <c r="C3059" s="5" t="s">
        <v>111</v>
      </c>
      <c r="D3059" s="5" t="s">
        <v>17</v>
      </c>
      <c r="E3059" s="5">
        <v>620</v>
      </c>
      <c r="F3059" s="6">
        <v>686.29</v>
      </c>
      <c r="H3059" s="15" t="str">
        <f t="shared" si="282"/>
        <v>Low</v>
      </c>
      <c r="I3059" s="11" t="str">
        <f t="shared" si="283"/>
        <v>Small</v>
      </c>
      <c r="J3059" s="11" t="str">
        <f t="shared" si="284"/>
        <v>South</v>
      </c>
      <c r="K3059" s="11" t="str">
        <f t="shared" si="285"/>
        <v>2000s</v>
      </c>
      <c r="L3059" s="11" t="str">
        <f t="shared" si="286"/>
        <v>Pulse</v>
      </c>
      <c r="M3059" s="18">
        <f t="shared" si="287"/>
        <v>1.1069193548387095</v>
      </c>
    </row>
    <row r="3060" spans="1:13">
      <c r="A3060" s="4">
        <v>2008</v>
      </c>
      <c r="B3060" s="5" t="s">
        <v>104</v>
      </c>
      <c r="C3060" s="5" t="s">
        <v>111</v>
      </c>
      <c r="D3060" s="5" t="s">
        <v>18</v>
      </c>
      <c r="E3060" s="5">
        <v>2090</v>
      </c>
      <c r="F3060" s="6">
        <v>398.85</v>
      </c>
      <c r="H3060" s="15" t="str">
        <f t="shared" si="282"/>
        <v>Low</v>
      </c>
      <c r="I3060" s="11" t="str">
        <f t="shared" si="283"/>
        <v>Medium</v>
      </c>
      <c r="J3060" s="11" t="str">
        <f t="shared" si="284"/>
        <v>South</v>
      </c>
      <c r="K3060" s="11" t="str">
        <f t="shared" si="285"/>
        <v>2000s</v>
      </c>
      <c r="L3060" s="11" t="str">
        <f t="shared" si="286"/>
        <v>Fiber</v>
      </c>
      <c r="M3060" s="18">
        <f t="shared" si="287"/>
        <v>0.19083732057416269</v>
      </c>
    </row>
    <row r="3061" spans="1:13">
      <c r="A3061" s="4">
        <v>2009</v>
      </c>
      <c r="B3061" s="5" t="s">
        <v>104</v>
      </c>
      <c r="C3061" s="5" t="s">
        <v>111</v>
      </c>
      <c r="D3061" s="5" t="s">
        <v>15</v>
      </c>
      <c r="E3061" s="5">
        <v>501160</v>
      </c>
      <c r="F3061" s="6">
        <v>2794.29</v>
      </c>
      <c r="H3061" s="15" t="str">
        <f t="shared" si="282"/>
        <v>Medium</v>
      </c>
      <c r="I3061" s="11" t="str">
        <f t="shared" si="283"/>
        <v>Large</v>
      </c>
      <c r="J3061" s="11" t="str">
        <f t="shared" si="284"/>
        <v>South</v>
      </c>
      <c r="K3061" s="11" t="str">
        <f t="shared" si="285"/>
        <v>2000s</v>
      </c>
      <c r="L3061" s="11" t="str">
        <f t="shared" si="286"/>
        <v>Cereal</v>
      </c>
      <c r="M3061" s="18">
        <f t="shared" si="287"/>
        <v>5.5756445047489825E-3</v>
      </c>
    </row>
    <row r="3062" spans="1:13">
      <c r="A3062" s="4">
        <v>2009</v>
      </c>
      <c r="B3062" s="5" t="s">
        <v>104</v>
      </c>
      <c r="C3062" s="5" t="s">
        <v>111</v>
      </c>
      <c r="D3062" s="5" t="s">
        <v>16</v>
      </c>
      <c r="E3062" s="5">
        <v>10090</v>
      </c>
      <c r="F3062" s="6">
        <v>6639.49</v>
      </c>
      <c r="H3062" s="15" t="str">
        <f t="shared" si="282"/>
        <v>High</v>
      </c>
      <c r="I3062" s="11" t="str">
        <f t="shared" si="283"/>
        <v>Large</v>
      </c>
      <c r="J3062" s="11" t="str">
        <f t="shared" si="284"/>
        <v>South</v>
      </c>
      <c r="K3062" s="11" t="str">
        <f t="shared" si="285"/>
        <v>2000s</v>
      </c>
      <c r="L3062" s="11" t="str">
        <f t="shared" si="286"/>
        <v>Cereal</v>
      </c>
      <c r="M3062" s="18">
        <f t="shared" si="287"/>
        <v>0.65802675916749254</v>
      </c>
    </row>
    <row r="3063" spans="1:13">
      <c r="A3063" s="4">
        <v>2009</v>
      </c>
      <c r="B3063" s="5" t="s">
        <v>104</v>
      </c>
      <c r="C3063" s="5" t="s">
        <v>111</v>
      </c>
      <c r="D3063" s="5" t="s">
        <v>17</v>
      </c>
      <c r="E3063" s="5">
        <v>590</v>
      </c>
      <c r="F3063" s="6">
        <v>611.86</v>
      </c>
      <c r="H3063" s="15" t="str">
        <f t="shared" si="282"/>
        <v>Low</v>
      </c>
      <c r="I3063" s="11" t="str">
        <f t="shared" si="283"/>
        <v>Small</v>
      </c>
      <c r="J3063" s="11" t="str">
        <f t="shared" si="284"/>
        <v>South</v>
      </c>
      <c r="K3063" s="11" t="str">
        <f t="shared" si="285"/>
        <v>2000s</v>
      </c>
      <c r="L3063" s="11" t="str">
        <f t="shared" si="286"/>
        <v>Pulse</v>
      </c>
      <c r="M3063" s="18">
        <f t="shared" si="287"/>
        <v>1.0370508474576272</v>
      </c>
    </row>
    <row r="3064" spans="1:13">
      <c r="A3064" s="4">
        <v>2009</v>
      </c>
      <c r="B3064" s="5" t="s">
        <v>104</v>
      </c>
      <c r="C3064" s="5" t="s">
        <v>111</v>
      </c>
      <c r="D3064" s="5" t="s">
        <v>18</v>
      </c>
      <c r="E3064" s="5">
        <v>1730</v>
      </c>
      <c r="F3064" s="6">
        <v>512.03</v>
      </c>
      <c r="H3064" s="15" t="str">
        <f t="shared" si="282"/>
        <v>Low</v>
      </c>
      <c r="I3064" s="11" t="str">
        <f t="shared" si="283"/>
        <v>Medium</v>
      </c>
      <c r="J3064" s="11" t="str">
        <f t="shared" si="284"/>
        <v>South</v>
      </c>
      <c r="K3064" s="11" t="str">
        <f t="shared" si="285"/>
        <v>2000s</v>
      </c>
      <c r="L3064" s="11" t="str">
        <f t="shared" si="286"/>
        <v>Fiber</v>
      </c>
      <c r="M3064" s="18">
        <f t="shared" si="287"/>
        <v>0.29597109826589596</v>
      </c>
    </row>
    <row r="3065" spans="1:13">
      <c r="A3065" s="4">
        <v>2010</v>
      </c>
      <c r="B3065" s="5" t="s">
        <v>104</v>
      </c>
      <c r="C3065" s="5" t="s">
        <v>111</v>
      </c>
      <c r="D3065" s="5" t="s">
        <v>15</v>
      </c>
      <c r="E3065" s="5">
        <v>496120</v>
      </c>
      <c r="F3065" s="6">
        <v>2299.56</v>
      </c>
      <c r="H3065" s="15" t="str">
        <f t="shared" si="282"/>
        <v>Medium</v>
      </c>
      <c r="I3065" s="11" t="str">
        <f t="shared" si="283"/>
        <v>Large</v>
      </c>
      <c r="J3065" s="11" t="str">
        <f t="shared" si="284"/>
        <v>South</v>
      </c>
      <c r="K3065" s="11" t="str">
        <f t="shared" si="285"/>
        <v>2010s</v>
      </c>
      <c r="L3065" s="11" t="str">
        <f t="shared" si="286"/>
        <v>Cereal</v>
      </c>
      <c r="M3065" s="18">
        <f t="shared" si="287"/>
        <v>4.635088285092316E-3</v>
      </c>
    </row>
    <row r="3066" spans="1:13">
      <c r="A3066" s="4">
        <v>2010</v>
      </c>
      <c r="B3066" s="5" t="s">
        <v>104</v>
      </c>
      <c r="C3066" s="5" t="s">
        <v>111</v>
      </c>
      <c r="D3066" s="5" t="s">
        <v>16</v>
      </c>
      <c r="E3066" s="5">
        <v>9060</v>
      </c>
      <c r="F3066" s="6">
        <v>5480.69</v>
      </c>
      <c r="H3066" s="15" t="str">
        <f t="shared" si="282"/>
        <v>High</v>
      </c>
      <c r="I3066" s="11" t="str">
        <f t="shared" si="283"/>
        <v>Large</v>
      </c>
      <c r="J3066" s="11" t="str">
        <f t="shared" si="284"/>
        <v>South</v>
      </c>
      <c r="K3066" s="11" t="str">
        <f t="shared" si="285"/>
        <v>2010s</v>
      </c>
      <c r="L3066" s="11" t="str">
        <f t="shared" si="286"/>
        <v>Cereal</v>
      </c>
      <c r="M3066" s="18">
        <f t="shared" si="287"/>
        <v>0.6049326710816777</v>
      </c>
    </row>
    <row r="3067" spans="1:13">
      <c r="A3067" s="4">
        <v>2010</v>
      </c>
      <c r="B3067" s="5" t="s">
        <v>104</v>
      </c>
      <c r="C3067" s="5" t="s">
        <v>111</v>
      </c>
      <c r="D3067" s="5" t="s">
        <v>17</v>
      </c>
      <c r="E3067" s="5">
        <v>610</v>
      </c>
      <c r="F3067" s="6">
        <v>754.08</v>
      </c>
      <c r="H3067" s="15" t="str">
        <f t="shared" si="282"/>
        <v>Low</v>
      </c>
      <c r="I3067" s="11" t="str">
        <f t="shared" si="283"/>
        <v>Small</v>
      </c>
      <c r="J3067" s="11" t="str">
        <f t="shared" si="284"/>
        <v>South</v>
      </c>
      <c r="K3067" s="11" t="str">
        <f t="shared" si="285"/>
        <v>2010s</v>
      </c>
      <c r="L3067" s="11" t="str">
        <f t="shared" si="286"/>
        <v>Pulse</v>
      </c>
      <c r="M3067" s="18">
        <f t="shared" si="287"/>
        <v>1.2361967213114755</v>
      </c>
    </row>
    <row r="3068" spans="1:13">
      <c r="A3068" s="4">
        <v>2010</v>
      </c>
      <c r="B3068" s="5" t="s">
        <v>104</v>
      </c>
      <c r="C3068" s="5" t="s">
        <v>111</v>
      </c>
      <c r="D3068" s="5" t="s">
        <v>18</v>
      </c>
      <c r="E3068" s="5">
        <v>2160</v>
      </c>
      <c r="F3068" s="6">
        <v>493.32</v>
      </c>
      <c r="H3068" s="15" t="str">
        <f t="shared" si="282"/>
        <v>Low</v>
      </c>
      <c r="I3068" s="11" t="str">
        <f t="shared" si="283"/>
        <v>Medium</v>
      </c>
      <c r="J3068" s="11" t="str">
        <f t="shared" si="284"/>
        <v>South</v>
      </c>
      <c r="K3068" s="11" t="str">
        <f t="shared" si="285"/>
        <v>2010s</v>
      </c>
      <c r="L3068" s="11" t="str">
        <f t="shared" si="286"/>
        <v>Fiber</v>
      </c>
      <c r="M3068" s="18">
        <f t="shared" si="287"/>
        <v>0.22838888888888889</v>
      </c>
    </row>
    <row r="3069" spans="1:13">
      <c r="A3069" s="4">
        <v>2011</v>
      </c>
      <c r="B3069" s="5" t="s">
        <v>104</v>
      </c>
      <c r="C3069" s="5" t="s">
        <v>111</v>
      </c>
      <c r="D3069" s="5" t="s">
        <v>15</v>
      </c>
      <c r="E3069" s="5">
        <v>450120</v>
      </c>
      <c r="F3069" s="6">
        <v>4027.91</v>
      </c>
      <c r="H3069" s="15" t="str">
        <f t="shared" si="282"/>
        <v>High</v>
      </c>
      <c r="I3069" s="11" t="str">
        <f t="shared" si="283"/>
        <v>Large</v>
      </c>
      <c r="J3069" s="11" t="str">
        <f t="shared" si="284"/>
        <v>South</v>
      </c>
      <c r="K3069" s="11" t="str">
        <f t="shared" si="285"/>
        <v>2010s</v>
      </c>
      <c r="L3069" s="11" t="str">
        <f t="shared" si="286"/>
        <v>Cereal</v>
      </c>
      <c r="M3069" s="18">
        <f t="shared" si="287"/>
        <v>8.9485248378210255E-3</v>
      </c>
    </row>
    <row r="3070" spans="1:13">
      <c r="A3070" s="4">
        <v>2011</v>
      </c>
      <c r="B3070" s="5" t="s">
        <v>104</v>
      </c>
      <c r="C3070" s="5" t="s">
        <v>111</v>
      </c>
      <c r="D3070" s="5" t="s">
        <v>16</v>
      </c>
      <c r="E3070" s="5">
        <v>9600</v>
      </c>
      <c r="F3070" s="6">
        <v>6843.19</v>
      </c>
      <c r="H3070" s="15" t="str">
        <f t="shared" si="282"/>
        <v>High</v>
      </c>
      <c r="I3070" s="11" t="str">
        <f t="shared" si="283"/>
        <v>Large</v>
      </c>
      <c r="J3070" s="11" t="str">
        <f t="shared" si="284"/>
        <v>South</v>
      </c>
      <c r="K3070" s="11" t="str">
        <f t="shared" si="285"/>
        <v>2010s</v>
      </c>
      <c r="L3070" s="11" t="str">
        <f t="shared" si="286"/>
        <v>Cereal</v>
      </c>
      <c r="M3070" s="18">
        <f t="shared" si="287"/>
        <v>0.71283229166666662</v>
      </c>
    </row>
    <row r="3071" spans="1:13">
      <c r="A3071" s="4">
        <v>2011</v>
      </c>
      <c r="B3071" s="5" t="s">
        <v>104</v>
      </c>
      <c r="C3071" s="5" t="s">
        <v>111</v>
      </c>
      <c r="D3071" s="5" t="s">
        <v>17</v>
      </c>
      <c r="E3071" s="5">
        <v>530</v>
      </c>
      <c r="F3071" s="6">
        <v>642.41999999999996</v>
      </c>
      <c r="H3071" s="15" t="str">
        <f t="shared" si="282"/>
        <v>Low</v>
      </c>
      <c r="I3071" s="11" t="str">
        <f t="shared" si="283"/>
        <v>Small</v>
      </c>
      <c r="J3071" s="11" t="str">
        <f t="shared" si="284"/>
        <v>South</v>
      </c>
      <c r="K3071" s="11" t="str">
        <f t="shared" si="285"/>
        <v>2010s</v>
      </c>
      <c r="L3071" s="11" t="str">
        <f t="shared" si="286"/>
        <v>Pulse</v>
      </c>
      <c r="M3071" s="18">
        <f t="shared" si="287"/>
        <v>1.2121132075471697</v>
      </c>
    </row>
    <row r="3072" spans="1:13">
      <c r="A3072" s="4">
        <v>2011</v>
      </c>
      <c r="B3072" s="5" t="s">
        <v>104</v>
      </c>
      <c r="C3072" s="5" t="s">
        <v>111</v>
      </c>
      <c r="D3072" s="5" t="s">
        <v>18</v>
      </c>
      <c r="E3072" s="5">
        <v>2920</v>
      </c>
      <c r="F3072" s="6">
        <v>560.22</v>
      </c>
      <c r="H3072" s="15" t="str">
        <f t="shared" si="282"/>
        <v>Low</v>
      </c>
      <c r="I3072" s="11" t="str">
        <f t="shared" si="283"/>
        <v>Medium</v>
      </c>
      <c r="J3072" s="11" t="str">
        <f t="shared" si="284"/>
        <v>South</v>
      </c>
      <c r="K3072" s="11" t="str">
        <f t="shared" si="285"/>
        <v>2010s</v>
      </c>
      <c r="L3072" s="11" t="str">
        <f t="shared" si="286"/>
        <v>Fiber</v>
      </c>
      <c r="M3072" s="18">
        <f t="shared" si="287"/>
        <v>0.19185616438356165</v>
      </c>
    </row>
    <row r="3073" spans="1:13">
      <c r="A3073" s="4">
        <v>2012</v>
      </c>
      <c r="B3073" s="5" t="s">
        <v>104</v>
      </c>
      <c r="C3073" s="5" t="s">
        <v>111</v>
      </c>
      <c r="D3073" s="5" t="s">
        <v>15</v>
      </c>
      <c r="E3073" s="5">
        <v>450220</v>
      </c>
      <c r="F3073" s="6">
        <v>1854.48</v>
      </c>
      <c r="H3073" s="15" t="str">
        <f t="shared" si="282"/>
        <v>Medium</v>
      </c>
      <c r="I3073" s="11" t="str">
        <f t="shared" si="283"/>
        <v>Large</v>
      </c>
      <c r="J3073" s="11" t="str">
        <f t="shared" si="284"/>
        <v>South</v>
      </c>
      <c r="K3073" s="11" t="str">
        <f t="shared" si="285"/>
        <v>2010s</v>
      </c>
      <c r="L3073" s="11" t="str">
        <f t="shared" si="286"/>
        <v>Cereal</v>
      </c>
      <c r="M3073" s="18">
        <f t="shared" si="287"/>
        <v>4.1190529074674603E-3</v>
      </c>
    </row>
    <row r="3074" spans="1:13">
      <c r="A3074" s="4">
        <v>2012</v>
      </c>
      <c r="B3074" s="5" t="s">
        <v>104</v>
      </c>
      <c r="C3074" s="5" t="s">
        <v>111</v>
      </c>
      <c r="D3074" s="5" t="s">
        <v>16</v>
      </c>
      <c r="E3074" s="5">
        <v>8350</v>
      </c>
      <c r="F3074" s="6">
        <v>4991.57</v>
      </c>
      <c r="H3074" s="15" t="str">
        <f t="shared" si="282"/>
        <v>High</v>
      </c>
      <c r="I3074" s="11" t="str">
        <f t="shared" si="283"/>
        <v>Large</v>
      </c>
      <c r="J3074" s="11" t="str">
        <f t="shared" si="284"/>
        <v>South</v>
      </c>
      <c r="K3074" s="11" t="str">
        <f t="shared" si="285"/>
        <v>2010s</v>
      </c>
      <c r="L3074" s="11" t="str">
        <f t="shared" si="286"/>
        <v>Cereal</v>
      </c>
      <c r="M3074" s="18">
        <f t="shared" si="287"/>
        <v>0.59779281437125742</v>
      </c>
    </row>
    <row r="3075" spans="1:13">
      <c r="A3075" s="4">
        <v>2012</v>
      </c>
      <c r="B3075" s="5" t="s">
        <v>104</v>
      </c>
      <c r="C3075" s="5" t="s">
        <v>111</v>
      </c>
      <c r="D3075" s="5" t="s">
        <v>17</v>
      </c>
      <c r="E3075" s="5">
        <v>500</v>
      </c>
      <c r="F3075" s="6">
        <v>766.77</v>
      </c>
      <c r="H3075" s="15" t="str">
        <f t="shared" ref="H3075:H3138" si="288">IF(F3075&lt;1000,"Low",IF(F3075&lt;3000,"Medium","High"))</f>
        <v>Low</v>
      </c>
      <c r="I3075" s="11" t="str">
        <f t="shared" ref="I3075:I3138" si="289">IF(E3075&lt;1000,"Small",IF(E3075&lt;5000,"Medium","Large"))</f>
        <v>Small</v>
      </c>
      <c r="J3075" s="11" t="str">
        <f t="shared" ref="J3075:J3138" si="290">IF(OR(B3075="Punjab",B3075="Haryana",B3075="Himachal Pradesh",B3075="Jammu and Kashmir",B3075="Uttarakhand",B3075="Delhi",B3075="Chandigarh"),"North",IF(OR(B3075="Tamil Nadu",B3075="Karnataka",B3075="Kerala",B3075="Andhra Pradesh",B3075="Telangana"),"South",IF(OR(B3075="Maharashtra",B3075="Gujarat",B3075="Goa",B3075="Rajasthan"),"West",IF(OR(B3075="West Bengal",B3075="Bihar",B3075="Jharkhand",B3075="Odisha",B3075="Assam",B3075="Sikkim",B3075="Arunachal Pradesh",B3075="Manipur",B3075="Meghalaya",B3075="Mizoram",B3075="Nagaland",B3075="Tripura"),"East","Central"))))</f>
        <v>South</v>
      </c>
      <c r="K3075" s="11" t="str">
        <f t="shared" ref="K3075:K3138" si="291">LEFT(A3075,3)&amp;"0s"</f>
        <v>2010s</v>
      </c>
      <c r="L3075" s="11" t="str">
        <f t="shared" ref="L3075:L3138" si="292">IF(D3075="Rice","Cereal",IF(D3075="Maize","Cereal",IF(D3075="Chickpea","Pulse",IF(D3075="Cotton","Fiber","Other"))))</f>
        <v>Pulse</v>
      </c>
      <c r="M3075" s="18">
        <f t="shared" ref="M3075:M3138" si="293">F3075/E3075</f>
        <v>1.5335399999999999</v>
      </c>
    </row>
    <row r="3076" spans="1:13">
      <c r="A3076" s="4">
        <v>2012</v>
      </c>
      <c r="B3076" s="5" t="s">
        <v>104</v>
      </c>
      <c r="C3076" s="5" t="s">
        <v>111</v>
      </c>
      <c r="D3076" s="5" t="s">
        <v>18</v>
      </c>
      <c r="E3076" s="5">
        <v>3300</v>
      </c>
      <c r="F3076" s="6">
        <v>415.35</v>
      </c>
      <c r="H3076" s="15" t="str">
        <f t="shared" si="288"/>
        <v>Low</v>
      </c>
      <c r="I3076" s="11" t="str">
        <f t="shared" si="289"/>
        <v>Medium</v>
      </c>
      <c r="J3076" s="11" t="str">
        <f t="shared" si="290"/>
        <v>South</v>
      </c>
      <c r="K3076" s="11" t="str">
        <f t="shared" si="291"/>
        <v>2010s</v>
      </c>
      <c r="L3076" s="11" t="str">
        <f t="shared" si="292"/>
        <v>Fiber</v>
      </c>
      <c r="M3076" s="18">
        <f t="shared" si="293"/>
        <v>0.12586363636363637</v>
      </c>
    </row>
    <row r="3077" spans="1:13">
      <c r="A3077" s="4">
        <v>2013</v>
      </c>
      <c r="B3077" s="5" t="s">
        <v>104</v>
      </c>
      <c r="C3077" s="5" t="s">
        <v>111</v>
      </c>
      <c r="D3077" s="5" t="s">
        <v>15</v>
      </c>
      <c r="E3077" s="5">
        <v>507500</v>
      </c>
      <c r="F3077" s="6">
        <v>4564.4799999999996</v>
      </c>
      <c r="H3077" s="15" t="str">
        <f t="shared" si="288"/>
        <v>High</v>
      </c>
      <c r="I3077" s="11" t="str">
        <f t="shared" si="289"/>
        <v>Large</v>
      </c>
      <c r="J3077" s="11" t="str">
        <f t="shared" si="290"/>
        <v>South</v>
      </c>
      <c r="K3077" s="11" t="str">
        <f t="shared" si="291"/>
        <v>2010s</v>
      </c>
      <c r="L3077" s="11" t="str">
        <f t="shared" si="292"/>
        <v>Cereal</v>
      </c>
      <c r="M3077" s="18">
        <f t="shared" si="293"/>
        <v>8.9940492610837437E-3</v>
      </c>
    </row>
    <row r="3078" spans="1:13">
      <c r="A3078" s="4">
        <v>2013</v>
      </c>
      <c r="B3078" s="5" t="s">
        <v>104</v>
      </c>
      <c r="C3078" s="5" t="s">
        <v>111</v>
      </c>
      <c r="D3078" s="5" t="s">
        <v>16</v>
      </c>
      <c r="E3078" s="5">
        <v>10990</v>
      </c>
      <c r="F3078" s="6">
        <v>6692.46</v>
      </c>
      <c r="H3078" s="15" t="str">
        <f t="shared" si="288"/>
        <v>High</v>
      </c>
      <c r="I3078" s="11" t="str">
        <f t="shared" si="289"/>
        <v>Large</v>
      </c>
      <c r="J3078" s="11" t="str">
        <f t="shared" si="290"/>
        <v>South</v>
      </c>
      <c r="K3078" s="11" t="str">
        <f t="shared" si="291"/>
        <v>2010s</v>
      </c>
      <c r="L3078" s="11" t="str">
        <f t="shared" si="292"/>
        <v>Cereal</v>
      </c>
      <c r="M3078" s="18">
        <f t="shared" si="293"/>
        <v>0.60895905368516834</v>
      </c>
    </row>
    <row r="3079" spans="1:13">
      <c r="A3079" s="4">
        <v>2013</v>
      </c>
      <c r="B3079" s="5" t="s">
        <v>104</v>
      </c>
      <c r="C3079" s="5" t="s">
        <v>111</v>
      </c>
      <c r="D3079" s="5" t="s">
        <v>17</v>
      </c>
      <c r="E3079" s="5">
        <v>440</v>
      </c>
      <c r="F3079" s="6">
        <v>695.65</v>
      </c>
      <c r="H3079" s="15" t="str">
        <f t="shared" si="288"/>
        <v>Low</v>
      </c>
      <c r="I3079" s="11" t="str">
        <f t="shared" si="289"/>
        <v>Small</v>
      </c>
      <c r="J3079" s="11" t="str">
        <f t="shared" si="290"/>
        <v>South</v>
      </c>
      <c r="K3079" s="11" t="str">
        <f t="shared" si="291"/>
        <v>2010s</v>
      </c>
      <c r="L3079" s="11" t="str">
        <f t="shared" si="292"/>
        <v>Pulse</v>
      </c>
      <c r="M3079" s="18">
        <f t="shared" si="293"/>
        <v>1.5810227272727273</v>
      </c>
    </row>
    <row r="3080" spans="1:13">
      <c r="A3080" s="4">
        <v>2013</v>
      </c>
      <c r="B3080" s="5" t="s">
        <v>104</v>
      </c>
      <c r="C3080" s="5" t="s">
        <v>111</v>
      </c>
      <c r="D3080" s="5" t="s">
        <v>18</v>
      </c>
      <c r="E3080" s="5">
        <v>8210</v>
      </c>
      <c r="F3080" s="6">
        <v>559.45000000000005</v>
      </c>
      <c r="H3080" s="15" t="str">
        <f t="shared" si="288"/>
        <v>Low</v>
      </c>
      <c r="I3080" s="11" t="str">
        <f t="shared" si="289"/>
        <v>Large</v>
      </c>
      <c r="J3080" s="11" t="str">
        <f t="shared" si="290"/>
        <v>South</v>
      </c>
      <c r="K3080" s="11" t="str">
        <f t="shared" si="291"/>
        <v>2010s</v>
      </c>
      <c r="L3080" s="11" t="str">
        <f t="shared" si="292"/>
        <v>Fiber</v>
      </c>
      <c r="M3080" s="18">
        <f t="shared" si="293"/>
        <v>6.8142509135200979E-2</v>
      </c>
    </row>
    <row r="3081" spans="1:13">
      <c r="A3081" s="4">
        <v>2014</v>
      </c>
      <c r="B3081" s="5" t="s">
        <v>104</v>
      </c>
      <c r="C3081" s="5" t="s">
        <v>111</v>
      </c>
      <c r="D3081" s="5" t="s">
        <v>15</v>
      </c>
      <c r="E3081" s="5">
        <v>543510</v>
      </c>
      <c r="F3081" s="6">
        <v>4039.75</v>
      </c>
      <c r="H3081" s="15" t="str">
        <f t="shared" si="288"/>
        <v>High</v>
      </c>
      <c r="I3081" s="11" t="str">
        <f t="shared" si="289"/>
        <v>Large</v>
      </c>
      <c r="J3081" s="11" t="str">
        <f t="shared" si="290"/>
        <v>South</v>
      </c>
      <c r="K3081" s="11" t="str">
        <f t="shared" si="291"/>
        <v>2010s</v>
      </c>
      <c r="L3081" s="11" t="str">
        <f t="shared" si="292"/>
        <v>Cereal</v>
      </c>
      <c r="M3081" s="18">
        <f t="shared" si="293"/>
        <v>7.4327059299736896E-3</v>
      </c>
    </row>
    <row r="3082" spans="1:13">
      <c r="A3082" s="4">
        <v>2014</v>
      </c>
      <c r="B3082" s="5" t="s">
        <v>104</v>
      </c>
      <c r="C3082" s="5" t="s">
        <v>111</v>
      </c>
      <c r="D3082" s="5" t="s">
        <v>16</v>
      </c>
      <c r="E3082" s="5">
        <v>11320</v>
      </c>
      <c r="F3082" s="6">
        <v>6910.69</v>
      </c>
      <c r="H3082" s="15" t="str">
        <f t="shared" si="288"/>
        <v>High</v>
      </c>
      <c r="I3082" s="11" t="str">
        <f t="shared" si="289"/>
        <v>Large</v>
      </c>
      <c r="J3082" s="11" t="str">
        <f t="shared" si="290"/>
        <v>South</v>
      </c>
      <c r="K3082" s="11" t="str">
        <f t="shared" si="291"/>
        <v>2010s</v>
      </c>
      <c r="L3082" s="11" t="str">
        <f t="shared" si="292"/>
        <v>Cereal</v>
      </c>
      <c r="M3082" s="18">
        <f t="shared" si="293"/>
        <v>0.61048498233215542</v>
      </c>
    </row>
    <row r="3083" spans="1:13">
      <c r="A3083" s="4">
        <v>2014</v>
      </c>
      <c r="B3083" s="5" t="s">
        <v>104</v>
      </c>
      <c r="C3083" s="5" t="s">
        <v>111</v>
      </c>
      <c r="D3083" s="5" t="s">
        <v>17</v>
      </c>
      <c r="E3083" s="5">
        <v>390</v>
      </c>
      <c r="F3083" s="6">
        <v>696.72</v>
      </c>
      <c r="H3083" s="15" t="str">
        <f t="shared" si="288"/>
        <v>Low</v>
      </c>
      <c r="I3083" s="11" t="str">
        <f t="shared" si="289"/>
        <v>Small</v>
      </c>
      <c r="J3083" s="11" t="str">
        <f t="shared" si="290"/>
        <v>South</v>
      </c>
      <c r="K3083" s="11" t="str">
        <f t="shared" si="291"/>
        <v>2010s</v>
      </c>
      <c r="L3083" s="11" t="str">
        <f t="shared" si="292"/>
        <v>Pulse</v>
      </c>
      <c r="M3083" s="18">
        <f t="shared" si="293"/>
        <v>1.7864615384615385</v>
      </c>
    </row>
    <row r="3084" spans="1:13">
      <c r="A3084" s="4">
        <v>2014</v>
      </c>
      <c r="B3084" s="5" t="s">
        <v>104</v>
      </c>
      <c r="C3084" s="5" t="s">
        <v>111</v>
      </c>
      <c r="D3084" s="5" t="s">
        <v>18</v>
      </c>
      <c r="E3084" s="5">
        <v>10090</v>
      </c>
      <c r="F3084" s="6">
        <v>474.67</v>
      </c>
      <c r="H3084" s="15" t="str">
        <f t="shared" si="288"/>
        <v>Low</v>
      </c>
      <c r="I3084" s="11" t="str">
        <f t="shared" si="289"/>
        <v>Large</v>
      </c>
      <c r="J3084" s="11" t="str">
        <f t="shared" si="290"/>
        <v>South</v>
      </c>
      <c r="K3084" s="11" t="str">
        <f t="shared" si="291"/>
        <v>2010s</v>
      </c>
      <c r="L3084" s="11" t="str">
        <f t="shared" si="292"/>
        <v>Fiber</v>
      </c>
      <c r="M3084" s="18">
        <f t="shared" si="293"/>
        <v>4.704360753221011E-2</v>
      </c>
    </row>
    <row r="3085" spans="1:13">
      <c r="A3085" s="4">
        <v>2015</v>
      </c>
      <c r="B3085" s="5" t="s">
        <v>104</v>
      </c>
      <c r="C3085" s="5" t="s">
        <v>111</v>
      </c>
      <c r="D3085" s="5" t="s">
        <v>15</v>
      </c>
      <c r="E3085" s="5">
        <v>548650</v>
      </c>
      <c r="F3085" s="6">
        <v>3092.72</v>
      </c>
      <c r="H3085" s="15" t="str">
        <f t="shared" si="288"/>
        <v>High</v>
      </c>
      <c r="I3085" s="11" t="str">
        <f t="shared" si="289"/>
        <v>Large</v>
      </c>
      <c r="J3085" s="11" t="str">
        <f t="shared" si="290"/>
        <v>South</v>
      </c>
      <c r="K3085" s="11" t="str">
        <f t="shared" si="291"/>
        <v>2010s</v>
      </c>
      <c r="L3085" s="11" t="str">
        <f t="shared" si="292"/>
        <v>Cereal</v>
      </c>
      <c r="M3085" s="18">
        <f t="shared" si="293"/>
        <v>5.6369634557550344E-3</v>
      </c>
    </row>
    <row r="3086" spans="1:13">
      <c r="A3086" s="4">
        <v>2015</v>
      </c>
      <c r="B3086" s="5" t="s">
        <v>104</v>
      </c>
      <c r="C3086" s="5" t="s">
        <v>111</v>
      </c>
      <c r="D3086" s="5" t="s">
        <v>16</v>
      </c>
      <c r="E3086" s="5">
        <v>10740</v>
      </c>
      <c r="F3086" s="6">
        <v>7629.23</v>
      </c>
      <c r="H3086" s="15" t="str">
        <f t="shared" si="288"/>
        <v>High</v>
      </c>
      <c r="I3086" s="11" t="str">
        <f t="shared" si="289"/>
        <v>Large</v>
      </c>
      <c r="J3086" s="11" t="str">
        <f t="shared" si="290"/>
        <v>South</v>
      </c>
      <c r="K3086" s="11" t="str">
        <f t="shared" si="291"/>
        <v>2010s</v>
      </c>
      <c r="L3086" s="11" t="str">
        <f t="shared" si="292"/>
        <v>Cereal</v>
      </c>
      <c r="M3086" s="18">
        <f t="shared" si="293"/>
        <v>0.71035661080074486</v>
      </c>
    </row>
    <row r="3087" spans="1:13">
      <c r="A3087" s="4">
        <v>2015</v>
      </c>
      <c r="B3087" s="5" t="s">
        <v>104</v>
      </c>
      <c r="C3087" s="5" t="s">
        <v>111</v>
      </c>
      <c r="D3087" s="5" t="s">
        <v>17</v>
      </c>
      <c r="E3087" s="5">
        <v>350</v>
      </c>
      <c r="F3087" s="6">
        <v>715.6</v>
      </c>
      <c r="H3087" s="15" t="str">
        <f t="shared" si="288"/>
        <v>Low</v>
      </c>
      <c r="I3087" s="11" t="str">
        <f t="shared" si="289"/>
        <v>Small</v>
      </c>
      <c r="J3087" s="11" t="str">
        <f t="shared" si="290"/>
        <v>South</v>
      </c>
      <c r="K3087" s="11" t="str">
        <f t="shared" si="291"/>
        <v>2010s</v>
      </c>
      <c r="L3087" s="11" t="str">
        <f t="shared" si="292"/>
        <v>Pulse</v>
      </c>
      <c r="M3087" s="18">
        <f t="shared" si="293"/>
        <v>2.0445714285714285</v>
      </c>
    </row>
    <row r="3088" spans="1:13">
      <c r="A3088" s="4">
        <v>2015</v>
      </c>
      <c r="B3088" s="5" t="s">
        <v>104</v>
      </c>
      <c r="C3088" s="5" t="s">
        <v>111</v>
      </c>
      <c r="D3088" s="5" t="s">
        <v>18</v>
      </c>
      <c r="E3088" s="5">
        <v>9340</v>
      </c>
      <c r="F3088" s="6">
        <v>538</v>
      </c>
      <c r="H3088" s="15" t="str">
        <f t="shared" si="288"/>
        <v>Low</v>
      </c>
      <c r="I3088" s="11" t="str">
        <f t="shared" si="289"/>
        <v>Large</v>
      </c>
      <c r="J3088" s="11" t="str">
        <f t="shared" si="290"/>
        <v>South</v>
      </c>
      <c r="K3088" s="11" t="str">
        <f t="shared" si="291"/>
        <v>2010s</v>
      </c>
      <c r="L3088" s="11" t="str">
        <f t="shared" si="292"/>
        <v>Fiber</v>
      </c>
      <c r="M3088" s="18">
        <f t="shared" si="293"/>
        <v>5.7601713062098499E-2</v>
      </c>
    </row>
    <row r="3089" spans="1:13">
      <c r="A3089" s="4">
        <v>2016</v>
      </c>
      <c r="B3089" s="5" t="s">
        <v>104</v>
      </c>
      <c r="C3089" s="5" t="s">
        <v>111</v>
      </c>
      <c r="D3089" s="5" t="s">
        <v>15</v>
      </c>
      <c r="E3089" s="5">
        <v>541980</v>
      </c>
      <c r="F3089" s="6">
        <v>2502.0700000000002</v>
      </c>
      <c r="H3089" s="15" t="str">
        <f t="shared" si="288"/>
        <v>Medium</v>
      </c>
      <c r="I3089" s="11" t="str">
        <f t="shared" si="289"/>
        <v>Large</v>
      </c>
      <c r="J3089" s="11" t="str">
        <f t="shared" si="290"/>
        <v>South</v>
      </c>
      <c r="K3089" s="11" t="str">
        <f t="shared" si="291"/>
        <v>2010s</v>
      </c>
      <c r="L3089" s="11" t="str">
        <f t="shared" si="292"/>
        <v>Cereal</v>
      </c>
      <c r="M3089" s="18">
        <f t="shared" si="293"/>
        <v>4.6165356655227131E-3</v>
      </c>
    </row>
    <row r="3090" spans="1:13">
      <c r="A3090" s="4">
        <v>2016</v>
      </c>
      <c r="B3090" s="5" t="s">
        <v>104</v>
      </c>
      <c r="C3090" s="5" t="s">
        <v>111</v>
      </c>
      <c r="D3090" s="5" t="s">
        <v>16</v>
      </c>
      <c r="E3090" s="5">
        <v>8170</v>
      </c>
      <c r="F3090" s="6">
        <v>3326.4</v>
      </c>
      <c r="H3090" s="15" t="str">
        <f t="shared" si="288"/>
        <v>High</v>
      </c>
      <c r="I3090" s="11" t="str">
        <f t="shared" si="289"/>
        <v>Large</v>
      </c>
      <c r="J3090" s="11" t="str">
        <f t="shared" si="290"/>
        <v>South</v>
      </c>
      <c r="K3090" s="11" t="str">
        <f t="shared" si="291"/>
        <v>2010s</v>
      </c>
      <c r="L3090" s="11" t="str">
        <f t="shared" si="292"/>
        <v>Cereal</v>
      </c>
      <c r="M3090" s="18">
        <f t="shared" si="293"/>
        <v>0.40714810281517749</v>
      </c>
    </row>
    <row r="3091" spans="1:13">
      <c r="A3091" s="4">
        <v>2016</v>
      </c>
      <c r="B3091" s="5" t="s">
        <v>104</v>
      </c>
      <c r="C3091" s="5" t="s">
        <v>111</v>
      </c>
      <c r="D3091" s="5" t="s">
        <v>17</v>
      </c>
      <c r="E3091" s="5">
        <v>390</v>
      </c>
      <c r="F3091" s="6">
        <v>692.95</v>
      </c>
      <c r="H3091" s="15" t="str">
        <f t="shared" si="288"/>
        <v>Low</v>
      </c>
      <c r="I3091" s="11" t="str">
        <f t="shared" si="289"/>
        <v>Small</v>
      </c>
      <c r="J3091" s="11" t="str">
        <f t="shared" si="290"/>
        <v>South</v>
      </c>
      <c r="K3091" s="11" t="str">
        <f t="shared" si="291"/>
        <v>2010s</v>
      </c>
      <c r="L3091" s="11" t="str">
        <f t="shared" si="292"/>
        <v>Pulse</v>
      </c>
      <c r="M3091" s="18">
        <f t="shared" si="293"/>
        <v>1.7767948717948718</v>
      </c>
    </row>
    <row r="3092" spans="1:13">
      <c r="A3092" s="4">
        <v>2016</v>
      </c>
      <c r="B3092" s="5" t="s">
        <v>104</v>
      </c>
      <c r="C3092" s="5" t="s">
        <v>111</v>
      </c>
      <c r="D3092" s="5" t="s">
        <v>18</v>
      </c>
      <c r="E3092" s="5">
        <v>12160</v>
      </c>
      <c r="F3092" s="6">
        <v>576.05999999999995</v>
      </c>
      <c r="H3092" s="15" t="str">
        <f t="shared" si="288"/>
        <v>Low</v>
      </c>
      <c r="I3092" s="11" t="str">
        <f t="shared" si="289"/>
        <v>Large</v>
      </c>
      <c r="J3092" s="11" t="str">
        <f t="shared" si="290"/>
        <v>South</v>
      </c>
      <c r="K3092" s="11" t="str">
        <f t="shared" si="291"/>
        <v>2010s</v>
      </c>
      <c r="L3092" s="11" t="str">
        <f t="shared" si="292"/>
        <v>Fiber</v>
      </c>
      <c r="M3092" s="18">
        <f t="shared" si="293"/>
        <v>4.737335526315789E-2</v>
      </c>
    </row>
    <row r="3093" spans="1:13">
      <c r="A3093" s="4">
        <v>2017</v>
      </c>
      <c r="B3093" s="5" t="s">
        <v>104</v>
      </c>
      <c r="C3093" s="5" t="s">
        <v>111</v>
      </c>
      <c r="D3093" s="5" t="s">
        <v>15</v>
      </c>
      <c r="E3093" s="5">
        <v>520250</v>
      </c>
      <c r="F3093" s="6">
        <v>3537.05</v>
      </c>
      <c r="H3093" s="15" t="str">
        <f t="shared" si="288"/>
        <v>High</v>
      </c>
      <c r="I3093" s="11" t="str">
        <f t="shared" si="289"/>
        <v>Large</v>
      </c>
      <c r="J3093" s="11" t="str">
        <f t="shared" si="290"/>
        <v>South</v>
      </c>
      <c r="K3093" s="11" t="str">
        <f t="shared" si="291"/>
        <v>2010s</v>
      </c>
      <c r="L3093" s="11" t="str">
        <f t="shared" si="292"/>
        <v>Cereal</v>
      </c>
      <c r="M3093" s="18">
        <f t="shared" si="293"/>
        <v>6.7987506006727538E-3</v>
      </c>
    </row>
    <row r="3094" spans="1:13">
      <c r="A3094" s="4">
        <v>2017</v>
      </c>
      <c r="B3094" s="5" t="s">
        <v>104</v>
      </c>
      <c r="C3094" s="5" t="s">
        <v>111</v>
      </c>
      <c r="D3094" s="5" t="s">
        <v>16</v>
      </c>
      <c r="E3094" s="5">
        <v>10170</v>
      </c>
      <c r="F3094" s="6">
        <v>7817.75</v>
      </c>
      <c r="H3094" s="15" t="str">
        <f t="shared" si="288"/>
        <v>High</v>
      </c>
      <c r="I3094" s="11" t="str">
        <f t="shared" si="289"/>
        <v>Large</v>
      </c>
      <c r="J3094" s="11" t="str">
        <f t="shared" si="290"/>
        <v>South</v>
      </c>
      <c r="K3094" s="11" t="str">
        <f t="shared" si="291"/>
        <v>2010s</v>
      </c>
      <c r="L3094" s="11" t="str">
        <f t="shared" si="292"/>
        <v>Cereal</v>
      </c>
      <c r="M3094" s="18">
        <f t="shared" si="293"/>
        <v>0.76870698131760073</v>
      </c>
    </row>
    <row r="3095" spans="1:13">
      <c r="A3095" s="4">
        <v>2017</v>
      </c>
      <c r="B3095" s="5" t="s">
        <v>104</v>
      </c>
      <c r="C3095" s="5" t="s">
        <v>111</v>
      </c>
      <c r="D3095" s="5" t="s">
        <v>17</v>
      </c>
      <c r="E3095" s="5">
        <v>370</v>
      </c>
      <c r="F3095" s="6">
        <v>926.66</v>
      </c>
      <c r="H3095" s="15" t="str">
        <f t="shared" si="288"/>
        <v>Low</v>
      </c>
      <c r="I3095" s="11" t="str">
        <f t="shared" si="289"/>
        <v>Small</v>
      </c>
      <c r="J3095" s="11" t="str">
        <f t="shared" si="290"/>
        <v>South</v>
      </c>
      <c r="K3095" s="11" t="str">
        <f t="shared" si="291"/>
        <v>2010s</v>
      </c>
      <c r="L3095" s="11" t="str">
        <f t="shared" si="292"/>
        <v>Pulse</v>
      </c>
      <c r="M3095" s="18">
        <f t="shared" si="293"/>
        <v>2.5044864864864862</v>
      </c>
    </row>
    <row r="3096" spans="1:13">
      <c r="A3096" s="4">
        <v>2017</v>
      </c>
      <c r="B3096" s="5" t="s">
        <v>104</v>
      </c>
      <c r="C3096" s="5" t="s">
        <v>111</v>
      </c>
      <c r="D3096" s="5" t="s">
        <v>18</v>
      </c>
      <c r="E3096" s="5">
        <v>7660</v>
      </c>
      <c r="F3096" s="6">
        <v>0.6</v>
      </c>
      <c r="H3096" s="15" t="str">
        <f t="shared" si="288"/>
        <v>Low</v>
      </c>
      <c r="I3096" s="11" t="str">
        <f t="shared" si="289"/>
        <v>Large</v>
      </c>
      <c r="J3096" s="11" t="str">
        <f t="shared" si="290"/>
        <v>South</v>
      </c>
      <c r="K3096" s="11" t="str">
        <f t="shared" si="291"/>
        <v>2010s</v>
      </c>
      <c r="L3096" s="11" t="str">
        <f t="shared" si="292"/>
        <v>Fiber</v>
      </c>
      <c r="M3096" s="18">
        <f t="shared" si="293"/>
        <v>7.8328981723237601E-5</v>
      </c>
    </row>
    <row r="3097" spans="1:13">
      <c r="A3097" s="4">
        <v>2008</v>
      </c>
      <c r="B3097" s="5" t="s">
        <v>104</v>
      </c>
      <c r="C3097" s="5" t="s">
        <v>112</v>
      </c>
      <c r="D3097" s="5" t="s">
        <v>15</v>
      </c>
      <c r="E3097" s="5">
        <v>101920</v>
      </c>
      <c r="F3097" s="6">
        <v>4122.6499999999996</v>
      </c>
      <c r="H3097" s="15" t="str">
        <f t="shared" si="288"/>
        <v>High</v>
      </c>
      <c r="I3097" s="11" t="str">
        <f t="shared" si="289"/>
        <v>Large</v>
      </c>
      <c r="J3097" s="11" t="str">
        <f t="shared" si="290"/>
        <v>South</v>
      </c>
      <c r="K3097" s="11" t="str">
        <f t="shared" si="291"/>
        <v>2000s</v>
      </c>
      <c r="L3097" s="11" t="str">
        <f t="shared" si="292"/>
        <v>Cereal</v>
      </c>
      <c r="M3097" s="18">
        <f t="shared" si="293"/>
        <v>4.0449862637362631E-2</v>
      </c>
    </row>
    <row r="3098" spans="1:13">
      <c r="A3098" s="4">
        <v>2008</v>
      </c>
      <c r="B3098" s="5" t="s">
        <v>104</v>
      </c>
      <c r="C3098" s="5" t="s">
        <v>112</v>
      </c>
      <c r="D3098" s="5" t="s">
        <v>16</v>
      </c>
      <c r="E3098" s="5">
        <v>69060</v>
      </c>
      <c r="F3098" s="6">
        <v>6212.57</v>
      </c>
      <c r="H3098" s="15" t="str">
        <f t="shared" si="288"/>
        <v>High</v>
      </c>
      <c r="I3098" s="11" t="str">
        <f t="shared" si="289"/>
        <v>Large</v>
      </c>
      <c r="J3098" s="11" t="str">
        <f t="shared" si="290"/>
        <v>South</v>
      </c>
      <c r="K3098" s="11" t="str">
        <f t="shared" si="291"/>
        <v>2000s</v>
      </c>
      <c r="L3098" s="11" t="str">
        <f t="shared" si="292"/>
        <v>Cereal</v>
      </c>
      <c r="M3098" s="18">
        <f t="shared" si="293"/>
        <v>8.995902114103678E-2</v>
      </c>
    </row>
    <row r="3099" spans="1:13">
      <c r="A3099" s="4">
        <v>2008</v>
      </c>
      <c r="B3099" s="5" t="s">
        <v>104</v>
      </c>
      <c r="C3099" s="5" t="s">
        <v>112</v>
      </c>
      <c r="D3099" s="5" t="s">
        <v>17</v>
      </c>
      <c r="E3099" s="5">
        <v>630</v>
      </c>
      <c r="F3099" s="6">
        <v>507.94</v>
      </c>
      <c r="H3099" s="15" t="str">
        <f t="shared" si="288"/>
        <v>Low</v>
      </c>
      <c r="I3099" s="11" t="str">
        <f t="shared" si="289"/>
        <v>Small</v>
      </c>
      <c r="J3099" s="11" t="str">
        <f t="shared" si="290"/>
        <v>South</v>
      </c>
      <c r="K3099" s="11" t="str">
        <f t="shared" si="291"/>
        <v>2000s</v>
      </c>
      <c r="L3099" s="11" t="str">
        <f t="shared" si="292"/>
        <v>Pulse</v>
      </c>
      <c r="M3099" s="18">
        <f t="shared" si="293"/>
        <v>0.80625396825396822</v>
      </c>
    </row>
    <row r="3100" spans="1:13">
      <c r="A3100" s="4">
        <v>2008</v>
      </c>
      <c r="B3100" s="5" t="s">
        <v>104</v>
      </c>
      <c r="C3100" s="5" t="s">
        <v>112</v>
      </c>
      <c r="D3100" s="5" t="s">
        <v>18</v>
      </c>
      <c r="E3100" s="5">
        <v>9050</v>
      </c>
      <c r="F3100" s="6">
        <v>340.33</v>
      </c>
      <c r="H3100" s="15" t="str">
        <f t="shared" si="288"/>
        <v>Low</v>
      </c>
      <c r="I3100" s="11" t="str">
        <f t="shared" si="289"/>
        <v>Large</v>
      </c>
      <c r="J3100" s="11" t="str">
        <f t="shared" si="290"/>
        <v>South</v>
      </c>
      <c r="K3100" s="11" t="str">
        <f t="shared" si="291"/>
        <v>2000s</v>
      </c>
      <c r="L3100" s="11" t="str">
        <f t="shared" si="292"/>
        <v>Fiber</v>
      </c>
      <c r="M3100" s="18">
        <f t="shared" si="293"/>
        <v>3.7605524861878452E-2</v>
      </c>
    </row>
    <row r="3101" spans="1:13">
      <c r="A3101" s="4">
        <v>2009</v>
      </c>
      <c r="B3101" s="5" t="s">
        <v>104</v>
      </c>
      <c r="C3101" s="5" t="s">
        <v>112</v>
      </c>
      <c r="D3101" s="5" t="s">
        <v>15</v>
      </c>
      <c r="E3101" s="5">
        <v>83010</v>
      </c>
      <c r="F3101" s="6">
        <v>4339</v>
      </c>
      <c r="H3101" s="15" t="str">
        <f t="shared" si="288"/>
        <v>High</v>
      </c>
      <c r="I3101" s="11" t="str">
        <f t="shared" si="289"/>
        <v>Large</v>
      </c>
      <c r="J3101" s="11" t="str">
        <f t="shared" si="290"/>
        <v>South</v>
      </c>
      <c r="K3101" s="11" t="str">
        <f t="shared" si="291"/>
        <v>2000s</v>
      </c>
      <c r="L3101" s="11" t="str">
        <f t="shared" si="292"/>
        <v>Cereal</v>
      </c>
      <c r="M3101" s="18">
        <f t="shared" si="293"/>
        <v>5.2270810745693293E-2</v>
      </c>
    </row>
    <row r="3102" spans="1:13">
      <c r="A3102" s="4">
        <v>2009</v>
      </c>
      <c r="B3102" s="5" t="s">
        <v>104</v>
      </c>
      <c r="C3102" s="5" t="s">
        <v>112</v>
      </c>
      <c r="D3102" s="5" t="s">
        <v>16</v>
      </c>
      <c r="E3102" s="5">
        <v>55740</v>
      </c>
      <c r="F3102" s="6">
        <v>5824</v>
      </c>
      <c r="H3102" s="15" t="str">
        <f t="shared" si="288"/>
        <v>High</v>
      </c>
      <c r="I3102" s="11" t="str">
        <f t="shared" si="289"/>
        <v>Large</v>
      </c>
      <c r="J3102" s="11" t="str">
        <f t="shared" si="290"/>
        <v>South</v>
      </c>
      <c r="K3102" s="11" t="str">
        <f t="shared" si="291"/>
        <v>2000s</v>
      </c>
      <c r="L3102" s="11" t="str">
        <f t="shared" si="292"/>
        <v>Cereal</v>
      </c>
      <c r="M3102" s="18">
        <f t="shared" si="293"/>
        <v>0.10448510943667025</v>
      </c>
    </row>
    <row r="3103" spans="1:13">
      <c r="A3103" s="4">
        <v>2009</v>
      </c>
      <c r="B3103" s="5" t="s">
        <v>104</v>
      </c>
      <c r="C3103" s="5" t="s">
        <v>112</v>
      </c>
      <c r="D3103" s="5" t="s">
        <v>17</v>
      </c>
      <c r="E3103" s="5">
        <v>650</v>
      </c>
      <c r="F3103" s="6">
        <v>523.08000000000004</v>
      </c>
      <c r="H3103" s="15" t="str">
        <f t="shared" si="288"/>
        <v>Low</v>
      </c>
      <c r="I3103" s="11" t="str">
        <f t="shared" si="289"/>
        <v>Small</v>
      </c>
      <c r="J3103" s="11" t="str">
        <f t="shared" si="290"/>
        <v>South</v>
      </c>
      <c r="K3103" s="11" t="str">
        <f t="shared" si="291"/>
        <v>2000s</v>
      </c>
      <c r="L3103" s="11" t="str">
        <f t="shared" si="292"/>
        <v>Pulse</v>
      </c>
      <c r="M3103" s="18">
        <f t="shared" si="293"/>
        <v>0.80473846153846162</v>
      </c>
    </row>
    <row r="3104" spans="1:13">
      <c r="A3104" s="4">
        <v>2009</v>
      </c>
      <c r="B3104" s="5" t="s">
        <v>104</v>
      </c>
      <c r="C3104" s="5" t="s">
        <v>112</v>
      </c>
      <c r="D3104" s="5" t="s">
        <v>18</v>
      </c>
      <c r="E3104" s="5">
        <v>7680</v>
      </c>
      <c r="F3104" s="6">
        <v>352.86</v>
      </c>
      <c r="H3104" s="15" t="str">
        <f t="shared" si="288"/>
        <v>Low</v>
      </c>
      <c r="I3104" s="11" t="str">
        <f t="shared" si="289"/>
        <v>Large</v>
      </c>
      <c r="J3104" s="11" t="str">
        <f t="shared" si="290"/>
        <v>South</v>
      </c>
      <c r="K3104" s="11" t="str">
        <f t="shared" si="291"/>
        <v>2000s</v>
      </c>
      <c r="L3104" s="11" t="str">
        <f t="shared" si="292"/>
        <v>Fiber</v>
      </c>
      <c r="M3104" s="18">
        <f t="shared" si="293"/>
        <v>4.5945312500000002E-2</v>
      </c>
    </row>
    <row r="3105" spans="1:13">
      <c r="A3105" s="4">
        <v>2010</v>
      </c>
      <c r="B3105" s="5" t="s">
        <v>104</v>
      </c>
      <c r="C3105" s="5" t="s">
        <v>112</v>
      </c>
      <c r="D3105" s="5" t="s">
        <v>15</v>
      </c>
      <c r="E3105" s="5">
        <v>94770</v>
      </c>
      <c r="F3105" s="6">
        <v>4559.67</v>
      </c>
      <c r="H3105" s="15" t="str">
        <f t="shared" si="288"/>
        <v>High</v>
      </c>
      <c r="I3105" s="11" t="str">
        <f t="shared" si="289"/>
        <v>Large</v>
      </c>
      <c r="J3105" s="11" t="str">
        <f t="shared" si="290"/>
        <v>South</v>
      </c>
      <c r="K3105" s="11" t="str">
        <f t="shared" si="291"/>
        <v>2010s</v>
      </c>
      <c r="L3105" s="11" t="str">
        <f t="shared" si="292"/>
        <v>Cereal</v>
      </c>
      <c r="M3105" s="18">
        <f t="shared" si="293"/>
        <v>4.8113010446343779E-2</v>
      </c>
    </row>
    <row r="3106" spans="1:13">
      <c r="A3106" s="4">
        <v>2010</v>
      </c>
      <c r="B3106" s="5" t="s">
        <v>104</v>
      </c>
      <c r="C3106" s="5" t="s">
        <v>112</v>
      </c>
      <c r="D3106" s="5" t="s">
        <v>16</v>
      </c>
      <c r="E3106" s="5">
        <v>52490</v>
      </c>
      <c r="F3106" s="6">
        <v>5532.67</v>
      </c>
      <c r="H3106" s="15" t="str">
        <f t="shared" si="288"/>
        <v>High</v>
      </c>
      <c r="I3106" s="11" t="str">
        <f t="shared" si="289"/>
        <v>Large</v>
      </c>
      <c r="J3106" s="11" t="str">
        <f t="shared" si="290"/>
        <v>South</v>
      </c>
      <c r="K3106" s="11" t="str">
        <f t="shared" si="291"/>
        <v>2010s</v>
      </c>
      <c r="L3106" s="11" t="str">
        <f t="shared" si="292"/>
        <v>Cereal</v>
      </c>
      <c r="M3106" s="18">
        <f t="shared" si="293"/>
        <v>0.10540426747951991</v>
      </c>
    </row>
    <row r="3107" spans="1:13">
      <c r="A3107" s="4">
        <v>2010</v>
      </c>
      <c r="B3107" s="5" t="s">
        <v>104</v>
      </c>
      <c r="C3107" s="5" t="s">
        <v>112</v>
      </c>
      <c r="D3107" s="5" t="s">
        <v>17</v>
      </c>
      <c r="E3107" s="5">
        <v>660</v>
      </c>
      <c r="F3107" s="6">
        <v>500</v>
      </c>
      <c r="H3107" s="15" t="str">
        <f t="shared" si="288"/>
        <v>Low</v>
      </c>
      <c r="I3107" s="11" t="str">
        <f t="shared" si="289"/>
        <v>Small</v>
      </c>
      <c r="J3107" s="11" t="str">
        <f t="shared" si="290"/>
        <v>South</v>
      </c>
      <c r="K3107" s="11" t="str">
        <f t="shared" si="291"/>
        <v>2010s</v>
      </c>
      <c r="L3107" s="11" t="str">
        <f t="shared" si="292"/>
        <v>Pulse</v>
      </c>
      <c r="M3107" s="18">
        <f t="shared" si="293"/>
        <v>0.75757575757575757</v>
      </c>
    </row>
    <row r="3108" spans="1:13">
      <c r="A3108" s="4">
        <v>2010</v>
      </c>
      <c r="B3108" s="5" t="s">
        <v>104</v>
      </c>
      <c r="C3108" s="5" t="s">
        <v>112</v>
      </c>
      <c r="D3108" s="5" t="s">
        <v>18</v>
      </c>
      <c r="E3108" s="5">
        <v>9920</v>
      </c>
      <c r="F3108" s="6">
        <v>383.06</v>
      </c>
      <c r="H3108" s="15" t="str">
        <f t="shared" si="288"/>
        <v>Low</v>
      </c>
      <c r="I3108" s="11" t="str">
        <f t="shared" si="289"/>
        <v>Large</v>
      </c>
      <c r="J3108" s="11" t="str">
        <f t="shared" si="290"/>
        <v>South</v>
      </c>
      <c r="K3108" s="11" t="str">
        <f t="shared" si="291"/>
        <v>2010s</v>
      </c>
      <c r="L3108" s="11" t="str">
        <f t="shared" si="292"/>
        <v>Fiber</v>
      </c>
      <c r="M3108" s="18">
        <f t="shared" si="293"/>
        <v>3.8614919354838712E-2</v>
      </c>
    </row>
    <row r="3109" spans="1:13">
      <c r="A3109" s="4">
        <v>2011</v>
      </c>
      <c r="B3109" s="5" t="s">
        <v>104</v>
      </c>
      <c r="C3109" s="5" t="s">
        <v>112</v>
      </c>
      <c r="D3109" s="5" t="s">
        <v>15</v>
      </c>
      <c r="E3109" s="5">
        <v>99540</v>
      </c>
      <c r="F3109" s="6">
        <v>4889.99</v>
      </c>
      <c r="H3109" s="15" t="str">
        <f t="shared" si="288"/>
        <v>High</v>
      </c>
      <c r="I3109" s="11" t="str">
        <f t="shared" si="289"/>
        <v>Large</v>
      </c>
      <c r="J3109" s="11" t="str">
        <f t="shared" si="290"/>
        <v>South</v>
      </c>
      <c r="K3109" s="11" t="str">
        <f t="shared" si="291"/>
        <v>2010s</v>
      </c>
      <c r="L3109" s="11" t="str">
        <f t="shared" si="292"/>
        <v>Cereal</v>
      </c>
      <c r="M3109" s="18">
        <f t="shared" si="293"/>
        <v>4.9125879043600558E-2</v>
      </c>
    </row>
    <row r="3110" spans="1:13">
      <c r="A3110" s="4">
        <v>2011</v>
      </c>
      <c r="B3110" s="5" t="s">
        <v>104</v>
      </c>
      <c r="C3110" s="5" t="s">
        <v>112</v>
      </c>
      <c r="D3110" s="5" t="s">
        <v>16</v>
      </c>
      <c r="E3110" s="5">
        <v>58130</v>
      </c>
      <c r="F3110" s="6">
        <v>6152.42</v>
      </c>
      <c r="H3110" s="15" t="str">
        <f t="shared" si="288"/>
        <v>High</v>
      </c>
      <c r="I3110" s="11" t="str">
        <f t="shared" si="289"/>
        <v>Large</v>
      </c>
      <c r="J3110" s="11" t="str">
        <f t="shared" si="290"/>
        <v>South</v>
      </c>
      <c r="K3110" s="11" t="str">
        <f t="shared" si="291"/>
        <v>2010s</v>
      </c>
      <c r="L3110" s="11" t="str">
        <f t="shared" si="292"/>
        <v>Cereal</v>
      </c>
      <c r="M3110" s="18">
        <f t="shared" si="293"/>
        <v>0.10583898159298125</v>
      </c>
    </row>
    <row r="3111" spans="1:13">
      <c r="A3111" s="4">
        <v>2011</v>
      </c>
      <c r="B3111" s="5" t="s">
        <v>104</v>
      </c>
      <c r="C3111" s="5" t="s">
        <v>112</v>
      </c>
      <c r="D3111" s="5" t="s">
        <v>17</v>
      </c>
      <c r="E3111" s="5">
        <v>670</v>
      </c>
      <c r="F3111" s="6">
        <v>656.72</v>
      </c>
      <c r="H3111" s="15" t="str">
        <f t="shared" si="288"/>
        <v>Low</v>
      </c>
      <c r="I3111" s="11" t="str">
        <f t="shared" si="289"/>
        <v>Small</v>
      </c>
      <c r="J3111" s="11" t="str">
        <f t="shared" si="290"/>
        <v>South</v>
      </c>
      <c r="K3111" s="11" t="str">
        <f t="shared" si="291"/>
        <v>2010s</v>
      </c>
      <c r="L3111" s="11" t="str">
        <f t="shared" si="292"/>
        <v>Pulse</v>
      </c>
      <c r="M3111" s="18">
        <f t="shared" si="293"/>
        <v>0.98017910447761203</v>
      </c>
    </row>
    <row r="3112" spans="1:13">
      <c r="A3112" s="4">
        <v>2011</v>
      </c>
      <c r="B3112" s="5" t="s">
        <v>104</v>
      </c>
      <c r="C3112" s="5" t="s">
        <v>112</v>
      </c>
      <c r="D3112" s="5" t="s">
        <v>18</v>
      </c>
      <c r="E3112" s="5">
        <v>11080</v>
      </c>
      <c r="F3112" s="6">
        <v>470.22</v>
      </c>
      <c r="H3112" s="15" t="str">
        <f t="shared" si="288"/>
        <v>Low</v>
      </c>
      <c r="I3112" s="11" t="str">
        <f t="shared" si="289"/>
        <v>Large</v>
      </c>
      <c r="J3112" s="11" t="str">
        <f t="shared" si="290"/>
        <v>South</v>
      </c>
      <c r="K3112" s="11" t="str">
        <f t="shared" si="291"/>
        <v>2010s</v>
      </c>
      <c r="L3112" s="11" t="str">
        <f t="shared" si="292"/>
        <v>Fiber</v>
      </c>
      <c r="M3112" s="18">
        <f t="shared" si="293"/>
        <v>4.243862815884477E-2</v>
      </c>
    </row>
    <row r="3113" spans="1:13">
      <c r="A3113" s="4">
        <v>2012</v>
      </c>
      <c r="B3113" s="5" t="s">
        <v>104</v>
      </c>
      <c r="C3113" s="5" t="s">
        <v>112</v>
      </c>
      <c r="D3113" s="5" t="s">
        <v>15</v>
      </c>
      <c r="E3113" s="5">
        <v>37820</v>
      </c>
      <c r="F3113" s="6">
        <v>3792.97</v>
      </c>
      <c r="H3113" s="15" t="str">
        <f t="shared" si="288"/>
        <v>High</v>
      </c>
      <c r="I3113" s="11" t="str">
        <f t="shared" si="289"/>
        <v>Large</v>
      </c>
      <c r="J3113" s="11" t="str">
        <f t="shared" si="290"/>
        <v>South</v>
      </c>
      <c r="K3113" s="11" t="str">
        <f t="shared" si="291"/>
        <v>2010s</v>
      </c>
      <c r="L3113" s="11" t="str">
        <f t="shared" si="292"/>
        <v>Cereal</v>
      </c>
      <c r="M3113" s="18">
        <f t="shared" si="293"/>
        <v>0.10029005817028026</v>
      </c>
    </row>
    <row r="3114" spans="1:13">
      <c r="A3114" s="4">
        <v>2012</v>
      </c>
      <c r="B3114" s="5" t="s">
        <v>104</v>
      </c>
      <c r="C3114" s="5" t="s">
        <v>112</v>
      </c>
      <c r="D3114" s="5" t="s">
        <v>16</v>
      </c>
      <c r="E3114" s="5">
        <v>50720</v>
      </c>
      <c r="F3114" s="6">
        <v>3784.31</v>
      </c>
      <c r="H3114" s="15" t="str">
        <f t="shared" si="288"/>
        <v>High</v>
      </c>
      <c r="I3114" s="11" t="str">
        <f t="shared" si="289"/>
        <v>Large</v>
      </c>
      <c r="J3114" s="11" t="str">
        <f t="shared" si="290"/>
        <v>South</v>
      </c>
      <c r="K3114" s="11" t="str">
        <f t="shared" si="291"/>
        <v>2010s</v>
      </c>
      <c r="L3114" s="11" t="str">
        <f t="shared" si="292"/>
        <v>Cereal</v>
      </c>
      <c r="M3114" s="18">
        <f t="shared" si="293"/>
        <v>7.4611790220820193E-2</v>
      </c>
    </row>
    <row r="3115" spans="1:13">
      <c r="A3115" s="4">
        <v>2012</v>
      </c>
      <c r="B3115" s="5" t="s">
        <v>104</v>
      </c>
      <c r="C3115" s="5" t="s">
        <v>112</v>
      </c>
      <c r="D3115" s="5" t="s">
        <v>17</v>
      </c>
      <c r="E3115" s="5">
        <v>290</v>
      </c>
      <c r="F3115" s="6">
        <v>482.76</v>
      </c>
      <c r="H3115" s="15" t="str">
        <f t="shared" si="288"/>
        <v>Low</v>
      </c>
      <c r="I3115" s="11" t="str">
        <f t="shared" si="289"/>
        <v>Small</v>
      </c>
      <c r="J3115" s="11" t="str">
        <f t="shared" si="290"/>
        <v>South</v>
      </c>
      <c r="K3115" s="11" t="str">
        <f t="shared" si="291"/>
        <v>2010s</v>
      </c>
      <c r="L3115" s="11" t="str">
        <f t="shared" si="292"/>
        <v>Pulse</v>
      </c>
      <c r="M3115" s="18">
        <f t="shared" si="293"/>
        <v>1.6646896551724137</v>
      </c>
    </row>
    <row r="3116" spans="1:13">
      <c r="A3116" s="4">
        <v>2012</v>
      </c>
      <c r="B3116" s="5" t="s">
        <v>104</v>
      </c>
      <c r="C3116" s="5" t="s">
        <v>112</v>
      </c>
      <c r="D3116" s="5" t="s">
        <v>18</v>
      </c>
      <c r="E3116" s="5">
        <v>8510</v>
      </c>
      <c r="F3116" s="6">
        <v>304.35000000000002</v>
      </c>
      <c r="H3116" s="15" t="str">
        <f t="shared" si="288"/>
        <v>Low</v>
      </c>
      <c r="I3116" s="11" t="str">
        <f t="shared" si="289"/>
        <v>Large</v>
      </c>
      <c r="J3116" s="11" t="str">
        <f t="shared" si="290"/>
        <v>South</v>
      </c>
      <c r="K3116" s="11" t="str">
        <f t="shared" si="291"/>
        <v>2010s</v>
      </c>
      <c r="L3116" s="11" t="str">
        <f t="shared" si="292"/>
        <v>Fiber</v>
      </c>
      <c r="M3116" s="18">
        <f t="shared" si="293"/>
        <v>3.5763807285546421E-2</v>
      </c>
    </row>
    <row r="3117" spans="1:13">
      <c r="A3117" s="4">
        <v>2013</v>
      </c>
      <c r="B3117" s="5" t="s">
        <v>104</v>
      </c>
      <c r="C3117" s="5" t="s">
        <v>112</v>
      </c>
      <c r="D3117" s="5" t="s">
        <v>15</v>
      </c>
      <c r="E3117" s="5">
        <v>52000</v>
      </c>
      <c r="F3117" s="6">
        <v>4625.7700000000004</v>
      </c>
      <c r="H3117" s="15" t="str">
        <f t="shared" si="288"/>
        <v>High</v>
      </c>
      <c r="I3117" s="11" t="str">
        <f t="shared" si="289"/>
        <v>Large</v>
      </c>
      <c r="J3117" s="11" t="str">
        <f t="shared" si="290"/>
        <v>South</v>
      </c>
      <c r="K3117" s="11" t="str">
        <f t="shared" si="291"/>
        <v>2010s</v>
      </c>
      <c r="L3117" s="11" t="str">
        <f t="shared" si="292"/>
        <v>Cereal</v>
      </c>
      <c r="M3117" s="18">
        <f t="shared" si="293"/>
        <v>8.8957115384615398E-2</v>
      </c>
    </row>
    <row r="3118" spans="1:13">
      <c r="A3118" s="4">
        <v>2013</v>
      </c>
      <c r="B3118" s="5" t="s">
        <v>104</v>
      </c>
      <c r="C3118" s="5" t="s">
        <v>112</v>
      </c>
      <c r="D3118" s="5" t="s">
        <v>16</v>
      </c>
      <c r="E3118" s="5">
        <v>46070</v>
      </c>
      <c r="F3118" s="6">
        <v>6476.02</v>
      </c>
      <c r="H3118" s="15" t="str">
        <f t="shared" si="288"/>
        <v>High</v>
      </c>
      <c r="I3118" s="11" t="str">
        <f t="shared" si="289"/>
        <v>Large</v>
      </c>
      <c r="J3118" s="11" t="str">
        <f t="shared" si="290"/>
        <v>South</v>
      </c>
      <c r="K3118" s="11" t="str">
        <f t="shared" si="291"/>
        <v>2010s</v>
      </c>
      <c r="L3118" s="11" t="str">
        <f t="shared" si="292"/>
        <v>Cereal</v>
      </c>
      <c r="M3118" s="18">
        <f t="shared" si="293"/>
        <v>0.14056913392663339</v>
      </c>
    </row>
    <row r="3119" spans="1:13">
      <c r="A3119" s="4">
        <v>2013</v>
      </c>
      <c r="B3119" s="5" t="s">
        <v>104</v>
      </c>
      <c r="C3119" s="5" t="s">
        <v>112</v>
      </c>
      <c r="D3119" s="5" t="s">
        <v>17</v>
      </c>
      <c r="E3119" s="5">
        <v>230</v>
      </c>
      <c r="F3119" s="6">
        <v>652.16999999999996</v>
      </c>
      <c r="H3119" s="15" t="str">
        <f t="shared" si="288"/>
        <v>Low</v>
      </c>
      <c r="I3119" s="11" t="str">
        <f t="shared" si="289"/>
        <v>Small</v>
      </c>
      <c r="J3119" s="11" t="str">
        <f t="shared" si="290"/>
        <v>South</v>
      </c>
      <c r="K3119" s="11" t="str">
        <f t="shared" si="291"/>
        <v>2010s</v>
      </c>
      <c r="L3119" s="11" t="str">
        <f t="shared" si="292"/>
        <v>Pulse</v>
      </c>
      <c r="M3119" s="18">
        <f t="shared" si="293"/>
        <v>2.8355217391304346</v>
      </c>
    </row>
    <row r="3120" spans="1:13">
      <c r="A3120" s="4">
        <v>2013</v>
      </c>
      <c r="B3120" s="5" t="s">
        <v>104</v>
      </c>
      <c r="C3120" s="5" t="s">
        <v>112</v>
      </c>
      <c r="D3120" s="5" t="s">
        <v>18</v>
      </c>
      <c r="E3120" s="5">
        <v>9340</v>
      </c>
      <c r="F3120" s="6">
        <v>372.59</v>
      </c>
      <c r="H3120" s="15" t="str">
        <f t="shared" si="288"/>
        <v>Low</v>
      </c>
      <c r="I3120" s="11" t="str">
        <f t="shared" si="289"/>
        <v>Large</v>
      </c>
      <c r="J3120" s="11" t="str">
        <f t="shared" si="290"/>
        <v>South</v>
      </c>
      <c r="K3120" s="11" t="str">
        <f t="shared" si="291"/>
        <v>2010s</v>
      </c>
      <c r="L3120" s="11" t="str">
        <f t="shared" si="292"/>
        <v>Fiber</v>
      </c>
      <c r="M3120" s="18">
        <f t="shared" si="293"/>
        <v>3.9891862955032116E-2</v>
      </c>
    </row>
    <row r="3121" spans="1:13">
      <c r="A3121" s="4">
        <v>2014</v>
      </c>
      <c r="B3121" s="5" t="s">
        <v>104</v>
      </c>
      <c r="C3121" s="5" t="s">
        <v>112</v>
      </c>
      <c r="D3121" s="5" t="s">
        <v>15</v>
      </c>
      <c r="E3121" s="5">
        <v>73630</v>
      </c>
      <c r="F3121" s="6">
        <v>4618.7700000000004</v>
      </c>
      <c r="H3121" s="15" t="str">
        <f t="shared" si="288"/>
        <v>High</v>
      </c>
      <c r="I3121" s="11" t="str">
        <f t="shared" si="289"/>
        <v>Large</v>
      </c>
      <c r="J3121" s="11" t="str">
        <f t="shared" si="290"/>
        <v>South</v>
      </c>
      <c r="K3121" s="11" t="str">
        <f t="shared" si="291"/>
        <v>2010s</v>
      </c>
      <c r="L3121" s="11" t="str">
        <f t="shared" si="292"/>
        <v>Cereal</v>
      </c>
      <c r="M3121" s="18">
        <f t="shared" si="293"/>
        <v>6.2729458101317401E-2</v>
      </c>
    </row>
    <row r="3122" spans="1:13">
      <c r="A3122" s="4">
        <v>2014</v>
      </c>
      <c r="B3122" s="5" t="s">
        <v>104</v>
      </c>
      <c r="C3122" s="5" t="s">
        <v>112</v>
      </c>
      <c r="D3122" s="5" t="s">
        <v>16</v>
      </c>
      <c r="E3122" s="5">
        <v>40180</v>
      </c>
      <c r="F3122" s="6">
        <v>7740.67</v>
      </c>
      <c r="H3122" s="15" t="str">
        <f t="shared" si="288"/>
        <v>High</v>
      </c>
      <c r="I3122" s="11" t="str">
        <f t="shared" si="289"/>
        <v>Large</v>
      </c>
      <c r="J3122" s="11" t="str">
        <f t="shared" si="290"/>
        <v>South</v>
      </c>
      <c r="K3122" s="11" t="str">
        <f t="shared" si="291"/>
        <v>2010s</v>
      </c>
      <c r="L3122" s="11" t="str">
        <f t="shared" si="292"/>
        <v>Cereal</v>
      </c>
      <c r="M3122" s="18">
        <f t="shared" si="293"/>
        <v>0.19264982578397213</v>
      </c>
    </row>
    <row r="3123" spans="1:13">
      <c r="A3123" s="4">
        <v>2014</v>
      </c>
      <c r="B3123" s="5" t="s">
        <v>104</v>
      </c>
      <c r="C3123" s="5" t="s">
        <v>112</v>
      </c>
      <c r="D3123" s="5" t="s">
        <v>17</v>
      </c>
      <c r="E3123" s="5">
        <v>580</v>
      </c>
      <c r="F3123" s="6">
        <v>551.72</v>
      </c>
      <c r="H3123" s="15" t="str">
        <f t="shared" si="288"/>
        <v>Low</v>
      </c>
      <c r="I3123" s="11" t="str">
        <f t="shared" si="289"/>
        <v>Small</v>
      </c>
      <c r="J3123" s="11" t="str">
        <f t="shared" si="290"/>
        <v>South</v>
      </c>
      <c r="K3123" s="11" t="str">
        <f t="shared" si="291"/>
        <v>2010s</v>
      </c>
      <c r="L3123" s="11" t="str">
        <f t="shared" si="292"/>
        <v>Pulse</v>
      </c>
      <c r="M3123" s="18">
        <f t="shared" si="293"/>
        <v>0.95124137931034491</v>
      </c>
    </row>
    <row r="3124" spans="1:13">
      <c r="A3124" s="4">
        <v>2014</v>
      </c>
      <c r="B3124" s="5" t="s">
        <v>104</v>
      </c>
      <c r="C3124" s="5" t="s">
        <v>112</v>
      </c>
      <c r="D3124" s="5" t="s">
        <v>18</v>
      </c>
      <c r="E3124" s="5">
        <v>14240</v>
      </c>
      <c r="F3124" s="6">
        <v>610.25</v>
      </c>
      <c r="H3124" s="15" t="str">
        <f t="shared" si="288"/>
        <v>Low</v>
      </c>
      <c r="I3124" s="11" t="str">
        <f t="shared" si="289"/>
        <v>Large</v>
      </c>
      <c r="J3124" s="11" t="str">
        <f t="shared" si="290"/>
        <v>South</v>
      </c>
      <c r="K3124" s="11" t="str">
        <f t="shared" si="291"/>
        <v>2010s</v>
      </c>
      <c r="L3124" s="11" t="str">
        <f t="shared" si="292"/>
        <v>Fiber</v>
      </c>
      <c r="M3124" s="18">
        <f t="shared" si="293"/>
        <v>4.2854634831460674E-2</v>
      </c>
    </row>
    <row r="3125" spans="1:13">
      <c r="A3125" s="4">
        <v>2015</v>
      </c>
      <c r="B3125" s="5" t="s">
        <v>104</v>
      </c>
      <c r="C3125" s="5" t="s">
        <v>112</v>
      </c>
      <c r="D3125" s="5" t="s">
        <v>15</v>
      </c>
      <c r="E3125" s="5">
        <v>85600</v>
      </c>
      <c r="F3125" s="6">
        <v>4147.08</v>
      </c>
      <c r="H3125" s="15" t="str">
        <f t="shared" si="288"/>
        <v>High</v>
      </c>
      <c r="I3125" s="11" t="str">
        <f t="shared" si="289"/>
        <v>Large</v>
      </c>
      <c r="J3125" s="11" t="str">
        <f t="shared" si="290"/>
        <v>South</v>
      </c>
      <c r="K3125" s="11" t="str">
        <f t="shared" si="291"/>
        <v>2010s</v>
      </c>
      <c r="L3125" s="11" t="str">
        <f t="shared" si="292"/>
        <v>Cereal</v>
      </c>
      <c r="M3125" s="18">
        <f t="shared" si="293"/>
        <v>4.8447196261682243E-2</v>
      </c>
    </row>
    <row r="3126" spans="1:13">
      <c r="A3126" s="4">
        <v>2015</v>
      </c>
      <c r="B3126" s="5" t="s">
        <v>104</v>
      </c>
      <c r="C3126" s="5" t="s">
        <v>112</v>
      </c>
      <c r="D3126" s="5" t="s">
        <v>16</v>
      </c>
      <c r="E3126" s="5">
        <v>47780</v>
      </c>
      <c r="F3126" s="6">
        <v>8304.1</v>
      </c>
      <c r="H3126" s="15" t="str">
        <f t="shared" si="288"/>
        <v>High</v>
      </c>
      <c r="I3126" s="11" t="str">
        <f t="shared" si="289"/>
        <v>Large</v>
      </c>
      <c r="J3126" s="11" t="str">
        <f t="shared" si="290"/>
        <v>South</v>
      </c>
      <c r="K3126" s="11" t="str">
        <f t="shared" si="291"/>
        <v>2010s</v>
      </c>
      <c r="L3126" s="11" t="str">
        <f t="shared" si="292"/>
        <v>Cereal</v>
      </c>
      <c r="M3126" s="18">
        <f t="shared" si="293"/>
        <v>0.17379866052741733</v>
      </c>
    </row>
    <row r="3127" spans="1:13">
      <c r="A3127" s="4">
        <v>2015</v>
      </c>
      <c r="B3127" s="5" t="s">
        <v>104</v>
      </c>
      <c r="C3127" s="5" t="s">
        <v>112</v>
      </c>
      <c r="D3127" s="5" t="s">
        <v>17</v>
      </c>
      <c r="E3127" s="5">
        <v>590</v>
      </c>
      <c r="F3127" s="6">
        <v>542.37</v>
      </c>
      <c r="H3127" s="15" t="str">
        <f t="shared" si="288"/>
        <v>Low</v>
      </c>
      <c r="I3127" s="11" t="str">
        <f t="shared" si="289"/>
        <v>Small</v>
      </c>
      <c r="J3127" s="11" t="str">
        <f t="shared" si="290"/>
        <v>South</v>
      </c>
      <c r="K3127" s="11" t="str">
        <f t="shared" si="291"/>
        <v>2010s</v>
      </c>
      <c r="L3127" s="11" t="str">
        <f t="shared" si="292"/>
        <v>Pulse</v>
      </c>
      <c r="M3127" s="18">
        <f t="shared" si="293"/>
        <v>0.91927118644067796</v>
      </c>
    </row>
    <row r="3128" spans="1:13">
      <c r="A3128" s="4">
        <v>2015</v>
      </c>
      <c r="B3128" s="5" t="s">
        <v>104</v>
      </c>
      <c r="C3128" s="5" t="s">
        <v>112</v>
      </c>
      <c r="D3128" s="5" t="s">
        <v>18</v>
      </c>
      <c r="E3128" s="5">
        <v>14610</v>
      </c>
      <c r="F3128" s="6">
        <v>490.76</v>
      </c>
      <c r="H3128" s="15" t="str">
        <f t="shared" si="288"/>
        <v>Low</v>
      </c>
      <c r="I3128" s="11" t="str">
        <f t="shared" si="289"/>
        <v>Large</v>
      </c>
      <c r="J3128" s="11" t="str">
        <f t="shared" si="290"/>
        <v>South</v>
      </c>
      <c r="K3128" s="11" t="str">
        <f t="shared" si="291"/>
        <v>2010s</v>
      </c>
      <c r="L3128" s="11" t="str">
        <f t="shared" si="292"/>
        <v>Fiber</v>
      </c>
      <c r="M3128" s="18">
        <f t="shared" si="293"/>
        <v>3.3590691307323749E-2</v>
      </c>
    </row>
    <row r="3129" spans="1:13">
      <c r="A3129" s="4">
        <v>2016</v>
      </c>
      <c r="B3129" s="5" t="s">
        <v>104</v>
      </c>
      <c r="C3129" s="5" t="s">
        <v>112</v>
      </c>
      <c r="D3129" s="5" t="s">
        <v>15</v>
      </c>
      <c r="E3129" s="5">
        <v>77180</v>
      </c>
      <c r="F3129" s="6">
        <v>4056.26</v>
      </c>
      <c r="H3129" s="15" t="str">
        <f t="shared" si="288"/>
        <v>High</v>
      </c>
      <c r="I3129" s="11" t="str">
        <f t="shared" si="289"/>
        <v>Large</v>
      </c>
      <c r="J3129" s="11" t="str">
        <f t="shared" si="290"/>
        <v>South</v>
      </c>
      <c r="K3129" s="11" t="str">
        <f t="shared" si="291"/>
        <v>2010s</v>
      </c>
      <c r="L3129" s="11" t="str">
        <f t="shared" si="292"/>
        <v>Cereal</v>
      </c>
      <c r="M3129" s="18">
        <f t="shared" si="293"/>
        <v>5.255584348276756E-2</v>
      </c>
    </row>
    <row r="3130" spans="1:13">
      <c r="A3130" s="4">
        <v>2016</v>
      </c>
      <c r="B3130" s="5" t="s">
        <v>104</v>
      </c>
      <c r="C3130" s="5" t="s">
        <v>112</v>
      </c>
      <c r="D3130" s="5" t="s">
        <v>16</v>
      </c>
      <c r="E3130" s="5">
        <v>40990</v>
      </c>
      <c r="F3130" s="6">
        <v>1642.97</v>
      </c>
      <c r="H3130" s="15" t="str">
        <f t="shared" si="288"/>
        <v>Medium</v>
      </c>
      <c r="I3130" s="11" t="str">
        <f t="shared" si="289"/>
        <v>Large</v>
      </c>
      <c r="J3130" s="11" t="str">
        <f t="shared" si="290"/>
        <v>South</v>
      </c>
      <c r="K3130" s="11" t="str">
        <f t="shared" si="291"/>
        <v>2010s</v>
      </c>
      <c r="L3130" s="11" t="str">
        <f t="shared" si="292"/>
        <v>Cereal</v>
      </c>
      <c r="M3130" s="18">
        <f t="shared" si="293"/>
        <v>4.0082215174432792E-2</v>
      </c>
    </row>
    <row r="3131" spans="1:13">
      <c r="A3131" s="4">
        <v>2016</v>
      </c>
      <c r="B3131" s="5" t="s">
        <v>104</v>
      </c>
      <c r="C3131" s="5" t="s">
        <v>112</v>
      </c>
      <c r="D3131" s="5" t="s">
        <v>17</v>
      </c>
      <c r="E3131" s="5">
        <v>590</v>
      </c>
      <c r="F3131" s="6">
        <v>577.97</v>
      </c>
      <c r="H3131" s="15" t="str">
        <f t="shared" si="288"/>
        <v>Low</v>
      </c>
      <c r="I3131" s="11" t="str">
        <f t="shared" si="289"/>
        <v>Small</v>
      </c>
      <c r="J3131" s="11" t="str">
        <f t="shared" si="290"/>
        <v>South</v>
      </c>
      <c r="K3131" s="11" t="str">
        <f t="shared" si="291"/>
        <v>2010s</v>
      </c>
      <c r="L3131" s="11" t="str">
        <f t="shared" si="292"/>
        <v>Pulse</v>
      </c>
      <c r="M3131" s="18">
        <f t="shared" si="293"/>
        <v>0.97961016949152546</v>
      </c>
    </row>
    <row r="3132" spans="1:13">
      <c r="A3132" s="4">
        <v>2016</v>
      </c>
      <c r="B3132" s="5" t="s">
        <v>104</v>
      </c>
      <c r="C3132" s="5" t="s">
        <v>112</v>
      </c>
      <c r="D3132" s="5" t="s">
        <v>18</v>
      </c>
      <c r="E3132" s="5">
        <v>15770</v>
      </c>
      <c r="F3132" s="6">
        <v>191.8</v>
      </c>
      <c r="H3132" s="15" t="str">
        <f t="shared" si="288"/>
        <v>Low</v>
      </c>
      <c r="I3132" s="11" t="str">
        <f t="shared" si="289"/>
        <v>Large</v>
      </c>
      <c r="J3132" s="11" t="str">
        <f t="shared" si="290"/>
        <v>South</v>
      </c>
      <c r="K3132" s="11" t="str">
        <f t="shared" si="291"/>
        <v>2010s</v>
      </c>
      <c r="L3132" s="11" t="str">
        <f t="shared" si="292"/>
        <v>Fiber</v>
      </c>
      <c r="M3132" s="18">
        <f t="shared" si="293"/>
        <v>1.2162333544705138E-2</v>
      </c>
    </row>
    <row r="3133" spans="1:13">
      <c r="A3133" s="4">
        <v>2017</v>
      </c>
      <c r="B3133" s="5" t="s">
        <v>104</v>
      </c>
      <c r="C3133" s="5" t="s">
        <v>112</v>
      </c>
      <c r="D3133" s="5" t="s">
        <v>15</v>
      </c>
      <c r="E3133" s="5">
        <v>36780</v>
      </c>
      <c r="F3133" s="6">
        <v>4656.49</v>
      </c>
      <c r="H3133" s="15" t="str">
        <f t="shared" si="288"/>
        <v>High</v>
      </c>
      <c r="I3133" s="11" t="str">
        <f t="shared" si="289"/>
        <v>Large</v>
      </c>
      <c r="J3133" s="11" t="str">
        <f t="shared" si="290"/>
        <v>South</v>
      </c>
      <c r="K3133" s="11" t="str">
        <f t="shared" si="291"/>
        <v>2010s</v>
      </c>
      <c r="L3133" s="11" t="str">
        <f t="shared" si="292"/>
        <v>Cereal</v>
      </c>
      <c r="M3133" s="18">
        <f t="shared" si="293"/>
        <v>0.12660386079390973</v>
      </c>
    </row>
    <row r="3134" spans="1:13">
      <c r="A3134" s="4">
        <v>2017</v>
      </c>
      <c r="B3134" s="5" t="s">
        <v>104</v>
      </c>
      <c r="C3134" s="5" t="s">
        <v>112</v>
      </c>
      <c r="D3134" s="5" t="s">
        <v>16</v>
      </c>
      <c r="E3134" s="5">
        <v>42880</v>
      </c>
      <c r="F3134" s="6">
        <v>8465.5499999999993</v>
      </c>
      <c r="H3134" s="15" t="str">
        <f t="shared" si="288"/>
        <v>High</v>
      </c>
      <c r="I3134" s="11" t="str">
        <f t="shared" si="289"/>
        <v>Large</v>
      </c>
      <c r="J3134" s="11" t="str">
        <f t="shared" si="290"/>
        <v>South</v>
      </c>
      <c r="K3134" s="11" t="str">
        <f t="shared" si="291"/>
        <v>2010s</v>
      </c>
      <c r="L3134" s="11" t="str">
        <f t="shared" si="292"/>
        <v>Cereal</v>
      </c>
      <c r="M3134" s="18">
        <f t="shared" si="293"/>
        <v>0.19742420708955222</v>
      </c>
    </row>
    <row r="3135" spans="1:13">
      <c r="A3135" s="4">
        <v>2017</v>
      </c>
      <c r="B3135" s="5" t="s">
        <v>104</v>
      </c>
      <c r="C3135" s="5" t="s">
        <v>112</v>
      </c>
      <c r="D3135" s="5" t="s">
        <v>17</v>
      </c>
      <c r="E3135" s="5">
        <v>360</v>
      </c>
      <c r="F3135" s="6">
        <v>925</v>
      </c>
      <c r="H3135" s="15" t="str">
        <f t="shared" si="288"/>
        <v>Low</v>
      </c>
      <c r="I3135" s="11" t="str">
        <f t="shared" si="289"/>
        <v>Small</v>
      </c>
      <c r="J3135" s="11" t="str">
        <f t="shared" si="290"/>
        <v>South</v>
      </c>
      <c r="K3135" s="11" t="str">
        <f t="shared" si="291"/>
        <v>2010s</v>
      </c>
      <c r="L3135" s="11" t="str">
        <f t="shared" si="292"/>
        <v>Pulse</v>
      </c>
      <c r="M3135" s="18">
        <f t="shared" si="293"/>
        <v>2.5694444444444446</v>
      </c>
    </row>
    <row r="3136" spans="1:13">
      <c r="A3136" s="4">
        <v>2017</v>
      </c>
      <c r="B3136" s="5" t="s">
        <v>104</v>
      </c>
      <c r="C3136" s="5" t="s">
        <v>112</v>
      </c>
      <c r="D3136" s="5" t="s">
        <v>18</v>
      </c>
      <c r="E3136" s="5">
        <v>19670</v>
      </c>
      <c r="F3136" s="6">
        <v>0.44</v>
      </c>
      <c r="H3136" s="15" t="str">
        <f t="shared" si="288"/>
        <v>Low</v>
      </c>
      <c r="I3136" s="11" t="str">
        <f t="shared" si="289"/>
        <v>Large</v>
      </c>
      <c r="J3136" s="11" t="str">
        <f t="shared" si="290"/>
        <v>South</v>
      </c>
      <c r="K3136" s="11" t="str">
        <f t="shared" si="291"/>
        <v>2010s</v>
      </c>
      <c r="L3136" s="11" t="str">
        <f t="shared" si="292"/>
        <v>Fiber</v>
      </c>
      <c r="M3136" s="18">
        <f t="shared" si="293"/>
        <v>2.2369089984748347E-5</v>
      </c>
    </row>
    <row r="3137" spans="1:13">
      <c r="A3137" s="4">
        <v>2008</v>
      </c>
      <c r="B3137" s="5" t="s">
        <v>104</v>
      </c>
      <c r="C3137" s="5" t="s">
        <v>113</v>
      </c>
      <c r="D3137" s="5" t="s">
        <v>15</v>
      </c>
      <c r="E3137" s="5">
        <v>242130</v>
      </c>
      <c r="F3137" s="6">
        <v>1816.05</v>
      </c>
      <c r="H3137" s="15" t="str">
        <f t="shared" si="288"/>
        <v>Medium</v>
      </c>
      <c r="I3137" s="11" t="str">
        <f t="shared" si="289"/>
        <v>Large</v>
      </c>
      <c r="J3137" s="11" t="str">
        <f t="shared" si="290"/>
        <v>South</v>
      </c>
      <c r="K3137" s="11" t="str">
        <f t="shared" si="291"/>
        <v>2000s</v>
      </c>
      <c r="L3137" s="11" t="str">
        <f t="shared" si="292"/>
        <v>Cereal</v>
      </c>
      <c r="M3137" s="18">
        <f t="shared" si="293"/>
        <v>7.5003097509602282E-3</v>
      </c>
    </row>
    <row r="3138" spans="1:13">
      <c r="A3138" s="4">
        <v>2008</v>
      </c>
      <c r="B3138" s="5" t="s">
        <v>104</v>
      </c>
      <c r="C3138" s="5" t="s">
        <v>113</v>
      </c>
      <c r="D3138" s="5" t="s">
        <v>16</v>
      </c>
      <c r="E3138" s="5">
        <v>16770</v>
      </c>
      <c r="F3138" s="6">
        <v>4686.34</v>
      </c>
      <c r="H3138" s="15" t="str">
        <f t="shared" si="288"/>
        <v>High</v>
      </c>
      <c r="I3138" s="11" t="str">
        <f t="shared" si="289"/>
        <v>Large</v>
      </c>
      <c r="J3138" s="11" t="str">
        <f t="shared" si="290"/>
        <v>South</v>
      </c>
      <c r="K3138" s="11" t="str">
        <f t="shared" si="291"/>
        <v>2000s</v>
      </c>
      <c r="L3138" s="11" t="str">
        <f t="shared" si="292"/>
        <v>Cereal</v>
      </c>
      <c r="M3138" s="18">
        <f t="shared" si="293"/>
        <v>0.27944782349433511</v>
      </c>
    </row>
    <row r="3139" spans="1:13">
      <c r="A3139" s="4">
        <v>2008</v>
      </c>
      <c r="B3139" s="5" t="s">
        <v>104</v>
      </c>
      <c r="C3139" s="5" t="s">
        <v>113</v>
      </c>
      <c r="D3139" s="5" t="s">
        <v>17</v>
      </c>
      <c r="E3139" s="5">
        <v>180</v>
      </c>
      <c r="F3139" s="6">
        <v>500</v>
      </c>
      <c r="H3139" s="15" t="str">
        <f t="shared" ref="H3139:H3202" si="294">IF(F3139&lt;1000,"Low",IF(F3139&lt;3000,"Medium","High"))</f>
        <v>Low</v>
      </c>
      <c r="I3139" s="11" t="str">
        <f t="shared" ref="I3139:I3202" si="295">IF(E3139&lt;1000,"Small",IF(E3139&lt;5000,"Medium","Large"))</f>
        <v>Small</v>
      </c>
      <c r="J3139" s="11" t="str">
        <f t="shared" ref="J3139:J3202" si="296">IF(OR(B3139="Punjab",B3139="Haryana",B3139="Himachal Pradesh",B3139="Jammu and Kashmir",B3139="Uttarakhand",B3139="Delhi",B3139="Chandigarh"),"North",IF(OR(B3139="Tamil Nadu",B3139="Karnataka",B3139="Kerala",B3139="Andhra Pradesh",B3139="Telangana"),"South",IF(OR(B3139="Maharashtra",B3139="Gujarat",B3139="Goa",B3139="Rajasthan"),"West",IF(OR(B3139="West Bengal",B3139="Bihar",B3139="Jharkhand",B3139="Odisha",B3139="Assam",B3139="Sikkim",B3139="Arunachal Pradesh",B3139="Manipur",B3139="Meghalaya",B3139="Mizoram",B3139="Nagaland",B3139="Tripura"),"East","Central"))))</f>
        <v>South</v>
      </c>
      <c r="K3139" s="11" t="str">
        <f t="shared" ref="K3139:K3202" si="297">LEFT(A3139,3)&amp;"0s"</f>
        <v>2000s</v>
      </c>
      <c r="L3139" s="11" t="str">
        <f t="shared" ref="L3139:L3202" si="298">IF(D3139="Rice","Cereal",IF(D3139="Maize","Cereal",IF(D3139="Chickpea","Pulse",IF(D3139="Cotton","Fiber","Other"))))</f>
        <v>Pulse</v>
      </c>
      <c r="M3139" s="18">
        <f t="shared" ref="M3139:M3202" si="299">F3139/E3139</f>
        <v>2.7777777777777777</v>
      </c>
    </row>
    <row r="3140" spans="1:13">
      <c r="A3140" s="4">
        <v>2008</v>
      </c>
      <c r="B3140" s="5" t="s">
        <v>104</v>
      </c>
      <c r="C3140" s="5" t="s">
        <v>113</v>
      </c>
      <c r="D3140" s="5" t="s">
        <v>18</v>
      </c>
      <c r="E3140" s="5">
        <v>10060</v>
      </c>
      <c r="F3140" s="6">
        <v>224.65</v>
      </c>
      <c r="H3140" s="15" t="str">
        <f t="shared" si="294"/>
        <v>Low</v>
      </c>
      <c r="I3140" s="11" t="str">
        <f t="shared" si="295"/>
        <v>Large</v>
      </c>
      <c r="J3140" s="11" t="str">
        <f t="shared" si="296"/>
        <v>South</v>
      </c>
      <c r="K3140" s="11" t="str">
        <f t="shared" si="297"/>
        <v>2000s</v>
      </c>
      <c r="L3140" s="11" t="str">
        <f t="shared" si="298"/>
        <v>Fiber</v>
      </c>
      <c r="M3140" s="18">
        <f t="shared" si="299"/>
        <v>2.2331013916500993E-2</v>
      </c>
    </row>
    <row r="3141" spans="1:13">
      <c r="A3141" s="4">
        <v>2009</v>
      </c>
      <c r="B3141" s="5" t="s">
        <v>104</v>
      </c>
      <c r="C3141" s="5" t="s">
        <v>113</v>
      </c>
      <c r="D3141" s="5" t="s">
        <v>15</v>
      </c>
      <c r="E3141" s="5">
        <v>237840</v>
      </c>
      <c r="F3141" s="6">
        <v>1840.31</v>
      </c>
      <c r="H3141" s="15" t="str">
        <f t="shared" si="294"/>
        <v>Medium</v>
      </c>
      <c r="I3141" s="11" t="str">
        <f t="shared" si="295"/>
        <v>Large</v>
      </c>
      <c r="J3141" s="11" t="str">
        <f t="shared" si="296"/>
        <v>South</v>
      </c>
      <c r="K3141" s="11" t="str">
        <f t="shared" si="297"/>
        <v>2000s</v>
      </c>
      <c r="L3141" s="11" t="str">
        <f t="shared" si="298"/>
        <v>Cereal</v>
      </c>
      <c r="M3141" s="18">
        <f t="shared" si="299"/>
        <v>7.7375967036663303E-3</v>
      </c>
    </row>
    <row r="3142" spans="1:13">
      <c r="A3142" s="4">
        <v>2009</v>
      </c>
      <c r="B3142" s="5" t="s">
        <v>104</v>
      </c>
      <c r="C3142" s="5" t="s">
        <v>113</v>
      </c>
      <c r="D3142" s="5" t="s">
        <v>16</v>
      </c>
      <c r="E3142" s="5">
        <v>14090</v>
      </c>
      <c r="F3142" s="6">
        <v>3626.69</v>
      </c>
      <c r="H3142" s="15" t="str">
        <f t="shared" si="294"/>
        <v>High</v>
      </c>
      <c r="I3142" s="11" t="str">
        <f t="shared" si="295"/>
        <v>Large</v>
      </c>
      <c r="J3142" s="11" t="str">
        <f t="shared" si="296"/>
        <v>South</v>
      </c>
      <c r="K3142" s="11" t="str">
        <f t="shared" si="297"/>
        <v>2000s</v>
      </c>
      <c r="L3142" s="11" t="str">
        <f t="shared" si="298"/>
        <v>Cereal</v>
      </c>
      <c r="M3142" s="18">
        <f t="shared" si="299"/>
        <v>0.25739460610361958</v>
      </c>
    </row>
    <row r="3143" spans="1:13">
      <c r="A3143" s="4">
        <v>2009</v>
      </c>
      <c r="B3143" s="5" t="s">
        <v>104</v>
      </c>
      <c r="C3143" s="5" t="s">
        <v>113</v>
      </c>
      <c r="D3143" s="5" t="s">
        <v>17</v>
      </c>
      <c r="E3143" s="5">
        <v>130</v>
      </c>
      <c r="F3143" s="6">
        <v>538.46</v>
      </c>
      <c r="H3143" s="15" t="str">
        <f t="shared" si="294"/>
        <v>Low</v>
      </c>
      <c r="I3143" s="11" t="str">
        <f t="shared" si="295"/>
        <v>Small</v>
      </c>
      <c r="J3143" s="11" t="str">
        <f t="shared" si="296"/>
        <v>South</v>
      </c>
      <c r="K3143" s="11" t="str">
        <f t="shared" si="297"/>
        <v>2000s</v>
      </c>
      <c r="L3143" s="11" t="str">
        <f t="shared" si="298"/>
        <v>Pulse</v>
      </c>
      <c r="M3143" s="18">
        <f t="shared" si="299"/>
        <v>4.1420000000000003</v>
      </c>
    </row>
    <row r="3144" spans="1:13">
      <c r="A3144" s="4">
        <v>2009</v>
      </c>
      <c r="B3144" s="5" t="s">
        <v>104</v>
      </c>
      <c r="C3144" s="5" t="s">
        <v>113</v>
      </c>
      <c r="D3144" s="5" t="s">
        <v>18</v>
      </c>
      <c r="E3144" s="5">
        <v>8860</v>
      </c>
      <c r="F3144" s="6">
        <v>223.48</v>
      </c>
      <c r="H3144" s="15" t="str">
        <f t="shared" si="294"/>
        <v>Low</v>
      </c>
      <c r="I3144" s="11" t="str">
        <f t="shared" si="295"/>
        <v>Large</v>
      </c>
      <c r="J3144" s="11" t="str">
        <f t="shared" si="296"/>
        <v>South</v>
      </c>
      <c r="K3144" s="11" t="str">
        <f t="shared" si="297"/>
        <v>2000s</v>
      </c>
      <c r="L3144" s="11" t="str">
        <f t="shared" si="298"/>
        <v>Fiber</v>
      </c>
      <c r="M3144" s="18">
        <f t="shared" si="299"/>
        <v>2.5223476297968395E-2</v>
      </c>
    </row>
    <row r="3145" spans="1:13">
      <c r="A3145" s="4">
        <v>2010</v>
      </c>
      <c r="B3145" s="5" t="s">
        <v>104</v>
      </c>
      <c r="C3145" s="5" t="s">
        <v>113</v>
      </c>
      <c r="D3145" s="5" t="s">
        <v>15</v>
      </c>
      <c r="E3145" s="5">
        <v>245900</v>
      </c>
      <c r="F3145" s="6">
        <v>2183.5700000000002</v>
      </c>
      <c r="H3145" s="15" t="str">
        <f t="shared" si="294"/>
        <v>Medium</v>
      </c>
      <c r="I3145" s="11" t="str">
        <f t="shared" si="295"/>
        <v>Large</v>
      </c>
      <c r="J3145" s="11" t="str">
        <f t="shared" si="296"/>
        <v>South</v>
      </c>
      <c r="K3145" s="11" t="str">
        <f t="shared" si="297"/>
        <v>2010s</v>
      </c>
      <c r="L3145" s="11" t="str">
        <f t="shared" si="298"/>
        <v>Cereal</v>
      </c>
      <c r="M3145" s="18">
        <f t="shared" si="299"/>
        <v>8.8799105327368854E-3</v>
      </c>
    </row>
    <row r="3146" spans="1:13">
      <c r="A3146" s="4">
        <v>2010</v>
      </c>
      <c r="B3146" s="5" t="s">
        <v>104</v>
      </c>
      <c r="C3146" s="5" t="s">
        <v>113</v>
      </c>
      <c r="D3146" s="5" t="s">
        <v>16</v>
      </c>
      <c r="E3146" s="5">
        <v>11000</v>
      </c>
      <c r="F3146" s="6">
        <v>5150</v>
      </c>
      <c r="H3146" s="15" t="str">
        <f t="shared" si="294"/>
        <v>High</v>
      </c>
      <c r="I3146" s="11" t="str">
        <f t="shared" si="295"/>
        <v>Large</v>
      </c>
      <c r="J3146" s="11" t="str">
        <f t="shared" si="296"/>
        <v>South</v>
      </c>
      <c r="K3146" s="11" t="str">
        <f t="shared" si="297"/>
        <v>2010s</v>
      </c>
      <c r="L3146" s="11" t="str">
        <f t="shared" si="298"/>
        <v>Cereal</v>
      </c>
      <c r="M3146" s="18">
        <f t="shared" si="299"/>
        <v>0.4681818181818182</v>
      </c>
    </row>
    <row r="3147" spans="1:13">
      <c r="A3147" s="4">
        <v>2010</v>
      </c>
      <c r="B3147" s="5" t="s">
        <v>104</v>
      </c>
      <c r="C3147" s="5" t="s">
        <v>113</v>
      </c>
      <c r="D3147" s="5" t="s">
        <v>17</v>
      </c>
      <c r="E3147" s="5">
        <v>100</v>
      </c>
      <c r="F3147" s="6">
        <v>500</v>
      </c>
      <c r="H3147" s="15" t="str">
        <f t="shared" si="294"/>
        <v>Low</v>
      </c>
      <c r="I3147" s="11" t="str">
        <f t="shared" si="295"/>
        <v>Small</v>
      </c>
      <c r="J3147" s="11" t="str">
        <f t="shared" si="296"/>
        <v>South</v>
      </c>
      <c r="K3147" s="11" t="str">
        <f t="shared" si="297"/>
        <v>2010s</v>
      </c>
      <c r="L3147" s="11" t="str">
        <f t="shared" si="298"/>
        <v>Pulse</v>
      </c>
      <c r="M3147" s="18">
        <f t="shared" si="299"/>
        <v>5</v>
      </c>
    </row>
    <row r="3148" spans="1:13">
      <c r="A3148" s="4">
        <v>2010</v>
      </c>
      <c r="B3148" s="5" t="s">
        <v>104</v>
      </c>
      <c r="C3148" s="5" t="s">
        <v>113</v>
      </c>
      <c r="D3148" s="5" t="s">
        <v>18</v>
      </c>
      <c r="E3148" s="5">
        <v>9200</v>
      </c>
      <c r="F3148" s="6">
        <v>293.48</v>
      </c>
      <c r="H3148" s="15" t="str">
        <f t="shared" si="294"/>
        <v>Low</v>
      </c>
      <c r="I3148" s="11" t="str">
        <f t="shared" si="295"/>
        <v>Large</v>
      </c>
      <c r="J3148" s="11" t="str">
        <f t="shared" si="296"/>
        <v>South</v>
      </c>
      <c r="K3148" s="11" t="str">
        <f t="shared" si="297"/>
        <v>2010s</v>
      </c>
      <c r="L3148" s="11" t="str">
        <f t="shared" si="298"/>
        <v>Fiber</v>
      </c>
      <c r="M3148" s="18">
        <f t="shared" si="299"/>
        <v>3.1900000000000005E-2</v>
      </c>
    </row>
    <row r="3149" spans="1:13">
      <c r="A3149" s="4">
        <v>2011</v>
      </c>
      <c r="B3149" s="5" t="s">
        <v>104</v>
      </c>
      <c r="C3149" s="5" t="s">
        <v>113</v>
      </c>
      <c r="D3149" s="5" t="s">
        <v>15</v>
      </c>
      <c r="E3149" s="5">
        <v>242400</v>
      </c>
      <c r="F3149" s="6">
        <v>3576.28</v>
      </c>
      <c r="H3149" s="15" t="str">
        <f t="shared" si="294"/>
        <v>High</v>
      </c>
      <c r="I3149" s="11" t="str">
        <f t="shared" si="295"/>
        <v>Large</v>
      </c>
      <c r="J3149" s="11" t="str">
        <f t="shared" si="296"/>
        <v>South</v>
      </c>
      <c r="K3149" s="11" t="str">
        <f t="shared" si="297"/>
        <v>2010s</v>
      </c>
      <c r="L3149" s="11" t="str">
        <f t="shared" si="298"/>
        <v>Cereal</v>
      </c>
      <c r="M3149" s="18">
        <f t="shared" si="299"/>
        <v>1.4753630363036304E-2</v>
      </c>
    </row>
    <row r="3150" spans="1:13">
      <c r="A3150" s="4">
        <v>2011</v>
      </c>
      <c r="B3150" s="5" t="s">
        <v>104</v>
      </c>
      <c r="C3150" s="5" t="s">
        <v>113</v>
      </c>
      <c r="D3150" s="5" t="s">
        <v>16</v>
      </c>
      <c r="E3150" s="5">
        <v>17760</v>
      </c>
      <c r="F3150" s="6">
        <v>6572.64</v>
      </c>
      <c r="H3150" s="15" t="str">
        <f t="shared" si="294"/>
        <v>High</v>
      </c>
      <c r="I3150" s="11" t="str">
        <f t="shared" si="295"/>
        <v>Large</v>
      </c>
      <c r="J3150" s="11" t="str">
        <f t="shared" si="296"/>
        <v>South</v>
      </c>
      <c r="K3150" s="11" t="str">
        <f t="shared" si="297"/>
        <v>2010s</v>
      </c>
      <c r="L3150" s="11" t="str">
        <f t="shared" si="298"/>
        <v>Cereal</v>
      </c>
      <c r="M3150" s="18">
        <f t="shared" si="299"/>
        <v>0.37008108108108112</v>
      </c>
    </row>
    <row r="3151" spans="1:13">
      <c r="A3151" s="4">
        <v>2011</v>
      </c>
      <c r="B3151" s="5" t="s">
        <v>104</v>
      </c>
      <c r="C3151" s="5" t="s">
        <v>113</v>
      </c>
      <c r="D3151" s="5" t="s">
        <v>17</v>
      </c>
      <c r="E3151" s="5">
        <v>50</v>
      </c>
      <c r="F3151" s="6">
        <v>600</v>
      </c>
      <c r="H3151" s="15" t="str">
        <f t="shared" si="294"/>
        <v>Low</v>
      </c>
      <c r="I3151" s="11" t="str">
        <f t="shared" si="295"/>
        <v>Small</v>
      </c>
      <c r="J3151" s="11" t="str">
        <f t="shared" si="296"/>
        <v>South</v>
      </c>
      <c r="K3151" s="11" t="str">
        <f t="shared" si="297"/>
        <v>2010s</v>
      </c>
      <c r="L3151" s="11" t="str">
        <f t="shared" si="298"/>
        <v>Pulse</v>
      </c>
      <c r="M3151" s="18">
        <f t="shared" si="299"/>
        <v>12</v>
      </c>
    </row>
    <row r="3152" spans="1:13">
      <c r="A3152" s="4">
        <v>2011</v>
      </c>
      <c r="B3152" s="5" t="s">
        <v>104</v>
      </c>
      <c r="C3152" s="5" t="s">
        <v>113</v>
      </c>
      <c r="D3152" s="5" t="s">
        <v>18</v>
      </c>
      <c r="E3152" s="5">
        <v>11940</v>
      </c>
      <c r="F3152" s="6">
        <v>404.52</v>
      </c>
      <c r="H3152" s="15" t="str">
        <f t="shared" si="294"/>
        <v>Low</v>
      </c>
      <c r="I3152" s="11" t="str">
        <f t="shared" si="295"/>
        <v>Large</v>
      </c>
      <c r="J3152" s="11" t="str">
        <f t="shared" si="296"/>
        <v>South</v>
      </c>
      <c r="K3152" s="11" t="str">
        <f t="shared" si="297"/>
        <v>2010s</v>
      </c>
      <c r="L3152" s="11" t="str">
        <f t="shared" si="298"/>
        <v>Fiber</v>
      </c>
      <c r="M3152" s="18">
        <f t="shared" si="299"/>
        <v>3.387939698492462E-2</v>
      </c>
    </row>
    <row r="3153" spans="1:13">
      <c r="A3153" s="4">
        <v>2012</v>
      </c>
      <c r="B3153" s="5" t="s">
        <v>104</v>
      </c>
      <c r="C3153" s="5" t="s">
        <v>113</v>
      </c>
      <c r="D3153" s="5" t="s">
        <v>15</v>
      </c>
      <c r="E3153" s="5">
        <v>210110</v>
      </c>
      <c r="F3153" s="6">
        <v>1139.1199999999999</v>
      </c>
      <c r="H3153" s="15" t="str">
        <f t="shared" si="294"/>
        <v>Medium</v>
      </c>
      <c r="I3153" s="11" t="str">
        <f t="shared" si="295"/>
        <v>Large</v>
      </c>
      <c r="J3153" s="11" t="str">
        <f t="shared" si="296"/>
        <v>South</v>
      </c>
      <c r="K3153" s="11" t="str">
        <f t="shared" si="297"/>
        <v>2010s</v>
      </c>
      <c r="L3153" s="11" t="str">
        <f t="shared" si="298"/>
        <v>Cereal</v>
      </c>
      <c r="M3153" s="18">
        <f t="shared" si="299"/>
        <v>5.4215410975203462E-3</v>
      </c>
    </row>
    <row r="3154" spans="1:13">
      <c r="A3154" s="4">
        <v>2012</v>
      </c>
      <c r="B3154" s="5" t="s">
        <v>104</v>
      </c>
      <c r="C3154" s="5" t="s">
        <v>113</v>
      </c>
      <c r="D3154" s="5" t="s">
        <v>16</v>
      </c>
      <c r="E3154" s="5">
        <v>25030</v>
      </c>
      <c r="F3154" s="6">
        <v>2264.48</v>
      </c>
      <c r="H3154" s="15" t="str">
        <f t="shared" si="294"/>
        <v>Medium</v>
      </c>
      <c r="I3154" s="11" t="str">
        <f t="shared" si="295"/>
        <v>Large</v>
      </c>
      <c r="J3154" s="11" t="str">
        <f t="shared" si="296"/>
        <v>South</v>
      </c>
      <c r="K3154" s="11" t="str">
        <f t="shared" si="297"/>
        <v>2010s</v>
      </c>
      <c r="L3154" s="11" t="str">
        <f t="shared" si="298"/>
        <v>Cereal</v>
      </c>
      <c r="M3154" s="18">
        <f t="shared" si="299"/>
        <v>9.0470635237714744E-2</v>
      </c>
    </row>
    <row r="3155" spans="1:13">
      <c r="A3155" s="4">
        <v>2012</v>
      </c>
      <c r="B3155" s="5" t="s">
        <v>104</v>
      </c>
      <c r="C3155" s="5" t="s">
        <v>113</v>
      </c>
      <c r="D3155" s="5" t="s">
        <v>17</v>
      </c>
      <c r="E3155" s="5">
        <v>40</v>
      </c>
      <c r="F3155" s="6">
        <v>250</v>
      </c>
      <c r="H3155" s="15" t="str">
        <f t="shared" si="294"/>
        <v>Low</v>
      </c>
      <c r="I3155" s="11" t="str">
        <f t="shared" si="295"/>
        <v>Small</v>
      </c>
      <c r="J3155" s="11" t="str">
        <f t="shared" si="296"/>
        <v>South</v>
      </c>
      <c r="K3155" s="11" t="str">
        <f t="shared" si="297"/>
        <v>2010s</v>
      </c>
      <c r="L3155" s="11" t="str">
        <f t="shared" si="298"/>
        <v>Pulse</v>
      </c>
      <c r="M3155" s="18">
        <f t="shared" si="299"/>
        <v>6.25</v>
      </c>
    </row>
    <row r="3156" spans="1:13">
      <c r="A3156" s="4">
        <v>2012</v>
      </c>
      <c r="B3156" s="5" t="s">
        <v>104</v>
      </c>
      <c r="C3156" s="5" t="s">
        <v>113</v>
      </c>
      <c r="D3156" s="5" t="s">
        <v>18</v>
      </c>
      <c r="E3156" s="5">
        <v>9950</v>
      </c>
      <c r="F3156" s="6">
        <v>227.14</v>
      </c>
      <c r="H3156" s="15" t="str">
        <f t="shared" si="294"/>
        <v>Low</v>
      </c>
      <c r="I3156" s="11" t="str">
        <f t="shared" si="295"/>
        <v>Large</v>
      </c>
      <c r="J3156" s="11" t="str">
        <f t="shared" si="296"/>
        <v>South</v>
      </c>
      <c r="K3156" s="11" t="str">
        <f t="shared" si="297"/>
        <v>2010s</v>
      </c>
      <c r="L3156" s="11" t="str">
        <f t="shared" si="298"/>
        <v>Fiber</v>
      </c>
      <c r="M3156" s="18">
        <f t="shared" si="299"/>
        <v>2.2828140703517588E-2</v>
      </c>
    </row>
    <row r="3157" spans="1:13">
      <c r="A3157" s="4">
        <v>2013</v>
      </c>
      <c r="B3157" s="5" t="s">
        <v>104</v>
      </c>
      <c r="C3157" s="5" t="s">
        <v>113</v>
      </c>
      <c r="D3157" s="5" t="s">
        <v>15</v>
      </c>
      <c r="E3157" s="5">
        <v>196900</v>
      </c>
      <c r="F3157" s="6">
        <v>752.46</v>
      </c>
      <c r="H3157" s="15" t="str">
        <f t="shared" si="294"/>
        <v>Low</v>
      </c>
      <c r="I3157" s="11" t="str">
        <f t="shared" si="295"/>
        <v>Large</v>
      </c>
      <c r="J3157" s="11" t="str">
        <f t="shared" si="296"/>
        <v>South</v>
      </c>
      <c r="K3157" s="11" t="str">
        <f t="shared" si="297"/>
        <v>2010s</v>
      </c>
      <c r="L3157" s="11" t="str">
        <f t="shared" si="298"/>
        <v>Cereal</v>
      </c>
      <c r="M3157" s="18">
        <f t="shared" si="299"/>
        <v>3.8215337734890807E-3</v>
      </c>
    </row>
    <row r="3158" spans="1:13">
      <c r="A3158" s="4">
        <v>2013</v>
      </c>
      <c r="B3158" s="5" t="s">
        <v>104</v>
      </c>
      <c r="C3158" s="5" t="s">
        <v>113</v>
      </c>
      <c r="D3158" s="5" t="s">
        <v>16</v>
      </c>
      <c r="E3158" s="5">
        <v>26800</v>
      </c>
      <c r="F3158" s="6">
        <v>4572.3900000000003</v>
      </c>
      <c r="H3158" s="15" t="str">
        <f t="shared" si="294"/>
        <v>High</v>
      </c>
      <c r="I3158" s="11" t="str">
        <f t="shared" si="295"/>
        <v>Large</v>
      </c>
      <c r="J3158" s="11" t="str">
        <f t="shared" si="296"/>
        <v>South</v>
      </c>
      <c r="K3158" s="11" t="str">
        <f t="shared" si="297"/>
        <v>2010s</v>
      </c>
      <c r="L3158" s="11" t="str">
        <f t="shared" si="298"/>
        <v>Cereal</v>
      </c>
      <c r="M3158" s="18">
        <f t="shared" si="299"/>
        <v>0.17061156716417911</v>
      </c>
    </row>
    <row r="3159" spans="1:13">
      <c r="A3159" s="4">
        <v>2013</v>
      </c>
      <c r="B3159" s="5" t="s">
        <v>104</v>
      </c>
      <c r="C3159" s="5" t="s">
        <v>113</v>
      </c>
      <c r="D3159" s="5" t="s">
        <v>17</v>
      </c>
      <c r="E3159" s="5">
        <v>40</v>
      </c>
      <c r="F3159" s="6">
        <v>500</v>
      </c>
      <c r="H3159" s="15" t="str">
        <f t="shared" si="294"/>
        <v>Low</v>
      </c>
      <c r="I3159" s="11" t="str">
        <f t="shared" si="295"/>
        <v>Small</v>
      </c>
      <c r="J3159" s="11" t="str">
        <f t="shared" si="296"/>
        <v>South</v>
      </c>
      <c r="K3159" s="11" t="str">
        <f t="shared" si="297"/>
        <v>2010s</v>
      </c>
      <c r="L3159" s="11" t="str">
        <f t="shared" si="298"/>
        <v>Pulse</v>
      </c>
      <c r="M3159" s="18">
        <f t="shared" si="299"/>
        <v>12.5</v>
      </c>
    </row>
    <row r="3160" spans="1:13">
      <c r="A3160" s="4">
        <v>2013</v>
      </c>
      <c r="B3160" s="5" t="s">
        <v>104</v>
      </c>
      <c r="C3160" s="5" t="s">
        <v>113</v>
      </c>
      <c r="D3160" s="5" t="s">
        <v>18</v>
      </c>
      <c r="E3160" s="5">
        <v>13190</v>
      </c>
      <c r="F3160" s="6">
        <v>462.47</v>
      </c>
      <c r="H3160" s="15" t="str">
        <f t="shared" si="294"/>
        <v>Low</v>
      </c>
      <c r="I3160" s="11" t="str">
        <f t="shared" si="295"/>
        <v>Large</v>
      </c>
      <c r="J3160" s="11" t="str">
        <f t="shared" si="296"/>
        <v>South</v>
      </c>
      <c r="K3160" s="11" t="str">
        <f t="shared" si="297"/>
        <v>2010s</v>
      </c>
      <c r="L3160" s="11" t="str">
        <f t="shared" si="298"/>
        <v>Fiber</v>
      </c>
      <c r="M3160" s="18">
        <f t="shared" si="299"/>
        <v>3.5062168309325251E-2</v>
      </c>
    </row>
    <row r="3161" spans="1:13">
      <c r="A3161" s="4">
        <v>2014</v>
      </c>
      <c r="B3161" s="5" t="s">
        <v>104</v>
      </c>
      <c r="C3161" s="5" t="s">
        <v>113</v>
      </c>
      <c r="D3161" s="5" t="s">
        <v>15</v>
      </c>
      <c r="E3161" s="5">
        <v>201570</v>
      </c>
      <c r="F3161" s="6">
        <v>3618.84</v>
      </c>
      <c r="H3161" s="15" t="str">
        <f t="shared" si="294"/>
        <v>High</v>
      </c>
      <c r="I3161" s="11" t="str">
        <f t="shared" si="295"/>
        <v>Large</v>
      </c>
      <c r="J3161" s="11" t="str">
        <f t="shared" si="296"/>
        <v>South</v>
      </c>
      <c r="K3161" s="11" t="str">
        <f t="shared" si="297"/>
        <v>2010s</v>
      </c>
      <c r="L3161" s="11" t="str">
        <f t="shared" si="298"/>
        <v>Cereal</v>
      </c>
      <c r="M3161" s="18">
        <f t="shared" si="299"/>
        <v>1.7953266855186785E-2</v>
      </c>
    </row>
    <row r="3162" spans="1:13">
      <c r="A3162" s="4">
        <v>2014</v>
      </c>
      <c r="B3162" s="5" t="s">
        <v>104</v>
      </c>
      <c r="C3162" s="5" t="s">
        <v>113</v>
      </c>
      <c r="D3162" s="5" t="s">
        <v>16</v>
      </c>
      <c r="E3162" s="5">
        <v>19040</v>
      </c>
      <c r="F3162" s="6">
        <v>8171.22</v>
      </c>
      <c r="H3162" s="15" t="str">
        <f t="shared" si="294"/>
        <v>High</v>
      </c>
      <c r="I3162" s="11" t="str">
        <f t="shared" si="295"/>
        <v>Large</v>
      </c>
      <c r="J3162" s="11" t="str">
        <f t="shared" si="296"/>
        <v>South</v>
      </c>
      <c r="K3162" s="11" t="str">
        <f t="shared" si="297"/>
        <v>2010s</v>
      </c>
      <c r="L3162" s="11" t="str">
        <f t="shared" si="298"/>
        <v>Cereal</v>
      </c>
      <c r="M3162" s="18">
        <f t="shared" si="299"/>
        <v>0.42916071428571428</v>
      </c>
    </row>
    <row r="3163" spans="1:13">
      <c r="A3163" s="4">
        <v>2014</v>
      </c>
      <c r="B3163" s="5" t="s">
        <v>104</v>
      </c>
      <c r="C3163" s="5" t="s">
        <v>113</v>
      </c>
      <c r="D3163" s="5" t="s">
        <v>17</v>
      </c>
      <c r="E3163" s="5">
        <v>60</v>
      </c>
      <c r="F3163" s="6">
        <v>500</v>
      </c>
      <c r="H3163" s="15" t="str">
        <f t="shared" si="294"/>
        <v>Low</v>
      </c>
      <c r="I3163" s="11" t="str">
        <f t="shared" si="295"/>
        <v>Small</v>
      </c>
      <c r="J3163" s="11" t="str">
        <f t="shared" si="296"/>
        <v>South</v>
      </c>
      <c r="K3163" s="11" t="str">
        <f t="shared" si="297"/>
        <v>2010s</v>
      </c>
      <c r="L3163" s="11" t="str">
        <f t="shared" si="298"/>
        <v>Pulse</v>
      </c>
      <c r="M3163" s="18">
        <f t="shared" si="299"/>
        <v>8.3333333333333339</v>
      </c>
    </row>
    <row r="3164" spans="1:13">
      <c r="A3164" s="4">
        <v>2014</v>
      </c>
      <c r="B3164" s="5" t="s">
        <v>104</v>
      </c>
      <c r="C3164" s="5" t="s">
        <v>113</v>
      </c>
      <c r="D3164" s="5" t="s">
        <v>18</v>
      </c>
      <c r="E3164" s="5">
        <v>15800</v>
      </c>
      <c r="F3164" s="6">
        <v>400.63</v>
      </c>
      <c r="H3164" s="15" t="str">
        <f t="shared" si="294"/>
        <v>Low</v>
      </c>
      <c r="I3164" s="11" t="str">
        <f t="shared" si="295"/>
        <v>Large</v>
      </c>
      <c r="J3164" s="11" t="str">
        <f t="shared" si="296"/>
        <v>South</v>
      </c>
      <c r="K3164" s="11" t="str">
        <f t="shared" si="297"/>
        <v>2010s</v>
      </c>
      <c r="L3164" s="11" t="str">
        <f t="shared" si="298"/>
        <v>Fiber</v>
      </c>
      <c r="M3164" s="18">
        <f t="shared" si="299"/>
        <v>2.5356329113924051E-2</v>
      </c>
    </row>
    <row r="3165" spans="1:13">
      <c r="A3165" s="4">
        <v>2015</v>
      </c>
      <c r="B3165" s="5" t="s">
        <v>104</v>
      </c>
      <c r="C3165" s="5" t="s">
        <v>113</v>
      </c>
      <c r="D3165" s="5" t="s">
        <v>15</v>
      </c>
      <c r="E3165" s="5">
        <v>212400</v>
      </c>
      <c r="F3165" s="6">
        <v>2794.49</v>
      </c>
      <c r="H3165" s="15" t="str">
        <f t="shared" si="294"/>
        <v>Medium</v>
      </c>
      <c r="I3165" s="11" t="str">
        <f t="shared" si="295"/>
        <v>Large</v>
      </c>
      <c r="J3165" s="11" t="str">
        <f t="shared" si="296"/>
        <v>South</v>
      </c>
      <c r="K3165" s="11" t="str">
        <f t="shared" si="297"/>
        <v>2010s</v>
      </c>
      <c r="L3165" s="11" t="str">
        <f t="shared" si="298"/>
        <v>Cereal</v>
      </c>
      <c r="M3165" s="18">
        <f t="shared" si="299"/>
        <v>1.3156732580037665E-2</v>
      </c>
    </row>
    <row r="3166" spans="1:13">
      <c r="A3166" s="4">
        <v>2015</v>
      </c>
      <c r="B3166" s="5" t="s">
        <v>104</v>
      </c>
      <c r="C3166" s="5" t="s">
        <v>113</v>
      </c>
      <c r="D3166" s="5" t="s">
        <v>16</v>
      </c>
      <c r="E3166" s="5">
        <v>22580</v>
      </c>
      <c r="F3166" s="6">
        <v>6609.39</v>
      </c>
      <c r="H3166" s="15" t="str">
        <f t="shared" si="294"/>
        <v>High</v>
      </c>
      <c r="I3166" s="11" t="str">
        <f t="shared" si="295"/>
        <v>Large</v>
      </c>
      <c r="J3166" s="11" t="str">
        <f t="shared" si="296"/>
        <v>South</v>
      </c>
      <c r="K3166" s="11" t="str">
        <f t="shared" si="297"/>
        <v>2010s</v>
      </c>
      <c r="L3166" s="11" t="str">
        <f t="shared" si="298"/>
        <v>Cereal</v>
      </c>
      <c r="M3166" s="18">
        <f t="shared" si="299"/>
        <v>0.29270992028343668</v>
      </c>
    </row>
    <row r="3167" spans="1:13">
      <c r="A3167" s="4">
        <v>2015</v>
      </c>
      <c r="B3167" s="5" t="s">
        <v>104</v>
      </c>
      <c r="C3167" s="5" t="s">
        <v>113</v>
      </c>
      <c r="D3167" s="5" t="s">
        <v>17</v>
      </c>
      <c r="E3167" s="5">
        <v>10</v>
      </c>
      <c r="F3167" s="6">
        <v>1000</v>
      </c>
      <c r="H3167" s="15" t="str">
        <f t="shared" si="294"/>
        <v>Medium</v>
      </c>
      <c r="I3167" s="11" t="str">
        <f t="shared" si="295"/>
        <v>Small</v>
      </c>
      <c r="J3167" s="11" t="str">
        <f t="shared" si="296"/>
        <v>South</v>
      </c>
      <c r="K3167" s="11" t="str">
        <f t="shared" si="297"/>
        <v>2010s</v>
      </c>
      <c r="L3167" s="11" t="str">
        <f t="shared" si="298"/>
        <v>Pulse</v>
      </c>
      <c r="M3167" s="18">
        <f t="shared" si="299"/>
        <v>100</v>
      </c>
    </row>
    <row r="3168" spans="1:13">
      <c r="A3168" s="4">
        <v>2015</v>
      </c>
      <c r="B3168" s="5" t="s">
        <v>104</v>
      </c>
      <c r="C3168" s="5" t="s">
        <v>113</v>
      </c>
      <c r="D3168" s="5" t="s">
        <v>18</v>
      </c>
      <c r="E3168" s="5">
        <v>15780</v>
      </c>
      <c r="F3168" s="6">
        <v>444.23</v>
      </c>
      <c r="H3168" s="15" t="str">
        <f t="shared" si="294"/>
        <v>Low</v>
      </c>
      <c r="I3168" s="11" t="str">
        <f t="shared" si="295"/>
        <v>Large</v>
      </c>
      <c r="J3168" s="11" t="str">
        <f t="shared" si="296"/>
        <v>South</v>
      </c>
      <c r="K3168" s="11" t="str">
        <f t="shared" si="297"/>
        <v>2010s</v>
      </c>
      <c r="L3168" s="11" t="str">
        <f t="shared" si="298"/>
        <v>Fiber</v>
      </c>
      <c r="M3168" s="18">
        <f t="shared" si="299"/>
        <v>2.8151457541191381E-2</v>
      </c>
    </row>
    <row r="3169" spans="1:13">
      <c r="A3169" s="4">
        <v>2016</v>
      </c>
      <c r="B3169" s="5" t="s">
        <v>104</v>
      </c>
      <c r="C3169" s="5" t="s">
        <v>113</v>
      </c>
      <c r="D3169" s="5" t="s">
        <v>15</v>
      </c>
      <c r="E3169" s="5">
        <v>215670</v>
      </c>
      <c r="F3169" s="6">
        <v>2072.3000000000002</v>
      </c>
      <c r="H3169" s="15" t="str">
        <f t="shared" si="294"/>
        <v>Medium</v>
      </c>
      <c r="I3169" s="11" t="str">
        <f t="shared" si="295"/>
        <v>Large</v>
      </c>
      <c r="J3169" s="11" t="str">
        <f t="shared" si="296"/>
        <v>South</v>
      </c>
      <c r="K3169" s="11" t="str">
        <f t="shared" si="297"/>
        <v>2010s</v>
      </c>
      <c r="L3169" s="11" t="str">
        <f t="shared" si="298"/>
        <v>Cereal</v>
      </c>
      <c r="M3169" s="18">
        <f t="shared" si="299"/>
        <v>9.6086613808132812E-3</v>
      </c>
    </row>
    <row r="3170" spans="1:13">
      <c r="A3170" s="4">
        <v>2016</v>
      </c>
      <c r="B3170" s="5" t="s">
        <v>104</v>
      </c>
      <c r="C3170" s="5" t="s">
        <v>113</v>
      </c>
      <c r="D3170" s="5" t="s">
        <v>16</v>
      </c>
      <c r="E3170" s="5">
        <v>27820</v>
      </c>
      <c r="F3170" s="6">
        <v>780.77</v>
      </c>
      <c r="H3170" s="15" t="str">
        <f t="shared" si="294"/>
        <v>Low</v>
      </c>
      <c r="I3170" s="11" t="str">
        <f t="shared" si="295"/>
        <v>Large</v>
      </c>
      <c r="J3170" s="11" t="str">
        <f t="shared" si="296"/>
        <v>South</v>
      </c>
      <c r="K3170" s="11" t="str">
        <f t="shared" si="297"/>
        <v>2010s</v>
      </c>
      <c r="L3170" s="11" t="str">
        <f t="shared" si="298"/>
        <v>Cereal</v>
      </c>
      <c r="M3170" s="18">
        <f t="shared" si="299"/>
        <v>2.8065061107117182E-2</v>
      </c>
    </row>
    <row r="3171" spans="1:13">
      <c r="A3171" s="4">
        <v>2016</v>
      </c>
      <c r="B3171" s="5" t="s">
        <v>104</v>
      </c>
      <c r="C3171" s="5" t="s">
        <v>113</v>
      </c>
      <c r="D3171" s="5" t="s">
        <v>17</v>
      </c>
      <c r="E3171" s="5">
        <v>10</v>
      </c>
      <c r="F3171" s="6">
        <v>571.42999999999995</v>
      </c>
      <c r="H3171" s="15" t="str">
        <f t="shared" si="294"/>
        <v>Low</v>
      </c>
      <c r="I3171" s="11" t="str">
        <f t="shared" si="295"/>
        <v>Small</v>
      </c>
      <c r="J3171" s="11" t="str">
        <f t="shared" si="296"/>
        <v>South</v>
      </c>
      <c r="K3171" s="11" t="str">
        <f t="shared" si="297"/>
        <v>2010s</v>
      </c>
      <c r="L3171" s="11" t="str">
        <f t="shared" si="298"/>
        <v>Pulse</v>
      </c>
      <c r="M3171" s="18">
        <f t="shared" si="299"/>
        <v>57.142999999999994</v>
      </c>
    </row>
    <row r="3172" spans="1:13">
      <c r="A3172" s="4">
        <v>2016</v>
      </c>
      <c r="B3172" s="5" t="s">
        <v>104</v>
      </c>
      <c r="C3172" s="5" t="s">
        <v>113</v>
      </c>
      <c r="D3172" s="5" t="s">
        <v>18</v>
      </c>
      <c r="E3172" s="5">
        <v>18240</v>
      </c>
      <c r="F3172" s="6">
        <v>179.37</v>
      </c>
      <c r="H3172" s="15" t="str">
        <f t="shared" si="294"/>
        <v>Low</v>
      </c>
      <c r="I3172" s="11" t="str">
        <f t="shared" si="295"/>
        <v>Large</v>
      </c>
      <c r="J3172" s="11" t="str">
        <f t="shared" si="296"/>
        <v>South</v>
      </c>
      <c r="K3172" s="11" t="str">
        <f t="shared" si="297"/>
        <v>2010s</v>
      </c>
      <c r="L3172" s="11" t="str">
        <f t="shared" si="298"/>
        <v>Fiber</v>
      </c>
      <c r="M3172" s="18">
        <f t="shared" si="299"/>
        <v>9.8338815789473684E-3</v>
      </c>
    </row>
    <row r="3173" spans="1:13">
      <c r="A3173" s="4">
        <v>2017</v>
      </c>
      <c r="B3173" s="5" t="s">
        <v>104</v>
      </c>
      <c r="C3173" s="5" t="s">
        <v>113</v>
      </c>
      <c r="D3173" s="5" t="s">
        <v>15</v>
      </c>
      <c r="E3173" s="5">
        <v>217340</v>
      </c>
      <c r="F3173" s="6">
        <v>2017.36</v>
      </c>
      <c r="H3173" s="15" t="str">
        <f t="shared" si="294"/>
        <v>Medium</v>
      </c>
      <c r="I3173" s="11" t="str">
        <f t="shared" si="295"/>
        <v>Large</v>
      </c>
      <c r="J3173" s="11" t="str">
        <f t="shared" si="296"/>
        <v>South</v>
      </c>
      <c r="K3173" s="11" t="str">
        <f t="shared" si="297"/>
        <v>2010s</v>
      </c>
      <c r="L3173" s="11" t="str">
        <f t="shared" si="298"/>
        <v>Cereal</v>
      </c>
      <c r="M3173" s="18">
        <f t="shared" si="299"/>
        <v>9.2820465629888643E-3</v>
      </c>
    </row>
    <row r="3174" spans="1:13">
      <c r="A3174" s="4">
        <v>2017</v>
      </c>
      <c r="B3174" s="5" t="s">
        <v>104</v>
      </c>
      <c r="C3174" s="5" t="s">
        <v>113</v>
      </c>
      <c r="D3174" s="5" t="s">
        <v>16</v>
      </c>
      <c r="E3174" s="5">
        <v>24820</v>
      </c>
      <c r="F3174" s="6">
        <v>6247.74</v>
      </c>
      <c r="H3174" s="15" t="str">
        <f t="shared" si="294"/>
        <v>High</v>
      </c>
      <c r="I3174" s="11" t="str">
        <f t="shared" si="295"/>
        <v>Large</v>
      </c>
      <c r="J3174" s="11" t="str">
        <f t="shared" si="296"/>
        <v>South</v>
      </c>
      <c r="K3174" s="11" t="str">
        <f t="shared" si="297"/>
        <v>2010s</v>
      </c>
      <c r="L3174" s="11" t="str">
        <f t="shared" si="298"/>
        <v>Cereal</v>
      </c>
      <c r="M3174" s="18">
        <f t="shared" si="299"/>
        <v>0.25172199838839643</v>
      </c>
    </row>
    <row r="3175" spans="1:13">
      <c r="A3175" s="4">
        <v>2017</v>
      </c>
      <c r="B3175" s="5" t="s">
        <v>104</v>
      </c>
      <c r="C3175" s="5" t="s">
        <v>113</v>
      </c>
      <c r="D3175" s="5" t="s">
        <v>17</v>
      </c>
      <c r="E3175" s="5">
        <v>10</v>
      </c>
      <c r="F3175" s="6">
        <v>923.08</v>
      </c>
      <c r="H3175" s="15" t="str">
        <f t="shared" si="294"/>
        <v>Low</v>
      </c>
      <c r="I3175" s="11" t="str">
        <f t="shared" si="295"/>
        <v>Small</v>
      </c>
      <c r="J3175" s="11" t="str">
        <f t="shared" si="296"/>
        <v>South</v>
      </c>
      <c r="K3175" s="11" t="str">
        <f t="shared" si="297"/>
        <v>2010s</v>
      </c>
      <c r="L3175" s="11" t="str">
        <f t="shared" si="298"/>
        <v>Pulse</v>
      </c>
      <c r="M3175" s="18">
        <f t="shared" si="299"/>
        <v>92.308000000000007</v>
      </c>
    </row>
    <row r="3176" spans="1:13">
      <c r="A3176" s="4">
        <v>2017</v>
      </c>
      <c r="B3176" s="5" t="s">
        <v>104</v>
      </c>
      <c r="C3176" s="5" t="s">
        <v>113</v>
      </c>
      <c r="D3176" s="5" t="s">
        <v>18</v>
      </c>
      <c r="E3176" s="5">
        <v>20030</v>
      </c>
      <c r="F3176" s="6">
        <v>0.28000000000000003</v>
      </c>
      <c r="H3176" s="15" t="str">
        <f t="shared" si="294"/>
        <v>Low</v>
      </c>
      <c r="I3176" s="11" t="str">
        <f t="shared" si="295"/>
        <v>Large</v>
      </c>
      <c r="J3176" s="11" t="str">
        <f t="shared" si="296"/>
        <v>South</v>
      </c>
      <c r="K3176" s="11" t="str">
        <f t="shared" si="297"/>
        <v>2010s</v>
      </c>
      <c r="L3176" s="11" t="str">
        <f t="shared" si="298"/>
        <v>Fiber</v>
      </c>
      <c r="M3176" s="18">
        <f t="shared" si="299"/>
        <v>1.397903145282077E-5</v>
      </c>
    </row>
    <row r="3177" spans="1:13">
      <c r="A3177" s="4">
        <v>2008</v>
      </c>
      <c r="B3177" s="5" t="s">
        <v>104</v>
      </c>
      <c r="C3177" s="5" t="s">
        <v>114</v>
      </c>
      <c r="D3177" s="5" t="s">
        <v>15</v>
      </c>
      <c r="E3177" s="5">
        <v>113720</v>
      </c>
      <c r="F3177" s="6">
        <v>4241.7299999999996</v>
      </c>
      <c r="H3177" s="15" t="str">
        <f t="shared" si="294"/>
        <v>High</v>
      </c>
      <c r="I3177" s="11" t="str">
        <f t="shared" si="295"/>
        <v>Large</v>
      </c>
      <c r="J3177" s="11" t="str">
        <f t="shared" si="296"/>
        <v>South</v>
      </c>
      <c r="K3177" s="11" t="str">
        <f t="shared" si="297"/>
        <v>2000s</v>
      </c>
      <c r="L3177" s="11" t="str">
        <f t="shared" si="298"/>
        <v>Cereal</v>
      </c>
      <c r="M3177" s="18">
        <f t="shared" si="299"/>
        <v>3.7299771368272949E-2</v>
      </c>
    </row>
    <row r="3178" spans="1:13">
      <c r="A3178" s="4">
        <v>2008</v>
      </c>
      <c r="B3178" s="5" t="s">
        <v>104</v>
      </c>
      <c r="C3178" s="5" t="s">
        <v>114</v>
      </c>
      <c r="D3178" s="5" t="s">
        <v>16</v>
      </c>
      <c r="E3178" s="5">
        <v>22030</v>
      </c>
      <c r="F3178" s="6">
        <v>4108.03</v>
      </c>
      <c r="H3178" s="15" t="str">
        <f t="shared" si="294"/>
        <v>High</v>
      </c>
      <c r="I3178" s="11" t="str">
        <f t="shared" si="295"/>
        <v>Large</v>
      </c>
      <c r="J3178" s="11" t="str">
        <f t="shared" si="296"/>
        <v>South</v>
      </c>
      <c r="K3178" s="11" t="str">
        <f t="shared" si="297"/>
        <v>2000s</v>
      </c>
      <c r="L3178" s="11" t="str">
        <f t="shared" si="298"/>
        <v>Cereal</v>
      </c>
      <c r="M3178" s="18">
        <f t="shared" si="299"/>
        <v>0.18647435315478891</v>
      </c>
    </row>
    <row r="3179" spans="1:13">
      <c r="A3179" s="4">
        <v>2008</v>
      </c>
      <c r="B3179" s="5" t="s">
        <v>104</v>
      </c>
      <c r="C3179" s="5" t="s">
        <v>114</v>
      </c>
      <c r="D3179" s="5" t="s">
        <v>17</v>
      </c>
      <c r="E3179" s="5">
        <v>110</v>
      </c>
      <c r="F3179" s="6">
        <v>818.18</v>
      </c>
      <c r="H3179" s="15" t="str">
        <f t="shared" si="294"/>
        <v>Low</v>
      </c>
      <c r="I3179" s="11" t="str">
        <f t="shared" si="295"/>
        <v>Small</v>
      </c>
      <c r="J3179" s="11" t="str">
        <f t="shared" si="296"/>
        <v>South</v>
      </c>
      <c r="K3179" s="11" t="str">
        <f t="shared" si="297"/>
        <v>2000s</v>
      </c>
      <c r="L3179" s="11" t="str">
        <f t="shared" si="298"/>
        <v>Pulse</v>
      </c>
      <c r="M3179" s="18">
        <f t="shared" si="299"/>
        <v>7.4379999999999997</v>
      </c>
    </row>
    <row r="3180" spans="1:13">
      <c r="A3180" s="4">
        <v>2008</v>
      </c>
      <c r="B3180" s="5" t="s">
        <v>104</v>
      </c>
      <c r="C3180" s="5" t="s">
        <v>114</v>
      </c>
      <c r="D3180" s="5" t="s">
        <v>18</v>
      </c>
      <c r="E3180" s="5">
        <v>6140</v>
      </c>
      <c r="F3180" s="6">
        <v>278.5</v>
      </c>
      <c r="H3180" s="15" t="str">
        <f t="shared" si="294"/>
        <v>Low</v>
      </c>
      <c r="I3180" s="11" t="str">
        <f t="shared" si="295"/>
        <v>Large</v>
      </c>
      <c r="J3180" s="11" t="str">
        <f t="shared" si="296"/>
        <v>South</v>
      </c>
      <c r="K3180" s="11" t="str">
        <f t="shared" si="297"/>
        <v>2000s</v>
      </c>
      <c r="L3180" s="11" t="str">
        <f t="shared" si="298"/>
        <v>Fiber</v>
      </c>
      <c r="M3180" s="18">
        <f t="shared" si="299"/>
        <v>4.5358306188925078E-2</v>
      </c>
    </row>
    <row r="3181" spans="1:13">
      <c r="A3181" s="4">
        <v>2009</v>
      </c>
      <c r="B3181" s="5" t="s">
        <v>104</v>
      </c>
      <c r="C3181" s="5" t="s">
        <v>114</v>
      </c>
      <c r="D3181" s="5" t="s">
        <v>15</v>
      </c>
      <c r="E3181" s="5">
        <v>105540</v>
      </c>
      <c r="F3181" s="6">
        <v>4288.04</v>
      </c>
      <c r="H3181" s="15" t="str">
        <f t="shared" si="294"/>
        <v>High</v>
      </c>
      <c r="I3181" s="11" t="str">
        <f t="shared" si="295"/>
        <v>Large</v>
      </c>
      <c r="J3181" s="11" t="str">
        <f t="shared" si="296"/>
        <v>South</v>
      </c>
      <c r="K3181" s="11" t="str">
        <f t="shared" si="297"/>
        <v>2000s</v>
      </c>
      <c r="L3181" s="11" t="str">
        <f t="shared" si="298"/>
        <v>Cereal</v>
      </c>
      <c r="M3181" s="18">
        <f t="shared" si="299"/>
        <v>4.0629524350956986E-2</v>
      </c>
    </row>
    <row r="3182" spans="1:13">
      <c r="A3182" s="4">
        <v>2009</v>
      </c>
      <c r="B3182" s="5" t="s">
        <v>104</v>
      </c>
      <c r="C3182" s="5" t="s">
        <v>114</v>
      </c>
      <c r="D3182" s="5" t="s">
        <v>16</v>
      </c>
      <c r="E3182" s="5">
        <v>22000</v>
      </c>
      <c r="F3182" s="6">
        <v>3554.09</v>
      </c>
      <c r="H3182" s="15" t="str">
        <f t="shared" si="294"/>
        <v>High</v>
      </c>
      <c r="I3182" s="11" t="str">
        <f t="shared" si="295"/>
        <v>Large</v>
      </c>
      <c r="J3182" s="11" t="str">
        <f t="shared" si="296"/>
        <v>South</v>
      </c>
      <c r="K3182" s="11" t="str">
        <f t="shared" si="297"/>
        <v>2000s</v>
      </c>
      <c r="L3182" s="11" t="str">
        <f t="shared" si="298"/>
        <v>Cereal</v>
      </c>
      <c r="M3182" s="18">
        <f t="shared" si="299"/>
        <v>0.16154954545454547</v>
      </c>
    </row>
    <row r="3183" spans="1:13">
      <c r="A3183" s="4">
        <v>2009</v>
      </c>
      <c r="B3183" s="5" t="s">
        <v>104</v>
      </c>
      <c r="C3183" s="5" t="s">
        <v>114</v>
      </c>
      <c r="D3183" s="5" t="s">
        <v>17</v>
      </c>
      <c r="E3183" s="5">
        <v>50</v>
      </c>
      <c r="F3183" s="6">
        <v>600</v>
      </c>
      <c r="H3183" s="15" t="str">
        <f t="shared" si="294"/>
        <v>Low</v>
      </c>
      <c r="I3183" s="11" t="str">
        <f t="shared" si="295"/>
        <v>Small</v>
      </c>
      <c r="J3183" s="11" t="str">
        <f t="shared" si="296"/>
        <v>South</v>
      </c>
      <c r="K3183" s="11" t="str">
        <f t="shared" si="297"/>
        <v>2000s</v>
      </c>
      <c r="L3183" s="11" t="str">
        <f t="shared" si="298"/>
        <v>Pulse</v>
      </c>
      <c r="M3183" s="18">
        <f t="shared" si="299"/>
        <v>12</v>
      </c>
    </row>
    <row r="3184" spans="1:13">
      <c r="A3184" s="4">
        <v>2009</v>
      </c>
      <c r="B3184" s="5" t="s">
        <v>104</v>
      </c>
      <c r="C3184" s="5" t="s">
        <v>114</v>
      </c>
      <c r="D3184" s="5" t="s">
        <v>18</v>
      </c>
      <c r="E3184" s="5">
        <v>6340</v>
      </c>
      <c r="F3184" s="6">
        <v>291.8</v>
      </c>
      <c r="H3184" s="15" t="str">
        <f t="shared" si="294"/>
        <v>Low</v>
      </c>
      <c r="I3184" s="11" t="str">
        <f t="shared" si="295"/>
        <v>Large</v>
      </c>
      <c r="J3184" s="11" t="str">
        <f t="shared" si="296"/>
        <v>South</v>
      </c>
      <c r="K3184" s="11" t="str">
        <f t="shared" si="297"/>
        <v>2000s</v>
      </c>
      <c r="L3184" s="11" t="str">
        <f t="shared" si="298"/>
        <v>Fiber</v>
      </c>
      <c r="M3184" s="18">
        <f t="shared" si="299"/>
        <v>4.6025236593059939E-2</v>
      </c>
    </row>
    <row r="3185" spans="1:13">
      <c r="A3185" s="4">
        <v>2010</v>
      </c>
      <c r="B3185" s="5" t="s">
        <v>104</v>
      </c>
      <c r="C3185" s="5" t="s">
        <v>114</v>
      </c>
      <c r="D3185" s="5" t="s">
        <v>15</v>
      </c>
      <c r="E3185" s="5">
        <v>99770</v>
      </c>
      <c r="F3185" s="6">
        <v>4422.7700000000004</v>
      </c>
      <c r="H3185" s="15" t="str">
        <f t="shared" si="294"/>
        <v>High</v>
      </c>
      <c r="I3185" s="11" t="str">
        <f t="shared" si="295"/>
        <v>Large</v>
      </c>
      <c r="J3185" s="11" t="str">
        <f t="shared" si="296"/>
        <v>South</v>
      </c>
      <c r="K3185" s="11" t="str">
        <f t="shared" si="297"/>
        <v>2010s</v>
      </c>
      <c r="L3185" s="11" t="str">
        <f t="shared" si="298"/>
        <v>Cereal</v>
      </c>
      <c r="M3185" s="18">
        <f t="shared" si="299"/>
        <v>4.4329658213891954E-2</v>
      </c>
    </row>
    <row r="3186" spans="1:13">
      <c r="A3186" s="4">
        <v>2010</v>
      </c>
      <c r="B3186" s="5" t="s">
        <v>104</v>
      </c>
      <c r="C3186" s="5" t="s">
        <v>114</v>
      </c>
      <c r="D3186" s="5" t="s">
        <v>16</v>
      </c>
      <c r="E3186" s="5">
        <v>24560</v>
      </c>
      <c r="F3186" s="6">
        <v>3432</v>
      </c>
      <c r="H3186" s="15" t="str">
        <f t="shared" si="294"/>
        <v>High</v>
      </c>
      <c r="I3186" s="11" t="str">
        <f t="shared" si="295"/>
        <v>Large</v>
      </c>
      <c r="J3186" s="11" t="str">
        <f t="shared" si="296"/>
        <v>South</v>
      </c>
      <c r="K3186" s="11" t="str">
        <f t="shared" si="297"/>
        <v>2010s</v>
      </c>
      <c r="L3186" s="11" t="str">
        <f t="shared" si="298"/>
        <v>Cereal</v>
      </c>
      <c r="M3186" s="18">
        <f t="shared" si="299"/>
        <v>0.13973941368078177</v>
      </c>
    </row>
    <row r="3187" spans="1:13">
      <c r="A3187" s="4">
        <v>2010</v>
      </c>
      <c r="B3187" s="5" t="s">
        <v>104</v>
      </c>
      <c r="C3187" s="5" t="s">
        <v>114</v>
      </c>
      <c r="D3187" s="5" t="s">
        <v>17</v>
      </c>
      <c r="E3187" s="5">
        <v>30</v>
      </c>
      <c r="F3187" s="6">
        <v>333.33</v>
      </c>
      <c r="H3187" s="15" t="str">
        <f t="shared" si="294"/>
        <v>Low</v>
      </c>
      <c r="I3187" s="11" t="str">
        <f t="shared" si="295"/>
        <v>Small</v>
      </c>
      <c r="J3187" s="11" t="str">
        <f t="shared" si="296"/>
        <v>South</v>
      </c>
      <c r="K3187" s="11" t="str">
        <f t="shared" si="297"/>
        <v>2010s</v>
      </c>
      <c r="L3187" s="11" t="str">
        <f t="shared" si="298"/>
        <v>Pulse</v>
      </c>
      <c r="M3187" s="18">
        <f t="shared" si="299"/>
        <v>11.110999999999999</v>
      </c>
    </row>
    <row r="3188" spans="1:13">
      <c r="A3188" s="4">
        <v>2010</v>
      </c>
      <c r="B3188" s="5" t="s">
        <v>104</v>
      </c>
      <c r="C3188" s="5" t="s">
        <v>114</v>
      </c>
      <c r="D3188" s="5" t="s">
        <v>18</v>
      </c>
      <c r="E3188" s="5">
        <v>5660</v>
      </c>
      <c r="F3188" s="6">
        <v>540.64</v>
      </c>
      <c r="H3188" s="15" t="str">
        <f t="shared" si="294"/>
        <v>Low</v>
      </c>
      <c r="I3188" s="11" t="str">
        <f t="shared" si="295"/>
        <v>Large</v>
      </c>
      <c r="J3188" s="11" t="str">
        <f t="shared" si="296"/>
        <v>South</v>
      </c>
      <c r="K3188" s="11" t="str">
        <f t="shared" si="297"/>
        <v>2010s</v>
      </c>
      <c r="L3188" s="11" t="str">
        <f t="shared" si="298"/>
        <v>Fiber</v>
      </c>
      <c r="M3188" s="18">
        <f t="shared" si="299"/>
        <v>9.5519434628975261E-2</v>
      </c>
    </row>
    <row r="3189" spans="1:13">
      <c r="A3189" s="4">
        <v>2011</v>
      </c>
      <c r="B3189" s="5" t="s">
        <v>104</v>
      </c>
      <c r="C3189" s="5" t="s">
        <v>114</v>
      </c>
      <c r="D3189" s="5" t="s">
        <v>15</v>
      </c>
      <c r="E3189" s="5">
        <v>121600</v>
      </c>
      <c r="F3189" s="6">
        <v>3634.62</v>
      </c>
      <c r="H3189" s="15" t="str">
        <f t="shared" si="294"/>
        <v>High</v>
      </c>
      <c r="I3189" s="11" t="str">
        <f t="shared" si="295"/>
        <v>Large</v>
      </c>
      <c r="J3189" s="11" t="str">
        <f t="shared" si="296"/>
        <v>South</v>
      </c>
      <c r="K3189" s="11" t="str">
        <f t="shared" si="297"/>
        <v>2010s</v>
      </c>
      <c r="L3189" s="11" t="str">
        <f t="shared" si="298"/>
        <v>Cereal</v>
      </c>
      <c r="M3189" s="18">
        <f t="shared" si="299"/>
        <v>2.9889967105263156E-2</v>
      </c>
    </row>
    <row r="3190" spans="1:13">
      <c r="A3190" s="4">
        <v>2011</v>
      </c>
      <c r="B3190" s="5" t="s">
        <v>104</v>
      </c>
      <c r="C3190" s="5" t="s">
        <v>114</v>
      </c>
      <c r="D3190" s="5" t="s">
        <v>16</v>
      </c>
      <c r="E3190" s="5">
        <v>27980</v>
      </c>
      <c r="F3190" s="6">
        <v>6278.77</v>
      </c>
      <c r="H3190" s="15" t="str">
        <f t="shared" si="294"/>
        <v>High</v>
      </c>
      <c r="I3190" s="11" t="str">
        <f t="shared" si="295"/>
        <v>Large</v>
      </c>
      <c r="J3190" s="11" t="str">
        <f t="shared" si="296"/>
        <v>South</v>
      </c>
      <c r="K3190" s="11" t="str">
        <f t="shared" si="297"/>
        <v>2010s</v>
      </c>
      <c r="L3190" s="11" t="str">
        <f t="shared" si="298"/>
        <v>Cereal</v>
      </c>
      <c r="M3190" s="18">
        <f t="shared" si="299"/>
        <v>0.2244020729092209</v>
      </c>
    </row>
    <row r="3191" spans="1:13">
      <c r="A3191" s="4">
        <v>2011</v>
      </c>
      <c r="B3191" s="5" t="s">
        <v>104</v>
      </c>
      <c r="C3191" s="5" t="s">
        <v>114</v>
      </c>
      <c r="D3191" s="5" t="s">
        <v>17</v>
      </c>
      <c r="E3191" s="5">
        <v>20</v>
      </c>
      <c r="F3191" s="6">
        <v>500</v>
      </c>
      <c r="H3191" s="15" t="str">
        <f t="shared" si="294"/>
        <v>Low</v>
      </c>
      <c r="I3191" s="11" t="str">
        <f t="shared" si="295"/>
        <v>Small</v>
      </c>
      <c r="J3191" s="11" t="str">
        <f t="shared" si="296"/>
        <v>South</v>
      </c>
      <c r="K3191" s="11" t="str">
        <f t="shared" si="297"/>
        <v>2010s</v>
      </c>
      <c r="L3191" s="11" t="str">
        <f t="shared" si="298"/>
        <v>Pulse</v>
      </c>
      <c r="M3191" s="18">
        <f t="shared" si="299"/>
        <v>25</v>
      </c>
    </row>
    <row r="3192" spans="1:13">
      <c r="A3192" s="4">
        <v>2011</v>
      </c>
      <c r="B3192" s="5" t="s">
        <v>104</v>
      </c>
      <c r="C3192" s="5" t="s">
        <v>114</v>
      </c>
      <c r="D3192" s="5" t="s">
        <v>18</v>
      </c>
      <c r="E3192" s="5">
        <v>6330</v>
      </c>
      <c r="F3192" s="6">
        <v>470.77</v>
      </c>
      <c r="H3192" s="15" t="str">
        <f t="shared" si="294"/>
        <v>Low</v>
      </c>
      <c r="I3192" s="11" t="str">
        <f t="shared" si="295"/>
        <v>Large</v>
      </c>
      <c r="J3192" s="11" t="str">
        <f t="shared" si="296"/>
        <v>South</v>
      </c>
      <c r="K3192" s="11" t="str">
        <f t="shared" si="297"/>
        <v>2010s</v>
      </c>
      <c r="L3192" s="11" t="str">
        <f t="shared" si="298"/>
        <v>Fiber</v>
      </c>
      <c r="M3192" s="18">
        <f t="shared" si="299"/>
        <v>7.4371248025276462E-2</v>
      </c>
    </row>
    <row r="3193" spans="1:13">
      <c r="A3193" s="4">
        <v>2012</v>
      </c>
      <c r="B3193" s="5" t="s">
        <v>104</v>
      </c>
      <c r="C3193" s="5" t="s">
        <v>114</v>
      </c>
      <c r="D3193" s="5" t="s">
        <v>15</v>
      </c>
      <c r="E3193" s="5">
        <v>51630</v>
      </c>
      <c r="F3193" s="6">
        <v>4010.27</v>
      </c>
      <c r="H3193" s="15" t="str">
        <f t="shared" si="294"/>
        <v>High</v>
      </c>
      <c r="I3193" s="11" t="str">
        <f t="shared" si="295"/>
        <v>Large</v>
      </c>
      <c r="J3193" s="11" t="str">
        <f t="shared" si="296"/>
        <v>South</v>
      </c>
      <c r="K3193" s="11" t="str">
        <f t="shared" si="297"/>
        <v>2010s</v>
      </c>
      <c r="L3193" s="11" t="str">
        <f t="shared" si="298"/>
        <v>Cereal</v>
      </c>
      <c r="M3193" s="18">
        <f t="shared" si="299"/>
        <v>7.767325198527987E-2</v>
      </c>
    </row>
    <row r="3194" spans="1:13">
      <c r="A3194" s="4">
        <v>2012</v>
      </c>
      <c r="B3194" s="5" t="s">
        <v>104</v>
      </c>
      <c r="C3194" s="5" t="s">
        <v>114</v>
      </c>
      <c r="D3194" s="5" t="s">
        <v>16</v>
      </c>
      <c r="E3194" s="5">
        <v>40440</v>
      </c>
      <c r="F3194" s="6">
        <v>1621.91</v>
      </c>
      <c r="H3194" s="15" t="str">
        <f t="shared" si="294"/>
        <v>Medium</v>
      </c>
      <c r="I3194" s="11" t="str">
        <f t="shared" si="295"/>
        <v>Large</v>
      </c>
      <c r="J3194" s="11" t="str">
        <f t="shared" si="296"/>
        <v>South</v>
      </c>
      <c r="K3194" s="11" t="str">
        <f t="shared" si="297"/>
        <v>2010s</v>
      </c>
      <c r="L3194" s="11" t="str">
        <f t="shared" si="298"/>
        <v>Cereal</v>
      </c>
      <c r="M3194" s="18">
        <f t="shared" si="299"/>
        <v>4.0106577645895154E-2</v>
      </c>
    </row>
    <row r="3195" spans="1:13">
      <c r="A3195" s="4">
        <v>2012</v>
      </c>
      <c r="B3195" s="5" t="s">
        <v>104</v>
      </c>
      <c r="C3195" s="5" t="s">
        <v>114</v>
      </c>
      <c r="D3195" s="5" t="s">
        <v>17</v>
      </c>
      <c r="E3195" s="5">
        <v>30</v>
      </c>
      <c r="F3195" s="6">
        <v>1000</v>
      </c>
      <c r="H3195" s="15" t="str">
        <f t="shared" si="294"/>
        <v>Medium</v>
      </c>
      <c r="I3195" s="11" t="str">
        <f t="shared" si="295"/>
        <v>Small</v>
      </c>
      <c r="J3195" s="11" t="str">
        <f t="shared" si="296"/>
        <v>South</v>
      </c>
      <c r="K3195" s="11" t="str">
        <f t="shared" si="297"/>
        <v>2010s</v>
      </c>
      <c r="L3195" s="11" t="str">
        <f t="shared" si="298"/>
        <v>Pulse</v>
      </c>
      <c r="M3195" s="18">
        <f t="shared" si="299"/>
        <v>33.333333333333336</v>
      </c>
    </row>
    <row r="3196" spans="1:13">
      <c r="A3196" s="4">
        <v>2012</v>
      </c>
      <c r="B3196" s="5" t="s">
        <v>104</v>
      </c>
      <c r="C3196" s="5" t="s">
        <v>114</v>
      </c>
      <c r="D3196" s="5" t="s">
        <v>18</v>
      </c>
      <c r="E3196" s="5">
        <v>6260</v>
      </c>
      <c r="F3196" s="6">
        <v>241.21</v>
      </c>
      <c r="H3196" s="15" t="str">
        <f t="shared" si="294"/>
        <v>Low</v>
      </c>
      <c r="I3196" s="11" t="str">
        <f t="shared" si="295"/>
        <v>Large</v>
      </c>
      <c r="J3196" s="11" t="str">
        <f t="shared" si="296"/>
        <v>South</v>
      </c>
      <c r="K3196" s="11" t="str">
        <f t="shared" si="297"/>
        <v>2010s</v>
      </c>
      <c r="L3196" s="11" t="str">
        <f t="shared" si="298"/>
        <v>Fiber</v>
      </c>
      <c r="M3196" s="18">
        <f t="shared" si="299"/>
        <v>3.8531948881789138E-2</v>
      </c>
    </row>
    <row r="3197" spans="1:13">
      <c r="A3197" s="4">
        <v>2013</v>
      </c>
      <c r="B3197" s="5" t="s">
        <v>104</v>
      </c>
      <c r="C3197" s="5" t="s">
        <v>114</v>
      </c>
      <c r="D3197" s="5" t="s">
        <v>15</v>
      </c>
      <c r="E3197" s="5">
        <v>74010</v>
      </c>
      <c r="F3197" s="6">
        <v>5653.83</v>
      </c>
      <c r="H3197" s="15" t="str">
        <f t="shared" si="294"/>
        <v>High</v>
      </c>
      <c r="I3197" s="11" t="str">
        <f t="shared" si="295"/>
        <v>Large</v>
      </c>
      <c r="J3197" s="11" t="str">
        <f t="shared" si="296"/>
        <v>South</v>
      </c>
      <c r="K3197" s="11" t="str">
        <f t="shared" si="297"/>
        <v>2010s</v>
      </c>
      <c r="L3197" s="11" t="str">
        <f t="shared" si="298"/>
        <v>Cereal</v>
      </c>
      <c r="M3197" s="18">
        <f t="shared" si="299"/>
        <v>7.6392784758816376E-2</v>
      </c>
    </row>
    <row r="3198" spans="1:13">
      <c r="A3198" s="4">
        <v>2013</v>
      </c>
      <c r="B3198" s="5" t="s">
        <v>104</v>
      </c>
      <c r="C3198" s="5" t="s">
        <v>114</v>
      </c>
      <c r="D3198" s="5" t="s">
        <v>16</v>
      </c>
      <c r="E3198" s="5">
        <v>50630</v>
      </c>
      <c r="F3198" s="6">
        <v>2732.96</v>
      </c>
      <c r="H3198" s="15" t="str">
        <f t="shared" si="294"/>
        <v>Medium</v>
      </c>
      <c r="I3198" s="11" t="str">
        <f t="shared" si="295"/>
        <v>Large</v>
      </c>
      <c r="J3198" s="11" t="str">
        <f t="shared" si="296"/>
        <v>South</v>
      </c>
      <c r="K3198" s="11" t="str">
        <f t="shared" si="297"/>
        <v>2010s</v>
      </c>
      <c r="L3198" s="11" t="str">
        <f t="shared" si="298"/>
        <v>Cereal</v>
      </c>
      <c r="M3198" s="18">
        <f t="shared" si="299"/>
        <v>5.3979063796168278E-2</v>
      </c>
    </row>
    <row r="3199" spans="1:13">
      <c r="A3199" s="4">
        <v>2013</v>
      </c>
      <c r="B3199" s="5" t="s">
        <v>104</v>
      </c>
      <c r="C3199" s="5" t="s">
        <v>114</v>
      </c>
      <c r="D3199" s="5" t="s">
        <v>17</v>
      </c>
      <c r="E3199" s="5">
        <v>20</v>
      </c>
      <c r="F3199" s="6">
        <v>500</v>
      </c>
      <c r="H3199" s="15" t="str">
        <f t="shared" si="294"/>
        <v>Low</v>
      </c>
      <c r="I3199" s="11" t="str">
        <f t="shared" si="295"/>
        <v>Small</v>
      </c>
      <c r="J3199" s="11" t="str">
        <f t="shared" si="296"/>
        <v>South</v>
      </c>
      <c r="K3199" s="11" t="str">
        <f t="shared" si="297"/>
        <v>2010s</v>
      </c>
      <c r="L3199" s="11" t="str">
        <f t="shared" si="298"/>
        <v>Pulse</v>
      </c>
      <c r="M3199" s="18">
        <f t="shared" si="299"/>
        <v>25</v>
      </c>
    </row>
    <row r="3200" spans="1:13">
      <c r="A3200" s="4">
        <v>2013</v>
      </c>
      <c r="B3200" s="5" t="s">
        <v>104</v>
      </c>
      <c r="C3200" s="5" t="s">
        <v>114</v>
      </c>
      <c r="D3200" s="5" t="s">
        <v>18</v>
      </c>
      <c r="E3200" s="5">
        <v>8010</v>
      </c>
      <c r="F3200" s="6">
        <v>259.68</v>
      </c>
      <c r="H3200" s="15" t="str">
        <f t="shared" si="294"/>
        <v>Low</v>
      </c>
      <c r="I3200" s="11" t="str">
        <f t="shared" si="295"/>
        <v>Large</v>
      </c>
      <c r="J3200" s="11" t="str">
        <f t="shared" si="296"/>
        <v>South</v>
      </c>
      <c r="K3200" s="11" t="str">
        <f t="shared" si="297"/>
        <v>2010s</v>
      </c>
      <c r="L3200" s="11" t="str">
        <f t="shared" si="298"/>
        <v>Fiber</v>
      </c>
      <c r="M3200" s="18">
        <f t="shared" si="299"/>
        <v>3.2419475655430713E-2</v>
      </c>
    </row>
    <row r="3201" spans="1:13">
      <c r="A3201" s="4">
        <v>2014</v>
      </c>
      <c r="B3201" s="5" t="s">
        <v>104</v>
      </c>
      <c r="C3201" s="5" t="s">
        <v>114</v>
      </c>
      <c r="D3201" s="5" t="s">
        <v>15</v>
      </c>
      <c r="E3201" s="5">
        <v>101100</v>
      </c>
      <c r="F3201" s="6">
        <v>5117.01</v>
      </c>
      <c r="H3201" s="15" t="str">
        <f t="shared" si="294"/>
        <v>High</v>
      </c>
      <c r="I3201" s="11" t="str">
        <f t="shared" si="295"/>
        <v>Large</v>
      </c>
      <c r="J3201" s="11" t="str">
        <f t="shared" si="296"/>
        <v>South</v>
      </c>
      <c r="K3201" s="11" t="str">
        <f t="shared" si="297"/>
        <v>2010s</v>
      </c>
      <c r="L3201" s="11" t="str">
        <f t="shared" si="298"/>
        <v>Cereal</v>
      </c>
      <c r="M3201" s="18">
        <f t="shared" si="299"/>
        <v>5.0613353115727004E-2</v>
      </c>
    </row>
    <row r="3202" spans="1:13">
      <c r="A3202" s="4">
        <v>2014</v>
      </c>
      <c r="B3202" s="5" t="s">
        <v>104</v>
      </c>
      <c r="C3202" s="5" t="s">
        <v>114</v>
      </c>
      <c r="D3202" s="5" t="s">
        <v>16</v>
      </c>
      <c r="E3202" s="5">
        <v>24240</v>
      </c>
      <c r="F3202" s="6">
        <v>6834.57</v>
      </c>
      <c r="H3202" s="15" t="str">
        <f t="shared" si="294"/>
        <v>High</v>
      </c>
      <c r="I3202" s="11" t="str">
        <f t="shared" si="295"/>
        <v>Large</v>
      </c>
      <c r="J3202" s="11" t="str">
        <f t="shared" si="296"/>
        <v>South</v>
      </c>
      <c r="K3202" s="11" t="str">
        <f t="shared" si="297"/>
        <v>2010s</v>
      </c>
      <c r="L3202" s="11" t="str">
        <f t="shared" si="298"/>
        <v>Cereal</v>
      </c>
      <c r="M3202" s="18">
        <f t="shared" si="299"/>
        <v>0.28195420792079207</v>
      </c>
    </row>
    <row r="3203" spans="1:13">
      <c r="A3203" s="4">
        <v>2014</v>
      </c>
      <c r="B3203" s="5" t="s">
        <v>104</v>
      </c>
      <c r="C3203" s="5" t="s">
        <v>114</v>
      </c>
      <c r="D3203" s="5" t="s">
        <v>17</v>
      </c>
      <c r="E3203" s="5">
        <v>60</v>
      </c>
      <c r="F3203" s="6">
        <v>666.67</v>
      </c>
      <c r="H3203" s="15" t="str">
        <f t="shared" ref="H3203:H3266" si="300">IF(F3203&lt;1000,"Low",IF(F3203&lt;3000,"Medium","High"))</f>
        <v>Low</v>
      </c>
      <c r="I3203" s="11" t="str">
        <f t="shared" ref="I3203:I3266" si="301">IF(E3203&lt;1000,"Small",IF(E3203&lt;5000,"Medium","Large"))</f>
        <v>Small</v>
      </c>
      <c r="J3203" s="11" t="str">
        <f t="shared" ref="J3203:J3266" si="302">IF(OR(B3203="Punjab",B3203="Haryana",B3203="Himachal Pradesh",B3203="Jammu and Kashmir",B3203="Uttarakhand",B3203="Delhi",B3203="Chandigarh"),"North",IF(OR(B3203="Tamil Nadu",B3203="Karnataka",B3203="Kerala",B3203="Andhra Pradesh",B3203="Telangana"),"South",IF(OR(B3203="Maharashtra",B3203="Gujarat",B3203="Goa",B3203="Rajasthan"),"West",IF(OR(B3203="West Bengal",B3203="Bihar",B3203="Jharkhand",B3203="Odisha",B3203="Assam",B3203="Sikkim",B3203="Arunachal Pradesh",B3203="Manipur",B3203="Meghalaya",B3203="Mizoram",B3203="Nagaland",B3203="Tripura"),"East","Central"))))</f>
        <v>South</v>
      </c>
      <c r="K3203" s="11" t="str">
        <f t="shared" ref="K3203:K3266" si="303">LEFT(A3203,3)&amp;"0s"</f>
        <v>2010s</v>
      </c>
      <c r="L3203" s="11" t="str">
        <f t="shared" ref="L3203:L3266" si="304">IF(D3203="Rice","Cereal",IF(D3203="Maize","Cereal",IF(D3203="Chickpea","Pulse",IF(D3203="Cotton","Fiber","Other"))))</f>
        <v>Pulse</v>
      </c>
      <c r="M3203" s="18">
        <f t="shared" ref="M3203:M3266" si="305">F3203/E3203</f>
        <v>11.111166666666666</v>
      </c>
    </row>
    <row r="3204" spans="1:13">
      <c r="A3204" s="4">
        <v>2014</v>
      </c>
      <c r="B3204" s="5" t="s">
        <v>104</v>
      </c>
      <c r="C3204" s="5" t="s">
        <v>114</v>
      </c>
      <c r="D3204" s="5" t="s">
        <v>18</v>
      </c>
      <c r="E3204" s="5">
        <v>13420</v>
      </c>
      <c r="F3204" s="6">
        <v>797.32</v>
      </c>
      <c r="H3204" s="15" t="str">
        <f t="shared" si="300"/>
        <v>Low</v>
      </c>
      <c r="I3204" s="11" t="str">
        <f t="shared" si="301"/>
        <v>Large</v>
      </c>
      <c r="J3204" s="11" t="str">
        <f t="shared" si="302"/>
        <v>South</v>
      </c>
      <c r="K3204" s="11" t="str">
        <f t="shared" si="303"/>
        <v>2010s</v>
      </c>
      <c r="L3204" s="11" t="str">
        <f t="shared" si="304"/>
        <v>Fiber</v>
      </c>
      <c r="M3204" s="18">
        <f t="shared" si="305"/>
        <v>5.9412816691505221E-2</v>
      </c>
    </row>
    <row r="3205" spans="1:13">
      <c r="A3205" s="4">
        <v>2015</v>
      </c>
      <c r="B3205" s="5" t="s">
        <v>104</v>
      </c>
      <c r="C3205" s="5" t="s">
        <v>114</v>
      </c>
      <c r="D3205" s="5" t="s">
        <v>15</v>
      </c>
      <c r="E3205" s="5">
        <v>117070</v>
      </c>
      <c r="F3205" s="6">
        <v>4809.17</v>
      </c>
      <c r="H3205" s="15" t="str">
        <f t="shared" si="300"/>
        <v>High</v>
      </c>
      <c r="I3205" s="11" t="str">
        <f t="shared" si="301"/>
        <v>Large</v>
      </c>
      <c r="J3205" s="11" t="str">
        <f t="shared" si="302"/>
        <v>South</v>
      </c>
      <c r="K3205" s="11" t="str">
        <f t="shared" si="303"/>
        <v>2010s</v>
      </c>
      <c r="L3205" s="11" t="str">
        <f t="shared" si="304"/>
        <v>Cereal</v>
      </c>
      <c r="M3205" s="18">
        <f t="shared" si="305"/>
        <v>4.1079439651490565E-2</v>
      </c>
    </row>
    <row r="3206" spans="1:13">
      <c r="A3206" s="4">
        <v>2015</v>
      </c>
      <c r="B3206" s="5" t="s">
        <v>104</v>
      </c>
      <c r="C3206" s="5" t="s">
        <v>114</v>
      </c>
      <c r="D3206" s="5" t="s">
        <v>16</v>
      </c>
      <c r="E3206" s="5">
        <v>34520</v>
      </c>
      <c r="F3206" s="6">
        <v>4794.8999999999996</v>
      </c>
      <c r="H3206" s="15" t="str">
        <f t="shared" si="300"/>
        <v>High</v>
      </c>
      <c r="I3206" s="11" t="str">
        <f t="shared" si="301"/>
        <v>Large</v>
      </c>
      <c r="J3206" s="11" t="str">
        <f t="shared" si="302"/>
        <v>South</v>
      </c>
      <c r="K3206" s="11" t="str">
        <f t="shared" si="303"/>
        <v>2010s</v>
      </c>
      <c r="L3206" s="11" t="str">
        <f t="shared" si="304"/>
        <v>Cereal</v>
      </c>
      <c r="M3206" s="18">
        <f t="shared" si="305"/>
        <v>0.1389020857473928</v>
      </c>
    </row>
    <row r="3207" spans="1:13">
      <c r="A3207" s="4">
        <v>2015</v>
      </c>
      <c r="B3207" s="5" t="s">
        <v>104</v>
      </c>
      <c r="C3207" s="5" t="s">
        <v>114</v>
      </c>
      <c r="D3207" s="5" t="s">
        <v>17</v>
      </c>
      <c r="E3207" s="5">
        <v>60</v>
      </c>
      <c r="F3207" s="6">
        <v>666.67</v>
      </c>
      <c r="H3207" s="15" t="str">
        <f t="shared" si="300"/>
        <v>Low</v>
      </c>
      <c r="I3207" s="11" t="str">
        <f t="shared" si="301"/>
        <v>Small</v>
      </c>
      <c r="J3207" s="11" t="str">
        <f t="shared" si="302"/>
        <v>South</v>
      </c>
      <c r="K3207" s="11" t="str">
        <f t="shared" si="303"/>
        <v>2010s</v>
      </c>
      <c r="L3207" s="11" t="str">
        <f t="shared" si="304"/>
        <v>Pulse</v>
      </c>
      <c r="M3207" s="18">
        <f t="shared" si="305"/>
        <v>11.111166666666666</v>
      </c>
    </row>
    <row r="3208" spans="1:13">
      <c r="A3208" s="4">
        <v>2015</v>
      </c>
      <c r="B3208" s="5" t="s">
        <v>104</v>
      </c>
      <c r="C3208" s="5" t="s">
        <v>114</v>
      </c>
      <c r="D3208" s="5" t="s">
        <v>18</v>
      </c>
      <c r="E3208" s="5">
        <v>9290</v>
      </c>
      <c r="F3208" s="6">
        <v>669.54</v>
      </c>
      <c r="H3208" s="15" t="str">
        <f t="shared" si="300"/>
        <v>Low</v>
      </c>
      <c r="I3208" s="11" t="str">
        <f t="shared" si="301"/>
        <v>Large</v>
      </c>
      <c r="J3208" s="11" t="str">
        <f t="shared" si="302"/>
        <v>South</v>
      </c>
      <c r="K3208" s="11" t="str">
        <f t="shared" si="303"/>
        <v>2010s</v>
      </c>
      <c r="L3208" s="11" t="str">
        <f t="shared" si="304"/>
        <v>Fiber</v>
      </c>
      <c r="M3208" s="18">
        <f t="shared" si="305"/>
        <v>7.2071044133476855E-2</v>
      </c>
    </row>
    <row r="3209" spans="1:13">
      <c r="A3209" s="4">
        <v>2016</v>
      </c>
      <c r="B3209" s="5" t="s">
        <v>104</v>
      </c>
      <c r="C3209" s="5" t="s">
        <v>114</v>
      </c>
      <c r="D3209" s="5" t="s">
        <v>15</v>
      </c>
      <c r="E3209" s="5">
        <v>48440</v>
      </c>
      <c r="F3209" s="6">
        <v>3710.76</v>
      </c>
      <c r="H3209" s="15" t="str">
        <f t="shared" si="300"/>
        <v>High</v>
      </c>
      <c r="I3209" s="11" t="str">
        <f t="shared" si="301"/>
        <v>Large</v>
      </c>
      <c r="J3209" s="11" t="str">
        <f t="shared" si="302"/>
        <v>South</v>
      </c>
      <c r="K3209" s="11" t="str">
        <f t="shared" si="303"/>
        <v>2010s</v>
      </c>
      <c r="L3209" s="11" t="str">
        <f t="shared" si="304"/>
        <v>Cereal</v>
      </c>
      <c r="M3209" s="18">
        <f t="shared" si="305"/>
        <v>7.6605284888521891E-2</v>
      </c>
    </row>
    <row r="3210" spans="1:13">
      <c r="A3210" s="4">
        <v>2016</v>
      </c>
      <c r="B3210" s="5" t="s">
        <v>104</v>
      </c>
      <c r="C3210" s="5" t="s">
        <v>114</v>
      </c>
      <c r="D3210" s="5" t="s">
        <v>16</v>
      </c>
      <c r="E3210" s="5">
        <v>45730</v>
      </c>
      <c r="F3210" s="6">
        <v>330.64</v>
      </c>
      <c r="H3210" s="15" t="str">
        <f t="shared" si="300"/>
        <v>Low</v>
      </c>
      <c r="I3210" s="11" t="str">
        <f t="shared" si="301"/>
        <v>Large</v>
      </c>
      <c r="J3210" s="11" t="str">
        <f t="shared" si="302"/>
        <v>South</v>
      </c>
      <c r="K3210" s="11" t="str">
        <f t="shared" si="303"/>
        <v>2010s</v>
      </c>
      <c r="L3210" s="11" t="str">
        <f t="shared" si="304"/>
        <v>Cereal</v>
      </c>
      <c r="M3210" s="18">
        <f t="shared" si="305"/>
        <v>7.2302645965449377E-3</v>
      </c>
    </row>
    <row r="3211" spans="1:13">
      <c r="A3211" s="4">
        <v>2016</v>
      </c>
      <c r="B3211" s="5" t="s">
        <v>104</v>
      </c>
      <c r="C3211" s="5" t="s">
        <v>114</v>
      </c>
      <c r="D3211" s="5" t="s">
        <v>17</v>
      </c>
      <c r="E3211" s="5">
        <v>20</v>
      </c>
      <c r="F3211" s="6">
        <v>625</v>
      </c>
      <c r="H3211" s="15" t="str">
        <f t="shared" si="300"/>
        <v>Low</v>
      </c>
      <c r="I3211" s="11" t="str">
        <f t="shared" si="301"/>
        <v>Small</v>
      </c>
      <c r="J3211" s="11" t="str">
        <f t="shared" si="302"/>
        <v>South</v>
      </c>
      <c r="K3211" s="11" t="str">
        <f t="shared" si="303"/>
        <v>2010s</v>
      </c>
      <c r="L3211" s="11" t="str">
        <f t="shared" si="304"/>
        <v>Pulse</v>
      </c>
      <c r="M3211" s="18">
        <f t="shared" si="305"/>
        <v>31.25</v>
      </c>
    </row>
    <row r="3212" spans="1:13">
      <c r="A3212" s="4">
        <v>2016</v>
      </c>
      <c r="B3212" s="5" t="s">
        <v>104</v>
      </c>
      <c r="C3212" s="5" t="s">
        <v>114</v>
      </c>
      <c r="D3212" s="5" t="s">
        <v>18</v>
      </c>
      <c r="E3212" s="5">
        <v>9890</v>
      </c>
      <c r="F3212" s="6">
        <v>123.54</v>
      </c>
      <c r="H3212" s="15" t="str">
        <f t="shared" si="300"/>
        <v>Low</v>
      </c>
      <c r="I3212" s="11" t="str">
        <f t="shared" si="301"/>
        <v>Large</v>
      </c>
      <c r="J3212" s="11" t="str">
        <f t="shared" si="302"/>
        <v>South</v>
      </c>
      <c r="K3212" s="11" t="str">
        <f t="shared" si="303"/>
        <v>2010s</v>
      </c>
      <c r="L3212" s="11" t="str">
        <f t="shared" si="304"/>
        <v>Fiber</v>
      </c>
      <c r="M3212" s="18">
        <f t="shared" si="305"/>
        <v>1.2491405460060667E-2</v>
      </c>
    </row>
    <row r="3213" spans="1:13">
      <c r="A3213" s="4">
        <v>2017</v>
      </c>
      <c r="B3213" s="5" t="s">
        <v>104</v>
      </c>
      <c r="C3213" s="5" t="s">
        <v>114</v>
      </c>
      <c r="D3213" s="5" t="s">
        <v>15</v>
      </c>
      <c r="E3213" s="5">
        <v>77000</v>
      </c>
      <c r="F3213" s="6">
        <v>4612.54</v>
      </c>
      <c r="H3213" s="15" t="str">
        <f t="shared" si="300"/>
        <v>High</v>
      </c>
      <c r="I3213" s="11" t="str">
        <f t="shared" si="301"/>
        <v>Large</v>
      </c>
      <c r="J3213" s="11" t="str">
        <f t="shared" si="302"/>
        <v>South</v>
      </c>
      <c r="K3213" s="11" t="str">
        <f t="shared" si="303"/>
        <v>2010s</v>
      </c>
      <c r="L3213" s="11" t="str">
        <f t="shared" si="304"/>
        <v>Cereal</v>
      </c>
      <c r="M3213" s="18">
        <f t="shared" si="305"/>
        <v>5.9903116883116884E-2</v>
      </c>
    </row>
    <row r="3214" spans="1:13">
      <c r="A3214" s="4">
        <v>2017</v>
      </c>
      <c r="B3214" s="5" t="s">
        <v>104</v>
      </c>
      <c r="C3214" s="5" t="s">
        <v>114</v>
      </c>
      <c r="D3214" s="5" t="s">
        <v>16</v>
      </c>
      <c r="E3214" s="5">
        <v>44820</v>
      </c>
      <c r="F3214" s="6">
        <v>3663.82</v>
      </c>
      <c r="H3214" s="15" t="str">
        <f t="shared" si="300"/>
        <v>High</v>
      </c>
      <c r="I3214" s="11" t="str">
        <f t="shared" si="301"/>
        <v>Large</v>
      </c>
      <c r="J3214" s="11" t="str">
        <f t="shared" si="302"/>
        <v>South</v>
      </c>
      <c r="K3214" s="11" t="str">
        <f t="shared" si="303"/>
        <v>2010s</v>
      </c>
      <c r="L3214" s="11" t="str">
        <f t="shared" si="304"/>
        <v>Cereal</v>
      </c>
      <c r="M3214" s="18">
        <f t="shared" si="305"/>
        <v>8.174520303435967E-2</v>
      </c>
    </row>
    <row r="3215" spans="1:13">
      <c r="A3215" s="4">
        <v>2017</v>
      </c>
      <c r="B3215" s="5" t="s">
        <v>104</v>
      </c>
      <c r="C3215" s="5" t="s">
        <v>114</v>
      </c>
      <c r="D3215" s="5" t="s">
        <v>17</v>
      </c>
      <c r="E3215" s="5">
        <v>10</v>
      </c>
      <c r="F3215" s="6">
        <v>875</v>
      </c>
      <c r="H3215" s="15" t="str">
        <f t="shared" si="300"/>
        <v>Low</v>
      </c>
      <c r="I3215" s="11" t="str">
        <f t="shared" si="301"/>
        <v>Small</v>
      </c>
      <c r="J3215" s="11" t="str">
        <f t="shared" si="302"/>
        <v>South</v>
      </c>
      <c r="K3215" s="11" t="str">
        <f t="shared" si="303"/>
        <v>2010s</v>
      </c>
      <c r="L3215" s="11" t="str">
        <f t="shared" si="304"/>
        <v>Pulse</v>
      </c>
      <c r="M3215" s="18">
        <f t="shared" si="305"/>
        <v>87.5</v>
      </c>
    </row>
    <row r="3216" spans="1:13">
      <c r="A3216" s="4">
        <v>2017</v>
      </c>
      <c r="B3216" s="5" t="s">
        <v>104</v>
      </c>
      <c r="C3216" s="5" t="s">
        <v>114</v>
      </c>
      <c r="D3216" s="5" t="s">
        <v>18</v>
      </c>
      <c r="E3216" s="5">
        <v>10090</v>
      </c>
      <c r="F3216" s="6">
        <v>0.39</v>
      </c>
      <c r="H3216" s="15" t="str">
        <f t="shared" si="300"/>
        <v>Low</v>
      </c>
      <c r="I3216" s="11" t="str">
        <f t="shared" si="301"/>
        <v>Large</v>
      </c>
      <c r="J3216" s="11" t="str">
        <f t="shared" si="302"/>
        <v>South</v>
      </c>
      <c r="K3216" s="11" t="str">
        <f t="shared" si="303"/>
        <v>2010s</v>
      </c>
      <c r="L3216" s="11" t="str">
        <f t="shared" si="304"/>
        <v>Fiber</v>
      </c>
      <c r="M3216" s="18">
        <f t="shared" si="305"/>
        <v>3.8652130822596634E-5</v>
      </c>
    </row>
    <row r="3217" spans="1:13">
      <c r="A3217" s="4">
        <v>2008</v>
      </c>
      <c r="B3217" s="5" t="s">
        <v>104</v>
      </c>
      <c r="C3217" s="5" t="s">
        <v>115</v>
      </c>
      <c r="D3217" s="5" t="s">
        <v>15</v>
      </c>
      <c r="E3217" s="5">
        <v>780</v>
      </c>
      <c r="F3217" s="6">
        <v>3910.26</v>
      </c>
      <c r="H3217" s="15" t="str">
        <f t="shared" si="300"/>
        <v>High</v>
      </c>
      <c r="I3217" s="11" t="str">
        <f t="shared" si="301"/>
        <v>Small</v>
      </c>
      <c r="J3217" s="11" t="str">
        <f t="shared" si="302"/>
        <v>South</v>
      </c>
      <c r="K3217" s="11" t="str">
        <f t="shared" si="303"/>
        <v>2000s</v>
      </c>
      <c r="L3217" s="11" t="str">
        <f t="shared" si="304"/>
        <v>Cereal</v>
      </c>
      <c r="M3217" s="18">
        <f t="shared" si="305"/>
        <v>5.0131538461538465</v>
      </c>
    </row>
    <row r="3218" spans="1:13">
      <c r="A3218" s="4">
        <v>2009</v>
      </c>
      <c r="B3218" s="5" t="s">
        <v>104</v>
      </c>
      <c r="C3218" s="5" t="s">
        <v>115</v>
      </c>
      <c r="D3218" s="5" t="s">
        <v>15</v>
      </c>
      <c r="E3218" s="5">
        <v>510</v>
      </c>
      <c r="F3218" s="6">
        <v>3490.2</v>
      </c>
      <c r="H3218" s="15" t="str">
        <f t="shared" si="300"/>
        <v>High</v>
      </c>
      <c r="I3218" s="11" t="str">
        <f t="shared" si="301"/>
        <v>Small</v>
      </c>
      <c r="J3218" s="11" t="str">
        <f t="shared" si="302"/>
        <v>South</v>
      </c>
      <c r="K3218" s="11" t="str">
        <f t="shared" si="303"/>
        <v>2000s</v>
      </c>
      <c r="L3218" s="11" t="str">
        <f t="shared" si="304"/>
        <v>Cereal</v>
      </c>
      <c r="M3218" s="18">
        <f t="shared" si="305"/>
        <v>6.8435294117647052</v>
      </c>
    </row>
    <row r="3219" spans="1:13">
      <c r="A3219" s="4">
        <v>2010</v>
      </c>
      <c r="B3219" s="5" t="s">
        <v>104</v>
      </c>
      <c r="C3219" s="5" t="s">
        <v>115</v>
      </c>
      <c r="D3219" s="5" t="s">
        <v>15</v>
      </c>
      <c r="E3219" s="5">
        <v>390</v>
      </c>
      <c r="F3219" s="6">
        <v>3589.74</v>
      </c>
      <c r="H3219" s="15" t="str">
        <f t="shared" si="300"/>
        <v>High</v>
      </c>
      <c r="I3219" s="11" t="str">
        <f t="shared" si="301"/>
        <v>Small</v>
      </c>
      <c r="J3219" s="11" t="str">
        <f t="shared" si="302"/>
        <v>South</v>
      </c>
      <c r="K3219" s="11" t="str">
        <f t="shared" si="303"/>
        <v>2010s</v>
      </c>
      <c r="L3219" s="11" t="str">
        <f t="shared" si="304"/>
        <v>Cereal</v>
      </c>
      <c r="M3219" s="18">
        <f t="shared" si="305"/>
        <v>9.2044615384615387</v>
      </c>
    </row>
    <row r="3220" spans="1:13">
      <c r="A3220" s="4">
        <v>2011</v>
      </c>
      <c r="B3220" s="5" t="s">
        <v>104</v>
      </c>
      <c r="C3220" s="5" t="s">
        <v>115</v>
      </c>
      <c r="D3220" s="5" t="s">
        <v>15</v>
      </c>
      <c r="E3220" s="5">
        <v>400</v>
      </c>
      <c r="F3220" s="6">
        <v>4125</v>
      </c>
      <c r="H3220" s="15" t="str">
        <f t="shared" si="300"/>
        <v>High</v>
      </c>
      <c r="I3220" s="11" t="str">
        <f t="shared" si="301"/>
        <v>Small</v>
      </c>
      <c r="J3220" s="11" t="str">
        <f t="shared" si="302"/>
        <v>South</v>
      </c>
      <c r="K3220" s="11" t="str">
        <f t="shared" si="303"/>
        <v>2010s</v>
      </c>
      <c r="L3220" s="11" t="str">
        <f t="shared" si="304"/>
        <v>Cereal</v>
      </c>
      <c r="M3220" s="18">
        <f t="shared" si="305"/>
        <v>10.3125</v>
      </c>
    </row>
    <row r="3221" spans="1:13">
      <c r="A3221" s="4">
        <v>2012</v>
      </c>
      <c r="B3221" s="5" t="s">
        <v>104</v>
      </c>
      <c r="C3221" s="5" t="s">
        <v>115</v>
      </c>
      <c r="D3221" s="5" t="s">
        <v>15</v>
      </c>
      <c r="E3221" s="5">
        <v>290</v>
      </c>
      <c r="F3221" s="6">
        <v>3965.52</v>
      </c>
      <c r="H3221" s="15" t="str">
        <f t="shared" si="300"/>
        <v>High</v>
      </c>
      <c r="I3221" s="11" t="str">
        <f t="shared" si="301"/>
        <v>Small</v>
      </c>
      <c r="J3221" s="11" t="str">
        <f t="shared" si="302"/>
        <v>South</v>
      </c>
      <c r="K3221" s="11" t="str">
        <f t="shared" si="303"/>
        <v>2010s</v>
      </c>
      <c r="L3221" s="11" t="str">
        <f t="shared" si="304"/>
        <v>Cereal</v>
      </c>
      <c r="M3221" s="18">
        <f t="shared" si="305"/>
        <v>13.674206896551723</v>
      </c>
    </row>
    <row r="3222" spans="1:13">
      <c r="A3222" s="4">
        <v>2013</v>
      </c>
      <c r="B3222" s="5" t="s">
        <v>104</v>
      </c>
      <c r="C3222" s="5" t="s">
        <v>115</v>
      </c>
      <c r="D3222" s="5" t="s">
        <v>15</v>
      </c>
      <c r="E3222" s="5">
        <v>330</v>
      </c>
      <c r="F3222" s="6">
        <v>4303.03</v>
      </c>
      <c r="H3222" s="15" t="str">
        <f t="shared" si="300"/>
        <v>High</v>
      </c>
      <c r="I3222" s="11" t="str">
        <f t="shared" si="301"/>
        <v>Small</v>
      </c>
      <c r="J3222" s="11" t="str">
        <f t="shared" si="302"/>
        <v>South</v>
      </c>
      <c r="K3222" s="11" t="str">
        <f t="shared" si="303"/>
        <v>2010s</v>
      </c>
      <c r="L3222" s="11" t="str">
        <f t="shared" si="304"/>
        <v>Cereal</v>
      </c>
      <c r="M3222" s="18">
        <f t="shared" si="305"/>
        <v>13.039484848484848</v>
      </c>
    </row>
    <row r="3223" spans="1:13">
      <c r="A3223" s="4">
        <v>2014</v>
      </c>
      <c r="B3223" s="5" t="s">
        <v>104</v>
      </c>
      <c r="C3223" s="5" t="s">
        <v>115</v>
      </c>
      <c r="D3223" s="5" t="s">
        <v>15</v>
      </c>
      <c r="E3223" s="5">
        <v>30</v>
      </c>
      <c r="F3223" s="6">
        <v>5000</v>
      </c>
      <c r="H3223" s="15" t="str">
        <f t="shared" si="300"/>
        <v>High</v>
      </c>
      <c r="I3223" s="11" t="str">
        <f t="shared" si="301"/>
        <v>Small</v>
      </c>
      <c r="J3223" s="11" t="str">
        <f t="shared" si="302"/>
        <v>South</v>
      </c>
      <c r="K3223" s="11" t="str">
        <f t="shared" si="303"/>
        <v>2010s</v>
      </c>
      <c r="L3223" s="11" t="str">
        <f t="shared" si="304"/>
        <v>Cereal</v>
      </c>
      <c r="M3223" s="18">
        <f t="shared" si="305"/>
        <v>166.66666666666666</v>
      </c>
    </row>
    <row r="3224" spans="1:13">
      <c r="A3224" s="4">
        <v>2015</v>
      </c>
      <c r="B3224" s="5" t="s">
        <v>104</v>
      </c>
      <c r="C3224" s="5" t="s">
        <v>115</v>
      </c>
      <c r="D3224" s="5" t="s">
        <v>15</v>
      </c>
      <c r="E3224" s="5">
        <v>320</v>
      </c>
      <c r="F3224" s="6">
        <v>4437.5</v>
      </c>
      <c r="H3224" s="15" t="str">
        <f t="shared" si="300"/>
        <v>High</v>
      </c>
      <c r="I3224" s="11" t="str">
        <f t="shared" si="301"/>
        <v>Small</v>
      </c>
      <c r="J3224" s="11" t="str">
        <f t="shared" si="302"/>
        <v>South</v>
      </c>
      <c r="K3224" s="11" t="str">
        <f t="shared" si="303"/>
        <v>2010s</v>
      </c>
      <c r="L3224" s="11" t="str">
        <f t="shared" si="304"/>
        <v>Cereal</v>
      </c>
      <c r="M3224" s="18">
        <f t="shared" si="305"/>
        <v>13.8671875</v>
      </c>
    </row>
    <row r="3225" spans="1:13">
      <c r="A3225" s="4">
        <v>2016</v>
      </c>
      <c r="B3225" s="5" t="s">
        <v>104</v>
      </c>
      <c r="C3225" s="5" t="s">
        <v>115</v>
      </c>
      <c r="D3225" s="5" t="s">
        <v>15</v>
      </c>
      <c r="E3225" s="5">
        <v>240</v>
      </c>
      <c r="F3225" s="6">
        <v>4292.18</v>
      </c>
      <c r="H3225" s="15" t="str">
        <f t="shared" si="300"/>
        <v>High</v>
      </c>
      <c r="I3225" s="11" t="str">
        <f t="shared" si="301"/>
        <v>Small</v>
      </c>
      <c r="J3225" s="11" t="str">
        <f t="shared" si="302"/>
        <v>South</v>
      </c>
      <c r="K3225" s="11" t="str">
        <f t="shared" si="303"/>
        <v>2010s</v>
      </c>
      <c r="L3225" s="11" t="str">
        <f t="shared" si="304"/>
        <v>Cereal</v>
      </c>
      <c r="M3225" s="18">
        <f t="shared" si="305"/>
        <v>17.884083333333333</v>
      </c>
    </row>
    <row r="3226" spans="1:13">
      <c r="A3226" s="4">
        <v>2017</v>
      </c>
      <c r="B3226" s="5" t="s">
        <v>104</v>
      </c>
      <c r="C3226" s="5" t="s">
        <v>115</v>
      </c>
      <c r="D3226" s="5" t="s">
        <v>15</v>
      </c>
      <c r="E3226" s="5">
        <v>240</v>
      </c>
      <c r="F3226" s="6">
        <v>3853.56</v>
      </c>
      <c r="H3226" s="15" t="str">
        <f t="shared" si="300"/>
        <v>High</v>
      </c>
      <c r="I3226" s="11" t="str">
        <f t="shared" si="301"/>
        <v>Small</v>
      </c>
      <c r="J3226" s="11" t="str">
        <f t="shared" si="302"/>
        <v>South</v>
      </c>
      <c r="K3226" s="11" t="str">
        <f t="shared" si="303"/>
        <v>2010s</v>
      </c>
      <c r="L3226" s="11" t="str">
        <f t="shared" si="304"/>
        <v>Cereal</v>
      </c>
      <c r="M3226" s="18">
        <f t="shared" si="305"/>
        <v>16.0565</v>
      </c>
    </row>
    <row r="3227" spans="1:13">
      <c r="A3227" s="4">
        <v>2008</v>
      </c>
      <c r="B3227" s="5" t="s">
        <v>104</v>
      </c>
      <c r="C3227" s="5" t="s">
        <v>116</v>
      </c>
      <c r="D3227" s="5" t="s">
        <v>15</v>
      </c>
      <c r="E3227" s="5">
        <v>18190</v>
      </c>
      <c r="F3227" s="6">
        <v>4599.2299999999996</v>
      </c>
      <c r="H3227" s="15" t="str">
        <f t="shared" si="300"/>
        <v>High</v>
      </c>
      <c r="I3227" s="11" t="str">
        <f t="shared" si="301"/>
        <v>Large</v>
      </c>
      <c r="J3227" s="11" t="str">
        <f t="shared" si="302"/>
        <v>South</v>
      </c>
      <c r="K3227" s="11" t="str">
        <f t="shared" si="303"/>
        <v>2000s</v>
      </c>
      <c r="L3227" s="11" t="str">
        <f t="shared" si="304"/>
        <v>Cereal</v>
      </c>
      <c r="M3227" s="18">
        <f t="shared" si="305"/>
        <v>0.25284387025838373</v>
      </c>
    </row>
    <row r="3228" spans="1:13">
      <c r="A3228" s="4">
        <v>2009</v>
      </c>
      <c r="B3228" s="5" t="s">
        <v>104</v>
      </c>
      <c r="C3228" s="5" t="s">
        <v>116</v>
      </c>
      <c r="D3228" s="5" t="s">
        <v>15</v>
      </c>
      <c r="E3228" s="5">
        <v>17310</v>
      </c>
      <c r="F3228" s="6">
        <v>4404.3900000000003</v>
      </c>
      <c r="H3228" s="15" t="str">
        <f t="shared" si="300"/>
        <v>High</v>
      </c>
      <c r="I3228" s="11" t="str">
        <f t="shared" si="301"/>
        <v>Large</v>
      </c>
      <c r="J3228" s="11" t="str">
        <f t="shared" si="302"/>
        <v>South</v>
      </c>
      <c r="K3228" s="11" t="str">
        <f t="shared" si="303"/>
        <v>2000s</v>
      </c>
      <c r="L3228" s="11" t="str">
        <f t="shared" si="304"/>
        <v>Cereal</v>
      </c>
      <c r="M3228" s="18">
        <f t="shared" si="305"/>
        <v>0.25444194107452339</v>
      </c>
    </row>
    <row r="3229" spans="1:13">
      <c r="A3229" s="4">
        <v>2010</v>
      </c>
      <c r="B3229" s="5" t="s">
        <v>104</v>
      </c>
      <c r="C3229" s="5" t="s">
        <v>116</v>
      </c>
      <c r="D3229" s="5" t="s">
        <v>15</v>
      </c>
      <c r="E3229" s="5">
        <v>16990</v>
      </c>
      <c r="F3229" s="6">
        <v>4731.6099999999997</v>
      </c>
      <c r="H3229" s="15" t="str">
        <f t="shared" si="300"/>
        <v>High</v>
      </c>
      <c r="I3229" s="11" t="str">
        <f t="shared" si="301"/>
        <v>Large</v>
      </c>
      <c r="J3229" s="11" t="str">
        <f t="shared" si="302"/>
        <v>South</v>
      </c>
      <c r="K3229" s="11" t="str">
        <f t="shared" si="303"/>
        <v>2010s</v>
      </c>
      <c r="L3229" s="11" t="str">
        <f t="shared" si="304"/>
        <v>Cereal</v>
      </c>
      <c r="M3229" s="18">
        <f t="shared" si="305"/>
        <v>0.27849381989405531</v>
      </c>
    </row>
    <row r="3230" spans="1:13">
      <c r="A3230" s="4">
        <v>2011</v>
      </c>
      <c r="B3230" s="5" t="s">
        <v>104</v>
      </c>
      <c r="C3230" s="5" t="s">
        <v>116</v>
      </c>
      <c r="D3230" s="5" t="s">
        <v>15</v>
      </c>
      <c r="E3230" s="5">
        <v>16620</v>
      </c>
      <c r="F3230" s="6">
        <v>5421.78</v>
      </c>
      <c r="H3230" s="15" t="str">
        <f t="shared" si="300"/>
        <v>High</v>
      </c>
      <c r="I3230" s="11" t="str">
        <f t="shared" si="301"/>
        <v>Large</v>
      </c>
      <c r="J3230" s="11" t="str">
        <f t="shared" si="302"/>
        <v>South</v>
      </c>
      <c r="K3230" s="11" t="str">
        <f t="shared" si="303"/>
        <v>2010s</v>
      </c>
      <c r="L3230" s="11" t="str">
        <f t="shared" si="304"/>
        <v>Cereal</v>
      </c>
      <c r="M3230" s="18">
        <f t="shared" si="305"/>
        <v>0.32622021660649819</v>
      </c>
    </row>
    <row r="3231" spans="1:13">
      <c r="A3231" s="4">
        <v>2012</v>
      </c>
      <c r="B3231" s="5" t="s">
        <v>104</v>
      </c>
      <c r="C3231" s="5" t="s">
        <v>116</v>
      </c>
      <c r="D3231" s="5" t="s">
        <v>15</v>
      </c>
      <c r="E3231" s="5">
        <v>12410</v>
      </c>
      <c r="F3231" s="6">
        <v>4663.9799999999996</v>
      </c>
      <c r="H3231" s="15" t="str">
        <f t="shared" si="300"/>
        <v>High</v>
      </c>
      <c r="I3231" s="11" t="str">
        <f t="shared" si="301"/>
        <v>Large</v>
      </c>
      <c r="J3231" s="11" t="str">
        <f t="shared" si="302"/>
        <v>South</v>
      </c>
      <c r="K3231" s="11" t="str">
        <f t="shared" si="303"/>
        <v>2010s</v>
      </c>
      <c r="L3231" s="11" t="str">
        <f t="shared" si="304"/>
        <v>Cereal</v>
      </c>
      <c r="M3231" s="18">
        <f t="shared" si="305"/>
        <v>0.37582433521353742</v>
      </c>
    </row>
    <row r="3232" spans="1:13">
      <c r="A3232" s="4">
        <v>2013</v>
      </c>
      <c r="B3232" s="5" t="s">
        <v>104</v>
      </c>
      <c r="C3232" s="5" t="s">
        <v>116</v>
      </c>
      <c r="D3232" s="5" t="s">
        <v>15</v>
      </c>
      <c r="E3232" s="5">
        <v>13620</v>
      </c>
      <c r="F3232" s="6">
        <v>4897.21</v>
      </c>
      <c r="H3232" s="15" t="str">
        <f t="shared" si="300"/>
        <v>High</v>
      </c>
      <c r="I3232" s="11" t="str">
        <f t="shared" si="301"/>
        <v>Large</v>
      </c>
      <c r="J3232" s="11" t="str">
        <f t="shared" si="302"/>
        <v>South</v>
      </c>
      <c r="K3232" s="11" t="str">
        <f t="shared" si="303"/>
        <v>2010s</v>
      </c>
      <c r="L3232" s="11" t="str">
        <f t="shared" si="304"/>
        <v>Cereal</v>
      </c>
      <c r="M3232" s="18">
        <f t="shared" si="305"/>
        <v>0.35956020558002938</v>
      </c>
    </row>
    <row r="3233" spans="1:13">
      <c r="A3233" s="4">
        <v>2014</v>
      </c>
      <c r="B3233" s="5" t="s">
        <v>104</v>
      </c>
      <c r="C3233" s="5" t="s">
        <v>116</v>
      </c>
      <c r="D3233" s="5" t="s">
        <v>15</v>
      </c>
      <c r="E3233" s="5">
        <v>13180</v>
      </c>
      <c r="F3233" s="6">
        <v>5078.91</v>
      </c>
      <c r="H3233" s="15" t="str">
        <f t="shared" si="300"/>
        <v>High</v>
      </c>
      <c r="I3233" s="11" t="str">
        <f t="shared" si="301"/>
        <v>Large</v>
      </c>
      <c r="J3233" s="11" t="str">
        <f t="shared" si="302"/>
        <v>South</v>
      </c>
      <c r="K3233" s="11" t="str">
        <f t="shared" si="303"/>
        <v>2010s</v>
      </c>
      <c r="L3233" s="11" t="str">
        <f t="shared" si="304"/>
        <v>Cereal</v>
      </c>
      <c r="M3233" s="18">
        <f t="shared" si="305"/>
        <v>0.38534977238239754</v>
      </c>
    </row>
    <row r="3234" spans="1:13">
      <c r="A3234" s="4">
        <v>2014</v>
      </c>
      <c r="B3234" s="5" t="s">
        <v>104</v>
      </c>
      <c r="C3234" s="5" t="s">
        <v>116</v>
      </c>
      <c r="D3234" s="5" t="s">
        <v>16</v>
      </c>
      <c r="E3234" s="5">
        <v>20</v>
      </c>
      <c r="F3234" s="6">
        <v>9000</v>
      </c>
      <c r="H3234" s="15" t="str">
        <f t="shared" si="300"/>
        <v>High</v>
      </c>
      <c r="I3234" s="11" t="str">
        <f t="shared" si="301"/>
        <v>Small</v>
      </c>
      <c r="J3234" s="11" t="str">
        <f t="shared" si="302"/>
        <v>South</v>
      </c>
      <c r="K3234" s="11" t="str">
        <f t="shared" si="303"/>
        <v>2010s</v>
      </c>
      <c r="L3234" s="11" t="str">
        <f t="shared" si="304"/>
        <v>Cereal</v>
      </c>
      <c r="M3234" s="18">
        <f t="shared" si="305"/>
        <v>450</v>
      </c>
    </row>
    <row r="3235" spans="1:13">
      <c r="A3235" s="4">
        <v>2015</v>
      </c>
      <c r="B3235" s="5" t="s">
        <v>104</v>
      </c>
      <c r="C3235" s="5" t="s">
        <v>116</v>
      </c>
      <c r="D3235" s="5" t="s">
        <v>15</v>
      </c>
      <c r="E3235" s="5">
        <v>12960</v>
      </c>
      <c r="F3235" s="6">
        <v>4304.78</v>
      </c>
      <c r="H3235" s="15" t="str">
        <f t="shared" si="300"/>
        <v>High</v>
      </c>
      <c r="I3235" s="11" t="str">
        <f t="shared" si="301"/>
        <v>Large</v>
      </c>
      <c r="J3235" s="11" t="str">
        <f t="shared" si="302"/>
        <v>South</v>
      </c>
      <c r="K3235" s="11" t="str">
        <f t="shared" si="303"/>
        <v>2010s</v>
      </c>
      <c r="L3235" s="11" t="str">
        <f t="shared" si="304"/>
        <v>Cereal</v>
      </c>
      <c r="M3235" s="18">
        <f t="shared" si="305"/>
        <v>0.33215895061728395</v>
      </c>
    </row>
    <row r="3236" spans="1:13">
      <c r="A3236" s="4">
        <v>2015</v>
      </c>
      <c r="B3236" s="5" t="s">
        <v>104</v>
      </c>
      <c r="C3236" s="5" t="s">
        <v>116</v>
      </c>
      <c r="D3236" s="5" t="s">
        <v>16</v>
      </c>
      <c r="E3236" s="5">
        <v>50</v>
      </c>
      <c r="F3236" s="6">
        <v>7400</v>
      </c>
      <c r="H3236" s="15" t="str">
        <f t="shared" si="300"/>
        <v>High</v>
      </c>
      <c r="I3236" s="11" t="str">
        <f t="shared" si="301"/>
        <v>Small</v>
      </c>
      <c r="J3236" s="11" t="str">
        <f t="shared" si="302"/>
        <v>South</v>
      </c>
      <c r="K3236" s="11" t="str">
        <f t="shared" si="303"/>
        <v>2010s</v>
      </c>
      <c r="L3236" s="11" t="str">
        <f t="shared" si="304"/>
        <v>Cereal</v>
      </c>
      <c r="M3236" s="18">
        <f t="shared" si="305"/>
        <v>148</v>
      </c>
    </row>
    <row r="3237" spans="1:13">
      <c r="A3237" s="4">
        <v>2016</v>
      </c>
      <c r="B3237" s="5" t="s">
        <v>104</v>
      </c>
      <c r="C3237" s="5" t="s">
        <v>116</v>
      </c>
      <c r="D3237" s="5" t="s">
        <v>15</v>
      </c>
      <c r="E3237" s="5">
        <v>12160</v>
      </c>
      <c r="F3237" s="6">
        <v>4003.78</v>
      </c>
      <c r="H3237" s="15" t="str">
        <f t="shared" si="300"/>
        <v>High</v>
      </c>
      <c r="I3237" s="11" t="str">
        <f t="shared" si="301"/>
        <v>Large</v>
      </c>
      <c r="J3237" s="11" t="str">
        <f t="shared" si="302"/>
        <v>South</v>
      </c>
      <c r="K3237" s="11" t="str">
        <f t="shared" si="303"/>
        <v>2010s</v>
      </c>
      <c r="L3237" s="11" t="str">
        <f t="shared" si="304"/>
        <v>Cereal</v>
      </c>
      <c r="M3237" s="18">
        <f t="shared" si="305"/>
        <v>0.32925822368421054</v>
      </c>
    </row>
    <row r="3238" spans="1:13">
      <c r="A3238" s="4">
        <v>2016</v>
      </c>
      <c r="B3238" s="5" t="s">
        <v>104</v>
      </c>
      <c r="C3238" s="5" t="s">
        <v>116</v>
      </c>
      <c r="D3238" s="5" t="s">
        <v>16</v>
      </c>
      <c r="E3238" s="5">
        <v>50</v>
      </c>
      <c r="F3238" s="6">
        <v>2872.34</v>
      </c>
      <c r="H3238" s="15" t="str">
        <f t="shared" si="300"/>
        <v>Medium</v>
      </c>
      <c r="I3238" s="11" t="str">
        <f t="shared" si="301"/>
        <v>Small</v>
      </c>
      <c r="J3238" s="11" t="str">
        <f t="shared" si="302"/>
        <v>South</v>
      </c>
      <c r="K3238" s="11" t="str">
        <f t="shared" si="303"/>
        <v>2010s</v>
      </c>
      <c r="L3238" s="11" t="str">
        <f t="shared" si="304"/>
        <v>Cereal</v>
      </c>
      <c r="M3238" s="18">
        <f t="shared" si="305"/>
        <v>57.446800000000003</v>
      </c>
    </row>
    <row r="3239" spans="1:13">
      <c r="A3239" s="4">
        <v>2017</v>
      </c>
      <c r="B3239" s="5" t="s">
        <v>104</v>
      </c>
      <c r="C3239" s="5" t="s">
        <v>116</v>
      </c>
      <c r="D3239" s="5" t="s">
        <v>15</v>
      </c>
      <c r="E3239" s="5">
        <v>9630</v>
      </c>
      <c r="F3239" s="6">
        <v>3431.03</v>
      </c>
      <c r="H3239" s="15" t="str">
        <f t="shared" si="300"/>
        <v>High</v>
      </c>
      <c r="I3239" s="11" t="str">
        <f t="shared" si="301"/>
        <v>Large</v>
      </c>
      <c r="J3239" s="11" t="str">
        <f t="shared" si="302"/>
        <v>South</v>
      </c>
      <c r="K3239" s="11" t="str">
        <f t="shared" si="303"/>
        <v>2010s</v>
      </c>
      <c r="L3239" s="11" t="str">
        <f t="shared" si="304"/>
        <v>Cereal</v>
      </c>
      <c r="M3239" s="18">
        <f t="shared" si="305"/>
        <v>0.35628556593977156</v>
      </c>
    </row>
    <row r="3240" spans="1:13">
      <c r="A3240" s="4">
        <v>2016</v>
      </c>
      <c r="B3240" s="5" t="s">
        <v>117</v>
      </c>
      <c r="C3240" s="5" t="s">
        <v>118</v>
      </c>
      <c r="D3240" s="5" t="s">
        <v>16</v>
      </c>
      <c r="E3240" s="5">
        <v>100</v>
      </c>
      <c r="F3240" s="6">
        <v>1000</v>
      </c>
      <c r="H3240" s="15" t="str">
        <f t="shared" si="300"/>
        <v>Medium</v>
      </c>
      <c r="I3240" s="11" t="str">
        <f t="shared" si="301"/>
        <v>Small</v>
      </c>
      <c r="J3240" s="11" t="str">
        <f t="shared" si="302"/>
        <v>West</v>
      </c>
      <c r="K3240" s="11" t="str">
        <f t="shared" si="303"/>
        <v>2010s</v>
      </c>
      <c r="L3240" s="11" t="str">
        <f t="shared" si="304"/>
        <v>Cereal</v>
      </c>
      <c r="M3240" s="18">
        <f t="shared" si="305"/>
        <v>10</v>
      </c>
    </row>
    <row r="3241" spans="1:13">
      <c r="A3241" s="4">
        <v>2008</v>
      </c>
      <c r="B3241" s="5" t="s">
        <v>117</v>
      </c>
      <c r="C3241" s="5" t="s">
        <v>119</v>
      </c>
      <c r="D3241" s="5" t="s">
        <v>15</v>
      </c>
      <c r="E3241" s="5">
        <v>140600</v>
      </c>
      <c r="F3241" s="6">
        <v>2157.89</v>
      </c>
      <c r="H3241" s="15" t="str">
        <f t="shared" si="300"/>
        <v>Medium</v>
      </c>
      <c r="I3241" s="11" t="str">
        <f t="shared" si="301"/>
        <v>Large</v>
      </c>
      <c r="J3241" s="11" t="str">
        <f t="shared" si="302"/>
        <v>West</v>
      </c>
      <c r="K3241" s="11" t="str">
        <f t="shared" si="303"/>
        <v>2000s</v>
      </c>
      <c r="L3241" s="11" t="str">
        <f t="shared" si="304"/>
        <v>Cereal</v>
      </c>
      <c r="M3241" s="18">
        <f t="shared" si="305"/>
        <v>1.5347724039829301E-2</v>
      </c>
    </row>
    <row r="3242" spans="1:13">
      <c r="A3242" s="4">
        <v>2008</v>
      </c>
      <c r="B3242" s="5" t="s">
        <v>117</v>
      </c>
      <c r="C3242" s="5" t="s">
        <v>119</v>
      </c>
      <c r="D3242" s="5" t="s">
        <v>16</v>
      </c>
      <c r="E3242" s="5">
        <v>100</v>
      </c>
      <c r="F3242" s="6">
        <v>3000</v>
      </c>
      <c r="H3242" s="15" t="str">
        <f t="shared" si="300"/>
        <v>High</v>
      </c>
      <c r="I3242" s="11" t="str">
        <f t="shared" si="301"/>
        <v>Small</v>
      </c>
      <c r="J3242" s="11" t="str">
        <f t="shared" si="302"/>
        <v>West</v>
      </c>
      <c r="K3242" s="11" t="str">
        <f t="shared" si="303"/>
        <v>2000s</v>
      </c>
      <c r="L3242" s="11" t="str">
        <f t="shared" si="304"/>
        <v>Cereal</v>
      </c>
      <c r="M3242" s="18">
        <f t="shared" si="305"/>
        <v>30</v>
      </c>
    </row>
    <row r="3243" spans="1:13">
      <c r="A3243" s="4">
        <v>2008</v>
      </c>
      <c r="B3243" s="5" t="s">
        <v>117</v>
      </c>
      <c r="C3243" s="5" t="s">
        <v>119</v>
      </c>
      <c r="D3243" s="5" t="s">
        <v>17</v>
      </c>
      <c r="E3243" s="5">
        <v>4300</v>
      </c>
      <c r="F3243" s="6">
        <v>697.67</v>
      </c>
      <c r="H3243" s="15" t="str">
        <f t="shared" si="300"/>
        <v>Low</v>
      </c>
      <c r="I3243" s="11" t="str">
        <f t="shared" si="301"/>
        <v>Medium</v>
      </c>
      <c r="J3243" s="11" t="str">
        <f t="shared" si="302"/>
        <v>West</v>
      </c>
      <c r="K3243" s="11" t="str">
        <f t="shared" si="303"/>
        <v>2000s</v>
      </c>
      <c r="L3243" s="11" t="str">
        <f t="shared" si="304"/>
        <v>Pulse</v>
      </c>
      <c r="M3243" s="18">
        <f t="shared" si="305"/>
        <v>0.1622488372093023</v>
      </c>
    </row>
    <row r="3244" spans="1:13">
      <c r="A3244" s="4">
        <v>2009</v>
      </c>
      <c r="B3244" s="5" t="s">
        <v>117</v>
      </c>
      <c r="C3244" s="5" t="s">
        <v>119</v>
      </c>
      <c r="D3244" s="5" t="s">
        <v>15</v>
      </c>
      <c r="E3244" s="5">
        <v>138600</v>
      </c>
      <c r="F3244" s="6">
        <v>2097.84</v>
      </c>
      <c r="H3244" s="15" t="str">
        <f t="shared" si="300"/>
        <v>Medium</v>
      </c>
      <c r="I3244" s="11" t="str">
        <f t="shared" si="301"/>
        <v>Large</v>
      </c>
      <c r="J3244" s="11" t="str">
        <f t="shared" si="302"/>
        <v>West</v>
      </c>
      <c r="K3244" s="11" t="str">
        <f t="shared" si="303"/>
        <v>2000s</v>
      </c>
      <c r="L3244" s="11" t="str">
        <f t="shared" si="304"/>
        <v>Cereal</v>
      </c>
      <c r="M3244" s="18">
        <f t="shared" si="305"/>
        <v>1.5135930735930737E-2</v>
      </c>
    </row>
    <row r="3245" spans="1:13">
      <c r="A3245" s="4">
        <v>2009</v>
      </c>
      <c r="B3245" s="5" t="s">
        <v>117</v>
      </c>
      <c r="C3245" s="5" t="s">
        <v>119</v>
      </c>
      <c r="D3245" s="5" t="s">
        <v>16</v>
      </c>
      <c r="E3245" s="5">
        <v>100</v>
      </c>
      <c r="F3245" s="6">
        <v>3000</v>
      </c>
      <c r="H3245" s="15" t="str">
        <f t="shared" si="300"/>
        <v>High</v>
      </c>
      <c r="I3245" s="11" t="str">
        <f t="shared" si="301"/>
        <v>Small</v>
      </c>
      <c r="J3245" s="11" t="str">
        <f t="shared" si="302"/>
        <v>West</v>
      </c>
      <c r="K3245" s="11" t="str">
        <f t="shared" si="303"/>
        <v>2000s</v>
      </c>
      <c r="L3245" s="11" t="str">
        <f t="shared" si="304"/>
        <v>Cereal</v>
      </c>
      <c r="M3245" s="18">
        <f t="shared" si="305"/>
        <v>30</v>
      </c>
    </row>
    <row r="3246" spans="1:13">
      <c r="A3246" s="4">
        <v>2009</v>
      </c>
      <c r="B3246" s="5" t="s">
        <v>117</v>
      </c>
      <c r="C3246" s="5" t="s">
        <v>119</v>
      </c>
      <c r="D3246" s="5" t="s">
        <v>17</v>
      </c>
      <c r="E3246" s="5">
        <v>4400</v>
      </c>
      <c r="F3246" s="6">
        <v>663.64</v>
      </c>
      <c r="H3246" s="15" t="str">
        <f t="shared" si="300"/>
        <v>Low</v>
      </c>
      <c r="I3246" s="11" t="str">
        <f t="shared" si="301"/>
        <v>Medium</v>
      </c>
      <c r="J3246" s="11" t="str">
        <f t="shared" si="302"/>
        <v>West</v>
      </c>
      <c r="K3246" s="11" t="str">
        <f t="shared" si="303"/>
        <v>2000s</v>
      </c>
      <c r="L3246" s="11" t="str">
        <f t="shared" si="304"/>
        <v>Pulse</v>
      </c>
      <c r="M3246" s="18">
        <f t="shared" si="305"/>
        <v>0.15082727272727273</v>
      </c>
    </row>
    <row r="3247" spans="1:13">
      <c r="A3247" s="4">
        <v>2010</v>
      </c>
      <c r="B3247" s="5" t="s">
        <v>117</v>
      </c>
      <c r="C3247" s="5" t="s">
        <v>119</v>
      </c>
      <c r="D3247" s="5" t="s">
        <v>15</v>
      </c>
      <c r="E3247" s="5">
        <v>138300</v>
      </c>
      <c r="F3247" s="6">
        <v>2028.78</v>
      </c>
      <c r="H3247" s="15" t="str">
        <f t="shared" si="300"/>
        <v>Medium</v>
      </c>
      <c r="I3247" s="11" t="str">
        <f t="shared" si="301"/>
        <v>Large</v>
      </c>
      <c r="J3247" s="11" t="str">
        <f t="shared" si="302"/>
        <v>West</v>
      </c>
      <c r="K3247" s="11" t="str">
        <f t="shared" si="303"/>
        <v>2010s</v>
      </c>
      <c r="L3247" s="11" t="str">
        <f t="shared" si="304"/>
        <v>Cereal</v>
      </c>
      <c r="M3247" s="18">
        <f t="shared" si="305"/>
        <v>1.4669414316702819E-2</v>
      </c>
    </row>
    <row r="3248" spans="1:13">
      <c r="A3248" s="4">
        <v>2010</v>
      </c>
      <c r="B3248" s="5" t="s">
        <v>117</v>
      </c>
      <c r="C3248" s="5" t="s">
        <v>119</v>
      </c>
      <c r="D3248" s="5" t="s">
        <v>16</v>
      </c>
      <c r="E3248" s="5">
        <v>100</v>
      </c>
      <c r="F3248" s="6">
        <v>2900</v>
      </c>
      <c r="H3248" s="15" t="str">
        <f t="shared" si="300"/>
        <v>Medium</v>
      </c>
      <c r="I3248" s="11" t="str">
        <f t="shared" si="301"/>
        <v>Small</v>
      </c>
      <c r="J3248" s="11" t="str">
        <f t="shared" si="302"/>
        <v>West</v>
      </c>
      <c r="K3248" s="11" t="str">
        <f t="shared" si="303"/>
        <v>2010s</v>
      </c>
      <c r="L3248" s="11" t="str">
        <f t="shared" si="304"/>
        <v>Cereal</v>
      </c>
      <c r="M3248" s="18">
        <f t="shared" si="305"/>
        <v>29</v>
      </c>
    </row>
    <row r="3249" spans="1:13">
      <c r="A3249" s="4">
        <v>2010</v>
      </c>
      <c r="B3249" s="5" t="s">
        <v>117</v>
      </c>
      <c r="C3249" s="5" t="s">
        <v>119</v>
      </c>
      <c r="D3249" s="5" t="s">
        <v>17</v>
      </c>
      <c r="E3249" s="5">
        <v>4300</v>
      </c>
      <c r="F3249" s="6">
        <v>865.12</v>
      </c>
      <c r="H3249" s="15" t="str">
        <f t="shared" si="300"/>
        <v>Low</v>
      </c>
      <c r="I3249" s="11" t="str">
        <f t="shared" si="301"/>
        <v>Medium</v>
      </c>
      <c r="J3249" s="11" t="str">
        <f t="shared" si="302"/>
        <v>West</v>
      </c>
      <c r="K3249" s="11" t="str">
        <f t="shared" si="303"/>
        <v>2010s</v>
      </c>
      <c r="L3249" s="11" t="str">
        <f t="shared" si="304"/>
        <v>Pulse</v>
      </c>
      <c r="M3249" s="18">
        <f t="shared" si="305"/>
        <v>0.20119069767441861</v>
      </c>
    </row>
    <row r="3250" spans="1:13">
      <c r="A3250" s="4">
        <v>2011</v>
      </c>
      <c r="B3250" s="5" t="s">
        <v>117</v>
      </c>
      <c r="C3250" s="5" t="s">
        <v>119</v>
      </c>
      <c r="D3250" s="5" t="s">
        <v>15</v>
      </c>
      <c r="E3250" s="5">
        <v>140400</v>
      </c>
      <c r="F3250" s="6">
        <v>2450</v>
      </c>
      <c r="H3250" s="15" t="str">
        <f t="shared" si="300"/>
        <v>Medium</v>
      </c>
      <c r="I3250" s="11" t="str">
        <f t="shared" si="301"/>
        <v>Large</v>
      </c>
      <c r="J3250" s="11" t="str">
        <f t="shared" si="302"/>
        <v>West</v>
      </c>
      <c r="K3250" s="11" t="str">
        <f t="shared" si="303"/>
        <v>2010s</v>
      </c>
      <c r="L3250" s="11" t="str">
        <f t="shared" si="304"/>
        <v>Cereal</v>
      </c>
      <c r="M3250" s="18">
        <f t="shared" si="305"/>
        <v>1.7450142450142449E-2</v>
      </c>
    </row>
    <row r="3251" spans="1:13">
      <c r="A3251" s="4">
        <v>2011</v>
      </c>
      <c r="B3251" s="5" t="s">
        <v>117</v>
      </c>
      <c r="C3251" s="5" t="s">
        <v>119</v>
      </c>
      <c r="D3251" s="5" t="s">
        <v>16</v>
      </c>
      <c r="E3251" s="5">
        <v>100</v>
      </c>
      <c r="F3251" s="6">
        <v>2800</v>
      </c>
      <c r="H3251" s="15" t="str">
        <f t="shared" si="300"/>
        <v>Medium</v>
      </c>
      <c r="I3251" s="11" t="str">
        <f t="shared" si="301"/>
        <v>Small</v>
      </c>
      <c r="J3251" s="11" t="str">
        <f t="shared" si="302"/>
        <v>West</v>
      </c>
      <c r="K3251" s="11" t="str">
        <f t="shared" si="303"/>
        <v>2010s</v>
      </c>
      <c r="L3251" s="11" t="str">
        <f t="shared" si="304"/>
        <v>Cereal</v>
      </c>
      <c r="M3251" s="18">
        <f t="shared" si="305"/>
        <v>28</v>
      </c>
    </row>
    <row r="3252" spans="1:13">
      <c r="A3252" s="4">
        <v>2011</v>
      </c>
      <c r="B3252" s="5" t="s">
        <v>117</v>
      </c>
      <c r="C3252" s="5" t="s">
        <v>119</v>
      </c>
      <c r="D3252" s="5" t="s">
        <v>17</v>
      </c>
      <c r="E3252" s="5">
        <v>4200</v>
      </c>
      <c r="F3252" s="6">
        <v>869.05</v>
      </c>
      <c r="H3252" s="15" t="str">
        <f t="shared" si="300"/>
        <v>Low</v>
      </c>
      <c r="I3252" s="11" t="str">
        <f t="shared" si="301"/>
        <v>Medium</v>
      </c>
      <c r="J3252" s="11" t="str">
        <f t="shared" si="302"/>
        <v>West</v>
      </c>
      <c r="K3252" s="11" t="str">
        <f t="shared" si="303"/>
        <v>2010s</v>
      </c>
      <c r="L3252" s="11" t="str">
        <f t="shared" si="304"/>
        <v>Pulse</v>
      </c>
      <c r="M3252" s="18">
        <f t="shared" si="305"/>
        <v>0.20691666666666667</v>
      </c>
    </row>
    <row r="3253" spans="1:13">
      <c r="A3253" s="4">
        <v>2012</v>
      </c>
      <c r="B3253" s="5" t="s">
        <v>117</v>
      </c>
      <c r="C3253" s="5" t="s">
        <v>119</v>
      </c>
      <c r="D3253" s="5" t="s">
        <v>15</v>
      </c>
      <c r="E3253" s="5">
        <v>139600</v>
      </c>
      <c r="F3253" s="6">
        <v>2599.86</v>
      </c>
      <c r="H3253" s="15" t="str">
        <f t="shared" si="300"/>
        <v>Medium</v>
      </c>
      <c r="I3253" s="11" t="str">
        <f t="shared" si="301"/>
        <v>Large</v>
      </c>
      <c r="J3253" s="11" t="str">
        <f t="shared" si="302"/>
        <v>West</v>
      </c>
      <c r="K3253" s="11" t="str">
        <f t="shared" si="303"/>
        <v>2010s</v>
      </c>
      <c r="L3253" s="11" t="str">
        <f t="shared" si="304"/>
        <v>Cereal</v>
      </c>
      <c r="M3253" s="18">
        <f t="shared" si="305"/>
        <v>1.8623638968481376E-2</v>
      </c>
    </row>
    <row r="3254" spans="1:13">
      <c r="A3254" s="4">
        <v>2012</v>
      </c>
      <c r="B3254" s="5" t="s">
        <v>117</v>
      </c>
      <c r="C3254" s="5" t="s">
        <v>119</v>
      </c>
      <c r="D3254" s="5" t="s">
        <v>17</v>
      </c>
      <c r="E3254" s="5">
        <v>2500</v>
      </c>
      <c r="F3254" s="6">
        <v>680</v>
      </c>
      <c r="H3254" s="15" t="str">
        <f t="shared" si="300"/>
        <v>Low</v>
      </c>
      <c r="I3254" s="11" t="str">
        <f t="shared" si="301"/>
        <v>Medium</v>
      </c>
      <c r="J3254" s="11" t="str">
        <f t="shared" si="302"/>
        <v>West</v>
      </c>
      <c r="K3254" s="11" t="str">
        <f t="shared" si="303"/>
        <v>2010s</v>
      </c>
      <c r="L3254" s="11" t="str">
        <f t="shared" si="304"/>
        <v>Pulse</v>
      </c>
      <c r="M3254" s="18">
        <f t="shared" si="305"/>
        <v>0.27200000000000002</v>
      </c>
    </row>
    <row r="3255" spans="1:13">
      <c r="A3255" s="4">
        <v>2013</v>
      </c>
      <c r="B3255" s="5" t="s">
        <v>117</v>
      </c>
      <c r="C3255" s="5" t="s">
        <v>119</v>
      </c>
      <c r="D3255" s="5" t="s">
        <v>15</v>
      </c>
      <c r="E3255" s="5">
        <v>139600</v>
      </c>
      <c r="F3255" s="6">
        <v>2392.5500000000002</v>
      </c>
      <c r="H3255" s="15" t="str">
        <f t="shared" si="300"/>
        <v>Medium</v>
      </c>
      <c r="I3255" s="11" t="str">
        <f t="shared" si="301"/>
        <v>Large</v>
      </c>
      <c r="J3255" s="11" t="str">
        <f t="shared" si="302"/>
        <v>West</v>
      </c>
      <c r="K3255" s="11" t="str">
        <f t="shared" si="303"/>
        <v>2010s</v>
      </c>
      <c r="L3255" s="11" t="str">
        <f t="shared" si="304"/>
        <v>Cereal</v>
      </c>
      <c r="M3255" s="18">
        <f t="shared" si="305"/>
        <v>1.7138610315186247E-2</v>
      </c>
    </row>
    <row r="3256" spans="1:13">
      <c r="A3256" s="4">
        <v>2013</v>
      </c>
      <c r="B3256" s="5" t="s">
        <v>117</v>
      </c>
      <c r="C3256" s="5" t="s">
        <v>119</v>
      </c>
      <c r="D3256" s="5" t="s">
        <v>17</v>
      </c>
      <c r="E3256" s="5">
        <v>3300</v>
      </c>
      <c r="F3256" s="6">
        <v>1181.82</v>
      </c>
      <c r="H3256" s="15" t="str">
        <f t="shared" si="300"/>
        <v>Medium</v>
      </c>
      <c r="I3256" s="11" t="str">
        <f t="shared" si="301"/>
        <v>Medium</v>
      </c>
      <c r="J3256" s="11" t="str">
        <f t="shared" si="302"/>
        <v>West</v>
      </c>
      <c r="K3256" s="11" t="str">
        <f t="shared" si="303"/>
        <v>2010s</v>
      </c>
      <c r="L3256" s="11" t="str">
        <f t="shared" si="304"/>
        <v>Pulse</v>
      </c>
      <c r="M3256" s="18">
        <f t="shared" si="305"/>
        <v>0.35812727272727268</v>
      </c>
    </row>
    <row r="3257" spans="1:13">
      <c r="A3257" s="4">
        <v>2014</v>
      </c>
      <c r="B3257" s="5" t="s">
        <v>117</v>
      </c>
      <c r="C3257" s="5" t="s">
        <v>119</v>
      </c>
      <c r="D3257" s="5" t="s">
        <v>15</v>
      </c>
      <c r="E3257" s="5">
        <v>132800</v>
      </c>
      <c r="F3257" s="6">
        <v>2475.15</v>
      </c>
      <c r="H3257" s="15" t="str">
        <f t="shared" si="300"/>
        <v>Medium</v>
      </c>
      <c r="I3257" s="11" t="str">
        <f t="shared" si="301"/>
        <v>Large</v>
      </c>
      <c r="J3257" s="11" t="str">
        <f t="shared" si="302"/>
        <v>West</v>
      </c>
      <c r="K3257" s="11" t="str">
        <f t="shared" si="303"/>
        <v>2010s</v>
      </c>
      <c r="L3257" s="11" t="str">
        <f t="shared" si="304"/>
        <v>Cereal</v>
      </c>
      <c r="M3257" s="18">
        <f t="shared" si="305"/>
        <v>1.8638177710843373E-2</v>
      </c>
    </row>
    <row r="3258" spans="1:13">
      <c r="A3258" s="4">
        <v>2014</v>
      </c>
      <c r="B3258" s="5" t="s">
        <v>117</v>
      </c>
      <c r="C3258" s="5" t="s">
        <v>119</v>
      </c>
      <c r="D3258" s="5" t="s">
        <v>17</v>
      </c>
      <c r="E3258" s="5">
        <v>4600</v>
      </c>
      <c r="F3258" s="6">
        <v>826.09</v>
      </c>
      <c r="H3258" s="15" t="str">
        <f t="shared" si="300"/>
        <v>Low</v>
      </c>
      <c r="I3258" s="11" t="str">
        <f t="shared" si="301"/>
        <v>Medium</v>
      </c>
      <c r="J3258" s="11" t="str">
        <f t="shared" si="302"/>
        <v>West</v>
      </c>
      <c r="K3258" s="11" t="str">
        <f t="shared" si="303"/>
        <v>2010s</v>
      </c>
      <c r="L3258" s="11" t="str">
        <f t="shared" si="304"/>
        <v>Pulse</v>
      </c>
      <c r="M3258" s="18">
        <f t="shared" si="305"/>
        <v>0.17958478260869565</v>
      </c>
    </row>
    <row r="3259" spans="1:13">
      <c r="A3259" s="4">
        <v>2015</v>
      </c>
      <c r="B3259" s="5" t="s">
        <v>117</v>
      </c>
      <c r="C3259" s="5" t="s">
        <v>119</v>
      </c>
      <c r="D3259" s="5" t="s">
        <v>15</v>
      </c>
      <c r="E3259" s="5">
        <v>133900</v>
      </c>
      <c r="F3259" s="6">
        <v>2289.02</v>
      </c>
      <c r="H3259" s="15" t="str">
        <f t="shared" si="300"/>
        <v>Medium</v>
      </c>
      <c r="I3259" s="11" t="str">
        <f t="shared" si="301"/>
        <v>Large</v>
      </c>
      <c r="J3259" s="11" t="str">
        <f t="shared" si="302"/>
        <v>West</v>
      </c>
      <c r="K3259" s="11" t="str">
        <f t="shared" si="303"/>
        <v>2010s</v>
      </c>
      <c r="L3259" s="11" t="str">
        <f t="shared" si="304"/>
        <v>Cereal</v>
      </c>
      <c r="M3259" s="18">
        <f t="shared" si="305"/>
        <v>1.7094996265870053E-2</v>
      </c>
    </row>
    <row r="3260" spans="1:13">
      <c r="A3260" s="4">
        <v>2015</v>
      </c>
      <c r="B3260" s="5" t="s">
        <v>117</v>
      </c>
      <c r="C3260" s="5" t="s">
        <v>119</v>
      </c>
      <c r="D3260" s="5" t="s">
        <v>16</v>
      </c>
      <c r="E3260" s="5">
        <v>40</v>
      </c>
      <c r="F3260" s="6">
        <v>3000</v>
      </c>
      <c r="H3260" s="15" t="str">
        <f t="shared" si="300"/>
        <v>High</v>
      </c>
      <c r="I3260" s="11" t="str">
        <f t="shared" si="301"/>
        <v>Small</v>
      </c>
      <c r="J3260" s="11" t="str">
        <f t="shared" si="302"/>
        <v>West</v>
      </c>
      <c r="K3260" s="11" t="str">
        <f t="shared" si="303"/>
        <v>2010s</v>
      </c>
      <c r="L3260" s="11" t="str">
        <f t="shared" si="304"/>
        <v>Cereal</v>
      </c>
      <c r="M3260" s="18">
        <f t="shared" si="305"/>
        <v>75</v>
      </c>
    </row>
    <row r="3261" spans="1:13">
      <c r="A3261" s="4">
        <v>2015</v>
      </c>
      <c r="B3261" s="5" t="s">
        <v>117</v>
      </c>
      <c r="C3261" s="5" t="s">
        <v>119</v>
      </c>
      <c r="D3261" s="5" t="s">
        <v>17</v>
      </c>
      <c r="E3261" s="5">
        <v>3100</v>
      </c>
      <c r="F3261" s="6">
        <v>677.42</v>
      </c>
      <c r="H3261" s="15" t="str">
        <f t="shared" si="300"/>
        <v>Low</v>
      </c>
      <c r="I3261" s="11" t="str">
        <f t="shared" si="301"/>
        <v>Medium</v>
      </c>
      <c r="J3261" s="11" t="str">
        <f t="shared" si="302"/>
        <v>West</v>
      </c>
      <c r="K3261" s="11" t="str">
        <f t="shared" si="303"/>
        <v>2010s</v>
      </c>
      <c r="L3261" s="11" t="str">
        <f t="shared" si="304"/>
        <v>Pulse</v>
      </c>
      <c r="M3261" s="18">
        <f t="shared" si="305"/>
        <v>0.21852258064516128</v>
      </c>
    </row>
    <row r="3262" spans="1:13">
      <c r="A3262" s="4">
        <v>2016</v>
      </c>
      <c r="B3262" s="5" t="s">
        <v>117</v>
      </c>
      <c r="C3262" s="5" t="s">
        <v>119</v>
      </c>
      <c r="D3262" s="5" t="s">
        <v>15</v>
      </c>
      <c r="E3262" s="5">
        <v>132700</v>
      </c>
      <c r="F3262" s="6">
        <v>2828.18</v>
      </c>
      <c r="H3262" s="15" t="str">
        <f t="shared" si="300"/>
        <v>Medium</v>
      </c>
      <c r="I3262" s="11" t="str">
        <f t="shared" si="301"/>
        <v>Large</v>
      </c>
      <c r="J3262" s="11" t="str">
        <f t="shared" si="302"/>
        <v>West</v>
      </c>
      <c r="K3262" s="11" t="str">
        <f t="shared" si="303"/>
        <v>2010s</v>
      </c>
      <c r="L3262" s="11" t="str">
        <f t="shared" si="304"/>
        <v>Cereal</v>
      </c>
      <c r="M3262" s="18">
        <f t="shared" si="305"/>
        <v>2.1312584777694047E-2</v>
      </c>
    </row>
    <row r="3263" spans="1:13">
      <c r="A3263" s="4">
        <v>2016</v>
      </c>
      <c r="B3263" s="5" t="s">
        <v>117</v>
      </c>
      <c r="C3263" s="5" t="s">
        <v>119</v>
      </c>
      <c r="D3263" s="5" t="s">
        <v>16</v>
      </c>
      <c r="E3263" s="5">
        <v>30</v>
      </c>
      <c r="F3263" s="6">
        <v>3571.43</v>
      </c>
      <c r="H3263" s="15" t="str">
        <f t="shared" si="300"/>
        <v>High</v>
      </c>
      <c r="I3263" s="11" t="str">
        <f t="shared" si="301"/>
        <v>Small</v>
      </c>
      <c r="J3263" s="11" t="str">
        <f t="shared" si="302"/>
        <v>West</v>
      </c>
      <c r="K3263" s="11" t="str">
        <f t="shared" si="303"/>
        <v>2010s</v>
      </c>
      <c r="L3263" s="11" t="str">
        <f t="shared" si="304"/>
        <v>Cereal</v>
      </c>
      <c r="M3263" s="18">
        <f t="shared" si="305"/>
        <v>119.04766666666666</v>
      </c>
    </row>
    <row r="3264" spans="1:13">
      <c r="A3264" s="4">
        <v>2016</v>
      </c>
      <c r="B3264" s="5" t="s">
        <v>117</v>
      </c>
      <c r="C3264" s="5" t="s">
        <v>119</v>
      </c>
      <c r="D3264" s="5" t="s">
        <v>17</v>
      </c>
      <c r="E3264" s="5">
        <v>3300</v>
      </c>
      <c r="F3264" s="6">
        <v>939.39</v>
      </c>
      <c r="H3264" s="15" t="str">
        <f t="shared" si="300"/>
        <v>Low</v>
      </c>
      <c r="I3264" s="11" t="str">
        <f t="shared" si="301"/>
        <v>Medium</v>
      </c>
      <c r="J3264" s="11" t="str">
        <f t="shared" si="302"/>
        <v>West</v>
      </c>
      <c r="K3264" s="11" t="str">
        <f t="shared" si="303"/>
        <v>2010s</v>
      </c>
      <c r="L3264" s="11" t="str">
        <f t="shared" si="304"/>
        <v>Pulse</v>
      </c>
      <c r="M3264" s="18">
        <f t="shared" si="305"/>
        <v>0.28466363636363634</v>
      </c>
    </row>
    <row r="3265" spans="1:13">
      <c r="A3265" s="4">
        <v>2017</v>
      </c>
      <c r="B3265" s="5" t="s">
        <v>117</v>
      </c>
      <c r="C3265" s="5" t="s">
        <v>119</v>
      </c>
      <c r="D3265" s="5" t="s">
        <v>15</v>
      </c>
      <c r="E3265" s="5">
        <v>132680</v>
      </c>
      <c r="F3265" s="6">
        <v>1856.37</v>
      </c>
      <c r="H3265" s="15" t="str">
        <f t="shared" si="300"/>
        <v>Medium</v>
      </c>
      <c r="I3265" s="11" t="str">
        <f t="shared" si="301"/>
        <v>Large</v>
      </c>
      <c r="J3265" s="11" t="str">
        <f t="shared" si="302"/>
        <v>West</v>
      </c>
      <c r="K3265" s="11" t="str">
        <f t="shared" si="303"/>
        <v>2010s</v>
      </c>
      <c r="L3265" s="11" t="str">
        <f t="shared" si="304"/>
        <v>Cereal</v>
      </c>
      <c r="M3265" s="18">
        <f t="shared" si="305"/>
        <v>1.3991332529394031E-2</v>
      </c>
    </row>
    <row r="3266" spans="1:13">
      <c r="A3266" s="4">
        <v>2017</v>
      </c>
      <c r="B3266" s="5" t="s">
        <v>117</v>
      </c>
      <c r="C3266" s="5" t="s">
        <v>119</v>
      </c>
      <c r="D3266" s="5" t="s">
        <v>17</v>
      </c>
      <c r="E3266" s="5">
        <v>3300</v>
      </c>
      <c r="F3266" s="6">
        <v>878.79</v>
      </c>
      <c r="H3266" s="15" t="str">
        <f t="shared" si="300"/>
        <v>Low</v>
      </c>
      <c r="I3266" s="11" t="str">
        <f t="shared" si="301"/>
        <v>Medium</v>
      </c>
      <c r="J3266" s="11" t="str">
        <f t="shared" si="302"/>
        <v>West</v>
      </c>
      <c r="K3266" s="11" t="str">
        <f t="shared" si="303"/>
        <v>2010s</v>
      </c>
      <c r="L3266" s="11" t="str">
        <f t="shared" si="304"/>
        <v>Pulse</v>
      </c>
      <c r="M3266" s="18">
        <f t="shared" si="305"/>
        <v>0.26629999999999998</v>
      </c>
    </row>
    <row r="3267" spans="1:13">
      <c r="A3267" s="4">
        <v>2008</v>
      </c>
      <c r="B3267" s="5" t="s">
        <v>117</v>
      </c>
      <c r="C3267" s="5" t="s">
        <v>120</v>
      </c>
      <c r="D3267" s="5" t="s">
        <v>15</v>
      </c>
      <c r="E3267" s="5">
        <v>132300</v>
      </c>
      <c r="F3267" s="6">
        <v>2719.58</v>
      </c>
      <c r="H3267" s="15" t="str">
        <f t="shared" ref="H3267:H3330" si="306">IF(F3267&lt;1000,"Low",IF(F3267&lt;3000,"Medium","High"))</f>
        <v>Medium</v>
      </c>
      <c r="I3267" s="11" t="str">
        <f t="shared" ref="I3267:I3330" si="307">IF(E3267&lt;1000,"Small",IF(E3267&lt;5000,"Medium","Large"))</f>
        <v>Large</v>
      </c>
      <c r="J3267" s="11" t="str">
        <f t="shared" ref="J3267:J3330" si="308">IF(OR(B3267="Punjab",B3267="Haryana",B3267="Himachal Pradesh",B3267="Jammu and Kashmir",B3267="Uttarakhand",B3267="Delhi",B3267="Chandigarh"),"North",IF(OR(B3267="Tamil Nadu",B3267="Karnataka",B3267="Kerala",B3267="Andhra Pradesh",B3267="Telangana"),"South",IF(OR(B3267="Maharashtra",B3267="Gujarat",B3267="Goa",B3267="Rajasthan"),"West",IF(OR(B3267="West Bengal",B3267="Bihar",B3267="Jharkhand",B3267="Odisha",B3267="Assam",B3267="Sikkim",B3267="Arunachal Pradesh",B3267="Manipur",B3267="Meghalaya",B3267="Mizoram",B3267="Nagaland",B3267="Tripura"),"East","Central"))))</f>
        <v>West</v>
      </c>
      <c r="K3267" s="11" t="str">
        <f t="shared" ref="K3267:K3330" si="309">LEFT(A3267,3)&amp;"0s"</f>
        <v>2000s</v>
      </c>
      <c r="L3267" s="11" t="str">
        <f t="shared" ref="L3267:L3330" si="310">IF(D3267="Rice","Cereal",IF(D3267="Maize","Cereal",IF(D3267="Chickpea","Pulse",IF(D3267="Cotton","Fiber","Other"))))</f>
        <v>Cereal</v>
      </c>
      <c r="M3267" s="18">
        <f t="shared" ref="M3267:M3330" si="311">F3267/E3267</f>
        <v>2.0556160241874528E-2</v>
      </c>
    </row>
    <row r="3268" spans="1:13">
      <c r="A3268" s="4">
        <v>2008</v>
      </c>
      <c r="B3268" s="5" t="s">
        <v>117</v>
      </c>
      <c r="C3268" s="5" t="s">
        <v>120</v>
      </c>
      <c r="D3268" s="5" t="s">
        <v>16</v>
      </c>
      <c r="E3268" s="5">
        <v>200</v>
      </c>
      <c r="F3268" s="6">
        <v>3000</v>
      </c>
      <c r="H3268" s="15" t="str">
        <f t="shared" si="306"/>
        <v>High</v>
      </c>
      <c r="I3268" s="11" t="str">
        <f t="shared" si="307"/>
        <v>Small</v>
      </c>
      <c r="J3268" s="11" t="str">
        <f t="shared" si="308"/>
        <v>West</v>
      </c>
      <c r="K3268" s="11" t="str">
        <f t="shared" si="309"/>
        <v>2000s</v>
      </c>
      <c r="L3268" s="11" t="str">
        <f t="shared" si="310"/>
        <v>Cereal</v>
      </c>
      <c r="M3268" s="18">
        <f t="shared" si="311"/>
        <v>15</v>
      </c>
    </row>
    <row r="3269" spans="1:13">
      <c r="A3269" s="4">
        <v>2008</v>
      </c>
      <c r="B3269" s="5" t="s">
        <v>117</v>
      </c>
      <c r="C3269" s="5" t="s">
        <v>120</v>
      </c>
      <c r="D3269" s="5" t="s">
        <v>17</v>
      </c>
      <c r="E3269" s="5">
        <v>2000</v>
      </c>
      <c r="F3269" s="6">
        <v>700</v>
      </c>
      <c r="H3269" s="15" t="str">
        <f t="shared" si="306"/>
        <v>Low</v>
      </c>
      <c r="I3269" s="11" t="str">
        <f t="shared" si="307"/>
        <v>Medium</v>
      </c>
      <c r="J3269" s="11" t="str">
        <f t="shared" si="308"/>
        <v>West</v>
      </c>
      <c r="K3269" s="11" t="str">
        <f t="shared" si="309"/>
        <v>2000s</v>
      </c>
      <c r="L3269" s="11" t="str">
        <f t="shared" si="310"/>
        <v>Pulse</v>
      </c>
      <c r="M3269" s="18">
        <f t="shared" si="311"/>
        <v>0.35</v>
      </c>
    </row>
    <row r="3270" spans="1:13">
      <c r="A3270" s="4">
        <v>2009</v>
      </c>
      <c r="B3270" s="5" t="s">
        <v>117</v>
      </c>
      <c r="C3270" s="5" t="s">
        <v>120</v>
      </c>
      <c r="D3270" s="5" t="s">
        <v>15</v>
      </c>
      <c r="E3270" s="5">
        <v>130400</v>
      </c>
      <c r="F3270" s="6">
        <v>2526.3000000000002</v>
      </c>
      <c r="H3270" s="15" t="str">
        <f t="shared" si="306"/>
        <v>Medium</v>
      </c>
      <c r="I3270" s="11" t="str">
        <f t="shared" si="307"/>
        <v>Large</v>
      </c>
      <c r="J3270" s="11" t="str">
        <f t="shared" si="308"/>
        <v>West</v>
      </c>
      <c r="K3270" s="11" t="str">
        <f t="shared" si="309"/>
        <v>2000s</v>
      </c>
      <c r="L3270" s="11" t="str">
        <f t="shared" si="310"/>
        <v>Cereal</v>
      </c>
      <c r="M3270" s="18">
        <f t="shared" si="311"/>
        <v>1.9373466257668712E-2</v>
      </c>
    </row>
    <row r="3271" spans="1:13">
      <c r="A3271" s="4">
        <v>2009</v>
      </c>
      <c r="B3271" s="5" t="s">
        <v>117</v>
      </c>
      <c r="C3271" s="5" t="s">
        <v>120</v>
      </c>
      <c r="D3271" s="5" t="s">
        <v>17</v>
      </c>
      <c r="E3271" s="5">
        <v>2000</v>
      </c>
      <c r="F3271" s="6">
        <v>665</v>
      </c>
      <c r="H3271" s="15" t="str">
        <f t="shared" si="306"/>
        <v>Low</v>
      </c>
      <c r="I3271" s="11" t="str">
        <f t="shared" si="307"/>
        <v>Medium</v>
      </c>
      <c r="J3271" s="11" t="str">
        <f t="shared" si="308"/>
        <v>West</v>
      </c>
      <c r="K3271" s="11" t="str">
        <f t="shared" si="309"/>
        <v>2000s</v>
      </c>
      <c r="L3271" s="11" t="str">
        <f t="shared" si="310"/>
        <v>Pulse</v>
      </c>
      <c r="M3271" s="18">
        <f t="shared" si="311"/>
        <v>0.33250000000000002</v>
      </c>
    </row>
    <row r="3272" spans="1:13">
      <c r="A3272" s="4">
        <v>2010</v>
      </c>
      <c r="B3272" s="5" t="s">
        <v>117</v>
      </c>
      <c r="C3272" s="5" t="s">
        <v>120</v>
      </c>
      <c r="D3272" s="5" t="s">
        <v>15</v>
      </c>
      <c r="E3272" s="5">
        <v>126200</v>
      </c>
      <c r="F3272" s="6">
        <v>2369.89</v>
      </c>
      <c r="H3272" s="15" t="str">
        <f t="shared" si="306"/>
        <v>Medium</v>
      </c>
      <c r="I3272" s="11" t="str">
        <f t="shared" si="307"/>
        <v>Large</v>
      </c>
      <c r="J3272" s="11" t="str">
        <f t="shared" si="308"/>
        <v>West</v>
      </c>
      <c r="K3272" s="11" t="str">
        <f t="shared" si="309"/>
        <v>2010s</v>
      </c>
      <c r="L3272" s="11" t="str">
        <f t="shared" si="310"/>
        <v>Cereal</v>
      </c>
      <c r="M3272" s="18">
        <f t="shared" si="311"/>
        <v>1.8778843106180665E-2</v>
      </c>
    </row>
    <row r="3273" spans="1:13">
      <c r="A3273" s="4">
        <v>2010</v>
      </c>
      <c r="B3273" s="5" t="s">
        <v>117</v>
      </c>
      <c r="C3273" s="5" t="s">
        <v>120</v>
      </c>
      <c r="D3273" s="5" t="s">
        <v>17</v>
      </c>
      <c r="E3273" s="5">
        <v>1800</v>
      </c>
      <c r="F3273" s="6">
        <v>866.67</v>
      </c>
      <c r="H3273" s="15" t="str">
        <f t="shared" si="306"/>
        <v>Low</v>
      </c>
      <c r="I3273" s="11" t="str">
        <f t="shared" si="307"/>
        <v>Medium</v>
      </c>
      <c r="J3273" s="11" t="str">
        <f t="shared" si="308"/>
        <v>West</v>
      </c>
      <c r="K3273" s="11" t="str">
        <f t="shared" si="309"/>
        <v>2010s</v>
      </c>
      <c r="L3273" s="11" t="str">
        <f t="shared" si="310"/>
        <v>Pulse</v>
      </c>
      <c r="M3273" s="18">
        <f t="shared" si="311"/>
        <v>0.48148333333333332</v>
      </c>
    </row>
    <row r="3274" spans="1:13">
      <c r="A3274" s="4">
        <v>2011</v>
      </c>
      <c r="B3274" s="5" t="s">
        <v>117</v>
      </c>
      <c r="C3274" s="5" t="s">
        <v>120</v>
      </c>
      <c r="D3274" s="5" t="s">
        <v>15</v>
      </c>
      <c r="E3274" s="5">
        <v>126800</v>
      </c>
      <c r="F3274" s="6">
        <v>2414.5100000000002</v>
      </c>
      <c r="H3274" s="15" t="str">
        <f t="shared" si="306"/>
        <v>Medium</v>
      </c>
      <c r="I3274" s="11" t="str">
        <f t="shared" si="307"/>
        <v>Large</v>
      </c>
      <c r="J3274" s="11" t="str">
        <f t="shared" si="308"/>
        <v>West</v>
      </c>
      <c r="K3274" s="11" t="str">
        <f t="shared" si="309"/>
        <v>2010s</v>
      </c>
      <c r="L3274" s="11" t="str">
        <f t="shared" si="310"/>
        <v>Cereal</v>
      </c>
      <c r="M3274" s="18">
        <f t="shared" si="311"/>
        <v>1.9041876971608834E-2</v>
      </c>
    </row>
    <row r="3275" spans="1:13">
      <c r="A3275" s="4">
        <v>2011</v>
      </c>
      <c r="B3275" s="5" t="s">
        <v>117</v>
      </c>
      <c r="C3275" s="5" t="s">
        <v>120</v>
      </c>
      <c r="D3275" s="5" t="s">
        <v>16</v>
      </c>
      <c r="E3275" s="5">
        <v>200</v>
      </c>
      <c r="F3275" s="6">
        <v>2850</v>
      </c>
      <c r="H3275" s="15" t="str">
        <f t="shared" si="306"/>
        <v>Medium</v>
      </c>
      <c r="I3275" s="11" t="str">
        <f t="shared" si="307"/>
        <v>Small</v>
      </c>
      <c r="J3275" s="11" t="str">
        <f t="shared" si="308"/>
        <v>West</v>
      </c>
      <c r="K3275" s="11" t="str">
        <f t="shared" si="309"/>
        <v>2010s</v>
      </c>
      <c r="L3275" s="11" t="str">
        <f t="shared" si="310"/>
        <v>Cereal</v>
      </c>
      <c r="M3275" s="18">
        <f t="shared" si="311"/>
        <v>14.25</v>
      </c>
    </row>
    <row r="3276" spans="1:13">
      <c r="A3276" s="4">
        <v>2011</v>
      </c>
      <c r="B3276" s="5" t="s">
        <v>117</v>
      </c>
      <c r="C3276" s="5" t="s">
        <v>120</v>
      </c>
      <c r="D3276" s="5" t="s">
        <v>17</v>
      </c>
      <c r="E3276" s="5">
        <v>1800</v>
      </c>
      <c r="F3276" s="6">
        <v>872.22</v>
      </c>
      <c r="H3276" s="15" t="str">
        <f t="shared" si="306"/>
        <v>Low</v>
      </c>
      <c r="I3276" s="11" t="str">
        <f t="shared" si="307"/>
        <v>Medium</v>
      </c>
      <c r="J3276" s="11" t="str">
        <f t="shared" si="308"/>
        <v>West</v>
      </c>
      <c r="K3276" s="11" t="str">
        <f t="shared" si="309"/>
        <v>2010s</v>
      </c>
      <c r="L3276" s="11" t="str">
        <f t="shared" si="310"/>
        <v>Pulse</v>
      </c>
      <c r="M3276" s="18">
        <f t="shared" si="311"/>
        <v>0.4845666666666667</v>
      </c>
    </row>
    <row r="3277" spans="1:13">
      <c r="A3277" s="4">
        <v>2012</v>
      </c>
      <c r="B3277" s="5" t="s">
        <v>117</v>
      </c>
      <c r="C3277" s="5" t="s">
        <v>120</v>
      </c>
      <c r="D3277" s="5" t="s">
        <v>15</v>
      </c>
      <c r="E3277" s="5">
        <v>127900</v>
      </c>
      <c r="F3277" s="6">
        <v>2606.1799999999998</v>
      </c>
      <c r="H3277" s="15" t="str">
        <f t="shared" si="306"/>
        <v>Medium</v>
      </c>
      <c r="I3277" s="11" t="str">
        <f t="shared" si="307"/>
        <v>Large</v>
      </c>
      <c r="J3277" s="11" t="str">
        <f t="shared" si="308"/>
        <v>West</v>
      </c>
      <c r="K3277" s="11" t="str">
        <f t="shared" si="309"/>
        <v>2010s</v>
      </c>
      <c r="L3277" s="11" t="str">
        <f t="shared" si="310"/>
        <v>Cereal</v>
      </c>
      <c r="M3277" s="18">
        <f t="shared" si="311"/>
        <v>2.0376700547302579E-2</v>
      </c>
    </row>
    <row r="3278" spans="1:13">
      <c r="A3278" s="4">
        <v>2013</v>
      </c>
      <c r="B3278" s="5" t="s">
        <v>117</v>
      </c>
      <c r="C3278" s="5" t="s">
        <v>120</v>
      </c>
      <c r="D3278" s="5" t="s">
        <v>15</v>
      </c>
      <c r="E3278" s="5">
        <v>127900</v>
      </c>
      <c r="F3278" s="6">
        <v>2860.83</v>
      </c>
      <c r="H3278" s="15" t="str">
        <f t="shared" si="306"/>
        <v>Medium</v>
      </c>
      <c r="I3278" s="11" t="str">
        <f t="shared" si="307"/>
        <v>Large</v>
      </c>
      <c r="J3278" s="11" t="str">
        <f t="shared" si="308"/>
        <v>West</v>
      </c>
      <c r="K3278" s="11" t="str">
        <f t="shared" si="309"/>
        <v>2010s</v>
      </c>
      <c r="L3278" s="11" t="str">
        <f t="shared" si="310"/>
        <v>Cereal</v>
      </c>
      <c r="M3278" s="18">
        <f t="shared" si="311"/>
        <v>2.2367709147771697E-2</v>
      </c>
    </row>
    <row r="3279" spans="1:13">
      <c r="A3279" s="4">
        <v>2014</v>
      </c>
      <c r="B3279" s="5" t="s">
        <v>117</v>
      </c>
      <c r="C3279" s="5" t="s">
        <v>120</v>
      </c>
      <c r="D3279" s="5" t="s">
        <v>15</v>
      </c>
      <c r="E3279" s="5">
        <v>125300</v>
      </c>
      <c r="F3279" s="6">
        <v>2799.68</v>
      </c>
      <c r="H3279" s="15" t="str">
        <f t="shared" si="306"/>
        <v>Medium</v>
      </c>
      <c r="I3279" s="11" t="str">
        <f t="shared" si="307"/>
        <v>Large</v>
      </c>
      <c r="J3279" s="11" t="str">
        <f t="shared" si="308"/>
        <v>West</v>
      </c>
      <c r="K3279" s="11" t="str">
        <f t="shared" si="309"/>
        <v>2010s</v>
      </c>
      <c r="L3279" s="11" t="str">
        <f t="shared" si="310"/>
        <v>Cereal</v>
      </c>
      <c r="M3279" s="18">
        <f t="shared" si="311"/>
        <v>2.2343814844373502E-2</v>
      </c>
    </row>
    <row r="3280" spans="1:13">
      <c r="A3280" s="4">
        <v>2015</v>
      </c>
      <c r="B3280" s="5" t="s">
        <v>117</v>
      </c>
      <c r="C3280" s="5" t="s">
        <v>120</v>
      </c>
      <c r="D3280" s="5" t="s">
        <v>15</v>
      </c>
      <c r="E3280" s="5">
        <v>115600</v>
      </c>
      <c r="F3280" s="6">
        <v>2940.31</v>
      </c>
      <c r="H3280" s="15" t="str">
        <f t="shared" si="306"/>
        <v>Medium</v>
      </c>
      <c r="I3280" s="11" t="str">
        <f t="shared" si="307"/>
        <v>Large</v>
      </c>
      <c r="J3280" s="11" t="str">
        <f t="shared" si="308"/>
        <v>West</v>
      </c>
      <c r="K3280" s="11" t="str">
        <f t="shared" si="309"/>
        <v>2010s</v>
      </c>
      <c r="L3280" s="11" t="str">
        <f t="shared" si="310"/>
        <v>Cereal</v>
      </c>
      <c r="M3280" s="18">
        <f t="shared" si="311"/>
        <v>2.5435207612456746E-2</v>
      </c>
    </row>
    <row r="3281" spans="1:13">
      <c r="A3281" s="4">
        <v>2015</v>
      </c>
      <c r="B3281" s="5" t="s">
        <v>117</v>
      </c>
      <c r="C3281" s="5" t="s">
        <v>120</v>
      </c>
      <c r="D3281" s="5" t="s">
        <v>17</v>
      </c>
      <c r="E3281" s="5">
        <v>900</v>
      </c>
      <c r="F3281" s="6">
        <v>666.67</v>
      </c>
      <c r="H3281" s="15" t="str">
        <f t="shared" si="306"/>
        <v>Low</v>
      </c>
      <c r="I3281" s="11" t="str">
        <f t="shared" si="307"/>
        <v>Small</v>
      </c>
      <c r="J3281" s="11" t="str">
        <f t="shared" si="308"/>
        <v>West</v>
      </c>
      <c r="K3281" s="11" t="str">
        <f t="shared" si="309"/>
        <v>2010s</v>
      </c>
      <c r="L3281" s="11" t="str">
        <f t="shared" si="310"/>
        <v>Pulse</v>
      </c>
      <c r="M3281" s="18">
        <f t="shared" si="311"/>
        <v>0.74074444444444443</v>
      </c>
    </row>
    <row r="3282" spans="1:13">
      <c r="A3282" s="4">
        <v>2016</v>
      </c>
      <c r="B3282" s="5" t="s">
        <v>117</v>
      </c>
      <c r="C3282" s="5" t="s">
        <v>120</v>
      </c>
      <c r="D3282" s="5" t="s">
        <v>15</v>
      </c>
      <c r="E3282" s="5">
        <v>113300</v>
      </c>
      <c r="F3282" s="6">
        <v>2728.16</v>
      </c>
      <c r="H3282" s="15" t="str">
        <f t="shared" si="306"/>
        <v>Medium</v>
      </c>
      <c r="I3282" s="11" t="str">
        <f t="shared" si="307"/>
        <v>Large</v>
      </c>
      <c r="J3282" s="11" t="str">
        <f t="shared" si="308"/>
        <v>West</v>
      </c>
      <c r="K3282" s="11" t="str">
        <f t="shared" si="309"/>
        <v>2010s</v>
      </c>
      <c r="L3282" s="11" t="str">
        <f t="shared" si="310"/>
        <v>Cereal</v>
      </c>
      <c r="M3282" s="18">
        <f t="shared" si="311"/>
        <v>2.4079082082965577E-2</v>
      </c>
    </row>
    <row r="3283" spans="1:13">
      <c r="A3283" s="4">
        <v>2016</v>
      </c>
      <c r="B3283" s="5" t="s">
        <v>117</v>
      </c>
      <c r="C3283" s="5" t="s">
        <v>120</v>
      </c>
      <c r="D3283" s="5" t="s">
        <v>17</v>
      </c>
      <c r="E3283" s="5">
        <v>900</v>
      </c>
      <c r="F3283" s="6">
        <v>888.89</v>
      </c>
      <c r="H3283" s="15" t="str">
        <f t="shared" si="306"/>
        <v>Low</v>
      </c>
      <c r="I3283" s="11" t="str">
        <f t="shared" si="307"/>
        <v>Small</v>
      </c>
      <c r="J3283" s="11" t="str">
        <f t="shared" si="308"/>
        <v>West</v>
      </c>
      <c r="K3283" s="11" t="str">
        <f t="shared" si="309"/>
        <v>2010s</v>
      </c>
      <c r="L3283" s="11" t="str">
        <f t="shared" si="310"/>
        <v>Pulse</v>
      </c>
      <c r="M3283" s="18">
        <f t="shared" si="311"/>
        <v>0.98765555555555551</v>
      </c>
    </row>
    <row r="3284" spans="1:13">
      <c r="A3284" s="4">
        <v>2017</v>
      </c>
      <c r="B3284" s="5" t="s">
        <v>117</v>
      </c>
      <c r="C3284" s="5" t="s">
        <v>120</v>
      </c>
      <c r="D3284" s="5" t="s">
        <v>15</v>
      </c>
      <c r="E3284" s="5">
        <v>114240</v>
      </c>
      <c r="F3284" s="6">
        <v>2720.66</v>
      </c>
      <c r="H3284" s="15" t="str">
        <f t="shared" si="306"/>
        <v>Medium</v>
      </c>
      <c r="I3284" s="11" t="str">
        <f t="shared" si="307"/>
        <v>Large</v>
      </c>
      <c r="J3284" s="11" t="str">
        <f t="shared" si="308"/>
        <v>West</v>
      </c>
      <c r="K3284" s="11" t="str">
        <f t="shared" si="309"/>
        <v>2010s</v>
      </c>
      <c r="L3284" s="11" t="str">
        <f t="shared" si="310"/>
        <v>Cereal</v>
      </c>
      <c r="M3284" s="18">
        <f t="shared" si="311"/>
        <v>2.3815301120448176E-2</v>
      </c>
    </row>
    <row r="3285" spans="1:13">
      <c r="A3285" s="4">
        <v>2008</v>
      </c>
      <c r="B3285" s="5" t="s">
        <v>117</v>
      </c>
      <c r="C3285" s="5" t="s">
        <v>121</v>
      </c>
      <c r="D3285" s="5" t="s">
        <v>15</v>
      </c>
      <c r="E3285" s="5">
        <v>156000</v>
      </c>
      <c r="F3285" s="6">
        <v>2673.72</v>
      </c>
      <c r="H3285" s="15" t="str">
        <f t="shared" si="306"/>
        <v>Medium</v>
      </c>
      <c r="I3285" s="11" t="str">
        <f t="shared" si="307"/>
        <v>Large</v>
      </c>
      <c r="J3285" s="11" t="str">
        <f t="shared" si="308"/>
        <v>West</v>
      </c>
      <c r="K3285" s="11" t="str">
        <f t="shared" si="309"/>
        <v>2000s</v>
      </c>
      <c r="L3285" s="11" t="str">
        <f t="shared" si="310"/>
        <v>Cereal</v>
      </c>
      <c r="M3285" s="18">
        <f t="shared" si="311"/>
        <v>1.7139230769230768E-2</v>
      </c>
    </row>
    <row r="3286" spans="1:13">
      <c r="A3286" s="4">
        <v>2008</v>
      </c>
      <c r="B3286" s="5" t="s">
        <v>117</v>
      </c>
      <c r="C3286" s="5" t="s">
        <v>121</v>
      </c>
      <c r="D3286" s="5" t="s">
        <v>16</v>
      </c>
      <c r="E3286" s="5">
        <v>300</v>
      </c>
      <c r="F3286" s="6">
        <v>3000</v>
      </c>
      <c r="H3286" s="15" t="str">
        <f t="shared" si="306"/>
        <v>High</v>
      </c>
      <c r="I3286" s="11" t="str">
        <f t="shared" si="307"/>
        <v>Small</v>
      </c>
      <c r="J3286" s="11" t="str">
        <f t="shared" si="308"/>
        <v>West</v>
      </c>
      <c r="K3286" s="11" t="str">
        <f t="shared" si="309"/>
        <v>2000s</v>
      </c>
      <c r="L3286" s="11" t="str">
        <f t="shared" si="310"/>
        <v>Cereal</v>
      </c>
      <c r="M3286" s="18">
        <f t="shared" si="311"/>
        <v>10</v>
      </c>
    </row>
    <row r="3287" spans="1:13">
      <c r="A3287" s="4">
        <v>2009</v>
      </c>
      <c r="B3287" s="5" t="s">
        <v>117</v>
      </c>
      <c r="C3287" s="5" t="s">
        <v>121</v>
      </c>
      <c r="D3287" s="5" t="s">
        <v>15</v>
      </c>
      <c r="E3287" s="5">
        <v>155900</v>
      </c>
      <c r="F3287" s="6">
        <v>2614.1799999999998</v>
      </c>
      <c r="H3287" s="15" t="str">
        <f t="shared" si="306"/>
        <v>Medium</v>
      </c>
      <c r="I3287" s="11" t="str">
        <f t="shared" si="307"/>
        <v>Large</v>
      </c>
      <c r="J3287" s="11" t="str">
        <f t="shared" si="308"/>
        <v>West</v>
      </c>
      <c r="K3287" s="11" t="str">
        <f t="shared" si="309"/>
        <v>2000s</v>
      </c>
      <c r="L3287" s="11" t="str">
        <f t="shared" si="310"/>
        <v>Cereal</v>
      </c>
      <c r="M3287" s="18">
        <f t="shared" si="311"/>
        <v>1.6768313021167415E-2</v>
      </c>
    </row>
    <row r="3288" spans="1:13">
      <c r="A3288" s="4">
        <v>2009</v>
      </c>
      <c r="B3288" s="5" t="s">
        <v>117</v>
      </c>
      <c r="C3288" s="5" t="s">
        <v>121</v>
      </c>
      <c r="D3288" s="5" t="s">
        <v>16</v>
      </c>
      <c r="E3288" s="5">
        <v>300</v>
      </c>
      <c r="F3288" s="6">
        <v>3000</v>
      </c>
      <c r="H3288" s="15" t="str">
        <f t="shared" si="306"/>
        <v>High</v>
      </c>
      <c r="I3288" s="11" t="str">
        <f t="shared" si="307"/>
        <v>Small</v>
      </c>
      <c r="J3288" s="11" t="str">
        <f t="shared" si="308"/>
        <v>West</v>
      </c>
      <c r="K3288" s="11" t="str">
        <f t="shared" si="309"/>
        <v>2000s</v>
      </c>
      <c r="L3288" s="11" t="str">
        <f t="shared" si="310"/>
        <v>Cereal</v>
      </c>
      <c r="M3288" s="18">
        <f t="shared" si="311"/>
        <v>10</v>
      </c>
    </row>
    <row r="3289" spans="1:13">
      <c r="A3289" s="4">
        <v>2010</v>
      </c>
      <c r="B3289" s="5" t="s">
        <v>117</v>
      </c>
      <c r="C3289" s="5" t="s">
        <v>121</v>
      </c>
      <c r="D3289" s="5" t="s">
        <v>15</v>
      </c>
      <c r="E3289" s="5">
        <v>156000</v>
      </c>
      <c r="F3289" s="6">
        <v>2757.12</v>
      </c>
      <c r="H3289" s="15" t="str">
        <f t="shared" si="306"/>
        <v>Medium</v>
      </c>
      <c r="I3289" s="11" t="str">
        <f t="shared" si="307"/>
        <v>Large</v>
      </c>
      <c r="J3289" s="11" t="str">
        <f t="shared" si="308"/>
        <v>West</v>
      </c>
      <c r="K3289" s="11" t="str">
        <f t="shared" si="309"/>
        <v>2010s</v>
      </c>
      <c r="L3289" s="11" t="str">
        <f t="shared" si="310"/>
        <v>Cereal</v>
      </c>
      <c r="M3289" s="18">
        <f t="shared" si="311"/>
        <v>1.7673846153846155E-2</v>
      </c>
    </row>
    <row r="3290" spans="1:13">
      <c r="A3290" s="4">
        <v>2010</v>
      </c>
      <c r="B3290" s="5" t="s">
        <v>117</v>
      </c>
      <c r="C3290" s="5" t="s">
        <v>121</v>
      </c>
      <c r="D3290" s="5" t="s">
        <v>16</v>
      </c>
      <c r="E3290" s="5">
        <v>400</v>
      </c>
      <c r="F3290" s="6">
        <v>2925</v>
      </c>
      <c r="H3290" s="15" t="str">
        <f t="shared" si="306"/>
        <v>Medium</v>
      </c>
      <c r="I3290" s="11" t="str">
        <f t="shared" si="307"/>
        <v>Small</v>
      </c>
      <c r="J3290" s="11" t="str">
        <f t="shared" si="308"/>
        <v>West</v>
      </c>
      <c r="K3290" s="11" t="str">
        <f t="shared" si="309"/>
        <v>2010s</v>
      </c>
      <c r="L3290" s="11" t="str">
        <f t="shared" si="310"/>
        <v>Cereal</v>
      </c>
      <c r="M3290" s="18">
        <f t="shared" si="311"/>
        <v>7.3125</v>
      </c>
    </row>
    <row r="3291" spans="1:13">
      <c r="A3291" s="4">
        <v>2011</v>
      </c>
      <c r="B3291" s="5" t="s">
        <v>117</v>
      </c>
      <c r="C3291" s="5" t="s">
        <v>121</v>
      </c>
      <c r="D3291" s="5" t="s">
        <v>15</v>
      </c>
      <c r="E3291" s="5">
        <v>155500</v>
      </c>
      <c r="F3291" s="6">
        <v>2813.12</v>
      </c>
      <c r="H3291" s="15" t="str">
        <f t="shared" si="306"/>
        <v>Medium</v>
      </c>
      <c r="I3291" s="11" t="str">
        <f t="shared" si="307"/>
        <v>Large</v>
      </c>
      <c r="J3291" s="11" t="str">
        <f t="shared" si="308"/>
        <v>West</v>
      </c>
      <c r="K3291" s="11" t="str">
        <f t="shared" si="309"/>
        <v>2010s</v>
      </c>
      <c r="L3291" s="11" t="str">
        <f t="shared" si="310"/>
        <v>Cereal</v>
      </c>
      <c r="M3291" s="18">
        <f t="shared" si="311"/>
        <v>1.8090803858520899E-2</v>
      </c>
    </row>
    <row r="3292" spans="1:13">
      <c r="A3292" s="4">
        <v>2011</v>
      </c>
      <c r="B3292" s="5" t="s">
        <v>117</v>
      </c>
      <c r="C3292" s="5" t="s">
        <v>121</v>
      </c>
      <c r="D3292" s="5" t="s">
        <v>16</v>
      </c>
      <c r="E3292" s="5">
        <v>100</v>
      </c>
      <c r="F3292" s="6">
        <v>2800</v>
      </c>
      <c r="H3292" s="15" t="str">
        <f t="shared" si="306"/>
        <v>Medium</v>
      </c>
      <c r="I3292" s="11" t="str">
        <f t="shared" si="307"/>
        <v>Small</v>
      </c>
      <c r="J3292" s="11" t="str">
        <f t="shared" si="308"/>
        <v>West</v>
      </c>
      <c r="K3292" s="11" t="str">
        <f t="shared" si="309"/>
        <v>2010s</v>
      </c>
      <c r="L3292" s="11" t="str">
        <f t="shared" si="310"/>
        <v>Cereal</v>
      </c>
      <c r="M3292" s="18">
        <f t="shared" si="311"/>
        <v>28</v>
      </c>
    </row>
    <row r="3293" spans="1:13">
      <c r="A3293" s="4">
        <v>2012</v>
      </c>
      <c r="B3293" s="5" t="s">
        <v>117</v>
      </c>
      <c r="C3293" s="5" t="s">
        <v>121</v>
      </c>
      <c r="D3293" s="5" t="s">
        <v>15</v>
      </c>
      <c r="E3293" s="5">
        <v>150700</v>
      </c>
      <c r="F3293" s="6">
        <v>2841.27</v>
      </c>
      <c r="H3293" s="15" t="str">
        <f t="shared" si="306"/>
        <v>Medium</v>
      </c>
      <c r="I3293" s="11" t="str">
        <f t="shared" si="307"/>
        <v>Large</v>
      </c>
      <c r="J3293" s="11" t="str">
        <f t="shared" si="308"/>
        <v>West</v>
      </c>
      <c r="K3293" s="11" t="str">
        <f t="shared" si="309"/>
        <v>2010s</v>
      </c>
      <c r="L3293" s="11" t="str">
        <f t="shared" si="310"/>
        <v>Cereal</v>
      </c>
      <c r="M3293" s="18">
        <f t="shared" si="311"/>
        <v>1.8853815527538155E-2</v>
      </c>
    </row>
    <row r="3294" spans="1:13">
      <c r="A3294" s="4">
        <v>2013</v>
      </c>
      <c r="B3294" s="5" t="s">
        <v>117</v>
      </c>
      <c r="C3294" s="5" t="s">
        <v>121</v>
      </c>
      <c r="D3294" s="5" t="s">
        <v>15</v>
      </c>
      <c r="E3294" s="5">
        <v>148900</v>
      </c>
      <c r="F3294" s="6">
        <v>3032.91</v>
      </c>
      <c r="H3294" s="15" t="str">
        <f t="shared" si="306"/>
        <v>High</v>
      </c>
      <c r="I3294" s="11" t="str">
        <f t="shared" si="307"/>
        <v>Large</v>
      </c>
      <c r="J3294" s="11" t="str">
        <f t="shared" si="308"/>
        <v>West</v>
      </c>
      <c r="K3294" s="11" t="str">
        <f t="shared" si="309"/>
        <v>2010s</v>
      </c>
      <c r="L3294" s="11" t="str">
        <f t="shared" si="310"/>
        <v>Cereal</v>
      </c>
      <c r="M3294" s="18">
        <f t="shared" si="311"/>
        <v>2.0368770987239757E-2</v>
      </c>
    </row>
    <row r="3295" spans="1:13">
      <c r="A3295" s="4">
        <v>2014</v>
      </c>
      <c r="B3295" s="5" t="s">
        <v>117</v>
      </c>
      <c r="C3295" s="5" t="s">
        <v>121</v>
      </c>
      <c r="D3295" s="5" t="s">
        <v>15</v>
      </c>
      <c r="E3295" s="5">
        <v>142500</v>
      </c>
      <c r="F3295" s="6">
        <v>3145.96</v>
      </c>
      <c r="H3295" s="15" t="str">
        <f t="shared" si="306"/>
        <v>High</v>
      </c>
      <c r="I3295" s="11" t="str">
        <f t="shared" si="307"/>
        <v>Large</v>
      </c>
      <c r="J3295" s="11" t="str">
        <f t="shared" si="308"/>
        <v>West</v>
      </c>
      <c r="K3295" s="11" t="str">
        <f t="shared" si="309"/>
        <v>2010s</v>
      </c>
      <c r="L3295" s="11" t="str">
        <f t="shared" si="310"/>
        <v>Cereal</v>
      </c>
      <c r="M3295" s="18">
        <f t="shared" si="311"/>
        <v>2.2076912280701754E-2</v>
      </c>
    </row>
    <row r="3296" spans="1:13">
      <c r="A3296" s="4">
        <v>2014</v>
      </c>
      <c r="B3296" s="5" t="s">
        <v>117</v>
      </c>
      <c r="C3296" s="5" t="s">
        <v>121</v>
      </c>
      <c r="D3296" s="5" t="s">
        <v>16</v>
      </c>
      <c r="E3296" s="5">
        <v>100</v>
      </c>
      <c r="F3296" s="6">
        <v>2000</v>
      </c>
      <c r="H3296" s="15" t="str">
        <f t="shared" si="306"/>
        <v>Medium</v>
      </c>
      <c r="I3296" s="11" t="str">
        <f t="shared" si="307"/>
        <v>Small</v>
      </c>
      <c r="J3296" s="11" t="str">
        <f t="shared" si="308"/>
        <v>West</v>
      </c>
      <c r="K3296" s="11" t="str">
        <f t="shared" si="309"/>
        <v>2010s</v>
      </c>
      <c r="L3296" s="11" t="str">
        <f t="shared" si="310"/>
        <v>Cereal</v>
      </c>
      <c r="M3296" s="18">
        <f t="shared" si="311"/>
        <v>20</v>
      </c>
    </row>
    <row r="3297" spans="1:13">
      <c r="A3297" s="4">
        <v>2015</v>
      </c>
      <c r="B3297" s="5" t="s">
        <v>117</v>
      </c>
      <c r="C3297" s="5" t="s">
        <v>121</v>
      </c>
      <c r="D3297" s="5" t="s">
        <v>15</v>
      </c>
      <c r="E3297" s="5">
        <v>138200</v>
      </c>
      <c r="F3297" s="6">
        <v>2678.73</v>
      </c>
      <c r="H3297" s="15" t="str">
        <f t="shared" si="306"/>
        <v>Medium</v>
      </c>
      <c r="I3297" s="11" t="str">
        <f t="shared" si="307"/>
        <v>Large</v>
      </c>
      <c r="J3297" s="11" t="str">
        <f t="shared" si="308"/>
        <v>West</v>
      </c>
      <c r="K3297" s="11" t="str">
        <f t="shared" si="309"/>
        <v>2010s</v>
      </c>
      <c r="L3297" s="11" t="str">
        <f t="shared" si="310"/>
        <v>Cereal</v>
      </c>
      <c r="M3297" s="18">
        <f t="shared" si="311"/>
        <v>1.938299565846599E-2</v>
      </c>
    </row>
    <row r="3298" spans="1:13">
      <c r="A3298" s="4">
        <v>2015</v>
      </c>
      <c r="B3298" s="5" t="s">
        <v>117</v>
      </c>
      <c r="C3298" s="5" t="s">
        <v>121</v>
      </c>
      <c r="D3298" s="5" t="s">
        <v>16</v>
      </c>
      <c r="E3298" s="5">
        <v>150</v>
      </c>
      <c r="F3298" s="6">
        <v>1333.33</v>
      </c>
      <c r="H3298" s="15" t="str">
        <f t="shared" si="306"/>
        <v>Medium</v>
      </c>
      <c r="I3298" s="11" t="str">
        <f t="shared" si="307"/>
        <v>Small</v>
      </c>
      <c r="J3298" s="11" t="str">
        <f t="shared" si="308"/>
        <v>West</v>
      </c>
      <c r="K3298" s="11" t="str">
        <f t="shared" si="309"/>
        <v>2010s</v>
      </c>
      <c r="L3298" s="11" t="str">
        <f t="shared" si="310"/>
        <v>Cereal</v>
      </c>
      <c r="M3298" s="18">
        <f t="shared" si="311"/>
        <v>8.8888666666666669</v>
      </c>
    </row>
    <row r="3299" spans="1:13">
      <c r="A3299" s="4">
        <v>2015</v>
      </c>
      <c r="B3299" s="5" t="s">
        <v>117</v>
      </c>
      <c r="C3299" s="5" t="s">
        <v>121</v>
      </c>
      <c r="D3299" s="5" t="s">
        <v>17</v>
      </c>
      <c r="E3299" s="5">
        <v>20</v>
      </c>
      <c r="F3299" s="6">
        <v>500</v>
      </c>
      <c r="H3299" s="15" t="str">
        <f t="shared" si="306"/>
        <v>Low</v>
      </c>
      <c r="I3299" s="11" t="str">
        <f t="shared" si="307"/>
        <v>Small</v>
      </c>
      <c r="J3299" s="11" t="str">
        <f t="shared" si="308"/>
        <v>West</v>
      </c>
      <c r="K3299" s="11" t="str">
        <f t="shared" si="309"/>
        <v>2010s</v>
      </c>
      <c r="L3299" s="11" t="str">
        <f t="shared" si="310"/>
        <v>Pulse</v>
      </c>
      <c r="M3299" s="18">
        <f t="shared" si="311"/>
        <v>25</v>
      </c>
    </row>
    <row r="3300" spans="1:13">
      <c r="A3300" s="4">
        <v>2016</v>
      </c>
      <c r="B3300" s="5" t="s">
        <v>117</v>
      </c>
      <c r="C3300" s="5" t="s">
        <v>121</v>
      </c>
      <c r="D3300" s="5" t="s">
        <v>15</v>
      </c>
      <c r="E3300" s="5">
        <v>139340</v>
      </c>
      <c r="F3300" s="6">
        <v>3195.78</v>
      </c>
      <c r="H3300" s="15" t="str">
        <f t="shared" si="306"/>
        <v>High</v>
      </c>
      <c r="I3300" s="11" t="str">
        <f t="shared" si="307"/>
        <v>Large</v>
      </c>
      <c r="J3300" s="11" t="str">
        <f t="shared" si="308"/>
        <v>West</v>
      </c>
      <c r="K3300" s="11" t="str">
        <f t="shared" si="309"/>
        <v>2010s</v>
      </c>
      <c r="L3300" s="11" t="str">
        <f t="shared" si="310"/>
        <v>Cereal</v>
      </c>
      <c r="M3300" s="18">
        <f t="shared" si="311"/>
        <v>2.2935122721400893E-2</v>
      </c>
    </row>
    <row r="3301" spans="1:13">
      <c r="A3301" s="4">
        <v>2016</v>
      </c>
      <c r="B3301" s="5" t="s">
        <v>117</v>
      </c>
      <c r="C3301" s="5" t="s">
        <v>121</v>
      </c>
      <c r="D3301" s="5" t="s">
        <v>16</v>
      </c>
      <c r="E3301" s="5">
        <v>60</v>
      </c>
      <c r="F3301" s="6">
        <v>3508.77</v>
      </c>
      <c r="H3301" s="15" t="str">
        <f t="shared" si="306"/>
        <v>High</v>
      </c>
      <c r="I3301" s="11" t="str">
        <f t="shared" si="307"/>
        <v>Small</v>
      </c>
      <c r="J3301" s="11" t="str">
        <f t="shared" si="308"/>
        <v>West</v>
      </c>
      <c r="K3301" s="11" t="str">
        <f t="shared" si="309"/>
        <v>2010s</v>
      </c>
      <c r="L3301" s="11" t="str">
        <f t="shared" si="310"/>
        <v>Cereal</v>
      </c>
      <c r="M3301" s="18">
        <f t="shared" si="311"/>
        <v>58.479500000000002</v>
      </c>
    </row>
    <row r="3302" spans="1:13">
      <c r="A3302" s="4">
        <v>2017</v>
      </c>
      <c r="B3302" s="5" t="s">
        <v>117</v>
      </c>
      <c r="C3302" s="5" t="s">
        <v>121</v>
      </c>
      <c r="D3302" s="5" t="s">
        <v>15</v>
      </c>
      <c r="E3302" s="5">
        <v>139250</v>
      </c>
      <c r="F3302" s="6">
        <v>3093.02</v>
      </c>
      <c r="H3302" s="15" t="str">
        <f t="shared" si="306"/>
        <v>High</v>
      </c>
      <c r="I3302" s="11" t="str">
        <f t="shared" si="307"/>
        <v>Large</v>
      </c>
      <c r="J3302" s="11" t="str">
        <f t="shared" si="308"/>
        <v>West</v>
      </c>
      <c r="K3302" s="11" t="str">
        <f t="shared" si="309"/>
        <v>2010s</v>
      </c>
      <c r="L3302" s="11" t="str">
        <f t="shared" si="310"/>
        <v>Cereal</v>
      </c>
      <c r="M3302" s="18">
        <f t="shared" si="311"/>
        <v>2.2211992818671453E-2</v>
      </c>
    </row>
    <row r="3303" spans="1:13">
      <c r="A3303" s="4">
        <v>2008</v>
      </c>
      <c r="B3303" s="5" t="s">
        <v>117</v>
      </c>
      <c r="C3303" s="5" t="s">
        <v>122</v>
      </c>
      <c r="D3303" s="5" t="s">
        <v>15</v>
      </c>
      <c r="E3303" s="5">
        <v>51200</v>
      </c>
      <c r="F3303" s="6">
        <v>1285.1600000000001</v>
      </c>
      <c r="H3303" s="15" t="str">
        <f t="shared" si="306"/>
        <v>Medium</v>
      </c>
      <c r="I3303" s="11" t="str">
        <f t="shared" si="307"/>
        <v>Large</v>
      </c>
      <c r="J3303" s="11" t="str">
        <f t="shared" si="308"/>
        <v>West</v>
      </c>
      <c r="K3303" s="11" t="str">
        <f t="shared" si="309"/>
        <v>2000s</v>
      </c>
      <c r="L3303" s="11" t="str">
        <f t="shared" si="310"/>
        <v>Cereal</v>
      </c>
      <c r="M3303" s="18">
        <f t="shared" si="311"/>
        <v>2.5100781250000002E-2</v>
      </c>
    </row>
    <row r="3304" spans="1:13">
      <c r="A3304" s="4">
        <v>2008</v>
      </c>
      <c r="B3304" s="5" t="s">
        <v>117</v>
      </c>
      <c r="C3304" s="5" t="s">
        <v>122</v>
      </c>
      <c r="D3304" s="5" t="s">
        <v>16</v>
      </c>
      <c r="E3304" s="5">
        <v>104100</v>
      </c>
      <c r="F3304" s="6">
        <v>2881.46</v>
      </c>
      <c r="H3304" s="15" t="str">
        <f t="shared" si="306"/>
        <v>Medium</v>
      </c>
      <c r="I3304" s="11" t="str">
        <f t="shared" si="307"/>
        <v>Large</v>
      </c>
      <c r="J3304" s="11" t="str">
        <f t="shared" si="308"/>
        <v>West</v>
      </c>
      <c r="K3304" s="11" t="str">
        <f t="shared" si="309"/>
        <v>2000s</v>
      </c>
      <c r="L3304" s="11" t="str">
        <f t="shared" si="310"/>
        <v>Cereal</v>
      </c>
      <c r="M3304" s="18">
        <f t="shared" si="311"/>
        <v>2.767973102785783E-2</v>
      </c>
    </row>
    <row r="3305" spans="1:13">
      <c r="A3305" s="4">
        <v>2008</v>
      </c>
      <c r="B3305" s="5" t="s">
        <v>117</v>
      </c>
      <c r="C3305" s="5" t="s">
        <v>122</v>
      </c>
      <c r="D3305" s="5" t="s">
        <v>17</v>
      </c>
      <c r="E3305" s="5">
        <v>34500</v>
      </c>
      <c r="F3305" s="6">
        <v>585.51</v>
      </c>
      <c r="H3305" s="15" t="str">
        <f t="shared" si="306"/>
        <v>Low</v>
      </c>
      <c r="I3305" s="11" t="str">
        <f t="shared" si="307"/>
        <v>Large</v>
      </c>
      <c r="J3305" s="11" t="str">
        <f t="shared" si="308"/>
        <v>West</v>
      </c>
      <c r="K3305" s="11" t="str">
        <f t="shared" si="309"/>
        <v>2000s</v>
      </c>
      <c r="L3305" s="11" t="str">
        <f t="shared" si="310"/>
        <v>Pulse</v>
      </c>
      <c r="M3305" s="18">
        <f t="shared" si="311"/>
        <v>1.6971304347826087E-2</v>
      </c>
    </row>
    <row r="3306" spans="1:13">
      <c r="A3306" s="4">
        <v>2008</v>
      </c>
      <c r="B3306" s="5" t="s">
        <v>117</v>
      </c>
      <c r="C3306" s="5" t="s">
        <v>122</v>
      </c>
      <c r="D3306" s="5" t="s">
        <v>18</v>
      </c>
      <c r="E3306" s="5">
        <v>28000</v>
      </c>
      <c r="F3306" s="6">
        <v>220.36</v>
      </c>
      <c r="H3306" s="15" t="str">
        <f t="shared" si="306"/>
        <v>Low</v>
      </c>
      <c r="I3306" s="11" t="str">
        <f t="shared" si="307"/>
        <v>Large</v>
      </c>
      <c r="J3306" s="11" t="str">
        <f t="shared" si="308"/>
        <v>West</v>
      </c>
      <c r="K3306" s="11" t="str">
        <f t="shared" si="309"/>
        <v>2000s</v>
      </c>
      <c r="L3306" s="11" t="str">
        <f t="shared" si="310"/>
        <v>Fiber</v>
      </c>
      <c r="M3306" s="18">
        <f t="shared" si="311"/>
        <v>7.8700000000000003E-3</v>
      </c>
    </row>
    <row r="3307" spans="1:13">
      <c r="A3307" s="4">
        <v>2009</v>
      </c>
      <c r="B3307" s="5" t="s">
        <v>117</v>
      </c>
      <c r="C3307" s="5" t="s">
        <v>122</v>
      </c>
      <c r="D3307" s="5" t="s">
        <v>15</v>
      </c>
      <c r="E3307" s="5">
        <v>48100</v>
      </c>
      <c r="F3307" s="6">
        <v>391.68</v>
      </c>
      <c r="H3307" s="15" t="str">
        <f t="shared" si="306"/>
        <v>Low</v>
      </c>
      <c r="I3307" s="11" t="str">
        <f t="shared" si="307"/>
        <v>Large</v>
      </c>
      <c r="J3307" s="11" t="str">
        <f t="shared" si="308"/>
        <v>West</v>
      </c>
      <c r="K3307" s="11" t="str">
        <f t="shared" si="309"/>
        <v>2000s</v>
      </c>
      <c r="L3307" s="11" t="str">
        <f t="shared" si="310"/>
        <v>Cereal</v>
      </c>
      <c r="M3307" s="18">
        <f t="shared" si="311"/>
        <v>8.143035343035343E-3</v>
      </c>
    </row>
    <row r="3308" spans="1:13">
      <c r="A3308" s="4">
        <v>2009</v>
      </c>
      <c r="B3308" s="5" t="s">
        <v>117</v>
      </c>
      <c r="C3308" s="5" t="s">
        <v>122</v>
      </c>
      <c r="D3308" s="5" t="s">
        <v>16</v>
      </c>
      <c r="E3308" s="5">
        <v>144300</v>
      </c>
      <c r="F3308" s="6">
        <v>2266.39</v>
      </c>
      <c r="H3308" s="15" t="str">
        <f t="shared" si="306"/>
        <v>Medium</v>
      </c>
      <c r="I3308" s="11" t="str">
        <f t="shared" si="307"/>
        <v>Large</v>
      </c>
      <c r="J3308" s="11" t="str">
        <f t="shared" si="308"/>
        <v>West</v>
      </c>
      <c r="K3308" s="11" t="str">
        <f t="shared" si="309"/>
        <v>2000s</v>
      </c>
      <c r="L3308" s="11" t="str">
        <f t="shared" si="310"/>
        <v>Cereal</v>
      </c>
      <c r="M3308" s="18">
        <f t="shared" si="311"/>
        <v>1.5706098406098407E-2</v>
      </c>
    </row>
    <row r="3309" spans="1:13">
      <c r="A3309" s="4">
        <v>2009</v>
      </c>
      <c r="B3309" s="5" t="s">
        <v>117</v>
      </c>
      <c r="C3309" s="5" t="s">
        <v>122</v>
      </c>
      <c r="D3309" s="5" t="s">
        <v>17</v>
      </c>
      <c r="E3309" s="5">
        <v>39300</v>
      </c>
      <c r="F3309" s="6">
        <v>700.51</v>
      </c>
      <c r="H3309" s="15" t="str">
        <f t="shared" si="306"/>
        <v>Low</v>
      </c>
      <c r="I3309" s="11" t="str">
        <f t="shared" si="307"/>
        <v>Large</v>
      </c>
      <c r="J3309" s="11" t="str">
        <f t="shared" si="308"/>
        <v>West</v>
      </c>
      <c r="K3309" s="11" t="str">
        <f t="shared" si="309"/>
        <v>2000s</v>
      </c>
      <c r="L3309" s="11" t="str">
        <f t="shared" si="310"/>
        <v>Pulse</v>
      </c>
      <c r="M3309" s="18">
        <f t="shared" si="311"/>
        <v>1.7824681933842238E-2</v>
      </c>
    </row>
    <row r="3310" spans="1:13">
      <c r="A3310" s="4">
        <v>2009</v>
      </c>
      <c r="B3310" s="5" t="s">
        <v>117</v>
      </c>
      <c r="C3310" s="5" t="s">
        <v>122</v>
      </c>
      <c r="D3310" s="5" t="s">
        <v>18</v>
      </c>
      <c r="E3310" s="5">
        <v>46400</v>
      </c>
      <c r="F3310" s="6">
        <v>253.66</v>
      </c>
      <c r="H3310" s="15" t="str">
        <f t="shared" si="306"/>
        <v>Low</v>
      </c>
      <c r="I3310" s="11" t="str">
        <f t="shared" si="307"/>
        <v>Large</v>
      </c>
      <c r="J3310" s="11" t="str">
        <f t="shared" si="308"/>
        <v>West</v>
      </c>
      <c r="K3310" s="11" t="str">
        <f t="shared" si="309"/>
        <v>2000s</v>
      </c>
      <c r="L3310" s="11" t="str">
        <f t="shared" si="310"/>
        <v>Fiber</v>
      </c>
      <c r="M3310" s="18">
        <f t="shared" si="311"/>
        <v>5.4668103448275865E-3</v>
      </c>
    </row>
    <row r="3311" spans="1:13">
      <c r="A3311" s="4">
        <v>2010</v>
      </c>
      <c r="B3311" s="5" t="s">
        <v>117</v>
      </c>
      <c r="C3311" s="5" t="s">
        <v>122</v>
      </c>
      <c r="D3311" s="5" t="s">
        <v>15</v>
      </c>
      <c r="E3311" s="5">
        <v>59100</v>
      </c>
      <c r="F3311" s="6">
        <v>406.6</v>
      </c>
      <c r="H3311" s="15" t="str">
        <f t="shared" si="306"/>
        <v>Low</v>
      </c>
      <c r="I3311" s="11" t="str">
        <f t="shared" si="307"/>
        <v>Large</v>
      </c>
      <c r="J3311" s="11" t="str">
        <f t="shared" si="308"/>
        <v>West</v>
      </c>
      <c r="K3311" s="11" t="str">
        <f t="shared" si="309"/>
        <v>2010s</v>
      </c>
      <c r="L3311" s="11" t="str">
        <f t="shared" si="310"/>
        <v>Cereal</v>
      </c>
      <c r="M3311" s="18">
        <f t="shared" si="311"/>
        <v>6.8798646362098143E-3</v>
      </c>
    </row>
    <row r="3312" spans="1:13">
      <c r="A3312" s="4">
        <v>2010</v>
      </c>
      <c r="B3312" s="5" t="s">
        <v>117</v>
      </c>
      <c r="C3312" s="5" t="s">
        <v>122</v>
      </c>
      <c r="D3312" s="5" t="s">
        <v>16</v>
      </c>
      <c r="E3312" s="5">
        <v>169400</v>
      </c>
      <c r="F3312" s="6">
        <v>3235.66</v>
      </c>
      <c r="H3312" s="15" t="str">
        <f t="shared" si="306"/>
        <v>High</v>
      </c>
      <c r="I3312" s="11" t="str">
        <f t="shared" si="307"/>
        <v>Large</v>
      </c>
      <c r="J3312" s="11" t="str">
        <f t="shared" si="308"/>
        <v>West</v>
      </c>
      <c r="K3312" s="11" t="str">
        <f t="shared" si="309"/>
        <v>2010s</v>
      </c>
      <c r="L3312" s="11" t="str">
        <f t="shared" si="310"/>
        <v>Cereal</v>
      </c>
      <c r="M3312" s="18">
        <f t="shared" si="311"/>
        <v>1.9100708382526563E-2</v>
      </c>
    </row>
    <row r="3313" spans="1:13">
      <c r="A3313" s="4">
        <v>2010</v>
      </c>
      <c r="B3313" s="5" t="s">
        <v>117</v>
      </c>
      <c r="C3313" s="5" t="s">
        <v>122</v>
      </c>
      <c r="D3313" s="5" t="s">
        <v>17</v>
      </c>
      <c r="E3313" s="5">
        <v>40600</v>
      </c>
      <c r="F3313" s="6">
        <v>767.24</v>
      </c>
      <c r="H3313" s="15" t="str">
        <f t="shared" si="306"/>
        <v>Low</v>
      </c>
      <c r="I3313" s="11" t="str">
        <f t="shared" si="307"/>
        <v>Large</v>
      </c>
      <c r="J3313" s="11" t="str">
        <f t="shared" si="308"/>
        <v>West</v>
      </c>
      <c r="K3313" s="11" t="str">
        <f t="shared" si="309"/>
        <v>2010s</v>
      </c>
      <c r="L3313" s="11" t="str">
        <f t="shared" si="310"/>
        <v>Pulse</v>
      </c>
      <c r="M3313" s="18">
        <f t="shared" si="311"/>
        <v>1.889753694581281E-2</v>
      </c>
    </row>
    <row r="3314" spans="1:13">
      <c r="A3314" s="4">
        <v>2010</v>
      </c>
      <c r="B3314" s="5" t="s">
        <v>117</v>
      </c>
      <c r="C3314" s="5" t="s">
        <v>122</v>
      </c>
      <c r="D3314" s="5" t="s">
        <v>18</v>
      </c>
      <c r="E3314" s="5">
        <v>50500</v>
      </c>
      <c r="F3314" s="6">
        <v>338.61</v>
      </c>
      <c r="H3314" s="15" t="str">
        <f t="shared" si="306"/>
        <v>Low</v>
      </c>
      <c r="I3314" s="11" t="str">
        <f t="shared" si="307"/>
        <v>Large</v>
      </c>
      <c r="J3314" s="11" t="str">
        <f t="shared" si="308"/>
        <v>West</v>
      </c>
      <c r="K3314" s="11" t="str">
        <f t="shared" si="309"/>
        <v>2010s</v>
      </c>
      <c r="L3314" s="11" t="str">
        <f t="shared" si="310"/>
        <v>Fiber</v>
      </c>
      <c r="M3314" s="18">
        <f t="shared" si="311"/>
        <v>6.7051485148514854E-3</v>
      </c>
    </row>
    <row r="3315" spans="1:13">
      <c r="A3315" s="4">
        <v>2011</v>
      </c>
      <c r="B3315" s="5" t="s">
        <v>117</v>
      </c>
      <c r="C3315" s="5" t="s">
        <v>122</v>
      </c>
      <c r="D3315" s="5" t="s">
        <v>15</v>
      </c>
      <c r="E3315" s="5">
        <v>62900</v>
      </c>
      <c r="F3315" s="6">
        <v>1236.8800000000001</v>
      </c>
      <c r="H3315" s="15" t="str">
        <f t="shared" si="306"/>
        <v>Medium</v>
      </c>
      <c r="I3315" s="11" t="str">
        <f t="shared" si="307"/>
        <v>Large</v>
      </c>
      <c r="J3315" s="11" t="str">
        <f t="shared" si="308"/>
        <v>West</v>
      </c>
      <c r="K3315" s="11" t="str">
        <f t="shared" si="309"/>
        <v>2010s</v>
      </c>
      <c r="L3315" s="11" t="str">
        <f t="shared" si="310"/>
        <v>Cereal</v>
      </c>
      <c r="M3315" s="18">
        <f t="shared" si="311"/>
        <v>1.966422893481717E-2</v>
      </c>
    </row>
    <row r="3316" spans="1:13">
      <c r="A3316" s="4">
        <v>2011</v>
      </c>
      <c r="B3316" s="5" t="s">
        <v>117</v>
      </c>
      <c r="C3316" s="5" t="s">
        <v>122</v>
      </c>
      <c r="D3316" s="5" t="s">
        <v>16</v>
      </c>
      <c r="E3316" s="5">
        <v>176000</v>
      </c>
      <c r="F3316" s="6">
        <v>3170.28</v>
      </c>
      <c r="H3316" s="15" t="str">
        <f t="shared" si="306"/>
        <v>High</v>
      </c>
      <c r="I3316" s="11" t="str">
        <f t="shared" si="307"/>
        <v>Large</v>
      </c>
      <c r="J3316" s="11" t="str">
        <f t="shared" si="308"/>
        <v>West</v>
      </c>
      <c r="K3316" s="11" t="str">
        <f t="shared" si="309"/>
        <v>2010s</v>
      </c>
      <c r="L3316" s="11" t="str">
        <f t="shared" si="310"/>
        <v>Cereal</v>
      </c>
      <c r="M3316" s="18">
        <f t="shared" si="311"/>
        <v>1.8012954545454547E-2</v>
      </c>
    </row>
    <row r="3317" spans="1:13">
      <c r="A3317" s="4">
        <v>2011</v>
      </c>
      <c r="B3317" s="5" t="s">
        <v>117</v>
      </c>
      <c r="C3317" s="5" t="s">
        <v>122</v>
      </c>
      <c r="D3317" s="5" t="s">
        <v>17</v>
      </c>
      <c r="E3317" s="5">
        <v>37900</v>
      </c>
      <c r="F3317" s="6">
        <v>711.87</v>
      </c>
      <c r="H3317" s="15" t="str">
        <f t="shared" si="306"/>
        <v>Low</v>
      </c>
      <c r="I3317" s="11" t="str">
        <f t="shared" si="307"/>
        <v>Large</v>
      </c>
      <c r="J3317" s="11" t="str">
        <f t="shared" si="308"/>
        <v>West</v>
      </c>
      <c r="K3317" s="11" t="str">
        <f t="shared" si="309"/>
        <v>2010s</v>
      </c>
      <c r="L3317" s="11" t="str">
        <f t="shared" si="310"/>
        <v>Pulse</v>
      </c>
      <c r="M3317" s="18">
        <f t="shared" si="311"/>
        <v>1.8782849604221635E-2</v>
      </c>
    </row>
    <row r="3318" spans="1:13">
      <c r="A3318" s="4">
        <v>2011</v>
      </c>
      <c r="B3318" s="5" t="s">
        <v>117</v>
      </c>
      <c r="C3318" s="5" t="s">
        <v>122</v>
      </c>
      <c r="D3318" s="5" t="s">
        <v>18</v>
      </c>
      <c r="E3318" s="5">
        <v>47000</v>
      </c>
      <c r="F3318" s="6">
        <v>348.94</v>
      </c>
      <c r="H3318" s="15" t="str">
        <f t="shared" si="306"/>
        <v>Low</v>
      </c>
      <c r="I3318" s="11" t="str">
        <f t="shared" si="307"/>
        <v>Large</v>
      </c>
      <c r="J3318" s="11" t="str">
        <f t="shared" si="308"/>
        <v>West</v>
      </c>
      <c r="K3318" s="11" t="str">
        <f t="shared" si="309"/>
        <v>2010s</v>
      </c>
      <c r="L3318" s="11" t="str">
        <f t="shared" si="310"/>
        <v>Fiber</v>
      </c>
      <c r="M3318" s="18">
        <f t="shared" si="311"/>
        <v>7.4242553191489358E-3</v>
      </c>
    </row>
    <row r="3319" spans="1:13">
      <c r="A3319" s="4">
        <v>2012</v>
      </c>
      <c r="B3319" s="5" t="s">
        <v>117</v>
      </c>
      <c r="C3319" s="5" t="s">
        <v>122</v>
      </c>
      <c r="D3319" s="5" t="s">
        <v>15</v>
      </c>
      <c r="E3319" s="5">
        <v>67900</v>
      </c>
      <c r="F3319" s="6">
        <v>1189.8399999999999</v>
      </c>
      <c r="H3319" s="15" t="str">
        <f t="shared" si="306"/>
        <v>Medium</v>
      </c>
      <c r="I3319" s="11" t="str">
        <f t="shared" si="307"/>
        <v>Large</v>
      </c>
      <c r="J3319" s="11" t="str">
        <f t="shared" si="308"/>
        <v>West</v>
      </c>
      <c r="K3319" s="11" t="str">
        <f t="shared" si="309"/>
        <v>2010s</v>
      </c>
      <c r="L3319" s="11" t="str">
        <f t="shared" si="310"/>
        <v>Cereal</v>
      </c>
      <c r="M3319" s="18">
        <f t="shared" si="311"/>
        <v>1.752341678939617E-2</v>
      </c>
    </row>
    <row r="3320" spans="1:13">
      <c r="A3320" s="4">
        <v>2012</v>
      </c>
      <c r="B3320" s="5" t="s">
        <v>117</v>
      </c>
      <c r="C3320" s="5" t="s">
        <v>122</v>
      </c>
      <c r="D3320" s="5" t="s">
        <v>16</v>
      </c>
      <c r="E3320" s="5">
        <v>169060</v>
      </c>
      <c r="F3320" s="6">
        <v>2944.99</v>
      </c>
      <c r="H3320" s="15" t="str">
        <f t="shared" si="306"/>
        <v>Medium</v>
      </c>
      <c r="I3320" s="11" t="str">
        <f t="shared" si="307"/>
        <v>Large</v>
      </c>
      <c r="J3320" s="11" t="str">
        <f t="shared" si="308"/>
        <v>West</v>
      </c>
      <c r="K3320" s="11" t="str">
        <f t="shared" si="309"/>
        <v>2010s</v>
      </c>
      <c r="L3320" s="11" t="str">
        <f t="shared" si="310"/>
        <v>Cereal</v>
      </c>
      <c r="M3320" s="18">
        <f t="shared" si="311"/>
        <v>1.7419791789897075E-2</v>
      </c>
    </row>
    <row r="3321" spans="1:13">
      <c r="A3321" s="4">
        <v>2012</v>
      </c>
      <c r="B3321" s="5" t="s">
        <v>117</v>
      </c>
      <c r="C3321" s="5" t="s">
        <v>122</v>
      </c>
      <c r="D3321" s="5" t="s">
        <v>17</v>
      </c>
      <c r="E3321" s="5">
        <v>25600</v>
      </c>
      <c r="F3321" s="6">
        <v>687.11</v>
      </c>
      <c r="H3321" s="15" t="str">
        <f t="shared" si="306"/>
        <v>Low</v>
      </c>
      <c r="I3321" s="11" t="str">
        <f t="shared" si="307"/>
        <v>Large</v>
      </c>
      <c r="J3321" s="11" t="str">
        <f t="shared" si="308"/>
        <v>West</v>
      </c>
      <c r="K3321" s="11" t="str">
        <f t="shared" si="309"/>
        <v>2010s</v>
      </c>
      <c r="L3321" s="11" t="str">
        <f t="shared" si="310"/>
        <v>Pulse</v>
      </c>
      <c r="M3321" s="18">
        <f t="shared" si="311"/>
        <v>2.6840234375000001E-2</v>
      </c>
    </row>
    <row r="3322" spans="1:13">
      <c r="A3322" s="4">
        <v>2012</v>
      </c>
      <c r="B3322" s="5" t="s">
        <v>117</v>
      </c>
      <c r="C3322" s="5" t="s">
        <v>122</v>
      </c>
      <c r="D3322" s="5" t="s">
        <v>18</v>
      </c>
      <c r="E3322" s="5">
        <v>45700</v>
      </c>
      <c r="F3322" s="6">
        <v>285.56</v>
      </c>
      <c r="H3322" s="15" t="str">
        <f t="shared" si="306"/>
        <v>Low</v>
      </c>
      <c r="I3322" s="11" t="str">
        <f t="shared" si="307"/>
        <v>Large</v>
      </c>
      <c r="J3322" s="11" t="str">
        <f t="shared" si="308"/>
        <v>West</v>
      </c>
      <c r="K3322" s="11" t="str">
        <f t="shared" si="309"/>
        <v>2010s</v>
      </c>
      <c r="L3322" s="11" t="str">
        <f t="shared" si="310"/>
        <v>Fiber</v>
      </c>
      <c r="M3322" s="18">
        <f t="shared" si="311"/>
        <v>6.2485776805251639E-3</v>
      </c>
    </row>
    <row r="3323" spans="1:13">
      <c r="A3323" s="4">
        <v>2013</v>
      </c>
      <c r="B3323" s="5" t="s">
        <v>117</v>
      </c>
      <c r="C3323" s="5" t="s">
        <v>122</v>
      </c>
      <c r="D3323" s="5" t="s">
        <v>15</v>
      </c>
      <c r="E3323" s="5">
        <v>72600</v>
      </c>
      <c r="F3323" s="6">
        <v>1285.1199999999999</v>
      </c>
      <c r="H3323" s="15" t="str">
        <f t="shared" si="306"/>
        <v>Medium</v>
      </c>
      <c r="I3323" s="11" t="str">
        <f t="shared" si="307"/>
        <v>Large</v>
      </c>
      <c r="J3323" s="11" t="str">
        <f t="shared" si="308"/>
        <v>West</v>
      </c>
      <c r="K3323" s="11" t="str">
        <f t="shared" si="309"/>
        <v>2010s</v>
      </c>
      <c r="L3323" s="11" t="str">
        <f t="shared" si="310"/>
        <v>Cereal</v>
      </c>
      <c r="M3323" s="18">
        <f t="shared" si="311"/>
        <v>1.7701377410468316E-2</v>
      </c>
    </row>
    <row r="3324" spans="1:13">
      <c r="A3324" s="4">
        <v>2013</v>
      </c>
      <c r="B3324" s="5" t="s">
        <v>117</v>
      </c>
      <c r="C3324" s="5" t="s">
        <v>122</v>
      </c>
      <c r="D3324" s="5" t="s">
        <v>16</v>
      </c>
      <c r="E3324" s="5">
        <v>146200</v>
      </c>
      <c r="F3324" s="6">
        <v>3850.21</v>
      </c>
      <c r="H3324" s="15" t="str">
        <f t="shared" si="306"/>
        <v>High</v>
      </c>
      <c r="I3324" s="11" t="str">
        <f t="shared" si="307"/>
        <v>Large</v>
      </c>
      <c r="J3324" s="11" t="str">
        <f t="shared" si="308"/>
        <v>West</v>
      </c>
      <c r="K3324" s="11" t="str">
        <f t="shared" si="309"/>
        <v>2010s</v>
      </c>
      <c r="L3324" s="11" t="str">
        <f t="shared" si="310"/>
        <v>Cereal</v>
      </c>
      <c r="M3324" s="18">
        <f t="shared" si="311"/>
        <v>2.6335225718194254E-2</v>
      </c>
    </row>
    <row r="3325" spans="1:13">
      <c r="A3325" s="4">
        <v>2013</v>
      </c>
      <c r="B3325" s="5" t="s">
        <v>117</v>
      </c>
      <c r="C3325" s="5" t="s">
        <v>122</v>
      </c>
      <c r="D3325" s="5" t="s">
        <v>17</v>
      </c>
      <c r="E3325" s="5">
        <v>40000</v>
      </c>
      <c r="F3325" s="6">
        <v>655.5</v>
      </c>
      <c r="H3325" s="15" t="str">
        <f t="shared" si="306"/>
        <v>Low</v>
      </c>
      <c r="I3325" s="11" t="str">
        <f t="shared" si="307"/>
        <v>Large</v>
      </c>
      <c r="J3325" s="11" t="str">
        <f t="shared" si="308"/>
        <v>West</v>
      </c>
      <c r="K3325" s="11" t="str">
        <f t="shared" si="309"/>
        <v>2010s</v>
      </c>
      <c r="L3325" s="11" t="str">
        <f t="shared" si="310"/>
        <v>Pulse</v>
      </c>
      <c r="M3325" s="18">
        <f t="shared" si="311"/>
        <v>1.6387499999999999E-2</v>
      </c>
    </row>
    <row r="3326" spans="1:13">
      <c r="A3326" s="4">
        <v>2013</v>
      </c>
      <c r="B3326" s="5" t="s">
        <v>117</v>
      </c>
      <c r="C3326" s="5" t="s">
        <v>122</v>
      </c>
      <c r="D3326" s="5" t="s">
        <v>18</v>
      </c>
      <c r="E3326" s="5">
        <v>46000</v>
      </c>
      <c r="F3326" s="6">
        <v>394.35</v>
      </c>
      <c r="H3326" s="15" t="str">
        <f t="shared" si="306"/>
        <v>Low</v>
      </c>
      <c r="I3326" s="11" t="str">
        <f t="shared" si="307"/>
        <v>Large</v>
      </c>
      <c r="J3326" s="11" t="str">
        <f t="shared" si="308"/>
        <v>West</v>
      </c>
      <c r="K3326" s="11" t="str">
        <f t="shared" si="309"/>
        <v>2010s</v>
      </c>
      <c r="L3326" s="11" t="str">
        <f t="shared" si="310"/>
        <v>Fiber</v>
      </c>
      <c r="M3326" s="18">
        <f t="shared" si="311"/>
        <v>8.5728260869565222E-3</v>
      </c>
    </row>
    <row r="3327" spans="1:13">
      <c r="A3327" s="4">
        <v>2014</v>
      </c>
      <c r="B3327" s="5" t="s">
        <v>117</v>
      </c>
      <c r="C3327" s="5" t="s">
        <v>122</v>
      </c>
      <c r="D3327" s="5" t="s">
        <v>15</v>
      </c>
      <c r="E3327" s="5">
        <v>71200</v>
      </c>
      <c r="F3327" s="6">
        <v>1217.7</v>
      </c>
      <c r="H3327" s="15" t="str">
        <f t="shared" si="306"/>
        <v>Medium</v>
      </c>
      <c r="I3327" s="11" t="str">
        <f t="shared" si="307"/>
        <v>Large</v>
      </c>
      <c r="J3327" s="11" t="str">
        <f t="shared" si="308"/>
        <v>West</v>
      </c>
      <c r="K3327" s="11" t="str">
        <f t="shared" si="309"/>
        <v>2010s</v>
      </c>
      <c r="L3327" s="11" t="str">
        <f t="shared" si="310"/>
        <v>Cereal</v>
      </c>
      <c r="M3327" s="18">
        <f t="shared" si="311"/>
        <v>1.7102528089887641E-2</v>
      </c>
    </row>
    <row r="3328" spans="1:13">
      <c r="A3328" s="4">
        <v>2014</v>
      </c>
      <c r="B3328" s="5" t="s">
        <v>117</v>
      </c>
      <c r="C3328" s="5" t="s">
        <v>122</v>
      </c>
      <c r="D3328" s="5" t="s">
        <v>16</v>
      </c>
      <c r="E3328" s="5">
        <v>120000</v>
      </c>
      <c r="F3328" s="6">
        <v>2690.83</v>
      </c>
      <c r="H3328" s="15" t="str">
        <f t="shared" si="306"/>
        <v>Medium</v>
      </c>
      <c r="I3328" s="11" t="str">
        <f t="shared" si="307"/>
        <v>Large</v>
      </c>
      <c r="J3328" s="11" t="str">
        <f t="shared" si="308"/>
        <v>West</v>
      </c>
      <c r="K3328" s="11" t="str">
        <f t="shared" si="309"/>
        <v>2010s</v>
      </c>
      <c r="L3328" s="11" t="str">
        <f t="shared" si="310"/>
        <v>Cereal</v>
      </c>
      <c r="M3328" s="18">
        <f t="shared" si="311"/>
        <v>2.2423583333333334E-2</v>
      </c>
    </row>
    <row r="3329" spans="1:13">
      <c r="A3329" s="4">
        <v>2014</v>
      </c>
      <c r="B3329" s="5" t="s">
        <v>117</v>
      </c>
      <c r="C3329" s="5" t="s">
        <v>122</v>
      </c>
      <c r="D3329" s="5" t="s">
        <v>17</v>
      </c>
      <c r="E3329" s="5">
        <v>40900</v>
      </c>
      <c r="F3329" s="6">
        <v>696.82</v>
      </c>
      <c r="H3329" s="15" t="str">
        <f t="shared" si="306"/>
        <v>Low</v>
      </c>
      <c r="I3329" s="11" t="str">
        <f t="shared" si="307"/>
        <v>Large</v>
      </c>
      <c r="J3329" s="11" t="str">
        <f t="shared" si="308"/>
        <v>West</v>
      </c>
      <c r="K3329" s="11" t="str">
        <f t="shared" si="309"/>
        <v>2010s</v>
      </c>
      <c r="L3329" s="11" t="str">
        <f t="shared" si="310"/>
        <v>Pulse</v>
      </c>
      <c r="M3329" s="18">
        <f t="shared" si="311"/>
        <v>1.7037163814180932E-2</v>
      </c>
    </row>
    <row r="3330" spans="1:13">
      <c r="A3330" s="4">
        <v>2014</v>
      </c>
      <c r="B3330" s="5" t="s">
        <v>117</v>
      </c>
      <c r="C3330" s="5" t="s">
        <v>122</v>
      </c>
      <c r="D3330" s="5" t="s">
        <v>18</v>
      </c>
      <c r="E3330" s="5">
        <v>46000</v>
      </c>
      <c r="F3330" s="6">
        <v>175</v>
      </c>
      <c r="H3330" s="15" t="str">
        <f t="shared" si="306"/>
        <v>Low</v>
      </c>
      <c r="I3330" s="11" t="str">
        <f t="shared" si="307"/>
        <v>Large</v>
      </c>
      <c r="J3330" s="11" t="str">
        <f t="shared" si="308"/>
        <v>West</v>
      </c>
      <c r="K3330" s="11" t="str">
        <f t="shared" si="309"/>
        <v>2010s</v>
      </c>
      <c r="L3330" s="11" t="str">
        <f t="shared" si="310"/>
        <v>Fiber</v>
      </c>
      <c r="M3330" s="18">
        <f t="shared" si="311"/>
        <v>3.8043478260869567E-3</v>
      </c>
    </row>
    <row r="3331" spans="1:13">
      <c r="A3331" s="4">
        <v>2015</v>
      </c>
      <c r="B3331" s="5" t="s">
        <v>117</v>
      </c>
      <c r="C3331" s="5" t="s">
        <v>122</v>
      </c>
      <c r="D3331" s="5" t="s">
        <v>15</v>
      </c>
      <c r="E3331" s="5">
        <v>69600</v>
      </c>
      <c r="F3331" s="6">
        <v>1452.59</v>
      </c>
      <c r="H3331" s="15" t="str">
        <f t="shared" ref="H3331:H3394" si="312">IF(F3331&lt;1000,"Low",IF(F3331&lt;3000,"Medium","High"))</f>
        <v>Medium</v>
      </c>
      <c r="I3331" s="11" t="str">
        <f t="shared" ref="I3331:I3394" si="313">IF(E3331&lt;1000,"Small",IF(E3331&lt;5000,"Medium","Large"))</f>
        <v>Large</v>
      </c>
      <c r="J3331" s="11" t="str">
        <f t="shared" ref="J3331:J3394" si="314">IF(OR(B3331="Punjab",B3331="Haryana",B3331="Himachal Pradesh",B3331="Jammu and Kashmir",B3331="Uttarakhand",B3331="Delhi",B3331="Chandigarh"),"North",IF(OR(B3331="Tamil Nadu",B3331="Karnataka",B3331="Kerala",B3331="Andhra Pradesh",B3331="Telangana"),"South",IF(OR(B3331="Maharashtra",B3331="Gujarat",B3331="Goa",B3331="Rajasthan"),"West",IF(OR(B3331="West Bengal",B3331="Bihar",B3331="Jharkhand",B3331="Odisha",B3331="Assam",B3331="Sikkim",B3331="Arunachal Pradesh",B3331="Manipur",B3331="Meghalaya",B3331="Mizoram",B3331="Nagaland",B3331="Tripura"),"East","Central"))))</f>
        <v>West</v>
      </c>
      <c r="K3331" s="11" t="str">
        <f t="shared" ref="K3331:K3394" si="315">LEFT(A3331,3)&amp;"0s"</f>
        <v>2010s</v>
      </c>
      <c r="L3331" s="11" t="str">
        <f t="shared" ref="L3331:L3394" si="316">IF(D3331="Rice","Cereal",IF(D3331="Maize","Cereal",IF(D3331="Chickpea","Pulse",IF(D3331="Cotton","Fiber","Other"))))</f>
        <v>Cereal</v>
      </c>
      <c r="M3331" s="18">
        <f t="shared" ref="M3331:M3394" si="317">F3331/E3331</f>
        <v>2.0870545977011493E-2</v>
      </c>
    </row>
    <row r="3332" spans="1:13">
      <c r="A3332" s="4">
        <v>2015</v>
      </c>
      <c r="B3332" s="5" t="s">
        <v>117</v>
      </c>
      <c r="C3332" s="5" t="s">
        <v>122</v>
      </c>
      <c r="D3332" s="5" t="s">
        <v>16</v>
      </c>
      <c r="E3332" s="5">
        <v>144700</v>
      </c>
      <c r="F3332" s="6">
        <v>2403.59</v>
      </c>
      <c r="H3332" s="15" t="str">
        <f t="shared" si="312"/>
        <v>Medium</v>
      </c>
      <c r="I3332" s="11" t="str">
        <f t="shared" si="313"/>
        <v>Large</v>
      </c>
      <c r="J3332" s="11" t="str">
        <f t="shared" si="314"/>
        <v>West</v>
      </c>
      <c r="K3332" s="11" t="str">
        <f t="shared" si="315"/>
        <v>2010s</v>
      </c>
      <c r="L3332" s="11" t="str">
        <f t="shared" si="316"/>
        <v>Cereal</v>
      </c>
      <c r="M3332" s="18">
        <f t="shared" si="317"/>
        <v>1.6610850034554252E-2</v>
      </c>
    </row>
    <row r="3333" spans="1:13">
      <c r="A3333" s="4">
        <v>2015</v>
      </c>
      <c r="B3333" s="5" t="s">
        <v>117</v>
      </c>
      <c r="C3333" s="5" t="s">
        <v>122</v>
      </c>
      <c r="D3333" s="5" t="s">
        <v>17</v>
      </c>
      <c r="E3333" s="5">
        <v>39900</v>
      </c>
      <c r="F3333" s="6">
        <v>667.42</v>
      </c>
      <c r="H3333" s="15" t="str">
        <f t="shared" si="312"/>
        <v>Low</v>
      </c>
      <c r="I3333" s="11" t="str">
        <f t="shared" si="313"/>
        <v>Large</v>
      </c>
      <c r="J3333" s="11" t="str">
        <f t="shared" si="314"/>
        <v>West</v>
      </c>
      <c r="K3333" s="11" t="str">
        <f t="shared" si="315"/>
        <v>2010s</v>
      </c>
      <c r="L3333" s="11" t="str">
        <f t="shared" si="316"/>
        <v>Pulse</v>
      </c>
      <c r="M3333" s="18">
        <f t="shared" si="317"/>
        <v>1.6727318295739348E-2</v>
      </c>
    </row>
    <row r="3334" spans="1:13">
      <c r="A3334" s="4">
        <v>2015</v>
      </c>
      <c r="B3334" s="5" t="s">
        <v>117</v>
      </c>
      <c r="C3334" s="5" t="s">
        <v>122</v>
      </c>
      <c r="D3334" s="5" t="s">
        <v>18</v>
      </c>
      <c r="E3334" s="5">
        <v>43300</v>
      </c>
      <c r="F3334" s="6">
        <v>111.78</v>
      </c>
      <c r="H3334" s="15" t="str">
        <f t="shared" si="312"/>
        <v>Low</v>
      </c>
      <c r="I3334" s="11" t="str">
        <f t="shared" si="313"/>
        <v>Large</v>
      </c>
      <c r="J3334" s="11" t="str">
        <f t="shared" si="314"/>
        <v>West</v>
      </c>
      <c r="K3334" s="11" t="str">
        <f t="shared" si="315"/>
        <v>2010s</v>
      </c>
      <c r="L3334" s="11" t="str">
        <f t="shared" si="316"/>
        <v>Fiber</v>
      </c>
      <c r="M3334" s="18">
        <f t="shared" si="317"/>
        <v>2.5815242494226327E-3</v>
      </c>
    </row>
    <row r="3335" spans="1:13">
      <c r="A3335" s="4">
        <v>2016</v>
      </c>
      <c r="B3335" s="5" t="s">
        <v>117</v>
      </c>
      <c r="C3335" s="5" t="s">
        <v>122</v>
      </c>
      <c r="D3335" s="5" t="s">
        <v>15</v>
      </c>
      <c r="E3335" s="5">
        <v>71900</v>
      </c>
      <c r="F3335" s="6">
        <v>2027.82</v>
      </c>
      <c r="H3335" s="15" t="str">
        <f t="shared" si="312"/>
        <v>Medium</v>
      </c>
      <c r="I3335" s="11" t="str">
        <f t="shared" si="313"/>
        <v>Large</v>
      </c>
      <c r="J3335" s="11" t="str">
        <f t="shared" si="314"/>
        <v>West</v>
      </c>
      <c r="K3335" s="11" t="str">
        <f t="shared" si="315"/>
        <v>2010s</v>
      </c>
      <c r="L3335" s="11" t="str">
        <f t="shared" si="316"/>
        <v>Cereal</v>
      </c>
      <c r="M3335" s="18">
        <f t="shared" si="317"/>
        <v>2.8203337969401946E-2</v>
      </c>
    </row>
    <row r="3336" spans="1:13">
      <c r="A3336" s="4">
        <v>2016</v>
      </c>
      <c r="B3336" s="5" t="s">
        <v>117</v>
      </c>
      <c r="C3336" s="5" t="s">
        <v>122</v>
      </c>
      <c r="D3336" s="5" t="s">
        <v>16</v>
      </c>
      <c r="E3336" s="5">
        <v>152000</v>
      </c>
      <c r="F3336" s="6">
        <v>4607.8900000000003</v>
      </c>
      <c r="H3336" s="15" t="str">
        <f t="shared" si="312"/>
        <v>High</v>
      </c>
      <c r="I3336" s="11" t="str">
        <f t="shared" si="313"/>
        <v>Large</v>
      </c>
      <c r="J3336" s="11" t="str">
        <f t="shared" si="314"/>
        <v>West</v>
      </c>
      <c r="K3336" s="11" t="str">
        <f t="shared" si="315"/>
        <v>2010s</v>
      </c>
      <c r="L3336" s="11" t="str">
        <f t="shared" si="316"/>
        <v>Cereal</v>
      </c>
      <c r="M3336" s="18">
        <f t="shared" si="317"/>
        <v>3.0315065789473686E-2</v>
      </c>
    </row>
    <row r="3337" spans="1:13">
      <c r="A3337" s="4">
        <v>2016</v>
      </c>
      <c r="B3337" s="5" t="s">
        <v>117</v>
      </c>
      <c r="C3337" s="5" t="s">
        <v>122</v>
      </c>
      <c r="D3337" s="5" t="s">
        <v>17</v>
      </c>
      <c r="E3337" s="5">
        <v>59600</v>
      </c>
      <c r="F3337" s="6">
        <v>713.09</v>
      </c>
      <c r="H3337" s="15" t="str">
        <f t="shared" si="312"/>
        <v>Low</v>
      </c>
      <c r="I3337" s="11" t="str">
        <f t="shared" si="313"/>
        <v>Large</v>
      </c>
      <c r="J3337" s="11" t="str">
        <f t="shared" si="314"/>
        <v>West</v>
      </c>
      <c r="K3337" s="11" t="str">
        <f t="shared" si="315"/>
        <v>2010s</v>
      </c>
      <c r="L3337" s="11" t="str">
        <f t="shared" si="316"/>
        <v>Pulse</v>
      </c>
      <c r="M3337" s="18">
        <f t="shared" si="317"/>
        <v>1.1964597315436242E-2</v>
      </c>
    </row>
    <row r="3338" spans="1:13">
      <c r="A3338" s="4">
        <v>2016</v>
      </c>
      <c r="B3338" s="5" t="s">
        <v>117</v>
      </c>
      <c r="C3338" s="5" t="s">
        <v>122</v>
      </c>
      <c r="D3338" s="5" t="s">
        <v>18</v>
      </c>
      <c r="E3338" s="5">
        <v>46700</v>
      </c>
      <c r="F3338" s="6">
        <v>610.91999999999996</v>
      </c>
      <c r="H3338" s="15" t="str">
        <f t="shared" si="312"/>
        <v>Low</v>
      </c>
      <c r="I3338" s="11" t="str">
        <f t="shared" si="313"/>
        <v>Large</v>
      </c>
      <c r="J3338" s="11" t="str">
        <f t="shared" si="314"/>
        <v>West</v>
      </c>
      <c r="K3338" s="11" t="str">
        <f t="shared" si="315"/>
        <v>2010s</v>
      </c>
      <c r="L3338" s="11" t="str">
        <f t="shared" si="316"/>
        <v>Fiber</v>
      </c>
      <c r="M3338" s="18">
        <f t="shared" si="317"/>
        <v>1.3081798715203425E-2</v>
      </c>
    </row>
    <row r="3339" spans="1:13">
      <c r="A3339" s="4">
        <v>2017</v>
      </c>
      <c r="B3339" s="5" t="s">
        <v>117</v>
      </c>
      <c r="C3339" s="5" t="s">
        <v>122</v>
      </c>
      <c r="D3339" s="5" t="s">
        <v>15</v>
      </c>
      <c r="E3339" s="5">
        <v>72500</v>
      </c>
      <c r="F3339" s="6">
        <v>2118.62</v>
      </c>
      <c r="H3339" s="15" t="str">
        <f t="shared" si="312"/>
        <v>Medium</v>
      </c>
      <c r="I3339" s="11" t="str">
        <f t="shared" si="313"/>
        <v>Large</v>
      </c>
      <c r="J3339" s="11" t="str">
        <f t="shared" si="314"/>
        <v>West</v>
      </c>
      <c r="K3339" s="11" t="str">
        <f t="shared" si="315"/>
        <v>2010s</v>
      </c>
      <c r="L3339" s="11" t="str">
        <f t="shared" si="316"/>
        <v>Cereal</v>
      </c>
      <c r="M3339" s="18">
        <f t="shared" si="317"/>
        <v>2.9222344827586205E-2</v>
      </c>
    </row>
    <row r="3340" spans="1:13">
      <c r="A3340" s="4">
        <v>2017</v>
      </c>
      <c r="B3340" s="5" t="s">
        <v>117</v>
      </c>
      <c r="C3340" s="5" t="s">
        <v>122</v>
      </c>
      <c r="D3340" s="5" t="s">
        <v>16</v>
      </c>
      <c r="E3340" s="5">
        <v>163580</v>
      </c>
      <c r="F3340" s="6">
        <v>4707.67</v>
      </c>
      <c r="H3340" s="15" t="str">
        <f t="shared" si="312"/>
        <v>High</v>
      </c>
      <c r="I3340" s="11" t="str">
        <f t="shared" si="313"/>
        <v>Large</v>
      </c>
      <c r="J3340" s="11" t="str">
        <f t="shared" si="314"/>
        <v>West</v>
      </c>
      <c r="K3340" s="11" t="str">
        <f t="shared" si="315"/>
        <v>2010s</v>
      </c>
      <c r="L3340" s="11" t="str">
        <f t="shared" si="316"/>
        <v>Cereal</v>
      </c>
      <c r="M3340" s="18">
        <f t="shared" si="317"/>
        <v>2.8779007213595796E-2</v>
      </c>
    </row>
    <row r="3341" spans="1:13">
      <c r="A3341" s="4">
        <v>2017</v>
      </c>
      <c r="B3341" s="5" t="s">
        <v>117</v>
      </c>
      <c r="C3341" s="5" t="s">
        <v>122</v>
      </c>
      <c r="D3341" s="5" t="s">
        <v>17</v>
      </c>
      <c r="E3341" s="5">
        <v>72500</v>
      </c>
      <c r="F3341" s="6">
        <v>851.03</v>
      </c>
      <c r="H3341" s="15" t="str">
        <f t="shared" si="312"/>
        <v>Low</v>
      </c>
      <c r="I3341" s="11" t="str">
        <f t="shared" si="313"/>
        <v>Large</v>
      </c>
      <c r="J3341" s="11" t="str">
        <f t="shared" si="314"/>
        <v>West</v>
      </c>
      <c r="K3341" s="11" t="str">
        <f t="shared" si="315"/>
        <v>2010s</v>
      </c>
      <c r="L3341" s="11" t="str">
        <f t="shared" si="316"/>
        <v>Pulse</v>
      </c>
      <c r="M3341" s="18">
        <f t="shared" si="317"/>
        <v>1.1738344827586206E-2</v>
      </c>
    </row>
    <row r="3342" spans="1:13">
      <c r="A3342" s="4">
        <v>2017</v>
      </c>
      <c r="B3342" s="5" t="s">
        <v>117</v>
      </c>
      <c r="C3342" s="5" t="s">
        <v>122</v>
      </c>
      <c r="D3342" s="5" t="s">
        <v>18</v>
      </c>
      <c r="E3342" s="5">
        <v>65400</v>
      </c>
      <c r="F3342" s="6">
        <v>396.61</v>
      </c>
      <c r="H3342" s="15" t="str">
        <f t="shared" si="312"/>
        <v>Low</v>
      </c>
      <c r="I3342" s="11" t="str">
        <f t="shared" si="313"/>
        <v>Large</v>
      </c>
      <c r="J3342" s="11" t="str">
        <f t="shared" si="314"/>
        <v>West</v>
      </c>
      <c r="K3342" s="11" t="str">
        <f t="shared" si="315"/>
        <v>2010s</v>
      </c>
      <c r="L3342" s="11" t="str">
        <f t="shared" si="316"/>
        <v>Fiber</v>
      </c>
      <c r="M3342" s="18">
        <f t="shared" si="317"/>
        <v>6.0643730886850156E-3</v>
      </c>
    </row>
    <row r="3343" spans="1:13">
      <c r="A3343" s="4">
        <v>2008</v>
      </c>
      <c r="B3343" s="5" t="s">
        <v>117</v>
      </c>
      <c r="C3343" s="5" t="s">
        <v>123</v>
      </c>
      <c r="D3343" s="5" t="s">
        <v>15</v>
      </c>
      <c r="E3343" s="5">
        <v>25800</v>
      </c>
      <c r="F3343" s="6">
        <v>965.12</v>
      </c>
      <c r="H3343" s="15" t="str">
        <f t="shared" si="312"/>
        <v>Low</v>
      </c>
      <c r="I3343" s="11" t="str">
        <f t="shared" si="313"/>
        <v>Large</v>
      </c>
      <c r="J3343" s="11" t="str">
        <f t="shared" si="314"/>
        <v>West</v>
      </c>
      <c r="K3343" s="11" t="str">
        <f t="shared" si="315"/>
        <v>2000s</v>
      </c>
      <c r="L3343" s="11" t="str">
        <f t="shared" si="316"/>
        <v>Cereal</v>
      </c>
      <c r="M3343" s="18">
        <f t="shared" si="317"/>
        <v>3.7407751937984499E-2</v>
      </c>
    </row>
    <row r="3344" spans="1:13">
      <c r="A3344" s="4">
        <v>2008</v>
      </c>
      <c r="B3344" s="5" t="s">
        <v>117</v>
      </c>
      <c r="C3344" s="5" t="s">
        <v>123</v>
      </c>
      <c r="D3344" s="5" t="s">
        <v>16</v>
      </c>
      <c r="E3344" s="5">
        <v>60200</v>
      </c>
      <c r="F3344" s="6">
        <v>1672.92</v>
      </c>
      <c r="H3344" s="15" t="str">
        <f t="shared" si="312"/>
        <v>Medium</v>
      </c>
      <c r="I3344" s="11" t="str">
        <f t="shared" si="313"/>
        <v>Large</v>
      </c>
      <c r="J3344" s="11" t="str">
        <f t="shared" si="314"/>
        <v>West</v>
      </c>
      <c r="K3344" s="11" t="str">
        <f t="shared" si="315"/>
        <v>2000s</v>
      </c>
      <c r="L3344" s="11" t="str">
        <f t="shared" si="316"/>
        <v>Cereal</v>
      </c>
      <c r="M3344" s="18">
        <f t="shared" si="317"/>
        <v>2.7789368770764121E-2</v>
      </c>
    </row>
    <row r="3345" spans="1:13">
      <c r="A3345" s="4">
        <v>2008</v>
      </c>
      <c r="B3345" s="5" t="s">
        <v>117</v>
      </c>
      <c r="C3345" s="5" t="s">
        <v>123</v>
      </c>
      <c r="D3345" s="5" t="s">
        <v>17</v>
      </c>
      <c r="E3345" s="5">
        <v>31200</v>
      </c>
      <c r="F3345" s="6">
        <v>842.95</v>
      </c>
      <c r="H3345" s="15" t="str">
        <f t="shared" si="312"/>
        <v>Low</v>
      </c>
      <c r="I3345" s="11" t="str">
        <f t="shared" si="313"/>
        <v>Large</v>
      </c>
      <c r="J3345" s="11" t="str">
        <f t="shared" si="314"/>
        <v>West</v>
      </c>
      <c r="K3345" s="11" t="str">
        <f t="shared" si="315"/>
        <v>2000s</v>
      </c>
      <c r="L3345" s="11" t="str">
        <f t="shared" si="316"/>
        <v>Pulse</v>
      </c>
      <c r="M3345" s="18">
        <f t="shared" si="317"/>
        <v>2.7017628205128208E-2</v>
      </c>
    </row>
    <row r="3346" spans="1:13">
      <c r="A3346" s="4">
        <v>2008</v>
      </c>
      <c r="B3346" s="5" t="s">
        <v>117</v>
      </c>
      <c r="C3346" s="5" t="s">
        <v>123</v>
      </c>
      <c r="D3346" s="5" t="s">
        <v>18</v>
      </c>
      <c r="E3346" s="5">
        <v>167600</v>
      </c>
      <c r="F3346" s="6">
        <v>183.29</v>
      </c>
      <c r="H3346" s="15" t="str">
        <f t="shared" si="312"/>
        <v>Low</v>
      </c>
      <c r="I3346" s="11" t="str">
        <f t="shared" si="313"/>
        <v>Large</v>
      </c>
      <c r="J3346" s="11" t="str">
        <f t="shared" si="314"/>
        <v>West</v>
      </c>
      <c r="K3346" s="11" t="str">
        <f t="shared" si="315"/>
        <v>2000s</v>
      </c>
      <c r="L3346" s="11" t="str">
        <f t="shared" si="316"/>
        <v>Fiber</v>
      </c>
      <c r="M3346" s="18">
        <f t="shared" si="317"/>
        <v>1.093615751789976E-3</v>
      </c>
    </row>
    <row r="3347" spans="1:13">
      <c r="A3347" s="4">
        <v>2009</v>
      </c>
      <c r="B3347" s="5" t="s">
        <v>117</v>
      </c>
      <c r="C3347" s="5" t="s">
        <v>123</v>
      </c>
      <c r="D3347" s="5" t="s">
        <v>15</v>
      </c>
      <c r="E3347" s="5">
        <v>23600</v>
      </c>
      <c r="F3347" s="6">
        <v>645.76</v>
      </c>
      <c r="H3347" s="15" t="str">
        <f t="shared" si="312"/>
        <v>Low</v>
      </c>
      <c r="I3347" s="11" t="str">
        <f t="shared" si="313"/>
        <v>Large</v>
      </c>
      <c r="J3347" s="11" t="str">
        <f t="shared" si="314"/>
        <v>West</v>
      </c>
      <c r="K3347" s="11" t="str">
        <f t="shared" si="315"/>
        <v>2000s</v>
      </c>
      <c r="L3347" s="11" t="str">
        <f t="shared" si="316"/>
        <v>Cereal</v>
      </c>
      <c r="M3347" s="18">
        <f t="shared" si="317"/>
        <v>2.736271186440678E-2</v>
      </c>
    </row>
    <row r="3348" spans="1:13">
      <c r="A3348" s="4">
        <v>2009</v>
      </c>
      <c r="B3348" s="5" t="s">
        <v>117</v>
      </c>
      <c r="C3348" s="5" t="s">
        <v>123</v>
      </c>
      <c r="D3348" s="5" t="s">
        <v>16</v>
      </c>
      <c r="E3348" s="5">
        <v>69500</v>
      </c>
      <c r="F3348" s="6">
        <v>2255.83</v>
      </c>
      <c r="H3348" s="15" t="str">
        <f t="shared" si="312"/>
        <v>Medium</v>
      </c>
      <c r="I3348" s="11" t="str">
        <f t="shared" si="313"/>
        <v>Large</v>
      </c>
      <c r="J3348" s="11" t="str">
        <f t="shared" si="314"/>
        <v>West</v>
      </c>
      <c r="K3348" s="11" t="str">
        <f t="shared" si="315"/>
        <v>2000s</v>
      </c>
      <c r="L3348" s="11" t="str">
        <f t="shared" si="316"/>
        <v>Cereal</v>
      </c>
      <c r="M3348" s="18">
        <f t="shared" si="317"/>
        <v>3.2457985611510788E-2</v>
      </c>
    </row>
    <row r="3349" spans="1:13">
      <c r="A3349" s="4">
        <v>2009</v>
      </c>
      <c r="B3349" s="5" t="s">
        <v>117</v>
      </c>
      <c r="C3349" s="5" t="s">
        <v>123</v>
      </c>
      <c r="D3349" s="5" t="s">
        <v>17</v>
      </c>
      <c r="E3349" s="5">
        <v>44900</v>
      </c>
      <c r="F3349" s="6">
        <v>1004.45</v>
      </c>
      <c r="H3349" s="15" t="str">
        <f t="shared" si="312"/>
        <v>Medium</v>
      </c>
      <c r="I3349" s="11" t="str">
        <f t="shared" si="313"/>
        <v>Large</v>
      </c>
      <c r="J3349" s="11" t="str">
        <f t="shared" si="314"/>
        <v>West</v>
      </c>
      <c r="K3349" s="11" t="str">
        <f t="shared" si="315"/>
        <v>2000s</v>
      </c>
      <c r="L3349" s="11" t="str">
        <f t="shared" si="316"/>
        <v>Pulse</v>
      </c>
      <c r="M3349" s="18">
        <f t="shared" si="317"/>
        <v>2.2370824053452115E-2</v>
      </c>
    </row>
    <row r="3350" spans="1:13">
      <c r="A3350" s="4">
        <v>2009</v>
      </c>
      <c r="B3350" s="5" t="s">
        <v>117</v>
      </c>
      <c r="C3350" s="5" t="s">
        <v>123</v>
      </c>
      <c r="D3350" s="5" t="s">
        <v>18</v>
      </c>
      <c r="E3350" s="5">
        <v>183800</v>
      </c>
      <c r="F3350" s="6">
        <v>282.32</v>
      </c>
      <c r="H3350" s="15" t="str">
        <f t="shared" si="312"/>
        <v>Low</v>
      </c>
      <c r="I3350" s="11" t="str">
        <f t="shared" si="313"/>
        <v>Large</v>
      </c>
      <c r="J3350" s="11" t="str">
        <f t="shared" si="314"/>
        <v>West</v>
      </c>
      <c r="K3350" s="11" t="str">
        <f t="shared" si="315"/>
        <v>2000s</v>
      </c>
      <c r="L3350" s="11" t="str">
        <f t="shared" si="316"/>
        <v>Fiber</v>
      </c>
      <c r="M3350" s="18">
        <f t="shared" si="317"/>
        <v>1.5360174102285091E-3</v>
      </c>
    </row>
    <row r="3351" spans="1:13">
      <c r="A3351" s="4">
        <v>2010</v>
      </c>
      <c r="B3351" s="5" t="s">
        <v>117</v>
      </c>
      <c r="C3351" s="5" t="s">
        <v>123</v>
      </c>
      <c r="D3351" s="5" t="s">
        <v>15</v>
      </c>
      <c r="E3351" s="5">
        <v>28400</v>
      </c>
      <c r="F3351" s="6">
        <v>1104.93</v>
      </c>
      <c r="H3351" s="15" t="str">
        <f t="shared" si="312"/>
        <v>Medium</v>
      </c>
      <c r="I3351" s="11" t="str">
        <f t="shared" si="313"/>
        <v>Large</v>
      </c>
      <c r="J3351" s="11" t="str">
        <f t="shared" si="314"/>
        <v>West</v>
      </c>
      <c r="K3351" s="11" t="str">
        <f t="shared" si="315"/>
        <v>2010s</v>
      </c>
      <c r="L3351" s="11" t="str">
        <f t="shared" si="316"/>
        <v>Cereal</v>
      </c>
      <c r="M3351" s="18">
        <f t="shared" si="317"/>
        <v>3.8905985915492963E-2</v>
      </c>
    </row>
    <row r="3352" spans="1:13">
      <c r="A3352" s="4">
        <v>2010</v>
      </c>
      <c r="B3352" s="5" t="s">
        <v>117</v>
      </c>
      <c r="C3352" s="5" t="s">
        <v>123</v>
      </c>
      <c r="D3352" s="5" t="s">
        <v>16</v>
      </c>
      <c r="E3352" s="5">
        <v>79400</v>
      </c>
      <c r="F3352" s="6">
        <v>3032.75</v>
      </c>
      <c r="H3352" s="15" t="str">
        <f t="shared" si="312"/>
        <v>High</v>
      </c>
      <c r="I3352" s="11" t="str">
        <f t="shared" si="313"/>
        <v>Large</v>
      </c>
      <c r="J3352" s="11" t="str">
        <f t="shared" si="314"/>
        <v>West</v>
      </c>
      <c r="K3352" s="11" t="str">
        <f t="shared" si="315"/>
        <v>2010s</v>
      </c>
      <c r="L3352" s="11" t="str">
        <f t="shared" si="316"/>
        <v>Cereal</v>
      </c>
      <c r="M3352" s="18">
        <f t="shared" si="317"/>
        <v>3.8195843828715367E-2</v>
      </c>
    </row>
    <row r="3353" spans="1:13">
      <c r="A3353" s="4">
        <v>2010</v>
      </c>
      <c r="B3353" s="5" t="s">
        <v>117</v>
      </c>
      <c r="C3353" s="5" t="s">
        <v>123</v>
      </c>
      <c r="D3353" s="5" t="s">
        <v>17</v>
      </c>
      <c r="E3353" s="5">
        <v>49700</v>
      </c>
      <c r="F3353" s="6">
        <v>1011.07</v>
      </c>
      <c r="H3353" s="15" t="str">
        <f t="shared" si="312"/>
        <v>Medium</v>
      </c>
      <c r="I3353" s="11" t="str">
        <f t="shared" si="313"/>
        <v>Large</v>
      </c>
      <c r="J3353" s="11" t="str">
        <f t="shared" si="314"/>
        <v>West</v>
      </c>
      <c r="K3353" s="11" t="str">
        <f t="shared" si="315"/>
        <v>2010s</v>
      </c>
      <c r="L3353" s="11" t="str">
        <f t="shared" si="316"/>
        <v>Pulse</v>
      </c>
      <c r="M3353" s="18">
        <f t="shared" si="317"/>
        <v>2.0343460764587526E-2</v>
      </c>
    </row>
    <row r="3354" spans="1:13">
      <c r="A3354" s="4">
        <v>2010</v>
      </c>
      <c r="B3354" s="5" t="s">
        <v>117</v>
      </c>
      <c r="C3354" s="5" t="s">
        <v>123</v>
      </c>
      <c r="D3354" s="5" t="s">
        <v>18</v>
      </c>
      <c r="E3354" s="5">
        <v>189100</v>
      </c>
      <c r="F3354" s="6">
        <v>406.82</v>
      </c>
      <c r="H3354" s="15" t="str">
        <f t="shared" si="312"/>
        <v>Low</v>
      </c>
      <c r="I3354" s="11" t="str">
        <f t="shared" si="313"/>
        <v>Large</v>
      </c>
      <c r="J3354" s="11" t="str">
        <f t="shared" si="314"/>
        <v>West</v>
      </c>
      <c r="K3354" s="11" t="str">
        <f t="shared" si="315"/>
        <v>2010s</v>
      </c>
      <c r="L3354" s="11" t="str">
        <f t="shared" si="316"/>
        <v>Fiber</v>
      </c>
      <c r="M3354" s="18">
        <f t="shared" si="317"/>
        <v>2.15134849286092E-3</v>
      </c>
    </row>
    <row r="3355" spans="1:13">
      <c r="A3355" s="4">
        <v>2011</v>
      </c>
      <c r="B3355" s="5" t="s">
        <v>117</v>
      </c>
      <c r="C3355" s="5" t="s">
        <v>123</v>
      </c>
      <c r="D3355" s="5" t="s">
        <v>15</v>
      </c>
      <c r="E3355" s="5">
        <v>27300</v>
      </c>
      <c r="F3355" s="6">
        <v>1355.31</v>
      </c>
      <c r="H3355" s="15" t="str">
        <f t="shared" si="312"/>
        <v>Medium</v>
      </c>
      <c r="I3355" s="11" t="str">
        <f t="shared" si="313"/>
        <v>Large</v>
      </c>
      <c r="J3355" s="11" t="str">
        <f t="shared" si="314"/>
        <v>West</v>
      </c>
      <c r="K3355" s="11" t="str">
        <f t="shared" si="315"/>
        <v>2010s</v>
      </c>
      <c r="L3355" s="11" t="str">
        <f t="shared" si="316"/>
        <v>Cereal</v>
      </c>
      <c r="M3355" s="18">
        <f t="shared" si="317"/>
        <v>4.9645054945054945E-2</v>
      </c>
    </row>
    <row r="3356" spans="1:13">
      <c r="A3356" s="4">
        <v>2011</v>
      </c>
      <c r="B3356" s="5" t="s">
        <v>117</v>
      </c>
      <c r="C3356" s="5" t="s">
        <v>123</v>
      </c>
      <c r="D3356" s="5" t="s">
        <v>16</v>
      </c>
      <c r="E3356" s="5">
        <v>89100</v>
      </c>
      <c r="F3356" s="6">
        <v>2604.4899999999998</v>
      </c>
      <c r="H3356" s="15" t="str">
        <f t="shared" si="312"/>
        <v>Medium</v>
      </c>
      <c r="I3356" s="11" t="str">
        <f t="shared" si="313"/>
        <v>Large</v>
      </c>
      <c r="J3356" s="11" t="str">
        <f t="shared" si="314"/>
        <v>West</v>
      </c>
      <c r="K3356" s="11" t="str">
        <f t="shared" si="315"/>
        <v>2010s</v>
      </c>
      <c r="L3356" s="11" t="str">
        <f t="shared" si="316"/>
        <v>Cereal</v>
      </c>
      <c r="M3356" s="18">
        <f t="shared" si="317"/>
        <v>2.9231088664421995E-2</v>
      </c>
    </row>
    <row r="3357" spans="1:13">
      <c r="A3357" s="4">
        <v>2011</v>
      </c>
      <c r="B3357" s="5" t="s">
        <v>117</v>
      </c>
      <c r="C3357" s="5" t="s">
        <v>123</v>
      </c>
      <c r="D3357" s="5" t="s">
        <v>17</v>
      </c>
      <c r="E3357" s="5">
        <v>40600</v>
      </c>
      <c r="F3357" s="6">
        <v>962.81</v>
      </c>
      <c r="H3357" s="15" t="str">
        <f t="shared" si="312"/>
        <v>Low</v>
      </c>
      <c r="I3357" s="11" t="str">
        <f t="shared" si="313"/>
        <v>Large</v>
      </c>
      <c r="J3357" s="11" t="str">
        <f t="shared" si="314"/>
        <v>West</v>
      </c>
      <c r="K3357" s="11" t="str">
        <f t="shared" si="315"/>
        <v>2010s</v>
      </c>
      <c r="L3357" s="11" t="str">
        <f t="shared" si="316"/>
        <v>Pulse</v>
      </c>
      <c r="M3357" s="18">
        <f t="shared" si="317"/>
        <v>2.3714532019704433E-2</v>
      </c>
    </row>
    <row r="3358" spans="1:13">
      <c r="A3358" s="4">
        <v>2011</v>
      </c>
      <c r="B3358" s="5" t="s">
        <v>117</v>
      </c>
      <c r="C3358" s="5" t="s">
        <v>123</v>
      </c>
      <c r="D3358" s="5" t="s">
        <v>18</v>
      </c>
      <c r="E3358" s="5">
        <v>213400</v>
      </c>
      <c r="F3358" s="6">
        <v>279.99</v>
      </c>
      <c r="H3358" s="15" t="str">
        <f t="shared" si="312"/>
        <v>Low</v>
      </c>
      <c r="I3358" s="11" t="str">
        <f t="shared" si="313"/>
        <v>Large</v>
      </c>
      <c r="J3358" s="11" t="str">
        <f t="shared" si="314"/>
        <v>West</v>
      </c>
      <c r="K3358" s="11" t="str">
        <f t="shared" si="315"/>
        <v>2010s</v>
      </c>
      <c r="L3358" s="11" t="str">
        <f t="shared" si="316"/>
        <v>Fiber</v>
      </c>
      <c r="M3358" s="18">
        <f t="shared" si="317"/>
        <v>1.3120431115276477E-3</v>
      </c>
    </row>
    <row r="3359" spans="1:13">
      <c r="A3359" s="4">
        <v>2012</v>
      </c>
      <c r="B3359" s="5" t="s">
        <v>117</v>
      </c>
      <c r="C3359" s="5" t="s">
        <v>123</v>
      </c>
      <c r="D3359" s="5" t="s">
        <v>15</v>
      </c>
      <c r="E3359" s="5">
        <v>27200</v>
      </c>
      <c r="F3359" s="6">
        <v>1314.71</v>
      </c>
      <c r="H3359" s="15" t="str">
        <f t="shared" si="312"/>
        <v>Medium</v>
      </c>
      <c r="I3359" s="11" t="str">
        <f t="shared" si="313"/>
        <v>Large</v>
      </c>
      <c r="J3359" s="11" t="str">
        <f t="shared" si="314"/>
        <v>West</v>
      </c>
      <c r="K3359" s="11" t="str">
        <f t="shared" si="315"/>
        <v>2010s</v>
      </c>
      <c r="L3359" s="11" t="str">
        <f t="shared" si="316"/>
        <v>Cereal</v>
      </c>
      <c r="M3359" s="18">
        <f t="shared" si="317"/>
        <v>4.8334926470588235E-2</v>
      </c>
    </row>
    <row r="3360" spans="1:13">
      <c r="A3360" s="4">
        <v>2012</v>
      </c>
      <c r="B3360" s="5" t="s">
        <v>117</v>
      </c>
      <c r="C3360" s="5" t="s">
        <v>123</v>
      </c>
      <c r="D3360" s="5" t="s">
        <v>16</v>
      </c>
      <c r="E3360" s="5">
        <v>98710</v>
      </c>
      <c r="F3360" s="6">
        <v>2607.54</v>
      </c>
      <c r="H3360" s="15" t="str">
        <f t="shared" si="312"/>
        <v>Medium</v>
      </c>
      <c r="I3360" s="11" t="str">
        <f t="shared" si="313"/>
        <v>Large</v>
      </c>
      <c r="J3360" s="11" t="str">
        <f t="shared" si="314"/>
        <v>West</v>
      </c>
      <c r="K3360" s="11" t="str">
        <f t="shared" si="315"/>
        <v>2010s</v>
      </c>
      <c r="L3360" s="11" t="str">
        <f t="shared" si="316"/>
        <v>Cereal</v>
      </c>
      <c r="M3360" s="18">
        <f t="shared" si="317"/>
        <v>2.64161685746125E-2</v>
      </c>
    </row>
    <row r="3361" spans="1:13">
      <c r="A3361" s="4">
        <v>2012</v>
      </c>
      <c r="B3361" s="5" t="s">
        <v>117</v>
      </c>
      <c r="C3361" s="5" t="s">
        <v>123</v>
      </c>
      <c r="D3361" s="5" t="s">
        <v>17</v>
      </c>
      <c r="E3361" s="5">
        <v>56300</v>
      </c>
      <c r="F3361" s="6">
        <v>852.58</v>
      </c>
      <c r="H3361" s="15" t="str">
        <f t="shared" si="312"/>
        <v>Low</v>
      </c>
      <c r="I3361" s="11" t="str">
        <f t="shared" si="313"/>
        <v>Large</v>
      </c>
      <c r="J3361" s="11" t="str">
        <f t="shared" si="314"/>
        <v>West</v>
      </c>
      <c r="K3361" s="11" t="str">
        <f t="shared" si="315"/>
        <v>2010s</v>
      </c>
      <c r="L3361" s="11" t="str">
        <f t="shared" si="316"/>
        <v>Pulse</v>
      </c>
      <c r="M3361" s="18">
        <f t="shared" si="317"/>
        <v>1.5143516873889876E-2</v>
      </c>
    </row>
    <row r="3362" spans="1:13">
      <c r="A3362" s="4">
        <v>2012</v>
      </c>
      <c r="B3362" s="5" t="s">
        <v>117</v>
      </c>
      <c r="C3362" s="5" t="s">
        <v>123</v>
      </c>
      <c r="D3362" s="5" t="s">
        <v>18</v>
      </c>
      <c r="E3362" s="5">
        <v>239700</v>
      </c>
      <c r="F3362" s="6">
        <v>252.94</v>
      </c>
      <c r="H3362" s="15" t="str">
        <f t="shared" si="312"/>
        <v>Low</v>
      </c>
      <c r="I3362" s="11" t="str">
        <f t="shared" si="313"/>
        <v>Large</v>
      </c>
      <c r="J3362" s="11" t="str">
        <f t="shared" si="314"/>
        <v>West</v>
      </c>
      <c r="K3362" s="11" t="str">
        <f t="shared" si="315"/>
        <v>2010s</v>
      </c>
      <c r="L3362" s="11" t="str">
        <f t="shared" si="316"/>
        <v>Fiber</v>
      </c>
      <c r="M3362" s="18">
        <f t="shared" si="317"/>
        <v>1.0552357113057988E-3</v>
      </c>
    </row>
    <row r="3363" spans="1:13">
      <c r="A3363" s="4">
        <v>2013</v>
      </c>
      <c r="B3363" s="5" t="s">
        <v>117</v>
      </c>
      <c r="C3363" s="5" t="s">
        <v>123</v>
      </c>
      <c r="D3363" s="5" t="s">
        <v>15</v>
      </c>
      <c r="E3363" s="5">
        <v>30200</v>
      </c>
      <c r="F3363" s="6">
        <v>993.38</v>
      </c>
      <c r="H3363" s="15" t="str">
        <f t="shared" si="312"/>
        <v>Low</v>
      </c>
      <c r="I3363" s="11" t="str">
        <f t="shared" si="313"/>
        <v>Large</v>
      </c>
      <c r="J3363" s="11" t="str">
        <f t="shared" si="314"/>
        <v>West</v>
      </c>
      <c r="K3363" s="11" t="str">
        <f t="shared" si="315"/>
        <v>2010s</v>
      </c>
      <c r="L3363" s="11" t="str">
        <f t="shared" si="316"/>
        <v>Cereal</v>
      </c>
      <c r="M3363" s="18">
        <f t="shared" si="317"/>
        <v>3.289337748344371E-2</v>
      </c>
    </row>
    <row r="3364" spans="1:13">
      <c r="A3364" s="4">
        <v>2013</v>
      </c>
      <c r="B3364" s="5" t="s">
        <v>117</v>
      </c>
      <c r="C3364" s="5" t="s">
        <v>123</v>
      </c>
      <c r="D3364" s="5" t="s">
        <v>16</v>
      </c>
      <c r="E3364" s="5">
        <v>117100</v>
      </c>
      <c r="F3364" s="6">
        <v>2778.82</v>
      </c>
      <c r="H3364" s="15" t="str">
        <f t="shared" si="312"/>
        <v>Medium</v>
      </c>
      <c r="I3364" s="11" t="str">
        <f t="shared" si="313"/>
        <v>Large</v>
      </c>
      <c r="J3364" s="11" t="str">
        <f t="shared" si="314"/>
        <v>West</v>
      </c>
      <c r="K3364" s="11" t="str">
        <f t="shared" si="315"/>
        <v>2010s</v>
      </c>
      <c r="L3364" s="11" t="str">
        <f t="shared" si="316"/>
        <v>Cereal</v>
      </c>
      <c r="M3364" s="18">
        <f t="shared" si="317"/>
        <v>2.3730315969257048E-2</v>
      </c>
    </row>
    <row r="3365" spans="1:13">
      <c r="A3365" s="4">
        <v>2013</v>
      </c>
      <c r="B3365" s="5" t="s">
        <v>117</v>
      </c>
      <c r="C3365" s="5" t="s">
        <v>123</v>
      </c>
      <c r="D3365" s="5" t="s">
        <v>17</v>
      </c>
      <c r="E3365" s="5">
        <v>66600</v>
      </c>
      <c r="F3365" s="6">
        <v>1112.01</v>
      </c>
      <c r="H3365" s="15" t="str">
        <f t="shared" si="312"/>
        <v>Medium</v>
      </c>
      <c r="I3365" s="11" t="str">
        <f t="shared" si="313"/>
        <v>Large</v>
      </c>
      <c r="J3365" s="11" t="str">
        <f t="shared" si="314"/>
        <v>West</v>
      </c>
      <c r="K3365" s="11" t="str">
        <f t="shared" si="315"/>
        <v>2010s</v>
      </c>
      <c r="L3365" s="11" t="str">
        <f t="shared" si="316"/>
        <v>Pulse</v>
      </c>
      <c r="M3365" s="18">
        <f t="shared" si="317"/>
        <v>1.6696846846846847E-2</v>
      </c>
    </row>
    <row r="3366" spans="1:13">
      <c r="A3366" s="4">
        <v>2013</v>
      </c>
      <c r="B3366" s="5" t="s">
        <v>117</v>
      </c>
      <c r="C3366" s="5" t="s">
        <v>123</v>
      </c>
      <c r="D3366" s="5" t="s">
        <v>18</v>
      </c>
      <c r="E3366" s="5">
        <v>275400</v>
      </c>
      <c r="F3366" s="6">
        <v>380.72</v>
      </c>
      <c r="H3366" s="15" t="str">
        <f t="shared" si="312"/>
        <v>Low</v>
      </c>
      <c r="I3366" s="11" t="str">
        <f t="shared" si="313"/>
        <v>Large</v>
      </c>
      <c r="J3366" s="11" t="str">
        <f t="shared" si="314"/>
        <v>West</v>
      </c>
      <c r="K3366" s="11" t="str">
        <f t="shared" si="315"/>
        <v>2010s</v>
      </c>
      <c r="L3366" s="11" t="str">
        <f t="shared" si="316"/>
        <v>Fiber</v>
      </c>
      <c r="M3366" s="18">
        <f t="shared" si="317"/>
        <v>1.3824255628177198E-3</v>
      </c>
    </row>
    <row r="3367" spans="1:13">
      <c r="A3367" s="4">
        <v>2014</v>
      </c>
      <c r="B3367" s="5" t="s">
        <v>117</v>
      </c>
      <c r="C3367" s="5" t="s">
        <v>123</v>
      </c>
      <c r="D3367" s="5" t="s">
        <v>15</v>
      </c>
      <c r="E3367" s="5">
        <v>18300</v>
      </c>
      <c r="F3367" s="6">
        <v>491.8</v>
      </c>
      <c r="H3367" s="15" t="str">
        <f t="shared" si="312"/>
        <v>Low</v>
      </c>
      <c r="I3367" s="11" t="str">
        <f t="shared" si="313"/>
        <v>Large</v>
      </c>
      <c r="J3367" s="11" t="str">
        <f t="shared" si="314"/>
        <v>West</v>
      </c>
      <c r="K3367" s="11" t="str">
        <f t="shared" si="315"/>
        <v>2010s</v>
      </c>
      <c r="L3367" s="11" t="str">
        <f t="shared" si="316"/>
        <v>Cereal</v>
      </c>
      <c r="M3367" s="18">
        <f t="shared" si="317"/>
        <v>2.6874316939890713E-2</v>
      </c>
    </row>
    <row r="3368" spans="1:13">
      <c r="A3368" s="4">
        <v>2014</v>
      </c>
      <c r="B3368" s="5" t="s">
        <v>117</v>
      </c>
      <c r="C3368" s="5" t="s">
        <v>123</v>
      </c>
      <c r="D3368" s="5" t="s">
        <v>16</v>
      </c>
      <c r="E3368" s="5">
        <v>134400</v>
      </c>
      <c r="F3368" s="6">
        <v>2039.43</v>
      </c>
      <c r="H3368" s="15" t="str">
        <f t="shared" si="312"/>
        <v>Medium</v>
      </c>
      <c r="I3368" s="11" t="str">
        <f t="shared" si="313"/>
        <v>Large</v>
      </c>
      <c r="J3368" s="11" t="str">
        <f t="shared" si="314"/>
        <v>West</v>
      </c>
      <c r="K3368" s="11" t="str">
        <f t="shared" si="315"/>
        <v>2010s</v>
      </c>
      <c r="L3368" s="11" t="str">
        <f t="shared" si="316"/>
        <v>Cereal</v>
      </c>
      <c r="M3368" s="18">
        <f t="shared" si="317"/>
        <v>1.5174330357142858E-2</v>
      </c>
    </row>
    <row r="3369" spans="1:13">
      <c r="A3369" s="4">
        <v>2014</v>
      </c>
      <c r="B3369" s="5" t="s">
        <v>117</v>
      </c>
      <c r="C3369" s="5" t="s">
        <v>123</v>
      </c>
      <c r="D3369" s="5" t="s">
        <v>17</v>
      </c>
      <c r="E3369" s="5">
        <v>41200</v>
      </c>
      <c r="F3369" s="6">
        <v>757.28</v>
      </c>
      <c r="H3369" s="15" t="str">
        <f t="shared" si="312"/>
        <v>Low</v>
      </c>
      <c r="I3369" s="11" t="str">
        <f t="shared" si="313"/>
        <v>Large</v>
      </c>
      <c r="J3369" s="11" t="str">
        <f t="shared" si="314"/>
        <v>West</v>
      </c>
      <c r="K3369" s="11" t="str">
        <f t="shared" si="315"/>
        <v>2010s</v>
      </c>
      <c r="L3369" s="11" t="str">
        <f t="shared" si="316"/>
        <v>Pulse</v>
      </c>
      <c r="M3369" s="18">
        <f t="shared" si="317"/>
        <v>1.8380582524271844E-2</v>
      </c>
    </row>
    <row r="3370" spans="1:13">
      <c r="A3370" s="4">
        <v>2014</v>
      </c>
      <c r="B3370" s="5" t="s">
        <v>117</v>
      </c>
      <c r="C3370" s="5" t="s">
        <v>123</v>
      </c>
      <c r="D3370" s="5" t="s">
        <v>18</v>
      </c>
      <c r="E3370" s="5">
        <v>328500</v>
      </c>
      <c r="F3370" s="6">
        <v>196.96</v>
      </c>
      <c r="H3370" s="15" t="str">
        <f t="shared" si="312"/>
        <v>Low</v>
      </c>
      <c r="I3370" s="11" t="str">
        <f t="shared" si="313"/>
        <v>Large</v>
      </c>
      <c r="J3370" s="11" t="str">
        <f t="shared" si="314"/>
        <v>West</v>
      </c>
      <c r="K3370" s="11" t="str">
        <f t="shared" si="315"/>
        <v>2010s</v>
      </c>
      <c r="L3370" s="11" t="str">
        <f t="shared" si="316"/>
        <v>Fiber</v>
      </c>
      <c r="M3370" s="18">
        <f t="shared" si="317"/>
        <v>5.9957382039573827E-4</v>
      </c>
    </row>
    <row r="3371" spans="1:13">
      <c r="A3371" s="4">
        <v>2015</v>
      </c>
      <c r="B3371" s="5" t="s">
        <v>117</v>
      </c>
      <c r="C3371" s="5" t="s">
        <v>123</v>
      </c>
      <c r="D3371" s="5" t="s">
        <v>15</v>
      </c>
      <c r="E3371" s="5">
        <v>21200</v>
      </c>
      <c r="F3371" s="6">
        <v>943.4</v>
      </c>
      <c r="H3371" s="15" t="str">
        <f t="shared" si="312"/>
        <v>Low</v>
      </c>
      <c r="I3371" s="11" t="str">
        <f t="shared" si="313"/>
        <v>Large</v>
      </c>
      <c r="J3371" s="11" t="str">
        <f t="shared" si="314"/>
        <v>West</v>
      </c>
      <c r="K3371" s="11" t="str">
        <f t="shared" si="315"/>
        <v>2010s</v>
      </c>
      <c r="L3371" s="11" t="str">
        <f t="shared" si="316"/>
        <v>Cereal</v>
      </c>
      <c r="M3371" s="18">
        <f t="shared" si="317"/>
        <v>4.4499999999999998E-2</v>
      </c>
    </row>
    <row r="3372" spans="1:13">
      <c r="A3372" s="4">
        <v>2015</v>
      </c>
      <c r="B3372" s="5" t="s">
        <v>117</v>
      </c>
      <c r="C3372" s="5" t="s">
        <v>123</v>
      </c>
      <c r="D3372" s="5" t="s">
        <v>16</v>
      </c>
      <c r="E3372" s="5">
        <v>149200</v>
      </c>
      <c r="F3372" s="6">
        <v>1712.47</v>
      </c>
      <c r="H3372" s="15" t="str">
        <f t="shared" si="312"/>
        <v>Medium</v>
      </c>
      <c r="I3372" s="11" t="str">
        <f t="shared" si="313"/>
        <v>Large</v>
      </c>
      <c r="J3372" s="11" t="str">
        <f t="shared" si="314"/>
        <v>West</v>
      </c>
      <c r="K3372" s="11" t="str">
        <f t="shared" si="315"/>
        <v>2010s</v>
      </c>
      <c r="L3372" s="11" t="str">
        <f t="shared" si="316"/>
        <v>Cereal</v>
      </c>
      <c r="M3372" s="18">
        <f t="shared" si="317"/>
        <v>1.1477680965147454E-2</v>
      </c>
    </row>
    <row r="3373" spans="1:13">
      <c r="A3373" s="4">
        <v>2015</v>
      </c>
      <c r="B3373" s="5" t="s">
        <v>117</v>
      </c>
      <c r="C3373" s="5" t="s">
        <v>123</v>
      </c>
      <c r="D3373" s="5" t="s">
        <v>17</v>
      </c>
      <c r="E3373" s="5">
        <v>46400</v>
      </c>
      <c r="F3373" s="6">
        <v>834.91</v>
      </c>
      <c r="H3373" s="15" t="str">
        <f t="shared" si="312"/>
        <v>Low</v>
      </c>
      <c r="I3373" s="11" t="str">
        <f t="shared" si="313"/>
        <v>Large</v>
      </c>
      <c r="J3373" s="11" t="str">
        <f t="shared" si="314"/>
        <v>West</v>
      </c>
      <c r="K3373" s="11" t="str">
        <f t="shared" si="315"/>
        <v>2010s</v>
      </c>
      <c r="L3373" s="11" t="str">
        <f t="shared" si="316"/>
        <v>Pulse</v>
      </c>
      <c r="M3373" s="18">
        <f t="shared" si="317"/>
        <v>1.7993749999999999E-2</v>
      </c>
    </row>
    <row r="3374" spans="1:13">
      <c r="A3374" s="4">
        <v>2015</v>
      </c>
      <c r="B3374" s="5" t="s">
        <v>117</v>
      </c>
      <c r="C3374" s="5" t="s">
        <v>123</v>
      </c>
      <c r="D3374" s="5" t="s">
        <v>18</v>
      </c>
      <c r="E3374" s="5">
        <v>344700</v>
      </c>
      <c r="F3374" s="6">
        <v>179.23</v>
      </c>
      <c r="H3374" s="15" t="str">
        <f t="shared" si="312"/>
        <v>Low</v>
      </c>
      <c r="I3374" s="11" t="str">
        <f t="shared" si="313"/>
        <v>Large</v>
      </c>
      <c r="J3374" s="11" t="str">
        <f t="shared" si="314"/>
        <v>West</v>
      </c>
      <c r="K3374" s="11" t="str">
        <f t="shared" si="315"/>
        <v>2010s</v>
      </c>
      <c r="L3374" s="11" t="str">
        <f t="shared" si="316"/>
        <v>Fiber</v>
      </c>
      <c r="M3374" s="18">
        <f t="shared" si="317"/>
        <v>5.1995938497243974E-4</v>
      </c>
    </row>
    <row r="3375" spans="1:13">
      <c r="A3375" s="4">
        <v>2016</v>
      </c>
      <c r="B3375" s="5" t="s">
        <v>117</v>
      </c>
      <c r="C3375" s="5" t="s">
        <v>123</v>
      </c>
      <c r="D3375" s="5" t="s">
        <v>15</v>
      </c>
      <c r="E3375" s="5">
        <v>31700</v>
      </c>
      <c r="F3375" s="6">
        <v>1258.68</v>
      </c>
      <c r="H3375" s="15" t="str">
        <f t="shared" si="312"/>
        <v>Medium</v>
      </c>
      <c r="I3375" s="11" t="str">
        <f t="shared" si="313"/>
        <v>Large</v>
      </c>
      <c r="J3375" s="11" t="str">
        <f t="shared" si="314"/>
        <v>West</v>
      </c>
      <c r="K3375" s="11" t="str">
        <f t="shared" si="315"/>
        <v>2010s</v>
      </c>
      <c r="L3375" s="11" t="str">
        <f t="shared" si="316"/>
        <v>Cereal</v>
      </c>
      <c r="M3375" s="18">
        <f t="shared" si="317"/>
        <v>3.9705993690851739E-2</v>
      </c>
    </row>
    <row r="3376" spans="1:13">
      <c r="A3376" s="4">
        <v>2016</v>
      </c>
      <c r="B3376" s="5" t="s">
        <v>117</v>
      </c>
      <c r="C3376" s="5" t="s">
        <v>123</v>
      </c>
      <c r="D3376" s="5" t="s">
        <v>16</v>
      </c>
      <c r="E3376" s="5">
        <v>114900</v>
      </c>
      <c r="F3376" s="6">
        <v>2656.22</v>
      </c>
      <c r="H3376" s="15" t="str">
        <f t="shared" si="312"/>
        <v>Medium</v>
      </c>
      <c r="I3376" s="11" t="str">
        <f t="shared" si="313"/>
        <v>Large</v>
      </c>
      <c r="J3376" s="11" t="str">
        <f t="shared" si="314"/>
        <v>West</v>
      </c>
      <c r="K3376" s="11" t="str">
        <f t="shared" si="315"/>
        <v>2010s</v>
      </c>
      <c r="L3376" s="11" t="str">
        <f t="shared" si="316"/>
        <v>Cereal</v>
      </c>
      <c r="M3376" s="18">
        <f t="shared" si="317"/>
        <v>2.3117667536988684E-2</v>
      </c>
    </row>
    <row r="3377" spans="1:13">
      <c r="A3377" s="4">
        <v>2016</v>
      </c>
      <c r="B3377" s="5" t="s">
        <v>117</v>
      </c>
      <c r="C3377" s="5" t="s">
        <v>123</v>
      </c>
      <c r="D3377" s="5" t="s">
        <v>17</v>
      </c>
      <c r="E3377" s="5">
        <v>54300</v>
      </c>
      <c r="F3377" s="6">
        <v>2163.9</v>
      </c>
      <c r="H3377" s="15" t="str">
        <f t="shared" si="312"/>
        <v>Medium</v>
      </c>
      <c r="I3377" s="11" t="str">
        <f t="shared" si="313"/>
        <v>Large</v>
      </c>
      <c r="J3377" s="11" t="str">
        <f t="shared" si="314"/>
        <v>West</v>
      </c>
      <c r="K3377" s="11" t="str">
        <f t="shared" si="315"/>
        <v>2010s</v>
      </c>
      <c r="L3377" s="11" t="str">
        <f t="shared" si="316"/>
        <v>Pulse</v>
      </c>
      <c r="M3377" s="18">
        <f t="shared" si="317"/>
        <v>3.9850828729281772E-2</v>
      </c>
    </row>
    <row r="3378" spans="1:13">
      <c r="A3378" s="4">
        <v>2016</v>
      </c>
      <c r="B3378" s="5" t="s">
        <v>117</v>
      </c>
      <c r="C3378" s="5" t="s">
        <v>123</v>
      </c>
      <c r="D3378" s="5" t="s">
        <v>18</v>
      </c>
      <c r="E3378" s="5">
        <v>281600</v>
      </c>
      <c r="F3378" s="6">
        <v>318.13</v>
      </c>
      <c r="H3378" s="15" t="str">
        <f t="shared" si="312"/>
        <v>Low</v>
      </c>
      <c r="I3378" s="11" t="str">
        <f t="shared" si="313"/>
        <v>Large</v>
      </c>
      <c r="J3378" s="11" t="str">
        <f t="shared" si="314"/>
        <v>West</v>
      </c>
      <c r="K3378" s="11" t="str">
        <f t="shared" si="315"/>
        <v>2010s</v>
      </c>
      <c r="L3378" s="11" t="str">
        <f t="shared" si="316"/>
        <v>Fiber</v>
      </c>
      <c r="M3378" s="18">
        <f t="shared" si="317"/>
        <v>1.1297230113636364E-3</v>
      </c>
    </row>
    <row r="3379" spans="1:13">
      <c r="A3379" s="4">
        <v>2017</v>
      </c>
      <c r="B3379" s="5" t="s">
        <v>117</v>
      </c>
      <c r="C3379" s="5" t="s">
        <v>123</v>
      </c>
      <c r="D3379" s="5" t="s">
        <v>15</v>
      </c>
      <c r="E3379" s="5">
        <v>33600</v>
      </c>
      <c r="F3379" s="6">
        <v>1315.48</v>
      </c>
      <c r="H3379" s="15" t="str">
        <f t="shared" si="312"/>
        <v>Medium</v>
      </c>
      <c r="I3379" s="11" t="str">
        <f t="shared" si="313"/>
        <v>Large</v>
      </c>
      <c r="J3379" s="11" t="str">
        <f t="shared" si="314"/>
        <v>West</v>
      </c>
      <c r="K3379" s="11" t="str">
        <f t="shared" si="315"/>
        <v>2010s</v>
      </c>
      <c r="L3379" s="11" t="str">
        <f t="shared" si="316"/>
        <v>Cereal</v>
      </c>
      <c r="M3379" s="18">
        <f t="shared" si="317"/>
        <v>3.9151190476190478E-2</v>
      </c>
    </row>
    <row r="3380" spans="1:13">
      <c r="A3380" s="4">
        <v>2017</v>
      </c>
      <c r="B3380" s="5" t="s">
        <v>117</v>
      </c>
      <c r="C3380" s="5" t="s">
        <v>123</v>
      </c>
      <c r="D3380" s="5" t="s">
        <v>16</v>
      </c>
      <c r="E3380" s="5">
        <v>123930</v>
      </c>
      <c r="F3380" s="6">
        <v>3101.78</v>
      </c>
      <c r="H3380" s="15" t="str">
        <f t="shared" si="312"/>
        <v>High</v>
      </c>
      <c r="I3380" s="11" t="str">
        <f t="shared" si="313"/>
        <v>Large</v>
      </c>
      <c r="J3380" s="11" t="str">
        <f t="shared" si="314"/>
        <v>West</v>
      </c>
      <c r="K3380" s="11" t="str">
        <f t="shared" si="315"/>
        <v>2010s</v>
      </c>
      <c r="L3380" s="11" t="str">
        <f t="shared" si="316"/>
        <v>Cereal</v>
      </c>
      <c r="M3380" s="18">
        <f t="shared" si="317"/>
        <v>2.5028483821512147E-2</v>
      </c>
    </row>
    <row r="3381" spans="1:13">
      <c r="A3381" s="4">
        <v>2017</v>
      </c>
      <c r="B3381" s="5" t="s">
        <v>117</v>
      </c>
      <c r="C3381" s="5" t="s">
        <v>123</v>
      </c>
      <c r="D3381" s="5" t="s">
        <v>17</v>
      </c>
      <c r="E3381" s="5">
        <v>96200</v>
      </c>
      <c r="F3381" s="6">
        <v>1889.81</v>
      </c>
      <c r="H3381" s="15" t="str">
        <f t="shared" si="312"/>
        <v>Medium</v>
      </c>
      <c r="I3381" s="11" t="str">
        <f t="shared" si="313"/>
        <v>Large</v>
      </c>
      <c r="J3381" s="11" t="str">
        <f t="shared" si="314"/>
        <v>West</v>
      </c>
      <c r="K3381" s="11" t="str">
        <f t="shared" si="315"/>
        <v>2010s</v>
      </c>
      <c r="L3381" s="11" t="str">
        <f t="shared" si="316"/>
        <v>Pulse</v>
      </c>
      <c r="M3381" s="18">
        <f t="shared" si="317"/>
        <v>1.9644594594594594E-2</v>
      </c>
    </row>
    <row r="3382" spans="1:13">
      <c r="A3382" s="4">
        <v>2017</v>
      </c>
      <c r="B3382" s="5" t="s">
        <v>117</v>
      </c>
      <c r="C3382" s="5" t="s">
        <v>123</v>
      </c>
      <c r="D3382" s="5" t="s">
        <v>18</v>
      </c>
      <c r="E3382" s="5">
        <v>297000</v>
      </c>
      <c r="F3382" s="6">
        <v>346.42</v>
      </c>
      <c r="H3382" s="15" t="str">
        <f t="shared" si="312"/>
        <v>Low</v>
      </c>
      <c r="I3382" s="11" t="str">
        <f t="shared" si="313"/>
        <v>Large</v>
      </c>
      <c r="J3382" s="11" t="str">
        <f t="shared" si="314"/>
        <v>West</v>
      </c>
      <c r="K3382" s="11" t="str">
        <f t="shared" si="315"/>
        <v>2010s</v>
      </c>
      <c r="L3382" s="11" t="str">
        <f t="shared" si="316"/>
        <v>Fiber</v>
      </c>
      <c r="M3382" s="18">
        <f t="shared" si="317"/>
        <v>1.1663973063973064E-3</v>
      </c>
    </row>
    <row r="3383" spans="1:13">
      <c r="A3383" s="4">
        <v>2008</v>
      </c>
      <c r="B3383" s="5" t="s">
        <v>117</v>
      </c>
      <c r="C3383" s="5" t="s">
        <v>124</v>
      </c>
      <c r="D3383" s="5" t="s">
        <v>16</v>
      </c>
      <c r="E3383" s="5">
        <v>74700</v>
      </c>
      <c r="F3383" s="6">
        <v>2554.2199999999998</v>
      </c>
      <c r="H3383" s="15" t="str">
        <f t="shared" si="312"/>
        <v>Medium</v>
      </c>
      <c r="I3383" s="11" t="str">
        <f t="shared" si="313"/>
        <v>Large</v>
      </c>
      <c r="J3383" s="11" t="str">
        <f t="shared" si="314"/>
        <v>West</v>
      </c>
      <c r="K3383" s="11" t="str">
        <f t="shared" si="315"/>
        <v>2000s</v>
      </c>
      <c r="L3383" s="11" t="str">
        <f t="shared" si="316"/>
        <v>Cereal</v>
      </c>
      <c r="M3383" s="18">
        <f t="shared" si="317"/>
        <v>3.4193038821954479E-2</v>
      </c>
    </row>
    <row r="3384" spans="1:13">
      <c r="A3384" s="4">
        <v>2008</v>
      </c>
      <c r="B3384" s="5" t="s">
        <v>117</v>
      </c>
      <c r="C3384" s="5" t="s">
        <v>124</v>
      </c>
      <c r="D3384" s="5" t="s">
        <v>17</v>
      </c>
      <c r="E3384" s="5">
        <v>27700</v>
      </c>
      <c r="F3384" s="6">
        <v>989.17</v>
      </c>
      <c r="H3384" s="15" t="str">
        <f t="shared" si="312"/>
        <v>Low</v>
      </c>
      <c r="I3384" s="11" t="str">
        <f t="shared" si="313"/>
        <v>Large</v>
      </c>
      <c r="J3384" s="11" t="str">
        <f t="shared" si="314"/>
        <v>West</v>
      </c>
      <c r="K3384" s="11" t="str">
        <f t="shared" si="315"/>
        <v>2000s</v>
      </c>
      <c r="L3384" s="11" t="str">
        <f t="shared" si="316"/>
        <v>Pulse</v>
      </c>
      <c r="M3384" s="18">
        <f t="shared" si="317"/>
        <v>3.5710108303249097E-2</v>
      </c>
    </row>
    <row r="3385" spans="1:13">
      <c r="A3385" s="4">
        <v>2008</v>
      </c>
      <c r="B3385" s="5" t="s">
        <v>117</v>
      </c>
      <c r="C3385" s="5" t="s">
        <v>124</v>
      </c>
      <c r="D3385" s="5" t="s">
        <v>18</v>
      </c>
      <c r="E3385" s="5">
        <v>434600</v>
      </c>
      <c r="F3385" s="6">
        <v>305.14999999999998</v>
      </c>
      <c r="H3385" s="15" t="str">
        <f t="shared" si="312"/>
        <v>Low</v>
      </c>
      <c r="I3385" s="11" t="str">
        <f t="shared" si="313"/>
        <v>Large</v>
      </c>
      <c r="J3385" s="11" t="str">
        <f t="shared" si="314"/>
        <v>West</v>
      </c>
      <c r="K3385" s="11" t="str">
        <f t="shared" si="315"/>
        <v>2000s</v>
      </c>
      <c r="L3385" s="11" t="str">
        <f t="shared" si="316"/>
        <v>Fiber</v>
      </c>
      <c r="M3385" s="18">
        <f t="shared" si="317"/>
        <v>7.0213989875747812E-4</v>
      </c>
    </row>
    <row r="3386" spans="1:13">
      <c r="A3386" s="4">
        <v>2009</v>
      </c>
      <c r="B3386" s="5" t="s">
        <v>117</v>
      </c>
      <c r="C3386" s="5" t="s">
        <v>124</v>
      </c>
      <c r="D3386" s="5" t="s">
        <v>15</v>
      </c>
      <c r="E3386" s="5">
        <v>200</v>
      </c>
      <c r="F3386" s="6">
        <v>450</v>
      </c>
      <c r="H3386" s="15" t="str">
        <f t="shared" si="312"/>
        <v>Low</v>
      </c>
      <c r="I3386" s="11" t="str">
        <f t="shared" si="313"/>
        <v>Small</v>
      </c>
      <c r="J3386" s="11" t="str">
        <f t="shared" si="314"/>
        <v>West</v>
      </c>
      <c r="K3386" s="11" t="str">
        <f t="shared" si="315"/>
        <v>2000s</v>
      </c>
      <c r="L3386" s="11" t="str">
        <f t="shared" si="316"/>
        <v>Cereal</v>
      </c>
      <c r="M3386" s="18">
        <f t="shared" si="317"/>
        <v>2.25</v>
      </c>
    </row>
    <row r="3387" spans="1:13">
      <c r="A3387" s="4">
        <v>2009</v>
      </c>
      <c r="B3387" s="5" t="s">
        <v>117</v>
      </c>
      <c r="C3387" s="5" t="s">
        <v>124</v>
      </c>
      <c r="D3387" s="5" t="s">
        <v>16</v>
      </c>
      <c r="E3387" s="5">
        <v>87000</v>
      </c>
      <c r="F3387" s="6">
        <v>2273.4499999999998</v>
      </c>
      <c r="H3387" s="15" t="str">
        <f t="shared" si="312"/>
        <v>Medium</v>
      </c>
      <c r="I3387" s="11" t="str">
        <f t="shared" si="313"/>
        <v>Large</v>
      </c>
      <c r="J3387" s="11" t="str">
        <f t="shared" si="314"/>
        <v>West</v>
      </c>
      <c r="K3387" s="11" t="str">
        <f t="shared" si="315"/>
        <v>2000s</v>
      </c>
      <c r="L3387" s="11" t="str">
        <f t="shared" si="316"/>
        <v>Cereal</v>
      </c>
      <c r="M3387" s="18">
        <f t="shared" si="317"/>
        <v>2.6131609195402295E-2</v>
      </c>
    </row>
    <row r="3388" spans="1:13">
      <c r="A3388" s="4">
        <v>2009</v>
      </c>
      <c r="B3388" s="5" t="s">
        <v>117</v>
      </c>
      <c r="C3388" s="5" t="s">
        <v>124</v>
      </c>
      <c r="D3388" s="5" t="s">
        <v>17</v>
      </c>
      <c r="E3388" s="5">
        <v>57300</v>
      </c>
      <c r="F3388" s="6">
        <v>1144.68</v>
      </c>
      <c r="H3388" s="15" t="str">
        <f t="shared" si="312"/>
        <v>Medium</v>
      </c>
      <c r="I3388" s="11" t="str">
        <f t="shared" si="313"/>
        <v>Large</v>
      </c>
      <c r="J3388" s="11" t="str">
        <f t="shared" si="314"/>
        <v>West</v>
      </c>
      <c r="K3388" s="11" t="str">
        <f t="shared" si="315"/>
        <v>2000s</v>
      </c>
      <c r="L3388" s="11" t="str">
        <f t="shared" si="316"/>
        <v>Pulse</v>
      </c>
      <c r="M3388" s="18">
        <f t="shared" si="317"/>
        <v>1.9976963350785342E-2</v>
      </c>
    </row>
    <row r="3389" spans="1:13">
      <c r="A3389" s="4">
        <v>2009</v>
      </c>
      <c r="B3389" s="5" t="s">
        <v>117</v>
      </c>
      <c r="C3389" s="5" t="s">
        <v>124</v>
      </c>
      <c r="D3389" s="5" t="s">
        <v>18</v>
      </c>
      <c r="E3389" s="5">
        <v>413600</v>
      </c>
      <c r="F3389" s="6">
        <v>281.58</v>
      </c>
      <c r="H3389" s="15" t="str">
        <f t="shared" si="312"/>
        <v>Low</v>
      </c>
      <c r="I3389" s="11" t="str">
        <f t="shared" si="313"/>
        <v>Large</v>
      </c>
      <c r="J3389" s="11" t="str">
        <f t="shared" si="314"/>
        <v>West</v>
      </c>
      <c r="K3389" s="11" t="str">
        <f t="shared" si="315"/>
        <v>2000s</v>
      </c>
      <c r="L3389" s="11" t="str">
        <f t="shared" si="316"/>
        <v>Fiber</v>
      </c>
      <c r="M3389" s="18">
        <f t="shared" si="317"/>
        <v>6.8080270793036742E-4</v>
      </c>
    </row>
    <row r="3390" spans="1:13">
      <c r="A3390" s="4">
        <v>2010</v>
      </c>
      <c r="B3390" s="5" t="s">
        <v>117</v>
      </c>
      <c r="C3390" s="5" t="s">
        <v>124</v>
      </c>
      <c r="D3390" s="5" t="s">
        <v>16</v>
      </c>
      <c r="E3390" s="5">
        <v>88500</v>
      </c>
      <c r="F3390" s="6">
        <v>3234.46</v>
      </c>
      <c r="H3390" s="15" t="str">
        <f t="shared" si="312"/>
        <v>High</v>
      </c>
      <c r="I3390" s="11" t="str">
        <f t="shared" si="313"/>
        <v>Large</v>
      </c>
      <c r="J3390" s="11" t="str">
        <f t="shared" si="314"/>
        <v>West</v>
      </c>
      <c r="K3390" s="11" t="str">
        <f t="shared" si="315"/>
        <v>2010s</v>
      </c>
      <c r="L3390" s="11" t="str">
        <f t="shared" si="316"/>
        <v>Cereal</v>
      </c>
      <c r="M3390" s="18">
        <f t="shared" si="317"/>
        <v>3.6547570621468926E-2</v>
      </c>
    </row>
    <row r="3391" spans="1:13">
      <c r="A3391" s="4">
        <v>2010</v>
      </c>
      <c r="B3391" s="5" t="s">
        <v>117</v>
      </c>
      <c r="C3391" s="5" t="s">
        <v>124</v>
      </c>
      <c r="D3391" s="5" t="s">
        <v>17</v>
      </c>
      <c r="E3391" s="5">
        <v>70600</v>
      </c>
      <c r="F3391" s="6">
        <v>1164.1600000000001</v>
      </c>
      <c r="H3391" s="15" t="str">
        <f t="shared" si="312"/>
        <v>Medium</v>
      </c>
      <c r="I3391" s="11" t="str">
        <f t="shared" si="313"/>
        <v>Large</v>
      </c>
      <c r="J3391" s="11" t="str">
        <f t="shared" si="314"/>
        <v>West</v>
      </c>
      <c r="K3391" s="11" t="str">
        <f t="shared" si="315"/>
        <v>2010s</v>
      </c>
      <c r="L3391" s="11" t="str">
        <f t="shared" si="316"/>
        <v>Pulse</v>
      </c>
      <c r="M3391" s="18">
        <f t="shared" si="317"/>
        <v>1.6489518413597734E-2</v>
      </c>
    </row>
    <row r="3392" spans="1:13">
      <c r="A3392" s="4">
        <v>2010</v>
      </c>
      <c r="B3392" s="5" t="s">
        <v>117</v>
      </c>
      <c r="C3392" s="5" t="s">
        <v>124</v>
      </c>
      <c r="D3392" s="5" t="s">
        <v>18</v>
      </c>
      <c r="E3392" s="5">
        <v>509700</v>
      </c>
      <c r="F3392" s="6">
        <v>365.9</v>
      </c>
      <c r="H3392" s="15" t="str">
        <f t="shared" si="312"/>
        <v>Low</v>
      </c>
      <c r="I3392" s="11" t="str">
        <f t="shared" si="313"/>
        <v>Large</v>
      </c>
      <c r="J3392" s="11" t="str">
        <f t="shared" si="314"/>
        <v>West</v>
      </c>
      <c r="K3392" s="11" t="str">
        <f t="shared" si="315"/>
        <v>2010s</v>
      </c>
      <c r="L3392" s="11" t="str">
        <f t="shared" si="316"/>
        <v>Fiber</v>
      </c>
      <c r="M3392" s="18">
        <f t="shared" si="317"/>
        <v>7.1787325877967429E-4</v>
      </c>
    </row>
    <row r="3393" spans="1:13">
      <c r="A3393" s="4">
        <v>2011</v>
      </c>
      <c r="B3393" s="5" t="s">
        <v>117</v>
      </c>
      <c r="C3393" s="5" t="s">
        <v>124</v>
      </c>
      <c r="D3393" s="5" t="s">
        <v>15</v>
      </c>
      <c r="E3393" s="5">
        <v>200</v>
      </c>
      <c r="F3393" s="6">
        <v>1500</v>
      </c>
      <c r="H3393" s="15" t="str">
        <f t="shared" si="312"/>
        <v>Medium</v>
      </c>
      <c r="I3393" s="11" t="str">
        <f t="shared" si="313"/>
        <v>Small</v>
      </c>
      <c r="J3393" s="11" t="str">
        <f t="shared" si="314"/>
        <v>West</v>
      </c>
      <c r="K3393" s="11" t="str">
        <f t="shared" si="315"/>
        <v>2010s</v>
      </c>
      <c r="L3393" s="11" t="str">
        <f t="shared" si="316"/>
        <v>Cereal</v>
      </c>
      <c r="M3393" s="18">
        <f t="shared" si="317"/>
        <v>7.5</v>
      </c>
    </row>
    <row r="3394" spans="1:13">
      <c r="A3394" s="4">
        <v>2011</v>
      </c>
      <c r="B3394" s="5" t="s">
        <v>117</v>
      </c>
      <c r="C3394" s="5" t="s">
        <v>124</v>
      </c>
      <c r="D3394" s="5" t="s">
        <v>16</v>
      </c>
      <c r="E3394" s="5">
        <v>79200</v>
      </c>
      <c r="F3394" s="6">
        <v>3444.95</v>
      </c>
      <c r="H3394" s="15" t="str">
        <f t="shared" si="312"/>
        <v>High</v>
      </c>
      <c r="I3394" s="11" t="str">
        <f t="shared" si="313"/>
        <v>Large</v>
      </c>
      <c r="J3394" s="11" t="str">
        <f t="shared" si="314"/>
        <v>West</v>
      </c>
      <c r="K3394" s="11" t="str">
        <f t="shared" si="315"/>
        <v>2010s</v>
      </c>
      <c r="L3394" s="11" t="str">
        <f t="shared" si="316"/>
        <v>Cereal</v>
      </c>
      <c r="M3394" s="18">
        <f t="shared" si="317"/>
        <v>4.349684343434343E-2</v>
      </c>
    </row>
    <row r="3395" spans="1:13">
      <c r="A3395" s="4">
        <v>2011</v>
      </c>
      <c r="B3395" s="5" t="s">
        <v>117</v>
      </c>
      <c r="C3395" s="5" t="s">
        <v>124</v>
      </c>
      <c r="D3395" s="5" t="s">
        <v>17</v>
      </c>
      <c r="E3395" s="5">
        <v>36200</v>
      </c>
      <c r="F3395" s="6">
        <v>1302.21</v>
      </c>
      <c r="H3395" s="15" t="str">
        <f t="shared" ref="H3395:H3458" si="318">IF(F3395&lt;1000,"Low",IF(F3395&lt;3000,"Medium","High"))</f>
        <v>Medium</v>
      </c>
      <c r="I3395" s="11" t="str">
        <f t="shared" ref="I3395:I3458" si="319">IF(E3395&lt;1000,"Small",IF(E3395&lt;5000,"Medium","Large"))</f>
        <v>Large</v>
      </c>
      <c r="J3395" s="11" t="str">
        <f t="shared" ref="J3395:J3458" si="320">IF(OR(B3395="Punjab",B3395="Haryana",B3395="Himachal Pradesh",B3395="Jammu and Kashmir",B3395="Uttarakhand",B3395="Delhi",B3395="Chandigarh"),"North",IF(OR(B3395="Tamil Nadu",B3395="Karnataka",B3395="Kerala",B3395="Andhra Pradesh",B3395="Telangana"),"South",IF(OR(B3395="Maharashtra",B3395="Gujarat",B3395="Goa",B3395="Rajasthan"),"West",IF(OR(B3395="West Bengal",B3395="Bihar",B3395="Jharkhand",B3395="Odisha",B3395="Assam",B3395="Sikkim",B3395="Arunachal Pradesh",B3395="Manipur",B3395="Meghalaya",B3395="Mizoram",B3395="Nagaland",B3395="Tripura"),"East","Central"))))</f>
        <v>West</v>
      </c>
      <c r="K3395" s="11" t="str">
        <f t="shared" ref="K3395:K3458" si="321">LEFT(A3395,3)&amp;"0s"</f>
        <v>2010s</v>
      </c>
      <c r="L3395" s="11" t="str">
        <f t="shared" ref="L3395:L3458" si="322">IF(D3395="Rice","Cereal",IF(D3395="Maize","Cereal",IF(D3395="Chickpea","Pulse",IF(D3395="Cotton","Fiber","Other"))))</f>
        <v>Pulse</v>
      </c>
      <c r="M3395" s="18">
        <f t="shared" ref="M3395:M3458" si="323">F3395/E3395</f>
        <v>3.5972651933701659E-2</v>
      </c>
    </row>
    <row r="3396" spans="1:13">
      <c r="A3396" s="4">
        <v>2011</v>
      </c>
      <c r="B3396" s="5" t="s">
        <v>117</v>
      </c>
      <c r="C3396" s="5" t="s">
        <v>124</v>
      </c>
      <c r="D3396" s="5" t="s">
        <v>18</v>
      </c>
      <c r="E3396" s="5">
        <v>548600</v>
      </c>
      <c r="F3396" s="6">
        <v>322.39999999999998</v>
      </c>
      <c r="H3396" s="15" t="str">
        <f t="shared" si="318"/>
        <v>Low</v>
      </c>
      <c r="I3396" s="11" t="str">
        <f t="shared" si="319"/>
        <v>Large</v>
      </c>
      <c r="J3396" s="11" t="str">
        <f t="shared" si="320"/>
        <v>West</v>
      </c>
      <c r="K3396" s="11" t="str">
        <f t="shared" si="321"/>
        <v>2010s</v>
      </c>
      <c r="L3396" s="11" t="str">
        <f t="shared" si="322"/>
        <v>Fiber</v>
      </c>
      <c r="M3396" s="18">
        <f t="shared" si="323"/>
        <v>5.8767772511848337E-4</v>
      </c>
    </row>
    <row r="3397" spans="1:13">
      <c r="A3397" s="4">
        <v>2012</v>
      </c>
      <c r="B3397" s="5" t="s">
        <v>117</v>
      </c>
      <c r="C3397" s="5" t="s">
        <v>124</v>
      </c>
      <c r="D3397" s="5" t="s">
        <v>16</v>
      </c>
      <c r="E3397" s="5">
        <v>82200</v>
      </c>
      <c r="F3397" s="6">
        <v>2679.44</v>
      </c>
      <c r="H3397" s="15" t="str">
        <f t="shared" si="318"/>
        <v>Medium</v>
      </c>
      <c r="I3397" s="11" t="str">
        <f t="shared" si="319"/>
        <v>Large</v>
      </c>
      <c r="J3397" s="11" t="str">
        <f t="shared" si="320"/>
        <v>West</v>
      </c>
      <c r="K3397" s="11" t="str">
        <f t="shared" si="321"/>
        <v>2010s</v>
      </c>
      <c r="L3397" s="11" t="str">
        <f t="shared" si="322"/>
        <v>Cereal</v>
      </c>
      <c r="M3397" s="18">
        <f t="shared" si="323"/>
        <v>3.2596593673965939E-2</v>
      </c>
    </row>
    <row r="3398" spans="1:13">
      <c r="A3398" s="4">
        <v>2012</v>
      </c>
      <c r="B3398" s="5" t="s">
        <v>117</v>
      </c>
      <c r="C3398" s="5" t="s">
        <v>124</v>
      </c>
      <c r="D3398" s="5" t="s">
        <v>17</v>
      </c>
      <c r="E3398" s="5">
        <v>34400</v>
      </c>
      <c r="F3398" s="6">
        <v>725</v>
      </c>
      <c r="H3398" s="15" t="str">
        <f t="shared" si="318"/>
        <v>Low</v>
      </c>
      <c r="I3398" s="11" t="str">
        <f t="shared" si="319"/>
        <v>Large</v>
      </c>
      <c r="J3398" s="11" t="str">
        <f t="shared" si="320"/>
        <v>West</v>
      </c>
      <c r="K3398" s="11" t="str">
        <f t="shared" si="321"/>
        <v>2010s</v>
      </c>
      <c r="L3398" s="11" t="str">
        <f t="shared" si="322"/>
        <v>Pulse</v>
      </c>
      <c r="M3398" s="18">
        <f t="shared" si="323"/>
        <v>2.1075581395348836E-2</v>
      </c>
    </row>
    <row r="3399" spans="1:13">
      <c r="A3399" s="4">
        <v>2012</v>
      </c>
      <c r="B3399" s="5" t="s">
        <v>117</v>
      </c>
      <c r="C3399" s="5" t="s">
        <v>124</v>
      </c>
      <c r="D3399" s="5" t="s">
        <v>18</v>
      </c>
      <c r="E3399" s="5">
        <v>558800</v>
      </c>
      <c r="F3399" s="6">
        <v>259.58999999999997</v>
      </c>
      <c r="H3399" s="15" t="str">
        <f t="shared" si="318"/>
        <v>Low</v>
      </c>
      <c r="I3399" s="11" t="str">
        <f t="shared" si="319"/>
        <v>Large</v>
      </c>
      <c r="J3399" s="11" t="str">
        <f t="shared" si="320"/>
        <v>West</v>
      </c>
      <c r="K3399" s="11" t="str">
        <f t="shared" si="321"/>
        <v>2010s</v>
      </c>
      <c r="L3399" s="11" t="str">
        <f t="shared" si="322"/>
        <v>Fiber</v>
      </c>
      <c r="M3399" s="18">
        <f t="shared" si="323"/>
        <v>4.6454903364352181E-4</v>
      </c>
    </row>
    <row r="3400" spans="1:13">
      <c r="A3400" s="4">
        <v>2013</v>
      </c>
      <c r="B3400" s="5" t="s">
        <v>117</v>
      </c>
      <c r="C3400" s="5" t="s">
        <v>124</v>
      </c>
      <c r="D3400" s="5" t="s">
        <v>16</v>
      </c>
      <c r="E3400" s="5">
        <v>87500</v>
      </c>
      <c r="F3400" s="6">
        <v>3481.14</v>
      </c>
      <c r="H3400" s="15" t="str">
        <f t="shared" si="318"/>
        <v>High</v>
      </c>
      <c r="I3400" s="11" t="str">
        <f t="shared" si="319"/>
        <v>Large</v>
      </c>
      <c r="J3400" s="11" t="str">
        <f t="shared" si="320"/>
        <v>West</v>
      </c>
      <c r="K3400" s="11" t="str">
        <f t="shared" si="321"/>
        <v>2010s</v>
      </c>
      <c r="L3400" s="11" t="str">
        <f t="shared" si="322"/>
        <v>Cereal</v>
      </c>
      <c r="M3400" s="18">
        <f t="shared" si="323"/>
        <v>3.9784457142857138E-2</v>
      </c>
    </row>
    <row r="3401" spans="1:13">
      <c r="A3401" s="4">
        <v>2013</v>
      </c>
      <c r="B3401" s="5" t="s">
        <v>117</v>
      </c>
      <c r="C3401" s="5" t="s">
        <v>124</v>
      </c>
      <c r="D3401" s="5" t="s">
        <v>17</v>
      </c>
      <c r="E3401" s="5">
        <v>34400</v>
      </c>
      <c r="F3401" s="6">
        <v>1156.98</v>
      </c>
      <c r="H3401" s="15" t="str">
        <f t="shared" si="318"/>
        <v>Medium</v>
      </c>
      <c r="I3401" s="11" t="str">
        <f t="shared" si="319"/>
        <v>Large</v>
      </c>
      <c r="J3401" s="11" t="str">
        <f t="shared" si="320"/>
        <v>West</v>
      </c>
      <c r="K3401" s="11" t="str">
        <f t="shared" si="321"/>
        <v>2010s</v>
      </c>
      <c r="L3401" s="11" t="str">
        <f t="shared" si="322"/>
        <v>Pulse</v>
      </c>
      <c r="M3401" s="18">
        <f t="shared" si="323"/>
        <v>3.363313953488372E-2</v>
      </c>
    </row>
    <row r="3402" spans="1:13">
      <c r="A3402" s="4">
        <v>2013</v>
      </c>
      <c r="B3402" s="5" t="s">
        <v>117</v>
      </c>
      <c r="C3402" s="5" t="s">
        <v>124</v>
      </c>
      <c r="D3402" s="5" t="s">
        <v>18</v>
      </c>
      <c r="E3402" s="5">
        <v>558800</v>
      </c>
      <c r="F3402" s="6">
        <v>484.47</v>
      </c>
      <c r="H3402" s="15" t="str">
        <f t="shared" si="318"/>
        <v>Low</v>
      </c>
      <c r="I3402" s="11" t="str">
        <f t="shared" si="319"/>
        <v>Large</v>
      </c>
      <c r="J3402" s="11" t="str">
        <f t="shared" si="320"/>
        <v>West</v>
      </c>
      <c r="K3402" s="11" t="str">
        <f t="shared" si="321"/>
        <v>2010s</v>
      </c>
      <c r="L3402" s="11" t="str">
        <f t="shared" si="322"/>
        <v>Fiber</v>
      </c>
      <c r="M3402" s="18">
        <f t="shared" si="323"/>
        <v>8.6698282032927703E-4</v>
      </c>
    </row>
    <row r="3403" spans="1:13">
      <c r="A3403" s="4">
        <v>2014</v>
      </c>
      <c r="B3403" s="5" t="s">
        <v>117</v>
      </c>
      <c r="C3403" s="5" t="s">
        <v>124</v>
      </c>
      <c r="D3403" s="5" t="s">
        <v>16</v>
      </c>
      <c r="E3403" s="5">
        <v>154100</v>
      </c>
      <c r="F3403" s="6">
        <v>2899.42</v>
      </c>
      <c r="H3403" s="15" t="str">
        <f t="shared" si="318"/>
        <v>Medium</v>
      </c>
      <c r="I3403" s="11" t="str">
        <f t="shared" si="319"/>
        <v>Large</v>
      </c>
      <c r="J3403" s="11" t="str">
        <f t="shared" si="320"/>
        <v>West</v>
      </c>
      <c r="K3403" s="11" t="str">
        <f t="shared" si="321"/>
        <v>2010s</v>
      </c>
      <c r="L3403" s="11" t="str">
        <f t="shared" si="322"/>
        <v>Cereal</v>
      </c>
      <c r="M3403" s="18">
        <f t="shared" si="323"/>
        <v>1.8815184944841013E-2</v>
      </c>
    </row>
    <row r="3404" spans="1:13">
      <c r="A3404" s="4">
        <v>2014</v>
      </c>
      <c r="B3404" s="5" t="s">
        <v>117</v>
      </c>
      <c r="C3404" s="5" t="s">
        <v>124</v>
      </c>
      <c r="D3404" s="5" t="s">
        <v>17</v>
      </c>
      <c r="E3404" s="5">
        <v>51600</v>
      </c>
      <c r="F3404" s="6">
        <v>1054.26</v>
      </c>
      <c r="H3404" s="15" t="str">
        <f t="shared" si="318"/>
        <v>Medium</v>
      </c>
      <c r="I3404" s="11" t="str">
        <f t="shared" si="319"/>
        <v>Large</v>
      </c>
      <c r="J3404" s="11" t="str">
        <f t="shared" si="320"/>
        <v>West</v>
      </c>
      <c r="K3404" s="11" t="str">
        <f t="shared" si="321"/>
        <v>2010s</v>
      </c>
      <c r="L3404" s="11" t="str">
        <f t="shared" si="322"/>
        <v>Pulse</v>
      </c>
      <c r="M3404" s="18">
        <f t="shared" si="323"/>
        <v>2.0431395348837211E-2</v>
      </c>
    </row>
    <row r="3405" spans="1:13">
      <c r="A3405" s="4">
        <v>2014</v>
      </c>
      <c r="B3405" s="5" t="s">
        <v>117</v>
      </c>
      <c r="C3405" s="5" t="s">
        <v>124</v>
      </c>
      <c r="D3405" s="5" t="s">
        <v>18</v>
      </c>
      <c r="E3405" s="5">
        <v>471100</v>
      </c>
      <c r="F3405" s="6">
        <v>293.48</v>
      </c>
      <c r="H3405" s="15" t="str">
        <f t="shared" si="318"/>
        <v>Low</v>
      </c>
      <c r="I3405" s="11" t="str">
        <f t="shared" si="319"/>
        <v>Large</v>
      </c>
      <c r="J3405" s="11" t="str">
        <f t="shared" si="320"/>
        <v>West</v>
      </c>
      <c r="K3405" s="11" t="str">
        <f t="shared" si="321"/>
        <v>2010s</v>
      </c>
      <c r="L3405" s="11" t="str">
        <f t="shared" si="322"/>
        <v>Fiber</v>
      </c>
      <c r="M3405" s="18">
        <f t="shared" si="323"/>
        <v>6.229675228189344E-4</v>
      </c>
    </row>
    <row r="3406" spans="1:13">
      <c r="A3406" s="4">
        <v>2015</v>
      </c>
      <c r="B3406" s="5" t="s">
        <v>117</v>
      </c>
      <c r="C3406" s="5" t="s">
        <v>124</v>
      </c>
      <c r="D3406" s="5" t="s">
        <v>16</v>
      </c>
      <c r="E3406" s="5">
        <v>148900</v>
      </c>
      <c r="F3406" s="6">
        <v>1751.51</v>
      </c>
      <c r="H3406" s="15" t="str">
        <f t="shared" si="318"/>
        <v>Medium</v>
      </c>
      <c r="I3406" s="11" t="str">
        <f t="shared" si="319"/>
        <v>Large</v>
      </c>
      <c r="J3406" s="11" t="str">
        <f t="shared" si="320"/>
        <v>West</v>
      </c>
      <c r="K3406" s="11" t="str">
        <f t="shared" si="321"/>
        <v>2010s</v>
      </c>
      <c r="L3406" s="11" t="str">
        <f t="shared" si="322"/>
        <v>Cereal</v>
      </c>
      <c r="M3406" s="18">
        <f t="shared" si="323"/>
        <v>1.1762995298858294E-2</v>
      </c>
    </row>
    <row r="3407" spans="1:13">
      <c r="A3407" s="4">
        <v>2015</v>
      </c>
      <c r="B3407" s="5" t="s">
        <v>117</v>
      </c>
      <c r="C3407" s="5" t="s">
        <v>124</v>
      </c>
      <c r="D3407" s="5" t="s">
        <v>17</v>
      </c>
      <c r="E3407" s="5">
        <v>49100</v>
      </c>
      <c r="F3407" s="6">
        <v>947.05</v>
      </c>
      <c r="H3407" s="15" t="str">
        <f t="shared" si="318"/>
        <v>Low</v>
      </c>
      <c r="I3407" s="11" t="str">
        <f t="shared" si="319"/>
        <v>Large</v>
      </c>
      <c r="J3407" s="11" t="str">
        <f t="shared" si="320"/>
        <v>West</v>
      </c>
      <c r="K3407" s="11" t="str">
        <f t="shared" si="321"/>
        <v>2010s</v>
      </c>
      <c r="L3407" s="11" t="str">
        <f t="shared" si="322"/>
        <v>Pulse</v>
      </c>
      <c r="M3407" s="18">
        <f t="shared" si="323"/>
        <v>1.9288187372708758E-2</v>
      </c>
    </row>
    <row r="3408" spans="1:13">
      <c r="A3408" s="4">
        <v>2015</v>
      </c>
      <c r="B3408" s="5" t="s">
        <v>117</v>
      </c>
      <c r="C3408" s="5" t="s">
        <v>124</v>
      </c>
      <c r="D3408" s="5" t="s">
        <v>18</v>
      </c>
      <c r="E3408" s="5">
        <v>461600</v>
      </c>
      <c r="F3408" s="6">
        <v>236.27</v>
      </c>
      <c r="H3408" s="15" t="str">
        <f t="shared" si="318"/>
        <v>Low</v>
      </c>
      <c r="I3408" s="11" t="str">
        <f t="shared" si="319"/>
        <v>Large</v>
      </c>
      <c r="J3408" s="11" t="str">
        <f t="shared" si="320"/>
        <v>West</v>
      </c>
      <c r="K3408" s="11" t="str">
        <f t="shared" si="321"/>
        <v>2010s</v>
      </c>
      <c r="L3408" s="11" t="str">
        <f t="shared" si="322"/>
        <v>Fiber</v>
      </c>
      <c r="M3408" s="18">
        <f t="shared" si="323"/>
        <v>5.1185008665511266E-4</v>
      </c>
    </row>
    <row r="3409" spans="1:13">
      <c r="A3409" s="4">
        <v>2016</v>
      </c>
      <c r="B3409" s="5" t="s">
        <v>117</v>
      </c>
      <c r="C3409" s="5" t="s">
        <v>124</v>
      </c>
      <c r="D3409" s="5" t="s">
        <v>16</v>
      </c>
      <c r="E3409" s="5">
        <v>197600</v>
      </c>
      <c r="F3409" s="6">
        <v>3392.21</v>
      </c>
      <c r="H3409" s="15" t="str">
        <f t="shared" si="318"/>
        <v>High</v>
      </c>
      <c r="I3409" s="11" t="str">
        <f t="shared" si="319"/>
        <v>Large</v>
      </c>
      <c r="J3409" s="11" t="str">
        <f t="shared" si="320"/>
        <v>West</v>
      </c>
      <c r="K3409" s="11" t="str">
        <f t="shared" si="321"/>
        <v>2010s</v>
      </c>
      <c r="L3409" s="11" t="str">
        <f t="shared" si="322"/>
        <v>Cereal</v>
      </c>
      <c r="M3409" s="18">
        <f t="shared" si="323"/>
        <v>1.7167054655870446E-2</v>
      </c>
    </row>
    <row r="3410" spans="1:13">
      <c r="A3410" s="4">
        <v>2016</v>
      </c>
      <c r="B3410" s="5" t="s">
        <v>117</v>
      </c>
      <c r="C3410" s="5" t="s">
        <v>124</v>
      </c>
      <c r="D3410" s="5" t="s">
        <v>17</v>
      </c>
      <c r="E3410" s="5">
        <v>64300</v>
      </c>
      <c r="F3410" s="6">
        <v>1387.25</v>
      </c>
      <c r="H3410" s="15" t="str">
        <f t="shared" si="318"/>
        <v>Medium</v>
      </c>
      <c r="I3410" s="11" t="str">
        <f t="shared" si="319"/>
        <v>Large</v>
      </c>
      <c r="J3410" s="11" t="str">
        <f t="shared" si="320"/>
        <v>West</v>
      </c>
      <c r="K3410" s="11" t="str">
        <f t="shared" si="321"/>
        <v>2010s</v>
      </c>
      <c r="L3410" s="11" t="str">
        <f t="shared" si="322"/>
        <v>Pulse</v>
      </c>
      <c r="M3410" s="18">
        <f t="shared" si="323"/>
        <v>2.1574650077760497E-2</v>
      </c>
    </row>
    <row r="3411" spans="1:13">
      <c r="A3411" s="4">
        <v>2016</v>
      </c>
      <c r="B3411" s="5" t="s">
        <v>117</v>
      </c>
      <c r="C3411" s="5" t="s">
        <v>124</v>
      </c>
      <c r="D3411" s="5" t="s">
        <v>18</v>
      </c>
      <c r="E3411" s="5">
        <v>504200</v>
      </c>
      <c r="F3411" s="6">
        <v>522.04</v>
      </c>
      <c r="H3411" s="15" t="str">
        <f t="shared" si="318"/>
        <v>Low</v>
      </c>
      <c r="I3411" s="11" t="str">
        <f t="shared" si="319"/>
        <v>Large</v>
      </c>
      <c r="J3411" s="11" t="str">
        <f t="shared" si="320"/>
        <v>West</v>
      </c>
      <c r="K3411" s="11" t="str">
        <f t="shared" si="321"/>
        <v>2010s</v>
      </c>
      <c r="L3411" s="11" t="str">
        <f t="shared" si="322"/>
        <v>Fiber</v>
      </c>
      <c r="M3411" s="18">
        <f t="shared" si="323"/>
        <v>1.0353827846092819E-3</v>
      </c>
    </row>
    <row r="3412" spans="1:13">
      <c r="A3412" s="4">
        <v>2017</v>
      </c>
      <c r="B3412" s="5" t="s">
        <v>117</v>
      </c>
      <c r="C3412" s="5" t="s">
        <v>124</v>
      </c>
      <c r="D3412" s="5" t="s">
        <v>16</v>
      </c>
      <c r="E3412" s="5">
        <v>202670</v>
      </c>
      <c r="F3412" s="6">
        <v>3569.91</v>
      </c>
      <c r="H3412" s="15" t="str">
        <f t="shared" si="318"/>
        <v>High</v>
      </c>
      <c r="I3412" s="11" t="str">
        <f t="shared" si="319"/>
        <v>Large</v>
      </c>
      <c r="J3412" s="11" t="str">
        <f t="shared" si="320"/>
        <v>West</v>
      </c>
      <c r="K3412" s="11" t="str">
        <f t="shared" si="321"/>
        <v>2010s</v>
      </c>
      <c r="L3412" s="11" t="str">
        <f t="shared" si="322"/>
        <v>Cereal</v>
      </c>
      <c r="M3412" s="18">
        <f t="shared" si="323"/>
        <v>1.7614397789510041E-2</v>
      </c>
    </row>
    <row r="3413" spans="1:13">
      <c r="A3413" s="4">
        <v>2017</v>
      </c>
      <c r="B3413" s="5" t="s">
        <v>117</v>
      </c>
      <c r="C3413" s="5" t="s">
        <v>124</v>
      </c>
      <c r="D3413" s="5" t="s">
        <v>17</v>
      </c>
      <c r="E3413" s="5">
        <v>72300</v>
      </c>
      <c r="F3413" s="6">
        <v>1275.24</v>
      </c>
      <c r="H3413" s="15" t="str">
        <f t="shared" si="318"/>
        <v>Medium</v>
      </c>
      <c r="I3413" s="11" t="str">
        <f t="shared" si="319"/>
        <v>Large</v>
      </c>
      <c r="J3413" s="11" t="str">
        <f t="shared" si="320"/>
        <v>West</v>
      </c>
      <c r="K3413" s="11" t="str">
        <f t="shared" si="321"/>
        <v>2010s</v>
      </c>
      <c r="L3413" s="11" t="str">
        <f t="shared" si="322"/>
        <v>Pulse</v>
      </c>
      <c r="M3413" s="18">
        <f t="shared" si="323"/>
        <v>1.7638174273858921E-2</v>
      </c>
    </row>
    <row r="3414" spans="1:13">
      <c r="A3414" s="4">
        <v>2017</v>
      </c>
      <c r="B3414" s="5" t="s">
        <v>117</v>
      </c>
      <c r="C3414" s="5" t="s">
        <v>124</v>
      </c>
      <c r="D3414" s="5" t="s">
        <v>18</v>
      </c>
      <c r="E3414" s="5">
        <v>514300</v>
      </c>
      <c r="F3414" s="6">
        <v>292.20999999999998</v>
      </c>
      <c r="H3414" s="15" t="str">
        <f t="shared" si="318"/>
        <v>Low</v>
      </c>
      <c r="I3414" s="11" t="str">
        <f t="shared" si="319"/>
        <v>Large</v>
      </c>
      <c r="J3414" s="11" t="str">
        <f t="shared" si="320"/>
        <v>West</v>
      </c>
      <c r="K3414" s="11" t="str">
        <f t="shared" si="321"/>
        <v>2010s</v>
      </c>
      <c r="L3414" s="11" t="str">
        <f t="shared" si="322"/>
        <v>Fiber</v>
      </c>
      <c r="M3414" s="18">
        <f t="shared" si="323"/>
        <v>5.6817032860198319E-4</v>
      </c>
    </row>
    <row r="3415" spans="1:13">
      <c r="A3415" s="4">
        <v>2008</v>
      </c>
      <c r="B3415" s="5" t="s">
        <v>117</v>
      </c>
      <c r="C3415" s="5" t="s">
        <v>125</v>
      </c>
      <c r="D3415" s="5" t="s">
        <v>15</v>
      </c>
      <c r="E3415" s="5">
        <v>9300</v>
      </c>
      <c r="F3415" s="6">
        <v>978.49</v>
      </c>
      <c r="H3415" s="15" t="str">
        <f t="shared" si="318"/>
        <v>Low</v>
      </c>
      <c r="I3415" s="11" t="str">
        <f t="shared" si="319"/>
        <v>Large</v>
      </c>
      <c r="J3415" s="11" t="str">
        <f t="shared" si="320"/>
        <v>West</v>
      </c>
      <c r="K3415" s="11" t="str">
        <f t="shared" si="321"/>
        <v>2000s</v>
      </c>
      <c r="L3415" s="11" t="str">
        <f t="shared" si="322"/>
        <v>Cereal</v>
      </c>
      <c r="M3415" s="18">
        <f t="shared" si="323"/>
        <v>0.10521397849462366</v>
      </c>
    </row>
    <row r="3416" spans="1:13">
      <c r="A3416" s="4">
        <v>2008</v>
      </c>
      <c r="B3416" s="5" t="s">
        <v>117</v>
      </c>
      <c r="C3416" s="5" t="s">
        <v>125</v>
      </c>
      <c r="D3416" s="5" t="s">
        <v>16</v>
      </c>
      <c r="E3416" s="5">
        <v>34100</v>
      </c>
      <c r="F3416" s="6">
        <v>2938.42</v>
      </c>
      <c r="H3416" s="15" t="str">
        <f t="shared" si="318"/>
        <v>Medium</v>
      </c>
      <c r="I3416" s="11" t="str">
        <f t="shared" si="319"/>
        <v>Large</v>
      </c>
      <c r="J3416" s="11" t="str">
        <f t="shared" si="320"/>
        <v>West</v>
      </c>
      <c r="K3416" s="11" t="str">
        <f t="shared" si="321"/>
        <v>2000s</v>
      </c>
      <c r="L3416" s="11" t="str">
        <f t="shared" si="322"/>
        <v>Cereal</v>
      </c>
      <c r="M3416" s="18">
        <f t="shared" si="323"/>
        <v>8.6170674486803517E-2</v>
      </c>
    </row>
    <row r="3417" spans="1:13">
      <c r="A3417" s="4">
        <v>2008</v>
      </c>
      <c r="B3417" s="5" t="s">
        <v>117</v>
      </c>
      <c r="C3417" s="5" t="s">
        <v>125</v>
      </c>
      <c r="D3417" s="5" t="s">
        <v>17</v>
      </c>
      <c r="E3417" s="5">
        <v>90500</v>
      </c>
      <c r="F3417" s="6">
        <v>725.97</v>
      </c>
      <c r="H3417" s="15" t="str">
        <f t="shared" si="318"/>
        <v>Low</v>
      </c>
      <c r="I3417" s="11" t="str">
        <f t="shared" si="319"/>
        <v>Large</v>
      </c>
      <c r="J3417" s="11" t="str">
        <f t="shared" si="320"/>
        <v>West</v>
      </c>
      <c r="K3417" s="11" t="str">
        <f t="shared" si="321"/>
        <v>2000s</v>
      </c>
      <c r="L3417" s="11" t="str">
        <f t="shared" si="322"/>
        <v>Pulse</v>
      </c>
      <c r="M3417" s="18">
        <f t="shared" si="323"/>
        <v>8.0217679558011058E-3</v>
      </c>
    </row>
    <row r="3418" spans="1:13">
      <c r="A3418" s="4">
        <v>2008</v>
      </c>
      <c r="B3418" s="5" t="s">
        <v>117</v>
      </c>
      <c r="C3418" s="5" t="s">
        <v>125</v>
      </c>
      <c r="D3418" s="5" t="s">
        <v>18</v>
      </c>
      <c r="E3418" s="5">
        <v>59300</v>
      </c>
      <c r="F3418" s="6">
        <v>267.45</v>
      </c>
      <c r="H3418" s="15" t="str">
        <f t="shared" si="318"/>
        <v>Low</v>
      </c>
      <c r="I3418" s="11" t="str">
        <f t="shared" si="319"/>
        <v>Large</v>
      </c>
      <c r="J3418" s="11" t="str">
        <f t="shared" si="320"/>
        <v>West</v>
      </c>
      <c r="K3418" s="11" t="str">
        <f t="shared" si="321"/>
        <v>2000s</v>
      </c>
      <c r="L3418" s="11" t="str">
        <f t="shared" si="322"/>
        <v>Fiber</v>
      </c>
      <c r="M3418" s="18">
        <f t="shared" si="323"/>
        <v>4.5101180438448562E-3</v>
      </c>
    </row>
    <row r="3419" spans="1:13">
      <c r="A3419" s="4">
        <v>2009</v>
      </c>
      <c r="B3419" s="5" t="s">
        <v>117</v>
      </c>
      <c r="C3419" s="5" t="s">
        <v>125</v>
      </c>
      <c r="D3419" s="5" t="s">
        <v>15</v>
      </c>
      <c r="E3419" s="5">
        <v>7400</v>
      </c>
      <c r="F3419" s="6">
        <v>378.38</v>
      </c>
      <c r="H3419" s="15" t="str">
        <f t="shared" si="318"/>
        <v>Low</v>
      </c>
      <c r="I3419" s="11" t="str">
        <f t="shared" si="319"/>
        <v>Large</v>
      </c>
      <c r="J3419" s="11" t="str">
        <f t="shared" si="320"/>
        <v>West</v>
      </c>
      <c r="K3419" s="11" t="str">
        <f t="shared" si="321"/>
        <v>2000s</v>
      </c>
      <c r="L3419" s="11" t="str">
        <f t="shared" si="322"/>
        <v>Cereal</v>
      </c>
      <c r="M3419" s="18">
        <f t="shared" si="323"/>
        <v>5.1132432432432429E-2</v>
      </c>
    </row>
    <row r="3420" spans="1:13">
      <c r="A3420" s="4">
        <v>2009</v>
      </c>
      <c r="B3420" s="5" t="s">
        <v>117</v>
      </c>
      <c r="C3420" s="5" t="s">
        <v>125</v>
      </c>
      <c r="D3420" s="5" t="s">
        <v>16</v>
      </c>
      <c r="E3420" s="5">
        <v>53600</v>
      </c>
      <c r="F3420" s="6">
        <v>2640.11</v>
      </c>
      <c r="H3420" s="15" t="str">
        <f t="shared" si="318"/>
        <v>Medium</v>
      </c>
      <c r="I3420" s="11" t="str">
        <f t="shared" si="319"/>
        <v>Large</v>
      </c>
      <c r="J3420" s="11" t="str">
        <f t="shared" si="320"/>
        <v>West</v>
      </c>
      <c r="K3420" s="11" t="str">
        <f t="shared" si="321"/>
        <v>2000s</v>
      </c>
      <c r="L3420" s="11" t="str">
        <f t="shared" si="322"/>
        <v>Cereal</v>
      </c>
      <c r="M3420" s="18">
        <f t="shared" si="323"/>
        <v>4.9255783582089555E-2</v>
      </c>
    </row>
    <row r="3421" spans="1:13">
      <c r="A3421" s="4">
        <v>2009</v>
      </c>
      <c r="B3421" s="5" t="s">
        <v>117</v>
      </c>
      <c r="C3421" s="5" t="s">
        <v>125</v>
      </c>
      <c r="D3421" s="5" t="s">
        <v>17</v>
      </c>
      <c r="E3421" s="5">
        <v>102300</v>
      </c>
      <c r="F3421" s="6">
        <v>739.49</v>
      </c>
      <c r="H3421" s="15" t="str">
        <f t="shared" si="318"/>
        <v>Low</v>
      </c>
      <c r="I3421" s="11" t="str">
        <f t="shared" si="319"/>
        <v>Large</v>
      </c>
      <c r="J3421" s="11" t="str">
        <f t="shared" si="320"/>
        <v>West</v>
      </c>
      <c r="K3421" s="11" t="str">
        <f t="shared" si="321"/>
        <v>2000s</v>
      </c>
      <c r="L3421" s="11" t="str">
        <f t="shared" si="322"/>
        <v>Pulse</v>
      </c>
      <c r="M3421" s="18">
        <f t="shared" si="323"/>
        <v>7.2286412512218966E-3</v>
      </c>
    </row>
    <row r="3422" spans="1:13">
      <c r="A3422" s="4">
        <v>2009</v>
      </c>
      <c r="B3422" s="5" t="s">
        <v>117</v>
      </c>
      <c r="C3422" s="5" t="s">
        <v>125</v>
      </c>
      <c r="D3422" s="5" t="s">
        <v>18</v>
      </c>
      <c r="E3422" s="5">
        <v>82700</v>
      </c>
      <c r="F3422" s="6">
        <v>257.19</v>
      </c>
      <c r="H3422" s="15" t="str">
        <f t="shared" si="318"/>
        <v>Low</v>
      </c>
      <c r="I3422" s="11" t="str">
        <f t="shared" si="319"/>
        <v>Large</v>
      </c>
      <c r="J3422" s="11" t="str">
        <f t="shared" si="320"/>
        <v>West</v>
      </c>
      <c r="K3422" s="11" t="str">
        <f t="shared" si="321"/>
        <v>2000s</v>
      </c>
      <c r="L3422" s="11" t="str">
        <f t="shared" si="322"/>
        <v>Fiber</v>
      </c>
      <c r="M3422" s="18">
        <f t="shared" si="323"/>
        <v>3.1099153567110036E-3</v>
      </c>
    </row>
    <row r="3423" spans="1:13">
      <c r="A3423" s="4">
        <v>2010</v>
      </c>
      <c r="B3423" s="5" t="s">
        <v>117</v>
      </c>
      <c r="C3423" s="5" t="s">
        <v>125</v>
      </c>
      <c r="D3423" s="5" t="s">
        <v>15</v>
      </c>
      <c r="E3423" s="5">
        <v>7500</v>
      </c>
      <c r="F3423" s="6">
        <v>937.33</v>
      </c>
      <c r="H3423" s="15" t="str">
        <f t="shared" si="318"/>
        <v>Low</v>
      </c>
      <c r="I3423" s="11" t="str">
        <f t="shared" si="319"/>
        <v>Large</v>
      </c>
      <c r="J3423" s="11" t="str">
        <f t="shared" si="320"/>
        <v>West</v>
      </c>
      <c r="K3423" s="11" t="str">
        <f t="shared" si="321"/>
        <v>2010s</v>
      </c>
      <c r="L3423" s="11" t="str">
        <f t="shared" si="322"/>
        <v>Cereal</v>
      </c>
      <c r="M3423" s="18">
        <f t="shared" si="323"/>
        <v>0.12497733333333334</v>
      </c>
    </row>
    <row r="3424" spans="1:13">
      <c r="A3424" s="4">
        <v>2010</v>
      </c>
      <c r="B3424" s="5" t="s">
        <v>117</v>
      </c>
      <c r="C3424" s="5" t="s">
        <v>125</v>
      </c>
      <c r="D3424" s="5" t="s">
        <v>16</v>
      </c>
      <c r="E3424" s="5">
        <v>60800</v>
      </c>
      <c r="F3424" s="6">
        <v>2782.4</v>
      </c>
      <c r="H3424" s="15" t="str">
        <f t="shared" si="318"/>
        <v>Medium</v>
      </c>
      <c r="I3424" s="11" t="str">
        <f t="shared" si="319"/>
        <v>Large</v>
      </c>
      <c r="J3424" s="11" t="str">
        <f t="shared" si="320"/>
        <v>West</v>
      </c>
      <c r="K3424" s="11" t="str">
        <f t="shared" si="321"/>
        <v>2010s</v>
      </c>
      <c r="L3424" s="11" t="str">
        <f t="shared" si="322"/>
        <v>Cereal</v>
      </c>
      <c r="M3424" s="18">
        <f t="shared" si="323"/>
        <v>4.5763157894736846E-2</v>
      </c>
    </row>
    <row r="3425" spans="1:13">
      <c r="A3425" s="4">
        <v>2010</v>
      </c>
      <c r="B3425" s="5" t="s">
        <v>117</v>
      </c>
      <c r="C3425" s="5" t="s">
        <v>125</v>
      </c>
      <c r="D3425" s="5" t="s">
        <v>17</v>
      </c>
      <c r="E3425" s="5">
        <v>115200</v>
      </c>
      <c r="F3425" s="6">
        <v>815.71</v>
      </c>
      <c r="H3425" s="15" t="str">
        <f t="shared" si="318"/>
        <v>Low</v>
      </c>
      <c r="I3425" s="11" t="str">
        <f t="shared" si="319"/>
        <v>Large</v>
      </c>
      <c r="J3425" s="11" t="str">
        <f t="shared" si="320"/>
        <v>West</v>
      </c>
      <c r="K3425" s="11" t="str">
        <f t="shared" si="321"/>
        <v>2010s</v>
      </c>
      <c r="L3425" s="11" t="str">
        <f t="shared" si="322"/>
        <v>Pulse</v>
      </c>
      <c r="M3425" s="18">
        <f t="shared" si="323"/>
        <v>7.0808159722222227E-3</v>
      </c>
    </row>
    <row r="3426" spans="1:13">
      <c r="A3426" s="4">
        <v>2010</v>
      </c>
      <c r="B3426" s="5" t="s">
        <v>117</v>
      </c>
      <c r="C3426" s="5" t="s">
        <v>125</v>
      </c>
      <c r="D3426" s="5" t="s">
        <v>18</v>
      </c>
      <c r="E3426" s="5">
        <v>101700</v>
      </c>
      <c r="F3426" s="6">
        <v>369.62</v>
      </c>
      <c r="H3426" s="15" t="str">
        <f t="shared" si="318"/>
        <v>Low</v>
      </c>
      <c r="I3426" s="11" t="str">
        <f t="shared" si="319"/>
        <v>Large</v>
      </c>
      <c r="J3426" s="11" t="str">
        <f t="shared" si="320"/>
        <v>West</v>
      </c>
      <c r="K3426" s="11" t="str">
        <f t="shared" si="321"/>
        <v>2010s</v>
      </c>
      <c r="L3426" s="11" t="str">
        <f t="shared" si="322"/>
        <v>Fiber</v>
      </c>
      <c r="M3426" s="18">
        <f t="shared" si="323"/>
        <v>3.6344149459193709E-3</v>
      </c>
    </row>
    <row r="3427" spans="1:13">
      <c r="A3427" s="4">
        <v>2011</v>
      </c>
      <c r="B3427" s="5" t="s">
        <v>117</v>
      </c>
      <c r="C3427" s="5" t="s">
        <v>125</v>
      </c>
      <c r="D3427" s="5" t="s">
        <v>15</v>
      </c>
      <c r="E3427" s="5">
        <v>7900</v>
      </c>
      <c r="F3427" s="6">
        <v>987.34</v>
      </c>
      <c r="H3427" s="15" t="str">
        <f t="shared" si="318"/>
        <v>Low</v>
      </c>
      <c r="I3427" s="11" t="str">
        <f t="shared" si="319"/>
        <v>Large</v>
      </c>
      <c r="J3427" s="11" t="str">
        <f t="shared" si="320"/>
        <v>West</v>
      </c>
      <c r="K3427" s="11" t="str">
        <f t="shared" si="321"/>
        <v>2010s</v>
      </c>
      <c r="L3427" s="11" t="str">
        <f t="shared" si="322"/>
        <v>Cereal</v>
      </c>
      <c r="M3427" s="18">
        <f t="shared" si="323"/>
        <v>0.12497974683544304</v>
      </c>
    </row>
    <row r="3428" spans="1:13">
      <c r="A3428" s="4">
        <v>2011</v>
      </c>
      <c r="B3428" s="5" t="s">
        <v>117</v>
      </c>
      <c r="C3428" s="5" t="s">
        <v>125</v>
      </c>
      <c r="D3428" s="5" t="s">
        <v>16</v>
      </c>
      <c r="E3428" s="5">
        <v>55500</v>
      </c>
      <c r="F3428" s="6">
        <v>2667.39</v>
      </c>
      <c r="H3428" s="15" t="str">
        <f t="shared" si="318"/>
        <v>Medium</v>
      </c>
      <c r="I3428" s="11" t="str">
        <f t="shared" si="319"/>
        <v>Large</v>
      </c>
      <c r="J3428" s="11" t="str">
        <f t="shared" si="320"/>
        <v>West</v>
      </c>
      <c r="K3428" s="11" t="str">
        <f t="shared" si="321"/>
        <v>2010s</v>
      </c>
      <c r="L3428" s="11" t="str">
        <f t="shared" si="322"/>
        <v>Cereal</v>
      </c>
      <c r="M3428" s="18">
        <f t="shared" si="323"/>
        <v>4.8061081081081078E-2</v>
      </c>
    </row>
    <row r="3429" spans="1:13">
      <c r="A3429" s="4">
        <v>2011</v>
      </c>
      <c r="B3429" s="5" t="s">
        <v>117</v>
      </c>
      <c r="C3429" s="5" t="s">
        <v>125</v>
      </c>
      <c r="D3429" s="5" t="s">
        <v>17</v>
      </c>
      <c r="E3429" s="5">
        <v>45300</v>
      </c>
      <c r="F3429" s="6">
        <v>612.14</v>
      </c>
      <c r="H3429" s="15" t="str">
        <f t="shared" si="318"/>
        <v>Low</v>
      </c>
      <c r="I3429" s="11" t="str">
        <f t="shared" si="319"/>
        <v>Large</v>
      </c>
      <c r="J3429" s="11" t="str">
        <f t="shared" si="320"/>
        <v>West</v>
      </c>
      <c r="K3429" s="11" t="str">
        <f t="shared" si="321"/>
        <v>2010s</v>
      </c>
      <c r="L3429" s="11" t="str">
        <f t="shared" si="322"/>
        <v>Pulse</v>
      </c>
      <c r="M3429" s="18">
        <f t="shared" si="323"/>
        <v>1.3513024282560706E-2</v>
      </c>
    </row>
    <row r="3430" spans="1:13">
      <c r="A3430" s="4">
        <v>2011</v>
      </c>
      <c r="B3430" s="5" t="s">
        <v>117</v>
      </c>
      <c r="C3430" s="5" t="s">
        <v>125</v>
      </c>
      <c r="D3430" s="5" t="s">
        <v>18</v>
      </c>
      <c r="E3430" s="5">
        <v>112000</v>
      </c>
      <c r="F3430" s="6">
        <v>361.43</v>
      </c>
      <c r="H3430" s="15" t="str">
        <f t="shared" si="318"/>
        <v>Low</v>
      </c>
      <c r="I3430" s="11" t="str">
        <f t="shared" si="319"/>
        <v>Large</v>
      </c>
      <c r="J3430" s="11" t="str">
        <f t="shared" si="320"/>
        <v>West</v>
      </c>
      <c r="K3430" s="11" t="str">
        <f t="shared" si="321"/>
        <v>2010s</v>
      </c>
      <c r="L3430" s="11" t="str">
        <f t="shared" si="322"/>
        <v>Fiber</v>
      </c>
      <c r="M3430" s="18">
        <f t="shared" si="323"/>
        <v>3.2270535714285717E-3</v>
      </c>
    </row>
    <row r="3431" spans="1:13">
      <c r="A3431" s="4">
        <v>2012</v>
      </c>
      <c r="B3431" s="5" t="s">
        <v>117</v>
      </c>
      <c r="C3431" s="5" t="s">
        <v>125</v>
      </c>
      <c r="D3431" s="5" t="s">
        <v>15</v>
      </c>
      <c r="E3431" s="5">
        <v>7500</v>
      </c>
      <c r="F3431" s="6">
        <v>614.66999999999996</v>
      </c>
      <c r="H3431" s="15" t="str">
        <f t="shared" si="318"/>
        <v>Low</v>
      </c>
      <c r="I3431" s="11" t="str">
        <f t="shared" si="319"/>
        <v>Large</v>
      </c>
      <c r="J3431" s="11" t="str">
        <f t="shared" si="320"/>
        <v>West</v>
      </c>
      <c r="K3431" s="11" t="str">
        <f t="shared" si="321"/>
        <v>2010s</v>
      </c>
      <c r="L3431" s="11" t="str">
        <f t="shared" si="322"/>
        <v>Cereal</v>
      </c>
      <c r="M3431" s="18">
        <f t="shared" si="323"/>
        <v>8.1956000000000001E-2</v>
      </c>
    </row>
    <row r="3432" spans="1:13">
      <c r="A3432" s="4">
        <v>2012</v>
      </c>
      <c r="B3432" s="5" t="s">
        <v>117</v>
      </c>
      <c r="C3432" s="5" t="s">
        <v>125</v>
      </c>
      <c r="D3432" s="5" t="s">
        <v>16</v>
      </c>
      <c r="E3432" s="5">
        <v>59860</v>
      </c>
      <c r="F3432" s="6">
        <v>1953.06</v>
      </c>
      <c r="H3432" s="15" t="str">
        <f t="shared" si="318"/>
        <v>Medium</v>
      </c>
      <c r="I3432" s="11" t="str">
        <f t="shared" si="319"/>
        <v>Large</v>
      </c>
      <c r="J3432" s="11" t="str">
        <f t="shared" si="320"/>
        <v>West</v>
      </c>
      <c r="K3432" s="11" t="str">
        <f t="shared" si="321"/>
        <v>2010s</v>
      </c>
      <c r="L3432" s="11" t="str">
        <f t="shared" si="322"/>
        <v>Cereal</v>
      </c>
      <c r="M3432" s="18">
        <f t="shared" si="323"/>
        <v>3.2627129969929836E-2</v>
      </c>
    </row>
    <row r="3433" spans="1:13">
      <c r="A3433" s="4">
        <v>2012</v>
      </c>
      <c r="B3433" s="5" t="s">
        <v>117</v>
      </c>
      <c r="C3433" s="5" t="s">
        <v>125</v>
      </c>
      <c r="D3433" s="5" t="s">
        <v>17</v>
      </c>
      <c r="E3433" s="5">
        <v>59400</v>
      </c>
      <c r="F3433" s="6">
        <v>364.48</v>
      </c>
      <c r="H3433" s="15" t="str">
        <f t="shared" si="318"/>
        <v>Low</v>
      </c>
      <c r="I3433" s="11" t="str">
        <f t="shared" si="319"/>
        <v>Large</v>
      </c>
      <c r="J3433" s="11" t="str">
        <f t="shared" si="320"/>
        <v>West</v>
      </c>
      <c r="K3433" s="11" t="str">
        <f t="shared" si="321"/>
        <v>2010s</v>
      </c>
      <c r="L3433" s="11" t="str">
        <f t="shared" si="322"/>
        <v>Pulse</v>
      </c>
      <c r="M3433" s="18">
        <f t="shared" si="323"/>
        <v>6.1360269360269367E-3</v>
      </c>
    </row>
    <row r="3434" spans="1:13">
      <c r="A3434" s="4">
        <v>2012</v>
      </c>
      <c r="B3434" s="5" t="s">
        <v>117</v>
      </c>
      <c r="C3434" s="5" t="s">
        <v>125</v>
      </c>
      <c r="D3434" s="5" t="s">
        <v>18</v>
      </c>
      <c r="E3434" s="5">
        <v>96200</v>
      </c>
      <c r="F3434" s="6">
        <v>155.72</v>
      </c>
      <c r="H3434" s="15" t="str">
        <f t="shared" si="318"/>
        <v>Low</v>
      </c>
      <c r="I3434" s="11" t="str">
        <f t="shared" si="319"/>
        <v>Large</v>
      </c>
      <c r="J3434" s="11" t="str">
        <f t="shared" si="320"/>
        <v>West</v>
      </c>
      <c r="K3434" s="11" t="str">
        <f t="shared" si="321"/>
        <v>2010s</v>
      </c>
      <c r="L3434" s="11" t="str">
        <f t="shared" si="322"/>
        <v>Fiber</v>
      </c>
      <c r="M3434" s="18">
        <f t="shared" si="323"/>
        <v>1.6187110187110187E-3</v>
      </c>
    </row>
    <row r="3435" spans="1:13">
      <c r="A3435" s="4">
        <v>2013</v>
      </c>
      <c r="B3435" s="5" t="s">
        <v>117</v>
      </c>
      <c r="C3435" s="5" t="s">
        <v>125</v>
      </c>
      <c r="D3435" s="5" t="s">
        <v>15</v>
      </c>
      <c r="E3435" s="5">
        <v>7900</v>
      </c>
      <c r="F3435" s="6">
        <v>2405.06</v>
      </c>
      <c r="H3435" s="15" t="str">
        <f t="shared" si="318"/>
        <v>Medium</v>
      </c>
      <c r="I3435" s="11" t="str">
        <f t="shared" si="319"/>
        <v>Large</v>
      </c>
      <c r="J3435" s="11" t="str">
        <f t="shared" si="320"/>
        <v>West</v>
      </c>
      <c r="K3435" s="11" t="str">
        <f t="shared" si="321"/>
        <v>2010s</v>
      </c>
      <c r="L3435" s="11" t="str">
        <f t="shared" si="322"/>
        <v>Cereal</v>
      </c>
      <c r="M3435" s="18">
        <f t="shared" si="323"/>
        <v>0.30443797468354428</v>
      </c>
    </row>
    <row r="3436" spans="1:13">
      <c r="A3436" s="4">
        <v>2013</v>
      </c>
      <c r="B3436" s="5" t="s">
        <v>117</v>
      </c>
      <c r="C3436" s="5" t="s">
        <v>125</v>
      </c>
      <c r="D3436" s="5" t="s">
        <v>16</v>
      </c>
      <c r="E3436" s="5">
        <v>82900</v>
      </c>
      <c r="F3436" s="6">
        <v>4314.84</v>
      </c>
      <c r="H3436" s="15" t="str">
        <f t="shared" si="318"/>
        <v>High</v>
      </c>
      <c r="I3436" s="11" t="str">
        <f t="shared" si="319"/>
        <v>Large</v>
      </c>
      <c r="J3436" s="11" t="str">
        <f t="shared" si="320"/>
        <v>West</v>
      </c>
      <c r="K3436" s="11" t="str">
        <f t="shared" si="321"/>
        <v>2010s</v>
      </c>
      <c r="L3436" s="11" t="str">
        <f t="shared" si="322"/>
        <v>Cereal</v>
      </c>
      <c r="M3436" s="18">
        <f t="shared" si="323"/>
        <v>5.2048733413751512E-2</v>
      </c>
    </row>
    <row r="3437" spans="1:13">
      <c r="A3437" s="4">
        <v>2013</v>
      </c>
      <c r="B3437" s="5" t="s">
        <v>117</v>
      </c>
      <c r="C3437" s="5" t="s">
        <v>125</v>
      </c>
      <c r="D3437" s="5" t="s">
        <v>17</v>
      </c>
      <c r="E3437" s="5">
        <v>120700</v>
      </c>
      <c r="F3437" s="6">
        <v>772.99</v>
      </c>
      <c r="H3437" s="15" t="str">
        <f t="shared" si="318"/>
        <v>Low</v>
      </c>
      <c r="I3437" s="11" t="str">
        <f t="shared" si="319"/>
        <v>Large</v>
      </c>
      <c r="J3437" s="11" t="str">
        <f t="shared" si="320"/>
        <v>West</v>
      </c>
      <c r="K3437" s="11" t="str">
        <f t="shared" si="321"/>
        <v>2010s</v>
      </c>
      <c r="L3437" s="11" t="str">
        <f t="shared" si="322"/>
        <v>Pulse</v>
      </c>
      <c r="M3437" s="18">
        <f t="shared" si="323"/>
        <v>6.4042253521126762E-3</v>
      </c>
    </row>
    <row r="3438" spans="1:13">
      <c r="A3438" s="4">
        <v>2013</v>
      </c>
      <c r="B3438" s="5" t="s">
        <v>117</v>
      </c>
      <c r="C3438" s="5" t="s">
        <v>125</v>
      </c>
      <c r="D3438" s="5" t="s">
        <v>18</v>
      </c>
      <c r="E3438" s="5">
        <v>104700</v>
      </c>
      <c r="F3438" s="6">
        <v>382.33</v>
      </c>
      <c r="H3438" s="15" t="str">
        <f t="shared" si="318"/>
        <v>Low</v>
      </c>
      <c r="I3438" s="11" t="str">
        <f t="shared" si="319"/>
        <v>Large</v>
      </c>
      <c r="J3438" s="11" t="str">
        <f t="shared" si="320"/>
        <v>West</v>
      </c>
      <c r="K3438" s="11" t="str">
        <f t="shared" si="321"/>
        <v>2010s</v>
      </c>
      <c r="L3438" s="11" t="str">
        <f t="shared" si="322"/>
        <v>Fiber</v>
      </c>
      <c r="M3438" s="18">
        <f t="shared" si="323"/>
        <v>3.6516714422158546E-3</v>
      </c>
    </row>
    <row r="3439" spans="1:13">
      <c r="A3439" s="4">
        <v>2014</v>
      </c>
      <c r="B3439" s="5" t="s">
        <v>117</v>
      </c>
      <c r="C3439" s="5" t="s">
        <v>125</v>
      </c>
      <c r="D3439" s="5" t="s">
        <v>15</v>
      </c>
      <c r="E3439" s="5">
        <v>8600</v>
      </c>
      <c r="F3439" s="6">
        <v>255.81</v>
      </c>
      <c r="H3439" s="15" t="str">
        <f t="shared" si="318"/>
        <v>Low</v>
      </c>
      <c r="I3439" s="11" t="str">
        <f t="shared" si="319"/>
        <v>Large</v>
      </c>
      <c r="J3439" s="11" t="str">
        <f t="shared" si="320"/>
        <v>West</v>
      </c>
      <c r="K3439" s="11" t="str">
        <f t="shared" si="321"/>
        <v>2010s</v>
      </c>
      <c r="L3439" s="11" t="str">
        <f t="shared" si="322"/>
        <v>Cereal</v>
      </c>
      <c r="M3439" s="18">
        <f t="shared" si="323"/>
        <v>2.9745348837209303E-2</v>
      </c>
    </row>
    <row r="3440" spans="1:13">
      <c r="A3440" s="4">
        <v>2014</v>
      </c>
      <c r="B3440" s="5" t="s">
        <v>117</v>
      </c>
      <c r="C3440" s="5" t="s">
        <v>125</v>
      </c>
      <c r="D3440" s="5" t="s">
        <v>16</v>
      </c>
      <c r="E3440" s="5">
        <v>97700</v>
      </c>
      <c r="F3440" s="6">
        <v>2396.11</v>
      </c>
      <c r="H3440" s="15" t="str">
        <f t="shared" si="318"/>
        <v>Medium</v>
      </c>
      <c r="I3440" s="11" t="str">
        <f t="shared" si="319"/>
        <v>Large</v>
      </c>
      <c r="J3440" s="11" t="str">
        <f t="shared" si="320"/>
        <v>West</v>
      </c>
      <c r="K3440" s="11" t="str">
        <f t="shared" si="321"/>
        <v>2010s</v>
      </c>
      <c r="L3440" s="11" t="str">
        <f t="shared" si="322"/>
        <v>Cereal</v>
      </c>
      <c r="M3440" s="18">
        <f t="shared" si="323"/>
        <v>2.452517911975435E-2</v>
      </c>
    </row>
    <row r="3441" spans="1:13">
      <c r="A3441" s="4">
        <v>2014</v>
      </c>
      <c r="B3441" s="5" t="s">
        <v>117</v>
      </c>
      <c r="C3441" s="5" t="s">
        <v>125</v>
      </c>
      <c r="D3441" s="5" t="s">
        <v>17</v>
      </c>
      <c r="E3441" s="5">
        <v>115200</v>
      </c>
      <c r="F3441" s="6">
        <v>739.58</v>
      </c>
      <c r="H3441" s="15" t="str">
        <f t="shared" si="318"/>
        <v>Low</v>
      </c>
      <c r="I3441" s="11" t="str">
        <f t="shared" si="319"/>
        <v>Large</v>
      </c>
      <c r="J3441" s="11" t="str">
        <f t="shared" si="320"/>
        <v>West</v>
      </c>
      <c r="K3441" s="11" t="str">
        <f t="shared" si="321"/>
        <v>2010s</v>
      </c>
      <c r="L3441" s="11" t="str">
        <f t="shared" si="322"/>
        <v>Pulse</v>
      </c>
      <c r="M3441" s="18">
        <f t="shared" si="323"/>
        <v>6.4199652777777779E-3</v>
      </c>
    </row>
    <row r="3442" spans="1:13">
      <c r="A3442" s="4">
        <v>2014</v>
      </c>
      <c r="B3442" s="5" t="s">
        <v>117</v>
      </c>
      <c r="C3442" s="5" t="s">
        <v>125</v>
      </c>
      <c r="D3442" s="5" t="s">
        <v>18</v>
      </c>
      <c r="E3442" s="5">
        <v>102600</v>
      </c>
      <c r="F3442" s="6">
        <v>169.69</v>
      </c>
      <c r="H3442" s="15" t="str">
        <f t="shared" si="318"/>
        <v>Low</v>
      </c>
      <c r="I3442" s="11" t="str">
        <f t="shared" si="319"/>
        <v>Large</v>
      </c>
      <c r="J3442" s="11" t="str">
        <f t="shared" si="320"/>
        <v>West</v>
      </c>
      <c r="K3442" s="11" t="str">
        <f t="shared" si="321"/>
        <v>2010s</v>
      </c>
      <c r="L3442" s="11" t="str">
        <f t="shared" si="322"/>
        <v>Fiber</v>
      </c>
      <c r="M3442" s="18">
        <f t="shared" si="323"/>
        <v>1.6538986354775829E-3</v>
      </c>
    </row>
    <row r="3443" spans="1:13">
      <c r="A3443" s="4">
        <v>2015</v>
      </c>
      <c r="B3443" s="5" t="s">
        <v>117</v>
      </c>
      <c r="C3443" s="5" t="s">
        <v>125</v>
      </c>
      <c r="D3443" s="5" t="s">
        <v>15</v>
      </c>
      <c r="E3443" s="5">
        <v>14000</v>
      </c>
      <c r="F3443" s="6">
        <v>1228.57</v>
      </c>
      <c r="H3443" s="15" t="str">
        <f t="shared" si="318"/>
        <v>Medium</v>
      </c>
      <c r="I3443" s="11" t="str">
        <f t="shared" si="319"/>
        <v>Large</v>
      </c>
      <c r="J3443" s="11" t="str">
        <f t="shared" si="320"/>
        <v>West</v>
      </c>
      <c r="K3443" s="11" t="str">
        <f t="shared" si="321"/>
        <v>2010s</v>
      </c>
      <c r="L3443" s="11" t="str">
        <f t="shared" si="322"/>
        <v>Cereal</v>
      </c>
      <c r="M3443" s="18">
        <f t="shared" si="323"/>
        <v>8.7755E-2</v>
      </c>
    </row>
    <row r="3444" spans="1:13">
      <c r="A3444" s="4">
        <v>2015</v>
      </c>
      <c r="B3444" s="5" t="s">
        <v>117</v>
      </c>
      <c r="C3444" s="5" t="s">
        <v>125</v>
      </c>
      <c r="D3444" s="5" t="s">
        <v>16</v>
      </c>
      <c r="E3444" s="5">
        <v>44000</v>
      </c>
      <c r="F3444" s="6">
        <v>1590.91</v>
      </c>
      <c r="H3444" s="15" t="str">
        <f t="shared" si="318"/>
        <v>Medium</v>
      </c>
      <c r="I3444" s="11" t="str">
        <f t="shared" si="319"/>
        <v>Large</v>
      </c>
      <c r="J3444" s="11" t="str">
        <f t="shared" si="320"/>
        <v>West</v>
      </c>
      <c r="K3444" s="11" t="str">
        <f t="shared" si="321"/>
        <v>2010s</v>
      </c>
      <c r="L3444" s="11" t="str">
        <f t="shared" si="322"/>
        <v>Cereal</v>
      </c>
      <c r="M3444" s="18">
        <f t="shared" si="323"/>
        <v>3.6157045454545456E-2</v>
      </c>
    </row>
    <row r="3445" spans="1:13">
      <c r="A3445" s="4">
        <v>2015</v>
      </c>
      <c r="B3445" s="5" t="s">
        <v>117</v>
      </c>
      <c r="C3445" s="5" t="s">
        <v>125</v>
      </c>
      <c r="D3445" s="5" t="s">
        <v>17</v>
      </c>
      <c r="E3445" s="5">
        <v>135100</v>
      </c>
      <c r="F3445" s="6">
        <v>401.92</v>
      </c>
      <c r="H3445" s="15" t="str">
        <f t="shared" si="318"/>
        <v>Low</v>
      </c>
      <c r="I3445" s="11" t="str">
        <f t="shared" si="319"/>
        <v>Large</v>
      </c>
      <c r="J3445" s="11" t="str">
        <f t="shared" si="320"/>
        <v>West</v>
      </c>
      <c r="K3445" s="11" t="str">
        <f t="shared" si="321"/>
        <v>2010s</v>
      </c>
      <c r="L3445" s="11" t="str">
        <f t="shared" si="322"/>
        <v>Pulse</v>
      </c>
      <c r="M3445" s="18">
        <f t="shared" si="323"/>
        <v>2.9749814951887492E-3</v>
      </c>
    </row>
    <row r="3446" spans="1:13">
      <c r="A3446" s="4">
        <v>2015</v>
      </c>
      <c r="B3446" s="5" t="s">
        <v>117</v>
      </c>
      <c r="C3446" s="5" t="s">
        <v>125</v>
      </c>
      <c r="D3446" s="5" t="s">
        <v>18</v>
      </c>
      <c r="E3446" s="5">
        <v>73600</v>
      </c>
      <c r="F3446" s="6">
        <v>95.38</v>
      </c>
      <c r="H3446" s="15" t="str">
        <f t="shared" si="318"/>
        <v>Low</v>
      </c>
      <c r="I3446" s="11" t="str">
        <f t="shared" si="319"/>
        <v>Large</v>
      </c>
      <c r="J3446" s="11" t="str">
        <f t="shared" si="320"/>
        <v>West</v>
      </c>
      <c r="K3446" s="11" t="str">
        <f t="shared" si="321"/>
        <v>2010s</v>
      </c>
      <c r="L3446" s="11" t="str">
        <f t="shared" si="322"/>
        <v>Fiber</v>
      </c>
      <c r="M3446" s="18">
        <f t="shared" si="323"/>
        <v>1.2959239130434781E-3</v>
      </c>
    </row>
    <row r="3447" spans="1:13">
      <c r="A3447" s="4">
        <v>2016</v>
      </c>
      <c r="B3447" s="5" t="s">
        <v>117</v>
      </c>
      <c r="C3447" s="5" t="s">
        <v>125</v>
      </c>
      <c r="D3447" s="5" t="s">
        <v>15</v>
      </c>
      <c r="E3447" s="5">
        <v>15000</v>
      </c>
      <c r="F3447" s="6">
        <v>1746.67</v>
      </c>
      <c r="H3447" s="15" t="str">
        <f t="shared" si="318"/>
        <v>Medium</v>
      </c>
      <c r="I3447" s="11" t="str">
        <f t="shared" si="319"/>
        <v>Large</v>
      </c>
      <c r="J3447" s="11" t="str">
        <f t="shared" si="320"/>
        <v>West</v>
      </c>
      <c r="K3447" s="11" t="str">
        <f t="shared" si="321"/>
        <v>2010s</v>
      </c>
      <c r="L3447" s="11" t="str">
        <f t="shared" si="322"/>
        <v>Cereal</v>
      </c>
      <c r="M3447" s="18">
        <f t="shared" si="323"/>
        <v>0.11644466666666667</v>
      </c>
    </row>
    <row r="3448" spans="1:13">
      <c r="A3448" s="4">
        <v>2016</v>
      </c>
      <c r="B3448" s="5" t="s">
        <v>117</v>
      </c>
      <c r="C3448" s="5" t="s">
        <v>125</v>
      </c>
      <c r="D3448" s="5" t="s">
        <v>16</v>
      </c>
      <c r="E3448" s="5">
        <v>68000</v>
      </c>
      <c r="F3448" s="6">
        <v>3608.82</v>
      </c>
      <c r="H3448" s="15" t="str">
        <f t="shared" si="318"/>
        <v>High</v>
      </c>
      <c r="I3448" s="11" t="str">
        <f t="shared" si="319"/>
        <v>Large</v>
      </c>
      <c r="J3448" s="11" t="str">
        <f t="shared" si="320"/>
        <v>West</v>
      </c>
      <c r="K3448" s="11" t="str">
        <f t="shared" si="321"/>
        <v>2010s</v>
      </c>
      <c r="L3448" s="11" t="str">
        <f t="shared" si="322"/>
        <v>Cereal</v>
      </c>
      <c r="M3448" s="18">
        <f t="shared" si="323"/>
        <v>5.3070882352941176E-2</v>
      </c>
    </row>
    <row r="3449" spans="1:13">
      <c r="A3449" s="4">
        <v>2016</v>
      </c>
      <c r="B3449" s="5" t="s">
        <v>117</v>
      </c>
      <c r="C3449" s="5" t="s">
        <v>125</v>
      </c>
      <c r="D3449" s="5" t="s">
        <v>17</v>
      </c>
      <c r="E3449" s="5">
        <v>160100</v>
      </c>
      <c r="F3449" s="6">
        <v>815.74</v>
      </c>
      <c r="H3449" s="15" t="str">
        <f t="shared" si="318"/>
        <v>Low</v>
      </c>
      <c r="I3449" s="11" t="str">
        <f t="shared" si="319"/>
        <v>Large</v>
      </c>
      <c r="J3449" s="11" t="str">
        <f t="shared" si="320"/>
        <v>West</v>
      </c>
      <c r="K3449" s="11" t="str">
        <f t="shared" si="321"/>
        <v>2010s</v>
      </c>
      <c r="L3449" s="11" t="str">
        <f t="shared" si="322"/>
        <v>Pulse</v>
      </c>
      <c r="M3449" s="18">
        <f t="shared" si="323"/>
        <v>5.0951905059337917E-3</v>
      </c>
    </row>
    <row r="3450" spans="1:13">
      <c r="A3450" s="4">
        <v>2016</v>
      </c>
      <c r="B3450" s="5" t="s">
        <v>117</v>
      </c>
      <c r="C3450" s="5" t="s">
        <v>125</v>
      </c>
      <c r="D3450" s="5" t="s">
        <v>18</v>
      </c>
      <c r="E3450" s="5">
        <v>132400</v>
      </c>
      <c r="F3450" s="6">
        <v>189.52</v>
      </c>
      <c r="H3450" s="15" t="str">
        <f t="shared" si="318"/>
        <v>Low</v>
      </c>
      <c r="I3450" s="11" t="str">
        <f t="shared" si="319"/>
        <v>Large</v>
      </c>
      <c r="J3450" s="11" t="str">
        <f t="shared" si="320"/>
        <v>West</v>
      </c>
      <c r="K3450" s="11" t="str">
        <f t="shared" si="321"/>
        <v>2010s</v>
      </c>
      <c r="L3450" s="11" t="str">
        <f t="shared" si="322"/>
        <v>Fiber</v>
      </c>
      <c r="M3450" s="18">
        <f t="shared" si="323"/>
        <v>1.4314199395770394E-3</v>
      </c>
    </row>
    <row r="3451" spans="1:13">
      <c r="A3451" s="4">
        <v>2017</v>
      </c>
      <c r="B3451" s="5" t="s">
        <v>117</v>
      </c>
      <c r="C3451" s="5" t="s">
        <v>125</v>
      </c>
      <c r="D3451" s="5" t="s">
        <v>15</v>
      </c>
      <c r="E3451" s="5">
        <v>16200</v>
      </c>
      <c r="F3451" s="6">
        <v>2302.4699999999998</v>
      </c>
      <c r="H3451" s="15" t="str">
        <f t="shared" si="318"/>
        <v>Medium</v>
      </c>
      <c r="I3451" s="11" t="str">
        <f t="shared" si="319"/>
        <v>Large</v>
      </c>
      <c r="J3451" s="11" t="str">
        <f t="shared" si="320"/>
        <v>West</v>
      </c>
      <c r="K3451" s="11" t="str">
        <f t="shared" si="321"/>
        <v>2010s</v>
      </c>
      <c r="L3451" s="11" t="str">
        <f t="shared" si="322"/>
        <v>Cereal</v>
      </c>
      <c r="M3451" s="18">
        <f t="shared" si="323"/>
        <v>0.14212777777777777</v>
      </c>
    </row>
    <row r="3452" spans="1:13">
      <c r="A3452" s="4">
        <v>2017</v>
      </c>
      <c r="B3452" s="5" t="s">
        <v>117</v>
      </c>
      <c r="C3452" s="5" t="s">
        <v>125</v>
      </c>
      <c r="D3452" s="5" t="s">
        <v>16</v>
      </c>
      <c r="E3452" s="5">
        <v>78380</v>
      </c>
      <c r="F3452" s="6">
        <v>3086.29</v>
      </c>
      <c r="H3452" s="15" t="str">
        <f t="shared" si="318"/>
        <v>High</v>
      </c>
      <c r="I3452" s="11" t="str">
        <f t="shared" si="319"/>
        <v>Large</v>
      </c>
      <c r="J3452" s="11" t="str">
        <f t="shared" si="320"/>
        <v>West</v>
      </c>
      <c r="K3452" s="11" t="str">
        <f t="shared" si="321"/>
        <v>2010s</v>
      </c>
      <c r="L3452" s="11" t="str">
        <f t="shared" si="322"/>
        <v>Cereal</v>
      </c>
      <c r="M3452" s="18">
        <f t="shared" si="323"/>
        <v>3.937598877264608E-2</v>
      </c>
    </row>
    <row r="3453" spans="1:13">
      <c r="A3453" s="4">
        <v>2017</v>
      </c>
      <c r="B3453" s="5" t="s">
        <v>117</v>
      </c>
      <c r="C3453" s="5" t="s">
        <v>125</v>
      </c>
      <c r="D3453" s="5" t="s">
        <v>17</v>
      </c>
      <c r="E3453" s="5">
        <v>208010</v>
      </c>
      <c r="F3453" s="6">
        <v>798.06</v>
      </c>
      <c r="H3453" s="15" t="str">
        <f t="shared" si="318"/>
        <v>Low</v>
      </c>
      <c r="I3453" s="11" t="str">
        <f t="shared" si="319"/>
        <v>Large</v>
      </c>
      <c r="J3453" s="11" t="str">
        <f t="shared" si="320"/>
        <v>West</v>
      </c>
      <c r="K3453" s="11" t="str">
        <f t="shared" si="321"/>
        <v>2010s</v>
      </c>
      <c r="L3453" s="11" t="str">
        <f t="shared" si="322"/>
        <v>Pulse</v>
      </c>
      <c r="M3453" s="18">
        <f t="shared" si="323"/>
        <v>3.8366424691120616E-3</v>
      </c>
    </row>
    <row r="3454" spans="1:13">
      <c r="A3454" s="4">
        <v>2017</v>
      </c>
      <c r="B3454" s="5" t="s">
        <v>117</v>
      </c>
      <c r="C3454" s="5" t="s">
        <v>125</v>
      </c>
      <c r="D3454" s="5" t="s">
        <v>18</v>
      </c>
      <c r="E3454" s="5">
        <v>132800</v>
      </c>
      <c r="F3454" s="6">
        <v>299.01</v>
      </c>
      <c r="H3454" s="15" t="str">
        <f t="shared" si="318"/>
        <v>Low</v>
      </c>
      <c r="I3454" s="11" t="str">
        <f t="shared" si="319"/>
        <v>Large</v>
      </c>
      <c r="J3454" s="11" t="str">
        <f t="shared" si="320"/>
        <v>West</v>
      </c>
      <c r="K3454" s="11" t="str">
        <f t="shared" si="321"/>
        <v>2010s</v>
      </c>
      <c r="L3454" s="11" t="str">
        <f t="shared" si="322"/>
        <v>Fiber</v>
      </c>
      <c r="M3454" s="18">
        <f t="shared" si="323"/>
        <v>2.2515813253012047E-3</v>
      </c>
    </row>
    <row r="3455" spans="1:13">
      <c r="A3455" s="4">
        <v>2008</v>
      </c>
      <c r="B3455" s="5" t="s">
        <v>117</v>
      </c>
      <c r="C3455" s="5" t="s">
        <v>126</v>
      </c>
      <c r="D3455" s="5" t="s">
        <v>15</v>
      </c>
      <c r="E3455" s="5">
        <v>61200</v>
      </c>
      <c r="F3455" s="6">
        <v>1233.6600000000001</v>
      </c>
      <c r="H3455" s="15" t="str">
        <f t="shared" si="318"/>
        <v>Medium</v>
      </c>
      <c r="I3455" s="11" t="str">
        <f t="shared" si="319"/>
        <v>Large</v>
      </c>
      <c r="J3455" s="11" t="str">
        <f t="shared" si="320"/>
        <v>West</v>
      </c>
      <c r="K3455" s="11" t="str">
        <f t="shared" si="321"/>
        <v>2000s</v>
      </c>
      <c r="L3455" s="11" t="str">
        <f t="shared" si="322"/>
        <v>Cereal</v>
      </c>
      <c r="M3455" s="18">
        <f t="shared" si="323"/>
        <v>2.0157843137254904E-2</v>
      </c>
    </row>
    <row r="3456" spans="1:13">
      <c r="A3456" s="4">
        <v>2008</v>
      </c>
      <c r="B3456" s="5" t="s">
        <v>117</v>
      </c>
      <c r="C3456" s="5" t="s">
        <v>126</v>
      </c>
      <c r="D3456" s="5" t="s">
        <v>16</v>
      </c>
      <c r="E3456" s="5">
        <v>17400</v>
      </c>
      <c r="F3456" s="6">
        <v>2424.14</v>
      </c>
      <c r="H3456" s="15" t="str">
        <f t="shared" si="318"/>
        <v>Medium</v>
      </c>
      <c r="I3456" s="11" t="str">
        <f t="shared" si="319"/>
        <v>Large</v>
      </c>
      <c r="J3456" s="11" t="str">
        <f t="shared" si="320"/>
        <v>West</v>
      </c>
      <c r="K3456" s="11" t="str">
        <f t="shared" si="321"/>
        <v>2000s</v>
      </c>
      <c r="L3456" s="11" t="str">
        <f t="shared" si="322"/>
        <v>Cereal</v>
      </c>
      <c r="M3456" s="18">
        <f t="shared" si="323"/>
        <v>0.13931839080459768</v>
      </c>
    </row>
    <row r="3457" spans="1:13">
      <c r="A3457" s="4">
        <v>2008</v>
      </c>
      <c r="B3457" s="5" t="s">
        <v>117</v>
      </c>
      <c r="C3457" s="5" t="s">
        <v>126</v>
      </c>
      <c r="D3457" s="5" t="s">
        <v>17</v>
      </c>
      <c r="E3457" s="5">
        <v>47400</v>
      </c>
      <c r="F3457" s="6">
        <v>753.16</v>
      </c>
      <c r="H3457" s="15" t="str">
        <f t="shared" si="318"/>
        <v>Low</v>
      </c>
      <c r="I3457" s="11" t="str">
        <f t="shared" si="319"/>
        <v>Large</v>
      </c>
      <c r="J3457" s="11" t="str">
        <f t="shared" si="320"/>
        <v>West</v>
      </c>
      <c r="K3457" s="11" t="str">
        <f t="shared" si="321"/>
        <v>2000s</v>
      </c>
      <c r="L3457" s="11" t="str">
        <f t="shared" si="322"/>
        <v>Pulse</v>
      </c>
      <c r="M3457" s="18">
        <f t="shared" si="323"/>
        <v>1.588945147679325E-2</v>
      </c>
    </row>
    <row r="3458" spans="1:13">
      <c r="A3458" s="4">
        <v>2008</v>
      </c>
      <c r="B3458" s="5" t="s">
        <v>117</v>
      </c>
      <c r="C3458" s="5" t="s">
        <v>126</v>
      </c>
      <c r="D3458" s="5" t="s">
        <v>18</v>
      </c>
      <c r="E3458" s="5">
        <v>100</v>
      </c>
      <c r="F3458" s="6">
        <v>500</v>
      </c>
      <c r="H3458" s="15" t="str">
        <f t="shared" si="318"/>
        <v>Low</v>
      </c>
      <c r="I3458" s="11" t="str">
        <f t="shared" si="319"/>
        <v>Small</v>
      </c>
      <c r="J3458" s="11" t="str">
        <f t="shared" si="320"/>
        <v>West</v>
      </c>
      <c r="K3458" s="11" t="str">
        <f t="shared" si="321"/>
        <v>2000s</v>
      </c>
      <c r="L3458" s="11" t="str">
        <f t="shared" si="322"/>
        <v>Fiber</v>
      </c>
      <c r="M3458" s="18">
        <f t="shared" si="323"/>
        <v>5</v>
      </c>
    </row>
    <row r="3459" spans="1:13">
      <c r="A3459" s="4">
        <v>2009</v>
      </c>
      <c r="B3459" s="5" t="s">
        <v>117</v>
      </c>
      <c r="C3459" s="5" t="s">
        <v>126</v>
      </c>
      <c r="D3459" s="5" t="s">
        <v>15</v>
      </c>
      <c r="E3459" s="5">
        <v>62600</v>
      </c>
      <c r="F3459" s="6">
        <v>817.57</v>
      </c>
      <c r="H3459" s="15" t="str">
        <f t="shared" ref="H3459:H3522" si="324">IF(F3459&lt;1000,"Low",IF(F3459&lt;3000,"Medium","High"))</f>
        <v>Low</v>
      </c>
      <c r="I3459" s="11" t="str">
        <f t="shared" ref="I3459:I3522" si="325">IF(E3459&lt;1000,"Small",IF(E3459&lt;5000,"Medium","Large"))</f>
        <v>Large</v>
      </c>
      <c r="J3459" s="11" t="str">
        <f t="shared" ref="J3459:J3522" si="326">IF(OR(B3459="Punjab",B3459="Haryana",B3459="Himachal Pradesh",B3459="Jammu and Kashmir",B3459="Uttarakhand",B3459="Delhi",B3459="Chandigarh"),"North",IF(OR(B3459="Tamil Nadu",B3459="Karnataka",B3459="Kerala",B3459="Andhra Pradesh",B3459="Telangana"),"South",IF(OR(B3459="Maharashtra",B3459="Gujarat",B3459="Goa",B3459="Rajasthan"),"West",IF(OR(B3459="West Bengal",B3459="Bihar",B3459="Jharkhand",B3459="Odisha",B3459="Assam",B3459="Sikkim",B3459="Arunachal Pradesh",B3459="Manipur",B3459="Meghalaya",B3459="Mizoram",B3459="Nagaland",B3459="Tripura"),"East","Central"))))</f>
        <v>West</v>
      </c>
      <c r="K3459" s="11" t="str">
        <f t="shared" ref="K3459:K3522" si="327">LEFT(A3459,3)&amp;"0s"</f>
        <v>2000s</v>
      </c>
      <c r="L3459" s="11" t="str">
        <f t="shared" ref="L3459:L3522" si="328">IF(D3459="Rice","Cereal",IF(D3459="Maize","Cereal",IF(D3459="Chickpea","Pulse",IF(D3459="Cotton","Fiber","Other"))))</f>
        <v>Cereal</v>
      </c>
      <c r="M3459" s="18">
        <f t="shared" ref="M3459:M3522" si="329">F3459/E3459</f>
        <v>1.3060223642172525E-2</v>
      </c>
    </row>
    <row r="3460" spans="1:13">
      <c r="A3460" s="4">
        <v>2009</v>
      </c>
      <c r="B3460" s="5" t="s">
        <v>117</v>
      </c>
      <c r="C3460" s="5" t="s">
        <v>126</v>
      </c>
      <c r="D3460" s="5" t="s">
        <v>16</v>
      </c>
      <c r="E3460" s="5">
        <v>16700</v>
      </c>
      <c r="F3460" s="6">
        <v>2531.7399999999998</v>
      </c>
      <c r="H3460" s="15" t="str">
        <f t="shared" si="324"/>
        <v>Medium</v>
      </c>
      <c r="I3460" s="11" t="str">
        <f t="shared" si="325"/>
        <v>Large</v>
      </c>
      <c r="J3460" s="11" t="str">
        <f t="shared" si="326"/>
        <v>West</v>
      </c>
      <c r="K3460" s="11" t="str">
        <f t="shared" si="327"/>
        <v>2000s</v>
      </c>
      <c r="L3460" s="11" t="str">
        <f t="shared" si="328"/>
        <v>Cereal</v>
      </c>
      <c r="M3460" s="18">
        <f t="shared" si="329"/>
        <v>0.15160119760479041</v>
      </c>
    </row>
    <row r="3461" spans="1:13">
      <c r="A3461" s="4">
        <v>2009</v>
      </c>
      <c r="B3461" s="5" t="s">
        <v>117</v>
      </c>
      <c r="C3461" s="5" t="s">
        <v>126</v>
      </c>
      <c r="D3461" s="5" t="s">
        <v>17</v>
      </c>
      <c r="E3461" s="5">
        <v>54100</v>
      </c>
      <c r="F3461" s="6">
        <v>786.51</v>
      </c>
      <c r="H3461" s="15" t="str">
        <f t="shared" si="324"/>
        <v>Low</v>
      </c>
      <c r="I3461" s="11" t="str">
        <f t="shared" si="325"/>
        <v>Large</v>
      </c>
      <c r="J3461" s="11" t="str">
        <f t="shared" si="326"/>
        <v>West</v>
      </c>
      <c r="K3461" s="11" t="str">
        <f t="shared" si="327"/>
        <v>2000s</v>
      </c>
      <c r="L3461" s="11" t="str">
        <f t="shared" si="328"/>
        <v>Pulse</v>
      </c>
      <c r="M3461" s="18">
        <f t="shared" si="329"/>
        <v>1.453807763401109E-2</v>
      </c>
    </row>
    <row r="3462" spans="1:13">
      <c r="A3462" s="4">
        <v>2010</v>
      </c>
      <c r="B3462" s="5" t="s">
        <v>117</v>
      </c>
      <c r="C3462" s="5" t="s">
        <v>126</v>
      </c>
      <c r="D3462" s="5" t="s">
        <v>15</v>
      </c>
      <c r="E3462" s="5">
        <v>60900</v>
      </c>
      <c r="F3462" s="6">
        <v>1180.95</v>
      </c>
      <c r="H3462" s="15" t="str">
        <f t="shared" si="324"/>
        <v>Medium</v>
      </c>
      <c r="I3462" s="11" t="str">
        <f t="shared" si="325"/>
        <v>Large</v>
      </c>
      <c r="J3462" s="11" t="str">
        <f t="shared" si="326"/>
        <v>West</v>
      </c>
      <c r="K3462" s="11" t="str">
        <f t="shared" si="327"/>
        <v>2010s</v>
      </c>
      <c r="L3462" s="11" t="str">
        <f t="shared" si="328"/>
        <v>Cereal</v>
      </c>
      <c r="M3462" s="18">
        <f t="shared" si="329"/>
        <v>1.9391625615763547E-2</v>
      </c>
    </row>
    <row r="3463" spans="1:13">
      <c r="A3463" s="4">
        <v>2010</v>
      </c>
      <c r="B3463" s="5" t="s">
        <v>117</v>
      </c>
      <c r="C3463" s="5" t="s">
        <v>126</v>
      </c>
      <c r="D3463" s="5" t="s">
        <v>16</v>
      </c>
      <c r="E3463" s="5">
        <v>26960</v>
      </c>
      <c r="F3463" s="6">
        <v>2786.35</v>
      </c>
      <c r="H3463" s="15" t="str">
        <f t="shared" si="324"/>
        <v>Medium</v>
      </c>
      <c r="I3463" s="11" t="str">
        <f t="shared" si="325"/>
        <v>Large</v>
      </c>
      <c r="J3463" s="11" t="str">
        <f t="shared" si="326"/>
        <v>West</v>
      </c>
      <c r="K3463" s="11" t="str">
        <f t="shared" si="327"/>
        <v>2010s</v>
      </c>
      <c r="L3463" s="11" t="str">
        <f t="shared" si="328"/>
        <v>Cereal</v>
      </c>
      <c r="M3463" s="18">
        <f t="shared" si="329"/>
        <v>0.10335126112759643</v>
      </c>
    </row>
    <row r="3464" spans="1:13">
      <c r="A3464" s="4">
        <v>2010</v>
      </c>
      <c r="B3464" s="5" t="s">
        <v>117</v>
      </c>
      <c r="C3464" s="5" t="s">
        <v>126</v>
      </c>
      <c r="D3464" s="5" t="s">
        <v>17</v>
      </c>
      <c r="E3464" s="5">
        <v>58100</v>
      </c>
      <c r="F3464" s="6">
        <v>949.4</v>
      </c>
      <c r="H3464" s="15" t="str">
        <f t="shared" si="324"/>
        <v>Low</v>
      </c>
      <c r="I3464" s="11" t="str">
        <f t="shared" si="325"/>
        <v>Large</v>
      </c>
      <c r="J3464" s="11" t="str">
        <f t="shared" si="326"/>
        <v>West</v>
      </c>
      <c r="K3464" s="11" t="str">
        <f t="shared" si="327"/>
        <v>2010s</v>
      </c>
      <c r="L3464" s="11" t="str">
        <f t="shared" si="328"/>
        <v>Pulse</v>
      </c>
      <c r="M3464" s="18">
        <f t="shared" si="329"/>
        <v>1.6340791738382099E-2</v>
      </c>
    </row>
    <row r="3465" spans="1:13">
      <c r="A3465" s="4">
        <v>2010</v>
      </c>
      <c r="B3465" s="5" t="s">
        <v>117</v>
      </c>
      <c r="C3465" s="5" t="s">
        <v>126</v>
      </c>
      <c r="D3465" s="5" t="s">
        <v>18</v>
      </c>
      <c r="E3465" s="5">
        <v>10</v>
      </c>
      <c r="F3465" s="6">
        <v>1000</v>
      </c>
      <c r="H3465" s="15" t="str">
        <f t="shared" si="324"/>
        <v>Medium</v>
      </c>
      <c r="I3465" s="11" t="str">
        <f t="shared" si="325"/>
        <v>Small</v>
      </c>
      <c r="J3465" s="11" t="str">
        <f t="shared" si="326"/>
        <v>West</v>
      </c>
      <c r="K3465" s="11" t="str">
        <f t="shared" si="327"/>
        <v>2010s</v>
      </c>
      <c r="L3465" s="11" t="str">
        <f t="shared" si="328"/>
        <v>Fiber</v>
      </c>
      <c r="M3465" s="18">
        <f t="shared" si="329"/>
        <v>100</v>
      </c>
    </row>
    <row r="3466" spans="1:13">
      <c r="A3466" s="4">
        <v>2011</v>
      </c>
      <c r="B3466" s="5" t="s">
        <v>117</v>
      </c>
      <c r="C3466" s="5" t="s">
        <v>126</v>
      </c>
      <c r="D3466" s="5" t="s">
        <v>15</v>
      </c>
      <c r="E3466" s="5">
        <v>62000</v>
      </c>
      <c r="F3466" s="6">
        <v>1380.65</v>
      </c>
      <c r="H3466" s="15" t="str">
        <f t="shared" si="324"/>
        <v>Medium</v>
      </c>
      <c r="I3466" s="11" t="str">
        <f t="shared" si="325"/>
        <v>Large</v>
      </c>
      <c r="J3466" s="11" t="str">
        <f t="shared" si="326"/>
        <v>West</v>
      </c>
      <c r="K3466" s="11" t="str">
        <f t="shared" si="327"/>
        <v>2010s</v>
      </c>
      <c r="L3466" s="11" t="str">
        <f t="shared" si="328"/>
        <v>Cereal</v>
      </c>
      <c r="M3466" s="18">
        <f t="shared" si="329"/>
        <v>2.2268548387096777E-2</v>
      </c>
    </row>
    <row r="3467" spans="1:13">
      <c r="A3467" s="4">
        <v>2011</v>
      </c>
      <c r="B3467" s="5" t="s">
        <v>117</v>
      </c>
      <c r="C3467" s="5" t="s">
        <v>126</v>
      </c>
      <c r="D3467" s="5" t="s">
        <v>16</v>
      </c>
      <c r="E3467" s="5">
        <v>27200</v>
      </c>
      <c r="F3467" s="6">
        <v>3202.21</v>
      </c>
      <c r="H3467" s="15" t="str">
        <f t="shared" si="324"/>
        <v>High</v>
      </c>
      <c r="I3467" s="11" t="str">
        <f t="shared" si="325"/>
        <v>Large</v>
      </c>
      <c r="J3467" s="11" t="str">
        <f t="shared" si="326"/>
        <v>West</v>
      </c>
      <c r="K3467" s="11" t="str">
        <f t="shared" si="327"/>
        <v>2010s</v>
      </c>
      <c r="L3467" s="11" t="str">
        <f t="shared" si="328"/>
        <v>Cereal</v>
      </c>
      <c r="M3467" s="18">
        <f t="shared" si="329"/>
        <v>0.11772830882352942</v>
      </c>
    </row>
    <row r="3468" spans="1:13">
      <c r="A3468" s="4">
        <v>2011</v>
      </c>
      <c r="B3468" s="5" t="s">
        <v>117</v>
      </c>
      <c r="C3468" s="5" t="s">
        <v>126</v>
      </c>
      <c r="D3468" s="5" t="s">
        <v>17</v>
      </c>
      <c r="E3468" s="5">
        <v>35400</v>
      </c>
      <c r="F3468" s="6">
        <v>931.92</v>
      </c>
      <c r="H3468" s="15" t="str">
        <f t="shared" si="324"/>
        <v>Low</v>
      </c>
      <c r="I3468" s="11" t="str">
        <f t="shared" si="325"/>
        <v>Large</v>
      </c>
      <c r="J3468" s="11" t="str">
        <f t="shared" si="326"/>
        <v>West</v>
      </c>
      <c r="K3468" s="11" t="str">
        <f t="shared" si="327"/>
        <v>2010s</v>
      </c>
      <c r="L3468" s="11" t="str">
        <f t="shared" si="328"/>
        <v>Pulse</v>
      </c>
      <c r="M3468" s="18">
        <f t="shared" si="329"/>
        <v>2.6325423728813559E-2</v>
      </c>
    </row>
    <row r="3469" spans="1:13">
      <c r="A3469" s="4">
        <v>2012</v>
      </c>
      <c r="B3469" s="5" t="s">
        <v>117</v>
      </c>
      <c r="C3469" s="5" t="s">
        <v>126</v>
      </c>
      <c r="D3469" s="5" t="s">
        <v>15</v>
      </c>
      <c r="E3469" s="5">
        <v>77600</v>
      </c>
      <c r="F3469" s="6">
        <v>1368.04</v>
      </c>
      <c r="H3469" s="15" t="str">
        <f t="shared" si="324"/>
        <v>Medium</v>
      </c>
      <c r="I3469" s="11" t="str">
        <f t="shared" si="325"/>
        <v>Large</v>
      </c>
      <c r="J3469" s="11" t="str">
        <f t="shared" si="326"/>
        <v>West</v>
      </c>
      <c r="K3469" s="11" t="str">
        <f t="shared" si="327"/>
        <v>2010s</v>
      </c>
      <c r="L3469" s="11" t="str">
        <f t="shared" si="328"/>
        <v>Cereal</v>
      </c>
      <c r="M3469" s="18">
        <f t="shared" si="329"/>
        <v>1.762938144329897E-2</v>
      </c>
    </row>
    <row r="3470" spans="1:13">
      <c r="A3470" s="4">
        <v>2012</v>
      </c>
      <c r="B3470" s="5" t="s">
        <v>117</v>
      </c>
      <c r="C3470" s="5" t="s">
        <v>126</v>
      </c>
      <c r="D3470" s="5" t="s">
        <v>16</v>
      </c>
      <c r="E3470" s="5">
        <v>25220</v>
      </c>
      <c r="F3470" s="6">
        <v>2619.35</v>
      </c>
      <c r="H3470" s="15" t="str">
        <f t="shared" si="324"/>
        <v>Medium</v>
      </c>
      <c r="I3470" s="11" t="str">
        <f t="shared" si="325"/>
        <v>Large</v>
      </c>
      <c r="J3470" s="11" t="str">
        <f t="shared" si="326"/>
        <v>West</v>
      </c>
      <c r="K3470" s="11" t="str">
        <f t="shared" si="327"/>
        <v>2010s</v>
      </c>
      <c r="L3470" s="11" t="str">
        <f t="shared" si="328"/>
        <v>Cereal</v>
      </c>
      <c r="M3470" s="18">
        <f t="shared" si="329"/>
        <v>0.10386003172085646</v>
      </c>
    </row>
    <row r="3471" spans="1:13">
      <c r="A3471" s="4">
        <v>2012</v>
      </c>
      <c r="B3471" s="5" t="s">
        <v>117</v>
      </c>
      <c r="C3471" s="5" t="s">
        <v>126</v>
      </c>
      <c r="D3471" s="5" t="s">
        <v>17</v>
      </c>
      <c r="E3471" s="5">
        <v>37800</v>
      </c>
      <c r="F3471" s="6">
        <v>713.23</v>
      </c>
      <c r="H3471" s="15" t="str">
        <f t="shared" si="324"/>
        <v>Low</v>
      </c>
      <c r="I3471" s="11" t="str">
        <f t="shared" si="325"/>
        <v>Large</v>
      </c>
      <c r="J3471" s="11" t="str">
        <f t="shared" si="326"/>
        <v>West</v>
      </c>
      <c r="K3471" s="11" t="str">
        <f t="shared" si="327"/>
        <v>2010s</v>
      </c>
      <c r="L3471" s="11" t="str">
        <f t="shared" si="328"/>
        <v>Pulse</v>
      </c>
      <c r="M3471" s="18">
        <f t="shared" si="329"/>
        <v>1.8868518518518521E-2</v>
      </c>
    </row>
    <row r="3472" spans="1:13">
      <c r="A3472" s="4">
        <v>2013</v>
      </c>
      <c r="B3472" s="5" t="s">
        <v>117</v>
      </c>
      <c r="C3472" s="5" t="s">
        <v>126</v>
      </c>
      <c r="D3472" s="5" t="s">
        <v>15</v>
      </c>
      <c r="E3472" s="5">
        <v>82100</v>
      </c>
      <c r="F3472" s="6">
        <v>1866.02</v>
      </c>
      <c r="H3472" s="15" t="str">
        <f t="shared" si="324"/>
        <v>Medium</v>
      </c>
      <c r="I3472" s="11" t="str">
        <f t="shared" si="325"/>
        <v>Large</v>
      </c>
      <c r="J3472" s="11" t="str">
        <f t="shared" si="326"/>
        <v>West</v>
      </c>
      <c r="K3472" s="11" t="str">
        <f t="shared" si="327"/>
        <v>2010s</v>
      </c>
      <c r="L3472" s="11" t="str">
        <f t="shared" si="328"/>
        <v>Cereal</v>
      </c>
      <c r="M3472" s="18">
        <f t="shared" si="329"/>
        <v>2.2728623629719853E-2</v>
      </c>
    </row>
    <row r="3473" spans="1:13">
      <c r="A3473" s="4">
        <v>2013</v>
      </c>
      <c r="B3473" s="5" t="s">
        <v>117</v>
      </c>
      <c r="C3473" s="5" t="s">
        <v>126</v>
      </c>
      <c r="D3473" s="5" t="s">
        <v>16</v>
      </c>
      <c r="E3473" s="5">
        <v>31900</v>
      </c>
      <c r="F3473" s="6">
        <v>2880.88</v>
      </c>
      <c r="H3473" s="15" t="str">
        <f t="shared" si="324"/>
        <v>Medium</v>
      </c>
      <c r="I3473" s="11" t="str">
        <f t="shared" si="325"/>
        <v>Large</v>
      </c>
      <c r="J3473" s="11" t="str">
        <f t="shared" si="326"/>
        <v>West</v>
      </c>
      <c r="K3473" s="11" t="str">
        <f t="shared" si="327"/>
        <v>2010s</v>
      </c>
      <c r="L3473" s="11" t="str">
        <f t="shared" si="328"/>
        <v>Cereal</v>
      </c>
      <c r="M3473" s="18">
        <f t="shared" si="329"/>
        <v>9.0309717868338565E-2</v>
      </c>
    </row>
    <row r="3474" spans="1:13">
      <c r="A3474" s="4">
        <v>2013</v>
      </c>
      <c r="B3474" s="5" t="s">
        <v>117</v>
      </c>
      <c r="C3474" s="5" t="s">
        <v>126</v>
      </c>
      <c r="D3474" s="5" t="s">
        <v>17</v>
      </c>
      <c r="E3474" s="5">
        <v>50600</v>
      </c>
      <c r="F3474" s="6">
        <v>814.23</v>
      </c>
      <c r="H3474" s="15" t="str">
        <f t="shared" si="324"/>
        <v>Low</v>
      </c>
      <c r="I3474" s="11" t="str">
        <f t="shared" si="325"/>
        <v>Large</v>
      </c>
      <c r="J3474" s="11" t="str">
        <f t="shared" si="326"/>
        <v>West</v>
      </c>
      <c r="K3474" s="11" t="str">
        <f t="shared" si="327"/>
        <v>2010s</v>
      </c>
      <c r="L3474" s="11" t="str">
        <f t="shared" si="328"/>
        <v>Pulse</v>
      </c>
      <c r="M3474" s="18">
        <f t="shared" si="329"/>
        <v>1.6091501976284586E-2</v>
      </c>
    </row>
    <row r="3475" spans="1:13">
      <c r="A3475" s="4">
        <v>2014</v>
      </c>
      <c r="B3475" s="5" t="s">
        <v>117</v>
      </c>
      <c r="C3475" s="5" t="s">
        <v>126</v>
      </c>
      <c r="D3475" s="5" t="s">
        <v>15</v>
      </c>
      <c r="E3475" s="5">
        <v>82100</v>
      </c>
      <c r="F3475" s="6">
        <v>1657.73</v>
      </c>
      <c r="H3475" s="15" t="str">
        <f t="shared" si="324"/>
        <v>Medium</v>
      </c>
      <c r="I3475" s="11" t="str">
        <f t="shared" si="325"/>
        <v>Large</v>
      </c>
      <c r="J3475" s="11" t="str">
        <f t="shared" si="326"/>
        <v>West</v>
      </c>
      <c r="K3475" s="11" t="str">
        <f t="shared" si="327"/>
        <v>2010s</v>
      </c>
      <c r="L3475" s="11" t="str">
        <f t="shared" si="328"/>
        <v>Cereal</v>
      </c>
      <c r="M3475" s="18">
        <f t="shared" si="329"/>
        <v>2.0191595615103534E-2</v>
      </c>
    </row>
    <row r="3476" spans="1:13">
      <c r="A3476" s="4">
        <v>2014</v>
      </c>
      <c r="B3476" s="5" t="s">
        <v>117</v>
      </c>
      <c r="C3476" s="5" t="s">
        <v>126</v>
      </c>
      <c r="D3476" s="5" t="s">
        <v>16</v>
      </c>
      <c r="E3476" s="5">
        <v>36000</v>
      </c>
      <c r="F3476" s="6">
        <v>3705.56</v>
      </c>
      <c r="H3476" s="15" t="str">
        <f t="shared" si="324"/>
        <v>High</v>
      </c>
      <c r="I3476" s="11" t="str">
        <f t="shared" si="325"/>
        <v>Large</v>
      </c>
      <c r="J3476" s="11" t="str">
        <f t="shared" si="326"/>
        <v>West</v>
      </c>
      <c r="K3476" s="11" t="str">
        <f t="shared" si="327"/>
        <v>2010s</v>
      </c>
      <c r="L3476" s="11" t="str">
        <f t="shared" si="328"/>
        <v>Cereal</v>
      </c>
      <c r="M3476" s="18">
        <f t="shared" si="329"/>
        <v>0.10293222222222222</v>
      </c>
    </row>
    <row r="3477" spans="1:13">
      <c r="A3477" s="4">
        <v>2014</v>
      </c>
      <c r="B3477" s="5" t="s">
        <v>117</v>
      </c>
      <c r="C3477" s="5" t="s">
        <v>126</v>
      </c>
      <c r="D3477" s="5" t="s">
        <v>17</v>
      </c>
      <c r="E3477" s="5">
        <v>59900</v>
      </c>
      <c r="F3477" s="6">
        <v>864.77</v>
      </c>
      <c r="H3477" s="15" t="str">
        <f t="shared" si="324"/>
        <v>Low</v>
      </c>
      <c r="I3477" s="11" t="str">
        <f t="shared" si="325"/>
        <v>Large</v>
      </c>
      <c r="J3477" s="11" t="str">
        <f t="shared" si="326"/>
        <v>West</v>
      </c>
      <c r="K3477" s="11" t="str">
        <f t="shared" si="327"/>
        <v>2010s</v>
      </c>
      <c r="L3477" s="11" t="str">
        <f t="shared" si="328"/>
        <v>Pulse</v>
      </c>
      <c r="M3477" s="18">
        <f t="shared" si="329"/>
        <v>1.4436894824707846E-2</v>
      </c>
    </row>
    <row r="3478" spans="1:13">
      <c r="A3478" s="4">
        <v>2015</v>
      </c>
      <c r="B3478" s="5" t="s">
        <v>117</v>
      </c>
      <c r="C3478" s="5" t="s">
        <v>126</v>
      </c>
      <c r="D3478" s="5" t="s">
        <v>15</v>
      </c>
      <c r="E3478" s="5">
        <v>54600</v>
      </c>
      <c r="F3478" s="6">
        <v>1965.2</v>
      </c>
      <c r="H3478" s="15" t="str">
        <f t="shared" si="324"/>
        <v>Medium</v>
      </c>
      <c r="I3478" s="11" t="str">
        <f t="shared" si="325"/>
        <v>Large</v>
      </c>
      <c r="J3478" s="11" t="str">
        <f t="shared" si="326"/>
        <v>West</v>
      </c>
      <c r="K3478" s="11" t="str">
        <f t="shared" si="327"/>
        <v>2010s</v>
      </c>
      <c r="L3478" s="11" t="str">
        <f t="shared" si="328"/>
        <v>Cereal</v>
      </c>
      <c r="M3478" s="18">
        <f t="shared" si="329"/>
        <v>3.5992673992673994E-2</v>
      </c>
    </row>
    <row r="3479" spans="1:13">
      <c r="A3479" s="4">
        <v>2015</v>
      </c>
      <c r="B3479" s="5" t="s">
        <v>117</v>
      </c>
      <c r="C3479" s="5" t="s">
        <v>126</v>
      </c>
      <c r="D3479" s="5" t="s">
        <v>16</v>
      </c>
      <c r="E3479" s="5">
        <v>37200</v>
      </c>
      <c r="F3479" s="6">
        <v>2373.66</v>
      </c>
      <c r="H3479" s="15" t="str">
        <f t="shared" si="324"/>
        <v>Medium</v>
      </c>
      <c r="I3479" s="11" t="str">
        <f t="shared" si="325"/>
        <v>Large</v>
      </c>
      <c r="J3479" s="11" t="str">
        <f t="shared" si="326"/>
        <v>West</v>
      </c>
      <c r="K3479" s="11" t="str">
        <f t="shared" si="327"/>
        <v>2010s</v>
      </c>
      <c r="L3479" s="11" t="str">
        <f t="shared" si="328"/>
        <v>Cereal</v>
      </c>
      <c r="M3479" s="18">
        <f t="shared" si="329"/>
        <v>6.3808064516129026E-2</v>
      </c>
    </row>
    <row r="3480" spans="1:13">
      <c r="A3480" s="4">
        <v>2015</v>
      </c>
      <c r="B3480" s="5" t="s">
        <v>117</v>
      </c>
      <c r="C3480" s="5" t="s">
        <v>126</v>
      </c>
      <c r="D3480" s="5" t="s">
        <v>17</v>
      </c>
      <c r="E3480" s="5">
        <v>63700</v>
      </c>
      <c r="F3480" s="6">
        <v>855.57</v>
      </c>
      <c r="H3480" s="15" t="str">
        <f t="shared" si="324"/>
        <v>Low</v>
      </c>
      <c r="I3480" s="11" t="str">
        <f t="shared" si="325"/>
        <v>Large</v>
      </c>
      <c r="J3480" s="11" t="str">
        <f t="shared" si="326"/>
        <v>West</v>
      </c>
      <c r="K3480" s="11" t="str">
        <f t="shared" si="327"/>
        <v>2010s</v>
      </c>
      <c r="L3480" s="11" t="str">
        <f t="shared" si="328"/>
        <v>Pulse</v>
      </c>
      <c r="M3480" s="18">
        <f t="shared" si="329"/>
        <v>1.3431240188383046E-2</v>
      </c>
    </row>
    <row r="3481" spans="1:13">
      <c r="A3481" s="4">
        <v>2016</v>
      </c>
      <c r="B3481" s="5" t="s">
        <v>117</v>
      </c>
      <c r="C3481" s="5" t="s">
        <v>126</v>
      </c>
      <c r="D3481" s="5" t="s">
        <v>15</v>
      </c>
      <c r="E3481" s="5">
        <v>53500</v>
      </c>
      <c r="F3481" s="6">
        <v>2157.0100000000002</v>
      </c>
      <c r="H3481" s="15" t="str">
        <f t="shared" si="324"/>
        <v>Medium</v>
      </c>
      <c r="I3481" s="11" t="str">
        <f t="shared" si="325"/>
        <v>Large</v>
      </c>
      <c r="J3481" s="11" t="str">
        <f t="shared" si="326"/>
        <v>West</v>
      </c>
      <c r="K3481" s="11" t="str">
        <f t="shared" si="327"/>
        <v>2010s</v>
      </c>
      <c r="L3481" s="11" t="str">
        <f t="shared" si="328"/>
        <v>Cereal</v>
      </c>
      <c r="M3481" s="18">
        <f t="shared" si="329"/>
        <v>4.0317943925233649E-2</v>
      </c>
    </row>
    <row r="3482" spans="1:13">
      <c r="A3482" s="4">
        <v>2016</v>
      </c>
      <c r="B3482" s="5" t="s">
        <v>117</v>
      </c>
      <c r="C3482" s="5" t="s">
        <v>126</v>
      </c>
      <c r="D3482" s="5" t="s">
        <v>16</v>
      </c>
      <c r="E3482" s="5">
        <v>42600</v>
      </c>
      <c r="F3482" s="6">
        <v>6042.25</v>
      </c>
      <c r="H3482" s="15" t="str">
        <f t="shared" si="324"/>
        <v>High</v>
      </c>
      <c r="I3482" s="11" t="str">
        <f t="shared" si="325"/>
        <v>Large</v>
      </c>
      <c r="J3482" s="11" t="str">
        <f t="shared" si="326"/>
        <v>West</v>
      </c>
      <c r="K3482" s="11" t="str">
        <f t="shared" si="327"/>
        <v>2010s</v>
      </c>
      <c r="L3482" s="11" t="str">
        <f t="shared" si="328"/>
        <v>Cereal</v>
      </c>
      <c r="M3482" s="18">
        <f t="shared" si="329"/>
        <v>0.14183685446009389</v>
      </c>
    </row>
    <row r="3483" spans="1:13">
      <c r="A3483" s="4">
        <v>2016</v>
      </c>
      <c r="B3483" s="5" t="s">
        <v>117</v>
      </c>
      <c r="C3483" s="5" t="s">
        <v>126</v>
      </c>
      <c r="D3483" s="5" t="s">
        <v>17</v>
      </c>
      <c r="E3483" s="5">
        <v>80500</v>
      </c>
      <c r="F3483" s="6">
        <v>1074.53</v>
      </c>
      <c r="H3483" s="15" t="str">
        <f t="shared" si="324"/>
        <v>Medium</v>
      </c>
      <c r="I3483" s="11" t="str">
        <f t="shared" si="325"/>
        <v>Large</v>
      </c>
      <c r="J3483" s="11" t="str">
        <f t="shared" si="326"/>
        <v>West</v>
      </c>
      <c r="K3483" s="11" t="str">
        <f t="shared" si="327"/>
        <v>2010s</v>
      </c>
      <c r="L3483" s="11" t="str">
        <f t="shared" si="328"/>
        <v>Pulse</v>
      </c>
      <c r="M3483" s="18">
        <f t="shared" si="329"/>
        <v>1.3348198757763975E-2</v>
      </c>
    </row>
    <row r="3484" spans="1:13">
      <c r="A3484" s="4">
        <v>2017</v>
      </c>
      <c r="B3484" s="5" t="s">
        <v>117</v>
      </c>
      <c r="C3484" s="5" t="s">
        <v>126</v>
      </c>
      <c r="D3484" s="5" t="s">
        <v>15</v>
      </c>
      <c r="E3484" s="5">
        <v>52000</v>
      </c>
      <c r="F3484" s="6">
        <v>2384.62</v>
      </c>
      <c r="H3484" s="15" t="str">
        <f t="shared" si="324"/>
        <v>Medium</v>
      </c>
      <c r="I3484" s="11" t="str">
        <f t="shared" si="325"/>
        <v>Large</v>
      </c>
      <c r="J3484" s="11" t="str">
        <f t="shared" si="326"/>
        <v>West</v>
      </c>
      <c r="K3484" s="11" t="str">
        <f t="shared" si="327"/>
        <v>2010s</v>
      </c>
      <c r="L3484" s="11" t="str">
        <f t="shared" si="328"/>
        <v>Cereal</v>
      </c>
      <c r="M3484" s="18">
        <f t="shared" si="329"/>
        <v>4.5858076923076918E-2</v>
      </c>
    </row>
    <row r="3485" spans="1:13">
      <c r="A3485" s="4">
        <v>2017</v>
      </c>
      <c r="B3485" s="5" t="s">
        <v>117</v>
      </c>
      <c r="C3485" s="5" t="s">
        <v>126</v>
      </c>
      <c r="D3485" s="5" t="s">
        <v>16</v>
      </c>
      <c r="E3485" s="5">
        <v>47330</v>
      </c>
      <c r="F3485" s="6">
        <v>3097.53</v>
      </c>
      <c r="H3485" s="15" t="str">
        <f t="shared" si="324"/>
        <v>High</v>
      </c>
      <c r="I3485" s="11" t="str">
        <f t="shared" si="325"/>
        <v>Large</v>
      </c>
      <c r="J3485" s="11" t="str">
        <f t="shared" si="326"/>
        <v>West</v>
      </c>
      <c r="K3485" s="11" t="str">
        <f t="shared" si="327"/>
        <v>2010s</v>
      </c>
      <c r="L3485" s="11" t="str">
        <f t="shared" si="328"/>
        <v>Cereal</v>
      </c>
      <c r="M3485" s="18">
        <f t="shared" si="329"/>
        <v>6.5445383477709701E-2</v>
      </c>
    </row>
    <row r="3486" spans="1:13">
      <c r="A3486" s="4">
        <v>2017</v>
      </c>
      <c r="B3486" s="5" t="s">
        <v>117</v>
      </c>
      <c r="C3486" s="5" t="s">
        <v>126</v>
      </c>
      <c r="D3486" s="5" t="s">
        <v>17</v>
      </c>
      <c r="E3486" s="5">
        <v>90300</v>
      </c>
      <c r="F3486" s="6">
        <v>1137.28</v>
      </c>
      <c r="H3486" s="15" t="str">
        <f t="shared" si="324"/>
        <v>Medium</v>
      </c>
      <c r="I3486" s="11" t="str">
        <f t="shared" si="325"/>
        <v>Large</v>
      </c>
      <c r="J3486" s="11" t="str">
        <f t="shared" si="326"/>
        <v>West</v>
      </c>
      <c r="K3486" s="11" t="str">
        <f t="shared" si="327"/>
        <v>2010s</v>
      </c>
      <c r="L3486" s="11" t="str">
        <f t="shared" si="328"/>
        <v>Pulse</v>
      </c>
      <c r="M3486" s="18">
        <f t="shared" si="329"/>
        <v>1.2594462901439646E-2</v>
      </c>
    </row>
    <row r="3487" spans="1:13">
      <c r="A3487" s="4">
        <v>2008</v>
      </c>
      <c r="B3487" s="5" t="s">
        <v>117</v>
      </c>
      <c r="C3487" s="5" t="s">
        <v>127</v>
      </c>
      <c r="D3487" s="5" t="s">
        <v>15</v>
      </c>
      <c r="E3487" s="5">
        <v>49700</v>
      </c>
      <c r="F3487" s="6">
        <v>2199.1999999999998</v>
      </c>
      <c r="H3487" s="15" t="str">
        <f t="shared" si="324"/>
        <v>Medium</v>
      </c>
      <c r="I3487" s="11" t="str">
        <f t="shared" si="325"/>
        <v>Large</v>
      </c>
      <c r="J3487" s="11" t="str">
        <f t="shared" si="326"/>
        <v>West</v>
      </c>
      <c r="K3487" s="11" t="str">
        <f t="shared" si="327"/>
        <v>2000s</v>
      </c>
      <c r="L3487" s="11" t="str">
        <f t="shared" si="328"/>
        <v>Cereal</v>
      </c>
      <c r="M3487" s="18">
        <f t="shared" si="329"/>
        <v>4.4249496981891345E-2</v>
      </c>
    </row>
    <row r="3488" spans="1:13">
      <c r="A3488" s="4">
        <v>2008</v>
      </c>
      <c r="B3488" s="5" t="s">
        <v>117</v>
      </c>
      <c r="C3488" s="5" t="s">
        <v>127</v>
      </c>
      <c r="D3488" s="5" t="s">
        <v>16</v>
      </c>
      <c r="E3488" s="5">
        <v>13500</v>
      </c>
      <c r="F3488" s="6">
        <v>2032.59</v>
      </c>
      <c r="H3488" s="15" t="str">
        <f t="shared" si="324"/>
        <v>Medium</v>
      </c>
      <c r="I3488" s="11" t="str">
        <f t="shared" si="325"/>
        <v>Large</v>
      </c>
      <c r="J3488" s="11" t="str">
        <f t="shared" si="326"/>
        <v>West</v>
      </c>
      <c r="K3488" s="11" t="str">
        <f t="shared" si="327"/>
        <v>2000s</v>
      </c>
      <c r="L3488" s="11" t="str">
        <f t="shared" si="328"/>
        <v>Cereal</v>
      </c>
      <c r="M3488" s="18">
        <f t="shared" si="329"/>
        <v>0.15056222222222221</v>
      </c>
    </row>
    <row r="3489" spans="1:13">
      <c r="A3489" s="4">
        <v>2008</v>
      </c>
      <c r="B3489" s="5" t="s">
        <v>117</v>
      </c>
      <c r="C3489" s="5" t="s">
        <v>127</v>
      </c>
      <c r="D3489" s="5" t="s">
        <v>17</v>
      </c>
      <c r="E3489" s="5">
        <v>28000</v>
      </c>
      <c r="F3489" s="6">
        <v>728.57</v>
      </c>
      <c r="H3489" s="15" t="str">
        <f t="shared" si="324"/>
        <v>Low</v>
      </c>
      <c r="I3489" s="11" t="str">
        <f t="shared" si="325"/>
        <v>Large</v>
      </c>
      <c r="J3489" s="11" t="str">
        <f t="shared" si="326"/>
        <v>West</v>
      </c>
      <c r="K3489" s="11" t="str">
        <f t="shared" si="327"/>
        <v>2000s</v>
      </c>
      <c r="L3489" s="11" t="str">
        <f t="shared" si="328"/>
        <v>Pulse</v>
      </c>
      <c r="M3489" s="18">
        <f t="shared" si="329"/>
        <v>2.6020357142857144E-2</v>
      </c>
    </row>
    <row r="3490" spans="1:13">
      <c r="A3490" s="4">
        <v>2008</v>
      </c>
      <c r="B3490" s="5" t="s">
        <v>117</v>
      </c>
      <c r="C3490" s="5" t="s">
        <v>127</v>
      </c>
      <c r="D3490" s="5" t="s">
        <v>18</v>
      </c>
      <c r="E3490" s="5">
        <v>1400</v>
      </c>
      <c r="F3490" s="6">
        <v>185.71</v>
      </c>
      <c r="H3490" s="15" t="str">
        <f t="shared" si="324"/>
        <v>Low</v>
      </c>
      <c r="I3490" s="11" t="str">
        <f t="shared" si="325"/>
        <v>Medium</v>
      </c>
      <c r="J3490" s="11" t="str">
        <f t="shared" si="326"/>
        <v>West</v>
      </c>
      <c r="K3490" s="11" t="str">
        <f t="shared" si="327"/>
        <v>2000s</v>
      </c>
      <c r="L3490" s="11" t="str">
        <f t="shared" si="328"/>
        <v>Fiber</v>
      </c>
      <c r="M3490" s="18">
        <f t="shared" si="329"/>
        <v>0.13265000000000002</v>
      </c>
    </row>
    <row r="3491" spans="1:13">
      <c r="A3491" s="4">
        <v>2009</v>
      </c>
      <c r="B3491" s="5" t="s">
        <v>117</v>
      </c>
      <c r="C3491" s="5" t="s">
        <v>127</v>
      </c>
      <c r="D3491" s="5" t="s">
        <v>15</v>
      </c>
      <c r="E3491" s="5">
        <v>50600</v>
      </c>
      <c r="F3491" s="6">
        <v>1519.76</v>
      </c>
      <c r="H3491" s="15" t="str">
        <f t="shared" si="324"/>
        <v>Medium</v>
      </c>
      <c r="I3491" s="11" t="str">
        <f t="shared" si="325"/>
        <v>Large</v>
      </c>
      <c r="J3491" s="11" t="str">
        <f t="shared" si="326"/>
        <v>West</v>
      </c>
      <c r="K3491" s="11" t="str">
        <f t="shared" si="327"/>
        <v>2000s</v>
      </c>
      <c r="L3491" s="11" t="str">
        <f t="shared" si="328"/>
        <v>Cereal</v>
      </c>
      <c r="M3491" s="18">
        <f t="shared" si="329"/>
        <v>3.0034782608695652E-2</v>
      </c>
    </row>
    <row r="3492" spans="1:13">
      <c r="A3492" s="4">
        <v>2009</v>
      </c>
      <c r="B3492" s="5" t="s">
        <v>117</v>
      </c>
      <c r="C3492" s="5" t="s">
        <v>127</v>
      </c>
      <c r="D3492" s="5" t="s">
        <v>16</v>
      </c>
      <c r="E3492" s="5">
        <v>17800</v>
      </c>
      <c r="F3492" s="6">
        <v>2504.4899999999998</v>
      </c>
      <c r="H3492" s="15" t="str">
        <f t="shared" si="324"/>
        <v>Medium</v>
      </c>
      <c r="I3492" s="11" t="str">
        <f t="shared" si="325"/>
        <v>Large</v>
      </c>
      <c r="J3492" s="11" t="str">
        <f t="shared" si="326"/>
        <v>West</v>
      </c>
      <c r="K3492" s="11" t="str">
        <f t="shared" si="327"/>
        <v>2000s</v>
      </c>
      <c r="L3492" s="11" t="str">
        <f t="shared" si="328"/>
        <v>Cereal</v>
      </c>
      <c r="M3492" s="18">
        <f t="shared" si="329"/>
        <v>0.14070168539325842</v>
      </c>
    </row>
    <row r="3493" spans="1:13">
      <c r="A3493" s="4">
        <v>2009</v>
      </c>
      <c r="B3493" s="5" t="s">
        <v>117</v>
      </c>
      <c r="C3493" s="5" t="s">
        <v>127</v>
      </c>
      <c r="D3493" s="5" t="s">
        <v>17</v>
      </c>
      <c r="E3493" s="5">
        <v>28000</v>
      </c>
      <c r="F3493" s="6">
        <v>602.5</v>
      </c>
      <c r="H3493" s="15" t="str">
        <f t="shared" si="324"/>
        <v>Low</v>
      </c>
      <c r="I3493" s="11" t="str">
        <f t="shared" si="325"/>
        <v>Large</v>
      </c>
      <c r="J3493" s="11" t="str">
        <f t="shared" si="326"/>
        <v>West</v>
      </c>
      <c r="K3493" s="11" t="str">
        <f t="shared" si="327"/>
        <v>2000s</v>
      </c>
      <c r="L3493" s="11" t="str">
        <f t="shared" si="328"/>
        <v>Pulse</v>
      </c>
      <c r="M3493" s="18">
        <f t="shared" si="329"/>
        <v>2.1517857142857144E-2</v>
      </c>
    </row>
    <row r="3494" spans="1:13">
      <c r="A3494" s="4">
        <v>2009</v>
      </c>
      <c r="B3494" s="5" t="s">
        <v>117</v>
      </c>
      <c r="C3494" s="5" t="s">
        <v>127</v>
      </c>
      <c r="D3494" s="5" t="s">
        <v>18</v>
      </c>
      <c r="E3494" s="5">
        <v>1600</v>
      </c>
      <c r="F3494" s="6">
        <v>118.75</v>
      </c>
      <c r="H3494" s="15" t="str">
        <f t="shared" si="324"/>
        <v>Low</v>
      </c>
      <c r="I3494" s="11" t="str">
        <f t="shared" si="325"/>
        <v>Medium</v>
      </c>
      <c r="J3494" s="11" t="str">
        <f t="shared" si="326"/>
        <v>West</v>
      </c>
      <c r="K3494" s="11" t="str">
        <f t="shared" si="327"/>
        <v>2000s</v>
      </c>
      <c r="L3494" s="11" t="str">
        <f t="shared" si="328"/>
        <v>Fiber</v>
      </c>
      <c r="M3494" s="18">
        <f t="shared" si="329"/>
        <v>7.421875E-2</v>
      </c>
    </row>
    <row r="3495" spans="1:13">
      <c r="A3495" s="4">
        <v>2010</v>
      </c>
      <c r="B3495" s="5" t="s">
        <v>117</v>
      </c>
      <c r="C3495" s="5" t="s">
        <v>127</v>
      </c>
      <c r="D3495" s="5" t="s">
        <v>15</v>
      </c>
      <c r="E3495" s="5">
        <v>50800</v>
      </c>
      <c r="F3495" s="6">
        <v>1618.9</v>
      </c>
      <c r="H3495" s="15" t="str">
        <f t="shared" si="324"/>
        <v>Medium</v>
      </c>
      <c r="I3495" s="11" t="str">
        <f t="shared" si="325"/>
        <v>Large</v>
      </c>
      <c r="J3495" s="11" t="str">
        <f t="shared" si="326"/>
        <v>West</v>
      </c>
      <c r="K3495" s="11" t="str">
        <f t="shared" si="327"/>
        <v>2010s</v>
      </c>
      <c r="L3495" s="11" t="str">
        <f t="shared" si="328"/>
        <v>Cereal</v>
      </c>
      <c r="M3495" s="18">
        <f t="shared" si="329"/>
        <v>3.1868110236220472E-2</v>
      </c>
    </row>
    <row r="3496" spans="1:13">
      <c r="A3496" s="4">
        <v>2010</v>
      </c>
      <c r="B3496" s="5" t="s">
        <v>117</v>
      </c>
      <c r="C3496" s="5" t="s">
        <v>127</v>
      </c>
      <c r="D3496" s="5" t="s">
        <v>16</v>
      </c>
      <c r="E3496" s="5">
        <v>20300</v>
      </c>
      <c r="F3496" s="6">
        <v>1983.74</v>
      </c>
      <c r="H3496" s="15" t="str">
        <f t="shared" si="324"/>
        <v>Medium</v>
      </c>
      <c r="I3496" s="11" t="str">
        <f t="shared" si="325"/>
        <v>Large</v>
      </c>
      <c r="J3496" s="11" t="str">
        <f t="shared" si="326"/>
        <v>West</v>
      </c>
      <c r="K3496" s="11" t="str">
        <f t="shared" si="327"/>
        <v>2010s</v>
      </c>
      <c r="L3496" s="11" t="str">
        <f t="shared" si="328"/>
        <v>Cereal</v>
      </c>
      <c r="M3496" s="18">
        <f t="shared" si="329"/>
        <v>9.7721182266009857E-2</v>
      </c>
    </row>
    <row r="3497" spans="1:13">
      <c r="A3497" s="4">
        <v>2010</v>
      </c>
      <c r="B3497" s="5" t="s">
        <v>117</v>
      </c>
      <c r="C3497" s="5" t="s">
        <v>127</v>
      </c>
      <c r="D3497" s="5" t="s">
        <v>17</v>
      </c>
      <c r="E3497" s="5">
        <v>29900</v>
      </c>
      <c r="F3497" s="6">
        <v>813.04</v>
      </c>
      <c r="H3497" s="15" t="str">
        <f t="shared" si="324"/>
        <v>Low</v>
      </c>
      <c r="I3497" s="11" t="str">
        <f t="shared" si="325"/>
        <v>Large</v>
      </c>
      <c r="J3497" s="11" t="str">
        <f t="shared" si="326"/>
        <v>West</v>
      </c>
      <c r="K3497" s="11" t="str">
        <f t="shared" si="327"/>
        <v>2010s</v>
      </c>
      <c r="L3497" s="11" t="str">
        <f t="shared" si="328"/>
        <v>Pulse</v>
      </c>
      <c r="M3497" s="18">
        <f t="shared" si="329"/>
        <v>2.7191973244147155E-2</v>
      </c>
    </row>
    <row r="3498" spans="1:13">
      <c r="A3498" s="4">
        <v>2010</v>
      </c>
      <c r="B3498" s="5" t="s">
        <v>117</v>
      </c>
      <c r="C3498" s="5" t="s">
        <v>127</v>
      </c>
      <c r="D3498" s="5" t="s">
        <v>18</v>
      </c>
      <c r="E3498" s="5">
        <v>1600</v>
      </c>
      <c r="F3498" s="6">
        <v>143.75</v>
      </c>
      <c r="H3498" s="15" t="str">
        <f t="shared" si="324"/>
        <v>Low</v>
      </c>
      <c r="I3498" s="11" t="str">
        <f t="shared" si="325"/>
        <v>Medium</v>
      </c>
      <c r="J3498" s="11" t="str">
        <f t="shared" si="326"/>
        <v>West</v>
      </c>
      <c r="K3498" s="11" t="str">
        <f t="shared" si="327"/>
        <v>2010s</v>
      </c>
      <c r="L3498" s="11" t="str">
        <f t="shared" si="328"/>
        <v>Fiber</v>
      </c>
      <c r="M3498" s="18">
        <f t="shared" si="329"/>
        <v>8.984375E-2</v>
      </c>
    </row>
    <row r="3499" spans="1:13">
      <c r="A3499" s="4">
        <v>2011</v>
      </c>
      <c r="B3499" s="5" t="s">
        <v>117</v>
      </c>
      <c r="C3499" s="5" t="s">
        <v>127</v>
      </c>
      <c r="D3499" s="5" t="s">
        <v>15</v>
      </c>
      <c r="E3499" s="5">
        <v>50500</v>
      </c>
      <c r="F3499" s="6">
        <v>1643.56</v>
      </c>
      <c r="H3499" s="15" t="str">
        <f t="shared" si="324"/>
        <v>Medium</v>
      </c>
      <c r="I3499" s="11" t="str">
        <f t="shared" si="325"/>
        <v>Large</v>
      </c>
      <c r="J3499" s="11" t="str">
        <f t="shared" si="326"/>
        <v>West</v>
      </c>
      <c r="K3499" s="11" t="str">
        <f t="shared" si="327"/>
        <v>2010s</v>
      </c>
      <c r="L3499" s="11" t="str">
        <f t="shared" si="328"/>
        <v>Cereal</v>
      </c>
      <c r="M3499" s="18">
        <f t="shared" si="329"/>
        <v>3.2545742574257422E-2</v>
      </c>
    </row>
    <row r="3500" spans="1:13">
      <c r="A3500" s="4">
        <v>2011</v>
      </c>
      <c r="B3500" s="5" t="s">
        <v>117</v>
      </c>
      <c r="C3500" s="5" t="s">
        <v>127</v>
      </c>
      <c r="D3500" s="5" t="s">
        <v>16</v>
      </c>
      <c r="E3500" s="5">
        <v>22300</v>
      </c>
      <c r="F3500" s="6">
        <v>2033.18</v>
      </c>
      <c r="H3500" s="15" t="str">
        <f t="shared" si="324"/>
        <v>Medium</v>
      </c>
      <c r="I3500" s="11" t="str">
        <f t="shared" si="325"/>
        <v>Large</v>
      </c>
      <c r="J3500" s="11" t="str">
        <f t="shared" si="326"/>
        <v>West</v>
      </c>
      <c r="K3500" s="11" t="str">
        <f t="shared" si="327"/>
        <v>2010s</v>
      </c>
      <c r="L3500" s="11" t="str">
        <f t="shared" si="328"/>
        <v>Cereal</v>
      </c>
      <c r="M3500" s="18">
        <f t="shared" si="329"/>
        <v>9.1173991031390136E-2</v>
      </c>
    </row>
    <row r="3501" spans="1:13">
      <c r="A3501" s="4">
        <v>2011</v>
      </c>
      <c r="B3501" s="5" t="s">
        <v>117</v>
      </c>
      <c r="C3501" s="5" t="s">
        <v>127</v>
      </c>
      <c r="D3501" s="5" t="s">
        <v>17</v>
      </c>
      <c r="E3501" s="5">
        <v>27300</v>
      </c>
      <c r="F3501" s="6">
        <v>663.74</v>
      </c>
      <c r="H3501" s="15" t="str">
        <f t="shared" si="324"/>
        <v>Low</v>
      </c>
      <c r="I3501" s="11" t="str">
        <f t="shared" si="325"/>
        <v>Large</v>
      </c>
      <c r="J3501" s="11" t="str">
        <f t="shared" si="326"/>
        <v>West</v>
      </c>
      <c r="K3501" s="11" t="str">
        <f t="shared" si="327"/>
        <v>2010s</v>
      </c>
      <c r="L3501" s="11" t="str">
        <f t="shared" si="328"/>
        <v>Pulse</v>
      </c>
      <c r="M3501" s="18">
        <f t="shared" si="329"/>
        <v>2.4312820512820514E-2</v>
      </c>
    </row>
    <row r="3502" spans="1:13">
      <c r="A3502" s="4">
        <v>2011</v>
      </c>
      <c r="B3502" s="5" t="s">
        <v>117</v>
      </c>
      <c r="C3502" s="5" t="s">
        <v>127</v>
      </c>
      <c r="D3502" s="5" t="s">
        <v>18</v>
      </c>
      <c r="E3502" s="5">
        <v>1000</v>
      </c>
      <c r="F3502" s="6">
        <v>290</v>
      </c>
      <c r="H3502" s="15" t="str">
        <f t="shared" si="324"/>
        <v>Low</v>
      </c>
      <c r="I3502" s="11" t="str">
        <f t="shared" si="325"/>
        <v>Medium</v>
      </c>
      <c r="J3502" s="11" t="str">
        <f t="shared" si="326"/>
        <v>West</v>
      </c>
      <c r="K3502" s="11" t="str">
        <f t="shared" si="327"/>
        <v>2010s</v>
      </c>
      <c r="L3502" s="11" t="str">
        <f t="shared" si="328"/>
        <v>Fiber</v>
      </c>
      <c r="M3502" s="18">
        <f t="shared" si="329"/>
        <v>0.28999999999999998</v>
      </c>
    </row>
    <row r="3503" spans="1:13">
      <c r="A3503" s="4">
        <v>2012</v>
      </c>
      <c r="B3503" s="5" t="s">
        <v>117</v>
      </c>
      <c r="C3503" s="5" t="s">
        <v>127</v>
      </c>
      <c r="D3503" s="5" t="s">
        <v>15</v>
      </c>
      <c r="E3503" s="5">
        <v>51000</v>
      </c>
      <c r="F3503" s="6">
        <v>1373.33</v>
      </c>
      <c r="H3503" s="15" t="str">
        <f t="shared" si="324"/>
        <v>Medium</v>
      </c>
      <c r="I3503" s="11" t="str">
        <f t="shared" si="325"/>
        <v>Large</v>
      </c>
      <c r="J3503" s="11" t="str">
        <f t="shared" si="326"/>
        <v>West</v>
      </c>
      <c r="K3503" s="11" t="str">
        <f t="shared" si="327"/>
        <v>2010s</v>
      </c>
      <c r="L3503" s="11" t="str">
        <f t="shared" si="328"/>
        <v>Cereal</v>
      </c>
      <c r="M3503" s="18">
        <f t="shared" si="329"/>
        <v>2.6928039215686272E-2</v>
      </c>
    </row>
    <row r="3504" spans="1:13">
      <c r="A3504" s="4">
        <v>2012</v>
      </c>
      <c r="B3504" s="5" t="s">
        <v>117</v>
      </c>
      <c r="C3504" s="5" t="s">
        <v>127</v>
      </c>
      <c r="D3504" s="5" t="s">
        <v>16</v>
      </c>
      <c r="E3504" s="5">
        <v>19520</v>
      </c>
      <c r="F3504" s="6">
        <v>1580.94</v>
      </c>
      <c r="H3504" s="15" t="str">
        <f t="shared" si="324"/>
        <v>Medium</v>
      </c>
      <c r="I3504" s="11" t="str">
        <f t="shared" si="325"/>
        <v>Large</v>
      </c>
      <c r="J3504" s="11" t="str">
        <f t="shared" si="326"/>
        <v>West</v>
      </c>
      <c r="K3504" s="11" t="str">
        <f t="shared" si="327"/>
        <v>2010s</v>
      </c>
      <c r="L3504" s="11" t="str">
        <f t="shared" si="328"/>
        <v>Cereal</v>
      </c>
      <c r="M3504" s="18">
        <f t="shared" si="329"/>
        <v>8.0990778688524598E-2</v>
      </c>
    </row>
    <row r="3505" spans="1:13">
      <c r="A3505" s="4">
        <v>2012</v>
      </c>
      <c r="B3505" s="5" t="s">
        <v>117</v>
      </c>
      <c r="C3505" s="5" t="s">
        <v>127</v>
      </c>
      <c r="D3505" s="5" t="s">
        <v>17</v>
      </c>
      <c r="E3505" s="5">
        <v>25400</v>
      </c>
      <c r="F3505" s="6">
        <v>555.51</v>
      </c>
      <c r="H3505" s="15" t="str">
        <f t="shared" si="324"/>
        <v>Low</v>
      </c>
      <c r="I3505" s="11" t="str">
        <f t="shared" si="325"/>
        <v>Large</v>
      </c>
      <c r="J3505" s="11" t="str">
        <f t="shared" si="326"/>
        <v>West</v>
      </c>
      <c r="K3505" s="11" t="str">
        <f t="shared" si="327"/>
        <v>2010s</v>
      </c>
      <c r="L3505" s="11" t="str">
        <f t="shared" si="328"/>
        <v>Pulse</v>
      </c>
      <c r="M3505" s="18">
        <f t="shared" si="329"/>
        <v>2.1870472440944883E-2</v>
      </c>
    </row>
    <row r="3506" spans="1:13">
      <c r="A3506" s="4">
        <v>2012</v>
      </c>
      <c r="B3506" s="5" t="s">
        <v>117</v>
      </c>
      <c r="C3506" s="5" t="s">
        <v>127</v>
      </c>
      <c r="D3506" s="5" t="s">
        <v>18</v>
      </c>
      <c r="E3506" s="5">
        <v>100</v>
      </c>
      <c r="F3506" s="6">
        <v>600</v>
      </c>
      <c r="H3506" s="15" t="str">
        <f t="shared" si="324"/>
        <v>Low</v>
      </c>
      <c r="I3506" s="11" t="str">
        <f t="shared" si="325"/>
        <v>Small</v>
      </c>
      <c r="J3506" s="11" t="str">
        <f t="shared" si="326"/>
        <v>West</v>
      </c>
      <c r="K3506" s="11" t="str">
        <f t="shared" si="327"/>
        <v>2010s</v>
      </c>
      <c r="L3506" s="11" t="str">
        <f t="shared" si="328"/>
        <v>Fiber</v>
      </c>
      <c r="M3506" s="18">
        <f t="shared" si="329"/>
        <v>6</v>
      </c>
    </row>
    <row r="3507" spans="1:13">
      <c r="A3507" s="4">
        <v>2013</v>
      </c>
      <c r="B3507" s="5" t="s">
        <v>117</v>
      </c>
      <c r="C3507" s="5" t="s">
        <v>127</v>
      </c>
      <c r="D3507" s="5" t="s">
        <v>15</v>
      </c>
      <c r="E3507" s="5">
        <v>50400</v>
      </c>
      <c r="F3507" s="6">
        <v>1500</v>
      </c>
      <c r="H3507" s="15" t="str">
        <f t="shared" si="324"/>
        <v>Medium</v>
      </c>
      <c r="I3507" s="11" t="str">
        <f t="shared" si="325"/>
        <v>Large</v>
      </c>
      <c r="J3507" s="11" t="str">
        <f t="shared" si="326"/>
        <v>West</v>
      </c>
      <c r="K3507" s="11" t="str">
        <f t="shared" si="327"/>
        <v>2010s</v>
      </c>
      <c r="L3507" s="11" t="str">
        <f t="shared" si="328"/>
        <v>Cereal</v>
      </c>
      <c r="M3507" s="18">
        <f t="shared" si="329"/>
        <v>2.976190476190476E-2</v>
      </c>
    </row>
    <row r="3508" spans="1:13">
      <c r="A3508" s="4">
        <v>2013</v>
      </c>
      <c r="B3508" s="5" t="s">
        <v>117</v>
      </c>
      <c r="C3508" s="5" t="s">
        <v>127</v>
      </c>
      <c r="D3508" s="5" t="s">
        <v>16</v>
      </c>
      <c r="E3508" s="5">
        <v>25400</v>
      </c>
      <c r="F3508" s="6">
        <v>2641.73</v>
      </c>
      <c r="H3508" s="15" t="str">
        <f t="shared" si="324"/>
        <v>Medium</v>
      </c>
      <c r="I3508" s="11" t="str">
        <f t="shared" si="325"/>
        <v>Large</v>
      </c>
      <c r="J3508" s="11" t="str">
        <f t="shared" si="326"/>
        <v>West</v>
      </c>
      <c r="K3508" s="11" t="str">
        <f t="shared" si="327"/>
        <v>2010s</v>
      </c>
      <c r="L3508" s="11" t="str">
        <f t="shared" si="328"/>
        <v>Cereal</v>
      </c>
      <c r="M3508" s="18">
        <f t="shared" si="329"/>
        <v>0.10400511811023622</v>
      </c>
    </row>
    <row r="3509" spans="1:13">
      <c r="A3509" s="4">
        <v>2013</v>
      </c>
      <c r="B3509" s="5" t="s">
        <v>117</v>
      </c>
      <c r="C3509" s="5" t="s">
        <v>127</v>
      </c>
      <c r="D3509" s="5" t="s">
        <v>17</v>
      </c>
      <c r="E3509" s="5">
        <v>25700</v>
      </c>
      <c r="F3509" s="6">
        <v>797.67</v>
      </c>
      <c r="H3509" s="15" t="str">
        <f t="shared" si="324"/>
        <v>Low</v>
      </c>
      <c r="I3509" s="11" t="str">
        <f t="shared" si="325"/>
        <v>Large</v>
      </c>
      <c r="J3509" s="11" t="str">
        <f t="shared" si="326"/>
        <v>West</v>
      </c>
      <c r="K3509" s="11" t="str">
        <f t="shared" si="327"/>
        <v>2010s</v>
      </c>
      <c r="L3509" s="11" t="str">
        <f t="shared" si="328"/>
        <v>Pulse</v>
      </c>
      <c r="M3509" s="18">
        <f t="shared" si="329"/>
        <v>3.1037743190661476E-2</v>
      </c>
    </row>
    <row r="3510" spans="1:13">
      <c r="A3510" s="4">
        <v>2013</v>
      </c>
      <c r="B3510" s="5" t="s">
        <v>117</v>
      </c>
      <c r="C3510" s="5" t="s">
        <v>127</v>
      </c>
      <c r="D3510" s="5" t="s">
        <v>18</v>
      </c>
      <c r="E3510" s="5">
        <v>200</v>
      </c>
      <c r="F3510" s="6">
        <v>450</v>
      </c>
      <c r="H3510" s="15" t="str">
        <f t="shared" si="324"/>
        <v>Low</v>
      </c>
      <c r="I3510" s="11" t="str">
        <f t="shared" si="325"/>
        <v>Small</v>
      </c>
      <c r="J3510" s="11" t="str">
        <f t="shared" si="326"/>
        <v>West</v>
      </c>
      <c r="K3510" s="11" t="str">
        <f t="shared" si="327"/>
        <v>2010s</v>
      </c>
      <c r="L3510" s="11" t="str">
        <f t="shared" si="328"/>
        <v>Fiber</v>
      </c>
      <c r="M3510" s="18">
        <f t="shared" si="329"/>
        <v>2.25</v>
      </c>
    </row>
    <row r="3511" spans="1:13">
      <c r="A3511" s="4">
        <v>2014</v>
      </c>
      <c r="B3511" s="5" t="s">
        <v>117</v>
      </c>
      <c r="C3511" s="5" t="s">
        <v>127</v>
      </c>
      <c r="D3511" s="5" t="s">
        <v>15</v>
      </c>
      <c r="E3511" s="5">
        <v>52900</v>
      </c>
      <c r="F3511" s="6">
        <v>1790.17</v>
      </c>
      <c r="H3511" s="15" t="str">
        <f t="shared" si="324"/>
        <v>Medium</v>
      </c>
      <c r="I3511" s="11" t="str">
        <f t="shared" si="325"/>
        <v>Large</v>
      </c>
      <c r="J3511" s="11" t="str">
        <f t="shared" si="326"/>
        <v>West</v>
      </c>
      <c r="K3511" s="11" t="str">
        <f t="shared" si="327"/>
        <v>2010s</v>
      </c>
      <c r="L3511" s="11" t="str">
        <f t="shared" si="328"/>
        <v>Cereal</v>
      </c>
      <c r="M3511" s="18">
        <f t="shared" si="329"/>
        <v>3.3840642722117203E-2</v>
      </c>
    </row>
    <row r="3512" spans="1:13">
      <c r="A3512" s="4">
        <v>2014</v>
      </c>
      <c r="B3512" s="5" t="s">
        <v>117</v>
      </c>
      <c r="C3512" s="5" t="s">
        <v>127</v>
      </c>
      <c r="D3512" s="5" t="s">
        <v>16</v>
      </c>
      <c r="E3512" s="5">
        <v>30800</v>
      </c>
      <c r="F3512" s="6">
        <v>1964.29</v>
      </c>
      <c r="H3512" s="15" t="str">
        <f t="shared" si="324"/>
        <v>Medium</v>
      </c>
      <c r="I3512" s="11" t="str">
        <f t="shared" si="325"/>
        <v>Large</v>
      </c>
      <c r="J3512" s="11" t="str">
        <f t="shared" si="326"/>
        <v>West</v>
      </c>
      <c r="K3512" s="11" t="str">
        <f t="shared" si="327"/>
        <v>2010s</v>
      </c>
      <c r="L3512" s="11" t="str">
        <f t="shared" si="328"/>
        <v>Cereal</v>
      </c>
      <c r="M3512" s="18">
        <f t="shared" si="329"/>
        <v>6.3775649350649347E-2</v>
      </c>
    </row>
    <row r="3513" spans="1:13">
      <c r="A3513" s="4">
        <v>2014</v>
      </c>
      <c r="B3513" s="5" t="s">
        <v>117</v>
      </c>
      <c r="C3513" s="5" t="s">
        <v>127</v>
      </c>
      <c r="D3513" s="5" t="s">
        <v>17</v>
      </c>
      <c r="E3513" s="5">
        <v>34100</v>
      </c>
      <c r="F3513" s="6">
        <v>759.53</v>
      </c>
      <c r="H3513" s="15" t="str">
        <f t="shared" si="324"/>
        <v>Low</v>
      </c>
      <c r="I3513" s="11" t="str">
        <f t="shared" si="325"/>
        <v>Large</v>
      </c>
      <c r="J3513" s="11" t="str">
        <f t="shared" si="326"/>
        <v>West</v>
      </c>
      <c r="K3513" s="11" t="str">
        <f t="shared" si="327"/>
        <v>2010s</v>
      </c>
      <c r="L3513" s="11" t="str">
        <f t="shared" si="328"/>
        <v>Pulse</v>
      </c>
      <c r="M3513" s="18">
        <f t="shared" si="329"/>
        <v>2.2273607038123165E-2</v>
      </c>
    </row>
    <row r="3514" spans="1:13">
      <c r="A3514" s="4">
        <v>2014</v>
      </c>
      <c r="B3514" s="5" t="s">
        <v>117</v>
      </c>
      <c r="C3514" s="5" t="s">
        <v>127</v>
      </c>
      <c r="D3514" s="5" t="s">
        <v>18</v>
      </c>
      <c r="E3514" s="5">
        <v>100</v>
      </c>
      <c r="F3514" s="6">
        <v>200</v>
      </c>
      <c r="H3514" s="15" t="str">
        <f t="shared" si="324"/>
        <v>Low</v>
      </c>
      <c r="I3514" s="11" t="str">
        <f t="shared" si="325"/>
        <v>Small</v>
      </c>
      <c r="J3514" s="11" t="str">
        <f t="shared" si="326"/>
        <v>West</v>
      </c>
      <c r="K3514" s="11" t="str">
        <f t="shared" si="327"/>
        <v>2010s</v>
      </c>
      <c r="L3514" s="11" t="str">
        <f t="shared" si="328"/>
        <v>Fiber</v>
      </c>
      <c r="M3514" s="18">
        <f t="shared" si="329"/>
        <v>2</v>
      </c>
    </row>
    <row r="3515" spans="1:13">
      <c r="A3515" s="4">
        <v>2015</v>
      </c>
      <c r="B3515" s="5" t="s">
        <v>117</v>
      </c>
      <c r="C3515" s="5" t="s">
        <v>127</v>
      </c>
      <c r="D3515" s="5" t="s">
        <v>15</v>
      </c>
      <c r="E3515" s="5">
        <v>52700</v>
      </c>
      <c r="F3515" s="6">
        <v>1512.33</v>
      </c>
      <c r="H3515" s="15" t="str">
        <f t="shared" si="324"/>
        <v>Medium</v>
      </c>
      <c r="I3515" s="11" t="str">
        <f t="shared" si="325"/>
        <v>Large</v>
      </c>
      <c r="J3515" s="11" t="str">
        <f t="shared" si="326"/>
        <v>West</v>
      </c>
      <c r="K3515" s="11" t="str">
        <f t="shared" si="327"/>
        <v>2010s</v>
      </c>
      <c r="L3515" s="11" t="str">
        <f t="shared" si="328"/>
        <v>Cereal</v>
      </c>
      <c r="M3515" s="18">
        <f t="shared" si="329"/>
        <v>2.8696963946869068E-2</v>
      </c>
    </row>
    <row r="3516" spans="1:13">
      <c r="A3516" s="4">
        <v>2015</v>
      </c>
      <c r="B3516" s="5" t="s">
        <v>117</v>
      </c>
      <c r="C3516" s="5" t="s">
        <v>127</v>
      </c>
      <c r="D3516" s="5" t="s">
        <v>16</v>
      </c>
      <c r="E3516" s="5">
        <v>31000</v>
      </c>
      <c r="F3516" s="6">
        <v>2016.13</v>
      </c>
      <c r="H3516" s="15" t="str">
        <f t="shared" si="324"/>
        <v>Medium</v>
      </c>
      <c r="I3516" s="11" t="str">
        <f t="shared" si="325"/>
        <v>Large</v>
      </c>
      <c r="J3516" s="11" t="str">
        <f t="shared" si="326"/>
        <v>West</v>
      </c>
      <c r="K3516" s="11" t="str">
        <f t="shared" si="327"/>
        <v>2010s</v>
      </c>
      <c r="L3516" s="11" t="str">
        <f t="shared" si="328"/>
        <v>Cereal</v>
      </c>
      <c r="M3516" s="18">
        <f t="shared" si="329"/>
        <v>6.5036451612903223E-2</v>
      </c>
    </row>
    <row r="3517" spans="1:13">
      <c r="A3517" s="4">
        <v>2015</v>
      </c>
      <c r="B3517" s="5" t="s">
        <v>117</v>
      </c>
      <c r="C3517" s="5" t="s">
        <v>127</v>
      </c>
      <c r="D3517" s="5" t="s">
        <v>17</v>
      </c>
      <c r="E3517" s="5">
        <v>27900</v>
      </c>
      <c r="F3517" s="6">
        <v>777.78</v>
      </c>
      <c r="H3517" s="15" t="str">
        <f t="shared" si="324"/>
        <v>Low</v>
      </c>
      <c r="I3517" s="11" t="str">
        <f t="shared" si="325"/>
        <v>Large</v>
      </c>
      <c r="J3517" s="11" t="str">
        <f t="shared" si="326"/>
        <v>West</v>
      </c>
      <c r="K3517" s="11" t="str">
        <f t="shared" si="327"/>
        <v>2010s</v>
      </c>
      <c r="L3517" s="11" t="str">
        <f t="shared" si="328"/>
        <v>Pulse</v>
      </c>
      <c r="M3517" s="18">
        <f t="shared" si="329"/>
        <v>2.7877419354838708E-2</v>
      </c>
    </row>
    <row r="3518" spans="1:13">
      <c r="A3518" s="4">
        <v>2015</v>
      </c>
      <c r="B3518" s="5" t="s">
        <v>117</v>
      </c>
      <c r="C3518" s="5" t="s">
        <v>127</v>
      </c>
      <c r="D3518" s="5" t="s">
        <v>18</v>
      </c>
      <c r="E3518" s="5">
        <v>100</v>
      </c>
      <c r="F3518" s="6">
        <v>100</v>
      </c>
      <c r="H3518" s="15" t="str">
        <f t="shared" si="324"/>
        <v>Low</v>
      </c>
      <c r="I3518" s="11" t="str">
        <f t="shared" si="325"/>
        <v>Small</v>
      </c>
      <c r="J3518" s="11" t="str">
        <f t="shared" si="326"/>
        <v>West</v>
      </c>
      <c r="K3518" s="11" t="str">
        <f t="shared" si="327"/>
        <v>2010s</v>
      </c>
      <c r="L3518" s="11" t="str">
        <f t="shared" si="328"/>
        <v>Fiber</v>
      </c>
      <c r="M3518" s="18">
        <f t="shared" si="329"/>
        <v>1</v>
      </c>
    </row>
    <row r="3519" spans="1:13">
      <c r="A3519" s="4">
        <v>2016</v>
      </c>
      <c r="B3519" s="5" t="s">
        <v>117</v>
      </c>
      <c r="C3519" s="5" t="s">
        <v>127</v>
      </c>
      <c r="D3519" s="5" t="s">
        <v>15</v>
      </c>
      <c r="E3519" s="5">
        <v>47000</v>
      </c>
      <c r="F3519" s="6">
        <v>1746.81</v>
      </c>
      <c r="H3519" s="15" t="str">
        <f t="shared" si="324"/>
        <v>Medium</v>
      </c>
      <c r="I3519" s="11" t="str">
        <f t="shared" si="325"/>
        <v>Large</v>
      </c>
      <c r="J3519" s="11" t="str">
        <f t="shared" si="326"/>
        <v>West</v>
      </c>
      <c r="K3519" s="11" t="str">
        <f t="shared" si="327"/>
        <v>2010s</v>
      </c>
      <c r="L3519" s="11" t="str">
        <f t="shared" si="328"/>
        <v>Cereal</v>
      </c>
      <c r="M3519" s="18">
        <f t="shared" si="329"/>
        <v>3.7166170212765956E-2</v>
      </c>
    </row>
    <row r="3520" spans="1:13">
      <c r="A3520" s="4">
        <v>2016</v>
      </c>
      <c r="B3520" s="5" t="s">
        <v>117</v>
      </c>
      <c r="C3520" s="5" t="s">
        <v>127</v>
      </c>
      <c r="D3520" s="5" t="s">
        <v>16</v>
      </c>
      <c r="E3520" s="5">
        <v>35500</v>
      </c>
      <c r="F3520" s="6">
        <v>2188.73</v>
      </c>
      <c r="H3520" s="15" t="str">
        <f t="shared" si="324"/>
        <v>Medium</v>
      </c>
      <c r="I3520" s="11" t="str">
        <f t="shared" si="325"/>
        <v>Large</v>
      </c>
      <c r="J3520" s="11" t="str">
        <f t="shared" si="326"/>
        <v>West</v>
      </c>
      <c r="K3520" s="11" t="str">
        <f t="shared" si="327"/>
        <v>2010s</v>
      </c>
      <c r="L3520" s="11" t="str">
        <f t="shared" si="328"/>
        <v>Cereal</v>
      </c>
      <c r="M3520" s="18">
        <f t="shared" si="329"/>
        <v>6.1654366197183098E-2</v>
      </c>
    </row>
    <row r="3521" spans="1:13">
      <c r="A3521" s="4">
        <v>2016</v>
      </c>
      <c r="B3521" s="5" t="s">
        <v>117</v>
      </c>
      <c r="C3521" s="5" t="s">
        <v>127</v>
      </c>
      <c r="D3521" s="5" t="s">
        <v>17</v>
      </c>
      <c r="E3521" s="5">
        <v>32000</v>
      </c>
      <c r="F3521" s="6">
        <v>800</v>
      </c>
      <c r="H3521" s="15" t="str">
        <f t="shared" si="324"/>
        <v>Low</v>
      </c>
      <c r="I3521" s="11" t="str">
        <f t="shared" si="325"/>
        <v>Large</v>
      </c>
      <c r="J3521" s="11" t="str">
        <f t="shared" si="326"/>
        <v>West</v>
      </c>
      <c r="K3521" s="11" t="str">
        <f t="shared" si="327"/>
        <v>2010s</v>
      </c>
      <c r="L3521" s="11" t="str">
        <f t="shared" si="328"/>
        <v>Pulse</v>
      </c>
      <c r="M3521" s="18">
        <f t="shared" si="329"/>
        <v>2.5000000000000001E-2</v>
      </c>
    </row>
    <row r="3522" spans="1:13">
      <c r="A3522" s="4">
        <v>2016</v>
      </c>
      <c r="B3522" s="5" t="s">
        <v>117</v>
      </c>
      <c r="C3522" s="5" t="s">
        <v>127</v>
      </c>
      <c r="D3522" s="5" t="s">
        <v>18</v>
      </c>
      <c r="E3522" s="5">
        <v>100</v>
      </c>
      <c r="F3522" s="6">
        <v>360</v>
      </c>
      <c r="H3522" s="15" t="str">
        <f t="shared" si="324"/>
        <v>Low</v>
      </c>
      <c r="I3522" s="11" t="str">
        <f t="shared" si="325"/>
        <v>Small</v>
      </c>
      <c r="J3522" s="11" t="str">
        <f t="shared" si="326"/>
        <v>West</v>
      </c>
      <c r="K3522" s="11" t="str">
        <f t="shared" si="327"/>
        <v>2010s</v>
      </c>
      <c r="L3522" s="11" t="str">
        <f t="shared" si="328"/>
        <v>Fiber</v>
      </c>
      <c r="M3522" s="18">
        <f t="shared" si="329"/>
        <v>3.6</v>
      </c>
    </row>
    <row r="3523" spans="1:13">
      <c r="A3523" s="4">
        <v>2017</v>
      </c>
      <c r="B3523" s="5" t="s">
        <v>117</v>
      </c>
      <c r="C3523" s="5" t="s">
        <v>127</v>
      </c>
      <c r="D3523" s="5" t="s">
        <v>15</v>
      </c>
      <c r="E3523" s="5">
        <v>45800</v>
      </c>
      <c r="F3523" s="6">
        <v>1812.23</v>
      </c>
      <c r="H3523" s="15" t="str">
        <f t="shared" ref="H3523:H3586" si="330">IF(F3523&lt;1000,"Low",IF(F3523&lt;3000,"Medium","High"))</f>
        <v>Medium</v>
      </c>
      <c r="I3523" s="11" t="str">
        <f t="shared" ref="I3523:I3586" si="331">IF(E3523&lt;1000,"Small",IF(E3523&lt;5000,"Medium","Large"))</f>
        <v>Large</v>
      </c>
      <c r="J3523" s="11" t="str">
        <f t="shared" ref="J3523:J3586" si="332">IF(OR(B3523="Punjab",B3523="Haryana",B3523="Himachal Pradesh",B3523="Jammu and Kashmir",B3523="Uttarakhand",B3523="Delhi",B3523="Chandigarh"),"North",IF(OR(B3523="Tamil Nadu",B3523="Karnataka",B3523="Kerala",B3523="Andhra Pradesh",B3523="Telangana"),"South",IF(OR(B3523="Maharashtra",B3523="Gujarat",B3523="Goa",B3523="Rajasthan"),"West",IF(OR(B3523="West Bengal",B3523="Bihar",B3523="Jharkhand",B3523="Odisha",B3523="Assam",B3523="Sikkim",B3523="Arunachal Pradesh",B3523="Manipur",B3523="Meghalaya",B3523="Mizoram",B3523="Nagaland",B3523="Tripura"),"East","Central"))))</f>
        <v>West</v>
      </c>
      <c r="K3523" s="11" t="str">
        <f t="shared" ref="K3523:K3586" si="333">LEFT(A3523,3)&amp;"0s"</f>
        <v>2010s</v>
      </c>
      <c r="L3523" s="11" t="str">
        <f t="shared" ref="L3523:L3586" si="334">IF(D3523="Rice","Cereal",IF(D3523="Maize","Cereal",IF(D3523="Chickpea","Pulse",IF(D3523="Cotton","Fiber","Other"))))</f>
        <v>Cereal</v>
      </c>
      <c r="M3523" s="18">
        <f t="shared" ref="M3523:M3586" si="335">F3523/E3523</f>
        <v>3.9568340611353711E-2</v>
      </c>
    </row>
    <row r="3524" spans="1:13">
      <c r="A3524" s="4">
        <v>2017</v>
      </c>
      <c r="B3524" s="5" t="s">
        <v>117</v>
      </c>
      <c r="C3524" s="5" t="s">
        <v>127</v>
      </c>
      <c r="D3524" s="5" t="s">
        <v>16</v>
      </c>
      <c r="E3524" s="5">
        <v>33990</v>
      </c>
      <c r="F3524" s="6">
        <v>2886.48</v>
      </c>
      <c r="H3524" s="15" t="str">
        <f t="shared" si="330"/>
        <v>Medium</v>
      </c>
      <c r="I3524" s="11" t="str">
        <f t="shared" si="331"/>
        <v>Large</v>
      </c>
      <c r="J3524" s="11" t="str">
        <f t="shared" si="332"/>
        <v>West</v>
      </c>
      <c r="K3524" s="11" t="str">
        <f t="shared" si="333"/>
        <v>2010s</v>
      </c>
      <c r="L3524" s="11" t="str">
        <f t="shared" si="334"/>
        <v>Cereal</v>
      </c>
      <c r="M3524" s="18">
        <f t="shared" si="335"/>
        <v>8.4921447484554283E-2</v>
      </c>
    </row>
    <row r="3525" spans="1:13">
      <c r="A3525" s="4">
        <v>2017</v>
      </c>
      <c r="B3525" s="5" t="s">
        <v>117</v>
      </c>
      <c r="C3525" s="5" t="s">
        <v>127</v>
      </c>
      <c r="D3525" s="5" t="s">
        <v>17</v>
      </c>
      <c r="E3525" s="5">
        <v>31000</v>
      </c>
      <c r="F3525" s="6">
        <v>932.26</v>
      </c>
      <c r="H3525" s="15" t="str">
        <f t="shared" si="330"/>
        <v>Low</v>
      </c>
      <c r="I3525" s="11" t="str">
        <f t="shared" si="331"/>
        <v>Large</v>
      </c>
      <c r="J3525" s="11" t="str">
        <f t="shared" si="332"/>
        <v>West</v>
      </c>
      <c r="K3525" s="11" t="str">
        <f t="shared" si="333"/>
        <v>2010s</v>
      </c>
      <c r="L3525" s="11" t="str">
        <f t="shared" si="334"/>
        <v>Pulse</v>
      </c>
      <c r="M3525" s="18">
        <f t="shared" si="335"/>
        <v>3.0072903225806451E-2</v>
      </c>
    </row>
    <row r="3526" spans="1:13">
      <c r="A3526" s="4">
        <v>2017</v>
      </c>
      <c r="B3526" s="5" t="s">
        <v>117</v>
      </c>
      <c r="C3526" s="5" t="s">
        <v>127</v>
      </c>
      <c r="D3526" s="5" t="s">
        <v>18</v>
      </c>
      <c r="E3526" s="5">
        <v>90</v>
      </c>
      <c r="F3526" s="6">
        <v>211.76</v>
      </c>
      <c r="H3526" s="15" t="str">
        <f t="shared" si="330"/>
        <v>Low</v>
      </c>
      <c r="I3526" s="11" t="str">
        <f t="shared" si="331"/>
        <v>Small</v>
      </c>
      <c r="J3526" s="11" t="str">
        <f t="shared" si="332"/>
        <v>West</v>
      </c>
      <c r="K3526" s="11" t="str">
        <f t="shared" si="333"/>
        <v>2010s</v>
      </c>
      <c r="L3526" s="11" t="str">
        <f t="shared" si="334"/>
        <v>Fiber</v>
      </c>
      <c r="M3526" s="18">
        <f t="shared" si="335"/>
        <v>2.3528888888888888</v>
      </c>
    </row>
    <row r="3527" spans="1:13">
      <c r="A3527" s="4">
        <v>2008</v>
      </c>
      <c r="B3527" s="5" t="s">
        <v>117</v>
      </c>
      <c r="C3527" s="5" t="s">
        <v>128</v>
      </c>
      <c r="D3527" s="5" t="s">
        <v>15</v>
      </c>
      <c r="E3527" s="5">
        <v>18700</v>
      </c>
      <c r="F3527" s="6">
        <v>2069.52</v>
      </c>
      <c r="H3527" s="15" t="str">
        <f t="shared" si="330"/>
        <v>Medium</v>
      </c>
      <c r="I3527" s="11" t="str">
        <f t="shared" si="331"/>
        <v>Large</v>
      </c>
      <c r="J3527" s="11" t="str">
        <f t="shared" si="332"/>
        <v>West</v>
      </c>
      <c r="K3527" s="11" t="str">
        <f t="shared" si="333"/>
        <v>2000s</v>
      </c>
      <c r="L3527" s="11" t="str">
        <f t="shared" si="334"/>
        <v>Cereal</v>
      </c>
      <c r="M3527" s="18">
        <f t="shared" si="335"/>
        <v>0.11066951871657754</v>
      </c>
    </row>
    <row r="3528" spans="1:13">
      <c r="A3528" s="4">
        <v>2008</v>
      </c>
      <c r="B3528" s="5" t="s">
        <v>117</v>
      </c>
      <c r="C3528" s="5" t="s">
        <v>128</v>
      </c>
      <c r="D3528" s="5" t="s">
        <v>16</v>
      </c>
      <c r="E3528" s="5">
        <v>28000</v>
      </c>
      <c r="F3528" s="6">
        <v>2294.29</v>
      </c>
      <c r="H3528" s="15" t="str">
        <f t="shared" si="330"/>
        <v>Medium</v>
      </c>
      <c r="I3528" s="11" t="str">
        <f t="shared" si="331"/>
        <v>Large</v>
      </c>
      <c r="J3528" s="11" t="str">
        <f t="shared" si="332"/>
        <v>West</v>
      </c>
      <c r="K3528" s="11" t="str">
        <f t="shared" si="333"/>
        <v>2000s</v>
      </c>
      <c r="L3528" s="11" t="str">
        <f t="shared" si="334"/>
        <v>Cereal</v>
      </c>
      <c r="M3528" s="18">
        <f t="shared" si="335"/>
        <v>8.1938928571428565E-2</v>
      </c>
    </row>
    <row r="3529" spans="1:13">
      <c r="A3529" s="4">
        <v>2008</v>
      </c>
      <c r="B3529" s="5" t="s">
        <v>117</v>
      </c>
      <c r="C3529" s="5" t="s">
        <v>128</v>
      </c>
      <c r="D3529" s="5" t="s">
        <v>17</v>
      </c>
      <c r="E3529" s="5">
        <v>28100</v>
      </c>
      <c r="F3529" s="6">
        <v>644.13</v>
      </c>
      <c r="H3529" s="15" t="str">
        <f t="shared" si="330"/>
        <v>Low</v>
      </c>
      <c r="I3529" s="11" t="str">
        <f t="shared" si="331"/>
        <v>Large</v>
      </c>
      <c r="J3529" s="11" t="str">
        <f t="shared" si="332"/>
        <v>West</v>
      </c>
      <c r="K3529" s="11" t="str">
        <f t="shared" si="333"/>
        <v>2000s</v>
      </c>
      <c r="L3529" s="11" t="str">
        <f t="shared" si="334"/>
        <v>Pulse</v>
      </c>
      <c r="M3529" s="18">
        <f t="shared" si="335"/>
        <v>2.2922775800711743E-2</v>
      </c>
    </row>
    <row r="3530" spans="1:13">
      <c r="A3530" s="4">
        <v>2008</v>
      </c>
      <c r="B3530" s="5" t="s">
        <v>117</v>
      </c>
      <c r="C3530" s="5" t="s">
        <v>128</v>
      </c>
      <c r="D3530" s="5" t="s">
        <v>18</v>
      </c>
      <c r="E3530" s="5">
        <v>1500</v>
      </c>
      <c r="F3530" s="6">
        <v>180</v>
      </c>
      <c r="H3530" s="15" t="str">
        <f t="shared" si="330"/>
        <v>Low</v>
      </c>
      <c r="I3530" s="11" t="str">
        <f t="shared" si="331"/>
        <v>Medium</v>
      </c>
      <c r="J3530" s="11" t="str">
        <f t="shared" si="332"/>
        <v>West</v>
      </c>
      <c r="K3530" s="11" t="str">
        <f t="shared" si="333"/>
        <v>2000s</v>
      </c>
      <c r="L3530" s="11" t="str">
        <f t="shared" si="334"/>
        <v>Fiber</v>
      </c>
      <c r="M3530" s="18">
        <f t="shared" si="335"/>
        <v>0.12</v>
      </c>
    </row>
    <row r="3531" spans="1:13">
      <c r="A3531" s="4">
        <v>2009</v>
      </c>
      <c r="B3531" s="5" t="s">
        <v>117</v>
      </c>
      <c r="C3531" s="5" t="s">
        <v>128</v>
      </c>
      <c r="D3531" s="5" t="s">
        <v>15</v>
      </c>
      <c r="E3531" s="5">
        <v>18700</v>
      </c>
      <c r="F3531" s="6">
        <v>1875.4</v>
      </c>
      <c r="H3531" s="15" t="str">
        <f t="shared" si="330"/>
        <v>Medium</v>
      </c>
      <c r="I3531" s="11" t="str">
        <f t="shared" si="331"/>
        <v>Large</v>
      </c>
      <c r="J3531" s="11" t="str">
        <f t="shared" si="332"/>
        <v>West</v>
      </c>
      <c r="K3531" s="11" t="str">
        <f t="shared" si="333"/>
        <v>2000s</v>
      </c>
      <c r="L3531" s="11" t="str">
        <f t="shared" si="334"/>
        <v>Cereal</v>
      </c>
      <c r="M3531" s="18">
        <f t="shared" si="335"/>
        <v>0.10028877005347595</v>
      </c>
    </row>
    <row r="3532" spans="1:13">
      <c r="A3532" s="4">
        <v>2009</v>
      </c>
      <c r="B3532" s="5" t="s">
        <v>117</v>
      </c>
      <c r="C3532" s="5" t="s">
        <v>128</v>
      </c>
      <c r="D3532" s="5" t="s">
        <v>16</v>
      </c>
      <c r="E3532" s="5">
        <v>34100</v>
      </c>
      <c r="F3532" s="6">
        <v>2333.7199999999998</v>
      </c>
      <c r="H3532" s="15" t="str">
        <f t="shared" si="330"/>
        <v>Medium</v>
      </c>
      <c r="I3532" s="11" t="str">
        <f t="shared" si="331"/>
        <v>Large</v>
      </c>
      <c r="J3532" s="11" t="str">
        <f t="shared" si="332"/>
        <v>West</v>
      </c>
      <c r="K3532" s="11" t="str">
        <f t="shared" si="333"/>
        <v>2000s</v>
      </c>
      <c r="L3532" s="11" t="str">
        <f t="shared" si="334"/>
        <v>Cereal</v>
      </c>
      <c r="M3532" s="18">
        <f t="shared" si="335"/>
        <v>6.8437536656891493E-2</v>
      </c>
    </row>
    <row r="3533" spans="1:13">
      <c r="A3533" s="4">
        <v>2009</v>
      </c>
      <c r="B3533" s="5" t="s">
        <v>117</v>
      </c>
      <c r="C3533" s="5" t="s">
        <v>128</v>
      </c>
      <c r="D3533" s="5" t="s">
        <v>17</v>
      </c>
      <c r="E3533" s="5">
        <v>34000</v>
      </c>
      <c r="F3533" s="6">
        <v>830</v>
      </c>
      <c r="H3533" s="15" t="str">
        <f t="shared" si="330"/>
        <v>Low</v>
      </c>
      <c r="I3533" s="11" t="str">
        <f t="shared" si="331"/>
        <v>Large</v>
      </c>
      <c r="J3533" s="11" t="str">
        <f t="shared" si="332"/>
        <v>West</v>
      </c>
      <c r="K3533" s="11" t="str">
        <f t="shared" si="333"/>
        <v>2000s</v>
      </c>
      <c r="L3533" s="11" t="str">
        <f t="shared" si="334"/>
        <v>Pulse</v>
      </c>
      <c r="M3533" s="18">
        <f t="shared" si="335"/>
        <v>2.4411764705882352E-2</v>
      </c>
    </row>
    <row r="3534" spans="1:13">
      <c r="A3534" s="4">
        <v>2009</v>
      </c>
      <c r="B3534" s="5" t="s">
        <v>117</v>
      </c>
      <c r="C3534" s="5" t="s">
        <v>128</v>
      </c>
      <c r="D3534" s="5" t="s">
        <v>18</v>
      </c>
      <c r="E3534" s="5">
        <v>2500</v>
      </c>
      <c r="F3534" s="6">
        <v>120</v>
      </c>
      <c r="H3534" s="15" t="str">
        <f t="shared" si="330"/>
        <v>Low</v>
      </c>
      <c r="I3534" s="11" t="str">
        <f t="shared" si="331"/>
        <v>Medium</v>
      </c>
      <c r="J3534" s="11" t="str">
        <f t="shared" si="332"/>
        <v>West</v>
      </c>
      <c r="K3534" s="11" t="str">
        <f t="shared" si="333"/>
        <v>2000s</v>
      </c>
      <c r="L3534" s="11" t="str">
        <f t="shared" si="334"/>
        <v>Fiber</v>
      </c>
      <c r="M3534" s="18">
        <f t="shared" si="335"/>
        <v>4.8000000000000001E-2</v>
      </c>
    </row>
    <row r="3535" spans="1:13">
      <c r="A3535" s="4">
        <v>2010</v>
      </c>
      <c r="B3535" s="5" t="s">
        <v>117</v>
      </c>
      <c r="C3535" s="5" t="s">
        <v>128</v>
      </c>
      <c r="D3535" s="5" t="s">
        <v>15</v>
      </c>
      <c r="E3535" s="5">
        <v>20200</v>
      </c>
      <c r="F3535" s="6">
        <v>2666.83</v>
      </c>
      <c r="H3535" s="15" t="str">
        <f t="shared" si="330"/>
        <v>Medium</v>
      </c>
      <c r="I3535" s="11" t="str">
        <f t="shared" si="331"/>
        <v>Large</v>
      </c>
      <c r="J3535" s="11" t="str">
        <f t="shared" si="332"/>
        <v>West</v>
      </c>
      <c r="K3535" s="11" t="str">
        <f t="shared" si="333"/>
        <v>2010s</v>
      </c>
      <c r="L3535" s="11" t="str">
        <f t="shared" si="334"/>
        <v>Cereal</v>
      </c>
      <c r="M3535" s="18">
        <f t="shared" si="335"/>
        <v>0.13202128712871286</v>
      </c>
    </row>
    <row r="3536" spans="1:13">
      <c r="A3536" s="4">
        <v>2010</v>
      </c>
      <c r="B3536" s="5" t="s">
        <v>117</v>
      </c>
      <c r="C3536" s="5" t="s">
        <v>128</v>
      </c>
      <c r="D3536" s="5" t="s">
        <v>16</v>
      </c>
      <c r="E3536" s="5">
        <v>43210</v>
      </c>
      <c r="F3536" s="6">
        <v>3075.21</v>
      </c>
      <c r="H3536" s="15" t="str">
        <f t="shared" si="330"/>
        <v>High</v>
      </c>
      <c r="I3536" s="11" t="str">
        <f t="shared" si="331"/>
        <v>Large</v>
      </c>
      <c r="J3536" s="11" t="str">
        <f t="shared" si="332"/>
        <v>West</v>
      </c>
      <c r="K3536" s="11" t="str">
        <f t="shared" si="333"/>
        <v>2010s</v>
      </c>
      <c r="L3536" s="11" t="str">
        <f t="shared" si="334"/>
        <v>Cereal</v>
      </c>
      <c r="M3536" s="18">
        <f t="shared" si="335"/>
        <v>7.1168942374450359E-2</v>
      </c>
    </row>
    <row r="3537" spans="1:13">
      <c r="A3537" s="4">
        <v>2010</v>
      </c>
      <c r="B3537" s="5" t="s">
        <v>117</v>
      </c>
      <c r="C3537" s="5" t="s">
        <v>128</v>
      </c>
      <c r="D3537" s="5" t="s">
        <v>17</v>
      </c>
      <c r="E3537" s="5">
        <v>37200</v>
      </c>
      <c r="F3537" s="6">
        <v>925.81</v>
      </c>
      <c r="H3537" s="15" t="str">
        <f t="shared" si="330"/>
        <v>Low</v>
      </c>
      <c r="I3537" s="11" t="str">
        <f t="shared" si="331"/>
        <v>Large</v>
      </c>
      <c r="J3537" s="11" t="str">
        <f t="shared" si="332"/>
        <v>West</v>
      </c>
      <c r="K3537" s="11" t="str">
        <f t="shared" si="333"/>
        <v>2010s</v>
      </c>
      <c r="L3537" s="11" t="str">
        <f t="shared" si="334"/>
        <v>Pulse</v>
      </c>
      <c r="M3537" s="18">
        <f t="shared" si="335"/>
        <v>2.4887365591397849E-2</v>
      </c>
    </row>
    <row r="3538" spans="1:13">
      <c r="A3538" s="4">
        <v>2010</v>
      </c>
      <c r="B3538" s="5" t="s">
        <v>117</v>
      </c>
      <c r="C3538" s="5" t="s">
        <v>128</v>
      </c>
      <c r="D3538" s="5" t="s">
        <v>18</v>
      </c>
      <c r="E3538" s="5">
        <v>3520</v>
      </c>
      <c r="F3538" s="6">
        <v>198.86</v>
      </c>
      <c r="H3538" s="15" t="str">
        <f t="shared" si="330"/>
        <v>Low</v>
      </c>
      <c r="I3538" s="11" t="str">
        <f t="shared" si="331"/>
        <v>Medium</v>
      </c>
      <c r="J3538" s="11" t="str">
        <f t="shared" si="332"/>
        <v>West</v>
      </c>
      <c r="K3538" s="11" t="str">
        <f t="shared" si="333"/>
        <v>2010s</v>
      </c>
      <c r="L3538" s="11" t="str">
        <f t="shared" si="334"/>
        <v>Fiber</v>
      </c>
      <c r="M3538" s="18">
        <f t="shared" si="335"/>
        <v>5.6494318181818187E-2</v>
      </c>
    </row>
    <row r="3539" spans="1:13">
      <c r="A3539" s="4">
        <v>2011</v>
      </c>
      <c r="B3539" s="5" t="s">
        <v>117</v>
      </c>
      <c r="C3539" s="5" t="s">
        <v>128</v>
      </c>
      <c r="D3539" s="5" t="s">
        <v>15</v>
      </c>
      <c r="E3539" s="5">
        <v>18100</v>
      </c>
      <c r="F3539" s="6">
        <v>1861.88</v>
      </c>
      <c r="H3539" s="15" t="str">
        <f t="shared" si="330"/>
        <v>Medium</v>
      </c>
      <c r="I3539" s="11" t="str">
        <f t="shared" si="331"/>
        <v>Large</v>
      </c>
      <c r="J3539" s="11" t="str">
        <f t="shared" si="332"/>
        <v>West</v>
      </c>
      <c r="K3539" s="11" t="str">
        <f t="shared" si="333"/>
        <v>2010s</v>
      </c>
      <c r="L3539" s="11" t="str">
        <f t="shared" si="334"/>
        <v>Cereal</v>
      </c>
      <c r="M3539" s="18">
        <f t="shared" si="335"/>
        <v>0.10286629834254145</v>
      </c>
    </row>
    <row r="3540" spans="1:13">
      <c r="A3540" s="4">
        <v>2011</v>
      </c>
      <c r="B3540" s="5" t="s">
        <v>117</v>
      </c>
      <c r="C3540" s="5" t="s">
        <v>128</v>
      </c>
      <c r="D3540" s="5" t="s">
        <v>16</v>
      </c>
      <c r="E3540" s="5">
        <v>53100</v>
      </c>
      <c r="F3540" s="6">
        <v>2048.4</v>
      </c>
      <c r="H3540" s="15" t="str">
        <f t="shared" si="330"/>
        <v>Medium</v>
      </c>
      <c r="I3540" s="11" t="str">
        <f t="shared" si="331"/>
        <v>Large</v>
      </c>
      <c r="J3540" s="11" t="str">
        <f t="shared" si="332"/>
        <v>West</v>
      </c>
      <c r="K3540" s="11" t="str">
        <f t="shared" si="333"/>
        <v>2010s</v>
      </c>
      <c r="L3540" s="11" t="str">
        <f t="shared" si="334"/>
        <v>Cereal</v>
      </c>
      <c r="M3540" s="18">
        <f t="shared" si="335"/>
        <v>3.8576271186440678E-2</v>
      </c>
    </row>
    <row r="3541" spans="1:13">
      <c r="A3541" s="4">
        <v>2011</v>
      </c>
      <c r="B3541" s="5" t="s">
        <v>117</v>
      </c>
      <c r="C3541" s="5" t="s">
        <v>128</v>
      </c>
      <c r="D3541" s="5" t="s">
        <v>17</v>
      </c>
      <c r="E3541" s="5">
        <v>22700</v>
      </c>
      <c r="F3541" s="6">
        <v>766.52</v>
      </c>
      <c r="H3541" s="15" t="str">
        <f t="shared" si="330"/>
        <v>Low</v>
      </c>
      <c r="I3541" s="11" t="str">
        <f t="shared" si="331"/>
        <v>Large</v>
      </c>
      <c r="J3541" s="11" t="str">
        <f t="shared" si="332"/>
        <v>West</v>
      </c>
      <c r="K3541" s="11" t="str">
        <f t="shared" si="333"/>
        <v>2010s</v>
      </c>
      <c r="L3541" s="11" t="str">
        <f t="shared" si="334"/>
        <v>Pulse</v>
      </c>
      <c r="M3541" s="18">
        <f t="shared" si="335"/>
        <v>3.3767400881057265E-2</v>
      </c>
    </row>
    <row r="3542" spans="1:13">
      <c r="A3542" s="4">
        <v>2011</v>
      </c>
      <c r="B3542" s="5" t="s">
        <v>117</v>
      </c>
      <c r="C3542" s="5" t="s">
        <v>128</v>
      </c>
      <c r="D3542" s="5" t="s">
        <v>18</v>
      </c>
      <c r="E3542" s="5">
        <v>3000</v>
      </c>
      <c r="F3542" s="6">
        <v>293.33</v>
      </c>
      <c r="H3542" s="15" t="str">
        <f t="shared" si="330"/>
        <v>Low</v>
      </c>
      <c r="I3542" s="11" t="str">
        <f t="shared" si="331"/>
        <v>Medium</v>
      </c>
      <c r="J3542" s="11" t="str">
        <f t="shared" si="332"/>
        <v>West</v>
      </c>
      <c r="K3542" s="11" t="str">
        <f t="shared" si="333"/>
        <v>2010s</v>
      </c>
      <c r="L3542" s="11" t="str">
        <f t="shared" si="334"/>
        <v>Fiber</v>
      </c>
      <c r="M3542" s="18">
        <f t="shared" si="335"/>
        <v>9.7776666666666665E-2</v>
      </c>
    </row>
    <row r="3543" spans="1:13">
      <c r="A3543" s="4">
        <v>2012</v>
      </c>
      <c r="B3543" s="5" t="s">
        <v>117</v>
      </c>
      <c r="C3543" s="5" t="s">
        <v>128</v>
      </c>
      <c r="D3543" s="5" t="s">
        <v>15</v>
      </c>
      <c r="E3543" s="5">
        <v>17500</v>
      </c>
      <c r="F3543" s="6">
        <v>1928</v>
      </c>
      <c r="H3543" s="15" t="str">
        <f t="shared" si="330"/>
        <v>Medium</v>
      </c>
      <c r="I3543" s="11" t="str">
        <f t="shared" si="331"/>
        <v>Large</v>
      </c>
      <c r="J3543" s="11" t="str">
        <f t="shared" si="332"/>
        <v>West</v>
      </c>
      <c r="K3543" s="11" t="str">
        <f t="shared" si="333"/>
        <v>2010s</v>
      </c>
      <c r="L3543" s="11" t="str">
        <f t="shared" si="334"/>
        <v>Cereal</v>
      </c>
      <c r="M3543" s="18">
        <f t="shared" si="335"/>
        <v>0.11017142857142857</v>
      </c>
    </row>
    <row r="3544" spans="1:13">
      <c r="A3544" s="4">
        <v>2012</v>
      </c>
      <c r="B3544" s="5" t="s">
        <v>117</v>
      </c>
      <c r="C3544" s="5" t="s">
        <v>128</v>
      </c>
      <c r="D3544" s="5" t="s">
        <v>16</v>
      </c>
      <c r="E3544" s="5">
        <v>34900</v>
      </c>
      <c r="F3544" s="6">
        <v>1866.76</v>
      </c>
      <c r="H3544" s="15" t="str">
        <f t="shared" si="330"/>
        <v>Medium</v>
      </c>
      <c r="I3544" s="11" t="str">
        <f t="shared" si="331"/>
        <v>Large</v>
      </c>
      <c r="J3544" s="11" t="str">
        <f t="shared" si="332"/>
        <v>West</v>
      </c>
      <c r="K3544" s="11" t="str">
        <f t="shared" si="333"/>
        <v>2010s</v>
      </c>
      <c r="L3544" s="11" t="str">
        <f t="shared" si="334"/>
        <v>Cereal</v>
      </c>
      <c r="M3544" s="18">
        <f t="shared" si="335"/>
        <v>5.3488825214899713E-2</v>
      </c>
    </row>
    <row r="3545" spans="1:13">
      <c r="A3545" s="4">
        <v>2012</v>
      </c>
      <c r="B3545" s="5" t="s">
        <v>117</v>
      </c>
      <c r="C3545" s="5" t="s">
        <v>128</v>
      </c>
      <c r="D3545" s="5" t="s">
        <v>17</v>
      </c>
      <c r="E3545" s="5">
        <v>23900</v>
      </c>
      <c r="F3545" s="6">
        <v>601.26</v>
      </c>
      <c r="H3545" s="15" t="str">
        <f t="shared" si="330"/>
        <v>Low</v>
      </c>
      <c r="I3545" s="11" t="str">
        <f t="shared" si="331"/>
        <v>Large</v>
      </c>
      <c r="J3545" s="11" t="str">
        <f t="shared" si="332"/>
        <v>West</v>
      </c>
      <c r="K3545" s="11" t="str">
        <f t="shared" si="333"/>
        <v>2010s</v>
      </c>
      <c r="L3545" s="11" t="str">
        <f t="shared" si="334"/>
        <v>Pulse</v>
      </c>
      <c r="M3545" s="18">
        <f t="shared" si="335"/>
        <v>2.5157322175732216E-2</v>
      </c>
    </row>
    <row r="3546" spans="1:13">
      <c r="A3546" s="4">
        <v>2012</v>
      </c>
      <c r="B3546" s="5" t="s">
        <v>117</v>
      </c>
      <c r="C3546" s="5" t="s">
        <v>128</v>
      </c>
      <c r="D3546" s="5" t="s">
        <v>18</v>
      </c>
      <c r="E3546" s="5">
        <v>2600</v>
      </c>
      <c r="F3546" s="6">
        <v>569.23</v>
      </c>
      <c r="H3546" s="15" t="str">
        <f t="shared" si="330"/>
        <v>Low</v>
      </c>
      <c r="I3546" s="11" t="str">
        <f t="shared" si="331"/>
        <v>Medium</v>
      </c>
      <c r="J3546" s="11" t="str">
        <f t="shared" si="332"/>
        <v>West</v>
      </c>
      <c r="K3546" s="11" t="str">
        <f t="shared" si="333"/>
        <v>2010s</v>
      </c>
      <c r="L3546" s="11" t="str">
        <f t="shared" si="334"/>
        <v>Fiber</v>
      </c>
      <c r="M3546" s="18">
        <f t="shared" si="335"/>
        <v>0.21893461538461539</v>
      </c>
    </row>
    <row r="3547" spans="1:13">
      <c r="A3547" s="4">
        <v>2013</v>
      </c>
      <c r="B3547" s="5" t="s">
        <v>117</v>
      </c>
      <c r="C3547" s="5" t="s">
        <v>128</v>
      </c>
      <c r="D3547" s="5" t="s">
        <v>15</v>
      </c>
      <c r="E3547" s="5">
        <v>14500</v>
      </c>
      <c r="F3547" s="6">
        <v>1758.62</v>
      </c>
      <c r="H3547" s="15" t="str">
        <f t="shared" si="330"/>
        <v>Medium</v>
      </c>
      <c r="I3547" s="11" t="str">
        <f t="shared" si="331"/>
        <v>Large</v>
      </c>
      <c r="J3547" s="11" t="str">
        <f t="shared" si="332"/>
        <v>West</v>
      </c>
      <c r="K3547" s="11" t="str">
        <f t="shared" si="333"/>
        <v>2010s</v>
      </c>
      <c r="L3547" s="11" t="str">
        <f t="shared" si="334"/>
        <v>Cereal</v>
      </c>
      <c r="M3547" s="18">
        <f t="shared" si="335"/>
        <v>0.12128413793103447</v>
      </c>
    </row>
    <row r="3548" spans="1:13">
      <c r="A3548" s="4">
        <v>2013</v>
      </c>
      <c r="B3548" s="5" t="s">
        <v>117</v>
      </c>
      <c r="C3548" s="5" t="s">
        <v>128</v>
      </c>
      <c r="D3548" s="5" t="s">
        <v>16</v>
      </c>
      <c r="E3548" s="5">
        <v>47900</v>
      </c>
      <c r="F3548" s="6">
        <v>2390.4</v>
      </c>
      <c r="H3548" s="15" t="str">
        <f t="shared" si="330"/>
        <v>Medium</v>
      </c>
      <c r="I3548" s="11" t="str">
        <f t="shared" si="331"/>
        <v>Large</v>
      </c>
      <c r="J3548" s="11" t="str">
        <f t="shared" si="332"/>
        <v>West</v>
      </c>
      <c r="K3548" s="11" t="str">
        <f t="shared" si="333"/>
        <v>2010s</v>
      </c>
      <c r="L3548" s="11" t="str">
        <f t="shared" si="334"/>
        <v>Cereal</v>
      </c>
      <c r="M3548" s="18">
        <f t="shared" si="335"/>
        <v>4.9903966597077243E-2</v>
      </c>
    </row>
    <row r="3549" spans="1:13">
      <c r="A3549" s="4">
        <v>2013</v>
      </c>
      <c r="B3549" s="5" t="s">
        <v>117</v>
      </c>
      <c r="C3549" s="5" t="s">
        <v>128</v>
      </c>
      <c r="D3549" s="5" t="s">
        <v>17</v>
      </c>
      <c r="E3549" s="5">
        <v>27400</v>
      </c>
      <c r="F3549" s="6">
        <v>744.53</v>
      </c>
      <c r="H3549" s="15" t="str">
        <f t="shared" si="330"/>
        <v>Low</v>
      </c>
      <c r="I3549" s="11" t="str">
        <f t="shared" si="331"/>
        <v>Large</v>
      </c>
      <c r="J3549" s="11" t="str">
        <f t="shared" si="332"/>
        <v>West</v>
      </c>
      <c r="K3549" s="11" t="str">
        <f t="shared" si="333"/>
        <v>2010s</v>
      </c>
      <c r="L3549" s="11" t="str">
        <f t="shared" si="334"/>
        <v>Pulse</v>
      </c>
      <c r="M3549" s="18">
        <f t="shared" si="335"/>
        <v>2.7172627737226278E-2</v>
      </c>
    </row>
    <row r="3550" spans="1:13">
      <c r="A3550" s="4">
        <v>2013</v>
      </c>
      <c r="B3550" s="5" t="s">
        <v>117</v>
      </c>
      <c r="C3550" s="5" t="s">
        <v>128</v>
      </c>
      <c r="D3550" s="5" t="s">
        <v>18</v>
      </c>
      <c r="E3550" s="5">
        <v>2800</v>
      </c>
      <c r="F3550" s="6">
        <v>400</v>
      </c>
      <c r="H3550" s="15" t="str">
        <f t="shared" si="330"/>
        <v>Low</v>
      </c>
      <c r="I3550" s="11" t="str">
        <f t="shared" si="331"/>
        <v>Medium</v>
      </c>
      <c r="J3550" s="11" t="str">
        <f t="shared" si="332"/>
        <v>West</v>
      </c>
      <c r="K3550" s="11" t="str">
        <f t="shared" si="333"/>
        <v>2010s</v>
      </c>
      <c r="L3550" s="11" t="str">
        <f t="shared" si="334"/>
        <v>Fiber</v>
      </c>
      <c r="M3550" s="18">
        <f t="shared" si="335"/>
        <v>0.14285714285714285</v>
      </c>
    </row>
    <row r="3551" spans="1:13">
      <c r="A3551" s="4">
        <v>2014</v>
      </c>
      <c r="B3551" s="5" t="s">
        <v>117</v>
      </c>
      <c r="C3551" s="5" t="s">
        <v>128</v>
      </c>
      <c r="D3551" s="5" t="s">
        <v>15</v>
      </c>
      <c r="E3551" s="5">
        <v>15500</v>
      </c>
      <c r="F3551" s="6">
        <v>2025.81</v>
      </c>
      <c r="H3551" s="15" t="str">
        <f t="shared" si="330"/>
        <v>Medium</v>
      </c>
      <c r="I3551" s="11" t="str">
        <f t="shared" si="331"/>
        <v>Large</v>
      </c>
      <c r="J3551" s="11" t="str">
        <f t="shared" si="332"/>
        <v>West</v>
      </c>
      <c r="K3551" s="11" t="str">
        <f t="shared" si="333"/>
        <v>2010s</v>
      </c>
      <c r="L3551" s="11" t="str">
        <f t="shared" si="334"/>
        <v>Cereal</v>
      </c>
      <c r="M3551" s="18">
        <f t="shared" si="335"/>
        <v>0.1306974193548387</v>
      </c>
    </row>
    <row r="3552" spans="1:13">
      <c r="A3552" s="4">
        <v>2014</v>
      </c>
      <c r="B3552" s="5" t="s">
        <v>117</v>
      </c>
      <c r="C3552" s="5" t="s">
        <v>128</v>
      </c>
      <c r="D3552" s="5" t="s">
        <v>16</v>
      </c>
      <c r="E3552" s="5">
        <v>63800</v>
      </c>
      <c r="F3552" s="6">
        <v>3827.59</v>
      </c>
      <c r="H3552" s="15" t="str">
        <f t="shared" si="330"/>
        <v>High</v>
      </c>
      <c r="I3552" s="11" t="str">
        <f t="shared" si="331"/>
        <v>Large</v>
      </c>
      <c r="J3552" s="11" t="str">
        <f t="shared" si="332"/>
        <v>West</v>
      </c>
      <c r="K3552" s="11" t="str">
        <f t="shared" si="333"/>
        <v>2010s</v>
      </c>
      <c r="L3552" s="11" t="str">
        <f t="shared" si="334"/>
        <v>Cereal</v>
      </c>
      <c r="M3552" s="18">
        <f t="shared" si="335"/>
        <v>5.9993573667711603E-2</v>
      </c>
    </row>
    <row r="3553" spans="1:13">
      <c r="A3553" s="4">
        <v>2014</v>
      </c>
      <c r="B3553" s="5" t="s">
        <v>117</v>
      </c>
      <c r="C3553" s="5" t="s">
        <v>128</v>
      </c>
      <c r="D3553" s="5" t="s">
        <v>17</v>
      </c>
      <c r="E3553" s="5">
        <v>27100</v>
      </c>
      <c r="F3553" s="6">
        <v>977.86</v>
      </c>
      <c r="H3553" s="15" t="str">
        <f t="shared" si="330"/>
        <v>Low</v>
      </c>
      <c r="I3553" s="11" t="str">
        <f t="shared" si="331"/>
        <v>Large</v>
      </c>
      <c r="J3553" s="11" t="str">
        <f t="shared" si="332"/>
        <v>West</v>
      </c>
      <c r="K3553" s="11" t="str">
        <f t="shared" si="333"/>
        <v>2010s</v>
      </c>
      <c r="L3553" s="11" t="str">
        <f t="shared" si="334"/>
        <v>Pulse</v>
      </c>
      <c r="M3553" s="18">
        <f t="shared" si="335"/>
        <v>3.6083394833948339E-2</v>
      </c>
    </row>
    <row r="3554" spans="1:13">
      <c r="A3554" s="4">
        <v>2014</v>
      </c>
      <c r="B3554" s="5" t="s">
        <v>117</v>
      </c>
      <c r="C3554" s="5" t="s">
        <v>128</v>
      </c>
      <c r="D3554" s="5" t="s">
        <v>18</v>
      </c>
      <c r="E3554" s="5">
        <v>1400</v>
      </c>
      <c r="F3554" s="6">
        <v>178.57</v>
      </c>
      <c r="H3554" s="15" t="str">
        <f t="shared" si="330"/>
        <v>Low</v>
      </c>
      <c r="I3554" s="11" t="str">
        <f t="shared" si="331"/>
        <v>Medium</v>
      </c>
      <c r="J3554" s="11" t="str">
        <f t="shared" si="332"/>
        <v>West</v>
      </c>
      <c r="K3554" s="11" t="str">
        <f t="shared" si="333"/>
        <v>2010s</v>
      </c>
      <c r="L3554" s="11" t="str">
        <f t="shared" si="334"/>
        <v>Fiber</v>
      </c>
      <c r="M3554" s="18">
        <f t="shared" si="335"/>
        <v>0.12755</v>
      </c>
    </row>
    <row r="3555" spans="1:13">
      <c r="A3555" s="4">
        <v>2015</v>
      </c>
      <c r="B3555" s="5" t="s">
        <v>117</v>
      </c>
      <c r="C3555" s="5" t="s">
        <v>128</v>
      </c>
      <c r="D3555" s="5" t="s">
        <v>15</v>
      </c>
      <c r="E3555" s="5">
        <v>22600</v>
      </c>
      <c r="F3555" s="6">
        <v>1920.35</v>
      </c>
      <c r="H3555" s="15" t="str">
        <f t="shared" si="330"/>
        <v>Medium</v>
      </c>
      <c r="I3555" s="11" t="str">
        <f t="shared" si="331"/>
        <v>Large</v>
      </c>
      <c r="J3555" s="11" t="str">
        <f t="shared" si="332"/>
        <v>West</v>
      </c>
      <c r="K3555" s="11" t="str">
        <f t="shared" si="333"/>
        <v>2010s</v>
      </c>
      <c r="L3555" s="11" t="str">
        <f t="shared" si="334"/>
        <v>Cereal</v>
      </c>
      <c r="M3555" s="18">
        <f t="shared" si="335"/>
        <v>8.4971238938053098E-2</v>
      </c>
    </row>
    <row r="3556" spans="1:13">
      <c r="A3556" s="4">
        <v>2015</v>
      </c>
      <c r="B3556" s="5" t="s">
        <v>117</v>
      </c>
      <c r="C3556" s="5" t="s">
        <v>128</v>
      </c>
      <c r="D3556" s="5" t="s">
        <v>16</v>
      </c>
      <c r="E3556" s="5">
        <v>46700</v>
      </c>
      <c r="F3556" s="6">
        <v>1922.91</v>
      </c>
      <c r="H3556" s="15" t="str">
        <f t="shared" si="330"/>
        <v>Medium</v>
      </c>
      <c r="I3556" s="11" t="str">
        <f t="shared" si="331"/>
        <v>Large</v>
      </c>
      <c r="J3556" s="11" t="str">
        <f t="shared" si="332"/>
        <v>West</v>
      </c>
      <c r="K3556" s="11" t="str">
        <f t="shared" si="333"/>
        <v>2010s</v>
      </c>
      <c r="L3556" s="11" t="str">
        <f t="shared" si="334"/>
        <v>Cereal</v>
      </c>
      <c r="M3556" s="18">
        <f t="shared" si="335"/>
        <v>4.1175802997858675E-2</v>
      </c>
    </row>
    <row r="3557" spans="1:13">
      <c r="A3557" s="4">
        <v>2015</v>
      </c>
      <c r="B3557" s="5" t="s">
        <v>117</v>
      </c>
      <c r="C3557" s="5" t="s">
        <v>128</v>
      </c>
      <c r="D3557" s="5" t="s">
        <v>17</v>
      </c>
      <c r="E3557" s="5">
        <v>22300</v>
      </c>
      <c r="F3557" s="6">
        <v>627.79999999999995</v>
      </c>
      <c r="H3557" s="15" t="str">
        <f t="shared" si="330"/>
        <v>Low</v>
      </c>
      <c r="I3557" s="11" t="str">
        <f t="shared" si="331"/>
        <v>Large</v>
      </c>
      <c r="J3557" s="11" t="str">
        <f t="shared" si="332"/>
        <v>West</v>
      </c>
      <c r="K3557" s="11" t="str">
        <f t="shared" si="333"/>
        <v>2010s</v>
      </c>
      <c r="L3557" s="11" t="str">
        <f t="shared" si="334"/>
        <v>Pulse</v>
      </c>
      <c r="M3557" s="18">
        <f t="shared" si="335"/>
        <v>2.8152466367713003E-2</v>
      </c>
    </row>
    <row r="3558" spans="1:13">
      <c r="A3558" s="4">
        <v>2015</v>
      </c>
      <c r="B3558" s="5" t="s">
        <v>117</v>
      </c>
      <c r="C3558" s="5" t="s">
        <v>128</v>
      </c>
      <c r="D3558" s="5" t="s">
        <v>18</v>
      </c>
      <c r="E3558" s="5">
        <v>1000</v>
      </c>
      <c r="F3558" s="6">
        <v>90</v>
      </c>
      <c r="H3558" s="15" t="str">
        <f t="shared" si="330"/>
        <v>Low</v>
      </c>
      <c r="I3558" s="11" t="str">
        <f t="shared" si="331"/>
        <v>Medium</v>
      </c>
      <c r="J3558" s="11" t="str">
        <f t="shared" si="332"/>
        <v>West</v>
      </c>
      <c r="K3558" s="11" t="str">
        <f t="shared" si="333"/>
        <v>2010s</v>
      </c>
      <c r="L3558" s="11" t="str">
        <f t="shared" si="334"/>
        <v>Fiber</v>
      </c>
      <c r="M3558" s="18">
        <f t="shared" si="335"/>
        <v>0.09</v>
      </c>
    </row>
    <row r="3559" spans="1:13">
      <c r="A3559" s="4">
        <v>2016</v>
      </c>
      <c r="B3559" s="5" t="s">
        <v>117</v>
      </c>
      <c r="C3559" s="5" t="s">
        <v>128</v>
      </c>
      <c r="D3559" s="5" t="s">
        <v>15</v>
      </c>
      <c r="E3559" s="5">
        <v>16800</v>
      </c>
      <c r="F3559" s="6">
        <v>2553.5700000000002</v>
      </c>
      <c r="H3559" s="15" t="str">
        <f t="shared" si="330"/>
        <v>Medium</v>
      </c>
      <c r="I3559" s="11" t="str">
        <f t="shared" si="331"/>
        <v>Large</v>
      </c>
      <c r="J3559" s="11" t="str">
        <f t="shared" si="332"/>
        <v>West</v>
      </c>
      <c r="K3559" s="11" t="str">
        <f t="shared" si="333"/>
        <v>2010s</v>
      </c>
      <c r="L3559" s="11" t="str">
        <f t="shared" si="334"/>
        <v>Cereal</v>
      </c>
      <c r="M3559" s="18">
        <f t="shared" si="335"/>
        <v>0.15199821428571431</v>
      </c>
    </row>
    <row r="3560" spans="1:13">
      <c r="A3560" s="4">
        <v>2016</v>
      </c>
      <c r="B3560" s="5" t="s">
        <v>117</v>
      </c>
      <c r="C3560" s="5" t="s">
        <v>128</v>
      </c>
      <c r="D3560" s="5" t="s">
        <v>16</v>
      </c>
      <c r="E3560" s="5">
        <v>64000</v>
      </c>
      <c r="F3560" s="6">
        <v>3057.81</v>
      </c>
      <c r="H3560" s="15" t="str">
        <f t="shared" si="330"/>
        <v>High</v>
      </c>
      <c r="I3560" s="11" t="str">
        <f t="shared" si="331"/>
        <v>Large</v>
      </c>
      <c r="J3560" s="11" t="str">
        <f t="shared" si="332"/>
        <v>West</v>
      </c>
      <c r="K3560" s="11" t="str">
        <f t="shared" si="333"/>
        <v>2010s</v>
      </c>
      <c r="L3560" s="11" t="str">
        <f t="shared" si="334"/>
        <v>Cereal</v>
      </c>
      <c r="M3560" s="18">
        <f t="shared" si="335"/>
        <v>4.7778281249999999E-2</v>
      </c>
    </row>
    <row r="3561" spans="1:13">
      <c r="A3561" s="4">
        <v>2016</v>
      </c>
      <c r="B3561" s="5" t="s">
        <v>117</v>
      </c>
      <c r="C3561" s="5" t="s">
        <v>128</v>
      </c>
      <c r="D3561" s="5" t="s">
        <v>17</v>
      </c>
      <c r="E3561" s="5">
        <v>28300</v>
      </c>
      <c r="F3561" s="6">
        <v>833.92</v>
      </c>
      <c r="H3561" s="15" t="str">
        <f t="shared" si="330"/>
        <v>Low</v>
      </c>
      <c r="I3561" s="11" t="str">
        <f t="shared" si="331"/>
        <v>Large</v>
      </c>
      <c r="J3561" s="11" t="str">
        <f t="shared" si="332"/>
        <v>West</v>
      </c>
      <c r="K3561" s="11" t="str">
        <f t="shared" si="333"/>
        <v>2010s</v>
      </c>
      <c r="L3561" s="11" t="str">
        <f t="shared" si="334"/>
        <v>Pulse</v>
      </c>
      <c r="M3561" s="18">
        <f t="shared" si="335"/>
        <v>2.9467137809187277E-2</v>
      </c>
    </row>
    <row r="3562" spans="1:13">
      <c r="A3562" s="4">
        <v>2016</v>
      </c>
      <c r="B3562" s="5" t="s">
        <v>117</v>
      </c>
      <c r="C3562" s="5" t="s">
        <v>128</v>
      </c>
      <c r="D3562" s="5" t="s">
        <v>18</v>
      </c>
      <c r="E3562" s="5">
        <v>600</v>
      </c>
      <c r="F3562" s="6">
        <v>540</v>
      </c>
      <c r="H3562" s="15" t="str">
        <f t="shared" si="330"/>
        <v>Low</v>
      </c>
      <c r="I3562" s="11" t="str">
        <f t="shared" si="331"/>
        <v>Small</v>
      </c>
      <c r="J3562" s="11" t="str">
        <f t="shared" si="332"/>
        <v>West</v>
      </c>
      <c r="K3562" s="11" t="str">
        <f t="shared" si="333"/>
        <v>2010s</v>
      </c>
      <c r="L3562" s="11" t="str">
        <f t="shared" si="334"/>
        <v>Fiber</v>
      </c>
      <c r="M3562" s="18">
        <f t="shared" si="335"/>
        <v>0.9</v>
      </c>
    </row>
    <row r="3563" spans="1:13">
      <c r="A3563" s="4">
        <v>2017</v>
      </c>
      <c r="B3563" s="5" t="s">
        <v>117</v>
      </c>
      <c r="C3563" s="5" t="s">
        <v>128</v>
      </c>
      <c r="D3563" s="5" t="s">
        <v>15</v>
      </c>
      <c r="E3563" s="5">
        <v>17000</v>
      </c>
      <c r="F3563" s="6">
        <v>2311.7600000000002</v>
      </c>
      <c r="H3563" s="15" t="str">
        <f t="shared" si="330"/>
        <v>Medium</v>
      </c>
      <c r="I3563" s="11" t="str">
        <f t="shared" si="331"/>
        <v>Large</v>
      </c>
      <c r="J3563" s="11" t="str">
        <f t="shared" si="332"/>
        <v>West</v>
      </c>
      <c r="K3563" s="11" t="str">
        <f t="shared" si="333"/>
        <v>2010s</v>
      </c>
      <c r="L3563" s="11" t="str">
        <f t="shared" si="334"/>
        <v>Cereal</v>
      </c>
      <c r="M3563" s="18">
        <f t="shared" si="335"/>
        <v>0.13598588235294118</v>
      </c>
    </row>
    <row r="3564" spans="1:13">
      <c r="A3564" s="4">
        <v>2017</v>
      </c>
      <c r="B3564" s="5" t="s">
        <v>117</v>
      </c>
      <c r="C3564" s="5" t="s">
        <v>128</v>
      </c>
      <c r="D3564" s="5" t="s">
        <v>16</v>
      </c>
      <c r="E3564" s="5">
        <v>58780</v>
      </c>
      <c r="F3564" s="6">
        <v>2419.0300000000002</v>
      </c>
      <c r="H3564" s="15" t="str">
        <f t="shared" si="330"/>
        <v>Medium</v>
      </c>
      <c r="I3564" s="11" t="str">
        <f t="shared" si="331"/>
        <v>Large</v>
      </c>
      <c r="J3564" s="11" t="str">
        <f t="shared" si="332"/>
        <v>West</v>
      </c>
      <c r="K3564" s="11" t="str">
        <f t="shared" si="333"/>
        <v>2010s</v>
      </c>
      <c r="L3564" s="11" t="str">
        <f t="shared" si="334"/>
        <v>Cereal</v>
      </c>
      <c r="M3564" s="18">
        <f t="shared" si="335"/>
        <v>4.1153963933310653E-2</v>
      </c>
    </row>
    <row r="3565" spans="1:13">
      <c r="A3565" s="4">
        <v>2017</v>
      </c>
      <c r="B3565" s="5" t="s">
        <v>117</v>
      </c>
      <c r="C3565" s="5" t="s">
        <v>128</v>
      </c>
      <c r="D3565" s="5" t="s">
        <v>17</v>
      </c>
      <c r="E3565" s="5">
        <v>29400</v>
      </c>
      <c r="F3565" s="6">
        <v>914.97</v>
      </c>
      <c r="H3565" s="15" t="str">
        <f t="shared" si="330"/>
        <v>Low</v>
      </c>
      <c r="I3565" s="11" t="str">
        <f t="shared" si="331"/>
        <v>Large</v>
      </c>
      <c r="J3565" s="11" t="str">
        <f t="shared" si="332"/>
        <v>West</v>
      </c>
      <c r="K3565" s="11" t="str">
        <f t="shared" si="333"/>
        <v>2010s</v>
      </c>
      <c r="L3565" s="11" t="str">
        <f t="shared" si="334"/>
        <v>Pulse</v>
      </c>
      <c r="M3565" s="18">
        <f t="shared" si="335"/>
        <v>3.1121428571428571E-2</v>
      </c>
    </row>
    <row r="3566" spans="1:13">
      <c r="A3566" s="4">
        <v>2017</v>
      </c>
      <c r="B3566" s="5" t="s">
        <v>117</v>
      </c>
      <c r="C3566" s="5" t="s">
        <v>128</v>
      </c>
      <c r="D3566" s="5" t="s">
        <v>18</v>
      </c>
      <c r="E3566" s="5">
        <v>250</v>
      </c>
      <c r="F3566" s="6">
        <v>141.72999999999999</v>
      </c>
      <c r="H3566" s="15" t="str">
        <f t="shared" si="330"/>
        <v>Low</v>
      </c>
      <c r="I3566" s="11" t="str">
        <f t="shared" si="331"/>
        <v>Small</v>
      </c>
      <c r="J3566" s="11" t="str">
        <f t="shared" si="332"/>
        <v>West</v>
      </c>
      <c r="K3566" s="11" t="str">
        <f t="shared" si="333"/>
        <v>2010s</v>
      </c>
      <c r="L3566" s="11" t="str">
        <f t="shared" si="334"/>
        <v>Fiber</v>
      </c>
      <c r="M3566" s="18">
        <f t="shared" si="335"/>
        <v>0.56691999999999998</v>
      </c>
    </row>
    <row r="3567" spans="1:13">
      <c r="A3567" s="4">
        <v>2008</v>
      </c>
      <c r="B3567" s="5" t="s">
        <v>117</v>
      </c>
      <c r="C3567" s="5" t="s">
        <v>129</v>
      </c>
      <c r="D3567" s="5" t="s">
        <v>15</v>
      </c>
      <c r="E3567" s="5">
        <v>100</v>
      </c>
      <c r="F3567" s="6">
        <v>1000</v>
      </c>
      <c r="H3567" s="15" t="str">
        <f t="shared" si="330"/>
        <v>Medium</v>
      </c>
      <c r="I3567" s="11" t="str">
        <f t="shared" si="331"/>
        <v>Small</v>
      </c>
      <c r="J3567" s="11" t="str">
        <f t="shared" si="332"/>
        <v>West</v>
      </c>
      <c r="K3567" s="11" t="str">
        <f t="shared" si="333"/>
        <v>2000s</v>
      </c>
      <c r="L3567" s="11" t="str">
        <f t="shared" si="334"/>
        <v>Cereal</v>
      </c>
      <c r="M3567" s="18">
        <f t="shared" si="335"/>
        <v>10</v>
      </c>
    </row>
    <row r="3568" spans="1:13">
      <c r="A3568" s="4">
        <v>2008</v>
      </c>
      <c r="B3568" s="5" t="s">
        <v>117</v>
      </c>
      <c r="C3568" s="5" t="s">
        <v>129</v>
      </c>
      <c r="D3568" s="5" t="s">
        <v>16</v>
      </c>
      <c r="E3568" s="5">
        <v>26500</v>
      </c>
      <c r="F3568" s="6">
        <v>2108.6799999999998</v>
      </c>
      <c r="H3568" s="15" t="str">
        <f t="shared" si="330"/>
        <v>Medium</v>
      </c>
      <c r="I3568" s="11" t="str">
        <f t="shared" si="331"/>
        <v>Large</v>
      </c>
      <c r="J3568" s="11" t="str">
        <f t="shared" si="332"/>
        <v>West</v>
      </c>
      <c r="K3568" s="11" t="str">
        <f t="shared" si="333"/>
        <v>2000s</v>
      </c>
      <c r="L3568" s="11" t="str">
        <f t="shared" si="334"/>
        <v>Cereal</v>
      </c>
      <c r="M3568" s="18">
        <f t="shared" si="335"/>
        <v>7.9572830188679236E-2</v>
      </c>
    </row>
    <row r="3569" spans="1:13">
      <c r="A3569" s="4">
        <v>2008</v>
      </c>
      <c r="B3569" s="5" t="s">
        <v>117</v>
      </c>
      <c r="C3569" s="5" t="s">
        <v>129</v>
      </c>
      <c r="D3569" s="5" t="s">
        <v>17</v>
      </c>
      <c r="E3569" s="5">
        <v>38500</v>
      </c>
      <c r="F3569" s="6">
        <v>732.47</v>
      </c>
      <c r="H3569" s="15" t="str">
        <f t="shared" si="330"/>
        <v>Low</v>
      </c>
      <c r="I3569" s="11" t="str">
        <f t="shared" si="331"/>
        <v>Large</v>
      </c>
      <c r="J3569" s="11" t="str">
        <f t="shared" si="332"/>
        <v>West</v>
      </c>
      <c r="K3569" s="11" t="str">
        <f t="shared" si="333"/>
        <v>2000s</v>
      </c>
      <c r="L3569" s="11" t="str">
        <f t="shared" si="334"/>
        <v>Pulse</v>
      </c>
      <c r="M3569" s="18">
        <f t="shared" si="335"/>
        <v>1.9025194805194805E-2</v>
      </c>
    </row>
    <row r="3570" spans="1:13">
      <c r="A3570" s="4">
        <v>2008</v>
      </c>
      <c r="B3570" s="5" t="s">
        <v>117</v>
      </c>
      <c r="C3570" s="5" t="s">
        <v>129</v>
      </c>
      <c r="D3570" s="5" t="s">
        <v>18</v>
      </c>
      <c r="E3570" s="5">
        <v>100</v>
      </c>
      <c r="F3570" s="6">
        <v>300</v>
      </c>
      <c r="H3570" s="15" t="str">
        <f t="shared" si="330"/>
        <v>Low</v>
      </c>
      <c r="I3570" s="11" t="str">
        <f t="shared" si="331"/>
        <v>Small</v>
      </c>
      <c r="J3570" s="11" t="str">
        <f t="shared" si="332"/>
        <v>West</v>
      </c>
      <c r="K3570" s="11" t="str">
        <f t="shared" si="333"/>
        <v>2000s</v>
      </c>
      <c r="L3570" s="11" t="str">
        <f t="shared" si="334"/>
        <v>Fiber</v>
      </c>
      <c r="M3570" s="18">
        <f t="shared" si="335"/>
        <v>3</v>
      </c>
    </row>
    <row r="3571" spans="1:13">
      <c r="A3571" s="4">
        <v>2009</v>
      </c>
      <c r="B3571" s="5" t="s">
        <v>117</v>
      </c>
      <c r="C3571" s="5" t="s">
        <v>129</v>
      </c>
      <c r="D3571" s="5" t="s">
        <v>15</v>
      </c>
      <c r="E3571" s="5">
        <v>100</v>
      </c>
      <c r="F3571" s="6">
        <v>100</v>
      </c>
      <c r="H3571" s="15" t="str">
        <f t="shared" si="330"/>
        <v>Low</v>
      </c>
      <c r="I3571" s="11" t="str">
        <f t="shared" si="331"/>
        <v>Small</v>
      </c>
      <c r="J3571" s="11" t="str">
        <f t="shared" si="332"/>
        <v>West</v>
      </c>
      <c r="K3571" s="11" t="str">
        <f t="shared" si="333"/>
        <v>2000s</v>
      </c>
      <c r="L3571" s="11" t="str">
        <f t="shared" si="334"/>
        <v>Cereal</v>
      </c>
      <c r="M3571" s="18">
        <f t="shared" si="335"/>
        <v>1</v>
      </c>
    </row>
    <row r="3572" spans="1:13">
      <c r="A3572" s="4">
        <v>2009</v>
      </c>
      <c r="B3572" s="5" t="s">
        <v>117</v>
      </c>
      <c r="C3572" s="5" t="s">
        <v>129</v>
      </c>
      <c r="D3572" s="5" t="s">
        <v>16</v>
      </c>
      <c r="E3572" s="5">
        <v>38700</v>
      </c>
      <c r="F3572" s="6">
        <v>2624.81</v>
      </c>
      <c r="H3572" s="15" t="str">
        <f t="shared" si="330"/>
        <v>Medium</v>
      </c>
      <c r="I3572" s="11" t="str">
        <f t="shared" si="331"/>
        <v>Large</v>
      </c>
      <c r="J3572" s="11" t="str">
        <f t="shared" si="332"/>
        <v>West</v>
      </c>
      <c r="K3572" s="11" t="str">
        <f t="shared" si="333"/>
        <v>2000s</v>
      </c>
      <c r="L3572" s="11" t="str">
        <f t="shared" si="334"/>
        <v>Cereal</v>
      </c>
      <c r="M3572" s="18">
        <f t="shared" si="335"/>
        <v>6.7824547803617574E-2</v>
      </c>
    </row>
    <row r="3573" spans="1:13">
      <c r="A3573" s="4">
        <v>2009</v>
      </c>
      <c r="B3573" s="5" t="s">
        <v>117</v>
      </c>
      <c r="C3573" s="5" t="s">
        <v>129</v>
      </c>
      <c r="D3573" s="5" t="s">
        <v>17</v>
      </c>
      <c r="E3573" s="5">
        <v>47700</v>
      </c>
      <c r="F3573" s="6">
        <v>780.71</v>
      </c>
      <c r="H3573" s="15" t="str">
        <f t="shared" si="330"/>
        <v>Low</v>
      </c>
      <c r="I3573" s="11" t="str">
        <f t="shared" si="331"/>
        <v>Large</v>
      </c>
      <c r="J3573" s="11" t="str">
        <f t="shared" si="332"/>
        <v>West</v>
      </c>
      <c r="K3573" s="11" t="str">
        <f t="shared" si="333"/>
        <v>2000s</v>
      </c>
      <c r="L3573" s="11" t="str">
        <f t="shared" si="334"/>
        <v>Pulse</v>
      </c>
      <c r="M3573" s="18">
        <f t="shared" si="335"/>
        <v>1.6367085953878407E-2</v>
      </c>
    </row>
    <row r="3574" spans="1:13">
      <c r="A3574" s="4">
        <v>2009</v>
      </c>
      <c r="B3574" s="5" t="s">
        <v>117</v>
      </c>
      <c r="C3574" s="5" t="s">
        <v>129</v>
      </c>
      <c r="D3574" s="5" t="s">
        <v>18</v>
      </c>
      <c r="E3574" s="5">
        <v>1400</v>
      </c>
      <c r="F3574" s="6">
        <v>285.70999999999998</v>
      </c>
      <c r="H3574" s="15" t="str">
        <f t="shared" si="330"/>
        <v>Low</v>
      </c>
      <c r="I3574" s="11" t="str">
        <f t="shared" si="331"/>
        <v>Medium</v>
      </c>
      <c r="J3574" s="11" t="str">
        <f t="shared" si="332"/>
        <v>West</v>
      </c>
      <c r="K3574" s="11" t="str">
        <f t="shared" si="333"/>
        <v>2000s</v>
      </c>
      <c r="L3574" s="11" t="str">
        <f t="shared" si="334"/>
        <v>Fiber</v>
      </c>
      <c r="M3574" s="18">
        <f t="shared" si="335"/>
        <v>0.20407857142857141</v>
      </c>
    </row>
    <row r="3575" spans="1:13">
      <c r="A3575" s="4">
        <v>2010</v>
      </c>
      <c r="B3575" s="5" t="s">
        <v>117</v>
      </c>
      <c r="C3575" s="5" t="s">
        <v>129</v>
      </c>
      <c r="D3575" s="5" t="s">
        <v>15</v>
      </c>
      <c r="E3575" s="5">
        <v>700</v>
      </c>
      <c r="F3575" s="6">
        <v>328.57</v>
      </c>
      <c r="H3575" s="15" t="str">
        <f t="shared" si="330"/>
        <v>Low</v>
      </c>
      <c r="I3575" s="11" t="str">
        <f t="shared" si="331"/>
        <v>Small</v>
      </c>
      <c r="J3575" s="11" t="str">
        <f t="shared" si="332"/>
        <v>West</v>
      </c>
      <c r="K3575" s="11" t="str">
        <f t="shared" si="333"/>
        <v>2010s</v>
      </c>
      <c r="L3575" s="11" t="str">
        <f t="shared" si="334"/>
        <v>Cereal</v>
      </c>
      <c r="M3575" s="18">
        <f t="shared" si="335"/>
        <v>0.4693857142857143</v>
      </c>
    </row>
    <row r="3576" spans="1:13">
      <c r="A3576" s="4">
        <v>2010</v>
      </c>
      <c r="B3576" s="5" t="s">
        <v>117</v>
      </c>
      <c r="C3576" s="5" t="s">
        <v>129</v>
      </c>
      <c r="D3576" s="5" t="s">
        <v>16</v>
      </c>
      <c r="E3576" s="5">
        <v>58100</v>
      </c>
      <c r="F3576" s="6">
        <v>2186.23</v>
      </c>
      <c r="H3576" s="15" t="str">
        <f t="shared" si="330"/>
        <v>Medium</v>
      </c>
      <c r="I3576" s="11" t="str">
        <f t="shared" si="331"/>
        <v>Large</v>
      </c>
      <c r="J3576" s="11" t="str">
        <f t="shared" si="332"/>
        <v>West</v>
      </c>
      <c r="K3576" s="11" t="str">
        <f t="shared" si="333"/>
        <v>2010s</v>
      </c>
      <c r="L3576" s="11" t="str">
        <f t="shared" si="334"/>
        <v>Cereal</v>
      </c>
      <c r="M3576" s="18">
        <f t="shared" si="335"/>
        <v>3.7628743545611014E-2</v>
      </c>
    </row>
    <row r="3577" spans="1:13">
      <c r="A3577" s="4">
        <v>2010</v>
      </c>
      <c r="B3577" s="5" t="s">
        <v>117</v>
      </c>
      <c r="C3577" s="5" t="s">
        <v>129</v>
      </c>
      <c r="D3577" s="5" t="s">
        <v>17</v>
      </c>
      <c r="E3577" s="5">
        <v>56400</v>
      </c>
      <c r="F3577" s="6">
        <v>664.01</v>
      </c>
      <c r="H3577" s="15" t="str">
        <f t="shared" si="330"/>
        <v>Low</v>
      </c>
      <c r="I3577" s="11" t="str">
        <f t="shared" si="331"/>
        <v>Large</v>
      </c>
      <c r="J3577" s="11" t="str">
        <f t="shared" si="332"/>
        <v>West</v>
      </c>
      <c r="K3577" s="11" t="str">
        <f t="shared" si="333"/>
        <v>2010s</v>
      </c>
      <c r="L3577" s="11" t="str">
        <f t="shared" si="334"/>
        <v>Pulse</v>
      </c>
      <c r="M3577" s="18">
        <f t="shared" si="335"/>
        <v>1.177322695035461E-2</v>
      </c>
    </row>
    <row r="3578" spans="1:13">
      <c r="A3578" s="4">
        <v>2010</v>
      </c>
      <c r="B3578" s="5" t="s">
        <v>117</v>
      </c>
      <c r="C3578" s="5" t="s">
        <v>129</v>
      </c>
      <c r="D3578" s="5" t="s">
        <v>18</v>
      </c>
      <c r="E3578" s="5">
        <v>1800</v>
      </c>
      <c r="F3578" s="6">
        <v>494.44</v>
      </c>
      <c r="H3578" s="15" t="str">
        <f t="shared" si="330"/>
        <v>Low</v>
      </c>
      <c r="I3578" s="11" t="str">
        <f t="shared" si="331"/>
        <v>Medium</v>
      </c>
      <c r="J3578" s="11" t="str">
        <f t="shared" si="332"/>
        <v>West</v>
      </c>
      <c r="K3578" s="11" t="str">
        <f t="shared" si="333"/>
        <v>2010s</v>
      </c>
      <c r="L3578" s="11" t="str">
        <f t="shared" si="334"/>
        <v>Fiber</v>
      </c>
      <c r="M3578" s="18">
        <f t="shared" si="335"/>
        <v>0.27468888888888887</v>
      </c>
    </row>
    <row r="3579" spans="1:13">
      <c r="A3579" s="4">
        <v>2011</v>
      </c>
      <c r="B3579" s="5" t="s">
        <v>117</v>
      </c>
      <c r="C3579" s="5" t="s">
        <v>129</v>
      </c>
      <c r="D3579" s="5" t="s">
        <v>15</v>
      </c>
      <c r="E3579" s="5">
        <v>700</v>
      </c>
      <c r="F3579" s="6">
        <v>285.70999999999998</v>
      </c>
      <c r="H3579" s="15" t="str">
        <f t="shared" si="330"/>
        <v>Low</v>
      </c>
      <c r="I3579" s="11" t="str">
        <f t="shared" si="331"/>
        <v>Small</v>
      </c>
      <c r="J3579" s="11" t="str">
        <f t="shared" si="332"/>
        <v>West</v>
      </c>
      <c r="K3579" s="11" t="str">
        <f t="shared" si="333"/>
        <v>2010s</v>
      </c>
      <c r="L3579" s="11" t="str">
        <f t="shared" si="334"/>
        <v>Cereal</v>
      </c>
      <c r="M3579" s="18">
        <f t="shared" si="335"/>
        <v>0.40815714285714283</v>
      </c>
    </row>
    <row r="3580" spans="1:13">
      <c r="A3580" s="4">
        <v>2011</v>
      </c>
      <c r="B3580" s="5" t="s">
        <v>117</v>
      </c>
      <c r="C3580" s="5" t="s">
        <v>129</v>
      </c>
      <c r="D3580" s="5" t="s">
        <v>16</v>
      </c>
      <c r="E3580" s="5">
        <v>39800</v>
      </c>
      <c r="F3580" s="6">
        <v>2059.5500000000002</v>
      </c>
      <c r="H3580" s="15" t="str">
        <f t="shared" si="330"/>
        <v>Medium</v>
      </c>
      <c r="I3580" s="11" t="str">
        <f t="shared" si="331"/>
        <v>Large</v>
      </c>
      <c r="J3580" s="11" t="str">
        <f t="shared" si="332"/>
        <v>West</v>
      </c>
      <c r="K3580" s="11" t="str">
        <f t="shared" si="333"/>
        <v>2010s</v>
      </c>
      <c r="L3580" s="11" t="str">
        <f t="shared" si="334"/>
        <v>Cereal</v>
      </c>
      <c r="M3580" s="18">
        <f t="shared" si="335"/>
        <v>5.1747487437185935E-2</v>
      </c>
    </row>
    <row r="3581" spans="1:13">
      <c r="A3581" s="4">
        <v>2011</v>
      </c>
      <c r="B3581" s="5" t="s">
        <v>117</v>
      </c>
      <c r="C3581" s="5" t="s">
        <v>129</v>
      </c>
      <c r="D3581" s="5" t="s">
        <v>17</v>
      </c>
      <c r="E3581" s="5">
        <v>24800</v>
      </c>
      <c r="F3581" s="6">
        <v>660.89</v>
      </c>
      <c r="H3581" s="15" t="str">
        <f t="shared" si="330"/>
        <v>Low</v>
      </c>
      <c r="I3581" s="11" t="str">
        <f t="shared" si="331"/>
        <v>Large</v>
      </c>
      <c r="J3581" s="11" t="str">
        <f t="shared" si="332"/>
        <v>West</v>
      </c>
      <c r="K3581" s="11" t="str">
        <f t="shared" si="333"/>
        <v>2010s</v>
      </c>
      <c r="L3581" s="11" t="str">
        <f t="shared" si="334"/>
        <v>Pulse</v>
      </c>
      <c r="M3581" s="18">
        <f t="shared" si="335"/>
        <v>2.6648790322580645E-2</v>
      </c>
    </row>
    <row r="3582" spans="1:13">
      <c r="A3582" s="4">
        <v>2011</v>
      </c>
      <c r="B3582" s="5" t="s">
        <v>117</v>
      </c>
      <c r="C3582" s="5" t="s">
        <v>129</v>
      </c>
      <c r="D3582" s="5" t="s">
        <v>18</v>
      </c>
      <c r="E3582" s="5">
        <v>900</v>
      </c>
      <c r="F3582" s="6">
        <v>455.56</v>
      </c>
      <c r="H3582" s="15" t="str">
        <f t="shared" si="330"/>
        <v>Low</v>
      </c>
      <c r="I3582" s="11" t="str">
        <f t="shared" si="331"/>
        <v>Small</v>
      </c>
      <c r="J3582" s="11" t="str">
        <f t="shared" si="332"/>
        <v>West</v>
      </c>
      <c r="K3582" s="11" t="str">
        <f t="shared" si="333"/>
        <v>2010s</v>
      </c>
      <c r="L3582" s="11" t="str">
        <f t="shared" si="334"/>
        <v>Fiber</v>
      </c>
      <c r="M3582" s="18">
        <f t="shared" si="335"/>
        <v>0.50617777777777773</v>
      </c>
    </row>
    <row r="3583" spans="1:13">
      <c r="A3583" s="4">
        <v>2012</v>
      </c>
      <c r="B3583" s="5" t="s">
        <v>117</v>
      </c>
      <c r="C3583" s="5" t="s">
        <v>129</v>
      </c>
      <c r="D3583" s="5" t="s">
        <v>15</v>
      </c>
      <c r="E3583" s="5">
        <v>400</v>
      </c>
      <c r="F3583" s="6">
        <v>225</v>
      </c>
      <c r="H3583" s="15" t="str">
        <f t="shared" si="330"/>
        <v>Low</v>
      </c>
      <c r="I3583" s="11" t="str">
        <f t="shared" si="331"/>
        <v>Small</v>
      </c>
      <c r="J3583" s="11" t="str">
        <f t="shared" si="332"/>
        <v>West</v>
      </c>
      <c r="K3583" s="11" t="str">
        <f t="shared" si="333"/>
        <v>2010s</v>
      </c>
      <c r="L3583" s="11" t="str">
        <f t="shared" si="334"/>
        <v>Cereal</v>
      </c>
      <c r="M3583" s="18">
        <f t="shared" si="335"/>
        <v>0.5625</v>
      </c>
    </row>
    <row r="3584" spans="1:13">
      <c r="A3584" s="4">
        <v>2012</v>
      </c>
      <c r="B3584" s="5" t="s">
        <v>117</v>
      </c>
      <c r="C3584" s="5" t="s">
        <v>129</v>
      </c>
      <c r="D3584" s="5" t="s">
        <v>16</v>
      </c>
      <c r="E3584" s="5">
        <v>33300</v>
      </c>
      <c r="F3584" s="6">
        <v>1576.58</v>
      </c>
      <c r="H3584" s="15" t="str">
        <f t="shared" si="330"/>
        <v>Medium</v>
      </c>
      <c r="I3584" s="11" t="str">
        <f t="shared" si="331"/>
        <v>Large</v>
      </c>
      <c r="J3584" s="11" t="str">
        <f t="shared" si="332"/>
        <v>West</v>
      </c>
      <c r="K3584" s="11" t="str">
        <f t="shared" si="333"/>
        <v>2010s</v>
      </c>
      <c r="L3584" s="11" t="str">
        <f t="shared" si="334"/>
        <v>Cereal</v>
      </c>
      <c r="M3584" s="18">
        <f t="shared" si="335"/>
        <v>4.7344744744744739E-2</v>
      </c>
    </row>
    <row r="3585" spans="1:13">
      <c r="A3585" s="4">
        <v>2012</v>
      </c>
      <c r="B3585" s="5" t="s">
        <v>117</v>
      </c>
      <c r="C3585" s="5" t="s">
        <v>129</v>
      </c>
      <c r="D3585" s="5" t="s">
        <v>17</v>
      </c>
      <c r="E3585" s="5">
        <v>26100</v>
      </c>
      <c r="F3585" s="6">
        <v>418.39</v>
      </c>
      <c r="H3585" s="15" t="str">
        <f t="shared" si="330"/>
        <v>Low</v>
      </c>
      <c r="I3585" s="11" t="str">
        <f t="shared" si="331"/>
        <v>Large</v>
      </c>
      <c r="J3585" s="11" t="str">
        <f t="shared" si="332"/>
        <v>West</v>
      </c>
      <c r="K3585" s="11" t="str">
        <f t="shared" si="333"/>
        <v>2010s</v>
      </c>
      <c r="L3585" s="11" t="str">
        <f t="shared" si="334"/>
        <v>Pulse</v>
      </c>
      <c r="M3585" s="18">
        <f t="shared" si="335"/>
        <v>1.6030268199233717E-2</v>
      </c>
    </row>
    <row r="3586" spans="1:13">
      <c r="A3586" s="4">
        <v>2012</v>
      </c>
      <c r="B3586" s="5" t="s">
        <v>117</v>
      </c>
      <c r="C3586" s="5" t="s">
        <v>129</v>
      </c>
      <c r="D3586" s="5" t="s">
        <v>18</v>
      </c>
      <c r="E3586" s="5">
        <v>500</v>
      </c>
      <c r="F3586" s="6">
        <v>560</v>
      </c>
      <c r="H3586" s="15" t="str">
        <f t="shared" si="330"/>
        <v>Low</v>
      </c>
      <c r="I3586" s="11" t="str">
        <f t="shared" si="331"/>
        <v>Small</v>
      </c>
      <c r="J3586" s="11" t="str">
        <f t="shared" si="332"/>
        <v>West</v>
      </c>
      <c r="K3586" s="11" t="str">
        <f t="shared" si="333"/>
        <v>2010s</v>
      </c>
      <c r="L3586" s="11" t="str">
        <f t="shared" si="334"/>
        <v>Fiber</v>
      </c>
      <c r="M3586" s="18">
        <f t="shared" si="335"/>
        <v>1.1200000000000001</v>
      </c>
    </row>
    <row r="3587" spans="1:13">
      <c r="A3587" s="4">
        <v>2013</v>
      </c>
      <c r="B3587" s="5" t="s">
        <v>117</v>
      </c>
      <c r="C3587" s="5" t="s">
        <v>129</v>
      </c>
      <c r="D3587" s="5" t="s">
        <v>15</v>
      </c>
      <c r="E3587" s="5">
        <v>400</v>
      </c>
      <c r="F3587" s="6">
        <v>250</v>
      </c>
      <c r="H3587" s="15" t="str">
        <f t="shared" ref="H3587:H3650" si="336">IF(F3587&lt;1000,"Low",IF(F3587&lt;3000,"Medium","High"))</f>
        <v>Low</v>
      </c>
      <c r="I3587" s="11" t="str">
        <f t="shared" ref="I3587:I3650" si="337">IF(E3587&lt;1000,"Small",IF(E3587&lt;5000,"Medium","Large"))</f>
        <v>Small</v>
      </c>
      <c r="J3587" s="11" t="str">
        <f t="shared" ref="J3587:J3650" si="338">IF(OR(B3587="Punjab",B3587="Haryana",B3587="Himachal Pradesh",B3587="Jammu and Kashmir",B3587="Uttarakhand",B3587="Delhi",B3587="Chandigarh"),"North",IF(OR(B3587="Tamil Nadu",B3587="Karnataka",B3587="Kerala",B3587="Andhra Pradesh",B3587="Telangana"),"South",IF(OR(B3587="Maharashtra",B3587="Gujarat",B3587="Goa",B3587="Rajasthan"),"West",IF(OR(B3587="West Bengal",B3587="Bihar",B3587="Jharkhand",B3587="Odisha",B3587="Assam",B3587="Sikkim",B3587="Arunachal Pradesh",B3587="Manipur",B3587="Meghalaya",B3587="Mizoram",B3587="Nagaland",B3587="Tripura"),"East","Central"))))</f>
        <v>West</v>
      </c>
      <c r="K3587" s="11" t="str">
        <f t="shared" ref="K3587:K3650" si="339">LEFT(A3587,3)&amp;"0s"</f>
        <v>2010s</v>
      </c>
      <c r="L3587" s="11" t="str">
        <f t="shared" ref="L3587:L3650" si="340">IF(D3587="Rice","Cereal",IF(D3587="Maize","Cereal",IF(D3587="Chickpea","Pulse",IF(D3587="Cotton","Fiber","Other"))))</f>
        <v>Cereal</v>
      </c>
      <c r="M3587" s="18">
        <f t="shared" ref="M3587:M3650" si="341">F3587/E3587</f>
        <v>0.625</v>
      </c>
    </row>
    <row r="3588" spans="1:13">
      <c r="A3588" s="4">
        <v>2013</v>
      </c>
      <c r="B3588" s="5" t="s">
        <v>117</v>
      </c>
      <c r="C3588" s="5" t="s">
        <v>129</v>
      </c>
      <c r="D3588" s="5" t="s">
        <v>16</v>
      </c>
      <c r="E3588" s="5">
        <v>44300</v>
      </c>
      <c r="F3588" s="6">
        <v>2209.9299999999998</v>
      </c>
      <c r="H3588" s="15" t="str">
        <f t="shared" si="336"/>
        <v>Medium</v>
      </c>
      <c r="I3588" s="11" t="str">
        <f t="shared" si="337"/>
        <v>Large</v>
      </c>
      <c r="J3588" s="11" t="str">
        <f t="shared" si="338"/>
        <v>West</v>
      </c>
      <c r="K3588" s="11" t="str">
        <f t="shared" si="339"/>
        <v>2010s</v>
      </c>
      <c r="L3588" s="11" t="str">
        <f t="shared" si="340"/>
        <v>Cereal</v>
      </c>
      <c r="M3588" s="18">
        <f t="shared" si="341"/>
        <v>4.9885553047404059E-2</v>
      </c>
    </row>
    <row r="3589" spans="1:13">
      <c r="A3589" s="4">
        <v>2013</v>
      </c>
      <c r="B3589" s="5" t="s">
        <v>117</v>
      </c>
      <c r="C3589" s="5" t="s">
        <v>129</v>
      </c>
      <c r="D3589" s="5" t="s">
        <v>17</v>
      </c>
      <c r="E3589" s="5">
        <v>35400</v>
      </c>
      <c r="F3589" s="6">
        <v>556.5</v>
      </c>
      <c r="H3589" s="15" t="str">
        <f t="shared" si="336"/>
        <v>Low</v>
      </c>
      <c r="I3589" s="11" t="str">
        <f t="shared" si="337"/>
        <v>Large</v>
      </c>
      <c r="J3589" s="11" t="str">
        <f t="shared" si="338"/>
        <v>West</v>
      </c>
      <c r="K3589" s="11" t="str">
        <f t="shared" si="339"/>
        <v>2010s</v>
      </c>
      <c r="L3589" s="11" t="str">
        <f t="shared" si="340"/>
        <v>Pulse</v>
      </c>
      <c r="M3589" s="18">
        <f t="shared" si="341"/>
        <v>1.5720338983050846E-2</v>
      </c>
    </row>
    <row r="3590" spans="1:13">
      <c r="A3590" s="4">
        <v>2013</v>
      </c>
      <c r="B3590" s="5" t="s">
        <v>117</v>
      </c>
      <c r="C3590" s="5" t="s">
        <v>129</v>
      </c>
      <c r="D3590" s="5" t="s">
        <v>18</v>
      </c>
      <c r="E3590" s="5">
        <v>500</v>
      </c>
      <c r="F3590" s="6">
        <v>260</v>
      </c>
      <c r="H3590" s="15" t="str">
        <f t="shared" si="336"/>
        <v>Low</v>
      </c>
      <c r="I3590" s="11" t="str">
        <f t="shared" si="337"/>
        <v>Small</v>
      </c>
      <c r="J3590" s="11" t="str">
        <f t="shared" si="338"/>
        <v>West</v>
      </c>
      <c r="K3590" s="11" t="str">
        <f t="shared" si="339"/>
        <v>2010s</v>
      </c>
      <c r="L3590" s="11" t="str">
        <f t="shared" si="340"/>
        <v>Fiber</v>
      </c>
      <c r="M3590" s="18">
        <f t="shared" si="341"/>
        <v>0.52</v>
      </c>
    </row>
    <row r="3591" spans="1:13">
      <c r="A3591" s="4">
        <v>2014</v>
      </c>
      <c r="B3591" s="5" t="s">
        <v>117</v>
      </c>
      <c r="C3591" s="5" t="s">
        <v>129</v>
      </c>
      <c r="D3591" s="5" t="s">
        <v>15</v>
      </c>
      <c r="E3591" s="5">
        <v>400</v>
      </c>
      <c r="F3591" s="6">
        <v>250</v>
      </c>
      <c r="H3591" s="15" t="str">
        <f t="shared" si="336"/>
        <v>Low</v>
      </c>
      <c r="I3591" s="11" t="str">
        <f t="shared" si="337"/>
        <v>Small</v>
      </c>
      <c r="J3591" s="11" t="str">
        <f t="shared" si="338"/>
        <v>West</v>
      </c>
      <c r="K3591" s="11" t="str">
        <f t="shared" si="339"/>
        <v>2010s</v>
      </c>
      <c r="L3591" s="11" t="str">
        <f t="shared" si="340"/>
        <v>Cereal</v>
      </c>
      <c r="M3591" s="18">
        <f t="shared" si="341"/>
        <v>0.625</v>
      </c>
    </row>
    <row r="3592" spans="1:13">
      <c r="A3592" s="4">
        <v>2014</v>
      </c>
      <c r="B3592" s="5" t="s">
        <v>117</v>
      </c>
      <c r="C3592" s="5" t="s">
        <v>129</v>
      </c>
      <c r="D3592" s="5" t="s">
        <v>16</v>
      </c>
      <c r="E3592" s="5">
        <v>51000</v>
      </c>
      <c r="F3592" s="6">
        <v>2611.7600000000002</v>
      </c>
      <c r="H3592" s="15" t="str">
        <f t="shared" si="336"/>
        <v>Medium</v>
      </c>
      <c r="I3592" s="11" t="str">
        <f t="shared" si="337"/>
        <v>Large</v>
      </c>
      <c r="J3592" s="11" t="str">
        <f t="shared" si="338"/>
        <v>West</v>
      </c>
      <c r="K3592" s="11" t="str">
        <f t="shared" si="339"/>
        <v>2010s</v>
      </c>
      <c r="L3592" s="11" t="str">
        <f t="shared" si="340"/>
        <v>Cereal</v>
      </c>
      <c r="M3592" s="18">
        <f t="shared" si="341"/>
        <v>5.1210980392156866E-2</v>
      </c>
    </row>
    <row r="3593" spans="1:13">
      <c r="A3593" s="4">
        <v>2014</v>
      </c>
      <c r="B3593" s="5" t="s">
        <v>117</v>
      </c>
      <c r="C3593" s="5" t="s">
        <v>129</v>
      </c>
      <c r="D3593" s="5" t="s">
        <v>17</v>
      </c>
      <c r="E3593" s="5">
        <v>39500</v>
      </c>
      <c r="F3593" s="6">
        <v>749.37</v>
      </c>
      <c r="H3593" s="15" t="str">
        <f t="shared" si="336"/>
        <v>Low</v>
      </c>
      <c r="I3593" s="11" t="str">
        <f t="shared" si="337"/>
        <v>Large</v>
      </c>
      <c r="J3593" s="11" t="str">
        <f t="shared" si="338"/>
        <v>West</v>
      </c>
      <c r="K3593" s="11" t="str">
        <f t="shared" si="339"/>
        <v>2010s</v>
      </c>
      <c r="L3593" s="11" t="str">
        <f t="shared" si="340"/>
        <v>Pulse</v>
      </c>
      <c r="M3593" s="18">
        <f t="shared" si="341"/>
        <v>1.8971392405063292E-2</v>
      </c>
    </row>
    <row r="3594" spans="1:13">
      <c r="A3594" s="4">
        <v>2014</v>
      </c>
      <c r="B3594" s="5" t="s">
        <v>117</v>
      </c>
      <c r="C3594" s="5" t="s">
        <v>129</v>
      </c>
      <c r="D3594" s="5" t="s">
        <v>18</v>
      </c>
      <c r="E3594" s="5">
        <v>600</v>
      </c>
      <c r="F3594" s="6">
        <v>366.67</v>
      </c>
      <c r="H3594" s="15" t="str">
        <f t="shared" si="336"/>
        <v>Low</v>
      </c>
      <c r="I3594" s="11" t="str">
        <f t="shared" si="337"/>
        <v>Small</v>
      </c>
      <c r="J3594" s="11" t="str">
        <f t="shared" si="338"/>
        <v>West</v>
      </c>
      <c r="K3594" s="11" t="str">
        <f t="shared" si="339"/>
        <v>2010s</v>
      </c>
      <c r="L3594" s="11" t="str">
        <f t="shared" si="340"/>
        <v>Fiber</v>
      </c>
      <c r="M3594" s="18">
        <f t="shared" si="341"/>
        <v>0.61111666666666664</v>
      </c>
    </row>
    <row r="3595" spans="1:13">
      <c r="A3595" s="4">
        <v>2015</v>
      </c>
      <c r="B3595" s="5" t="s">
        <v>117</v>
      </c>
      <c r="C3595" s="5" t="s">
        <v>129</v>
      </c>
      <c r="D3595" s="5" t="s">
        <v>16</v>
      </c>
      <c r="E3595" s="5">
        <v>48200</v>
      </c>
      <c r="F3595" s="6">
        <v>1352.7</v>
      </c>
      <c r="H3595" s="15" t="str">
        <f t="shared" si="336"/>
        <v>Medium</v>
      </c>
      <c r="I3595" s="11" t="str">
        <f t="shared" si="337"/>
        <v>Large</v>
      </c>
      <c r="J3595" s="11" t="str">
        <f t="shared" si="338"/>
        <v>West</v>
      </c>
      <c r="K3595" s="11" t="str">
        <f t="shared" si="339"/>
        <v>2010s</v>
      </c>
      <c r="L3595" s="11" t="str">
        <f t="shared" si="340"/>
        <v>Cereal</v>
      </c>
      <c r="M3595" s="18">
        <f t="shared" si="341"/>
        <v>2.8064315352697097E-2</v>
      </c>
    </row>
    <row r="3596" spans="1:13">
      <c r="A3596" s="4">
        <v>2015</v>
      </c>
      <c r="B3596" s="5" t="s">
        <v>117</v>
      </c>
      <c r="C3596" s="5" t="s">
        <v>129</v>
      </c>
      <c r="D3596" s="5" t="s">
        <v>17</v>
      </c>
      <c r="E3596" s="5">
        <v>45800</v>
      </c>
      <c r="F3596" s="6">
        <v>294.76</v>
      </c>
      <c r="H3596" s="15" t="str">
        <f t="shared" si="336"/>
        <v>Low</v>
      </c>
      <c r="I3596" s="11" t="str">
        <f t="shared" si="337"/>
        <v>Large</v>
      </c>
      <c r="J3596" s="11" t="str">
        <f t="shared" si="338"/>
        <v>West</v>
      </c>
      <c r="K3596" s="11" t="str">
        <f t="shared" si="339"/>
        <v>2010s</v>
      </c>
      <c r="L3596" s="11" t="str">
        <f t="shared" si="340"/>
        <v>Pulse</v>
      </c>
      <c r="M3596" s="18">
        <f t="shared" si="341"/>
        <v>6.4358078602620083E-3</v>
      </c>
    </row>
    <row r="3597" spans="1:13">
      <c r="A3597" s="4">
        <v>2015</v>
      </c>
      <c r="B3597" s="5" t="s">
        <v>117</v>
      </c>
      <c r="C3597" s="5" t="s">
        <v>129</v>
      </c>
      <c r="D3597" s="5" t="s">
        <v>18</v>
      </c>
      <c r="E3597" s="5">
        <v>900</v>
      </c>
      <c r="F3597" s="6">
        <v>144.44</v>
      </c>
      <c r="H3597" s="15" t="str">
        <f t="shared" si="336"/>
        <v>Low</v>
      </c>
      <c r="I3597" s="11" t="str">
        <f t="shared" si="337"/>
        <v>Small</v>
      </c>
      <c r="J3597" s="11" t="str">
        <f t="shared" si="338"/>
        <v>West</v>
      </c>
      <c r="K3597" s="11" t="str">
        <f t="shared" si="339"/>
        <v>2010s</v>
      </c>
      <c r="L3597" s="11" t="str">
        <f t="shared" si="340"/>
        <v>Fiber</v>
      </c>
      <c r="M3597" s="18">
        <f t="shared" si="341"/>
        <v>0.16048888888888888</v>
      </c>
    </row>
    <row r="3598" spans="1:13">
      <c r="A3598" s="4">
        <v>2016</v>
      </c>
      <c r="B3598" s="5" t="s">
        <v>117</v>
      </c>
      <c r="C3598" s="5" t="s">
        <v>129</v>
      </c>
      <c r="D3598" s="5" t="s">
        <v>15</v>
      </c>
      <c r="E3598" s="5">
        <v>200</v>
      </c>
      <c r="F3598" s="6">
        <v>215</v>
      </c>
      <c r="H3598" s="15" t="str">
        <f t="shared" si="336"/>
        <v>Low</v>
      </c>
      <c r="I3598" s="11" t="str">
        <f t="shared" si="337"/>
        <v>Small</v>
      </c>
      <c r="J3598" s="11" t="str">
        <f t="shared" si="338"/>
        <v>West</v>
      </c>
      <c r="K3598" s="11" t="str">
        <f t="shared" si="339"/>
        <v>2010s</v>
      </c>
      <c r="L3598" s="11" t="str">
        <f t="shared" si="340"/>
        <v>Cereal</v>
      </c>
      <c r="M3598" s="18">
        <f t="shared" si="341"/>
        <v>1.075</v>
      </c>
    </row>
    <row r="3599" spans="1:13">
      <c r="A3599" s="4">
        <v>2016</v>
      </c>
      <c r="B3599" s="5" t="s">
        <v>117</v>
      </c>
      <c r="C3599" s="5" t="s">
        <v>129</v>
      </c>
      <c r="D3599" s="5" t="s">
        <v>16</v>
      </c>
      <c r="E3599" s="5">
        <v>63000</v>
      </c>
      <c r="F3599" s="6">
        <v>1657.14</v>
      </c>
      <c r="H3599" s="15" t="str">
        <f t="shared" si="336"/>
        <v>Medium</v>
      </c>
      <c r="I3599" s="11" t="str">
        <f t="shared" si="337"/>
        <v>Large</v>
      </c>
      <c r="J3599" s="11" t="str">
        <f t="shared" si="338"/>
        <v>West</v>
      </c>
      <c r="K3599" s="11" t="str">
        <f t="shared" si="339"/>
        <v>2010s</v>
      </c>
      <c r="L3599" s="11" t="str">
        <f t="shared" si="340"/>
        <v>Cereal</v>
      </c>
      <c r="M3599" s="18">
        <f t="shared" si="341"/>
        <v>2.6303809523809524E-2</v>
      </c>
    </row>
    <row r="3600" spans="1:13">
      <c r="A3600" s="4">
        <v>2016</v>
      </c>
      <c r="B3600" s="5" t="s">
        <v>117</v>
      </c>
      <c r="C3600" s="5" t="s">
        <v>129</v>
      </c>
      <c r="D3600" s="5" t="s">
        <v>17</v>
      </c>
      <c r="E3600" s="5">
        <v>56500</v>
      </c>
      <c r="F3600" s="6">
        <v>674.34</v>
      </c>
      <c r="H3600" s="15" t="str">
        <f t="shared" si="336"/>
        <v>Low</v>
      </c>
      <c r="I3600" s="11" t="str">
        <f t="shared" si="337"/>
        <v>Large</v>
      </c>
      <c r="J3600" s="11" t="str">
        <f t="shared" si="338"/>
        <v>West</v>
      </c>
      <c r="K3600" s="11" t="str">
        <f t="shared" si="339"/>
        <v>2010s</v>
      </c>
      <c r="L3600" s="11" t="str">
        <f t="shared" si="340"/>
        <v>Pulse</v>
      </c>
      <c r="M3600" s="18">
        <f t="shared" si="341"/>
        <v>1.1935221238938054E-2</v>
      </c>
    </row>
    <row r="3601" spans="1:13">
      <c r="A3601" s="4">
        <v>2016</v>
      </c>
      <c r="B3601" s="5" t="s">
        <v>117</v>
      </c>
      <c r="C3601" s="5" t="s">
        <v>129</v>
      </c>
      <c r="D3601" s="5" t="s">
        <v>18</v>
      </c>
      <c r="E3601" s="5">
        <v>900</v>
      </c>
      <c r="F3601" s="6">
        <v>274</v>
      </c>
      <c r="H3601" s="15" t="str">
        <f t="shared" si="336"/>
        <v>Low</v>
      </c>
      <c r="I3601" s="11" t="str">
        <f t="shared" si="337"/>
        <v>Small</v>
      </c>
      <c r="J3601" s="11" t="str">
        <f t="shared" si="338"/>
        <v>West</v>
      </c>
      <c r="K3601" s="11" t="str">
        <f t="shared" si="339"/>
        <v>2010s</v>
      </c>
      <c r="L3601" s="11" t="str">
        <f t="shared" si="340"/>
        <v>Fiber</v>
      </c>
      <c r="M3601" s="18">
        <f t="shared" si="341"/>
        <v>0.30444444444444446</v>
      </c>
    </row>
    <row r="3602" spans="1:13">
      <c r="A3602" s="4">
        <v>2017</v>
      </c>
      <c r="B3602" s="5" t="s">
        <v>117</v>
      </c>
      <c r="C3602" s="5" t="s">
        <v>129</v>
      </c>
      <c r="D3602" s="5" t="s">
        <v>15</v>
      </c>
      <c r="E3602" s="5">
        <v>600</v>
      </c>
      <c r="F3602" s="6">
        <v>116.67</v>
      </c>
      <c r="H3602" s="15" t="str">
        <f t="shared" si="336"/>
        <v>Low</v>
      </c>
      <c r="I3602" s="11" t="str">
        <f t="shared" si="337"/>
        <v>Small</v>
      </c>
      <c r="J3602" s="11" t="str">
        <f t="shared" si="338"/>
        <v>West</v>
      </c>
      <c r="K3602" s="11" t="str">
        <f t="shared" si="339"/>
        <v>2010s</v>
      </c>
      <c r="L3602" s="11" t="str">
        <f t="shared" si="340"/>
        <v>Cereal</v>
      </c>
      <c r="M3602" s="18">
        <f t="shared" si="341"/>
        <v>0.19445000000000001</v>
      </c>
    </row>
    <row r="3603" spans="1:13">
      <c r="A3603" s="4">
        <v>2017</v>
      </c>
      <c r="B3603" s="5" t="s">
        <v>117</v>
      </c>
      <c r="C3603" s="5" t="s">
        <v>129</v>
      </c>
      <c r="D3603" s="5" t="s">
        <v>16</v>
      </c>
      <c r="E3603" s="5">
        <v>75810</v>
      </c>
      <c r="F3603" s="6">
        <v>2059.39</v>
      </c>
      <c r="H3603" s="15" t="str">
        <f t="shared" si="336"/>
        <v>Medium</v>
      </c>
      <c r="I3603" s="11" t="str">
        <f t="shared" si="337"/>
        <v>Large</v>
      </c>
      <c r="J3603" s="11" t="str">
        <f t="shared" si="338"/>
        <v>West</v>
      </c>
      <c r="K3603" s="11" t="str">
        <f t="shared" si="339"/>
        <v>2010s</v>
      </c>
      <c r="L3603" s="11" t="str">
        <f t="shared" si="340"/>
        <v>Cereal</v>
      </c>
      <c r="M3603" s="18">
        <f t="shared" si="341"/>
        <v>2.7165149716396251E-2</v>
      </c>
    </row>
    <row r="3604" spans="1:13">
      <c r="A3604" s="4">
        <v>2017</v>
      </c>
      <c r="B3604" s="5" t="s">
        <v>117</v>
      </c>
      <c r="C3604" s="5" t="s">
        <v>129</v>
      </c>
      <c r="D3604" s="5" t="s">
        <v>17</v>
      </c>
      <c r="E3604" s="5">
        <v>68250</v>
      </c>
      <c r="F3604" s="6">
        <v>675.47</v>
      </c>
      <c r="H3604" s="15" t="str">
        <f t="shared" si="336"/>
        <v>Low</v>
      </c>
      <c r="I3604" s="11" t="str">
        <f t="shared" si="337"/>
        <v>Large</v>
      </c>
      <c r="J3604" s="11" t="str">
        <f t="shared" si="338"/>
        <v>West</v>
      </c>
      <c r="K3604" s="11" t="str">
        <f t="shared" si="339"/>
        <v>2010s</v>
      </c>
      <c r="L3604" s="11" t="str">
        <f t="shared" si="340"/>
        <v>Pulse</v>
      </c>
      <c r="M3604" s="18">
        <f t="shared" si="341"/>
        <v>9.896996336996337E-3</v>
      </c>
    </row>
    <row r="3605" spans="1:13">
      <c r="A3605" s="4">
        <v>2017</v>
      </c>
      <c r="B3605" s="5" t="s">
        <v>117</v>
      </c>
      <c r="C3605" s="5" t="s">
        <v>129</v>
      </c>
      <c r="D3605" s="5" t="s">
        <v>18</v>
      </c>
      <c r="E3605" s="5">
        <v>300</v>
      </c>
      <c r="F3605" s="6">
        <v>240</v>
      </c>
      <c r="H3605" s="15" t="str">
        <f t="shared" si="336"/>
        <v>Low</v>
      </c>
      <c r="I3605" s="11" t="str">
        <f t="shared" si="337"/>
        <v>Small</v>
      </c>
      <c r="J3605" s="11" t="str">
        <f t="shared" si="338"/>
        <v>West</v>
      </c>
      <c r="K3605" s="11" t="str">
        <f t="shared" si="339"/>
        <v>2010s</v>
      </c>
      <c r="L3605" s="11" t="str">
        <f t="shared" si="340"/>
        <v>Fiber</v>
      </c>
      <c r="M3605" s="18">
        <f t="shared" si="341"/>
        <v>0.8</v>
      </c>
    </row>
    <row r="3606" spans="1:13">
      <c r="A3606" s="4">
        <v>2008</v>
      </c>
      <c r="B3606" s="5" t="s">
        <v>117</v>
      </c>
      <c r="C3606" s="5" t="s">
        <v>130</v>
      </c>
      <c r="D3606" s="5" t="s">
        <v>15</v>
      </c>
      <c r="E3606" s="5">
        <v>114400</v>
      </c>
      <c r="F3606" s="6">
        <v>2510.4899999999998</v>
      </c>
      <c r="H3606" s="15" t="str">
        <f t="shared" si="336"/>
        <v>Medium</v>
      </c>
      <c r="I3606" s="11" t="str">
        <f t="shared" si="337"/>
        <v>Large</v>
      </c>
      <c r="J3606" s="11" t="str">
        <f t="shared" si="338"/>
        <v>West</v>
      </c>
      <c r="K3606" s="11" t="str">
        <f t="shared" si="339"/>
        <v>2000s</v>
      </c>
      <c r="L3606" s="11" t="str">
        <f t="shared" si="340"/>
        <v>Cereal</v>
      </c>
      <c r="M3606" s="18">
        <f t="shared" si="341"/>
        <v>2.1944842657342655E-2</v>
      </c>
    </row>
    <row r="3607" spans="1:13">
      <c r="A3607" s="4">
        <v>2008</v>
      </c>
      <c r="B3607" s="5" t="s">
        <v>117</v>
      </c>
      <c r="C3607" s="5" t="s">
        <v>130</v>
      </c>
      <c r="D3607" s="5" t="s">
        <v>16</v>
      </c>
      <c r="E3607" s="5">
        <v>10100</v>
      </c>
      <c r="F3607" s="6">
        <v>2365.35</v>
      </c>
      <c r="H3607" s="15" t="str">
        <f t="shared" si="336"/>
        <v>Medium</v>
      </c>
      <c r="I3607" s="11" t="str">
        <f t="shared" si="337"/>
        <v>Large</v>
      </c>
      <c r="J3607" s="11" t="str">
        <f t="shared" si="338"/>
        <v>West</v>
      </c>
      <c r="K3607" s="11" t="str">
        <f t="shared" si="339"/>
        <v>2000s</v>
      </c>
      <c r="L3607" s="11" t="str">
        <f t="shared" si="340"/>
        <v>Cereal</v>
      </c>
      <c r="M3607" s="18">
        <f t="shared" si="341"/>
        <v>0.23419306930693068</v>
      </c>
    </row>
    <row r="3608" spans="1:13">
      <c r="A3608" s="4">
        <v>2008</v>
      </c>
      <c r="B3608" s="5" t="s">
        <v>117</v>
      </c>
      <c r="C3608" s="5" t="s">
        <v>130</v>
      </c>
      <c r="D3608" s="5" t="s">
        <v>17</v>
      </c>
      <c r="E3608" s="5">
        <v>10100</v>
      </c>
      <c r="F3608" s="6">
        <v>742.57</v>
      </c>
      <c r="H3608" s="15" t="str">
        <f t="shared" si="336"/>
        <v>Low</v>
      </c>
      <c r="I3608" s="11" t="str">
        <f t="shared" si="337"/>
        <v>Large</v>
      </c>
      <c r="J3608" s="11" t="str">
        <f t="shared" si="338"/>
        <v>West</v>
      </c>
      <c r="K3608" s="11" t="str">
        <f t="shared" si="339"/>
        <v>2000s</v>
      </c>
      <c r="L3608" s="11" t="str">
        <f t="shared" si="340"/>
        <v>Pulse</v>
      </c>
      <c r="M3608" s="18">
        <f t="shared" si="341"/>
        <v>7.3521782178217823E-2</v>
      </c>
    </row>
    <row r="3609" spans="1:13">
      <c r="A3609" s="4">
        <v>2008</v>
      </c>
      <c r="B3609" s="5" t="s">
        <v>117</v>
      </c>
      <c r="C3609" s="5" t="s">
        <v>130</v>
      </c>
      <c r="D3609" s="5" t="s">
        <v>18</v>
      </c>
      <c r="E3609" s="5">
        <v>100</v>
      </c>
      <c r="F3609" s="6">
        <v>300</v>
      </c>
      <c r="H3609" s="15" t="str">
        <f t="shared" si="336"/>
        <v>Low</v>
      </c>
      <c r="I3609" s="11" t="str">
        <f t="shared" si="337"/>
        <v>Small</v>
      </c>
      <c r="J3609" s="11" t="str">
        <f t="shared" si="338"/>
        <v>West</v>
      </c>
      <c r="K3609" s="11" t="str">
        <f t="shared" si="339"/>
        <v>2000s</v>
      </c>
      <c r="L3609" s="11" t="str">
        <f t="shared" si="340"/>
        <v>Fiber</v>
      </c>
      <c r="M3609" s="18">
        <f t="shared" si="341"/>
        <v>3</v>
      </c>
    </row>
    <row r="3610" spans="1:13">
      <c r="A3610" s="4">
        <v>2009</v>
      </c>
      <c r="B3610" s="5" t="s">
        <v>117</v>
      </c>
      <c r="C3610" s="5" t="s">
        <v>130</v>
      </c>
      <c r="D3610" s="5" t="s">
        <v>15</v>
      </c>
      <c r="E3610" s="5">
        <v>113300</v>
      </c>
      <c r="F3610" s="6">
        <v>2588.44</v>
      </c>
      <c r="H3610" s="15" t="str">
        <f t="shared" si="336"/>
        <v>Medium</v>
      </c>
      <c r="I3610" s="11" t="str">
        <f t="shared" si="337"/>
        <v>Large</v>
      </c>
      <c r="J3610" s="11" t="str">
        <f t="shared" si="338"/>
        <v>West</v>
      </c>
      <c r="K3610" s="11" t="str">
        <f t="shared" si="339"/>
        <v>2000s</v>
      </c>
      <c r="L3610" s="11" t="str">
        <f t="shared" si="340"/>
        <v>Cereal</v>
      </c>
      <c r="M3610" s="18">
        <f t="shared" si="341"/>
        <v>2.2845895851721094E-2</v>
      </c>
    </row>
    <row r="3611" spans="1:13">
      <c r="A3611" s="4">
        <v>2009</v>
      </c>
      <c r="B3611" s="5" t="s">
        <v>117</v>
      </c>
      <c r="C3611" s="5" t="s">
        <v>130</v>
      </c>
      <c r="D3611" s="5" t="s">
        <v>16</v>
      </c>
      <c r="E3611" s="5">
        <v>11000</v>
      </c>
      <c r="F3611" s="6">
        <v>2556.36</v>
      </c>
      <c r="H3611" s="15" t="str">
        <f t="shared" si="336"/>
        <v>Medium</v>
      </c>
      <c r="I3611" s="11" t="str">
        <f t="shared" si="337"/>
        <v>Large</v>
      </c>
      <c r="J3611" s="11" t="str">
        <f t="shared" si="338"/>
        <v>West</v>
      </c>
      <c r="K3611" s="11" t="str">
        <f t="shared" si="339"/>
        <v>2000s</v>
      </c>
      <c r="L3611" s="11" t="str">
        <f t="shared" si="340"/>
        <v>Cereal</v>
      </c>
      <c r="M3611" s="18">
        <f t="shared" si="341"/>
        <v>0.23239636363636365</v>
      </c>
    </row>
    <row r="3612" spans="1:13">
      <c r="A3612" s="4">
        <v>2009</v>
      </c>
      <c r="B3612" s="5" t="s">
        <v>117</v>
      </c>
      <c r="C3612" s="5" t="s">
        <v>130</v>
      </c>
      <c r="D3612" s="5" t="s">
        <v>17</v>
      </c>
      <c r="E3612" s="5">
        <v>9000</v>
      </c>
      <c r="F3612" s="6">
        <v>875.56</v>
      </c>
      <c r="H3612" s="15" t="str">
        <f t="shared" si="336"/>
        <v>Low</v>
      </c>
      <c r="I3612" s="11" t="str">
        <f t="shared" si="337"/>
        <v>Large</v>
      </c>
      <c r="J3612" s="11" t="str">
        <f t="shared" si="338"/>
        <v>West</v>
      </c>
      <c r="K3612" s="11" t="str">
        <f t="shared" si="339"/>
        <v>2000s</v>
      </c>
      <c r="L3612" s="11" t="str">
        <f t="shared" si="340"/>
        <v>Pulse</v>
      </c>
      <c r="M3612" s="18">
        <f t="shared" si="341"/>
        <v>9.7284444444444437E-2</v>
      </c>
    </row>
    <row r="3613" spans="1:13">
      <c r="A3613" s="4">
        <v>2009</v>
      </c>
      <c r="B3613" s="5" t="s">
        <v>117</v>
      </c>
      <c r="C3613" s="5" t="s">
        <v>130</v>
      </c>
      <c r="D3613" s="5" t="s">
        <v>18</v>
      </c>
      <c r="E3613" s="5">
        <v>100</v>
      </c>
      <c r="F3613" s="6">
        <v>300</v>
      </c>
      <c r="H3613" s="15" t="str">
        <f t="shared" si="336"/>
        <v>Low</v>
      </c>
      <c r="I3613" s="11" t="str">
        <f t="shared" si="337"/>
        <v>Small</v>
      </c>
      <c r="J3613" s="11" t="str">
        <f t="shared" si="338"/>
        <v>West</v>
      </c>
      <c r="K3613" s="11" t="str">
        <f t="shared" si="339"/>
        <v>2000s</v>
      </c>
      <c r="L3613" s="11" t="str">
        <f t="shared" si="340"/>
        <v>Fiber</v>
      </c>
      <c r="M3613" s="18">
        <f t="shared" si="341"/>
        <v>3</v>
      </c>
    </row>
    <row r="3614" spans="1:13">
      <c r="A3614" s="4">
        <v>2010</v>
      </c>
      <c r="B3614" s="5" t="s">
        <v>117</v>
      </c>
      <c r="C3614" s="5" t="s">
        <v>130</v>
      </c>
      <c r="D3614" s="5" t="s">
        <v>15</v>
      </c>
      <c r="E3614" s="5">
        <v>112000</v>
      </c>
      <c r="F3614" s="6">
        <v>2885</v>
      </c>
      <c r="H3614" s="15" t="str">
        <f t="shared" si="336"/>
        <v>Medium</v>
      </c>
      <c r="I3614" s="11" t="str">
        <f t="shared" si="337"/>
        <v>Large</v>
      </c>
      <c r="J3614" s="11" t="str">
        <f t="shared" si="338"/>
        <v>West</v>
      </c>
      <c r="K3614" s="11" t="str">
        <f t="shared" si="339"/>
        <v>2010s</v>
      </c>
      <c r="L3614" s="11" t="str">
        <f t="shared" si="340"/>
        <v>Cereal</v>
      </c>
      <c r="M3614" s="18">
        <f t="shared" si="341"/>
        <v>2.5758928571428572E-2</v>
      </c>
    </row>
    <row r="3615" spans="1:13">
      <c r="A3615" s="4">
        <v>2010</v>
      </c>
      <c r="B3615" s="5" t="s">
        <v>117</v>
      </c>
      <c r="C3615" s="5" t="s">
        <v>130</v>
      </c>
      <c r="D3615" s="5" t="s">
        <v>16</v>
      </c>
      <c r="E3615" s="5">
        <v>11600</v>
      </c>
      <c r="F3615" s="6">
        <v>2215.52</v>
      </c>
      <c r="H3615" s="15" t="str">
        <f t="shared" si="336"/>
        <v>Medium</v>
      </c>
      <c r="I3615" s="11" t="str">
        <f t="shared" si="337"/>
        <v>Large</v>
      </c>
      <c r="J3615" s="11" t="str">
        <f t="shared" si="338"/>
        <v>West</v>
      </c>
      <c r="K3615" s="11" t="str">
        <f t="shared" si="339"/>
        <v>2010s</v>
      </c>
      <c r="L3615" s="11" t="str">
        <f t="shared" si="340"/>
        <v>Cereal</v>
      </c>
      <c r="M3615" s="18">
        <f t="shared" si="341"/>
        <v>0.19099310344827586</v>
      </c>
    </row>
    <row r="3616" spans="1:13">
      <c r="A3616" s="4">
        <v>2010</v>
      </c>
      <c r="B3616" s="5" t="s">
        <v>117</v>
      </c>
      <c r="C3616" s="5" t="s">
        <v>130</v>
      </c>
      <c r="D3616" s="5" t="s">
        <v>17</v>
      </c>
      <c r="E3616" s="5">
        <v>8500</v>
      </c>
      <c r="F3616" s="6">
        <v>836.47</v>
      </c>
      <c r="H3616" s="15" t="str">
        <f t="shared" si="336"/>
        <v>Low</v>
      </c>
      <c r="I3616" s="11" t="str">
        <f t="shared" si="337"/>
        <v>Large</v>
      </c>
      <c r="J3616" s="11" t="str">
        <f t="shared" si="338"/>
        <v>West</v>
      </c>
      <c r="K3616" s="11" t="str">
        <f t="shared" si="339"/>
        <v>2010s</v>
      </c>
      <c r="L3616" s="11" t="str">
        <f t="shared" si="340"/>
        <v>Pulse</v>
      </c>
      <c r="M3616" s="18">
        <f t="shared" si="341"/>
        <v>9.8408235294117644E-2</v>
      </c>
    </row>
    <row r="3617" spans="1:13">
      <c r="A3617" s="4">
        <v>2010</v>
      </c>
      <c r="B3617" s="5" t="s">
        <v>117</v>
      </c>
      <c r="C3617" s="5" t="s">
        <v>130</v>
      </c>
      <c r="D3617" s="5" t="s">
        <v>18</v>
      </c>
      <c r="E3617" s="5">
        <v>100</v>
      </c>
      <c r="F3617" s="6">
        <v>400</v>
      </c>
      <c r="H3617" s="15" t="str">
        <f t="shared" si="336"/>
        <v>Low</v>
      </c>
      <c r="I3617" s="11" t="str">
        <f t="shared" si="337"/>
        <v>Small</v>
      </c>
      <c r="J3617" s="11" t="str">
        <f t="shared" si="338"/>
        <v>West</v>
      </c>
      <c r="K3617" s="11" t="str">
        <f t="shared" si="339"/>
        <v>2010s</v>
      </c>
      <c r="L3617" s="11" t="str">
        <f t="shared" si="340"/>
        <v>Fiber</v>
      </c>
      <c r="M3617" s="18">
        <f t="shared" si="341"/>
        <v>4</v>
      </c>
    </row>
    <row r="3618" spans="1:13">
      <c r="A3618" s="4">
        <v>2011</v>
      </c>
      <c r="B3618" s="5" t="s">
        <v>117</v>
      </c>
      <c r="C3618" s="5" t="s">
        <v>130</v>
      </c>
      <c r="D3618" s="5" t="s">
        <v>15</v>
      </c>
      <c r="E3618" s="5">
        <v>104900</v>
      </c>
      <c r="F3618" s="6">
        <v>2677.6</v>
      </c>
      <c r="H3618" s="15" t="str">
        <f t="shared" si="336"/>
        <v>Medium</v>
      </c>
      <c r="I3618" s="11" t="str">
        <f t="shared" si="337"/>
        <v>Large</v>
      </c>
      <c r="J3618" s="11" t="str">
        <f t="shared" si="338"/>
        <v>West</v>
      </c>
      <c r="K3618" s="11" t="str">
        <f t="shared" si="339"/>
        <v>2010s</v>
      </c>
      <c r="L3618" s="11" t="str">
        <f t="shared" si="340"/>
        <v>Cereal</v>
      </c>
      <c r="M3618" s="18">
        <f t="shared" si="341"/>
        <v>2.5525262154432793E-2</v>
      </c>
    </row>
    <row r="3619" spans="1:13">
      <c r="A3619" s="4">
        <v>2011</v>
      </c>
      <c r="B3619" s="5" t="s">
        <v>117</v>
      </c>
      <c r="C3619" s="5" t="s">
        <v>130</v>
      </c>
      <c r="D3619" s="5" t="s">
        <v>16</v>
      </c>
      <c r="E3619" s="5">
        <v>11600</v>
      </c>
      <c r="F3619" s="6">
        <v>2876.72</v>
      </c>
      <c r="H3619" s="15" t="str">
        <f t="shared" si="336"/>
        <v>Medium</v>
      </c>
      <c r="I3619" s="11" t="str">
        <f t="shared" si="337"/>
        <v>Large</v>
      </c>
      <c r="J3619" s="11" t="str">
        <f t="shared" si="338"/>
        <v>West</v>
      </c>
      <c r="K3619" s="11" t="str">
        <f t="shared" si="339"/>
        <v>2010s</v>
      </c>
      <c r="L3619" s="11" t="str">
        <f t="shared" si="340"/>
        <v>Cereal</v>
      </c>
      <c r="M3619" s="18">
        <f t="shared" si="341"/>
        <v>0.24799310344827585</v>
      </c>
    </row>
    <row r="3620" spans="1:13">
      <c r="A3620" s="4">
        <v>2011</v>
      </c>
      <c r="B3620" s="5" t="s">
        <v>117</v>
      </c>
      <c r="C3620" s="5" t="s">
        <v>130</v>
      </c>
      <c r="D3620" s="5" t="s">
        <v>17</v>
      </c>
      <c r="E3620" s="5">
        <v>9000</v>
      </c>
      <c r="F3620" s="6">
        <v>1263.33</v>
      </c>
      <c r="H3620" s="15" t="str">
        <f t="shared" si="336"/>
        <v>Medium</v>
      </c>
      <c r="I3620" s="11" t="str">
        <f t="shared" si="337"/>
        <v>Large</v>
      </c>
      <c r="J3620" s="11" t="str">
        <f t="shared" si="338"/>
        <v>West</v>
      </c>
      <c r="K3620" s="11" t="str">
        <f t="shared" si="339"/>
        <v>2010s</v>
      </c>
      <c r="L3620" s="11" t="str">
        <f t="shared" si="340"/>
        <v>Pulse</v>
      </c>
      <c r="M3620" s="18">
        <f t="shared" si="341"/>
        <v>0.14036999999999999</v>
      </c>
    </row>
    <row r="3621" spans="1:13">
      <c r="A3621" s="4">
        <v>2012</v>
      </c>
      <c r="B3621" s="5" t="s">
        <v>117</v>
      </c>
      <c r="C3621" s="5" t="s">
        <v>130</v>
      </c>
      <c r="D3621" s="5" t="s">
        <v>15</v>
      </c>
      <c r="E3621" s="5">
        <v>108500</v>
      </c>
      <c r="F3621" s="6">
        <v>2617.14</v>
      </c>
      <c r="H3621" s="15" t="str">
        <f t="shared" si="336"/>
        <v>Medium</v>
      </c>
      <c r="I3621" s="11" t="str">
        <f t="shared" si="337"/>
        <v>Large</v>
      </c>
      <c r="J3621" s="11" t="str">
        <f t="shared" si="338"/>
        <v>West</v>
      </c>
      <c r="K3621" s="11" t="str">
        <f t="shared" si="339"/>
        <v>2010s</v>
      </c>
      <c r="L3621" s="11" t="str">
        <f t="shared" si="340"/>
        <v>Cereal</v>
      </c>
      <c r="M3621" s="18">
        <f t="shared" si="341"/>
        <v>2.412110599078341E-2</v>
      </c>
    </row>
    <row r="3622" spans="1:13">
      <c r="A3622" s="4">
        <v>2012</v>
      </c>
      <c r="B3622" s="5" t="s">
        <v>117</v>
      </c>
      <c r="C3622" s="5" t="s">
        <v>130</v>
      </c>
      <c r="D3622" s="5" t="s">
        <v>16</v>
      </c>
      <c r="E3622" s="5">
        <v>5500</v>
      </c>
      <c r="F3622" s="6">
        <v>1900</v>
      </c>
      <c r="H3622" s="15" t="str">
        <f t="shared" si="336"/>
        <v>Medium</v>
      </c>
      <c r="I3622" s="11" t="str">
        <f t="shared" si="337"/>
        <v>Large</v>
      </c>
      <c r="J3622" s="11" t="str">
        <f t="shared" si="338"/>
        <v>West</v>
      </c>
      <c r="K3622" s="11" t="str">
        <f t="shared" si="339"/>
        <v>2010s</v>
      </c>
      <c r="L3622" s="11" t="str">
        <f t="shared" si="340"/>
        <v>Cereal</v>
      </c>
      <c r="M3622" s="18">
        <f t="shared" si="341"/>
        <v>0.34545454545454546</v>
      </c>
    </row>
    <row r="3623" spans="1:13">
      <c r="A3623" s="4">
        <v>2012</v>
      </c>
      <c r="B3623" s="5" t="s">
        <v>117</v>
      </c>
      <c r="C3623" s="5" t="s">
        <v>130</v>
      </c>
      <c r="D3623" s="5" t="s">
        <v>17</v>
      </c>
      <c r="E3623" s="5">
        <v>9800</v>
      </c>
      <c r="F3623" s="6">
        <v>1104.08</v>
      </c>
      <c r="H3623" s="15" t="str">
        <f t="shared" si="336"/>
        <v>Medium</v>
      </c>
      <c r="I3623" s="11" t="str">
        <f t="shared" si="337"/>
        <v>Large</v>
      </c>
      <c r="J3623" s="11" t="str">
        <f t="shared" si="338"/>
        <v>West</v>
      </c>
      <c r="K3623" s="11" t="str">
        <f t="shared" si="339"/>
        <v>2010s</v>
      </c>
      <c r="L3623" s="11" t="str">
        <f t="shared" si="340"/>
        <v>Pulse</v>
      </c>
      <c r="M3623" s="18">
        <f t="shared" si="341"/>
        <v>0.11266122448979592</v>
      </c>
    </row>
    <row r="3624" spans="1:13">
      <c r="A3624" s="4">
        <v>2013</v>
      </c>
      <c r="B3624" s="5" t="s">
        <v>117</v>
      </c>
      <c r="C3624" s="5" t="s">
        <v>130</v>
      </c>
      <c r="D3624" s="5" t="s">
        <v>15</v>
      </c>
      <c r="E3624" s="5">
        <v>109600</v>
      </c>
      <c r="F3624" s="6">
        <v>3118.61</v>
      </c>
      <c r="H3624" s="15" t="str">
        <f t="shared" si="336"/>
        <v>High</v>
      </c>
      <c r="I3624" s="11" t="str">
        <f t="shared" si="337"/>
        <v>Large</v>
      </c>
      <c r="J3624" s="11" t="str">
        <f t="shared" si="338"/>
        <v>West</v>
      </c>
      <c r="K3624" s="11" t="str">
        <f t="shared" si="339"/>
        <v>2010s</v>
      </c>
      <c r="L3624" s="11" t="str">
        <f t="shared" si="340"/>
        <v>Cereal</v>
      </c>
      <c r="M3624" s="18">
        <f t="shared" si="341"/>
        <v>2.8454470802919709E-2</v>
      </c>
    </row>
    <row r="3625" spans="1:13">
      <c r="A3625" s="4">
        <v>2013</v>
      </c>
      <c r="B3625" s="5" t="s">
        <v>117</v>
      </c>
      <c r="C3625" s="5" t="s">
        <v>130</v>
      </c>
      <c r="D3625" s="5" t="s">
        <v>16</v>
      </c>
      <c r="E3625" s="5">
        <v>6600</v>
      </c>
      <c r="F3625" s="6">
        <v>2545.4499999999998</v>
      </c>
      <c r="H3625" s="15" t="str">
        <f t="shared" si="336"/>
        <v>Medium</v>
      </c>
      <c r="I3625" s="11" t="str">
        <f t="shared" si="337"/>
        <v>Large</v>
      </c>
      <c r="J3625" s="11" t="str">
        <f t="shared" si="338"/>
        <v>West</v>
      </c>
      <c r="K3625" s="11" t="str">
        <f t="shared" si="339"/>
        <v>2010s</v>
      </c>
      <c r="L3625" s="11" t="str">
        <f t="shared" si="340"/>
        <v>Cereal</v>
      </c>
      <c r="M3625" s="18">
        <f t="shared" si="341"/>
        <v>0.38567424242424242</v>
      </c>
    </row>
    <row r="3626" spans="1:13">
      <c r="A3626" s="4">
        <v>2013</v>
      </c>
      <c r="B3626" s="5" t="s">
        <v>117</v>
      </c>
      <c r="C3626" s="5" t="s">
        <v>130</v>
      </c>
      <c r="D3626" s="5" t="s">
        <v>17</v>
      </c>
      <c r="E3626" s="5">
        <v>11400</v>
      </c>
      <c r="F3626" s="6">
        <v>1192.98</v>
      </c>
      <c r="H3626" s="15" t="str">
        <f t="shared" si="336"/>
        <v>Medium</v>
      </c>
      <c r="I3626" s="11" t="str">
        <f t="shared" si="337"/>
        <v>Large</v>
      </c>
      <c r="J3626" s="11" t="str">
        <f t="shared" si="338"/>
        <v>West</v>
      </c>
      <c r="K3626" s="11" t="str">
        <f t="shared" si="339"/>
        <v>2010s</v>
      </c>
      <c r="L3626" s="11" t="str">
        <f t="shared" si="340"/>
        <v>Pulse</v>
      </c>
      <c r="M3626" s="18">
        <f t="shared" si="341"/>
        <v>0.10464736842105263</v>
      </c>
    </row>
    <row r="3627" spans="1:13">
      <c r="A3627" s="4">
        <v>2014</v>
      </c>
      <c r="B3627" s="5" t="s">
        <v>117</v>
      </c>
      <c r="C3627" s="5" t="s">
        <v>130</v>
      </c>
      <c r="D3627" s="5" t="s">
        <v>15</v>
      </c>
      <c r="E3627" s="5">
        <v>111800</v>
      </c>
      <c r="F3627" s="6">
        <v>3028.62</v>
      </c>
      <c r="H3627" s="15" t="str">
        <f t="shared" si="336"/>
        <v>High</v>
      </c>
      <c r="I3627" s="11" t="str">
        <f t="shared" si="337"/>
        <v>Large</v>
      </c>
      <c r="J3627" s="11" t="str">
        <f t="shared" si="338"/>
        <v>West</v>
      </c>
      <c r="K3627" s="11" t="str">
        <f t="shared" si="339"/>
        <v>2010s</v>
      </c>
      <c r="L3627" s="11" t="str">
        <f t="shared" si="340"/>
        <v>Cereal</v>
      </c>
      <c r="M3627" s="18">
        <f t="shared" si="341"/>
        <v>2.7089624329159213E-2</v>
      </c>
    </row>
    <row r="3628" spans="1:13">
      <c r="A3628" s="4">
        <v>2014</v>
      </c>
      <c r="B3628" s="5" t="s">
        <v>117</v>
      </c>
      <c r="C3628" s="5" t="s">
        <v>130</v>
      </c>
      <c r="D3628" s="5" t="s">
        <v>16</v>
      </c>
      <c r="E3628" s="5">
        <v>9500</v>
      </c>
      <c r="F3628" s="6">
        <v>3105.26</v>
      </c>
      <c r="H3628" s="15" t="str">
        <f t="shared" si="336"/>
        <v>High</v>
      </c>
      <c r="I3628" s="11" t="str">
        <f t="shared" si="337"/>
        <v>Large</v>
      </c>
      <c r="J3628" s="11" t="str">
        <f t="shared" si="338"/>
        <v>West</v>
      </c>
      <c r="K3628" s="11" t="str">
        <f t="shared" si="339"/>
        <v>2010s</v>
      </c>
      <c r="L3628" s="11" t="str">
        <f t="shared" si="340"/>
        <v>Cereal</v>
      </c>
      <c r="M3628" s="18">
        <f t="shared" si="341"/>
        <v>0.32686947368421054</v>
      </c>
    </row>
    <row r="3629" spans="1:13">
      <c r="A3629" s="4">
        <v>2014</v>
      </c>
      <c r="B3629" s="5" t="s">
        <v>117</v>
      </c>
      <c r="C3629" s="5" t="s">
        <v>130</v>
      </c>
      <c r="D3629" s="5" t="s">
        <v>17</v>
      </c>
      <c r="E3629" s="5">
        <v>6300</v>
      </c>
      <c r="F3629" s="6">
        <v>904.76</v>
      </c>
      <c r="H3629" s="15" t="str">
        <f t="shared" si="336"/>
        <v>Low</v>
      </c>
      <c r="I3629" s="11" t="str">
        <f t="shared" si="337"/>
        <v>Large</v>
      </c>
      <c r="J3629" s="11" t="str">
        <f t="shared" si="338"/>
        <v>West</v>
      </c>
      <c r="K3629" s="11" t="str">
        <f t="shared" si="339"/>
        <v>2010s</v>
      </c>
      <c r="L3629" s="11" t="str">
        <f t="shared" si="340"/>
        <v>Pulse</v>
      </c>
      <c r="M3629" s="18">
        <f t="shared" si="341"/>
        <v>0.14361269841269841</v>
      </c>
    </row>
    <row r="3630" spans="1:13">
      <c r="A3630" s="4">
        <v>2015</v>
      </c>
      <c r="B3630" s="5" t="s">
        <v>117</v>
      </c>
      <c r="C3630" s="5" t="s">
        <v>130</v>
      </c>
      <c r="D3630" s="5" t="s">
        <v>15</v>
      </c>
      <c r="E3630" s="5">
        <v>112400</v>
      </c>
      <c r="F3630" s="6">
        <v>2460.85</v>
      </c>
      <c r="H3630" s="15" t="str">
        <f t="shared" si="336"/>
        <v>Medium</v>
      </c>
      <c r="I3630" s="11" t="str">
        <f t="shared" si="337"/>
        <v>Large</v>
      </c>
      <c r="J3630" s="11" t="str">
        <f t="shared" si="338"/>
        <v>West</v>
      </c>
      <c r="K3630" s="11" t="str">
        <f t="shared" si="339"/>
        <v>2010s</v>
      </c>
      <c r="L3630" s="11" t="str">
        <f t="shared" si="340"/>
        <v>Cereal</v>
      </c>
      <c r="M3630" s="18">
        <f t="shared" si="341"/>
        <v>2.1893683274021351E-2</v>
      </c>
    </row>
    <row r="3631" spans="1:13">
      <c r="A3631" s="4">
        <v>2015</v>
      </c>
      <c r="B3631" s="5" t="s">
        <v>117</v>
      </c>
      <c r="C3631" s="5" t="s">
        <v>130</v>
      </c>
      <c r="D3631" s="5" t="s">
        <v>16</v>
      </c>
      <c r="E3631" s="5">
        <v>11900</v>
      </c>
      <c r="F3631" s="6">
        <v>2647.06</v>
      </c>
      <c r="H3631" s="15" t="str">
        <f t="shared" si="336"/>
        <v>Medium</v>
      </c>
      <c r="I3631" s="11" t="str">
        <f t="shared" si="337"/>
        <v>Large</v>
      </c>
      <c r="J3631" s="11" t="str">
        <f t="shared" si="338"/>
        <v>West</v>
      </c>
      <c r="K3631" s="11" t="str">
        <f t="shared" si="339"/>
        <v>2010s</v>
      </c>
      <c r="L3631" s="11" t="str">
        <f t="shared" si="340"/>
        <v>Cereal</v>
      </c>
      <c r="M3631" s="18">
        <f t="shared" si="341"/>
        <v>0.22244201680672268</v>
      </c>
    </row>
    <row r="3632" spans="1:13">
      <c r="A3632" s="4">
        <v>2015</v>
      </c>
      <c r="B3632" s="5" t="s">
        <v>117</v>
      </c>
      <c r="C3632" s="5" t="s">
        <v>130</v>
      </c>
      <c r="D3632" s="5" t="s">
        <v>17</v>
      </c>
      <c r="E3632" s="5">
        <v>4800</v>
      </c>
      <c r="F3632" s="6">
        <v>833.33</v>
      </c>
      <c r="H3632" s="15" t="str">
        <f t="shared" si="336"/>
        <v>Low</v>
      </c>
      <c r="I3632" s="11" t="str">
        <f t="shared" si="337"/>
        <v>Medium</v>
      </c>
      <c r="J3632" s="11" t="str">
        <f t="shared" si="338"/>
        <v>West</v>
      </c>
      <c r="K3632" s="11" t="str">
        <f t="shared" si="339"/>
        <v>2010s</v>
      </c>
      <c r="L3632" s="11" t="str">
        <f t="shared" si="340"/>
        <v>Pulse</v>
      </c>
      <c r="M3632" s="18">
        <f t="shared" si="341"/>
        <v>0.17361041666666668</v>
      </c>
    </row>
    <row r="3633" spans="1:13">
      <c r="A3633" s="4">
        <v>2016</v>
      </c>
      <c r="B3633" s="5" t="s">
        <v>117</v>
      </c>
      <c r="C3633" s="5" t="s">
        <v>130</v>
      </c>
      <c r="D3633" s="5" t="s">
        <v>15</v>
      </c>
      <c r="E3633" s="5">
        <v>114200</v>
      </c>
      <c r="F3633" s="6">
        <v>3483.36</v>
      </c>
      <c r="H3633" s="15" t="str">
        <f t="shared" si="336"/>
        <v>High</v>
      </c>
      <c r="I3633" s="11" t="str">
        <f t="shared" si="337"/>
        <v>Large</v>
      </c>
      <c r="J3633" s="11" t="str">
        <f t="shared" si="338"/>
        <v>West</v>
      </c>
      <c r="K3633" s="11" t="str">
        <f t="shared" si="339"/>
        <v>2010s</v>
      </c>
      <c r="L3633" s="11" t="str">
        <f t="shared" si="340"/>
        <v>Cereal</v>
      </c>
      <c r="M3633" s="18">
        <f t="shared" si="341"/>
        <v>3.050227670753065E-2</v>
      </c>
    </row>
    <row r="3634" spans="1:13">
      <c r="A3634" s="4">
        <v>2016</v>
      </c>
      <c r="B3634" s="5" t="s">
        <v>117</v>
      </c>
      <c r="C3634" s="5" t="s">
        <v>130</v>
      </c>
      <c r="D3634" s="5" t="s">
        <v>16</v>
      </c>
      <c r="E3634" s="5">
        <v>12000</v>
      </c>
      <c r="F3634" s="6">
        <v>3700</v>
      </c>
      <c r="H3634" s="15" t="str">
        <f t="shared" si="336"/>
        <v>High</v>
      </c>
      <c r="I3634" s="11" t="str">
        <f t="shared" si="337"/>
        <v>Large</v>
      </c>
      <c r="J3634" s="11" t="str">
        <f t="shared" si="338"/>
        <v>West</v>
      </c>
      <c r="K3634" s="11" t="str">
        <f t="shared" si="339"/>
        <v>2010s</v>
      </c>
      <c r="L3634" s="11" t="str">
        <f t="shared" si="340"/>
        <v>Cereal</v>
      </c>
      <c r="M3634" s="18">
        <f t="shared" si="341"/>
        <v>0.30833333333333335</v>
      </c>
    </row>
    <row r="3635" spans="1:13">
      <c r="A3635" s="4">
        <v>2016</v>
      </c>
      <c r="B3635" s="5" t="s">
        <v>117</v>
      </c>
      <c r="C3635" s="5" t="s">
        <v>130</v>
      </c>
      <c r="D3635" s="5" t="s">
        <v>17</v>
      </c>
      <c r="E3635" s="5">
        <v>8900</v>
      </c>
      <c r="F3635" s="6">
        <v>842.7</v>
      </c>
      <c r="H3635" s="15" t="str">
        <f t="shared" si="336"/>
        <v>Low</v>
      </c>
      <c r="I3635" s="11" t="str">
        <f t="shared" si="337"/>
        <v>Large</v>
      </c>
      <c r="J3635" s="11" t="str">
        <f t="shared" si="338"/>
        <v>West</v>
      </c>
      <c r="K3635" s="11" t="str">
        <f t="shared" si="339"/>
        <v>2010s</v>
      </c>
      <c r="L3635" s="11" t="str">
        <f t="shared" si="340"/>
        <v>Pulse</v>
      </c>
      <c r="M3635" s="18">
        <f t="shared" si="341"/>
        <v>9.4685393258426967E-2</v>
      </c>
    </row>
    <row r="3636" spans="1:13">
      <c r="A3636" s="4">
        <v>2017</v>
      </c>
      <c r="B3636" s="5" t="s">
        <v>117</v>
      </c>
      <c r="C3636" s="5" t="s">
        <v>130</v>
      </c>
      <c r="D3636" s="5" t="s">
        <v>15</v>
      </c>
      <c r="E3636" s="5">
        <v>109460</v>
      </c>
      <c r="F3636" s="6">
        <v>3054.2</v>
      </c>
      <c r="H3636" s="15" t="str">
        <f t="shared" si="336"/>
        <v>High</v>
      </c>
      <c r="I3636" s="11" t="str">
        <f t="shared" si="337"/>
        <v>Large</v>
      </c>
      <c r="J3636" s="11" t="str">
        <f t="shared" si="338"/>
        <v>West</v>
      </c>
      <c r="K3636" s="11" t="str">
        <f t="shared" si="339"/>
        <v>2010s</v>
      </c>
      <c r="L3636" s="11" t="str">
        <f t="shared" si="340"/>
        <v>Cereal</v>
      </c>
      <c r="M3636" s="18">
        <f t="shared" si="341"/>
        <v>2.7902430111456239E-2</v>
      </c>
    </row>
    <row r="3637" spans="1:13">
      <c r="A3637" s="4">
        <v>2017</v>
      </c>
      <c r="B3637" s="5" t="s">
        <v>117</v>
      </c>
      <c r="C3637" s="5" t="s">
        <v>130</v>
      </c>
      <c r="D3637" s="5" t="s">
        <v>16</v>
      </c>
      <c r="E3637" s="5">
        <v>10440</v>
      </c>
      <c r="F3637" s="6">
        <v>2911.88</v>
      </c>
      <c r="H3637" s="15" t="str">
        <f t="shared" si="336"/>
        <v>Medium</v>
      </c>
      <c r="I3637" s="11" t="str">
        <f t="shared" si="337"/>
        <v>Large</v>
      </c>
      <c r="J3637" s="11" t="str">
        <f t="shared" si="338"/>
        <v>West</v>
      </c>
      <c r="K3637" s="11" t="str">
        <f t="shared" si="339"/>
        <v>2010s</v>
      </c>
      <c r="L3637" s="11" t="str">
        <f t="shared" si="340"/>
        <v>Cereal</v>
      </c>
      <c r="M3637" s="18">
        <f t="shared" si="341"/>
        <v>0.27891570881226052</v>
      </c>
    </row>
    <row r="3638" spans="1:13">
      <c r="A3638" s="4">
        <v>2017</v>
      </c>
      <c r="B3638" s="5" t="s">
        <v>117</v>
      </c>
      <c r="C3638" s="5" t="s">
        <v>130</v>
      </c>
      <c r="D3638" s="5" t="s">
        <v>17</v>
      </c>
      <c r="E3638" s="5">
        <v>5400</v>
      </c>
      <c r="F3638" s="6">
        <v>851.85</v>
      </c>
      <c r="H3638" s="15" t="str">
        <f t="shared" si="336"/>
        <v>Low</v>
      </c>
      <c r="I3638" s="11" t="str">
        <f t="shared" si="337"/>
        <v>Large</v>
      </c>
      <c r="J3638" s="11" t="str">
        <f t="shared" si="338"/>
        <v>West</v>
      </c>
      <c r="K3638" s="11" t="str">
        <f t="shared" si="339"/>
        <v>2010s</v>
      </c>
      <c r="L3638" s="11" t="str">
        <f t="shared" si="340"/>
        <v>Pulse</v>
      </c>
      <c r="M3638" s="18">
        <f t="shared" si="341"/>
        <v>0.15775</v>
      </c>
    </row>
    <row r="3639" spans="1:13">
      <c r="A3639" s="4">
        <v>2017</v>
      </c>
      <c r="B3639" s="5" t="s">
        <v>117</v>
      </c>
      <c r="C3639" s="5" t="s">
        <v>130</v>
      </c>
      <c r="D3639" s="5" t="s">
        <v>18</v>
      </c>
      <c r="E3639" s="5">
        <v>10</v>
      </c>
      <c r="F3639" s="6">
        <v>166.15</v>
      </c>
      <c r="H3639" s="15" t="str">
        <f t="shared" si="336"/>
        <v>Low</v>
      </c>
      <c r="I3639" s="11" t="str">
        <f t="shared" si="337"/>
        <v>Small</v>
      </c>
      <c r="J3639" s="11" t="str">
        <f t="shared" si="338"/>
        <v>West</v>
      </c>
      <c r="K3639" s="11" t="str">
        <f t="shared" si="339"/>
        <v>2010s</v>
      </c>
      <c r="L3639" s="11" t="str">
        <f t="shared" si="340"/>
        <v>Fiber</v>
      </c>
      <c r="M3639" s="18">
        <f t="shared" si="341"/>
        <v>16.615000000000002</v>
      </c>
    </row>
    <row r="3640" spans="1:13">
      <c r="A3640" s="4">
        <v>2008</v>
      </c>
      <c r="B3640" s="5" t="s">
        <v>117</v>
      </c>
      <c r="C3640" s="5" t="s">
        <v>131</v>
      </c>
      <c r="D3640" s="5" t="s">
        <v>16</v>
      </c>
      <c r="E3640" s="5">
        <v>175300</v>
      </c>
      <c r="F3640" s="6">
        <v>2352.65</v>
      </c>
      <c r="H3640" s="15" t="str">
        <f t="shared" si="336"/>
        <v>Medium</v>
      </c>
      <c r="I3640" s="11" t="str">
        <f t="shared" si="337"/>
        <v>Large</v>
      </c>
      <c r="J3640" s="11" t="str">
        <f t="shared" si="338"/>
        <v>West</v>
      </c>
      <c r="K3640" s="11" t="str">
        <f t="shared" si="339"/>
        <v>2000s</v>
      </c>
      <c r="L3640" s="11" t="str">
        <f t="shared" si="340"/>
        <v>Cereal</v>
      </c>
      <c r="M3640" s="18">
        <f t="shared" si="341"/>
        <v>1.3420707358813464E-2</v>
      </c>
    </row>
    <row r="3641" spans="1:13">
      <c r="A3641" s="4">
        <v>2008</v>
      </c>
      <c r="B3641" s="5" t="s">
        <v>117</v>
      </c>
      <c r="C3641" s="5" t="s">
        <v>131</v>
      </c>
      <c r="D3641" s="5" t="s">
        <v>17</v>
      </c>
      <c r="E3641" s="5">
        <v>67900</v>
      </c>
      <c r="F3641" s="6">
        <v>767.3</v>
      </c>
      <c r="H3641" s="15" t="str">
        <f t="shared" si="336"/>
        <v>Low</v>
      </c>
      <c r="I3641" s="11" t="str">
        <f t="shared" si="337"/>
        <v>Large</v>
      </c>
      <c r="J3641" s="11" t="str">
        <f t="shared" si="338"/>
        <v>West</v>
      </c>
      <c r="K3641" s="11" t="str">
        <f t="shared" si="339"/>
        <v>2000s</v>
      </c>
      <c r="L3641" s="11" t="str">
        <f t="shared" si="340"/>
        <v>Pulse</v>
      </c>
      <c r="M3641" s="18">
        <f t="shared" si="341"/>
        <v>1.1300441826215021E-2</v>
      </c>
    </row>
    <row r="3642" spans="1:13">
      <c r="A3642" s="4">
        <v>2008</v>
      </c>
      <c r="B3642" s="5" t="s">
        <v>117</v>
      </c>
      <c r="C3642" s="5" t="s">
        <v>131</v>
      </c>
      <c r="D3642" s="5" t="s">
        <v>18</v>
      </c>
      <c r="E3642" s="5">
        <v>537600</v>
      </c>
      <c r="F3642" s="6">
        <v>259.88</v>
      </c>
      <c r="H3642" s="15" t="str">
        <f t="shared" si="336"/>
        <v>Low</v>
      </c>
      <c r="I3642" s="11" t="str">
        <f t="shared" si="337"/>
        <v>Large</v>
      </c>
      <c r="J3642" s="11" t="str">
        <f t="shared" si="338"/>
        <v>West</v>
      </c>
      <c r="K3642" s="11" t="str">
        <f t="shared" si="339"/>
        <v>2000s</v>
      </c>
      <c r="L3642" s="11" t="str">
        <f t="shared" si="340"/>
        <v>Fiber</v>
      </c>
      <c r="M3642" s="18">
        <f t="shared" si="341"/>
        <v>4.8340773809523807E-4</v>
      </c>
    </row>
    <row r="3643" spans="1:13">
      <c r="A3643" s="4">
        <v>2009</v>
      </c>
      <c r="B3643" s="5" t="s">
        <v>117</v>
      </c>
      <c r="C3643" s="5" t="s">
        <v>131</v>
      </c>
      <c r="D3643" s="5" t="s">
        <v>16</v>
      </c>
      <c r="E3643" s="5">
        <v>187900</v>
      </c>
      <c r="F3643" s="6">
        <v>2475.73</v>
      </c>
      <c r="H3643" s="15" t="str">
        <f t="shared" si="336"/>
        <v>Medium</v>
      </c>
      <c r="I3643" s="11" t="str">
        <f t="shared" si="337"/>
        <v>Large</v>
      </c>
      <c r="J3643" s="11" t="str">
        <f t="shared" si="338"/>
        <v>West</v>
      </c>
      <c r="K3643" s="11" t="str">
        <f t="shared" si="339"/>
        <v>2000s</v>
      </c>
      <c r="L3643" s="11" t="str">
        <f t="shared" si="340"/>
        <v>Cereal</v>
      </c>
      <c r="M3643" s="18">
        <f t="shared" si="341"/>
        <v>1.317578499201703E-2</v>
      </c>
    </row>
    <row r="3644" spans="1:13">
      <c r="A3644" s="4">
        <v>2009</v>
      </c>
      <c r="B3644" s="5" t="s">
        <v>117</v>
      </c>
      <c r="C3644" s="5" t="s">
        <v>131</v>
      </c>
      <c r="D3644" s="5" t="s">
        <v>17</v>
      </c>
      <c r="E3644" s="5">
        <v>79600</v>
      </c>
      <c r="F3644" s="6">
        <v>863.07</v>
      </c>
      <c r="H3644" s="15" t="str">
        <f t="shared" si="336"/>
        <v>Low</v>
      </c>
      <c r="I3644" s="11" t="str">
        <f t="shared" si="337"/>
        <v>Large</v>
      </c>
      <c r="J3644" s="11" t="str">
        <f t="shared" si="338"/>
        <v>West</v>
      </c>
      <c r="K3644" s="11" t="str">
        <f t="shared" si="339"/>
        <v>2000s</v>
      </c>
      <c r="L3644" s="11" t="str">
        <f t="shared" si="340"/>
        <v>Pulse</v>
      </c>
      <c r="M3644" s="18">
        <f t="shared" si="341"/>
        <v>1.0842587939698493E-2</v>
      </c>
    </row>
    <row r="3645" spans="1:13">
      <c r="A3645" s="4">
        <v>2009</v>
      </c>
      <c r="B3645" s="5" t="s">
        <v>117</v>
      </c>
      <c r="C3645" s="5" t="s">
        <v>131</v>
      </c>
      <c r="D3645" s="5" t="s">
        <v>18</v>
      </c>
      <c r="E3645" s="5">
        <v>572100</v>
      </c>
      <c r="F3645" s="6">
        <v>301.24</v>
      </c>
      <c r="H3645" s="15" t="str">
        <f t="shared" si="336"/>
        <v>Low</v>
      </c>
      <c r="I3645" s="11" t="str">
        <f t="shared" si="337"/>
        <v>Large</v>
      </c>
      <c r="J3645" s="11" t="str">
        <f t="shared" si="338"/>
        <v>West</v>
      </c>
      <c r="K3645" s="11" t="str">
        <f t="shared" si="339"/>
        <v>2000s</v>
      </c>
      <c r="L3645" s="11" t="str">
        <f t="shared" si="340"/>
        <v>Fiber</v>
      </c>
      <c r="M3645" s="18">
        <f t="shared" si="341"/>
        <v>5.2655130221989168E-4</v>
      </c>
    </row>
    <row r="3646" spans="1:13">
      <c r="A3646" s="4">
        <v>2010</v>
      </c>
      <c r="B3646" s="5" t="s">
        <v>117</v>
      </c>
      <c r="C3646" s="5" t="s">
        <v>131</v>
      </c>
      <c r="D3646" s="5" t="s">
        <v>15</v>
      </c>
      <c r="E3646" s="5">
        <v>10</v>
      </c>
      <c r="F3646" s="6">
        <v>2000</v>
      </c>
      <c r="H3646" s="15" t="str">
        <f t="shared" si="336"/>
        <v>Medium</v>
      </c>
      <c r="I3646" s="11" t="str">
        <f t="shared" si="337"/>
        <v>Small</v>
      </c>
      <c r="J3646" s="11" t="str">
        <f t="shared" si="338"/>
        <v>West</v>
      </c>
      <c r="K3646" s="11" t="str">
        <f t="shared" si="339"/>
        <v>2010s</v>
      </c>
      <c r="L3646" s="11" t="str">
        <f t="shared" si="340"/>
        <v>Cereal</v>
      </c>
      <c r="M3646" s="18">
        <f t="shared" si="341"/>
        <v>200</v>
      </c>
    </row>
    <row r="3647" spans="1:13">
      <c r="A3647" s="4">
        <v>2010</v>
      </c>
      <c r="B3647" s="5" t="s">
        <v>117</v>
      </c>
      <c r="C3647" s="5" t="s">
        <v>131</v>
      </c>
      <c r="D3647" s="5" t="s">
        <v>16</v>
      </c>
      <c r="E3647" s="5">
        <v>206800</v>
      </c>
      <c r="F3647" s="6">
        <v>3412.86</v>
      </c>
      <c r="H3647" s="15" t="str">
        <f t="shared" si="336"/>
        <v>High</v>
      </c>
      <c r="I3647" s="11" t="str">
        <f t="shared" si="337"/>
        <v>Large</v>
      </c>
      <c r="J3647" s="11" t="str">
        <f t="shared" si="338"/>
        <v>West</v>
      </c>
      <c r="K3647" s="11" t="str">
        <f t="shared" si="339"/>
        <v>2010s</v>
      </c>
      <c r="L3647" s="11" t="str">
        <f t="shared" si="340"/>
        <v>Cereal</v>
      </c>
      <c r="M3647" s="18">
        <f t="shared" si="341"/>
        <v>1.6503191489361704E-2</v>
      </c>
    </row>
    <row r="3648" spans="1:13">
      <c r="A3648" s="4">
        <v>2010</v>
      </c>
      <c r="B3648" s="5" t="s">
        <v>117</v>
      </c>
      <c r="C3648" s="5" t="s">
        <v>131</v>
      </c>
      <c r="D3648" s="5" t="s">
        <v>17</v>
      </c>
      <c r="E3648" s="5">
        <v>86000</v>
      </c>
      <c r="F3648" s="6">
        <v>872.44</v>
      </c>
      <c r="H3648" s="15" t="str">
        <f t="shared" si="336"/>
        <v>Low</v>
      </c>
      <c r="I3648" s="11" t="str">
        <f t="shared" si="337"/>
        <v>Large</v>
      </c>
      <c r="J3648" s="11" t="str">
        <f t="shared" si="338"/>
        <v>West</v>
      </c>
      <c r="K3648" s="11" t="str">
        <f t="shared" si="339"/>
        <v>2010s</v>
      </c>
      <c r="L3648" s="11" t="str">
        <f t="shared" si="340"/>
        <v>Pulse</v>
      </c>
      <c r="M3648" s="18">
        <f t="shared" si="341"/>
        <v>1.0144651162790699E-2</v>
      </c>
    </row>
    <row r="3649" spans="1:13">
      <c r="A3649" s="4">
        <v>2010</v>
      </c>
      <c r="B3649" s="5" t="s">
        <v>117</v>
      </c>
      <c r="C3649" s="5" t="s">
        <v>131</v>
      </c>
      <c r="D3649" s="5" t="s">
        <v>18</v>
      </c>
      <c r="E3649" s="5">
        <v>636200</v>
      </c>
      <c r="F3649" s="6">
        <v>442.47</v>
      </c>
      <c r="H3649" s="15" t="str">
        <f t="shared" si="336"/>
        <v>Low</v>
      </c>
      <c r="I3649" s="11" t="str">
        <f t="shared" si="337"/>
        <v>Large</v>
      </c>
      <c r="J3649" s="11" t="str">
        <f t="shared" si="338"/>
        <v>West</v>
      </c>
      <c r="K3649" s="11" t="str">
        <f t="shared" si="339"/>
        <v>2010s</v>
      </c>
      <c r="L3649" s="11" t="str">
        <f t="shared" si="340"/>
        <v>Fiber</v>
      </c>
      <c r="M3649" s="18">
        <f t="shared" si="341"/>
        <v>6.9548883998742539E-4</v>
      </c>
    </row>
    <row r="3650" spans="1:13">
      <c r="A3650" s="4">
        <v>2011</v>
      </c>
      <c r="B3650" s="5" t="s">
        <v>117</v>
      </c>
      <c r="C3650" s="5" t="s">
        <v>131</v>
      </c>
      <c r="D3650" s="5" t="s">
        <v>16</v>
      </c>
      <c r="E3650" s="5">
        <v>208600</v>
      </c>
      <c r="F3650" s="6">
        <v>3057.72</v>
      </c>
      <c r="H3650" s="15" t="str">
        <f t="shared" si="336"/>
        <v>High</v>
      </c>
      <c r="I3650" s="11" t="str">
        <f t="shared" si="337"/>
        <v>Large</v>
      </c>
      <c r="J3650" s="11" t="str">
        <f t="shared" si="338"/>
        <v>West</v>
      </c>
      <c r="K3650" s="11" t="str">
        <f t="shared" si="339"/>
        <v>2010s</v>
      </c>
      <c r="L3650" s="11" t="str">
        <f t="shared" si="340"/>
        <v>Cereal</v>
      </c>
      <c r="M3650" s="18">
        <f t="shared" si="341"/>
        <v>1.465829338446788E-2</v>
      </c>
    </row>
    <row r="3651" spans="1:13">
      <c r="A3651" s="4">
        <v>2011</v>
      </c>
      <c r="B3651" s="5" t="s">
        <v>117</v>
      </c>
      <c r="C3651" s="5" t="s">
        <v>131</v>
      </c>
      <c r="D3651" s="5" t="s">
        <v>17</v>
      </c>
      <c r="E3651" s="5">
        <v>62400</v>
      </c>
      <c r="F3651" s="6">
        <v>705.61</v>
      </c>
      <c r="H3651" s="15" t="str">
        <f t="shared" ref="H3651:H3714" si="342">IF(F3651&lt;1000,"Low",IF(F3651&lt;3000,"Medium","High"))</f>
        <v>Low</v>
      </c>
      <c r="I3651" s="11" t="str">
        <f t="shared" ref="I3651:I3714" si="343">IF(E3651&lt;1000,"Small",IF(E3651&lt;5000,"Medium","Large"))</f>
        <v>Large</v>
      </c>
      <c r="J3651" s="11" t="str">
        <f t="shared" ref="J3651:J3714" si="344">IF(OR(B3651="Punjab",B3651="Haryana",B3651="Himachal Pradesh",B3651="Jammu and Kashmir",B3651="Uttarakhand",B3651="Delhi",B3651="Chandigarh"),"North",IF(OR(B3651="Tamil Nadu",B3651="Karnataka",B3651="Kerala",B3651="Andhra Pradesh",B3651="Telangana"),"South",IF(OR(B3651="Maharashtra",B3651="Gujarat",B3651="Goa",B3651="Rajasthan"),"West",IF(OR(B3651="West Bengal",B3651="Bihar",B3651="Jharkhand",B3651="Odisha",B3651="Assam",B3651="Sikkim",B3651="Arunachal Pradesh",B3651="Manipur",B3651="Meghalaya",B3651="Mizoram",B3651="Nagaland",B3651="Tripura"),"East","Central"))))</f>
        <v>West</v>
      </c>
      <c r="K3651" s="11" t="str">
        <f t="shared" ref="K3651:K3714" si="345">LEFT(A3651,3)&amp;"0s"</f>
        <v>2010s</v>
      </c>
      <c r="L3651" s="11" t="str">
        <f t="shared" ref="L3651:L3714" si="346">IF(D3651="Rice","Cereal",IF(D3651="Maize","Cereal",IF(D3651="Chickpea","Pulse",IF(D3651="Cotton","Fiber","Other"))))</f>
        <v>Pulse</v>
      </c>
      <c r="M3651" s="18">
        <f t="shared" ref="M3651:M3714" si="347">F3651/E3651</f>
        <v>1.1307852564102565E-2</v>
      </c>
    </row>
    <row r="3652" spans="1:13">
      <c r="A3652" s="4">
        <v>2011</v>
      </c>
      <c r="B3652" s="5" t="s">
        <v>117</v>
      </c>
      <c r="C3652" s="5" t="s">
        <v>131</v>
      </c>
      <c r="D3652" s="5" t="s">
        <v>18</v>
      </c>
      <c r="E3652" s="5">
        <v>686200</v>
      </c>
      <c r="F3652" s="6">
        <v>303.12</v>
      </c>
      <c r="H3652" s="15" t="str">
        <f t="shared" si="342"/>
        <v>Low</v>
      </c>
      <c r="I3652" s="11" t="str">
        <f t="shared" si="343"/>
        <v>Large</v>
      </c>
      <c r="J3652" s="11" t="str">
        <f t="shared" si="344"/>
        <v>West</v>
      </c>
      <c r="K3652" s="11" t="str">
        <f t="shared" si="345"/>
        <v>2010s</v>
      </c>
      <c r="L3652" s="11" t="str">
        <f t="shared" si="346"/>
        <v>Fiber</v>
      </c>
      <c r="M3652" s="18">
        <f t="shared" si="347"/>
        <v>4.4173710288545617E-4</v>
      </c>
    </row>
    <row r="3653" spans="1:13">
      <c r="A3653" s="4">
        <v>2012</v>
      </c>
      <c r="B3653" s="5" t="s">
        <v>117</v>
      </c>
      <c r="C3653" s="5" t="s">
        <v>131</v>
      </c>
      <c r="D3653" s="5" t="s">
        <v>16</v>
      </c>
      <c r="E3653" s="5">
        <v>215240</v>
      </c>
      <c r="F3653" s="6">
        <v>1904.01</v>
      </c>
      <c r="H3653" s="15" t="str">
        <f t="shared" si="342"/>
        <v>Medium</v>
      </c>
      <c r="I3653" s="11" t="str">
        <f t="shared" si="343"/>
        <v>Large</v>
      </c>
      <c r="J3653" s="11" t="str">
        <f t="shared" si="344"/>
        <v>West</v>
      </c>
      <c r="K3653" s="11" t="str">
        <f t="shared" si="345"/>
        <v>2010s</v>
      </c>
      <c r="L3653" s="11" t="str">
        <f t="shared" si="346"/>
        <v>Cereal</v>
      </c>
      <c r="M3653" s="18">
        <f t="shared" si="347"/>
        <v>8.8459858762311838E-3</v>
      </c>
    </row>
    <row r="3654" spans="1:13">
      <c r="A3654" s="4">
        <v>2012</v>
      </c>
      <c r="B3654" s="5" t="s">
        <v>117</v>
      </c>
      <c r="C3654" s="5" t="s">
        <v>131</v>
      </c>
      <c r="D3654" s="5" t="s">
        <v>17</v>
      </c>
      <c r="E3654" s="5">
        <v>50800</v>
      </c>
      <c r="F3654" s="6">
        <v>226.38</v>
      </c>
      <c r="H3654" s="15" t="str">
        <f t="shared" si="342"/>
        <v>Low</v>
      </c>
      <c r="I3654" s="11" t="str">
        <f t="shared" si="343"/>
        <v>Large</v>
      </c>
      <c r="J3654" s="11" t="str">
        <f t="shared" si="344"/>
        <v>West</v>
      </c>
      <c r="K3654" s="11" t="str">
        <f t="shared" si="345"/>
        <v>2010s</v>
      </c>
      <c r="L3654" s="11" t="str">
        <f t="shared" si="346"/>
        <v>Pulse</v>
      </c>
      <c r="M3654" s="18">
        <f t="shared" si="347"/>
        <v>4.4562992125984253E-3</v>
      </c>
    </row>
    <row r="3655" spans="1:13">
      <c r="A3655" s="4">
        <v>2012</v>
      </c>
      <c r="B3655" s="5" t="s">
        <v>117</v>
      </c>
      <c r="C3655" s="5" t="s">
        <v>131</v>
      </c>
      <c r="D3655" s="5" t="s">
        <v>18</v>
      </c>
      <c r="E3655" s="5">
        <v>668300</v>
      </c>
      <c r="F3655" s="6">
        <v>144.65</v>
      </c>
      <c r="H3655" s="15" t="str">
        <f t="shared" si="342"/>
        <v>Low</v>
      </c>
      <c r="I3655" s="11" t="str">
        <f t="shared" si="343"/>
        <v>Large</v>
      </c>
      <c r="J3655" s="11" t="str">
        <f t="shared" si="344"/>
        <v>West</v>
      </c>
      <c r="K3655" s="11" t="str">
        <f t="shared" si="345"/>
        <v>2010s</v>
      </c>
      <c r="L3655" s="11" t="str">
        <f t="shared" si="346"/>
        <v>Fiber</v>
      </c>
      <c r="M3655" s="18">
        <f t="shared" si="347"/>
        <v>2.1644471045937453E-4</v>
      </c>
    </row>
    <row r="3656" spans="1:13">
      <c r="A3656" s="4">
        <v>2013</v>
      </c>
      <c r="B3656" s="5" t="s">
        <v>117</v>
      </c>
      <c r="C3656" s="5" t="s">
        <v>131</v>
      </c>
      <c r="D3656" s="5" t="s">
        <v>16</v>
      </c>
      <c r="E3656" s="5">
        <v>258700</v>
      </c>
      <c r="F3656" s="6">
        <v>3855.04</v>
      </c>
      <c r="H3656" s="15" t="str">
        <f t="shared" si="342"/>
        <v>High</v>
      </c>
      <c r="I3656" s="11" t="str">
        <f t="shared" si="343"/>
        <v>Large</v>
      </c>
      <c r="J3656" s="11" t="str">
        <f t="shared" si="344"/>
        <v>West</v>
      </c>
      <c r="K3656" s="11" t="str">
        <f t="shared" si="345"/>
        <v>2010s</v>
      </c>
      <c r="L3656" s="11" t="str">
        <f t="shared" si="346"/>
        <v>Cereal</v>
      </c>
      <c r="M3656" s="18">
        <f t="shared" si="347"/>
        <v>1.4901584847313491E-2</v>
      </c>
    </row>
    <row r="3657" spans="1:13">
      <c r="A3657" s="4">
        <v>2013</v>
      </c>
      <c r="B3657" s="5" t="s">
        <v>117</v>
      </c>
      <c r="C3657" s="5" t="s">
        <v>131</v>
      </c>
      <c r="D3657" s="5" t="s">
        <v>17</v>
      </c>
      <c r="E3657" s="5">
        <v>69800</v>
      </c>
      <c r="F3657" s="6">
        <v>805.16</v>
      </c>
      <c r="H3657" s="15" t="str">
        <f t="shared" si="342"/>
        <v>Low</v>
      </c>
      <c r="I3657" s="11" t="str">
        <f t="shared" si="343"/>
        <v>Large</v>
      </c>
      <c r="J3657" s="11" t="str">
        <f t="shared" si="344"/>
        <v>West</v>
      </c>
      <c r="K3657" s="11" t="str">
        <f t="shared" si="345"/>
        <v>2010s</v>
      </c>
      <c r="L3657" s="11" t="str">
        <f t="shared" si="346"/>
        <v>Pulse</v>
      </c>
      <c r="M3657" s="18">
        <f t="shared" si="347"/>
        <v>1.1535243553008596E-2</v>
      </c>
    </row>
    <row r="3658" spans="1:13">
      <c r="A3658" s="4">
        <v>2013</v>
      </c>
      <c r="B3658" s="5" t="s">
        <v>117</v>
      </c>
      <c r="C3658" s="5" t="s">
        <v>131</v>
      </c>
      <c r="D3658" s="5" t="s">
        <v>18</v>
      </c>
      <c r="E3658" s="5">
        <v>721400</v>
      </c>
      <c r="F3658" s="6">
        <v>428.54</v>
      </c>
      <c r="H3658" s="15" t="str">
        <f t="shared" si="342"/>
        <v>Low</v>
      </c>
      <c r="I3658" s="11" t="str">
        <f t="shared" si="343"/>
        <v>Large</v>
      </c>
      <c r="J3658" s="11" t="str">
        <f t="shared" si="344"/>
        <v>West</v>
      </c>
      <c r="K3658" s="11" t="str">
        <f t="shared" si="345"/>
        <v>2010s</v>
      </c>
      <c r="L3658" s="11" t="str">
        <f t="shared" si="346"/>
        <v>Fiber</v>
      </c>
      <c r="M3658" s="18">
        <f t="shared" si="347"/>
        <v>5.9403936789575833E-4</v>
      </c>
    </row>
    <row r="3659" spans="1:13">
      <c r="A3659" s="4">
        <v>2014</v>
      </c>
      <c r="B3659" s="5" t="s">
        <v>117</v>
      </c>
      <c r="C3659" s="5" t="s">
        <v>131</v>
      </c>
      <c r="D3659" s="5" t="s">
        <v>16</v>
      </c>
      <c r="E3659" s="5">
        <v>261900</v>
      </c>
      <c r="F3659" s="6">
        <v>843.83</v>
      </c>
      <c r="H3659" s="15" t="str">
        <f t="shared" si="342"/>
        <v>Low</v>
      </c>
      <c r="I3659" s="11" t="str">
        <f t="shared" si="343"/>
        <v>Large</v>
      </c>
      <c r="J3659" s="11" t="str">
        <f t="shared" si="344"/>
        <v>West</v>
      </c>
      <c r="K3659" s="11" t="str">
        <f t="shared" si="345"/>
        <v>2010s</v>
      </c>
      <c r="L3659" s="11" t="str">
        <f t="shared" si="346"/>
        <v>Cereal</v>
      </c>
      <c r="M3659" s="18">
        <f t="shared" si="347"/>
        <v>3.2219549446353573E-3</v>
      </c>
    </row>
    <row r="3660" spans="1:13">
      <c r="A3660" s="4">
        <v>2014</v>
      </c>
      <c r="B3660" s="5" t="s">
        <v>117</v>
      </c>
      <c r="C3660" s="5" t="s">
        <v>131</v>
      </c>
      <c r="D3660" s="5" t="s">
        <v>17</v>
      </c>
      <c r="E3660" s="5">
        <v>68900</v>
      </c>
      <c r="F3660" s="6">
        <v>335.27</v>
      </c>
      <c r="H3660" s="15" t="str">
        <f t="shared" si="342"/>
        <v>Low</v>
      </c>
      <c r="I3660" s="11" t="str">
        <f t="shared" si="343"/>
        <v>Large</v>
      </c>
      <c r="J3660" s="11" t="str">
        <f t="shared" si="344"/>
        <v>West</v>
      </c>
      <c r="K3660" s="11" t="str">
        <f t="shared" si="345"/>
        <v>2010s</v>
      </c>
      <c r="L3660" s="11" t="str">
        <f t="shared" si="346"/>
        <v>Pulse</v>
      </c>
      <c r="M3660" s="18">
        <f t="shared" si="347"/>
        <v>4.8660377358490563E-3</v>
      </c>
    </row>
    <row r="3661" spans="1:13">
      <c r="A3661" s="4">
        <v>2014</v>
      </c>
      <c r="B3661" s="5" t="s">
        <v>117</v>
      </c>
      <c r="C3661" s="5" t="s">
        <v>131</v>
      </c>
      <c r="D3661" s="5" t="s">
        <v>18</v>
      </c>
      <c r="E3661" s="5">
        <v>716800</v>
      </c>
      <c r="F3661" s="6">
        <v>101.3</v>
      </c>
      <c r="H3661" s="15" t="str">
        <f t="shared" si="342"/>
        <v>Low</v>
      </c>
      <c r="I3661" s="11" t="str">
        <f t="shared" si="343"/>
        <v>Large</v>
      </c>
      <c r="J3661" s="11" t="str">
        <f t="shared" si="344"/>
        <v>West</v>
      </c>
      <c r="K3661" s="11" t="str">
        <f t="shared" si="345"/>
        <v>2010s</v>
      </c>
      <c r="L3661" s="11" t="str">
        <f t="shared" si="346"/>
        <v>Fiber</v>
      </c>
      <c r="M3661" s="18">
        <f t="shared" si="347"/>
        <v>1.4132254464285714E-4</v>
      </c>
    </row>
    <row r="3662" spans="1:13">
      <c r="A3662" s="4">
        <v>2015</v>
      </c>
      <c r="B3662" s="5" t="s">
        <v>117</v>
      </c>
      <c r="C3662" s="5" t="s">
        <v>131</v>
      </c>
      <c r="D3662" s="5" t="s">
        <v>16</v>
      </c>
      <c r="E3662" s="5">
        <v>284800</v>
      </c>
      <c r="F3662" s="6">
        <v>1043.54</v>
      </c>
      <c r="H3662" s="15" t="str">
        <f t="shared" si="342"/>
        <v>Medium</v>
      </c>
      <c r="I3662" s="11" t="str">
        <f t="shared" si="343"/>
        <v>Large</v>
      </c>
      <c r="J3662" s="11" t="str">
        <f t="shared" si="344"/>
        <v>West</v>
      </c>
      <c r="K3662" s="11" t="str">
        <f t="shared" si="345"/>
        <v>2010s</v>
      </c>
      <c r="L3662" s="11" t="str">
        <f t="shared" si="346"/>
        <v>Cereal</v>
      </c>
      <c r="M3662" s="18">
        <f t="shared" si="347"/>
        <v>3.6641151685393256E-3</v>
      </c>
    </row>
    <row r="3663" spans="1:13">
      <c r="A3663" s="4">
        <v>2015</v>
      </c>
      <c r="B3663" s="5" t="s">
        <v>117</v>
      </c>
      <c r="C3663" s="5" t="s">
        <v>131</v>
      </c>
      <c r="D3663" s="5" t="s">
        <v>17</v>
      </c>
      <c r="E3663" s="5">
        <v>76600</v>
      </c>
      <c r="F3663" s="6">
        <v>334.2</v>
      </c>
      <c r="H3663" s="15" t="str">
        <f t="shared" si="342"/>
        <v>Low</v>
      </c>
      <c r="I3663" s="11" t="str">
        <f t="shared" si="343"/>
        <v>Large</v>
      </c>
      <c r="J3663" s="11" t="str">
        <f t="shared" si="344"/>
        <v>West</v>
      </c>
      <c r="K3663" s="11" t="str">
        <f t="shared" si="345"/>
        <v>2010s</v>
      </c>
      <c r="L3663" s="11" t="str">
        <f t="shared" si="346"/>
        <v>Pulse</v>
      </c>
      <c r="M3663" s="18">
        <f t="shared" si="347"/>
        <v>4.3629242819843341E-3</v>
      </c>
    </row>
    <row r="3664" spans="1:13">
      <c r="A3664" s="4">
        <v>2015</v>
      </c>
      <c r="B3664" s="5" t="s">
        <v>117</v>
      </c>
      <c r="C3664" s="5" t="s">
        <v>131</v>
      </c>
      <c r="D3664" s="5" t="s">
        <v>18</v>
      </c>
      <c r="E3664" s="5">
        <v>744100</v>
      </c>
      <c r="F3664" s="6">
        <v>101.69</v>
      </c>
      <c r="H3664" s="15" t="str">
        <f t="shared" si="342"/>
        <v>Low</v>
      </c>
      <c r="I3664" s="11" t="str">
        <f t="shared" si="343"/>
        <v>Large</v>
      </c>
      <c r="J3664" s="11" t="str">
        <f t="shared" si="344"/>
        <v>West</v>
      </c>
      <c r="K3664" s="11" t="str">
        <f t="shared" si="345"/>
        <v>2010s</v>
      </c>
      <c r="L3664" s="11" t="str">
        <f t="shared" si="346"/>
        <v>Fiber</v>
      </c>
      <c r="M3664" s="18">
        <f t="shared" si="347"/>
        <v>1.3666173901357345E-4</v>
      </c>
    </row>
    <row r="3665" spans="1:13">
      <c r="A3665" s="4">
        <v>2016</v>
      </c>
      <c r="B3665" s="5" t="s">
        <v>117</v>
      </c>
      <c r="C3665" s="5" t="s">
        <v>131</v>
      </c>
      <c r="D3665" s="5" t="s">
        <v>15</v>
      </c>
      <c r="E3665" s="5">
        <v>6500</v>
      </c>
      <c r="F3665" s="6">
        <v>476.92</v>
      </c>
      <c r="H3665" s="15" t="str">
        <f t="shared" si="342"/>
        <v>Low</v>
      </c>
      <c r="I3665" s="11" t="str">
        <f t="shared" si="343"/>
        <v>Large</v>
      </c>
      <c r="J3665" s="11" t="str">
        <f t="shared" si="344"/>
        <v>West</v>
      </c>
      <c r="K3665" s="11" t="str">
        <f t="shared" si="345"/>
        <v>2010s</v>
      </c>
      <c r="L3665" s="11" t="str">
        <f t="shared" si="346"/>
        <v>Cereal</v>
      </c>
      <c r="M3665" s="18">
        <f t="shared" si="347"/>
        <v>7.3372307692307695E-2</v>
      </c>
    </row>
    <row r="3666" spans="1:13">
      <c r="A3666" s="4">
        <v>2016</v>
      </c>
      <c r="B3666" s="5" t="s">
        <v>117</v>
      </c>
      <c r="C3666" s="5" t="s">
        <v>131</v>
      </c>
      <c r="D3666" s="5" t="s">
        <v>16</v>
      </c>
      <c r="E3666" s="5">
        <v>138300</v>
      </c>
      <c r="F3666" s="6">
        <v>3148.23</v>
      </c>
      <c r="H3666" s="15" t="str">
        <f t="shared" si="342"/>
        <v>High</v>
      </c>
      <c r="I3666" s="11" t="str">
        <f t="shared" si="343"/>
        <v>Large</v>
      </c>
      <c r="J3666" s="11" t="str">
        <f t="shared" si="344"/>
        <v>West</v>
      </c>
      <c r="K3666" s="11" t="str">
        <f t="shared" si="345"/>
        <v>2010s</v>
      </c>
      <c r="L3666" s="11" t="str">
        <f t="shared" si="346"/>
        <v>Cereal</v>
      </c>
      <c r="M3666" s="18">
        <f t="shared" si="347"/>
        <v>2.2763774403470716E-2</v>
      </c>
    </row>
    <row r="3667" spans="1:13">
      <c r="A3667" s="4">
        <v>2016</v>
      </c>
      <c r="B3667" s="5" t="s">
        <v>117</v>
      </c>
      <c r="C3667" s="5" t="s">
        <v>131</v>
      </c>
      <c r="D3667" s="5" t="s">
        <v>17</v>
      </c>
      <c r="E3667" s="5">
        <v>122700</v>
      </c>
      <c r="F3667" s="6">
        <v>1147.51</v>
      </c>
      <c r="H3667" s="15" t="str">
        <f t="shared" si="342"/>
        <v>Medium</v>
      </c>
      <c r="I3667" s="11" t="str">
        <f t="shared" si="343"/>
        <v>Large</v>
      </c>
      <c r="J3667" s="11" t="str">
        <f t="shared" si="344"/>
        <v>West</v>
      </c>
      <c r="K3667" s="11" t="str">
        <f t="shared" si="345"/>
        <v>2010s</v>
      </c>
      <c r="L3667" s="11" t="str">
        <f t="shared" si="346"/>
        <v>Pulse</v>
      </c>
      <c r="M3667" s="18">
        <f t="shared" si="347"/>
        <v>9.3521597392013031E-3</v>
      </c>
    </row>
    <row r="3668" spans="1:13">
      <c r="A3668" s="4">
        <v>2016</v>
      </c>
      <c r="B3668" s="5" t="s">
        <v>117</v>
      </c>
      <c r="C3668" s="5" t="s">
        <v>131</v>
      </c>
      <c r="D3668" s="5" t="s">
        <v>18</v>
      </c>
      <c r="E3668" s="5">
        <v>772900</v>
      </c>
      <c r="F3668" s="6">
        <v>393.84</v>
      </c>
      <c r="H3668" s="15" t="str">
        <f t="shared" si="342"/>
        <v>Low</v>
      </c>
      <c r="I3668" s="11" t="str">
        <f t="shared" si="343"/>
        <v>Large</v>
      </c>
      <c r="J3668" s="11" t="str">
        <f t="shared" si="344"/>
        <v>West</v>
      </c>
      <c r="K3668" s="11" t="str">
        <f t="shared" si="345"/>
        <v>2010s</v>
      </c>
      <c r="L3668" s="11" t="str">
        <f t="shared" si="346"/>
        <v>Fiber</v>
      </c>
      <c r="M3668" s="18">
        <f t="shared" si="347"/>
        <v>5.0956139215939964E-4</v>
      </c>
    </row>
    <row r="3669" spans="1:13">
      <c r="A3669" s="4">
        <v>2017</v>
      </c>
      <c r="B3669" s="5" t="s">
        <v>117</v>
      </c>
      <c r="C3669" s="5" t="s">
        <v>131</v>
      </c>
      <c r="D3669" s="5" t="s">
        <v>16</v>
      </c>
      <c r="E3669" s="5">
        <v>112650</v>
      </c>
      <c r="F3669" s="6">
        <v>2026.58</v>
      </c>
      <c r="H3669" s="15" t="str">
        <f t="shared" si="342"/>
        <v>Medium</v>
      </c>
      <c r="I3669" s="11" t="str">
        <f t="shared" si="343"/>
        <v>Large</v>
      </c>
      <c r="J3669" s="11" t="str">
        <f t="shared" si="344"/>
        <v>West</v>
      </c>
      <c r="K3669" s="11" t="str">
        <f t="shared" si="345"/>
        <v>2010s</v>
      </c>
      <c r="L3669" s="11" t="str">
        <f t="shared" si="346"/>
        <v>Cereal</v>
      </c>
      <c r="M3669" s="18">
        <f t="shared" si="347"/>
        <v>1.7990057700843318E-2</v>
      </c>
    </row>
    <row r="3670" spans="1:13">
      <c r="A3670" s="4">
        <v>2017</v>
      </c>
      <c r="B3670" s="5" t="s">
        <v>117</v>
      </c>
      <c r="C3670" s="5" t="s">
        <v>131</v>
      </c>
      <c r="D3670" s="5" t="s">
        <v>17</v>
      </c>
      <c r="E3670" s="5">
        <v>145600</v>
      </c>
      <c r="F3670" s="6">
        <v>692.31</v>
      </c>
      <c r="H3670" s="15" t="str">
        <f t="shared" si="342"/>
        <v>Low</v>
      </c>
      <c r="I3670" s="11" t="str">
        <f t="shared" si="343"/>
        <v>Large</v>
      </c>
      <c r="J3670" s="11" t="str">
        <f t="shared" si="344"/>
        <v>West</v>
      </c>
      <c r="K3670" s="11" t="str">
        <f t="shared" si="345"/>
        <v>2010s</v>
      </c>
      <c r="L3670" s="11" t="str">
        <f t="shared" si="346"/>
        <v>Pulse</v>
      </c>
      <c r="M3670" s="18">
        <f t="shared" si="347"/>
        <v>4.7548763736263737E-3</v>
      </c>
    </row>
    <row r="3671" spans="1:13">
      <c r="A3671" s="4">
        <v>2017</v>
      </c>
      <c r="B3671" s="5" t="s">
        <v>117</v>
      </c>
      <c r="C3671" s="5" t="s">
        <v>131</v>
      </c>
      <c r="D3671" s="5" t="s">
        <v>18</v>
      </c>
      <c r="E3671" s="5">
        <v>800890</v>
      </c>
      <c r="F3671" s="6">
        <v>132.56</v>
      </c>
      <c r="H3671" s="15" t="str">
        <f t="shared" si="342"/>
        <v>Low</v>
      </c>
      <c r="I3671" s="11" t="str">
        <f t="shared" si="343"/>
        <v>Large</v>
      </c>
      <c r="J3671" s="11" t="str">
        <f t="shared" si="344"/>
        <v>West</v>
      </c>
      <c r="K3671" s="11" t="str">
        <f t="shared" si="345"/>
        <v>2010s</v>
      </c>
      <c r="L3671" s="11" t="str">
        <f t="shared" si="346"/>
        <v>Fiber</v>
      </c>
      <c r="M3671" s="18">
        <f t="shared" si="347"/>
        <v>1.6551586360174307E-4</v>
      </c>
    </row>
    <row r="3672" spans="1:13">
      <c r="A3672" s="4">
        <v>2008</v>
      </c>
      <c r="B3672" s="5" t="s">
        <v>117</v>
      </c>
      <c r="C3672" s="5" t="s">
        <v>132</v>
      </c>
      <c r="D3672" s="5" t="s">
        <v>15</v>
      </c>
      <c r="E3672" s="5">
        <v>6300</v>
      </c>
      <c r="F3672" s="6">
        <v>349.21</v>
      </c>
      <c r="H3672" s="15" t="str">
        <f t="shared" si="342"/>
        <v>Low</v>
      </c>
      <c r="I3672" s="11" t="str">
        <f t="shared" si="343"/>
        <v>Large</v>
      </c>
      <c r="J3672" s="11" t="str">
        <f t="shared" si="344"/>
        <v>West</v>
      </c>
      <c r="K3672" s="11" t="str">
        <f t="shared" si="345"/>
        <v>2000s</v>
      </c>
      <c r="L3672" s="11" t="str">
        <f t="shared" si="346"/>
        <v>Cereal</v>
      </c>
      <c r="M3672" s="18">
        <f t="shared" si="347"/>
        <v>5.5430158730158725E-2</v>
      </c>
    </row>
    <row r="3673" spans="1:13">
      <c r="A3673" s="4">
        <v>2008</v>
      </c>
      <c r="B3673" s="5" t="s">
        <v>117</v>
      </c>
      <c r="C3673" s="5" t="s">
        <v>132</v>
      </c>
      <c r="D3673" s="5" t="s">
        <v>16</v>
      </c>
      <c r="E3673" s="5">
        <v>4100</v>
      </c>
      <c r="F3673" s="6">
        <v>1119.51</v>
      </c>
      <c r="H3673" s="15" t="str">
        <f t="shared" si="342"/>
        <v>Medium</v>
      </c>
      <c r="I3673" s="11" t="str">
        <f t="shared" si="343"/>
        <v>Medium</v>
      </c>
      <c r="J3673" s="11" t="str">
        <f t="shared" si="344"/>
        <v>West</v>
      </c>
      <c r="K3673" s="11" t="str">
        <f t="shared" si="345"/>
        <v>2000s</v>
      </c>
      <c r="L3673" s="11" t="str">
        <f t="shared" si="346"/>
        <v>Cereal</v>
      </c>
      <c r="M3673" s="18">
        <f t="shared" si="347"/>
        <v>0.27305121951219513</v>
      </c>
    </row>
    <row r="3674" spans="1:13">
      <c r="A3674" s="4">
        <v>2008</v>
      </c>
      <c r="B3674" s="5" t="s">
        <v>117</v>
      </c>
      <c r="C3674" s="5" t="s">
        <v>132</v>
      </c>
      <c r="D3674" s="5" t="s">
        <v>17</v>
      </c>
      <c r="E3674" s="5">
        <v>69900</v>
      </c>
      <c r="F3674" s="6">
        <v>592.27</v>
      </c>
      <c r="H3674" s="15" t="str">
        <f t="shared" si="342"/>
        <v>Low</v>
      </c>
      <c r="I3674" s="11" t="str">
        <f t="shared" si="343"/>
        <v>Large</v>
      </c>
      <c r="J3674" s="11" t="str">
        <f t="shared" si="344"/>
        <v>West</v>
      </c>
      <c r="K3674" s="11" t="str">
        <f t="shared" si="345"/>
        <v>2000s</v>
      </c>
      <c r="L3674" s="11" t="str">
        <f t="shared" si="346"/>
        <v>Pulse</v>
      </c>
      <c r="M3674" s="18">
        <f t="shared" si="347"/>
        <v>8.4731044349070101E-3</v>
      </c>
    </row>
    <row r="3675" spans="1:13">
      <c r="A3675" s="4">
        <v>2008</v>
      </c>
      <c r="B3675" s="5" t="s">
        <v>117</v>
      </c>
      <c r="C3675" s="5" t="s">
        <v>132</v>
      </c>
      <c r="D3675" s="5" t="s">
        <v>18</v>
      </c>
      <c r="E3675" s="5">
        <v>310100</v>
      </c>
      <c r="F3675" s="6">
        <v>299.48</v>
      </c>
      <c r="H3675" s="15" t="str">
        <f t="shared" si="342"/>
        <v>Low</v>
      </c>
      <c r="I3675" s="11" t="str">
        <f t="shared" si="343"/>
        <v>Large</v>
      </c>
      <c r="J3675" s="11" t="str">
        <f t="shared" si="344"/>
        <v>West</v>
      </c>
      <c r="K3675" s="11" t="str">
        <f t="shared" si="345"/>
        <v>2000s</v>
      </c>
      <c r="L3675" s="11" t="str">
        <f t="shared" si="346"/>
        <v>Fiber</v>
      </c>
      <c r="M3675" s="18">
        <f t="shared" si="347"/>
        <v>9.6575298290873916E-4</v>
      </c>
    </row>
    <row r="3676" spans="1:13">
      <c r="A3676" s="4">
        <v>2009</v>
      </c>
      <c r="B3676" s="5" t="s">
        <v>117</v>
      </c>
      <c r="C3676" s="5" t="s">
        <v>132</v>
      </c>
      <c r="D3676" s="5" t="s">
        <v>15</v>
      </c>
      <c r="E3676" s="5">
        <v>4300</v>
      </c>
      <c r="F3676" s="6">
        <v>351.16</v>
      </c>
      <c r="H3676" s="15" t="str">
        <f t="shared" si="342"/>
        <v>Low</v>
      </c>
      <c r="I3676" s="11" t="str">
        <f t="shared" si="343"/>
        <v>Medium</v>
      </c>
      <c r="J3676" s="11" t="str">
        <f t="shared" si="344"/>
        <v>West</v>
      </c>
      <c r="K3676" s="11" t="str">
        <f t="shared" si="345"/>
        <v>2000s</v>
      </c>
      <c r="L3676" s="11" t="str">
        <f t="shared" si="346"/>
        <v>Cereal</v>
      </c>
      <c r="M3676" s="18">
        <f t="shared" si="347"/>
        <v>8.1665116279069777E-2</v>
      </c>
    </row>
    <row r="3677" spans="1:13">
      <c r="A3677" s="4">
        <v>2009</v>
      </c>
      <c r="B3677" s="5" t="s">
        <v>117</v>
      </c>
      <c r="C3677" s="5" t="s">
        <v>132</v>
      </c>
      <c r="D3677" s="5" t="s">
        <v>16</v>
      </c>
      <c r="E3677" s="5">
        <v>3700</v>
      </c>
      <c r="F3677" s="6">
        <v>943.24</v>
      </c>
      <c r="H3677" s="15" t="str">
        <f t="shared" si="342"/>
        <v>Low</v>
      </c>
      <c r="I3677" s="11" t="str">
        <f t="shared" si="343"/>
        <v>Medium</v>
      </c>
      <c r="J3677" s="11" t="str">
        <f t="shared" si="344"/>
        <v>West</v>
      </c>
      <c r="K3677" s="11" t="str">
        <f t="shared" si="345"/>
        <v>2000s</v>
      </c>
      <c r="L3677" s="11" t="str">
        <f t="shared" si="346"/>
        <v>Cereal</v>
      </c>
      <c r="M3677" s="18">
        <f t="shared" si="347"/>
        <v>0.25492972972972971</v>
      </c>
    </row>
    <row r="3678" spans="1:13">
      <c r="A3678" s="4">
        <v>2009</v>
      </c>
      <c r="B3678" s="5" t="s">
        <v>117</v>
      </c>
      <c r="C3678" s="5" t="s">
        <v>132</v>
      </c>
      <c r="D3678" s="5" t="s">
        <v>17</v>
      </c>
      <c r="E3678" s="5">
        <v>80700</v>
      </c>
      <c r="F3678" s="6">
        <v>671.5</v>
      </c>
      <c r="H3678" s="15" t="str">
        <f t="shared" si="342"/>
        <v>Low</v>
      </c>
      <c r="I3678" s="11" t="str">
        <f t="shared" si="343"/>
        <v>Large</v>
      </c>
      <c r="J3678" s="11" t="str">
        <f t="shared" si="344"/>
        <v>West</v>
      </c>
      <c r="K3678" s="11" t="str">
        <f t="shared" si="345"/>
        <v>2000s</v>
      </c>
      <c r="L3678" s="11" t="str">
        <f t="shared" si="346"/>
        <v>Pulse</v>
      </c>
      <c r="M3678" s="18">
        <f t="shared" si="347"/>
        <v>8.3209417596034705E-3</v>
      </c>
    </row>
    <row r="3679" spans="1:13">
      <c r="A3679" s="4">
        <v>2009</v>
      </c>
      <c r="B3679" s="5" t="s">
        <v>117</v>
      </c>
      <c r="C3679" s="5" t="s">
        <v>132</v>
      </c>
      <c r="D3679" s="5" t="s">
        <v>18</v>
      </c>
      <c r="E3679" s="5">
        <v>314700</v>
      </c>
      <c r="F3679" s="6">
        <v>271.02</v>
      </c>
      <c r="H3679" s="15" t="str">
        <f t="shared" si="342"/>
        <v>Low</v>
      </c>
      <c r="I3679" s="11" t="str">
        <f t="shared" si="343"/>
        <v>Large</v>
      </c>
      <c r="J3679" s="11" t="str">
        <f t="shared" si="344"/>
        <v>West</v>
      </c>
      <c r="K3679" s="11" t="str">
        <f t="shared" si="345"/>
        <v>2000s</v>
      </c>
      <c r="L3679" s="11" t="str">
        <f t="shared" si="346"/>
        <v>Fiber</v>
      </c>
      <c r="M3679" s="18">
        <f t="shared" si="347"/>
        <v>8.6120114394661572E-4</v>
      </c>
    </row>
    <row r="3680" spans="1:13">
      <c r="A3680" s="4">
        <v>2010</v>
      </c>
      <c r="B3680" s="5" t="s">
        <v>117</v>
      </c>
      <c r="C3680" s="5" t="s">
        <v>132</v>
      </c>
      <c r="D3680" s="5" t="s">
        <v>15</v>
      </c>
      <c r="E3680" s="5">
        <v>5100</v>
      </c>
      <c r="F3680" s="6">
        <v>484.31</v>
      </c>
      <c r="H3680" s="15" t="str">
        <f t="shared" si="342"/>
        <v>Low</v>
      </c>
      <c r="I3680" s="11" t="str">
        <f t="shared" si="343"/>
        <v>Large</v>
      </c>
      <c r="J3680" s="11" t="str">
        <f t="shared" si="344"/>
        <v>West</v>
      </c>
      <c r="K3680" s="11" t="str">
        <f t="shared" si="345"/>
        <v>2010s</v>
      </c>
      <c r="L3680" s="11" t="str">
        <f t="shared" si="346"/>
        <v>Cereal</v>
      </c>
      <c r="M3680" s="18">
        <f t="shared" si="347"/>
        <v>9.4962745098039217E-2</v>
      </c>
    </row>
    <row r="3681" spans="1:13">
      <c r="A3681" s="4">
        <v>2010</v>
      </c>
      <c r="B3681" s="5" t="s">
        <v>117</v>
      </c>
      <c r="C3681" s="5" t="s">
        <v>132</v>
      </c>
      <c r="D3681" s="5" t="s">
        <v>16</v>
      </c>
      <c r="E3681" s="5">
        <v>4400</v>
      </c>
      <c r="F3681" s="6">
        <v>1268.18</v>
      </c>
      <c r="H3681" s="15" t="str">
        <f t="shared" si="342"/>
        <v>Medium</v>
      </c>
      <c r="I3681" s="11" t="str">
        <f t="shared" si="343"/>
        <v>Medium</v>
      </c>
      <c r="J3681" s="11" t="str">
        <f t="shared" si="344"/>
        <v>West</v>
      </c>
      <c r="K3681" s="11" t="str">
        <f t="shared" si="345"/>
        <v>2010s</v>
      </c>
      <c r="L3681" s="11" t="str">
        <f t="shared" si="346"/>
        <v>Cereal</v>
      </c>
      <c r="M3681" s="18">
        <f t="shared" si="347"/>
        <v>0.2882227272727273</v>
      </c>
    </row>
    <row r="3682" spans="1:13">
      <c r="A3682" s="4">
        <v>2010</v>
      </c>
      <c r="B3682" s="5" t="s">
        <v>117</v>
      </c>
      <c r="C3682" s="5" t="s">
        <v>132</v>
      </c>
      <c r="D3682" s="5" t="s">
        <v>17</v>
      </c>
      <c r="E3682" s="5">
        <v>103400</v>
      </c>
      <c r="F3682" s="6">
        <v>655.22</v>
      </c>
      <c r="H3682" s="15" t="str">
        <f t="shared" si="342"/>
        <v>Low</v>
      </c>
      <c r="I3682" s="11" t="str">
        <f t="shared" si="343"/>
        <v>Large</v>
      </c>
      <c r="J3682" s="11" t="str">
        <f t="shared" si="344"/>
        <v>West</v>
      </c>
      <c r="K3682" s="11" t="str">
        <f t="shared" si="345"/>
        <v>2010s</v>
      </c>
      <c r="L3682" s="11" t="str">
        <f t="shared" si="346"/>
        <v>Pulse</v>
      </c>
      <c r="M3682" s="18">
        <f t="shared" si="347"/>
        <v>6.3367504835589944E-3</v>
      </c>
    </row>
    <row r="3683" spans="1:13">
      <c r="A3683" s="4">
        <v>2010</v>
      </c>
      <c r="B3683" s="5" t="s">
        <v>117</v>
      </c>
      <c r="C3683" s="5" t="s">
        <v>132</v>
      </c>
      <c r="D3683" s="5" t="s">
        <v>18</v>
      </c>
      <c r="E3683" s="5">
        <v>314300</v>
      </c>
      <c r="F3683" s="6">
        <v>291</v>
      </c>
      <c r="H3683" s="15" t="str">
        <f t="shared" si="342"/>
        <v>Low</v>
      </c>
      <c r="I3683" s="11" t="str">
        <f t="shared" si="343"/>
        <v>Large</v>
      </c>
      <c r="J3683" s="11" t="str">
        <f t="shared" si="344"/>
        <v>West</v>
      </c>
      <c r="K3683" s="11" t="str">
        <f t="shared" si="345"/>
        <v>2010s</v>
      </c>
      <c r="L3683" s="11" t="str">
        <f t="shared" si="346"/>
        <v>Fiber</v>
      </c>
      <c r="M3683" s="18">
        <f t="shared" si="347"/>
        <v>9.258670060451798E-4</v>
      </c>
    </row>
    <row r="3684" spans="1:13">
      <c r="A3684" s="4">
        <v>2011</v>
      </c>
      <c r="B3684" s="5" t="s">
        <v>117</v>
      </c>
      <c r="C3684" s="5" t="s">
        <v>132</v>
      </c>
      <c r="D3684" s="5" t="s">
        <v>15</v>
      </c>
      <c r="E3684" s="5">
        <v>2300</v>
      </c>
      <c r="F3684" s="6">
        <v>347.83</v>
      </c>
      <c r="H3684" s="15" t="str">
        <f t="shared" si="342"/>
        <v>Low</v>
      </c>
      <c r="I3684" s="11" t="str">
        <f t="shared" si="343"/>
        <v>Medium</v>
      </c>
      <c r="J3684" s="11" t="str">
        <f t="shared" si="344"/>
        <v>West</v>
      </c>
      <c r="K3684" s="11" t="str">
        <f t="shared" si="345"/>
        <v>2010s</v>
      </c>
      <c r="L3684" s="11" t="str">
        <f t="shared" si="346"/>
        <v>Cereal</v>
      </c>
      <c r="M3684" s="18">
        <f t="shared" si="347"/>
        <v>0.1512304347826087</v>
      </c>
    </row>
    <row r="3685" spans="1:13">
      <c r="A3685" s="4">
        <v>2011</v>
      </c>
      <c r="B3685" s="5" t="s">
        <v>117</v>
      </c>
      <c r="C3685" s="5" t="s">
        <v>132</v>
      </c>
      <c r="D3685" s="5" t="s">
        <v>16</v>
      </c>
      <c r="E3685" s="5">
        <v>4000</v>
      </c>
      <c r="F3685" s="6">
        <v>1562.5</v>
      </c>
      <c r="H3685" s="15" t="str">
        <f t="shared" si="342"/>
        <v>Medium</v>
      </c>
      <c r="I3685" s="11" t="str">
        <f t="shared" si="343"/>
        <v>Medium</v>
      </c>
      <c r="J3685" s="11" t="str">
        <f t="shared" si="344"/>
        <v>West</v>
      </c>
      <c r="K3685" s="11" t="str">
        <f t="shared" si="345"/>
        <v>2010s</v>
      </c>
      <c r="L3685" s="11" t="str">
        <f t="shared" si="346"/>
        <v>Cereal</v>
      </c>
      <c r="M3685" s="18">
        <f t="shared" si="347"/>
        <v>0.390625</v>
      </c>
    </row>
    <row r="3686" spans="1:13">
      <c r="A3686" s="4">
        <v>2011</v>
      </c>
      <c r="B3686" s="5" t="s">
        <v>117</v>
      </c>
      <c r="C3686" s="5" t="s">
        <v>132</v>
      </c>
      <c r="D3686" s="5" t="s">
        <v>17</v>
      </c>
      <c r="E3686" s="5">
        <v>88600</v>
      </c>
      <c r="F3686" s="6">
        <v>794.47</v>
      </c>
      <c r="H3686" s="15" t="str">
        <f t="shared" si="342"/>
        <v>Low</v>
      </c>
      <c r="I3686" s="11" t="str">
        <f t="shared" si="343"/>
        <v>Large</v>
      </c>
      <c r="J3686" s="11" t="str">
        <f t="shared" si="344"/>
        <v>West</v>
      </c>
      <c r="K3686" s="11" t="str">
        <f t="shared" si="345"/>
        <v>2010s</v>
      </c>
      <c r="L3686" s="11" t="str">
        <f t="shared" si="346"/>
        <v>Pulse</v>
      </c>
      <c r="M3686" s="18">
        <f t="shared" si="347"/>
        <v>8.966930022573363E-3</v>
      </c>
    </row>
    <row r="3687" spans="1:13">
      <c r="A3687" s="4">
        <v>2011</v>
      </c>
      <c r="B3687" s="5" t="s">
        <v>117</v>
      </c>
      <c r="C3687" s="5" t="s">
        <v>132</v>
      </c>
      <c r="D3687" s="5" t="s">
        <v>18</v>
      </c>
      <c r="E3687" s="5">
        <v>330100</v>
      </c>
      <c r="F3687" s="6">
        <v>286.79000000000002</v>
      </c>
      <c r="H3687" s="15" t="str">
        <f t="shared" si="342"/>
        <v>Low</v>
      </c>
      <c r="I3687" s="11" t="str">
        <f t="shared" si="343"/>
        <v>Large</v>
      </c>
      <c r="J3687" s="11" t="str">
        <f t="shared" si="344"/>
        <v>West</v>
      </c>
      <c r="K3687" s="11" t="str">
        <f t="shared" si="345"/>
        <v>2010s</v>
      </c>
      <c r="L3687" s="11" t="str">
        <f t="shared" si="346"/>
        <v>Fiber</v>
      </c>
      <c r="M3687" s="18">
        <f t="shared" si="347"/>
        <v>8.6879733414116941E-4</v>
      </c>
    </row>
    <row r="3688" spans="1:13">
      <c r="A3688" s="4">
        <v>2012</v>
      </c>
      <c r="B3688" s="5" t="s">
        <v>117</v>
      </c>
      <c r="C3688" s="5" t="s">
        <v>132</v>
      </c>
      <c r="D3688" s="5" t="s">
        <v>15</v>
      </c>
      <c r="E3688" s="5">
        <v>2000</v>
      </c>
      <c r="F3688" s="6">
        <v>165</v>
      </c>
      <c r="H3688" s="15" t="str">
        <f t="shared" si="342"/>
        <v>Low</v>
      </c>
      <c r="I3688" s="11" t="str">
        <f t="shared" si="343"/>
        <v>Medium</v>
      </c>
      <c r="J3688" s="11" t="str">
        <f t="shared" si="344"/>
        <v>West</v>
      </c>
      <c r="K3688" s="11" t="str">
        <f t="shared" si="345"/>
        <v>2010s</v>
      </c>
      <c r="L3688" s="11" t="str">
        <f t="shared" si="346"/>
        <v>Cereal</v>
      </c>
      <c r="M3688" s="18">
        <f t="shared" si="347"/>
        <v>8.2500000000000004E-2</v>
      </c>
    </row>
    <row r="3689" spans="1:13">
      <c r="A3689" s="4">
        <v>2012</v>
      </c>
      <c r="B3689" s="5" t="s">
        <v>117</v>
      </c>
      <c r="C3689" s="5" t="s">
        <v>132</v>
      </c>
      <c r="D3689" s="5" t="s">
        <v>16</v>
      </c>
      <c r="E3689" s="5">
        <v>5130</v>
      </c>
      <c r="F3689" s="6">
        <v>908.38</v>
      </c>
      <c r="H3689" s="15" t="str">
        <f t="shared" si="342"/>
        <v>Low</v>
      </c>
      <c r="I3689" s="11" t="str">
        <f t="shared" si="343"/>
        <v>Large</v>
      </c>
      <c r="J3689" s="11" t="str">
        <f t="shared" si="344"/>
        <v>West</v>
      </c>
      <c r="K3689" s="11" t="str">
        <f t="shared" si="345"/>
        <v>2010s</v>
      </c>
      <c r="L3689" s="11" t="str">
        <f t="shared" si="346"/>
        <v>Cereal</v>
      </c>
      <c r="M3689" s="18">
        <f t="shared" si="347"/>
        <v>0.17707212475633527</v>
      </c>
    </row>
    <row r="3690" spans="1:13">
      <c r="A3690" s="4">
        <v>2012</v>
      </c>
      <c r="B3690" s="5" t="s">
        <v>117</v>
      </c>
      <c r="C3690" s="5" t="s">
        <v>132</v>
      </c>
      <c r="D3690" s="5" t="s">
        <v>17</v>
      </c>
      <c r="E3690" s="5">
        <v>106200</v>
      </c>
      <c r="F3690" s="6">
        <v>655.93</v>
      </c>
      <c r="H3690" s="15" t="str">
        <f t="shared" si="342"/>
        <v>Low</v>
      </c>
      <c r="I3690" s="11" t="str">
        <f t="shared" si="343"/>
        <v>Large</v>
      </c>
      <c r="J3690" s="11" t="str">
        <f t="shared" si="344"/>
        <v>West</v>
      </c>
      <c r="K3690" s="11" t="str">
        <f t="shared" si="345"/>
        <v>2010s</v>
      </c>
      <c r="L3690" s="11" t="str">
        <f t="shared" si="346"/>
        <v>Pulse</v>
      </c>
      <c r="M3690" s="18">
        <f t="shared" si="347"/>
        <v>6.1763653483992466E-3</v>
      </c>
    </row>
    <row r="3691" spans="1:13">
      <c r="A3691" s="4">
        <v>2012</v>
      </c>
      <c r="B3691" s="5" t="s">
        <v>117</v>
      </c>
      <c r="C3691" s="5" t="s">
        <v>132</v>
      </c>
      <c r="D3691" s="5" t="s">
        <v>18</v>
      </c>
      <c r="E3691" s="5">
        <v>374500</v>
      </c>
      <c r="F3691" s="6">
        <v>358.66</v>
      </c>
      <c r="H3691" s="15" t="str">
        <f t="shared" si="342"/>
        <v>Low</v>
      </c>
      <c r="I3691" s="11" t="str">
        <f t="shared" si="343"/>
        <v>Large</v>
      </c>
      <c r="J3691" s="11" t="str">
        <f t="shared" si="344"/>
        <v>West</v>
      </c>
      <c r="K3691" s="11" t="str">
        <f t="shared" si="345"/>
        <v>2010s</v>
      </c>
      <c r="L3691" s="11" t="str">
        <f t="shared" si="346"/>
        <v>Fiber</v>
      </c>
      <c r="M3691" s="18">
        <f t="shared" si="347"/>
        <v>9.5770360480640858E-4</v>
      </c>
    </row>
    <row r="3692" spans="1:13">
      <c r="A3692" s="4">
        <v>2013</v>
      </c>
      <c r="B3692" s="5" t="s">
        <v>117</v>
      </c>
      <c r="C3692" s="5" t="s">
        <v>132</v>
      </c>
      <c r="D3692" s="5" t="s">
        <v>15</v>
      </c>
      <c r="E3692" s="5">
        <v>700</v>
      </c>
      <c r="F3692" s="6">
        <v>428.57</v>
      </c>
      <c r="H3692" s="15" t="str">
        <f t="shared" si="342"/>
        <v>Low</v>
      </c>
      <c r="I3692" s="11" t="str">
        <f t="shared" si="343"/>
        <v>Small</v>
      </c>
      <c r="J3692" s="11" t="str">
        <f t="shared" si="344"/>
        <v>West</v>
      </c>
      <c r="K3692" s="11" t="str">
        <f t="shared" si="345"/>
        <v>2010s</v>
      </c>
      <c r="L3692" s="11" t="str">
        <f t="shared" si="346"/>
        <v>Cereal</v>
      </c>
      <c r="M3692" s="18">
        <f t="shared" si="347"/>
        <v>0.61224285714285709</v>
      </c>
    </row>
    <row r="3693" spans="1:13">
      <c r="A3693" s="4">
        <v>2013</v>
      </c>
      <c r="B3693" s="5" t="s">
        <v>117</v>
      </c>
      <c r="C3693" s="5" t="s">
        <v>132</v>
      </c>
      <c r="D3693" s="5" t="s">
        <v>16</v>
      </c>
      <c r="E3693" s="5">
        <v>4900</v>
      </c>
      <c r="F3693" s="6">
        <v>1428.57</v>
      </c>
      <c r="H3693" s="15" t="str">
        <f t="shared" si="342"/>
        <v>Medium</v>
      </c>
      <c r="I3693" s="11" t="str">
        <f t="shared" si="343"/>
        <v>Medium</v>
      </c>
      <c r="J3693" s="11" t="str">
        <f t="shared" si="344"/>
        <v>West</v>
      </c>
      <c r="K3693" s="11" t="str">
        <f t="shared" si="345"/>
        <v>2010s</v>
      </c>
      <c r="L3693" s="11" t="str">
        <f t="shared" si="346"/>
        <v>Cereal</v>
      </c>
      <c r="M3693" s="18">
        <f t="shared" si="347"/>
        <v>0.29154489795918365</v>
      </c>
    </row>
    <row r="3694" spans="1:13">
      <c r="A3694" s="4">
        <v>2013</v>
      </c>
      <c r="B3694" s="5" t="s">
        <v>117</v>
      </c>
      <c r="C3694" s="5" t="s">
        <v>132</v>
      </c>
      <c r="D3694" s="5" t="s">
        <v>17</v>
      </c>
      <c r="E3694" s="5">
        <v>166300</v>
      </c>
      <c r="F3694" s="6">
        <v>921.23</v>
      </c>
      <c r="H3694" s="15" t="str">
        <f t="shared" si="342"/>
        <v>Low</v>
      </c>
      <c r="I3694" s="11" t="str">
        <f t="shared" si="343"/>
        <v>Large</v>
      </c>
      <c r="J3694" s="11" t="str">
        <f t="shared" si="344"/>
        <v>West</v>
      </c>
      <c r="K3694" s="11" t="str">
        <f t="shared" si="345"/>
        <v>2010s</v>
      </c>
      <c r="L3694" s="11" t="str">
        <f t="shared" si="346"/>
        <v>Pulse</v>
      </c>
      <c r="M3694" s="18">
        <f t="shared" si="347"/>
        <v>5.5395670475045103E-3</v>
      </c>
    </row>
    <row r="3695" spans="1:13">
      <c r="A3695" s="4">
        <v>2013</v>
      </c>
      <c r="B3695" s="5" t="s">
        <v>117</v>
      </c>
      <c r="C3695" s="5" t="s">
        <v>132</v>
      </c>
      <c r="D3695" s="5" t="s">
        <v>18</v>
      </c>
      <c r="E3695" s="5">
        <v>361900</v>
      </c>
      <c r="F3695" s="6">
        <v>373.72</v>
      </c>
      <c r="H3695" s="15" t="str">
        <f t="shared" si="342"/>
        <v>Low</v>
      </c>
      <c r="I3695" s="11" t="str">
        <f t="shared" si="343"/>
        <v>Large</v>
      </c>
      <c r="J3695" s="11" t="str">
        <f t="shared" si="344"/>
        <v>West</v>
      </c>
      <c r="K3695" s="11" t="str">
        <f t="shared" si="345"/>
        <v>2010s</v>
      </c>
      <c r="L3695" s="11" t="str">
        <f t="shared" si="346"/>
        <v>Fiber</v>
      </c>
      <c r="M3695" s="18">
        <f t="shared" si="347"/>
        <v>1.0326609560652115E-3</v>
      </c>
    </row>
    <row r="3696" spans="1:13">
      <c r="A3696" s="4">
        <v>2014</v>
      </c>
      <c r="B3696" s="5" t="s">
        <v>117</v>
      </c>
      <c r="C3696" s="5" t="s">
        <v>132</v>
      </c>
      <c r="D3696" s="5" t="s">
        <v>16</v>
      </c>
      <c r="E3696" s="5">
        <v>5300</v>
      </c>
      <c r="F3696" s="6">
        <v>471.7</v>
      </c>
      <c r="H3696" s="15" t="str">
        <f t="shared" si="342"/>
        <v>Low</v>
      </c>
      <c r="I3696" s="11" t="str">
        <f t="shared" si="343"/>
        <v>Large</v>
      </c>
      <c r="J3696" s="11" t="str">
        <f t="shared" si="344"/>
        <v>West</v>
      </c>
      <c r="K3696" s="11" t="str">
        <f t="shared" si="345"/>
        <v>2010s</v>
      </c>
      <c r="L3696" s="11" t="str">
        <f t="shared" si="346"/>
        <v>Cereal</v>
      </c>
      <c r="M3696" s="18">
        <f t="shared" si="347"/>
        <v>8.8999999999999996E-2</v>
      </c>
    </row>
    <row r="3697" spans="1:13">
      <c r="A3697" s="4">
        <v>2014</v>
      </c>
      <c r="B3697" s="5" t="s">
        <v>117</v>
      </c>
      <c r="C3697" s="5" t="s">
        <v>132</v>
      </c>
      <c r="D3697" s="5" t="s">
        <v>17</v>
      </c>
      <c r="E3697" s="5">
        <v>122900</v>
      </c>
      <c r="F3697" s="6">
        <v>2024.41</v>
      </c>
      <c r="H3697" s="15" t="str">
        <f t="shared" si="342"/>
        <v>Medium</v>
      </c>
      <c r="I3697" s="11" t="str">
        <f t="shared" si="343"/>
        <v>Large</v>
      </c>
      <c r="J3697" s="11" t="str">
        <f t="shared" si="344"/>
        <v>West</v>
      </c>
      <c r="K3697" s="11" t="str">
        <f t="shared" si="345"/>
        <v>2010s</v>
      </c>
      <c r="L3697" s="11" t="str">
        <f t="shared" si="346"/>
        <v>Pulse</v>
      </c>
      <c r="M3697" s="18">
        <f t="shared" si="347"/>
        <v>1.6472009764035803E-2</v>
      </c>
    </row>
    <row r="3698" spans="1:13">
      <c r="A3698" s="4">
        <v>2014</v>
      </c>
      <c r="B3698" s="5" t="s">
        <v>117</v>
      </c>
      <c r="C3698" s="5" t="s">
        <v>132</v>
      </c>
      <c r="D3698" s="5" t="s">
        <v>18</v>
      </c>
      <c r="E3698" s="5">
        <v>368200</v>
      </c>
      <c r="F3698" s="6">
        <v>141.85</v>
      </c>
      <c r="H3698" s="15" t="str">
        <f t="shared" si="342"/>
        <v>Low</v>
      </c>
      <c r="I3698" s="11" t="str">
        <f t="shared" si="343"/>
        <v>Large</v>
      </c>
      <c r="J3698" s="11" t="str">
        <f t="shared" si="344"/>
        <v>West</v>
      </c>
      <c r="K3698" s="11" t="str">
        <f t="shared" si="345"/>
        <v>2010s</v>
      </c>
      <c r="L3698" s="11" t="str">
        <f t="shared" si="346"/>
        <v>Fiber</v>
      </c>
      <c r="M3698" s="18">
        <f t="shared" si="347"/>
        <v>3.8525258011950028E-4</v>
      </c>
    </row>
    <row r="3699" spans="1:13">
      <c r="A3699" s="4">
        <v>2015</v>
      </c>
      <c r="B3699" s="5" t="s">
        <v>117</v>
      </c>
      <c r="C3699" s="5" t="s">
        <v>132</v>
      </c>
      <c r="D3699" s="5" t="s">
        <v>16</v>
      </c>
      <c r="E3699" s="5">
        <v>14600</v>
      </c>
      <c r="F3699" s="6">
        <v>630.14</v>
      </c>
      <c r="H3699" s="15" t="str">
        <f t="shared" si="342"/>
        <v>Low</v>
      </c>
      <c r="I3699" s="11" t="str">
        <f t="shared" si="343"/>
        <v>Large</v>
      </c>
      <c r="J3699" s="11" t="str">
        <f t="shared" si="344"/>
        <v>West</v>
      </c>
      <c r="K3699" s="11" t="str">
        <f t="shared" si="345"/>
        <v>2010s</v>
      </c>
      <c r="L3699" s="11" t="str">
        <f t="shared" si="346"/>
        <v>Cereal</v>
      </c>
      <c r="M3699" s="18">
        <f t="shared" si="347"/>
        <v>4.316027397260274E-2</v>
      </c>
    </row>
    <row r="3700" spans="1:13">
      <c r="A3700" s="4">
        <v>2015</v>
      </c>
      <c r="B3700" s="5" t="s">
        <v>117</v>
      </c>
      <c r="C3700" s="5" t="s">
        <v>132</v>
      </c>
      <c r="D3700" s="5" t="s">
        <v>17</v>
      </c>
      <c r="E3700" s="5">
        <v>110100</v>
      </c>
      <c r="F3700" s="6">
        <v>318.8</v>
      </c>
      <c r="H3700" s="15" t="str">
        <f t="shared" si="342"/>
        <v>Low</v>
      </c>
      <c r="I3700" s="11" t="str">
        <f t="shared" si="343"/>
        <v>Large</v>
      </c>
      <c r="J3700" s="11" t="str">
        <f t="shared" si="344"/>
        <v>West</v>
      </c>
      <c r="K3700" s="11" t="str">
        <f t="shared" si="345"/>
        <v>2010s</v>
      </c>
      <c r="L3700" s="11" t="str">
        <f t="shared" si="346"/>
        <v>Pulse</v>
      </c>
      <c r="M3700" s="18">
        <f t="shared" si="347"/>
        <v>2.8955495004541329E-3</v>
      </c>
    </row>
    <row r="3701" spans="1:13">
      <c r="A3701" s="4">
        <v>2015</v>
      </c>
      <c r="B3701" s="5" t="s">
        <v>117</v>
      </c>
      <c r="C3701" s="5" t="s">
        <v>132</v>
      </c>
      <c r="D3701" s="5" t="s">
        <v>18</v>
      </c>
      <c r="E3701" s="5">
        <v>356400</v>
      </c>
      <c r="F3701" s="6">
        <v>77.89</v>
      </c>
      <c r="H3701" s="15" t="str">
        <f t="shared" si="342"/>
        <v>Low</v>
      </c>
      <c r="I3701" s="11" t="str">
        <f t="shared" si="343"/>
        <v>Large</v>
      </c>
      <c r="J3701" s="11" t="str">
        <f t="shared" si="344"/>
        <v>West</v>
      </c>
      <c r="K3701" s="11" t="str">
        <f t="shared" si="345"/>
        <v>2010s</v>
      </c>
      <c r="L3701" s="11" t="str">
        <f t="shared" si="346"/>
        <v>Fiber</v>
      </c>
      <c r="M3701" s="18">
        <f t="shared" si="347"/>
        <v>2.1854657687991021E-4</v>
      </c>
    </row>
    <row r="3702" spans="1:13">
      <c r="A3702" s="4">
        <v>2016</v>
      </c>
      <c r="B3702" s="5" t="s">
        <v>117</v>
      </c>
      <c r="C3702" s="5" t="s">
        <v>132</v>
      </c>
      <c r="D3702" s="5" t="s">
        <v>15</v>
      </c>
      <c r="E3702" s="5">
        <v>20</v>
      </c>
      <c r="F3702" s="6">
        <v>200</v>
      </c>
      <c r="H3702" s="15" t="str">
        <f t="shared" si="342"/>
        <v>Low</v>
      </c>
      <c r="I3702" s="11" t="str">
        <f t="shared" si="343"/>
        <v>Small</v>
      </c>
      <c r="J3702" s="11" t="str">
        <f t="shared" si="344"/>
        <v>West</v>
      </c>
      <c r="K3702" s="11" t="str">
        <f t="shared" si="345"/>
        <v>2010s</v>
      </c>
      <c r="L3702" s="11" t="str">
        <f t="shared" si="346"/>
        <v>Cereal</v>
      </c>
      <c r="M3702" s="18">
        <f t="shared" si="347"/>
        <v>10</v>
      </c>
    </row>
    <row r="3703" spans="1:13">
      <c r="A3703" s="4">
        <v>2016</v>
      </c>
      <c r="B3703" s="5" t="s">
        <v>117</v>
      </c>
      <c r="C3703" s="5" t="s">
        <v>132</v>
      </c>
      <c r="D3703" s="5" t="s">
        <v>16</v>
      </c>
      <c r="E3703" s="5">
        <v>12330</v>
      </c>
      <c r="F3703" s="6">
        <v>1311.44</v>
      </c>
      <c r="H3703" s="15" t="str">
        <f t="shared" si="342"/>
        <v>Medium</v>
      </c>
      <c r="I3703" s="11" t="str">
        <f t="shared" si="343"/>
        <v>Large</v>
      </c>
      <c r="J3703" s="11" t="str">
        <f t="shared" si="344"/>
        <v>West</v>
      </c>
      <c r="K3703" s="11" t="str">
        <f t="shared" si="345"/>
        <v>2010s</v>
      </c>
      <c r="L3703" s="11" t="str">
        <f t="shared" si="346"/>
        <v>Cereal</v>
      </c>
      <c r="M3703" s="18">
        <f t="shared" si="347"/>
        <v>0.1063617193836172</v>
      </c>
    </row>
    <row r="3704" spans="1:13">
      <c r="A3704" s="4">
        <v>2016</v>
      </c>
      <c r="B3704" s="5" t="s">
        <v>117</v>
      </c>
      <c r="C3704" s="5" t="s">
        <v>132</v>
      </c>
      <c r="D3704" s="5" t="s">
        <v>17</v>
      </c>
      <c r="E3704" s="5">
        <v>141530</v>
      </c>
      <c r="F3704" s="6">
        <v>978.77</v>
      </c>
      <c r="H3704" s="15" t="str">
        <f t="shared" si="342"/>
        <v>Low</v>
      </c>
      <c r="I3704" s="11" t="str">
        <f t="shared" si="343"/>
        <v>Large</v>
      </c>
      <c r="J3704" s="11" t="str">
        <f t="shared" si="344"/>
        <v>West</v>
      </c>
      <c r="K3704" s="11" t="str">
        <f t="shared" si="345"/>
        <v>2010s</v>
      </c>
      <c r="L3704" s="11" t="str">
        <f t="shared" si="346"/>
        <v>Pulse</v>
      </c>
      <c r="M3704" s="18">
        <f t="shared" si="347"/>
        <v>6.9156362608634213E-3</v>
      </c>
    </row>
    <row r="3705" spans="1:13">
      <c r="A3705" s="4">
        <v>2016</v>
      </c>
      <c r="B3705" s="5" t="s">
        <v>117</v>
      </c>
      <c r="C3705" s="5" t="s">
        <v>132</v>
      </c>
      <c r="D3705" s="5" t="s">
        <v>18</v>
      </c>
      <c r="E3705" s="5">
        <v>242630</v>
      </c>
      <c r="F3705" s="6">
        <v>686.81</v>
      </c>
      <c r="H3705" s="15" t="str">
        <f t="shared" si="342"/>
        <v>Low</v>
      </c>
      <c r="I3705" s="11" t="str">
        <f t="shared" si="343"/>
        <v>Large</v>
      </c>
      <c r="J3705" s="11" t="str">
        <f t="shared" si="344"/>
        <v>West</v>
      </c>
      <c r="K3705" s="11" t="str">
        <f t="shared" si="345"/>
        <v>2010s</v>
      </c>
      <c r="L3705" s="11" t="str">
        <f t="shared" si="346"/>
        <v>Fiber</v>
      </c>
      <c r="M3705" s="18">
        <f t="shared" si="347"/>
        <v>2.8306887029633594E-3</v>
      </c>
    </row>
    <row r="3706" spans="1:13">
      <c r="A3706" s="4">
        <v>2017</v>
      </c>
      <c r="B3706" s="5" t="s">
        <v>117</v>
      </c>
      <c r="C3706" s="5" t="s">
        <v>132</v>
      </c>
      <c r="D3706" s="5" t="s">
        <v>16</v>
      </c>
      <c r="E3706" s="5">
        <v>5630</v>
      </c>
      <c r="F3706" s="6">
        <v>836.09</v>
      </c>
      <c r="H3706" s="15" t="str">
        <f t="shared" si="342"/>
        <v>Low</v>
      </c>
      <c r="I3706" s="11" t="str">
        <f t="shared" si="343"/>
        <v>Large</v>
      </c>
      <c r="J3706" s="11" t="str">
        <f t="shared" si="344"/>
        <v>West</v>
      </c>
      <c r="K3706" s="11" t="str">
        <f t="shared" si="345"/>
        <v>2010s</v>
      </c>
      <c r="L3706" s="11" t="str">
        <f t="shared" si="346"/>
        <v>Cereal</v>
      </c>
      <c r="M3706" s="18">
        <f t="shared" si="347"/>
        <v>0.14850621669626998</v>
      </c>
    </row>
    <row r="3707" spans="1:13">
      <c r="A3707" s="4">
        <v>2017</v>
      </c>
      <c r="B3707" s="5" t="s">
        <v>117</v>
      </c>
      <c r="C3707" s="5" t="s">
        <v>132</v>
      </c>
      <c r="D3707" s="5" t="s">
        <v>17</v>
      </c>
      <c r="E3707" s="5">
        <v>183070</v>
      </c>
      <c r="F3707" s="6">
        <v>825.88</v>
      </c>
      <c r="H3707" s="15" t="str">
        <f t="shared" si="342"/>
        <v>Low</v>
      </c>
      <c r="I3707" s="11" t="str">
        <f t="shared" si="343"/>
        <v>Large</v>
      </c>
      <c r="J3707" s="11" t="str">
        <f t="shared" si="344"/>
        <v>West</v>
      </c>
      <c r="K3707" s="11" t="str">
        <f t="shared" si="345"/>
        <v>2010s</v>
      </c>
      <c r="L3707" s="11" t="str">
        <f t="shared" si="346"/>
        <v>Pulse</v>
      </c>
      <c r="M3707" s="18">
        <f t="shared" si="347"/>
        <v>4.5112798383132131E-3</v>
      </c>
    </row>
    <row r="3708" spans="1:13">
      <c r="A3708" s="4">
        <v>2017</v>
      </c>
      <c r="B3708" s="5" t="s">
        <v>117</v>
      </c>
      <c r="C3708" s="5" t="s">
        <v>132</v>
      </c>
      <c r="D3708" s="5" t="s">
        <v>18</v>
      </c>
      <c r="E3708" s="5">
        <v>272100</v>
      </c>
      <c r="F3708" s="6">
        <v>331.95</v>
      </c>
      <c r="H3708" s="15" t="str">
        <f t="shared" si="342"/>
        <v>Low</v>
      </c>
      <c r="I3708" s="11" t="str">
        <f t="shared" si="343"/>
        <v>Large</v>
      </c>
      <c r="J3708" s="11" t="str">
        <f t="shared" si="344"/>
        <v>West</v>
      </c>
      <c r="K3708" s="11" t="str">
        <f t="shared" si="345"/>
        <v>2010s</v>
      </c>
      <c r="L3708" s="11" t="str">
        <f t="shared" si="346"/>
        <v>Fiber</v>
      </c>
      <c r="M3708" s="18">
        <f t="shared" si="347"/>
        <v>1.2199558985667035E-3</v>
      </c>
    </row>
    <row r="3709" spans="1:13">
      <c r="A3709" s="4">
        <v>2008</v>
      </c>
      <c r="B3709" s="5" t="s">
        <v>117</v>
      </c>
      <c r="C3709" s="5" t="s">
        <v>133</v>
      </c>
      <c r="D3709" s="5" t="s">
        <v>15</v>
      </c>
      <c r="E3709" s="5">
        <v>1000</v>
      </c>
      <c r="F3709" s="6">
        <v>400</v>
      </c>
      <c r="H3709" s="15" t="str">
        <f t="shared" si="342"/>
        <v>Low</v>
      </c>
      <c r="I3709" s="11" t="str">
        <f t="shared" si="343"/>
        <v>Medium</v>
      </c>
      <c r="J3709" s="11" t="str">
        <f t="shared" si="344"/>
        <v>West</v>
      </c>
      <c r="K3709" s="11" t="str">
        <f t="shared" si="345"/>
        <v>2000s</v>
      </c>
      <c r="L3709" s="11" t="str">
        <f t="shared" si="346"/>
        <v>Cereal</v>
      </c>
      <c r="M3709" s="18">
        <f t="shared" si="347"/>
        <v>0.4</v>
      </c>
    </row>
    <row r="3710" spans="1:13">
      <c r="A3710" s="4">
        <v>2008</v>
      </c>
      <c r="B3710" s="5" t="s">
        <v>117</v>
      </c>
      <c r="C3710" s="5" t="s">
        <v>133</v>
      </c>
      <c r="D3710" s="5" t="s">
        <v>16</v>
      </c>
      <c r="E3710" s="5">
        <v>11200</v>
      </c>
      <c r="F3710" s="6">
        <v>1109.82</v>
      </c>
      <c r="H3710" s="15" t="str">
        <f t="shared" si="342"/>
        <v>Medium</v>
      </c>
      <c r="I3710" s="11" t="str">
        <f t="shared" si="343"/>
        <v>Large</v>
      </c>
      <c r="J3710" s="11" t="str">
        <f t="shared" si="344"/>
        <v>West</v>
      </c>
      <c r="K3710" s="11" t="str">
        <f t="shared" si="345"/>
        <v>2000s</v>
      </c>
      <c r="L3710" s="11" t="str">
        <f t="shared" si="346"/>
        <v>Cereal</v>
      </c>
      <c r="M3710" s="18">
        <f t="shared" si="347"/>
        <v>9.9091071428571417E-2</v>
      </c>
    </row>
    <row r="3711" spans="1:13">
      <c r="A3711" s="4">
        <v>2008</v>
      </c>
      <c r="B3711" s="5" t="s">
        <v>117</v>
      </c>
      <c r="C3711" s="5" t="s">
        <v>133</v>
      </c>
      <c r="D3711" s="5" t="s">
        <v>17</v>
      </c>
      <c r="E3711" s="5">
        <v>45100</v>
      </c>
      <c r="F3711" s="6">
        <v>636.36</v>
      </c>
      <c r="H3711" s="15" t="str">
        <f t="shared" si="342"/>
        <v>Low</v>
      </c>
      <c r="I3711" s="11" t="str">
        <f t="shared" si="343"/>
        <v>Large</v>
      </c>
      <c r="J3711" s="11" t="str">
        <f t="shared" si="344"/>
        <v>West</v>
      </c>
      <c r="K3711" s="11" t="str">
        <f t="shared" si="345"/>
        <v>2000s</v>
      </c>
      <c r="L3711" s="11" t="str">
        <f t="shared" si="346"/>
        <v>Pulse</v>
      </c>
      <c r="M3711" s="18">
        <f t="shared" si="347"/>
        <v>1.4109977827050998E-2</v>
      </c>
    </row>
    <row r="3712" spans="1:13">
      <c r="A3712" s="4">
        <v>2008</v>
      </c>
      <c r="B3712" s="5" t="s">
        <v>117</v>
      </c>
      <c r="C3712" s="5" t="s">
        <v>133</v>
      </c>
      <c r="D3712" s="5" t="s">
        <v>18</v>
      </c>
      <c r="E3712" s="5">
        <v>205200</v>
      </c>
      <c r="F3712" s="6">
        <v>172.66</v>
      </c>
      <c r="H3712" s="15" t="str">
        <f t="shared" si="342"/>
        <v>Low</v>
      </c>
      <c r="I3712" s="11" t="str">
        <f t="shared" si="343"/>
        <v>Large</v>
      </c>
      <c r="J3712" s="11" t="str">
        <f t="shared" si="344"/>
        <v>West</v>
      </c>
      <c r="K3712" s="11" t="str">
        <f t="shared" si="345"/>
        <v>2000s</v>
      </c>
      <c r="L3712" s="11" t="str">
        <f t="shared" si="346"/>
        <v>Fiber</v>
      </c>
      <c r="M3712" s="18">
        <f t="shared" si="347"/>
        <v>8.4142300194931777E-4</v>
      </c>
    </row>
    <row r="3713" spans="1:13">
      <c r="A3713" s="4">
        <v>2009</v>
      </c>
      <c r="B3713" s="5" t="s">
        <v>117</v>
      </c>
      <c r="C3713" s="5" t="s">
        <v>133</v>
      </c>
      <c r="D3713" s="5" t="s">
        <v>15</v>
      </c>
      <c r="E3713" s="5">
        <v>600</v>
      </c>
      <c r="F3713" s="6">
        <v>283.33</v>
      </c>
      <c r="H3713" s="15" t="str">
        <f t="shared" si="342"/>
        <v>Low</v>
      </c>
      <c r="I3713" s="11" t="str">
        <f t="shared" si="343"/>
        <v>Small</v>
      </c>
      <c r="J3713" s="11" t="str">
        <f t="shared" si="344"/>
        <v>West</v>
      </c>
      <c r="K3713" s="11" t="str">
        <f t="shared" si="345"/>
        <v>2000s</v>
      </c>
      <c r="L3713" s="11" t="str">
        <f t="shared" si="346"/>
        <v>Cereal</v>
      </c>
      <c r="M3713" s="18">
        <f t="shared" si="347"/>
        <v>0.47221666666666662</v>
      </c>
    </row>
    <row r="3714" spans="1:13">
      <c r="A3714" s="4">
        <v>2009</v>
      </c>
      <c r="B3714" s="5" t="s">
        <v>117</v>
      </c>
      <c r="C3714" s="5" t="s">
        <v>133</v>
      </c>
      <c r="D3714" s="5" t="s">
        <v>16</v>
      </c>
      <c r="E3714" s="5">
        <v>12100</v>
      </c>
      <c r="F3714" s="6">
        <v>942.98</v>
      </c>
      <c r="H3714" s="15" t="str">
        <f t="shared" si="342"/>
        <v>Low</v>
      </c>
      <c r="I3714" s="11" t="str">
        <f t="shared" si="343"/>
        <v>Large</v>
      </c>
      <c r="J3714" s="11" t="str">
        <f t="shared" si="344"/>
        <v>West</v>
      </c>
      <c r="K3714" s="11" t="str">
        <f t="shared" si="345"/>
        <v>2000s</v>
      </c>
      <c r="L3714" s="11" t="str">
        <f t="shared" si="346"/>
        <v>Cereal</v>
      </c>
      <c r="M3714" s="18">
        <f t="shared" si="347"/>
        <v>7.7932231404958682E-2</v>
      </c>
    </row>
    <row r="3715" spans="1:13">
      <c r="A3715" s="4">
        <v>2009</v>
      </c>
      <c r="B3715" s="5" t="s">
        <v>117</v>
      </c>
      <c r="C3715" s="5" t="s">
        <v>133</v>
      </c>
      <c r="D3715" s="5" t="s">
        <v>17</v>
      </c>
      <c r="E3715" s="5">
        <v>67300</v>
      </c>
      <c r="F3715" s="6">
        <v>604.46</v>
      </c>
      <c r="H3715" s="15" t="str">
        <f t="shared" ref="H3715:H3778" si="348">IF(F3715&lt;1000,"Low",IF(F3715&lt;3000,"Medium","High"))</f>
        <v>Low</v>
      </c>
      <c r="I3715" s="11" t="str">
        <f t="shared" ref="I3715:I3778" si="349">IF(E3715&lt;1000,"Small",IF(E3715&lt;5000,"Medium","Large"))</f>
        <v>Large</v>
      </c>
      <c r="J3715" s="11" t="str">
        <f t="shared" ref="J3715:J3778" si="350">IF(OR(B3715="Punjab",B3715="Haryana",B3715="Himachal Pradesh",B3715="Jammu and Kashmir",B3715="Uttarakhand",B3715="Delhi",B3715="Chandigarh"),"North",IF(OR(B3715="Tamil Nadu",B3715="Karnataka",B3715="Kerala",B3715="Andhra Pradesh",B3715="Telangana"),"South",IF(OR(B3715="Maharashtra",B3715="Gujarat",B3715="Goa",B3715="Rajasthan"),"West",IF(OR(B3715="West Bengal",B3715="Bihar",B3715="Jharkhand",B3715="Odisha",B3715="Assam",B3715="Sikkim",B3715="Arunachal Pradesh",B3715="Manipur",B3715="Meghalaya",B3715="Mizoram",B3715="Nagaland",B3715="Tripura"),"East","Central"))))</f>
        <v>West</v>
      </c>
      <c r="K3715" s="11" t="str">
        <f t="shared" ref="K3715:K3778" si="351">LEFT(A3715,3)&amp;"0s"</f>
        <v>2000s</v>
      </c>
      <c r="L3715" s="11" t="str">
        <f t="shared" ref="L3715:L3778" si="352">IF(D3715="Rice","Cereal",IF(D3715="Maize","Cereal",IF(D3715="Chickpea","Pulse",IF(D3715="Cotton","Fiber","Other"))))</f>
        <v>Pulse</v>
      </c>
      <c r="M3715" s="18">
        <f t="shared" ref="M3715:M3778" si="353">F3715/E3715</f>
        <v>8.9815750371471034E-3</v>
      </c>
    </row>
    <row r="3716" spans="1:13">
      <c r="A3716" s="4">
        <v>2009</v>
      </c>
      <c r="B3716" s="5" t="s">
        <v>117</v>
      </c>
      <c r="C3716" s="5" t="s">
        <v>133</v>
      </c>
      <c r="D3716" s="5" t="s">
        <v>18</v>
      </c>
      <c r="E3716" s="5">
        <v>222800</v>
      </c>
      <c r="F3716" s="6">
        <v>228.59</v>
      </c>
      <c r="H3716" s="15" t="str">
        <f t="shared" si="348"/>
        <v>Low</v>
      </c>
      <c r="I3716" s="11" t="str">
        <f t="shared" si="349"/>
        <v>Large</v>
      </c>
      <c r="J3716" s="11" t="str">
        <f t="shared" si="350"/>
        <v>West</v>
      </c>
      <c r="K3716" s="11" t="str">
        <f t="shared" si="351"/>
        <v>2000s</v>
      </c>
      <c r="L3716" s="11" t="str">
        <f t="shared" si="352"/>
        <v>Fiber</v>
      </c>
      <c r="M3716" s="18">
        <f t="shared" si="353"/>
        <v>1.025987432675045E-3</v>
      </c>
    </row>
    <row r="3717" spans="1:13">
      <c r="A3717" s="4">
        <v>2010</v>
      </c>
      <c r="B3717" s="5" t="s">
        <v>117</v>
      </c>
      <c r="C3717" s="5" t="s">
        <v>133</v>
      </c>
      <c r="D3717" s="5" t="s">
        <v>15</v>
      </c>
      <c r="E3717" s="5">
        <v>800</v>
      </c>
      <c r="F3717" s="6">
        <v>425</v>
      </c>
      <c r="H3717" s="15" t="str">
        <f t="shared" si="348"/>
        <v>Low</v>
      </c>
      <c r="I3717" s="11" t="str">
        <f t="shared" si="349"/>
        <v>Small</v>
      </c>
      <c r="J3717" s="11" t="str">
        <f t="shared" si="350"/>
        <v>West</v>
      </c>
      <c r="K3717" s="11" t="str">
        <f t="shared" si="351"/>
        <v>2010s</v>
      </c>
      <c r="L3717" s="11" t="str">
        <f t="shared" si="352"/>
        <v>Cereal</v>
      </c>
      <c r="M3717" s="18">
        <f t="shared" si="353"/>
        <v>0.53125</v>
      </c>
    </row>
    <row r="3718" spans="1:13">
      <c r="A3718" s="4">
        <v>2010</v>
      </c>
      <c r="B3718" s="5" t="s">
        <v>117</v>
      </c>
      <c r="C3718" s="5" t="s">
        <v>133</v>
      </c>
      <c r="D3718" s="5" t="s">
        <v>16</v>
      </c>
      <c r="E3718" s="5">
        <v>9500</v>
      </c>
      <c r="F3718" s="6">
        <v>1474.74</v>
      </c>
      <c r="H3718" s="15" t="str">
        <f t="shared" si="348"/>
        <v>Medium</v>
      </c>
      <c r="I3718" s="11" t="str">
        <f t="shared" si="349"/>
        <v>Large</v>
      </c>
      <c r="J3718" s="11" t="str">
        <f t="shared" si="350"/>
        <v>West</v>
      </c>
      <c r="K3718" s="11" t="str">
        <f t="shared" si="351"/>
        <v>2010s</v>
      </c>
      <c r="L3718" s="11" t="str">
        <f t="shared" si="352"/>
        <v>Cereal</v>
      </c>
      <c r="M3718" s="18">
        <f t="shared" si="353"/>
        <v>0.15523578947368422</v>
      </c>
    </row>
    <row r="3719" spans="1:13">
      <c r="A3719" s="4">
        <v>2010</v>
      </c>
      <c r="B3719" s="5" t="s">
        <v>117</v>
      </c>
      <c r="C3719" s="5" t="s">
        <v>133</v>
      </c>
      <c r="D3719" s="5" t="s">
        <v>17</v>
      </c>
      <c r="E3719" s="5">
        <v>57800</v>
      </c>
      <c r="F3719" s="6">
        <v>702.6</v>
      </c>
      <c r="H3719" s="15" t="str">
        <f t="shared" si="348"/>
        <v>Low</v>
      </c>
      <c r="I3719" s="11" t="str">
        <f t="shared" si="349"/>
        <v>Large</v>
      </c>
      <c r="J3719" s="11" t="str">
        <f t="shared" si="350"/>
        <v>West</v>
      </c>
      <c r="K3719" s="11" t="str">
        <f t="shared" si="351"/>
        <v>2010s</v>
      </c>
      <c r="L3719" s="11" t="str">
        <f t="shared" si="352"/>
        <v>Pulse</v>
      </c>
      <c r="M3719" s="18">
        <f t="shared" si="353"/>
        <v>1.2155709342560553E-2</v>
      </c>
    </row>
    <row r="3720" spans="1:13">
      <c r="A3720" s="4">
        <v>2010</v>
      </c>
      <c r="B3720" s="5" t="s">
        <v>117</v>
      </c>
      <c r="C3720" s="5" t="s">
        <v>133</v>
      </c>
      <c r="D3720" s="5" t="s">
        <v>18</v>
      </c>
      <c r="E3720" s="5">
        <v>276800</v>
      </c>
      <c r="F3720" s="6">
        <v>259.27999999999997</v>
      </c>
      <c r="H3720" s="15" t="str">
        <f t="shared" si="348"/>
        <v>Low</v>
      </c>
      <c r="I3720" s="11" t="str">
        <f t="shared" si="349"/>
        <v>Large</v>
      </c>
      <c r="J3720" s="11" t="str">
        <f t="shared" si="350"/>
        <v>West</v>
      </c>
      <c r="K3720" s="11" t="str">
        <f t="shared" si="351"/>
        <v>2010s</v>
      </c>
      <c r="L3720" s="11" t="str">
        <f t="shared" si="352"/>
        <v>Fiber</v>
      </c>
      <c r="M3720" s="18">
        <f t="shared" si="353"/>
        <v>9.3670520231213864E-4</v>
      </c>
    </row>
    <row r="3721" spans="1:13">
      <c r="A3721" s="4">
        <v>2011</v>
      </c>
      <c r="B3721" s="5" t="s">
        <v>117</v>
      </c>
      <c r="C3721" s="5" t="s">
        <v>133</v>
      </c>
      <c r="D3721" s="5" t="s">
        <v>15</v>
      </c>
      <c r="E3721" s="5">
        <v>600</v>
      </c>
      <c r="F3721" s="6">
        <v>466.67</v>
      </c>
      <c r="H3721" s="15" t="str">
        <f t="shared" si="348"/>
        <v>Low</v>
      </c>
      <c r="I3721" s="11" t="str">
        <f t="shared" si="349"/>
        <v>Small</v>
      </c>
      <c r="J3721" s="11" t="str">
        <f t="shared" si="350"/>
        <v>West</v>
      </c>
      <c r="K3721" s="11" t="str">
        <f t="shared" si="351"/>
        <v>2010s</v>
      </c>
      <c r="L3721" s="11" t="str">
        <f t="shared" si="352"/>
        <v>Cereal</v>
      </c>
      <c r="M3721" s="18">
        <f t="shared" si="353"/>
        <v>0.77778333333333338</v>
      </c>
    </row>
    <row r="3722" spans="1:13">
      <c r="A3722" s="4">
        <v>2011</v>
      </c>
      <c r="B3722" s="5" t="s">
        <v>117</v>
      </c>
      <c r="C3722" s="5" t="s">
        <v>133</v>
      </c>
      <c r="D3722" s="5" t="s">
        <v>16</v>
      </c>
      <c r="E3722" s="5">
        <v>8600</v>
      </c>
      <c r="F3722" s="6">
        <v>1153.49</v>
      </c>
      <c r="H3722" s="15" t="str">
        <f t="shared" si="348"/>
        <v>Medium</v>
      </c>
      <c r="I3722" s="11" t="str">
        <f t="shared" si="349"/>
        <v>Large</v>
      </c>
      <c r="J3722" s="11" t="str">
        <f t="shared" si="350"/>
        <v>West</v>
      </c>
      <c r="K3722" s="11" t="str">
        <f t="shared" si="351"/>
        <v>2010s</v>
      </c>
      <c r="L3722" s="11" t="str">
        <f t="shared" si="352"/>
        <v>Cereal</v>
      </c>
      <c r="M3722" s="18">
        <f t="shared" si="353"/>
        <v>0.1341267441860465</v>
      </c>
    </row>
    <row r="3723" spans="1:13">
      <c r="A3723" s="4">
        <v>2011</v>
      </c>
      <c r="B3723" s="5" t="s">
        <v>117</v>
      </c>
      <c r="C3723" s="5" t="s">
        <v>133</v>
      </c>
      <c r="D3723" s="5" t="s">
        <v>17</v>
      </c>
      <c r="E3723" s="5">
        <v>39600</v>
      </c>
      <c r="F3723" s="6">
        <v>610.61</v>
      </c>
      <c r="H3723" s="15" t="str">
        <f t="shared" si="348"/>
        <v>Low</v>
      </c>
      <c r="I3723" s="11" t="str">
        <f t="shared" si="349"/>
        <v>Large</v>
      </c>
      <c r="J3723" s="11" t="str">
        <f t="shared" si="350"/>
        <v>West</v>
      </c>
      <c r="K3723" s="11" t="str">
        <f t="shared" si="351"/>
        <v>2010s</v>
      </c>
      <c r="L3723" s="11" t="str">
        <f t="shared" si="352"/>
        <v>Pulse</v>
      </c>
      <c r="M3723" s="18">
        <f t="shared" si="353"/>
        <v>1.5419444444444444E-2</v>
      </c>
    </row>
    <row r="3724" spans="1:13">
      <c r="A3724" s="4">
        <v>2011</v>
      </c>
      <c r="B3724" s="5" t="s">
        <v>117</v>
      </c>
      <c r="C3724" s="5" t="s">
        <v>133</v>
      </c>
      <c r="D3724" s="5" t="s">
        <v>18</v>
      </c>
      <c r="E3724" s="5">
        <v>329000</v>
      </c>
      <c r="F3724" s="6">
        <v>216.47</v>
      </c>
      <c r="H3724" s="15" t="str">
        <f t="shared" si="348"/>
        <v>Low</v>
      </c>
      <c r="I3724" s="11" t="str">
        <f t="shared" si="349"/>
        <v>Large</v>
      </c>
      <c r="J3724" s="11" t="str">
        <f t="shared" si="350"/>
        <v>West</v>
      </c>
      <c r="K3724" s="11" t="str">
        <f t="shared" si="351"/>
        <v>2010s</v>
      </c>
      <c r="L3724" s="11" t="str">
        <f t="shared" si="352"/>
        <v>Fiber</v>
      </c>
      <c r="M3724" s="18">
        <f t="shared" si="353"/>
        <v>6.5796352583586629E-4</v>
      </c>
    </row>
    <row r="3725" spans="1:13">
      <c r="A3725" s="4">
        <v>2012</v>
      </c>
      <c r="B3725" s="5" t="s">
        <v>117</v>
      </c>
      <c r="C3725" s="5" t="s">
        <v>133</v>
      </c>
      <c r="D3725" s="5" t="s">
        <v>15</v>
      </c>
      <c r="E3725" s="5">
        <v>600</v>
      </c>
      <c r="F3725" s="6">
        <v>450</v>
      </c>
      <c r="H3725" s="15" t="str">
        <f t="shared" si="348"/>
        <v>Low</v>
      </c>
      <c r="I3725" s="11" t="str">
        <f t="shared" si="349"/>
        <v>Small</v>
      </c>
      <c r="J3725" s="11" t="str">
        <f t="shared" si="350"/>
        <v>West</v>
      </c>
      <c r="K3725" s="11" t="str">
        <f t="shared" si="351"/>
        <v>2010s</v>
      </c>
      <c r="L3725" s="11" t="str">
        <f t="shared" si="352"/>
        <v>Cereal</v>
      </c>
      <c r="M3725" s="18">
        <f t="shared" si="353"/>
        <v>0.75</v>
      </c>
    </row>
    <row r="3726" spans="1:13">
      <c r="A3726" s="4">
        <v>2012</v>
      </c>
      <c r="B3726" s="5" t="s">
        <v>117</v>
      </c>
      <c r="C3726" s="5" t="s">
        <v>133</v>
      </c>
      <c r="D3726" s="5" t="s">
        <v>16</v>
      </c>
      <c r="E3726" s="5">
        <v>10560</v>
      </c>
      <c r="F3726" s="6">
        <v>712.12</v>
      </c>
      <c r="H3726" s="15" t="str">
        <f t="shared" si="348"/>
        <v>Low</v>
      </c>
      <c r="I3726" s="11" t="str">
        <f t="shared" si="349"/>
        <v>Large</v>
      </c>
      <c r="J3726" s="11" t="str">
        <f t="shared" si="350"/>
        <v>West</v>
      </c>
      <c r="K3726" s="11" t="str">
        <f t="shared" si="351"/>
        <v>2010s</v>
      </c>
      <c r="L3726" s="11" t="str">
        <f t="shared" si="352"/>
        <v>Cereal</v>
      </c>
      <c r="M3726" s="18">
        <f t="shared" si="353"/>
        <v>6.7435606060606057E-2</v>
      </c>
    </row>
    <row r="3727" spans="1:13">
      <c r="A3727" s="4">
        <v>2012</v>
      </c>
      <c r="B3727" s="5" t="s">
        <v>117</v>
      </c>
      <c r="C3727" s="5" t="s">
        <v>133</v>
      </c>
      <c r="D3727" s="5" t="s">
        <v>17</v>
      </c>
      <c r="E3727" s="5">
        <v>39900</v>
      </c>
      <c r="F3727" s="6">
        <v>497.99</v>
      </c>
      <c r="H3727" s="15" t="str">
        <f t="shared" si="348"/>
        <v>Low</v>
      </c>
      <c r="I3727" s="11" t="str">
        <f t="shared" si="349"/>
        <v>Large</v>
      </c>
      <c r="J3727" s="11" t="str">
        <f t="shared" si="350"/>
        <v>West</v>
      </c>
      <c r="K3727" s="11" t="str">
        <f t="shared" si="351"/>
        <v>2010s</v>
      </c>
      <c r="L3727" s="11" t="str">
        <f t="shared" si="352"/>
        <v>Pulse</v>
      </c>
      <c r="M3727" s="18">
        <f t="shared" si="353"/>
        <v>1.2480952380952381E-2</v>
      </c>
    </row>
    <row r="3728" spans="1:13">
      <c r="A3728" s="4">
        <v>2012</v>
      </c>
      <c r="B3728" s="5" t="s">
        <v>117</v>
      </c>
      <c r="C3728" s="5" t="s">
        <v>133</v>
      </c>
      <c r="D3728" s="5" t="s">
        <v>18</v>
      </c>
      <c r="E3728" s="5">
        <v>329000</v>
      </c>
      <c r="F3728" s="6">
        <v>176.2</v>
      </c>
      <c r="H3728" s="15" t="str">
        <f t="shared" si="348"/>
        <v>Low</v>
      </c>
      <c r="I3728" s="11" t="str">
        <f t="shared" si="349"/>
        <v>Large</v>
      </c>
      <c r="J3728" s="11" t="str">
        <f t="shared" si="350"/>
        <v>West</v>
      </c>
      <c r="K3728" s="11" t="str">
        <f t="shared" si="351"/>
        <v>2010s</v>
      </c>
      <c r="L3728" s="11" t="str">
        <f t="shared" si="352"/>
        <v>Fiber</v>
      </c>
      <c r="M3728" s="18">
        <f t="shared" si="353"/>
        <v>5.3556231003039508E-4</v>
      </c>
    </row>
    <row r="3729" spans="1:13">
      <c r="A3729" s="4">
        <v>2013</v>
      </c>
      <c r="B3729" s="5" t="s">
        <v>117</v>
      </c>
      <c r="C3729" s="5" t="s">
        <v>133</v>
      </c>
      <c r="D3729" s="5" t="s">
        <v>15</v>
      </c>
      <c r="E3729" s="5">
        <v>500</v>
      </c>
      <c r="F3729" s="6">
        <v>600</v>
      </c>
      <c r="H3729" s="15" t="str">
        <f t="shared" si="348"/>
        <v>Low</v>
      </c>
      <c r="I3729" s="11" t="str">
        <f t="shared" si="349"/>
        <v>Small</v>
      </c>
      <c r="J3729" s="11" t="str">
        <f t="shared" si="350"/>
        <v>West</v>
      </c>
      <c r="K3729" s="11" t="str">
        <f t="shared" si="351"/>
        <v>2010s</v>
      </c>
      <c r="L3729" s="11" t="str">
        <f t="shared" si="352"/>
        <v>Cereal</v>
      </c>
      <c r="M3729" s="18">
        <f t="shared" si="353"/>
        <v>1.2</v>
      </c>
    </row>
    <row r="3730" spans="1:13">
      <c r="A3730" s="4">
        <v>2013</v>
      </c>
      <c r="B3730" s="5" t="s">
        <v>117</v>
      </c>
      <c r="C3730" s="5" t="s">
        <v>133</v>
      </c>
      <c r="D3730" s="5" t="s">
        <v>16</v>
      </c>
      <c r="E3730" s="5">
        <v>15200</v>
      </c>
      <c r="F3730" s="6">
        <v>1263.1600000000001</v>
      </c>
      <c r="H3730" s="15" t="str">
        <f t="shared" si="348"/>
        <v>Medium</v>
      </c>
      <c r="I3730" s="11" t="str">
        <f t="shared" si="349"/>
        <v>Large</v>
      </c>
      <c r="J3730" s="11" t="str">
        <f t="shared" si="350"/>
        <v>West</v>
      </c>
      <c r="K3730" s="11" t="str">
        <f t="shared" si="351"/>
        <v>2010s</v>
      </c>
      <c r="L3730" s="11" t="str">
        <f t="shared" si="352"/>
        <v>Cereal</v>
      </c>
      <c r="M3730" s="18">
        <f t="shared" si="353"/>
        <v>8.3102631578947372E-2</v>
      </c>
    </row>
    <row r="3731" spans="1:13">
      <c r="A3731" s="4">
        <v>2013</v>
      </c>
      <c r="B3731" s="5" t="s">
        <v>117</v>
      </c>
      <c r="C3731" s="5" t="s">
        <v>133</v>
      </c>
      <c r="D3731" s="5" t="s">
        <v>17</v>
      </c>
      <c r="E3731" s="5">
        <v>63400</v>
      </c>
      <c r="F3731" s="6">
        <v>745.43</v>
      </c>
      <c r="H3731" s="15" t="str">
        <f t="shared" si="348"/>
        <v>Low</v>
      </c>
      <c r="I3731" s="11" t="str">
        <f t="shared" si="349"/>
        <v>Large</v>
      </c>
      <c r="J3731" s="11" t="str">
        <f t="shared" si="350"/>
        <v>West</v>
      </c>
      <c r="K3731" s="11" t="str">
        <f t="shared" si="351"/>
        <v>2010s</v>
      </c>
      <c r="L3731" s="11" t="str">
        <f t="shared" si="352"/>
        <v>Pulse</v>
      </c>
      <c r="M3731" s="18">
        <f t="shared" si="353"/>
        <v>1.1757570977917981E-2</v>
      </c>
    </row>
    <row r="3732" spans="1:13">
      <c r="A3732" s="4">
        <v>2013</v>
      </c>
      <c r="B3732" s="5" t="s">
        <v>117</v>
      </c>
      <c r="C3732" s="5" t="s">
        <v>133</v>
      </c>
      <c r="D3732" s="5" t="s">
        <v>18</v>
      </c>
      <c r="E3732" s="5">
        <v>338600</v>
      </c>
      <c r="F3732" s="6">
        <v>290.45999999999998</v>
      </c>
      <c r="H3732" s="15" t="str">
        <f t="shared" si="348"/>
        <v>Low</v>
      </c>
      <c r="I3732" s="11" t="str">
        <f t="shared" si="349"/>
        <v>Large</v>
      </c>
      <c r="J3732" s="11" t="str">
        <f t="shared" si="350"/>
        <v>West</v>
      </c>
      <c r="K3732" s="11" t="str">
        <f t="shared" si="351"/>
        <v>2010s</v>
      </c>
      <c r="L3732" s="11" t="str">
        <f t="shared" si="352"/>
        <v>Fiber</v>
      </c>
      <c r="M3732" s="18">
        <f t="shared" si="353"/>
        <v>8.5782634376845826E-4</v>
      </c>
    </row>
    <row r="3733" spans="1:13">
      <c r="A3733" s="4">
        <v>2014</v>
      </c>
      <c r="B3733" s="5" t="s">
        <v>117</v>
      </c>
      <c r="C3733" s="5" t="s">
        <v>133</v>
      </c>
      <c r="D3733" s="5" t="s">
        <v>15</v>
      </c>
      <c r="E3733" s="5">
        <v>400</v>
      </c>
      <c r="F3733" s="6">
        <v>250</v>
      </c>
      <c r="H3733" s="15" t="str">
        <f t="shared" si="348"/>
        <v>Low</v>
      </c>
      <c r="I3733" s="11" t="str">
        <f t="shared" si="349"/>
        <v>Small</v>
      </c>
      <c r="J3733" s="11" t="str">
        <f t="shared" si="350"/>
        <v>West</v>
      </c>
      <c r="K3733" s="11" t="str">
        <f t="shared" si="351"/>
        <v>2010s</v>
      </c>
      <c r="L3733" s="11" t="str">
        <f t="shared" si="352"/>
        <v>Cereal</v>
      </c>
      <c r="M3733" s="18">
        <f t="shared" si="353"/>
        <v>0.625</v>
      </c>
    </row>
    <row r="3734" spans="1:13">
      <c r="A3734" s="4">
        <v>2014</v>
      </c>
      <c r="B3734" s="5" t="s">
        <v>117</v>
      </c>
      <c r="C3734" s="5" t="s">
        <v>133</v>
      </c>
      <c r="D3734" s="5" t="s">
        <v>16</v>
      </c>
      <c r="E3734" s="5">
        <v>16000</v>
      </c>
      <c r="F3734" s="6">
        <v>700</v>
      </c>
      <c r="H3734" s="15" t="str">
        <f t="shared" si="348"/>
        <v>Low</v>
      </c>
      <c r="I3734" s="11" t="str">
        <f t="shared" si="349"/>
        <v>Large</v>
      </c>
      <c r="J3734" s="11" t="str">
        <f t="shared" si="350"/>
        <v>West</v>
      </c>
      <c r="K3734" s="11" t="str">
        <f t="shared" si="351"/>
        <v>2010s</v>
      </c>
      <c r="L3734" s="11" t="str">
        <f t="shared" si="352"/>
        <v>Cereal</v>
      </c>
      <c r="M3734" s="18">
        <f t="shared" si="353"/>
        <v>4.3749999999999997E-2</v>
      </c>
    </row>
    <row r="3735" spans="1:13">
      <c r="A3735" s="4">
        <v>2014</v>
      </c>
      <c r="B3735" s="5" t="s">
        <v>117</v>
      </c>
      <c r="C3735" s="5" t="s">
        <v>133</v>
      </c>
      <c r="D3735" s="5" t="s">
        <v>17</v>
      </c>
      <c r="E3735" s="5">
        <v>64400</v>
      </c>
      <c r="F3735" s="6">
        <v>372.67</v>
      </c>
      <c r="H3735" s="15" t="str">
        <f t="shared" si="348"/>
        <v>Low</v>
      </c>
      <c r="I3735" s="11" t="str">
        <f t="shared" si="349"/>
        <v>Large</v>
      </c>
      <c r="J3735" s="11" t="str">
        <f t="shared" si="350"/>
        <v>West</v>
      </c>
      <c r="K3735" s="11" t="str">
        <f t="shared" si="351"/>
        <v>2010s</v>
      </c>
      <c r="L3735" s="11" t="str">
        <f t="shared" si="352"/>
        <v>Pulse</v>
      </c>
      <c r="M3735" s="18">
        <f t="shared" si="353"/>
        <v>5.7868012422360249E-3</v>
      </c>
    </row>
    <row r="3736" spans="1:13">
      <c r="A3736" s="4">
        <v>2014</v>
      </c>
      <c r="B3736" s="5" t="s">
        <v>117</v>
      </c>
      <c r="C3736" s="5" t="s">
        <v>133</v>
      </c>
      <c r="D3736" s="5" t="s">
        <v>18</v>
      </c>
      <c r="E3736" s="5">
        <v>373300</v>
      </c>
      <c r="F3736" s="6">
        <v>80.819999999999993</v>
      </c>
      <c r="H3736" s="15" t="str">
        <f t="shared" si="348"/>
        <v>Low</v>
      </c>
      <c r="I3736" s="11" t="str">
        <f t="shared" si="349"/>
        <v>Large</v>
      </c>
      <c r="J3736" s="11" t="str">
        <f t="shared" si="350"/>
        <v>West</v>
      </c>
      <c r="K3736" s="11" t="str">
        <f t="shared" si="351"/>
        <v>2010s</v>
      </c>
      <c r="L3736" s="11" t="str">
        <f t="shared" si="352"/>
        <v>Fiber</v>
      </c>
      <c r="M3736" s="18">
        <f t="shared" si="353"/>
        <v>2.1650147334583442E-4</v>
      </c>
    </row>
    <row r="3737" spans="1:13">
      <c r="A3737" s="4">
        <v>2015</v>
      </c>
      <c r="B3737" s="5" t="s">
        <v>117</v>
      </c>
      <c r="C3737" s="5" t="s">
        <v>133</v>
      </c>
      <c r="D3737" s="5" t="s">
        <v>16</v>
      </c>
      <c r="E3737" s="5">
        <v>17200</v>
      </c>
      <c r="F3737" s="6">
        <v>313.95</v>
      </c>
      <c r="H3737" s="15" t="str">
        <f t="shared" si="348"/>
        <v>Low</v>
      </c>
      <c r="I3737" s="11" t="str">
        <f t="shared" si="349"/>
        <v>Large</v>
      </c>
      <c r="J3737" s="11" t="str">
        <f t="shared" si="350"/>
        <v>West</v>
      </c>
      <c r="K3737" s="11" t="str">
        <f t="shared" si="351"/>
        <v>2010s</v>
      </c>
      <c r="L3737" s="11" t="str">
        <f t="shared" si="352"/>
        <v>Cereal</v>
      </c>
      <c r="M3737" s="18">
        <f t="shared" si="353"/>
        <v>1.8252906976744185E-2</v>
      </c>
    </row>
    <row r="3738" spans="1:13">
      <c r="A3738" s="4">
        <v>2015</v>
      </c>
      <c r="B3738" s="5" t="s">
        <v>117</v>
      </c>
      <c r="C3738" s="5" t="s">
        <v>133</v>
      </c>
      <c r="D3738" s="5" t="s">
        <v>17</v>
      </c>
      <c r="E3738" s="5">
        <v>70600</v>
      </c>
      <c r="F3738" s="6">
        <v>263.45999999999998</v>
      </c>
      <c r="H3738" s="15" t="str">
        <f t="shared" si="348"/>
        <v>Low</v>
      </c>
      <c r="I3738" s="11" t="str">
        <f t="shared" si="349"/>
        <v>Large</v>
      </c>
      <c r="J3738" s="11" t="str">
        <f t="shared" si="350"/>
        <v>West</v>
      </c>
      <c r="K3738" s="11" t="str">
        <f t="shared" si="351"/>
        <v>2010s</v>
      </c>
      <c r="L3738" s="11" t="str">
        <f t="shared" si="352"/>
        <v>Pulse</v>
      </c>
      <c r="M3738" s="18">
        <f t="shared" si="353"/>
        <v>3.7317280453257788E-3</v>
      </c>
    </row>
    <row r="3739" spans="1:13">
      <c r="A3739" s="4">
        <v>2015</v>
      </c>
      <c r="B3739" s="5" t="s">
        <v>117</v>
      </c>
      <c r="C3739" s="5" t="s">
        <v>133</v>
      </c>
      <c r="D3739" s="5" t="s">
        <v>18</v>
      </c>
      <c r="E3739" s="5">
        <v>334100</v>
      </c>
      <c r="F3739" s="6">
        <v>54.41</v>
      </c>
      <c r="H3739" s="15" t="str">
        <f t="shared" si="348"/>
        <v>Low</v>
      </c>
      <c r="I3739" s="11" t="str">
        <f t="shared" si="349"/>
        <v>Large</v>
      </c>
      <c r="J3739" s="11" t="str">
        <f t="shared" si="350"/>
        <v>West</v>
      </c>
      <c r="K3739" s="11" t="str">
        <f t="shared" si="351"/>
        <v>2010s</v>
      </c>
      <c r="L3739" s="11" t="str">
        <f t="shared" si="352"/>
        <v>Fiber</v>
      </c>
      <c r="M3739" s="18">
        <f t="shared" si="353"/>
        <v>1.6285543250523795E-4</v>
      </c>
    </row>
    <row r="3740" spans="1:13">
      <c r="A3740" s="4">
        <v>2016</v>
      </c>
      <c r="B3740" s="5" t="s">
        <v>117</v>
      </c>
      <c r="C3740" s="5" t="s">
        <v>133</v>
      </c>
      <c r="D3740" s="5" t="s">
        <v>15</v>
      </c>
      <c r="E3740" s="5">
        <v>100</v>
      </c>
      <c r="F3740" s="6">
        <v>700</v>
      </c>
      <c r="H3740" s="15" t="str">
        <f t="shared" si="348"/>
        <v>Low</v>
      </c>
      <c r="I3740" s="11" t="str">
        <f t="shared" si="349"/>
        <v>Small</v>
      </c>
      <c r="J3740" s="11" t="str">
        <f t="shared" si="350"/>
        <v>West</v>
      </c>
      <c r="K3740" s="11" t="str">
        <f t="shared" si="351"/>
        <v>2010s</v>
      </c>
      <c r="L3740" s="11" t="str">
        <f t="shared" si="352"/>
        <v>Cereal</v>
      </c>
      <c r="M3740" s="18">
        <f t="shared" si="353"/>
        <v>7</v>
      </c>
    </row>
    <row r="3741" spans="1:13">
      <c r="A3741" s="4">
        <v>2016</v>
      </c>
      <c r="B3741" s="5" t="s">
        <v>117</v>
      </c>
      <c r="C3741" s="5" t="s">
        <v>133</v>
      </c>
      <c r="D3741" s="5" t="s">
        <v>16</v>
      </c>
      <c r="E3741" s="5">
        <v>42200</v>
      </c>
      <c r="F3741" s="6">
        <v>1953.32</v>
      </c>
      <c r="H3741" s="15" t="str">
        <f t="shared" si="348"/>
        <v>Medium</v>
      </c>
      <c r="I3741" s="11" t="str">
        <f t="shared" si="349"/>
        <v>Large</v>
      </c>
      <c r="J3741" s="11" t="str">
        <f t="shared" si="350"/>
        <v>West</v>
      </c>
      <c r="K3741" s="11" t="str">
        <f t="shared" si="351"/>
        <v>2010s</v>
      </c>
      <c r="L3741" s="11" t="str">
        <f t="shared" si="352"/>
        <v>Cereal</v>
      </c>
      <c r="M3741" s="18">
        <f t="shared" si="353"/>
        <v>4.6287203791469195E-2</v>
      </c>
    </row>
    <row r="3742" spans="1:13">
      <c r="A3742" s="4">
        <v>2016</v>
      </c>
      <c r="B3742" s="5" t="s">
        <v>117</v>
      </c>
      <c r="C3742" s="5" t="s">
        <v>133</v>
      </c>
      <c r="D3742" s="5" t="s">
        <v>17</v>
      </c>
      <c r="E3742" s="5">
        <v>118200</v>
      </c>
      <c r="F3742" s="6">
        <v>853.64</v>
      </c>
      <c r="H3742" s="15" t="str">
        <f t="shared" si="348"/>
        <v>Low</v>
      </c>
      <c r="I3742" s="11" t="str">
        <f t="shared" si="349"/>
        <v>Large</v>
      </c>
      <c r="J3742" s="11" t="str">
        <f t="shared" si="350"/>
        <v>West</v>
      </c>
      <c r="K3742" s="11" t="str">
        <f t="shared" si="351"/>
        <v>2010s</v>
      </c>
      <c r="L3742" s="11" t="str">
        <f t="shared" si="352"/>
        <v>Pulse</v>
      </c>
      <c r="M3742" s="18">
        <f t="shared" si="353"/>
        <v>7.2219966159052448E-3</v>
      </c>
    </row>
    <row r="3743" spans="1:13">
      <c r="A3743" s="4">
        <v>2016</v>
      </c>
      <c r="B3743" s="5" t="s">
        <v>117</v>
      </c>
      <c r="C3743" s="5" t="s">
        <v>133</v>
      </c>
      <c r="D3743" s="5" t="s">
        <v>18</v>
      </c>
      <c r="E3743" s="5">
        <v>341400</v>
      </c>
      <c r="F3743" s="6">
        <v>251.46</v>
      </c>
      <c r="H3743" s="15" t="str">
        <f t="shared" si="348"/>
        <v>Low</v>
      </c>
      <c r="I3743" s="11" t="str">
        <f t="shared" si="349"/>
        <v>Large</v>
      </c>
      <c r="J3743" s="11" t="str">
        <f t="shared" si="350"/>
        <v>West</v>
      </c>
      <c r="K3743" s="11" t="str">
        <f t="shared" si="351"/>
        <v>2010s</v>
      </c>
      <c r="L3743" s="11" t="str">
        <f t="shared" si="352"/>
        <v>Fiber</v>
      </c>
      <c r="M3743" s="18">
        <f t="shared" si="353"/>
        <v>7.3655536028119513E-4</v>
      </c>
    </row>
    <row r="3744" spans="1:13">
      <c r="A3744" s="4">
        <v>2017</v>
      </c>
      <c r="B3744" s="5" t="s">
        <v>117</v>
      </c>
      <c r="C3744" s="5" t="s">
        <v>133</v>
      </c>
      <c r="D3744" s="5" t="s">
        <v>15</v>
      </c>
      <c r="E3744" s="5">
        <v>60</v>
      </c>
      <c r="F3744" s="6">
        <v>461.54</v>
      </c>
      <c r="H3744" s="15" t="str">
        <f t="shared" si="348"/>
        <v>Low</v>
      </c>
      <c r="I3744" s="11" t="str">
        <f t="shared" si="349"/>
        <v>Small</v>
      </c>
      <c r="J3744" s="11" t="str">
        <f t="shared" si="350"/>
        <v>West</v>
      </c>
      <c r="K3744" s="11" t="str">
        <f t="shared" si="351"/>
        <v>2010s</v>
      </c>
      <c r="L3744" s="11" t="str">
        <f t="shared" si="352"/>
        <v>Cereal</v>
      </c>
      <c r="M3744" s="18">
        <f t="shared" si="353"/>
        <v>7.6923333333333339</v>
      </c>
    </row>
    <row r="3745" spans="1:13">
      <c r="A3745" s="4">
        <v>2017</v>
      </c>
      <c r="B3745" s="5" t="s">
        <v>117</v>
      </c>
      <c r="C3745" s="5" t="s">
        <v>133</v>
      </c>
      <c r="D3745" s="5" t="s">
        <v>16</v>
      </c>
      <c r="E3745" s="5">
        <v>48830</v>
      </c>
      <c r="F3745" s="6">
        <v>743.82</v>
      </c>
      <c r="H3745" s="15" t="str">
        <f t="shared" si="348"/>
        <v>Low</v>
      </c>
      <c r="I3745" s="11" t="str">
        <f t="shared" si="349"/>
        <v>Large</v>
      </c>
      <c r="J3745" s="11" t="str">
        <f t="shared" si="350"/>
        <v>West</v>
      </c>
      <c r="K3745" s="11" t="str">
        <f t="shared" si="351"/>
        <v>2010s</v>
      </c>
      <c r="L3745" s="11" t="str">
        <f t="shared" si="352"/>
        <v>Cereal</v>
      </c>
      <c r="M3745" s="18">
        <f t="shared" si="353"/>
        <v>1.5232848658611511E-2</v>
      </c>
    </row>
    <row r="3746" spans="1:13">
      <c r="A3746" s="4">
        <v>2017</v>
      </c>
      <c r="B3746" s="5" t="s">
        <v>117</v>
      </c>
      <c r="C3746" s="5" t="s">
        <v>133</v>
      </c>
      <c r="D3746" s="5" t="s">
        <v>17</v>
      </c>
      <c r="E3746" s="5">
        <v>138400</v>
      </c>
      <c r="F3746" s="6">
        <v>603.32000000000005</v>
      </c>
      <c r="H3746" s="15" t="str">
        <f t="shared" si="348"/>
        <v>Low</v>
      </c>
      <c r="I3746" s="11" t="str">
        <f t="shared" si="349"/>
        <v>Large</v>
      </c>
      <c r="J3746" s="11" t="str">
        <f t="shared" si="350"/>
        <v>West</v>
      </c>
      <c r="K3746" s="11" t="str">
        <f t="shared" si="351"/>
        <v>2010s</v>
      </c>
      <c r="L3746" s="11" t="str">
        <f t="shared" si="352"/>
        <v>Pulse</v>
      </c>
      <c r="M3746" s="18">
        <f t="shared" si="353"/>
        <v>4.3592485549132955E-3</v>
      </c>
    </row>
    <row r="3747" spans="1:13">
      <c r="A3747" s="4">
        <v>2017</v>
      </c>
      <c r="B3747" s="5" t="s">
        <v>117</v>
      </c>
      <c r="C3747" s="5" t="s">
        <v>133</v>
      </c>
      <c r="D3747" s="5" t="s">
        <v>18</v>
      </c>
      <c r="E3747" s="5">
        <v>348510</v>
      </c>
      <c r="F3747" s="6">
        <v>143.47999999999999</v>
      </c>
      <c r="H3747" s="15" t="str">
        <f t="shared" si="348"/>
        <v>Low</v>
      </c>
      <c r="I3747" s="11" t="str">
        <f t="shared" si="349"/>
        <v>Large</v>
      </c>
      <c r="J3747" s="11" t="str">
        <f t="shared" si="350"/>
        <v>West</v>
      </c>
      <c r="K3747" s="11" t="str">
        <f t="shared" si="351"/>
        <v>2010s</v>
      </c>
      <c r="L3747" s="11" t="str">
        <f t="shared" si="352"/>
        <v>Fiber</v>
      </c>
      <c r="M3747" s="18">
        <f t="shared" si="353"/>
        <v>4.1169550371581874E-4</v>
      </c>
    </row>
    <row r="3748" spans="1:13">
      <c r="A3748" s="4">
        <v>2008</v>
      </c>
      <c r="B3748" s="5" t="s">
        <v>117</v>
      </c>
      <c r="C3748" s="5" t="s">
        <v>134</v>
      </c>
      <c r="D3748" s="5" t="s">
        <v>15</v>
      </c>
      <c r="E3748" s="5">
        <v>8000</v>
      </c>
      <c r="F3748" s="6">
        <v>525</v>
      </c>
      <c r="H3748" s="15" t="str">
        <f t="shared" si="348"/>
        <v>Low</v>
      </c>
      <c r="I3748" s="11" t="str">
        <f t="shared" si="349"/>
        <v>Large</v>
      </c>
      <c r="J3748" s="11" t="str">
        <f t="shared" si="350"/>
        <v>West</v>
      </c>
      <c r="K3748" s="11" t="str">
        <f t="shared" si="351"/>
        <v>2000s</v>
      </c>
      <c r="L3748" s="11" t="str">
        <f t="shared" si="352"/>
        <v>Cereal</v>
      </c>
      <c r="M3748" s="18">
        <f t="shared" si="353"/>
        <v>6.5625000000000003E-2</v>
      </c>
    </row>
    <row r="3749" spans="1:13">
      <c r="A3749" s="4">
        <v>2008</v>
      </c>
      <c r="B3749" s="5" t="s">
        <v>117</v>
      </c>
      <c r="C3749" s="5" t="s">
        <v>134</v>
      </c>
      <c r="D3749" s="5" t="s">
        <v>16</v>
      </c>
      <c r="E3749" s="5">
        <v>1000</v>
      </c>
      <c r="F3749" s="6">
        <v>1120</v>
      </c>
      <c r="H3749" s="15" t="str">
        <f t="shared" si="348"/>
        <v>Medium</v>
      </c>
      <c r="I3749" s="11" t="str">
        <f t="shared" si="349"/>
        <v>Medium</v>
      </c>
      <c r="J3749" s="11" t="str">
        <f t="shared" si="350"/>
        <v>West</v>
      </c>
      <c r="K3749" s="11" t="str">
        <f t="shared" si="351"/>
        <v>2000s</v>
      </c>
      <c r="L3749" s="11" t="str">
        <f t="shared" si="352"/>
        <v>Cereal</v>
      </c>
      <c r="M3749" s="18">
        <f t="shared" si="353"/>
        <v>1.1200000000000001</v>
      </c>
    </row>
    <row r="3750" spans="1:13">
      <c r="A3750" s="4">
        <v>2008</v>
      </c>
      <c r="B3750" s="5" t="s">
        <v>117</v>
      </c>
      <c r="C3750" s="5" t="s">
        <v>134</v>
      </c>
      <c r="D3750" s="5" t="s">
        <v>17</v>
      </c>
      <c r="E3750" s="5">
        <v>44300</v>
      </c>
      <c r="F3750" s="6">
        <v>711.06</v>
      </c>
      <c r="H3750" s="15" t="str">
        <f t="shared" si="348"/>
        <v>Low</v>
      </c>
      <c r="I3750" s="11" t="str">
        <f t="shared" si="349"/>
        <v>Large</v>
      </c>
      <c r="J3750" s="11" t="str">
        <f t="shared" si="350"/>
        <v>West</v>
      </c>
      <c r="K3750" s="11" t="str">
        <f t="shared" si="351"/>
        <v>2000s</v>
      </c>
      <c r="L3750" s="11" t="str">
        <f t="shared" si="352"/>
        <v>Pulse</v>
      </c>
      <c r="M3750" s="18">
        <f t="shared" si="353"/>
        <v>1.6051015801354401E-2</v>
      </c>
    </row>
    <row r="3751" spans="1:13">
      <c r="A3751" s="4">
        <v>2008</v>
      </c>
      <c r="B3751" s="5" t="s">
        <v>117</v>
      </c>
      <c r="C3751" s="5" t="s">
        <v>134</v>
      </c>
      <c r="D3751" s="5" t="s">
        <v>18</v>
      </c>
      <c r="E3751" s="5">
        <v>269300</v>
      </c>
      <c r="F3751" s="6">
        <v>120.76</v>
      </c>
      <c r="H3751" s="15" t="str">
        <f t="shared" si="348"/>
        <v>Low</v>
      </c>
      <c r="I3751" s="11" t="str">
        <f t="shared" si="349"/>
        <v>Large</v>
      </c>
      <c r="J3751" s="11" t="str">
        <f t="shared" si="350"/>
        <v>West</v>
      </c>
      <c r="K3751" s="11" t="str">
        <f t="shared" si="351"/>
        <v>2000s</v>
      </c>
      <c r="L3751" s="11" t="str">
        <f t="shared" si="352"/>
        <v>Fiber</v>
      </c>
      <c r="M3751" s="18">
        <f t="shared" si="353"/>
        <v>4.4842183438544378E-4</v>
      </c>
    </row>
    <row r="3752" spans="1:13">
      <c r="A3752" s="4">
        <v>2009</v>
      </c>
      <c r="B3752" s="5" t="s">
        <v>117</v>
      </c>
      <c r="C3752" s="5" t="s">
        <v>134</v>
      </c>
      <c r="D3752" s="5" t="s">
        <v>15</v>
      </c>
      <c r="E3752" s="5">
        <v>5600</v>
      </c>
      <c r="F3752" s="6">
        <v>266.07</v>
      </c>
      <c r="H3752" s="15" t="str">
        <f t="shared" si="348"/>
        <v>Low</v>
      </c>
      <c r="I3752" s="11" t="str">
        <f t="shared" si="349"/>
        <v>Large</v>
      </c>
      <c r="J3752" s="11" t="str">
        <f t="shared" si="350"/>
        <v>West</v>
      </c>
      <c r="K3752" s="11" t="str">
        <f t="shared" si="351"/>
        <v>2000s</v>
      </c>
      <c r="L3752" s="11" t="str">
        <f t="shared" si="352"/>
        <v>Cereal</v>
      </c>
      <c r="M3752" s="18">
        <f t="shared" si="353"/>
        <v>4.7512499999999999E-2</v>
      </c>
    </row>
    <row r="3753" spans="1:13">
      <c r="A3753" s="4">
        <v>2009</v>
      </c>
      <c r="B3753" s="5" t="s">
        <v>117</v>
      </c>
      <c r="C3753" s="5" t="s">
        <v>134</v>
      </c>
      <c r="D3753" s="5" t="s">
        <v>16</v>
      </c>
      <c r="E3753" s="5">
        <v>1200</v>
      </c>
      <c r="F3753" s="6">
        <v>850</v>
      </c>
      <c r="H3753" s="15" t="str">
        <f t="shared" si="348"/>
        <v>Low</v>
      </c>
      <c r="I3753" s="11" t="str">
        <f t="shared" si="349"/>
        <v>Medium</v>
      </c>
      <c r="J3753" s="11" t="str">
        <f t="shared" si="350"/>
        <v>West</v>
      </c>
      <c r="K3753" s="11" t="str">
        <f t="shared" si="351"/>
        <v>2000s</v>
      </c>
      <c r="L3753" s="11" t="str">
        <f t="shared" si="352"/>
        <v>Cereal</v>
      </c>
      <c r="M3753" s="18">
        <f t="shared" si="353"/>
        <v>0.70833333333333337</v>
      </c>
    </row>
    <row r="3754" spans="1:13">
      <c r="A3754" s="4">
        <v>2009</v>
      </c>
      <c r="B3754" s="5" t="s">
        <v>117</v>
      </c>
      <c r="C3754" s="5" t="s">
        <v>134</v>
      </c>
      <c r="D3754" s="5" t="s">
        <v>17</v>
      </c>
      <c r="E3754" s="5">
        <v>48400</v>
      </c>
      <c r="F3754" s="6">
        <v>718.18</v>
      </c>
      <c r="H3754" s="15" t="str">
        <f t="shared" si="348"/>
        <v>Low</v>
      </c>
      <c r="I3754" s="11" t="str">
        <f t="shared" si="349"/>
        <v>Large</v>
      </c>
      <c r="J3754" s="11" t="str">
        <f t="shared" si="350"/>
        <v>West</v>
      </c>
      <c r="K3754" s="11" t="str">
        <f t="shared" si="351"/>
        <v>2000s</v>
      </c>
      <c r="L3754" s="11" t="str">
        <f t="shared" si="352"/>
        <v>Pulse</v>
      </c>
      <c r="M3754" s="18">
        <f t="shared" si="353"/>
        <v>1.4838429752066114E-2</v>
      </c>
    </row>
    <row r="3755" spans="1:13">
      <c r="A3755" s="4">
        <v>2009</v>
      </c>
      <c r="B3755" s="5" t="s">
        <v>117</v>
      </c>
      <c r="C3755" s="5" t="s">
        <v>134</v>
      </c>
      <c r="D3755" s="5" t="s">
        <v>18</v>
      </c>
      <c r="E3755" s="5">
        <v>257400</v>
      </c>
      <c r="F3755" s="6">
        <v>130.26</v>
      </c>
      <c r="H3755" s="15" t="str">
        <f t="shared" si="348"/>
        <v>Low</v>
      </c>
      <c r="I3755" s="11" t="str">
        <f t="shared" si="349"/>
        <v>Large</v>
      </c>
      <c r="J3755" s="11" t="str">
        <f t="shared" si="350"/>
        <v>West</v>
      </c>
      <c r="K3755" s="11" t="str">
        <f t="shared" si="351"/>
        <v>2000s</v>
      </c>
      <c r="L3755" s="11" t="str">
        <f t="shared" si="352"/>
        <v>Fiber</v>
      </c>
      <c r="M3755" s="18">
        <f t="shared" si="353"/>
        <v>5.0606060606060601E-4</v>
      </c>
    </row>
    <row r="3756" spans="1:13">
      <c r="A3756" s="4">
        <v>2010</v>
      </c>
      <c r="B3756" s="5" t="s">
        <v>117</v>
      </c>
      <c r="C3756" s="5" t="s">
        <v>134</v>
      </c>
      <c r="D3756" s="5" t="s">
        <v>15</v>
      </c>
      <c r="E3756" s="5">
        <v>5200</v>
      </c>
      <c r="F3756" s="6">
        <v>521.15</v>
      </c>
      <c r="H3756" s="15" t="str">
        <f t="shared" si="348"/>
        <v>Low</v>
      </c>
      <c r="I3756" s="11" t="str">
        <f t="shared" si="349"/>
        <v>Large</v>
      </c>
      <c r="J3756" s="11" t="str">
        <f t="shared" si="350"/>
        <v>West</v>
      </c>
      <c r="K3756" s="11" t="str">
        <f t="shared" si="351"/>
        <v>2010s</v>
      </c>
      <c r="L3756" s="11" t="str">
        <f t="shared" si="352"/>
        <v>Cereal</v>
      </c>
      <c r="M3756" s="18">
        <f t="shared" si="353"/>
        <v>0.10022115384615385</v>
      </c>
    </row>
    <row r="3757" spans="1:13">
      <c r="A3757" s="4">
        <v>2010</v>
      </c>
      <c r="B3757" s="5" t="s">
        <v>117</v>
      </c>
      <c r="C3757" s="5" t="s">
        <v>134</v>
      </c>
      <c r="D3757" s="5" t="s">
        <v>16</v>
      </c>
      <c r="E3757" s="5">
        <v>1140</v>
      </c>
      <c r="F3757" s="6">
        <v>1298.25</v>
      </c>
      <c r="H3757" s="15" t="str">
        <f t="shared" si="348"/>
        <v>Medium</v>
      </c>
      <c r="I3757" s="11" t="str">
        <f t="shared" si="349"/>
        <v>Medium</v>
      </c>
      <c r="J3757" s="11" t="str">
        <f t="shared" si="350"/>
        <v>West</v>
      </c>
      <c r="K3757" s="11" t="str">
        <f t="shared" si="351"/>
        <v>2010s</v>
      </c>
      <c r="L3757" s="11" t="str">
        <f t="shared" si="352"/>
        <v>Cereal</v>
      </c>
      <c r="M3757" s="18">
        <f t="shared" si="353"/>
        <v>1.1388157894736841</v>
      </c>
    </row>
    <row r="3758" spans="1:13">
      <c r="A3758" s="4">
        <v>2010</v>
      </c>
      <c r="B3758" s="5" t="s">
        <v>117</v>
      </c>
      <c r="C3758" s="5" t="s">
        <v>134</v>
      </c>
      <c r="D3758" s="5" t="s">
        <v>17</v>
      </c>
      <c r="E3758" s="5">
        <v>52900</v>
      </c>
      <c r="F3758" s="6">
        <v>1017.77</v>
      </c>
      <c r="H3758" s="15" t="str">
        <f t="shared" si="348"/>
        <v>Medium</v>
      </c>
      <c r="I3758" s="11" t="str">
        <f t="shared" si="349"/>
        <v>Large</v>
      </c>
      <c r="J3758" s="11" t="str">
        <f t="shared" si="350"/>
        <v>West</v>
      </c>
      <c r="K3758" s="11" t="str">
        <f t="shared" si="351"/>
        <v>2010s</v>
      </c>
      <c r="L3758" s="11" t="str">
        <f t="shared" si="352"/>
        <v>Pulse</v>
      </c>
      <c r="M3758" s="18">
        <f t="shared" si="353"/>
        <v>1.9239508506616258E-2</v>
      </c>
    </row>
    <row r="3759" spans="1:13">
      <c r="A3759" s="4">
        <v>2010</v>
      </c>
      <c r="B3759" s="5" t="s">
        <v>117</v>
      </c>
      <c r="C3759" s="5" t="s">
        <v>134</v>
      </c>
      <c r="D3759" s="5" t="s">
        <v>18</v>
      </c>
      <c r="E3759" s="5">
        <v>302100</v>
      </c>
      <c r="F3759" s="6">
        <v>260.11</v>
      </c>
      <c r="H3759" s="15" t="str">
        <f t="shared" si="348"/>
        <v>Low</v>
      </c>
      <c r="I3759" s="11" t="str">
        <f t="shared" si="349"/>
        <v>Large</v>
      </c>
      <c r="J3759" s="11" t="str">
        <f t="shared" si="350"/>
        <v>West</v>
      </c>
      <c r="K3759" s="11" t="str">
        <f t="shared" si="351"/>
        <v>2010s</v>
      </c>
      <c r="L3759" s="11" t="str">
        <f t="shared" si="352"/>
        <v>Fiber</v>
      </c>
      <c r="M3759" s="18">
        <f t="shared" si="353"/>
        <v>8.6100628930817615E-4</v>
      </c>
    </row>
    <row r="3760" spans="1:13">
      <c r="A3760" s="4">
        <v>2011</v>
      </c>
      <c r="B3760" s="5" t="s">
        <v>117</v>
      </c>
      <c r="C3760" s="5" t="s">
        <v>134</v>
      </c>
      <c r="D3760" s="5" t="s">
        <v>15</v>
      </c>
      <c r="E3760" s="5">
        <v>4000</v>
      </c>
      <c r="F3760" s="6">
        <v>375</v>
      </c>
      <c r="H3760" s="15" t="str">
        <f t="shared" si="348"/>
        <v>Low</v>
      </c>
      <c r="I3760" s="11" t="str">
        <f t="shared" si="349"/>
        <v>Medium</v>
      </c>
      <c r="J3760" s="11" t="str">
        <f t="shared" si="350"/>
        <v>West</v>
      </c>
      <c r="K3760" s="11" t="str">
        <f t="shared" si="351"/>
        <v>2010s</v>
      </c>
      <c r="L3760" s="11" t="str">
        <f t="shared" si="352"/>
        <v>Cereal</v>
      </c>
      <c r="M3760" s="18">
        <f t="shared" si="353"/>
        <v>9.375E-2</v>
      </c>
    </row>
    <row r="3761" spans="1:13">
      <c r="A3761" s="4">
        <v>2011</v>
      </c>
      <c r="B3761" s="5" t="s">
        <v>117</v>
      </c>
      <c r="C3761" s="5" t="s">
        <v>134</v>
      </c>
      <c r="D3761" s="5" t="s">
        <v>16</v>
      </c>
      <c r="E3761" s="5">
        <v>1100</v>
      </c>
      <c r="F3761" s="6">
        <v>1636.36</v>
      </c>
      <c r="H3761" s="15" t="str">
        <f t="shared" si="348"/>
        <v>Medium</v>
      </c>
      <c r="I3761" s="11" t="str">
        <f t="shared" si="349"/>
        <v>Medium</v>
      </c>
      <c r="J3761" s="11" t="str">
        <f t="shared" si="350"/>
        <v>West</v>
      </c>
      <c r="K3761" s="11" t="str">
        <f t="shared" si="351"/>
        <v>2010s</v>
      </c>
      <c r="L3761" s="11" t="str">
        <f t="shared" si="352"/>
        <v>Cereal</v>
      </c>
      <c r="M3761" s="18">
        <f t="shared" si="353"/>
        <v>1.4875999999999998</v>
      </c>
    </row>
    <row r="3762" spans="1:13">
      <c r="A3762" s="4">
        <v>2011</v>
      </c>
      <c r="B3762" s="5" t="s">
        <v>117</v>
      </c>
      <c r="C3762" s="5" t="s">
        <v>134</v>
      </c>
      <c r="D3762" s="5" t="s">
        <v>17</v>
      </c>
      <c r="E3762" s="5">
        <v>54500</v>
      </c>
      <c r="F3762" s="6">
        <v>781.28</v>
      </c>
      <c r="H3762" s="15" t="str">
        <f t="shared" si="348"/>
        <v>Low</v>
      </c>
      <c r="I3762" s="11" t="str">
        <f t="shared" si="349"/>
        <v>Large</v>
      </c>
      <c r="J3762" s="11" t="str">
        <f t="shared" si="350"/>
        <v>West</v>
      </c>
      <c r="K3762" s="11" t="str">
        <f t="shared" si="351"/>
        <v>2010s</v>
      </c>
      <c r="L3762" s="11" t="str">
        <f t="shared" si="352"/>
        <v>Pulse</v>
      </c>
      <c r="M3762" s="18">
        <f t="shared" si="353"/>
        <v>1.4335412844036697E-2</v>
      </c>
    </row>
    <row r="3763" spans="1:13">
      <c r="A3763" s="4">
        <v>2011</v>
      </c>
      <c r="B3763" s="5" t="s">
        <v>117</v>
      </c>
      <c r="C3763" s="5" t="s">
        <v>134</v>
      </c>
      <c r="D3763" s="5" t="s">
        <v>18</v>
      </c>
      <c r="E3763" s="5">
        <v>326600</v>
      </c>
      <c r="F3763" s="6">
        <v>271.16000000000003</v>
      </c>
      <c r="H3763" s="15" t="str">
        <f t="shared" si="348"/>
        <v>Low</v>
      </c>
      <c r="I3763" s="11" t="str">
        <f t="shared" si="349"/>
        <v>Large</v>
      </c>
      <c r="J3763" s="11" t="str">
        <f t="shared" si="350"/>
        <v>West</v>
      </c>
      <c r="K3763" s="11" t="str">
        <f t="shared" si="351"/>
        <v>2010s</v>
      </c>
      <c r="L3763" s="11" t="str">
        <f t="shared" si="352"/>
        <v>Fiber</v>
      </c>
      <c r="M3763" s="18">
        <f t="shared" si="353"/>
        <v>8.3025107164727508E-4</v>
      </c>
    </row>
    <row r="3764" spans="1:13">
      <c r="A3764" s="4">
        <v>2012</v>
      </c>
      <c r="B3764" s="5" t="s">
        <v>117</v>
      </c>
      <c r="C3764" s="5" t="s">
        <v>134</v>
      </c>
      <c r="D3764" s="5" t="s">
        <v>15</v>
      </c>
      <c r="E3764" s="5">
        <v>4000</v>
      </c>
      <c r="F3764" s="6">
        <v>522.5</v>
      </c>
      <c r="H3764" s="15" t="str">
        <f t="shared" si="348"/>
        <v>Low</v>
      </c>
      <c r="I3764" s="11" t="str">
        <f t="shared" si="349"/>
        <v>Medium</v>
      </c>
      <c r="J3764" s="11" t="str">
        <f t="shared" si="350"/>
        <v>West</v>
      </c>
      <c r="K3764" s="11" t="str">
        <f t="shared" si="351"/>
        <v>2010s</v>
      </c>
      <c r="L3764" s="11" t="str">
        <f t="shared" si="352"/>
        <v>Cereal</v>
      </c>
      <c r="M3764" s="18">
        <f t="shared" si="353"/>
        <v>0.13062499999999999</v>
      </c>
    </row>
    <row r="3765" spans="1:13">
      <c r="A3765" s="4">
        <v>2012</v>
      </c>
      <c r="B3765" s="5" t="s">
        <v>117</v>
      </c>
      <c r="C3765" s="5" t="s">
        <v>134</v>
      </c>
      <c r="D3765" s="5" t="s">
        <v>16</v>
      </c>
      <c r="E3765" s="5">
        <v>800</v>
      </c>
      <c r="F3765" s="6">
        <v>1437.5</v>
      </c>
      <c r="H3765" s="15" t="str">
        <f t="shared" si="348"/>
        <v>Medium</v>
      </c>
      <c r="I3765" s="11" t="str">
        <f t="shared" si="349"/>
        <v>Small</v>
      </c>
      <c r="J3765" s="11" t="str">
        <f t="shared" si="350"/>
        <v>West</v>
      </c>
      <c r="K3765" s="11" t="str">
        <f t="shared" si="351"/>
        <v>2010s</v>
      </c>
      <c r="L3765" s="11" t="str">
        <f t="shared" si="352"/>
        <v>Cereal</v>
      </c>
      <c r="M3765" s="18">
        <f t="shared" si="353"/>
        <v>1.796875</v>
      </c>
    </row>
    <row r="3766" spans="1:13">
      <c r="A3766" s="4">
        <v>2012</v>
      </c>
      <c r="B3766" s="5" t="s">
        <v>117</v>
      </c>
      <c r="C3766" s="5" t="s">
        <v>134</v>
      </c>
      <c r="D3766" s="5" t="s">
        <v>17</v>
      </c>
      <c r="E3766" s="5">
        <v>54700</v>
      </c>
      <c r="F3766" s="6">
        <v>1206.76</v>
      </c>
      <c r="H3766" s="15" t="str">
        <f t="shared" si="348"/>
        <v>Medium</v>
      </c>
      <c r="I3766" s="11" t="str">
        <f t="shared" si="349"/>
        <v>Large</v>
      </c>
      <c r="J3766" s="11" t="str">
        <f t="shared" si="350"/>
        <v>West</v>
      </c>
      <c r="K3766" s="11" t="str">
        <f t="shared" si="351"/>
        <v>2010s</v>
      </c>
      <c r="L3766" s="11" t="str">
        <f t="shared" si="352"/>
        <v>Pulse</v>
      </c>
      <c r="M3766" s="18">
        <f t="shared" si="353"/>
        <v>2.2061425959780622E-2</v>
      </c>
    </row>
    <row r="3767" spans="1:13">
      <c r="A3767" s="4">
        <v>2012</v>
      </c>
      <c r="B3767" s="5" t="s">
        <v>117</v>
      </c>
      <c r="C3767" s="5" t="s">
        <v>134</v>
      </c>
      <c r="D3767" s="5" t="s">
        <v>18</v>
      </c>
      <c r="E3767" s="5">
        <v>326600</v>
      </c>
      <c r="F3767" s="6">
        <v>274.39999999999998</v>
      </c>
      <c r="H3767" s="15" t="str">
        <f t="shared" si="348"/>
        <v>Low</v>
      </c>
      <c r="I3767" s="11" t="str">
        <f t="shared" si="349"/>
        <v>Large</v>
      </c>
      <c r="J3767" s="11" t="str">
        <f t="shared" si="350"/>
        <v>West</v>
      </c>
      <c r="K3767" s="11" t="str">
        <f t="shared" si="351"/>
        <v>2010s</v>
      </c>
      <c r="L3767" s="11" t="str">
        <f t="shared" si="352"/>
        <v>Fiber</v>
      </c>
      <c r="M3767" s="18">
        <f t="shared" si="353"/>
        <v>8.4017146356399255E-4</v>
      </c>
    </row>
    <row r="3768" spans="1:13">
      <c r="A3768" s="4">
        <v>2013</v>
      </c>
      <c r="B3768" s="5" t="s">
        <v>117</v>
      </c>
      <c r="C3768" s="5" t="s">
        <v>134</v>
      </c>
      <c r="D3768" s="5" t="s">
        <v>15</v>
      </c>
      <c r="E3768" s="5">
        <v>800</v>
      </c>
      <c r="F3768" s="6">
        <v>500</v>
      </c>
      <c r="H3768" s="15" t="str">
        <f t="shared" si="348"/>
        <v>Low</v>
      </c>
      <c r="I3768" s="11" t="str">
        <f t="shared" si="349"/>
        <v>Small</v>
      </c>
      <c r="J3768" s="11" t="str">
        <f t="shared" si="350"/>
        <v>West</v>
      </c>
      <c r="K3768" s="11" t="str">
        <f t="shared" si="351"/>
        <v>2010s</v>
      </c>
      <c r="L3768" s="11" t="str">
        <f t="shared" si="352"/>
        <v>Cereal</v>
      </c>
      <c r="M3768" s="18">
        <f t="shared" si="353"/>
        <v>0.625</v>
      </c>
    </row>
    <row r="3769" spans="1:13">
      <c r="A3769" s="4">
        <v>2013</v>
      </c>
      <c r="B3769" s="5" t="s">
        <v>117</v>
      </c>
      <c r="C3769" s="5" t="s">
        <v>134</v>
      </c>
      <c r="D3769" s="5" t="s">
        <v>16</v>
      </c>
      <c r="E3769" s="5">
        <v>2700</v>
      </c>
      <c r="F3769" s="6">
        <v>1000</v>
      </c>
      <c r="H3769" s="15" t="str">
        <f t="shared" si="348"/>
        <v>Medium</v>
      </c>
      <c r="I3769" s="11" t="str">
        <f t="shared" si="349"/>
        <v>Medium</v>
      </c>
      <c r="J3769" s="11" t="str">
        <f t="shared" si="350"/>
        <v>West</v>
      </c>
      <c r="K3769" s="11" t="str">
        <f t="shared" si="351"/>
        <v>2010s</v>
      </c>
      <c r="L3769" s="11" t="str">
        <f t="shared" si="352"/>
        <v>Cereal</v>
      </c>
      <c r="M3769" s="18">
        <f t="shared" si="353"/>
        <v>0.37037037037037035</v>
      </c>
    </row>
    <row r="3770" spans="1:13">
      <c r="A3770" s="4">
        <v>2013</v>
      </c>
      <c r="B3770" s="5" t="s">
        <v>117</v>
      </c>
      <c r="C3770" s="5" t="s">
        <v>134</v>
      </c>
      <c r="D3770" s="5" t="s">
        <v>17</v>
      </c>
      <c r="E3770" s="5">
        <v>65300</v>
      </c>
      <c r="F3770" s="6">
        <v>912.71</v>
      </c>
      <c r="H3770" s="15" t="str">
        <f t="shared" si="348"/>
        <v>Low</v>
      </c>
      <c r="I3770" s="11" t="str">
        <f t="shared" si="349"/>
        <v>Large</v>
      </c>
      <c r="J3770" s="11" t="str">
        <f t="shared" si="350"/>
        <v>West</v>
      </c>
      <c r="K3770" s="11" t="str">
        <f t="shared" si="351"/>
        <v>2010s</v>
      </c>
      <c r="L3770" s="11" t="str">
        <f t="shared" si="352"/>
        <v>Pulse</v>
      </c>
      <c r="M3770" s="18">
        <f t="shared" si="353"/>
        <v>1.397718223583461E-2</v>
      </c>
    </row>
    <row r="3771" spans="1:13">
      <c r="A3771" s="4">
        <v>2013</v>
      </c>
      <c r="B3771" s="5" t="s">
        <v>117</v>
      </c>
      <c r="C3771" s="5" t="s">
        <v>134</v>
      </c>
      <c r="D3771" s="5" t="s">
        <v>18</v>
      </c>
      <c r="E3771" s="5">
        <v>321100</v>
      </c>
      <c r="F3771" s="6">
        <v>202.3</v>
      </c>
      <c r="H3771" s="15" t="str">
        <f t="shared" si="348"/>
        <v>Low</v>
      </c>
      <c r="I3771" s="11" t="str">
        <f t="shared" si="349"/>
        <v>Large</v>
      </c>
      <c r="J3771" s="11" t="str">
        <f t="shared" si="350"/>
        <v>West</v>
      </c>
      <c r="K3771" s="11" t="str">
        <f t="shared" si="351"/>
        <v>2010s</v>
      </c>
      <c r="L3771" s="11" t="str">
        <f t="shared" si="352"/>
        <v>Fiber</v>
      </c>
      <c r="M3771" s="18">
        <f t="shared" si="353"/>
        <v>6.3002180006228588E-4</v>
      </c>
    </row>
    <row r="3772" spans="1:13">
      <c r="A3772" s="4">
        <v>2014</v>
      </c>
      <c r="B3772" s="5" t="s">
        <v>117</v>
      </c>
      <c r="C3772" s="5" t="s">
        <v>134</v>
      </c>
      <c r="D3772" s="5" t="s">
        <v>15</v>
      </c>
      <c r="E3772" s="5">
        <v>800</v>
      </c>
      <c r="F3772" s="6">
        <v>125</v>
      </c>
      <c r="H3772" s="15" t="str">
        <f t="shared" si="348"/>
        <v>Low</v>
      </c>
      <c r="I3772" s="11" t="str">
        <f t="shared" si="349"/>
        <v>Small</v>
      </c>
      <c r="J3772" s="11" t="str">
        <f t="shared" si="350"/>
        <v>West</v>
      </c>
      <c r="K3772" s="11" t="str">
        <f t="shared" si="351"/>
        <v>2010s</v>
      </c>
      <c r="L3772" s="11" t="str">
        <f t="shared" si="352"/>
        <v>Cereal</v>
      </c>
      <c r="M3772" s="18">
        <f t="shared" si="353"/>
        <v>0.15625</v>
      </c>
    </row>
    <row r="3773" spans="1:13">
      <c r="A3773" s="4">
        <v>2014</v>
      </c>
      <c r="B3773" s="5" t="s">
        <v>117</v>
      </c>
      <c r="C3773" s="5" t="s">
        <v>134</v>
      </c>
      <c r="D3773" s="5" t="s">
        <v>16</v>
      </c>
      <c r="E3773" s="5">
        <v>3900</v>
      </c>
      <c r="F3773" s="6">
        <v>1000</v>
      </c>
      <c r="H3773" s="15" t="str">
        <f t="shared" si="348"/>
        <v>Medium</v>
      </c>
      <c r="I3773" s="11" t="str">
        <f t="shared" si="349"/>
        <v>Medium</v>
      </c>
      <c r="J3773" s="11" t="str">
        <f t="shared" si="350"/>
        <v>West</v>
      </c>
      <c r="K3773" s="11" t="str">
        <f t="shared" si="351"/>
        <v>2010s</v>
      </c>
      <c r="L3773" s="11" t="str">
        <f t="shared" si="352"/>
        <v>Cereal</v>
      </c>
      <c r="M3773" s="18">
        <f t="shared" si="353"/>
        <v>0.25641025641025639</v>
      </c>
    </row>
    <row r="3774" spans="1:13">
      <c r="A3774" s="4">
        <v>2014</v>
      </c>
      <c r="B3774" s="5" t="s">
        <v>117</v>
      </c>
      <c r="C3774" s="5" t="s">
        <v>134</v>
      </c>
      <c r="D3774" s="5" t="s">
        <v>17</v>
      </c>
      <c r="E3774" s="5">
        <v>51200</v>
      </c>
      <c r="F3774" s="6">
        <v>501.95</v>
      </c>
      <c r="H3774" s="15" t="str">
        <f t="shared" si="348"/>
        <v>Low</v>
      </c>
      <c r="I3774" s="11" t="str">
        <f t="shared" si="349"/>
        <v>Large</v>
      </c>
      <c r="J3774" s="11" t="str">
        <f t="shared" si="350"/>
        <v>West</v>
      </c>
      <c r="K3774" s="11" t="str">
        <f t="shared" si="351"/>
        <v>2010s</v>
      </c>
      <c r="L3774" s="11" t="str">
        <f t="shared" si="352"/>
        <v>Pulse</v>
      </c>
      <c r="M3774" s="18">
        <f t="shared" si="353"/>
        <v>9.8037109374999997E-3</v>
      </c>
    </row>
    <row r="3775" spans="1:13">
      <c r="A3775" s="4">
        <v>2014</v>
      </c>
      <c r="B3775" s="5" t="s">
        <v>117</v>
      </c>
      <c r="C3775" s="5" t="s">
        <v>134</v>
      </c>
      <c r="D3775" s="5" t="s">
        <v>18</v>
      </c>
      <c r="E3775" s="5">
        <v>342300</v>
      </c>
      <c r="F3775" s="6">
        <v>92.96</v>
      </c>
      <c r="H3775" s="15" t="str">
        <f t="shared" si="348"/>
        <v>Low</v>
      </c>
      <c r="I3775" s="11" t="str">
        <f t="shared" si="349"/>
        <v>Large</v>
      </c>
      <c r="J3775" s="11" t="str">
        <f t="shared" si="350"/>
        <v>West</v>
      </c>
      <c r="K3775" s="11" t="str">
        <f t="shared" si="351"/>
        <v>2010s</v>
      </c>
      <c r="L3775" s="11" t="str">
        <f t="shared" si="352"/>
        <v>Fiber</v>
      </c>
      <c r="M3775" s="18">
        <f t="shared" si="353"/>
        <v>2.7157464212678936E-4</v>
      </c>
    </row>
    <row r="3776" spans="1:13">
      <c r="A3776" s="4">
        <v>2015</v>
      </c>
      <c r="B3776" s="5" t="s">
        <v>117</v>
      </c>
      <c r="C3776" s="5" t="s">
        <v>134</v>
      </c>
      <c r="D3776" s="5" t="s">
        <v>15</v>
      </c>
      <c r="E3776" s="5">
        <v>400</v>
      </c>
      <c r="F3776" s="6">
        <v>250</v>
      </c>
      <c r="H3776" s="15" t="str">
        <f t="shared" si="348"/>
        <v>Low</v>
      </c>
      <c r="I3776" s="11" t="str">
        <f t="shared" si="349"/>
        <v>Small</v>
      </c>
      <c r="J3776" s="11" t="str">
        <f t="shared" si="350"/>
        <v>West</v>
      </c>
      <c r="K3776" s="11" t="str">
        <f t="shared" si="351"/>
        <v>2010s</v>
      </c>
      <c r="L3776" s="11" t="str">
        <f t="shared" si="352"/>
        <v>Cereal</v>
      </c>
      <c r="M3776" s="18">
        <f t="shared" si="353"/>
        <v>0.625</v>
      </c>
    </row>
    <row r="3777" spans="1:13">
      <c r="A3777" s="4">
        <v>2015</v>
      </c>
      <c r="B3777" s="5" t="s">
        <v>117</v>
      </c>
      <c r="C3777" s="5" t="s">
        <v>134</v>
      </c>
      <c r="D3777" s="5" t="s">
        <v>16</v>
      </c>
      <c r="E3777" s="5">
        <v>9100</v>
      </c>
      <c r="F3777" s="6">
        <v>945.05</v>
      </c>
      <c r="H3777" s="15" t="str">
        <f t="shared" si="348"/>
        <v>Low</v>
      </c>
      <c r="I3777" s="11" t="str">
        <f t="shared" si="349"/>
        <v>Large</v>
      </c>
      <c r="J3777" s="11" t="str">
        <f t="shared" si="350"/>
        <v>West</v>
      </c>
      <c r="K3777" s="11" t="str">
        <f t="shared" si="351"/>
        <v>2010s</v>
      </c>
      <c r="L3777" s="11" t="str">
        <f t="shared" si="352"/>
        <v>Cereal</v>
      </c>
      <c r="M3777" s="18">
        <f t="shared" si="353"/>
        <v>0.10385164835164834</v>
      </c>
    </row>
    <row r="3778" spans="1:13">
      <c r="A3778" s="4">
        <v>2015</v>
      </c>
      <c r="B3778" s="5" t="s">
        <v>117</v>
      </c>
      <c r="C3778" s="5" t="s">
        <v>134</v>
      </c>
      <c r="D3778" s="5" t="s">
        <v>17</v>
      </c>
      <c r="E3778" s="5">
        <v>46600</v>
      </c>
      <c r="F3778" s="6">
        <v>330.47</v>
      </c>
      <c r="H3778" s="15" t="str">
        <f t="shared" si="348"/>
        <v>Low</v>
      </c>
      <c r="I3778" s="11" t="str">
        <f t="shared" si="349"/>
        <v>Large</v>
      </c>
      <c r="J3778" s="11" t="str">
        <f t="shared" si="350"/>
        <v>West</v>
      </c>
      <c r="K3778" s="11" t="str">
        <f t="shared" si="351"/>
        <v>2010s</v>
      </c>
      <c r="L3778" s="11" t="str">
        <f t="shared" si="352"/>
        <v>Pulse</v>
      </c>
      <c r="M3778" s="18">
        <f t="shared" si="353"/>
        <v>7.0916309012875539E-3</v>
      </c>
    </row>
    <row r="3779" spans="1:13">
      <c r="A3779" s="4">
        <v>2015</v>
      </c>
      <c r="B3779" s="5" t="s">
        <v>117</v>
      </c>
      <c r="C3779" s="5" t="s">
        <v>134</v>
      </c>
      <c r="D3779" s="5" t="s">
        <v>18</v>
      </c>
      <c r="E3779" s="5">
        <v>352700</v>
      </c>
      <c r="F3779" s="6">
        <v>122.8</v>
      </c>
      <c r="H3779" s="15" t="str">
        <f t="shared" ref="H3779:H3842" si="354">IF(F3779&lt;1000,"Low",IF(F3779&lt;3000,"Medium","High"))</f>
        <v>Low</v>
      </c>
      <c r="I3779" s="11" t="str">
        <f t="shared" ref="I3779:I3842" si="355">IF(E3779&lt;1000,"Small",IF(E3779&lt;5000,"Medium","Large"))</f>
        <v>Large</v>
      </c>
      <c r="J3779" s="11" t="str">
        <f t="shared" ref="J3779:J3842" si="356">IF(OR(B3779="Punjab",B3779="Haryana",B3779="Himachal Pradesh",B3779="Jammu and Kashmir",B3779="Uttarakhand",B3779="Delhi",B3779="Chandigarh"),"North",IF(OR(B3779="Tamil Nadu",B3779="Karnataka",B3779="Kerala",B3779="Andhra Pradesh",B3779="Telangana"),"South",IF(OR(B3779="Maharashtra",B3779="Gujarat",B3779="Goa",B3779="Rajasthan"),"West",IF(OR(B3779="West Bengal",B3779="Bihar",B3779="Jharkhand",B3779="Odisha",B3779="Assam",B3779="Sikkim",B3779="Arunachal Pradesh",B3779="Manipur",B3779="Meghalaya",B3779="Mizoram",B3779="Nagaland",B3779="Tripura"),"East","Central"))))</f>
        <v>West</v>
      </c>
      <c r="K3779" s="11" t="str">
        <f t="shared" ref="K3779:K3842" si="357">LEFT(A3779,3)&amp;"0s"</f>
        <v>2010s</v>
      </c>
      <c r="L3779" s="11" t="str">
        <f t="shared" ref="L3779:L3842" si="358">IF(D3779="Rice","Cereal",IF(D3779="Maize","Cereal",IF(D3779="Chickpea","Pulse",IF(D3779="Cotton","Fiber","Other"))))</f>
        <v>Fiber</v>
      </c>
      <c r="M3779" s="18">
        <f t="shared" ref="M3779:M3842" si="359">F3779/E3779</f>
        <v>3.4817125035440885E-4</v>
      </c>
    </row>
    <row r="3780" spans="1:13">
      <c r="A3780" s="4">
        <v>2016</v>
      </c>
      <c r="B3780" s="5" t="s">
        <v>117</v>
      </c>
      <c r="C3780" s="5" t="s">
        <v>134</v>
      </c>
      <c r="D3780" s="5" t="s">
        <v>15</v>
      </c>
      <c r="E3780" s="5">
        <v>700</v>
      </c>
      <c r="F3780" s="6">
        <v>1857.14</v>
      </c>
      <c r="H3780" s="15" t="str">
        <f t="shared" si="354"/>
        <v>Medium</v>
      </c>
      <c r="I3780" s="11" t="str">
        <f t="shared" si="355"/>
        <v>Small</v>
      </c>
      <c r="J3780" s="11" t="str">
        <f t="shared" si="356"/>
        <v>West</v>
      </c>
      <c r="K3780" s="11" t="str">
        <f t="shared" si="357"/>
        <v>2010s</v>
      </c>
      <c r="L3780" s="11" t="str">
        <f t="shared" si="358"/>
        <v>Cereal</v>
      </c>
      <c r="M3780" s="18">
        <f t="shared" si="359"/>
        <v>2.653057142857143</v>
      </c>
    </row>
    <row r="3781" spans="1:13">
      <c r="A3781" s="4">
        <v>2016</v>
      </c>
      <c r="B3781" s="5" t="s">
        <v>117</v>
      </c>
      <c r="C3781" s="5" t="s">
        <v>134</v>
      </c>
      <c r="D3781" s="5" t="s">
        <v>16</v>
      </c>
      <c r="E3781" s="5">
        <v>10300</v>
      </c>
      <c r="F3781" s="6">
        <v>1883.5</v>
      </c>
      <c r="H3781" s="15" t="str">
        <f t="shared" si="354"/>
        <v>Medium</v>
      </c>
      <c r="I3781" s="11" t="str">
        <f t="shared" si="355"/>
        <v>Large</v>
      </c>
      <c r="J3781" s="11" t="str">
        <f t="shared" si="356"/>
        <v>West</v>
      </c>
      <c r="K3781" s="11" t="str">
        <f t="shared" si="357"/>
        <v>2010s</v>
      </c>
      <c r="L3781" s="11" t="str">
        <f t="shared" si="358"/>
        <v>Cereal</v>
      </c>
      <c r="M3781" s="18">
        <f t="shared" si="359"/>
        <v>0.18286407766990292</v>
      </c>
    </row>
    <row r="3782" spans="1:13">
      <c r="A3782" s="4">
        <v>2016</v>
      </c>
      <c r="B3782" s="5" t="s">
        <v>117</v>
      </c>
      <c r="C3782" s="5" t="s">
        <v>134</v>
      </c>
      <c r="D3782" s="5" t="s">
        <v>17</v>
      </c>
      <c r="E3782" s="5">
        <v>93900</v>
      </c>
      <c r="F3782" s="6">
        <v>1593.18</v>
      </c>
      <c r="H3782" s="15" t="str">
        <f t="shared" si="354"/>
        <v>Medium</v>
      </c>
      <c r="I3782" s="11" t="str">
        <f t="shared" si="355"/>
        <v>Large</v>
      </c>
      <c r="J3782" s="11" t="str">
        <f t="shared" si="356"/>
        <v>West</v>
      </c>
      <c r="K3782" s="11" t="str">
        <f t="shared" si="357"/>
        <v>2010s</v>
      </c>
      <c r="L3782" s="11" t="str">
        <f t="shared" si="358"/>
        <v>Pulse</v>
      </c>
      <c r="M3782" s="18">
        <f t="shared" si="359"/>
        <v>1.6966773162939298E-2</v>
      </c>
    </row>
    <row r="3783" spans="1:13">
      <c r="A3783" s="4">
        <v>2016</v>
      </c>
      <c r="B3783" s="5" t="s">
        <v>117</v>
      </c>
      <c r="C3783" s="5" t="s">
        <v>134</v>
      </c>
      <c r="D3783" s="5" t="s">
        <v>18</v>
      </c>
      <c r="E3783" s="5">
        <v>364300</v>
      </c>
      <c r="F3783" s="6">
        <v>313.95</v>
      </c>
      <c r="H3783" s="15" t="str">
        <f t="shared" si="354"/>
        <v>Low</v>
      </c>
      <c r="I3783" s="11" t="str">
        <f t="shared" si="355"/>
        <v>Large</v>
      </c>
      <c r="J3783" s="11" t="str">
        <f t="shared" si="356"/>
        <v>West</v>
      </c>
      <c r="K3783" s="11" t="str">
        <f t="shared" si="357"/>
        <v>2010s</v>
      </c>
      <c r="L3783" s="11" t="str">
        <f t="shared" si="358"/>
        <v>Fiber</v>
      </c>
      <c r="M3783" s="18">
        <f t="shared" si="359"/>
        <v>8.6178973373593189E-4</v>
      </c>
    </row>
    <row r="3784" spans="1:13">
      <c r="A3784" s="4">
        <v>2017</v>
      </c>
      <c r="B3784" s="5" t="s">
        <v>117</v>
      </c>
      <c r="C3784" s="5" t="s">
        <v>134</v>
      </c>
      <c r="D3784" s="5" t="s">
        <v>15</v>
      </c>
      <c r="E3784" s="5">
        <v>810</v>
      </c>
      <c r="F3784" s="6">
        <v>1485.15</v>
      </c>
      <c r="H3784" s="15" t="str">
        <f t="shared" si="354"/>
        <v>Medium</v>
      </c>
      <c r="I3784" s="11" t="str">
        <f t="shared" si="355"/>
        <v>Small</v>
      </c>
      <c r="J3784" s="11" t="str">
        <f t="shared" si="356"/>
        <v>West</v>
      </c>
      <c r="K3784" s="11" t="str">
        <f t="shared" si="357"/>
        <v>2010s</v>
      </c>
      <c r="L3784" s="11" t="str">
        <f t="shared" si="358"/>
        <v>Cereal</v>
      </c>
      <c r="M3784" s="18">
        <f t="shared" si="359"/>
        <v>1.8335185185185185</v>
      </c>
    </row>
    <row r="3785" spans="1:13">
      <c r="A3785" s="4">
        <v>2017</v>
      </c>
      <c r="B3785" s="5" t="s">
        <v>117</v>
      </c>
      <c r="C3785" s="5" t="s">
        <v>134</v>
      </c>
      <c r="D3785" s="5" t="s">
        <v>16</v>
      </c>
      <c r="E3785" s="5">
        <v>6150</v>
      </c>
      <c r="F3785" s="6">
        <v>1675.89</v>
      </c>
      <c r="H3785" s="15" t="str">
        <f t="shared" si="354"/>
        <v>Medium</v>
      </c>
      <c r="I3785" s="11" t="str">
        <f t="shared" si="355"/>
        <v>Large</v>
      </c>
      <c r="J3785" s="11" t="str">
        <f t="shared" si="356"/>
        <v>West</v>
      </c>
      <c r="K3785" s="11" t="str">
        <f t="shared" si="357"/>
        <v>2010s</v>
      </c>
      <c r="L3785" s="11" t="str">
        <f t="shared" si="358"/>
        <v>Cereal</v>
      </c>
      <c r="M3785" s="18">
        <f t="shared" si="359"/>
        <v>0.27250243902439025</v>
      </c>
    </row>
    <row r="3786" spans="1:13">
      <c r="A3786" s="4">
        <v>2017</v>
      </c>
      <c r="B3786" s="5" t="s">
        <v>117</v>
      </c>
      <c r="C3786" s="5" t="s">
        <v>134</v>
      </c>
      <c r="D3786" s="5" t="s">
        <v>17</v>
      </c>
      <c r="E3786" s="5">
        <v>123590</v>
      </c>
      <c r="F3786" s="6">
        <v>1257.42</v>
      </c>
      <c r="H3786" s="15" t="str">
        <f t="shared" si="354"/>
        <v>Medium</v>
      </c>
      <c r="I3786" s="11" t="str">
        <f t="shared" si="355"/>
        <v>Large</v>
      </c>
      <c r="J3786" s="11" t="str">
        <f t="shared" si="356"/>
        <v>West</v>
      </c>
      <c r="K3786" s="11" t="str">
        <f t="shared" si="357"/>
        <v>2010s</v>
      </c>
      <c r="L3786" s="11" t="str">
        <f t="shared" si="358"/>
        <v>Pulse</v>
      </c>
      <c r="M3786" s="18">
        <f t="shared" si="359"/>
        <v>1.017412412007444E-2</v>
      </c>
    </row>
    <row r="3787" spans="1:13">
      <c r="A3787" s="4">
        <v>2017</v>
      </c>
      <c r="B3787" s="5" t="s">
        <v>117</v>
      </c>
      <c r="C3787" s="5" t="s">
        <v>134</v>
      </c>
      <c r="D3787" s="5" t="s">
        <v>18</v>
      </c>
      <c r="E3787" s="5">
        <v>299540</v>
      </c>
      <c r="F3787" s="6">
        <v>187.31</v>
      </c>
      <c r="H3787" s="15" t="str">
        <f t="shared" si="354"/>
        <v>Low</v>
      </c>
      <c r="I3787" s="11" t="str">
        <f t="shared" si="355"/>
        <v>Large</v>
      </c>
      <c r="J3787" s="11" t="str">
        <f t="shared" si="356"/>
        <v>West</v>
      </c>
      <c r="K3787" s="11" t="str">
        <f t="shared" si="357"/>
        <v>2010s</v>
      </c>
      <c r="L3787" s="11" t="str">
        <f t="shared" si="358"/>
        <v>Fiber</v>
      </c>
      <c r="M3787" s="18">
        <f t="shared" si="359"/>
        <v>6.2532549909861794E-4</v>
      </c>
    </row>
    <row r="3788" spans="1:13">
      <c r="A3788" s="4">
        <v>2008</v>
      </c>
      <c r="B3788" s="5" t="s">
        <v>117</v>
      </c>
      <c r="C3788" s="5" t="s">
        <v>135</v>
      </c>
      <c r="D3788" s="5" t="s">
        <v>15</v>
      </c>
      <c r="E3788" s="5">
        <v>8900</v>
      </c>
      <c r="F3788" s="6">
        <v>359.55</v>
      </c>
      <c r="H3788" s="15" t="str">
        <f t="shared" si="354"/>
        <v>Low</v>
      </c>
      <c r="I3788" s="11" t="str">
        <f t="shared" si="355"/>
        <v>Large</v>
      </c>
      <c r="J3788" s="11" t="str">
        <f t="shared" si="356"/>
        <v>West</v>
      </c>
      <c r="K3788" s="11" t="str">
        <f t="shared" si="357"/>
        <v>2000s</v>
      </c>
      <c r="L3788" s="11" t="str">
        <f t="shared" si="358"/>
        <v>Cereal</v>
      </c>
      <c r="M3788" s="18">
        <f t="shared" si="359"/>
        <v>4.0398876404494383E-2</v>
      </c>
    </row>
    <row r="3789" spans="1:13">
      <c r="A3789" s="4">
        <v>2008</v>
      </c>
      <c r="B3789" s="5" t="s">
        <v>117</v>
      </c>
      <c r="C3789" s="5" t="s">
        <v>135</v>
      </c>
      <c r="D3789" s="5" t="s">
        <v>16</v>
      </c>
      <c r="E3789" s="5">
        <v>20500</v>
      </c>
      <c r="F3789" s="6">
        <v>951.71</v>
      </c>
      <c r="H3789" s="15" t="str">
        <f t="shared" si="354"/>
        <v>Low</v>
      </c>
      <c r="I3789" s="11" t="str">
        <f t="shared" si="355"/>
        <v>Large</v>
      </c>
      <c r="J3789" s="11" t="str">
        <f t="shared" si="356"/>
        <v>West</v>
      </c>
      <c r="K3789" s="11" t="str">
        <f t="shared" si="357"/>
        <v>2000s</v>
      </c>
      <c r="L3789" s="11" t="str">
        <f t="shared" si="358"/>
        <v>Cereal</v>
      </c>
      <c r="M3789" s="18">
        <f t="shared" si="359"/>
        <v>4.6424878048780489E-2</v>
      </c>
    </row>
    <row r="3790" spans="1:13">
      <c r="A3790" s="4">
        <v>2008</v>
      </c>
      <c r="B3790" s="5" t="s">
        <v>117</v>
      </c>
      <c r="C3790" s="5" t="s">
        <v>135</v>
      </c>
      <c r="D3790" s="5" t="s">
        <v>17</v>
      </c>
      <c r="E3790" s="5">
        <v>158600</v>
      </c>
      <c r="F3790" s="6">
        <v>701.77</v>
      </c>
      <c r="H3790" s="15" t="str">
        <f t="shared" si="354"/>
        <v>Low</v>
      </c>
      <c r="I3790" s="11" t="str">
        <f t="shared" si="355"/>
        <v>Large</v>
      </c>
      <c r="J3790" s="11" t="str">
        <f t="shared" si="356"/>
        <v>West</v>
      </c>
      <c r="K3790" s="11" t="str">
        <f t="shared" si="357"/>
        <v>2000s</v>
      </c>
      <c r="L3790" s="11" t="str">
        <f t="shared" si="358"/>
        <v>Pulse</v>
      </c>
      <c r="M3790" s="18">
        <f t="shared" si="359"/>
        <v>4.4247793190416137E-3</v>
      </c>
    </row>
    <row r="3791" spans="1:13">
      <c r="A3791" s="4">
        <v>2008</v>
      </c>
      <c r="B3791" s="5" t="s">
        <v>117</v>
      </c>
      <c r="C3791" s="5" t="s">
        <v>135</v>
      </c>
      <c r="D3791" s="5" t="s">
        <v>18</v>
      </c>
      <c r="E3791" s="5">
        <v>5100</v>
      </c>
      <c r="F3791" s="6">
        <v>247.06</v>
      </c>
      <c r="H3791" s="15" t="str">
        <f t="shared" si="354"/>
        <v>Low</v>
      </c>
      <c r="I3791" s="11" t="str">
        <f t="shared" si="355"/>
        <v>Large</v>
      </c>
      <c r="J3791" s="11" t="str">
        <f t="shared" si="356"/>
        <v>West</v>
      </c>
      <c r="K3791" s="11" t="str">
        <f t="shared" si="357"/>
        <v>2000s</v>
      </c>
      <c r="L3791" s="11" t="str">
        <f t="shared" si="358"/>
        <v>Fiber</v>
      </c>
      <c r="M3791" s="18">
        <f t="shared" si="359"/>
        <v>4.8443137254901958E-2</v>
      </c>
    </row>
    <row r="3792" spans="1:13">
      <c r="A3792" s="4">
        <v>2009</v>
      </c>
      <c r="B3792" s="5" t="s">
        <v>117</v>
      </c>
      <c r="C3792" s="5" t="s">
        <v>135</v>
      </c>
      <c r="D3792" s="5" t="s">
        <v>15</v>
      </c>
      <c r="E3792" s="5">
        <v>9300</v>
      </c>
      <c r="F3792" s="6">
        <v>534.41</v>
      </c>
      <c r="H3792" s="15" t="str">
        <f t="shared" si="354"/>
        <v>Low</v>
      </c>
      <c r="I3792" s="11" t="str">
        <f t="shared" si="355"/>
        <v>Large</v>
      </c>
      <c r="J3792" s="11" t="str">
        <f t="shared" si="356"/>
        <v>West</v>
      </c>
      <c r="K3792" s="11" t="str">
        <f t="shared" si="357"/>
        <v>2000s</v>
      </c>
      <c r="L3792" s="11" t="str">
        <f t="shared" si="358"/>
        <v>Cereal</v>
      </c>
      <c r="M3792" s="18">
        <f t="shared" si="359"/>
        <v>5.746344086021505E-2</v>
      </c>
    </row>
    <row r="3793" spans="1:13">
      <c r="A3793" s="4">
        <v>2009</v>
      </c>
      <c r="B3793" s="5" t="s">
        <v>117</v>
      </c>
      <c r="C3793" s="5" t="s">
        <v>135</v>
      </c>
      <c r="D3793" s="5" t="s">
        <v>16</v>
      </c>
      <c r="E3793" s="5">
        <v>24000</v>
      </c>
      <c r="F3793" s="6">
        <v>1074.17</v>
      </c>
      <c r="H3793" s="15" t="str">
        <f t="shared" si="354"/>
        <v>Medium</v>
      </c>
      <c r="I3793" s="11" t="str">
        <f t="shared" si="355"/>
        <v>Large</v>
      </c>
      <c r="J3793" s="11" t="str">
        <f t="shared" si="356"/>
        <v>West</v>
      </c>
      <c r="K3793" s="11" t="str">
        <f t="shared" si="357"/>
        <v>2000s</v>
      </c>
      <c r="L3793" s="11" t="str">
        <f t="shared" si="358"/>
        <v>Cereal</v>
      </c>
      <c r="M3793" s="18">
        <f t="shared" si="359"/>
        <v>4.4757083333333336E-2</v>
      </c>
    </row>
    <row r="3794" spans="1:13">
      <c r="A3794" s="4">
        <v>2009</v>
      </c>
      <c r="B3794" s="5" t="s">
        <v>117</v>
      </c>
      <c r="C3794" s="5" t="s">
        <v>135</v>
      </c>
      <c r="D3794" s="5" t="s">
        <v>17</v>
      </c>
      <c r="E3794" s="5">
        <v>132900</v>
      </c>
      <c r="F3794" s="6">
        <v>705.64</v>
      </c>
      <c r="H3794" s="15" t="str">
        <f t="shared" si="354"/>
        <v>Low</v>
      </c>
      <c r="I3794" s="11" t="str">
        <f t="shared" si="355"/>
        <v>Large</v>
      </c>
      <c r="J3794" s="11" t="str">
        <f t="shared" si="356"/>
        <v>West</v>
      </c>
      <c r="K3794" s="11" t="str">
        <f t="shared" si="357"/>
        <v>2000s</v>
      </c>
      <c r="L3794" s="11" t="str">
        <f t="shared" si="358"/>
        <v>Pulse</v>
      </c>
      <c r="M3794" s="18">
        <f t="shared" si="359"/>
        <v>5.3095560571858541E-3</v>
      </c>
    </row>
    <row r="3795" spans="1:13">
      <c r="A3795" s="4">
        <v>2009</v>
      </c>
      <c r="B3795" s="5" t="s">
        <v>117</v>
      </c>
      <c r="C3795" s="5" t="s">
        <v>135</v>
      </c>
      <c r="D3795" s="5" t="s">
        <v>18</v>
      </c>
      <c r="E3795" s="5">
        <v>7400</v>
      </c>
      <c r="F3795" s="6">
        <v>270.27</v>
      </c>
      <c r="H3795" s="15" t="str">
        <f t="shared" si="354"/>
        <v>Low</v>
      </c>
      <c r="I3795" s="11" t="str">
        <f t="shared" si="355"/>
        <v>Large</v>
      </c>
      <c r="J3795" s="11" t="str">
        <f t="shared" si="356"/>
        <v>West</v>
      </c>
      <c r="K3795" s="11" t="str">
        <f t="shared" si="357"/>
        <v>2000s</v>
      </c>
      <c r="L3795" s="11" t="str">
        <f t="shared" si="358"/>
        <v>Fiber</v>
      </c>
      <c r="M3795" s="18">
        <f t="shared" si="359"/>
        <v>3.6522972972972974E-2</v>
      </c>
    </row>
    <row r="3796" spans="1:13">
      <c r="A3796" s="4">
        <v>2010</v>
      </c>
      <c r="B3796" s="5" t="s">
        <v>117</v>
      </c>
      <c r="C3796" s="5" t="s">
        <v>135</v>
      </c>
      <c r="D3796" s="5" t="s">
        <v>15</v>
      </c>
      <c r="E3796" s="5">
        <v>17500</v>
      </c>
      <c r="F3796" s="6">
        <v>353.71</v>
      </c>
      <c r="H3796" s="15" t="str">
        <f t="shared" si="354"/>
        <v>Low</v>
      </c>
      <c r="I3796" s="11" t="str">
        <f t="shared" si="355"/>
        <v>Large</v>
      </c>
      <c r="J3796" s="11" t="str">
        <f t="shared" si="356"/>
        <v>West</v>
      </c>
      <c r="K3796" s="11" t="str">
        <f t="shared" si="357"/>
        <v>2010s</v>
      </c>
      <c r="L3796" s="11" t="str">
        <f t="shared" si="358"/>
        <v>Cereal</v>
      </c>
      <c r="M3796" s="18">
        <f t="shared" si="359"/>
        <v>2.0211999999999997E-2</v>
      </c>
    </row>
    <row r="3797" spans="1:13">
      <c r="A3797" s="4">
        <v>2010</v>
      </c>
      <c r="B3797" s="5" t="s">
        <v>117</v>
      </c>
      <c r="C3797" s="5" t="s">
        <v>135</v>
      </c>
      <c r="D3797" s="5" t="s">
        <v>16</v>
      </c>
      <c r="E3797" s="5">
        <v>26870</v>
      </c>
      <c r="F3797" s="6">
        <v>1056.2</v>
      </c>
      <c r="H3797" s="15" t="str">
        <f t="shared" si="354"/>
        <v>Medium</v>
      </c>
      <c r="I3797" s="11" t="str">
        <f t="shared" si="355"/>
        <v>Large</v>
      </c>
      <c r="J3797" s="11" t="str">
        <f t="shared" si="356"/>
        <v>West</v>
      </c>
      <c r="K3797" s="11" t="str">
        <f t="shared" si="357"/>
        <v>2010s</v>
      </c>
      <c r="L3797" s="11" t="str">
        <f t="shared" si="358"/>
        <v>Cereal</v>
      </c>
      <c r="M3797" s="18">
        <f t="shared" si="359"/>
        <v>3.9307778191291408E-2</v>
      </c>
    </row>
    <row r="3798" spans="1:13">
      <c r="A3798" s="4">
        <v>2010</v>
      </c>
      <c r="B3798" s="5" t="s">
        <v>117</v>
      </c>
      <c r="C3798" s="5" t="s">
        <v>135</v>
      </c>
      <c r="D3798" s="5" t="s">
        <v>17</v>
      </c>
      <c r="E3798" s="5">
        <v>153500</v>
      </c>
      <c r="F3798" s="6">
        <v>835.5</v>
      </c>
      <c r="H3798" s="15" t="str">
        <f t="shared" si="354"/>
        <v>Low</v>
      </c>
      <c r="I3798" s="11" t="str">
        <f t="shared" si="355"/>
        <v>Large</v>
      </c>
      <c r="J3798" s="11" t="str">
        <f t="shared" si="356"/>
        <v>West</v>
      </c>
      <c r="K3798" s="11" t="str">
        <f t="shared" si="357"/>
        <v>2010s</v>
      </c>
      <c r="L3798" s="11" t="str">
        <f t="shared" si="358"/>
        <v>Pulse</v>
      </c>
      <c r="M3798" s="18">
        <f t="shared" si="359"/>
        <v>5.4429967426710101E-3</v>
      </c>
    </row>
    <row r="3799" spans="1:13">
      <c r="A3799" s="4">
        <v>2010</v>
      </c>
      <c r="B3799" s="5" t="s">
        <v>117</v>
      </c>
      <c r="C3799" s="5" t="s">
        <v>135</v>
      </c>
      <c r="D3799" s="5" t="s">
        <v>18</v>
      </c>
      <c r="E3799" s="5">
        <v>21600</v>
      </c>
      <c r="F3799" s="6">
        <v>367.59</v>
      </c>
      <c r="H3799" s="15" t="str">
        <f t="shared" si="354"/>
        <v>Low</v>
      </c>
      <c r="I3799" s="11" t="str">
        <f t="shared" si="355"/>
        <v>Large</v>
      </c>
      <c r="J3799" s="11" t="str">
        <f t="shared" si="356"/>
        <v>West</v>
      </c>
      <c r="K3799" s="11" t="str">
        <f t="shared" si="357"/>
        <v>2010s</v>
      </c>
      <c r="L3799" s="11" t="str">
        <f t="shared" si="358"/>
        <v>Fiber</v>
      </c>
      <c r="M3799" s="18">
        <f t="shared" si="359"/>
        <v>1.7018055555555554E-2</v>
      </c>
    </row>
    <row r="3800" spans="1:13">
      <c r="A3800" s="4">
        <v>2011</v>
      </c>
      <c r="B3800" s="5" t="s">
        <v>117</v>
      </c>
      <c r="C3800" s="5" t="s">
        <v>135</v>
      </c>
      <c r="D3800" s="5" t="s">
        <v>15</v>
      </c>
      <c r="E3800" s="5">
        <v>17400</v>
      </c>
      <c r="F3800" s="6">
        <v>419.54</v>
      </c>
      <c r="H3800" s="15" t="str">
        <f t="shared" si="354"/>
        <v>Low</v>
      </c>
      <c r="I3800" s="11" t="str">
        <f t="shared" si="355"/>
        <v>Large</v>
      </c>
      <c r="J3800" s="11" t="str">
        <f t="shared" si="356"/>
        <v>West</v>
      </c>
      <c r="K3800" s="11" t="str">
        <f t="shared" si="357"/>
        <v>2010s</v>
      </c>
      <c r="L3800" s="11" t="str">
        <f t="shared" si="358"/>
        <v>Cereal</v>
      </c>
      <c r="M3800" s="18">
        <f t="shared" si="359"/>
        <v>2.4111494252873563E-2</v>
      </c>
    </row>
    <row r="3801" spans="1:13">
      <c r="A3801" s="4">
        <v>2011</v>
      </c>
      <c r="B3801" s="5" t="s">
        <v>117</v>
      </c>
      <c r="C3801" s="5" t="s">
        <v>135</v>
      </c>
      <c r="D3801" s="5" t="s">
        <v>16</v>
      </c>
      <c r="E3801" s="5">
        <v>28400</v>
      </c>
      <c r="F3801" s="6">
        <v>1390.85</v>
      </c>
      <c r="H3801" s="15" t="str">
        <f t="shared" si="354"/>
        <v>Medium</v>
      </c>
      <c r="I3801" s="11" t="str">
        <f t="shared" si="355"/>
        <v>Large</v>
      </c>
      <c r="J3801" s="11" t="str">
        <f t="shared" si="356"/>
        <v>West</v>
      </c>
      <c r="K3801" s="11" t="str">
        <f t="shared" si="357"/>
        <v>2010s</v>
      </c>
      <c r="L3801" s="11" t="str">
        <f t="shared" si="358"/>
        <v>Cereal</v>
      </c>
      <c r="M3801" s="18">
        <f t="shared" si="359"/>
        <v>4.8973591549295772E-2</v>
      </c>
    </row>
    <row r="3802" spans="1:13">
      <c r="A3802" s="4">
        <v>2011</v>
      </c>
      <c r="B3802" s="5" t="s">
        <v>117</v>
      </c>
      <c r="C3802" s="5" t="s">
        <v>135</v>
      </c>
      <c r="D3802" s="5" t="s">
        <v>17</v>
      </c>
      <c r="E3802" s="5">
        <v>119600</v>
      </c>
      <c r="F3802" s="6">
        <v>797.24</v>
      </c>
      <c r="H3802" s="15" t="str">
        <f t="shared" si="354"/>
        <v>Low</v>
      </c>
      <c r="I3802" s="11" t="str">
        <f t="shared" si="355"/>
        <v>Large</v>
      </c>
      <c r="J3802" s="11" t="str">
        <f t="shared" si="356"/>
        <v>West</v>
      </c>
      <c r="K3802" s="11" t="str">
        <f t="shared" si="357"/>
        <v>2010s</v>
      </c>
      <c r="L3802" s="11" t="str">
        <f t="shared" si="358"/>
        <v>Pulse</v>
      </c>
      <c r="M3802" s="18">
        <f t="shared" si="359"/>
        <v>6.6658862876254185E-3</v>
      </c>
    </row>
    <row r="3803" spans="1:13">
      <c r="A3803" s="4">
        <v>2011</v>
      </c>
      <c r="B3803" s="5" t="s">
        <v>117</v>
      </c>
      <c r="C3803" s="5" t="s">
        <v>135</v>
      </c>
      <c r="D3803" s="5" t="s">
        <v>18</v>
      </c>
      <c r="E3803" s="5">
        <v>25400</v>
      </c>
      <c r="F3803" s="6">
        <v>342.91</v>
      </c>
      <c r="H3803" s="15" t="str">
        <f t="shared" si="354"/>
        <v>Low</v>
      </c>
      <c r="I3803" s="11" t="str">
        <f t="shared" si="355"/>
        <v>Large</v>
      </c>
      <c r="J3803" s="11" t="str">
        <f t="shared" si="356"/>
        <v>West</v>
      </c>
      <c r="K3803" s="11" t="str">
        <f t="shared" si="357"/>
        <v>2010s</v>
      </c>
      <c r="L3803" s="11" t="str">
        <f t="shared" si="358"/>
        <v>Fiber</v>
      </c>
      <c r="M3803" s="18">
        <f t="shared" si="359"/>
        <v>1.3500393700787403E-2</v>
      </c>
    </row>
    <row r="3804" spans="1:13">
      <c r="A3804" s="4">
        <v>2012</v>
      </c>
      <c r="B3804" s="5" t="s">
        <v>117</v>
      </c>
      <c r="C3804" s="5" t="s">
        <v>135</v>
      </c>
      <c r="D3804" s="5" t="s">
        <v>15</v>
      </c>
      <c r="E3804" s="5">
        <v>19800</v>
      </c>
      <c r="F3804" s="6">
        <v>392.42</v>
      </c>
      <c r="H3804" s="15" t="str">
        <f t="shared" si="354"/>
        <v>Low</v>
      </c>
      <c r="I3804" s="11" t="str">
        <f t="shared" si="355"/>
        <v>Large</v>
      </c>
      <c r="J3804" s="11" t="str">
        <f t="shared" si="356"/>
        <v>West</v>
      </c>
      <c r="K3804" s="11" t="str">
        <f t="shared" si="357"/>
        <v>2010s</v>
      </c>
      <c r="L3804" s="11" t="str">
        <f t="shared" si="358"/>
        <v>Cereal</v>
      </c>
      <c r="M3804" s="18">
        <f t="shared" si="359"/>
        <v>1.981919191919192E-2</v>
      </c>
    </row>
    <row r="3805" spans="1:13">
      <c r="A3805" s="4">
        <v>2012</v>
      </c>
      <c r="B3805" s="5" t="s">
        <v>117</v>
      </c>
      <c r="C3805" s="5" t="s">
        <v>135</v>
      </c>
      <c r="D3805" s="5" t="s">
        <v>16</v>
      </c>
      <c r="E3805" s="5">
        <v>30430</v>
      </c>
      <c r="F3805" s="6">
        <v>1023.99</v>
      </c>
      <c r="H3805" s="15" t="str">
        <f t="shared" si="354"/>
        <v>Medium</v>
      </c>
      <c r="I3805" s="11" t="str">
        <f t="shared" si="355"/>
        <v>Large</v>
      </c>
      <c r="J3805" s="11" t="str">
        <f t="shared" si="356"/>
        <v>West</v>
      </c>
      <c r="K3805" s="11" t="str">
        <f t="shared" si="357"/>
        <v>2010s</v>
      </c>
      <c r="L3805" s="11" t="str">
        <f t="shared" si="358"/>
        <v>Cereal</v>
      </c>
      <c r="M3805" s="18">
        <f t="shared" si="359"/>
        <v>3.3650673677292145E-2</v>
      </c>
    </row>
    <row r="3806" spans="1:13">
      <c r="A3806" s="4">
        <v>2012</v>
      </c>
      <c r="B3806" s="5" t="s">
        <v>117</v>
      </c>
      <c r="C3806" s="5" t="s">
        <v>135</v>
      </c>
      <c r="D3806" s="5" t="s">
        <v>17</v>
      </c>
      <c r="E3806" s="5">
        <v>127200</v>
      </c>
      <c r="F3806" s="6">
        <v>669.89</v>
      </c>
      <c r="H3806" s="15" t="str">
        <f t="shared" si="354"/>
        <v>Low</v>
      </c>
      <c r="I3806" s="11" t="str">
        <f t="shared" si="355"/>
        <v>Large</v>
      </c>
      <c r="J3806" s="11" t="str">
        <f t="shared" si="356"/>
        <v>West</v>
      </c>
      <c r="K3806" s="11" t="str">
        <f t="shared" si="357"/>
        <v>2010s</v>
      </c>
      <c r="L3806" s="11" t="str">
        <f t="shared" si="358"/>
        <v>Pulse</v>
      </c>
      <c r="M3806" s="18">
        <f t="shared" si="359"/>
        <v>5.2664308176100629E-3</v>
      </c>
    </row>
    <row r="3807" spans="1:13">
      <c r="A3807" s="4">
        <v>2012</v>
      </c>
      <c r="B3807" s="5" t="s">
        <v>117</v>
      </c>
      <c r="C3807" s="5" t="s">
        <v>135</v>
      </c>
      <c r="D3807" s="5" t="s">
        <v>18</v>
      </c>
      <c r="E3807" s="5">
        <v>31500</v>
      </c>
      <c r="F3807" s="6">
        <v>260</v>
      </c>
      <c r="H3807" s="15" t="str">
        <f t="shared" si="354"/>
        <v>Low</v>
      </c>
      <c r="I3807" s="11" t="str">
        <f t="shared" si="355"/>
        <v>Large</v>
      </c>
      <c r="J3807" s="11" t="str">
        <f t="shared" si="356"/>
        <v>West</v>
      </c>
      <c r="K3807" s="11" t="str">
        <f t="shared" si="357"/>
        <v>2010s</v>
      </c>
      <c r="L3807" s="11" t="str">
        <f t="shared" si="358"/>
        <v>Fiber</v>
      </c>
      <c r="M3807" s="18">
        <f t="shared" si="359"/>
        <v>8.2539682539682548E-3</v>
      </c>
    </row>
    <row r="3808" spans="1:13">
      <c r="A3808" s="4">
        <v>2013</v>
      </c>
      <c r="B3808" s="5" t="s">
        <v>117</v>
      </c>
      <c r="C3808" s="5" t="s">
        <v>135</v>
      </c>
      <c r="D3808" s="5" t="s">
        <v>15</v>
      </c>
      <c r="E3808" s="5">
        <v>20700</v>
      </c>
      <c r="F3808" s="6">
        <v>555.55999999999995</v>
      </c>
      <c r="H3808" s="15" t="str">
        <f t="shared" si="354"/>
        <v>Low</v>
      </c>
      <c r="I3808" s="11" t="str">
        <f t="shared" si="355"/>
        <v>Large</v>
      </c>
      <c r="J3808" s="11" t="str">
        <f t="shared" si="356"/>
        <v>West</v>
      </c>
      <c r="K3808" s="11" t="str">
        <f t="shared" si="357"/>
        <v>2010s</v>
      </c>
      <c r="L3808" s="11" t="str">
        <f t="shared" si="358"/>
        <v>Cereal</v>
      </c>
      <c r="M3808" s="18">
        <f t="shared" si="359"/>
        <v>2.6838647342995167E-2</v>
      </c>
    </row>
    <row r="3809" spans="1:13">
      <c r="A3809" s="4">
        <v>2013</v>
      </c>
      <c r="B3809" s="5" t="s">
        <v>117</v>
      </c>
      <c r="C3809" s="5" t="s">
        <v>135</v>
      </c>
      <c r="D3809" s="5" t="s">
        <v>16</v>
      </c>
      <c r="E3809" s="5">
        <v>35800</v>
      </c>
      <c r="F3809" s="6">
        <v>1597.77</v>
      </c>
      <c r="H3809" s="15" t="str">
        <f t="shared" si="354"/>
        <v>Medium</v>
      </c>
      <c r="I3809" s="11" t="str">
        <f t="shared" si="355"/>
        <v>Large</v>
      </c>
      <c r="J3809" s="11" t="str">
        <f t="shared" si="356"/>
        <v>West</v>
      </c>
      <c r="K3809" s="11" t="str">
        <f t="shared" si="357"/>
        <v>2010s</v>
      </c>
      <c r="L3809" s="11" t="str">
        <f t="shared" si="358"/>
        <v>Cereal</v>
      </c>
      <c r="M3809" s="18">
        <f t="shared" si="359"/>
        <v>4.46304469273743E-2</v>
      </c>
    </row>
    <row r="3810" spans="1:13">
      <c r="A3810" s="4">
        <v>2013</v>
      </c>
      <c r="B3810" s="5" t="s">
        <v>117</v>
      </c>
      <c r="C3810" s="5" t="s">
        <v>135</v>
      </c>
      <c r="D3810" s="5" t="s">
        <v>17</v>
      </c>
      <c r="E3810" s="5">
        <v>174100</v>
      </c>
      <c r="F3810" s="6">
        <v>1184.3800000000001</v>
      </c>
      <c r="H3810" s="15" t="str">
        <f t="shared" si="354"/>
        <v>Medium</v>
      </c>
      <c r="I3810" s="11" t="str">
        <f t="shared" si="355"/>
        <v>Large</v>
      </c>
      <c r="J3810" s="11" t="str">
        <f t="shared" si="356"/>
        <v>West</v>
      </c>
      <c r="K3810" s="11" t="str">
        <f t="shared" si="357"/>
        <v>2010s</v>
      </c>
      <c r="L3810" s="11" t="str">
        <f t="shared" si="358"/>
        <v>Pulse</v>
      </c>
      <c r="M3810" s="18">
        <f t="shared" si="359"/>
        <v>6.8028719126938548E-3</v>
      </c>
    </row>
    <row r="3811" spans="1:13">
      <c r="A3811" s="4">
        <v>2013</v>
      </c>
      <c r="B3811" s="5" t="s">
        <v>117</v>
      </c>
      <c r="C3811" s="5" t="s">
        <v>135</v>
      </c>
      <c r="D3811" s="5" t="s">
        <v>18</v>
      </c>
      <c r="E3811" s="5">
        <v>33700</v>
      </c>
      <c r="F3811" s="6">
        <v>381.9</v>
      </c>
      <c r="H3811" s="15" t="str">
        <f t="shared" si="354"/>
        <v>Low</v>
      </c>
      <c r="I3811" s="11" t="str">
        <f t="shared" si="355"/>
        <v>Large</v>
      </c>
      <c r="J3811" s="11" t="str">
        <f t="shared" si="356"/>
        <v>West</v>
      </c>
      <c r="K3811" s="11" t="str">
        <f t="shared" si="357"/>
        <v>2010s</v>
      </c>
      <c r="L3811" s="11" t="str">
        <f t="shared" si="358"/>
        <v>Fiber</v>
      </c>
      <c r="M3811" s="18">
        <f t="shared" si="359"/>
        <v>1.1332344213649851E-2</v>
      </c>
    </row>
    <row r="3812" spans="1:13">
      <c r="A3812" s="4">
        <v>2014</v>
      </c>
      <c r="B3812" s="5" t="s">
        <v>117</v>
      </c>
      <c r="C3812" s="5" t="s">
        <v>135</v>
      </c>
      <c r="D3812" s="5" t="s">
        <v>15</v>
      </c>
      <c r="E3812" s="5">
        <v>18900</v>
      </c>
      <c r="F3812" s="6">
        <v>190.48</v>
      </c>
      <c r="H3812" s="15" t="str">
        <f t="shared" si="354"/>
        <v>Low</v>
      </c>
      <c r="I3812" s="11" t="str">
        <f t="shared" si="355"/>
        <v>Large</v>
      </c>
      <c r="J3812" s="11" t="str">
        <f t="shared" si="356"/>
        <v>West</v>
      </c>
      <c r="K3812" s="11" t="str">
        <f t="shared" si="357"/>
        <v>2010s</v>
      </c>
      <c r="L3812" s="11" t="str">
        <f t="shared" si="358"/>
        <v>Cereal</v>
      </c>
      <c r="M3812" s="18">
        <f t="shared" si="359"/>
        <v>1.0078306878306877E-2</v>
      </c>
    </row>
    <row r="3813" spans="1:13">
      <c r="A3813" s="4">
        <v>2014</v>
      </c>
      <c r="B3813" s="5" t="s">
        <v>117</v>
      </c>
      <c r="C3813" s="5" t="s">
        <v>135</v>
      </c>
      <c r="D3813" s="5" t="s">
        <v>16</v>
      </c>
      <c r="E3813" s="5">
        <v>33900</v>
      </c>
      <c r="F3813" s="6">
        <v>460.18</v>
      </c>
      <c r="H3813" s="15" t="str">
        <f t="shared" si="354"/>
        <v>Low</v>
      </c>
      <c r="I3813" s="11" t="str">
        <f t="shared" si="355"/>
        <v>Large</v>
      </c>
      <c r="J3813" s="11" t="str">
        <f t="shared" si="356"/>
        <v>West</v>
      </c>
      <c r="K3813" s="11" t="str">
        <f t="shared" si="357"/>
        <v>2010s</v>
      </c>
      <c r="L3813" s="11" t="str">
        <f t="shared" si="358"/>
        <v>Cereal</v>
      </c>
      <c r="M3813" s="18">
        <f t="shared" si="359"/>
        <v>1.3574631268436579E-2</v>
      </c>
    </row>
    <row r="3814" spans="1:13">
      <c r="A3814" s="4">
        <v>2014</v>
      </c>
      <c r="B3814" s="5" t="s">
        <v>117</v>
      </c>
      <c r="C3814" s="5" t="s">
        <v>135</v>
      </c>
      <c r="D3814" s="5" t="s">
        <v>17</v>
      </c>
      <c r="E3814" s="5">
        <v>179900</v>
      </c>
      <c r="F3814" s="6">
        <v>381.88</v>
      </c>
      <c r="H3814" s="15" t="str">
        <f t="shared" si="354"/>
        <v>Low</v>
      </c>
      <c r="I3814" s="11" t="str">
        <f t="shared" si="355"/>
        <v>Large</v>
      </c>
      <c r="J3814" s="11" t="str">
        <f t="shared" si="356"/>
        <v>West</v>
      </c>
      <c r="K3814" s="11" t="str">
        <f t="shared" si="357"/>
        <v>2010s</v>
      </c>
      <c r="L3814" s="11" t="str">
        <f t="shared" si="358"/>
        <v>Pulse</v>
      </c>
      <c r="M3814" s="18">
        <f t="shared" si="359"/>
        <v>2.1227348526959423E-3</v>
      </c>
    </row>
    <row r="3815" spans="1:13">
      <c r="A3815" s="4">
        <v>2014</v>
      </c>
      <c r="B3815" s="5" t="s">
        <v>117</v>
      </c>
      <c r="C3815" s="5" t="s">
        <v>135</v>
      </c>
      <c r="D3815" s="5" t="s">
        <v>18</v>
      </c>
      <c r="E3815" s="5">
        <v>33100</v>
      </c>
      <c r="F3815" s="6">
        <v>139.88</v>
      </c>
      <c r="H3815" s="15" t="str">
        <f t="shared" si="354"/>
        <v>Low</v>
      </c>
      <c r="I3815" s="11" t="str">
        <f t="shared" si="355"/>
        <v>Large</v>
      </c>
      <c r="J3815" s="11" t="str">
        <f t="shared" si="356"/>
        <v>West</v>
      </c>
      <c r="K3815" s="11" t="str">
        <f t="shared" si="357"/>
        <v>2010s</v>
      </c>
      <c r="L3815" s="11" t="str">
        <f t="shared" si="358"/>
        <v>Fiber</v>
      </c>
      <c r="M3815" s="18">
        <f t="shared" si="359"/>
        <v>4.2259818731117827E-3</v>
      </c>
    </row>
    <row r="3816" spans="1:13">
      <c r="A3816" s="4">
        <v>2015</v>
      </c>
      <c r="B3816" s="5" t="s">
        <v>117</v>
      </c>
      <c r="C3816" s="5" t="s">
        <v>135</v>
      </c>
      <c r="D3816" s="5" t="s">
        <v>15</v>
      </c>
      <c r="E3816" s="5">
        <v>10000</v>
      </c>
      <c r="F3816" s="6">
        <v>90</v>
      </c>
      <c r="H3816" s="15" t="str">
        <f t="shared" si="354"/>
        <v>Low</v>
      </c>
      <c r="I3816" s="11" t="str">
        <f t="shared" si="355"/>
        <v>Large</v>
      </c>
      <c r="J3816" s="11" t="str">
        <f t="shared" si="356"/>
        <v>West</v>
      </c>
      <c r="K3816" s="11" t="str">
        <f t="shared" si="357"/>
        <v>2010s</v>
      </c>
      <c r="L3816" s="11" t="str">
        <f t="shared" si="358"/>
        <v>Cereal</v>
      </c>
      <c r="M3816" s="18">
        <f t="shared" si="359"/>
        <v>8.9999999999999993E-3</v>
      </c>
    </row>
    <row r="3817" spans="1:13">
      <c r="A3817" s="4">
        <v>2015</v>
      </c>
      <c r="B3817" s="5" t="s">
        <v>117</v>
      </c>
      <c r="C3817" s="5" t="s">
        <v>135</v>
      </c>
      <c r="D3817" s="5" t="s">
        <v>16</v>
      </c>
      <c r="E3817" s="5">
        <v>26000</v>
      </c>
      <c r="F3817" s="6">
        <v>267.31</v>
      </c>
      <c r="H3817" s="15" t="str">
        <f t="shared" si="354"/>
        <v>Low</v>
      </c>
      <c r="I3817" s="11" t="str">
        <f t="shared" si="355"/>
        <v>Large</v>
      </c>
      <c r="J3817" s="11" t="str">
        <f t="shared" si="356"/>
        <v>West</v>
      </c>
      <c r="K3817" s="11" t="str">
        <f t="shared" si="357"/>
        <v>2010s</v>
      </c>
      <c r="L3817" s="11" t="str">
        <f t="shared" si="358"/>
        <v>Cereal</v>
      </c>
      <c r="M3817" s="18">
        <f t="shared" si="359"/>
        <v>1.0281153846153846E-2</v>
      </c>
    </row>
    <row r="3818" spans="1:13">
      <c r="A3818" s="4">
        <v>2015</v>
      </c>
      <c r="B3818" s="5" t="s">
        <v>117</v>
      </c>
      <c r="C3818" s="5" t="s">
        <v>135</v>
      </c>
      <c r="D3818" s="5" t="s">
        <v>17</v>
      </c>
      <c r="E3818" s="5">
        <v>146100</v>
      </c>
      <c r="F3818" s="6">
        <v>235.46</v>
      </c>
      <c r="H3818" s="15" t="str">
        <f t="shared" si="354"/>
        <v>Low</v>
      </c>
      <c r="I3818" s="11" t="str">
        <f t="shared" si="355"/>
        <v>Large</v>
      </c>
      <c r="J3818" s="11" t="str">
        <f t="shared" si="356"/>
        <v>West</v>
      </c>
      <c r="K3818" s="11" t="str">
        <f t="shared" si="357"/>
        <v>2010s</v>
      </c>
      <c r="L3818" s="11" t="str">
        <f t="shared" si="358"/>
        <v>Pulse</v>
      </c>
      <c r="M3818" s="18">
        <f t="shared" si="359"/>
        <v>1.6116358658453114E-3</v>
      </c>
    </row>
    <row r="3819" spans="1:13">
      <c r="A3819" s="4">
        <v>2015</v>
      </c>
      <c r="B3819" s="5" t="s">
        <v>117</v>
      </c>
      <c r="C3819" s="5" t="s">
        <v>135</v>
      </c>
      <c r="D3819" s="5" t="s">
        <v>18</v>
      </c>
      <c r="E3819" s="5">
        <v>18700</v>
      </c>
      <c r="F3819" s="6">
        <v>80.75</v>
      </c>
      <c r="H3819" s="15" t="str">
        <f t="shared" si="354"/>
        <v>Low</v>
      </c>
      <c r="I3819" s="11" t="str">
        <f t="shared" si="355"/>
        <v>Large</v>
      </c>
      <c r="J3819" s="11" t="str">
        <f t="shared" si="356"/>
        <v>West</v>
      </c>
      <c r="K3819" s="11" t="str">
        <f t="shared" si="357"/>
        <v>2010s</v>
      </c>
      <c r="L3819" s="11" t="str">
        <f t="shared" si="358"/>
        <v>Fiber</v>
      </c>
      <c r="M3819" s="18">
        <f t="shared" si="359"/>
        <v>4.3181818181818182E-3</v>
      </c>
    </row>
    <row r="3820" spans="1:13">
      <c r="A3820" s="4">
        <v>2016</v>
      </c>
      <c r="B3820" s="5" t="s">
        <v>117</v>
      </c>
      <c r="C3820" s="5" t="s">
        <v>135</v>
      </c>
      <c r="D3820" s="5" t="s">
        <v>15</v>
      </c>
      <c r="E3820" s="5">
        <v>9600</v>
      </c>
      <c r="F3820" s="6">
        <v>218.75</v>
      </c>
      <c r="H3820" s="15" t="str">
        <f t="shared" si="354"/>
        <v>Low</v>
      </c>
      <c r="I3820" s="11" t="str">
        <f t="shared" si="355"/>
        <v>Large</v>
      </c>
      <c r="J3820" s="11" t="str">
        <f t="shared" si="356"/>
        <v>West</v>
      </c>
      <c r="K3820" s="11" t="str">
        <f t="shared" si="357"/>
        <v>2010s</v>
      </c>
      <c r="L3820" s="11" t="str">
        <f t="shared" si="358"/>
        <v>Cereal</v>
      </c>
      <c r="M3820" s="18">
        <f t="shared" si="359"/>
        <v>2.2786458333333332E-2</v>
      </c>
    </row>
    <row r="3821" spans="1:13">
      <c r="A3821" s="4">
        <v>2016</v>
      </c>
      <c r="B3821" s="5" t="s">
        <v>117</v>
      </c>
      <c r="C3821" s="5" t="s">
        <v>135</v>
      </c>
      <c r="D3821" s="5" t="s">
        <v>16</v>
      </c>
      <c r="E3821" s="5">
        <v>30600</v>
      </c>
      <c r="F3821" s="6">
        <v>656.86</v>
      </c>
      <c r="H3821" s="15" t="str">
        <f t="shared" si="354"/>
        <v>Low</v>
      </c>
      <c r="I3821" s="11" t="str">
        <f t="shared" si="355"/>
        <v>Large</v>
      </c>
      <c r="J3821" s="11" t="str">
        <f t="shared" si="356"/>
        <v>West</v>
      </c>
      <c r="K3821" s="11" t="str">
        <f t="shared" si="357"/>
        <v>2010s</v>
      </c>
      <c r="L3821" s="11" t="str">
        <f t="shared" si="358"/>
        <v>Cereal</v>
      </c>
      <c r="M3821" s="18">
        <f t="shared" si="359"/>
        <v>2.1466013071895426E-2</v>
      </c>
    </row>
    <row r="3822" spans="1:13">
      <c r="A3822" s="4">
        <v>2016</v>
      </c>
      <c r="B3822" s="5" t="s">
        <v>117</v>
      </c>
      <c r="C3822" s="5" t="s">
        <v>135</v>
      </c>
      <c r="D3822" s="5" t="s">
        <v>17</v>
      </c>
      <c r="E3822" s="5">
        <v>238800</v>
      </c>
      <c r="F3822" s="6">
        <v>920.44</v>
      </c>
      <c r="H3822" s="15" t="str">
        <f t="shared" si="354"/>
        <v>Low</v>
      </c>
      <c r="I3822" s="11" t="str">
        <f t="shared" si="355"/>
        <v>Large</v>
      </c>
      <c r="J3822" s="11" t="str">
        <f t="shared" si="356"/>
        <v>West</v>
      </c>
      <c r="K3822" s="11" t="str">
        <f t="shared" si="357"/>
        <v>2010s</v>
      </c>
      <c r="L3822" s="11" t="str">
        <f t="shared" si="358"/>
        <v>Pulse</v>
      </c>
      <c r="M3822" s="18">
        <f t="shared" si="359"/>
        <v>3.8544388609715245E-3</v>
      </c>
    </row>
    <row r="3823" spans="1:13">
      <c r="A3823" s="4">
        <v>2016</v>
      </c>
      <c r="B3823" s="5" t="s">
        <v>117</v>
      </c>
      <c r="C3823" s="5" t="s">
        <v>135</v>
      </c>
      <c r="D3823" s="5" t="s">
        <v>18</v>
      </c>
      <c r="E3823" s="5">
        <v>16000</v>
      </c>
      <c r="F3823" s="6">
        <v>370.13</v>
      </c>
      <c r="H3823" s="15" t="str">
        <f t="shared" si="354"/>
        <v>Low</v>
      </c>
      <c r="I3823" s="11" t="str">
        <f t="shared" si="355"/>
        <v>Large</v>
      </c>
      <c r="J3823" s="11" t="str">
        <f t="shared" si="356"/>
        <v>West</v>
      </c>
      <c r="K3823" s="11" t="str">
        <f t="shared" si="357"/>
        <v>2010s</v>
      </c>
      <c r="L3823" s="11" t="str">
        <f t="shared" si="358"/>
        <v>Fiber</v>
      </c>
      <c r="M3823" s="18">
        <f t="shared" si="359"/>
        <v>2.3133125000000001E-2</v>
      </c>
    </row>
    <row r="3824" spans="1:13">
      <c r="A3824" s="4">
        <v>2017</v>
      </c>
      <c r="B3824" s="5" t="s">
        <v>117</v>
      </c>
      <c r="C3824" s="5" t="s">
        <v>135</v>
      </c>
      <c r="D3824" s="5" t="s">
        <v>15</v>
      </c>
      <c r="E3824" s="5">
        <v>10300</v>
      </c>
      <c r="F3824" s="6">
        <v>291.26</v>
      </c>
      <c r="H3824" s="15" t="str">
        <f t="shared" si="354"/>
        <v>Low</v>
      </c>
      <c r="I3824" s="11" t="str">
        <f t="shared" si="355"/>
        <v>Large</v>
      </c>
      <c r="J3824" s="11" t="str">
        <f t="shared" si="356"/>
        <v>West</v>
      </c>
      <c r="K3824" s="11" t="str">
        <f t="shared" si="357"/>
        <v>2010s</v>
      </c>
      <c r="L3824" s="11" t="str">
        <f t="shared" si="358"/>
        <v>Cereal</v>
      </c>
      <c r="M3824" s="18">
        <f t="shared" si="359"/>
        <v>2.8277669902912621E-2</v>
      </c>
    </row>
    <row r="3825" spans="1:13">
      <c r="A3825" s="4">
        <v>2017</v>
      </c>
      <c r="B3825" s="5" t="s">
        <v>117</v>
      </c>
      <c r="C3825" s="5" t="s">
        <v>135</v>
      </c>
      <c r="D3825" s="5" t="s">
        <v>16</v>
      </c>
      <c r="E3825" s="5">
        <v>40340</v>
      </c>
      <c r="F3825" s="6">
        <v>775.89</v>
      </c>
      <c r="H3825" s="15" t="str">
        <f t="shared" si="354"/>
        <v>Low</v>
      </c>
      <c r="I3825" s="11" t="str">
        <f t="shared" si="355"/>
        <v>Large</v>
      </c>
      <c r="J3825" s="11" t="str">
        <f t="shared" si="356"/>
        <v>West</v>
      </c>
      <c r="K3825" s="11" t="str">
        <f t="shared" si="357"/>
        <v>2010s</v>
      </c>
      <c r="L3825" s="11" t="str">
        <f t="shared" si="358"/>
        <v>Cereal</v>
      </c>
      <c r="M3825" s="18">
        <f t="shared" si="359"/>
        <v>1.9233763014377788E-2</v>
      </c>
    </row>
    <row r="3826" spans="1:13">
      <c r="A3826" s="4">
        <v>2017</v>
      </c>
      <c r="B3826" s="5" t="s">
        <v>117</v>
      </c>
      <c r="C3826" s="5" t="s">
        <v>135</v>
      </c>
      <c r="D3826" s="5" t="s">
        <v>17</v>
      </c>
      <c r="E3826" s="5">
        <v>362830</v>
      </c>
      <c r="F3826" s="6">
        <v>731.47</v>
      </c>
      <c r="H3826" s="15" t="str">
        <f t="shared" si="354"/>
        <v>Low</v>
      </c>
      <c r="I3826" s="11" t="str">
        <f t="shared" si="355"/>
        <v>Large</v>
      </c>
      <c r="J3826" s="11" t="str">
        <f t="shared" si="356"/>
        <v>West</v>
      </c>
      <c r="K3826" s="11" t="str">
        <f t="shared" si="357"/>
        <v>2010s</v>
      </c>
      <c r="L3826" s="11" t="str">
        <f t="shared" si="358"/>
        <v>Pulse</v>
      </c>
      <c r="M3826" s="18">
        <f t="shared" si="359"/>
        <v>2.0160130088471184E-3</v>
      </c>
    </row>
    <row r="3827" spans="1:13">
      <c r="A3827" s="4">
        <v>2017</v>
      </c>
      <c r="B3827" s="5" t="s">
        <v>117</v>
      </c>
      <c r="C3827" s="5" t="s">
        <v>135</v>
      </c>
      <c r="D3827" s="5" t="s">
        <v>18</v>
      </c>
      <c r="E3827" s="5">
        <v>16560</v>
      </c>
      <c r="F3827" s="6">
        <v>214.14</v>
      </c>
      <c r="H3827" s="15" t="str">
        <f t="shared" si="354"/>
        <v>Low</v>
      </c>
      <c r="I3827" s="11" t="str">
        <f t="shared" si="355"/>
        <v>Large</v>
      </c>
      <c r="J3827" s="11" t="str">
        <f t="shared" si="356"/>
        <v>West</v>
      </c>
      <c r="K3827" s="11" t="str">
        <f t="shared" si="357"/>
        <v>2010s</v>
      </c>
      <c r="L3827" s="11" t="str">
        <f t="shared" si="358"/>
        <v>Fiber</v>
      </c>
      <c r="M3827" s="18">
        <f t="shared" si="359"/>
        <v>1.2931159420289854E-2</v>
      </c>
    </row>
    <row r="3828" spans="1:13">
      <c r="A3828" s="4">
        <v>2008</v>
      </c>
      <c r="B3828" s="5" t="s">
        <v>117</v>
      </c>
      <c r="C3828" s="5" t="s">
        <v>136</v>
      </c>
      <c r="D3828" s="5" t="s">
        <v>16</v>
      </c>
      <c r="E3828" s="5">
        <v>56400</v>
      </c>
      <c r="F3828" s="6">
        <v>2993.62</v>
      </c>
      <c r="H3828" s="15" t="str">
        <f t="shared" si="354"/>
        <v>Medium</v>
      </c>
      <c r="I3828" s="11" t="str">
        <f t="shared" si="355"/>
        <v>Large</v>
      </c>
      <c r="J3828" s="11" t="str">
        <f t="shared" si="356"/>
        <v>West</v>
      </c>
      <c r="K3828" s="11" t="str">
        <f t="shared" si="357"/>
        <v>2000s</v>
      </c>
      <c r="L3828" s="11" t="str">
        <f t="shared" si="358"/>
        <v>Cereal</v>
      </c>
      <c r="M3828" s="18">
        <f t="shared" si="359"/>
        <v>5.3078368794326238E-2</v>
      </c>
    </row>
    <row r="3829" spans="1:13">
      <c r="A3829" s="4">
        <v>2008</v>
      </c>
      <c r="B3829" s="5" t="s">
        <v>117</v>
      </c>
      <c r="C3829" s="5" t="s">
        <v>136</v>
      </c>
      <c r="D3829" s="5" t="s">
        <v>17</v>
      </c>
      <c r="E3829" s="5">
        <v>63500</v>
      </c>
      <c r="F3829" s="6">
        <v>754.33</v>
      </c>
      <c r="H3829" s="15" t="str">
        <f t="shared" si="354"/>
        <v>Low</v>
      </c>
      <c r="I3829" s="11" t="str">
        <f t="shared" si="355"/>
        <v>Large</v>
      </c>
      <c r="J3829" s="11" t="str">
        <f t="shared" si="356"/>
        <v>West</v>
      </c>
      <c r="K3829" s="11" t="str">
        <f t="shared" si="357"/>
        <v>2000s</v>
      </c>
      <c r="L3829" s="11" t="str">
        <f t="shared" si="358"/>
        <v>Pulse</v>
      </c>
      <c r="M3829" s="18">
        <f t="shared" si="359"/>
        <v>1.1879212598425197E-2</v>
      </c>
    </row>
    <row r="3830" spans="1:13">
      <c r="A3830" s="4">
        <v>2008</v>
      </c>
      <c r="B3830" s="5" t="s">
        <v>117</v>
      </c>
      <c r="C3830" s="5" t="s">
        <v>136</v>
      </c>
      <c r="D3830" s="5" t="s">
        <v>18</v>
      </c>
      <c r="E3830" s="5">
        <v>247600</v>
      </c>
      <c r="F3830" s="6">
        <v>290.02</v>
      </c>
      <c r="H3830" s="15" t="str">
        <f t="shared" si="354"/>
        <v>Low</v>
      </c>
      <c r="I3830" s="11" t="str">
        <f t="shared" si="355"/>
        <v>Large</v>
      </c>
      <c r="J3830" s="11" t="str">
        <f t="shared" si="356"/>
        <v>West</v>
      </c>
      <c r="K3830" s="11" t="str">
        <f t="shared" si="357"/>
        <v>2000s</v>
      </c>
      <c r="L3830" s="11" t="str">
        <f t="shared" si="358"/>
        <v>Fiber</v>
      </c>
      <c r="M3830" s="18">
        <f t="shared" si="359"/>
        <v>1.1713247172859449E-3</v>
      </c>
    </row>
    <row r="3831" spans="1:13">
      <c r="A3831" s="4">
        <v>2009</v>
      </c>
      <c r="B3831" s="5" t="s">
        <v>117</v>
      </c>
      <c r="C3831" s="5" t="s">
        <v>136</v>
      </c>
      <c r="D3831" s="5" t="s">
        <v>16</v>
      </c>
      <c r="E3831" s="5">
        <v>84940</v>
      </c>
      <c r="F3831" s="6">
        <v>2184.25</v>
      </c>
      <c r="H3831" s="15" t="str">
        <f t="shared" si="354"/>
        <v>Medium</v>
      </c>
      <c r="I3831" s="11" t="str">
        <f t="shared" si="355"/>
        <v>Large</v>
      </c>
      <c r="J3831" s="11" t="str">
        <f t="shared" si="356"/>
        <v>West</v>
      </c>
      <c r="K3831" s="11" t="str">
        <f t="shared" si="357"/>
        <v>2000s</v>
      </c>
      <c r="L3831" s="11" t="str">
        <f t="shared" si="358"/>
        <v>Cereal</v>
      </c>
      <c r="M3831" s="18">
        <f t="shared" si="359"/>
        <v>2.5715210736990818E-2</v>
      </c>
    </row>
    <row r="3832" spans="1:13">
      <c r="A3832" s="4">
        <v>2009</v>
      </c>
      <c r="B3832" s="5" t="s">
        <v>117</v>
      </c>
      <c r="C3832" s="5" t="s">
        <v>136</v>
      </c>
      <c r="D3832" s="5" t="s">
        <v>17</v>
      </c>
      <c r="E3832" s="5">
        <v>75300</v>
      </c>
      <c r="F3832" s="6">
        <v>1241.97</v>
      </c>
      <c r="H3832" s="15" t="str">
        <f t="shared" si="354"/>
        <v>Medium</v>
      </c>
      <c r="I3832" s="11" t="str">
        <f t="shared" si="355"/>
        <v>Large</v>
      </c>
      <c r="J3832" s="11" t="str">
        <f t="shared" si="356"/>
        <v>West</v>
      </c>
      <c r="K3832" s="11" t="str">
        <f t="shared" si="357"/>
        <v>2000s</v>
      </c>
      <c r="L3832" s="11" t="str">
        <f t="shared" si="358"/>
        <v>Pulse</v>
      </c>
      <c r="M3832" s="18">
        <f t="shared" si="359"/>
        <v>1.649362549800797E-2</v>
      </c>
    </row>
    <row r="3833" spans="1:13">
      <c r="A3833" s="4">
        <v>2009</v>
      </c>
      <c r="B3833" s="5" t="s">
        <v>117</v>
      </c>
      <c r="C3833" s="5" t="s">
        <v>136</v>
      </c>
      <c r="D3833" s="5" t="s">
        <v>18</v>
      </c>
      <c r="E3833" s="5">
        <v>239400</v>
      </c>
      <c r="F3833" s="6">
        <v>266</v>
      </c>
      <c r="H3833" s="15" t="str">
        <f t="shared" si="354"/>
        <v>Low</v>
      </c>
      <c r="I3833" s="11" t="str">
        <f t="shared" si="355"/>
        <v>Large</v>
      </c>
      <c r="J3833" s="11" t="str">
        <f t="shared" si="356"/>
        <v>West</v>
      </c>
      <c r="K3833" s="11" t="str">
        <f t="shared" si="357"/>
        <v>2000s</v>
      </c>
      <c r="L3833" s="11" t="str">
        <f t="shared" si="358"/>
        <v>Fiber</v>
      </c>
      <c r="M3833" s="18">
        <f t="shared" si="359"/>
        <v>1.1111111111111111E-3</v>
      </c>
    </row>
    <row r="3834" spans="1:13">
      <c r="A3834" s="4">
        <v>2010</v>
      </c>
      <c r="B3834" s="5" t="s">
        <v>117</v>
      </c>
      <c r="C3834" s="5" t="s">
        <v>136</v>
      </c>
      <c r="D3834" s="5" t="s">
        <v>16</v>
      </c>
      <c r="E3834" s="5">
        <v>75100</v>
      </c>
      <c r="F3834" s="6">
        <v>2429.69</v>
      </c>
      <c r="H3834" s="15" t="str">
        <f t="shared" si="354"/>
        <v>Medium</v>
      </c>
      <c r="I3834" s="11" t="str">
        <f t="shared" si="355"/>
        <v>Large</v>
      </c>
      <c r="J3834" s="11" t="str">
        <f t="shared" si="356"/>
        <v>West</v>
      </c>
      <c r="K3834" s="11" t="str">
        <f t="shared" si="357"/>
        <v>2010s</v>
      </c>
      <c r="L3834" s="11" t="str">
        <f t="shared" si="358"/>
        <v>Cereal</v>
      </c>
      <c r="M3834" s="18">
        <f t="shared" si="359"/>
        <v>3.2352729693741679E-2</v>
      </c>
    </row>
    <row r="3835" spans="1:13">
      <c r="A3835" s="4">
        <v>2010</v>
      </c>
      <c r="B3835" s="5" t="s">
        <v>117</v>
      </c>
      <c r="C3835" s="5" t="s">
        <v>136</v>
      </c>
      <c r="D3835" s="5" t="s">
        <v>17</v>
      </c>
      <c r="E3835" s="5">
        <v>74200</v>
      </c>
      <c r="F3835" s="6">
        <v>1060.3800000000001</v>
      </c>
      <c r="H3835" s="15" t="str">
        <f t="shared" si="354"/>
        <v>Medium</v>
      </c>
      <c r="I3835" s="11" t="str">
        <f t="shared" si="355"/>
        <v>Large</v>
      </c>
      <c r="J3835" s="11" t="str">
        <f t="shared" si="356"/>
        <v>West</v>
      </c>
      <c r="K3835" s="11" t="str">
        <f t="shared" si="357"/>
        <v>2010s</v>
      </c>
      <c r="L3835" s="11" t="str">
        <f t="shared" si="358"/>
        <v>Pulse</v>
      </c>
      <c r="M3835" s="18">
        <f t="shared" si="359"/>
        <v>1.4290835579514827E-2</v>
      </c>
    </row>
    <row r="3836" spans="1:13">
      <c r="A3836" s="4">
        <v>2010</v>
      </c>
      <c r="B3836" s="5" t="s">
        <v>117</v>
      </c>
      <c r="C3836" s="5" t="s">
        <v>136</v>
      </c>
      <c r="D3836" s="5" t="s">
        <v>18</v>
      </c>
      <c r="E3836" s="5">
        <v>251500</v>
      </c>
      <c r="F3836" s="6">
        <v>294.79000000000002</v>
      </c>
      <c r="H3836" s="15" t="str">
        <f t="shared" si="354"/>
        <v>Low</v>
      </c>
      <c r="I3836" s="11" t="str">
        <f t="shared" si="355"/>
        <v>Large</v>
      </c>
      <c r="J3836" s="11" t="str">
        <f t="shared" si="356"/>
        <v>West</v>
      </c>
      <c r="K3836" s="11" t="str">
        <f t="shared" si="357"/>
        <v>2010s</v>
      </c>
      <c r="L3836" s="11" t="str">
        <f t="shared" si="358"/>
        <v>Fiber</v>
      </c>
      <c r="M3836" s="18">
        <f t="shared" si="359"/>
        <v>1.1721272365805169E-3</v>
      </c>
    </row>
    <row r="3837" spans="1:13">
      <c r="A3837" s="4">
        <v>2011</v>
      </c>
      <c r="B3837" s="5" t="s">
        <v>117</v>
      </c>
      <c r="C3837" s="5" t="s">
        <v>136</v>
      </c>
      <c r="D3837" s="5" t="s">
        <v>16</v>
      </c>
      <c r="E3837" s="5">
        <v>65000</v>
      </c>
      <c r="F3837" s="6">
        <v>2756.15</v>
      </c>
      <c r="H3837" s="15" t="str">
        <f t="shared" si="354"/>
        <v>Medium</v>
      </c>
      <c r="I3837" s="11" t="str">
        <f t="shared" si="355"/>
        <v>Large</v>
      </c>
      <c r="J3837" s="11" t="str">
        <f t="shared" si="356"/>
        <v>West</v>
      </c>
      <c r="K3837" s="11" t="str">
        <f t="shared" si="357"/>
        <v>2010s</v>
      </c>
      <c r="L3837" s="11" t="str">
        <f t="shared" si="358"/>
        <v>Cereal</v>
      </c>
      <c r="M3837" s="18">
        <f t="shared" si="359"/>
        <v>4.2402307692307691E-2</v>
      </c>
    </row>
    <row r="3838" spans="1:13">
      <c r="A3838" s="4">
        <v>2011</v>
      </c>
      <c r="B3838" s="5" t="s">
        <v>117</v>
      </c>
      <c r="C3838" s="5" t="s">
        <v>136</v>
      </c>
      <c r="D3838" s="5" t="s">
        <v>17</v>
      </c>
      <c r="E3838" s="5">
        <v>48100</v>
      </c>
      <c r="F3838" s="6">
        <v>837.42</v>
      </c>
      <c r="H3838" s="15" t="str">
        <f t="shared" si="354"/>
        <v>Low</v>
      </c>
      <c r="I3838" s="11" t="str">
        <f t="shared" si="355"/>
        <v>Large</v>
      </c>
      <c r="J3838" s="11" t="str">
        <f t="shared" si="356"/>
        <v>West</v>
      </c>
      <c r="K3838" s="11" t="str">
        <f t="shared" si="357"/>
        <v>2010s</v>
      </c>
      <c r="L3838" s="11" t="str">
        <f t="shared" si="358"/>
        <v>Pulse</v>
      </c>
      <c r="M3838" s="18">
        <f t="shared" si="359"/>
        <v>1.740997920997921E-2</v>
      </c>
    </row>
    <row r="3839" spans="1:13">
      <c r="A3839" s="4">
        <v>2011</v>
      </c>
      <c r="B3839" s="5" t="s">
        <v>117</v>
      </c>
      <c r="C3839" s="5" t="s">
        <v>136</v>
      </c>
      <c r="D3839" s="5" t="s">
        <v>18</v>
      </c>
      <c r="E3839" s="5">
        <v>256900</v>
      </c>
      <c r="F3839" s="6">
        <v>212.88</v>
      </c>
      <c r="H3839" s="15" t="str">
        <f t="shared" si="354"/>
        <v>Low</v>
      </c>
      <c r="I3839" s="11" t="str">
        <f t="shared" si="355"/>
        <v>Large</v>
      </c>
      <c r="J3839" s="11" t="str">
        <f t="shared" si="356"/>
        <v>West</v>
      </c>
      <c r="K3839" s="11" t="str">
        <f t="shared" si="357"/>
        <v>2010s</v>
      </c>
      <c r="L3839" s="11" t="str">
        <f t="shared" si="358"/>
        <v>Fiber</v>
      </c>
      <c r="M3839" s="18">
        <f t="shared" si="359"/>
        <v>8.2864927987543792E-4</v>
      </c>
    </row>
    <row r="3840" spans="1:13">
      <c r="A3840" s="4">
        <v>2012</v>
      </c>
      <c r="B3840" s="5" t="s">
        <v>117</v>
      </c>
      <c r="C3840" s="5" t="s">
        <v>136</v>
      </c>
      <c r="D3840" s="5" t="s">
        <v>16</v>
      </c>
      <c r="E3840" s="5">
        <v>22500</v>
      </c>
      <c r="F3840" s="6">
        <v>1783.11</v>
      </c>
      <c r="H3840" s="15" t="str">
        <f t="shared" si="354"/>
        <v>Medium</v>
      </c>
      <c r="I3840" s="11" t="str">
        <f t="shared" si="355"/>
        <v>Large</v>
      </c>
      <c r="J3840" s="11" t="str">
        <f t="shared" si="356"/>
        <v>West</v>
      </c>
      <c r="K3840" s="11" t="str">
        <f t="shared" si="357"/>
        <v>2010s</v>
      </c>
      <c r="L3840" s="11" t="str">
        <f t="shared" si="358"/>
        <v>Cereal</v>
      </c>
      <c r="M3840" s="18">
        <f t="shared" si="359"/>
        <v>7.9249333333333324E-2</v>
      </c>
    </row>
    <row r="3841" spans="1:13">
      <c r="A3841" s="4">
        <v>2012</v>
      </c>
      <c r="B3841" s="5" t="s">
        <v>117</v>
      </c>
      <c r="C3841" s="5" t="s">
        <v>136</v>
      </c>
      <c r="D3841" s="5" t="s">
        <v>17</v>
      </c>
      <c r="E3841" s="5">
        <v>44300</v>
      </c>
      <c r="F3841" s="6">
        <v>745.37</v>
      </c>
      <c r="H3841" s="15" t="str">
        <f t="shared" si="354"/>
        <v>Low</v>
      </c>
      <c r="I3841" s="11" t="str">
        <f t="shared" si="355"/>
        <v>Large</v>
      </c>
      <c r="J3841" s="11" t="str">
        <f t="shared" si="356"/>
        <v>West</v>
      </c>
      <c r="K3841" s="11" t="str">
        <f t="shared" si="357"/>
        <v>2010s</v>
      </c>
      <c r="L3841" s="11" t="str">
        <f t="shared" si="358"/>
        <v>Pulse</v>
      </c>
      <c r="M3841" s="18">
        <f t="shared" si="359"/>
        <v>1.6825507900677199E-2</v>
      </c>
    </row>
    <row r="3842" spans="1:13">
      <c r="A3842" s="4">
        <v>2012</v>
      </c>
      <c r="B3842" s="5" t="s">
        <v>117</v>
      </c>
      <c r="C3842" s="5" t="s">
        <v>136</v>
      </c>
      <c r="D3842" s="5" t="s">
        <v>18</v>
      </c>
      <c r="E3842" s="5">
        <v>253900</v>
      </c>
      <c r="F3842" s="6">
        <v>231.71</v>
      </c>
      <c r="H3842" s="15" t="str">
        <f t="shared" si="354"/>
        <v>Low</v>
      </c>
      <c r="I3842" s="11" t="str">
        <f t="shared" si="355"/>
        <v>Large</v>
      </c>
      <c r="J3842" s="11" t="str">
        <f t="shared" si="356"/>
        <v>West</v>
      </c>
      <c r="K3842" s="11" t="str">
        <f t="shared" si="357"/>
        <v>2010s</v>
      </c>
      <c r="L3842" s="11" t="str">
        <f t="shared" si="358"/>
        <v>Fiber</v>
      </c>
      <c r="M3842" s="18">
        <f t="shared" si="359"/>
        <v>9.1260338716029937E-4</v>
      </c>
    </row>
    <row r="3843" spans="1:13">
      <c r="A3843" s="4">
        <v>2013</v>
      </c>
      <c r="B3843" s="5" t="s">
        <v>117</v>
      </c>
      <c r="C3843" s="5" t="s">
        <v>136</v>
      </c>
      <c r="D3843" s="5" t="s">
        <v>16</v>
      </c>
      <c r="E3843" s="5">
        <v>33400</v>
      </c>
      <c r="F3843" s="6">
        <v>2616.77</v>
      </c>
      <c r="H3843" s="15" t="str">
        <f t="shared" ref="H3843:H3906" si="360">IF(F3843&lt;1000,"Low",IF(F3843&lt;3000,"Medium","High"))</f>
        <v>Medium</v>
      </c>
      <c r="I3843" s="11" t="str">
        <f t="shared" ref="I3843:I3906" si="361">IF(E3843&lt;1000,"Small",IF(E3843&lt;5000,"Medium","Large"))</f>
        <v>Large</v>
      </c>
      <c r="J3843" s="11" t="str">
        <f t="shared" ref="J3843:J3906" si="362">IF(OR(B3843="Punjab",B3843="Haryana",B3843="Himachal Pradesh",B3843="Jammu and Kashmir",B3843="Uttarakhand",B3843="Delhi",B3843="Chandigarh"),"North",IF(OR(B3843="Tamil Nadu",B3843="Karnataka",B3843="Kerala",B3843="Andhra Pradesh",B3843="Telangana"),"South",IF(OR(B3843="Maharashtra",B3843="Gujarat",B3843="Goa",B3843="Rajasthan"),"West",IF(OR(B3843="West Bengal",B3843="Bihar",B3843="Jharkhand",B3843="Odisha",B3843="Assam",B3843="Sikkim",B3843="Arunachal Pradesh",B3843="Manipur",B3843="Meghalaya",B3843="Mizoram",B3843="Nagaland",B3843="Tripura"),"East","Central"))))</f>
        <v>West</v>
      </c>
      <c r="K3843" s="11" t="str">
        <f t="shared" ref="K3843:K3906" si="363">LEFT(A3843,3)&amp;"0s"</f>
        <v>2010s</v>
      </c>
      <c r="L3843" s="11" t="str">
        <f t="shared" ref="L3843:L3906" si="364">IF(D3843="Rice","Cereal",IF(D3843="Maize","Cereal",IF(D3843="Chickpea","Pulse",IF(D3843="Cotton","Fiber","Other"))))</f>
        <v>Cereal</v>
      </c>
      <c r="M3843" s="18">
        <f t="shared" ref="M3843:M3906" si="365">F3843/E3843</f>
        <v>7.8346407185628741E-2</v>
      </c>
    </row>
    <row r="3844" spans="1:13">
      <c r="A3844" s="4">
        <v>2013</v>
      </c>
      <c r="B3844" s="5" t="s">
        <v>117</v>
      </c>
      <c r="C3844" s="5" t="s">
        <v>136</v>
      </c>
      <c r="D3844" s="5" t="s">
        <v>17</v>
      </c>
      <c r="E3844" s="5">
        <v>79000</v>
      </c>
      <c r="F3844" s="6">
        <v>798.73</v>
      </c>
      <c r="H3844" s="15" t="str">
        <f t="shared" si="360"/>
        <v>Low</v>
      </c>
      <c r="I3844" s="11" t="str">
        <f t="shared" si="361"/>
        <v>Large</v>
      </c>
      <c r="J3844" s="11" t="str">
        <f t="shared" si="362"/>
        <v>West</v>
      </c>
      <c r="K3844" s="11" t="str">
        <f t="shared" si="363"/>
        <v>2010s</v>
      </c>
      <c r="L3844" s="11" t="str">
        <f t="shared" si="364"/>
        <v>Pulse</v>
      </c>
      <c r="M3844" s="18">
        <f t="shared" si="365"/>
        <v>1.0110506329113924E-2</v>
      </c>
    </row>
    <row r="3845" spans="1:13">
      <c r="A3845" s="4">
        <v>2013</v>
      </c>
      <c r="B3845" s="5" t="s">
        <v>117</v>
      </c>
      <c r="C3845" s="5" t="s">
        <v>136</v>
      </c>
      <c r="D3845" s="5" t="s">
        <v>18</v>
      </c>
      <c r="E3845" s="5">
        <v>227900</v>
      </c>
      <c r="F3845" s="6">
        <v>505.18</v>
      </c>
      <c r="H3845" s="15" t="str">
        <f t="shared" si="360"/>
        <v>Low</v>
      </c>
      <c r="I3845" s="11" t="str">
        <f t="shared" si="361"/>
        <v>Large</v>
      </c>
      <c r="J3845" s="11" t="str">
        <f t="shared" si="362"/>
        <v>West</v>
      </c>
      <c r="K3845" s="11" t="str">
        <f t="shared" si="363"/>
        <v>2010s</v>
      </c>
      <c r="L3845" s="11" t="str">
        <f t="shared" si="364"/>
        <v>Fiber</v>
      </c>
      <c r="M3845" s="18">
        <f t="shared" si="365"/>
        <v>2.2166739798157088E-3</v>
      </c>
    </row>
    <row r="3846" spans="1:13">
      <c r="A3846" s="4">
        <v>2014</v>
      </c>
      <c r="B3846" s="5" t="s">
        <v>117</v>
      </c>
      <c r="C3846" s="5" t="s">
        <v>136</v>
      </c>
      <c r="D3846" s="5" t="s">
        <v>16</v>
      </c>
      <c r="E3846" s="5">
        <v>48900</v>
      </c>
      <c r="F3846" s="6">
        <v>1229.04</v>
      </c>
      <c r="H3846" s="15" t="str">
        <f t="shared" si="360"/>
        <v>Medium</v>
      </c>
      <c r="I3846" s="11" t="str">
        <f t="shared" si="361"/>
        <v>Large</v>
      </c>
      <c r="J3846" s="11" t="str">
        <f t="shared" si="362"/>
        <v>West</v>
      </c>
      <c r="K3846" s="11" t="str">
        <f t="shared" si="363"/>
        <v>2010s</v>
      </c>
      <c r="L3846" s="11" t="str">
        <f t="shared" si="364"/>
        <v>Cereal</v>
      </c>
      <c r="M3846" s="18">
        <f t="shared" si="365"/>
        <v>2.5133742331288341E-2</v>
      </c>
    </row>
    <row r="3847" spans="1:13">
      <c r="A3847" s="4">
        <v>2014</v>
      </c>
      <c r="B3847" s="5" t="s">
        <v>117</v>
      </c>
      <c r="C3847" s="5" t="s">
        <v>136</v>
      </c>
      <c r="D3847" s="5" t="s">
        <v>17</v>
      </c>
      <c r="E3847" s="5">
        <v>57200</v>
      </c>
      <c r="F3847" s="6">
        <v>639.86</v>
      </c>
      <c r="H3847" s="15" t="str">
        <f t="shared" si="360"/>
        <v>Low</v>
      </c>
      <c r="I3847" s="11" t="str">
        <f t="shared" si="361"/>
        <v>Large</v>
      </c>
      <c r="J3847" s="11" t="str">
        <f t="shared" si="362"/>
        <v>West</v>
      </c>
      <c r="K3847" s="11" t="str">
        <f t="shared" si="363"/>
        <v>2010s</v>
      </c>
      <c r="L3847" s="11" t="str">
        <f t="shared" si="364"/>
        <v>Pulse</v>
      </c>
      <c r="M3847" s="18">
        <f t="shared" si="365"/>
        <v>1.1186363636363637E-2</v>
      </c>
    </row>
    <row r="3848" spans="1:13">
      <c r="A3848" s="4">
        <v>2014</v>
      </c>
      <c r="B3848" s="5" t="s">
        <v>117</v>
      </c>
      <c r="C3848" s="5" t="s">
        <v>136</v>
      </c>
      <c r="D3848" s="5" t="s">
        <v>18</v>
      </c>
      <c r="E3848" s="5">
        <v>174300</v>
      </c>
      <c r="F3848" s="6">
        <v>136.83000000000001</v>
      </c>
      <c r="H3848" s="15" t="str">
        <f t="shared" si="360"/>
        <v>Low</v>
      </c>
      <c r="I3848" s="11" t="str">
        <f t="shared" si="361"/>
        <v>Large</v>
      </c>
      <c r="J3848" s="11" t="str">
        <f t="shared" si="362"/>
        <v>West</v>
      </c>
      <c r="K3848" s="11" t="str">
        <f t="shared" si="363"/>
        <v>2010s</v>
      </c>
      <c r="L3848" s="11" t="str">
        <f t="shared" si="364"/>
        <v>Fiber</v>
      </c>
      <c r="M3848" s="18">
        <f t="shared" si="365"/>
        <v>7.8502581755593816E-4</v>
      </c>
    </row>
    <row r="3849" spans="1:13">
      <c r="A3849" s="4">
        <v>2015</v>
      </c>
      <c r="B3849" s="5" t="s">
        <v>117</v>
      </c>
      <c r="C3849" s="5" t="s">
        <v>136</v>
      </c>
      <c r="D3849" s="5" t="s">
        <v>16</v>
      </c>
      <c r="E3849" s="5">
        <v>42700</v>
      </c>
      <c r="F3849" s="6">
        <v>1149.8800000000001</v>
      </c>
      <c r="H3849" s="15" t="str">
        <f t="shared" si="360"/>
        <v>Medium</v>
      </c>
      <c r="I3849" s="11" t="str">
        <f t="shared" si="361"/>
        <v>Large</v>
      </c>
      <c r="J3849" s="11" t="str">
        <f t="shared" si="362"/>
        <v>West</v>
      </c>
      <c r="K3849" s="11" t="str">
        <f t="shared" si="363"/>
        <v>2010s</v>
      </c>
      <c r="L3849" s="11" t="str">
        <f t="shared" si="364"/>
        <v>Cereal</v>
      </c>
      <c r="M3849" s="18">
        <f t="shared" si="365"/>
        <v>2.6929274004683843E-2</v>
      </c>
    </row>
    <row r="3850" spans="1:13">
      <c r="A3850" s="4">
        <v>2015</v>
      </c>
      <c r="B3850" s="5" t="s">
        <v>117</v>
      </c>
      <c r="C3850" s="5" t="s">
        <v>136</v>
      </c>
      <c r="D3850" s="5" t="s">
        <v>17</v>
      </c>
      <c r="E3850" s="5">
        <v>55700</v>
      </c>
      <c r="F3850" s="6">
        <v>556.54999999999995</v>
      </c>
      <c r="H3850" s="15" t="str">
        <f t="shared" si="360"/>
        <v>Low</v>
      </c>
      <c r="I3850" s="11" t="str">
        <f t="shared" si="361"/>
        <v>Large</v>
      </c>
      <c r="J3850" s="11" t="str">
        <f t="shared" si="362"/>
        <v>West</v>
      </c>
      <c r="K3850" s="11" t="str">
        <f t="shared" si="363"/>
        <v>2010s</v>
      </c>
      <c r="L3850" s="11" t="str">
        <f t="shared" si="364"/>
        <v>Pulse</v>
      </c>
      <c r="M3850" s="18">
        <f t="shared" si="365"/>
        <v>9.9919210053859963E-3</v>
      </c>
    </row>
    <row r="3851" spans="1:13">
      <c r="A3851" s="4">
        <v>2015</v>
      </c>
      <c r="B3851" s="5" t="s">
        <v>117</v>
      </c>
      <c r="C3851" s="5" t="s">
        <v>136</v>
      </c>
      <c r="D3851" s="5" t="s">
        <v>18</v>
      </c>
      <c r="E3851" s="5">
        <v>170700</v>
      </c>
      <c r="F3851" s="6">
        <v>174.81</v>
      </c>
      <c r="H3851" s="15" t="str">
        <f t="shared" si="360"/>
        <v>Low</v>
      </c>
      <c r="I3851" s="11" t="str">
        <f t="shared" si="361"/>
        <v>Large</v>
      </c>
      <c r="J3851" s="11" t="str">
        <f t="shared" si="362"/>
        <v>West</v>
      </c>
      <c r="K3851" s="11" t="str">
        <f t="shared" si="363"/>
        <v>2010s</v>
      </c>
      <c r="L3851" s="11" t="str">
        <f t="shared" si="364"/>
        <v>Fiber</v>
      </c>
      <c r="M3851" s="18">
        <f t="shared" si="365"/>
        <v>1.0240773286467487E-3</v>
      </c>
    </row>
    <row r="3852" spans="1:13">
      <c r="A3852" s="4">
        <v>2016</v>
      </c>
      <c r="B3852" s="5" t="s">
        <v>117</v>
      </c>
      <c r="C3852" s="5" t="s">
        <v>136</v>
      </c>
      <c r="D3852" s="5" t="s">
        <v>15</v>
      </c>
      <c r="E3852" s="5">
        <v>10</v>
      </c>
      <c r="F3852" s="6">
        <v>400</v>
      </c>
      <c r="H3852" s="15" t="str">
        <f t="shared" si="360"/>
        <v>Low</v>
      </c>
      <c r="I3852" s="11" t="str">
        <f t="shared" si="361"/>
        <v>Small</v>
      </c>
      <c r="J3852" s="11" t="str">
        <f t="shared" si="362"/>
        <v>West</v>
      </c>
      <c r="K3852" s="11" t="str">
        <f t="shared" si="363"/>
        <v>2010s</v>
      </c>
      <c r="L3852" s="11" t="str">
        <f t="shared" si="364"/>
        <v>Cereal</v>
      </c>
      <c r="M3852" s="18">
        <f t="shared" si="365"/>
        <v>40</v>
      </c>
    </row>
    <row r="3853" spans="1:13">
      <c r="A3853" s="4">
        <v>2016</v>
      </c>
      <c r="B3853" s="5" t="s">
        <v>117</v>
      </c>
      <c r="C3853" s="5" t="s">
        <v>136</v>
      </c>
      <c r="D3853" s="5" t="s">
        <v>16</v>
      </c>
      <c r="E3853" s="5">
        <v>60360</v>
      </c>
      <c r="F3853" s="6">
        <v>2208.42</v>
      </c>
      <c r="H3853" s="15" t="str">
        <f t="shared" si="360"/>
        <v>Medium</v>
      </c>
      <c r="I3853" s="11" t="str">
        <f t="shared" si="361"/>
        <v>Large</v>
      </c>
      <c r="J3853" s="11" t="str">
        <f t="shared" si="362"/>
        <v>West</v>
      </c>
      <c r="K3853" s="11" t="str">
        <f t="shared" si="363"/>
        <v>2010s</v>
      </c>
      <c r="L3853" s="11" t="str">
        <f t="shared" si="364"/>
        <v>Cereal</v>
      </c>
      <c r="M3853" s="18">
        <f t="shared" si="365"/>
        <v>3.6587475149105368E-2</v>
      </c>
    </row>
    <row r="3854" spans="1:13">
      <c r="A3854" s="4">
        <v>2016</v>
      </c>
      <c r="B3854" s="5" t="s">
        <v>117</v>
      </c>
      <c r="C3854" s="5" t="s">
        <v>136</v>
      </c>
      <c r="D3854" s="5" t="s">
        <v>17</v>
      </c>
      <c r="E3854" s="5">
        <v>70100</v>
      </c>
      <c r="F3854" s="6">
        <v>1118.4000000000001</v>
      </c>
      <c r="H3854" s="15" t="str">
        <f t="shared" si="360"/>
        <v>Medium</v>
      </c>
      <c r="I3854" s="11" t="str">
        <f t="shared" si="361"/>
        <v>Large</v>
      </c>
      <c r="J3854" s="11" t="str">
        <f t="shared" si="362"/>
        <v>West</v>
      </c>
      <c r="K3854" s="11" t="str">
        <f t="shared" si="363"/>
        <v>2010s</v>
      </c>
      <c r="L3854" s="11" t="str">
        <f t="shared" si="364"/>
        <v>Pulse</v>
      </c>
      <c r="M3854" s="18">
        <f t="shared" si="365"/>
        <v>1.5954350927246792E-2</v>
      </c>
    </row>
    <row r="3855" spans="1:13">
      <c r="A3855" s="4">
        <v>2016</v>
      </c>
      <c r="B3855" s="5" t="s">
        <v>117</v>
      </c>
      <c r="C3855" s="5" t="s">
        <v>136</v>
      </c>
      <c r="D3855" s="5" t="s">
        <v>18</v>
      </c>
      <c r="E3855" s="5">
        <v>169550</v>
      </c>
      <c r="F3855" s="6">
        <v>548.44000000000005</v>
      </c>
      <c r="H3855" s="15" t="str">
        <f t="shared" si="360"/>
        <v>Low</v>
      </c>
      <c r="I3855" s="11" t="str">
        <f t="shared" si="361"/>
        <v>Large</v>
      </c>
      <c r="J3855" s="11" t="str">
        <f t="shared" si="362"/>
        <v>West</v>
      </c>
      <c r="K3855" s="11" t="str">
        <f t="shared" si="363"/>
        <v>2010s</v>
      </c>
      <c r="L3855" s="11" t="str">
        <f t="shared" si="364"/>
        <v>Fiber</v>
      </c>
      <c r="M3855" s="18">
        <f t="shared" si="365"/>
        <v>3.2346800353877914E-3</v>
      </c>
    </row>
    <row r="3856" spans="1:13">
      <c r="A3856" s="4">
        <v>2017</v>
      </c>
      <c r="B3856" s="5" t="s">
        <v>117</v>
      </c>
      <c r="C3856" s="5" t="s">
        <v>136</v>
      </c>
      <c r="D3856" s="5" t="s">
        <v>16</v>
      </c>
      <c r="E3856" s="5">
        <v>39600</v>
      </c>
      <c r="F3856" s="6">
        <v>2242.37</v>
      </c>
      <c r="H3856" s="15" t="str">
        <f t="shared" si="360"/>
        <v>Medium</v>
      </c>
      <c r="I3856" s="11" t="str">
        <f t="shared" si="361"/>
        <v>Large</v>
      </c>
      <c r="J3856" s="11" t="str">
        <f t="shared" si="362"/>
        <v>West</v>
      </c>
      <c r="K3856" s="11" t="str">
        <f t="shared" si="363"/>
        <v>2010s</v>
      </c>
      <c r="L3856" s="11" t="str">
        <f t="shared" si="364"/>
        <v>Cereal</v>
      </c>
      <c r="M3856" s="18">
        <f t="shared" si="365"/>
        <v>5.6625505050505051E-2</v>
      </c>
    </row>
    <row r="3857" spans="1:13">
      <c r="A3857" s="4">
        <v>2017</v>
      </c>
      <c r="B3857" s="5" t="s">
        <v>117</v>
      </c>
      <c r="C3857" s="5" t="s">
        <v>136</v>
      </c>
      <c r="D3857" s="5" t="s">
        <v>17</v>
      </c>
      <c r="E3857" s="5">
        <v>132200</v>
      </c>
      <c r="F3857" s="6">
        <v>814.67</v>
      </c>
      <c r="H3857" s="15" t="str">
        <f t="shared" si="360"/>
        <v>Low</v>
      </c>
      <c r="I3857" s="11" t="str">
        <f t="shared" si="361"/>
        <v>Large</v>
      </c>
      <c r="J3857" s="11" t="str">
        <f t="shared" si="362"/>
        <v>West</v>
      </c>
      <c r="K3857" s="11" t="str">
        <f t="shared" si="363"/>
        <v>2010s</v>
      </c>
      <c r="L3857" s="11" t="str">
        <f t="shared" si="364"/>
        <v>Pulse</v>
      </c>
      <c r="M3857" s="18">
        <f t="shared" si="365"/>
        <v>6.1624054462934945E-3</v>
      </c>
    </row>
    <row r="3858" spans="1:13">
      <c r="A3858" s="4">
        <v>2017</v>
      </c>
      <c r="B3858" s="5" t="s">
        <v>117</v>
      </c>
      <c r="C3858" s="5" t="s">
        <v>136</v>
      </c>
      <c r="D3858" s="5" t="s">
        <v>18</v>
      </c>
      <c r="E3858" s="5">
        <v>174540</v>
      </c>
      <c r="F3858" s="6">
        <v>186.56</v>
      </c>
      <c r="H3858" s="15" t="str">
        <f t="shared" si="360"/>
        <v>Low</v>
      </c>
      <c r="I3858" s="11" t="str">
        <f t="shared" si="361"/>
        <v>Large</v>
      </c>
      <c r="J3858" s="11" t="str">
        <f t="shared" si="362"/>
        <v>West</v>
      </c>
      <c r="K3858" s="11" t="str">
        <f t="shared" si="363"/>
        <v>2010s</v>
      </c>
      <c r="L3858" s="11" t="str">
        <f t="shared" si="364"/>
        <v>Fiber</v>
      </c>
      <c r="M3858" s="18">
        <f t="shared" si="365"/>
        <v>1.0688667354188152E-3</v>
      </c>
    </row>
    <row r="3859" spans="1:13">
      <c r="A3859" s="4">
        <v>2008</v>
      </c>
      <c r="B3859" s="5" t="s">
        <v>117</v>
      </c>
      <c r="C3859" s="5" t="s">
        <v>137</v>
      </c>
      <c r="D3859" s="5" t="s">
        <v>15</v>
      </c>
      <c r="E3859" s="5">
        <v>100</v>
      </c>
      <c r="F3859" s="6">
        <v>1000</v>
      </c>
      <c r="H3859" s="15" t="str">
        <f t="shared" si="360"/>
        <v>Medium</v>
      </c>
      <c r="I3859" s="11" t="str">
        <f t="shared" si="361"/>
        <v>Small</v>
      </c>
      <c r="J3859" s="11" t="str">
        <f t="shared" si="362"/>
        <v>West</v>
      </c>
      <c r="K3859" s="11" t="str">
        <f t="shared" si="363"/>
        <v>2000s</v>
      </c>
      <c r="L3859" s="11" t="str">
        <f t="shared" si="364"/>
        <v>Cereal</v>
      </c>
      <c r="M3859" s="18">
        <f t="shared" si="365"/>
        <v>10</v>
      </c>
    </row>
    <row r="3860" spans="1:13">
      <c r="A3860" s="4">
        <v>2008</v>
      </c>
      <c r="B3860" s="5" t="s">
        <v>117</v>
      </c>
      <c r="C3860" s="5" t="s">
        <v>137</v>
      </c>
      <c r="D3860" s="5" t="s">
        <v>16</v>
      </c>
      <c r="E3860" s="5">
        <v>2500</v>
      </c>
      <c r="F3860" s="6">
        <v>2880</v>
      </c>
      <c r="H3860" s="15" t="str">
        <f t="shared" si="360"/>
        <v>Medium</v>
      </c>
      <c r="I3860" s="11" t="str">
        <f t="shared" si="361"/>
        <v>Medium</v>
      </c>
      <c r="J3860" s="11" t="str">
        <f t="shared" si="362"/>
        <v>West</v>
      </c>
      <c r="K3860" s="11" t="str">
        <f t="shared" si="363"/>
        <v>2000s</v>
      </c>
      <c r="L3860" s="11" t="str">
        <f t="shared" si="364"/>
        <v>Cereal</v>
      </c>
      <c r="M3860" s="18">
        <f t="shared" si="365"/>
        <v>1.1519999999999999</v>
      </c>
    </row>
    <row r="3861" spans="1:13">
      <c r="A3861" s="4">
        <v>2008</v>
      </c>
      <c r="B3861" s="5" t="s">
        <v>117</v>
      </c>
      <c r="C3861" s="5" t="s">
        <v>137</v>
      </c>
      <c r="D3861" s="5" t="s">
        <v>17</v>
      </c>
      <c r="E3861" s="5">
        <v>115500</v>
      </c>
      <c r="F3861" s="6">
        <v>485.71</v>
      </c>
      <c r="H3861" s="15" t="str">
        <f t="shared" si="360"/>
        <v>Low</v>
      </c>
      <c r="I3861" s="11" t="str">
        <f t="shared" si="361"/>
        <v>Large</v>
      </c>
      <c r="J3861" s="11" t="str">
        <f t="shared" si="362"/>
        <v>West</v>
      </c>
      <c r="K3861" s="11" t="str">
        <f t="shared" si="363"/>
        <v>2000s</v>
      </c>
      <c r="L3861" s="11" t="str">
        <f t="shared" si="364"/>
        <v>Pulse</v>
      </c>
      <c r="M3861" s="18">
        <f t="shared" si="365"/>
        <v>4.2052813852813849E-3</v>
      </c>
    </row>
    <row r="3862" spans="1:13">
      <c r="A3862" s="4">
        <v>2008</v>
      </c>
      <c r="B3862" s="5" t="s">
        <v>117</v>
      </c>
      <c r="C3862" s="5" t="s">
        <v>137</v>
      </c>
      <c r="D3862" s="5" t="s">
        <v>18</v>
      </c>
      <c r="E3862" s="5">
        <v>220700</v>
      </c>
      <c r="F3862" s="6">
        <v>257.41000000000003</v>
      </c>
      <c r="H3862" s="15" t="str">
        <f t="shared" si="360"/>
        <v>Low</v>
      </c>
      <c r="I3862" s="11" t="str">
        <f t="shared" si="361"/>
        <v>Large</v>
      </c>
      <c r="J3862" s="11" t="str">
        <f t="shared" si="362"/>
        <v>West</v>
      </c>
      <c r="K3862" s="11" t="str">
        <f t="shared" si="363"/>
        <v>2000s</v>
      </c>
      <c r="L3862" s="11" t="str">
        <f t="shared" si="364"/>
        <v>Fiber</v>
      </c>
      <c r="M3862" s="18">
        <f t="shared" si="365"/>
        <v>1.166334390575442E-3</v>
      </c>
    </row>
    <row r="3863" spans="1:13">
      <c r="A3863" s="4">
        <v>2009</v>
      </c>
      <c r="B3863" s="5" t="s">
        <v>117</v>
      </c>
      <c r="C3863" s="5" t="s">
        <v>137</v>
      </c>
      <c r="D3863" s="5" t="s">
        <v>15</v>
      </c>
      <c r="E3863" s="5">
        <v>100</v>
      </c>
      <c r="F3863" s="6">
        <v>1600</v>
      </c>
      <c r="H3863" s="15" t="str">
        <f t="shared" si="360"/>
        <v>Medium</v>
      </c>
      <c r="I3863" s="11" t="str">
        <f t="shared" si="361"/>
        <v>Small</v>
      </c>
      <c r="J3863" s="11" t="str">
        <f t="shared" si="362"/>
        <v>West</v>
      </c>
      <c r="K3863" s="11" t="str">
        <f t="shared" si="363"/>
        <v>2000s</v>
      </c>
      <c r="L3863" s="11" t="str">
        <f t="shared" si="364"/>
        <v>Cereal</v>
      </c>
      <c r="M3863" s="18">
        <f t="shared" si="365"/>
        <v>16</v>
      </c>
    </row>
    <row r="3864" spans="1:13">
      <c r="A3864" s="4">
        <v>2009</v>
      </c>
      <c r="B3864" s="5" t="s">
        <v>117</v>
      </c>
      <c r="C3864" s="5" t="s">
        <v>137</v>
      </c>
      <c r="D3864" s="5" t="s">
        <v>16</v>
      </c>
      <c r="E3864" s="5">
        <v>2100</v>
      </c>
      <c r="F3864" s="6">
        <v>1885.71</v>
      </c>
      <c r="H3864" s="15" t="str">
        <f t="shared" si="360"/>
        <v>Medium</v>
      </c>
      <c r="I3864" s="11" t="str">
        <f t="shared" si="361"/>
        <v>Medium</v>
      </c>
      <c r="J3864" s="11" t="str">
        <f t="shared" si="362"/>
        <v>West</v>
      </c>
      <c r="K3864" s="11" t="str">
        <f t="shared" si="363"/>
        <v>2000s</v>
      </c>
      <c r="L3864" s="11" t="str">
        <f t="shared" si="364"/>
        <v>Cereal</v>
      </c>
      <c r="M3864" s="18">
        <f t="shared" si="365"/>
        <v>0.8979571428571429</v>
      </c>
    </row>
    <row r="3865" spans="1:13">
      <c r="A3865" s="4">
        <v>2009</v>
      </c>
      <c r="B3865" s="5" t="s">
        <v>117</v>
      </c>
      <c r="C3865" s="5" t="s">
        <v>137</v>
      </c>
      <c r="D3865" s="5" t="s">
        <v>17</v>
      </c>
      <c r="E3865" s="5">
        <v>122900</v>
      </c>
      <c r="F3865" s="6">
        <v>1296.18</v>
      </c>
      <c r="H3865" s="15" t="str">
        <f t="shared" si="360"/>
        <v>Medium</v>
      </c>
      <c r="I3865" s="11" t="str">
        <f t="shared" si="361"/>
        <v>Large</v>
      </c>
      <c r="J3865" s="11" t="str">
        <f t="shared" si="362"/>
        <v>West</v>
      </c>
      <c r="K3865" s="11" t="str">
        <f t="shared" si="363"/>
        <v>2000s</v>
      </c>
      <c r="L3865" s="11" t="str">
        <f t="shared" si="364"/>
        <v>Pulse</v>
      </c>
      <c r="M3865" s="18">
        <f t="shared" si="365"/>
        <v>1.0546623270951993E-2</v>
      </c>
    </row>
    <row r="3866" spans="1:13">
      <c r="A3866" s="4">
        <v>2009</v>
      </c>
      <c r="B3866" s="5" t="s">
        <v>117</v>
      </c>
      <c r="C3866" s="5" t="s">
        <v>137</v>
      </c>
      <c r="D3866" s="5" t="s">
        <v>18</v>
      </c>
      <c r="E3866" s="5">
        <v>208300</v>
      </c>
      <c r="F3866" s="6">
        <v>275.85000000000002</v>
      </c>
      <c r="H3866" s="15" t="str">
        <f t="shared" si="360"/>
        <v>Low</v>
      </c>
      <c r="I3866" s="11" t="str">
        <f t="shared" si="361"/>
        <v>Large</v>
      </c>
      <c r="J3866" s="11" t="str">
        <f t="shared" si="362"/>
        <v>West</v>
      </c>
      <c r="K3866" s="11" t="str">
        <f t="shared" si="363"/>
        <v>2000s</v>
      </c>
      <c r="L3866" s="11" t="str">
        <f t="shared" si="364"/>
        <v>Fiber</v>
      </c>
      <c r="M3866" s="18">
        <f t="shared" si="365"/>
        <v>1.3242918867018723E-3</v>
      </c>
    </row>
    <row r="3867" spans="1:13">
      <c r="A3867" s="4">
        <v>2010</v>
      </c>
      <c r="B3867" s="5" t="s">
        <v>117</v>
      </c>
      <c r="C3867" s="5" t="s">
        <v>137</v>
      </c>
      <c r="D3867" s="5" t="s">
        <v>16</v>
      </c>
      <c r="E3867" s="5">
        <v>2100</v>
      </c>
      <c r="F3867" s="6">
        <v>2219.0500000000002</v>
      </c>
      <c r="H3867" s="15" t="str">
        <f t="shared" si="360"/>
        <v>Medium</v>
      </c>
      <c r="I3867" s="11" t="str">
        <f t="shared" si="361"/>
        <v>Medium</v>
      </c>
      <c r="J3867" s="11" t="str">
        <f t="shared" si="362"/>
        <v>West</v>
      </c>
      <c r="K3867" s="11" t="str">
        <f t="shared" si="363"/>
        <v>2010s</v>
      </c>
      <c r="L3867" s="11" t="str">
        <f t="shared" si="364"/>
        <v>Cereal</v>
      </c>
      <c r="M3867" s="18">
        <f t="shared" si="365"/>
        <v>1.0566904761904763</v>
      </c>
    </row>
    <row r="3868" spans="1:13">
      <c r="A3868" s="4">
        <v>2010</v>
      </c>
      <c r="B3868" s="5" t="s">
        <v>117</v>
      </c>
      <c r="C3868" s="5" t="s">
        <v>137</v>
      </c>
      <c r="D3868" s="5" t="s">
        <v>17</v>
      </c>
      <c r="E3868" s="5">
        <v>134700</v>
      </c>
      <c r="F3868" s="6">
        <v>1214.8499999999999</v>
      </c>
      <c r="H3868" s="15" t="str">
        <f t="shared" si="360"/>
        <v>Medium</v>
      </c>
      <c r="I3868" s="11" t="str">
        <f t="shared" si="361"/>
        <v>Large</v>
      </c>
      <c r="J3868" s="11" t="str">
        <f t="shared" si="362"/>
        <v>West</v>
      </c>
      <c r="K3868" s="11" t="str">
        <f t="shared" si="363"/>
        <v>2010s</v>
      </c>
      <c r="L3868" s="11" t="str">
        <f t="shared" si="364"/>
        <v>Pulse</v>
      </c>
      <c r="M3868" s="18">
        <f t="shared" si="365"/>
        <v>9.018930957683741E-3</v>
      </c>
    </row>
    <row r="3869" spans="1:13">
      <c r="A3869" s="4">
        <v>2010</v>
      </c>
      <c r="B3869" s="5" t="s">
        <v>117</v>
      </c>
      <c r="C3869" s="5" t="s">
        <v>137</v>
      </c>
      <c r="D3869" s="5" t="s">
        <v>18</v>
      </c>
      <c r="E3869" s="5">
        <v>229820</v>
      </c>
      <c r="F3869" s="6">
        <v>294.14</v>
      </c>
      <c r="H3869" s="15" t="str">
        <f t="shared" si="360"/>
        <v>Low</v>
      </c>
      <c r="I3869" s="11" t="str">
        <f t="shared" si="361"/>
        <v>Large</v>
      </c>
      <c r="J3869" s="11" t="str">
        <f t="shared" si="362"/>
        <v>West</v>
      </c>
      <c r="K3869" s="11" t="str">
        <f t="shared" si="363"/>
        <v>2010s</v>
      </c>
      <c r="L3869" s="11" t="str">
        <f t="shared" si="364"/>
        <v>Fiber</v>
      </c>
      <c r="M3869" s="18">
        <f t="shared" si="365"/>
        <v>1.2798712035506047E-3</v>
      </c>
    </row>
    <row r="3870" spans="1:13">
      <c r="A3870" s="4">
        <v>2011</v>
      </c>
      <c r="B3870" s="5" t="s">
        <v>117</v>
      </c>
      <c r="C3870" s="5" t="s">
        <v>137</v>
      </c>
      <c r="D3870" s="5" t="s">
        <v>15</v>
      </c>
      <c r="E3870" s="5">
        <v>200</v>
      </c>
      <c r="F3870" s="6">
        <v>1000</v>
      </c>
      <c r="H3870" s="15" t="str">
        <f t="shared" si="360"/>
        <v>Medium</v>
      </c>
      <c r="I3870" s="11" t="str">
        <f t="shared" si="361"/>
        <v>Small</v>
      </c>
      <c r="J3870" s="11" t="str">
        <f t="shared" si="362"/>
        <v>West</v>
      </c>
      <c r="K3870" s="11" t="str">
        <f t="shared" si="363"/>
        <v>2010s</v>
      </c>
      <c r="L3870" s="11" t="str">
        <f t="shared" si="364"/>
        <v>Cereal</v>
      </c>
      <c r="M3870" s="18">
        <f t="shared" si="365"/>
        <v>5</v>
      </c>
    </row>
    <row r="3871" spans="1:13">
      <c r="A3871" s="4">
        <v>2011</v>
      </c>
      <c r="B3871" s="5" t="s">
        <v>117</v>
      </c>
      <c r="C3871" s="5" t="s">
        <v>137</v>
      </c>
      <c r="D3871" s="5" t="s">
        <v>16</v>
      </c>
      <c r="E3871" s="5">
        <v>1600</v>
      </c>
      <c r="F3871" s="6">
        <v>2625</v>
      </c>
      <c r="H3871" s="15" t="str">
        <f t="shared" si="360"/>
        <v>Medium</v>
      </c>
      <c r="I3871" s="11" t="str">
        <f t="shared" si="361"/>
        <v>Medium</v>
      </c>
      <c r="J3871" s="11" t="str">
        <f t="shared" si="362"/>
        <v>West</v>
      </c>
      <c r="K3871" s="11" t="str">
        <f t="shared" si="363"/>
        <v>2010s</v>
      </c>
      <c r="L3871" s="11" t="str">
        <f t="shared" si="364"/>
        <v>Cereal</v>
      </c>
      <c r="M3871" s="18">
        <f t="shared" si="365"/>
        <v>1.640625</v>
      </c>
    </row>
    <row r="3872" spans="1:13">
      <c r="A3872" s="4">
        <v>2011</v>
      </c>
      <c r="B3872" s="5" t="s">
        <v>117</v>
      </c>
      <c r="C3872" s="5" t="s">
        <v>137</v>
      </c>
      <c r="D3872" s="5" t="s">
        <v>17</v>
      </c>
      <c r="E3872" s="5">
        <v>127800</v>
      </c>
      <c r="F3872" s="6">
        <v>561.35</v>
      </c>
      <c r="H3872" s="15" t="str">
        <f t="shared" si="360"/>
        <v>Low</v>
      </c>
      <c r="I3872" s="11" t="str">
        <f t="shared" si="361"/>
        <v>Large</v>
      </c>
      <c r="J3872" s="11" t="str">
        <f t="shared" si="362"/>
        <v>West</v>
      </c>
      <c r="K3872" s="11" t="str">
        <f t="shared" si="363"/>
        <v>2010s</v>
      </c>
      <c r="L3872" s="11" t="str">
        <f t="shared" si="364"/>
        <v>Pulse</v>
      </c>
      <c r="M3872" s="18">
        <f t="shared" si="365"/>
        <v>4.3924100156494525E-3</v>
      </c>
    </row>
    <row r="3873" spans="1:13">
      <c r="A3873" s="4">
        <v>2011</v>
      </c>
      <c r="B3873" s="5" t="s">
        <v>117</v>
      </c>
      <c r="C3873" s="5" t="s">
        <v>137</v>
      </c>
      <c r="D3873" s="5" t="s">
        <v>18</v>
      </c>
      <c r="E3873" s="5">
        <v>233400</v>
      </c>
      <c r="F3873" s="6">
        <v>264.52</v>
      </c>
      <c r="H3873" s="15" t="str">
        <f t="shared" si="360"/>
        <v>Low</v>
      </c>
      <c r="I3873" s="11" t="str">
        <f t="shared" si="361"/>
        <v>Large</v>
      </c>
      <c r="J3873" s="11" t="str">
        <f t="shared" si="362"/>
        <v>West</v>
      </c>
      <c r="K3873" s="11" t="str">
        <f t="shared" si="363"/>
        <v>2010s</v>
      </c>
      <c r="L3873" s="11" t="str">
        <f t="shared" si="364"/>
        <v>Fiber</v>
      </c>
      <c r="M3873" s="18">
        <f t="shared" si="365"/>
        <v>1.1333333333333332E-3</v>
      </c>
    </row>
    <row r="3874" spans="1:13">
      <c r="A3874" s="4">
        <v>2012</v>
      </c>
      <c r="B3874" s="5" t="s">
        <v>117</v>
      </c>
      <c r="C3874" s="5" t="s">
        <v>137</v>
      </c>
      <c r="D3874" s="5" t="s">
        <v>16</v>
      </c>
      <c r="E3874" s="5">
        <v>1030</v>
      </c>
      <c r="F3874" s="6">
        <v>1718.45</v>
      </c>
      <c r="H3874" s="15" t="str">
        <f t="shared" si="360"/>
        <v>Medium</v>
      </c>
      <c r="I3874" s="11" t="str">
        <f t="shared" si="361"/>
        <v>Medium</v>
      </c>
      <c r="J3874" s="11" t="str">
        <f t="shared" si="362"/>
        <v>West</v>
      </c>
      <c r="K3874" s="11" t="str">
        <f t="shared" si="363"/>
        <v>2010s</v>
      </c>
      <c r="L3874" s="11" t="str">
        <f t="shared" si="364"/>
        <v>Cereal</v>
      </c>
      <c r="M3874" s="18">
        <f t="shared" si="365"/>
        <v>1.6683980582524272</v>
      </c>
    </row>
    <row r="3875" spans="1:13">
      <c r="A3875" s="4">
        <v>2012</v>
      </c>
      <c r="B3875" s="5" t="s">
        <v>117</v>
      </c>
      <c r="C3875" s="5" t="s">
        <v>137</v>
      </c>
      <c r="D3875" s="5" t="s">
        <v>17</v>
      </c>
      <c r="E3875" s="5">
        <v>138200</v>
      </c>
      <c r="F3875" s="6">
        <v>843.27</v>
      </c>
      <c r="H3875" s="15" t="str">
        <f t="shared" si="360"/>
        <v>Low</v>
      </c>
      <c r="I3875" s="11" t="str">
        <f t="shared" si="361"/>
        <v>Large</v>
      </c>
      <c r="J3875" s="11" t="str">
        <f t="shared" si="362"/>
        <v>West</v>
      </c>
      <c r="K3875" s="11" t="str">
        <f t="shared" si="363"/>
        <v>2010s</v>
      </c>
      <c r="L3875" s="11" t="str">
        <f t="shared" si="364"/>
        <v>Pulse</v>
      </c>
      <c r="M3875" s="18">
        <f t="shared" si="365"/>
        <v>6.1018089725036178E-3</v>
      </c>
    </row>
    <row r="3876" spans="1:13">
      <c r="A3876" s="4">
        <v>2012</v>
      </c>
      <c r="B3876" s="5" t="s">
        <v>117</v>
      </c>
      <c r="C3876" s="5" t="s">
        <v>137</v>
      </c>
      <c r="D3876" s="5" t="s">
        <v>18</v>
      </c>
      <c r="E3876" s="5">
        <v>226100</v>
      </c>
      <c r="F3876" s="6">
        <v>309.69</v>
      </c>
      <c r="H3876" s="15" t="str">
        <f t="shared" si="360"/>
        <v>Low</v>
      </c>
      <c r="I3876" s="11" t="str">
        <f t="shared" si="361"/>
        <v>Large</v>
      </c>
      <c r="J3876" s="11" t="str">
        <f t="shared" si="362"/>
        <v>West</v>
      </c>
      <c r="K3876" s="11" t="str">
        <f t="shared" si="363"/>
        <v>2010s</v>
      </c>
      <c r="L3876" s="11" t="str">
        <f t="shared" si="364"/>
        <v>Fiber</v>
      </c>
      <c r="M3876" s="18">
        <f t="shared" si="365"/>
        <v>1.3697036709420609E-3</v>
      </c>
    </row>
    <row r="3877" spans="1:13">
      <c r="A3877" s="4">
        <v>2013</v>
      </c>
      <c r="B3877" s="5" t="s">
        <v>117</v>
      </c>
      <c r="C3877" s="5" t="s">
        <v>137</v>
      </c>
      <c r="D3877" s="5" t="s">
        <v>16</v>
      </c>
      <c r="E3877" s="5">
        <v>500</v>
      </c>
      <c r="F3877" s="6">
        <v>2600</v>
      </c>
      <c r="H3877" s="15" t="str">
        <f t="shared" si="360"/>
        <v>Medium</v>
      </c>
      <c r="I3877" s="11" t="str">
        <f t="shared" si="361"/>
        <v>Small</v>
      </c>
      <c r="J3877" s="11" t="str">
        <f t="shared" si="362"/>
        <v>West</v>
      </c>
      <c r="K3877" s="11" t="str">
        <f t="shared" si="363"/>
        <v>2010s</v>
      </c>
      <c r="L3877" s="11" t="str">
        <f t="shared" si="364"/>
        <v>Cereal</v>
      </c>
      <c r="M3877" s="18">
        <f t="shared" si="365"/>
        <v>5.2</v>
      </c>
    </row>
    <row r="3878" spans="1:13">
      <c r="A3878" s="4">
        <v>2013</v>
      </c>
      <c r="B3878" s="5" t="s">
        <v>117</v>
      </c>
      <c r="C3878" s="5" t="s">
        <v>137</v>
      </c>
      <c r="D3878" s="5" t="s">
        <v>17</v>
      </c>
      <c r="E3878" s="5">
        <v>189100</v>
      </c>
      <c r="F3878" s="6">
        <v>1173.45</v>
      </c>
      <c r="H3878" s="15" t="str">
        <f t="shared" si="360"/>
        <v>Medium</v>
      </c>
      <c r="I3878" s="11" t="str">
        <f t="shared" si="361"/>
        <v>Large</v>
      </c>
      <c r="J3878" s="11" t="str">
        <f t="shared" si="362"/>
        <v>West</v>
      </c>
      <c r="K3878" s="11" t="str">
        <f t="shared" si="363"/>
        <v>2010s</v>
      </c>
      <c r="L3878" s="11" t="str">
        <f t="shared" si="364"/>
        <v>Pulse</v>
      </c>
      <c r="M3878" s="18">
        <f t="shared" si="365"/>
        <v>6.2054468535166583E-3</v>
      </c>
    </row>
    <row r="3879" spans="1:13">
      <c r="A3879" s="4">
        <v>2013</v>
      </c>
      <c r="B3879" s="5" t="s">
        <v>117</v>
      </c>
      <c r="C3879" s="5" t="s">
        <v>137</v>
      </c>
      <c r="D3879" s="5" t="s">
        <v>18</v>
      </c>
      <c r="E3879" s="5">
        <v>181800</v>
      </c>
      <c r="F3879" s="6">
        <v>377.12</v>
      </c>
      <c r="H3879" s="15" t="str">
        <f t="shared" si="360"/>
        <v>Low</v>
      </c>
      <c r="I3879" s="11" t="str">
        <f t="shared" si="361"/>
        <v>Large</v>
      </c>
      <c r="J3879" s="11" t="str">
        <f t="shared" si="362"/>
        <v>West</v>
      </c>
      <c r="K3879" s="11" t="str">
        <f t="shared" si="363"/>
        <v>2010s</v>
      </c>
      <c r="L3879" s="11" t="str">
        <f t="shared" si="364"/>
        <v>Fiber</v>
      </c>
      <c r="M3879" s="18">
        <f t="shared" si="365"/>
        <v>2.0743674367436743E-3</v>
      </c>
    </row>
    <row r="3880" spans="1:13">
      <c r="A3880" s="4">
        <v>2014</v>
      </c>
      <c r="B3880" s="5" t="s">
        <v>117</v>
      </c>
      <c r="C3880" s="5" t="s">
        <v>137</v>
      </c>
      <c r="D3880" s="5" t="s">
        <v>16</v>
      </c>
      <c r="E3880" s="5">
        <v>900</v>
      </c>
      <c r="F3880" s="6">
        <v>1222.22</v>
      </c>
      <c r="H3880" s="15" t="str">
        <f t="shared" si="360"/>
        <v>Medium</v>
      </c>
      <c r="I3880" s="11" t="str">
        <f t="shared" si="361"/>
        <v>Small</v>
      </c>
      <c r="J3880" s="11" t="str">
        <f t="shared" si="362"/>
        <v>West</v>
      </c>
      <c r="K3880" s="11" t="str">
        <f t="shared" si="363"/>
        <v>2010s</v>
      </c>
      <c r="L3880" s="11" t="str">
        <f t="shared" si="364"/>
        <v>Cereal</v>
      </c>
      <c r="M3880" s="18">
        <f t="shared" si="365"/>
        <v>1.3580222222222222</v>
      </c>
    </row>
    <row r="3881" spans="1:13">
      <c r="A3881" s="4">
        <v>2014</v>
      </c>
      <c r="B3881" s="5" t="s">
        <v>117</v>
      </c>
      <c r="C3881" s="5" t="s">
        <v>137</v>
      </c>
      <c r="D3881" s="5" t="s">
        <v>17</v>
      </c>
      <c r="E3881" s="5">
        <v>145000</v>
      </c>
      <c r="F3881" s="6">
        <v>608.97</v>
      </c>
      <c r="H3881" s="15" t="str">
        <f t="shared" si="360"/>
        <v>Low</v>
      </c>
      <c r="I3881" s="11" t="str">
        <f t="shared" si="361"/>
        <v>Large</v>
      </c>
      <c r="J3881" s="11" t="str">
        <f t="shared" si="362"/>
        <v>West</v>
      </c>
      <c r="K3881" s="11" t="str">
        <f t="shared" si="363"/>
        <v>2010s</v>
      </c>
      <c r="L3881" s="11" t="str">
        <f t="shared" si="364"/>
        <v>Pulse</v>
      </c>
      <c r="M3881" s="18">
        <f t="shared" si="365"/>
        <v>4.1997931034482763E-3</v>
      </c>
    </row>
    <row r="3882" spans="1:13">
      <c r="A3882" s="4">
        <v>2014</v>
      </c>
      <c r="B3882" s="5" t="s">
        <v>117</v>
      </c>
      <c r="C3882" s="5" t="s">
        <v>137</v>
      </c>
      <c r="D3882" s="5" t="s">
        <v>18</v>
      </c>
      <c r="E3882" s="5">
        <v>167200</v>
      </c>
      <c r="F3882" s="6">
        <v>150.06</v>
      </c>
      <c r="H3882" s="15" t="str">
        <f t="shared" si="360"/>
        <v>Low</v>
      </c>
      <c r="I3882" s="11" t="str">
        <f t="shared" si="361"/>
        <v>Large</v>
      </c>
      <c r="J3882" s="11" t="str">
        <f t="shared" si="362"/>
        <v>West</v>
      </c>
      <c r="K3882" s="11" t="str">
        <f t="shared" si="363"/>
        <v>2010s</v>
      </c>
      <c r="L3882" s="11" t="str">
        <f t="shared" si="364"/>
        <v>Fiber</v>
      </c>
      <c r="M3882" s="18">
        <f t="shared" si="365"/>
        <v>8.9748803827751202E-4</v>
      </c>
    </row>
    <row r="3883" spans="1:13">
      <c r="A3883" s="4">
        <v>2015</v>
      </c>
      <c r="B3883" s="5" t="s">
        <v>117</v>
      </c>
      <c r="C3883" s="5" t="s">
        <v>137</v>
      </c>
      <c r="D3883" s="5" t="s">
        <v>16</v>
      </c>
      <c r="E3883" s="5">
        <v>1300</v>
      </c>
      <c r="F3883" s="6">
        <v>1538.46</v>
      </c>
      <c r="H3883" s="15" t="str">
        <f t="shared" si="360"/>
        <v>Medium</v>
      </c>
      <c r="I3883" s="11" t="str">
        <f t="shared" si="361"/>
        <v>Medium</v>
      </c>
      <c r="J3883" s="11" t="str">
        <f t="shared" si="362"/>
        <v>West</v>
      </c>
      <c r="K3883" s="11" t="str">
        <f t="shared" si="363"/>
        <v>2010s</v>
      </c>
      <c r="L3883" s="11" t="str">
        <f t="shared" si="364"/>
        <v>Cereal</v>
      </c>
      <c r="M3883" s="18">
        <f t="shared" si="365"/>
        <v>1.1834307692307693</v>
      </c>
    </row>
    <row r="3884" spans="1:13">
      <c r="A3884" s="4">
        <v>2015</v>
      </c>
      <c r="B3884" s="5" t="s">
        <v>117</v>
      </c>
      <c r="C3884" s="5" t="s">
        <v>137</v>
      </c>
      <c r="D3884" s="5" t="s">
        <v>17</v>
      </c>
      <c r="E3884" s="5">
        <v>144900</v>
      </c>
      <c r="F3884" s="6">
        <v>550.72</v>
      </c>
      <c r="H3884" s="15" t="str">
        <f t="shared" si="360"/>
        <v>Low</v>
      </c>
      <c r="I3884" s="11" t="str">
        <f t="shared" si="361"/>
        <v>Large</v>
      </c>
      <c r="J3884" s="11" t="str">
        <f t="shared" si="362"/>
        <v>West</v>
      </c>
      <c r="K3884" s="11" t="str">
        <f t="shared" si="363"/>
        <v>2010s</v>
      </c>
      <c r="L3884" s="11" t="str">
        <f t="shared" si="364"/>
        <v>Pulse</v>
      </c>
      <c r="M3884" s="18">
        <f t="shared" si="365"/>
        <v>3.8006901311249141E-3</v>
      </c>
    </row>
    <row r="3885" spans="1:13">
      <c r="A3885" s="4">
        <v>2015</v>
      </c>
      <c r="B3885" s="5" t="s">
        <v>117</v>
      </c>
      <c r="C3885" s="5" t="s">
        <v>137</v>
      </c>
      <c r="D3885" s="5" t="s">
        <v>18</v>
      </c>
      <c r="E3885" s="5">
        <v>161600</v>
      </c>
      <c r="F3885" s="6">
        <v>238.92</v>
      </c>
      <c r="H3885" s="15" t="str">
        <f t="shared" si="360"/>
        <v>Low</v>
      </c>
      <c r="I3885" s="11" t="str">
        <f t="shared" si="361"/>
        <v>Large</v>
      </c>
      <c r="J3885" s="11" t="str">
        <f t="shared" si="362"/>
        <v>West</v>
      </c>
      <c r="K3885" s="11" t="str">
        <f t="shared" si="363"/>
        <v>2010s</v>
      </c>
      <c r="L3885" s="11" t="str">
        <f t="shared" si="364"/>
        <v>Fiber</v>
      </c>
      <c r="M3885" s="18">
        <f t="shared" si="365"/>
        <v>1.4784653465346534E-3</v>
      </c>
    </row>
    <row r="3886" spans="1:13">
      <c r="A3886" s="4">
        <v>2016</v>
      </c>
      <c r="B3886" s="5" t="s">
        <v>117</v>
      </c>
      <c r="C3886" s="5" t="s">
        <v>137</v>
      </c>
      <c r="D3886" s="5" t="s">
        <v>16</v>
      </c>
      <c r="E3886" s="5">
        <v>700</v>
      </c>
      <c r="F3886" s="6">
        <v>2000</v>
      </c>
      <c r="H3886" s="15" t="str">
        <f t="shared" si="360"/>
        <v>Medium</v>
      </c>
      <c r="I3886" s="11" t="str">
        <f t="shared" si="361"/>
        <v>Small</v>
      </c>
      <c r="J3886" s="11" t="str">
        <f t="shared" si="362"/>
        <v>West</v>
      </c>
      <c r="K3886" s="11" t="str">
        <f t="shared" si="363"/>
        <v>2010s</v>
      </c>
      <c r="L3886" s="11" t="str">
        <f t="shared" si="364"/>
        <v>Cereal</v>
      </c>
      <c r="M3886" s="18">
        <f t="shared" si="365"/>
        <v>2.8571428571428572</v>
      </c>
    </row>
    <row r="3887" spans="1:13">
      <c r="A3887" s="4">
        <v>2016</v>
      </c>
      <c r="B3887" s="5" t="s">
        <v>117</v>
      </c>
      <c r="C3887" s="5" t="s">
        <v>137</v>
      </c>
      <c r="D3887" s="5" t="s">
        <v>17</v>
      </c>
      <c r="E3887" s="5">
        <v>160700</v>
      </c>
      <c r="F3887" s="6">
        <v>988.8</v>
      </c>
      <c r="H3887" s="15" t="str">
        <f t="shared" si="360"/>
        <v>Low</v>
      </c>
      <c r="I3887" s="11" t="str">
        <f t="shared" si="361"/>
        <v>Large</v>
      </c>
      <c r="J3887" s="11" t="str">
        <f t="shared" si="362"/>
        <v>West</v>
      </c>
      <c r="K3887" s="11" t="str">
        <f t="shared" si="363"/>
        <v>2010s</v>
      </c>
      <c r="L3887" s="11" t="str">
        <f t="shared" si="364"/>
        <v>Pulse</v>
      </c>
      <c r="M3887" s="18">
        <f t="shared" si="365"/>
        <v>6.1530802738021155E-3</v>
      </c>
    </row>
    <row r="3888" spans="1:13">
      <c r="A3888" s="4">
        <v>2016</v>
      </c>
      <c r="B3888" s="5" t="s">
        <v>117</v>
      </c>
      <c r="C3888" s="5" t="s">
        <v>137</v>
      </c>
      <c r="D3888" s="5" t="s">
        <v>18</v>
      </c>
      <c r="E3888" s="5">
        <v>173500</v>
      </c>
      <c r="F3888" s="6">
        <v>498.19</v>
      </c>
      <c r="H3888" s="15" t="str">
        <f t="shared" si="360"/>
        <v>Low</v>
      </c>
      <c r="I3888" s="11" t="str">
        <f t="shared" si="361"/>
        <v>Large</v>
      </c>
      <c r="J3888" s="11" t="str">
        <f t="shared" si="362"/>
        <v>West</v>
      </c>
      <c r="K3888" s="11" t="str">
        <f t="shared" si="363"/>
        <v>2010s</v>
      </c>
      <c r="L3888" s="11" t="str">
        <f t="shared" si="364"/>
        <v>Fiber</v>
      </c>
      <c r="M3888" s="18">
        <f t="shared" si="365"/>
        <v>2.8714121037463976E-3</v>
      </c>
    </row>
    <row r="3889" spans="1:13">
      <c r="A3889" s="4">
        <v>2017</v>
      </c>
      <c r="B3889" s="5" t="s">
        <v>117</v>
      </c>
      <c r="C3889" s="5" t="s">
        <v>137</v>
      </c>
      <c r="D3889" s="5" t="s">
        <v>16</v>
      </c>
      <c r="E3889" s="5">
        <v>1150</v>
      </c>
      <c r="F3889" s="6">
        <v>2168.2600000000002</v>
      </c>
      <c r="H3889" s="15" t="str">
        <f t="shared" si="360"/>
        <v>Medium</v>
      </c>
      <c r="I3889" s="11" t="str">
        <f t="shared" si="361"/>
        <v>Medium</v>
      </c>
      <c r="J3889" s="11" t="str">
        <f t="shared" si="362"/>
        <v>West</v>
      </c>
      <c r="K3889" s="11" t="str">
        <f t="shared" si="363"/>
        <v>2010s</v>
      </c>
      <c r="L3889" s="11" t="str">
        <f t="shared" si="364"/>
        <v>Cereal</v>
      </c>
      <c r="M3889" s="18">
        <f t="shared" si="365"/>
        <v>1.8854434782608698</v>
      </c>
    </row>
    <row r="3890" spans="1:13">
      <c r="A3890" s="4">
        <v>2017</v>
      </c>
      <c r="B3890" s="5" t="s">
        <v>117</v>
      </c>
      <c r="C3890" s="5" t="s">
        <v>137</v>
      </c>
      <c r="D3890" s="5" t="s">
        <v>17</v>
      </c>
      <c r="E3890" s="5">
        <v>124900</v>
      </c>
      <c r="F3890" s="6">
        <v>927.14</v>
      </c>
      <c r="H3890" s="15" t="str">
        <f t="shared" si="360"/>
        <v>Low</v>
      </c>
      <c r="I3890" s="11" t="str">
        <f t="shared" si="361"/>
        <v>Large</v>
      </c>
      <c r="J3890" s="11" t="str">
        <f t="shared" si="362"/>
        <v>West</v>
      </c>
      <c r="K3890" s="11" t="str">
        <f t="shared" si="363"/>
        <v>2010s</v>
      </c>
      <c r="L3890" s="11" t="str">
        <f t="shared" si="364"/>
        <v>Pulse</v>
      </c>
      <c r="M3890" s="18">
        <f t="shared" si="365"/>
        <v>7.423058446757406E-3</v>
      </c>
    </row>
    <row r="3891" spans="1:13">
      <c r="A3891" s="4">
        <v>2017</v>
      </c>
      <c r="B3891" s="5" t="s">
        <v>117</v>
      </c>
      <c r="C3891" s="5" t="s">
        <v>137</v>
      </c>
      <c r="D3891" s="5" t="s">
        <v>18</v>
      </c>
      <c r="E3891" s="5">
        <v>183800</v>
      </c>
      <c r="F3891" s="6">
        <v>252.76</v>
      </c>
      <c r="H3891" s="15" t="str">
        <f t="shared" si="360"/>
        <v>Low</v>
      </c>
      <c r="I3891" s="11" t="str">
        <f t="shared" si="361"/>
        <v>Large</v>
      </c>
      <c r="J3891" s="11" t="str">
        <f t="shared" si="362"/>
        <v>West</v>
      </c>
      <c r="K3891" s="11" t="str">
        <f t="shared" si="363"/>
        <v>2010s</v>
      </c>
      <c r="L3891" s="11" t="str">
        <f t="shared" si="364"/>
        <v>Fiber</v>
      </c>
      <c r="M3891" s="18">
        <f t="shared" si="365"/>
        <v>1.3751904243743198E-3</v>
      </c>
    </row>
    <row r="3892" spans="1:13">
      <c r="A3892" s="4">
        <v>2008</v>
      </c>
      <c r="B3892" s="5" t="s">
        <v>117</v>
      </c>
      <c r="C3892" s="5" t="s">
        <v>138</v>
      </c>
      <c r="D3892" s="5" t="s">
        <v>15</v>
      </c>
      <c r="E3892" s="5">
        <v>4500</v>
      </c>
      <c r="F3892" s="6">
        <v>400</v>
      </c>
      <c r="H3892" s="15" t="str">
        <f t="shared" si="360"/>
        <v>Low</v>
      </c>
      <c r="I3892" s="11" t="str">
        <f t="shared" si="361"/>
        <v>Medium</v>
      </c>
      <c r="J3892" s="11" t="str">
        <f t="shared" si="362"/>
        <v>West</v>
      </c>
      <c r="K3892" s="11" t="str">
        <f t="shared" si="363"/>
        <v>2000s</v>
      </c>
      <c r="L3892" s="11" t="str">
        <f t="shared" si="364"/>
        <v>Cereal</v>
      </c>
      <c r="M3892" s="18">
        <f t="shared" si="365"/>
        <v>8.8888888888888892E-2</v>
      </c>
    </row>
    <row r="3893" spans="1:13">
      <c r="A3893" s="4">
        <v>2008</v>
      </c>
      <c r="B3893" s="5" t="s">
        <v>117</v>
      </c>
      <c r="C3893" s="5" t="s">
        <v>138</v>
      </c>
      <c r="D3893" s="5" t="s">
        <v>16</v>
      </c>
      <c r="E3893" s="5">
        <v>1600</v>
      </c>
      <c r="F3893" s="6">
        <v>2900</v>
      </c>
      <c r="H3893" s="15" t="str">
        <f t="shared" si="360"/>
        <v>Medium</v>
      </c>
      <c r="I3893" s="11" t="str">
        <f t="shared" si="361"/>
        <v>Medium</v>
      </c>
      <c r="J3893" s="11" t="str">
        <f t="shared" si="362"/>
        <v>West</v>
      </c>
      <c r="K3893" s="11" t="str">
        <f t="shared" si="363"/>
        <v>2000s</v>
      </c>
      <c r="L3893" s="11" t="str">
        <f t="shared" si="364"/>
        <v>Cereal</v>
      </c>
      <c r="M3893" s="18">
        <f t="shared" si="365"/>
        <v>1.8125</v>
      </c>
    </row>
    <row r="3894" spans="1:13">
      <c r="A3894" s="4">
        <v>2008</v>
      </c>
      <c r="B3894" s="5" t="s">
        <v>117</v>
      </c>
      <c r="C3894" s="5" t="s">
        <v>138</v>
      </c>
      <c r="D3894" s="5" t="s">
        <v>17</v>
      </c>
      <c r="E3894" s="5">
        <v>79000</v>
      </c>
      <c r="F3894" s="6">
        <v>727.85</v>
      </c>
      <c r="H3894" s="15" t="str">
        <f t="shared" si="360"/>
        <v>Low</v>
      </c>
      <c r="I3894" s="11" t="str">
        <f t="shared" si="361"/>
        <v>Large</v>
      </c>
      <c r="J3894" s="11" t="str">
        <f t="shared" si="362"/>
        <v>West</v>
      </c>
      <c r="K3894" s="11" t="str">
        <f t="shared" si="363"/>
        <v>2000s</v>
      </c>
      <c r="L3894" s="11" t="str">
        <f t="shared" si="364"/>
        <v>Pulse</v>
      </c>
      <c r="M3894" s="18">
        <f t="shared" si="365"/>
        <v>9.2132911392405065E-3</v>
      </c>
    </row>
    <row r="3895" spans="1:13">
      <c r="A3895" s="4">
        <v>2008</v>
      </c>
      <c r="B3895" s="5" t="s">
        <v>117</v>
      </c>
      <c r="C3895" s="5" t="s">
        <v>138</v>
      </c>
      <c r="D3895" s="5" t="s">
        <v>18</v>
      </c>
      <c r="E3895" s="5">
        <v>116100</v>
      </c>
      <c r="F3895" s="6">
        <v>270.89</v>
      </c>
      <c r="H3895" s="15" t="str">
        <f t="shared" si="360"/>
        <v>Low</v>
      </c>
      <c r="I3895" s="11" t="str">
        <f t="shared" si="361"/>
        <v>Large</v>
      </c>
      <c r="J3895" s="11" t="str">
        <f t="shared" si="362"/>
        <v>West</v>
      </c>
      <c r="K3895" s="11" t="str">
        <f t="shared" si="363"/>
        <v>2000s</v>
      </c>
      <c r="L3895" s="11" t="str">
        <f t="shared" si="364"/>
        <v>Fiber</v>
      </c>
      <c r="M3895" s="18">
        <f t="shared" si="365"/>
        <v>2.333247200689061E-3</v>
      </c>
    </row>
    <row r="3896" spans="1:13">
      <c r="A3896" s="4">
        <v>2009</v>
      </c>
      <c r="B3896" s="5" t="s">
        <v>117</v>
      </c>
      <c r="C3896" s="5" t="s">
        <v>138</v>
      </c>
      <c r="D3896" s="5" t="s">
        <v>15</v>
      </c>
      <c r="E3896" s="5">
        <v>4300</v>
      </c>
      <c r="F3896" s="6">
        <v>1448.84</v>
      </c>
      <c r="H3896" s="15" t="str">
        <f t="shared" si="360"/>
        <v>Medium</v>
      </c>
      <c r="I3896" s="11" t="str">
        <f t="shared" si="361"/>
        <v>Medium</v>
      </c>
      <c r="J3896" s="11" t="str">
        <f t="shared" si="362"/>
        <v>West</v>
      </c>
      <c r="K3896" s="11" t="str">
        <f t="shared" si="363"/>
        <v>2000s</v>
      </c>
      <c r="L3896" s="11" t="str">
        <f t="shared" si="364"/>
        <v>Cereal</v>
      </c>
      <c r="M3896" s="18">
        <f t="shared" si="365"/>
        <v>0.33693953488372091</v>
      </c>
    </row>
    <row r="3897" spans="1:13">
      <c r="A3897" s="4">
        <v>2009</v>
      </c>
      <c r="B3897" s="5" t="s">
        <v>117</v>
      </c>
      <c r="C3897" s="5" t="s">
        <v>138</v>
      </c>
      <c r="D3897" s="5" t="s">
        <v>16</v>
      </c>
      <c r="E3897" s="5">
        <v>1400</v>
      </c>
      <c r="F3897" s="6">
        <v>2221.4299999999998</v>
      </c>
      <c r="H3897" s="15" t="str">
        <f t="shared" si="360"/>
        <v>Medium</v>
      </c>
      <c r="I3897" s="11" t="str">
        <f t="shared" si="361"/>
        <v>Medium</v>
      </c>
      <c r="J3897" s="11" t="str">
        <f t="shared" si="362"/>
        <v>West</v>
      </c>
      <c r="K3897" s="11" t="str">
        <f t="shared" si="363"/>
        <v>2000s</v>
      </c>
      <c r="L3897" s="11" t="str">
        <f t="shared" si="364"/>
        <v>Cereal</v>
      </c>
      <c r="M3897" s="18">
        <f t="shared" si="365"/>
        <v>1.5867357142857141</v>
      </c>
    </row>
    <row r="3898" spans="1:13">
      <c r="A3898" s="4">
        <v>2009</v>
      </c>
      <c r="B3898" s="5" t="s">
        <v>117</v>
      </c>
      <c r="C3898" s="5" t="s">
        <v>138</v>
      </c>
      <c r="D3898" s="5" t="s">
        <v>17</v>
      </c>
      <c r="E3898" s="5">
        <v>90400</v>
      </c>
      <c r="F3898" s="6">
        <v>1186.17</v>
      </c>
      <c r="H3898" s="15" t="str">
        <f t="shared" si="360"/>
        <v>Medium</v>
      </c>
      <c r="I3898" s="11" t="str">
        <f t="shared" si="361"/>
        <v>Large</v>
      </c>
      <c r="J3898" s="11" t="str">
        <f t="shared" si="362"/>
        <v>West</v>
      </c>
      <c r="K3898" s="11" t="str">
        <f t="shared" si="363"/>
        <v>2000s</v>
      </c>
      <c r="L3898" s="11" t="str">
        <f t="shared" si="364"/>
        <v>Pulse</v>
      </c>
      <c r="M3898" s="18">
        <f t="shared" si="365"/>
        <v>1.3121349557522125E-2</v>
      </c>
    </row>
    <row r="3899" spans="1:13">
      <c r="A3899" s="4">
        <v>2009</v>
      </c>
      <c r="B3899" s="5" t="s">
        <v>117</v>
      </c>
      <c r="C3899" s="5" t="s">
        <v>138</v>
      </c>
      <c r="D3899" s="5" t="s">
        <v>18</v>
      </c>
      <c r="E3899" s="5">
        <v>179400</v>
      </c>
      <c r="F3899" s="6">
        <v>293.02999999999997</v>
      </c>
      <c r="H3899" s="15" t="str">
        <f t="shared" si="360"/>
        <v>Low</v>
      </c>
      <c r="I3899" s="11" t="str">
        <f t="shared" si="361"/>
        <v>Large</v>
      </c>
      <c r="J3899" s="11" t="str">
        <f t="shared" si="362"/>
        <v>West</v>
      </c>
      <c r="K3899" s="11" t="str">
        <f t="shared" si="363"/>
        <v>2000s</v>
      </c>
      <c r="L3899" s="11" t="str">
        <f t="shared" si="364"/>
        <v>Fiber</v>
      </c>
      <c r="M3899" s="18">
        <f t="shared" si="365"/>
        <v>1.6333890746934223E-3</v>
      </c>
    </row>
    <row r="3900" spans="1:13">
      <c r="A3900" s="4">
        <v>2010</v>
      </c>
      <c r="B3900" s="5" t="s">
        <v>117</v>
      </c>
      <c r="C3900" s="5" t="s">
        <v>138</v>
      </c>
      <c r="D3900" s="5" t="s">
        <v>15</v>
      </c>
      <c r="E3900" s="5">
        <v>3800</v>
      </c>
      <c r="F3900" s="6">
        <v>726.32</v>
      </c>
      <c r="H3900" s="15" t="str">
        <f t="shared" si="360"/>
        <v>Low</v>
      </c>
      <c r="I3900" s="11" t="str">
        <f t="shared" si="361"/>
        <v>Medium</v>
      </c>
      <c r="J3900" s="11" t="str">
        <f t="shared" si="362"/>
        <v>West</v>
      </c>
      <c r="K3900" s="11" t="str">
        <f t="shared" si="363"/>
        <v>2010s</v>
      </c>
      <c r="L3900" s="11" t="str">
        <f t="shared" si="364"/>
        <v>Cereal</v>
      </c>
      <c r="M3900" s="18">
        <f t="shared" si="365"/>
        <v>0.19113684210526316</v>
      </c>
    </row>
    <row r="3901" spans="1:13">
      <c r="A3901" s="4">
        <v>2010</v>
      </c>
      <c r="B3901" s="5" t="s">
        <v>117</v>
      </c>
      <c r="C3901" s="5" t="s">
        <v>138</v>
      </c>
      <c r="D3901" s="5" t="s">
        <v>16</v>
      </c>
      <c r="E3901" s="5">
        <v>1600</v>
      </c>
      <c r="F3901" s="6">
        <v>2481.25</v>
      </c>
      <c r="H3901" s="15" t="str">
        <f t="shared" si="360"/>
        <v>Medium</v>
      </c>
      <c r="I3901" s="11" t="str">
        <f t="shared" si="361"/>
        <v>Medium</v>
      </c>
      <c r="J3901" s="11" t="str">
        <f t="shared" si="362"/>
        <v>West</v>
      </c>
      <c r="K3901" s="11" t="str">
        <f t="shared" si="363"/>
        <v>2010s</v>
      </c>
      <c r="L3901" s="11" t="str">
        <f t="shared" si="364"/>
        <v>Cereal</v>
      </c>
      <c r="M3901" s="18">
        <f t="shared" si="365"/>
        <v>1.55078125</v>
      </c>
    </row>
    <row r="3902" spans="1:13">
      <c r="A3902" s="4">
        <v>2010</v>
      </c>
      <c r="B3902" s="5" t="s">
        <v>117</v>
      </c>
      <c r="C3902" s="5" t="s">
        <v>138</v>
      </c>
      <c r="D3902" s="5" t="s">
        <v>17</v>
      </c>
      <c r="E3902" s="5">
        <v>99300</v>
      </c>
      <c r="F3902" s="6">
        <v>1004.83</v>
      </c>
      <c r="H3902" s="15" t="str">
        <f t="shared" si="360"/>
        <v>Medium</v>
      </c>
      <c r="I3902" s="11" t="str">
        <f t="shared" si="361"/>
        <v>Large</v>
      </c>
      <c r="J3902" s="11" t="str">
        <f t="shared" si="362"/>
        <v>West</v>
      </c>
      <c r="K3902" s="11" t="str">
        <f t="shared" si="363"/>
        <v>2010s</v>
      </c>
      <c r="L3902" s="11" t="str">
        <f t="shared" si="364"/>
        <v>Pulse</v>
      </c>
      <c r="M3902" s="18">
        <f t="shared" si="365"/>
        <v>1.0119133937562941E-2</v>
      </c>
    </row>
    <row r="3903" spans="1:13">
      <c r="A3903" s="4">
        <v>2010</v>
      </c>
      <c r="B3903" s="5" t="s">
        <v>117</v>
      </c>
      <c r="C3903" s="5" t="s">
        <v>138</v>
      </c>
      <c r="D3903" s="5" t="s">
        <v>18</v>
      </c>
      <c r="E3903" s="5">
        <v>204280</v>
      </c>
      <c r="F3903" s="6">
        <v>279.81</v>
      </c>
      <c r="H3903" s="15" t="str">
        <f t="shared" si="360"/>
        <v>Low</v>
      </c>
      <c r="I3903" s="11" t="str">
        <f t="shared" si="361"/>
        <v>Large</v>
      </c>
      <c r="J3903" s="11" t="str">
        <f t="shared" si="362"/>
        <v>West</v>
      </c>
      <c r="K3903" s="11" t="str">
        <f t="shared" si="363"/>
        <v>2010s</v>
      </c>
      <c r="L3903" s="11" t="str">
        <f t="shared" si="364"/>
        <v>Fiber</v>
      </c>
      <c r="M3903" s="18">
        <f t="shared" si="365"/>
        <v>1.3697376150381829E-3</v>
      </c>
    </row>
    <row r="3904" spans="1:13">
      <c r="A3904" s="4">
        <v>2011</v>
      </c>
      <c r="B3904" s="5" t="s">
        <v>117</v>
      </c>
      <c r="C3904" s="5" t="s">
        <v>138</v>
      </c>
      <c r="D3904" s="5" t="s">
        <v>15</v>
      </c>
      <c r="E3904" s="5">
        <v>4100</v>
      </c>
      <c r="F3904" s="6">
        <v>756.1</v>
      </c>
      <c r="H3904" s="15" t="str">
        <f t="shared" si="360"/>
        <v>Low</v>
      </c>
      <c r="I3904" s="11" t="str">
        <f t="shared" si="361"/>
        <v>Medium</v>
      </c>
      <c r="J3904" s="11" t="str">
        <f t="shared" si="362"/>
        <v>West</v>
      </c>
      <c r="K3904" s="11" t="str">
        <f t="shared" si="363"/>
        <v>2010s</v>
      </c>
      <c r="L3904" s="11" t="str">
        <f t="shared" si="364"/>
        <v>Cereal</v>
      </c>
      <c r="M3904" s="18">
        <f t="shared" si="365"/>
        <v>0.18441463414634146</v>
      </c>
    </row>
    <row r="3905" spans="1:13">
      <c r="A3905" s="4">
        <v>2011</v>
      </c>
      <c r="B3905" s="5" t="s">
        <v>117</v>
      </c>
      <c r="C3905" s="5" t="s">
        <v>138</v>
      </c>
      <c r="D3905" s="5" t="s">
        <v>16</v>
      </c>
      <c r="E3905" s="5">
        <v>1200</v>
      </c>
      <c r="F3905" s="6">
        <v>2783.33</v>
      </c>
      <c r="H3905" s="15" t="str">
        <f t="shared" si="360"/>
        <v>Medium</v>
      </c>
      <c r="I3905" s="11" t="str">
        <f t="shared" si="361"/>
        <v>Medium</v>
      </c>
      <c r="J3905" s="11" t="str">
        <f t="shared" si="362"/>
        <v>West</v>
      </c>
      <c r="K3905" s="11" t="str">
        <f t="shared" si="363"/>
        <v>2010s</v>
      </c>
      <c r="L3905" s="11" t="str">
        <f t="shared" si="364"/>
        <v>Cereal</v>
      </c>
      <c r="M3905" s="18">
        <f t="shared" si="365"/>
        <v>2.3194416666666666</v>
      </c>
    </row>
    <row r="3906" spans="1:13">
      <c r="A3906" s="4">
        <v>2011</v>
      </c>
      <c r="B3906" s="5" t="s">
        <v>117</v>
      </c>
      <c r="C3906" s="5" t="s">
        <v>138</v>
      </c>
      <c r="D3906" s="5" t="s">
        <v>17</v>
      </c>
      <c r="E3906" s="5">
        <v>68900</v>
      </c>
      <c r="F3906" s="6">
        <v>974.75</v>
      </c>
      <c r="H3906" s="15" t="str">
        <f t="shared" si="360"/>
        <v>Low</v>
      </c>
      <c r="I3906" s="11" t="str">
        <f t="shared" si="361"/>
        <v>Large</v>
      </c>
      <c r="J3906" s="11" t="str">
        <f t="shared" si="362"/>
        <v>West</v>
      </c>
      <c r="K3906" s="11" t="str">
        <f t="shared" si="363"/>
        <v>2010s</v>
      </c>
      <c r="L3906" s="11" t="str">
        <f t="shared" si="364"/>
        <v>Pulse</v>
      </c>
      <c r="M3906" s="18">
        <f t="shared" si="365"/>
        <v>1.4147314949201741E-2</v>
      </c>
    </row>
    <row r="3907" spans="1:13">
      <c r="A3907" s="4">
        <v>2011</v>
      </c>
      <c r="B3907" s="5" t="s">
        <v>117</v>
      </c>
      <c r="C3907" s="5" t="s">
        <v>138</v>
      </c>
      <c r="D3907" s="5" t="s">
        <v>18</v>
      </c>
      <c r="E3907" s="5">
        <v>187400</v>
      </c>
      <c r="F3907" s="6">
        <v>245.14</v>
      </c>
      <c r="H3907" s="15" t="str">
        <f t="shared" ref="H3907:H3970" si="366">IF(F3907&lt;1000,"Low",IF(F3907&lt;3000,"Medium","High"))</f>
        <v>Low</v>
      </c>
      <c r="I3907" s="11" t="str">
        <f t="shared" ref="I3907:I3970" si="367">IF(E3907&lt;1000,"Small",IF(E3907&lt;5000,"Medium","Large"))</f>
        <v>Large</v>
      </c>
      <c r="J3907" s="11" t="str">
        <f t="shared" ref="J3907:J3970" si="368">IF(OR(B3907="Punjab",B3907="Haryana",B3907="Himachal Pradesh",B3907="Jammu and Kashmir",B3907="Uttarakhand",B3907="Delhi",B3907="Chandigarh"),"North",IF(OR(B3907="Tamil Nadu",B3907="Karnataka",B3907="Kerala",B3907="Andhra Pradesh",B3907="Telangana"),"South",IF(OR(B3907="Maharashtra",B3907="Gujarat",B3907="Goa",B3907="Rajasthan"),"West",IF(OR(B3907="West Bengal",B3907="Bihar",B3907="Jharkhand",B3907="Odisha",B3907="Assam",B3907="Sikkim",B3907="Arunachal Pradesh",B3907="Manipur",B3907="Meghalaya",B3907="Mizoram",B3907="Nagaland",B3907="Tripura"),"East","Central"))))</f>
        <v>West</v>
      </c>
      <c r="K3907" s="11" t="str">
        <f t="shared" ref="K3907:K3970" si="369">LEFT(A3907,3)&amp;"0s"</f>
        <v>2010s</v>
      </c>
      <c r="L3907" s="11" t="str">
        <f t="shared" ref="L3907:L3970" si="370">IF(D3907="Rice","Cereal",IF(D3907="Maize","Cereal",IF(D3907="Chickpea","Pulse",IF(D3907="Cotton","Fiber","Other"))))</f>
        <v>Fiber</v>
      </c>
      <c r="M3907" s="18">
        <f t="shared" ref="M3907:M3970" si="371">F3907/E3907</f>
        <v>1.308110992529349E-3</v>
      </c>
    </row>
    <row r="3908" spans="1:13">
      <c r="A3908" s="4">
        <v>2012</v>
      </c>
      <c r="B3908" s="5" t="s">
        <v>117</v>
      </c>
      <c r="C3908" s="5" t="s">
        <v>138</v>
      </c>
      <c r="D3908" s="5" t="s">
        <v>15</v>
      </c>
      <c r="E3908" s="5">
        <v>3800</v>
      </c>
      <c r="F3908" s="6">
        <v>407.89</v>
      </c>
      <c r="H3908" s="15" t="str">
        <f t="shared" si="366"/>
        <v>Low</v>
      </c>
      <c r="I3908" s="11" t="str">
        <f t="shared" si="367"/>
        <v>Medium</v>
      </c>
      <c r="J3908" s="11" t="str">
        <f t="shared" si="368"/>
        <v>West</v>
      </c>
      <c r="K3908" s="11" t="str">
        <f t="shared" si="369"/>
        <v>2010s</v>
      </c>
      <c r="L3908" s="11" t="str">
        <f t="shared" si="370"/>
        <v>Cereal</v>
      </c>
      <c r="M3908" s="18">
        <f t="shared" si="371"/>
        <v>0.10733947368421053</v>
      </c>
    </row>
    <row r="3909" spans="1:13">
      <c r="A3909" s="4">
        <v>2012</v>
      </c>
      <c r="B3909" s="5" t="s">
        <v>117</v>
      </c>
      <c r="C3909" s="5" t="s">
        <v>138</v>
      </c>
      <c r="D3909" s="5" t="s">
        <v>16</v>
      </c>
      <c r="E3909" s="5">
        <v>2640</v>
      </c>
      <c r="F3909" s="6">
        <v>1708.33</v>
      </c>
      <c r="H3909" s="15" t="str">
        <f t="shared" si="366"/>
        <v>Medium</v>
      </c>
      <c r="I3909" s="11" t="str">
        <f t="shared" si="367"/>
        <v>Medium</v>
      </c>
      <c r="J3909" s="11" t="str">
        <f t="shared" si="368"/>
        <v>West</v>
      </c>
      <c r="K3909" s="11" t="str">
        <f t="shared" si="369"/>
        <v>2010s</v>
      </c>
      <c r="L3909" s="11" t="str">
        <f t="shared" si="370"/>
        <v>Cereal</v>
      </c>
      <c r="M3909" s="18">
        <f t="shared" si="371"/>
        <v>0.6470946969696969</v>
      </c>
    </row>
    <row r="3910" spans="1:13">
      <c r="A3910" s="4">
        <v>2012</v>
      </c>
      <c r="B3910" s="5" t="s">
        <v>117</v>
      </c>
      <c r="C3910" s="5" t="s">
        <v>138</v>
      </c>
      <c r="D3910" s="5" t="s">
        <v>17</v>
      </c>
      <c r="E3910" s="5">
        <v>80300</v>
      </c>
      <c r="F3910" s="6">
        <v>1248.57</v>
      </c>
      <c r="H3910" s="15" t="str">
        <f t="shared" si="366"/>
        <v>Medium</v>
      </c>
      <c r="I3910" s="11" t="str">
        <f t="shared" si="367"/>
        <v>Large</v>
      </c>
      <c r="J3910" s="11" t="str">
        <f t="shared" si="368"/>
        <v>West</v>
      </c>
      <c r="K3910" s="11" t="str">
        <f t="shared" si="369"/>
        <v>2010s</v>
      </c>
      <c r="L3910" s="11" t="str">
        <f t="shared" si="370"/>
        <v>Pulse</v>
      </c>
      <c r="M3910" s="18">
        <f t="shared" si="371"/>
        <v>1.5548816936488168E-2</v>
      </c>
    </row>
    <row r="3911" spans="1:13">
      <c r="A3911" s="4">
        <v>2012</v>
      </c>
      <c r="B3911" s="5" t="s">
        <v>117</v>
      </c>
      <c r="C3911" s="5" t="s">
        <v>138</v>
      </c>
      <c r="D3911" s="5" t="s">
        <v>18</v>
      </c>
      <c r="E3911" s="5">
        <v>191300</v>
      </c>
      <c r="F3911" s="6">
        <v>543.39</v>
      </c>
      <c r="H3911" s="15" t="str">
        <f t="shared" si="366"/>
        <v>Low</v>
      </c>
      <c r="I3911" s="11" t="str">
        <f t="shared" si="367"/>
        <v>Large</v>
      </c>
      <c r="J3911" s="11" t="str">
        <f t="shared" si="368"/>
        <v>West</v>
      </c>
      <c r="K3911" s="11" t="str">
        <f t="shared" si="369"/>
        <v>2010s</v>
      </c>
      <c r="L3911" s="11" t="str">
        <f t="shared" si="370"/>
        <v>Fiber</v>
      </c>
      <c r="M3911" s="18">
        <f t="shared" si="371"/>
        <v>2.8405122843700994E-3</v>
      </c>
    </row>
    <row r="3912" spans="1:13">
      <c r="A3912" s="4">
        <v>2013</v>
      </c>
      <c r="B3912" s="5" t="s">
        <v>117</v>
      </c>
      <c r="C3912" s="5" t="s">
        <v>138</v>
      </c>
      <c r="D3912" s="5" t="s">
        <v>15</v>
      </c>
      <c r="E3912" s="5">
        <v>4700</v>
      </c>
      <c r="F3912" s="6">
        <v>170.21</v>
      </c>
      <c r="H3912" s="15" t="str">
        <f t="shared" si="366"/>
        <v>Low</v>
      </c>
      <c r="I3912" s="11" t="str">
        <f t="shared" si="367"/>
        <v>Medium</v>
      </c>
      <c r="J3912" s="11" t="str">
        <f t="shared" si="368"/>
        <v>West</v>
      </c>
      <c r="K3912" s="11" t="str">
        <f t="shared" si="369"/>
        <v>2010s</v>
      </c>
      <c r="L3912" s="11" t="str">
        <f t="shared" si="370"/>
        <v>Cereal</v>
      </c>
      <c r="M3912" s="18">
        <f t="shared" si="371"/>
        <v>3.6214893617021279E-2</v>
      </c>
    </row>
    <row r="3913" spans="1:13">
      <c r="A3913" s="4">
        <v>2013</v>
      </c>
      <c r="B3913" s="5" t="s">
        <v>117</v>
      </c>
      <c r="C3913" s="5" t="s">
        <v>138</v>
      </c>
      <c r="D3913" s="5" t="s">
        <v>16</v>
      </c>
      <c r="E3913" s="5">
        <v>1300</v>
      </c>
      <c r="F3913" s="6">
        <v>2538.46</v>
      </c>
      <c r="H3913" s="15" t="str">
        <f t="shared" si="366"/>
        <v>Medium</v>
      </c>
      <c r="I3913" s="11" t="str">
        <f t="shared" si="367"/>
        <v>Medium</v>
      </c>
      <c r="J3913" s="11" t="str">
        <f t="shared" si="368"/>
        <v>West</v>
      </c>
      <c r="K3913" s="11" t="str">
        <f t="shared" si="369"/>
        <v>2010s</v>
      </c>
      <c r="L3913" s="11" t="str">
        <f t="shared" si="370"/>
        <v>Cereal</v>
      </c>
      <c r="M3913" s="18">
        <f t="shared" si="371"/>
        <v>1.9526615384615384</v>
      </c>
    </row>
    <row r="3914" spans="1:13">
      <c r="A3914" s="4">
        <v>2013</v>
      </c>
      <c r="B3914" s="5" t="s">
        <v>117</v>
      </c>
      <c r="C3914" s="5" t="s">
        <v>138</v>
      </c>
      <c r="D3914" s="5" t="s">
        <v>17</v>
      </c>
      <c r="E3914" s="5">
        <v>89900</v>
      </c>
      <c r="F3914" s="6">
        <v>1149.05</v>
      </c>
      <c r="H3914" s="15" t="str">
        <f t="shared" si="366"/>
        <v>Medium</v>
      </c>
      <c r="I3914" s="11" t="str">
        <f t="shared" si="367"/>
        <v>Large</v>
      </c>
      <c r="J3914" s="11" t="str">
        <f t="shared" si="368"/>
        <v>West</v>
      </c>
      <c r="K3914" s="11" t="str">
        <f t="shared" si="369"/>
        <v>2010s</v>
      </c>
      <c r="L3914" s="11" t="str">
        <f t="shared" si="370"/>
        <v>Pulse</v>
      </c>
      <c r="M3914" s="18">
        <f t="shared" si="371"/>
        <v>1.2781423804226918E-2</v>
      </c>
    </row>
    <row r="3915" spans="1:13">
      <c r="A3915" s="4">
        <v>2013</v>
      </c>
      <c r="B3915" s="5" t="s">
        <v>117</v>
      </c>
      <c r="C3915" s="5" t="s">
        <v>138</v>
      </c>
      <c r="D3915" s="5" t="s">
        <v>18</v>
      </c>
      <c r="E3915" s="5">
        <v>186700</v>
      </c>
      <c r="F3915" s="6">
        <v>610.5</v>
      </c>
      <c r="H3915" s="15" t="str">
        <f t="shared" si="366"/>
        <v>Low</v>
      </c>
      <c r="I3915" s="11" t="str">
        <f t="shared" si="367"/>
        <v>Large</v>
      </c>
      <c r="J3915" s="11" t="str">
        <f t="shared" si="368"/>
        <v>West</v>
      </c>
      <c r="K3915" s="11" t="str">
        <f t="shared" si="369"/>
        <v>2010s</v>
      </c>
      <c r="L3915" s="11" t="str">
        <f t="shared" si="370"/>
        <v>Fiber</v>
      </c>
      <c r="M3915" s="18">
        <f t="shared" si="371"/>
        <v>3.2699517943224426E-3</v>
      </c>
    </row>
    <row r="3916" spans="1:13">
      <c r="A3916" s="4">
        <v>2014</v>
      </c>
      <c r="B3916" s="5" t="s">
        <v>117</v>
      </c>
      <c r="C3916" s="5" t="s">
        <v>138</v>
      </c>
      <c r="D3916" s="5" t="s">
        <v>15</v>
      </c>
      <c r="E3916" s="5">
        <v>5300</v>
      </c>
      <c r="F3916" s="6">
        <v>301.89</v>
      </c>
      <c r="H3916" s="15" t="str">
        <f t="shared" si="366"/>
        <v>Low</v>
      </c>
      <c r="I3916" s="11" t="str">
        <f t="shared" si="367"/>
        <v>Large</v>
      </c>
      <c r="J3916" s="11" t="str">
        <f t="shared" si="368"/>
        <v>West</v>
      </c>
      <c r="K3916" s="11" t="str">
        <f t="shared" si="369"/>
        <v>2010s</v>
      </c>
      <c r="L3916" s="11" t="str">
        <f t="shared" si="370"/>
        <v>Cereal</v>
      </c>
      <c r="M3916" s="18">
        <f t="shared" si="371"/>
        <v>5.6960377358490563E-2</v>
      </c>
    </row>
    <row r="3917" spans="1:13">
      <c r="A3917" s="4">
        <v>2014</v>
      </c>
      <c r="B3917" s="5" t="s">
        <v>117</v>
      </c>
      <c r="C3917" s="5" t="s">
        <v>138</v>
      </c>
      <c r="D3917" s="5" t="s">
        <v>16</v>
      </c>
      <c r="E3917" s="5">
        <v>2600</v>
      </c>
      <c r="F3917" s="6">
        <v>692.31</v>
      </c>
      <c r="H3917" s="15" t="str">
        <f t="shared" si="366"/>
        <v>Low</v>
      </c>
      <c r="I3917" s="11" t="str">
        <f t="shared" si="367"/>
        <v>Medium</v>
      </c>
      <c r="J3917" s="11" t="str">
        <f t="shared" si="368"/>
        <v>West</v>
      </c>
      <c r="K3917" s="11" t="str">
        <f t="shared" si="369"/>
        <v>2010s</v>
      </c>
      <c r="L3917" s="11" t="str">
        <f t="shared" si="370"/>
        <v>Cereal</v>
      </c>
      <c r="M3917" s="18">
        <f t="shared" si="371"/>
        <v>0.26627307692307689</v>
      </c>
    </row>
    <row r="3918" spans="1:13">
      <c r="A3918" s="4">
        <v>2014</v>
      </c>
      <c r="B3918" s="5" t="s">
        <v>117</v>
      </c>
      <c r="C3918" s="5" t="s">
        <v>138</v>
      </c>
      <c r="D3918" s="5" t="s">
        <v>17</v>
      </c>
      <c r="E3918" s="5">
        <v>126500</v>
      </c>
      <c r="F3918" s="6">
        <v>793.68</v>
      </c>
      <c r="H3918" s="15" t="str">
        <f t="shared" si="366"/>
        <v>Low</v>
      </c>
      <c r="I3918" s="11" t="str">
        <f t="shared" si="367"/>
        <v>Large</v>
      </c>
      <c r="J3918" s="11" t="str">
        <f t="shared" si="368"/>
        <v>West</v>
      </c>
      <c r="K3918" s="11" t="str">
        <f t="shared" si="369"/>
        <v>2010s</v>
      </c>
      <c r="L3918" s="11" t="str">
        <f t="shared" si="370"/>
        <v>Pulse</v>
      </c>
      <c r="M3918" s="18">
        <f t="shared" si="371"/>
        <v>6.2741501976284579E-3</v>
      </c>
    </row>
    <row r="3919" spans="1:13">
      <c r="A3919" s="4">
        <v>2014</v>
      </c>
      <c r="B3919" s="5" t="s">
        <v>117</v>
      </c>
      <c r="C3919" s="5" t="s">
        <v>138</v>
      </c>
      <c r="D3919" s="5" t="s">
        <v>18</v>
      </c>
      <c r="E3919" s="5">
        <v>196500</v>
      </c>
      <c r="F3919" s="6">
        <v>179.75</v>
      </c>
      <c r="H3919" s="15" t="str">
        <f t="shared" si="366"/>
        <v>Low</v>
      </c>
      <c r="I3919" s="11" t="str">
        <f t="shared" si="367"/>
        <v>Large</v>
      </c>
      <c r="J3919" s="11" t="str">
        <f t="shared" si="368"/>
        <v>West</v>
      </c>
      <c r="K3919" s="11" t="str">
        <f t="shared" si="369"/>
        <v>2010s</v>
      </c>
      <c r="L3919" s="11" t="str">
        <f t="shared" si="370"/>
        <v>Fiber</v>
      </c>
      <c r="M3919" s="18">
        <f t="shared" si="371"/>
        <v>9.1475826972010183E-4</v>
      </c>
    </row>
    <row r="3920" spans="1:13">
      <c r="A3920" s="4">
        <v>2015</v>
      </c>
      <c r="B3920" s="5" t="s">
        <v>117</v>
      </c>
      <c r="C3920" s="5" t="s">
        <v>138</v>
      </c>
      <c r="D3920" s="5" t="s">
        <v>15</v>
      </c>
      <c r="E3920" s="5">
        <v>5600</v>
      </c>
      <c r="F3920" s="6">
        <v>214.29</v>
      </c>
      <c r="H3920" s="15" t="str">
        <f t="shared" si="366"/>
        <v>Low</v>
      </c>
      <c r="I3920" s="11" t="str">
        <f t="shared" si="367"/>
        <v>Large</v>
      </c>
      <c r="J3920" s="11" t="str">
        <f t="shared" si="368"/>
        <v>West</v>
      </c>
      <c r="K3920" s="11" t="str">
        <f t="shared" si="369"/>
        <v>2010s</v>
      </c>
      <c r="L3920" s="11" t="str">
        <f t="shared" si="370"/>
        <v>Cereal</v>
      </c>
      <c r="M3920" s="18">
        <f t="shared" si="371"/>
        <v>3.8266071428571427E-2</v>
      </c>
    </row>
    <row r="3921" spans="1:13">
      <c r="A3921" s="4">
        <v>2015</v>
      </c>
      <c r="B3921" s="5" t="s">
        <v>117</v>
      </c>
      <c r="C3921" s="5" t="s">
        <v>138</v>
      </c>
      <c r="D3921" s="5" t="s">
        <v>16</v>
      </c>
      <c r="E3921" s="5">
        <v>1000</v>
      </c>
      <c r="F3921" s="6">
        <v>1400</v>
      </c>
      <c r="H3921" s="15" t="str">
        <f t="shared" si="366"/>
        <v>Medium</v>
      </c>
      <c r="I3921" s="11" t="str">
        <f t="shared" si="367"/>
        <v>Medium</v>
      </c>
      <c r="J3921" s="11" t="str">
        <f t="shared" si="368"/>
        <v>West</v>
      </c>
      <c r="K3921" s="11" t="str">
        <f t="shared" si="369"/>
        <v>2010s</v>
      </c>
      <c r="L3921" s="11" t="str">
        <f t="shared" si="370"/>
        <v>Cereal</v>
      </c>
      <c r="M3921" s="18">
        <f t="shared" si="371"/>
        <v>1.4</v>
      </c>
    </row>
    <row r="3922" spans="1:13">
      <c r="A3922" s="4">
        <v>2015</v>
      </c>
      <c r="B3922" s="5" t="s">
        <v>117</v>
      </c>
      <c r="C3922" s="5" t="s">
        <v>138</v>
      </c>
      <c r="D3922" s="5" t="s">
        <v>17</v>
      </c>
      <c r="E3922" s="5">
        <v>125700</v>
      </c>
      <c r="F3922" s="6">
        <v>792.36</v>
      </c>
      <c r="H3922" s="15" t="str">
        <f t="shared" si="366"/>
        <v>Low</v>
      </c>
      <c r="I3922" s="11" t="str">
        <f t="shared" si="367"/>
        <v>Large</v>
      </c>
      <c r="J3922" s="11" t="str">
        <f t="shared" si="368"/>
        <v>West</v>
      </c>
      <c r="K3922" s="11" t="str">
        <f t="shared" si="369"/>
        <v>2010s</v>
      </c>
      <c r="L3922" s="11" t="str">
        <f t="shared" si="370"/>
        <v>Pulse</v>
      </c>
      <c r="M3922" s="18">
        <f t="shared" si="371"/>
        <v>6.3035799522673033E-3</v>
      </c>
    </row>
    <row r="3923" spans="1:13">
      <c r="A3923" s="4">
        <v>2015</v>
      </c>
      <c r="B3923" s="5" t="s">
        <v>117</v>
      </c>
      <c r="C3923" s="5" t="s">
        <v>138</v>
      </c>
      <c r="D3923" s="5" t="s">
        <v>18</v>
      </c>
      <c r="E3923" s="5">
        <v>200000</v>
      </c>
      <c r="F3923" s="6">
        <v>375.3</v>
      </c>
      <c r="H3923" s="15" t="str">
        <f t="shared" si="366"/>
        <v>Low</v>
      </c>
      <c r="I3923" s="11" t="str">
        <f t="shared" si="367"/>
        <v>Large</v>
      </c>
      <c r="J3923" s="11" t="str">
        <f t="shared" si="368"/>
        <v>West</v>
      </c>
      <c r="K3923" s="11" t="str">
        <f t="shared" si="369"/>
        <v>2010s</v>
      </c>
      <c r="L3923" s="11" t="str">
        <f t="shared" si="370"/>
        <v>Fiber</v>
      </c>
      <c r="M3923" s="18">
        <f t="shared" si="371"/>
        <v>1.8765000000000001E-3</v>
      </c>
    </row>
    <row r="3924" spans="1:13">
      <c r="A3924" s="4">
        <v>2016</v>
      </c>
      <c r="B3924" s="5" t="s">
        <v>117</v>
      </c>
      <c r="C3924" s="5" t="s">
        <v>138</v>
      </c>
      <c r="D3924" s="5" t="s">
        <v>15</v>
      </c>
      <c r="E3924" s="5">
        <v>6900</v>
      </c>
      <c r="F3924" s="6">
        <v>666.67</v>
      </c>
      <c r="H3924" s="15" t="str">
        <f t="shared" si="366"/>
        <v>Low</v>
      </c>
      <c r="I3924" s="11" t="str">
        <f t="shared" si="367"/>
        <v>Large</v>
      </c>
      <c r="J3924" s="11" t="str">
        <f t="shared" si="368"/>
        <v>West</v>
      </c>
      <c r="K3924" s="11" t="str">
        <f t="shared" si="369"/>
        <v>2010s</v>
      </c>
      <c r="L3924" s="11" t="str">
        <f t="shared" si="370"/>
        <v>Cereal</v>
      </c>
      <c r="M3924" s="18">
        <f t="shared" si="371"/>
        <v>9.6618840579710139E-2</v>
      </c>
    </row>
    <row r="3925" spans="1:13">
      <c r="A3925" s="4">
        <v>2016</v>
      </c>
      <c r="B3925" s="5" t="s">
        <v>117</v>
      </c>
      <c r="C3925" s="5" t="s">
        <v>138</v>
      </c>
      <c r="D3925" s="5" t="s">
        <v>16</v>
      </c>
      <c r="E3925" s="5">
        <v>2200</v>
      </c>
      <c r="F3925" s="6">
        <v>2136.36</v>
      </c>
      <c r="H3925" s="15" t="str">
        <f t="shared" si="366"/>
        <v>Medium</v>
      </c>
      <c r="I3925" s="11" t="str">
        <f t="shared" si="367"/>
        <v>Medium</v>
      </c>
      <c r="J3925" s="11" t="str">
        <f t="shared" si="368"/>
        <v>West</v>
      </c>
      <c r="K3925" s="11" t="str">
        <f t="shared" si="369"/>
        <v>2010s</v>
      </c>
      <c r="L3925" s="11" t="str">
        <f t="shared" si="370"/>
        <v>Cereal</v>
      </c>
      <c r="M3925" s="18">
        <f t="shared" si="371"/>
        <v>0.97107272727272731</v>
      </c>
    </row>
    <row r="3926" spans="1:13">
      <c r="A3926" s="4">
        <v>2016</v>
      </c>
      <c r="B3926" s="5" t="s">
        <v>117</v>
      </c>
      <c r="C3926" s="5" t="s">
        <v>138</v>
      </c>
      <c r="D3926" s="5" t="s">
        <v>17</v>
      </c>
      <c r="E3926" s="5">
        <v>133700</v>
      </c>
      <c r="F3926" s="6">
        <v>1228.1199999999999</v>
      </c>
      <c r="H3926" s="15" t="str">
        <f t="shared" si="366"/>
        <v>Medium</v>
      </c>
      <c r="I3926" s="11" t="str">
        <f t="shared" si="367"/>
        <v>Large</v>
      </c>
      <c r="J3926" s="11" t="str">
        <f t="shared" si="368"/>
        <v>West</v>
      </c>
      <c r="K3926" s="11" t="str">
        <f t="shared" si="369"/>
        <v>2010s</v>
      </c>
      <c r="L3926" s="11" t="str">
        <f t="shared" si="370"/>
        <v>Pulse</v>
      </c>
      <c r="M3926" s="18">
        <f t="shared" si="371"/>
        <v>9.1856394913986533E-3</v>
      </c>
    </row>
    <row r="3927" spans="1:13">
      <c r="A3927" s="4">
        <v>2016</v>
      </c>
      <c r="B3927" s="5" t="s">
        <v>117</v>
      </c>
      <c r="C3927" s="5" t="s">
        <v>138</v>
      </c>
      <c r="D3927" s="5" t="s">
        <v>18</v>
      </c>
      <c r="E3927" s="5">
        <v>200300</v>
      </c>
      <c r="F3927" s="6">
        <v>722.52</v>
      </c>
      <c r="H3927" s="15" t="str">
        <f t="shared" si="366"/>
        <v>Low</v>
      </c>
      <c r="I3927" s="11" t="str">
        <f t="shared" si="367"/>
        <v>Large</v>
      </c>
      <c r="J3927" s="11" t="str">
        <f t="shared" si="368"/>
        <v>West</v>
      </c>
      <c r="K3927" s="11" t="str">
        <f t="shared" si="369"/>
        <v>2010s</v>
      </c>
      <c r="L3927" s="11" t="str">
        <f t="shared" si="370"/>
        <v>Fiber</v>
      </c>
      <c r="M3927" s="18">
        <f t="shared" si="371"/>
        <v>3.6071892161757364E-3</v>
      </c>
    </row>
    <row r="3928" spans="1:13">
      <c r="A3928" s="4">
        <v>2017</v>
      </c>
      <c r="B3928" s="5" t="s">
        <v>117</v>
      </c>
      <c r="C3928" s="5" t="s">
        <v>138</v>
      </c>
      <c r="D3928" s="5" t="s">
        <v>15</v>
      </c>
      <c r="E3928" s="5">
        <v>8900</v>
      </c>
      <c r="F3928" s="6">
        <v>337.08</v>
      </c>
      <c r="H3928" s="15" t="str">
        <f t="shared" si="366"/>
        <v>Low</v>
      </c>
      <c r="I3928" s="11" t="str">
        <f t="shared" si="367"/>
        <v>Large</v>
      </c>
      <c r="J3928" s="11" t="str">
        <f t="shared" si="368"/>
        <v>West</v>
      </c>
      <c r="K3928" s="11" t="str">
        <f t="shared" si="369"/>
        <v>2010s</v>
      </c>
      <c r="L3928" s="11" t="str">
        <f t="shared" si="370"/>
        <v>Cereal</v>
      </c>
      <c r="M3928" s="18">
        <f t="shared" si="371"/>
        <v>3.7874157303370785E-2</v>
      </c>
    </row>
    <row r="3929" spans="1:13">
      <c r="A3929" s="4">
        <v>2017</v>
      </c>
      <c r="B3929" s="5" t="s">
        <v>117</v>
      </c>
      <c r="C3929" s="5" t="s">
        <v>138</v>
      </c>
      <c r="D3929" s="5" t="s">
        <v>16</v>
      </c>
      <c r="E3929" s="5">
        <v>8020</v>
      </c>
      <c r="F3929" s="6">
        <v>2344.14</v>
      </c>
      <c r="H3929" s="15" t="str">
        <f t="shared" si="366"/>
        <v>Medium</v>
      </c>
      <c r="I3929" s="11" t="str">
        <f t="shared" si="367"/>
        <v>Large</v>
      </c>
      <c r="J3929" s="11" t="str">
        <f t="shared" si="368"/>
        <v>West</v>
      </c>
      <c r="K3929" s="11" t="str">
        <f t="shared" si="369"/>
        <v>2010s</v>
      </c>
      <c r="L3929" s="11" t="str">
        <f t="shared" si="370"/>
        <v>Cereal</v>
      </c>
      <c r="M3929" s="18">
        <f t="shared" si="371"/>
        <v>0.29228678304239397</v>
      </c>
    </row>
    <row r="3930" spans="1:13">
      <c r="A3930" s="4">
        <v>2017</v>
      </c>
      <c r="B3930" s="5" t="s">
        <v>117</v>
      </c>
      <c r="C3930" s="5" t="s">
        <v>138</v>
      </c>
      <c r="D3930" s="5" t="s">
        <v>17</v>
      </c>
      <c r="E3930" s="5">
        <v>103900</v>
      </c>
      <c r="F3930" s="6">
        <v>1259.8699999999999</v>
      </c>
      <c r="H3930" s="15" t="str">
        <f t="shared" si="366"/>
        <v>Medium</v>
      </c>
      <c r="I3930" s="11" t="str">
        <f t="shared" si="367"/>
        <v>Large</v>
      </c>
      <c r="J3930" s="11" t="str">
        <f t="shared" si="368"/>
        <v>West</v>
      </c>
      <c r="K3930" s="11" t="str">
        <f t="shared" si="369"/>
        <v>2010s</v>
      </c>
      <c r="L3930" s="11" t="str">
        <f t="shared" si="370"/>
        <v>Pulse</v>
      </c>
      <c r="M3930" s="18">
        <f t="shared" si="371"/>
        <v>1.2125794032723772E-2</v>
      </c>
    </row>
    <row r="3931" spans="1:13">
      <c r="A3931" s="4">
        <v>2017</v>
      </c>
      <c r="B3931" s="5" t="s">
        <v>117</v>
      </c>
      <c r="C3931" s="5" t="s">
        <v>138</v>
      </c>
      <c r="D3931" s="5" t="s">
        <v>18</v>
      </c>
      <c r="E3931" s="5">
        <v>207460</v>
      </c>
      <c r="F3931" s="6">
        <v>329.97</v>
      </c>
      <c r="H3931" s="15" t="str">
        <f t="shared" si="366"/>
        <v>Low</v>
      </c>
      <c r="I3931" s="11" t="str">
        <f t="shared" si="367"/>
        <v>Large</v>
      </c>
      <c r="J3931" s="11" t="str">
        <f t="shared" si="368"/>
        <v>West</v>
      </c>
      <c r="K3931" s="11" t="str">
        <f t="shared" si="369"/>
        <v>2010s</v>
      </c>
      <c r="L3931" s="11" t="str">
        <f t="shared" si="370"/>
        <v>Fiber</v>
      </c>
      <c r="M3931" s="18">
        <f t="shared" si="371"/>
        <v>1.5905234744047047E-3</v>
      </c>
    </row>
    <row r="3932" spans="1:13">
      <c r="A3932" s="4">
        <v>2008</v>
      </c>
      <c r="B3932" s="5" t="s">
        <v>117</v>
      </c>
      <c r="C3932" s="5" t="s">
        <v>139</v>
      </c>
      <c r="D3932" s="5" t="s">
        <v>15</v>
      </c>
      <c r="E3932" s="5">
        <v>500</v>
      </c>
      <c r="F3932" s="6">
        <v>400</v>
      </c>
      <c r="H3932" s="15" t="str">
        <f t="shared" si="366"/>
        <v>Low</v>
      </c>
      <c r="I3932" s="11" t="str">
        <f t="shared" si="367"/>
        <v>Small</v>
      </c>
      <c r="J3932" s="11" t="str">
        <f t="shared" si="368"/>
        <v>West</v>
      </c>
      <c r="K3932" s="11" t="str">
        <f t="shared" si="369"/>
        <v>2000s</v>
      </c>
      <c r="L3932" s="11" t="str">
        <f t="shared" si="370"/>
        <v>Cereal</v>
      </c>
      <c r="M3932" s="18">
        <f t="shared" si="371"/>
        <v>0.8</v>
      </c>
    </row>
    <row r="3933" spans="1:13">
      <c r="A3933" s="4">
        <v>2008</v>
      </c>
      <c r="B3933" s="5" t="s">
        <v>117</v>
      </c>
      <c r="C3933" s="5" t="s">
        <v>139</v>
      </c>
      <c r="D3933" s="5" t="s">
        <v>16</v>
      </c>
      <c r="E3933" s="5">
        <v>500</v>
      </c>
      <c r="F3933" s="6">
        <v>3000</v>
      </c>
      <c r="H3933" s="15" t="str">
        <f t="shared" si="366"/>
        <v>High</v>
      </c>
      <c r="I3933" s="11" t="str">
        <f t="shared" si="367"/>
        <v>Small</v>
      </c>
      <c r="J3933" s="11" t="str">
        <f t="shared" si="368"/>
        <v>West</v>
      </c>
      <c r="K3933" s="11" t="str">
        <f t="shared" si="369"/>
        <v>2000s</v>
      </c>
      <c r="L3933" s="11" t="str">
        <f t="shared" si="370"/>
        <v>Cereal</v>
      </c>
      <c r="M3933" s="18">
        <f t="shared" si="371"/>
        <v>6</v>
      </c>
    </row>
    <row r="3934" spans="1:13">
      <c r="A3934" s="4">
        <v>2008</v>
      </c>
      <c r="B3934" s="5" t="s">
        <v>117</v>
      </c>
      <c r="C3934" s="5" t="s">
        <v>139</v>
      </c>
      <c r="D3934" s="5" t="s">
        <v>17</v>
      </c>
      <c r="E3934" s="5">
        <v>33400</v>
      </c>
      <c r="F3934" s="6">
        <v>739.52</v>
      </c>
      <c r="H3934" s="15" t="str">
        <f t="shared" si="366"/>
        <v>Low</v>
      </c>
      <c r="I3934" s="11" t="str">
        <f t="shared" si="367"/>
        <v>Large</v>
      </c>
      <c r="J3934" s="11" t="str">
        <f t="shared" si="368"/>
        <v>West</v>
      </c>
      <c r="K3934" s="11" t="str">
        <f t="shared" si="369"/>
        <v>2000s</v>
      </c>
      <c r="L3934" s="11" t="str">
        <f t="shared" si="370"/>
        <v>Pulse</v>
      </c>
      <c r="M3934" s="18">
        <f t="shared" si="371"/>
        <v>2.2141317365269461E-2</v>
      </c>
    </row>
    <row r="3935" spans="1:13">
      <c r="A3935" s="4">
        <v>2008</v>
      </c>
      <c r="B3935" s="5" t="s">
        <v>117</v>
      </c>
      <c r="C3935" s="5" t="s">
        <v>139</v>
      </c>
      <c r="D3935" s="5" t="s">
        <v>18</v>
      </c>
      <c r="E3935" s="5">
        <v>379400</v>
      </c>
      <c r="F3935" s="6">
        <v>318.95</v>
      </c>
      <c r="H3935" s="15" t="str">
        <f t="shared" si="366"/>
        <v>Low</v>
      </c>
      <c r="I3935" s="11" t="str">
        <f t="shared" si="367"/>
        <v>Large</v>
      </c>
      <c r="J3935" s="11" t="str">
        <f t="shared" si="368"/>
        <v>West</v>
      </c>
      <c r="K3935" s="11" t="str">
        <f t="shared" si="369"/>
        <v>2000s</v>
      </c>
      <c r="L3935" s="11" t="str">
        <f t="shared" si="370"/>
        <v>Fiber</v>
      </c>
      <c r="M3935" s="18">
        <f t="shared" si="371"/>
        <v>8.4066947812335259E-4</v>
      </c>
    </row>
    <row r="3936" spans="1:13">
      <c r="A3936" s="4">
        <v>2009</v>
      </c>
      <c r="B3936" s="5" t="s">
        <v>117</v>
      </c>
      <c r="C3936" s="5" t="s">
        <v>139</v>
      </c>
      <c r="D3936" s="5" t="s">
        <v>15</v>
      </c>
      <c r="E3936" s="5">
        <v>200</v>
      </c>
      <c r="F3936" s="6">
        <v>1650</v>
      </c>
      <c r="H3936" s="15" t="str">
        <f t="shared" si="366"/>
        <v>Medium</v>
      </c>
      <c r="I3936" s="11" t="str">
        <f t="shared" si="367"/>
        <v>Small</v>
      </c>
      <c r="J3936" s="11" t="str">
        <f t="shared" si="368"/>
        <v>West</v>
      </c>
      <c r="K3936" s="11" t="str">
        <f t="shared" si="369"/>
        <v>2000s</v>
      </c>
      <c r="L3936" s="11" t="str">
        <f t="shared" si="370"/>
        <v>Cereal</v>
      </c>
      <c r="M3936" s="18">
        <f t="shared" si="371"/>
        <v>8.25</v>
      </c>
    </row>
    <row r="3937" spans="1:13">
      <c r="A3937" s="4">
        <v>2009</v>
      </c>
      <c r="B3937" s="5" t="s">
        <v>117</v>
      </c>
      <c r="C3937" s="5" t="s">
        <v>139</v>
      </c>
      <c r="D3937" s="5" t="s">
        <v>16</v>
      </c>
      <c r="E3937" s="5">
        <v>1100</v>
      </c>
      <c r="F3937" s="6">
        <v>2218.1799999999998</v>
      </c>
      <c r="H3937" s="15" t="str">
        <f t="shared" si="366"/>
        <v>Medium</v>
      </c>
      <c r="I3937" s="11" t="str">
        <f t="shared" si="367"/>
        <v>Medium</v>
      </c>
      <c r="J3937" s="11" t="str">
        <f t="shared" si="368"/>
        <v>West</v>
      </c>
      <c r="K3937" s="11" t="str">
        <f t="shared" si="369"/>
        <v>2000s</v>
      </c>
      <c r="L3937" s="11" t="str">
        <f t="shared" si="370"/>
        <v>Cereal</v>
      </c>
      <c r="M3937" s="18">
        <f t="shared" si="371"/>
        <v>2.0165272727272727</v>
      </c>
    </row>
    <row r="3938" spans="1:13">
      <c r="A3938" s="4">
        <v>2009</v>
      </c>
      <c r="B3938" s="5" t="s">
        <v>117</v>
      </c>
      <c r="C3938" s="5" t="s">
        <v>139</v>
      </c>
      <c r="D3938" s="5" t="s">
        <v>17</v>
      </c>
      <c r="E3938" s="5">
        <v>27600</v>
      </c>
      <c r="F3938" s="6">
        <v>646.01</v>
      </c>
      <c r="H3938" s="15" t="str">
        <f t="shared" si="366"/>
        <v>Low</v>
      </c>
      <c r="I3938" s="11" t="str">
        <f t="shared" si="367"/>
        <v>Large</v>
      </c>
      <c r="J3938" s="11" t="str">
        <f t="shared" si="368"/>
        <v>West</v>
      </c>
      <c r="K3938" s="11" t="str">
        <f t="shared" si="369"/>
        <v>2000s</v>
      </c>
      <c r="L3938" s="11" t="str">
        <f t="shared" si="370"/>
        <v>Pulse</v>
      </c>
      <c r="M3938" s="18">
        <f t="shared" si="371"/>
        <v>2.3406159420289854E-2</v>
      </c>
    </row>
    <row r="3939" spans="1:13">
      <c r="A3939" s="4">
        <v>2009</v>
      </c>
      <c r="B3939" s="5" t="s">
        <v>117</v>
      </c>
      <c r="C3939" s="5" t="s">
        <v>139</v>
      </c>
      <c r="D3939" s="5" t="s">
        <v>18</v>
      </c>
      <c r="E3939" s="5">
        <v>392100</v>
      </c>
      <c r="F3939" s="6">
        <v>219.66</v>
      </c>
      <c r="H3939" s="15" t="str">
        <f t="shared" si="366"/>
        <v>Low</v>
      </c>
      <c r="I3939" s="11" t="str">
        <f t="shared" si="367"/>
        <v>Large</v>
      </c>
      <c r="J3939" s="11" t="str">
        <f t="shared" si="368"/>
        <v>West</v>
      </c>
      <c r="K3939" s="11" t="str">
        <f t="shared" si="369"/>
        <v>2000s</v>
      </c>
      <c r="L3939" s="11" t="str">
        <f t="shared" si="370"/>
        <v>Fiber</v>
      </c>
      <c r="M3939" s="18">
        <f t="shared" si="371"/>
        <v>5.6021423106350423E-4</v>
      </c>
    </row>
    <row r="3940" spans="1:13">
      <c r="A3940" s="4">
        <v>2010</v>
      </c>
      <c r="B3940" s="5" t="s">
        <v>117</v>
      </c>
      <c r="C3940" s="5" t="s">
        <v>139</v>
      </c>
      <c r="D3940" s="5" t="s">
        <v>16</v>
      </c>
      <c r="E3940" s="5">
        <v>800</v>
      </c>
      <c r="F3940" s="6">
        <v>1825</v>
      </c>
      <c r="H3940" s="15" t="str">
        <f t="shared" si="366"/>
        <v>Medium</v>
      </c>
      <c r="I3940" s="11" t="str">
        <f t="shared" si="367"/>
        <v>Small</v>
      </c>
      <c r="J3940" s="11" t="str">
        <f t="shared" si="368"/>
        <v>West</v>
      </c>
      <c r="K3940" s="11" t="str">
        <f t="shared" si="369"/>
        <v>2010s</v>
      </c>
      <c r="L3940" s="11" t="str">
        <f t="shared" si="370"/>
        <v>Cereal</v>
      </c>
      <c r="M3940" s="18">
        <f t="shared" si="371"/>
        <v>2.28125</v>
      </c>
    </row>
    <row r="3941" spans="1:13">
      <c r="A3941" s="4">
        <v>2010</v>
      </c>
      <c r="B3941" s="5" t="s">
        <v>117</v>
      </c>
      <c r="C3941" s="5" t="s">
        <v>139</v>
      </c>
      <c r="D3941" s="5" t="s">
        <v>17</v>
      </c>
      <c r="E3941" s="5">
        <v>38000</v>
      </c>
      <c r="F3941" s="6">
        <v>1155.79</v>
      </c>
      <c r="H3941" s="15" t="str">
        <f t="shared" si="366"/>
        <v>Medium</v>
      </c>
      <c r="I3941" s="11" t="str">
        <f t="shared" si="367"/>
        <v>Large</v>
      </c>
      <c r="J3941" s="11" t="str">
        <f t="shared" si="368"/>
        <v>West</v>
      </c>
      <c r="K3941" s="11" t="str">
        <f t="shared" si="369"/>
        <v>2010s</v>
      </c>
      <c r="L3941" s="11" t="str">
        <f t="shared" si="370"/>
        <v>Pulse</v>
      </c>
      <c r="M3941" s="18">
        <f t="shared" si="371"/>
        <v>3.0415526315789473E-2</v>
      </c>
    </row>
    <row r="3942" spans="1:13">
      <c r="A3942" s="4">
        <v>2010</v>
      </c>
      <c r="B3942" s="5" t="s">
        <v>117</v>
      </c>
      <c r="C3942" s="5" t="s">
        <v>139</v>
      </c>
      <c r="D3942" s="5" t="s">
        <v>18</v>
      </c>
      <c r="E3942" s="5">
        <v>479800</v>
      </c>
      <c r="F3942" s="6">
        <v>274.91000000000003</v>
      </c>
      <c r="H3942" s="15" t="str">
        <f t="shared" si="366"/>
        <v>Low</v>
      </c>
      <c r="I3942" s="11" t="str">
        <f t="shared" si="367"/>
        <v>Large</v>
      </c>
      <c r="J3942" s="11" t="str">
        <f t="shared" si="368"/>
        <v>West</v>
      </c>
      <c r="K3942" s="11" t="str">
        <f t="shared" si="369"/>
        <v>2010s</v>
      </c>
      <c r="L3942" s="11" t="str">
        <f t="shared" si="370"/>
        <v>Fiber</v>
      </c>
      <c r="M3942" s="18">
        <f t="shared" si="371"/>
        <v>5.7296790329303886E-4</v>
      </c>
    </row>
    <row r="3943" spans="1:13">
      <c r="A3943" s="4">
        <v>2011</v>
      </c>
      <c r="B3943" s="5" t="s">
        <v>117</v>
      </c>
      <c r="C3943" s="5" t="s">
        <v>139</v>
      </c>
      <c r="D3943" s="5" t="s">
        <v>15</v>
      </c>
      <c r="E3943" s="5">
        <v>100</v>
      </c>
      <c r="F3943" s="6">
        <v>1000</v>
      </c>
      <c r="H3943" s="15" t="str">
        <f t="shared" si="366"/>
        <v>Medium</v>
      </c>
      <c r="I3943" s="11" t="str">
        <f t="shared" si="367"/>
        <v>Small</v>
      </c>
      <c r="J3943" s="11" t="str">
        <f t="shared" si="368"/>
        <v>West</v>
      </c>
      <c r="K3943" s="11" t="str">
        <f t="shared" si="369"/>
        <v>2010s</v>
      </c>
      <c r="L3943" s="11" t="str">
        <f t="shared" si="370"/>
        <v>Cereal</v>
      </c>
      <c r="M3943" s="18">
        <f t="shared" si="371"/>
        <v>10</v>
      </c>
    </row>
    <row r="3944" spans="1:13">
      <c r="A3944" s="4">
        <v>2011</v>
      </c>
      <c r="B3944" s="5" t="s">
        <v>117</v>
      </c>
      <c r="C3944" s="5" t="s">
        <v>139</v>
      </c>
      <c r="D3944" s="5" t="s">
        <v>16</v>
      </c>
      <c r="E3944" s="5">
        <v>500</v>
      </c>
      <c r="F3944" s="6">
        <v>2780</v>
      </c>
      <c r="H3944" s="15" t="str">
        <f t="shared" si="366"/>
        <v>Medium</v>
      </c>
      <c r="I3944" s="11" t="str">
        <f t="shared" si="367"/>
        <v>Small</v>
      </c>
      <c r="J3944" s="11" t="str">
        <f t="shared" si="368"/>
        <v>West</v>
      </c>
      <c r="K3944" s="11" t="str">
        <f t="shared" si="369"/>
        <v>2010s</v>
      </c>
      <c r="L3944" s="11" t="str">
        <f t="shared" si="370"/>
        <v>Cereal</v>
      </c>
      <c r="M3944" s="18">
        <f t="shared" si="371"/>
        <v>5.56</v>
      </c>
    </row>
    <row r="3945" spans="1:13">
      <c r="A3945" s="4">
        <v>2011</v>
      </c>
      <c r="B3945" s="5" t="s">
        <v>117</v>
      </c>
      <c r="C3945" s="5" t="s">
        <v>139</v>
      </c>
      <c r="D3945" s="5" t="s">
        <v>17</v>
      </c>
      <c r="E3945" s="5">
        <v>40600</v>
      </c>
      <c r="F3945" s="6">
        <v>1289.6600000000001</v>
      </c>
      <c r="H3945" s="15" t="str">
        <f t="shared" si="366"/>
        <v>Medium</v>
      </c>
      <c r="I3945" s="11" t="str">
        <f t="shared" si="367"/>
        <v>Large</v>
      </c>
      <c r="J3945" s="11" t="str">
        <f t="shared" si="368"/>
        <v>West</v>
      </c>
      <c r="K3945" s="11" t="str">
        <f t="shared" si="369"/>
        <v>2010s</v>
      </c>
      <c r="L3945" s="11" t="str">
        <f t="shared" si="370"/>
        <v>Pulse</v>
      </c>
      <c r="M3945" s="18">
        <f t="shared" si="371"/>
        <v>3.1765024630541872E-2</v>
      </c>
    </row>
    <row r="3946" spans="1:13">
      <c r="A3946" s="4">
        <v>2011</v>
      </c>
      <c r="B3946" s="5" t="s">
        <v>117</v>
      </c>
      <c r="C3946" s="5" t="s">
        <v>139</v>
      </c>
      <c r="D3946" s="5" t="s">
        <v>18</v>
      </c>
      <c r="E3946" s="5">
        <v>481100</v>
      </c>
      <c r="F3946" s="6">
        <v>252.11</v>
      </c>
      <c r="H3946" s="15" t="str">
        <f t="shared" si="366"/>
        <v>Low</v>
      </c>
      <c r="I3946" s="11" t="str">
        <f t="shared" si="367"/>
        <v>Large</v>
      </c>
      <c r="J3946" s="11" t="str">
        <f t="shared" si="368"/>
        <v>West</v>
      </c>
      <c r="K3946" s="11" t="str">
        <f t="shared" si="369"/>
        <v>2010s</v>
      </c>
      <c r="L3946" s="11" t="str">
        <f t="shared" si="370"/>
        <v>Fiber</v>
      </c>
      <c r="M3946" s="18">
        <f t="shared" si="371"/>
        <v>5.2402826855123675E-4</v>
      </c>
    </row>
    <row r="3947" spans="1:13">
      <c r="A3947" s="4">
        <v>2012</v>
      </c>
      <c r="B3947" s="5" t="s">
        <v>117</v>
      </c>
      <c r="C3947" s="5" t="s">
        <v>139</v>
      </c>
      <c r="D3947" s="5" t="s">
        <v>15</v>
      </c>
      <c r="E3947" s="5">
        <v>100</v>
      </c>
      <c r="F3947" s="6">
        <v>400</v>
      </c>
      <c r="H3947" s="15" t="str">
        <f t="shared" si="366"/>
        <v>Low</v>
      </c>
      <c r="I3947" s="11" t="str">
        <f t="shared" si="367"/>
        <v>Small</v>
      </c>
      <c r="J3947" s="11" t="str">
        <f t="shared" si="368"/>
        <v>West</v>
      </c>
      <c r="K3947" s="11" t="str">
        <f t="shared" si="369"/>
        <v>2010s</v>
      </c>
      <c r="L3947" s="11" t="str">
        <f t="shared" si="370"/>
        <v>Cereal</v>
      </c>
      <c r="M3947" s="18">
        <f t="shared" si="371"/>
        <v>4</v>
      </c>
    </row>
    <row r="3948" spans="1:13">
      <c r="A3948" s="4">
        <v>2012</v>
      </c>
      <c r="B3948" s="5" t="s">
        <v>117</v>
      </c>
      <c r="C3948" s="5" t="s">
        <v>139</v>
      </c>
      <c r="D3948" s="5" t="s">
        <v>16</v>
      </c>
      <c r="E3948" s="5">
        <v>1260</v>
      </c>
      <c r="F3948" s="6">
        <v>888.89</v>
      </c>
      <c r="H3948" s="15" t="str">
        <f t="shared" si="366"/>
        <v>Low</v>
      </c>
      <c r="I3948" s="11" t="str">
        <f t="shared" si="367"/>
        <v>Medium</v>
      </c>
      <c r="J3948" s="11" t="str">
        <f t="shared" si="368"/>
        <v>West</v>
      </c>
      <c r="K3948" s="11" t="str">
        <f t="shared" si="369"/>
        <v>2010s</v>
      </c>
      <c r="L3948" s="11" t="str">
        <f t="shared" si="370"/>
        <v>Cereal</v>
      </c>
      <c r="M3948" s="18">
        <f t="shared" si="371"/>
        <v>0.70546825396825397</v>
      </c>
    </row>
    <row r="3949" spans="1:13">
      <c r="A3949" s="4">
        <v>2012</v>
      </c>
      <c r="B3949" s="5" t="s">
        <v>117</v>
      </c>
      <c r="C3949" s="5" t="s">
        <v>139</v>
      </c>
      <c r="D3949" s="5" t="s">
        <v>17</v>
      </c>
      <c r="E3949" s="5">
        <v>45600</v>
      </c>
      <c r="F3949" s="6">
        <v>1185.53</v>
      </c>
      <c r="H3949" s="15" t="str">
        <f t="shared" si="366"/>
        <v>Medium</v>
      </c>
      <c r="I3949" s="11" t="str">
        <f t="shared" si="367"/>
        <v>Large</v>
      </c>
      <c r="J3949" s="11" t="str">
        <f t="shared" si="368"/>
        <v>West</v>
      </c>
      <c r="K3949" s="11" t="str">
        <f t="shared" si="369"/>
        <v>2010s</v>
      </c>
      <c r="L3949" s="11" t="str">
        <f t="shared" si="370"/>
        <v>Pulse</v>
      </c>
      <c r="M3949" s="18">
        <f t="shared" si="371"/>
        <v>2.5998464912280701E-2</v>
      </c>
    </row>
    <row r="3950" spans="1:13">
      <c r="A3950" s="4">
        <v>2012</v>
      </c>
      <c r="B3950" s="5" t="s">
        <v>117</v>
      </c>
      <c r="C3950" s="5" t="s">
        <v>139</v>
      </c>
      <c r="D3950" s="5" t="s">
        <v>18</v>
      </c>
      <c r="E3950" s="5">
        <v>467600</v>
      </c>
      <c r="F3950" s="6">
        <v>356.8</v>
      </c>
      <c r="H3950" s="15" t="str">
        <f t="shared" si="366"/>
        <v>Low</v>
      </c>
      <c r="I3950" s="11" t="str">
        <f t="shared" si="367"/>
        <v>Large</v>
      </c>
      <c r="J3950" s="11" t="str">
        <f t="shared" si="368"/>
        <v>West</v>
      </c>
      <c r="K3950" s="11" t="str">
        <f t="shared" si="369"/>
        <v>2010s</v>
      </c>
      <c r="L3950" s="11" t="str">
        <f t="shared" si="370"/>
        <v>Fiber</v>
      </c>
      <c r="M3950" s="18">
        <f t="shared" si="371"/>
        <v>7.6304533789563732E-4</v>
      </c>
    </row>
    <row r="3951" spans="1:13">
      <c r="A3951" s="4">
        <v>2013</v>
      </c>
      <c r="B3951" s="5" t="s">
        <v>117</v>
      </c>
      <c r="C3951" s="5" t="s">
        <v>139</v>
      </c>
      <c r="D3951" s="5" t="s">
        <v>16</v>
      </c>
      <c r="E3951" s="5">
        <v>400</v>
      </c>
      <c r="F3951" s="6">
        <v>1250</v>
      </c>
      <c r="H3951" s="15" t="str">
        <f t="shared" si="366"/>
        <v>Medium</v>
      </c>
      <c r="I3951" s="11" t="str">
        <f t="shared" si="367"/>
        <v>Small</v>
      </c>
      <c r="J3951" s="11" t="str">
        <f t="shared" si="368"/>
        <v>West</v>
      </c>
      <c r="K3951" s="11" t="str">
        <f t="shared" si="369"/>
        <v>2010s</v>
      </c>
      <c r="L3951" s="11" t="str">
        <f t="shared" si="370"/>
        <v>Cereal</v>
      </c>
      <c r="M3951" s="18">
        <f t="shared" si="371"/>
        <v>3.125</v>
      </c>
    </row>
    <row r="3952" spans="1:13">
      <c r="A3952" s="4">
        <v>2013</v>
      </c>
      <c r="B3952" s="5" t="s">
        <v>117</v>
      </c>
      <c r="C3952" s="5" t="s">
        <v>139</v>
      </c>
      <c r="D3952" s="5" t="s">
        <v>17</v>
      </c>
      <c r="E3952" s="5">
        <v>45600</v>
      </c>
      <c r="F3952" s="6">
        <v>813.6</v>
      </c>
      <c r="H3952" s="15" t="str">
        <f t="shared" si="366"/>
        <v>Low</v>
      </c>
      <c r="I3952" s="11" t="str">
        <f t="shared" si="367"/>
        <v>Large</v>
      </c>
      <c r="J3952" s="11" t="str">
        <f t="shared" si="368"/>
        <v>West</v>
      </c>
      <c r="K3952" s="11" t="str">
        <f t="shared" si="369"/>
        <v>2010s</v>
      </c>
      <c r="L3952" s="11" t="str">
        <f t="shared" si="370"/>
        <v>Pulse</v>
      </c>
      <c r="M3952" s="18">
        <f t="shared" si="371"/>
        <v>1.7842105263157895E-2</v>
      </c>
    </row>
    <row r="3953" spans="1:13">
      <c r="A3953" s="4">
        <v>2013</v>
      </c>
      <c r="B3953" s="5" t="s">
        <v>117</v>
      </c>
      <c r="C3953" s="5" t="s">
        <v>139</v>
      </c>
      <c r="D3953" s="5" t="s">
        <v>18</v>
      </c>
      <c r="E3953" s="5">
        <v>416300</v>
      </c>
      <c r="F3953" s="6">
        <v>302.83</v>
      </c>
      <c r="H3953" s="15" t="str">
        <f t="shared" si="366"/>
        <v>Low</v>
      </c>
      <c r="I3953" s="11" t="str">
        <f t="shared" si="367"/>
        <v>Large</v>
      </c>
      <c r="J3953" s="11" t="str">
        <f t="shared" si="368"/>
        <v>West</v>
      </c>
      <c r="K3953" s="11" t="str">
        <f t="shared" si="369"/>
        <v>2010s</v>
      </c>
      <c r="L3953" s="11" t="str">
        <f t="shared" si="370"/>
        <v>Fiber</v>
      </c>
      <c r="M3953" s="18">
        <f t="shared" si="371"/>
        <v>7.2743214028344943E-4</v>
      </c>
    </row>
    <row r="3954" spans="1:13">
      <c r="A3954" s="4">
        <v>2014</v>
      </c>
      <c r="B3954" s="5" t="s">
        <v>117</v>
      </c>
      <c r="C3954" s="5" t="s">
        <v>139</v>
      </c>
      <c r="D3954" s="5" t="s">
        <v>16</v>
      </c>
      <c r="E3954" s="5">
        <v>1300</v>
      </c>
      <c r="F3954" s="6">
        <v>1000</v>
      </c>
      <c r="H3954" s="15" t="str">
        <f t="shared" si="366"/>
        <v>Medium</v>
      </c>
      <c r="I3954" s="11" t="str">
        <f t="shared" si="367"/>
        <v>Medium</v>
      </c>
      <c r="J3954" s="11" t="str">
        <f t="shared" si="368"/>
        <v>West</v>
      </c>
      <c r="K3954" s="11" t="str">
        <f t="shared" si="369"/>
        <v>2010s</v>
      </c>
      <c r="L3954" s="11" t="str">
        <f t="shared" si="370"/>
        <v>Cereal</v>
      </c>
      <c r="M3954" s="18">
        <f t="shared" si="371"/>
        <v>0.76923076923076927</v>
      </c>
    </row>
    <row r="3955" spans="1:13">
      <c r="A3955" s="4">
        <v>2014</v>
      </c>
      <c r="B3955" s="5" t="s">
        <v>117</v>
      </c>
      <c r="C3955" s="5" t="s">
        <v>139</v>
      </c>
      <c r="D3955" s="5" t="s">
        <v>17</v>
      </c>
      <c r="E3955" s="5">
        <v>38500</v>
      </c>
      <c r="F3955" s="6">
        <v>846.75</v>
      </c>
      <c r="H3955" s="15" t="str">
        <f t="shared" si="366"/>
        <v>Low</v>
      </c>
      <c r="I3955" s="11" t="str">
        <f t="shared" si="367"/>
        <v>Large</v>
      </c>
      <c r="J3955" s="11" t="str">
        <f t="shared" si="368"/>
        <v>West</v>
      </c>
      <c r="K3955" s="11" t="str">
        <f t="shared" si="369"/>
        <v>2010s</v>
      </c>
      <c r="L3955" s="11" t="str">
        <f t="shared" si="370"/>
        <v>Pulse</v>
      </c>
      <c r="M3955" s="18">
        <f t="shared" si="371"/>
        <v>2.1993506493506492E-2</v>
      </c>
    </row>
    <row r="3956" spans="1:13">
      <c r="A3956" s="4">
        <v>2014</v>
      </c>
      <c r="B3956" s="5" t="s">
        <v>117</v>
      </c>
      <c r="C3956" s="5" t="s">
        <v>139</v>
      </c>
      <c r="D3956" s="5" t="s">
        <v>18</v>
      </c>
      <c r="E3956" s="5">
        <v>421000</v>
      </c>
      <c r="F3956" s="6">
        <v>122.87</v>
      </c>
      <c r="H3956" s="15" t="str">
        <f t="shared" si="366"/>
        <v>Low</v>
      </c>
      <c r="I3956" s="11" t="str">
        <f t="shared" si="367"/>
        <v>Large</v>
      </c>
      <c r="J3956" s="11" t="str">
        <f t="shared" si="368"/>
        <v>West</v>
      </c>
      <c r="K3956" s="11" t="str">
        <f t="shared" si="369"/>
        <v>2010s</v>
      </c>
      <c r="L3956" s="11" t="str">
        <f t="shared" si="370"/>
        <v>Fiber</v>
      </c>
      <c r="M3956" s="18">
        <f t="shared" si="371"/>
        <v>2.9185273159144893E-4</v>
      </c>
    </row>
    <row r="3957" spans="1:13">
      <c r="A3957" s="4">
        <v>2015</v>
      </c>
      <c r="B3957" s="5" t="s">
        <v>117</v>
      </c>
      <c r="C3957" s="5" t="s">
        <v>139</v>
      </c>
      <c r="D3957" s="5" t="s">
        <v>16</v>
      </c>
      <c r="E3957" s="5">
        <v>3400</v>
      </c>
      <c r="F3957" s="6">
        <v>882.35</v>
      </c>
      <c r="H3957" s="15" t="str">
        <f t="shared" si="366"/>
        <v>Low</v>
      </c>
      <c r="I3957" s="11" t="str">
        <f t="shared" si="367"/>
        <v>Medium</v>
      </c>
      <c r="J3957" s="11" t="str">
        <f t="shared" si="368"/>
        <v>West</v>
      </c>
      <c r="K3957" s="11" t="str">
        <f t="shared" si="369"/>
        <v>2010s</v>
      </c>
      <c r="L3957" s="11" t="str">
        <f t="shared" si="370"/>
        <v>Cereal</v>
      </c>
      <c r="M3957" s="18">
        <f t="shared" si="371"/>
        <v>0.25951470588235293</v>
      </c>
    </row>
    <row r="3958" spans="1:13">
      <c r="A3958" s="4">
        <v>2015</v>
      </c>
      <c r="B3958" s="5" t="s">
        <v>117</v>
      </c>
      <c r="C3958" s="5" t="s">
        <v>139</v>
      </c>
      <c r="D3958" s="5" t="s">
        <v>17</v>
      </c>
      <c r="E3958" s="5">
        <v>80900</v>
      </c>
      <c r="F3958" s="6">
        <v>737.95</v>
      </c>
      <c r="H3958" s="15" t="str">
        <f t="shared" si="366"/>
        <v>Low</v>
      </c>
      <c r="I3958" s="11" t="str">
        <f t="shared" si="367"/>
        <v>Large</v>
      </c>
      <c r="J3958" s="11" t="str">
        <f t="shared" si="368"/>
        <v>West</v>
      </c>
      <c r="K3958" s="11" t="str">
        <f t="shared" si="369"/>
        <v>2010s</v>
      </c>
      <c r="L3958" s="11" t="str">
        <f t="shared" si="370"/>
        <v>Pulse</v>
      </c>
      <c r="M3958" s="18">
        <f t="shared" si="371"/>
        <v>9.1217552533992587E-3</v>
      </c>
    </row>
    <row r="3959" spans="1:13">
      <c r="A3959" s="4">
        <v>2015</v>
      </c>
      <c r="B3959" s="5" t="s">
        <v>117</v>
      </c>
      <c r="C3959" s="5" t="s">
        <v>139</v>
      </c>
      <c r="D3959" s="5" t="s">
        <v>18</v>
      </c>
      <c r="E3959" s="5">
        <v>432900</v>
      </c>
      <c r="F3959" s="6">
        <v>200.99</v>
      </c>
      <c r="H3959" s="15" t="str">
        <f t="shared" si="366"/>
        <v>Low</v>
      </c>
      <c r="I3959" s="11" t="str">
        <f t="shared" si="367"/>
        <v>Large</v>
      </c>
      <c r="J3959" s="11" t="str">
        <f t="shared" si="368"/>
        <v>West</v>
      </c>
      <c r="K3959" s="11" t="str">
        <f t="shared" si="369"/>
        <v>2010s</v>
      </c>
      <c r="L3959" s="11" t="str">
        <f t="shared" si="370"/>
        <v>Fiber</v>
      </c>
      <c r="M3959" s="18">
        <f t="shared" si="371"/>
        <v>4.6428736428736429E-4</v>
      </c>
    </row>
    <row r="3960" spans="1:13">
      <c r="A3960" s="4">
        <v>2016</v>
      </c>
      <c r="B3960" s="5" t="s">
        <v>117</v>
      </c>
      <c r="C3960" s="5" t="s">
        <v>139</v>
      </c>
      <c r="D3960" s="5" t="s">
        <v>16</v>
      </c>
      <c r="E3960" s="5">
        <v>3400</v>
      </c>
      <c r="F3960" s="6">
        <v>2147.06</v>
      </c>
      <c r="H3960" s="15" t="str">
        <f t="shared" si="366"/>
        <v>Medium</v>
      </c>
      <c r="I3960" s="11" t="str">
        <f t="shared" si="367"/>
        <v>Medium</v>
      </c>
      <c r="J3960" s="11" t="str">
        <f t="shared" si="368"/>
        <v>West</v>
      </c>
      <c r="K3960" s="11" t="str">
        <f t="shared" si="369"/>
        <v>2010s</v>
      </c>
      <c r="L3960" s="11" t="str">
        <f t="shared" si="370"/>
        <v>Cereal</v>
      </c>
      <c r="M3960" s="18">
        <f t="shared" si="371"/>
        <v>0.63148823529411768</v>
      </c>
    </row>
    <row r="3961" spans="1:13">
      <c r="A3961" s="4">
        <v>2016</v>
      </c>
      <c r="B3961" s="5" t="s">
        <v>117</v>
      </c>
      <c r="C3961" s="5" t="s">
        <v>139</v>
      </c>
      <c r="D3961" s="5" t="s">
        <v>17</v>
      </c>
      <c r="E3961" s="5">
        <v>147700</v>
      </c>
      <c r="F3961" s="6">
        <v>738.66</v>
      </c>
      <c r="H3961" s="15" t="str">
        <f t="shared" si="366"/>
        <v>Low</v>
      </c>
      <c r="I3961" s="11" t="str">
        <f t="shared" si="367"/>
        <v>Large</v>
      </c>
      <c r="J3961" s="11" t="str">
        <f t="shared" si="368"/>
        <v>West</v>
      </c>
      <c r="K3961" s="11" t="str">
        <f t="shared" si="369"/>
        <v>2010s</v>
      </c>
      <c r="L3961" s="11" t="str">
        <f t="shared" si="370"/>
        <v>Pulse</v>
      </c>
      <c r="M3961" s="18">
        <f t="shared" si="371"/>
        <v>5.0010832769126603E-3</v>
      </c>
    </row>
    <row r="3962" spans="1:13">
      <c r="A3962" s="4">
        <v>2016</v>
      </c>
      <c r="B3962" s="5" t="s">
        <v>117</v>
      </c>
      <c r="C3962" s="5" t="s">
        <v>139</v>
      </c>
      <c r="D3962" s="5" t="s">
        <v>18</v>
      </c>
      <c r="E3962" s="5">
        <v>420700</v>
      </c>
      <c r="F3962" s="6">
        <v>469.75</v>
      </c>
      <c r="H3962" s="15" t="str">
        <f t="shared" si="366"/>
        <v>Low</v>
      </c>
      <c r="I3962" s="11" t="str">
        <f t="shared" si="367"/>
        <v>Large</v>
      </c>
      <c r="J3962" s="11" t="str">
        <f t="shared" si="368"/>
        <v>West</v>
      </c>
      <c r="K3962" s="11" t="str">
        <f t="shared" si="369"/>
        <v>2010s</v>
      </c>
      <c r="L3962" s="11" t="str">
        <f t="shared" si="370"/>
        <v>Fiber</v>
      </c>
      <c r="M3962" s="18">
        <f t="shared" si="371"/>
        <v>1.1165913952935584E-3</v>
      </c>
    </row>
    <row r="3963" spans="1:13">
      <c r="A3963" s="4">
        <v>2017</v>
      </c>
      <c r="B3963" s="5" t="s">
        <v>117</v>
      </c>
      <c r="C3963" s="5" t="s">
        <v>139</v>
      </c>
      <c r="D3963" s="5" t="s">
        <v>16</v>
      </c>
      <c r="E3963" s="5">
        <v>2400</v>
      </c>
      <c r="F3963" s="6">
        <v>2041.67</v>
      </c>
      <c r="H3963" s="15" t="str">
        <f t="shared" si="366"/>
        <v>Medium</v>
      </c>
      <c r="I3963" s="11" t="str">
        <f t="shared" si="367"/>
        <v>Medium</v>
      </c>
      <c r="J3963" s="11" t="str">
        <f t="shared" si="368"/>
        <v>West</v>
      </c>
      <c r="K3963" s="11" t="str">
        <f t="shared" si="369"/>
        <v>2010s</v>
      </c>
      <c r="L3963" s="11" t="str">
        <f t="shared" si="370"/>
        <v>Cereal</v>
      </c>
      <c r="M3963" s="18">
        <f t="shared" si="371"/>
        <v>0.85069583333333332</v>
      </c>
    </row>
    <row r="3964" spans="1:13">
      <c r="A3964" s="4">
        <v>2017</v>
      </c>
      <c r="B3964" s="5" t="s">
        <v>117</v>
      </c>
      <c r="C3964" s="5" t="s">
        <v>139</v>
      </c>
      <c r="D3964" s="5" t="s">
        <v>17</v>
      </c>
      <c r="E3964" s="5">
        <v>94100</v>
      </c>
      <c r="F3964" s="6">
        <v>797.02</v>
      </c>
      <c r="H3964" s="15" t="str">
        <f t="shared" si="366"/>
        <v>Low</v>
      </c>
      <c r="I3964" s="11" t="str">
        <f t="shared" si="367"/>
        <v>Large</v>
      </c>
      <c r="J3964" s="11" t="str">
        <f t="shared" si="368"/>
        <v>West</v>
      </c>
      <c r="K3964" s="11" t="str">
        <f t="shared" si="369"/>
        <v>2010s</v>
      </c>
      <c r="L3964" s="11" t="str">
        <f t="shared" si="370"/>
        <v>Pulse</v>
      </c>
      <c r="M3964" s="18">
        <f t="shared" si="371"/>
        <v>8.4699256110520715E-3</v>
      </c>
    </row>
    <row r="3965" spans="1:13">
      <c r="A3965" s="4">
        <v>2017</v>
      </c>
      <c r="B3965" s="5" t="s">
        <v>117</v>
      </c>
      <c r="C3965" s="5" t="s">
        <v>139</v>
      </c>
      <c r="D3965" s="5" t="s">
        <v>18</v>
      </c>
      <c r="E3965" s="5">
        <v>470300</v>
      </c>
      <c r="F3965" s="6">
        <v>182.76</v>
      </c>
      <c r="H3965" s="15" t="str">
        <f t="shared" si="366"/>
        <v>Low</v>
      </c>
      <c r="I3965" s="11" t="str">
        <f t="shared" si="367"/>
        <v>Large</v>
      </c>
      <c r="J3965" s="11" t="str">
        <f t="shared" si="368"/>
        <v>West</v>
      </c>
      <c r="K3965" s="11" t="str">
        <f t="shared" si="369"/>
        <v>2010s</v>
      </c>
      <c r="L3965" s="11" t="str">
        <f t="shared" si="370"/>
        <v>Fiber</v>
      </c>
      <c r="M3965" s="18">
        <f t="shared" si="371"/>
        <v>3.8860301934935145E-4</v>
      </c>
    </row>
    <row r="3966" spans="1:13">
      <c r="A3966" s="4">
        <v>2008</v>
      </c>
      <c r="B3966" s="5" t="s">
        <v>117</v>
      </c>
      <c r="C3966" s="5" t="s">
        <v>140</v>
      </c>
      <c r="D3966" s="5" t="s">
        <v>16</v>
      </c>
      <c r="E3966" s="5">
        <v>100</v>
      </c>
      <c r="F3966" s="6">
        <v>2000</v>
      </c>
      <c r="H3966" s="15" t="str">
        <f t="shared" si="366"/>
        <v>Medium</v>
      </c>
      <c r="I3966" s="11" t="str">
        <f t="shared" si="367"/>
        <v>Small</v>
      </c>
      <c r="J3966" s="11" t="str">
        <f t="shared" si="368"/>
        <v>West</v>
      </c>
      <c r="K3966" s="11" t="str">
        <f t="shared" si="369"/>
        <v>2000s</v>
      </c>
      <c r="L3966" s="11" t="str">
        <f t="shared" si="370"/>
        <v>Cereal</v>
      </c>
      <c r="M3966" s="18">
        <f t="shared" si="371"/>
        <v>20</v>
      </c>
    </row>
    <row r="3967" spans="1:13">
      <c r="A3967" s="4">
        <v>2008</v>
      </c>
      <c r="B3967" s="5" t="s">
        <v>117</v>
      </c>
      <c r="C3967" s="5" t="s">
        <v>140</v>
      </c>
      <c r="D3967" s="5" t="s">
        <v>17</v>
      </c>
      <c r="E3967" s="5">
        <v>16800</v>
      </c>
      <c r="F3967" s="6">
        <v>535.71</v>
      </c>
      <c r="H3967" s="15" t="str">
        <f t="shared" si="366"/>
        <v>Low</v>
      </c>
      <c r="I3967" s="11" t="str">
        <f t="shared" si="367"/>
        <v>Large</v>
      </c>
      <c r="J3967" s="11" t="str">
        <f t="shared" si="368"/>
        <v>West</v>
      </c>
      <c r="K3967" s="11" t="str">
        <f t="shared" si="369"/>
        <v>2000s</v>
      </c>
      <c r="L3967" s="11" t="str">
        <f t="shared" si="370"/>
        <v>Pulse</v>
      </c>
      <c r="M3967" s="18">
        <f t="shared" si="371"/>
        <v>3.1887499999999999E-2</v>
      </c>
    </row>
    <row r="3968" spans="1:13">
      <c r="A3968" s="4">
        <v>2008</v>
      </c>
      <c r="B3968" s="5" t="s">
        <v>117</v>
      </c>
      <c r="C3968" s="5" t="s">
        <v>140</v>
      </c>
      <c r="D3968" s="5" t="s">
        <v>18</v>
      </c>
      <c r="E3968" s="5">
        <v>68500</v>
      </c>
      <c r="F3968" s="6">
        <v>208.03</v>
      </c>
      <c r="H3968" s="15" t="str">
        <f t="shared" si="366"/>
        <v>Low</v>
      </c>
      <c r="I3968" s="11" t="str">
        <f t="shared" si="367"/>
        <v>Large</v>
      </c>
      <c r="J3968" s="11" t="str">
        <f t="shared" si="368"/>
        <v>West</v>
      </c>
      <c r="K3968" s="11" t="str">
        <f t="shared" si="369"/>
        <v>2000s</v>
      </c>
      <c r="L3968" s="11" t="str">
        <f t="shared" si="370"/>
        <v>Fiber</v>
      </c>
      <c r="M3968" s="18">
        <f t="shared" si="371"/>
        <v>3.0369343065693431E-3</v>
      </c>
    </row>
    <row r="3969" spans="1:13">
      <c r="A3969" s="4">
        <v>2009</v>
      </c>
      <c r="B3969" s="5" t="s">
        <v>117</v>
      </c>
      <c r="C3969" s="5" t="s">
        <v>140</v>
      </c>
      <c r="D3969" s="5" t="s">
        <v>17</v>
      </c>
      <c r="E3969" s="5">
        <v>26600</v>
      </c>
      <c r="F3969" s="6">
        <v>533.08000000000004</v>
      </c>
      <c r="H3969" s="15" t="str">
        <f t="shared" si="366"/>
        <v>Low</v>
      </c>
      <c r="I3969" s="11" t="str">
        <f t="shared" si="367"/>
        <v>Large</v>
      </c>
      <c r="J3969" s="11" t="str">
        <f t="shared" si="368"/>
        <v>West</v>
      </c>
      <c r="K3969" s="11" t="str">
        <f t="shared" si="369"/>
        <v>2000s</v>
      </c>
      <c r="L3969" s="11" t="str">
        <f t="shared" si="370"/>
        <v>Pulse</v>
      </c>
      <c r="M3969" s="18">
        <f t="shared" si="371"/>
        <v>2.00406015037594E-2</v>
      </c>
    </row>
    <row r="3970" spans="1:13">
      <c r="A3970" s="4">
        <v>2009</v>
      </c>
      <c r="B3970" s="5" t="s">
        <v>117</v>
      </c>
      <c r="C3970" s="5" t="s">
        <v>140</v>
      </c>
      <c r="D3970" s="5" t="s">
        <v>18</v>
      </c>
      <c r="E3970" s="5">
        <v>145400</v>
      </c>
      <c r="F3970" s="6">
        <v>232.53</v>
      </c>
      <c r="H3970" s="15" t="str">
        <f t="shared" si="366"/>
        <v>Low</v>
      </c>
      <c r="I3970" s="11" t="str">
        <f t="shared" si="367"/>
        <v>Large</v>
      </c>
      <c r="J3970" s="11" t="str">
        <f t="shared" si="368"/>
        <v>West</v>
      </c>
      <c r="K3970" s="11" t="str">
        <f t="shared" si="369"/>
        <v>2000s</v>
      </c>
      <c r="L3970" s="11" t="str">
        <f t="shared" si="370"/>
        <v>Fiber</v>
      </c>
      <c r="M3970" s="18">
        <f t="shared" si="371"/>
        <v>1.5992434662998624E-3</v>
      </c>
    </row>
    <row r="3971" spans="1:13">
      <c r="A3971" s="4">
        <v>2010</v>
      </c>
      <c r="B3971" s="5" t="s">
        <v>117</v>
      </c>
      <c r="C3971" s="5" t="s">
        <v>140</v>
      </c>
      <c r="D3971" s="5" t="s">
        <v>17</v>
      </c>
      <c r="E3971" s="5">
        <v>27600</v>
      </c>
      <c r="F3971" s="6">
        <v>766.3</v>
      </c>
      <c r="H3971" s="15" t="str">
        <f t="shared" ref="H3971:H4034" si="372">IF(F3971&lt;1000,"Low",IF(F3971&lt;3000,"Medium","High"))</f>
        <v>Low</v>
      </c>
      <c r="I3971" s="11" t="str">
        <f t="shared" ref="I3971:I4034" si="373">IF(E3971&lt;1000,"Small",IF(E3971&lt;5000,"Medium","Large"))</f>
        <v>Large</v>
      </c>
      <c r="J3971" s="11" t="str">
        <f t="shared" ref="J3971:J4034" si="374">IF(OR(B3971="Punjab",B3971="Haryana",B3971="Himachal Pradesh",B3971="Jammu and Kashmir",B3971="Uttarakhand",B3971="Delhi",B3971="Chandigarh"),"North",IF(OR(B3971="Tamil Nadu",B3971="Karnataka",B3971="Kerala",B3971="Andhra Pradesh",B3971="Telangana"),"South",IF(OR(B3971="Maharashtra",B3971="Gujarat",B3971="Goa",B3971="Rajasthan"),"West",IF(OR(B3971="West Bengal",B3971="Bihar",B3971="Jharkhand",B3971="Odisha",B3971="Assam",B3971="Sikkim",B3971="Arunachal Pradesh",B3971="Manipur",B3971="Meghalaya",B3971="Mizoram",B3971="Nagaland",B3971="Tripura"),"East","Central"))))</f>
        <v>West</v>
      </c>
      <c r="K3971" s="11" t="str">
        <f t="shared" ref="K3971:K4034" si="375">LEFT(A3971,3)&amp;"0s"</f>
        <v>2010s</v>
      </c>
      <c r="L3971" s="11" t="str">
        <f t="shared" ref="L3971:L4034" si="376">IF(D3971="Rice","Cereal",IF(D3971="Maize","Cereal",IF(D3971="Chickpea","Pulse",IF(D3971="Cotton","Fiber","Other"))))</f>
        <v>Pulse</v>
      </c>
      <c r="M3971" s="18">
        <f t="shared" ref="M3971:M4034" si="377">F3971/E3971</f>
        <v>2.7764492753623186E-2</v>
      </c>
    </row>
    <row r="3972" spans="1:13">
      <c r="A3972" s="4">
        <v>2010</v>
      </c>
      <c r="B3972" s="5" t="s">
        <v>117</v>
      </c>
      <c r="C3972" s="5" t="s">
        <v>140</v>
      </c>
      <c r="D3972" s="5" t="s">
        <v>18</v>
      </c>
      <c r="E3972" s="5">
        <v>190600</v>
      </c>
      <c r="F3972" s="6">
        <v>234.58</v>
      </c>
      <c r="H3972" s="15" t="str">
        <f t="shared" si="372"/>
        <v>Low</v>
      </c>
      <c r="I3972" s="11" t="str">
        <f t="shared" si="373"/>
        <v>Large</v>
      </c>
      <c r="J3972" s="11" t="str">
        <f t="shared" si="374"/>
        <v>West</v>
      </c>
      <c r="K3972" s="11" t="str">
        <f t="shared" si="375"/>
        <v>2010s</v>
      </c>
      <c r="L3972" s="11" t="str">
        <f t="shared" si="376"/>
        <v>Fiber</v>
      </c>
      <c r="M3972" s="18">
        <f t="shared" si="377"/>
        <v>1.2307450157397692E-3</v>
      </c>
    </row>
    <row r="3973" spans="1:13">
      <c r="A3973" s="4">
        <v>2011</v>
      </c>
      <c r="B3973" s="5" t="s">
        <v>117</v>
      </c>
      <c r="C3973" s="5" t="s">
        <v>140</v>
      </c>
      <c r="D3973" s="5" t="s">
        <v>16</v>
      </c>
      <c r="E3973" s="5">
        <v>100</v>
      </c>
      <c r="F3973" s="6">
        <v>700</v>
      </c>
      <c r="H3973" s="15" t="str">
        <f t="shared" si="372"/>
        <v>Low</v>
      </c>
      <c r="I3973" s="11" t="str">
        <f t="shared" si="373"/>
        <v>Small</v>
      </c>
      <c r="J3973" s="11" t="str">
        <f t="shared" si="374"/>
        <v>West</v>
      </c>
      <c r="K3973" s="11" t="str">
        <f t="shared" si="375"/>
        <v>2010s</v>
      </c>
      <c r="L3973" s="11" t="str">
        <f t="shared" si="376"/>
        <v>Cereal</v>
      </c>
      <c r="M3973" s="18">
        <f t="shared" si="377"/>
        <v>7</v>
      </c>
    </row>
    <row r="3974" spans="1:13">
      <c r="A3974" s="4">
        <v>2011</v>
      </c>
      <c r="B3974" s="5" t="s">
        <v>117</v>
      </c>
      <c r="C3974" s="5" t="s">
        <v>140</v>
      </c>
      <c r="D3974" s="5" t="s">
        <v>17</v>
      </c>
      <c r="E3974" s="5">
        <v>28000</v>
      </c>
      <c r="F3974" s="6">
        <v>709.64</v>
      </c>
      <c r="H3974" s="15" t="str">
        <f t="shared" si="372"/>
        <v>Low</v>
      </c>
      <c r="I3974" s="11" t="str">
        <f t="shared" si="373"/>
        <v>Large</v>
      </c>
      <c r="J3974" s="11" t="str">
        <f t="shared" si="374"/>
        <v>West</v>
      </c>
      <c r="K3974" s="11" t="str">
        <f t="shared" si="375"/>
        <v>2010s</v>
      </c>
      <c r="L3974" s="11" t="str">
        <f t="shared" si="376"/>
        <v>Pulse</v>
      </c>
      <c r="M3974" s="18">
        <f t="shared" si="377"/>
        <v>2.5344285714285715E-2</v>
      </c>
    </row>
    <row r="3975" spans="1:13">
      <c r="A3975" s="4">
        <v>2011</v>
      </c>
      <c r="B3975" s="5" t="s">
        <v>117</v>
      </c>
      <c r="C3975" s="5" t="s">
        <v>140</v>
      </c>
      <c r="D3975" s="5" t="s">
        <v>18</v>
      </c>
      <c r="E3975" s="5">
        <v>178400</v>
      </c>
      <c r="F3975" s="6">
        <v>320.8</v>
      </c>
      <c r="H3975" s="15" t="str">
        <f t="shared" si="372"/>
        <v>Low</v>
      </c>
      <c r="I3975" s="11" t="str">
        <f t="shared" si="373"/>
        <v>Large</v>
      </c>
      <c r="J3975" s="11" t="str">
        <f t="shared" si="374"/>
        <v>West</v>
      </c>
      <c r="K3975" s="11" t="str">
        <f t="shared" si="375"/>
        <v>2010s</v>
      </c>
      <c r="L3975" s="11" t="str">
        <f t="shared" si="376"/>
        <v>Fiber</v>
      </c>
      <c r="M3975" s="18">
        <f t="shared" si="377"/>
        <v>1.7982062780269059E-3</v>
      </c>
    </row>
    <row r="3976" spans="1:13">
      <c r="A3976" s="4">
        <v>2012</v>
      </c>
      <c r="B3976" s="5" t="s">
        <v>117</v>
      </c>
      <c r="C3976" s="5" t="s">
        <v>140</v>
      </c>
      <c r="D3976" s="5" t="s">
        <v>17</v>
      </c>
      <c r="E3976" s="5">
        <v>30000</v>
      </c>
      <c r="F3976" s="6">
        <v>927</v>
      </c>
      <c r="H3976" s="15" t="str">
        <f t="shared" si="372"/>
        <v>Low</v>
      </c>
      <c r="I3976" s="11" t="str">
        <f t="shared" si="373"/>
        <v>Large</v>
      </c>
      <c r="J3976" s="11" t="str">
        <f t="shared" si="374"/>
        <v>West</v>
      </c>
      <c r="K3976" s="11" t="str">
        <f t="shared" si="375"/>
        <v>2010s</v>
      </c>
      <c r="L3976" s="11" t="str">
        <f t="shared" si="376"/>
        <v>Pulse</v>
      </c>
      <c r="M3976" s="18">
        <f t="shared" si="377"/>
        <v>3.09E-2</v>
      </c>
    </row>
    <row r="3977" spans="1:13">
      <c r="A3977" s="4">
        <v>2012</v>
      </c>
      <c r="B3977" s="5" t="s">
        <v>117</v>
      </c>
      <c r="C3977" s="5" t="s">
        <v>140</v>
      </c>
      <c r="D3977" s="5" t="s">
        <v>18</v>
      </c>
      <c r="E3977" s="5">
        <v>172400</v>
      </c>
      <c r="F3977" s="6">
        <v>320.42</v>
      </c>
      <c r="H3977" s="15" t="str">
        <f t="shared" si="372"/>
        <v>Low</v>
      </c>
      <c r="I3977" s="11" t="str">
        <f t="shared" si="373"/>
        <v>Large</v>
      </c>
      <c r="J3977" s="11" t="str">
        <f t="shared" si="374"/>
        <v>West</v>
      </c>
      <c r="K3977" s="11" t="str">
        <f t="shared" si="375"/>
        <v>2010s</v>
      </c>
      <c r="L3977" s="11" t="str">
        <f t="shared" si="376"/>
        <v>Fiber</v>
      </c>
      <c r="M3977" s="18">
        <f t="shared" si="377"/>
        <v>1.8585846867749422E-3</v>
      </c>
    </row>
    <row r="3978" spans="1:13">
      <c r="A3978" s="4">
        <v>2013</v>
      </c>
      <c r="B3978" s="5" t="s">
        <v>117</v>
      </c>
      <c r="C3978" s="5" t="s">
        <v>140</v>
      </c>
      <c r="D3978" s="5" t="s">
        <v>16</v>
      </c>
      <c r="E3978" s="5">
        <v>500</v>
      </c>
      <c r="F3978" s="6">
        <v>1000</v>
      </c>
      <c r="H3978" s="15" t="str">
        <f t="shared" si="372"/>
        <v>Medium</v>
      </c>
      <c r="I3978" s="11" t="str">
        <f t="shared" si="373"/>
        <v>Small</v>
      </c>
      <c r="J3978" s="11" t="str">
        <f t="shared" si="374"/>
        <v>West</v>
      </c>
      <c r="K3978" s="11" t="str">
        <f t="shared" si="375"/>
        <v>2010s</v>
      </c>
      <c r="L3978" s="11" t="str">
        <f t="shared" si="376"/>
        <v>Cereal</v>
      </c>
      <c r="M3978" s="18">
        <f t="shared" si="377"/>
        <v>2</v>
      </c>
    </row>
    <row r="3979" spans="1:13">
      <c r="A3979" s="4">
        <v>2013</v>
      </c>
      <c r="B3979" s="5" t="s">
        <v>117</v>
      </c>
      <c r="C3979" s="5" t="s">
        <v>140</v>
      </c>
      <c r="D3979" s="5" t="s">
        <v>17</v>
      </c>
      <c r="E3979" s="5">
        <v>36400</v>
      </c>
      <c r="F3979" s="6">
        <v>755.49</v>
      </c>
      <c r="H3979" s="15" t="str">
        <f t="shared" si="372"/>
        <v>Low</v>
      </c>
      <c r="I3979" s="11" t="str">
        <f t="shared" si="373"/>
        <v>Large</v>
      </c>
      <c r="J3979" s="11" t="str">
        <f t="shared" si="374"/>
        <v>West</v>
      </c>
      <c r="K3979" s="11" t="str">
        <f t="shared" si="375"/>
        <v>2010s</v>
      </c>
      <c r="L3979" s="11" t="str">
        <f t="shared" si="376"/>
        <v>Pulse</v>
      </c>
      <c r="M3979" s="18">
        <f t="shared" si="377"/>
        <v>2.075521978021978E-2</v>
      </c>
    </row>
    <row r="3980" spans="1:13">
      <c r="A3980" s="4">
        <v>2013</v>
      </c>
      <c r="B3980" s="5" t="s">
        <v>117</v>
      </c>
      <c r="C3980" s="5" t="s">
        <v>140</v>
      </c>
      <c r="D3980" s="5" t="s">
        <v>18</v>
      </c>
      <c r="E3980" s="5">
        <v>176900</v>
      </c>
      <c r="F3980" s="6">
        <v>258.95999999999998</v>
      </c>
      <c r="H3980" s="15" t="str">
        <f t="shared" si="372"/>
        <v>Low</v>
      </c>
      <c r="I3980" s="11" t="str">
        <f t="shared" si="373"/>
        <v>Large</v>
      </c>
      <c r="J3980" s="11" t="str">
        <f t="shared" si="374"/>
        <v>West</v>
      </c>
      <c r="K3980" s="11" t="str">
        <f t="shared" si="375"/>
        <v>2010s</v>
      </c>
      <c r="L3980" s="11" t="str">
        <f t="shared" si="376"/>
        <v>Fiber</v>
      </c>
      <c r="M3980" s="18">
        <f t="shared" si="377"/>
        <v>1.4638778971170152E-3</v>
      </c>
    </row>
    <row r="3981" spans="1:13">
      <c r="A3981" s="4">
        <v>2014</v>
      </c>
      <c r="B3981" s="5" t="s">
        <v>117</v>
      </c>
      <c r="C3981" s="5" t="s">
        <v>140</v>
      </c>
      <c r="D3981" s="5" t="s">
        <v>16</v>
      </c>
      <c r="E3981" s="5">
        <v>1000</v>
      </c>
      <c r="F3981" s="6">
        <v>1000</v>
      </c>
      <c r="H3981" s="15" t="str">
        <f t="shared" si="372"/>
        <v>Medium</v>
      </c>
      <c r="I3981" s="11" t="str">
        <f t="shared" si="373"/>
        <v>Medium</v>
      </c>
      <c r="J3981" s="11" t="str">
        <f t="shared" si="374"/>
        <v>West</v>
      </c>
      <c r="K3981" s="11" t="str">
        <f t="shared" si="375"/>
        <v>2010s</v>
      </c>
      <c r="L3981" s="11" t="str">
        <f t="shared" si="376"/>
        <v>Cereal</v>
      </c>
      <c r="M3981" s="18">
        <f t="shared" si="377"/>
        <v>1</v>
      </c>
    </row>
    <row r="3982" spans="1:13">
      <c r="A3982" s="4">
        <v>2014</v>
      </c>
      <c r="B3982" s="5" t="s">
        <v>117</v>
      </c>
      <c r="C3982" s="5" t="s">
        <v>140</v>
      </c>
      <c r="D3982" s="5" t="s">
        <v>17</v>
      </c>
      <c r="E3982" s="5">
        <v>31000</v>
      </c>
      <c r="F3982" s="6">
        <v>787.1</v>
      </c>
      <c r="H3982" s="15" t="str">
        <f t="shared" si="372"/>
        <v>Low</v>
      </c>
      <c r="I3982" s="11" t="str">
        <f t="shared" si="373"/>
        <v>Large</v>
      </c>
      <c r="J3982" s="11" t="str">
        <f t="shared" si="374"/>
        <v>West</v>
      </c>
      <c r="K3982" s="11" t="str">
        <f t="shared" si="375"/>
        <v>2010s</v>
      </c>
      <c r="L3982" s="11" t="str">
        <f t="shared" si="376"/>
        <v>Pulse</v>
      </c>
      <c r="M3982" s="18">
        <f t="shared" si="377"/>
        <v>2.539032258064516E-2</v>
      </c>
    </row>
    <row r="3983" spans="1:13">
      <c r="A3983" s="4">
        <v>2014</v>
      </c>
      <c r="B3983" s="5" t="s">
        <v>117</v>
      </c>
      <c r="C3983" s="5" t="s">
        <v>140</v>
      </c>
      <c r="D3983" s="5" t="s">
        <v>18</v>
      </c>
      <c r="E3983" s="5">
        <v>207700</v>
      </c>
      <c r="F3983" s="6">
        <v>159.99</v>
      </c>
      <c r="H3983" s="15" t="str">
        <f t="shared" si="372"/>
        <v>Low</v>
      </c>
      <c r="I3983" s="11" t="str">
        <f t="shared" si="373"/>
        <v>Large</v>
      </c>
      <c r="J3983" s="11" t="str">
        <f t="shared" si="374"/>
        <v>West</v>
      </c>
      <c r="K3983" s="11" t="str">
        <f t="shared" si="375"/>
        <v>2010s</v>
      </c>
      <c r="L3983" s="11" t="str">
        <f t="shared" si="376"/>
        <v>Fiber</v>
      </c>
      <c r="M3983" s="18">
        <f t="shared" si="377"/>
        <v>7.7029369282619162E-4</v>
      </c>
    </row>
    <row r="3984" spans="1:13">
      <c r="A3984" s="4">
        <v>2015</v>
      </c>
      <c r="B3984" s="5" t="s">
        <v>117</v>
      </c>
      <c r="C3984" s="5" t="s">
        <v>140</v>
      </c>
      <c r="D3984" s="5" t="s">
        <v>16</v>
      </c>
      <c r="E3984" s="5">
        <v>300</v>
      </c>
      <c r="F3984" s="6">
        <v>1000</v>
      </c>
      <c r="H3984" s="15" t="str">
        <f t="shared" si="372"/>
        <v>Medium</v>
      </c>
      <c r="I3984" s="11" t="str">
        <f t="shared" si="373"/>
        <v>Small</v>
      </c>
      <c r="J3984" s="11" t="str">
        <f t="shared" si="374"/>
        <v>West</v>
      </c>
      <c r="K3984" s="11" t="str">
        <f t="shared" si="375"/>
        <v>2010s</v>
      </c>
      <c r="L3984" s="11" t="str">
        <f t="shared" si="376"/>
        <v>Cereal</v>
      </c>
      <c r="M3984" s="18">
        <f t="shared" si="377"/>
        <v>3.3333333333333335</v>
      </c>
    </row>
    <row r="3985" spans="1:13">
      <c r="A3985" s="4">
        <v>2015</v>
      </c>
      <c r="B3985" s="5" t="s">
        <v>117</v>
      </c>
      <c r="C3985" s="5" t="s">
        <v>140</v>
      </c>
      <c r="D3985" s="5" t="s">
        <v>17</v>
      </c>
      <c r="E3985" s="5">
        <v>28600</v>
      </c>
      <c r="F3985" s="6">
        <v>779.72</v>
      </c>
      <c r="H3985" s="15" t="str">
        <f t="shared" si="372"/>
        <v>Low</v>
      </c>
      <c r="I3985" s="11" t="str">
        <f t="shared" si="373"/>
        <v>Large</v>
      </c>
      <c r="J3985" s="11" t="str">
        <f t="shared" si="374"/>
        <v>West</v>
      </c>
      <c r="K3985" s="11" t="str">
        <f t="shared" si="375"/>
        <v>2010s</v>
      </c>
      <c r="L3985" s="11" t="str">
        <f t="shared" si="376"/>
        <v>Pulse</v>
      </c>
      <c r="M3985" s="18">
        <f t="shared" si="377"/>
        <v>2.7262937062937063E-2</v>
      </c>
    </row>
    <row r="3986" spans="1:13">
      <c r="A3986" s="4">
        <v>2015</v>
      </c>
      <c r="B3986" s="5" t="s">
        <v>117</v>
      </c>
      <c r="C3986" s="5" t="s">
        <v>140</v>
      </c>
      <c r="D3986" s="5" t="s">
        <v>18</v>
      </c>
      <c r="E3986" s="5">
        <v>223400</v>
      </c>
      <c r="F3986" s="6">
        <v>258.55</v>
      </c>
      <c r="H3986" s="15" t="str">
        <f t="shared" si="372"/>
        <v>Low</v>
      </c>
      <c r="I3986" s="11" t="str">
        <f t="shared" si="373"/>
        <v>Large</v>
      </c>
      <c r="J3986" s="11" t="str">
        <f t="shared" si="374"/>
        <v>West</v>
      </c>
      <c r="K3986" s="11" t="str">
        <f t="shared" si="375"/>
        <v>2010s</v>
      </c>
      <c r="L3986" s="11" t="str">
        <f t="shared" si="376"/>
        <v>Fiber</v>
      </c>
      <c r="M3986" s="18">
        <f t="shared" si="377"/>
        <v>1.1573410922112802E-3</v>
      </c>
    </row>
    <row r="3987" spans="1:13">
      <c r="A3987" s="4">
        <v>2016</v>
      </c>
      <c r="B3987" s="5" t="s">
        <v>117</v>
      </c>
      <c r="C3987" s="5" t="s">
        <v>140</v>
      </c>
      <c r="D3987" s="5" t="s">
        <v>16</v>
      </c>
      <c r="E3987" s="5">
        <v>130</v>
      </c>
      <c r="F3987" s="6">
        <v>1538.46</v>
      </c>
      <c r="H3987" s="15" t="str">
        <f t="shared" si="372"/>
        <v>Medium</v>
      </c>
      <c r="I3987" s="11" t="str">
        <f t="shared" si="373"/>
        <v>Small</v>
      </c>
      <c r="J3987" s="11" t="str">
        <f t="shared" si="374"/>
        <v>West</v>
      </c>
      <c r="K3987" s="11" t="str">
        <f t="shared" si="375"/>
        <v>2010s</v>
      </c>
      <c r="L3987" s="11" t="str">
        <f t="shared" si="376"/>
        <v>Cereal</v>
      </c>
      <c r="M3987" s="18">
        <f t="shared" si="377"/>
        <v>11.834307692307693</v>
      </c>
    </row>
    <row r="3988" spans="1:13">
      <c r="A3988" s="4">
        <v>2016</v>
      </c>
      <c r="B3988" s="5" t="s">
        <v>117</v>
      </c>
      <c r="C3988" s="5" t="s">
        <v>140</v>
      </c>
      <c r="D3988" s="5" t="s">
        <v>17</v>
      </c>
      <c r="E3988" s="5">
        <v>29600</v>
      </c>
      <c r="F3988" s="6">
        <v>1141.8900000000001</v>
      </c>
      <c r="H3988" s="15" t="str">
        <f t="shared" si="372"/>
        <v>Medium</v>
      </c>
      <c r="I3988" s="11" t="str">
        <f t="shared" si="373"/>
        <v>Large</v>
      </c>
      <c r="J3988" s="11" t="str">
        <f t="shared" si="374"/>
        <v>West</v>
      </c>
      <c r="K3988" s="11" t="str">
        <f t="shared" si="375"/>
        <v>2010s</v>
      </c>
      <c r="L3988" s="11" t="str">
        <f t="shared" si="376"/>
        <v>Pulse</v>
      </c>
      <c r="M3988" s="18">
        <f t="shared" si="377"/>
        <v>3.857736486486487E-2</v>
      </c>
    </row>
    <row r="3989" spans="1:13">
      <c r="A3989" s="4">
        <v>2016</v>
      </c>
      <c r="B3989" s="5" t="s">
        <v>117</v>
      </c>
      <c r="C3989" s="5" t="s">
        <v>140</v>
      </c>
      <c r="D3989" s="5" t="s">
        <v>18</v>
      </c>
      <c r="E3989" s="5">
        <v>240500</v>
      </c>
      <c r="F3989" s="6">
        <v>538.04999999999995</v>
      </c>
      <c r="H3989" s="15" t="str">
        <f t="shared" si="372"/>
        <v>Low</v>
      </c>
      <c r="I3989" s="11" t="str">
        <f t="shared" si="373"/>
        <v>Large</v>
      </c>
      <c r="J3989" s="11" t="str">
        <f t="shared" si="374"/>
        <v>West</v>
      </c>
      <c r="K3989" s="11" t="str">
        <f t="shared" si="375"/>
        <v>2010s</v>
      </c>
      <c r="L3989" s="11" t="str">
        <f t="shared" si="376"/>
        <v>Fiber</v>
      </c>
      <c r="M3989" s="18">
        <f t="shared" si="377"/>
        <v>2.2372141372141371E-3</v>
      </c>
    </row>
    <row r="3990" spans="1:13">
      <c r="A3990" s="4">
        <v>2017</v>
      </c>
      <c r="B3990" s="5" t="s">
        <v>117</v>
      </c>
      <c r="C3990" s="5" t="s">
        <v>140</v>
      </c>
      <c r="D3990" s="5" t="s">
        <v>16</v>
      </c>
      <c r="E3990" s="5">
        <v>230</v>
      </c>
      <c r="F3990" s="6">
        <v>442.48</v>
      </c>
      <c r="H3990" s="15" t="str">
        <f t="shared" si="372"/>
        <v>Low</v>
      </c>
      <c r="I3990" s="11" t="str">
        <f t="shared" si="373"/>
        <v>Small</v>
      </c>
      <c r="J3990" s="11" t="str">
        <f t="shared" si="374"/>
        <v>West</v>
      </c>
      <c r="K3990" s="11" t="str">
        <f t="shared" si="375"/>
        <v>2010s</v>
      </c>
      <c r="L3990" s="11" t="str">
        <f t="shared" si="376"/>
        <v>Cereal</v>
      </c>
      <c r="M3990" s="18">
        <f t="shared" si="377"/>
        <v>1.9238260869565218</v>
      </c>
    </row>
    <row r="3991" spans="1:13">
      <c r="A3991" s="4">
        <v>2017</v>
      </c>
      <c r="B3991" s="5" t="s">
        <v>117</v>
      </c>
      <c r="C3991" s="5" t="s">
        <v>140</v>
      </c>
      <c r="D3991" s="5" t="s">
        <v>17</v>
      </c>
      <c r="E3991" s="5">
        <v>31400</v>
      </c>
      <c r="F3991" s="6">
        <v>1171.97</v>
      </c>
      <c r="H3991" s="15" t="str">
        <f t="shared" si="372"/>
        <v>Medium</v>
      </c>
      <c r="I3991" s="11" t="str">
        <f t="shared" si="373"/>
        <v>Large</v>
      </c>
      <c r="J3991" s="11" t="str">
        <f t="shared" si="374"/>
        <v>West</v>
      </c>
      <c r="K3991" s="11" t="str">
        <f t="shared" si="375"/>
        <v>2010s</v>
      </c>
      <c r="L3991" s="11" t="str">
        <f t="shared" si="376"/>
        <v>Pulse</v>
      </c>
      <c r="M3991" s="18">
        <f t="shared" si="377"/>
        <v>3.732388535031847E-2</v>
      </c>
    </row>
    <row r="3992" spans="1:13">
      <c r="A3992" s="4">
        <v>2017</v>
      </c>
      <c r="B3992" s="5" t="s">
        <v>117</v>
      </c>
      <c r="C3992" s="5" t="s">
        <v>140</v>
      </c>
      <c r="D3992" s="5" t="s">
        <v>18</v>
      </c>
      <c r="E3992" s="5">
        <v>251060</v>
      </c>
      <c r="F3992" s="6">
        <v>450.61</v>
      </c>
      <c r="H3992" s="15" t="str">
        <f t="shared" si="372"/>
        <v>Low</v>
      </c>
      <c r="I3992" s="11" t="str">
        <f t="shared" si="373"/>
        <v>Large</v>
      </c>
      <c r="J3992" s="11" t="str">
        <f t="shared" si="374"/>
        <v>West</v>
      </c>
      <c r="K3992" s="11" t="str">
        <f t="shared" si="375"/>
        <v>2010s</v>
      </c>
      <c r="L3992" s="11" t="str">
        <f t="shared" si="376"/>
        <v>Fiber</v>
      </c>
      <c r="M3992" s="18">
        <f t="shared" si="377"/>
        <v>1.7948299211343903E-3</v>
      </c>
    </row>
    <row r="3993" spans="1:13">
      <c r="A3993" s="4">
        <v>2008</v>
      </c>
      <c r="B3993" s="5" t="s">
        <v>117</v>
      </c>
      <c r="C3993" s="5" t="s">
        <v>141</v>
      </c>
      <c r="D3993" s="5" t="s">
        <v>15</v>
      </c>
      <c r="E3993" s="5">
        <v>57500</v>
      </c>
      <c r="F3993" s="6">
        <v>949.57</v>
      </c>
      <c r="H3993" s="15" t="str">
        <f t="shared" si="372"/>
        <v>Low</v>
      </c>
      <c r="I3993" s="11" t="str">
        <f t="shared" si="373"/>
        <v>Large</v>
      </c>
      <c r="J3993" s="11" t="str">
        <f t="shared" si="374"/>
        <v>West</v>
      </c>
      <c r="K3993" s="11" t="str">
        <f t="shared" si="375"/>
        <v>2000s</v>
      </c>
      <c r="L3993" s="11" t="str">
        <f t="shared" si="376"/>
        <v>Cereal</v>
      </c>
      <c r="M3993" s="18">
        <f t="shared" si="377"/>
        <v>1.6514260869565218E-2</v>
      </c>
    </row>
    <row r="3994" spans="1:13">
      <c r="A3994" s="4">
        <v>2008</v>
      </c>
      <c r="B3994" s="5" t="s">
        <v>117</v>
      </c>
      <c r="C3994" s="5" t="s">
        <v>141</v>
      </c>
      <c r="D3994" s="5" t="s">
        <v>16</v>
      </c>
      <c r="E3994" s="5">
        <v>600</v>
      </c>
      <c r="F3994" s="6">
        <v>1500</v>
      </c>
      <c r="H3994" s="15" t="str">
        <f t="shared" si="372"/>
        <v>Medium</v>
      </c>
      <c r="I3994" s="11" t="str">
        <f t="shared" si="373"/>
        <v>Small</v>
      </c>
      <c r="J3994" s="11" t="str">
        <f t="shared" si="374"/>
        <v>West</v>
      </c>
      <c r="K3994" s="11" t="str">
        <f t="shared" si="375"/>
        <v>2000s</v>
      </c>
      <c r="L3994" s="11" t="str">
        <f t="shared" si="376"/>
        <v>Cereal</v>
      </c>
      <c r="M3994" s="18">
        <f t="shared" si="377"/>
        <v>2.5</v>
      </c>
    </row>
    <row r="3995" spans="1:13">
      <c r="A3995" s="4">
        <v>2008</v>
      </c>
      <c r="B3995" s="5" t="s">
        <v>117</v>
      </c>
      <c r="C3995" s="5" t="s">
        <v>141</v>
      </c>
      <c r="D3995" s="5" t="s">
        <v>17</v>
      </c>
      <c r="E3995" s="5">
        <v>66400</v>
      </c>
      <c r="F3995" s="6">
        <v>600.9</v>
      </c>
      <c r="H3995" s="15" t="str">
        <f t="shared" si="372"/>
        <v>Low</v>
      </c>
      <c r="I3995" s="11" t="str">
        <f t="shared" si="373"/>
        <v>Large</v>
      </c>
      <c r="J3995" s="11" t="str">
        <f t="shared" si="374"/>
        <v>West</v>
      </c>
      <c r="K3995" s="11" t="str">
        <f t="shared" si="375"/>
        <v>2000s</v>
      </c>
      <c r="L3995" s="11" t="str">
        <f t="shared" si="376"/>
        <v>Pulse</v>
      </c>
      <c r="M3995" s="18">
        <f t="shared" si="377"/>
        <v>9.0496987951807217E-3</v>
      </c>
    </row>
    <row r="3996" spans="1:13">
      <c r="A3996" s="4">
        <v>2008</v>
      </c>
      <c r="B3996" s="5" t="s">
        <v>117</v>
      </c>
      <c r="C3996" s="5" t="s">
        <v>141</v>
      </c>
      <c r="D3996" s="5" t="s">
        <v>18</v>
      </c>
      <c r="E3996" s="5">
        <v>44300</v>
      </c>
      <c r="F3996" s="6">
        <v>243.79</v>
      </c>
      <c r="H3996" s="15" t="str">
        <f t="shared" si="372"/>
        <v>Low</v>
      </c>
      <c r="I3996" s="11" t="str">
        <f t="shared" si="373"/>
        <v>Large</v>
      </c>
      <c r="J3996" s="11" t="str">
        <f t="shared" si="374"/>
        <v>West</v>
      </c>
      <c r="K3996" s="11" t="str">
        <f t="shared" si="375"/>
        <v>2000s</v>
      </c>
      <c r="L3996" s="11" t="str">
        <f t="shared" si="376"/>
        <v>Fiber</v>
      </c>
      <c r="M3996" s="18">
        <f t="shared" si="377"/>
        <v>5.5031602708803607E-3</v>
      </c>
    </row>
    <row r="3997" spans="1:13">
      <c r="A3997" s="4">
        <v>2009</v>
      </c>
      <c r="B3997" s="5" t="s">
        <v>117</v>
      </c>
      <c r="C3997" s="5" t="s">
        <v>141</v>
      </c>
      <c r="D3997" s="5" t="s">
        <v>15</v>
      </c>
      <c r="E3997" s="5">
        <v>70900</v>
      </c>
      <c r="F3997" s="6">
        <v>1146.26</v>
      </c>
      <c r="H3997" s="15" t="str">
        <f t="shared" si="372"/>
        <v>Medium</v>
      </c>
      <c r="I3997" s="11" t="str">
        <f t="shared" si="373"/>
        <v>Large</v>
      </c>
      <c r="J3997" s="11" t="str">
        <f t="shared" si="374"/>
        <v>West</v>
      </c>
      <c r="K3997" s="11" t="str">
        <f t="shared" si="375"/>
        <v>2000s</v>
      </c>
      <c r="L3997" s="11" t="str">
        <f t="shared" si="376"/>
        <v>Cereal</v>
      </c>
      <c r="M3997" s="18">
        <f t="shared" si="377"/>
        <v>1.6167277856135403E-2</v>
      </c>
    </row>
    <row r="3998" spans="1:13">
      <c r="A3998" s="4">
        <v>2009</v>
      </c>
      <c r="B3998" s="5" t="s">
        <v>117</v>
      </c>
      <c r="C3998" s="5" t="s">
        <v>141</v>
      </c>
      <c r="D3998" s="5" t="s">
        <v>16</v>
      </c>
      <c r="E3998" s="5">
        <v>200</v>
      </c>
      <c r="F3998" s="6">
        <v>2250</v>
      </c>
      <c r="H3998" s="15" t="str">
        <f t="shared" si="372"/>
        <v>Medium</v>
      </c>
      <c r="I3998" s="11" t="str">
        <f t="shared" si="373"/>
        <v>Small</v>
      </c>
      <c r="J3998" s="11" t="str">
        <f t="shared" si="374"/>
        <v>West</v>
      </c>
      <c r="K3998" s="11" t="str">
        <f t="shared" si="375"/>
        <v>2000s</v>
      </c>
      <c r="L3998" s="11" t="str">
        <f t="shared" si="376"/>
        <v>Cereal</v>
      </c>
      <c r="M3998" s="18">
        <f t="shared" si="377"/>
        <v>11.25</v>
      </c>
    </row>
    <row r="3999" spans="1:13">
      <c r="A3999" s="4">
        <v>2009</v>
      </c>
      <c r="B3999" s="5" t="s">
        <v>117</v>
      </c>
      <c r="C3999" s="5" t="s">
        <v>141</v>
      </c>
      <c r="D3999" s="5" t="s">
        <v>17</v>
      </c>
      <c r="E3999" s="5">
        <v>73800</v>
      </c>
      <c r="F3999" s="6">
        <v>796.75</v>
      </c>
      <c r="H3999" s="15" t="str">
        <f t="shared" si="372"/>
        <v>Low</v>
      </c>
      <c r="I3999" s="11" t="str">
        <f t="shared" si="373"/>
        <v>Large</v>
      </c>
      <c r="J3999" s="11" t="str">
        <f t="shared" si="374"/>
        <v>West</v>
      </c>
      <c r="K3999" s="11" t="str">
        <f t="shared" si="375"/>
        <v>2000s</v>
      </c>
      <c r="L3999" s="11" t="str">
        <f t="shared" si="376"/>
        <v>Pulse</v>
      </c>
      <c r="M3999" s="18">
        <f t="shared" si="377"/>
        <v>1.0796070460704608E-2</v>
      </c>
    </row>
    <row r="4000" spans="1:13">
      <c r="A4000" s="4">
        <v>2009</v>
      </c>
      <c r="B4000" s="5" t="s">
        <v>117</v>
      </c>
      <c r="C4000" s="5" t="s">
        <v>141</v>
      </c>
      <c r="D4000" s="5" t="s">
        <v>18</v>
      </c>
      <c r="E4000" s="5">
        <v>63600</v>
      </c>
      <c r="F4000" s="6">
        <v>237.74</v>
      </c>
      <c r="H4000" s="15" t="str">
        <f t="shared" si="372"/>
        <v>Low</v>
      </c>
      <c r="I4000" s="11" t="str">
        <f t="shared" si="373"/>
        <v>Large</v>
      </c>
      <c r="J4000" s="11" t="str">
        <f t="shared" si="374"/>
        <v>West</v>
      </c>
      <c r="K4000" s="11" t="str">
        <f t="shared" si="375"/>
        <v>2000s</v>
      </c>
      <c r="L4000" s="11" t="str">
        <f t="shared" si="376"/>
        <v>Fiber</v>
      </c>
      <c r="M4000" s="18">
        <f t="shared" si="377"/>
        <v>3.7380503144654091E-3</v>
      </c>
    </row>
    <row r="4001" spans="1:13">
      <c r="A4001" s="4">
        <v>2010</v>
      </c>
      <c r="B4001" s="5" t="s">
        <v>117</v>
      </c>
      <c r="C4001" s="5" t="s">
        <v>141</v>
      </c>
      <c r="D4001" s="5" t="s">
        <v>15</v>
      </c>
      <c r="E4001" s="5">
        <v>71500</v>
      </c>
      <c r="F4001" s="6">
        <v>983.22</v>
      </c>
      <c r="H4001" s="15" t="str">
        <f t="shared" si="372"/>
        <v>Low</v>
      </c>
      <c r="I4001" s="11" t="str">
        <f t="shared" si="373"/>
        <v>Large</v>
      </c>
      <c r="J4001" s="11" t="str">
        <f t="shared" si="374"/>
        <v>West</v>
      </c>
      <c r="K4001" s="11" t="str">
        <f t="shared" si="375"/>
        <v>2010s</v>
      </c>
      <c r="L4001" s="11" t="str">
        <f t="shared" si="376"/>
        <v>Cereal</v>
      </c>
      <c r="M4001" s="18">
        <f t="shared" si="377"/>
        <v>1.3751328671328672E-2</v>
      </c>
    </row>
    <row r="4002" spans="1:13">
      <c r="A4002" s="4">
        <v>2010</v>
      </c>
      <c r="B4002" s="5" t="s">
        <v>117</v>
      </c>
      <c r="C4002" s="5" t="s">
        <v>141</v>
      </c>
      <c r="D4002" s="5" t="s">
        <v>16</v>
      </c>
      <c r="E4002" s="5">
        <v>100</v>
      </c>
      <c r="F4002" s="6">
        <v>2500</v>
      </c>
      <c r="H4002" s="15" t="str">
        <f t="shared" si="372"/>
        <v>Medium</v>
      </c>
      <c r="I4002" s="11" t="str">
        <f t="shared" si="373"/>
        <v>Small</v>
      </c>
      <c r="J4002" s="11" t="str">
        <f t="shared" si="374"/>
        <v>West</v>
      </c>
      <c r="K4002" s="11" t="str">
        <f t="shared" si="375"/>
        <v>2010s</v>
      </c>
      <c r="L4002" s="11" t="str">
        <f t="shared" si="376"/>
        <v>Cereal</v>
      </c>
      <c r="M4002" s="18">
        <f t="shared" si="377"/>
        <v>25</v>
      </c>
    </row>
    <row r="4003" spans="1:13">
      <c r="A4003" s="4">
        <v>2010</v>
      </c>
      <c r="B4003" s="5" t="s">
        <v>117</v>
      </c>
      <c r="C4003" s="5" t="s">
        <v>141</v>
      </c>
      <c r="D4003" s="5" t="s">
        <v>17</v>
      </c>
      <c r="E4003" s="5">
        <v>84900</v>
      </c>
      <c r="F4003" s="6">
        <v>866.2</v>
      </c>
      <c r="H4003" s="15" t="str">
        <f t="shared" si="372"/>
        <v>Low</v>
      </c>
      <c r="I4003" s="11" t="str">
        <f t="shared" si="373"/>
        <v>Large</v>
      </c>
      <c r="J4003" s="11" t="str">
        <f t="shared" si="374"/>
        <v>West</v>
      </c>
      <c r="K4003" s="11" t="str">
        <f t="shared" si="375"/>
        <v>2010s</v>
      </c>
      <c r="L4003" s="11" t="str">
        <f t="shared" si="376"/>
        <v>Pulse</v>
      </c>
      <c r="M4003" s="18">
        <f t="shared" si="377"/>
        <v>1.0202591283863369E-2</v>
      </c>
    </row>
    <row r="4004" spans="1:13">
      <c r="A4004" s="4">
        <v>2010</v>
      </c>
      <c r="B4004" s="5" t="s">
        <v>117</v>
      </c>
      <c r="C4004" s="5" t="s">
        <v>141</v>
      </c>
      <c r="D4004" s="5" t="s">
        <v>18</v>
      </c>
      <c r="E4004" s="5">
        <v>80800</v>
      </c>
      <c r="F4004" s="6">
        <v>265.10000000000002</v>
      </c>
      <c r="H4004" s="15" t="str">
        <f t="shared" si="372"/>
        <v>Low</v>
      </c>
      <c r="I4004" s="11" t="str">
        <f t="shared" si="373"/>
        <v>Large</v>
      </c>
      <c r="J4004" s="11" t="str">
        <f t="shared" si="374"/>
        <v>West</v>
      </c>
      <c r="K4004" s="11" t="str">
        <f t="shared" si="375"/>
        <v>2010s</v>
      </c>
      <c r="L4004" s="11" t="str">
        <f t="shared" si="376"/>
        <v>Fiber</v>
      </c>
      <c r="M4004" s="18">
        <f t="shared" si="377"/>
        <v>3.2809405940594063E-3</v>
      </c>
    </row>
    <row r="4005" spans="1:13">
      <c r="A4005" s="4">
        <v>2011</v>
      </c>
      <c r="B4005" s="5" t="s">
        <v>117</v>
      </c>
      <c r="C4005" s="5" t="s">
        <v>141</v>
      </c>
      <c r="D4005" s="5" t="s">
        <v>15</v>
      </c>
      <c r="E4005" s="5">
        <v>77500</v>
      </c>
      <c r="F4005" s="6">
        <v>1514.84</v>
      </c>
      <c r="H4005" s="15" t="str">
        <f t="shared" si="372"/>
        <v>Medium</v>
      </c>
      <c r="I4005" s="11" t="str">
        <f t="shared" si="373"/>
        <v>Large</v>
      </c>
      <c r="J4005" s="11" t="str">
        <f t="shared" si="374"/>
        <v>West</v>
      </c>
      <c r="K4005" s="11" t="str">
        <f t="shared" si="375"/>
        <v>2010s</v>
      </c>
      <c r="L4005" s="11" t="str">
        <f t="shared" si="376"/>
        <v>Cereal</v>
      </c>
      <c r="M4005" s="18">
        <f t="shared" si="377"/>
        <v>1.9546322580645162E-2</v>
      </c>
    </row>
    <row r="4006" spans="1:13">
      <c r="A4006" s="4">
        <v>2011</v>
      </c>
      <c r="B4006" s="5" t="s">
        <v>117</v>
      </c>
      <c r="C4006" s="5" t="s">
        <v>141</v>
      </c>
      <c r="D4006" s="5" t="s">
        <v>16</v>
      </c>
      <c r="E4006" s="5">
        <v>400</v>
      </c>
      <c r="F4006" s="6">
        <v>700</v>
      </c>
      <c r="H4006" s="15" t="str">
        <f t="shared" si="372"/>
        <v>Low</v>
      </c>
      <c r="I4006" s="11" t="str">
        <f t="shared" si="373"/>
        <v>Small</v>
      </c>
      <c r="J4006" s="11" t="str">
        <f t="shared" si="374"/>
        <v>West</v>
      </c>
      <c r="K4006" s="11" t="str">
        <f t="shared" si="375"/>
        <v>2010s</v>
      </c>
      <c r="L4006" s="11" t="str">
        <f t="shared" si="376"/>
        <v>Cereal</v>
      </c>
      <c r="M4006" s="18">
        <f t="shared" si="377"/>
        <v>1.75</v>
      </c>
    </row>
    <row r="4007" spans="1:13">
      <c r="A4007" s="4">
        <v>2011</v>
      </c>
      <c r="B4007" s="5" t="s">
        <v>117</v>
      </c>
      <c r="C4007" s="5" t="s">
        <v>141</v>
      </c>
      <c r="D4007" s="5" t="s">
        <v>17</v>
      </c>
      <c r="E4007" s="5">
        <v>69900</v>
      </c>
      <c r="F4007" s="6">
        <v>884.12</v>
      </c>
      <c r="H4007" s="15" t="str">
        <f t="shared" si="372"/>
        <v>Low</v>
      </c>
      <c r="I4007" s="11" t="str">
        <f t="shared" si="373"/>
        <v>Large</v>
      </c>
      <c r="J4007" s="11" t="str">
        <f t="shared" si="374"/>
        <v>West</v>
      </c>
      <c r="K4007" s="11" t="str">
        <f t="shared" si="375"/>
        <v>2010s</v>
      </c>
      <c r="L4007" s="11" t="str">
        <f t="shared" si="376"/>
        <v>Pulse</v>
      </c>
      <c r="M4007" s="18">
        <f t="shared" si="377"/>
        <v>1.2648354792560801E-2</v>
      </c>
    </row>
    <row r="4008" spans="1:13">
      <c r="A4008" s="4">
        <v>2011</v>
      </c>
      <c r="B4008" s="5" t="s">
        <v>117</v>
      </c>
      <c r="C4008" s="5" t="s">
        <v>141</v>
      </c>
      <c r="D4008" s="5" t="s">
        <v>18</v>
      </c>
      <c r="E4008" s="5">
        <v>102100</v>
      </c>
      <c r="F4008" s="6">
        <v>236.14</v>
      </c>
      <c r="H4008" s="15" t="str">
        <f t="shared" si="372"/>
        <v>Low</v>
      </c>
      <c r="I4008" s="11" t="str">
        <f t="shared" si="373"/>
        <v>Large</v>
      </c>
      <c r="J4008" s="11" t="str">
        <f t="shared" si="374"/>
        <v>West</v>
      </c>
      <c r="K4008" s="11" t="str">
        <f t="shared" si="375"/>
        <v>2010s</v>
      </c>
      <c r="L4008" s="11" t="str">
        <f t="shared" si="376"/>
        <v>Fiber</v>
      </c>
      <c r="M4008" s="18">
        <f t="shared" si="377"/>
        <v>2.3128305582761997E-3</v>
      </c>
    </row>
    <row r="4009" spans="1:13">
      <c r="A4009" s="4">
        <v>2012</v>
      </c>
      <c r="B4009" s="5" t="s">
        <v>117</v>
      </c>
      <c r="C4009" s="5" t="s">
        <v>141</v>
      </c>
      <c r="D4009" s="5" t="s">
        <v>15</v>
      </c>
      <c r="E4009" s="5">
        <v>67100</v>
      </c>
      <c r="F4009" s="6">
        <v>1497.02</v>
      </c>
      <c r="H4009" s="15" t="str">
        <f t="shared" si="372"/>
        <v>Medium</v>
      </c>
      <c r="I4009" s="11" t="str">
        <f t="shared" si="373"/>
        <v>Large</v>
      </c>
      <c r="J4009" s="11" t="str">
        <f t="shared" si="374"/>
        <v>West</v>
      </c>
      <c r="K4009" s="11" t="str">
        <f t="shared" si="375"/>
        <v>2010s</v>
      </c>
      <c r="L4009" s="11" t="str">
        <f t="shared" si="376"/>
        <v>Cereal</v>
      </c>
      <c r="M4009" s="18">
        <f t="shared" si="377"/>
        <v>2.2310283159463488E-2</v>
      </c>
    </row>
    <row r="4010" spans="1:13">
      <c r="A4010" s="4">
        <v>2012</v>
      </c>
      <c r="B4010" s="5" t="s">
        <v>117</v>
      </c>
      <c r="C4010" s="5" t="s">
        <v>141</v>
      </c>
      <c r="D4010" s="5" t="s">
        <v>16</v>
      </c>
      <c r="E4010" s="5">
        <v>500</v>
      </c>
      <c r="F4010" s="6">
        <v>2000</v>
      </c>
      <c r="H4010" s="15" t="str">
        <f t="shared" si="372"/>
        <v>Medium</v>
      </c>
      <c r="I4010" s="11" t="str">
        <f t="shared" si="373"/>
        <v>Small</v>
      </c>
      <c r="J4010" s="11" t="str">
        <f t="shared" si="374"/>
        <v>West</v>
      </c>
      <c r="K4010" s="11" t="str">
        <f t="shared" si="375"/>
        <v>2010s</v>
      </c>
      <c r="L4010" s="11" t="str">
        <f t="shared" si="376"/>
        <v>Cereal</v>
      </c>
      <c r="M4010" s="18">
        <f t="shared" si="377"/>
        <v>4</v>
      </c>
    </row>
    <row r="4011" spans="1:13">
      <c r="A4011" s="4">
        <v>2012</v>
      </c>
      <c r="B4011" s="5" t="s">
        <v>117</v>
      </c>
      <c r="C4011" s="5" t="s">
        <v>141</v>
      </c>
      <c r="D4011" s="5" t="s">
        <v>17</v>
      </c>
      <c r="E4011" s="5">
        <v>71000</v>
      </c>
      <c r="F4011" s="6">
        <v>852.82</v>
      </c>
      <c r="H4011" s="15" t="str">
        <f t="shared" si="372"/>
        <v>Low</v>
      </c>
      <c r="I4011" s="11" t="str">
        <f t="shared" si="373"/>
        <v>Large</v>
      </c>
      <c r="J4011" s="11" t="str">
        <f t="shared" si="374"/>
        <v>West</v>
      </c>
      <c r="K4011" s="11" t="str">
        <f t="shared" si="375"/>
        <v>2010s</v>
      </c>
      <c r="L4011" s="11" t="str">
        <f t="shared" si="376"/>
        <v>Pulse</v>
      </c>
      <c r="M4011" s="18">
        <f t="shared" si="377"/>
        <v>1.2011549295774649E-2</v>
      </c>
    </row>
    <row r="4012" spans="1:13">
      <c r="A4012" s="4">
        <v>2012</v>
      </c>
      <c r="B4012" s="5" t="s">
        <v>117</v>
      </c>
      <c r="C4012" s="5" t="s">
        <v>141</v>
      </c>
      <c r="D4012" s="5" t="s">
        <v>18</v>
      </c>
      <c r="E4012" s="5">
        <v>89400</v>
      </c>
      <c r="F4012" s="6">
        <v>336.13</v>
      </c>
      <c r="H4012" s="15" t="str">
        <f t="shared" si="372"/>
        <v>Low</v>
      </c>
      <c r="I4012" s="11" t="str">
        <f t="shared" si="373"/>
        <v>Large</v>
      </c>
      <c r="J4012" s="11" t="str">
        <f t="shared" si="374"/>
        <v>West</v>
      </c>
      <c r="K4012" s="11" t="str">
        <f t="shared" si="375"/>
        <v>2010s</v>
      </c>
      <c r="L4012" s="11" t="str">
        <f t="shared" si="376"/>
        <v>Fiber</v>
      </c>
      <c r="M4012" s="18">
        <f t="shared" si="377"/>
        <v>3.7598434004474271E-3</v>
      </c>
    </row>
    <row r="4013" spans="1:13">
      <c r="A4013" s="4">
        <v>2013</v>
      </c>
      <c r="B4013" s="5" t="s">
        <v>117</v>
      </c>
      <c r="C4013" s="5" t="s">
        <v>141</v>
      </c>
      <c r="D4013" s="5" t="s">
        <v>15</v>
      </c>
      <c r="E4013" s="5">
        <v>77800</v>
      </c>
      <c r="F4013" s="6">
        <v>1352.18</v>
      </c>
      <c r="H4013" s="15" t="str">
        <f t="shared" si="372"/>
        <v>Medium</v>
      </c>
      <c r="I4013" s="11" t="str">
        <f t="shared" si="373"/>
        <v>Large</v>
      </c>
      <c r="J4013" s="11" t="str">
        <f t="shared" si="374"/>
        <v>West</v>
      </c>
      <c r="K4013" s="11" t="str">
        <f t="shared" si="375"/>
        <v>2010s</v>
      </c>
      <c r="L4013" s="11" t="str">
        <f t="shared" si="376"/>
        <v>Cereal</v>
      </c>
      <c r="M4013" s="18">
        <f t="shared" si="377"/>
        <v>1.7380205655526993E-2</v>
      </c>
    </row>
    <row r="4014" spans="1:13">
      <c r="A4014" s="4">
        <v>2013</v>
      </c>
      <c r="B4014" s="5" t="s">
        <v>117</v>
      </c>
      <c r="C4014" s="5" t="s">
        <v>141</v>
      </c>
      <c r="D4014" s="5" t="s">
        <v>16</v>
      </c>
      <c r="E4014" s="5">
        <v>500</v>
      </c>
      <c r="F4014" s="6">
        <v>1800</v>
      </c>
      <c r="H4014" s="15" t="str">
        <f t="shared" si="372"/>
        <v>Medium</v>
      </c>
      <c r="I4014" s="11" t="str">
        <f t="shared" si="373"/>
        <v>Small</v>
      </c>
      <c r="J4014" s="11" t="str">
        <f t="shared" si="374"/>
        <v>West</v>
      </c>
      <c r="K4014" s="11" t="str">
        <f t="shared" si="375"/>
        <v>2010s</v>
      </c>
      <c r="L4014" s="11" t="str">
        <f t="shared" si="376"/>
        <v>Cereal</v>
      </c>
      <c r="M4014" s="18">
        <f t="shared" si="377"/>
        <v>3.6</v>
      </c>
    </row>
    <row r="4015" spans="1:13">
      <c r="A4015" s="4">
        <v>2013</v>
      </c>
      <c r="B4015" s="5" t="s">
        <v>117</v>
      </c>
      <c r="C4015" s="5" t="s">
        <v>141</v>
      </c>
      <c r="D4015" s="5" t="s">
        <v>17</v>
      </c>
      <c r="E4015" s="5">
        <v>71700</v>
      </c>
      <c r="F4015" s="6">
        <v>629.01</v>
      </c>
      <c r="H4015" s="15" t="str">
        <f t="shared" si="372"/>
        <v>Low</v>
      </c>
      <c r="I4015" s="11" t="str">
        <f t="shared" si="373"/>
        <v>Large</v>
      </c>
      <c r="J4015" s="11" t="str">
        <f t="shared" si="374"/>
        <v>West</v>
      </c>
      <c r="K4015" s="11" t="str">
        <f t="shared" si="375"/>
        <v>2010s</v>
      </c>
      <c r="L4015" s="11" t="str">
        <f t="shared" si="376"/>
        <v>Pulse</v>
      </c>
      <c r="M4015" s="18">
        <f t="shared" si="377"/>
        <v>8.7728033472803339E-3</v>
      </c>
    </row>
    <row r="4016" spans="1:13">
      <c r="A4016" s="4">
        <v>2013</v>
      </c>
      <c r="B4016" s="5" t="s">
        <v>117</v>
      </c>
      <c r="C4016" s="5" t="s">
        <v>141</v>
      </c>
      <c r="D4016" s="5" t="s">
        <v>18</v>
      </c>
      <c r="E4016" s="5">
        <v>92400</v>
      </c>
      <c r="F4016" s="6">
        <v>292.97000000000003</v>
      </c>
      <c r="H4016" s="15" t="str">
        <f t="shared" si="372"/>
        <v>Low</v>
      </c>
      <c r="I4016" s="11" t="str">
        <f t="shared" si="373"/>
        <v>Large</v>
      </c>
      <c r="J4016" s="11" t="str">
        <f t="shared" si="374"/>
        <v>West</v>
      </c>
      <c r="K4016" s="11" t="str">
        <f t="shared" si="375"/>
        <v>2010s</v>
      </c>
      <c r="L4016" s="11" t="str">
        <f t="shared" si="376"/>
        <v>Fiber</v>
      </c>
      <c r="M4016" s="18">
        <f t="shared" si="377"/>
        <v>3.1706709956709962E-3</v>
      </c>
    </row>
    <row r="4017" spans="1:13">
      <c r="A4017" s="4">
        <v>2014</v>
      </c>
      <c r="B4017" s="5" t="s">
        <v>117</v>
      </c>
      <c r="C4017" s="5" t="s">
        <v>141</v>
      </c>
      <c r="D4017" s="5" t="s">
        <v>15</v>
      </c>
      <c r="E4017" s="5">
        <v>78800</v>
      </c>
      <c r="F4017" s="6">
        <v>1211.93</v>
      </c>
      <c r="H4017" s="15" t="str">
        <f t="shared" si="372"/>
        <v>Medium</v>
      </c>
      <c r="I4017" s="11" t="str">
        <f t="shared" si="373"/>
        <v>Large</v>
      </c>
      <c r="J4017" s="11" t="str">
        <f t="shared" si="374"/>
        <v>West</v>
      </c>
      <c r="K4017" s="11" t="str">
        <f t="shared" si="375"/>
        <v>2010s</v>
      </c>
      <c r="L4017" s="11" t="str">
        <f t="shared" si="376"/>
        <v>Cereal</v>
      </c>
      <c r="M4017" s="18">
        <f t="shared" si="377"/>
        <v>1.5379822335025382E-2</v>
      </c>
    </row>
    <row r="4018" spans="1:13">
      <c r="A4018" s="4">
        <v>2014</v>
      </c>
      <c r="B4018" s="5" t="s">
        <v>117</v>
      </c>
      <c r="C4018" s="5" t="s">
        <v>141</v>
      </c>
      <c r="D4018" s="5" t="s">
        <v>16</v>
      </c>
      <c r="E4018" s="5">
        <v>600</v>
      </c>
      <c r="F4018" s="6">
        <v>1333.33</v>
      </c>
      <c r="H4018" s="15" t="str">
        <f t="shared" si="372"/>
        <v>Medium</v>
      </c>
      <c r="I4018" s="11" t="str">
        <f t="shared" si="373"/>
        <v>Small</v>
      </c>
      <c r="J4018" s="11" t="str">
        <f t="shared" si="374"/>
        <v>West</v>
      </c>
      <c r="K4018" s="11" t="str">
        <f t="shared" si="375"/>
        <v>2010s</v>
      </c>
      <c r="L4018" s="11" t="str">
        <f t="shared" si="376"/>
        <v>Cereal</v>
      </c>
      <c r="M4018" s="18">
        <f t="shared" si="377"/>
        <v>2.2222166666666667</v>
      </c>
    </row>
    <row r="4019" spans="1:13">
      <c r="A4019" s="4">
        <v>2014</v>
      </c>
      <c r="B4019" s="5" t="s">
        <v>117</v>
      </c>
      <c r="C4019" s="5" t="s">
        <v>141</v>
      </c>
      <c r="D4019" s="5" t="s">
        <v>17</v>
      </c>
      <c r="E4019" s="5">
        <v>67000</v>
      </c>
      <c r="F4019" s="6">
        <v>695.52</v>
      </c>
      <c r="H4019" s="15" t="str">
        <f t="shared" si="372"/>
        <v>Low</v>
      </c>
      <c r="I4019" s="11" t="str">
        <f t="shared" si="373"/>
        <v>Large</v>
      </c>
      <c r="J4019" s="11" t="str">
        <f t="shared" si="374"/>
        <v>West</v>
      </c>
      <c r="K4019" s="11" t="str">
        <f t="shared" si="375"/>
        <v>2010s</v>
      </c>
      <c r="L4019" s="11" t="str">
        <f t="shared" si="376"/>
        <v>Pulse</v>
      </c>
      <c r="M4019" s="18">
        <f t="shared" si="377"/>
        <v>1.0380895522388059E-2</v>
      </c>
    </row>
    <row r="4020" spans="1:13">
      <c r="A4020" s="4">
        <v>2014</v>
      </c>
      <c r="B4020" s="5" t="s">
        <v>117</v>
      </c>
      <c r="C4020" s="5" t="s">
        <v>141</v>
      </c>
      <c r="D4020" s="5" t="s">
        <v>18</v>
      </c>
      <c r="E4020" s="5">
        <v>111300</v>
      </c>
      <c r="F4020" s="6">
        <v>242.95</v>
      </c>
      <c r="H4020" s="15" t="str">
        <f t="shared" si="372"/>
        <v>Low</v>
      </c>
      <c r="I4020" s="11" t="str">
        <f t="shared" si="373"/>
        <v>Large</v>
      </c>
      <c r="J4020" s="11" t="str">
        <f t="shared" si="374"/>
        <v>West</v>
      </c>
      <c r="K4020" s="11" t="str">
        <f t="shared" si="375"/>
        <v>2010s</v>
      </c>
      <c r="L4020" s="11" t="str">
        <f t="shared" si="376"/>
        <v>Fiber</v>
      </c>
      <c r="M4020" s="18">
        <f t="shared" si="377"/>
        <v>2.182839173405211E-3</v>
      </c>
    </row>
    <row r="4021" spans="1:13">
      <c r="A4021" s="4">
        <v>2015</v>
      </c>
      <c r="B4021" s="5" t="s">
        <v>117</v>
      </c>
      <c r="C4021" s="5" t="s">
        <v>141</v>
      </c>
      <c r="D4021" s="5" t="s">
        <v>15</v>
      </c>
      <c r="E4021" s="5">
        <v>88700</v>
      </c>
      <c r="F4021" s="6">
        <v>1209.7</v>
      </c>
      <c r="H4021" s="15" t="str">
        <f t="shared" si="372"/>
        <v>Medium</v>
      </c>
      <c r="I4021" s="11" t="str">
        <f t="shared" si="373"/>
        <v>Large</v>
      </c>
      <c r="J4021" s="11" t="str">
        <f t="shared" si="374"/>
        <v>West</v>
      </c>
      <c r="K4021" s="11" t="str">
        <f t="shared" si="375"/>
        <v>2010s</v>
      </c>
      <c r="L4021" s="11" t="str">
        <f t="shared" si="376"/>
        <v>Cereal</v>
      </c>
      <c r="M4021" s="18">
        <f t="shared" si="377"/>
        <v>1.3638105975197296E-2</v>
      </c>
    </row>
    <row r="4022" spans="1:13">
      <c r="A4022" s="4">
        <v>2015</v>
      </c>
      <c r="B4022" s="5" t="s">
        <v>117</v>
      </c>
      <c r="C4022" s="5" t="s">
        <v>141</v>
      </c>
      <c r="D4022" s="5" t="s">
        <v>16</v>
      </c>
      <c r="E4022" s="5">
        <v>200</v>
      </c>
      <c r="F4022" s="6">
        <v>1000</v>
      </c>
      <c r="H4022" s="15" t="str">
        <f t="shared" si="372"/>
        <v>Medium</v>
      </c>
      <c r="I4022" s="11" t="str">
        <f t="shared" si="373"/>
        <v>Small</v>
      </c>
      <c r="J4022" s="11" t="str">
        <f t="shared" si="374"/>
        <v>West</v>
      </c>
      <c r="K4022" s="11" t="str">
        <f t="shared" si="375"/>
        <v>2010s</v>
      </c>
      <c r="L4022" s="11" t="str">
        <f t="shared" si="376"/>
        <v>Cereal</v>
      </c>
      <c r="M4022" s="18">
        <f t="shared" si="377"/>
        <v>5</v>
      </c>
    </row>
    <row r="4023" spans="1:13">
      <c r="A4023" s="4">
        <v>2015</v>
      </c>
      <c r="B4023" s="5" t="s">
        <v>117</v>
      </c>
      <c r="C4023" s="5" t="s">
        <v>141</v>
      </c>
      <c r="D4023" s="5" t="s">
        <v>17</v>
      </c>
      <c r="E4023" s="5">
        <v>67400</v>
      </c>
      <c r="F4023" s="6">
        <v>755.19</v>
      </c>
      <c r="H4023" s="15" t="str">
        <f t="shared" si="372"/>
        <v>Low</v>
      </c>
      <c r="I4023" s="11" t="str">
        <f t="shared" si="373"/>
        <v>Large</v>
      </c>
      <c r="J4023" s="11" t="str">
        <f t="shared" si="374"/>
        <v>West</v>
      </c>
      <c r="K4023" s="11" t="str">
        <f t="shared" si="375"/>
        <v>2010s</v>
      </c>
      <c r="L4023" s="11" t="str">
        <f t="shared" si="376"/>
        <v>Pulse</v>
      </c>
      <c r="M4023" s="18">
        <f t="shared" si="377"/>
        <v>1.120459940652819E-2</v>
      </c>
    </row>
    <row r="4024" spans="1:13">
      <c r="A4024" s="4">
        <v>2015</v>
      </c>
      <c r="B4024" s="5" t="s">
        <v>117</v>
      </c>
      <c r="C4024" s="5" t="s">
        <v>141</v>
      </c>
      <c r="D4024" s="5" t="s">
        <v>18</v>
      </c>
      <c r="E4024" s="5">
        <v>126400</v>
      </c>
      <c r="F4024" s="6">
        <v>229.83</v>
      </c>
      <c r="H4024" s="15" t="str">
        <f t="shared" si="372"/>
        <v>Low</v>
      </c>
      <c r="I4024" s="11" t="str">
        <f t="shared" si="373"/>
        <v>Large</v>
      </c>
      <c r="J4024" s="11" t="str">
        <f t="shared" si="374"/>
        <v>West</v>
      </c>
      <c r="K4024" s="11" t="str">
        <f t="shared" si="375"/>
        <v>2010s</v>
      </c>
      <c r="L4024" s="11" t="str">
        <f t="shared" si="376"/>
        <v>Fiber</v>
      </c>
      <c r="M4024" s="18">
        <f t="shared" si="377"/>
        <v>1.8182753164556963E-3</v>
      </c>
    </row>
    <row r="4025" spans="1:13">
      <c r="A4025" s="4">
        <v>2016</v>
      </c>
      <c r="B4025" s="5" t="s">
        <v>117</v>
      </c>
      <c r="C4025" s="5" t="s">
        <v>141</v>
      </c>
      <c r="D4025" s="5" t="s">
        <v>15</v>
      </c>
      <c r="E4025" s="5">
        <v>87700</v>
      </c>
      <c r="F4025" s="6">
        <v>1942.99</v>
      </c>
      <c r="H4025" s="15" t="str">
        <f t="shared" si="372"/>
        <v>Medium</v>
      </c>
      <c r="I4025" s="11" t="str">
        <f t="shared" si="373"/>
        <v>Large</v>
      </c>
      <c r="J4025" s="11" t="str">
        <f t="shared" si="374"/>
        <v>West</v>
      </c>
      <c r="K4025" s="11" t="str">
        <f t="shared" si="375"/>
        <v>2010s</v>
      </c>
      <c r="L4025" s="11" t="str">
        <f t="shared" si="376"/>
        <v>Cereal</v>
      </c>
      <c r="M4025" s="18">
        <f t="shared" si="377"/>
        <v>2.2154960091220068E-2</v>
      </c>
    </row>
    <row r="4026" spans="1:13">
      <c r="A4026" s="4">
        <v>2016</v>
      </c>
      <c r="B4026" s="5" t="s">
        <v>117</v>
      </c>
      <c r="C4026" s="5" t="s">
        <v>141</v>
      </c>
      <c r="D4026" s="5" t="s">
        <v>16</v>
      </c>
      <c r="E4026" s="5">
        <v>60</v>
      </c>
      <c r="F4026" s="6">
        <v>2187.5</v>
      </c>
      <c r="H4026" s="15" t="str">
        <f t="shared" si="372"/>
        <v>Medium</v>
      </c>
      <c r="I4026" s="11" t="str">
        <f t="shared" si="373"/>
        <v>Small</v>
      </c>
      <c r="J4026" s="11" t="str">
        <f t="shared" si="374"/>
        <v>West</v>
      </c>
      <c r="K4026" s="11" t="str">
        <f t="shared" si="375"/>
        <v>2010s</v>
      </c>
      <c r="L4026" s="11" t="str">
        <f t="shared" si="376"/>
        <v>Cereal</v>
      </c>
      <c r="M4026" s="18">
        <f t="shared" si="377"/>
        <v>36.458333333333336</v>
      </c>
    </row>
    <row r="4027" spans="1:13">
      <c r="A4027" s="4">
        <v>2016</v>
      </c>
      <c r="B4027" s="5" t="s">
        <v>117</v>
      </c>
      <c r="C4027" s="5" t="s">
        <v>141</v>
      </c>
      <c r="D4027" s="5" t="s">
        <v>17</v>
      </c>
      <c r="E4027" s="5">
        <v>63400</v>
      </c>
      <c r="F4027" s="6">
        <v>776.03</v>
      </c>
      <c r="H4027" s="15" t="str">
        <f t="shared" si="372"/>
        <v>Low</v>
      </c>
      <c r="I4027" s="11" t="str">
        <f t="shared" si="373"/>
        <v>Large</v>
      </c>
      <c r="J4027" s="11" t="str">
        <f t="shared" si="374"/>
        <v>West</v>
      </c>
      <c r="K4027" s="11" t="str">
        <f t="shared" si="375"/>
        <v>2010s</v>
      </c>
      <c r="L4027" s="11" t="str">
        <f t="shared" si="376"/>
        <v>Pulse</v>
      </c>
      <c r="M4027" s="18">
        <f t="shared" si="377"/>
        <v>1.2240220820189274E-2</v>
      </c>
    </row>
    <row r="4028" spans="1:13">
      <c r="A4028" s="4">
        <v>2016</v>
      </c>
      <c r="B4028" s="5" t="s">
        <v>117</v>
      </c>
      <c r="C4028" s="5" t="s">
        <v>141</v>
      </c>
      <c r="D4028" s="5" t="s">
        <v>18</v>
      </c>
      <c r="E4028" s="5">
        <v>136500</v>
      </c>
      <c r="F4028" s="6">
        <v>725.54</v>
      </c>
      <c r="H4028" s="15" t="str">
        <f t="shared" si="372"/>
        <v>Low</v>
      </c>
      <c r="I4028" s="11" t="str">
        <f t="shared" si="373"/>
        <v>Large</v>
      </c>
      <c r="J4028" s="11" t="str">
        <f t="shared" si="374"/>
        <v>West</v>
      </c>
      <c r="K4028" s="11" t="str">
        <f t="shared" si="375"/>
        <v>2010s</v>
      </c>
      <c r="L4028" s="11" t="str">
        <f t="shared" si="376"/>
        <v>Fiber</v>
      </c>
      <c r="M4028" s="18">
        <f t="shared" si="377"/>
        <v>5.3153113553113546E-3</v>
      </c>
    </row>
    <row r="4029" spans="1:13">
      <c r="A4029" s="4">
        <v>2017</v>
      </c>
      <c r="B4029" s="5" t="s">
        <v>117</v>
      </c>
      <c r="C4029" s="5" t="s">
        <v>141</v>
      </c>
      <c r="D4029" s="5" t="s">
        <v>15</v>
      </c>
      <c r="E4029" s="5">
        <v>97280</v>
      </c>
      <c r="F4029" s="6">
        <v>1887.43</v>
      </c>
      <c r="H4029" s="15" t="str">
        <f t="shared" si="372"/>
        <v>Medium</v>
      </c>
      <c r="I4029" s="11" t="str">
        <f t="shared" si="373"/>
        <v>Large</v>
      </c>
      <c r="J4029" s="11" t="str">
        <f t="shared" si="374"/>
        <v>West</v>
      </c>
      <c r="K4029" s="11" t="str">
        <f t="shared" si="375"/>
        <v>2010s</v>
      </c>
      <c r="L4029" s="11" t="str">
        <f t="shared" si="376"/>
        <v>Cereal</v>
      </c>
      <c r="M4029" s="18">
        <f t="shared" si="377"/>
        <v>1.9402035361842106E-2</v>
      </c>
    </row>
    <row r="4030" spans="1:13">
      <c r="A4030" s="4">
        <v>2017</v>
      </c>
      <c r="B4030" s="5" t="s">
        <v>117</v>
      </c>
      <c r="C4030" s="5" t="s">
        <v>141</v>
      </c>
      <c r="D4030" s="5" t="s">
        <v>16</v>
      </c>
      <c r="E4030" s="5">
        <v>510</v>
      </c>
      <c r="F4030" s="6">
        <v>492.13</v>
      </c>
      <c r="H4030" s="15" t="str">
        <f t="shared" si="372"/>
        <v>Low</v>
      </c>
      <c r="I4030" s="11" t="str">
        <f t="shared" si="373"/>
        <v>Small</v>
      </c>
      <c r="J4030" s="11" t="str">
        <f t="shared" si="374"/>
        <v>West</v>
      </c>
      <c r="K4030" s="11" t="str">
        <f t="shared" si="375"/>
        <v>2010s</v>
      </c>
      <c r="L4030" s="11" t="str">
        <f t="shared" si="376"/>
        <v>Cereal</v>
      </c>
      <c r="M4030" s="18">
        <f t="shared" si="377"/>
        <v>0.96496078431372545</v>
      </c>
    </row>
    <row r="4031" spans="1:13">
      <c r="A4031" s="4">
        <v>2017</v>
      </c>
      <c r="B4031" s="5" t="s">
        <v>117</v>
      </c>
      <c r="C4031" s="5" t="s">
        <v>141</v>
      </c>
      <c r="D4031" s="5" t="s">
        <v>17</v>
      </c>
      <c r="E4031" s="5">
        <v>64400</v>
      </c>
      <c r="F4031" s="6">
        <v>1158.3900000000001</v>
      </c>
      <c r="H4031" s="15" t="str">
        <f t="shared" si="372"/>
        <v>Medium</v>
      </c>
      <c r="I4031" s="11" t="str">
        <f t="shared" si="373"/>
        <v>Large</v>
      </c>
      <c r="J4031" s="11" t="str">
        <f t="shared" si="374"/>
        <v>West</v>
      </c>
      <c r="K4031" s="11" t="str">
        <f t="shared" si="375"/>
        <v>2010s</v>
      </c>
      <c r="L4031" s="11" t="str">
        <f t="shared" si="376"/>
        <v>Pulse</v>
      </c>
      <c r="M4031" s="18">
        <f t="shared" si="377"/>
        <v>1.7987422360248449E-2</v>
      </c>
    </row>
    <row r="4032" spans="1:13">
      <c r="A4032" s="4">
        <v>2017</v>
      </c>
      <c r="B4032" s="5" t="s">
        <v>117</v>
      </c>
      <c r="C4032" s="5" t="s">
        <v>141</v>
      </c>
      <c r="D4032" s="5" t="s">
        <v>18</v>
      </c>
      <c r="E4032" s="5">
        <v>145170</v>
      </c>
      <c r="F4032" s="6">
        <v>431</v>
      </c>
      <c r="H4032" s="15" t="str">
        <f t="shared" si="372"/>
        <v>Low</v>
      </c>
      <c r="I4032" s="11" t="str">
        <f t="shared" si="373"/>
        <v>Large</v>
      </c>
      <c r="J4032" s="11" t="str">
        <f t="shared" si="374"/>
        <v>West</v>
      </c>
      <c r="K4032" s="11" t="str">
        <f t="shared" si="375"/>
        <v>2010s</v>
      </c>
      <c r="L4032" s="11" t="str">
        <f t="shared" si="376"/>
        <v>Fiber</v>
      </c>
      <c r="M4032" s="18">
        <f t="shared" si="377"/>
        <v>2.9689329751326032E-3</v>
      </c>
    </row>
    <row r="4033" spans="1:13">
      <c r="A4033" s="4">
        <v>2008</v>
      </c>
      <c r="B4033" s="5" t="s">
        <v>117</v>
      </c>
      <c r="C4033" s="5" t="s">
        <v>142</v>
      </c>
      <c r="D4033" s="5" t="s">
        <v>15</v>
      </c>
      <c r="E4033" s="5">
        <v>363900</v>
      </c>
      <c r="F4033" s="6">
        <v>729.32</v>
      </c>
      <c r="H4033" s="15" t="str">
        <f t="shared" si="372"/>
        <v>Low</v>
      </c>
      <c r="I4033" s="11" t="str">
        <f t="shared" si="373"/>
        <v>Large</v>
      </c>
      <c r="J4033" s="11" t="str">
        <f t="shared" si="374"/>
        <v>West</v>
      </c>
      <c r="K4033" s="11" t="str">
        <f t="shared" si="375"/>
        <v>2000s</v>
      </c>
      <c r="L4033" s="11" t="str">
        <f t="shared" si="376"/>
        <v>Cereal</v>
      </c>
      <c r="M4033" s="18">
        <f t="shared" si="377"/>
        <v>2.0041769716955208E-3</v>
      </c>
    </row>
    <row r="4034" spans="1:13">
      <c r="A4034" s="4">
        <v>2008</v>
      </c>
      <c r="B4034" s="5" t="s">
        <v>117</v>
      </c>
      <c r="C4034" s="5" t="s">
        <v>142</v>
      </c>
      <c r="D4034" s="5" t="s">
        <v>16</v>
      </c>
      <c r="E4034" s="5">
        <v>100</v>
      </c>
      <c r="F4034" s="6">
        <v>2000</v>
      </c>
      <c r="H4034" s="15" t="str">
        <f t="shared" si="372"/>
        <v>Medium</v>
      </c>
      <c r="I4034" s="11" t="str">
        <f t="shared" si="373"/>
        <v>Small</v>
      </c>
      <c r="J4034" s="11" t="str">
        <f t="shared" si="374"/>
        <v>West</v>
      </c>
      <c r="K4034" s="11" t="str">
        <f t="shared" si="375"/>
        <v>2000s</v>
      </c>
      <c r="L4034" s="11" t="str">
        <f t="shared" si="376"/>
        <v>Cereal</v>
      </c>
      <c r="M4034" s="18">
        <f t="shared" si="377"/>
        <v>20</v>
      </c>
    </row>
    <row r="4035" spans="1:13">
      <c r="A4035" s="4">
        <v>2008</v>
      </c>
      <c r="B4035" s="5" t="s">
        <v>117</v>
      </c>
      <c r="C4035" s="5" t="s">
        <v>142</v>
      </c>
      <c r="D4035" s="5" t="s">
        <v>17</v>
      </c>
      <c r="E4035" s="5">
        <v>8700</v>
      </c>
      <c r="F4035" s="6">
        <v>482.76</v>
      </c>
      <c r="H4035" s="15" t="str">
        <f t="shared" ref="H4035:H4098" si="378">IF(F4035&lt;1000,"Low",IF(F4035&lt;3000,"Medium","High"))</f>
        <v>Low</v>
      </c>
      <c r="I4035" s="11" t="str">
        <f t="shared" ref="I4035:I4098" si="379">IF(E4035&lt;1000,"Small",IF(E4035&lt;5000,"Medium","Large"))</f>
        <v>Large</v>
      </c>
      <c r="J4035" s="11" t="str">
        <f t="shared" ref="J4035:J4098" si="380">IF(OR(B4035="Punjab",B4035="Haryana",B4035="Himachal Pradesh",B4035="Jammu and Kashmir",B4035="Uttarakhand",B4035="Delhi",B4035="Chandigarh"),"North",IF(OR(B4035="Tamil Nadu",B4035="Karnataka",B4035="Kerala",B4035="Andhra Pradesh",B4035="Telangana"),"South",IF(OR(B4035="Maharashtra",B4035="Gujarat",B4035="Goa",B4035="Rajasthan"),"West",IF(OR(B4035="West Bengal",B4035="Bihar",B4035="Jharkhand",B4035="Odisha",B4035="Assam",B4035="Sikkim",B4035="Arunachal Pradesh",B4035="Manipur",B4035="Meghalaya",B4035="Mizoram",B4035="Nagaland",B4035="Tripura"),"East","Central"))))</f>
        <v>West</v>
      </c>
      <c r="K4035" s="11" t="str">
        <f t="shared" ref="K4035:K4098" si="381">LEFT(A4035,3)&amp;"0s"</f>
        <v>2000s</v>
      </c>
      <c r="L4035" s="11" t="str">
        <f t="shared" ref="L4035:L4098" si="382">IF(D4035="Rice","Cereal",IF(D4035="Maize","Cereal",IF(D4035="Chickpea","Pulse",IF(D4035="Cotton","Fiber","Other"))))</f>
        <v>Pulse</v>
      </c>
      <c r="M4035" s="18">
        <f t="shared" ref="M4035:M4098" si="383">F4035/E4035</f>
        <v>5.548965517241379E-2</v>
      </c>
    </row>
    <row r="4036" spans="1:13">
      <c r="A4036" s="4">
        <v>2009</v>
      </c>
      <c r="B4036" s="5" t="s">
        <v>117</v>
      </c>
      <c r="C4036" s="5" t="s">
        <v>142</v>
      </c>
      <c r="D4036" s="5" t="s">
        <v>15</v>
      </c>
      <c r="E4036" s="5">
        <v>361700</v>
      </c>
      <c r="F4036" s="6">
        <v>1055.6300000000001</v>
      </c>
      <c r="H4036" s="15" t="str">
        <f t="shared" si="378"/>
        <v>Medium</v>
      </c>
      <c r="I4036" s="11" t="str">
        <f t="shared" si="379"/>
        <v>Large</v>
      </c>
      <c r="J4036" s="11" t="str">
        <f t="shared" si="380"/>
        <v>West</v>
      </c>
      <c r="K4036" s="11" t="str">
        <f t="shared" si="381"/>
        <v>2000s</v>
      </c>
      <c r="L4036" s="11" t="str">
        <f t="shared" si="382"/>
        <v>Cereal</v>
      </c>
      <c r="M4036" s="18">
        <f t="shared" si="383"/>
        <v>2.9185236383743435E-3</v>
      </c>
    </row>
    <row r="4037" spans="1:13">
      <c r="A4037" s="4">
        <v>2009</v>
      </c>
      <c r="B4037" s="5" t="s">
        <v>117</v>
      </c>
      <c r="C4037" s="5" t="s">
        <v>142</v>
      </c>
      <c r="D4037" s="5" t="s">
        <v>16</v>
      </c>
      <c r="E4037" s="5">
        <v>100</v>
      </c>
      <c r="F4037" s="6">
        <v>2200</v>
      </c>
      <c r="H4037" s="15" t="str">
        <f t="shared" si="378"/>
        <v>Medium</v>
      </c>
      <c r="I4037" s="11" t="str">
        <f t="shared" si="379"/>
        <v>Small</v>
      </c>
      <c r="J4037" s="11" t="str">
        <f t="shared" si="380"/>
        <v>West</v>
      </c>
      <c r="K4037" s="11" t="str">
        <f t="shared" si="381"/>
        <v>2000s</v>
      </c>
      <c r="L4037" s="11" t="str">
        <f t="shared" si="382"/>
        <v>Cereal</v>
      </c>
      <c r="M4037" s="18">
        <f t="shared" si="383"/>
        <v>22</v>
      </c>
    </row>
    <row r="4038" spans="1:13">
      <c r="A4038" s="4">
        <v>2009</v>
      </c>
      <c r="B4038" s="5" t="s">
        <v>117</v>
      </c>
      <c r="C4038" s="5" t="s">
        <v>142</v>
      </c>
      <c r="D4038" s="5" t="s">
        <v>17</v>
      </c>
      <c r="E4038" s="5">
        <v>11100</v>
      </c>
      <c r="F4038" s="6">
        <v>570.27</v>
      </c>
      <c r="H4038" s="15" t="str">
        <f t="shared" si="378"/>
        <v>Low</v>
      </c>
      <c r="I4038" s="11" t="str">
        <f t="shared" si="379"/>
        <v>Large</v>
      </c>
      <c r="J4038" s="11" t="str">
        <f t="shared" si="380"/>
        <v>West</v>
      </c>
      <c r="K4038" s="11" t="str">
        <f t="shared" si="381"/>
        <v>2000s</v>
      </c>
      <c r="L4038" s="11" t="str">
        <f t="shared" si="382"/>
        <v>Pulse</v>
      </c>
      <c r="M4038" s="18">
        <f t="shared" si="383"/>
        <v>5.1375675675675671E-2</v>
      </c>
    </row>
    <row r="4039" spans="1:13">
      <c r="A4039" s="4">
        <v>2010</v>
      </c>
      <c r="B4039" s="5" t="s">
        <v>117</v>
      </c>
      <c r="C4039" s="5" t="s">
        <v>142</v>
      </c>
      <c r="D4039" s="5" t="s">
        <v>15</v>
      </c>
      <c r="E4039" s="5">
        <v>378600</v>
      </c>
      <c r="F4039" s="6">
        <v>1604.99</v>
      </c>
      <c r="H4039" s="15" t="str">
        <f t="shared" si="378"/>
        <v>Medium</v>
      </c>
      <c r="I4039" s="11" t="str">
        <f t="shared" si="379"/>
        <v>Large</v>
      </c>
      <c r="J4039" s="11" t="str">
        <f t="shared" si="380"/>
        <v>West</v>
      </c>
      <c r="K4039" s="11" t="str">
        <f t="shared" si="381"/>
        <v>2010s</v>
      </c>
      <c r="L4039" s="11" t="str">
        <f t="shared" si="382"/>
        <v>Cereal</v>
      </c>
      <c r="M4039" s="18">
        <f t="shared" si="383"/>
        <v>4.2392762810353939E-3</v>
      </c>
    </row>
    <row r="4040" spans="1:13">
      <c r="A4040" s="4">
        <v>2010</v>
      </c>
      <c r="B4040" s="5" t="s">
        <v>117</v>
      </c>
      <c r="C4040" s="5" t="s">
        <v>142</v>
      </c>
      <c r="D4040" s="5" t="s">
        <v>16</v>
      </c>
      <c r="E4040" s="5">
        <v>200</v>
      </c>
      <c r="F4040" s="6">
        <v>2300</v>
      </c>
      <c r="H4040" s="15" t="str">
        <f t="shared" si="378"/>
        <v>Medium</v>
      </c>
      <c r="I4040" s="11" t="str">
        <f t="shared" si="379"/>
        <v>Small</v>
      </c>
      <c r="J4040" s="11" t="str">
        <f t="shared" si="380"/>
        <v>West</v>
      </c>
      <c r="K4040" s="11" t="str">
        <f t="shared" si="381"/>
        <v>2010s</v>
      </c>
      <c r="L4040" s="11" t="str">
        <f t="shared" si="382"/>
        <v>Cereal</v>
      </c>
      <c r="M4040" s="18">
        <f t="shared" si="383"/>
        <v>11.5</v>
      </c>
    </row>
    <row r="4041" spans="1:13">
      <c r="A4041" s="4">
        <v>2010</v>
      </c>
      <c r="B4041" s="5" t="s">
        <v>117</v>
      </c>
      <c r="C4041" s="5" t="s">
        <v>142</v>
      </c>
      <c r="D4041" s="5" t="s">
        <v>17</v>
      </c>
      <c r="E4041" s="5">
        <v>13100</v>
      </c>
      <c r="F4041" s="6">
        <v>647.33000000000004</v>
      </c>
      <c r="H4041" s="15" t="str">
        <f t="shared" si="378"/>
        <v>Low</v>
      </c>
      <c r="I4041" s="11" t="str">
        <f t="shared" si="379"/>
        <v>Large</v>
      </c>
      <c r="J4041" s="11" t="str">
        <f t="shared" si="380"/>
        <v>West</v>
      </c>
      <c r="K4041" s="11" t="str">
        <f t="shared" si="381"/>
        <v>2010s</v>
      </c>
      <c r="L4041" s="11" t="str">
        <f t="shared" si="382"/>
        <v>Pulse</v>
      </c>
      <c r="M4041" s="18">
        <f t="shared" si="383"/>
        <v>4.9414503816793895E-2</v>
      </c>
    </row>
    <row r="4042" spans="1:13">
      <c r="A4042" s="4">
        <v>2011</v>
      </c>
      <c r="B4042" s="5" t="s">
        <v>117</v>
      </c>
      <c r="C4042" s="5" t="s">
        <v>142</v>
      </c>
      <c r="D4042" s="5" t="s">
        <v>15</v>
      </c>
      <c r="E4042" s="5">
        <v>365800</v>
      </c>
      <c r="F4042" s="6">
        <v>1732.7</v>
      </c>
      <c r="H4042" s="15" t="str">
        <f t="shared" si="378"/>
        <v>Medium</v>
      </c>
      <c r="I4042" s="11" t="str">
        <f t="shared" si="379"/>
        <v>Large</v>
      </c>
      <c r="J4042" s="11" t="str">
        <f t="shared" si="380"/>
        <v>West</v>
      </c>
      <c r="K4042" s="11" t="str">
        <f t="shared" si="381"/>
        <v>2010s</v>
      </c>
      <c r="L4042" s="11" t="str">
        <f t="shared" si="382"/>
        <v>Cereal</v>
      </c>
      <c r="M4042" s="18">
        <f t="shared" si="383"/>
        <v>4.7367413887370148E-3</v>
      </c>
    </row>
    <row r="4043" spans="1:13">
      <c r="A4043" s="4">
        <v>2011</v>
      </c>
      <c r="B4043" s="5" t="s">
        <v>117</v>
      </c>
      <c r="C4043" s="5" t="s">
        <v>142</v>
      </c>
      <c r="D4043" s="5" t="s">
        <v>16</v>
      </c>
      <c r="E4043" s="5">
        <v>200</v>
      </c>
      <c r="F4043" s="6">
        <v>700</v>
      </c>
      <c r="H4043" s="15" t="str">
        <f t="shared" si="378"/>
        <v>Low</v>
      </c>
      <c r="I4043" s="11" t="str">
        <f t="shared" si="379"/>
        <v>Small</v>
      </c>
      <c r="J4043" s="11" t="str">
        <f t="shared" si="380"/>
        <v>West</v>
      </c>
      <c r="K4043" s="11" t="str">
        <f t="shared" si="381"/>
        <v>2010s</v>
      </c>
      <c r="L4043" s="11" t="str">
        <f t="shared" si="382"/>
        <v>Cereal</v>
      </c>
      <c r="M4043" s="18">
        <f t="shared" si="383"/>
        <v>3.5</v>
      </c>
    </row>
    <row r="4044" spans="1:13">
      <c r="A4044" s="4">
        <v>2011</v>
      </c>
      <c r="B4044" s="5" t="s">
        <v>117</v>
      </c>
      <c r="C4044" s="5" t="s">
        <v>142</v>
      </c>
      <c r="D4044" s="5" t="s">
        <v>17</v>
      </c>
      <c r="E4044" s="5">
        <v>12700</v>
      </c>
      <c r="F4044" s="6">
        <v>640.16</v>
      </c>
      <c r="H4044" s="15" t="str">
        <f t="shared" si="378"/>
        <v>Low</v>
      </c>
      <c r="I4044" s="11" t="str">
        <f t="shared" si="379"/>
        <v>Large</v>
      </c>
      <c r="J4044" s="11" t="str">
        <f t="shared" si="380"/>
        <v>West</v>
      </c>
      <c r="K4044" s="11" t="str">
        <f t="shared" si="381"/>
        <v>2010s</v>
      </c>
      <c r="L4044" s="11" t="str">
        <f t="shared" si="382"/>
        <v>Pulse</v>
      </c>
      <c r="M4044" s="18">
        <f t="shared" si="383"/>
        <v>5.040629921259842E-2</v>
      </c>
    </row>
    <row r="4045" spans="1:13">
      <c r="A4045" s="4">
        <v>2012</v>
      </c>
      <c r="B4045" s="5" t="s">
        <v>117</v>
      </c>
      <c r="C4045" s="5" t="s">
        <v>142</v>
      </c>
      <c r="D4045" s="5" t="s">
        <v>15</v>
      </c>
      <c r="E4045" s="5">
        <v>370700</v>
      </c>
      <c r="F4045" s="6">
        <v>1982.65</v>
      </c>
      <c r="H4045" s="15" t="str">
        <f t="shared" si="378"/>
        <v>Medium</v>
      </c>
      <c r="I4045" s="11" t="str">
        <f t="shared" si="379"/>
        <v>Large</v>
      </c>
      <c r="J4045" s="11" t="str">
        <f t="shared" si="380"/>
        <v>West</v>
      </c>
      <c r="K4045" s="11" t="str">
        <f t="shared" si="381"/>
        <v>2010s</v>
      </c>
      <c r="L4045" s="11" t="str">
        <f t="shared" si="382"/>
        <v>Cereal</v>
      </c>
      <c r="M4045" s="18">
        <f t="shared" si="383"/>
        <v>5.348394928513623E-3</v>
      </c>
    </row>
    <row r="4046" spans="1:13">
      <c r="A4046" s="4">
        <v>2012</v>
      </c>
      <c r="B4046" s="5" t="s">
        <v>117</v>
      </c>
      <c r="C4046" s="5" t="s">
        <v>142</v>
      </c>
      <c r="D4046" s="5" t="s">
        <v>16</v>
      </c>
      <c r="E4046" s="5">
        <v>150</v>
      </c>
      <c r="F4046" s="6">
        <v>1466.67</v>
      </c>
      <c r="H4046" s="15" t="str">
        <f t="shared" si="378"/>
        <v>Medium</v>
      </c>
      <c r="I4046" s="11" t="str">
        <f t="shared" si="379"/>
        <v>Small</v>
      </c>
      <c r="J4046" s="11" t="str">
        <f t="shared" si="380"/>
        <v>West</v>
      </c>
      <c r="K4046" s="11" t="str">
        <f t="shared" si="381"/>
        <v>2010s</v>
      </c>
      <c r="L4046" s="11" t="str">
        <f t="shared" si="382"/>
        <v>Cereal</v>
      </c>
      <c r="M4046" s="18">
        <f t="shared" si="383"/>
        <v>9.7778000000000009</v>
      </c>
    </row>
    <row r="4047" spans="1:13">
      <c r="A4047" s="4">
        <v>2012</v>
      </c>
      <c r="B4047" s="5" t="s">
        <v>117</v>
      </c>
      <c r="C4047" s="5" t="s">
        <v>142</v>
      </c>
      <c r="D4047" s="5" t="s">
        <v>17</v>
      </c>
      <c r="E4047" s="5">
        <v>13200</v>
      </c>
      <c r="F4047" s="6">
        <v>526.52</v>
      </c>
      <c r="H4047" s="15" t="str">
        <f t="shared" si="378"/>
        <v>Low</v>
      </c>
      <c r="I4047" s="11" t="str">
        <f t="shared" si="379"/>
        <v>Large</v>
      </c>
      <c r="J4047" s="11" t="str">
        <f t="shared" si="380"/>
        <v>West</v>
      </c>
      <c r="K4047" s="11" t="str">
        <f t="shared" si="381"/>
        <v>2010s</v>
      </c>
      <c r="L4047" s="11" t="str">
        <f t="shared" si="382"/>
        <v>Pulse</v>
      </c>
      <c r="M4047" s="18">
        <f t="shared" si="383"/>
        <v>3.9887878787878785E-2</v>
      </c>
    </row>
    <row r="4048" spans="1:13">
      <c r="A4048" s="4">
        <v>2013</v>
      </c>
      <c r="B4048" s="5" t="s">
        <v>117</v>
      </c>
      <c r="C4048" s="5" t="s">
        <v>142</v>
      </c>
      <c r="D4048" s="5" t="s">
        <v>15</v>
      </c>
      <c r="E4048" s="5">
        <v>396100</v>
      </c>
      <c r="F4048" s="6">
        <v>1639.96</v>
      </c>
      <c r="H4048" s="15" t="str">
        <f t="shared" si="378"/>
        <v>Medium</v>
      </c>
      <c r="I4048" s="11" t="str">
        <f t="shared" si="379"/>
        <v>Large</v>
      </c>
      <c r="J4048" s="11" t="str">
        <f t="shared" si="380"/>
        <v>West</v>
      </c>
      <c r="K4048" s="11" t="str">
        <f t="shared" si="381"/>
        <v>2010s</v>
      </c>
      <c r="L4048" s="11" t="str">
        <f t="shared" si="382"/>
        <v>Cereal</v>
      </c>
      <c r="M4048" s="18">
        <f t="shared" si="383"/>
        <v>4.1402676091895985E-3</v>
      </c>
    </row>
    <row r="4049" spans="1:13">
      <c r="A4049" s="4">
        <v>2013</v>
      </c>
      <c r="B4049" s="5" t="s">
        <v>117</v>
      </c>
      <c r="C4049" s="5" t="s">
        <v>142</v>
      </c>
      <c r="D4049" s="5" t="s">
        <v>16</v>
      </c>
      <c r="E4049" s="5">
        <v>100</v>
      </c>
      <c r="F4049" s="6">
        <v>3000</v>
      </c>
      <c r="H4049" s="15" t="str">
        <f t="shared" si="378"/>
        <v>High</v>
      </c>
      <c r="I4049" s="11" t="str">
        <f t="shared" si="379"/>
        <v>Small</v>
      </c>
      <c r="J4049" s="11" t="str">
        <f t="shared" si="380"/>
        <v>West</v>
      </c>
      <c r="K4049" s="11" t="str">
        <f t="shared" si="381"/>
        <v>2010s</v>
      </c>
      <c r="L4049" s="11" t="str">
        <f t="shared" si="382"/>
        <v>Cereal</v>
      </c>
      <c r="M4049" s="18">
        <f t="shared" si="383"/>
        <v>30</v>
      </c>
    </row>
    <row r="4050" spans="1:13">
      <c r="A4050" s="4">
        <v>2013</v>
      </c>
      <c r="B4050" s="5" t="s">
        <v>117</v>
      </c>
      <c r="C4050" s="5" t="s">
        <v>142</v>
      </c>
      <c r="D4050" s="5" t="s">
        <v>17</v>
      </c>
      <c r="E4050" s="5">
        <v>17000</v>
      </c>
      <c r="F4050" s="6">
        <v>505.88</v>
      </c>
      <c r="H4050" s="15" t="str">
        <f t="shared" si="378"/>
        <v>Low</v>
      </c>
      <c r="I4050" s="11" t="str">
        <f t="shared" si="379"/>
        <v>Large</v>
      </c>
      <c r="J4050" s="11" t="str">
        <f t="shared" si="380"/>
        <v>West</v>
      </c>
      <c r="K4050" s="11" t="str">
        <f t="shared" si="381"/>
        <v>2010s</v>
      </c>
      <c r="L4050" s="11" t="str">
        <f t="shared" si="382"/>
        <v>Pulse</v>
      </c>
      <c r="M4050" s="18">
        <f t="shared" si="383"/>
        <v>2.9757647058823528E-2</v>
      </c>
    </row>
    <row r="4051" spans="1:13">
      <c r="A4051" s="4">
        <v>2014</v>
      </c>
      <c r="B4051" s="5" t="s">
        <v>117</v>
      </c>
      <c r="C4051" s="5" t="s">
        <v>142</v>
      </c>
      <c r="D4051" s="5" t="s">
        <v>15</v>
      </c>
      <c r="E4051" s="5">
        <v>383800</v>
      </c>
      <c r="F4051" s="6">
        <v>1822.56</v>
      </c>
      <c r="H4051" s="15" t="str">
        <f t="shared" si="378"/>
        <v>Medium</v>
      </c>
      <c r="I4051" s="11" t="str">
        <f t="shared" si="379"/>
        <v>Large</v>
      </c>
      <c r="J4051" s="11" t="str">
        <f t="shared" si="380"/>
        <v>West</v>
      </c>
      <c r="K4051" s="11" t="str">
        <f t="shared" si="381"/>
        <v>2010s</v>
      </c>
      <c r="L4051" s="11" t="str">
        <f t="shared" si="382"/>
        <v>Cereal</v>
      </c>
      <c r="M4051" s="18">
        <f t="shared" si="383"/>
        <v>4.7487232933819696E-3</v>
      </c>
    </row>
    <row r="4052" spans="1:13">
      <c r="A4052" s="4">
        <v>2014</v>
      </c>
      <c r="B4052" s="5" t="s">
        <v>117</v>
      </c>
      <c r="C4052" s="5" t="s">
        <v>142</v>
      </c>
      <c r="D4052" s="5" t="s">
        <v>16</v>
      </c>
      <c r="E4052" s="5">
        <v>600</v>
      </c>
      <c r="F4052" s="6">
        <v>500</v>
      </c>
      <c r="H4052" s="15" t="str">
        <f t="shared" si="378"/>
        <v>Low</v>
      </c>
      <c r="I4052" s="11" t="str">
        <f t="shared" si="379"/>
        <v>Small</v>
      </c>
      <c r="J4052" s="11" t="str">
        <f t="shared" si="380"/>
        <v>West</v>
      </c>
      <c r="K4052" s="11" t="str">
        <f t="shared" si="381"/>
        <v>2010s</v>
      </c>
      <c r="L4052" s="11" t="str">
        <f t="shared" si="382"/>
        <v>Cereal</v>
      </c>
      <c r="M4052" s="18">
        <f t="shared" si="383"/>
        <v>0.83333333333333337</v>
      </c>
    </row>
    <row r="4053" spans="1:13">
      <c r="A4053" s="4">
        <v>2014</v>
      </c>
      <c r="B4053" s="5" t="s">
        <v>117</v>
      </c>
      <c r="C4053" s="5" t="s">
        <v>142</v>
      </c>
      <c r="D4053" s="5" t="s">
        <v>17</v>
      </c>
      <c r="E4053" s="5">
        <v>21700</v>
      </c>
      <c r="F4053" s="6">
        <v>534.55999999999995</v>
      </c>
      <c r="H4053" s="15" t="str">
        <f t="shared" si="378"/>
        <v>Low</v>
      </c>
      <c r="I4053" s="11" t="str">
        <f t="shared" si="379"/>
        <v>Large</v>
      </c>
      <c r="J4053" s="11" t="str">
        <f t="shared" si="380"/>
        <v>West</v>
      </c>
      <c r="K4053" s="11" t="str">
        <f t="shared" si="381"/>
        <v>2010s</v>
      </c>
      <c r="L4053" s="11" t="str">
        <f t="shared" si="382"/>
        <v>Pulse</v>
      </c>
      <c r="M4053" s="18">
        <f t="shared" si="383"/>
        <v>2.4634101382488477E-2</v>
      </c>
    </row>
    <row r="4054" spans="1:13">
      <c r="A4054" s="4">
        <v>2015</v>
      </c>
      <c r="B4054" s="5" t="s">
        <v>117</v>
      </c>
      <c r="C4054" s="5" t="s">
        <v>142</v>
      </c>
      <c r="D4054" s="5" t="s">
        <v>15</v>
      </c>
      <c r="E4054" s="5">
        <v>370400</v>
      </c>
      <c r="F4054" s="6">
        <v>1549.14</v>
      </c>
      <c r="H4054" s="15" t="str">
        <f t="shared" si="378"/>
        <v>Medium</v>
      </c>
      <c r="I4054" s="11" t="str">
        <f t="shared" si="379"/>
        <v>Large</v>
      </c>
      <c r="J4054" s="11" t="str">
        <f t="shared" si="380"/>
        <v>West</v>
      </c>
      <c r="K4054" s="11" t="str">
        <f t="shared" si="381"/>
        <v>2010s</v>
      </c>
      <c r="L4054" s="11" t="str">
        <f t="shared" si="382"/>
        <v>Cereal</v>
      </c>
      <c r="M4054" s="18">
        <f t="shared" si="383"/>
        <v>4.1823434125269985E-3</v>
      </c>
    </row>
    <row r="4055" spans="1:13">
      <c r="A4055" s="4">
        <v>2015</v>
      </c>
      <c r="B4055" s="5" t="s">
        <v>117</v>
      </c>
      <c r="C4055" s="5" t="s">
        <v>142</v>
      </c>
      <c r="D4055" s="5" t="s">
        <v>16</v>
      </c>
      <c r="E4055" s="5">
        <v>2200</v>
      </c>
      <c r="F4055" s="6">
        <v>863.64</v>
      </c>
      <c r="H4055" s="15" t="str">
        <f t="shared" si="378"/>
        <v>Low</v>
      </c>
      <c r="I4055" s="11" t="str">
        <f t="shared" si="379"/>
        <v>Medium</v>
      </c>
      <c r="J4055" s="11" t="str">
        <f t="shared" si="380"/>
        <v>West</v>
      </c>
      <c r="K4055" s="11" t="str">
        <f t="shared" si="381"/>
        <v>2010s</v>
      </c>
      <c r="L4055" s="11" t="str">
        <f t="shared" si="382"/>
        <v>Cereal</v>
      </c>
      <c r="M4055" s="18">
        <f t="shared" si="383"/>
        <v>0.39256363636363634</v>
      </c>
    </row>
    <row r="4056" spans="1:13">
      <c r="A4056" s="4">
        <v>2015</v>
      </c>
      <c r="B4056" s="5" t="s">
        <v>117</v>
      </c>
      <c r="C4056" s="5" t="s">
        <v>142</v>
      </c>
      <c r="D4056" s="5" t="s">
        <v>17</v>
      </c>
      <c r="E4056" s="5">
        <v>11000</v>
      </c>
      <c r="F4056" s="6">
        <v>427.27</v>
      </c>
      <c r="H4056" s="15" t="str">
        <f t="shared" si="378"/>
        <v>Low</v>
      </c>
      <c r="I4056" s="11" t="str">
        <f t="shared" si="379"/>
        <v>Large</v>
      </c>
      <c r="J4056" s="11" t="str">
        <f t="shared" si="380"/>
        <v>West</v>
      </c>
      <c r="K4056" s="11" t="str">
        <f t="shared" si="381"/>
        <v>2010s</v>
      </c>
      <c r="L4056" s="11" t="str">
        <f t="shared" si="382"/>
        <v>Pulse</v>
      </c>
      <c r="M4056" s="18">
        <f t="shared" si="383"/>
        <v>3.8842727272727272E-2</v>
      </c>
    </row>
    <row r="4057" spans="1:13">
      <c r="A4057" s="4">
        <v>2016</v>
      </c>
      <c r="B4057" s="5" t="s">
        <v>117</v>
      </c>
      <c r="C4057" s="5" t="s">
        <v>142</v>
      </c>
      <c r="D4057" s="5" t="s">
        <v>15</v>
      </c>
      <c r="E4057" s="5">
        <v>391700</v>
      </c>
      <c r="F4057" s="6">
        <v>2268.83</v>
      </c>
      <c r="H4057" s="15" t="str">
        <f t="shared" si="378"/>
        <v>Medium</v>
      </c>
      <c r="I4057" s="11" t="str">
        <f t="shared" si="379"/>
        <v>Large</v>
      </c>
      <c r="J4057" s="11" t="str">
        <f t="shared" si="380"/>
        <v>West</v>
      </c>
      <c r="K4057" s="11" t="str">
        <f t="shared" si="381"/>
        <v>2010s</v>
      </c>
      <c r="L4057" s="11" t="str">
        <f t="shared" si="382"/>
        <v>Cereal</v>
      </c>
      <c r="M4057" s="18">
        <f t="shared" si="383"/>
        <v>5.7922644881286695E-3</v>
      </c>
    </row>
    <row r="4058" spans="1:13">
      <c r="A4058" s="4">
        <v>2016</v>
      </c>
      <c r="B4058" s="5" t="s">
        <v>117</v>
      </c>
      <c r="C4058" s="5" t="s">
        <v>142</v>
      </c>
      <c r="D4058" s="5" t="s">
        <v>16</v>
      </c>
      <c r="E4058" s="5">
        <v>930</v>
      </c>
      <c r="F4058" s="6">
        <v>1585.31</v>
      </c>
      <c r="H4058" s="15" t="str">
        <f t="shared" si="378"/>
        <v>Medium</v>
      </c>
      <c r="I4058" s="11" t="str">
        <f t="shared" si="379"/>
        <v>Small</v>
      </c>
      <c r="J4058" s="11" t="str">
        <f t="shared" si="380"/>
        <v>West</v>
      </c>
      <c r="K4058" s="11" t="str">
        <f t="shared" si="381"/>
        <v>2010s</v>
      </c>
      <c r="L4058" s="11" t="str">
        <f t="shared" si="382"/>
        <v>Cereal</v>
      </c>
      <c r="M4058" s="18">
        <f t="shared" si="383"/>
        <v>1.7046344086021505</v>
      </c>
    </row>
    <row r="4059" spans="1:13">
      <c r="A4059" s="4">
        <v>2016</v>
      </c>
      <c r="B4059" s="5" t="s">
        <v>117</v>
      </c>
      <c r="C4059" s="5" t="s">
        <v>142</v>
      </c>
      <c r="D4059" s="5" t="s">
        <v>17</v>
      </c>
      <c r="E4059" s="5">
        <v>16100</v>
      </c>
      <c r="F4059" s="6">
        <v>621.12</v>
      </c>
      <c r="H4059" s="15" t="str">
        <f t="shared" si="378"/>
        <v>Low</v>
      </c>
      <c r="I4059" s="11" t="str">
        <f t="shared" si="379"/>
        <v>Large</v>
      </c>
      <c r="J4059" s="11" t="str">
        <f t="shared" si="380"/>
        <v>West</v>
      </c>
      <c r="K4059" s="11" t="str">
        <f t="shared" si="381"/>
        <v>2010s</v>
      </c>
      <c r="L4059" s="11" t="str">
        <f t="shared" si="382"/>
        <v>Pulse</v>
      </c>
      <c r="M4059" s="18">
        <f t="shared" si="383"/>
        <v>3.857888198757764E-2</v>
      </c>
    </row>
    <row r="4060" spans="1:13">
      <c r="A4060" s="4">
        <v>2017</v>
      </c>
      <c r="B4060" s="5" t="s">
        <v>117</v>
      </c>
      <c r="C4060" s="5" t="s">
        <v>142</v>
      </c>
      <c r="D4060" s="5" t="s">
        <v>15</v>
      </c>
      <c r="E4060" s="5">
        <v>315890</v>
      </c>
      <c r="F4060" s="6">
        <v>1421.69</v>
      </c>
      <c r="H4060" s="15" t="str">
        <f t="shared" si="378"/>
        <v>Medium</v>
      </c>
      <c r="I4060" s="11" t="str">
        <f t="shared" si="379"/>
        <v>Large</v>
      </c>
      <c r="J4060" s="11" t="str">
        <f t="shared" si="380"/>
        <v>West</v>
      </c>
      <c r="K4060" s="11" t="str">
        <f t="shared" si="381"/>
        <v>2010s</v>
      </c>
      <c r="L4060" s="11" t="str">
        <f t="shared" si="382"/>
        <v>Cereal</v>
      </c>
      <c r="M4060" s="18">
        <f t="shared" si="383"/>
        <v>4.5005856469024028E-3</v>
      </c>
    </row>
    <row r="4061" spans="1:13">
      <c r="A4061" s="4">
        <v>2017</v>
      </c>
      <c r="B4061" s="5" t="s">
        <v>117</v>
      </c>
      <c r="C4061" s="5" t="s">
        <v>142</v>
      </c>
      <c r="D4061" s="5" t="s">
        <v>16</v>
      </c>
      <c r="E4061" s="5">
        <v>740</v>
      </c>
      <c r="F4061" s="6">
        <v>444.15</v>
      </c>
      <c r="H4061" s="15" t="str">
        <f t="shared" si="378"/>
        <v>Low</v>
      </c>
      <c r="I4061" s="11" t="str">
        <f t="shared" si="379"/>
        <v>Small</v>
      </c>
      <c r="J4061" s="11" t="str">
        <f t="shared" si="380"/>
        <v>West</v>
      </c>
      <c r="K4061" s="11" t="str">
        <f t="shared" si="381"/>
        <v>2010s</v>
      </c>
      <c r="L4061" s="11" t="str">
        <f t="shared" si="382"/>
        <v>Cereal</v>
      </c>
      <c r="M4061" s="18">
        <f t="shared" si="383"/>
        <v>0.60020270270270271</v>
      </c>
    </row>
    <row r="4062" spans="1:13">
      <c r="A4062" s="4">
        <v>2017</v>
      </c>
      <c r="B4062" s="5" t="s">
        <v>117</v>
      </c>
      <c r="C4062" s="5" t="s">
        <v>142</v>
      </c>
      <c r="D4062" s="5" t="s">
        <v>17</v>
      </c>
      <c r="E4062" s="5">
        <v>15400</v>
      </c>
      <c r="F4062" s="6">
        <v>961.04</v>
      </c>
      <c r="H4062" s="15" t="str">
        <f t="shared" si="378"/>
        <v>Low</v>
      </c>
      <c r="I4062" s="11" t="str">
        <f t="shared" si="379"/>
        <v>Large</v>
      </c>
      <c r="J4062" s="11" t="str">
        <f t="shared" si="380"/>
        <v>West</v>
      </c>
      <c r="K4062" s="11" t="str">
        <f t="shared" si="381"/>
        <v>2010s</v>
      </c>
      <c r="L4062" s="11" t="str">
        <f t="shared" si="382"/>
        <v>Pulse</v>
      </c>
      <c r="M4062" s="18">
        <f t="shared" si="383"/>
        <v>6.2405194805194804E-2</v>
      </c>
    </row>
    <row r="4063" spans="1:13">
      <c r="A4063" s="4">
        <v>2017</v>
      </c>
      <c r="B4063" s="5" t="s">
        <v>117</v>
      </c>
      <c r="C4063" s="5" t="s">
        <v>142</v>
      </c>
      <c r="D4063" s="5" t="s">
        <v>18</v>
      </c>
      <c r="E4063" s="5">
        <v>40</v>
      </c>
      <c r="F4063" s="6">
        <v>473.68</v>
      </c>
      <c r="H4063" s="15" t="str">
        <f t="shared" si="378"/>
        <v>Low</v>
      </c>
      <c r="I4063" s="11" t="str">
        <f t="shared" si="379"/>
        <v>Small</v>
      </c>
      <c r="J4063" s="11" t="str">
        <f t="shared" si="380"/>
        <v>West</v>
      </c>
      <c r="K4063" s="11" t="str">
        <f t="shared" si="381"/>
        <v>2010s</v>
      </c>
      <c r="L4063" s="11" t="str">
        <f t="shared" si="382"/>
        <v>Fiber</v>
      </c>
      <c r="M4063" s="18">
        <f t="shared" si="383"/>
        <v>11.842000000000001</v>
      </c>
    </row>
    <row r="4064" spans="1:13">
      <c r="A4064" s="4">
        <v>2008</v>
      </c>
      <c r="B4064" s="5" t="s">
        <v>117</v>
      </c>
      <c r="C4064" s="5" t="s">
        <v>143</v>
      </c>
      <c r="D4064" s="5" t="s">
        <v>15</v>
      </c>
      <c r="E4064" s="5">
        <v>311500</v>
      </c>
      <c r="F4064" s="6">
        <v>849.12</v>
      </c>
      <c r="H4064" s="15" t="str">
        <f t="shared" si="378"/>
        <v>Low</v>
      </c>
      <c r="I4064" s="11" t="str">
        <f t="shared" si="379"/>
        <v>Large</v>
      </c>
      <c r="J4064" s="11" t="str">
        <f t="shared" si="380"/>
        <v>West</v>
      </c>
      <c r="K4064" s="11" t="str">
        <f t="shared" si="381"/>
        <v>2000s</v>
      </c>
      <c r="L4064" s="11" t="str">
        <f t="shared" si="382"/>
        <v>Cereal</v>
      </c>
      <c r="M4064" s="18">
        <f t="shared" si="383"/>
        <v>2.7259069020866772E-3</v>
      </c>
    </row>
    <row r="4065" spans="1:13">
      <c r="A4065" s="4">
        <v>2008</v>
      </c>
      <c r="B4065" s="5" t="s">
        <v>117</v>
      </c>
      <c r="C4065" s="5" t="s">
        <v>143</v>
      </c>
      <c r="D4065" s="5" t="s">
        <v>16</v>
      </c>
      <c r="E4065" s="5">
        <v>2400</v>
      </c>
      <c r="F4065" s="6">
        <v>1541.67</v>
      </c>
      <c r="H4065" s="15" t="str">
        <f t="shared" si="378"/>
        <v>Medium</v>
      </c>
      <c r="I4065" s="11" t="str">
        <f t="shared" si="379"/>
        <v>Medium</v>
      </c>
      <c r="J4065" s="11" t="str">
        <f t="shared" si="380"/>
        <v>West</v>
      </c>
      <c r="K4065" s="11" t="str">
        <f t="shared" si="381"/>
        <v>2000s</v>
      </c>
      <c r="L4065" s="11" t="str">
        <f t="shared" si="382"/>
        <v>Cereal</v>
      </c>
      <c r="M4065" s="18">
        <f t="shared" si="383"/>
        <v>0.64236250000000006</v>
      </c>
    </row>
    <row r="4066" spans="1:13">
      <c r="A4066" s="4">
        <v>2008</v>
      </c>
      <c r="B4066" s="5" t="s">
        <v>117</v>
      </c>
      <c r="C4066" s="5" t="s">
        <v>143</v>
      </c>
      <c r="D4066" s="5" t="s">
        <v>17</v>
      </c>
      <c r="E4066" s="5">
        <v>31900</v>
      </c>
      <c r="F4066" s="6">
        <v>492.16</v>
      </c>
      <c r="H4066" s="15" t="str">
        <f t="shared" si="378"/>
        <v>Low</v>
      </c>
      <c r="I4066" s="11" t="str">
        <f t="shared" si="379"/>
        <v>Large</v>
      </c>
      <c r="J4066" s="11" t="str">
        <f t="shared" si="380"/>
        <v>West</v>
      </c>
      <c r="K4066" s="11" t="str">
        <f t="shared" si="381"/>
        <v>2000s</v>
      </c>
      <c r="L4066" s="11" t="str">
        <f t="shared" si="382"/>
        <v>Pulse</v>
      </c>
      <c r="M4066" s="18">
        <f t="shared" si="383"/>
        <v>1.5428213166144202E-2</v>
      </c>
    </row>
    <row r="4067" spans="1:13">
      <c r="A4067" s="4">
        <v>2008</v>
      </c>
      <c r="B4067" s="5" t="s">
        <v>117</v>
      </c>
      <c r="C4067" s="5" t="s">
        <v>143</v>
      </c>
      <c r="D4067" s="5" t="s">
        <v>18</v>
      </c>
      <c r="E4067" s="5">
        <v>49400</v>
      </c>
      <c r="F4067" s="6">
        <v>283</v>
      </c>
      <c r="H4067" s="15" t="str">
        <f t="shared" si="378"/>
        <v>Low</v>
      </c>
      <c r="I4067" s="11" t="str">
        <f t="shared" si="379"/>
        <v>Large</v>
      </c>
      <c r="J4067" s="11" t="str">
        <f t="shared" si="380"/>
        <v>West</v>
      </c>
      <c r="K4067" s="11" t="str">
        <f t="shared" si="381"/>
        <v>2000s</v>
      </c>
      <c r="L4067" s="11" t="str">
        <f t="shared" si="382"/>
        <v>Fiber</v>
      </c>
      <c r="M4067" s="18">
        <f t="shared" si="383"/>
        <v>5.7287449392712554E-3</v>
      </c>
    </row>
    <row r="4068" spans="1:13">
      <c r="A4068" s="4">
        <v>2009</v>
      </c>
      <c r="B4068" s="5" t="s">
        <v>117</v>
      </c>
      <c r="C4068" s="5" t="s">
        <v>143</v>
      </c>
      <c r="D4068" s="5" t="s">
        <v>15</v>
      </c>
      <c r="E4068" s="5">
        <v>264100</v>
      </c>
      <c r="F4068" s="6">
        <v>705.87</v>
      </c>
      <c r="H4068" s="15" t="str">
        <f t="shared" si="378"/>
        <v>Low</v>
      </c>
      <c r="I4068" s="11" t="str">
        <f t="shared" si="379"/>
        <v>Large</v>
      </c>
      <c r="J4068" s="11" t="str">
        <f t="shared" si="380"/>
        <v>West</v>
      </c>
      <c r="K4068" s="11" t="str">
        <f t="shared" si="381"/>
        <v>2000s</v>
      </c>
      <c r="L4068" s="11" t="str">
        <f t="shared" si="382"/>
        <v>Cereal</v>
      </c>
      <c r="M4068" s="18">
        <f t="shared" si="383"/>
        <v>2.672737599394169E-3</v>
      </c>
    </row>
    <row r="4069" spans="1:13">
      <c r="A4069" s="4">
        <v>2009</v>
      </c>
      <c r="B4069" s="5" t="s">
        <v>117</v>
      </c>
      <c r="C4069" s="5" t="s">
        <v>143</v>
      </c>
      <c r="D4069" s="5" t="s">
        <v>16</v>
      </c>
      <c r="E4069" s="5">
        <v>2700</v>
      </c>
      <c r="F4069" s="6">
        <v>1988.89</v>
      </c>
      <c r="H4069" s="15" t="str">
        <f t="shared" si="378"/>
        <v>Medium</v>
      </c>
      <c r="I4069" s="11" t="str">
        <f t="shared" si="379"/>
        <v>Medium</v>
      </c>
      <c r="J4069" s="11" t="str">
        <f t="shared" si="380"/>
        <v>West</v>
      </c>
      <c r="K4069" s="11" t="str">
        <f t="shared" si="381"/>
        <v>2000s</v>
      </c>
      <c r="L4069" s="11" t="str">
        <f t="shared" si="382"/>
        <v>Cereal</v>
      </c>
      <c r="M4069" s="18">
        <f t="shared" si="383"/>
        <v>0.73662592592592602</v>
      </c>
    </row>
    <row r="4070" spans="1:13">
      <c r="A4070" s="4">
        <v>2009</v>
      </c>
      <c r="B4070" s="5" t="s">
        <v>117</v>
      </c>
      <c r="C4070" s="5" t="s">
        <v>143</v>
      </c>
      <c r="D4070" s="5" t="s">
        <v>17</v>
      </c>
      <c r="E4070" s="5">
        <v>31800</v>
      </c>
      <c r="F4070" s="6">
        <v>447.48</v>
      </c>
      <c r="H4070" s="15" t="str">
        <f t="shared" si="378"/>
        <v>Low</v>
      </c>
      <c r="I4070" s="11" t="str">
        <f t="shared" si="379"/>
        <v>Large</v>
      </c>
      <c r="J4070" s="11" t="str">
        <f t="shared" si="380"/>
        <v>West</v>
      </c>
      <c r="K4070" s="11" t="str">
        <f t="shared" si="381"/>
        <v>2000s</v>
      </c>
      <c r="L4070" s="11" t="str">
        <f t="shared" si="382"/>
        <v>Pulse</v>
      </c>
      <c r="M4070" s="18">
        <f t="shared" si="383"/>
        <v>1.4071698113207548E-2</v>
      </c>
    </row>
    <row r="4071" spans="1:13">
      <c r="A4071" s="4">
        <v>2009</v>
      </c>
      <c r="B4071" s="5" t="s">
        <v>117</v>
      </c>
      <c r="C4071" s="5" t="s">
        <v>143</v>
      </c>
      <c r="D4071" s="5" t="s">
        <v>18</v>
      </c>
      <c r="E4071" s="5">
        <v>56800</v>
      </c>
      <c r="F4071" s="6">
        <v>242.61</v>
      </c>
      <c r="H4071" s="15" t="str">
        <f t="shared" si="378"/>
        <v>Low</v>
      </c>
      <c r="I4071" s="11" t="str">
        <f t="shared" si="379"/>
        <v>Large</v>
      </c>
      <c r="J4071" s="11" t="str">
        <f t="shared" si="380"/>
        <v>West</v>
      </c>
      <c r="K4071" s="11" t="str">
        <f t="shared" si="381"/>
        <v>2000s</v>
      </c>
      <c r="L4071" s="11" t="str">
        <f t="shared" si="382"/>
        <v>Fiber</v>
      </c>
      <c r="M4071" s="18">
        <f t="shared" si="383"/>
        <v>4.2713028169014088E-3</v>
      </c>
    </row>
    <row r="4072" spans="1:13">
      <c r="A4072" s="4">
        <v>2010</v>
      </c>
      <c r="B4072" s="5" t="s">
        <v>117</v>
      </c>
      <c r="C4072" s="5" t="s">
        <v>143</v>
      </c>
      <c r="D4072" s="5" t="s">
        <v>15</v>
      </c>
      <c r="E4072" s="5">
        <v>275500</v>
      </c>
      <c r="F4072" s="6">
        <v>1453.65</v>
      </c>
      <c r="H4072" s="15" t="str">
        <f t="shared" si="378"/>
        <v>Medium</v>
      </c>
      <c r="I4072" s="11" t="str">
        <f t="shared" si="379"/>
        <v>Large</v>
      </c>
      <c r="J4072" s="11" t="str">
        <f t="shared" si="380"/>
        <v>West</v>
      </c>
      <c r="K4072" s="11" t="str">
        <f t="shared" si="381"/>
        <v>2010s</v>
      </c>
      <c r="L4072" s="11" t="str">
        <f t="shared" si="382"/>
        <v>Cereal</v>
      </c>
      <c r="M4072" s="18">
        <f t="shared" si="383"/>
        <v>5.2764065335753176E-3</v>
      </c>
    </row>
    <row r="4073" spans="1:13">
      <c r="A4073" s="4">
        <v>2010</v>
      </c>
      <c r="B4073" s="5" t="s">
        <v>117</v>
      </c>
      <c r="C4073" s="5" t="s">
        <v>143</v>
      </c>
      <c r="D4073" s="5" t="s">
        <v>16</v>
      </c>
      <c r="E4073" s="5">
        <v>3070</v>
      </c>
      <c r="F4073" s="6">
        <v>2325.73</v>
      </c>
      <c r="H4073" s="15" t="str">
        <f t="shared" si="378"/>
        <v>Medium</v>
      </c>
      <c r="I4073" s="11" t="str">
        <f t="shared" si="379"/>
        <v>Medium</v>
      </c>
      <c r="J4073" s="11" t="str">
        <f t="shared" si="380"/>
        <v>West</v>
      </c>
      <c r="K4073" s="11" t="str">
        <f t="shared" si="381"/>
        <v>2010s</v>
      </c>
      <c r="L4073" s="11" t="str">
        <f t="shared" si="382"/>
        <v>Cereal</v>
      </c>
      <c r="M4073" s="18">
        <f t="shared" si="383"/>
        <v>0.75756677524429972</v>
      </c>
    </row>
    <row r="4074" spans="1:13">
      <c r="A4074" s="4">
        <v>2010</v>
      </c>
      <c r="B4074" s="5" t="s">
        <v>117</v>
      </c>
      <c r="C4074" s="5" t="s">
        <v>143</v>
      </c>
      <c r="D4074" s="5" t="s">
        <v>17</v>
      </c>
      <c r="E4074" s="5">
        <v>40200</v>
      </c>
      <c r="F4074" s="6">
        <v>602.24</v>
      </c>
      <c r="H4074" s="15" t="str">
        <f t="shared" si="378"/>
        <v>Low</v>
      </c>
      <c r="I4074" s="11" t="str">
        <f t="shared" si="379"/>
        <v>Large</v>
      </c>
      <c r="J4074" s="11" t="str">
        <f t="shared" si="380"/>
        <v>West</v>
      </c>
      <c r="K4074" s="11" t="str">
        <f t="shared" si="381"/>
        <v>2010s</v>
      </c>
      <c r="L4074" s="11" t="str">
        <f t="shared" si="382"/>
        <v>Pulse</v>
      </c>
      <c r="M4074" s="18">
        <f t="shared" si="383"/>
        <v>1.4981094527363185E-2</v>
      </c>
    </row>
    <row r="4075" spans="1:13">
      <c r="A4075" s="4">
        <v>2010</v>
      </c>
      <c r="B4075" s="5" t="s">
        <v>117</v>
      </c>
      <c r="C4075" s="5" t="s">
        <v>143</v>
      </c>
      <c r="D4075" s="5" t="s">
        <v>18</v>
      </c>
      <c r="E4075" s="5">
        <v>96100</v>
      </c>
      <c r="F4075" s="6">
        <v>231.11</v>
      </c>
      <c r="H4075" s="15" t="str">
        <f t="shared" si="378"/>
        <v>Low</v>
      </c>
      <c r="I4075" s="11" t="str">
        <f t="shared" si="379"/>
        <v>Large</v>
      </c>
      <c r="J4075" s="11" t="str">
        <f t="shared" si="380"/>
        <v>West</v>
      </c>
      <c r="K4075" s="11" t="str">
        <f t="shared" si="381"/>
        <v>2010s</v>
      </c>
      <c r="L4075" s="11" t="str">
        <f t="shared" si="382"/>
        <v>Fiber</v>
      </c>
      <c r="M4075" s="18">
        <f t="shared" si="383"/>
        <v>2.4048907388137357E-3</v>
      </c>
    </row>
    <row r="4076" spans="1:13">
      <c r="A4076" s="4">
        <v>2011</v>
      </c>
      <c r="B4076" s="5" t="s">
        <v>117</v>
      </c>
      <c r="C4076" s="5" t="s">
        <v>143</v>
      </c>
      <c r="D4076" s="5" t="s">
        <v>15</v>
      </c>
      <c r="E4076" s="5">
        <v>315000</v>
      </c>
      <c r="F4076" s="6">
        <v>1239.02</v>
      </c>
      <c r="H4076" s="15" t="str">
        <f t="shared" si="378"/>
        <v>Medium</v>
      </c>
      <c r="I4076" s="11" t="str">
        <f t="shared" si="379"/>
        <v>Large</v>
      </c>
      <c r="J4076" s="11" t="str">
        <f t="shared" si="380"/>
        <v>West</v>
      </c>
      <c r="K4076" s="11" t="str">
        <f t="shared" si="381"/>
        <v>2010s</v>
      </c>
      <c r="L4076" s="11" t="str">
        <f t="shared" si="382"/>
        <v>Cereal</v>
      </c>
      <c r="M4076" s="18">
        <f t="shared" si="383"/>
        <v>3.9333968253968251E-3</v>
      </c>
    </row>
    <row r="4077" spans="1:13">
      <c r="A4077" s="4">
        <v>2011</v>
      </c>
      <c r="B4077" s="5" t="s">
        <v>117</v>
      </c>
      <c r="C4077" s="5" t="s">
        <v>143</v>
      </c>
      <c r="D4077" s="5" t="s">
        <v>16</v>
      </c>
      <c r="E4077" s="5">
        <v>3400</v>
      </c>
      <c r="F4077" s="6">
        <v>1358.82</v>
      </c>
      <c r="H4077" s="15" t="str">
        <f t="shared" si="378"/>
        <v>Medium</v>
      </c>
      <c r="I4077" s="11" t="str">
        <f t="shared" si="379"/>
        <v>Medium</v>
      </c>
      <c r="J4077" s="11" t="str">
        <f t="shared" si="380"/>
        <v>West</v>
      </c>
      <c r="K4077" s="11" t="str">
        <f t="shared" si="381"/>
        <v>2010s</v>
      </c>
      <c r="L4077" s="11" t="str">
        <f t="shared" si="382"/>
        <v>Cereal</v>
      </c>
      <c r="M4077" s="18">
        <f t="shared" si="383"/>
        <v>0.39965294117647054</v>
      </c>
    </row>
    <row r="4078" spans="1:13">
      <c r="A4078" s="4">
        <v>2011</v>
      </c>
      <c r="B4078" s="5" t="s">
        <v>117</v>
      </c>
      <c r="C4078" s="5" t="s">
        <v>143</v>
      </c>
      <c r="D4078" s="5" t="s">
        <v>17</v>
      </c>
      <c r="E4078" s="5">
        <v>29200</v>
      </c>
      <c r="F4078" s="6">
        <v>578.08000000000004</v>
      </c>
      <c r="H4078" s="15" t="str">
        <f t="shared" si="378"/>
        <v>Low</v>
      </c>
      <c r="I4078" s="11" t="str">
        <f t="shared" si="379"/>
        <v>Large</v>
      </c>
      <c r="J4078" s="11" t="str">
        <f t="shared" si="380"/>
        <v>West</v>
      </c>
      <c r="K4078" s="11" t="str">
        <f t="shared" si="381"/>
        <v>2010s</v>
      </c>
      <c r="L4078" s="11" t="str">
        <f t="shared" si="382"/>
        <v>Pulse</v>
      </c>
      <c r="M4078" s="18">
        <f t="shared" si="383"/>
        <v>1.9797260273972606E-2</v>
      </c>
    </row>
    <row r="4079" spans="1:13">
      <c r="A4079" s="4">
        <v>2011</v>
      </c>
      <c r="B4079" s="5" t="s">
        <v>117</v>
      </c>
      <c r="C4079" s="5" t="s">
        <v>143</v>
      </c>
      <c r="D4079" s="5" t="s">
        <v>18</v>
      </c>
      <c r="E4079" s="5">
        <v>104200</v>
      </c>
      <c r="F4079" s="6">
        <v>270.83</v>
      </c>
      <c r="H4079" s="15" t="str">
        <f t="shared" si="378"/>
        <v>Low</v>
      </c>
      <c r="I4079" s="11" t="str">
        <f t="shared" si="379"/>
        <v>Large</v>
      </c>
      <c r="J4079" s="11" t="str">
        <f t="shared" si="380"/>
        <v>West</v>
      </c>
      <c r="K4079" s="11" t="str">
        <f t="shared" si="381"/>
        <v>2010s</v>
      </c>
      <c r="L4079" s="11" t="str">
        <f t="shared" si="382"/>
        <v>Fiber</v>
      </c>
      <c r="M4079" s="18">
        <f t="shared" si="383"/>
        <v>2.5991362763915548E-3</v>
      </c>
    </row>
    <row r="4080" spans="1:13">
      <c r="A4080" s="4">
        <v>2012</v>
      </c>
      <c r="B4080" s="5" t="s">
        <v>117</v>
      </c>
      <c r="C4080" s="5" t="s">
        <v>143</v>
      </c>
      <c r="D4080" s="5" t="s">
        <v>15</v>
      </c>
      <c r="E4080" s="5">
        <v>315100</v>
      </c>
      <c r="F4080" s="6">
        <v>1557.54</v>
      </c>
      <c r="H4080" s="15" t="str">
        <f t="shared" si="378"/>
        <v>Medium</v>
      </c>
      <c r="I4080" s="11" t="str">
        <f t="shared" si="379"/>
        <v>Large</v>
      </c>
      <c r="J4080" s="11" t="str">
        <f t="shared" si="380"/>
        <v>West</v>
      </c>
      <c r="K4080" s="11" t="str">
        <f t="shared" si="381"/>
        <v>2010s</v>
      </c>
      <c r="L4080" s="11" t="str">
        <f t="shared" si="382"/>
        <v>Cereal</v>
      </c>
      <c r="M4080" s="18">
        <f t="shared" si="383"/>
        <v>4.9430022215169785E-3</v>
      </c>
    </row>
    <row r="4081" spans="1:13">
      <c r="A4081" s="4">
        <v>2012</v>
      </c>
      <c r="B4081" s="5" t="s">
        <v>117</v>
      </c>
      <c r="C4081" s="5" t="s">
        <v>143</v>
      </c>
      <c r="D4081" s="5" t="s">
        <v>16</v>
      </c>
      <c r="E4081" s="5">
        <v>3400</v>
      </c>
      <c r="F4081" s="6">
        <v>1626.47</v>
      </c>
      <c r="H4081" s="15" t="str">
        <f t="shared" si="378"/>
        <v>Medium</v>
      </c>
      <c r="I4081" s="11" t="str">
        <f t="shared" si="379"/>
        <v>Medium</v>
      </c>
      <c r="J4081" s="11" t="str">
        <f t="shared" si="380"/>
        <v>West</v>
      </c>
      <c r="K4081" s="11" t="str">
        <f t="shared" si="381"/>
        <v>2010s</v>
      </c>
      <c r="L4081" s="11" t="str">
        <f t="shared" si="382"/>
        <v>Cereal</v>
      </c>
      <c r="M4081" s="18">
        <f t="shared" si="383"/>
        <v>0.4783735294117647</v>
      </c>
    </row>
    <row r="4082" spans="1:13">
      <c r="A4082" s="4">
        <v>2012</v>
      </c>
      <c r="B4082" s="5" t="s">
        <v>117</v>
      </c>
      <c r="C4082" s="5" t="s">
        <v>143</v>
      </c>
      <c r="D4082" s="5" t="s">
        <v>17</v>
      </c>
      <c r="E4082" s="5">
        <v>31900</v>
      </c>
      <c r="F4082" s="6">
        <v>788.09</v>
      </c>
      <c r="H4082" s="15" t="str">
        <f t="shared" si="378"/>
        <v>Low</v>
      </c>
      <c r="I4082" s="11" t="str">
        <f t="shared" si="379"/>
        <v>Large</v>
      </c>
      <c r="J4082" s="11" t="str">
        <f t="shared" si="380"/>
        <v>West</v>
      </c>
      <c r="K4082" s="11" t="str">
        <f t="shared" si="381"/>
        <v>2010s</v>
      </c>
      <c r="L4082" s="11" t="str">
        <f t="shared" si="382"/>
        <v>Pulse</v>
      </c>
      <c r="M4082" s="18">
        <f t="shared" si="383"/>
        <v>2.4705015673981191E-2</v>
      </c>
    </row>
    <row r="4083" spans="1:13">
      <c r="A4083" s="4">
        <v>2012</v>
      </c>
      <c r="B4083" s="5" t="s">
        <v>117</v>
      </c>
      <c r="C4083" s="5" t="s">
        <v>143</v>
      </c>
      <c r="D4083" s="5" t="s">
        <v>18</v>
      </c>
      <c r="E4083" s="5">
        <v>112800</v>
      </c>
      <c r="F4083" s="6">
        <v>421.63</v>
      </c>
      <c r="H4083" s="15" t="str">
        <f t="shared" si="378"/>
        <v>Low</v>
      </c>
      <c r="I4083" s="11" t="str">
        <f t="shared" si="379"/>
        <v>Large</v>
      </c>
      <c r="J4083" s="11" t="str">
        <f t="shared" si="380"/>
        <v>West</v>
      </c>
      <c r="K4083" s="11" t="str">
        <f t="shared" si="381"/>
        <v>2010s</v>
      </c>
      <c r="L4083" s="11" t="str">
        <f t="shared" si="382"/>
        <v>Fiber</v>
      </c>
      <c r="M4083" s="18">
        <f t="shared" si="383"/>
        <v>3.7378546099290778E-3</v>
      </c>
    </row>
    <row r="4084" spans="1:13">
      <c r="A4084" s="4">
        <v>2013</v>
      </c>
      <c r="B4084" s="5" t="s">
        <v>117</v>
      </c>
      <c r="C4084" s="5" t="s">
        <v>143</v>
      </c>
      <c r="D4084" s="5" t="s">
        <v>15</v>
      </c>
      <c r="E4084" s="5">
        <v>319400</v>
      </c>
      <c r="F4084" s="6">
        <v>1409.52</v>
      </c>
      <c r="H4084" s="15" t="str">
        <f t="shared" si="378"/>
        <v>Medium</v>
      </c>
      <c r="I4084" s="11" t="str">
        <f t="shared" si="379"/>
        <v>Large</v>
      </c>
      <c r="J4084" s="11" t="str">
        <f t="shared" si="380"/>
        <v>West</v>
      </c>
      <c r="K4084" s="11" t="str">
        <f t="shared" si="381"/>
        <v>2010s</v>
      </c>
      <c r="L4084" s="11" t="str">
        <f t="shared" si="382"/>
        <v>Cereal</v>
      </c>
      <c r="M4084" s="18">
        <f t="shared" si="383"/>
        <v>4.4130244207889789E-3</v>
      </c>
    </row>
    <row r="4085" spans="1:13">
      <c r="A4085" s="4">
        <v>2013</v>
      </c>
      <c r="B4085" s="5" t="s">
        <v>117</v>
      </c>
      <c r="C4085" s="5" t="s">
        <v>143</v>
      </c>
      <c r="D4085" s="5" t="s">
        <v>16</v>
      </c>
      <c r="E4085" s="5">
        <v>2700</v>
      </c>
      <c r="F4085" s="6">
        <v>2740.74</v>
      </c>
      <c r="H4085" s="15" t="str">
        <f t="shared" si="378"/>
        <v>Medium</v>
      </c>
      <c r="I4085" s="11" t="str">
        <f t="shared" si="379"/>
        <v>Medium</v>
      </c>
      <c r="J4085" s="11" t="str">
        <f t="shared" si="380"/>
        <v>West</v>
      </c>
      <c r="K4085" s="11" t="str">
        <f t="shared" si="381"/>
        <v>2010s</v>
      </c>
      <c r="L4085" s="11" t="str">
        <f t="shared" si="382"/>
        <v>Cereal</v>
      </c>
      <c r="M4085" s="18">
        <f t="shared" si="383"/>
        <v>1.0150888888888887</v>
      </c>
    </row>
    <row r="4086" spans="1:13">
      <c r="A4086" s="4">
        <v>2013</v>
      </c>
      <c r="B4086" s="5" t="s">
        <v>117</v>
      </c>
      <c r="C4086" s="5" t="s">
        <v>143</v>
      </c>
      <c r="D4086" s="5" t="s">
        <v>17</v>
      </c>
      <c r="E4086" s="5">
        <v>36400</v>
      </c>
      <c r="F4086" s="6">
        <v>519.23</v>
      </c>
      <c r="H4086" s="15" t="str">
        <f t="shared" si="378"/>
        <v>Low</v>
      </c>
      <c r="I4086" s="11" t="str">
        <f t="shared" si="379"/>
        <v>Large</v>
      </c>
      <c r="J4086" s="11" t="str">
        <f t="shared" si="380"/>
        <v>West</v>
      </c>
      <c r="K4086" s="11" t="str">
        <f t="shared" si="381"/>
        <v>2010s</v>
      </c>
      <c r="L4086" s="11" t="str">
        <f t="shared" si="382"/>
        <v>Pulse</v>
      </c>
      <c r="M4086" s="18">
        <f t="shared" si="383"/>
        <v>1.4264560439560441E-2</v>
      </c>
    </row>
    <row r="4087" spans="1:13">
      <c r="A4087" s="4">
        <v>2013</v>
      </c>
      <c r="B4087" s="5" t="s">
        <v>117</v>
      </c>
      <c r="C4087" s="5" t="s">
        <v>143</v>
      </c>
      <c r="D4087" s="5" t="s">
        <v>18</v>
      </c>
      <c r="E4087" s="5">
        <v>112400</v>
      </c>
      <c r="F4087" s="6">
        <v>336.92</v>
      </c>
      <c r="H4087" s="15" t="str">
        <f t="shared" si="378"/>
        <v>Low</v>
      </c>
      <c r="I4087" s="11" t="str">
        <f t="shared" si="379"/>
        <v>Large</v>
      </c>
      <c r="J4087" s="11" t="str">
        <f t="shared" si="380"/>
        <v>West</v>
      </c>
      <c r="K4087" s="11" t="str">
        <f t="shared" si="381"/>
        <v>2010s</v>
      </c>
      <c r="L4087" s="11" t="str">
        <f t="shared" si="382"/>
        <v>Fiber</v>
      </c>
      <c r="M4087" s="18">
        <f t="shared" si="383"/>
        <v>2.9975088967971533E-3</v>
      </c>
    </row>
    <row r="4088" spans="1:13">
      <c r="A4088" s="4">
        <v>2014</v>
      </c>
      <c r="B4088" s="5" t="s">
        <v>117</v>
      </c>
      <c r="C4088" s="5" t="s">
        <v>143</v>
      </c>
      <c r="D4088" s="5" t="s">
        <v>15</v>
      </c>
      <c r="E4088" s="5">
        <v>301500</v>
      </c>
      <c r="F4088" s="6">
        <v>1060.03</v>
      </c>
      <c r="H4088" s="15" t="str">
        <f t="shared" si="378"/>
        <v>Medium</v>
      </c>
      <c r="I4088" s="11" t="str">
        <f t="shared" si="379"/>
        <v>Large</v>
      </c>
      <c r="J4088" s="11" t="str">
        <f t="shared" si="380"/>
        <v>West</v>
      </c>
      <c r="K4088" s="11" t="str">
        <f t="shared" si="381"/>
        <v>2010s</v>
      </c>
      <c r="L4088" s="11" t="str">
        <f t="shared" si="382"/>
        <v>Cereal</v>
      </c>
      <c r="M4088" s="18">
        <f t="shared" si="383"/>
        <v>3.5158540630182422E-3</v>
      </c>
    </row>
    <row r="4089" spans="1:13">
      <c r="A4089" s="4">
        <v>2014</v>
      </c>
      <c r="B4089" s="5" t="s">
        <v>117</v>
      </c>
      <c r="C4089" s="5" t="s">
        <v>143</v>
      </c>
      <c r="D4089" s="5" t="s">
        <v>16</v>
      </c>
      <c r="E4089" s="5">
        <v>1900</v>
      </c>
      <c r="F4089" s="6">
        <v>1473.68</v>
      </c>
      <c r="H4089" s="15" t="str">
        <f t="shared" si="378"/>
        <v>Medium</v>
      </c>
      <c r="I4089" s="11" t="str">
        <f t="shared" si="379"/>
        <v>Medium</v>
      </c>
      <c r="J4089" s="11" t="str">
        <f t="shared" si="380"/>
        <v>West</v>
      </c>
      <c r="K4089" s="11" t="str">
        <f t="shared" si="381"/>
        <v>2010s</v>
      </c>
      <c r="L4089" s="11" t="str">
        <f t="shared" si="382"/>
        <v>Cereal</v>
      </c>
      <c r="M4089" s="18">
        <f t="shared" si="383"/>
        <v>0.77562105263157899</v>
      </c>
    </row>
    <row r="4090" spans="1:13">
      <c r="A4090" s="4">
        <v>2014</v>
      </c>
      <c r="B4090" s="5" t="s">
        <v>117</v>
      </c>
      <c r="C4090" s="5" t="s">
        <v>143</v>
      </c>
      <c r="D4090" s="5" t="s">
        <v>17</v>
      </c>
      <c r="E4090" s="5">
        <v>32900</v>
      </c>
      <c r="F4090" s="6">
        <v>434.65</v>
      </c>
      <c r="H4090" s="15" t="str">
        <f t="shared" si="378"/>
        <v>Low</v>
      </c>
      <c r="I4090" s="11" t="str">
        <f t="shared" si="379"/>
        <v>Large</v>
      </c>
      <c r="J4090" s="11" t="str">
        <f t="shared" si="380"/>
        <v>West</v>
      </c>
      <c r="K4090" s="11" t="str">
        <f t="shared" si="381"/>
        <v>2010s</v>
      </c>
      <c r="L4090" s="11" t="str">
        <f t="shared" si="382"/>
        <v>Pulse</v>
      </c>
      <c r="M4090" s="18">
        <f t="shared" si="383"/>
        <v>1.3211246200607901E-2</v>
      </c>
    </row>
    <row r="4091" spans="1:13">
      <c r="A4091" s="4">
        <v>2014</v>
      </c>
      <c r="B4091" s="5" t="s">
        <v>117</v>
      </c>
      <c r="C4091" s="5" t="s">
        <v>143</v>
      </c>
      <c r="D4091" s="5" t="s">
        <v>18</v>
      </c>
      <c r="E4091" s="5">
        <v>127900</v>
      </c>
      <c r="F4091" s="6">
        <v>213.21</v>
      </c>
      <c r="H4091" s="15" t="str">
        <f t="shared" si="378"/>
        <v>Low</v>
      </c>
      <c r="I4091" s="11" t="str">
        <f t="shared" si="379"/>
        <v>Large</v>
      </c>
      <c r="J4091" s="11" t="str">
        <f t="shared" si="380"/>
        <v>West</v>
      </c>
      <c r="K4091" s="11" t="str">
        <f t="shared" si="381"/>
        <v>2010s</v>
      </c>
      <c r="L4091" s="11" t="str">
        <f t="shared" si="382"/>
        <v>Fiber</v>
      </c>
      <c r="M4091" s="18">
        <f t="shared" si="383"/>
        <v>1.6670054730258015E-3</v>
      </c>
    </row>
    <row r="4092" spans="1:13">
      <c r="A4092" s="4">
        <v>2015</v>
      </c>
      <c r="B4092" s="5" t="s">
        <v>117</v>
      </c>
      <c r="C4092" s="5" t="s">
        <v>143</v>
      </c>
      <c r="D4092" s="5" t="s">
        <v>15</v>
      </c>
      <c r="E4092" s="5">
        <v>292400</v>
      </c>
      <c r="F4092" s="6">
        <v>847.81</v>
      </c>
      <c r="H4092" s="15" t="str">
        <f t="shared" si="378"/>
        <v>Low</v>
      </c>
      <c r="I4092" s="11" t="str">
        <f t="shared" si="379"/>
        <v>Large</v>
      </c>
      <c r="J4092" s="11" t="str">
        <f t="shared" si="380"/>
        <v>West</v>
      </c>
      <c r="K4092" s="11" t="str">
        <f t="shared" si="381"/>
        <v>2010s</v>
      </c>
      <c r="L4092" s="11" t="str">
        <f t="shared" si="382"/>
        <v>Cereal</v>
      </c>
      <c r="M4092" s="18">
        <f t="shared" si="383"/>
        <v>2.8994870041039668E-3</v>
      </c>
    </row>
    <row r="4093" spans="1:13">
      <c r="A4093" s="4">
        <v>2015</v>
      </c>
      <c r="B4093" s="5" t="s">
        <v>117</v>
      </c>
      <c r="C4093" s="5" t="s">
        <v>143</v>
      </c>
      <c r="D4093" s="5" t="s">
        <v>16</v>
      </c>
      <c r="E4093" s="5">
        <v>2100</v>
      </c>
      <c r="F4093" s="6">
        <v>1380.95</v>
      </c>
      <c r="H4093" s="15" t="str">
        <f t="shared" si="378"/>
        <v>Medium</v>
      </c>
      <c r="I4093" s="11" t="str">
        <f t="shared" si="379"/>
        <v>Medium</v>
      </c>
      <c r="J4093" s="11" t="str">
        <f t="shared" si="380"/>
        <v>West</v>
      </c>
      <c r="K4093" s="11" t="str">
        <f t="shared" si="381"/>
        <v>2010s</v>
      </c>
      <c r="L4093" s="11" t="str">
        <f t="shared" si="382"/>
        <v>Cereal</v>
      </c>
      <c r="M4093" s="18">
        <f t="shared" si="383"/>
        <v>0.65759523809523812</v>
      </c>
    </row>
    <row r="4094" spans="1:13">
      <c r="A4094" s="4">
        <v>2015</v>
      </c>
      <c r="B4094" s="5" t="s">
        <v>117</v>
      </c>
      <c r="C4094" s="5" t="s">
        <v>143</v>
      </c>
      <c r="D4094" s="5" t="s">
        <v>17</v>
      </c>
      <c r="E4094" s="5">
        <v>38800</v>
      </c>
      <c r="F4094" s="6">
        <v>592.78</v>
      </c>
      <c r="H4094" s="15" t="str">
        <f t="shared" si="378"/>
        <v>Low</v>
      </c>
      <c r="I4094" s="11" t="str">
        <f t="shared" si="379"/>
        <v>Large</v>
      </c>
      <c r="J4094" s="11" t="str">
        <f t="shared" si="380"/>
        <v>West</v>
      </c>
      <c r="K4094" s="11" t="str">
        <f t="shared" si="381"/>
        <v>2010s</v>
      </c>
      <c r="L4094" s="11" t="str">
        <f t="shared" si="382"/>
        <v>Pulse</v>
      </c>
      <c r="M4094" s="18">
        <f t="shared" si="383"/>
        <v>1.527783505154639E-2</v>
      </c>
    </row>
    <row r="4095" spans="1:13">
      <c r="A4095" s="4">
        <v>2015</v>
      </c>
      <c r="B4095" s="5" t="s">
        <v>117</v>
      </c>
      <c r="C4095" s="5" t="s">
        <v>143</v>
      </c>
      <c r="D4095" s="5" t="s">
        <v>18</v>
      </c>
      <c r="E4095" s="5">
        <v>161000</v>
      </c>
      <c r="F4095" s="6">
        <v>234.91</v>
      </c>
      <c r="H4095" s="15" t="str">
        <f t="shared" si="378"/>
        <v>Low</v>
      </c>
      <c r="I4095" s="11" t="str">
        <f t="shared" si="379"/>
        <v>Large</v>
      </c>
      <c r="J4095" s="11" t="str">
        <f t="shared" si="380"/>
        <v>West</v>
      </c>
      <c r="K4095" s="11" t="str">
        <f t="shared" si="381"/>
        <v>2010s</v>
      </c>
      <c r="L4095" s="11" t="str">
        <f t="shared" si="382"/>
        <v>Fiber</v>
      </c>
      <c r="M4095" s="18">
        <f t="shared" si="383"/>
        <v>1.4590683229813665E-3</v>
      </c>
    </row>
    <row r="4096" spans="1:13">
      <c r="A4096" s="4">
        <v>2016</v>
      </c>
      <c r="B4096" s="5" t="s">
        <v>117</v>
      </c>
      <c r="C4096" s="5" t="s">
        <v>143</v>
      </c>
      <c r="D4096" s="5" t="s">
        <v>15</v>
      </c>
      <c r="E4096" s="5">
        <v>296500</v>
      </c>
      <c r="F4096" s="6">
        <v>1790.22</v>
      </c>
      <c r="H4096" s="15" t="str">
        <f t="shared" si="378"/>
        <v>Medium</v>
      </c>
      <c r="I4096" s="11" t="str">
        <f t="shared" si="379"/>
        <v>Large</v>
      </c>
      <c r="J4096" s="11" t="str">
        <f t="shared" si="380"/>
        <v>West</v>
      </c>
      <c r="K4096" s="11" t="str">
        <f t="shared" si="381"/>
        <v>2010s</v>
      </c>
      <c r="L4096" s="11" t="str">
        <f t="shared" si="382"/>
        <v>Cereal</v>
      </c>
      <c r="M4096" s="18">
        <f t="shared" si="383"/>
        <v>6.0378414839797638E-3</v>
      </c>
    </row>
    <row r="4097" spans="1:13">
      <c r="A4097" s="4">
        <v>2016</v>
      </c>
      <c r="B4097" s="5" t="s">
        <v>117</v>
      </c>
      <c r="C4097" s="5" t="s">
        <v>143</v>
      </c>
      <c r="D4097" s="5" t="s">
        <v>16</v>
      </c>
      <c r="E4097" s="5">
        <v>2130</v>
      </c>
      <c r="F4097" s="6">
        <v>2527.23</v>
      </c>
      <c r="H4097" s="15" t="str">
        <f t="shared" si="378"/>
        <v>Medium</v>
      </c>
      <c r="I4097" s="11" t="str">
        <f t="shared" si="379"/>
        <v>Medium</v>
      </c>
      <c r="J4097" s="11" t="str">
        <f t="shared" si="380"/>
        <v>West</v>
      </c>
      <c r="K4097" s="11" t="str">
        <f t="shared" si="381"/>
        <v>2010s</v>
      </c>
      <c r="L4097" s="11" t="str">
        <f t="shared" si="382"/>
        <v>Cereal</v>
      </c>
      <c r="M4097" s="18">
        <f t="shared" si="383"/>
        <v>1.1864929577464789</v>
      </c>
    </row>
    <row r="4098" spans="1:13">
      <c r="A4098" s="4">
        <v>2016</v>
      </c>
      <c r="B4098" s="5" t="s">
        <v>117</v>
      </c>
      <c r="C4098" s="5" t="s">
        <v>143</v>
      </c>
      <c r="D4098" s="5" t="s">
        <v>17</v>
      </c>
      <c r="E4098" s="5">
        <v>44000</v>
      </c>
      <c r="F4098" s="6">
        <v>515.91</v>
      </c>
      <c r="H4098" s="15" t="str">
        <f t="shared" si="378"/>
        <v>Low</v>
      </c>
      <c r="I4098" s="11" t="str">
        <f t="shared" si="379"/>
        <v>Large</v>
      </c>
      <c r="J4098" s="11" t="str">
        <f t="shared" si="380"/>
        <v>West</v>
      </c>
      <c r="K4098" s="11" t="str">
        <f t="shared" si="381"/>
        <v>2010s</v>
      </c>
      <c r="L4098" s="11" t="str">
        <f t="shared" si="382"/>
        <v>Pulse</v>
      </c>
      <c r="M4098" s="18">
        <f t="shared" si="383"/>
        <v>1.1725227272727273E-2</v>
      </c>
    </row>
    <row r="4099" spans="1:13">
      <c r="A4099" s="4">
        <v>2016</v>
      </c>
      <c r="B4099" s="5" t="s">
        <v>117</v>
      </c>
      <c r="C4099" s="5" t="s">
        <v>143</v>
      </c>
      <c r="D4099" s="5" t="s">
        <v>18</v>
      </c>
      <c r="E4099" s="5">
        <v>167700</v>
      </c>
      <c r="F4099" s="6">
        <v>605.15</v>
      </c>
      <c r="H4099" s="15" t="str">
        <f t="shared" ref="H4099:H4162" si="384">IF(F4099&lt;1000,"Low",IF(F4099&lt;3000,"Medium","High"))</f>
        <v>Low</v>
      </c>
      <c r="I4099" s="11" t="str">
        <f t="shared" ref="I4099:I4162" si="385">IF(E4099&lt;1000,"Small",IF(E4099&lt;5000,"Medium","Large"))</f>
        <v>Large</v>
      </c>
      <c r="J4099" s="11" t="str">
        <f t="shared" ref="J4099:J4162" si="386">IF(OR(B4099="Punjab",B4099="Haryana",B4099="Himachal Pradesh",B4099="Jammu and Kashmir",B4099="Uttarakhand",B4099="Delhi",B4099="Chandigarh"),"North",IF(OR(B4099="Tamil Nadu",B4099="Karnataka",B4099="Kerala",B4099="Andhra Pradesh",B4099="Telangana"),"South",IF(OR(B4099="Maharashtra",B4099="Gujarat",B4099="Goa",B4099="Rajasthan"),"West",IF(OR(B4099="West Bengal",B4099="Bihar",B4099="Jharkhand",B4099="Odisha",B4099="Assam",B4099="Sikkim",B4099="Arunachal Pradesh",B4099="Manipur",B4099="Meghalaya",B4099="Mizoram",B4099="Nagaland",B4099="Tripura"),"East","Central"))))</f>
        <v>West</v>
      </c>
      <c r="K4099" s="11" t="str">
        <f t="shared" ref="K4099:K4162" si="387">LEFT(A4099,3)&amp;"0s"</f>
        <v>2010s</v>
      </c>
      <c r="L4099" s="11" t="str">
        <f t="shared" ref="L4099:L4162" si="388">IF(D4099="Rice","Cereal",IF(D4099="Maize","Cereal",IF(D4099="Chickpea","Pulse",IF(D4099="Cotton","Fiber","Other"))))</f>
        <v>Fiber</v>
      </c>
      <c r="M4099" s="18">
        <f t="shared" ref="M4099:M4162" si="389">F4099/E4099</f>
        <v>3.6085271317829455E-3</v>
      </c>
    </row>
    <row r="4100" spans="1:13">
      <c r="A4100" s="4">
        <v>2017</v>
      </c>
      <c r="B4100" s="5" t="s">
        <v>117</v>
      </c>
      <c r="C4100" s="5" t="s">
        <v>143</v>
      </c>
      <c r="D4100" s="5" t="s">
        <v>15</v>
      </c>
      <c r="E4100" s="5">
        <v>284380</v>
      </c>
      <c r="F4100" s="6">
        <v>1010.26</v>
      </c>
      <c r="H4100" s="15" t="str">
        <f t="shared" si="384"/>
        <v>Medium</v>
      </c>
      <c r="I4100" s="11" t="str">
        <f t="shared" si="385"/>
        <v>Large</v>
      </c>
      <c r="J4100" s="11" t="str">
        <f t="shared" si="386"/>
        <v>West</v>
      </c>
      <c r="K4100" s="11" t="str">
        <f t="shared" si="387"/>
        <v>2010s</v>
      </c>
      <c r="L4100" s="11" t="str">
        <f t="shared" si="388"/>
        <v>Cereal</v>
      </c>
      <c r="M4100" s="18">
        <f t="shared" si="389"/>
        <v>3.5525001758210844E-3</v>
      </c>
    </row>
    <row r="4101" spans="1:13">
      <c r="A4101" s="4">
        <v>2017</v>
      </c>
      <c r="B4101" s="5" t="s">
        <v>117</v>
      </c>
      <c r="C4101" s="5" t="s">
        <v>143</v>
      </c>
      <c r="D4101" s="5" t="s">
        <v>16</v>
      </c>
      <c r="E4101" s="5">
        <v>2370</v>
      </c>
      <c r="F4101" s="6">
        <v>2309.41</v>
      </c>
      <c r="H4101" s="15" t="str">
        <f t="shared" si="384"/>
        <v>Medium</v>
      </c>
      <c r="I4101" s="11" t="str">
        <f t="shared" si="385"/>
        <v>Medium</v>
      </c>
      <c r="J4101" s="11" t="str">
        <f t="shared" si="386"/>
        <v>West</v>
      </c>
      <c r="K4101" s="11" t="str">
        <f t="shared" si="387"/>
        <v>2010s</v>
      </c>
      <c r="L4101" s="11" t="str">
        <f t="shared" si="388"/>
        <v>Cereal</v>
      </c>
      <c r="M4101" s="18">
        <f t="shared" si="389"/>
        <v>0.97443459915611808</v>
      </c>
    </row>
    <row r="4102" spans="1:13">
      <c r="A4102" s="4">
        <v>2017</v>
      </c>
      <c r="B4102" s="5" t="s">
        <v>117</v>
      </c>
      <c r="C4102" s="5" t="s">
        <v>143</v>
      </c>
      <c r="D4102" s="5" t="s">
        <v>17</v>
      </c>
      <c r="E4102" s="5">
        <v>37600</v>
      </c>
      <c r="F4102" s="6">
        <v>617.02</v>
      </c>
      <c r="H4102" s="15" t="str">
        <f t="shared" si="384"/>
        <v>Low</v>
      </c>
      <c r="I4102" s="11" t="str">
        <f t="shared" si="385"/>
        <v>Large</v>
      </c>
      <c r="J4102" s="11" t="str">
        <f t="shared" si="386"/>
        <v>West</v>
      </c>
      <c r="K4102" s="11" t="str">
        <f t="shared" si="387"/>
        <v>2010s</v>
      </c>
      <c r="L4102" s="11" t="str">
        <f t="shared" si="388"/>
        <v>Pulse</v>
      </c>
      <c r="M4102" s="18">
        <f t="shared" si="389"/>
        <v>1.6410106382978722E-2</v>
      </c>
    </row>
    <row r="4103" spans="1:13">
      <c r="A4103" s="4">
        <v>2017</v>
      </c>
      <c r="B4103" s="5" t="s">
        <v>117</v>
      </c>
      <c r="C4103" s="5" t="s">
        <v>143</v>
      </c>
      <c r="D4103" s="5" t="s">
        <v>18</v>
      </c>
      <c r="E4103" s="5">
        <v>170690</v>
      </c>
      <c r="F4103" s="6">
        <v>366.76</v>
      </c>
      <c r="H4103" s="15" t="str">
        <f t="shared" si="384"/>
        <v>Low</v>
      </c>
      <c r="I4103" s="11" t="str">
        <f t="shared" si="385"/>
        <v>Large</v>
      </c>
      <c r="J4103" s="11" t="str">
        <f t="shared" si="386"/>
        <v>West</v>
      </c>
      <c r="K4103" s="11" t="str">
        <f t="shared" si="387"/>
        <v>2010s</v>
      </c>
      <c r="L4103" s="11" t="str">
        <f t="shared" si="388"/>
        <v>Fiber</v>
      </c>
      <c r="M4103" s="18">
        <f t="shared" si="389"/>
        <v>2.1486906087058409E-3</v>
      </c>
    </row>
    <row r="4104" spans="1:13">
      <c r="A4104" s="4">
        <v>2008</v>
      </c>
      <c r="B4104" s="5" t="s">
        <v>144</v>
      </c>
      <c r="C4104" s="5" t="s">
        <v>145</v>
      </c>
      <c r="D4104" s="5" t="s">
        <v>15</v>
      </c>
      <c r="E4104" s="5">
        <v>105950</v>
      </c>
      <c r="F4104" s="6">
        <v>1866.61</v>
      </c>
      <c r="H4104" s="15" t="str">
        <f t="shared" si="384"/>
        <v>Medium</v>
      </c>
      <c r="I4104" s="11" t="str">
        <f t="shared" si="385"/>
        <v>Large</v>
      </c>
      <c r="J4104" s="11" t="str">
        <f t="shared" si="386"/>
        <v>West</v>
      </c>
      <c r="K4104" s="11" t="str">
        <f t="shared" si="387"/>
        <v>2000s</v>
      </c>
      <c r="L4104" s="11" t="str">
        <f t="shared" si="388"/>
        <v>Cereal</v>
      </c>
      <c r="M4104" s="18">
        <f t="shared" si="389"/>
        <v>1.7617838603114677E-2</v>
      </c>
    </row>
    <row r="4105" spans="1:13">
      <c r="A4105" s="4">
        <v>2008</v>
      </c>
      <c r="B4105" s="5" t="s">
        <v>144</v>
      </c>
      <c r="C4105" s="5" t="s">
        <v>145</v>
      </c>
      <c r="D4105" s="5" t="s">
        <v>16</v>
      </c>
      <c r="E4105" s="5">
        <v>350</v>
      </c>
      <c r="F4105" s="6">
        <v>1500</v>
      </c>
      <c r="H4105" s="15" t="str">
        <f t="shared" si="384"/>
        <v>Medium</v>
      </c>
      <c r="I4105" s="11" t="str">
        <f t="shared" si="385"/>
        <v>Small</v>
      </c>
      <c r="J4105" s="11" t="str">
        <f t="shared" si="386"/>
        <v>West</v>
      </c>
      <c r="K4105" s="11" t="str">
        <f t="shared" si="387"/>
        <v>2000s</v>
      </c>
      <c r="L4105" s="11" t="str">
        <f t="shared" si="388"/>
        <v>Cereal</v>
      </c>
      <c r="M4105" s="18">
        <f t="shared" si="389"/>
        <v>4.2857142857142856</v>
      </c>
    </row>
    <row r="4106" spans="1:13">
      <c r="A4106" s="4">
        <v>2008</v>
      </c>
      <c r="B4106" s="5" t="s">
        <v>144</v>
      </c>
      <c r="C4106" s="5" t="s">
        <v>145</v>
      </c>
      <c r="D4106" s="5" t="s">
        <v>17</v>
      </c>
      <c r="E4106" s="5">
        <v>19720</v>
      </c>
      <c r="F4106" s="6">
        <v>594.28</v>
      </c>
      <c r="H4106" s="15" t="str">
        <f t="shared" si="384"/>
        <v>Low</v>
      </c>
      <c r="I4106" s="11" t="str">
        <f t="shared" si="385"/>
        <v>Large</v>
      </c>
      <c r="J4106" s="11" t="str">
        <f t="shared" si="386"/>
        <v>West</v>
      </c>
      <c r="K4106" s="11" t="str">
        <f t="shared" si="387"/>
        <v>2000s</v>
      </c>
      <c r="L4106" s="11" t="str">
        <f t="shared" si="388"/>
        <v>Pulse</v>
      </c>
      <c r="M4106" s="18">
        <f t="shared" si="389"/>
        <v>3.0135902636916834E-2</v>
      </c>
    </row>
    <row r="4107" spans="1:13">
      <c r="A4107" s="4">
        <v>2008</v>
      </c>
      <c r="B4107" s="5" t="s">
        <v>144</v>
      </c>
      <c r="C4107" s="5" t="s">
        <v>145</v>
      </c>
      <c r="D4107" s="5" t="s">
        <v>18</v>
      </c>
      <c r="E4107" s="5">
        <v>213840</v>
      </c>
      <c r="F4107" s="6">
        <v>271.49</v>
      </c>
      <c r="H4107" s="15" t="str">
        <f t="shared" si="384"/>
        <v>Low</v>
      </c>
      <c r="I4107" s="11" t="str">
        <f t="shared" si="385"/>
        <v>Large</v>
      </c>
      <c r="J4107" s="11" t="str">
        <f t="shared" si="386"/>
        <v>West</v>
      </c>
      <c r="K4107" s="11" t="str">
        <f t="shared" si="387"/>
        <v>2000s</v>
      </c>
      <c r="L4107" s="11" t="str">
        <f t="shared" si="388"/>
        <v>Fiber</v>
      </c>
      <c r="M4107" s="18">
        <f t="shared" si="389"/>
        <v>1.2695940890385335E-3</v>
      </c>
    </row>
    <row r="4108" spans="1:13">
      <c r="A4108" s="4">
        <v>2009</v>
      </c>
      <c r="B4108" s="5" t="s">
        <v>144</v>
      </c>
      <c r="C4108" s="5" t="s">
        <v>145</v>
      </c>
      <c r="D4108" s="5" t="s">
        <v>15</v>
      </c>
      <c r="E4108" s="5">
        <v>95250</v>
      </c>
      <c r="F4108" s="6">
        <v>2513.2600000000002</v>
      </c>
      <c r="H4108" s="15" t="str">
        <f t="shared" si="384"/>
        <v>Medium</v>
      </c>
      <c r="I4108" s="11" t="str">
        <f t="shared" si="385"/>
        <v>Large</v>
      </c>
      <c r="J4108" s="11" t="str">
        <f t="shared" si="386"/>
        <v>West</v>
      </c>
      <c r="K4108" s="11" t="str">
        <f t="shared" si="387"/>
        <v>2000s</v>
      </c>
      <c r="L4108" s="11" t="str">
        <f t="shared" si="388"/>
        <v>Cereal</v>
      </c>
      <c r="M4108" s="18">
        <f t="shared" si="389"/>
        <v>2.6385931758530184E-2</v>
      </c>
    </row>
    <row r="4109" spans="1:13">
      <c r="A4109" s="4">
        <v>2009</v>
      </c>
      <c r="B4109" s="5" t="s">
        <v>144</v>
      </c>
      <c r="C4109" s="5" t="s">
        <v>145</v>
      </c>
      <c r="D4109" s="5" t="s">
        <v>16</v>
      </c>
      <c r="E4109" s="5">
        <v>540</v>
      </c>
      <c r="F4109" s="6">
        <v>1000</v>
      </c>
      <c r="H4109" s="15" t="str">
        <f t="shared" si="384"/>
        <v>Medium</v>
      </c>
      <c r="I4109" s="11" t="str">
        <f t="shared" si="385"/>
        <v>Small</v>
      </c>
      <c r="J4109" s="11" t="str">
        <f t="shared" si="386"/>
        <v>West</v>
      </c>
      <c r="K4109" s="11" t="str">
        <f t="shared" si="387"/>
        <v>2000s</v>
      </c>
      <c r="L4109" s="11" t="str">
        <f t="shared" si="388"/>
        <v>Cereal</v>
      </c>
      <c r="M4109" s="18">
        <f t="shared" si="389"/>
        <v>1.8518518518518519</v>
      </c>
    </row>
    <row r="4110" spans="1:13">
      <c r="A4110" s="4">
        <v>2009</v>
      </c>
      <c r="B4110" s="5" t="s">
        <v>144</v>
      </c>
      <c r="C4110" s="5" t="s">
        <v>145</v>
      </c>
      <c r="D4110" s="5" t="s">
        <v>17</v>
      </c>
      <c r="E4110" s="5">
        <v>4400</v>
      </c>
      <c r="F4110" s="6">
        <v>568.17999999999995</v>
      </c>
      <c r="H4110" s="15" t="str">
        <f t="shared" si="384"/>
        <v>Low</v>
      </c>
      <c r="I4110" s="11" t="str">
        <f t="shared" si="385"/>
        <v>Medium</v>
      </c>
      <c r="J4110" s="11" t="str">
        <f t="shared" si="386"/>
        <v>West</v>
      </c>
      <c r="K4110" s="11" t="str">
        <f t="shared" si="387"/>
        <v>2000s</v>
      </c>
      <c r="L4110" s="11" t="str">
        <f t="shared" si="388"/>
        <v>Pulse</v>
      </c>
      <c r="M4110" s="18">
        <f t="shared" si="389"/>
        <v>0.12913181818181818</v>
      </c>
    </row>
    <row r="4111" spans="1:13">
      <c r="A4111" s="4">
        <v>2009</v>
      </c>
      <c r="B4111" s="5" t="s">
        <v>144</v>
      </c>
      <c r="C4111" s="5" t="s">
        <v>145</v>
      </c>
      <c r="D4111" s="5" t="s">
        <v>18</v>
      </c>
      <c r="E4111" s="5">
        <v>240060</v>
      </c>
      <c r="F4111" s="6">
        <v>310.55</v>
      </c>
      <c r="H4111" s="15" t="str">
        <f t="shared" si="384"/>
        <v>Low</v>
      </c>
      <c r="I4111" s="11" t="str">
        <f t="shared" si="385"/>
        <v>Large</v>
      </c>
      <c r="J4111" s="11" t="str">
        <f t="shared" si="386"/>
        <v>West</v>
      </c>
      <c r="K4111" s="11" t="str">
        <f t="shared" si="387"/>
        <v>2000s</v>
      </c>
      <c r="L4111" s="11" t="str">
        <f t="shared" si="388"/>
        <v>Fiber</v>
      </c>
      <c r="M4111" s="18">
        <f t="shared" si="389"/>
        <v>1.2936349246021829E-3</v>
      </c>
    </row>
    <row r="4112" spans="1:13">
      <c r="A4112" s="4">
        <v>2010</v>
      </c>
      <c r="B4112" s="5" t="s">
        <v>144</v>
      </c>
      <c r="C4112" s="5" t="s">
        <v>145</v>
      </c>
      <c r="D4112" s="5" t="s">
        <v>15</v>
      </c>
      <c r="E4112" s="5">
        <v>122940</v>
      </c>
      <c r="F4112" s="6">
        <v>2701.08</v>
      </c>
      <c r="H4112" s="15" t="str">
        <f t="shared" si="384"/>
        <v>Medium</v>
      </c>
      <c r="I4112" s="11" t="str">
        <f t="shared" si="385"/>
        <v>Large</v>
      </c>
      <c r="J4112" s="11" t="str">
        <f t="shared" si="386"/>
        <v>West</v>
      </c>
      <c r="K4112" s="11" t="str">
        <f t="shared" si="387"/>
        <v>2010s</v>
      </c>
      <c r="L4112" s="11" t="str">
        <f t="shared" si="388"/>
        <v>Cereal</v>
      </c>
      <c r="M4112" s="18">
        <f t="shared" si="389"/>
        <v>2.1970717423133234E-2</v>
      </c>
    </row>
    <row r="4113" spans="1:13">
      <c r="A4113" s="4">
        <v>2010</v>
      </c>
      <c r="B4113" s="5" t="s">
        <v>144</v>
      </c>
      <c r="C4113" s="5" t="s">
        <v>145</v>
      </c>
      <c r="D4113" s="5" t="s">
        <v>16</v>
      </c>
      <c r="E4113" s="5">
        <v>570</v>
      </c>
      <c r="F4113" s="6">
        <v>1793.71</v>
      </c>
      <c r="H4113" s="15" t="str">
        <f t="shared" si="384"/>
        <v>Medium</v>
      </c>
      <c r="I4113" s="11" t="str">
        <f t="shared" si="385"/>
        <v>Small</v>
      </c>
      <c r="J4113" s="11" t="str">
        <f t="shared" si="386"/>
        <v>West</v>
      </c>
      <c r="K4113" s="11" t="str">
        <f t="shared" si="387"/>
        <v>2010s</v>
      </c>
      <c r="L4113" s="11" t="str">
        <f t="shared" si="388"/>
        <v>Cereal</v>
      </c>
      <c r="M4113" s="18">
        <f t="shared" si="389"/>
        <v>3.1468596491228071</v>
      </c>
    </row>
    <row r="4114" spans="1:13">
      <c r="A4114" s="4">
        <v>2010</v>
      </c>
      <c r="B4114" s="5" t="s">
        <v>144</v>
      </c>
      <c r="C4114" s="5" t="s">
        <v>145</v>
      </c>
      <c r="D4114" s="5" t="s">
        <v>17</v>
      </c>
      <c r="E4114" s="5">
        <v>4460</v>
      </c>
      <c r="F4114" s="6">
        <v>753.31</v>
      </c>
      <c r="H4114" s="15" t="str">
        <f t="shared" si="384"/>
        <v>Low</v>
      </c>
      <c r="I4114" s="11" t="str">
        <f t="shared" si="385"/>
        <v>Medium</v>
      </c>
      <c r="J4114" s="11" t="str">
        <f t="shared" si="386"/>
        <v>West</v>
      </c>
      <c r="K4114" s="11" t="str">
        <f t="shared" si="387"/>
        <v>2010s</v>
      </c>
      <c r="L4114" s="11" t="str">
        <f t="shared" si="388"/>
        <v>Pulse</v>
      </c>
      <c r="M4114" s="18">
        <f t="shared" si="389"/>
        <v>0.16890358744394618</v>
      </c>
    </row>
    <row r="4115" spans="1:13">
      <c r="A4115" s="4">
        <v>2010</v>
      </c>
      <c r="B4115" s="5" t="s">
        <v>144</v>
      </c>
      <c r="C4115" s="5" t="s">
        <v>145</v>
      </c>
      <c r="D4115" s="5" t="s">
        <v>18</v>
      </c>
      <c r="E4115" s="5">
        <v>227140</v>
      </c>
      <c r="F4115" s="6">
        <v>493.03</v>
      </c>
      <c r="H4115" s="15" t="str">
        <f t="shared" si="384"/>
        <v>Low</v>
      </c>
      <c r="I4115" s="11" t="str">
        <f t="shared" si="385"/>
        <v>Large</v>
      </c>
      <c r="J4115" s="11" t="str">
        <f t="shared" si="386"/>
        <v>West</v>
      </c>
      <c r="K4115" s="11" t="str">
        <f t="shared" si="387"/>
        <v>2010s</v>
      </c>
      <c r="L4115" s="11" t="str">
        <f t="shared" si="388"/>
        <v>Fiber</v>
      </c>
      <c r="M4115" s="18">
        <f t="shared" si="389"/>
        <v>2.1705996301840274E-3</v>
      </c>
    </row>
    <row r="4116" spans="1:13">
      <c r="A4116" s="4">
        <v>2011</v>
      </c>
      <c r="B4116" s="5" t="s">
        <v>144</v>
      </c>
      <c r="C4116" s="5" t="s">
        <v>145</v>
      </c>
      <c r="D4116" s="5" t="s">
        <v>15</v>
      </c>
      <c r="E4116" s="5">
        <v>138290</v>
      </c>
      <c r="F4116" s="6">
        <v>2729.43</v>
      </c>
      <c r="H4116" s="15" t="str">
        <f t="shared" si="384"/>
        <v>Medium</v>
      </c>
      <c r="I4116" s="11" t="str">
        <f t="shared" si="385"/>
        <v>Large</v>
      </c>
      <c r="J4116" s="11" t="str">
        <f t="shared" si="386"/>
        <v>West</v>
      </c>
      <c r="K4116" s="11" t="str">
        <f t="shared" si="387"/>
        <v>2010s</v>
      </c>
      <c r="L4116" s="11" t="str">
        <f t="shared" si="388"/>
        <v>Cereal</v>
      </c>
      <c r="M4116" s="18">
        <f t="shared" si="389"/>
        <v>1.9737001952418828E-2</v>
      </c>
    </row>
    <row r="4117" spans="1:13">
      <c r="A4117" s="4">
        <v>2011</v>
      </c>
      <c r="B4117" s="5" t="s">
        <v>144</v>
      </c>
      <c r="C4117" s="5" t="s">
        <v>145</v>
      </c>
      <c r="D4117" s="5" t="s">
        <v>16</v>
      </c>
      <c r="E4117" s="5">
        <v>290</v>
      </c>
      <c r="F4117" s="6">
        <v>1200</v>
      </c>
      <c r="H4117" s="15" t="str">
        <f t="shared" si="384"/>
        <v>Medium</v>
      </c>
      <c r="I4117" s="11" t="str">
        <f t="shared" si="385"/>
        <v>Small</v>
      </c>
      <c r="J4117" s="11" t="str">
        <f t="shared" si="386"/>
        <v>West</v>
      </c>
      <c r="K4117" s="11" t="str">
        <f t="shared" si="387"/>
        <v>2010s</v>
      </c>
      <c r="L4117" s="11" t="str">
        <f t="shared" si="388"/>
        <v>Cereal</v>
      </c>
      <c r="M4117" s="18">
        <f t="shared" si="389"/>
        <v>4.1379310344827589</v>
      </c>
    </row>
    <row r="4118" spans="1:13">
      <c r="A4118" s="4">
        <v>2011</v>
      </c>
      <c r="B4118" s="5" t="s">
        <v>144</v>
      </c>
      <c r="C4118" s="5" t="s">
        <v>145</v>
      </c>
      <c r="D4118" s="5" t="s">
        <v>17</v>
      </c>
      <c r="E4118" s="5">
        <v>29700</v>
      </c>
      <c r="F4118" s="6">
        <v>700.34</v>
      </c>
      <c r="H4118" s="15" t="str">
        <f t="shared" si="384"/>
        <v>Low</v>
      </c>
      <c r="I4118" s="11" t="str">
        <f t="shared" si="385"/>
        <v>Large</v>
      </c>
      <c r="J4118" s="11" t="str">
        <f t="shared" si="386"/>
        <v>West</v>
      </c>
      <c r="K4118" s="11" t="str">
        <f t="shared" si="387"/>
        <v>2010s</v>
      </c>
      <c r="L4118" s="11" t="str">
        <f t="shared" si="388"/>
        <v>Pulse</v>
      </c>
      <c r="M4118" s="18">
        <f t="shared" si="389"/>
        <v>2.3580471380471382E-2</v>
      </c>
    </row>
    <row r="4119" spans="1:13">
      <c r="A4119" s="4">
        <v>2011</v>
      </c>
      <c r="B4119" s="5" t="s">
        <v>144</v>
      </c>
      <c r="C4119" s="5" t="s">
        <v>145</v>
      </c>
      <c r="D4119" s="5" t="s">
        <v>18</v>
      </c>
      <c r="E4119" s="5">
        <v>241430</v>
      </c>
      <c r="F4119" s="6">
        <v>332.45</v>
      </c>
      <c r="H4119" s="15" t="str">
        <f t="shared" si="384"/>
        <v>Low</v>
      </c>
      <c r="I4119" s="11" t="str">
        <f t="shared" si="385"/>
        <v>Large</v>
      </c>
      <c r="J4119" s="11" t="str">
        <f t="shared" si="386"/>
        <v>West</v>
      </c>
      <c r="K4119" s="11" t="str">
        <f t="shared" si="387"/>
        <v>2010s</v>
      </c>
      <c r="L4119" s="11" t="str">
        <f t="shared" si="388"/>
        <v>Fiber</v>
      </c>
      <c r="M4119" s="18">
        <f t="shared" si="389"/>
        <v>1.3770036863687196E-3</v>
      </c>
    </row>
    <row r="4120" spans="1:13">
      <c r="A4120" s="4">
        <v>2012</v>
      </c>
      <c r="B4120" s="5" t="s">
        <v>144</v>
      </c>
      <c r="C4120" s="5" t="s">
        <v>145</v>
      </c>
      <c r="D4120" s="5" t="s">
        <v>15</v>
      </c>
      <c r="E4120" s="5">
        <v>114570</v>
      </c>
      <c r="F4120" s="6">
        <v>2011.77</v>
      </c>
      <c r="H4120" s="15" t="str">
        <f t="shared" si="384"/>
        <v>Medium</v>
      </c>
      <c r="I4120" s="11" t="str">
        <f t="shared" si="385"/>
        <v>Large</v>
      </c>
      <c r="J4120" s="11" t="str">
        <f t="shared" si="386"/>
        <v>West</v>
      </c>
      <c r="K4120" s="11" t="str">
        <f t="shared" si="387"/>
        <v>2010s</v>
      </c>
      <c r="L4120" s="11" t="str">
        <f t="shared" si="388"/>
        <v>Cereal</v>
      </c>
      <c r="M4120" s="18">
        <f t="shared" si="389"/>
        <v>1.7559308719560095E-2</v>
      </c>
    </row>
    <row r="4121" spans="1:13">
      <c r="A4121" s="4">
        <v>2012</v>
      </c>
      <c r="B4121" s="5" t="s">
        <v>144</v>
      </c>
      <c r="C4121" s="5" t="s">
        <v>145</v>
      </c>
      <c r="D4121" s="5" t="s">
        <v>16</v>
      </c>
      <c r="E4121" s="5">
        <v>180</v>
      </c>
      <c r="F4121" s="6">
        <v>1666.67</v>
      </c>
      <c r="H4121" s="15" t="str">
        <f t="shared" si="384"/>
        <v>Medium</v>
      </c>
      <c r="I4121" s="11" t="str">
        <f t="shared" si="385"/>
        <v>Small</v>
      </c>
      <c r="J4121" s="11" t="str">
        <f t="shared" si="386"/>
        <v>West</v>
      </c>
      <c r="K4121" s="11" t="str">
        <f t="shared" si="387"/>
        <v>2010s</v>
      </c>
      <c r="L4121" s="11" t="str">
        <f t="shared" si="388"/>
        <v>Cereal</v>
      </c>
      <c r="M4121" s="18">
        <f t="shared" si="389"/>
        <v>9.2592777777777791</v>
      </c>
    </row>
    <row r="4122" spans="1:13">
      <c r="A4122" s="4">
        <v>2012</v>
      </c>
      <c r="B4122" s="5" t="s">
        <v>144</v>
      </c>
      <c r="C4122" s="5" t="s">
        <v>145</v>
      </c>
      <c r="D4122" s="5" t="s">
        <v>17</v>
      </c>
      <c r="E4122" s="5">
        <v>15700</v>
      </c>
      <c r="F4122" s="6">
        <v>719.75</v>
      </c>
      <c r="H4122" s="15" t="str">
        <f t="shared" si="384"/>
        <v>Low</v>
      </c>
      <c r="I4122" s="11" t="str">
        <f t="shared" si="385"/>
        <v>Large</v>
      </c>
      <c r="J4122" s="11" t="str">
        <f t="shared" si="386"/>
        <v>West</v>
      </c>
      <c r="K4122" s="11" t="str">
        <f t="shared" si="387"/>
        <v>2010s</v>
      </c>
      <c r="L4122" s="11" t="str">
        <f t="shared" si="388"/>
        <v>Pulse</v>
      </c>
      <c r="M4122" s="18">
        <f t="shared" si="389"/>
        <v>4.584394904458599E-2</v>
      </c>
    </row>
    <row r="4123" spans="1:13">
      <c r="A4123" s="4">
        <v>2012</v>
      </c>
      <c r="B4123" s="5" t="s">
        <v>144</v>
      </c>
      <c r="C4123" s="5" t="s">
        <v>145</v>
      </c>
      <c r="D4123" s="5" t="s">
        <v>18</v>
      </c>
      <c r="E4123" s="5">
        <v>197330</v>
      </c>
      <c r="F4123" s="6">
        <v>329.85</v>
      </c>
      <c r="H4123" s="15" t="str">
        <f t="shared" si="384"/>
        <v>Low</v>
      </c>
      <c r="I4123" s="11" t="str">
        <f t="shared" si="385"/>
        <v>Large</v>
      </c>
      <c r="J4123" s="11" t="str">
        <f t="shared" si="386"/>
        <v>West</v>
      </c>
      <c r="K4123" s="11" t="str">
        <f t="shared" si="387"/>
        <v>2010s</v>
      </c>
      <c r="L4123" s="11" t="str">
        <f t="shared" si="388"/>
        <v>Fiber</v>
      </c>
      <c r="M4123" s="18">
        <f t="shared" si="389"/>
        <v>1.6715653980641566E-3</v>
      </c>
    </row>
    <row r="4124" spans="1:13">
      <c r="A4124" s="4">
        <v>2013</v>
      </c>
      <c r="B4124" s="5" t="s">
        <v>144</v>
      </c>
      <c r="C4124" s="5" t="s">
        <v>145</v>
      </c>
      <c r="D4124" s="5" t="s">
        <v>15</v>
      </c>
      <c r="E4124" s="5">
        <v>122390</v>
      </c>
      <c r="F4124" s="6">
        <v>2370.66</v>
      </c>
      <c r="H4124" s="15" t="str">
        <f t="shared" si="384"/>
        <v>Medium</v>
      </c>
      <c r="I4124" s="11" t="str">
        <f t="shared" si="385"/>
        <v>Large</v>
      </c>
      <c r="J4124" s="11" t="str">
        <f t="shared" si="386"/>
        <v>West</v>
      </c>
      <c r="K4124" s="11" t="str">
        <f t="shared" si="387"/>
        <v>2010s</v>
      </c>
      <c r="L4124" s="11" t="str">
        <f t="shared" si="388"/>
        <v>Cereal</v>
      </c>
      <c r="M4124" s="18">
        <f t="shared" si="389"/>
        <v>1.9369719748345452E-2</v>
      </c>
    </row>
    <row r="4125" spans="1:13">
      <c r="A4125" s="4">
        <v>2013</v>
      </c>
      <c r="B4125" s="5" t="s">
        <v>144</v>
      </c>
      <c r="C4125" s="5" t="s">
        <v>145</v>
      </c>
      <c r="D4125" s="5" t="s">
        <v>16</v>
      </c>
      <c r="E4125" s="5">
        <v>20</v>
      </c>
      <c r="F4125" s="6">
        <v>1500</v>
      </c>
      <c r="H4125" s="15" t="str">
        <f t="shared" si="384"/>
        <v>Medium</v>
      </c>
      <c r="I4125" s="11" t="str">
        <f t="shared" si="385"/>
        <v>Small</v>
      </c>
      <c r="J4125" s="11" t="str">
        <f t="shared" si="386"/>
        <v>West</v>
      </c>
      <c r="K4125" s="11" t="str">
        <f t="shared" si="387"/>
        <v>2010s</v>
      </c>
      <c r="L4125" s="11" t="str">
        <f t="shared" si="388"/>
        <v>Cereal</v>
      </c>
      <c r="M4125" s="18">
        <f t="shared" si="389"/>
        <v>75</v>
      </c>
    </row>
    <row r="4126" spans="1:13">
      <c r="A4126" s="4">
        <v>2013</v>
      </c>
      <c r="B4126" s="5" t="s">
        <v>144</v>
      </c>
      <c r="C4126" s="5" t="s">
        <v>145</v>
      </c>
      <c r="D4126" s="5" t="s">
        <v>17</v>
      </c>
      <c r="E4126" s="5">
        <v>19280</v>
      </c>
      <c r="F4126" s="6">
        <v>919.09</v>
      </c>
      <c r="H4126" s="15" t="str">
        <f t="shared" si="384"/>
        <v>Low</v>
      </c>
      <c r="I4126" s="11" t="str">
        <f t="shared" si="385"/>
        <v>Large</v>
      </c>
      <c r="J4126" s="11" t="str">
        <f t="shared" si="386"/>
        <v>West</v>
      </c>
      <c r="K4126" s="11" t="str">
        <f t="shared" si="387"/>
        <v>2010s</v>
      </c>
      <c r="L4126" s="11" t="str">
        <f t="shared" si="388"/>
        <v>Pulse</v>
      </c>
      <c r="M4126" s="18">
        <f t="shared" si="389"/>
        <v>4.7670643153526975E-2</v>
      </c>
    </row>
    <row r="4127" spans="1:13">
      <c r="A4127" s="4">
        <v>2013</v>
      </c>
      <c r="B4127" s="5" t="s">
        <v>144</v>
      </c>
      <c r="C4127" s="5" t="s">
        <v>145</v>
      </c>
      <c r="D4127" s="5" t="s">
        <v>18</v>
      </c>
      <c r="E4127" s="5">
        <v>195770</v>
      </c>
      <c r="F4127" s="6">
        <v>399.33</v>
      </c>
      <c r="H4127" s="15" t="str">
        <f t="shared" si="384"/>
        <v>Low</v>
      </c>
      <c r="I4127" s="11" t="str">
        <f t="shared" si="385"/>
        <v>Large</v>
      </c>
      <c r="J4127" s="11" t="str">
        <f t="shared" si="386"/>
        <v>West</v>
      </c>
      <c r="K4127" s="11" t="str">
        <f t="shared" si="387"/>
        <v>2010s</v>
      </c>
      <c r="L4127" s="11" t="str">
        <f t="shared" si="388"/>
        <v>Fiber</v>
      </c>
      <c r="M4127" s="18">
        <f t="shared" si="389"/>
        <v>2.0397915921744904E-3</v>
      </c>
    </row>
    <row r="4128" spans="1:13">
      <c r="A4128" s="4">
        <v>2014</v>
      </c>
      <c r="B4128" s="5" t="s">
        <v>144</v>
      </c>
      <c r="C4128" s="5" t="s">
        <v>145</v>
      </c>
      <c r="D4128" s="5" t="s">
        <v>15</v>
      </c>
      <c r="E4128" s="5">
        <v>130400</v>
      </c>
      <c r="F4128" s="6">
        <v>2666.66</v>
      </c>
      <c r="H4128" s="15" t="str">
        <f t="shared" si="384"/>
        <v>Medium</v>
      </c>
      <c r="I4128" s="11" t="str">
        <f t="shared" si="385"/>
        <v>Large</v>
      </c>
      <c r="J4128" s="11" t="str">
        <f t="shared" si="386"/>
        <v>West</v>
      </c>
      <c r="K4128" s="11" t="str">
        <f t="shared" si="387"/>
        <v>2010s</v>
      </c>
      <c r="L4128" s="11" t="str">
        <f t="shared" si="388"/>
        <v>Cereal</v>
      </c>
      <c r="M4128" s="18">
        <f t="shared" si="389"/>
        <v>2.044984662576687E-2</v>
      </c>
    </row>
    <row r="4129" spans="1:13">
      <c r="A4129" s="4">
        <v>2014</v>
      </c>
      <c r="B4129" s="5" t="s">
        <v>144</v>
      </c>
      <c r="C4129" s="5" t="s">
        <v>145</v>
      </c>
      <c r="D4129" s="5" t="s">
        <v>16</v>
      </c>
      <c r="E4129" s="5">
        <v>10</v>
      </c>
      <c r="F4129" s="6">
        <v>2000</v>
      </c>
      <c r="H4129" s="15" t="str">
        <f t="shared" si="384"/>
        <v>Medium</v>
      </c>
      <c r="I4129" s="11" t="str">
        <f t="shared" si="385"/>
        <v>Small</v>
      </c>
      <c r="J4129" s="11" t="str">
        <f t="shared" si="386"/>
        <v>West</v>
      </c>
      <c r="K4129" s="11" t="str">
        <f t="shared" si="387"/>
        <v>2010s</v>
      </c>
      <c r="L4129" s="11" t="str">
        <f t="shared" si="388"/>
        <v>Cereal</v>
      </c>
      <c r="M4129" s="18">
        <f t="shared" si="389"/>
        <v>200</v>
      </c>
    </row>
    <row r="4130" spans="1:13">
      <c r="A4130" s="4">
        <v>2014</v>
      </c>
      <c r="B4130" s="5" t="s">
        <v>144</v>
      </c>
      <c r="C4130" s="5" t="s">
        <v>145</v>
      </c>
      <c r="D4130" s="5" t="s">
        <v>17</v>
      </c>
      <c r="E4130" s="5">
        <v>23190</v>
      </c>
      <c r="F4130" s="6">
        <v>840.46</v>
      </c>
      <c r="H4130" s="15" t="str">
        <f t="shared" si="384"/>
        <v>Low</v>
      </c>
      <c r="I4130" s="11" t="str">
        <f t="shared" si="385"/>
        <v>Large</v>
      </c>
      <c r="J4130" s="11" t="str">
        <f t="shared" si="386"/>
        <v>West</v>
      </c>
      <c r="K4130" s="11" t="str">
        <f t="shared" si="387"/>
        <v>2010s</v>
      </c>
      <c r="L4130" s="11" t="str">
        <f t="shared" si="388"/>
        <v>Pulse</v>
      </c>
      <c r="M4130" s="18">
        <f t="shared" si="389"/>
        <v>3.6242345838723593E-2</v>
      </c>
    </row>
    <row r="4131" spans="1:13">
      <c r="A4131" s="4">
        <v>2014</v>
      </c>
      <c r="B4131" s="5" t="s">
        <v>144</v>
      </c>
      <c r="C4131" s="5" t="s">
        <v>145</v>
      </c>
      <c r="D4131" s="5" t="s">
        <v>18</v>
      </c>
      <c r="E4131" s="5">
        <v>236880</v>
      </c>
      <c r="F4131" s="6">
        <v>367.38</v>
      </c>
      <c r="H4131" s="15" t="str">
        <f t="shared" si="384"/>
        <v>Low</v>
      </c>
      <c r="I4131" s="11" t="str">
        <f t="shared" si="385"/>
        <v>Large</v>
      </c>
      <c r="J4131" s="11" t="str">
        <f t="shared" si="386"/>
        <v>West</v>
      </c>
      <c r="K4131" s="11" t="str">
        <f t="shared" si="387"/>
        <v>2010s</v>
      </c>
      <c r="L4131" s="11" t="str">
        <f t="shared" si="388"/>
        <v>Fiber</v>
      </c>
      <c r="M4131" s="18">
        <f t="shared" si="389"/>
        <v>1.5509118541033435E-3</v>
      </c>
    </row>
    <row r="4132" spans="1:13">
      <c r="A4132" s="4">
        <v>2015</v>
      </c>
      <c r="B4132" s="5" t="s">
        <v>144</v>
      </c>
      <c r="C4132" s="5" t="s">
        <v>145</v>
      </c>
      <c r="D4132" s="5" t="s">
        <v>15</v>
      </c>
      <c r="E4132" s="5">
        <v>130690</v>
      </c>
      <c r="F4132" s="6">
        <v>2574.0700000000002</v>
      </c>
      <c r="H4132" s="15" t="str">
        <f t="shared" si="384"/>
        <v>Medium</v>
      </c>
      <c r="I4132" s="11" t="str">
        <f t="shared" si="385"/>
        <v>Large</v>
      </c>
      <c r="J4132" s="11" t="str">
        <f t="shared" si="386"/>
        <v>West</v>
      </c>
      <c r="K4132" s="11" t="str">
        <f t="shared" si="387"/>
        <v>2010s</v>
      </c>
      <c r="L4132" s="11" t="str">
        <f t="shared" si="388"/>
        <v>Cereal</v>
      </c>
      <c r="M4132" s="18">
        <f t="shared" si="389"/>
        <v>1.9695998163593235E-2</v>
      </c>
    </row>
    <row r="4133" spans="1:13">
      <c r="A4133" s="4">
        <v>2015</v>
      </c>
      <c r="B4133" s="5" t="s">
        <v>144</v>
      </c>
      <c r="C4133" s="5" t="s">
        <v>145</v>
      </c>
      <c r="D4133" s="5" t="s">
        <v>16</v>
      </c>
      <c r="E4133" s="5">
        <v>20</v>
      </c>
      <c r="F4133" s="6">
        <v>1666.67</v>
      </c>
      <c r="H4133" s="15" t="str">
        <f t="shared" si="384"/>
        <v>Medium</v>
      </c>
      <c r="I4133" s="11" t="str">
        <f t="shared" si="385"/>
        <v>Small</v>
      </c>
      <c r="J4133" s="11" t="str">
        <f t="shared" si="386"/>
        <v>West</v>
      </c>
      <c r="K4133" s="11" t="str">
        <f t="shared" si="387"/>
        <v>2010s</v>
      </c>
      <c r="L4133" s="11" t="str">
        <f t="shared" si="388"/>
        <v>Cereal</v>
      </c>
      <c r="M4133" s="18">
        <f t="shared" si="389"/>
        <v>83.333500000000001</v>
      </c>
    </row>
    <row r="4134" spans="1:13">
      <c r="A4134" s="4">
        <v>2015</v>
      </c>
      <c r="B4134" s="5" t="s">
        <v>144</v>
      </c>
      <c r="C4134" s="5" t="s">
        <v>145</v>
      </c>
      <c r="D4134" s="5" t="s">
        <v>17</v>
      </c>
      <c r="E4134" s="5">
        <v>8210</v>
      </c>
      <c r="F4134" s="6">
        <v>696.32</v>
      </c>
      <c r="H4134" s="15" t="str">
        <f t="shared" si="384"/>
        <v>Low</v>
      </c>
      <c r="I4134" s="11" t="str">
        <f t="shared" si="385"/>
        <v>Large</v>
      </c>
      <c r="J4134" s="11" t="str">
        <f t="shared" si="386"/>
        <v>West</v>
      </c>
      <c r="K4134" s="11" t="str">
        <f t="shared" si="387"/>
        <v>2010s</v>
      </c>
      <c r="L4134" s="11" t="str">
        <f t="shared" si="388"/>
        <v>Pulse</v>
      </c>
      <c r="M4134" s="18">
        <f t="shared" si="389"/>
        <v>8.4813641900121806E-2</v>
      </c>
    </row>
    <row r="4135" spans="1:13">
      <c r="A4135" s="4">
        <v>2015</v>
      </c>
      <c r="B4135" s="5" t="s">
        <v>144</v>
      </c>
      <c r="C4135" s="5" t="s">
        <v>145</v>
      </c>
      <c r="D4135" s="5" t="s">
        <v>18</v>
      </c>
      <c r="E4135" s="5">
        <v>204640</v>
      </c>
      <c r="F4135" s="6">
        <v>433.62</v>
      </c>
      <c r="H4135" s="15" t="str">
        <f t="shared" si="384"/>
        <v>Low</v>
      </c>
      <c r="I4135" s="11" t="str">
        <f t="shared" si="385"/>
        <v>Large</v>
      </c>
      <c r="J4135" s="11" t="str">
        <f t="shared" si="386"/>
        <v>West</v>
      </c>
      <c r="K4135" s="11" t="str">
        <f t="shared" si="387"/>
        <v>2010s</v>
      </c>
      <c r="L4135" s="11" t="str">
        <f t="shared" si="388"/>
        <v>Fiber</v>
      </c>
      <c r="M4135" s="18">
        <f t="shared" si="389"/>
        <v>2.1189405785770133E-3</v>
      </c>
    </row>
    <row r="4136" spans="1:13">
      <c r="A4136" s="4">
        <v>2016</v>
      </c>
      <c r="B4136" s="5" t="s">
        <v>144</v>
      </c>
      <c r="C4136" s="5" t="s">
        <v>145</v>
      </c>
      <c r="D4136" s="5" t="s">
        <v>15</v>
      </c>
      <c r="E4136" s="5">
        <v>153190</v>
      </c>
      <c r="F4136" s="6">
        <v>2704.69</v>
      </c>
      <c r="H4136" s="15" t="str">
        <f t="shared" si="384"/>
        <v>Medium</v>
      </c>
      <c r="I4136" s="11" t="str">
        <f t="shared" si="385"/>
        <v>Large</v>
      </c>
      <c r="J4136" s="11" t="str">
        <f t="shared" si="386"/>
        <v>West</v>
      </c>
      <c r="K4136" s="11" t="str">
        <f t="shared" si="387"/>
        <v>2010s</v>
      </c>
      <c r="L4136" s="11" t="str">
        <f t="shared" si="388"/>
        <v>Cereal</v>
      </c>
      <c r="M4136" s="18">
        <f t="shared" si="389"/>
        <v>1.7655786931261831E-2</v>
      </c>
    </row>
    <row r="4137" spans="1:13">
      <c r="A4137" s="4">
        <v>2016</v>
      </c>
      <c r="B4137" s="5" t="s">
        <v>144</v>
      </c>
      <c r="C4137" s="5" t="s">
        <v>145</v>
      </c>
      <c r="D4137" s="5" t="s">
        <v>16</v>
      </c>
      <c r="E4137" s="5">
        <v>110</v>
      </c>
      <c r="F4137" s="6">
        <v>1990.91</v>
      </c>
      <c r="H4137" s="15" t="str">
        <f t="shared" si="384"/>
        <v>Medium</v>
      </c>
      <c r="I4137" s="11" t="str">
        <f t="shared" si="385"/>
        <v>Small</v>
      </c>
      <c r="J4137" s="11" t="str">
        <f t="shared" si="386"/>
        <v>West</v>
      </c>
      <c r="K4137" s="11" t="str">
        <f t="shared" si="387"/>
        <v>2010s</v>
      </c>
      <c r="L4137" s="11" t="str">
        <f t="shared" si="388"/>
        <v>Cereal</v>
      </c>
      <c r="M4137" s="18">
        <f t="shared" si="389"/>
        <v>18.099181818181819</v>
      </c>
    </row>
    <row r="4138" spans="1:13">
      <c r="A4138" s="4">
        <v>2016</v>
      </c>
      <c r="B4138" s="5" t="s">
        <v>144</v>
      </c>
      <c r="C4138" s="5" t="s">
        <v>145</v>
      </c>
      <c r="D4138" s="5" t="s">
        <v>17</v>
      </c>
      <c r="E4138" s="5">
        <v>20000</v>
      </c>
      <c r="F4138" s="6">
        <v>715.54</v>
      </c>
      <c r="H4138" s="15" t="str">
        <f t="shared" si="384"/>
        <v>Low</v>
      </c>
      <c r="I4138" s="11" t="str">
        <f t="shared" si="385"/>
        <v>Large</v>
      </c>
      <c r="J4138" s="11" t="str">
        <f t="shared" si="386"/>
        <v>West</v>
      </c>
      <c r="K4138" s="11" t="str">
        <f t="shared" si="387"/>
        <v>2010s</v>
      </c>
      <c r="L4138" s="11" t="str">
        <f t="shared" si="388"/>
        <v>Pulse</v>
      </c>
      <c r="M4138" s="18">
        <f t="shared" si="389"/>
        <v>3.5776999999999996E-2</v>
      </c>
    </row>
    <row r="4139" spans="1:13">
      <c r="A4139" s="4">
        <v>2016</v>
      </c>
      <c r="B4139" s="5" t="s">
        <v>144</v>
      </c>
      <c r="C4139" s="5" t="s">
        <v>145</v>
      </c>
      <c r="D4139" s="5" t="s">
        <v>18</v>
      </c>
      <c r="E4139" s="5">
        <v>177520</v>
      </c>
      <c r="F4139" s="6">
        <v>342.77</v>
      </c>
      <c r="H4139" s="15" t="str">
        <f t="shared" si="384"/>
        <v>Low</v>
      </c>
      <c r="I4139" s="11" t="str">
        <f t="shared" si="385"/>
        <v>Large</v>
      </c>
      <c r="J4139" s="11" t="str">
        <f t="shared" si="386"/>
        <v>West</v>
      </c>
      <c r="K4139" s="11" t="str">
        <f t="shared" si="387"/>
        <v>2010s</v>
      </c>
      <c r="L4139" s="11" t="str">
        <f t="shared" si="388"/>
        <v>Fiber</v>
      </c>
      <c r="M4139" s="18">
        <f t="shared" si="389"/>
        <v>1.9308810274898602E-3</v>
      </c>
    </row>
    <row r="4140" spans="1:13">
      <c r="A4140" s="4">
        <v>2017</v>
      </c>
      <c r="B4140" s="5" t="s">
        <v>144</v>
      </c>
      <c r="C4140" s="5" t="s">
        <v>145</v>
      </c>
      <c r="D4140" s="5" t="s">
        <v>15</v>
      </c>
      <c r="E4140" s="5">
        <v>157760</v>
      </c>
      <c r="F4140" s="6">
        <v>2222.13</v>
      </c>
      <c r="H4140" s="15" t="str">
        <f t="shared" si="384"/>
        <v>Medium</v>
      </c>
      <c r="I4140" s="11" t="str">
        <f t="shared" si="385"/>
        <v>Large</v>
      </c>
      <c r="J4140" s="11" t="str">
        <f t="shared" si="386"/>
        <v>West</v>
      </c>
      <c r="K4140" s="11" t="str">
        <f t="shared" si="387"/>
        <v>2010s</v>
      </c>
      <c r="L4140" s="11" t="str">
        <f t="shared" si="388"/>
        <v>Cereal</v>
      </c>
      <c r="M4140" s="18">
        <f t="shared" si="389"/>
        <v>1.4085509634888438E-2</v>
      </c>
    </row>
    <row r="4141" spans="1:13">
      <c r="A4141" s="4">
        <v>2017</v>
      </c>
      <c r="B4141" s="5" t="s">
        <v>144</v>
      </c>
      <c r="C4141" s="5" t="s">
        <v>145</v>
      </c>
      <c r="D4141" s="5" t="s">
        <v>16</v>
      </c>
      <c r="E4141" s="5">
        <v>1150</v>
      </c>
      <c r="F4141" s="6">
        <v>2213.23</v>
      </c>
      <c r="H4141" s="15" t="str">
        <f t="shared" si="384"/>
        <v>Medium</v>
      </c>
      <c r="I4141" s="11" t="str">
        <f t="shared" si="385"/>
        <v>Medium</v>
      </c>
      <c r="J4141" s="11" t="str">
        <f t="shared" si="386"/>
        <v>West</v>
      </c>
      <c r="K4141" s="11" t="str">
        <f t="shared" si="387"/>
        <v>2010s</v>
      </c>
      <c r="L4141" s="11" t="str">
        <f t="shared" si="388"/>
        <v>Cereal</v>
      </c>
      <c r="M4141" s="18">
        <f t="shared" si="389"/>
        <v>1.9245478260869566</v>
      </c>
    </row>
    <row r="4142" spans="1:13">
      <c r="A4142" s="4">
        <v>2017</v>
      </c>
      <c r="B4142" s="5" t="s">
        <v>144</v>
      </c>
      <c r="C4142" s="5" t="s">
        <v>145</v>
      </c>
      <c r="D4142" s="5" t="s">
        <v>17</v>
      </c>
      <c r="E4142" s="5">
        <v>44160</v>
      </c>
      <c r="F4142" s="6">
        <v>1046.49</v>
      </c>
      <c r="H4142" s="15" t="str">
        <f t="shared" si="384"/>
        <v>Medium</v>
      </c>
      <c r="I4142" s="11" t="str">
        <f t="shared" si="385"/>
        <v>Large</v>
      </c>
      <c r="J4142" s="11" t="str">
        <f t="shared" si="386"/>
        <v>West</v>
      </c>
      <c r="K4142" s="11" t="str">
        <f t="shared" si="387"/>
        <v>2010s</v>
      </c>
      <c r="L4142" s="11" t="str">
        <f t="shared" si="388"/>
        <v>Pulse</v>
      </c>
      <c r="M4142" s="18">
        <f t="shared" si="389"/>
        <v>2.3697690217391303E-2</v>
      </c>
    </row>
    <row r="4143" spans="1:13">
      <c r="A4143" s="4">
        <v>2017</v>
      </c>
      <c r="B4143" s="5" t="s">
        <v>144</v>
      </c>
      <c r="C4143" s="5" t="s">
        <v>145</v>
      </c>
      <c r="D4143" s="5" t="s">
        <v>18</v>
      </c>
      <c r="E4143" s="5">
        <v>177840</v>
      </c>
      <c r="F4143" s="6">
        <v>602.79</v>
      </c>
      <c r="H4143" s="15" t="str">
        <f t="shared" si="384"/>
        <v>Low</v>
      </c>
      <c r="I4143" s="11" t="str">
        <f t="shared" si="385"/>
        <v>Large</v>
      </c>
      <c r="J4143" s="11" t="str">
        <f t="shared" si="386"/>
        <v>West</v>
      </c>
      <c r="K4143" s="11" t="str">
        <f t="shared" si="387"/>
        <v>2010s</v>
      </c>
      <c r="L4143" s="11" t="str">
        <f t="shared" si="388"/>
        <v>Fiber</v>
      </c>
      <c r="M4143" s="18">
        <f t="shared" si="389"/>
        <v>3.3895074224021592E-3</v>
      </c>
    </row>
    <row r="4144" spans="1:13">
      <c r="A4144" s="4">
        <v>2008</v>
      </c>
      <c r="B4144" s="5" t="s">
        <v>144</v>
      </c>
      <c r="C4144" s="5" t="s">
        <v>146</v>
      </c>
      <c r="D4144" s="5" t="s">
        <v>16</v>
      </c>
      <c r="E4144" s="5">
        <v>600</v>
      </c>
      <c r="F4144" s="6">
        <v>1500</v>
      </c>
      <c r="H4144" s="15" t="str">
        <f t="shared" si="384"/>
        <v>Medium</v>
      </c>
      <c r="I4144" s="11" t="str">
        <f t="shared" si="385"/>
        <v>Small</v>
      </c>
      <c r="J4144" s="11" t="str">
        <f t="shared" si="386"/>
        <v>West</v>
      </c>
      <c r="K4144" s="11" t="str">
        <f t="shared" si="387"/>
        <v>2000s</v>
      </c>
      <c r="L4144" s="11" t="str">
        <f t="shared" si="388"/>
        <v>Cereal</v>
      </c>
      <c r="M4144" s="18">
        <f t="shared" si="389"/>
        <v>2.5</v>
      </c>
    </row>
    <row r="4145" spans="1:13">
      <c r="A4145" s="4">
        <v>2008</v>
      </c>
      <c r="B4145" s="5" t="s">
        <v>144</v>
      </c>
      <c r="C4145" s="5" t="s">
        <v>146</v>
      </c>
      <c r="D4145" s="5" t="s">
        <v>17</v>
      </c>
      <c r="E4145" s="5">
        <v>8200</v>
      </c>
      <c r="F4145" s="6">
        <v>1500</v>
      </c>
      <c r="H4145" s="15" t="str">
        <f t="shared" si="384"/>
        <v>Medium</v>
      </c>
      <c r="I4145" s="11" t="str">
        <f t="shared" si="385"/>
        <v>Large</v>
      </c>
      <c r="J4145" s="11" t="str">
        <f t="shared" si="386"/>
        <v>West</v>
      </c>
      <c r="K4145" s="11" t="str">
        <f t="shared" si="387"/>
        <v>2000s</v>
      </c>
      <c r="L4145" s="11" t="str">
        <f t="shared" si="388"/>
        <v>Pulse</v>
      </c>
      <c r="M4145" s="18">
        <f t="shared" si="389"/>
        <v>0.18292682926829268</v>
      </c>
    </row>
    <row r="4146" spans="1:13">
      <c r="A4146" s="4">
        <v>2008</v>
      </c>
      <c r="B4146" s="5" t="s">
        <v>144</v>
      </c>
      <c r="C4146" s="5" t="s">
        <v>146</v>
      </c>
      <c r="D4146" s="5" t="s">
        <v>18</v>
      </c>
      <c r="E4146" s="5">
        <v>227100</v>
      </c>
      <c r="F4146" s="6">
        <v>569.53</v>
      </c>
      <c r="H4146" s="15" t="str">
        <f t="shared" si="384"/>
        <v>Low</v>
      </c>
      <c r="I4146" s="11" t="str">
        <f t="shared" si="385"/>
        <v>Large</v>
      </c>
      <c r="J4146" s="11" t="str">
        <f t="shared" si="386"/>
        <v>West</v>
      </c>
      <c r="K4146" s="11" t="str">
        <f t="shared" si="387"/>
        <v>2000s</v>
      </c>
      <c r="L4146" s="11" t="str">
        <f t="shared" si="388"/>
        <v>Fiber</v>
      </c>
      <c r="M4146" s="18">
        <f t="shared" si="389"/>
        <v>2.5078379568472036E-3</v>
      </c>
    </row>
    <row r="4147" spans="1:13">
      <c r="A4147" s="4">
        <v>2009</v>
      </c>
      <c r="B4147" s="5" t="s">
        <v>144</v>
      </c>
      <c r="C4147" s="5" t="s">
        <v>146</v>
      </c>
      <c r="D4147" s="5" t="s">
        <v>16</v>
      </c>
      <c r="E4147" s="5">
        <v>1200</v>
      </c>
      <c r="F4147" s="6">
        <v>1000</v>
      </c>
      <c r="H4147" s="15" t="str">
        <f t="shared" si="384"/>
        <v>Medium</v>
      </c>
      <c r="I4147" s="11" t="str">
        <f t="shared" si="385"/>
        <v>Medium</v>
      </c>
      <c r="J4147" s="11" t="str">
        <f t="shared" si="386"/>
        <v>West</v>
      </c>
      <c r="K4147" s="11" t="str">
        <f t="shared" si="387"/>
        <v>2000s</v>
      </c>
      <c r="L4147" s="11" t="str">
        <f t="shared" si="388"/>
        <v>Cereal</v>
      </c>
      <c r="M4147" s="18">
        <f t="shared" si="389"/>
        <v>0.83333333333333337</v>
      </c>
    </row>
    <row r="4148" spans="1:13">
      <c r="A4148" s="4">
        <v>2009</v>
      </c>
      <c r="B4148" s="5" t="s">
        <v>144</v>
      </c>
      <c r="C4148" s="5" t="s">
        <v>146</v>
      </c>
      <c r="D4148" s="5" t="s">
        <v>17</v>
      </c>
      <c r="E4148" s="5">
        <v>1800</v>
      </c>
      <c r="F4148" s="6">
        <v>1166.67</v>
      </c>
      <c r="H4148" s="15" t="str">
        <f t="shared" si="384"/>
        <v>Medium</v>
      </c>
      <c r="I4148" s="11" t="str">
        <f t="shared" si="385"/>
        <v>Medium</v>
      </c>
      <c r="J4148" s="11" t="str">
        <f t="shared" si="386"/>
        <v>West</v>
      </c>
      <c r="K4148" s="11" t="str">
        <f t="shared" si="387"/>
        <v>2000s</v>
      </c>
      <c r="L4148" s="11" t="str">
        <f t="shared" si="388"/>
        <v>Pulse</v>
      </c>
      <c r="M4148" s="18">
        <f t="shared" si="389"/>
        <v>0.64815</v>
      </c>
    </row>
    <row r="4149" spans="1:13">
      <c r="A4149" s="4">
        <v>2009</v>
      </c>
      <c r="B4149" s="5" t="s">
        <v>144</v>
      </c>
      <c r="C4149" s="5" t="s">
        <v>146</v>
      </c>
      <c r="D4149" s="5" t="s">
        <v>18</v>
      </c>
      <c r="E4149" s="5">
        <v>245500</v>
      </c>
      <c r="F4149" s="6">
        <v>474.75</v>
      </c>
      <c r="H4149" s="15" t="str">
        <f t="shared" si="384"/>
        <v>Low</v>
      </c>
      <c r="I4149" s="11" t="str">
        <f t="shared" si="385"/>
        <v>Large</v>
      </c>
      <c r="J4149" s="11" t="str">
        <f t="shared" si="386"/>
        <v>West</v>
      </c>
      <c r="K4149" s="11" t="str">
        <f t="shared" si="387"/>
        <v>2000s</v>
      </c>
      <c r="L4149" s="11" t="str">
        <f t="shared" si="388"/>
        <v>Fiber</v>
      </c>
      <c r="M4149" s="18">
        <f t="shared" si="389"/>
        <v>1.9338085539714867E-3</v>
      </c>
    </row>
    <row r="4150" spans="1:13">
      <c r="A4150" s="4">
        <v>2010</v>
      </c>
      <c r="B4150" s="5" t="s">
        <v>144</v>
      </c>
      <c r="C4150" s="5" t="s">
        <v>146</v>
      </c>
      <c r="D4150" s="5" t="s">
        <v>16</v>
      </c>
      <c r="E4150" s="5">
        <v>2400</v>
      </c>
      <c r="F4150" s="6">
        <v>1708.33</v>
      </c>
      <c r="H4150" s="15" t="str">
        <f t="shared" si="384"/>
        <v>Medium</v>
      </c>
      <c r="I4150" s="11" t="str">
        <f t="shared" si="385"/>
        <v>Medium</v>
      </c>
      <c r="J4150" s="11" t="str">
        <f t="shared" si="386"/>
        <v>West</v>
      </c>
      <c r="K4150" s="11" t="str">
        <f t="shared" si="387"/>
        <v>2010s</v>
      </c>
      <c r="L4150" s="11" t="str">
        <f t="shared" si="388"/>
        <v>Cereal</v>
      </c>
      <c r="M4150" s="18">
        <f t="shared" si="389"/>
        <v>0.71180416666666668</v>
      </c>
    </row>
    <row r="4151" spans="1:13">
      <c r="A4151" s="4">
        <v>2010</v>
      </c>
      <c r="B4151" s="5" t="s">
        <v>144</v>
      </c>
      <c r="C4151" s="5" t="s">
        <v>146</v>
      </c>
      <c r="D4151" s="5" t="s">
        <v>17</v>
      </c>
      <c r="E4151" s="5">
        <v>2400</v>
      </c>
      <c r="F4151" s="6">
        <v>1458.33</v>
      </c>
      <c r="H4151" s="15" t="str">
        <f t="shared" si="384"/>
        <v>Medium</v>
      </c>
      <c r="I4151" s="11" t="str">
        <f t="shared" si="385"/>
        <v>Medium</v>
      </c>
      <c r="J4151" s="11" t="str">
        <f t="shared" si="386"/>
        <v>West</v>
      </c>
      <c r="K4151" s="11" t="str">
        <f t="shared" si="387"/>
        <v>2010s</v>
      </c>
      <c r="L4151" s="11" t="str">
        <f t="shared" si="388"/>
        <v>Pulse</v>
      </c>
      <c r="M4151" s="18">
        <f t="shared" si="389"/>
        <v>0.60763749999999994</v>
      </c>
    </row>
    <row r="4152" spans="1:13">
      <c r="A4152" s="4">
        <v>2010</v>
      </c>
      <c r="B4152" s="5" t="s">
        <v>144</v>
      </c>
      <c r="C4152" s="5" t="s">
        <v>146</v>
      </c>
      <c r="D4152" s="5" t="s">
        <v>18</v>
      </c>
      <c r="E4152" s="5">
        <v>269400</v>
      </c>
      <c r="F4152" s="6">
        <v>720.97</v>
      </c>
      <c r="H4152" s="15" t="str">
        <f t="shared" si="384"/>
        <v>Low</v>
      </c>
      <c r="I4152" s="11" t="str">
        <f t="shared" si="385"/>
        <v>Large</v>
      </c>
      <c r="J4152" s="11" t="str">
        <f t="shared" si="386"/>
        <v>West</v>
      </c>
      <c r="K4152" s="11" t="str">
        <f t="shared" si="387"/>
        <v>2010s</v>
      </c>
      <c r="L4152" s="11" t="str">
        <f t="shared" si="388"/>
        <v>Fiber</v>
      </c>
      <c r="M4152" s="18">
        <f t="shared" si="389"/>
        <v>2.6762063845582776E-3</v>
      </c>
    </row>
    <row r="4153" spans="1:13">
      <c r="A4153" s="4">
        <v>2011</v>
      </c>
      <c r="B4153" s="5" t="s">
        <v>144</v>
      </c>
      <c r="C4153" s="5" t="s">
        <v>146</v>
      </c>
      <c r="D4153" s="5" t="s">
        <v>17</v>
      </c>
      <c r="E4153" s="5">
        <v>2600</v>
      </c>
      <c r="F4153" s="6">
        <v>1461.54</v>
      </c>
      <c r="H4153" s="15" t="str">
        <f t="shared" si="384"/>
        <v>Medium</v>
      </c>
      <c r="I4153" s="11" t="str">
        <f t="shared" si="385"/>
        <v>Medium</v>
      </c>
      <c r="J4153" s="11" t="str">
        <f t="shared" si="386"/>
        <v>West</v>
      </c>
      <c r="K4153" s="11" t="str">
        <f t="shared" si="387"/>
        <v>2010s</v>
      </c>
      <c r="L4153" s="11" t="str">
        <f t="shared" si="388"/>
        <v>Pulse</v>
      </c>
      <c r="M4153" s="18">
        <f t="shared" si="389"/>
        <v>0.56213076923076921</v>
      </c>
    </row>
    <row r="4154" spans="1:13">
      <c r="A4154" s="4">
        <v>2011</v>
      </c>
      <c r="B4154" s="5" t="s">
        <v>144</v>
      </c>
      <c r="C4154" s="5" t="s">
        <v>146</v>
      </c>
      <c r="D4154" s="5" t="s">
        <v>18</v>
      </c>
      <c r="E4154" s="5">
        <v>388900</v>
      </c>
      <c r="F4154" s="6">
        <v>441.45</v>
      </c>
      <c r="H4154" s="15" t="str">
        <f t="shared" si="384"/>
        <v>Low</v>
      </c>
      <c r="I4154" s="11" t="str">
        <f t="shared" si="385"/>
        <v>Large</v>
      </c>
      <c r="J4154" s="11" t="str">
        <f t="shared" si="386"/>
        <v>West</v>
      </c>
      <c r="K4154" s="11" t="str">
        <f t="shared" si="387"/>
        <v>2010s</v>
      </c>
      <c r="L4154" s="11" t="str">
        <f t="shared" si="388"/>
        <v>Fiber</v>
      </c>
      <c r="M4154" s="18">
        <f t="shared" si="389"/>
        <v>1.1351247107225508E-3</v>
      </c>
    </row>
    <row r="4155" spans="1:13">
      <c r="A4155" s="4">
        <v>2012</v>
      </c>
      <c r="B4155" s="5" t="s">
        <v>144</v>
      </c>
      <c r="C4155" s="5" t="s">
        <v>146</v>
      </c>
      <c r="D4155" s="5" t="s">
        <v>16</v>
      </c>
      <c r="E4155" s="5">
        <v>300</v>
      </c>
      <c r="F4155" s="6">
        <v>2000</v>
      </c>
      <c r="H4155" s="15" t="str">
        <f t="shared" si="384"/>
        <v>Medium</v>
      </c>
      <c r="I4155" s="11" t="str">
        <f t="shared" si="385"/>
        <v>Small</v>
      </c>
      <c r="J4155" s="11" t="str">
        <f t="shared" si="386"/>
        <v>West</v>
      </c>
      <c r="K4155" s="11" t="str">
        <f t="shared" si="387"/>
        <v>2010s</v>
      </c>
      <c r="L4155" s="11" t="str">
        <f t="shared" si="388"/>
        <v>Cereal</v>
      </c>
      <c r="M4155" s="18">
        <f t="shared" si="389"/>
        <v>6.666666666666667</v>
      </c>
    </row>
    <row r="4156" spans="1:13">
      <c r="A4156" s="4">
        <v>2012</v>
      </c>
      <c r="B4156" s="5" t="s">
        <v>144</v>
      </c>
      <c r="C4156" s="5" t="s">
        <v>146</v>
      </c>
      <c r="D4156" s="5" t="s">
        <v>17</v>
      </c>
      <c r="E4156" s="5">
        <v>2300</v>
      </c>
      <c r="F4156" s="6">
        <v>869.57</v>
      </c>
      <c r="H4156" s="15" t="str">
        <f t="shared" si="384"/>
        <v>Low</v>
      </c>
      <c r="I4156" s="11" t="str">
        <f t="shared" si="385"/>
        <v>Medium</v>
      </c>
      <c r="J4156" s="11" t="str">
        <f t="shared" si="386"/>
        <v>West</v>
      </c>
      <c r="K4156" s="11" t="str">
        <f t="shared" si="387"/>
        <v>2010s</v>
      </c>
      <c r="L4156" s="11" t="str">
        <f t="shared" si="388"/>
        <v>Pulse</v>
      </c>
      <c r="M4156" s="18">
        <f t="shared" si="389"/>
        <v>0.37807391304347826</v>
      </c>
    </row>
    <row r="4157" spans="1:13">
      <c r="A4157" s="4">
        <v>2012</v>
      </c>
      <c r="B4157" s="5" t="s">
        <v>144</v>
      </c>
      <c r="C4157" s="5" t="s">
        <v>146</v>
      </c>
      <c r="D4157" s="5" t="s">
        <v>18</v>
      </c>
      <c r="E4157" s="5">
        <v>289300</v>
      </c>
      <c r="F4157" s="6">
        <v>142.62</v>
      </c>
      <c r="H4157" s="15" t="str">
        <f t="shared" si="384"/>
        <v>Low</v>
      </c>
      <c r="I4157" s="11" t="str">
        <f t="shared" si="385"/>
        <v>Large</v>
      </c>
      <c r="J4157" s="11" t="str">
        <f t="shared" si="386"/>
        <v>West</v>
      </c>
      <c r="K4157" s="11" t="str">
        <f t="shared" si="387"/>
        <v>2010s</v>
      </c>
      <c r="L4157" s="11" t="str">
        <f t="shared" si="388"/>
        <v>Fiber</v>
      </c>
      <c r="M4157" s="18">
        <f t="shared" si="389"/>
        <v>4.9298306256481163E-4</v>
      </c>
    </row>
    <row r="4158" spans="1:13">
      <c r="A4158" s="4">
        <v>2013</v>
      </c>
      <c r="B4158" s="5" t="s">
        <v>144</v>
      </c>
      <c r="C4158" s="5" t="s">
        <v>146</v>
      </c>
      <c r="D4158" s="5" t="s">
        <v>17</v>
      </c>
      <c r="E4158" s="5">
        <v>3460</v>
      </c>
      <c r="F4158" s="6">
        <v>1234.0999999999999</v>
      </c>
      <c r="H4158" s="15" t="str">
        <f t="shared" si="384"/>
        <v>Medium</v>
      </c>
      <c r="I4158" s="11" t="str">
        <f t="shared" si="385"/>
        <v>Medium</v>
      </c>
      <c r="J4158" s="11" t="str">
        <f t="shared" si="386"/>
        <v>West</v>
      </c>
      <c r="K4158" s="11" t="str">
        <f t="shared" si="387"/>
        <v>2010s</v>
      </c>
      <c r="L4158" s="11" t="str">
        <f t="shared" si="388"/>
        <v>Pulse</v>
      </c>
      <c r="M4158" s="18">
        <f t="shared" si="389"/>
        <v>0.35667630057803468</v>
      </c>
    </row>
    <row r="4159" spans="1:13">
      <c r="A4159" s="4">
        <v>2013</v>
      </c>
      <c r="B4159" s="5" t="s">
        <v>144</v>
      </c>
      <c r="C4159" s="5" t="s">
        <v>146</v>
      </c>
      <c r="D4159" s="5" t="s">
        <v>18</v>
      </c>
      <c r="E4159" s="5">
        <v>347230</v>
      </c>
      <c r="F4159" s="6">
        <v>992.71</v>
      </c>
      <c r="H4159" s="15" t="str">
        <f t="shared" si="384"/>
        <v>Low</v>
      </c>
      <c r="I4159" s="11" t="str">
        <f t="shared" si="385"/>
        <v>Large</v>
      </c>
      <c r="J4159" s="11" t="str">
        <f t="shared" si="386"/>
        <v>West</v>
      </c>
      <c r="K4159" s="11" t="str">
        <f t="shared" si="387"/>
        <v>2010s</v>
      </c>
      <c r="L4159" s="11" t="str">
        <f t="shared" si="388"/>
        <v>Fiber</v>
      </c>
      <c r="M4159" s="18">
        <f t="shared" si="389"/>
        <v>2.8589407597269822E-3</v>
      </c>
    </row>
    <row r="4160" spans="1:13">
      <c r="A4160" s="4">
        <v>2014</v>
      </c>
      <c r="B4160" s="5" t="s">
        <v>144</v>
      </c>
      <c r="C4160" s="5" t="s">
        <v>146</v>
      </c>
      <c r="D4160" s="5" t="s">
        <v>16</v>
      </c>
      <c r="E4160" s="5">
        <v>150</v>
      </c>
      <c r="F4160" s="6">
        <v>1333.33</v>
      </c>
      <c r="H4160" s="15" t="str">
        <f t="shared" si="384"/>
        <v>Medium</v>
      </c>
      <c r="I4160" s="11" t="str">
        <f t="shared" si="385"/>
        <v>Small</v>
      </c>
      <c r="J4160" s="11" t="str">
        <f t="shared" si="386"/>
        <v>West</v>
      </c>
      <c r="K4160" s="11" t="str">
        <f t="shared" si="387"/>
        <v>2010s</v>
      </c>
      <c r="L4160" s="11" t="str">
        <f t="shared" si="388"/>
        <v>Cereal</v>
      </c>
      <c r="M4160" s="18">
        <f t="shared" si="389"/>
        <v>8.8888666666666669</v>
      </c>
    </row>
    <row r="4161" spans="1:13">
      <c r="A4161" s="4">
        <v>2014</v>
      </c>
      <c r="B4161" s="5" t="s">
        <v>144</v>
      </c>
      <c r="C4161" s="5" t="s">
        <v>146</v>
      </c>
      <c r="D4161" s="5" t="s">
        <v>17</v>
      </c>
      <c r="E4161" s="5">
        <v>360</v>
      </c>
      <c r="F4161" s="6">
        <v>1444.44</v>
      </c>
      <c r="H4161" s="15" t="str">
        <f t="shared" si="384"/>
        <v>Medium</v>
      </c>
      <c r="I4161" s="11" t="str">
        <f t="shared" si="385"/>
        <v>Small</v>
      </c>
      <c r="J4161" s="11" t="str">
        <f t="shared" si="386"/>
        <v>West</v>
      </c>
      <c r="K4161" s="11" t="str">
        <f t="shared" si="387"/>
        <v>2010s</v>
      </c>
      <c r="L4161" s="11" t="str">
        <f t="shared" si="388"/>
        <v>Pulse</v>
      </c>
      <c r="M4161" s="18">
        <f t="shared" si="389"/>
        <v>4.0123333333333333</v>
      </c>
    </row>
    <row r="4162" spans="1:13">
      <c r="A4162" s="4">
        <v>2014</v>
      </c>
      <c r="B4162" s="5" t="s">
        <v>144</v>
      </c>
      <c r="C4162" s="5" t="s">
        <v>146</v>
      </c>
      <c r="D4162" s="5" t="s">
        <v>18</v>
      </c>
      <c r="E4162" s="5">
        <v>412950</v>
      </c>
      <c r="F4162" s="6">
        <v>326.82</v>
      </c>
      <c r="H4162" s="15" t="str">
        <f t="shared" si="384"/>
        <v>Low</v>
      </c>
      <c r="I4162" s="11" t="str">
        <f t="shared" si="385"/>
        <v>Large</v>
      </c>
      <c r="J4162" s="11" t="str">
        <f t="shared" si="386"/>
        <v>West</v>
      </c>
      <c r="K4162" s="11" t="str">
        <f t="shared" si="387"/>
        <v>2010s</v>
      </c>
      <c r="L4162" s="11" t="str">
        <f t="shared" si="388"/>
        <v>Fiber</v>
      </c>
      <c r="M4162" s="18">
        <f t="shared" si="389"/>
        <v>7.9142753359970938E-4</v>
      </c>
    </row>
    <row r="4163" spans="1:13">
      <c r="A4163" s="4">
        <v>2015</v>
      </c>
      <c r="B4163" s="5" t="s">
        <v>144</v>
      </c>
      <c r="C4163" s="5" t="s">
        <v>146</v>
      </c>
      <c r="D4163" s="5" t="s">
        <v>17</v>
      </c>
      <c r="E4163" s="5">
        <v>1740</v>
      </c>
      <c r="F4163" s="6">
        <v>1373.56</v>
      </c>
      <c r="H4163" s="15" t="str">
        <f t="shared" ref="H4163:H4226" si="390">IF(F4163&lt;1000,"Low",IF(F4163&lt;3000,"Medium","High"))</f>
        <v>Medium</v>
      </c>
      <c r="I4163" s="11" t="str">
        <f t="shared" ref="I4163:I4226" si="391">IF(E4163&lt;1000,"Small",IF(E4163&lt;5000,"Medium","Large"))</f>
        <v>Medium</v>
      </c>
      <c r="J4163" s="11" t="str">
        <f t="shared" ref="J4163:J4226" si="392">IF(OR(B4163="Punjab",B4163="Haryana",B4163="Himachal Pradesh",B4163="Jammu and Kashmir",B4163="Uttarakhand",B4163="Delhi",B4163="Chandigarh"),"North",IF(OR(B4163="Tamil Nadu",B4163="Karnataka",B4163="Kerala",B4163="Andhra Pradesh",B4163="Telangana"),"South",IF(OR(B4163="Maharashtra",B4163="Gujarat",B4163="Goa",B4163="Rajasthan"),"West",IF(OR(B4163="West Bengal",B4163="Bihar",B4163="Jharkhand",B4163="Odisha",B4163="Assam",B4163="Sikkim",B4163="Arunachal Pradesh",B4163="Manipur",B4163="Meghalaya",B4163="Mizoram",B4163="Nagaland",B4163="Tripura"),"East","Central"))))</f>
        <v>West</v>
      </c>
      <c r="K4163" s="11" t="str">
        <f t="shared" ref="K4163:K4226" si="393">LEFT(A4163,3)&amp;"0s"</f>
        <v>2010s</v>
      </c>
      <c r="L4163" s="11" t="str">
        <f t="shared" ref="L4163:L4226" si="394">IF(D4163="Rice","Cereal",IF(D4163="Maize","Cereal",IF(D4163="Chickpea","Pulse",IF(D4163="Cotton","Fiber","Other"))))</f>
        <v>Pulse</v>
      </c>
      <c r="M4163" s="18">
        <f t="shared" ref="M4163:M4226" si="395">F4163/E4163</f>
        <v>0.78940229885057467</v>
      </c>
    </row>
    <row r="4164" spans="1:13">
      <c r="A4164" s="4">
        <v>2015</v>
      </c>
      <c r="B4164" s="5" t="s">
        <v>144</v>
      </c>
      <c r="C4164" s="5" t="s">
        <v>146</v>
      </c>
      <c r="D4164" s="5" t="s">
        <v>18</v>
      </c>
      <c r="E4164" s="5">
        <v>378760</v>
      </c>
      <c r="F4164" s="6">
        <v>503.83</v>
      </c>
      <c r="H4164" s="15" t="str">
        <f t="shared" si="390"/>
        <v>Low</v>
      </c>
      <c r="I4164" s="11" t="str">
        <f t="shared" si="391"/>
        <v>Large</v>
      </c>
      <c r="J4164" s="11" t="str">
        <f t="shared" si="392"/>
        <v>West</v>
      </c>
      <c r="K4164" s="11" t="str">
        <f t="shared" si="393"/>
        <v>2010s</v>
      </c>
      <c r="L4164" s="11" t="str">
        <f t="shared" si="394"/>
        <v>Fiber</v>
      </c>
      <c r="M4164" s="18">
        <f t="shared" si="395"/>
        <v>1.3302091033900094E-3</v>
      </c>
    </row>
    <row r="4165" spans="1:13">
      <c r="A4165" s="4">
        <v>2016</v>
      </c>
      <c r="B4165" s="5" t="s">
        <v>144</v>
      </c>
      <c r="C4165" s="5" t="s">
        <v>146</v>
      </c>
      <c r="D4165" s="5" t="s">
        <v>16</v>
      </c>
      <c r="E4165" s="5">
        <v>260</v>
      </c>
      <c r="F4165" s="6">
        <v>2031.01</v>
      </c>
      <c r="H4165" s="15" t="str">
        <f t="shared" si="390"/>
        <v>Medium</v>
      </c>
      <c r="I4165" s="11" t="str">
        <f t="shared" si="391"/>
        <v>Small</v>
      </c>
      <c r="J4165" s="11" t="str">
        <f t="shared" si="392"/>
        <v>West</v>
      </c>
      <c r="K4165" s="11" t="str">
        <f t="shared" si="393"/>
        <v>2010s</v>
      </c>
      <c r="L4165" s="11" t="str">
        <f t="shared" si="394"/>
        <v>Cereal</v>
      </c>
      <c r="M4165" s="18">
        <f t="shared" si="395"/>
        <v>7.811576923076923</v>
      </c>
    </row>
    <row r="4166" spans="1:13">
      <c r="A4166" s="4">
        <v>2016</v>
      </c>
      <c r="B4166" s="5" t="s">
        <v>144</v>
      </c>
      <c r="C4166" s="5" t="s">
        <v>146</v>
      </c>
      <c r="D4166" s="5" t="s">
        <v>17</v>
      </c>
      <c r="E4166" s="5">
        <v>2570</v>
      </c>
      <c r="F4166" s="6">
        <v>1548.11</v>
      </c>
      <c r="H4166" s="15" t="str">
        <f t="shared" si="390"/>
        <v>Medium</v>
      </c>
      <c r="I4166" s="11" t="str">
        <f t="shared" si="391"/>
        <v>Medium</v>
      </c>
      <c r="J4166" s="11" t="str">
        <f t="shared" si="392"/>
        <v>West</v>
      </c>
      <c r="K4166" s="11" t="str">
        <f t="shared" si="393"/>
        <v>2010s</v>
      </c>
      <c r="L4166" s="11" t="str">
        <f t="shared" si="394"/>
        <v>Pulse</v>
      </c>
      <c r="M4166" s="18">
        <f t="shared" si="395"/>
        <v>0.60237743190661475</v>
      </c>
    </row>
    <row r="4167" spans="1:13">
      <c r="A4167" s="4">
        <v>2016</v>
      </c>
      <c r="B4167" s="5" t="s">
        <v>144</v>
      </c>
      <c r="C4167" s="5" t="s">
        <v>146</v>
      </c>
      <c r="D4167" s="5" t="s">
        <v>18</v>
      </c>
      <c r="E4167" s="5">
        <v>348630</v>
      </c>
      <c r="F4167" s="6">
        <v>301.76</v>
      </c>
      <c r="H4167" s="15" t="str">
        <f t="shared" si="390"/>
        <v>Low</v>
      </c>
      <c r="I4167" s="11" t="str">
        <f t="shared" si="391"/>
        <v>Large</v>
      </c>
      <c r="J4167" s="11" t="str">
        <f t="shared" si="392"/>
        <v>West</v>
      </c>
      <c r="K4167" s="11" t="str">
        <f t="shared" si="393"/>
        <v>2010s</v>
      </c>
      <c r="L4167" s="11" t="str">
        <f t="shared" si="394"/>
        <v>Fiber</v>
      </c>
      <c r="M4167" s="18">
        <f t="shared" si="395"/>
        <v>8.6555947566187643E-4</v>
      </c>
    </row>
    <row r="4168" spans="1:13">
      <c r="A4168" s="4">
        <v>2017</v>
      </c>
      <c r="B4168" s="5" t="s">
        <v>144</v>
      </c>
      <c r="C4168" s="5" t="s">
        <v>146</v>
      </c>
      <c r="D4168" s="5" t="s">
        <v>17</v>
      </c>
      <c r="E4168" s="5">
        <v>6260</v>
      </c>
      <c r="F4168" s="6">
        <v>2151.56</v>
      </c>
      <c r="H4168" s="15" t="str">
        <f t="shared" si="390"/>
        <v>Medium</v>
      </c>
      <c r="I4168" s="11" t="str">
        <f t="shared" si="391"/>
        <v>Large</v>
      </c>
      <c r="J4168" s="11" t="str">
        <f t="shared" si="392"/>
        <v>West</v>
      </c>
      <c r="K4168" s="11" t="str">
        <f t="shared" si="393"/>
        <v>2010s</v>
      </c>
      <c r="L4168" s="11" t="str">
        <f t="shared" si="394"/>
        <v>Pulse</v>
      </c>
      <c r="M4168" s="18">
        <f t="shared" si="395"/>
        <v>0.3436996805111821</v>
      </c>
    </row>
    <row r="4169" spans="1:13">
      <c r="A4169" s="4">
        <v>2017</v>
      </c>
      <c r="B4169" s="5" t="s">
        <v>144</v>
      </c>
      <c r="C4169" s="5" t="s">
        <v>146</v>
      </c>
      <c r="D4169" s="5" t="s">
        <v>18</v>
      </c>
      <c r="E4169" s="5">
        <v>374750</v>
      </c>
      <c r="F4169" s="6">
        <v>401.08</v>
      </c>
      <c r="H4169" s="15" t="str">
        <f t="shared" si="390"/>
        <v>Low</v>
      </c>
      <c r="I4169" s="11" t="str">
        <f t="shared" si="391"/>
        <v>Large</v>
      </c>
      <c r="J4169" s="11" t="str">
        <f t="shared" si="392"/>
        <v>West</v>
      </c>
      <c r="K4169" s="11" t="str">
        <f t="shared" si="393"/>
        <v>2010s</v>
      </c>
      <c r="L4169" s="11" t="str">
        <f t="shared" si="394"/>
        <v>Fiber</v>
      </c>
      <c r="M4169" s="18">
        <f t="shared" si="395"/>
        <v>1.0702601734489659E-3</v>
      </c>
    </row>
    <row r="4170" spans="1:13">
      <c r="A4170" s="4">
        <v>2008</v>
      </c>
      <c r="B4170" s="5" t="s">
        <v>144</v>
      </c>
      <c r="C4170" s="5" t="s">
        <v>147</v>
      </c>
      <c r="D4170" s="5" t="s">
        <v>16</v>
      </c>
      <c r="E4170" s="5">
        <v>10700</v>
      </c>
      <c r="F4170" s="6">
        <v>1766.36</v>
      </c>
      <c r="H4170" s="15" t="str">
        <f t="shared" si="390"/>
        <v>Medium</v>
      </c>
      <c r="I4170" s="11" t="str">
        <f t="shared" si="391"/>
        <v>Large</v>
      </c>
      <c r="J4170" s="11" t="str">
        <f t="shared" si="392"/>
        <v>West</v>
      </c>
      <c r="K4170" s="11" t="str">
        <f t="shared" si="393"/>
        <v>2000s</v>
      </c>
      <c r="L4170" s="11" t="str">
        <f t="shared" si="394"/>
        <v>Cereal</v>
      </c>
      <c r="M4170" s="18">
        <f t="shared" si="395"/>
        <v>0.16508037383177568</v>
      </c>
    </row>
    <row r="4171" spans="1:13">
      <c r="A4171" s="4">
        <v>2008</v>
      </c>
      <c r="B4171" s="5" t="s">
        <v>144</v>
      </c>
      <c r="C4171" s="5" t="s">
        <v>147</v>
      </c>
      <c r="D4171" s="5" t="s">
        <v>17</v>
      </c>
      <c r="E4171" s="5">
        <v>300</v>
      </c>
      <c r="F4171" s="6">
        <v>1000</v>
      </c>
      <c r="H4171" s="15" t="str">
        <f t="shared" si="390"/>
        <v>Medium</v>
      </c>
      <c r="I4171" s="11" t="str">
        <f t="shared" si="391"/>
        <v>Small</v>
      </c>
      <c r="J4171" s="11" t="str">
        <f t="shared" si="392"/>
        <v>West</v>
      </c>
      <c r="K4171" s="11" t="str">
        <f t="shared" si="393"/>
        <v>2000s</v>
      </c>
      <c r="L4171" s="11" t="str">
        <f t="shared" si="394"/>
        <v>Pulse</v>
      </c>
      <c r="M4171" s="18">
        <f t="shared" si="395"/>
        <v>3.3333333333333335</v>
      </c>
    </row>
    <row r="4172" spans="1:13">
      <c r="A4172" s="4">
        <v>2008</v>
      </c>
      <c r="B4172" s="5" t="s">
        <v>144</v>
      </c>
      <c r="C4172" s="5" t="s">
        <v>147</v>
      </c>
      <c r="D4172" s="5" t="s">
        <v>18</v>
      </c>
      <c r="E4172" s="5">
        <v>28200</v>
      </c>
      <c r="F4172" s="6">
        <v>690.78</v>
      </c>
      <c r="H4172" s="15" t="str">
        <f t="shared" si="390"/>
        <v>Low</v>
      </c>
      <c r="I4172" s="11" t="str">
        <f t="shared" si="391"/>
        <v>Large</v>
      </c>
      <c r="J4172" s="11" t="str">
        <f t="shared" si="392"/>
        <v>West</v>
      </c>
      <c r="K4172" s="11" t="str">
        <f t="shared" si="393"/>
        <v>2000s</v>
      </c>
      <c r="L4172" s="11" t="str">
        <f t="shared" si="394"/>
        <v>Fiber</v>
      </c>
      <c r="M4172" s="18">
        <f t="shared" si="395"/>
        <v>2.4495744680851063E-2</v>
      </c>
    </row>
    <row r="4173" spans="1:13">
      <c r="A4173" s="4">
        <v>2009</v>
      </c>
      <c r="B4173" s="5" t="s">
        <v>144</v>
      </c>
      <c r="C4173" s="5" t="s">
        <v>147</v>
      </c>
      <c r="D4173" s="5" t="s">
        <v>16</v>
      </c>
      <c r="E4173" s="5">
        <v>9400</v>
      </c>
      <c r="F4173" s="6">
        <v>1585.11</v>
      </c>
      <c r="H4173" s="15" t="str">
        <f t="shared" si="390"/>
        <v>Medium</v>
      </c>
      <c r="I4173" s="11" t="str">
        <f t="shared" si="391"/>
        <v>Large</v>
      </c>
      <c r="J4173" s="11" t="str">
        <f t="shared" si="392"/>
        <v>West</v>
      </c>
      <c r="K4173" s="11" t="str">
        <f t="shared" si="393"/>
        <v>2000s</v>
      </c>
      <c r="L4173" s="11" t="str">
        <f t="shared" si="394"/>
        <v>Cereal</v>
      </c>
      <c r="M4173" s="18">
        <f t="shared" si="395"/>
        <v>0.1686287234042553</v>
      </c>
    </row>
    <row r="4174" spans="1:13">
      <c r="A4174" s="4">
        <v>2009</v>
      </c>
      <c r="B4174" s="5" t="s">
        <v>144</v>
      </c>
      <c r="C4174" s="5" t="s">
        <v>147</v>
      </c>
      <c r="D4174" s="5" t="s">
        <v>17</v>
      </c>
      <c r="E4174" s="5">
        <v>200</v>
      </c>
      <c r="F4174" s="6">
        <v>1000</v>
      </c>
      <c r="H4174" s="15" t="str">
        <f t="shared" si="390"/>
        <v>Medium</v>
      </c>
      <c r="I4174" s="11" t="str">
        <f t="shared" si="391"/>
        <v>Small</v>
      </c>
      <c r="J4174" s="11" t="str">
        <f t="shared" si="392"/>
        <v>West</v>
      </c>
      <c r="K4174" s="11" t="str">
        <f t="shared" si="393"/>
        <v>2000s</v>
      </c>
      <c r="L4174" s="11" t="str">
        <f t="shared" si="394"/>
        <v>Pulse</v>
      </c>
      <c r="M4174" s="18">
        <f t="shared" si="395"/>
        <v>5</v>
      </c>
    </row>
    <row r="4175" spans="1:13">
      <c r="A4175" s="4">
        <v>2009</v>
      </c>
      <c r="B4175" s="5" t="s">
        <v>144</v>
      </c>
      <c r="C4175" s="5" t="s">
        <v>147</v>
      </c>
      <c r="D4175" s="5" t="s">
        <v>18</v>
      </c>
      <c r="E4175" s="5">
        <v>32600</v>
      </c>
      <c r="F4175" s="6">
        <v>560.74</v>
      </c>
      <c r="H4175" s="15" t="str">
        <f t="shared" si="390"/>
        <v>Low</v>
      </c>
      <c r="I4175" s="11" t="str">
        <f t="shared" si="391"/>
        <v>Large</v>
      </c>
      <c r="J4175" s="11" t="str">
        <f t="shared" si="392"/>
        <v>West</v>
      </c>
      <c r="K4175" s="11" t="str">
        <f t="shared" si="393"/>
        <v>2000s</v>
      </c>
      <c r="L4175" s="11" t="str">
        <f t="shared" si="394"/>
        <v>Fiber</v>
      </c>
      <c r="M4175" s="18">
        <f t="shared" si="395"/>
        <v>1.7200613496932516E-2</v>
      </c>
    </row>
    <row r="4176" spans="1:13">
      <c r="A4176" s="4">
        <v>2010</v>
      </c>
      <c r="B4176" s="5" t="s">
        <v>144</v>
      </c>
      <c r="C4176" s="5" t="s">
        <v>147</v>
      </c>
      <c r="D4176" s="5" t="s">
        <v>16</v>
      </c>
      <c r="E4176" s="5">
        <v>10300</v>
      </c>
      <c r="F4176" s="6">
        <v>2184.4699999999998</v>
      </c>
      <c r="H4176" s="15" t="str">
        <f t="shared" si="390"/>
        <v>Medium</v>
      </c>
      <c r="I4176" s="11" t="str">
        <f t="shared" si="391"/>
        <v>Large</v>
      </c>
      <c r="J4176" s="11" t="str">
        <f t="shared" si="392"/>
        <v>West</v>
      </c>
      <c r="K4176" s="11" t="str">
        <f t="shared" si="393"/>
        <v>2010s</v>
      </c>
      <c r="L4176" s="11" t="str">
        <f t="shared" si="394"/>
        <v>Cereal</v>
      </c>
      <c r="M4176" s="18">
        <f t="shared" si="395"/>
        <v>0.21208446601941747</v>
      </c>
    </row>
    <row r="4177" spans="1:13">
      <c r="A4177" s="4">
        <v>2010</v>
      </c>
      <c r="B4177" s="5" t="s">
        <v>144</v>
      </c>
      <c r="C4177" s="5" t="s">
        <v>147</v>
      </c>
      <c r="D4177" s="5" t="s">
        <v>17</v>
      </c>
      <c r="E4177" s="5">
        <v>900</v>
      </c>
      <c r="F4177" s="6">
        <v>1333.33</v>
      </c>
      <c r="H4177" s="15" t="str">
        <f t="shared" si="390"/>
        <v>Medium</v>
      </c>
      <c r="I4177" s="11" t="str">
        <f t="shared" si="391"/>
        <v>Small</v>
      </c>
      <c r="J4177" s="11" t="str">
        <f t="shared" si="392"/>
        <v>West</v>
      </c>
      <c r="K4177" s="11" t="str">
        <f t="shared" si="393"/>
        <v>2010s</v>
      </c>
      <c r="L4177" s="11" t="str">
        <f t="shared" si="394"/>
        <v>Pulse</v>
      </c>
      <c r="M4177" s="18">
        <f t="shared" si="395"/>
        <v>1.4814777777777777</v>
      </c>
    </row>
    <row r="4178" spans="1:13">
      <c r="A4178" s="4">
        <v>2010</v>
      </c>
      <c r="B4178" s="5" t="s">
        <v>144</v>
      </c>
      <c r="C4178" s="5" t="s">
        <v>147</v>
      </c>
      <c r="D4178" s="5" t="s">
        <v>18</v>
      </c>
      <c r="E4178" s="5">
        <v>32300</v>
      </c>
      <c r="F4178" s="6">
        <v>597.52</v>
      </c>
      <c r="H4178" s="15" t="str">
        <f t="shared" si="390"/>
        <v>Low</v>
      </c>
      <c r="I4178" s="11" t="str">
        <f t="shared" si="391"/>
        <v>Large</v>
      </c>
      <c r="J4178" s="11" t="str">
        <f t="shared" si="392"/>
        <v>West</v>
      </c>
      <c r="K4178" s="11" t="str">
        <f t="shared" si="393"/>
        <v>2010s</v>
      </c>
      <c r="L4178" s="11" t="str">
        <f t="shared" si="394"/>
        <v>Fiber</v>
      </c>
      <c r="M4178" s="18">
        <f t="shared" si="395"/>
        <v>1.8499071207430339E-2</v>
      </c>
    </row>
    <row r="4179" spans="1:13">
      <c r="A4179" s="4">
        <v>2011</v>
      </c>
      <c r="B4179" s="5" t="s">
        <v>144</v>
      </c>
      <c r="C4179" s="5" t="s">
        <v>147</v>
      </c>
      <c r="D4179" s="5" t="s">
        <v>16</v>
      </c>
      <c r="E4179" s="5">
        <v>11700</v>
      </c>
      <c r="F4179" s="6">
        <v>2153.85</v>
      </c>
      <c r="H4179" s="15" t="str">
        <f t="shared" si="390"/>
        <v>Medium</v>
      </c>
      <c r="I4179" s="11" t="str">
        <f t="shared" si="391"/>
        <v>Large</v>
      </c>
      <c r="J4179" s="11" t="str">
        <f t="shared" si="392"/>
        <v>West</v>
      </c>
      <c r="K4179" s="11" t="str">
        <f t="shared" si="393"/>
        <v>2010s</v>
      </c>
      <c r="L4179" s="11" t="str">
        <f t="shared" si="394"/>
        <v>Cereal</v>
      </c>
      <c r="M4179" s="18">
        <f t="shared" si="395"/>
        <v>0.18408974358974359</v>
      </c>
    </row>
    <row r="4180" spans="1:13">
      <c r="A4180" s="4">
        <v>2011</v>
      </c>
      <c r="B4180" s="5" t="s">
        <v>144</v>
      </c>
      <c r="C4180" s="5" t="s">
        <v>147</v>
      </c>
      <c r="D4180" s="5" t="s">
        <v>17</v>
      </c>
      <c r="E4180" s="5">
        <v>300</v>
      </c>
      <c r="F4180" s="6">
        <v>1333.33</v>
      </c>
      <c r="H4180" s="15" t="str">
        <f t="shared" si="390"/>
        <v>Medium</v>
      </c>
      <c r="I4180" s="11" t="str">
        <f t="shared" si="391"/>
        <v>Small</v>
      </c>
      <c r="J4180" s="11" t="str">
        <f t="shared" si="392"/>
        <v>West</v>
      </c>
      <c r="K4180" s="11" t="str">
        <f t="shared" si="393"/>
        <v>2010s</v>
      </c>
      <c r="L4180" s="11" t="str">
        <f t="shared" si="394"/>
        <v>Pulse</v>
      </c>
      <c r="M4180" s="18">
        <f t="shared" si="395"/>
        <v>4.4444333333333335</v>
      </c>
    </row>
    <row r="4181" spans="1:13">
      <c r="A4181" s="4">
        <v>2011</v>
      </c>
      <c r="B4181" s="5" t="s">
        <v>144</v>
      </c>
      <c r="C4181" s="5" t="s">
        <v>147</v>
      </c>
      <c r="D4181" s="5" t="s">
        <v>18</v>
      </c>
      <c r="E4181" s="5">
        <v>48000</v>
      </c>
      <c r="F4181" s="6">
        <v>642.91999999999996</v>
      </c>
      <c r="H4181" s="15" t="str">
        <f t="shared" si="390"/>
        <v>Low</v>
      </c>
      <c r="I4181" s="11" t="str">
        <f t="shared" si="391"/>
        <v>Large</v>
      </c>
      <c r="J4181" s="11" t="str">
        <f t="shared" si="392"/>
        <v>West</v>
      </c>
      <c r="K4181" s="11" t="str">
        <f t="shared" si="393"/>
        <v>2010s</v>
      </c>
      <c r="L4181" s="11" t="str">
        <f t="shared" si="394"/>
        <v>Fiber</v>
      </c>
      <c r="M4181" s="18">
        <f t="shared" si="395"/>
        <v>1.3394166666666665E-2</v>
      </c>
    </row>
    <row r="4182" spans="1:13">
      <c r="A4182" s="4">
        <v>2012</v>
      </c>
      <c r="B4182" s="5" t="s">
        <v>144</v>
      </c>
      <c r="C4182" s="5" t="s">
        <v>147</v>
      </c>
      <c r="D4182" s="5" t="s">
        <v>16</v>
      </c>
      <c r="E4182" s="5">
        <v>8000</v>
      </c>
      <c r="F4182" s="6">
        <v>1725</v>
      </c>
      <c r="H4182" s="15" t="str">
        <f t="shared" si="390"/>
        <v>Medium</v>
      </c>
      <c r="I4182" s="11" t="str">
        <f t="shared" si="391"/>
        <v>Large</v>
      </c>
      <c r="J4182" s="11" t="str">
        <f t="shared" si="392"/>
        <v>West</v>
      </c>
      <c r="K4182" s="11" t="str">
        <f t="shared" si="393"/>
        <v>2010s</v>
      </c>
      <c r="L4182" s="11" t="str">
        <f t="shared" si="394"/>
        <v>Cereal</v>
      </c>
      <c r="M4182" s="18">
        <f t="shared" si="395"/>
        <v>0.21562500000000001</v>
      </c>
    </row>
    <row r="4183" spans="1:13">
      <c r="A4183" s="4">
        <v>2012</v>
      </c>
      <c r="B4183" s="5" t="s">
        <v>144</v>
      </c>
      <c r="C4183" s="5" t="s">
        <v>147</v>
      </c>
      <c r="D4183" s="5" t="s">
        <v>17</v>
      </c>
      <c r="E4183" s="5">
        <v>200</v>
      </c>
      <c r="F4183" s="6">
        <v>1000</v>
      </c>
      <c r="H4183" s="15" t="str">
        <f t="shared" si="390"/>
        <v>Medium</v>
      </c>
      <c r="I4183" s="11" t="str">
        <f t="shared" si="391"/>
        <v>Small</v>
      </c>
      <c r="J4183" s="11" t="str">
        <f t="shared" si="392"/>
        <v>West</v>
      </c>
      <c r="K4183" s="11" t="str">
        <f t="shared" si="393"/>
        <v>2010s</v>
      </c>
      <c r="L4183" s="11" t="str">
        <f t="shared" si="394"/>
        <v>Pulse</v>
      </c>
      <c r="M4183" s="18">
        <f t="shared" si="395"/>
        <v>5</v>
      </c>
    </row>
    <row r="4184" spans="1:13">
      <c r="A4184" s="4">
        <v>2012</v>
      </c>
      <c r="B4184" s="5" t="s">
        <v>144</v>
      </c>
      <c r="C4184" s="5" t="s">
        <v>147</v>
      </c>
      <c r="D4184" s="5" t="s">
        <v>18</v>
      </c>
      <c r="E4184" s="5">
        <v>45600</v>
      </c>
      <c r="F4184" s="6">
        <v>599.12</v>
      </c>
      <c r="H4184" s="15" t="str">
        <f t="shared" si="390"/>
        <v>Low</v>
      </c>
      <c r="I4184" s="11" t="str">
        <f t="shared" si="391"/>
        <v>Large</v>
      </c>
      <c r="J4184" s="11" t="str">
        <f t="shared" si="392"/>
        <v>West</v>
      </c>
      <c r="K4184" s="11" t="str">
        <f t="shared" si="393"/>
        <v>2010s</v>
      </c>
      <c r="L4184" s="11" t="str">
        <f t="shared" si="394"/>
        <v>Fiber</v>
      </c>
      <c r="M4184" s="18">
        <f t="shared" si="395"/>
        <v>1.3138596491228071E-2</v>
      </c>
    </row>
    <row r="4185" spans="1:13">
      <c r="A4185" s="4">
        <v>2013</v>
      </c>
      <c r="B4185" s="5" t="s">
        <v>144</v>
      </c>
      <c r="C4185" s="5" t="s">
        <v>147</v>
      </c>
      <c r="D4185" s="5" t="s">
        <v>16</v>
      </c>
      <c r="E4185" s="5">
        <v>8880</v>
      </c>
      <c r="F4185" s="6">
        <v>1843.47</v>
      </c>
      <c r="H4185" s="15" t="str">
        <f t="shared" si="390"/>
        <v>Medium</v>
      </c>
      <c r="I4185" s="11" t="str">
        <f t="shared" si="391"/>
        <v>Large</v>
      </c>
      <c r="J4185" s="11" t="str">
        <f t="shared" si="392"/>
        <v>West</v>
      </c>
      <c r="K4185" s="11" t="str">
        <f t="shared" si="393"/>
        <v>2010s</v>
      </c>
      <c r="L4185" s="11" t="str">
        <f t="shared" si="394"/>
        <v>Cereal</v>
      </c>
      <c r="M4185" s="18">
        <f t="shared" si="395"/>
        <v>0.20759797297297297</v>
      </c>
    </row>
    <row r="4186" spans="1:13">
      <c r="A4186" s="4">
        <v>2013</v>
      </c>
      <c r="B4186" s="5" t="s">
        <v>144</v>
      </c>
      <c r="C4186" s="5" t="s">
        <v>147</v>
      </c>
      <c r="D4186" s="5" t="s">
        <v>17</v>
      </c>
      <c r="E4186" s="5">
        <v>170</v>
      </c>
      <c r="F4186" s="6">
        <v>1235.29</v>
      </c>
      <c r="H4186" s="15" t="str">
        <f t="shared" si="390"/>
        <v>Medium</v>
      </c>
      <c r="I4186" s="11" t="str">
        <f t="shared" si="391"/>
        <v>Small</v>
      </c>
      <c r="J4186" s="11" t="str">
        <f t="shared" si="392"/>
        <v>West</v>
      </c>
      <c r="K4186" s="11" t="str">
        <f t="shared" si="393"/>
        <v>2010s</v>
      </c>
      <c r="L4186" s="11" t="str">
        <f t="shared" si="394"/>
        <v>Pulse</v>
      </c>
      <c r="M4186" s="18">
        <f t="shared" si="395"/>
        <v>7.2664117647058823</v>
      </c>
    </row>
    <row r="4187" spans="1:13">
      <c r="A4187" s="4">
        <v>2013</v>
      </c>
      <c r="B4187" s="5" t="s">
        <v>144</v>
      </c>
      <c r="C4187" s="5" t="s">
        <v>147</v>
      </c>
      <c r="D4187" s="5" t="s">
        <v>18</v>
      </c>
      <c r="E4187" s="5">
        <v>45750</v>
      </c>
      <c r="F4187" s="6">
        <v>248.09</v>
      </c>
      <c r="H4187" s="15" t="str">
        <f t="shared" si="390"/>
        <v>Low</v>
      </c>
      <c r="I4187" s="11" t="str">
        <f t="shared" si="391"/>
        <v>Large</v>
      </c>
      <c r="J4187" s="11" t="str">
        <f t="shared" si="392"/>
        <v>West</v>
      </c>
      <c r="K4187" s="11" t="str">
        <f t="shared" si="393"/>
        <v>2010s</v>
      </c>
      <c r="L4187" s="11" t="str">
        <f t="shared" si="394"/>
        <v>Fiber</v>
      </c>
      <c r="M4187" s="18">
        <f t="shared" si="395"/>
        <v>5.4227322404371585E-3</v>
      </c>
    </row>
    <row r="4188" spans="1:13">
      <c r="A4188" s="4">
        <v>2014</v>
      </c>
      <c r="B4188" s="5" t="s">
        <v>144</v>
      </c>
      <c r="C4188" s="5" t="s">
        <v>147</v>
      </c>
      <c r="D4188" s="5" t="s">
        <v>16</v>
      </c>
      <c r="E4188" s="5">
        <v>8480</v>
      </c>
      <c r="F4188" s="6">
        <v>1728.77</v>
      </c>
      <c r="H4188" s="15" t="str">
        <f t="shared" si="390"/>
        <v>Medium</v>
      </c>
      <c r="I4188" s="11" t="str">
        <f t="shared" si="391"/>
        <v>Large</v>
      </c>
      <c r="J4188" s="11" t="str">
        <f t="shared" si="392"/>
        <v>West</v>
      </c>
      <c r="K4188" s="11" t="str">
        <f t="shared" si="393"/>
        <v>2010s</v>
      </c>
      <c r="L4188" s="11" t="str">
        <f t="shared" si="394"/>
        <v>Cereal</v>
      </c>
      <c r="M4188" s="18">
        <f t="shared" si="395"/>
        <v>0.20386438679245283</v>
      </c>
    </row>
    <row r="4189" spans="1:13">
      <c r="A4189" s="4">
        <v>2014</v>
      </c>
      <c r="B4189" s="5" t="s">
        <v>144</v>
      </c>
      <c r="C4189" s="5" t="s">
        <v>147</v>
      </c>
      <c r="D4189" s="5" t="s">
        <v>17</v>
      </c>
      <c r="E4189" s="5">
        <v>20</v>
      </c>
      <c r="F4189" s="6">
        <v>1000</v>
      </c>
      <c r="H4189" s="15" t="str">
        <f t="shared" si="390"/>
        <v>Medium</v>
      </c>
      <c r="I4189" s="11" t="str">
        <f t="shared" si="391"/>
        <v>Small</v>
      </c>
      <c r="J4189" s="11" t="str">
        <f t="shared" si="392"/>
        <v>West</v>
      </c>
      <c r="K4189" s="11" t="str">
        <f t="shared" si="393"/>
        <v>2010s</v>
      </c>
      <c r="L4189" s="11" t="str">
        <f t="shared" si="394"/>
        <v>Pulse</v>
      </c>
      <c r="M4189" s="18">
        <f t="shared" si="395"/>
        <v>50</v>
      </c>
    </row>
    <row r="4190" spans="1:13">
      <c r="A4190" s="4">
        <v>2014</v>
      </c>
      <c r="B4190" s="5" t="s">
        <v>144</v>
      </c>
      <c r="C4190" s="5" t="s">
        <v>147</v>
      </c>
      <c r="D4190" s="5" t="s">
        <v>18</v>
      </c>
      <c r="E4190" s="5">
        <v>41390</v>
      </c>
      <c r="F4190" s="6">
        <v>571.39</v>
      </c>
      <c r="H4190" s="15" t="str">
        <f t="shared" si="390"/>
        <v>Low</v>
      </c>
      <c r="I4190" s="11" t="str">
        <f t="shared" si="391"/>
        <v>Large</v>
      </c>
      <c r="J4190" s="11" t="str">
        <f t="shared" si="392"/>
        <v>West</v>
      </c>
      <c r="K4190" s="11" t="str">
        <f t="shared" si="393"/>
        <v>2010s</v>
      </c>
      <c r="L4190" s="11" t="str">
        <f t="shared" si="394"/>
        <v>Fiber</v>
      </c>
      <c r="M4190" s="18">
        <f t="shared" si="395"/>
        <v>1.3805025368446484E-2</v>
      </c>
    </row>
    <row r="4191" spans="1:13">
      <c r="A4191" s="4">
        <v>2015</v>
      </c>
      <c r="B4191" s="5" t="s">
        <v>144</v>
      </c>
      <c r="C4191" s="5" t="s">
        <v>147</v>
      </c>
      <c r="D4191" s="5" t="s">
        <v>15</v>
      </c>
      <c r="E4191" s="5">
        <v>80</v>
      </c>
      <c r="F4191" s="6">
        <v>1125</v>
      </c>
      <c r="H4191" s="15" t="str">
        <f t="shared" si="390"/>
        <v>Medium</v>
      </c>
      <c r="I4191" s="11" t="str">
        <f t="shared" si="391"/>
        <v>Small</v>
      </c>
      <c r="J4191" s="11" t="str">
        <f t="shared" si="392"/>
        <v>West</v>
      </c>
      <c r="K4191" s="11" t="str">
        <f t="shared" si="393"/>
        <v>2010s</v>
      </c>
      <c r="L4191" s="11" t="str">
        <f t="shared" si="394"/>
        <v>Cereal</v>
      </c>
      <c r="M4191" s="18">
        <f t="shared" si="395"/>
        <v>14.0625</v>
      </c>
    </row>
    <row r="4192" spans="1:13">
      <c r="A4192" s="4">
        <v>2015</v>
      </c>
      <c r="B4192" s="5" t="s">
        <v>144</v>
      </c>
      <c r="C4192" s="5" t="s">
        <v>147</v>
      </c>
      <c r="D4192" s="5" t="s">
        <v>16</v>
      </c>
      <c r="E4192" s="5">
        <v>5620</v>
      </c>
      <c r="F4192" s="6">
        <v>1658.36</v>
      </c>
      <c r="H4192" s="15" t="str">
        <f t="shared" si="390"/>
        <v>Medium</v>
      </c>
      <c r="I4192" s="11" t="str">
        <f t="shared" si="391"/>
        <v>Large</v>
      </c>
      <c r="J4192" s="11" t="str">
        <f t="shared" si="392"/>
        <v>West</v>
      </c>
      <c r="K4192" s="11" t="str">
        <f t="shared" si="393"/>
        <v>2010s</v>
      </c>
      <c r="L4192" s="11" t="str">
        <f t="shared" si="394"/>
        <v>Cereal</v>
      </c>
      <c r="M4192" s="18">
        <f t="shared" si="395"/>
        <v>0.29508185053380781</v>
      </c>
    </row>
    <row r="4193" spans="1:13">
      <c r="A4193" s="4">
        <v>2015</v>
      </c>
      <c r="B4193" s="5" t="s">
        <v>144</v>
      </c>
      <c r="C4193" s="5" t="s">
        <v>147</v>
      </c>
      <c r="D4193" s="5" t="s">
        <v>17</v>
      </c>
      <c r="E4193" s="5">
        <v>20</v>
      </c>
      <c r="F4193" s="6">
        <v>1000</v>
      </c>
      <c r="H4193" s="15" t="str">
        <f t="shared" si="390"/>
        <v>Medium</v>
      </c>
      <c r="I4193" s="11" t="str">
        <f t="shared" si="391"/>
        <v>Small</v>
      </c>
      <c r="J4193" s="11" t="str">
        <f t="shared" si="392"/>
        <v>West</v>
      </c>
      <c r="K4193" s="11" t="str">
        <f t="shared" si="393"/>
        <v>2010s</v>
      </c>
      <c r="L4193" s="11" t="str">
        <f t="shared" si="394"/>
        <v>Pulse</v>
      </c>
      <c r="M4193" s="18">
        <f t="shared" si="395"/>
        <v>50</v>
      </c>
    </row>
    <row r="4194" spans="1:13">
      <c r="A4194" s="4">
        <v>2015</v>
      </c>
      <c r="B4194" s="5" t="s">
        <v>144</v>
      </c>
      <c r="C4194" s="5" t="s">
        <v>147</v>
      </c>
      <c r="D4194" s="5" t="s">
        <v>18</v>
      </c>
      <c r="E4194" s="5">
        <v>34430</v>
      </c>
      <c r="F4194" s="6">
        <v>422.89</v>
      </c>
      <c r="H4194" s="15" t="str">
        <f t="shared" si="390"/>
        <v>Low</v>
      </c>
      <c r="I4194" s="11" t="str">
        <f t="shared" si="391"/>
        <v>Large</v>
      </c>
      <c r="J4194" s="11" t="str">
        <f t="shared" si="392"/>
        <v>West</v>
      </c>
      <c r="K4194" s="11" t="str">
        <f t="shared" si="393"/>
        <v>2010s</v>
      </c>
      <c r="L4194" s="11" t="str">
        <f t="shared" si="394"/>
        <v>Fiber</v>
      </c>
      <c r="M4194" s="18">
        <f t="shared" si="395"/>
        <v>1.2282602381643914E-2</v>
      </c>
    </row>
    <row r="4195" spans="1:13">
      <c r="A4195" s="4">
        <v>2016</v>
      </c>
      <c r="B4195" s="5" t="s">
        <v>144</v>
      </c>
      <c r="C4195" s="5" t="s">
        <v>147</v>
      </c>
      <c r="D4195" s="5" t="s">
        <v>16</v>
      </c>
      <c r="E4195" s="5">
        <v>5900</v>
      </c>
      <c r="F4195" s="6">
        <v>1522.2</v>
      </c>
      <c r="H4195" s="15" t="str">
        <f t="shared" si="390"/>
        <v>Medium</v>
      </c>
      <c r="I4195" s="11" t="str">
        <f t="shared" si="391"/>
        <v>Large</v>
      </c>
      <c r="J4195" s="11" t="str">
        <f t="shared" si="392"/>
        <v>West</v>
      </c>
      <c r="K4195" s="11" t="str">
        <f t="shared" si="393"/>
        <v>2010s</v>
      </c>
      <c r="L4195" s="11" t="str">
        <f t="shared" si="394"/>
        <v>Cereal</v>
      </c>
      <c r="M4195" s="18">
        <f t="shared" si="395"/>
        <v>0.25800000000000001</v>
      </c>
    </row>
    <row r="4196" spans="1:13">
      <c r="A4196" s="4">
        <v>2016</v>
      </c>
      <c r="B4196" s="5" t="s">
        <v>144</v>
      </c>
      <c r="C4196" s="5" t="s">
        <v>147</v>
      </c>
      <c r="D4196" s="5" t="s">
        <v>17</v>
      </c>
      <c r="E4196" s="5">
        <v>120</v>
      </c>
      <c r="F4196" s="6">
        <v>1119.6600000000001</v>
      </c>
      <c r="H4196" s="15" t="str">
        <f t="shared" si="390"/>
        <v>Medium</v>
      </c>
      <c r="I4196" s="11" t="str">
        <f t="shared" si="391"/>
        <v>Small</v>
      </c>
      <c r="J4196" s="11" t="str">
        <f t="shared" si="392"/>
        <v>West</v>
      </c>
      <c r="K4196" s="11" t="str">
        <f t="shared" si="393"/>
        <v>2010s</v>
      </c>
      <c r="L4196" s="11" t="str">
        <f t="shared" si="394"/>
        <v>Pulse</v>
      </c>
      <c r="M4196" s="18">
        <f t="shared" si="395"/>
        <v>9.3305000000000007</v>
      </c>
    </row>
    <row r="4197" spans="1:13">
      <c r="A4197" s="4">
        <v>2016</v>
      </c>
      <c r="B4197" s="5" t="s">
        <v>144</v>
      </c>
      <c r="C4197" s="5" t="s">
        <v>147</v>
      </c>
      <c r="D4197" s="5" t="s">
        <v>18</v>
      </c>
      <c r="E4197" s="5">
        <v>33310</v>
      </c>
      <c r="F4197" s="6">
        <v>696.51</v>
      </c>
      <c r="H4197" s="15" t="str">
        <f t="shared" si="390"/>
        <v>Low</v>
      </c>
      <c r="I4197" s="11" t="str">
        <f t="shared" si="391"/>
        <v>Large</v>
      </c>
      <c r="J4197" s="11" t="str">
        <f t="shared" si="392"/>
        <v>West</v>
      </c>
      <c r="K4197" s="11" t="str">
        <f t="shared" si="393"/>
        <v>2010s</v>
      </c>
      <c r="L4197" s="11" t="str">
        <f t="shared" si="394"/>
        <v>Fiber</v>
      </c>
      <c r="M4197" s="18">
        <f t="shared" si="395"/>
        <v>2.0909936955869107E-2</v>
      </c>
    </row>
    <row r="4198" spans="1:13">
      <c r="A4198" s="4">
        <v>2017</v>
      </c>
      <c r="B4198" s="5" t="s">
        <v>144</v>
      </c>
      <c r="C4198" s="5" t="s">
        <v>147</v>
      </c>
      <c r="D4198" s="5" t="s">
        <v>16</v>
      </c>
      <c r="E4198" s="5">
        <v>7740</v>
      </c>
      <c r="F4198" s="6">
        <v>1929.29</v>
      </c>
      <c r="H4198" s="15" t="str">
        <f t="shared" si="390"/>
        <v>Medium</v>
      </c>
      <c r="I4198" s="11" t="str">
        <f t="shared" si="391"/>
        <v>Large</v>
      </c>
      <c r="J4198" s="11" t="str">
        <f t="shared" si="392"/>
        <v>West</v>
      </c>
      <c r="K4198" s="11" t="str">
        <f t="shared" si="393"/>
        <v>2010s</v>
      </c>
      <c r="L4198" s="11" t="str">
        <f t="shared" si="394"/>
        <v>Cereal</v>
      </c>
      <c r="M4198" s="18">
        <f t="shared" si="395"/>
        <v>0.24926227390180877</v>
      </c>
    </row>
    <row r="4199" spans="1:13">
      <c r="A4199" s="4">
        <v>2017</v>
      </c>
      <c r="B4199" s="5" t="s">
        <v>144</v>
      </c>
      <c r="C4199" s="5" t="s">
        <v>147</v>
      </c>
      <c r="D4199" s="5" t="s">
        <v>17</v>
      </c>
      <c r="E4199" s="5">
        <v>330</v>
      </c>
      <c r="F4199" s="6">
        <v>1283.99</v>
      </c>
      <c r="H4199" s="15" t="str">
        <f t="shared" si="390"/>
        <v>Medium</v>
      </c>
      <c r="I4199" s="11" t="str">
        <f t="shared" si="391"/>
        <v>Small</v>
      </c>
      <c r="J4199" s="11" t="str">
        <f t="shared" si="392"/>
        <v>West</v>
      </c>
      <c r="K4199" s="11" t="str">
        <f t="shared" si="393"/>
        <v>2010s</v>
      </c>
      <c r="L4199" s="11" t="str">
        <f t="shared" si="394"/>
        <v>Pulse</v>
      </c>
      <c r="M4199" s="18">
        <f t="shared" si="395"/>
        <v>3.8908787878787878</v>
      </c>
    </row>
    <row r="4200" spans="1:13">
      <c r="A4200" s="4">
        <v>2017</v>
      </c>
      <c r="B4200" s="5" t="s">
        <v>144</v>
      </c>
      <c r="C4200" s="5" t="s">
        <v>147</v>
      </c>
      <c r="D4200" s="5" t="s">
        <v>18</v>
      </c>
      <c r="E4200" s="5">
        <v>18720</v>
      </c>
      <c r="F4200" s="6">
        <v>746.29</v>
      </c>
      <c r="H4200" s="15" t="str">
        <f t="shared" si="390"/>
        <v>Low</v>
      </c>
      <c r="I4200" s="11" t="str">
        <f t="shared" si="391"/>
        <v>Large</v>
      </c>
      <c r="J4200" s="11" t="str">
        <f t="shared" si="392"/>
        <v>West</v>
      </c>
      <c r="K4200" s="11" t="str">
        <f t="shared" si="393"/>
        <v>2010s</v>
      </c>
      <c r="L4200" s="11" t="str">
        <f t="shared" si="394"/>
        <v>Fiber</v>
      </c>
      <c r="M4200" s="18">
        <f t="shared" si="395"/>
        <v>3.9865918803418804E-2</v>
      </c>
    </row>
    <row r="4201" spans="1:13">
      <c r="A4201" s="4">
        <v>2008</v>
      </c>
      <c r="B4201" s="5" t="s">
        <v>144</v>
      </c>
      <c r="C4201" s="5" t="s">
        <v>148</v>
      </c>
      <c r="D4201" s="5" t="s">
        <v>15</v>
      </c>
      <c r="E4201" s="5">
        <v>30600</v>
      </c>
      <c r="F4201" s="6">
        <v>1326.8</v>
      </c>
      <c r="H4201" s="15" t="str">
        <f t="shared" si="390"/>
        <v>Medium</v>
      </c>
      <c r="I4201" s="11" t="str">
        <f t="shared" si="391"/>
        <v>Large</v>
      </c>
      <c r="J4201" s="11" t="str">
        <f t="shared" si="392"/>
        <v>West</v>
      </c>
      <c r="K4201" s="11" t="str">
        <f t="shared" si="393"/>
        <v>2000s</v>
      </c>
      <c r="L4201" s="11" t="str">
        <f t="shared" si="394"/>
        <v>Cereal</v>
      </c>
      <c r="M4201" s="18">
        <f t="shared" si="395"/>
        <v>4.3359477124183005E-2</v>
      </c>
    </row>
    <row r="4202" spans="1:13">
      <c r="A4202" s="4">
        <v>2008</v>
      </c>
      <c r="B4202" s="5" t="s">
        <v>144</v>
      </c>
      <c r="C4202" s="5" t="s">
        <v>148</v>
      </c>
      <c r="D4202" s="5" t="s">
        <v>16</v>
      </c>
      <c r="E4202" s="5">
        <v>7700</v>
      </c>
      <c r="F4202" s="6">
        <v>1441.56</v>
      </c>
      <c r="H4202" s="15" t="str">
        <f t="shared" si="390"/>
        <v>Medium</v>
      </c>
      <c r="I4202" s="11" t="str">
        <f t="shared" si="391"/>
        <v>Large</v>
      </c>
      <c r="J4202" s="11" t="str">
        <f t="shared" si="392"/>
        <v>West</v>
      </c>
      <c r="K4202" s="11" t="str">
        <f t="shared" si="393"/>
        <v>2000s</v>
      </c>
      <c r="L4202" s="11" t="str">
        <f t="shared" si="394"/>
        <v>Cereal</v>
      </c>
      <c r="M4202" s="18">
        <f t="shared" si="395"/>
        <v>0.18721558441558442</v>
      </c>
    </row>
    <row r="4203" spans="1:13">
      <c r="A4203" s="4">
        <v>2008</v>
      </c>
      <c r="B4203" s="5" t="s">
        <v>144</v>
      </c>
      <c r="C4203" s="5" t="s">
        <v>148</v>
      </c>
      <c r="D4203" s="5" t="s">
        <v>17</v>
      </c>
      <c r="E4203" s="5">
        <v>3100</v>
      </c>
      <c r="F4203" s="6">
        <v>451.61</v>
      </c>
      <c r="H4203" s="15" t="str">
        <f t="shared" si="390"/>
        <v>Low</v>
      </c>
      <c r="I4203" s="11" t="str">
        <f t="shared" si="391"/>
        <v>Medium</v>
      </c>
      <c r="J4203" s="11" t="str">
        <f t="shared" si="392"/>
        <v>West</v>
      </c>
      <c r="K4203" s="11" t="str">
        <f t="shared" si="393"/>
        <v>2000s</v>
      </c>
      <c r="L4203" s="11" t="str">
        <f t="shared" si="394"/>
        <v>Pulse</v>
      </c>
      <c r="M4203" s="18">
        <f t="shared" si="395"/>
        <v>0.14568064516129034</v>
      </c>
    </row>
    <row r="4204" spans="1:13">
      <c r="A4204" s="4">
        <v>2008</v>
      </c>
      <c r="B4204" s="5" t="s">
        <v>144</v>
      </c>
      <c r="C4204" s="5" t="s">
        <v>148</v>
      </c>
      <c r="D4204" s="5" t="s">
        <v>18</v>
      </c>
      <c r="E4204" s="5">
        <v>174500</v>
      </c>
      <c r="F4204" s="6">
        <v>286.7</v>
      </c>
      <c r="H4204" s="15" t="str">
        <f t="shared" si="390"/>
        <v>Low</v>
      </c>
      <c r="I4204" s="11" t="str">
        <f t="shared" si="391"/>
        <v>Large</v>
      </c>
      <c r="J4204" s="11" t="str">
        <f t="shared" si="392"/>
        <v>West</v>
      </c>
      <c r="K4204" s="11" t="str">
        <f t="shared" si="393"/>
        <v>2000s</v>
      </c>
      <c r="L4204" s="11" t="str">
        <f t="shared" si="394"/>
        <v>Fiber</v>
      </c>
      <c r="M4204" s="18">
        <f t="shared" si="395"/>
        <v>1.6429799426934096E-3</v>
      </c>
    </row>
    <row r="4205" spans="1:13">
      <c r="A4205" s="4">
        <v>2009</v>
      </c>
      <c r="B4205" s="5" t="s">
        <v>144</v>
      </c>
      <c r="C4205" s="5" t="s">
        <v>148</v>
      </c>
      <c r="D4205" s="5" t="s">
        <v>15</v>
      </c>
      <c r="E4205" s="5">
        <v>27500</v>
      </c>
      <c r="F4205" s="6">
        <v>1040</v>
      </c>
      <c r="H4205" s="15" t="str">
        <f t="shared" si="390"/>
        <v>Medium</v>
      </c>
      <c r="I4205" s="11" t="str">
        <f t="shared" si="391"/>
        <v>Large</v>
      </c>
      <c r="J4205" s="11" t="str">
        <f t="shared" si="392"/>
        <v>West</v>
      </c>
      <c r="K4205" s="11" t="str">
        <f t="shared" si="393"/>
        <v>2000s</v>
      </c>
      <c r="L4205" s="11" t="str">
        <f t="shared" si="394"/>
        <v>Cereal</v>
      </c>
      <c r="M4205" s="18">
        <f t="shared" si="395"/>
        <v>3.781818181818182E-2</v>
      </c>
    </row>
    <row r="4206" spans="1:13">
      <c r="A4206" s="4">
        <v>2009</v>
      </c>
      <c r="B4206" s="5" t="s">
        <v>144</v>
      </c>
      <c r="C4206" s="5" t="s">
        <v>148</v>
      </c>
      <c r="D4206" s="5" t="s">
        <v>16</v>
      </c>
      <c r="E4206" s="5">
        <v>7500</v>
      </c>
      <c r="F4206" s="6">
        <v>960</v>
      </c>
      <c r="H4206" s="15" t="str">
        <f t="shared" si="390"/>
        <v>Low</v>
      </c>
      <c r="I4206" s="11" t="str">
        <f t="shared" si="391"/>
        <v>Large</v>
      </c>
      <c r="J4206" s="11" t="str">
        <f t="shared" si="392"/>
        <v>West</v>
      </c>
      <c r="K4206" s="11" t="str">
        <f t="shared" si="393"/>
        <v>2000s</v>
      </c>
      <c r="L4206" s="11" t="str">
        <f t="shared" si="394"/>
        <v>Cereal</v>
      </c>
      <c r="M4206" s="18">
        <f t="shared" si="395"/>
        <v>0.128</v>
      </c>
    </row>
    <row r="4207" spans="1:13">
      <c r="A4207" s="4">
        <v>2009</v>
      </c>
      <c r="B4207" s="5" t="s">
        <v>144</v>
      </c>
      <c r="C4207" s="5" t="s">
        <v>148</v>
      </c>
      <c r="D4207" s="5" t="s">
        <v>17</v>
      </c>
      <c r="E4207" s="5">
        <v>2700</v>
      </c>
      <c r="F4207" s="6">
        <v>962.96</v>
      </c>
      <c r="H4207" s="15" t="str">
        <f t="shared" si="390"/>
        <v>Low</v>
      </c>
      <c r="I4207" s="11" t="str">
        <f t="shared" si="391"/>
        <v>Medium</v>
      </c>
      <c r="J4207" s="11" t="str">
        <f t="shared" si="392"/>
        <v>West</v>
      </c>
      <c r="K4207" s="11" t="str">
        <f t="shared" si="393"/>
        <v>2000s</v>
      </c>
      <c r="L4207" s="11" t="str">
        <f t="shared" si="394"/>
        <v>Pulse</v>
      </c>
      <c r="M4207" s="18">
        <f t="shared" si="395"/>
        <v>0.35665185185185189</v>
      </c>
    </row>
    <row r="4208" spans="1:13">
      <c r="A4208" s="4">
        <v>2009</v>
      </c>
      <c r="B4208" s="5" t="s">
        <v>144</v>
      </c>
      <c r="C4208" s="5" t="s">
        <v>148</v>
      </c>
      <c r="D4208" s="5" t="s">
        <v>18</v>
      </c>
      <c r="E4208" s="5">
        <v>151700</v>
      </c>
      <c r="F4208" s="6">
        <v>361.63</v>
      </c>
      <c r="H4208" s="15" t="str">
        <f t="shared" si="390"/>
        <v>Low</v>
      </c>
      <c r="I4208" s="11" t="str">
        <f t="shared" si="391"/>
        <v>Large</v>
      </c>
      <c r="J4208" s="11" t="str">
        <f t="shared" si="392"/>
        <v>West</v>
      </c>
      <c r="K4208" s="11" t="str">
        <f t="shared" si="393"/>
        <v>2000s</v>
      </c>
      <c r="L4208" s="11" t="str">
        <f t="shared" si="394"/>
        <v>Fiber</v>
      </c>
      <c r="M4208" s="18">
        <f t="shared" si="395"/>
        <v>2.3838497033618986E-3</v>
      </c>
    </row>
    <row r="4209" spans="1:13">
      <c r="A4209" s="4">
        <v>2010</v>
      </c>
      <c r="B4209" s="5" t="s">
        <v>144</v>
      </c>
      <c r="C4209" s="5" t="s">
        <v>148</v>
      </c>
      <c r="D4209" s="5" t="s">
        <v>15</v>
      </c>
      <c r="E4209" s="5">
        <v>25200</v>
      </c>
      <c r="F4209" s="6">
        <v>1396.83</v>
      </c>
      <c r="H4209" s="15" t="str">
        <f t="shared" si="390"/>
        <v>Medium</v>
      </c>
      <c r="I4209" s="11" t="str">
        <f t="shared" si="391"/>
        <v>Large</v>
      </c>
      <c r="J4209" s="11" t="str">
        <f t="shared" si="392"/>
        <v>West</v>
      </c>
      <c r="K4209" s="11" t="str">
        <f t="shared" si="393"/>
        <v>2010s</v>
      </c>
      <c r="L4209" s="11" t="str">
        <f t="shared" si="394"/>
        <v>Cereal</v>
      </c>
      <c r="M4209" s="18">
        <f t="shared" si="395"/>
        <v>5.5429761904761905E-2</v>
      </c>
    </row>
    <row r="4210" spans="1:13">
      <c r="A4210" s="4">
        <v>2010</v>
      </c>
      <c r="B4210" s="5" t="s">
        <v>144</v>
      </c>
      <c r="C4210" s="5" t="s">
        <v>148</v>
      </c>
      <c r="D4210" s="5" t="s">
        <v>16</v>
      </c>
      <c r="E4210" s="5">
        <v>15600</v>
      </c>
      <c r="F4210" s="6">
        <v>1782.05</v>
      </c>
      <c r="H4210" s="15" t="str">
        <f t="shared" si="390"/>
        <v>Medium</v>
      </c>
      <c r="I4210" s="11" t="str">
        <f t="shared" si="391"/>
        <v>Large</v>
      </c>
      <c r="J4210" s="11" t="str">
        <f t="shared" si="392"/>
        <v>West</v>
      </c>
      <c r="K4210" s="11" t="str">
        <f t="shared" si="393"/>
        <v>2010s</v>
      </c>
      <c r="L4210" s="11" t="str">
        <f t="shared" si="394"/>
        <v>Cereal</v>
      </c>
      <c r="M4210" s="18">
        <f t="shared" si="395"/>
        <v>0.11423397435897435</v>
      </c>
    </row>
    <row r="4211" spans="1:13">
      <c r="A4211" s="4">
        <v>2010</v>
      </c>
      <c r="B4211" s="5" t="s">
        <v>144</v>
      </c>
      <c r="C4211" s="5" t="s">
        <v>148</v>
      </c>
      <c r="D4211" s="5" t="s">
        <v>17</v>
      </c>
      <c r="E4211" s="5">
        <v>1600</v>
      </c>
      <c r="F4211" s="6">
        <v>1437.5</v>
      </c>
      <c r="H4211" s="15" t="str">
        <f t="shared" si="390"/>
        <v>Medium</v>
      </c>
      <c r="I4211" s="11" t="str">
        <f t="shared" si="391"/>
        <v>Medium</v>
      </c>
      <c r="J4211" s="11" t="str">
        <f t="shared" si="392"/>
        <v>West</v>
      </c>
      <c r="K4211" s="11" t="str">
        <f t="shared" si="393"/>
        <v>2010s</v>
      </c>
      <c r="L4211" s="11" t="str">
        <f t="shared" si="394"/>
        <v>Pulse</v>
      </c>
      <c r="M4211" s="18">
        <f t="shared" si="395"/>
        <v>0.8984375</v>
      </c>
    </row>
    <row r="4212" spans="1:13">
      <c r="A4212" s="4">
        <v>2010</v>
      </c>
      <c r="B4212" s="5" t="s">
        <v>144</v>
      </c>
      <c r="C4212" s="5" t="s">
        <v>148</v>
      </c>
      <c r="D4212" s="5" t="s">
        <v>18</v>
      </c>
      <c r="E4212" s="5">
        <v>159000</v>
      </c>
      <c r="F4212" s="6">
        <v>363.52</v>
      </c>
      <c r="H4212" s="15" t="str">
        <f t="shared" si="390"/>
        <v>Low</v>
      </c>
      <c r="I4212" s="11" t="str">
        <f t="shared" si="391"/>
        <v>Large</v>
      </c>
      <c r="J4212" s="11" t="str">
        <f t="shared" si="392"/>
        <v>West</v>
      </c>
      <c r="K4212" s="11" t="str">
        <f t="shared" si="393"/>
        <v>2010s</v>
      </c>
      <c r="L4212" s="11" t="str">
        <f t="shared" si="394"/>
        <v>Fiber</v>
      </c>
      <c r="M4212" s="18">
        <f t="shared" si="395"/>
        <v>2.2862893081761005E-3</v>
      </c>
    </row>
    <row r="4213" spans="1:13">
      <c r="A4213" s="4">
        <v>2011</v>
      </c>
      <c r="B4213" s="5" t="s">
        <v>144</v>
      </c>
      <c r="C4213" s="5" t="s">
        <v>148</v>
      </c>
      <c r="D4213" s="5" t="s">
        <v>15</v>
      </c>
      <c r="E4213" s="5">
        <v>31000</v>
      </c>
      <c r="F4213" s="6">
        <v>1293.55</v>
      </c>
      <c r="H4213" s="15" t="str">
        <f t="shared" si="390"/>
        <v>Medium</v>
      </c>
      <c r="I4213" s="11" t="str">
        <f t="shared" si="391"/>
        <v>Large</v>
      </c>
      <c r="J4213" s="11" t="str">
        <f t="shared" si="392"/>
        <v>West</v>
      </c>
      <c r="K4213" s="11" t="str">
        <f t="shared" si="393"/>
        <v>2010s</v>
      </c>
      <c r="L4213" s="11" t="str">
        <f t="shared" si="394"/>
        <v>Cereal</v>
      </c>
      <c r="M4213" s="18">
        <f t="shared" si="395"/>
        <v>4.1727419354838709E-2</v>
      </c>
    </row>
    <row r="4214" spans="1:13">
      <c r="A4214" s="4">
        <v>2011</v>
      </c>
      <c r="B4214" s="5" t="s">
        <v>144</v>
      </c>
      <c r="C4214" s="5" t="s">
        <v>148</v>
      </c>
      <c r="D4214" s="5" t="s">
        <v>16</v>
      </c>
      <c r="E4214" s="5">
        <v>14700</v>
      </c>
      <c r="F4214" s="6">
        <v>1755.1</v>
      </c>
      <c r="H4214" s="15" t="str">
        <f t="shared" si="390"/>
        <v>Medium</v>
      </c>
      <c r="I4214" s="11" t="str">
        <f t="shared" si="391"/>
        <v>Large</v>
      </c>
      <c r="J4214" s="11" t="str">
        <f t="shared" si="392"/>
        <v>West</v>
      </c>
      <c r="K4214" s="11" t="str">
        <f t="shared" si="393"/>
        <v>2010s</v>
      </c>
      <c r="L4214" s="11" t="str">
        <f t="shared" si="394"/>
        <v>Cereal</v>
      </c>
      <c r="M4214" s="18">
        <f t="shared" si="395"/>
        <v>0.11939455782312924</v>
      </c>
    </row>
    <row r="4215" spans="1:13">
      <c r="A4215" s="4">
        <v>2011</v>
      </c>
      <c r="B4215" s="5" t="s">
        <v>144</v>
      </c>
      <c r="C4215" s="5" t="s">
        <v>148</v>
      </c>
      <c r="D4215" s="5" t="s">
        <v>17</v>
      </c>
      <c r="E4215" s="5">
        <v>5700</v>
      </c>
      <c r="F4215" s="6">
        <v>1140.3499999999999</v>
      </c>
      <c r="H4215" s="15" t="str">
        <f t="shared" si="390"/>
        <v>Medium</v>
      </c>
      <c r="I4215" s="11" t="str">
        <f t="shared" si="391"/>
        <v>Large</v>
      </c>
      <c r="J4215" s="11" t="str">
        <f t="shared" si="392"/>
        <v>West</v>
      </c>
      <c r="K4215" s="11" t="str">
        <f t="shared" si="393"/>
        <v>2010s</v>
      </c>
      <c r="L4215" s="11" t="str">
        <f t="shared" si="394"/>
        <v>Pulse</v>
      </c>
      <c r="M4215" s="18">
        <f t="shared" si="395"/>
        <v>0.20006140350877191</v>
      </c>
    </row>
    <row r="4216" spans="1:13">
      <c r="A4216" s="4">
        <v>2011</v>
      </c>
      <c r="B4216" s="5" t="s">
        <v>144</v>
      </c>
      <c r="C4216" s="5" t="s">
        <v>148</v>
      </c>
      <c r="D4216" s="5" t="s">
        <v>18</v>
      </c>
      <c r="E4216" s="5">
        <v>170800</v>
      </c>
      <c r="F4216" s="6">
        <v>392.56</v>
      </c>
      <c r="H4216" s="15" t="str">
        <f t="shared" si="390"/>
        <v>Low</v>
      </c>
      <c r="I4216" s="11" t="str">
        <f t="shared" si="391"/>
        <v>Large</v>
      </c>
      <c r="J4216" s="11" t="str">
        <f t="shared" si="392"/>
        <v>West</v>
      </c>
      <c r="K4216" s="11" t="str">
        <f t="shared" si="393"/>
        <v>2010s</v>
      </c>
      <c r="L4216" s="11" t="str">
        <f t="shared" si="394"/>
        <v>Fiber</v>
      </c>
      <c r="M4216" s="18">
        <f t="shared" si="395"/>
        <v>2.2983606557377047E-3</v>
      </c>
    </row>
    <row r="4217" spans="1:13">
      <c r="A4217" s="4">
        <v>2012</v>
      </c>
      <c r="B4217" s="5" t="s">
        <v>144</v>
      </c>
      <c r="C4217" s="5" t="s">
        <v>148</v>
      </c>
      <c r="D4217" s="5" t="s">
        <v>15</v>
      </c>
      <c r="E4217" s="5">
        <v>23400</v>
      </c>
      <c r="F4217" s="6">
        <v>1423.08</v>
      </c>
      <c r="H4217" s="15" t="str">
        <f t="shared" si="390"/>
        <v>Medium</v>
      </c>
      <c r="I4217" s="11" t="str">
        <f t="shared" si="391"/>
        <v>Large</v>
      </c>
      <c r="J4217" s="11" t="str">
        <f t="shared" si="392"/>
        <v>West</v>
      </c>
      <c r="K4217" s="11" t="str">
        <f t="shared" si="393"/>
        <v>2010s</v>
      </c>
      <c r="L4217" s="11" t="str">
        <f t="shared" si="394"/>
        <v>Cereal</v>
      </c>
      <c r="M4217" s="18">
        <f t="shared" si="395"/>
        <v>6.0815384615384611E-2</v>
      </c>
    </row>
    <row r="4218" spans="1:13">
      <c r="A4218" s="4">
        <v>2012</v>
      </c>
      <c r="B4218" s="5" t="s">
        <v>144</v>
      </c>
      <c r="C4218" s="5" t="s">
        <v>148</v>
      </c>
      <c r="D4218" s="5" t="s">
        <v>16</v>
      </c>
      <c r="E4218" s="5">
        <v>9000</v>
      </c>
      <c r="F4218" s="6">
        <v>1733.33</v>
      </c>
      <c r="H4218" s="15" t="str">
        <f t="shared" si="390"/>
        <v>Medium</v>
      </c>
      <c r="I4218" s="11" t="str">
        <f t="shared" si="391"/>
        <v>Large</v>
      </c>
      <c r="J4218" s="11" t="str">
        <f t="shared" si="392"/>
        <v>West</v>
      </c>
      <c r="K4218" s="11" t="str">
        <f t="shared" si="393"/>
        <v>2010s</v>
      </c>
      <c r="L4218" s="11" t="str">
        <f t="shared" si="394"/>
        <v>Cereal</v>
      </c>
      <c r="M4218" s="18">
        <f t="shared" si="395"/>
        <v>0.19259222222222222</v>
      </c>
    </row>
    <row r="4219" spans="1:13">
      <c r="A4219" s="4">
        <v>2012</v>
      </c>
      <c r="B4219" s="5" t="s">
        <v>144</v>
      </c>
      <c r="C4219" s="5" t="s">
        <v>148</v>
      </c>
      <c r="D4219" s="5" t="s">
        <v>17</v>
      </c>
      <c r="E4219" s="5">
        <v>3300</v>
      </c>
      <c r="F4219" s="6">
        <v>969.7</v>
      </c>
      <c r="H4219" s="15" t="str">
        <f t="shared" si="390"/>
        <v>Low</v>
      </c>
      <c r="I4219" s="11" t="str">
        <f t="shared" si="391"/>
        <v>Medium</v>
      </c>
      <c r="J4219" s="11" t="str">
        <f t="shared" si="392"/>
        <v>West</v>
      </c>
      <c r="K4219" s="11" t="str">
        <f t="shared" si="393"/>
        <v>2010s</v>
      </c>
      <c r="L4219" s="11" t="str">
        <f t="shared" si="394"/>
        <v>Pulse</v>
      </c>
      <c r="M4219" s="18">
        <f t="shared" si="395"/>
        <v>0.29384848484848486</v>
      </c>
    </row>
    <row r="4220" spans="1:13">
      <c r="A4220" s="4">
        <v>2012</v>
      </c>
      <c r="B4220" s="5" t="s">
        <v>144</v>
      </c>
      <c r="C4220" s="5" t="s">
        <v>148</v>
      </c>
      <c r="D4220" s="5" t="s">
        <v>18</v>
      </c>
      <c r="E4220" s="5">
        <v>154500</v>
      </c>
      <c r="F4220" s="6">
        <v>410.29</v>
      </c>
      <c r="H4220" s="15" t="str">
        <f t="shared" si="390"/>
        <v>Low</v>
      </c>
      <c r="I4220" s="11" t="str">
        <f t="shared" si="391"/>
        <v>Large</v>
      </c>
      <c r="J4220" s="11" t="str">
        <f t="shared" si="392"/>
        <v>West</v>
      </c>
      <c r="K4220" s="11" t="str">
        <f t="shared" si="393"/>
        <v>2010s</v>
      </c>
      <c r="L4220" s="11" t="str">
        <f t="shared" si="394"/>
        <v>Fiber</v>
      </c>
      <c r="M4220" s="18">
        <f t="shared" si="395"/>
        <v>2.6555987055016184E-3</v>
      </c>
    </row>
    <row r="4221" spans="1:13">
      <c r="A4221" s="4">
        <v>2013</v>
      </c>
      <c r="B4221" s="5" t="s">
        <v>144</v>
      </c>
      <c r="C4221" s="5" t="s">
        <v>148</v>
      </c>
      <c r="D4221" s="5" t="s">
        <v>15</v>
      </c>
      <c r="E4221" s="5">
        <v>22650</v>
      </c>
      <c r="F4221" s="6">
        <v>1253.8599999999999</v>
      </c>
      <c r="H4221" s="15" t="str">
        <f t="shared" si="390"/>
        <v>Medium</v>
      </c>
      <c r="I4221" s="11" t="str">
        <f t="shared" si="391"/>
        <v>Large</v>
      </c>
      <c r="J4221" s="11" t="str">
        <f t="shared" si="392"/>
        <v>West</v>
      </c>
      <c r="K4221" s="11" t="str">
        <f t="shared" si="393"/>
        <v>2010s</v>
      </c>
      <c r="L4221" s="11" t="str">
        <f t="shared" si="394"/>
        <v>Cereal</v>
      </c>
      <c r="M4221" s="18">
        <f t="shared" si="395"/>
        <v>5.5358057395143483E-2</v>
      </c>
    </row>
    <row r="4222" spans="1:13">
      <c r="A4222" s="4">
        <v>2013</v>
      </c>
      <c r="B4222" s="5" t="s">
        <v>144</v>
      </c>
      <c r="C4222" s="5" t="s">
        <v>148</v>
      </c>
      <c r="D4222" s="5" t="s">
        <v>16</v>
      </c>
      <c r="E4222" s="5">
        <v>12470</v>
      </c>
      <c r="F4222" s="6">
        <v>1545.31</v>
      </c>
      <c r="H4222" s="15" t="str">
        <f t="shared" si="390"/>
        <v>Medium</v>
      </c>
      <c r="I4222" s="11" t="str">
        <f t="shared" si="391"/>
        <v>Large</v>
      </c>
      <c r="J4222" s="11" t="str">
        <f t="shared" si="392"/>
        <v>West</v>
      </c>
      <c r="K4222" s="11" t="str">
        <f t="shared" si="393"/>
        <v>2010s</v>
      </c>
      <c r="L4222" s="11" t="str">
        <f t="shared" si="394"/>
        <v>Cereal</v>
      </c>
      <c r="M4222" s="18">
        <f t="shared" si="395"/>
        <v>0.12392221331194868</v>
      </c>
    </row>
    <row r="4223" spans="1:13">
      <c r="A4223" s="4">
        <v>2013</v>
      </c>
      <c r="B4223" s="5" t="s">
        <v>144</v>
      </c>
      <c r="C4223" s="5" t="s">
        <v>148</v>
      </c>
      <c r="D4223" s="5" t="s">
        <v>17</v>
      </c>
      <c r="E4223" s="5">
        <v>4110</v>
      </c>
      <c r="F4223" s="6">
        <v>1236.01</v>
      </c>
      <c r="H4223" s="15" t="str">
        <f t="shared" si="390"/>
        <v>Medium</v>
      </c>
      <c r="I4223" s="11" t="str">
        <f t="shared" si="391"/>
        <v>Medium</v>
      </c>
      <c r="J4223" s="11" t="str">
        <f t="shared" si="392"/>
        <v>West</v>
      </c>
      <c r="K4223" s="11" t="str">
        <f t="shared" si="393"/>
        <v>2010s</v>
      </c>
      <c r="L4223" s="11" t="str">
        <f t="shared" si="394"/>
        <v>Pulse</v>
      </c>
      <c r="M4223" s="18">
        <f t="shared" si="395"/>
        <v>0.30073236009732363</v>
      </c>
    </row>
    <row r="4224" spans="1:13">
      <c r="A4224" s="4">
        <v>2013</v>
      </c>
      <c r="B4224" s="5" t="s">
        <v>144</v>
      </c>
      <c r="C4224" s="5" t="s">
        <v>148</v>
      </c>
      <c r="D4224" s="5" t="s">
        <v>18</v>
      </c>
      <c r="E4224" s="5">
        <v>141620</v>
      </c>
      <c r="F4224" s="6">
        <v>411.31</v>
      </c>
      <c r="H4224" s="15" t="str">
        <f t="shared" si="390"/>
        <v>Low</v>
      </c>
      <c r="I4224" s="11" t="str">
        <f t="shared" si="391"/>
        <v>Large</v>
      </c>
      <c r="J4224" s="11" t="str">
        <f t="shared" si="392"/>
        <v>West</v>
      </c>
      <c r="K4224" s="11" t="str">
        <f t="shared" si="393"/>
        <v>2010s</v>
      </c>
      <c r="L4224" s="11" t="str">
        <f t="shared" si="394"/>
        <v>Fiber</v>
      </c>
      <c r="M4224" s="18">
        <f t="shared" si="395"/>
        <v>2.9043214235277503E-3</v>
      </c>
    </row>
    <row r="4225" spans="1:13">
      <c r="A4225" s="4">
        <v>2014</v>
      </c>
      <c r="B4225" s="5" t="s">
        <v>144</v>
      </c>
      <c r="C4225" s="5" t="s">
        <v>148</v>
      </c>
      <c r="D4225" s="5" t="s">
        <v>15</v>
      </c>
      <c r="E4225" s="5">
        <v>20790</v>
      </c>
      <c r="F4225" s="6">
        <v>1400.19</v>
      </c>
      <c r="H4225" s="15" t="str">
        <f t="shared" si="390"/>
        <v>Medium</v>
      </c>
      <c r="I4225" s="11" t="str">
        <f t="shared" si="391"/>
        <v>Large</v>
      </c>
      <c r="J4225" s="11" t="str">
        <f t="shared" si="392"/>
        <v>West</v>
      </c>
      <c r="K4225" s="11" t="str">
        <f t="shared" si="393"/>
        <v>2010s</v>
      </c>
      <c r="L4225" s="11" t="str">
        <f t="shared" si="394"/>
        <v>Cereal</v>
      </c>
      <c r="M4225" s="18">
        <f t="shared" si="395"/>
        <v>6.7349206349206353E-2</v>
      </c>
    </row>
    <row r="4226" spans="1:13">
      <c r="A4226" s="4">
        <v>2014</v>
      </c>
      <c r="B4226" s="5" t="s">
        <v>144</v>
      </c>
      <c r="C4226" s="5" t="s">
        <v>148</v>
      </c>
      <c r="D4226" s="5" t="s">
        <v>16</v>
      </c>
      <c r="E4226" s="5">
        <v>5310</v>
      </c>
      <c r="F4226" s="6">
        <v>1681.73</v>
      </c>
      <c r="H4226" s="15" t="str">
        <f t="shared" si="390"/>
        <v>Medium</v>
      </c>
      <c r="I4226" s="11" t="str">
        <f t="shared" si="391"/>
        <v>Large</v>
      </c>
      <c r="J4226" s="11" t="str">
        <f t="shared" si="392"/>
        <v>West</v>
      </c>
      <c r="K4226" s="11" t="str">
        <f t="shared" si="393"/>
        <v>2010s</v>
      </c>
      <c r="L4226" s="11" t="str">
        <f t="shared" si="394"/>
        <v>Cereal</v>
      </c>
      <c r="M4226" s="18">
        <f t="shared" si="395"/>
        <v>0.31670998116760829</v>
      </c>
    </row>
    <row r="4227" spans="1:13">
      <c r="A4227" s="4">
        <v>2014</v>
      </c>
      <c r="B4227" s="5" t="s">
        <v>144</v>
      </c>
      <c r="C4227" s="5" t="s">
        <v>148</v>
      </c>
      <c r="D4227" s="5" t="s">
        <v>17</v>
      </c>
      <c r="E4227" s="5">
        <v>3680</v>
      </c>
      <c r="F4227" s="6">
        <v>513.59</v>
      </c>
      <c r="H4227" s="15" t="str">
        <f t="shared" ref="H4227:H4290" si="396">IF(F4227&lt;1000,"Low",IF(F4227&lt;3000,"Medium","High"))</f>
        <v>Low</v>
      </c>
      <c r="I4227" s="11" t="str">
        <f t="shared" ref="I4227:I4290" si="397">IF(E4227&lt;1000,"Small",IF(E4227&lt;5000,"Medium","Large"))</f>
        <v>Medium</v>
      </c>
      <c r="J4227" s="11" t="str">
        <f t="shared" ref="J4227:J4290" si="398">IF(OR(B4227="Punjab",B4227="Haryana",B4227="Himachal Pradesh",B4227="Jammu and Kashmir",B4227="Uttarakhand",B4227="Delhi",B4227="Chandigarh"),"North",IF(OR(B4227="Tamil Nadu",B4227="Karnataka",B4227="Kerala",B4227="Andhra Pradesh",B4227="Telangana"),"South",IF(OR(B4227="Maharashtra",B4227="Gujarat",B4227="Goa",B4227="Rajasthan"),"West",IF(OR(B4227="West Bengal",B4227="Bihar",B4227="Jharkhand",B4227="Odisha",B4227="Assam",B4227="Sikkim",B4227="Arunachal Pradesh",B4227="Manipur",B4227="Meghalaya",B4227="Mizoram",B4227="Nagaland",B4227="Tripura"),"East","Central"))))</f>
        <v>West</v>
      </c>
      <c r="K4227" s="11" t="str">
        <f t="shared" ref="K4227:K4290" si="399">LEFT(A4227,3)&amp;"0s"</f>
        <v>2010s</v>
      </c>
      <c r="L4227" s="11" t="str">
        <f t="shared" ref="L4227:L4290" si="400">IF(D4227="Rice","Cereal",IF(D4227="Maize","Cereal",IF(D4227="Chickpea","Pulse",IF(D4227="Cotton","Fiber","Other"))))</f>
        <v>Pulse</v>
      </c>
      <c r="M4227" s="18">
        <f t="shared" ref="M4227:M4290" si="401">F4227/E4227</f>
        <v>0.13956250000000001</v>
      </c>
    </row>
    <row r="4228" spans="1:13">
      <c r="A4228" s="4">
        <v>2014</v>
      </c>
      <c r="B4228" s="5" t="s">
        <v>144</v>
      </c>
      <c r="C4228" s="5" t="s">
        <v>148</v>
      </c>
      <c r="D4228" s="5" t="s">
        <v>18</v>
      </c>
      <c r="E4228" s="5">
        <v>146370</v>
      </c>
      <c r="F4228" s="6">
        <v>420.85</v>
      </c>
      <c r="H4228" s="15" t="str">
        <f t="shared" si="396"/>
        <v>Low</v>
      </c>
      <c r="I4228" s="11" t="str">
        <f t="shared" si="397"/>
        <v>Large</v>
      </c>
      <c r="J4228" s="11" t="str">
        <f t="shared" si="398"/>
        <v>West</v>
      </c>
      <c r="K4228" s="11" t="str">
        <f t="shared" si="399"/>
        <v>2010s</v>
      </c>
      <c r="L4228" s="11" t="str">
        <f t="shared" si="400"/>
        <v>Fiber</v>
      </c>
      <c r="M4228" s="18">
        <f t="shared" si="401"/>
        <v>2.8752476600396259E-3</v>
      </c>
    </row>
    <row r="4229" spans="1:13">
      <c r="A4229" s="4">
        <v>2015</v>
      </c>
      <c r="B4229" s="5" t="s">
        <v>144</v>
      </c>
      <c r="C4229" s="5" t="s">
        <v>148</v>
      </c>
      <c r="D4229" s="5" t="s">
        <v>15</v>
      </c>
      <c r="E4229" s="5">
        <v>17740</v>
      </c>
      <c r="F4229" s="6">
        <v>1102.03</v>
      </c>
      <c r="H4229" s="15" t="str">
        <f t="shared" si="396"/>
        <v>Medium</v>
      </c>
      <c r="I4229" s="11" t="str">
        <f t="shared" si="397"/>
        <v>Large</v>
      </c>
      <c r="J4229" s="11" t="str">
        <f t="shared" si="398"/>
        <v>West</v>
      </c>
      <c r="K4229" s="11" t="str">
        <f t="shared" si="399"/>
        <v>2010s</v>
      </c>
      <c r="L4229" s="11" t="str">
        <f t="shared" si="400"/>
        <v>Cereal</v>
      </c>
      <c r="M4229" s="18">
        <f t="shared" si="401"/>
        <v>6.212119503945885E-2</v>
      </c>
    </row>
    <row r="4230" spans="1:13">
      <c r="A4230" s="4">
        <v>2015</v>
      </c>
      <c r="B4230" s="5" t="s">
        <v>144</v>
      </c>
      <c r="C4230" s="5" t="s">
        <v>148</v>
      </c>
      <c r="D4230" s="5" t="s">
        <v>16</v>
      </c>
      <c r="E4230" s="5">
        <v>6730</v>
      </c>
      <c r="F4230" s="6">
        <v>1472.51</v>
      </c>
      <c r="H4230" s="15" t="str">
        <f t="shared" si="396"/>
        <v>Medium</v>
      </c>
      <c r="I4230" s="11" t="str">
        <f t="shared" si="397"/>
        <v>Large</v>
      </c>
      <c r="J4230" s="11" t="str">
        <f t="shared" si="398"/>
        <v>West</v>
      </c>
      <c r="K4230" s="11" t="str">
        <f t="shared" si="399"/>
        <v>2010s</v>
      </c>
      <c r="L4230" s="11" t="str">
        <f t="shared" si="400"/>
        <v>Cereal</v>
      </c>
      <c r="M4230" s="18">
        <f t="shared" si="401"/>
        <v>0.21879791976225854</v>
      </c>
    </row>
    <row r="4231" spans="1:13">
      <c r="A4231" s="4">
        <v>2015</v>
      </c>
      <c r="B4231" s="5" t="s">
        <v>144</v>
      </c>
      <c r="C4231" s="5" t="s">
        <v>148</v>
      </c>
      <c r="D4231" s="5" t="s">
        <v>17</v>
      </c>
      <c r="E4231" s="5">
        <v>2000</v>
      </c>
      <c r="F4231" s="6">
        <v>680</v>
      </c>
      <c r="H4231" s="15" t="str">
        <f t="shared" si="396"/>
        <v>Low</v>
      </c>
      <c r="I4231" s="11" t="str">
        <f t="shared" si="397"/>
        <v>Medium</v>
      </c>
      <c r="J4231" s="11" t="str">
        <f t="shared" si="398"/>
        <v>West</v>
      </c>
      <c r="K4231" s="11" t="str">
        <f t="shared" si="399"/>
        <v>2010s</v>
      </c>
      <c r="L4231" s="11" t="str">
        <f t="shared" si="400"/>
        <v>Pulse</v>
      </c>
      <c r="M4231" s="18">
        <f t="shared" si="401"/>
        <v>0.34</v>
      </c>
    </row>
    <row r="4232" spans="1:13">
      <c r="A4232" s="4">
        <v>2015</v>
      </c>
      <c r="B4232" s="5" t="s">
        <v>144</v>
      </c>
      <c r="C4232" s="5" t="s">
        <v>148</v>
      </c>
      <c r="D4232" s="5" t="s">
        <v>18</v>
      </c>
      <c r="E4232" s="5">
        <v>123300</v>
      </c>
      <c r="F4232" s="6">
        <v>443.55</v>
      </c>
      <c r="H4232" s="15" t="str">
        <f t="shared" si="396"/>
        <v>Low</v>
      </c>
      <c r="I4232" s="11" t="str">
        <f t="shared" si="397"/>
        <v>Large</v>
      </c>
      <c r="J4232" s="11" t="str">
        <f t="shared" si="398"/>
        <v>West</v>
      </c>
      <c r="K4232" s="11" t="str">
        <f t="shared" si="399"/>
        <v>2010s</v>
      </c>
      <c r="L4232" s="11" t="str">
        <f t="shared" si="400"/>
        <v>Fiber</v>
      </c>
      <c r="M4232" s="18">
        <f t="shared" si="401"/>
        <v>3.5973236009732359E-3</v>
      </c>
    </row>
    <row r="4233" spans="1:13">
      <c r="A4233" s="4">
        <v>2016</v>
      </c>
      <c r="B4233" s="5" t="s">
        <v>144</v>
      </c>
      <c r="C4233" s="5" t="s">
        <v>148</v>
      </c>
      <c r="D4233" s="5" t="s">
        <v>15</v>
      </c>
      <c r="E4233" s="5">
        <v>22400</v>
      </c>
      <c r="F4233" s="6">
        <v>1008.35</v>
      </c>
      <c r="H4233" s="15" t="str">
        <f t="shared" si="396"/>
        <v>Medium</v>
      </c>
      <c r="I4233" s="11" t="str">
        <f t="shared" si="397"/>
        <v>Large</v>
      </c>
      <c r="J4233" s="11" t="str">
        <f t="shared" si="398"/>
        <v>West</v>
      </c>
      <c r="K4233" s="11" t="str">
        <f t="shared" si="399"/>
        <v>2010s</v>
      </c>
      <c r="L4233" s="11" t="str">
        <f t="shared" si="400"/>
        <v>Cereal</v>
      </c>
      <c r="M4233" s="18">
        <f t="shared" si="401"/>
        <v>4.5015625000000004E-2</v>
      </c>
    </row>
    <row r="4234" spans="1:13">
      <c r="A4234" s="4">
        <v>2016</v>
      </c>
      <c r="B4234" s="5" t="s">
        <v>144</v>
      </c>
      <c r="C4234" s="5" t="s">
        <v>148</v>
      </c>
      <c r="D4234" s="5" t="s">
        <v>16</v>
      </c>
      <c r="E4234" s="5">
        <v>8520</v>
      </c>
      <c r="F4234" s="6">
        <v>1557.77</v>
      </c>
      <c r="H4234" s="15" t="str">
        <f t="shared" si="396"/>
        <v>Medium</v>
      </c>
      <c r="I4234" s="11" t="str">
        <f t="shared" si="397"/>
        <v>Large</v>
      </c>
      <c r="J4234" s="11" t="str">
        <f t="shared" si="398"/>
        <v>West</v>
      </c>
      <c r="K4234" s="11" t="str">
        <f t="shared" si="399"/>
        <v>2010s</v>
      </c>
      <c r="L4234" s="11" t="str">
        <f t="shared" si="400"/>
        <v>Cereal</v>
      </c>
      <c r="M4234" s="18">
        <f t="shared" si="401"/>
        <v>0.1828368544600939</v>
      </c>
    </row>
    <row r="4235" spans="1:13">
      <c r="A4235" s="4">
        <v>2016</v>
      </c>
      <c r="B4235" s="5" t="s">
        <v>144</v>
      </c>
      <c r="C4235" s="5" t="s">
        <v>148</v>
      </c>
      <c r="D4235" s="5" t="s">
        <v>17</v>
      </c>
      <c r="E4235" s="5">
        <v>2290</v>
      </c>
      <c r="F4235" s="6">
        <v>593.63</v>
      </c>
      <c r="H4235" s="15" t="str">
        <f t="shared" si="396"/>
        <v>Low</v>
      </c>
      <c r="I4235" s="11" t="str">
        <f t="shared" si="397"/>
        <v>Medium</v>
      </c>
      <c r="J4235" s="11" t="str">
        <f t="shared" si="398"/>
        <v>West</v>
      </c>
      <c r="K4235" s="11" t="str">
        <f t="shared" si="399"/>
        <v>2010s</v>
      </c>
      <c r="L4235" s="11" t="str">
        <f t="shared" si="400"/>
        <v>Pulse</v>
      </c>
      <c r="M4235" s="18">
        <f t="shared" si="401"/>
        <v>0.25922707423580788</v>
      </c>
    </row>
    <row r="4236" spans="1:13">
      <c r="A4236" s="4">
        <v>2016</v>
      </c>
      <c r="B4236" s="5" t="s">
        <v>144</v>
      </c>
      <c r="C4236" s="5" t="s">
        <v>148</v>
      </c>
      <c r="D4236" s="5" t="s">
        <v>18</v>
      </c>
      <c r="E4236" s="5">
        <v>86980</v>
      </c>
      <c r="F4236" s="6">
        <v>423.05</v>
      </c>
      <c r="H4236" s="15" t="str">
        <f t="shared" si="396"/>
        <v>Low</v>
      </c>
      <c r="I4236" s="11" t="str">
        <f t="shared" si="397"/>
        <v>Large</v>
      </c>
      <c r="J4236" s="11" t="str">
        <f t="shared" si="398"/>
        <v>West</v>
      </c>
      <c r="K4236" s="11" t="str">
        <f t="shared" si="399"/>
        <v>2010s</v>
      </c>
      <c r="L4236" s="11" t="str">
        <f t="shared" si="400"/>
        <v>Fiber</v>
      </c>
      <c r="M4236" s="18">
        <f t="shared" si="401"/>
        <v>4.8637617843182339E-3</v>
      </c>
    </row>
    <row r="4237" spans="1:13">
      <c r="A4237" s="4">
        <v>2017</v>
      </c>
      <c r="B4237" s="5" t="s">
        <v>144</v>
      </c>
      <c r="C4237" s="5" t="s">
        <v>148</v>
      </c>
      <c r="D4237" s="5" t="s">
        <v>15</v>
      </c>
      <c r="E4237" s="5">
        <v>19520</v>
      </c>
      <c r="F4237" s="6">
        <v>1315.44</v>
      </c>
      <c r="H4237" s="15" t="str">
        <f t="shared" si="396"/>
        <v>Medium</v>
      </c>
      <c r="I4237" s="11" t="str">
        <f t="shared" si="397"/>
        <v>Large</v>
      </c>
      <c r="J4237" s="11" t="str">
        <f t="shared" si="398"/>
        <v>West</v>
      </c>
      <c r="K4237" s="11" t="str">
        <f t="shared" si="399"/>
        <v>2010s</v>
      </c>
      <c r="L4237" s="11" t="str">
        <f t="shared" si="400"/>
        <v>Cereal</v>
      </c>
      <c r="M4237" s="18">
        <f t="shared" si="401"/>
        <v>6.7389344262295078E-2</v>
      </c>
    </row>
    <row r="4238" spans="1:13">
      <c r="A4238" s="4">
        <v>2017</v>
      </c>
      <c r="B4238" s="5" t="s">
        <v>144</v>
      </c>
      <c r="C4238" s="5" t="s">
        <v>148</v>
      </c>
      <c r="D4238" s="5" t="s">
        <v>16</v>
      </c>
      <c r="E4238" s="5">
        <v>8050</v>
      </c>
      <c r="F4238" s="6">
        <v>1608.27</v>
      </c>
      <c r="H4238" s="15" t="str">
        <f t="shared" si="396"/>
        <v>Medium</v>
      </c>
      <c r="I4238" s="11" t="str">
        <f t="shared" si="397"/>
        <v>Large</v>
      </c>
      <c r="J4238" s="11" t="str">
        <f t="shared" si="398"/>
        <v>West</v>
      </c>
      <c r="K4238" s="11" t="str">
        <f t="shared" si="399"/>
        <v>2010s</v>
      </c>
      <c r="L4238" s="11" t="str">
        <f t="shared" si="400"/>
        <v>Cereal</v>
      </c>
      <c r="M4238" s="18">
        <f t="shared" si="401"/>
        <v>0.19978509316770185</v>
      </c>
    </row>
    <row r="4239" spans="1:13">
      <c r="A4239" s="4">
        <v>2017</v>
      </c>
      <c r="B4239" s="5" t="s">
        <v>144</v>
      </c>
      <c r="C4239" s="5" t="s">
        <v>148</v>
      </c>
      <c r="D4239" s="5" t="s">
        <v>17</v>
      </c>
      <c r="E4239" s="5">
        <v>2970</v>
      </c>
      <c r="F4239" s="6">
        <v>659.71</v>
      </c>
      <c r="H4239" s="15" t="str">
        <f t="shared" si="396"/>
        <v>Low</v>
      </c>
      <c r="I4239" s="11" t="str">
        <f t="shared" si="397"/>
        <v>Medium</v>
      </c>
      <c r="J4239" s="11" t="str">
        <f t="shared" si="398"/>
        <v>West</v>
      </c>
      <c r="K4239" s="11" t="str">
        <f t="shared" si="399"/>
        <v>2010s</v>
      </c>
      <c r="L4239" s="11" t="str">
        <f t="shared" si="400"/>
        <v>Pulse</v>
      </c>
      <c r="M4239" s="18">
        <f t="shared" si="401"/>
        <v>0.22212457912457914</v>
      </c>
    </row>
    <row r="4240" spans="1:13">
      <c r="A4240" s="4">
        <v>2017</v>
      </c>
      <c r="B4240" s="5" t="s">
        <v>144</v>
      </c>
      <c r="C4240" s="5" t="s">
        <v>148</v>
      </c>
      <c r="D4240" s="5" t="s">
        <v>18</v>
      </c>
      <c r="E4240" s="5">
        <v>141930</v>
      </c>
      <c r="F4240" s="6">
        <v>466.11</v>
      </c>
      <c r="H4240" s="15" t="str">
        <f t="shared" si="396"/>
        <v>Low</v>
      </c>
      <c r="I4240" s="11" t="str">
        <f t="shared" si="397"/>
        <v>Large</v>
      </c>
      <c r="J4240" s="11" t="str">
        <f t="shared" si="398"/>
        <v>West</v>
      </c>
      <c r="K4240" s="11" t="str">
        <f t="shared" si="399"/>
        <v>2010s</v>
      </c>
      <c r="L4240" s="11" t="str">
        <f t="shared" si="400"/>
        <v>Fiber</v>
      </c>
      <c r="M4240" s="18">
        <f t="shared" si="401"/>
        <v>3.2840837032339885E-3</v>
      </c>
    </row>
    <row r="4241" spans="1:13">
      <c r="A4241" s="4">
        <v>2008</v>
      </c>
      <c r="B4241" s="5" t="s">
        <v>144</v>
      </c>
      <c r="C4241" s="5" t="s">
        <v>149</v>
      </c>
      <c r="D4241" s="5" t="s">
        <v>15</v>
      </c>
      <c r="E4241" s="5">
        <v>60400</v>
      </c>
      <c r="F4241" s="6">
        <v>1110.93</v>
      </c>
      <c r="H4241" s="15" t="str">
        <f t="shared" si="396"/>
        <v>Medium</v>
      </c>
      <c r="I4241" s="11" t="str">
        <f t="shared" si="397"/>
        <v>Large</v>
      </c>
      <c r="J4241" s="11" t="str">
        <f t="shared" si="398"/>
        <v>West</v>
      </c>
      <c r="K4241" s="11" t="str">
        <f t="shared" si="399"/>
        <v>2000s</v>
      </c>
      <c r="L4241" s="11" t="str">
        <f t="shared" si="400"/>
        <v>Cereal</v>
      </c>
      <c r="M4241" s="18">
        <f t="shared" si="401"/>
        <v>1.8392880794701989E-2</v>
      </c>
    </row>
    <row r="4242" spans="1:13">
      <c r="A4242" s="4">
        <v>2008</v>
      </c>
      <c r="B4242" s="5" t="s">
        <v>144</v>
      </c>
      <c r="C4242" s="5" t="s">
        <v>149</v>
      </c>
      <c r="D4242" s="5" t="s">
        <v>16</v>
      </c>
      <c r="E4242" s="5">
        <v>48600</v>
      </c>
      <c r="F4242" s="6">
        <v>2086.42</v>
      </c>
      <c r="H4242" s="15" t="str">
        <f t="shared" si="396"/>
        <v>Medium</v>
      </c>
      <c r="I4242" s="11" t="str">
        <f t="shared" si="397"/>
        <v>Large</v>
      </c>
      <c r="J4242" s="11" t="str">
        <f t="shared" si="398"/>
        <v>West</v>
      </c>
      <c r="K4242" s="11" t="str">
        <f t="shared" si="399"/>
        <v>2000s</v>
      </c>
      <c r="L4242" s="11" t="str">
        <f t="shared" si="400"/>
        <v>Cereal</v>
      </c>
      <c r="M4242" s="18">
        <f t="shared" si="401"/>
        <v>4.2930452674897118E-2</v>
      </c>
    </row>
    <row r="4243" spans="1:13">
      <c r="A4243" s="4">
        <v>2008</v>
      </c>
      <c r="B4243" s="5" t="s">
        <v>144</v>
      </c>
      <c r="C4243" s="5" t="s">
        <v>149</v>
      </c>
      <c r="D4243" s="5" t="s">
        <v>17</v>
      </c>
      <c r="E4243" s="5">
        <v>2700</v>
      </c>
      <c r="F4243" s="6">
        <v>1000</v>
      </c>
      <c r="H4243" s="15" t="str">
        <f t="shared" si="396"/>
        <v>Medium</v>
      </c>
      <c r="I4243" s="11" t="str">
        <f t="shared" si="397"/>
        <v>Medium</v>
      </c>
      <c r="J4243" s="11" t="str">
        <f t="shared" si="398"/>
        <v>West</v>
      </c>
      <c r="K4243" s="11" t="str">
        <f t="shared" si="399"/>
        <v>2000s</v>
      </c>
      <c r="L4243" s="11" t="str">
        <f t="shared" si="400"/>
        <v>Pulse</v>
      </c>
      <c r="M4243" s="18">
        <f t="shared" si="401"/>
        <v>0.37037037037037035</v>
      </c>
    </row>
    <row r="4244" spans="1:13">
      <c r="A4244" s="4">
        <v>2008</v>
      </c>
      <c r="B4244" s="5" t="s">
        <v>144</v>
      </c>
      <c r="C4244" s="5" t="s">
        <v>149</v>
      </c>
      <c r="D4244" s="5" t="s">
        <v>18</v>
      </c>
      <c r="E4244" s="5">
        <v>166500</v>
      </c>
      <c r="F4244" s="6">
        <v>565.95000000000005</v>
      </c>
      <c r="H4244" s="15" t="str">
        <f t="shared" si="396"/>
        <v>Low</v>
      </c>
      <c r="I4244" s="11" t="str">
        <f t="shared" si="397"/>
        <v>Large</v>
      </c>
      <c r="J4244" s="11" t="str">
        <f t="shared" si="398"/>
        <v>West</v>
      </c>
      <c r="K4244" s="11" t="str">
        <f t="shared" si="399"/>
        <v>2000s</v>
      </c>
      <c r="L4244" s="11" t="str">
        <f t="shared" si="400"/>
        <v>Fiber</v>
      </c>
      <c r="M4244" s="18">
        <f t="shared" si="401"/>
        <v>3.3990990990990992E-3</v>
      </c>
    </row>
    <row r="4245" spans="1:13">
      <c r="A4245" s="4">
        <v>2009</v>
      </c>
      <c r="B4245" s="5" t="s">
        <v>144</v>
      </c>
      <c r="C4245" s="5" t="s">
        <v>149</v>
      </c>
      <c r="D4245" s="5" t="s">
        <v>15</v>
      </c>
      <c r="E4245" s="5">
        <v>52500</v>
      </c>
      <c r="F4245" s="6">
        <v>908.57</v>
      </c>
      <c r="H4245" s="15" t="str">
        <f t="shared" si="396"/>
        <v>Low</v>
      </c>
      <c r="I4245" s="11" t="str">
        <f t="shared" si="397"/>
        <v>Large</v>
      </c>
      <c r="J4245" s="11" t="str">
        <f t="shared" si="398"/>
        <v>West</v>
      </c>
      <c r="K4245" s="11" t="str">
        <f t="shared" si="399"/>
        <v>2000s</v>
      </c>
      <c r="L4245" s="11" t="str">
        <f t="shared" si="400"/>
        <v>Cereal</v>
      </c>
      <c r="M4245" s="18">
        <f t="shared" si="401"/>
        <v>1.7306095238095238E-2</v>
      </c>
    </row>
    <row r="4246" spans="1:13">
      <c r="A4246" s="4">
        <v>2009</v>
      </c>
      <c r="B4246" s="5" t="s">
        <v>144</v>
      </c>
      <c r="C4246" s="5" t="s">
        <v>149</v>
      </c>
      <c r="D4246" s="5" t="s">
        <v>16</v>
      </c>
      <c r="E4246" s="5">
        <v>47500</v>
      </c>
      <c r="F4246" s="6">
        <v>1465.26</v>
      </c>
      <c r="H4246" s="15" t="str">
        <f t="shared" si="396"/>
        <v>Medium</v>
      </c>
      <c r="I4246" s="11" t="str">
        <f t="shared" si="397"/>
        <v>Large</v>
      </c>
      <c r="J4246" s="11" t="str">
        <f t="shared" si="398"/>
        <v>West</v>
      </c>
      <c r="K4246" s="11" t="str">
        <f t="shared" si="399"/>
        <v>2000s</v>
      </c>
      <c r="L4246" s="11" t="str">
        <f t="shared" si="400"/>
        <v>Cereal</v>
      </c>
      <c r="M4246" s="18">
        <f t="shared" si="401"/>
        <v>3.084757894736842E-2</v>
      </c>
    </row>
    <row r="4247" spans="1:13">
      <c r="A4247" s="4">
        <v>2009</v>
      </c>
      <c r="B4247" s="5" t="s">
        <v>144</v>
      </c>
      <c r="C4247" s="5" t="s">
        <v>149</v>
      </c>
      <c r="D4247" s="5" t="s">
        <v>17</v>
      </c>
      <c r="E4247" s="5">
        <v>2300</v>
      </c>
      <c r="F4247" s="6">
        <v>956.52</v>
      </c>
      <c r="H4247" s="15" t="str">
        <f t="shared" si="396"/>
        <v>Low</v>
      </c>
      <c r="I4247" s="11" t="str">
        <f t="shared" si="397"/>
        <v>Medium</v>
      </c>
      <c r="J4247" s="11" t="str">
        <f t="shared" si="398"/>
        <v>West</v>
      </c>
      <c r="K4247" s="11" t="str">
        <f t="shared" si="399"/>
        <v>2000s</v>
      </c>
      <c r="L4247" s="11" t="str">
        <f t="shared" si="400"/>
        <v>Pulse</v>
      </c>
      <c r="M4247" s="18">
        <f t="shared" si="401"/>
        <v>0.4158782608695652</v>
      </c>
    </row>
    <row r="4248" spans="1:13">
      <c r="A4248" s="4">
        <v>2009</v>
      </c>
      <c r="B4248" s="5" t="s">
        <v>144</v>
      </c>
      <c r="C4248" s="5" t="s">
        <v>149</v>
      </c>
      <c r="D4248" s="5" t="s">
        <v>18</v>
      </c>
      <c r="E4248" s="5">
        <v>162100</v>
      </c>
      <c r="F4248" s="6">
        <v>583.1</v>
      </c>
      <c r="H4248" s="15" t="str">
        <f t="shared" si="396"/>
        <v>Low</v>
      </c>
      <c r="I4248" s="11" t="str">
        <f t="shared" si="397"/>
        <v>Large</v>
      </c>
      <c r="J4248" s="11" t="str">
        <f t="shared" si="398"/>
        <v>West</v>
      </c>
      <c r="K4248" s="11" t="str">
        <f t="shared" si="399"/>
        <v>2000s</v>
      </c>
      <c r="L4248" s="11" t="str">
        <f t="shared" si="400"/>
        <v>Fiber</v>
      </c>
      <c r="M4248" s="18">
        <f t="shared" si="401"/>
        <v>3.5971622455274522E-3</v>
      </c>
    </row>
    <row r="4249" spans="1:13">
      <c r="A4249" s="4">
        <v>2010</v>
      </c>
      <c r="B4249" s="5" t="s">
        <v>144</v>
      </c>
      <c r="C4249" s="5" t="s">
        <v>149</v>
      </c>
      <c r="D4249" s="5" t="s">
        <v>15</v>
      </c>
      <c r="E4249" s="5">
        <v>55100</v>
      </c>
      <c r="F4249" s="6">
        <v>1235.93</v>
      </c>
      <c r="H4249" s="15" t="str">
        <f t="shared" si="396"/>
        <v>Medium</v>
      </c>
      <c r="I4249" s="11" t="str">
        <f t="shared" si="397"/>
        <v>Large</v>
      </c>
      <c r="J4249" s="11" t="str">
        <f t="shared" si="398"/>
        <v>West</v>
      </c>
      <c r="K4249" s="11" t="str">
        <f t="shared" si="399"/>
        <v>2010s</v>
      </c>
      <c r="L4249" s="11" t="str">
        <f t="shared" si="400"/>
        <v>Cereal</v>
      </c>
      <c r="M4249" s="18">
        <f t="shared" si="401"/>
        <v>2.2430671506352088E-2</v>
      </c>
    </row>
    <row r="4250" spans="1:13">
      <c r="A4250" s="4">
        <v>2010</v>
      </c>
      <c r="B4250" s="5" t="s">
        <v>144</v>
      </c>
      <c r="C4250" s="5" t="s">
        <v>149</v>
      </c>
      <c r="D4250" s="5" t="s">
        <v>16</v>
      </c>
      <c r="E4250" s="5">
        <v>124300</v>
      </c>
      <c r="F4250" s="6">
        <v>2021.72</v>
      </c>
      <c r="H4250" s="15" t="str">
        <f t="shared" si="396"/>
        <v>Medium</v>
      </c>
      <c r="I4250" s="11" t="str">
        <f t="shared" si="397"/>
        <v>Large</v>
      </c>
      <c r="J4250" s="11" t="str">
        <f t="shared" si="398"/>
        <v>West</v>
      </c>
      <c r="K4250" s="11" t="str">
        <f t="shared" si="399"/>
        <v>2010s</v>
      </c>
      <c r="L4250" s="11" t="str">
        <f t="shared" si="400"/>
        <v>Cereal</v>
      </c>
      <c r="M4250" s="18">
        <f t="shared" si="401"/>
        <v>1.6264843121480289E-2</v>
      </c>
    </row>
    <row r="4251" spans="1:13">
      <c r="A4251" s="4">
        <v>2010</v>
      </c>
      <c r="B4251" s="5" t="s">
        <v>144</v>
      </c>
      <c r="C4251" s="5" t="s">
        <v>149</v>
      </c>
      <c r="D4251" s="5" t="s">
        <v>17</v>
      </c>
      <c r="E4251" s="5">
        <v>1500</v>
      </c>
      <c r="F4251" s="6">
        <v>1333.33</v>
      </c>
      <c r="H4251" s="15" t="str">
        <f t="shared" si="396"/>
        <v>Medium</v>
      </c>
      <c r="I4251" s="11" t="str">
        <f t="shared" si="397"/>
        <v>Medium</v>
      </c>
      <c r="J4251" s="11" t="str">
        <f t="shared" si="398"/>
        <v>West</v>
      </c>
      <c r="K4251" s="11" t="str">
        <f t="shared" si="399"/>
        <v>2010s</v>
      </c>
      <c r="L4251" s="11" t="str">
        <f t="shared" si="400"/>
        <v>Pulse</v>
      </c>
      <c r="M4251" s="18">
        <f t="shared" si="401"/>
        <v>0.8888866666666666</v>
      </c>
    </row>
    <row r="4252" spans="1:13">
      <c r="A4252" s="4">
        <v>2010</v>
      </c>
      <c r="B4252" s="5" t="s">
        <v>144</v>
      </c>
      <c r="C4252" s="5" t="s">
        <v>149</v>
      </c>
      <c r="D4252" s="5" t="s">
        <v>18</v>
      </c>
      <c r="E4252" s="5">
        <v>166300</v>
      </c>
      <c r="F4252" s="6">
        <v>676.31</v>
      </c>
      <c r="H4252" s="15" t="str">
        <f t="shared" si="396"/>
        <v>Low</v>
      </c>
      <c r="I4252" s="11" t="str">
        <f t="shared" si="397"/>
        <v>Large</v>
      </c>
      <c r="J4252" s="11" t="str">
        <f t="shared" si="398"/>
        <v>West</v>
      </c>
      <c r="K4252" s="11" t="str">
        <f t="shared" si="399"/>
        <v>2010s</v>
      </c>
      <c r="L4252" s="11" t="str">
        <f t="shared" si="400"/>
        <v>Fiber</v>
      </c>
      <c r="M4252" s="18">
        <f t="shared" si="401"/>
        <v>4.06680697534576E-3</v>
      </c>
    </row>
    <row r="4253" spans="1:13">
      <c r="A4253" s="4">
        <v>2011</v>
      </c>
      <c r="B4253" s="5" t="s">
        <v>144</v>
      </c>
      <c r="C4253" s="5" t="s">
        <v>149</v>
      </c>
      <c r="D4253" s="5" t="s">
        <v>15</v>
      </c>
      <c r="E4253" s="5">
        <v>44400</v>
      </c>
      <c r="F4253" s="6">
        <v>1245.5</v>
      </c>
      <c r="H4253" s="15" t="str">
        <f t="shared" si="396"/>
        <v>Medium</v>
      </c>
      <c r="I4253" s="11" t="str">
        <f t="shared" si="397"/>
        <v>Large</v>
      </c>
      <c r="J4253" s="11" t="str">
        <f t="shared" si="398"/>
        <v>West</v>
      </c>
      <c r="K4253" s="11" t="str">
        <f t="shared" si="399"/>
        <v>2010s</v>
      </c>
      <c r="L4253" s="11" t="str">
        <f t="shared" si="400"/>
        <v>Cereal</v>
      </c>
      <c r="M4253" s="18">
        <f t="shared" si="401"/>
        <v>2.8051801801801803E-2</v>
      </c>
    </row>
    <row r="4254" spans="1:13">
      <c r="A4254" s="4">
        <v>2011</v>
      </c>
      <c r="B4254" s="5" t="s">
        <v>144</v>
      </c>
      <c r="C4254" s="5" t="s">
        <v>149</v>
      </c>
      <c r="D4254" s="5" t="s">
        <v>16</v>
      </c>
      <c r="E4254" s="5">
        <v>81100</v>
      </c>
      <c r="F4254" s="6">
        <v>2057.9499999999998</v>
      </c>
      <c r="H4254" s="15" t="str">
        <f t="shared" si="396"/>
        <v>Medium</v>
      </c>
      <c r="I4254" s="11" t="str">
        <f t="shared" si="397"/>
        <v>Large</v>
      </c>
      <c r="J4254" s="11" t="str">
        <f t="shared" si="398"/>
        <v>West</v>
      </c>
      <c r="K4254" s="11" t="str">
        <f t="shared" si="399"/>
        <v>2010s</v>
      </c>
      <c r="L4254" s="11" t="str">
        <f t="shared" si="400"/>
        <v>Cereal</v>
      </c>
      <c r="M4254" s="18">
        <f t="shared" si="401"/>
        <v>2.5375462392108507E-2</v>
      </c>
    </row>
    <row r="4255" spans="1:13">
      <c r="A4255" s="4">
        <v>2011</v>
      </c>
      <c r="B4255" s="5" t="s">
        <v>144</v>
      </c>
      <c r="C4255" s="5" t="s">
        <v>149</v>
      </c>
      <c r="D4255" s="5" t="s">
        <v>17</v>
      </c>
      <c r="E4255" s="5">
        <v>3600</v>
      </c>
      <c r="F4255" s="6">
        <v>1138.8900000000001</v>
      </c>
      <c r="H4255" s="15" t="str">
        <f t="shared" si="396"/>
        <v>Medium</v>
      </c>
      <c r="I4255" s="11" t="str">
        <f t="shared" si="397"/>
        <v>Medium</v>
      </c>
      <c r="J4255" s="11" t="str">
        <f t="shared" si="398"/>
        <v>West</v>
      </c>
      <c r="K4255" s="11" t="str">
        <f t="shared" si="399"/>
        <v>2010s</v>
      </c>
      <c r="L4255" s="11" t="str">
        <f t="shared" si="400"/>
        <v>Pulse</v>
      </c>
      <c r="M4255" s="18">
        <f t="shared" si="401"/>
        <v>0.31635833333333335</v>
      </c>
    </row>
    <row r="4256" spans="1:13">
      <c r="A4256" s="4">
        <v>2011</v>
      </c>
      <c r="B4256" s="5" t="s">
        <v>144</v>
      </c>
      <c r="C4256" s="5" t="s">
        <v>149</v>
      </c>
      <c r="D4256" s="5" t="s">
        <v>18</v>
      </c>
      <c r="E4256" s="5">
        <v>196900</v>
      </c>
      <c r="F4256" s="6">
        <v>551.70000000000005</v>
      </c>
      <c r="H4256" s="15" t="str">
        <f t="shared" si="396"/>
        <v>Low</v>
      </c>
      <c r="I4256" s="11" t="str">
        <f t="shared" si="397"/>
        <v>Large</v>
      </c>
      <c r="J4256" s="11" t="str">
        <f t="shared" si="398"/>
        <v>West</v>
      </c>
      <c r="K4256" s="11" t="str">
        <f t="shared" si="399"/>
        <v>2010s</v>
      </c>
      <c r="L4256" s="11" t="str">
        <f t="shared" si="400"/>
        <v>Fiber</v>
      </c>
      <c r="M4256" s="18">
        <f t="shared" si="401"/>
        <v>2.8019299136617577E-3</v>
      </c>
    </row>
    <row r="4257" spans="1:13">
      <c r="A4257" s="4">
        <v>2012</v>
      </c>
      <c r="B4257" s="5" t="s">
        <v>144</v>
      </c>
      <c r="C4257" s="5" t="s">
        <v>149</v>
      </c>
      <c r="D4257" s="5" t="s">
        <v>15</v>
      </c>
      <c r="E4257" s="5">
        <v>44600</v>
      </c>
      <c r="F4257" s="6">
        <v>1417.04</v>
      </c>
      <c r="H4257" s="15" t="str">
        <f t="shared" si="396"/>
        <v>Medium</v>
      </c>
      <c r="I4257" s="11" t="str">
        <f t="shared" si="397"/>
        <v>Large</v>
      </c>
      <c r="J4257" s="11" t="str">
        <f t="shared" si="398"/>
        <v>West</v>
      </c>
      <c r="K4257" s="11" t="str">
        <f t="shared" si="399"/>
        <v>2010s</v>
      </c>
      <c r="L4257" s="11" t="str">
        <f t="shared" si="400"/>
        <v>Cereal</v>
      </c>
      <c r="M4257" s="18">
        <f t="shared" si="401"/>
        <v>3.1772197309417043E-2</v>
      </c>
    </row>
    <row r="4258" spans="1:13">
      <c r="A4258" s="4">
        <v>2012</v>
      </c>
      <c r="B4258" s="5" t="s">
        <v>144</v>
      </c>
      <c r="C4258" s="5" t="s">
        <v>149</v>
      </c>
      <c r="D4258" s="5" t="s">
        <v>16</v>
      </c>
      <c r="E4258" s="5">
        <v>68700</v>
      </c>
      <c r="F4258" s="6">
        <v>2173.2199999999998</v>
      </c>
      <c r="H4258" s="15" t="str">
        <f t="shared" si="396"/>
        <v>Medium</v>
      </c>
      <c r="I4258" s="11" t="str">
        <f t="shared" si="397"/>
        <v>Large</v>
      </c>
      <c r="J4258" s="11" t="str">
        <f t="shared" si="398"/>
        <v>West</v>
      </c>
      <c r="K4258" s="11" t="str">
        <f t="shared" si="399"/>
        <v>2010s</v>
      </c>
      <c r="L4258" s="11" t="str">
        <f t="shared" si="400"/>
        <v>Cereal</v>
      </c>
      <c r="M4258" s="18">
        <f t="shared" si="401"/>
        <v>3.16334788937409E-2</v>
      </c>
    </row>
    <row r="4259" spans="1:13">
      <c r="A4259" s="4">
        <v>2012</v>
      </c>
      <c r="B4259" s="5" t="s">
        <v>144</v>
      </c>
      <c r="C4259" s="5" t="s">
        <v>149</v>
      </c>
      <c r="D4259" s="5" t="s">
        <v>17</v>
      </c>
      <c r="E4259" s="5">
        <v>1300</v>
      </c>
      <c r="F4259" s="6">
        <v>1000</v>
      </c>
      <c r="H4259" s="15" t="str">
        <f t="shared" si="396"/>
        <v>Medium</v>
      </c>
      <c r="I4259" s="11" t="str">
        <f t="shared" si="397"/>
        <v>Medium</v>
      </c>
      <c r="J4259" s="11" t="str">
        <f t="shared" si="398"/>
        <v>West</v>
      </c>
      <c r="K4259" s="11" t="str">
        <f t="shared" si="399"/>
        <v>2010s</v>
      </c>
      <c r="L4259" s="11" t="str">
        <f t="shared" si="400"/>
        <v>Pulse</v>
      </c>
      <c r="M4259" s="18">
        <f t="shared" si="401"/>
        <v>0.76923076923076927</v>
      </c>
    </row>
    <row r="4260" spans="1:13">
      <c r="A4260" s="4">
        <v>2012</v>
      </c>
      <c r="B4260" s="5" t="s">
        <v>144</v>
      </c>
      <c r="C4260" s="5" t="s">
        <v>149</v>
      </c>
      <c r="D4260" s="5" t="s">
        <v>18</v>
      </c>
      <c r="E4260" s="5">
        <v>203800</v>
      </c>
      <c r="F4260" s="6">
        <v>704.61</v>
      </c>
      <c r="H4260" s="15" t="str">
        <f t="shared" si="396"/>
        <v>Low</v>
      </c>
      <c r="I4260" s="11" t="str">
        <f t="shared" si="397"/>
        <v>Large</v>
      </c>
      <c r="J4260" s="11" t="str">
        <f t="shared" si="398"/>
        <v>West</v>
      </c>
      <c r="K4260" s="11" t="str">
        <f t="shared" si="399"/>
        <v>2010s</v>
      </c>
      <c r="L4260" s="11" t="str">
        <f t="shared" si="400"/>
        <v>Fiber</v>
      </c>
      <c r="M4260" s="18">
        <f t="shared" si="401"/>
        <v>3.4573601570166831E-3</v>
      </c>
    </row>
    <row r="4261" spans="1:13">
      <c r="A4261" s="4">
        <v>2013</v>
      </c>
      <c r="B4261" s="5" t="s">
        <v>144</v>
      </c>
      <c r="C4261" s="5" t="s">
        <v>149</v>
      </c>
      <c r="D4261" s="5" t="s">
        <v>15</v>
      </c>
      <c r="E4261" s="5">
        <v>38070</v>
      </c>
      <c r="F4261" s="6">
        <v>1331.76</v>
      </c>
      <c r="H4261" s="15" t="str">
        <f t="shared" si="396"/>
        <v>Medium</v>
      </c>
      <c r="I4261" s="11" t="str">
        <f t="shared" si="397"/>
        <v>Large</v>
      </c>
      <c r="J4261" s="11" t="str">
        <f t="shared" si="398"/>
        <v>West</v>
      </c>
      <c r="K4261" s="11" t="str">
        <f t="shared" si="399"/>
        <v>2010s</v>
      </c>
      <c r="L4261" s="11" t="str">
        <f t="shared" si="400"/>
        <v>Cereal</v>
      </c>
      <c r="M4261" s="18">
        <f t="shared" si="401"/>
        <v>3.4981875492513789E-2</v>
      </c>
    </row>
    <row r="4262" spans="1:13">
      <c r="A4262" s="4">
        <v>2013</v>
      </c>
      <c r="B4262" s="5" t="s">
        <v>144</v>
      </c>
      <c r="C4262" s="5" t="s">
        <v>149</v>
      </c>
      <c r="D4262" s="5" t="s">
        <v>16</v>
      </c>
      <c r="E4262" s="5">
        <v>43700</v>
      </c>
      <c r="F4262" s="6">
        <v>2091.9899999999998</v>
      </c>
      <c r="H4262" s="15" t="str">
        <f t="shared" si="396"/>
        <v>Medium</v>
      </c>
      <c r="I4262" s="11" t="str">
        <f t="shared" si="397"/>
        <v>Large</v>
      </c>
      <c r="J4262" s="11" t="str">
        <f t="shared" si="398"/>
        <v>West</v>
      </c>
      <c r="K4262" s="11" t="str">
        <f t="shared" si="399"/>
        <v>2010s</v>
      </c>
      <c r="L4262" s="11" t="str">
        <f t="shared" si="400"/>
        <v>Cereal</v>
      </c>
      <c r="M4262" s="18">
        <f t="shared" si="401"/>
        <v>4.7871624713958803E-2</v>
      </c>
    </row>
    <row r="4263" spans="1:13">
      <c r="A4263" s="4">
        <v>2013</v>
      </c>
      <c r="B4263" s="5" t="s">
        <v>144</v>
      </c>
      <c r="C4263" s="5" t="s">
        <v>149</v>
      </c>
      <c r="D4263" s="5" t="s">
        <v>17</v>
      </c>
      <c r="E4263" s="5">
        <v>1760</v>
      </c>
      <c r="F4263" s="6">
        <v>1232.95</v>
      </c>
      <c r="H4263" s="15" t="str">
        <f t="shared" si="396"/>
        <v>Medium</v>
      </c>
      <c r="I4263" s="11" t="str">
        <f t="shared" si="397"/>
        <v>Medium</v>
      </c>
      <c r="J4263" s="11" t="str">
        <f t="shared" si="398"/>
        <v>West</v>
      </c>
      <c r="K4263" s="11" t="str">
        <f t="shared" si="399"/>
        <v>2010s</v>
      </c>
      <c r="L4263" s="11" t="str">
        <f t="shared" si="400"/>
        <v>Pulse</v>
      </c>
      <c r="M4263" s="18">
        <f t="shared" si="401"/>
        <v>0.70053977272727275</v>
      </c>
    </row>
    <row r="4264" spans="1:13">
      <c r="A4264" s="4">
        <v>2013</v>
      </c>
      <c r="B4264" s="5" t="s">
        <v>144</v>
      </c>
      <c r="C4264" s="5" t="s">
        <v>149</v>
      </c>
      <c r="D4264" s="5" t="s">
        <v>18</v>
      </c>
      <c r="E4264" s="5">
        <v>207820</v>
      </c>
      <c r="F4264" s="6">
        <v>677.46</v>
      </c>
      <c r="H4264" s="15" t="str">
        <f t="shared" si="396"/>
        <v>Low</v>
      </c>
      <c r="I4264" s="11" t="str">
        <f t="shared" si="397"/>
        <v>Large</v>
      </c>
      <c r="J4264" s="11" t="str">
        <f t="shared" si="398"/>
        <v>West</v>
      </c>
      <c r="K4264" s="11" t="str">
        <f t="shared" si="399"/>
        <v>2010s</v>
      </c>
      <c r="L4264" s="11" t="str">
        <f t="shared" si="400"/>
        <v>Fiber</v>
      </c>
      <c r="M4264" s="18">
        <f t="shared" si="401"/>
        <v>3.2598402463670487E-3</v>
      </c>
    </row>
    <row r="4265" spans="1:13">
      <c r="A4265" s="4">
        <v>2014</v>
      </c>
      <c r="B4265" s="5" t="s">
        <v>144</v>
      </c>
      <c r="C4265" s="5" t="s">
        <v>149</v>
      </c>
      <c r="D4265" s="5" t="s">
        <v>15</v>
      </c>
      <c r="E4265" s="5">
        <v>41680</v>
      </c>
      <c r="F4265" s="6">
        <v>1603.17</v>
      </c>
      <c r="H4265" s="15" t="str">
        <f t="shared" si="396"/>
        <v>Medium</v>
      </c>
      <c r="I4265" s="11" t="str">
        <f t="shared" si="397"/>
        <v>Large</v>
      </c>
      <c r="J4265" s="11" t="str">
        <f t="shared" si="398"/>
        <v>West</v>
      </c>
      <c r="K4265" s="11" t="str">
        <f t="shared" si="399"/>
        <v>2010s</v>
      </c>
      <c r="L4265" s="11" t="str">
        <f t="shared" si="400"/>
        <v>Cereal</v>
      </c>
      <c r="M4265" s="18">
        <f t="shared" si="401"/>
        <v>3.846377159309021E-2</v>
      </c>
    </row>
    <row r="4266" spans="1:13">
      <c r="A4266" s="4">
        <v>2014</v>
      </c>
      <c r="B4266" s="5" t="s">
        <v>144</v>
      </c>
      <c r="C4266" s="5" t="s">
        <v>149</v>
      </c>
      <c r="D4266" s="5" t="s">
        <v>16</v>
      </c>
      <c r="E4266" s="5">
        <v>75990</v>
      </c>
      <c r="F4266" s="6">
        <v>2236.61</v>
      </c>
      <c r="H4266" s="15" t="str">
        <f t="shared" si="396"/>
        <v>Medium</v>
      </c>
      <c r="I4266" s="11" t="str">
        <f t="shared" si="397"/>
        <v>Large</v>
      </c>
      <c r="J4266" s="11" t="str">
        <f t="shared" si="398"/>
        <v>West</v>
      </c>
      <c r="K4266" s="11" t="str">
        <f t="shared" si="399"/>
        <v>2010s</v>
      </c>
      <c r="L4266" s="11" t="str">
        <f t="shared" si="400"/>
        <v>Cereal</v>
      </c>
      <c r="M4266" s="18">
        <f t="shared" si="401"/>
        <v>2.9432951704171602E-2</v>
      </c>
    </row>
    <row r="4267" spans="1:13">
      <c r="A4267" s="4">
        <v>2014</v>
      </c>
      <c r="B4267" s="5" t="s">
        <v>144</v>
      </c>
      <c r="C4267" s="5" t="s">
        <v>149</v>
      </c>
      <c r="D4267" s="5" t="s">
        <v>17</v>
      </c>
      <c r="E4267" s="5">
        <v>330</v>
      </c>
      <c r="F4267" s="6">
        <v>1030.3</v>
      </c>
      <c r="H4267" s="15" t="str">
        <f t="shared" si="396"/>
        <v>Medium</v>
      </c>
      <c r="I4267" s="11" t="str">
        <f t="shared" si="397"/>
        <v>Small</v>
      </c>
      <c r="J4267" s="11" t="str">
        <f t="shared" si="398"/>
        <v>West</v>
      </c>
      <c r="K4267" s="11" t="str">
        <f t="shared" si="399"/>
        <v>2010s</v>
      </c>
      <c r="L4267" s="11" t="str">
        <f t="shared" si="400"/>
        <v>Pulse</v>
      </c>
      <c r="M4267" s="18">
        <f t="shared" si="401"/>
        <v>3.1221212121212121</v>
      </c>
    </row>
    <row r="4268" spans="1:13">
      <c r="A4268" s="4">
        <v>2014</v>
      </c>
      <c r="B4268" s="5" t="s">
        <v>144</v>
      </c>
      <c r="C4268" s="5" t="s">
        <v>149</v>
      </c>
      <c r="D4268" s="5" t="s">
        <v>18</v>
      </c>
      <c r="E4268" s="5">
        <v>193170</v>
      </c>
      <c r="F4268" s="6">
        <v>728.84</v>
      </c>
      <c r="H4268" s="15" t="str">
        <f t="shared" si="396"/>
        <v>Low</v>
      </c>
      <c r="I4268" s="11" t="str">
        <f t="shared" si="397"/>
        <v>Large</v>
      </c>
      <c r="J4268" s="11" t="str">
        <f t="shared" si="398"/>
        <v>West</v>
      </c>
      <c r="K4268" s="11" t="str">
        <f t="shared" si="399"/>
        <v>2010s</v>
      </c>
      <c r="L4268" s="11" t="str">
        <f t="shared" si="400"/>
        <v>Fiber</v>
      </c>
      <c r="M4268" s="18">
        <f t="shared" si="401"/>
        <v>3.7730496453900709E-3</v>
      </c>
    </row>
    <row r="4269" spans="1:13">
      <c r="A4269" s="4">
        <v>2015</v>
      </c>
      <c r="B4269" s="5" t="s">
        <v>144</v>
      </c>
      <c r="C4269" s="5" t="s">
        <v>149</v>
      </c>
      <c r="D4269" s="5" t="s">
        <v>15</v>
      </c>
      <c r="E4269" s="5">
        <v>39600</v>
      </c>
      <c r="F4269" s="6">
        <v>1612.88</v>
      </c>
      <c r="H4269" s="15" t="str">
        <f t="shared" si="396"/>
        <v>Medium</v>
      </c>
      <c r="I4269" s="11" t="str">
        <f t="shared" si="397"/>
        <v>Large</v>
      </c>
      <c r="J4269" s="11" t="str">
        <f t="shared" si="398"/>
        <v>West</v>
      </c>
      <c r="K4269" s="11" t="str">
        <f t="shared" si="399"/>
        <v>2010s</v>
      </c>
      <c r="L4269" s="11" t="str">
        <f t="shared" si="400"/>
        <v>Cereal</v>
      </c>
      <c r="M4269" s="18">
        <f t="shared" si="401"/>
        <v>4.0729292929292935E-2</v>
      </c>
    </row>
    <row r="4270" spans="1:13">
      <c r="A4270" s="4">
        <v>2015</v>
      </c>
      <c r="B4270" s="5" t="s">
        <v>144</v>
      </c>
      <c r="C4270" s="5" t="s">
        <v>149</v>
      </c>
      <c r="D4270" s="5" t="s">
        <v>16</v>
      </c>
      <c r="E4270" s="5">
        <v>65850</v>
      </c>
      <c r="F4270" s="6">
        <v>2384.66</v>
      </c>
      <c r="H4270" s="15" t="str">
        <f t="shared" si="396"/>
        <v>Medium</v>
      </c>
      <c r="I4270" s="11" t="str">
        <f t="shared" si="397"/>
        <v>Large</v>
      </c>
      <c r="J4270" s="11" t="str">
        <f t="shared" si="398"/>
        <v>West</v>
      </c>
      <c r="K4270" s="11" t="str">
        <f t="shared" si="399"/>
        <v>2010s</v>
      </c>
      <c r="L4270" s="11" t="str">
        <f t="shared" si="400"/>
        <v>Cereal</v>
      </c>
      <c r="M4270" s="18">
        <f t="shared" si="401"/>
        <v>3.6213515565679574E-2</v>
      </c>
    </row>
    <row r="4271" spans="1:13">
      <c r="A4271" s="4">
        <v>2015</v>
      </c>
      <c r="B4271" s="5" t="s">
        <v>144</v>
      </c>
      <c r="C4271" s="5" t="s">
        <v>149</v>
      </c>
      <c r="D4271" s="5" t="s">
        <v>17</v>
      </c>
      <c r="E4271" s="5">
        <v>240</v>
      </c>
      <c r="F4271" s="6">
        <v>875</v>
      </c>
      <c r="H4271" s="15" t="str">
        <f t="shared" si="396"/>
        <v>Low</v>
      </c>
      <c r="I4271" s="11" t="str">
        <f t="shared" si="397"/>
        <v>Small</v>
      </c>
      <c r="J4271" s="11" t="str">
        <f t="shared" si="398"/>
        <v>West</v>
      </c>
      <c r="K4271" s="11" t="str">
        <f t="shared" si="399"/>
        <v>2010s</v>
      </c>
      <c r="L4271" s="11" t="str">
        <f t="shared" si="400"/>
        <v>Pulse</v>
      </c>
      <c r="M4271" s="18">
        <f t="shared" si="401"/>
        <v>3.6458333333333335</v>
      </c>
    </row>
    <row r="4272" spans="1:13">
      <c r="A4272" s="4">
        <v>2015</v>
      </c>
      <c r="B4272" s="5" t="s">
        <v>144</v>
      </c>
      <c r="C4272" s="5" t="s">
        <v>149</v>
      </c>
      <c r="D4272" s="5" t="s">
        <v>18</v>
      </c>
      <c r="E4272" s="5">
        <v>165250</v>
      </c>
      <c r="F4272" s="6">
        <v>616.22</v>
      </c>
      <c r="H4272" s="15" t="str">
        <f t="shared" si="396"/>
        <v>Low</v>
      </c>
      <c r="I4272" s="11" t="str">
        <f t="shared" si="397"/>
        <v>Large</v>
      </c>
      <c r="J4272" s="11" t="str">
        <f t="shared" si="398"/>
        <v>West</v>
      </c>
      <c r="K4272" s="11" t="str">
        <f t="shared" si="399"/>
        <v>2010s</v>
      </c>
      <c r="L4272" s="11" t="str">
        <f t="shared" si="400"/>
        <v>Fiber</v>
      </c>
      <c r="M4272" s="18">
        <f t="shared" si="401"/>
        <v>3.7290166414523452E-3</v>
      </c>
    </row>
    <row r="4273" spans="1:13">
      <c r="A4273" s="4">
        <v>2016</v>
      </c>
      <c r="B4273" s="5" t="s">
        <v>144</v>
      </c>
      <c r="C4273" s="5" t="s">
        <v>149</v>
      </c>
      <c r="D4273" s="5" t="s">
        <v>15</v>
      </c>
      <c r="E4273" s="5">
        <v>40600</v>
      </c>
      <c r="F4273" s="6">
        <v>1789.73</v>
      </c>
      <c r="H4273" s="15" t="str">
        <f t="shared" si="396"/>
        <v>Medium</v>
      </c>
      <c r="I4273" s="11" t="str">
        <f t="shared" si="397"/>
        <v>Large</v>
      </c>
      <c r="J4273" s="11" t="str">
        <f t="shared" si="398"/>
        <v>West</v>
      </c>
      <c r="K4273" s="11" t="str">
        <f t="shared" si="399"/>
        <v>2010s</v>
      </c>
      <c r="L4273" s="11" t="str">
        <f t="shared" si="400"/>
        <v>Cereal</v>
      </c>
      <c r="M4273" s="18">
        <f t="shared" si="401"/>
        <v>4.4082019704433498E-2</v>
      </c>
    </row>
    <row r="4274" spans="1:13">
      <c r="A4274" s="4">
        <v>2016</v>
      </c>
      <c r="B4274" s="5" t="s">
        <v>144</v>
      </c>
      <c r="C4274" s="5" t="s">
        <v>149</v>
      </c>
      <c r="D4274" s="5" t="s">
        <v>16</v>
      </c>
      <c r="E4274" s="5">
        <v>85690</v>
      </c>
      <c r="F4274" s="6">
        <v>2435.4299999999998</v>
      </c>
      <c r="H4274" s="15" t="str">
        <f t="shared" si="396"/>
        <v>Medium</v>
      </c>
      <c r="I4274" s="11" t="str">
        <f t="shared" si="397"/>
        <v>Large</v>
      </c>
      <c r="J4274" s="11" t="str">
        <f t="shared" si="398"/>
        <v>West</v>
      </c>
      <c r="K4274" s="11" t="str">
        <f t="shared" si="399"/>
        <v>2010s</v>
      </c>
      <c r="L4274" s="11" t="str">
        <f t="shared" si="400"/>
        <v>Cereal</v>
      </c>
      <c r="M4274" s="18">
        <f t="shared" si="401"/>
        <v>2.8421402730773718E-2</v>
      </c>
    </row>
    <row r="4275" spans="1:13">
      <c r="A4275" s="4">
        <v>2016</v>
      </c>
      <c r="B4275" s="5" t="s">
        <v>144</v>
      </c>
      <c r="C4275" s="5" t="s">
        <v>149</v>
      </c>
      <c r="D4275" s="5" t="s">
        <v>17</v>
      </c>
      <c r="E4275" s="5">
        <v>160</v>
      </c>
      <c r="F4275" s="6">
        <v>1121.95</v>
      </c>
      <c r="H4275" s="15" t="str">
        <f t="shared" si="396"/>
        <v>Medium</v>
      </c>
      <c r="I4275" s="11" t="str">
        <f t="shared" si="397"/>
        <v>Small</v>
      </c>
      <c r="J4275" s="11" t="str">
        <f t="shared" si="398"/>
        <v>West</v>
      </c>
      <c r="K4275" s="11" t="str">
        <f t="shared" si="399"/>
        <v>2010s</v>
      </c>
      <c r="L4275" s="11" t="str">
        <f t="shared" si="400"/>
        <v>Pulse</v>
      </c>
      <c r="M4275" s="18">
        <f t="shared" si="401"/>
        <v>7.0121875000000005</v>
      </c>
    </row>
    <row r="4276" spans="1:13">
      <c r="A4276" s="4">
        <v>2016</v>
      </c>
      <c r="B4276" s="5" t="s">
        <v>144</v>
      </c>
      <c r="C4276" s="5" t="s">
        <v>149</v>
      </c>
      <c r="D4276" s="5" t="s">
        <v>18</v>
      </c>
      <c r="E4276" s="5">
        <v>138800</v>
      </c>
      <c r="F4276" s="6">
        <v>750.63</v>
      </c>
      <c r="H4276" s="15" t="str">
        <f t="shared" si="396"/>
        <v>Low</v>
      </c>
      <c r="I4276" s="11" t="str">
        <f t="shared" si="397"/>
        <v>Large</v>
      </c>
      <c r="J4276" s="11" t="str">
        <f t="shared" si="398"/>
        <v>West</v>
      </c>
      <c r="K4276" s="11" t="str">
        <f t="shared" si="399"/>
        <v>2010s</v>
      </c>
      <c r="L4276" s="11" t="str">
        <f t="shared" si="400"/>
        <v>Fiber</v>
      </c>
      <c r="M4276" s="18">
        <f t="shared" si="401"/>
        <v>5.4079971181556193E-3</v>
      </c>
    </row>
    <row r="4277" spans="1:13">
      <c r="A4277" s="4">
        <v>2017</v>
      </c>
      <c r="B4277" s="5" t="s">
        <v>144</v>
      </c>
      <c r="C4277" s="5" t="s">
        <v>149</v>
      </c>
      <c r="D4277" s="5" t="s">
        <v>15</v>
      </c>
      <c r="E4277" s="5">
        <v>45000</v>
      </c>
      <c r="F4277" s="6">
        <v>1598.48</v>
      </c>
      <c r="H4277" s="15" t="str">
        <f t="shared" si="396"/>
        <v>Medium</v>
      </c>
      <c r="I4277" s="11" t="str">
        <f t="shared" si="397"/>
        <v>Large</v>
      </c>
      <c r="J4277" s="11" t="str">
        <f t="shared" si="398"/>
        <v>West</v>
      </c>
      <c r="K4277" s="11" t="str">
        <f t="shared" si="399"/>
        <v>2010s</v>
      </c>
      <c r="L4277" s="11" t="str">
        <f t="shared" si="400"/>
        <v>Cereal</v>
      </c>
      <c r="M4277" s="18">
        <f t="shared" si="401"/>
        <v>3.5521777777777777E-2</v>
      </c>
    </row>
    <row r="4278" spans="1:13">
      <c r="A4278" s="4">
        <v>2017</v>
      </c>
      <c r="B4278" s="5" t="s">
        <v>144</v>
      </c>
      <c r="C4278" s="5" t="s">
        <v>149</v>
      </c>
      <c r="D4278" s="5" t="s">
        <v>16</v>
      </c>
      <c r="E4278" s="5">
        <v>52850</v>
      </c>
      <c r="F4278" s="6">
        <v>2324.0700000000002</v>
      </c>
      <c r="H4278" s="15" t="str">
        <f t="shared" si="396"/>
        <v>Medium</v>
      </c>
      <c r="I4278" s="11" t="str">
        <f t="shared" si="397"/>
        <v>Large</v>
      </c>
      <c r="J4278" s="11" t="str">
        <f t="shared" si="398"/>
        <v>West</v>
      </c>
      <c r="K4278" s="11" t="str">
        <f t="shared" si="399"/>
        <v>2010s</v>
      </c>
      <c r="L4278" s="11" t="str">
        <f t="shared" si="400"/>
        <v>Cereal</v>
      </c>
      <c r="M4278" s="18">
        <f t="shared" si="401"/>
        <v>4.3974834437086094E-2</v>
      </c>
    </row>
    <row r="4279" spans="1:13">
      <c r="A4279" s="4">
        <v>2017</v>
      </c>
      <c r="B4279" s="5" t="s">
        <v>144</v>
      </c>
      <c r="C4279" s="5" t="s">
        <v>149</v>
      </c>
      <c r="D4279" s="5" t="s">
        <v>17</v>
      </c>
      <c r="E4279" s="5">
        <v>780</v>
      </c>
      <c r="F4279" s="6">
        <v>1285.53</v>
      </c>
      <c r="H4279" s="15" t="str">
        <f t="shared" si="396"/>
        <v>Medium</v>
      </c>
      <c r="I4279" s="11" t="str">
        <f t="shared" si="397"/>
        <v>Small</v>
      </c>
      <c r="J4279" s="11" t="str">
        <f t="shared" si="398"/>
        <v>West</v>
      </c>
      <c r="K4279" s="11" t="str">
        <f t="shared" si="399"/>
        <v>2010s</v>
      </c>
      <c r="L4279" s="11" t="str">
        <f t="shared" si="400"/>
        <v>Pulse</v>
      </c>
      <c r="M4279" s="18">
        <f t="shared" si="401"/>
        <v>1.6481153846153846</v>
      </c>
    </row>
    <row r="4280" spans="1:13">
      <c r="A4280" s="4">
        <v>2017</v>
      </c>
      <c r="B4280" s="5" t="s">
        <v>144</v>
      </c>
      <c r="C4280" s="5" t="s">
        <v>149</v>
      </c>
      <c r="D4280" s="5" t="s">
        <v>18</v>
      </c>
      <c r="E4280" s="5">
        <v>159210</v>
      </c>
      <c r="F4280" s="6">
        <v>923.76</v>
      </c>
      <c r="H4280" s="15" t="str">
        <f t="shared" si="396"/>
        <v>Low</v>
      </c>
      <c r="I4280" s="11" t="str">
        <f t="shared" si="397"/>
        <v>Large</v>
      </c>
      <c r="J4280" s="11" t="str">
        <f t="shared" si="398"/>
        <v>West</v>
      </c>
      <c r="K4280" s="11" t="str">
        <f t="shared" si="399"/>
        <v>2010s</v>
      </c>
      <c r="L4280" s="11" t="str">
        <f t="shared" si="400"/>
        <v>Fiber</v>
      </c>
      <c r="M4280" s="18">
        <f t="shared" si="401"/>
        <v>5.8021481062747312E-3</v>
      </c>
    </row>
    <row r="4281" spans="1:13">
      <c r="A4281" s="4">
        <v>2008</v>
      </c>
      <c r="B4281" s="5" t="s">
        <v>144</v>
      </c>
      <c r="C4281" s="5" t="s">
        <v>150</v>
      </c>
      <c r="D4281" s="5" t="s">
        <v>16</v>
      </c>
      <c r="E4281" s="5">
        <v>1300</v>
      </c>
      <c r="F4281" s="6">
        <v>1461.54</v>
      </c>
      <c r="H4281" s="15" t="str">
        <f t="shared" si="396"/>
        <v>Medium</v>
      </c>
      <c r="I4281" s="11" t="str">
        <f t="shared" si="397"/>
        <v>Medium</v>
      </c>
      <c r="J4281" s="11" t="str">
        <f t="shared" si="398"/>
        <v>West</v>
      </c>
      <c r="K4281" s="11" t="str">
        <f t="shared" si="399"/>
        <v>2000s</v>
      </c>
      <c r="L4281" s="11" t="str">
        <f t="shared" si="400"/>
        <v>Cereal</v>
      </c>
      <c r="M4281" s="18">
        <f t="shared" si="401"/>
        <v>1.1242615384615384</v>
      </c>
    </row>
    <row r="4282" spans="1:13">
      <c r="A4282" s="4">
        <v>2008</v>
      </c>
      <c r="B4282" s="5" t="s">
        <v>144</v>
      </c>
      <c r="C4282" s="5" t="s">
        <v>150</v>
      </c>
      <c r="D4282" s="5" t="s">
        <v>17</v>
      </c>
      <c r="E4282" s="5">
        <v>3000</v>
      </c>
      <c r="F4282" s="6">
        <v>1000</v>
      </c>
      <c r="H4282" s="15" t="str">
        <f t="shared" si="396"/>
        <v>Medium</v>
      </c>
      <c r="I4282" s="11" t="str">
        <f t="shared" si="397"/>
        <v>Medium</v>
      </c>
      <c r="J4282" s="11" t="str">
        <f t="shared" si="398"/>
        <v>West</v>
      </c>
      <c r="K4282" s="11" t="str">
        <f t="shared" si="399"/>
        <v>2000s</v>
      </c>
      <c r="L4282" s="11" t="str">
        <f t="shared" si="400"/>
        <v>Pulse</v>
      </c>
      <c r="M4282" s="18">
        <f t="shared" si="401"/>
        <v>0.33333333333333331</v>
      </c>
    </row>
    <row r="4283" spans="1:13">
      <c r="A4283" s="4">
        <v>2008</v>
      </c>
      <c r="B4283" s="5" t="s">
        <v>144</v>
      </c>
      <c r="C4283" s="5" t="s">
        <v>150</v>
      </c>
      <c r="D4283" s="5" t="s">
        <v>18</v>
      </c>
      <c r="E4283" s="5">
        <v>306200</v>
      </c>
      <c r="F4283" s="6">
        <v>591.04999999999995</v>
      </c>
      <c r="H4283" s="15" t="str">
        <f t="shared" si="396"/>
        <v>Low</v>
      </c>
      <c r="I4283" s="11" t="str">
        <f t="shared" si="397"/>
        <v>Large</v>
      </c>
      <c r="J4283" s="11" t="str">
        <f t="shared" si="398"/>
        <v>West</v>
      </c>
      <c r="K4283" s="11" t="str">
        <f t="shared" si="399"/>
        <v>2000s</v>
      </c>
      <c r="L4283" s="11" t="str">
        <f t="shared" si="400"/>
        <v>Fiber</v>
      </c>
      <c r="M4283" s="18">
        <f t="shared" si="401"/>
        <v>1.9302743305029391E-3</v>
      </c>
    </row>
    <row r="4284" spans="1:13">
      <c r="A4284" s="4">
        <v>2009</v>
      </c>
      <c r="B4284" s="5" t="s">
        <v>144</v>
      </c>
      <c r="C4284" s="5" t="s">
        <v>150</v>
      </c>
      <c r="D4284" s="5" t="s">
        <v>16</v>
      </c>
      <c r="E4284" s="5">
        <v>3900</v>
      </c>
      <c r="F4284" s="6">
        <v>948.72</v>
      </c>
      <c r="H4284" s="15" t="str">
        <f t="shared" si="396"/>
        <v>Low</v>
      </c>
      <c r="I4284" s="11" t="str">
        <f t="shared" si="397"/>
        <v>Medium</v>
      </c>
      <c r="J4284" s="11" t="str">
        <f t="shared" si="398"/>
        <v>West</v>
      </c>
      <c r="K4284" s="11" t="str">
        <f t="shared" si="399"/>
        <v>2000s</v>
      </c>
      <c r="L4284" s="11" t="str">
        <f t="shared" si="400"/>
        <v>Cereal</v>
      </c>
      <c r="M4284" s="18">
        <f t="shared" si="401"/>
        <v>0.24326153846153847</v>
      </c>
    </row>
    <row r="4285" spans="1:13">
      <c r="A4285" s="4">
        <v>2009</v>
      </c>
      <c r="B4285" s="5" t="s">
        <v>144</v>
      </c>
      <c r="C4285" s="5" t="s">
        <v>150</v>
      </c>
      <c r="D4285" s="5" t="s">
        <v>17</v>
      </c>
      <c r="E4285" s="5">
        <v>500</v>
      </c>
      <c r="F4285" s="6">
        <v>800</v>
      </c>
      <c r="H4285" s="15" t="str">
        <f t="shared" si="396"/>
        <v>Low</v>
      </c>
      <c r="I4285" s="11" t="str">
        <f t="shared" si="397"/>
        <v>Small</v>
      </c>
      <c r="J4285" s="11" t="str">
        <f t="shared" si="398"/>
        <v>West</v>
      </c>
      <c r="K4285" s="11" t="str">
        <f t="shared" si="399"/>
        <v>2000s</v>
      </c>
      <c r="L4285" s="11" t="str">
        <f t="shared" si="400"/>
        <v>Pulse</v>
      </c>
      <c r="M4285" s="18">
        <f t="shared" si="401"/>
        <v>1.6</v>
      </c>
    </row>
    <row r="4286" spans="1:13">
      <c r="A4286" s="4">
        <v>2009</v>
      </c>
      <c r="B4286" s="5" t="s">
        <v>144</v>
      </c>
      <c r="C4286" s="5" t="s">
        <v>150</v>
      </c>
      <c r="D4286" s="5" t="s">
        <v>18</v>
      </c>
      <c r="E4286" s="5">
        <v>309700</v>
      </c>
      <c r="F4286" s="6">
        <v>464.55</v>
      </c>
      <c r="H4286" s="15" t="str">
        <f t="shared" si="396"/>
        <v>Low</v>
      </c>
      <c r="I4286" s="11" t="str">
        <f t="shared" si="397"/>
        <v>Large</v>
      </c>
      <c r="J4286" s="11" t="str">
        <f t="shared" si="398"/>
        <v>West</v>
      </c>
      <c r="K4286" s="11" t="str">
        <f t="shared" si="399"/>
        <v>2000s</v>
      </c>
      <c r="L4286" s="11" t="str">
        <f t="shared" si="400"/>
        <v>Fiber</v>
      </c>
      <c r="M4286" s="18">
        <f t="shared" si="401"/>
        <v>1.5E-3</v>
      </c>
    </row>
    <row r="4287" spans="1:13">
      <c r="A4287" s="4">
        <v>2010</v>
      </c>
      <c r="B4287" s="5" t="s">
        <v>144</v>
      </c>
      <c r="C4287" s="5" t="s">
        <v>150</v>
      </c>
      <c r="D4287" s="5" t="s">
        <v>16</v>
      </c>
      <c r="E4287" s="5">
        <v>3200</v>
      </c>
      <c r="F4287" s="6">
        <v>1625</v>
      </c>
      <c r="H4287" s="15" t="str">
        <f t="shared" si="396"/>
        <v>Medium</v>
      </c>
      <c r="I4287" s="11" t="str">
        <f t="shared" si="397"/>
        <v>Medium</v>
      </c>
      <c r="J4287" s="11" t="str">
        <f t="shared" si="398"/>
        <v>West</v>
      </c>
      <c r="K4287" s="11" t="str">
        <f t="shared" si="399"/>
        <v>2010s</v>
      </c>
      <c r="L4287" s="11" t="str">
        <f t="shared" si="400"/>
        <v>Cereal</v>
      </c>
      <c r="M4287" s="18">
        <f t="shared" si="401"/>
        <v>0.5078125</v>
      </c>
    </row>
    <row r="4288" spans="1:13">
      <c r="A4288" s="4">
        <v>2010</v>
      </c>
      <c r="B4288" s="5" t="s">
        <v>144</v>
      </c>
      <c r="C4288" s="5" t="s">
        <v>150</v>
      </c>
      <c r="D4288" s="5" t="s">
        <v>17</v>
      </c>
      <c r="E4288" s="5">
        <v>2600</v>
      </c>
      <c r="F4288" s="6">
        <v>1384.62</v>
      </c>
      <c r="H4288" s="15" t="str">
        <f t="shared" si="396"/>
        <v>Medium</v>
      </c>
      <c r="I4288" s="11" t="str">
        <f t="shared" si="397"/>
        <v>Medium</v>
      </c>
      <c r="J4288" s="11" t="str">
        <f t="shared" si="398"/>
        <v>West</v>
      </c>
      <c r="K4288" s="11" t="str">
        <f t="shared" si="399"/>
        <v>2010s</v>
      </c>
      <c r="L4288" s="11" t="str">
        <f t="shared" si="400"/>
        <v>Pulse</v>
      </c>
      <c r="M4288" s="18">
        <f t="shared" si="401"/>
        <v>0.53254615384615378</v>
      </c>
    </row>
    <row r="4289" spans="1:13">
      <c r="A4289" s="4">
        <v>2010</v>
      </c>
      <c r="B4289" s="5" t="s">
        <v>144</v>
      </c>
      <c r="C4289" s="5" t="s">
        <v>150</v>
      </c>
      <c r="D4289" s="5" t="s">
        <v>18</v>
      </c>
      <c r="E4289" s="5">
        <v>301000</v>
      </c>
      <c r="F4289" s="6">
        <v>804.02</v>
      </c>
      <c r="H4289" s="15" t="str">
        <f t="shared" si="396"/>
        <v>Low</v>
      </c>
      <c r="I4289" s="11" t="str">
        <f t="shared" si="397"/>
        <v>Large</v>
      </c>
      <c r="J4289" s="11" t="str">
        <f t="shared" si="398"/>
        <v>West</v>
      </c>
      <c r="K4289" s="11" t="str">
        <f t="shared" si="399"/>
        <v>2010s</v>
      </c>
      <c r="L4289" s="11" t="str">
        <f t="shared" si="400"/>
        <v>Fiber</v>
      </c>
      <c r="M4289" s="18">
        <f t="shared" si="401"/>
        <v>2.6711627906976744E-3</v>
      </c>
    </row>
    <row r="4290" spans="1:13">
      <c r="A4290" s="4">
        <v>2011</v>
      </c>
      <c r="B4290" s="5" t="s">
        <v>144</v>
      </c>
      <c r="C4290" s="5" t="s">
        <v>150</v>
      </c>
      <c r="D4290" s="5" t="s">
        <v>16</v>
      </c>
      <c r="E4290" s="5">
        <v>1100</v>
      </c>
      <c r="F4290" s="6">
        <v>1363.64</v>
      </c>
      <c r="H4290" s="15" t="str">
        <f t="shared" si="396"/>
        <v>Medium</v>
      </c>
      <c r="I4290" s="11" t="str">
        <f t="shared" si="397"/>
        <v>Medium</v>
      </c>
      <c r="J4290" s="11" t="str">
        <f t="shared" si="398"/>
        <v>West</v>
      </c>
      <c r="K4290" s="11" t="str">
        <f t="shared" si="399"/>
        <v>2010s</v>
      </c>
      <c r="L4290" s="11" t="str">
        <f t="shared" si="400"/>
        <v>Cereal</v>
      </c>
      <c r="M4290" s="18">
        <f t="shared" si="401"/>
        <v>1.2396727272727273</v>
      </c>
    </row>
    <row r="4291" spans="1:13">
      <c r="A4291" s="4">
        <v>2011</v>
      </c>
      <c r="B4291" s="5" t="s">
        <v>144</v>
      </c>
      <c r="C4291" s="5" t="s">
        <v>150</v>
      </c>
      <c r="D4291" s="5" t="s">
        <v>17</v>
      </c>
      <c r="E4291" s="5">
        <v>1200</v>
      </c>
      <c r="F4291" s="6">
        <v>1166.67</v>
      </c>
      <c r="H4291" s="15" t="str">
        <f t="shared" ref="H4291:H4354" si="402">IF(F4291&lt;1000,"Low",IF(F4291&lt;3000,"Medium","High"))</f>
        <v>Medium</v>
      </c>
      <c r="I4291" s="11" t="str">
        <f t="shared" ref="I4291:I4354" si="403">IF(E4291&lt;1000,"Small",IF(E4291&lt;5000,"Medium","Large"))</f>
        <v>Medium</v>
      </c>
      <c r="J4291" s="11" t="str">
        <f t="shared" ref="J4291:J4354" si="404">IF(OR(B4291="Punjab",B4291="Haryana",B4291="Himachal Pradesh",B4291="Jammu and Kashmir",B4291="Uttarakhand",B4291="Delhi",B4291="Chandigarh"),"North",IF(OR(B4291="Tamil Nadu",B4291="Karnataka",B4291="Kerala",B4291="Andhra Pradesh",B4291="Telangana"),"South",IF(OR(B4291="Maharashtra",B4291="Gujarat",B4291="Goa",B4291="Rajasthan"),"West",IF(OR(B4291="West Bengal",B4291="Bihar",B4291="Jharkhand",B4291="Odisha",B4291="Assam",B4291="Sikkim",B4291="Arunachal Pradesh",B4291="Manipur",B4291="Meghalaya",B4291="Mizoram",B4291="Nagaland",B4291="Tripura"),"East","Central"))))</f>
        <v>West</v>
      </c>
      <c r="K4291" s="11" t="str">
        <f t="shared" ref="K4291:K4354" si="405">LEFT(A4291,3)&amp;"0s"</f>
        <v>2010s</v>
      </c>
      <c r="L4291" s="11" t="str">
        <f t="shared" ref="L4291:L4354" si="406">IF(D4291="Rice","Cereal",IF(D4291="Maize","Cereal",IF(D4291="Chickpea","Pulse",IF(D4291="Cotton","Fiber","Other"))))</f>
        <v>Pulse</v>
      </c>
      <c r="M4291" s="18">
        <f t="shared" ref="M4291:M4354" si="407">F4291/E4291</f>
        <v>0.97222500000000001</v>
      </c>
    </row>
    <row r="4292" spans="1:13">
      <c r="A4292" s="4">
        <v>2011</v>
      </c>
      <c r="B4292" s="5" t="s">
        <v>144</v>
      </c>
      <c r="C4292" s="5" t="s">
        <v>150</v>
      </c>
      <c r="D4292" s="5" t="s">
        <v>18</v>
      </c>
      <c r="E4292" s="5">
        <v>305200</v>
      </c>
      <c r="F4292" s="6">
        <v>608.58000000000004</v>
      </c>
      <c r="H4292" s="15" t="str">
        <f t="shared" si="402"/>
        <v>Low</v>
      </c>
      <c r="I4292" s="11" t="str">
        <f t="shared" si="403"/>
        <v>Large</v>
      </c>
      <c r="J4292" s="11" t="str">
        <f t="shared" si="404"/>
        <v>West</v>
      </c>
      <c r="K4292" s="11" t="str">
        <f t="shared" si="405"/>
        <v>2010s</v>
      </c>
      <c r="L4292" s="11" t="str">
        <f t="shared" si="406"/>
        <v>Fiber</v>
      </c>
      <c r="M4292" s="18">
        <f t="shared" si="407"/>
        <v>1.9940366972477064E-3</v>
      </c>
    </row>
    <row r="4293" spans="1:13">
      <c r="A4293" s="4">
        <v>2012</v>
      </c>
      <c r="B4293" s="5" t="s">
        <v>144</v>
      </c>
      <c r="C4293" s="5" t="s">
        <v>150</v>
      </c>
      <c r="D4293" s="5" t="s">
        <v>16</v>
      </c>
      <c r="E4293" s="5">
        <v>600</v>
      </c>
      <c r="F4293" s="6">
        <v>1666.67</v>
      </c>
      <c r="H4293" s="15" t="str">
        <f t="shared" si="402"/>
        <v>Medium</v>
      </c>
      <c r="I4293" s="11" t="str">
        <f t="shared" si="403"/>
        <v>Small</v>
      </c>
      <c r="J4293" s="11" t="str">
        <f t="shared" si="404"/>
        <v>West</v>
      </c>
      <c r="K4293" s="11" t="str">
        <f t="shared" si="405"/>
        <v>2010s</v>
      </c>
      <c r="L4293" s="11" t="str">
        <f t="shared" si="406"/>
        <v>Cereal</v>
      </c>
      <c r="M4293" s="18">
        <f t="shared" si="407"/>
        <v>2.7777833333333333</v>
      </c>
    </row>
    <row r="4294" spans="1:13">
      <c r="A4294" s="4">
        <v>2012</v>
      </c>
      <c r="B4294" s="5" t="s">
        <v>144</v>
      </c>
      <c r="C4294" s="5" t="s">
        <v>150</v>
      </c>
      <c r="D4294" s="5" t="s">
        <v>17</v>
      </c>
      <c r="E4294" s="5">
        <v>500</v>
      </c>
      <c r="F4294" s="6">
        <v>1000</v>
      </c>
      <c r="H4294" s="15" t="str">
        <f t="shared" si="402"/>
        <v>Medium</v>
      </c>
      <c r="I4294" s="11" t="str">
        <f t="shared" si="403"/>
        <v>Small</v>
      </c>
      <c r="J4294" s="11" t="str">
        <f t="shared" si="404"/>
        <v>West</v>
      </c>
      <c r="K4294" s="11" t="str">
        <f t="shared" si="405"/>
        <v>2010s</v>
      </c>
      <c r="L4294" s="11" t="str">
        <f t="shared" si="406"/>
        <v>Pulse</v>
      </c>
      <c r="M4294" s="18">
        <f t="shared" si="407"/>
        <v>2</v>
      </c>
    </row>
    <row r="4295" spans="1:13">
      <c r="A4295" s="4">
        <v>2012</v>
      </c>
      <c r="B4295" s="5" t="s">
        <v>144</v>
      </c>
      <c r="C4295" s="5" t="s">
        <v>150</v>
      </c>
      <c r="D4295" s="5" t="s">
        <v>18</v>
      </c>
      <c r="E4295" s="5">
        <v>313500</v>
      </c>
      <c r="F4295" s="6">
        <v>274.13</v>
      </c>
      <c r="H4295" s="15" t="str">
        <f t="shared" si="402"/>
        <v>Low</v>
      </c>
      <c r="I4295" s="11" t="str">
        <f t="shared" si="403"/>
        <v>Large</v>
      </c>
      <c r="J4295" s="11" t="str">
        <f t="shared" si="404"/>
        <v>West</v>
      </c>
      <c r="K4295" s="11" t="str">
        <f t="shared" si="405"/>
        <v>2010s</v>
      </c>
      <c r="L4295" s="11" t="str">
        <f t="shared" si="406"/>
        <v>Fiber</v>
      </c>
      <c r="M4295" s="18">
        <f t="shared" si="407"/>
        <v>8.744178628389155E-4</v>
      </c>
    </row>
    <row r="4296" spans="1:13">
      <c r="A4296" s="4">
        <v>2013</v>
      </c>
      <c r="B4296" s="5" t="s">
        <v>144</v>
      </c>
      <c r="C4296" s="5" t="s">
        <v>150</v>
      </c>
      <c r="D4296" s="5" t="s">
        <v>16</v>
      </c>
      <c r="E4296" s="5">
        <v>220</v>
      </c>
      <c r="F4296" s="6">
        <v>1318.18</v>
      </c>
      <c r="H4296" s="15" t="str">
        <f t="shared" si="402"/>
        <v>Medium</v>
      </c>
      <c r="I4296" s="11" t="str">
        <f t="shared" si="403"/>
        <v>Small</v>
      </c>
      <c r="J4296" s="11" t="str">
        <f t="shared" si="404"/>
        <v>West</v>
      </c>
      <c r="K4296" s="11" t="str">
        <f t="shared" si="405"/>
        <v>2010s</v>
      </c>
      <c r="L4296" s="11" t="str">
        <f t="shared" si="406"/>
        <v>Cereal</v>
      </c>
      <c r="M4296" s="18">
        <f t="shared" si="407"/>
        <v>5.9917272727272728</v>
      </c>
    </row>
    <row r="4297" spans="1:13">
      <c r="A4297" s="4">
        <v>2013</v>
      </c>
      <c r="B4297" s="5" t="s">
        <v>144</v>
      </c>
      <c r="C4297" s="5" t="s">
        <v>150</v>
      </c>
      <c r="D4297" s="5" t="s">
        <v>17</v>
      </c>
      <c r="E4297" s="5">
        <v>1340</v>
      </c>
      <c r="F4297" s="6">
        <v>1231.3399999999999</v>
      </c>
      <c r="H4297" s="15" t="str">
        <f t="shared" si="402"/>
        <v>Medium</v>
      </c>
      <c r="I4297" s="11" t="str">
        <f t="shared" si="403"/>
        <v>Medium</v>
      </c>
      <c r="J4297" s="11" t="str">
        <f t="shared" si="404"/>
        <v>West</v>
      </c>
      <c r="K4297" s="11" t="str">
        <f t="shared" si="405"/>
        <v>2010s</v>
      </c>
      <c r="L4297" s="11" t="str">
        <f t="shared" si="406"/>
        <v>Pulse</v>
      </c>
      <c r="M4297" s="18">
        <f t="shared" si="407"/>
        <v>0.91891044776119402</v>
      </c>
    </row>
    <row r="4298" spans="1:13">
      <c r="A4298" s="4">
        <v>2013</v>
      </c>
      <c r="B4298" s="5" t="s">
        <v>144</v>
      </c>
      <c r="C4298" s="5" t="s">
        <v>150</v>
      </c>
      <c r="D4298" s="5" t="s">
        <v>18</v>
      </c>
      <c r="E4298" s="5">
        <v>324900</v>
      </c>
      <c r="F4298" s="6">
        <v>618.84</v>
      </c>
      <c r="H4298" s="15" t="str">
        <f t="shared" si="402"/>
        <v>Low</v>
      </c>
      <c r="I4298" s="11" t="str">
        <f t="shared" si="403"/>
        <v>Large</v>
      </c>
      <c r="J4298" s="11" t="str">
        <f t="shared" si="404"/>
        <v>West</v>
      </c>
      <c r="K4298" s="11" t="str">
        <f t="shared" si="405"/>
        <v>2010s</v>
      </c>
      <c r="L4298" s="11" t="str">
        <f t="shared" si="406"/>
        <v>Fiber</v>
      </c>
      <c r="M4298" s="18">
        <f t="shared" si="407"/>
        <v>1.9047091412742383E-3</v>
      </c>
    </row>
    <row r="4299" spans="1:13">
      <c r="A4299" s="4">
        <v>2014</v>
      </c>
      <c r="B4299" s="5" t="s">
        <v>144</v>
      </c>
      <c r="C4299" s="5" t="s">
        <v>150</v>
      </c>
      <c r="D4299" s="5" t="s">
        <v>16</v>
      </c>
      <c r="E4299" s="5">
        <v>1330</v>
      </c>
      <c r="F4299" s="6">
        <v>1338.35</v>
      </c>
      <c r="H4299" s="15" t="str">
        <f t="shared" si="402"/>
        <v>Medium</v>
      </c>
      <c r="I4299" s="11" t="str">
        <f t="shared" si="403"/>
        <v>Medium</v>
      </c>
      <c r="J4299" s="11" t="str">
        <f t="shared" si="404"/>
        <v>West</v>
      </c>
      <c r="K4299" s="11" t="str">
        <f t="shared" si="405"/>
        <v>2010s</v>
      </c>
      <c r="L4299" s="11" t="str">
        <f t="shared" si="406"/>
        <v>Cereal</v>
      </c>
      <c r="M4299" s="18">
        <f t="shared" si="407"/>
        <v>1.0062781954887217</v>
      </c>
    </row>
    <row r="4300" spans="1:13">
      <c r="A4300" s="4">
        <v>2014</v>
      </c>
      <c r="B4300" s="5" t="s">
        <v>144</v>
      </c>
      <c r="C4300" s="5" t="s">
        <v>150</v>
      </c>
      <c r="D4300" s="5" t="s">
        <v>17</v>
      </c>
      <c r="E4300" s="5">
        <v>630</v>
      </c>
      <c r="F4300" s="6">
        <v>1000.8</v>
      </c>
      <c r="H4300" s="15" t="str">
        <f t="shared" si="402"/>
        <v>Medium</v>
      </c>
      <c r="I4300" s="11" t="str">
        <f t="shared" si="403"/>
        <v>Small</v>
      </c>
      <c r="J4300" s="11" t="str">
        <f t="shared" si="404"/>
        <v>West</v>
      </c>
      <c r="K4300" s="11" t="str">
        <f t="shared" si="405"/>
        <v>2010s</v>
      </c>
      <c r="L4300" s="11" t="str">
        <f t="shared" si="406"/>
        <v>Pulse</v>
      </c>
      <c r="M4300" s="18">
        <f t="shared" si="407"/>
        <v>1.5885714285714285</v>
      </c>
    </row>
    <row r="4301" spans="1:13">
      <c r="A4301" s="4">
        <v>2014</v>
      </c>
      <c r="B4301" s="5" t="s">
        <v>144</v>
      </c>
      <c r="C4301" s="5" t="s">
        <v>150</v>
      </c>
      <c r="D4301" s="5" t="s">
        <v>18</v>
      </c>
      <c r="E4301" s="5">
        <v>321210</v>
      </c>
      <c r="F4301" s="6">
        <v>464.6</v>
      </c>
      <c r="H4301" s="15" t="str">
        <f t="shared" si="402"/>
        <v>Low</v>
      </c>
      <c r="I4301" s="11" t="str">
        <f t="shared" si="403"/>
        <v>Large</v>
      </c>
      <c r="J4301" s="11" t="str">
        <f t="shared" si="404"/>
        <v>West</v>
      </c>
      <c r="K4301" s="11" t="str">
        <f t="shared" si="405"/>
        <v>2010s</v>
      </c>
      <c r="L4301" s="11" t="str">
        <f t="shared" si="406"/>
        <v>Fiber</v>
      </c>
      <c r="M4301" s="18">
        <f t="shared" si="407"/>
        <v>1.4464057781513652E-3</v>
      </c>
    </row>
    <row r="4302" spans="1:13">
      <c r="A4302" s="4">
        <v>2015</v>
      </c>
      <c r="B4302" s="5" t="s">
        <v>144</v>
      </c>
      <c r="C4302" s="5" t="s">
        <v>150</v>
      </c>
      <c r="D4302" s="5" t="s">
        <v>16</v>
      </c>
      <c r="E4302" s="5">
        <v>680</v>
      </c>
      <c r="F4302" s="6">
        <v>1323.53</v>
      </c>
      <c r="H4302" s="15" t="str">
        <f t="shared" si="402"/>
        <v>Medium</v>
      </c>
      <c r="I4302" s="11" t="str">
        <f t="shared" si="403"/>
        <v>Small</v>
      </c>
      <c r="J4302" s="11" t="str">
        <f t="shared" si="404"/>
        <v>West</v>
      </c>
      <c r="K4302" s="11" t="str">
        <f t="shared" si="405"/>
        <v>2010s</v>
      </c>
      <c r="L4302" s="11" t="str">
        <f t="shared" si="406"/>
        <v>Cereal</v>
      </c>
      <c r="M4302" s="18">
        <f t="shared" si="407"/>
        <v>1.9463676470588236</v>
      </c>
    </row>
    <row r="4303" spans="1:13">
      <c r="A4303" s="4">
        <v>2015</v>
      </c>
      <c r="B4303" s="5" t="s">
        <v>144</v>
      </c>
      <c r="C4303" s="5" t="s">
        <v>150</v>
      </c>
      <c r="D4303" s="5" t="s">
        <v>17</v>
      </c>
      <c r="E4303" s="5">
        <v>730</v>
      </c>
      <c r="F4303" s="6">
        <v>881.79</v>
      </c>
      <c r="H4303" s="15" t="str">
        <f t="shared" si="402"/>
        <v>Low</v>
      </c>
      <c r="I4303" s="11" t="str">
        <f t="shared" si="403"/>
        <v>Small</v>
      </c>
      <c r="J4303" s="11" t="str">
        <f t="shared" si="404"/>
        <v>West</v>
      </c>
      <c r="K4303" s="11" t="str">
        <f t="shared" si="405"/>
        <v>2010s</v>
      </c>
      <c r="L4303" s="11" t="str">
        <f t="shared" si="406"/>
        <v>Pulse</v>
      </c>
      <c r="M4303" s="18">
        <f t="shared" si="407"/>
        <v>1.2079315068493151</v>
      </c>
    </row>
    <row r="4304" spans="1:13">
      <c r="A4304" s="4">
        <v>2015</v>
      </c>
      <c r="B4304" s="5" t="s">
        <v>144</v>
      </c>
      <c r="C4304" s="5" t="s">
        <v>150</v>
      </c>
      <c r="D4304" s="5" t="s">
        <v>18</v>
      </c>
      <c r="E4304" s="5">
        <v>329380</v>
      </c>
      <c r="F4304" s="6">
        <v>446.42</v>
      </c>
      <c r="H4304" s="15" t="str">
        <f t="shared" si="402"/>
        <v>Low</v>
      </c>
      <c r="I4304" s="11" t="str">
        <f t="shared" si="403"/>
        <v>Large</v>
      </c>
      <c r="J4304" s="11" t="str">
        <f t="shared" si="404"/>
        <v>West</v>
      </c>
      <c r="K4304" s="11" t="str">
        <f t="shared" si="405"/>
        <v>2010s</v>
      </c>
      <c r="L4304" s="11" t="str">
        <f t="shared" si="406"/>
        <v>Fiber</v>
      </c>
      <c r="M4304" s="18">
        <f t="shared" si="407"/>
        <v>1.3553342643754934E-3</v>
      </c>
    </row>
    <row r="4305" spans="1:13">
      <c r="A4305" s="4">
        <v>2016</v>
      </c>
      <c r="B4305" s="5" t="s">
        <v>144</v>
      </c>
      <c r="C4305" s="5" t="s">
        <v>150</v>
      </c>
      <c r="D4305" s="5" t="s">
        <v>16</v>
      </c>
      <c r="E4305" s="5">
        <v>80</v>
      </c>
      <c r="F4305" s="6">
        <v>1680</v>
      </c>
      <c r="H4305" s="15" t="str">
        <f t="shared" si="402"/>
        <v>Medium</v>
      </c>
      <c r="I4305" s="11" t="str">
        <f t="shared" si="403"/>
        <v>Small</v>
      </c>
      <c r="J4305" s="11" t="str">
        <f t="shared" si="404"/>
        <v>West</v>
      </c>
      <c r="K4305" s="11" t="str">
        <f t="shared" si="405"/>
        <v>2010s</v>
      </c>
      <c r="L4305" s="11" t="str">
        <f t="shared" si="406"/>
        <v>Cereal</v>
      </c>
      <c r="M4305" s="18">
        <f t="shared" si="407"/>
        <v>21</v>
      </c>
    </row>
    <row r="4306" spans="1:13">
      <c r="A4306" s="4">
        <v>2016</v>
      </c>
      <c r="B4306" s="5" t="s">
        <v>144</v>
      </c>
      <c r="C4306" s="5" t="s">
        <v>150</v>
      </c>
      <c r="D4306" s="5" t="s">
        <v>17</v>
      </c>
      <c r="E4306" s="5">
        <v>1300</v>
      </c>
      <c r="F4306" s="6">
        <v>1123.8</v>
      </c>
      <c r="H4306" s="15" t="str">
        <f t="shared" si="402"/>
        <v>Medium</v>
      </c>
      <c r="I4306" s="11" t="str">
        <f t="shared" si="403"/>
        <v>Medium</v>
      </c>
      <c r="J4306" s="11" t="str">
        <f t="shared" si="404"/>
        <v>West</v>
      </c>
      <c r="K4306" s="11" t="str">
        <f t="shared" si="405"/>
        <v>2010s</v>
      </c>
      <c r="L4306" s="11" t="str">
        <f t="shared" si="406"/>
        <v>Pulse</v>
      </c>
      <c r="M4306" s="18">
        <f t="shared" si="407"/>
        <v>0.86446153846153839</v>
      </c>
    </row>
    <row r="4307" spans="1:13">
      <c r="A4307" s="4">
        <v>2016</v>
      </c>
      <c r="B4307" s="5" t="s">
        <v>144</v>
      </c>
      <c r="C4307" s="5" t="s">
        <v>150</v>
      </c>
      <c r="D4307" s="5" t="s">
        <v>18</v>
      </c>
      <c r="E4307" s="5">
        <v>309790</v>
      </c>
      <c r="F4307" s="6">
        <v>346.71</v>
      </c>
      <c r="H4307" s="15" t="str">
        <f t="shared" si="402"/>
        <v>Low</v>
      </c>
      <c r="I4307" s="11" t="str">
        <f t="shared" si="403"/>
        <v>Large</v>
      </c>
      <c r="J4307" s="11" t="str">
        <f t="shared" si="404"/>
        <v>West</v>
      </c>
      <c r="K4307" s="11" t="str">
        <f t="shared" si="405"/>
        <v>2010s</v>
      </c>
      <c r="L4307" s="11" t="str">
        <f t="shared" si="406"/>
        <v>Fiber</v>
      </c>
      <c r="M4307" s="18">
        <f t="shared" si="407"/>
        <v>1.1191775073436843E-3</v>
      </c>
    </row>
    <row r="4308" spans="1:13">
      <c r="A4308" s="4">
        <v>2017</v>
      </c>
      <c r="B4308" s="5" t="s">
        <v>144</v>
      </c>
      <c r="C4308" s="5" t="s">
        <v>150</v>
      </c>
      <c r="D4308" s="5" t="s">
        <v>16</v>
      </c>
      <c r="E4308" s="5">
        <v>10</v>
      </c>
      <c r="F4308" s="6">
        <v>1857.14</v>
      </c>
      <c r="H4308" s="15" t="str">
        <f t="shared" si="402"/>
        <v>Medium</v>
      </c>
      <c r="I4308" s="11" t="str">
        <f t="shared" si="403"/>
        <v>Small</v>
      </c>
      <c r="J4308" s="11" t="str">
        <f t="shared" si="404"/>
        <v>West</v>
      </c>
      <c r="K4308" s="11" t="str">
        <f t="shared" si="405"/>
        <v>2010s</v>
      </c>
      <c r="L4308" s="11" t="str">
        <f t="shared" si="406"/>
        <v>Cereal</v>
      </c>
      <c r="M4308" s="18">
        <f t="shared" si="407"/>
        <v>185.714</v>
      </c>
    </row>
    <row r="4309" spans="1:13">
      <c r="A4309" s="4">
        <v>2017</v>
      </c>
      <c r="B4309" s="5" t="s">
        <v>144</v>
      </c>
      <c r="C4309" s="5" t="s">
        <v>150</v>
      </c>
      <c r="D4309" s="5" t="s">
        <v>17</v>
      </c>
      <c r="E4309" s="5">
        <v>4600</v>
      </c>
      <c r="F4309" s="6">
        <v>1285.1199999999999</v>
      </c>
      <c r="H4309" s="15" t="str">
        <f t="shared" si="402"/>
        <v>Medium</v>
      </c>
      <c r="I4309" s="11" t="str">
        <f t="shared" si="403"/>
        <v>Medium</v>
      </c>
      <c r="J4309" s="11" t="str">
        <f t="shared" si="404"/>
        <v>West</v>
      </c>
      <c r="K4309" s="11" t="str">
        <f t="shared" si="405"/>
        <v>2010s</v>
      </c>
      <c r="L4309" s="11" t="str">
        <f t="shared" si="406"/>
        <v>Pulse</v>
      </c>
      <c r="M4309" s="18">
        <f t="shared" si="407"/>
        <v>0.27937391304347825</v>
      </c>
    </row>
    <row r="4310" spans="1:13">
      <c r="A4310" s="4">
        <v>2017</v>
      </c>
      <c r="B4310" s="5" t="s">
        <v>144</v>
      </c>
      <c r="C4310" s="5" t="s">
        <v>150</v>
      </c>
      <c r="D4310" s="5" t="s">
        <v>18</v>
      </c>
      <c r="E4310" s="5">
        <v>324730</v>
      </c>
      <c r="F4310" s="6">
        <v>741.69</v>
      </c>
      <c r="H4310" s="15" t="str">
        <f t="shared" si="402"/>
        <v>Low</v>
      </c>
      <c r="I4310" s="11" t="str">
        <f t="shared" si="403"/>
        <v>Large</v>
      </c>
      <c r="J4310" s="11" t="str">
        <f t="shared" si="404"/>
        <v>West</v>
      </c>
      <c r="K4310" s="11" t="str">
        <f t="shared" si="405"/>
        <v>2010s</v>
      </c>
      <c r="L4310" s="11" t="str">
        <f t="shared" si="406"/>
        <v>Fiber</v>
      </c>
      <c r="M4310" s="18">
        <f t="shared" si="407"/>
        <v>2.2840205709358545E-3</v>
      </c>
    </row>
    <row r="4311" spans="1:13">
      <c r="A4311" s="4">
        <v>2008</v>
      </c>
      <c r="B4311" s="5" t="s">
        <v>144</v>
      </c>
      <c r="C4311" s="5" t="s">
        <v>151</v>
      </c>
      <c r="D4311" s="5" t="s">
        <v>15</v>
      </c>
      <c r="E4311" s="5">
        <v>113500</v>
      </c>
      <c r="F4311" s="6">
        <v>2285.46</v>
      </c>
      <c r="H4311" s="15" t="str">
        <f t="shared" si="402"/>
        <v>Medium</v>
      </c>
      <c r="I4311" s="11" t="str">
        <f t="shared" si="403"/>
        <v>Large</v>
      </c>
      <c r="J4311" s="11" t="str">
        <f t="shared" si="404"/>
        <v>West</v>
      </c>
      <c r="K4311" s="11" t="str">
        <f t="shared" si="405"/>
        <v>2000s</v>
      </c>
      <c r="L4311" s="11" t="str">
        <f t="shared" si="406"/>
        <v>Cereal</v>
      </c>
      <c r="M4311" s="18">
        <f t="shared" si="407"/>
        <v>2.0136211453744494E-2</v>
      </c>
    </row>
    <row r="4312" spans="1:13">
      <c r="A4312" s="4">
        <v>2008</v>
      </c>
      <c r="B4312" s="5" t="s">
        <v>144</v>
      </c>
      <c r="C4312" s="5" t="s">
        <v>151</v>
      </c>
      <c r="D4312" s="5" t="s">
        <v>17</v>
      </c>
      <c r="E4312" s="5">
        <v>2100</v>
      </c>
      <c r="F4312" s="6">
        <v>1000</v>
      </c>
      <c r="H4312" s="15" t="str">
        <f t="shared" si="402"/>
        <v>Medium</v>
      </c>
      <c r="I4312" s="11" t="str">
        <f t="shared" si="403"/>
        <v>Medium</v>
      </c>
      <c r="J4312" s="11" t="str">
        <f t="shared" si="404"/>
        <v>West</v>
      </c>
      <c r="K4312" s="11" t="str">
        <f t="shared" si="405"/>
        <v>2000s</v>
      </c>
      <c r="L4312" s="11" t="str">
        <f t="shared" si="406"/>
        <v>Pulse</v>
      </c>
      <c r="M4312" s="18">
        <f t="shared" si="407"/>
        <v>0.47619047619047616</v>
      </c>
    </row>
    <row r="4313" spans="1:13">
      <c r="A4313" s="4">
        <v>2009</v>
      </c>
      <c r="B4313" s="5" t="s">
        <v>144</v>
      </c>
      <c r="C4313" s="5" t="s">
        <v>151</v>
      </c>
      <c r="D4313" s="5" t="s">
        <v>15</v>
      </c>
      <c r="E4313" s="5">
        <v>120000</v>
      </c>
      <c r="F4313" s="6">
        <v>2225.83</v>
      </c>
      <c r="H4313" s="15" t="str">
        <f t="shared" si="402"/>
        <v>Medium</v>
      </c>
      <c r="I4313" s="11" t="str">
        <f t="shared" si="403"/>
        <v>Large</v>
      </c>
      <c r="J4313" s="11" t="str">
        <f t="shared" si="404"/>
        <v>West</v>
      </c>
      <c r="K4313" s="11" t="str">
        <f t="shared" si="405"/>
        <v>2000s</v>
      </c>
      <c r="L4313" s="11" t="str">
        <f t="shared" si="406"/>
        <v>Cereal</v>
      </c>
      <c r="M4313" s="18">
        <f t="shared" si="407"/>
        <v>1.8548583333333334E-2</v>
      </c>
    </row>
    <row r="4314" spans="1:13">
      <c r="A4314" s="4">
        <v>2009</v>
      </c>
      <c r="B4314" s="5" t="s">
        <v>144</v>
      </c>
      <c r="C4314" s="5" t="s">
        <v>151</v>
      </c>
      <c r="D4314" s="5" t="s">
        <v>17</v>
      </c>
      <c r="E4314" s="5">
        <v>2700</v>
      </c>
      <c r="F4314" s="6">
        <v>962.96</v>
      </c>
      <c r="H4314" s="15" t="str">
        <f t="shared" si="402"/>
        <v>Low</v>
      </c>
      <c r="I4314" s="11" t="str">
        <f t="shared" si="403"/>
        <v>Medium</v>
      </c>
      <c r="J4314" s="11" t="str">
        <f t="shared" si="404"/>
        <v>West</v>
      </c>
      <c r="K4314" s="11" t="str">
        <f t="shared" si="405"/>
        <v>2000s</v>
      </c>
      <c r="L4314" s="11" t="str">
        <f t="shared" si="406"/>
        <v>Pulse</v>
      </c>
      <c r="M4314" s="18">
        <f t="shared" si="407"/>
        <v>0.35665185185185189</v>
      </c>
    </row>
    <row r="4315" spans="1:13">
      <c r="A4315" s="4">
        <v>2010</v>
      </c>
      <c r="B4315" s="5" t="s">
        <v>144</v>
      </c>
      <c r="C4315" s="5" t="s">
        <v>151</v>
      </c>
      <c r="D4315" s="5" t="s">
        <v>15</v>
      </c>
      <c r="E4315" s="5">
        <v>155600</v>
      </c>
      <c r="F4315" s="6">
        <v>2465.3000000000002</v>
      </c>
      <c r="H4315" s="15" t="str">
        <f t="shared" si="402"/>
        <v>Medium</v>
      </c>
      <c r="I4315" s="11" t="str">
        <f t="shared" si="403"/>
        <v>Large</v>
      </c>
      <c r="J4315" s="11" t="str">
        <f t="shared" si="404"/>
        <v>West</v>
      </c>
      <c r="K4315" s="11" t="str">
        <f t="shared" si="405"/>
        <v>2010s</v>
      </c>
      <c r="L4315" s="11" t="str">
        <f t="shared" si="406"/>
        <v>Cereal</v>
      </c>
      <c r="M4315" s="18">
        <f t="shared" si="407"/>
        <v>1.5843830334190234E-2</v>
      </c>
    </row>
    <row r="4316" spans="1:13">
      <c r="A4316" s="4">
        <v>2010</v>
      </c>
      <c r="B4316" s="5" t="s">
        <v>144</v>
      </c>
      <c r="C4316" s="5" t="s">
        <v>151</v>
      </c>
      <c r="D4316" s="5" t="s">
        <v>17</v>
      </c>
      <c r="E4316" s="5">
        <v>2500</v>
      </c>
      <c r="F4316" s="6">
        <v>1440</v>
      </c>
      <c r="H4316" s="15" t="str">
        <f t="shared" si="402"/>
        <v>Medium</v>
      </c>
      <c r="I4316" s="11" t="str">
        <f t="shared" si="403"/>
        <v>Medium</v>
      </c>
      <c r="J4316" s="11" t="str">
        <f t="shared" si="404"/>
        <v>West</v>
      </c>
      <c r="K4316" s="11" t="str">
        <f t="shared" si="405"/>
        <v>2010s</v>
      </c>
      <c r="L4316" s="11" t="str">
        <f t="shared" si="406"/>
        <v>Pulse</v>
      </c>
      <c r="M4316" s="18">
        <f t="shared" si="407"/>
        <v>0.57599999999999996</v>
      </c>
    </row>
    <row r="4317" spans="1:13">
      <c r="A4317" s="4">
        <v>2011</v>
      </c>
      <c r="B4317" s="5" t="s">
        <v>144</v>
      </c>
      <c r="C4317" s="5" t="s">
        <v>151</v>
      </c>
      <c r="D4317" s="5" t="s">
        <v>15</v>
      </c>
      <c r="E4317" s="5">
        <v>149600</v>
      </c>
      <c r="F4317" s="6">
        <v>2462.5700000000002</v>
      </c>
      <c r="H4317" s="15" t="str">
        <f t="shared" si="402"/>
        <v>Medium</v>
      </c>
      <c r="I4317" s="11" t="str">
        <f t="shared" si="403"/>
        <v>Large</v>
      </c>
      <c r="J4317" s="11" t="str">
        <f t="shared" si="404"/>
        <v>West</v>
      </c>
      <c r="K4317" s="11" t="str">
        <f t="shared" si="405"/>
        <v>2010s</v>
      </c>
      <c r="L4317" s="11" t="str">
        <f t="shared" si="406"/>
        <v>Cereal</v>
      </c>
      <c r="M4317" s="18">
        <f t="shared" si="407"/>
        <v>1.6461029411764708E-2</v>
      </c>
    </row>
    <row r="4318" spans="1:13">
      <c r="A4318" s="4">
        <v>2011</v>
      </c>
      <c r="B4318" s="5" t="s">
        <v>144</v>
      </c>
      <c r="C4318" s="5" t="s">
        <v>151</v>
      </c>
      <c r="D4318" s="5" t="s">
        <v>17</v>
      </c>
      <c r="E4318" s="5">
        <v>3100</v>
      </c>
      <c r="F4318" s="6">
        <v>1129.03</v>
      </c>
      <c r="H4318" s="15" t="str">
        <f t="shared" si="402"/>
        <v>Medium</v>
      </c>
      <c r="I4318" s="11" t="str">
        <f t="shared" si="403"/>
        <v>Medium</v>
      </c>
      <c r="J4318" s="11" t="str">
        <f t="shared" si="404"/>
        <v>West</v>
      </c>
      <c r="K4318" s="11" t="str">
        <f t="shared" si="405"/>
        <v>2010s</v>
      </c>
      <c r="L4318" s="11" t="str">
        <f t="shared" si="406"/>
        <v>Pulse</v>
      </c>
      <c r="M4318" s="18">
        <f t="shared" si="407"/>
        <v>0.36420322580645159</v>
      </c>
    </row>
    <row r="4319" spans="1:13">
      <c r="A4319" s="4">
        <v>2012</v>
      </c>
      <c r="B4319" s="5" t="s">
        <v>144</v>
      </c>
      <c r="C4319" s="5" t="s">
        <v>151</v>
      </c>
      <c r="D4319" s="5" t="s">
        <v>15</v>
      </c>
      <c r="E4319" s="5">
        <v>124000</v>
      </c>
      <c r="F4319" s="6">
        <v>2425</v>
      </c>
      <c r="H4319" s="15" t="str">
        <f t="shared" si="402"/>
        <v>Medium</v>
      </c>
      <c r="I4319" s="11" t="str">
        <f t="shared" si="403"/>
        <v>Large</v>
      </c>
      <c r="J4319" s="11" t="str">
        <f t="shared" si="404"/>
        <v>West</v>
      </c>
      <c r="K4319" s="11" t="str">
        <f t="shared" si="405"/>
        <v>2010s</v>
      </c>
      <c r="L4319" s="11" t="str">
        <f t="shared" si="406"/>
        <v>Cereal</v>
      </c>
      <c r="M4319" s="18">
        <f t="shared" si="407"/>
        <v>1.9556451612903227E-2</v>
      </c>
    </row>
    <row r="4320" spans="1:13">
      <c r="A4320" s="4">
        <v>2012</v>
      </c>
      <c r="B4320" s="5" t="s">
        <v>144</v>
      </c>
      <c r="C4320" s="5" t="s">
        <v>151</v>
      </c>
      <c r="D4320" s="5" t="s">
        <v>17</v>
      </c>
      <c r="E4320" s="5">
        <v>3800</v>
      </c>
      <c r="F4320" s="6">
        <v>973.68</v>
      </c>
      <c r="H4320" s="15" t="str">
        <f t="shared" si="402"/>
        <v>Low</v>
      </c>
      <c r="I4320" s="11" t="str">
        <f t="shared" si="403"/>
        <v>Medium</v>
      </c>
      <c r="J4320" s="11" t="str">
        <f t="shared" si="404"/>
        <v>West</v>
      </c>
      <c r="K4320" s="11" t="str">
        <f t="shared" si="405"/>
        <v>2010s</v>
      </c>
      <c r="L4320" s="11" t="str">
        <f t="shared" si="406"/>
        <v>Pulse</v>
      </c>
      <c r="M4320" s="18">
        <f t="shared" si="407"/>
        <v>0.25623157894736842</v>
      </c>
    </row>
    <row r="4321" spans="1:13">
      <c r="A4321" s="4">
        <v>2013</v>
      </c>
      <c r="B4321" s="5" t="s">
        <v>144</v>
      </c>
      <c r="C4321" s="5" t="s">
        <v>151</v>
      </c>
      <c r="D4321" s="5" t="s">
        <v>15</v>
      </c>
      <c r="E4321" s="5">
        <v>150350</v>
      </c>
      <c r="F4321" s="6">
        <v>2319.3200000000002</v>
      </c>
      <c r="H4321" s="15" t="str">
        <f t="shared" si="402"/>
        <v>Medium</v>
      </c>
      <c r="I4321" s="11" t="str">
        <f t="shared" si="403"/>
        <v>Large</v>
      </c>
      <c r="J4321" s="11" t="str">
        <f t="shared" si="404"/>
        <v>West</v>
      </c>
      <c r="K4321" s="11" t="str">
        <f t="shared" si="405"/>
        <v>2010s</v>
      </c>
      <c r="L4321" s="11" t="str">
        <f t="shared" si="406"/>
        <v>Cereal</v>
      </c>
      <c r="M4321" s="18">
        <f t="shared" si="407"/>
        <v>1.542613900897905E-2</v>
      </c>
    </row>
    <row r="4322" spans="1:13">
      <c r="A4322" s="4">
        <v>2013</v>
      </c>
      <c r="B4322" s="5" t="s">
        <v>144</v>
      </c>
      <c r="C4322" s="5" t="s">
        <v>151</v>
      </c>
      <c r="D4322" s="5" t="s">
        <v>16</v>
      </c>
      <c r="E4322" s="5">
        <v>60</v>
      </c>
      <c r="F4322" s="6">
        <v>1833.33</v>
      </c>
      <c r="H4322" s="15" t="str">
        <f t="shared" si="402"/>
        <v>Medium</v>
      </c>
      <c r="I4322" s="11" t="str">
        <f t="shared" si="403"/>
        <v>Small</v>
      </c>
      <c r="J4322" s="11" t="str">
        <f t="shared" si="404"/>
        <v>West</v>
      </c>
      <c r="K4322" s="11" t="str">
        <f t="shared" si="405"/>
        <v>2010s</v>
      </c>
      <c r="L4322" s="11" t="str">
        <f t="shared" si="406"/>
        <v>Cereal</v>
      </c>
      <c r="M4322" s="18">
        <f t="shared" si="407"/>
        <v>30.555499999999999</v>
      </c>
    </row>
    <row r="4323" spans="1:13">
      <c r="A4323" s="4">
        <v>2013</v>
      </c>
      <c r="B4323" s="5" t="s">
        <v>144</v>
      </c>
      <c r="C4323" s="5" t="s">
        <v>151</v>
      </c>
      <c r="D4323" s="5" t="s">
        <v>17</v>
      </c>
      <c r="E4323" s="5">
        <v>3110</v>
      </c>
      <c r="F4323" s="6">
        <v>1234.73</v>
      </c>
      <c r="H4323" s="15" t="str">
        <f t="shared" si="402"/>
        <v>Medium</v>
      </c>
      <c r="I4323" s="11" t="str">
        <f t="shared" si="403"/>
        <v>Medium</v>
      </c>
      <c r="J4323" s="11" t="str">
        <f t="shared" si="404"/>
        <v>West</v>
      </c>
      <c r="K4323" s="11" t="str">
        <f t="shared" si="405"/>
        <v>2010s</v>
      </c>
      <c r="L4323" s="11" t="str">
        <f t="shared" si="406"/>
        <v>Pulse</v>
      </c>
      <c r="M4323" s="18">
        <f t="shared" si="407"/>
        <v>0.39701929260450164</v>
      </c>
    </row>
    <row r="4324" spans="1:13">
      <c r="A4324" s="4">
        <v>2014</v>
      </c>
      <c r="B4324" s="5" t="s">
        <v>144</v>
      </c>
      <c r="C4324" s="5" t="s">
        <v>151</v>
      </c>
      <c r="D4324" s="5" t="s">
        <v>15</v>
      </c>
      <c r="E4324" s="5">
        <v>139230</v>
      </c>
      <c r="F4324" s="6">
        <v>2431.37</v>
      </c>
      <c r="H4324" s="15" t="str">
        <f t="shared" si="402"/>
        <v>Medium</v>
      </c>
      <c r="I4324" s="11" t="str">
        <f t="shared" si="403"/>
        <v>Large</v>
      </c>
      <c r="J4324" s="11" t="str">
        <f t="shared" si="404"/>
        <v>West</v>
      </c>
      <c r="K4324" s="11" t="str">
        <f t="shared" si="405"/>
        <v>2010s</v>
      </c>
      <c r="L4324" s="11" t="str">
        <f t="shared" si="406"/>
        <v>Cereal</v>
      </c>
      <c r="M4324" s="18">
        <f t="shared" si="407"/>
        <v>1.7462974933563167E-2</v>
      </c>
    </row>
    <row r="4325" spans="1:13">
      <c r="A4325" s="4">
        <v>2014</v>
      </c>
      <c r="B4325" s="5" t="s">
        <v>144</v>
      </c>
      <c r="C4325" s="5" t="s">
        <v>151</v>
      </c>
      <c r="D4325" s="5" t="s">
        <v>16</v>
      </c>
      <c r="E4325" s="5">
        <v>140</v>
      </c>
      <c r="F4325" s="6">
        <v>2071.4299999999998</v>
      </c>
      <c r="H4325" s="15" t="str">
        <f t="shared" si="402"/>
        <v>Medium</v>
      </c>
      <c r="I4325" s="11" t="str">
        <f t="shared" si="403"/>
        <v>Small</v>
      </c>
      <c r="J4325" s="11" t="str">
        <f t="shared" si="404"/>
        <v>West</v>
      </c>
      <c r="K4325" s="11" t="str">
        <f t="shared" si="405"/>
        <v>2010s</v>
      </c>
      <c r="L4325" s="11" t="str">
        <f t="shared" si="406"/>
        <v>Cereal</v>
      </c>
      <c r="M4325" s="18">
        <f t="shared" si="407"/>
        <v>14.79592857142857</v>
      </c>
    </row>
    <row r="4326" spans="1:13">
      <c r="A4326" s="4">
        <v>2014</v>
      </c>
      <c r="B4326" s="5" t="s">
        <v>144</v>
      </c>
      <c r="C4326" s="5" t="s">
        <v>151</v>
      </c>
      <c r="D4326" s="5" t="s">
        <v>17</v>
      </c>
      <c r="E4326" s="5">
        <v>2550</v>
      </c>
      <c r="F4326" s="6">
        <v>811.76</v>
      </c>
      <c r="H4326" s="15" t="str">
        <f t="shared" si="402"/>
        <v>Low</v>
      </c>
      <c r="I4326" s="11" t="str">
        <f t="shared" si="403"/>
        <v>Medium</v>
      </c>
      <c r="J4326" s="11" t="str">
        <f t="shared" si="404"/>
        <v>West</v>
      </c>
      <c r="K4326" s="11" t="str">
        <f t="shared" si="405"/>
        <v>2010s</v>
      </c>
      <c r="L4326" s="11" t="str">
        <f t="shared" si="406"/>
        <v>Pulse</v>
      </c>
      <c r="M4326" s="18">
        <f t="shared" si="407"/>
        <v>0.3183372549019608</v>
      </c>
    </row>
    <row r="4327" spans="1:13">
      <c r="A4327" s="4">
        <v>2015</v>
      </c>
      <c r="B4327" s="5" t="s">
        <v>144</v>
      </c>
      <c r="C4327" s="5" t="s">
        <v>151</v>
      </c>
      <c r="D4327" s="5" t="s">
        <v>15</v>
      </c>
      <c r="E4327" s="5">
        <v>118980</v>
      </c>
      <c r="F4327" s="6">
        <v>2471.2600000000002</v>
      </c>
      <c r="H4327" s="15" t="str">
        <f t="shared" si="402"/>
        <v>Medium</v>
      </c>
      <c r="I4327" s="11" t="str">
        <f t="shared" si="403"/>
        <v>Large</v>
      </c>
      <c r="J4327" s="11" t="str">
        <f t="shared" si="404"/>
        <v>West</v>
      </c>
      <c r="K4327" s="11" t="str">
        <f t="shared" si="405"/>
        <v>2010s</v>
      </c>
      <c r="L4327" s="11" t="str">
        <f t="shared" si="406"/>
        <v>Cereal</v>
      </c>
      <c r="M4327" s="18">
        <f t="shared" si="407"/>
        <v>2.0770381576735587E-2</v>
      </c>
    </row>
    <row r="4328" spans="1:13">
      <c r="A4328" s="4">
        <v>2015</v>
      </c>
      <c r="B4328" s="5" t="s">
        <v>144</v>
      </c>
      <c r="C4328" s="5" t="s">
        <v>151</v>
      </c>
      <c r="D4328" s="5" t="s">
        <v>16</v>
      </c>
      <c r="E4328" s="5">
        <v>150</v>
      </c>
      <c r="F4328" s="6">
        <v>2000</v>
      </c>
      <c r="H4328" s="15" t="str">
        <f t="shared" si="402"/>
        <v>Medium</v>
      </c>
      <c r="I4328" s="11" t="str">
        <f t="shared" si="403"/>
        <v>Small</v>
      </c>
      <c r="J4328" s="11" t="str">
        <f t="shared" si="404"/>
        <v>West</v>
      </c>
      <c r="K4328" s="11" t="str">
        <f t="shared" si="405"/>
        <v>2010s</v>
      </c>
      <c r="L4328" s="11" t="str">
        <f t="shared" si="406"/>
        <v>Cereal</v>
      </c>
      <c r="M4328" s="18">
        <f t="shared" si="407"/>
        <v>13.333333333333334</v>
      </c>
    </row>
    <row r="4329" spans="1:13">
      <c r="A4329" s="4">
        <v>2015</v>
      </c>
      <c r="B4329" s="5" t="s">
        <v>144</v>
      </c>
      <c r="C4329" s="5" t="s">
        <v>151</v>
      </c>
      <c r="D4329" s="5" t="s">
        <v>17</v>
      </c>
      <c r="E4329" s="5">
        <v>3750</v>
      </c>
      <c r="F4329" s="6">
        <v>832</v>
      </c>
      <c r="H4329" s="15" t="str">
        <f t="shared" si="402"/>
        <v>Low</v>
      </c>
      <c r="I4329" s="11" t="str">
        <f t="shared" si="403"/>
        <v>Medium</v>
      </c>
      <c r="J4329" s="11" t="str">
        <f t="shared" si="404"/>
        <v>West</v>
      </c>
      <c r="K4329" s="11" t="str">
        <f t="shared" si="405"/>
        <v>2010s</v>
      </c>
      <c r="L4329" s="11" t="str">
        <f t="shared" si="406"/>
        <v>Pulse</v>
      </c>
      <c r="M4329" s="18">
        <f t="shared" si="407"/>
        <v>0.22186666666666666</v>
      </c>
    </row>
    <row r="4330" spans="1:13">
      <c r="A4330" s="4">
        <v>2016</v>
      </c>
      <c r="B4330" s="5" t="s">
        <v>144</v>
      </c>
      <c r="C4330" s="5" t="s">
        <v>151</v>
      </c>
      <c r="D4330" s="5" t="s">
        <v>15</v>
      </c>
      <c r="E4330" s="5">
        <v>142310</v>
      </c>
      <c r="F4330" s="6">
        <v>2682.63</v>
      </c>
      <c r="H4330" s="15" t="str">
        <f t="shared" si="402"/>
        <v>Medium</v>
      </c>
      <c r="I4330" s="11" t="str">
        <f t="shared" si="403"/>
        <v>Large</v>
      </c>
      <c r="J4330" s="11" t="str">
        <f t="shared" si="404"/>
        <v>West</v>
      </c>
      <c r="K4330" s="11" t="str">
        <f t="shared" si="405"/>
        <v>2010s</v>
      </c>
      <c r="L4330" s="11" t="str">
        <f t="shared" si="406"/>
        <v>Cereal</v>
      </c>
      <c r="M4330" s="18">
        <f t="shared" si="407"/>
        <v>1.8850607827981168E-2</v>
      </c>
    </row>
    <row r="4331" spans="1:13">
      <c r="A4331" s="4">
        <v>2016</v>
      </c>
      <c r="B4331" s="5" t="s">
        <v>144</v>
      </c>
      <c r="C4331" s="5" t="s">
        <v>151</v>
      </c>
      <c r="D4331" s="5" t="s">
        <v>16</v>
      </c>
      <c r="E4331" s="5">
        <v>250</v>
      </c>
      <c r="F4331" s="6">
        <v>2151.39</v>
      </c>
      <c r="H4331" s="15" t="str">
        <f t="shared" si="402"/>
        <v>Medium</v>
      </c>
      <c r="I4331" s="11" t="str">
        <f t="shared" si="403"/>
        <v>Small</v>
      </c>
      <c r="J4331" s="11" t="str">
        <f t="shared" si="404"/>
        <v>West</v>
      </c>
      <c r="K4331" s="11" t="str">
        <f t="shared" si="405"/>
        <v>2010s</v>
      </c>
      <c r="L4331" s="11" t="str">
        <f t="shared" si="406"/>
        <v>Cereal</v>
      </c>
      <c r="M4331" s="18">
        <f t="shared" si="407"/>
        <v>8.6055599999999988</v>
      </c>
    </row>
    <row r="4332" spans="1:13">
      <c r="A4332" s="4">
        <v>2016</v>
      </c>
      <c r="B4332" s="5" t="s">
        <v>144</v>
      </c>
      <c r="C4332" s="5" t="s">
        <v>151</v>
      </c>
      <c r="D4332" s="5" t="s">
        <v>17</v>
      </c>
      <c r="E4332" s="5">
        <v>4500</v>
      </c>
      <c r="F4332" s="6">
        <v>586.54</v>
      </c>
      <c r="H4332" s="15" t="str">
        <f t="shared" si="402"/>
        <v>Low</v>
      </c>
      <c r="I4332" s="11" t="str">
        <f t="shared" si="403"/>
        <v>Medium</v>
      </c>
      <c r="J4332" s="11" t="str">
        <f t="shared" si="404"/>
        <v>West</v>
      </c>
      <c r="K4332" s="11" t="str">
        <f t="shared" si="405"/>
        <v>2010s</v>
      </c>
      <c r="L4332" s="11" t="str">
        <f t="shared" si="406"/>
        <v>Pulse</v>
      </c>
      <c r="M4332" s="18">
        <f t="shared" si="407"/>
        <v>0.13034222222222222</v>
      </c>
    </row>
    <row r="4333" spans="1:13">
      <c r="A4333" s="4">
        <v>2017</v>
      </c>
      <c r="B4333" s="5" t="s">
        <v>144</v>
      </c>
      <c r="C4333" s="5" t="s">
        <v>151</v>
      </c>
      <c r="D4333" s="5" t="s">
        <v>15</v>
      </c>
      <c r="E4333" s="5">
        <v>121650</v>
      </c>
      <c r="F4333" s="6">
        <v>2526.81</v>
      </c>
      <c r="H4333" s="15" t="str">
        <f t="shared" si="402"/>
        <v>Medium</v>
      </c>
      <c r="I4333" s="11" t="str">
        <f t="shared" si="403"/>
        <v>Large</v>
      </c>
      <c r="J4333" s="11" t="str">
        <f t="shared" si="404"/>
        <v>West</v>
      </c>
      <c r="K4333" s="11" t="str">
        <f t="shared" si="405"/>
        <v>2010s</v>
      </c>
      <c r="L4333" s="11" t="str">
        <f t="shared" si="406"/>
        <v>Cereal</v>
      </c>
      <c r="M4333" s="18">
        <f t="shared" si="407"/>
        <v>2.0771146732429101E-2</v>
      </c>
    </row>
    <row r="4334" spans="1:13">
      <c r="A4334" s="4">
        <v>2017</v>
      </c>
      <c r="B4334" s="5" t="s">
        <v>144</v>
      </c>
      <c r="C4334" s="5" t="s">
        <v>151</v>
      </c>
      <c r="D4334" s="5" t="s">
        <v>16</v>
      </c>
      <c r="E4334" s="5">
        <v>390</v>
      </c>
      <c r="F4334" s="6">
        <v>2115.38</v>
      </c>
      <c r="H4334" s="15" t="str">
        <f t="shared" si="402"/>
        <v>Medium</v>
      </c>
      <c r="I4334" s="11" t="str">
        <f t="shared" si="403"/>
        <v>Small</v>
      </c>
      <c r="J4334" s="11" t="str">
        <f t="shared" si="404"/>
        <v>West</v>
      </c>
      <c r="K4334" s="11" t="str">
        <f t="shared" si="405"/>
        <v>2010s</v>
      </c>
      <c r="L4334" s="11" t="str">
        <f t="shared" si="406"/>
        <v>Cereal</v>
      </c>
      <c r="M4334" s="18">
        <f t="shared" si="407"/>
        <v>5.4240512820512823</v>
      </c>
    </row>
    <row r="4335" spans="1:13">
      <c r="A4335" s="4">
        <v>2017</v>
      </c>
      <c r="B4335" s="5" t="s">
        <v>144</v>
      </c>
      <c r="C4335" s="5" t="s">
        <v>151</v>
      </c>
      <c r="D4335" s="5" t="s">
        <v>17</v>
      </c>
      <c r="E4335" s="5">
        <v>3480</v>
      </c>
      <c r="F4335" s="6">
        <v>758.48</v>
      </c>
      <c r="H4335" s="15" t="str">
        <f t="shared" si="402"/>
        <v>Low</v>
      </c>
      <c r="I4335" s="11" t="str">
        <f t="shared" si="403"/>
        <v>Medium</v>
      </c>
      <c r="J4335" s="11" t="str">
        <f t="shared" si="404"/>
        <v>West</v>
      </c>
      <c r="K4335" s="11" t="str">
        <f t="shared" si="405"/>
        <v>2010s</v>
      </c>
      <c r="L4335" s="11" t="str">
        <f t="shared" si="406"/>
        <v>Pulse</v>
      </c>
      <c r="M4335" s="18">
        <f t="shared" si="407"/>
        <v>0.21795402298850575</v>
      </c>
    </row>
    <row r="4336" spans="1:13">
      <c r="A4336" s="4">
        <v>2008</v>
      </c>
      <c r="B4336" s="5" t="s">
        <v>144</v>
      </c>
      <c r="C4336" s="5" t="s">
        <v>152</v>
      </c>
      <c r="D4336" s="5" t="s">
        <v>15</v>
      </c>
      <c r="E4336" s="5">
        <v>17900</v>
      </c>
      <c r="F4336" s="6">
        <v>1268.1600000000001</v>
      </c>
      <c r="H4336" s="15" t="str">
        <f t="shared" si="402"/>
        <v>Medium</v>
      </c>
      <c r="I4336" s="11" t="str">
        <f t="shared" si="403"/>
        <v>Large</v>
      </c>
      <c r="J4336" s="11" t="str">
        <f t="shared" si="404"/>
        <v>West</v>
      </c>
      <c r="K4336" s="11" t="str">
        <f t="shared" si="405"/>
        <v>2000s</v>
      </c>
      <c r="L4336" s="11" t="str">
        <f t="shared" si="406"/>
        <v>Cereal</v>
      </c>
      <c r="M4336" s="18">
        <f t="shared" si="407"/>
        <v>7.0846927374301677E-2</v>
      </c>
    </row>
    <row r="4337" spans="1:13">
      <c r="A4337" s="4">
        <v>2008</v>
      </c>
      <c r="B4337" s="5" t="s">
        <v>144</v>
      </c>
      <c r="C4337" s="5" t="s">
        <v>152</v>
      </c>
      <c r="D4337" s="5" t="s">
        <v>16</v>
      </c>
      <c r="E4337" s="5">
        <v>3100</v>
      </c>
      <c r="F4337" s="6">
        <v>1419.35</v>
      </c>
      <c r="H4337" s="15" t="str">
        <f t="shared" si="402"/>
        <v>Medium</v>
      </c>
      <c r="I4337" s="11" t="str">
        <f t="shared" si="403"/>
        <v>Medium</v>
      </c>
      <c r="J4337" s="11" t="str">
        <f t="shared" si="404"/>
        <v>West</v>
      </c>
      <c r="K4337" s="11" t="str">
        <f t="shared" si="405"/>
        <v>2000s</v>
      </c>
      <c r="L4337" s="11" t="str">
        <f t="shared" si="406"/>
        <v>Cereal</v>
      </c>
      <c r="M4337" s="18">
        <f t="shared" si="407"/>
        <v>0.45785483870967741</v>
      </c>
    </row>
    <row r="4338" spans="1:13">
      <c r="A4338" s="4">
        <v>2008</v>
      </c>
      <c r="B4338" s="5" t="s">
        <v>144</v>
      </c>
      <c r="C4338" s="5" t="s">
        <v>152</v>
      </c>
      <c r="D4338" s="5" t="s">
        <v>17</v>
      </c>
      <c r="E4338" s="5">
        <v>1200</v>
      </c>
      <c r="F4338" s="6">
        <v>1000</v>
      </c>
      <c r="H4338" s="15" t="str">
        <f t="shared" si="402"/>
        <v>Medium</v>
      </c>
      <c r="I4338" s="11" t="str">
        <f t="shared" si="403"/>
        <v>Medium</v>
      </c>
      <c r="J4338" s="11" t="str">
        <f t="shared" si="404"/>
        <v>West</v>
      </c>
      <c r="K4338" s="11" t="str">
        <f t="shared" si="405"/>
        <v>2000s</v>
      </c>
      <c r="L4338" s="11" t="str">
        <f t="shared" si="406"/>
        <v>Pulse</v>
      </c>
      <c r="M4338" s="18">
        <f t="shared" si="407"/>
        <v>0.83333333333333337</v>
      </c>
    </row>
    <row r="4339" spans="1:13">
      <c r="A4339" s="4">
        <v>2009</v>
      </c>
      <c r="B4339" s="5" t="s">
        <v>144</v>
      </c>
      <c r="C4339" s="5" t="s">
        <v>152</v>
      </c>
      <c r="D4339" s="5" t="s">
        <v>15</v>
      </c>
      <c r="E4339" s="5">
        <v>15800</v>
      </c>
      <c r="F4339" s="6">
        <v>1101.27</v>
      </c>
      <c r="H4339" s="15" t="str">
        <f t="shared" si="402"/>
        <v>Medium</v>
      </c>
      <c r="I4339" s="11" t="str">
        <f t="shared" si="403"/>
        <v>Large</v>
      </c>
      <c r="J4339" s="11" t="str">
        <f t="shared" si="404"/>
        <v>West</v>
      </c>
      <c r="K4339" s="11" t="str">
        <f t="shared" si="405"/>
        <v>2000s</v>
      </c>
      <c r="L4339" s="11" t="str">
        <f t="shared" si="406"/>
        <v>Cereal</v>
      </c>
      <c r="M4339" s="18">
        <f t="shared" si="407"/>
        <v>6.9700632911392404E-2</v>
      </c>
    </row>
    <row r="4340" spans="1:13">
      <c r="A4340" s="4">
        <v>2009</v>
      </c>
      <c r="B4340" s="5" t="s">
        <v>144</v>
      </c>
      <c r="C4340" s="5" t="s">
        <v>152</v>
      </c>
      <c r="D4340" s="5" t="s">
        <v>16</v>
      </c>
      <c r="E4340" s="5">
        <v>3300</v>
      </c>
      <c r="F4340" s="6">
        <v>969.7</v>
      </c>
      <c r="H4340" s="15" t="str">
        <f t="shared" si="402"/>
        <v>Low</v>
      </c>
      <c r="I4340" s="11" t="str">
        <f t="shared" si="403"/>
        <v>Medium</v>
      </c>
      <c r="J4340" s="11" t="str">
        <f t="shared" si="404"/>
        <v>West</v>
      </c>
      <c r="K4340" s="11" t="str">
        <f t="shared" si="405"/>
        <v>2000s</v>
      </c>
      <c r="L4340" s="11" t="str">
        <f t="shared" si="406"/>
        <v>Cereal</v>
      </c>
      <c r="M4340" s="18">
        <f t="shared" si="407"/>
        <v>0.29384848484848486</v>
      </c>
    </row>
    <row r="4341" spans="1:13">
      <c r="A4341" s="4">
        <v>2009</v>
      </c>
      <c r="B4341" s="5" t="s">
        <v>144</v>
      </c>
      <c r="C4341" s="5" t="s">
        <v>152</v>
      </c>
      <c r="D4341" s="5" t="s">
        <v>17</v>
      </c>
      <c r="E4341" s="5">
        <v>1400</v>
      </c>
      <c r="F4341" s="6">
        <v>928.57</v>
      </c>
      <c r="H4341" s="15" t="str">
        <f t="shared" si="402"/>
        <v>Low</v>
      </c>
      <c r="I4341" s="11" t="str">
        <f t="shared" si="403"/>
        <v>Medium</v>
      </c>
      <c r="J4341" s="11" t="str">
        <f t="shared" si="404"/>
        <v>West</v>
      </c>
      <c r="K4341" s="11" t="str">
        <f t="shared" si="405"/>
        <v>2000s</v>
      </c>
      <c r="L4341" s="11" t="str">
        <f t="shared" si="406"/>
        <v>Pulse</v>
      </c>
      <c r="M4341" s="18">
        <f t="shared" si="407"/>
        <v>0.66326428571428575</v>
      </c>
    </row>
    <row r="4342" spans="1:13">
      <c r="A4342" s="4">
        <v>2010</v>
      </c>
      <c r="B4342" s="5" t="s">
        <v>144</v>
      </c>
      <c r="C4342" s="5" t="s">
        <v>152</v>
      </c>
      <c r="D4342" s="5" t="s">
        <v>15</v>
      </c>
      <c r="E4342" s="5">
        <v>18000</v>
      </c>
      <c r="F4342" s="6">
        <v>1300</v>
      </c>
      <c r="H4342" s="15" t="str">
        <f t="shared" si="402"/>
        <v>Medium</v>
      </c>
      <c r="I4342" s="11" t="str">
        <f t="shared" si="403"/>
        <v>Large</v>
      </c>
      <c r="J4342" s="11" t="str">
        <f t="shared" si="404"/>
        <v>West</v>
      </c>
      <c r="K4342" s="11" t="str">
        <f t="shared" si="405"/>
        <v>2010s</v>
      </c>
      <c r="L4342" s="11" t="str">
        <f t="shared" si="406"/>
        <v>Cereal</v>
      </c>
      <c r="M4342" s="18">
        <f t="shared" si="407"/>
        <v>7.2222222222222215E-2</v>
      </c>
    </row>
    <row r="4343" spans="1:13">
      <c r="A4343" s="4">
        <v>2010</v>
      </c>
      <c r="B4343" s="5" t="s">
        <v>144</v>
      </c>
      <c r="C4343" s="5" t="s">
        <v>152</v>
      </c>
      <c r="D4343" s="5" t="s">
        <v>16</v>
      </c>
      <c r="E4343" s="5">
        <v>2700</v>
      </c>
      <c r="F4343" s="6">
        <v>1629.63</v>
      </c>
      <c r="H4343" s="15" t="str">
        <f t="shared" si="402"/>
        <v>Medium</v>
      </c>
      <c r="I4343" s="11" t="str">
        <f t="shared" si="403"/>
        <v>Medium</v>
      </c>
      <c r="J4343" s="11" t="str">
        <f t="shared" si="404"/>
        <v>West</v>
      </c>
      <c r="K4343" s="11" t="str">
        <f t="shared" si="405"/>
        <v>2010s</v>
      </c>
      <c r="L4343" s="11" t="str">
        <f t="shared" si="406"/>
        <v>Cereal</v>
      </c>
      <c r="M4343" s="18">
        <f t="shared" si="407"/>
        <v>0.6035666666666667</v>
      </c>
    </row>
    <row r="4344" spans="1:13">
      <c r="A4344" s="4">
        <v>2010</v>
      </c>
      <c r="B4344" s="5" t="s">
        <v>144</v>
      </c>
      <c r="C4344" s="5" t="s">
        <v>152</v>
      </c>
      <c r="D4344" s="5" t="s">
        <v>17</v>
      </c>
      <c r="E4344" s="5">
        <v>1500</v>
      </c>
      <c r="F4344" s="6">
        <v>1400</v>
      </c>
      <c r="H4344" s="15" t="str">
        <f t="shared" si="402"/>
        <v>Medium</v>
      </c>
      <c r="I4344" s="11" t="str">
        <f t="shared" si="403"/>
        <v>Medium</v>
      </c>
      <c r="J4344" s="11" t="str">
        <f t="shared" si="404"/>
        <v>West</v>
      </c>
      <c r="K4344" s="11" t="str">
        <f t="shared" si="405"/>
        <v>2010s</v>
      </c>
      <c r="L4344" s="11" t="str">
        <f t="shared" si="406"/>
        <v>Pulse</v>
      </c>
      <c r="M4344" s="18">
        <f t="shared" si="407"/>
        <v>0.93333333333333335</v>
      </c>
    </row>
    <row r="4345" spans="1:13">
      <c r="A4345" s="4">
        <v>2011</v>
      </c>
      <c r="B4345" s="5" t="s">
        <v>144</v>
      </c>
      <c r="C4345" s="5" t="s">
        <v>152</v>
      </c>
      <c r="D4345" s="5" t="s">
        <v>15</v>
      </c>
      <c r="E4345" s="5">
        <v>18000</v>
      </c>
      <c r="F4345" s="6">
        <v>1705.56</v>
      </c>
      <c r="H4345" s="15" t="str">
        <f t="shared" si="402"/>
        <v>Medium</v>
      </c>
      <c r="I4345" s="11" t="str">
        <f t="shared" si="403"/>
        <v>Large</v>
      </c>
      <c r="J4345" s="11" t="str">
        <f t="shared" si="404"/>
        <v>West</v>
      </c>
      <c r="K4345" s="11" t="str">
        <f t="shared" si="405"/>
        <v>2010s</v>
      </c>
      <c r="L4345" s="11" t="str">
        <f t="shared" si="406"/>
        <v>Cereal</v>
      </c>
      <c r="M4345" s="18">
        <f t="shared" si="407"/>
        <v>9.4753333333333328E-2</v>
      </c>
    </row>
    <row r="4346" spans="1:13">
      <c r="A4346" s="4">
        <v>2011</v>
      </c>
      <c r="B4346" s="5" t="s">
        <v>144</v>
      </c>
      <c r="C4346" s="5" t="s">
        <v>152</v>
      </c>
      <c r="D4346" s="5" t="s">
        <v>16</v>
      </c>
      <c r="E4346" s="5">
        <v>2700</v>
      </c>
      <c r="F4346" s="6">
        <v>1370.37</v>
      </c>
      <c r="H4346" s="15" t="str">
        <f t="shared" si="402"/>
        <v>Medium</v>
      </c>
      <c r="I4346" s="11" t="str">
        <f t="shared" si="403"/>
        <v>Medium</v>
      </c>
      <c r="J4346" s="11" t="str">
        <f t="shared" si="404"/>
        <v>West</v>
      </c>
      <c r="K4346" s="11" t="str">
        <f t="shared" si="405"/>
        <v>2010s</v>
      </c>
      <c r="L4346" s="11" t="str">
        <f t="shared" si="406"/>
        <v>Cereal</v>
      </c>
      <c r="M4346" s="18">
        <f t="shared" si="407"/>
        <v>0.50754444444444435</v>
      </c>
    </row>
    <row r="4347" spans="1:13">
      <c r="A4347" s="4">
        <v>2011</v>
      </c>
      <c r="B4347" s="5" t="s">
        <v>144</v>
      </c>
      <c r="C4347" s="5" t="s">
        <v>152</v>
      </c>
      <c r="D4347" s="5" t="s">
        <v>17</v>
      </c>
      <c r="E4347" s="5">
        <v>14000</v>
      </c>
      <c r="F4347" s="6">
        <v>1135.71</v>
      </c>
      <c r="H4347" s="15" t="str">
        <f t="shared" si="402"/>
        <v>Medium</v>
      </c>
      <c r="I4347" s="11" t="str">
        <f t="shared" si="403"/>
        <v>Large</v>
      </c>
      <c r="J4347" s="11" t="str">
        <f t="shared" si="404"/>
        <v>West</v>
      </c>
      <c r="K4347" s="11" t="str">
        <f t="shared" si="405"/>
        <v>2010s</v>
      </c>
      <c r="L4347" s="11" t="str">
        <f t="shared" si="406"/>
        <v>Pulse</v>
      </c>
      <c r="M4347" s="18">
        <f t="shared" si="407"/>
        <v>8.1122142857142865E-2</v>
      </c>
    </row>
    <row r="4348" spans="1:13">
      <c r="A4348" s="4">
        <v>2012</v>
      </c>
      <c r="B4348" s="5" t="s">
        <v>144</v>
      </c>
      <c r="C4348" s="5" t="s">
        <v>152</v>
      </c>
      <c r="D4348" s="5" t="s">
        <v>15</v>
      </c>
      <c r="E4348" s="5">
        <v>13800</v>
      </c>
      <c r="F4348" s="6">
        <v>1579.71</v>
      </c>
      <c r="H4348" s="15" t="str">
        <f t="shared" si="402"/>
        <v>Medium</v>
      </c>
      <c r="I4348" s="11" t="str">
        <f t="shared" si="403"/>
        <v>Large</v>
      </c>
      <c r="J4348" s="11" t="str">
        <f t="shared" si="404"/>
        <v>West</v>
      </c>
      <c r="K4348" s="11" t="str">
        <f t="shared" si="405"/>
        <v>2010s</v>
      </c>
      <c r="L4348" s="11" t="str">
        <f t="shared" si="406"/>
        <v>Cereal</v>
      </c>
      <c r="M4348" s="18">
        <f t="shared" si="407"/>
        <v>0.11447173913043479</v>
      </c>
    </row>
    <row r="4349" spans="1:13">
      <c r="A4349" s="4">
        <v>2012</v>
      </c>
      <c r="B4349" s="5" t="s">
        <v>144</v>
      </c>
      <c r="C4349" s="5" t="s">
        <v>152</v>
      </c>
      <c r="D4349" s="5" t="s">
        <v>16</v>
      </c>
      <c r="E4349" s="5">
        <v>3600</v>
      </c>
      <c r="F4349" s="6">
        <v>1638.89</v>
      </c>
      <c r="H4349" s="15" t="str">
        <f t="shared" si="402"/>
        <v>Medium</v>
      </c>
      <c r="I4349" s="11" t="str">
        <f t="shared" si="403"/>
        <v>Medium</v>
      </c>
      <c r="J4349" s="11" t="str">
        <f t="shared" si="404"/>
        <v>West</v>
      </c>
      <c r="K4349" s="11" t="str">
        <f t="shared" si="405"/>
        <v>2010s</v>
      </c>
      <c r="L4349" s="11" t="str">
        <f t="shared" si="406"/>
        <v>Cereal</v>
      </c>
      <c r="M4349" s="18">
        <f t="shared" si="407"/>
        <v>0.45524722222222225</v>
      </c>
    </row>
    <row r="4350" spans="1:13">
      <c r="A4350" s="4">
        <v>2012</v>
      </c>
      <c r="B4350" s="5" t="s">
        <v>144</v>
      </c>
      <c r="C4350" s="5" t="s">
        <v>152</v>
      </c>
      <c r="D4350" s="5" t="s">
        <v>17</v>
      </c>
      <c r="E4350" s="5">
        <v>400</v>
      </c>
      <c r="F4350" s="6">
        <v>750</v>
      </c>
      <c r="H4350" s="15" t="str">
        <f t="shared" si="402"/>
        <v>Low</v>
      </c>
      <c r="I4350" s="11" t="str">
        <f t="shared" si="403"/>
        <v>Small</v>
      </c>
      <c r="J4350" s="11" t="str">
        <f t="shared" si="404"/>
        <v>West</v>
      </c>
      <c r="K4350" s="11" t="str">
        <f t="shared" si="405"/>
        <v>2010s</v>
      </c>
      <c r="L4350" s="11" t="str">
        <f t="shared" si="406"/>
        <v>Pulse</v>
      </c>
      <c r="M4350" s="18">
        <f t="shared" si="407"/>
        <v>1.875</v>
      </c>
    </row>
    <row r="4351" spans="1:13">
      <c r="A4351" s="4">
        <v>2013</v>
      </c>
      <c r="B4351" s="5" t="s">
        <v>144</v>
      </c>
      <c r="C4351" s="5" t="s">
        <v>152</v>
      </c>
      <c r="D4351" s="5" t="s">
        <v>15</v>
      </c>
      <c r="E4351" s="5">
        <v>16810</v>
      </c>
      <c r="F4351" s="6">
        <v>2568.71</v>
      </c>
      <c r="H4351" s="15" t="str">
        <f t="shared" si="402"/>
        <v>Medium</v>
      </c>
      <c r="I4351" s="11" t="str">
        <f t="shared" si="403"/>
        <v>Large</v>
      </c>
      <c r="J4351" s="11" t="str">
        <f t="shared" si="404"/>
        <v>West</v>
      </c>
      <c r="K4351" s="11" t="str">
        <f t="shared" si="405"/>
        <v>2010s</v>
      </c>
      <c r="L4351" s="11" t="str">
        <f t="shared" si="406"/>
        <v>Cereal</v>
      </c>
      <c r="M4351" s="18">
        <f t="shared" si="407"/>
        <v>0.15280844735276622</v>
      </c>
    </row>
    <row r="4352" spans="1:13">
      <c r="A4352" s="4">
        <v>2013</v>
      </c>
      <c r="B4352" s="5" t="s">
        <v>144</v>
      </c>
      <c r="C4352" s="5" t="s">
        <v>152</v>
      </c>
      <c r="D4352" s="5" t="s">
        <v>16</v>
      </c>
      <c r="E4352" s="5">
        <v>3750</v>
      </c>
      <c r="F4352" s="6">
        <v>1266.67</v>
      </c>
      <c r="H4352" s="15" t="str">
        <f t="shared" si="402"/>
        <v>Medium</v>
      </c>
      <c r="I4352" s="11" t="str">
        <f t="shared" si="403"/>
        <v>Medium</v>
      </c>
      <c r="J4352" s="11" t="str">
        <f t="shared" si="404"/>
        <v>West</v>
      </c>
      <c r="K4352" s="11" t="str">
        <f t="shared" si="405"/>
        <v>2010s</v>
      </c>
      <c r="L4352" s="11" t="str">
        <f t="shared" si="406"/>
        <v>Cereal</v>
      </c>
      <c r="M4352" s="18">
        <f t="shared" si="407"/>
        <v>0.33777866666666667</v>
      </c>
    </row>
    <row r="4353" spans="1:13">
      <c r="A4353" s="4">
        <v>2013</v>
      </c>
      <c r="B4353" s="5" t="s">
        <v>144</v>
      </c>
      <c r="C4353" s="5" t="s">
        <v>152</v>
      </c>
      <c r="D4353" s="5" t="s">
        <v>17</v>
      </c>
      <c r="E4353" s="5">
        <v>19380</v>
      </c>
      <c r="F4353" s="6">
        <v>924.66</v>
      </c>
      <c r="H4353" s="15" t="str">
        <f t="shared" si="402"/>
        <v>Low</v>
      </c>
      <c r="I4353" s="11" t="str">
        <f t="shared" si="403"/>
        <v>Large</v>
      </c>
      <c r="J4353" s="11" t="str">
        <f t="shared" si="404"/>
        <v>West</v>
      </c>
      <c r="K4353" s="11" t="str">
        <f t="shared" si="405"/>
        <v>2010s</v>
      </c>
      <c r="L4353" s="11" t="str">
        <f t="shared" si="406"/>
        <v>Pulse</v>
      </c>
      <c r="M4353" s="18">
        <f t="shared" si="407"/>
        <v>4.7712074303405572E-2</v>
      </c>
    </row>
    <row r="4354" spans="1:13">
      <c r="A4354" s="4">
        <v>2014</v>
      </c>
      <c r="B4354" s="5" t="s">
        <v>144</v>
      </c>
      <c r="C4354" s="5" t="s">
        <v>152</v>
      </c>
      <c r="D4354" s="5" t="s">
        <v>15</v>
      </c>
      <c r="E4354" s="5">
        <v>14460</v>
      </c>
      <c r="F4354" s="6">
        <v>1493.78</v>
      </c>
      <c r="H4354" s="15" t="str">
        <f t="shared" si="402"/>
        <v>Medium</v>
      </c>
      <c r="I4354" s="11" t="str">
        <f t="shared" si="403"/>
        <v>Large</v>
      </c>
      <c r="J4354" s="11" t="str">
        <f t="shared" si="404"/>
        <v>West</v>
      </c>
      <c r="K4354" s="11" t="str">
        <f t="shared" si="405"/>
        <v>2010s</v>
      </c>
      <c r="L4354" s="11" t="str">
        <f t="shared" si="406"/>
        <v>Cereal</v>
      </c>
      <c r="M4354" s="18">
        <f t="shared" si="407"/>
        <v>0.10330428769017981</v>
      </c>
    </row>
    <row r="4355" spans="1:13">
      <c r="A4355" s="4">
        <v>2014</v>
      </c>
      <c r="B4355" s="5" t="s">
        <v>144</v>
      </c>
      <c r="C4355" s="5" t="s">
        <v>152</v>
      </c>
      <c r="D4355" s="5" t="s">
        <v>17</v>
      </c>
      <c r="E4355" s="5">
        <v>16240</v>
      </c>
      <c r="F4355" s="6">
        <v>987.07</v>
      </c>
      <c r="H4355" s="15" t="str">
        <f t="shared" ref="H4355:H4418" si="408">IF(F4355&lt;1000,"Low",IF(F4355&lt;3000,"Medium","High"))</f>
        <v>Low</v>
      </c>
      <c r="I4355" s="11" t="str">
        <f t="shared" ref="I4355:I4418" si="409">IF(E4355&lt;1000,"Small",IF(E4355&lt;5000,"Medium","Large"))</f>
        <v>Large</v>
      </c>
      <c r="J4355" s="11" t="str">
        <f t="shared" ref="J4355:J4418" si="410">IF(OR(B4355="Punjab",B4355="Haryana",B4355="Himachal Pradesh",B4355="Jammu and Kashmir",B4355="Uttarakhand",B4355="Delhi",B4355="Chandigarh"),"North",IF(OR(B4355="Tamil Nadu",B4355="Karnataka",B4355="Kerala",B4355="Andhra Pradesh",B4355="Telangana"),"South",IF(OR(B4355="Maharashtra",B4355="Gujarat",B4355="Goa",B4355="Rajasthan"),"West",IF(OR(B4355="West Bengal",B4355="Bihar",B4355="Jharkhand",B4355="Odisha",B4355="Assam",B4355="Sikkim",B4355="Arunachal Pradesh",B4355="Manipur",B4355="Meghalaya",B4355="Mizoram",B4355="Nagaland",B4355="Tripura"),"East","Central"))))</f>
        <v>West</v>
      </c>
      <c r="K4355" s="11" t="str">
        <f t="shared" ref="K4355:K4418" si="411">LEFT(A4355,3)&amp;"0s"</f>
        <v>2010s</v>
      </c>
      <c r="L4355" s="11" t="str">
        <f t="shared" ref="L4355:L4418" si="412">IF(D4355="Rice","Cereal",IF(D4355="Maize","Cereal",IF(D4355="Chickpea","Pulse",IF(D4355="Cotton","Fiber","Other"))))</f>
        <v>Pulse</v>
      </c>
      <c r="M4355" s="18">
        <f t="shared" ref="M4355:M4418" si="413">F4355/E4355</f>
        <v>6.0780172413793104E-2</v>
      </c>
    </row>
    <row r="4356" spans="1:13">
      <c r="A4356" s="4">
        <v>2015</v>
      </c>
      <c r="B4356" s="5" t="s">
        <v>144</v>
      </c>
      <c r="C4356" s="5" t="s">
        <v>152</v>
      </c>
      <c r="D4356" s="5" t="s">
        <v>15</v>
      </c>
      <c r="E4356" s="5">
        <v>21110</v>
      </c>
      <c r="F4356" s="6">
        <v>1973.47</v>
      </c>
      <c r="H4356" s="15" t="str">
        <f t="shared" si="408"/>
        <v>Medium</v>
      </c>
      <c r="I4356" s="11" t="str">
        <f t="shared" si="409"/>
        <v>Large</v>
      </c>
      <c r="J4356" s="11" t="str">
        <f t="shared" si="410"/>
        <v>West</v>
      </c>
      <c r="K4356" s="11" t="str">
        <f t="shared" si="411"/>
        <v>2010s</v>
      </c>
      <c r="L4356" s="11" t="str">
        <f t="shared" si="412"/>
        <v>Cereal</v>
      </c>
      <c r="M4356" s="18">
        <f t="shared" si="413"/>
        <v>9.3485078162008531E-2</v>
      </c>
    </row>
    <row r="4357" spans="1:13">
      <c r="A4357" s="4">
        <v>2015</v>
      </c>
      <c r="B4357" s="5" t="s">
        <v>144</v>
      </c>
      <c r="C4357" s="5" t="s">
        <v>152</v>
      </c>
      <c r="D4357" s="5" t="s">
        <v>16</v>
      </c>
      <c r="E4357" s="5">
        <v>1960</v>
      </c>
      <c r="F4357" s="6">
        <v>1321.43</v>
      </c>
      <c r="H4357" s="15" t="str">
        <f t="shared" si="408"/>
        <v>Medium</v>
      </c>
      <c r="I4357" s="11" t="str">
        <f t="shared" si="409"/>
        <v>Medium</v>
      </c>
      <c r="J4357" s="11" t="str">
        <f t="shared" si="410"/>
        <v>West</v>
      </c>
      <c r="K4357" s="11" t="str">
        <f t="shared" si="411"/>
        <v>2010s</v>
      </c>
      <c r="L4357" s="11" t="str">
        <f t="shared" si="412"/>
        <v>Cereal</v>
      </c>
      <c r="M4357" s="18">
        <f t="shared" si="413"/>
        <v>0.67419897959183672</v>
      </c>
    </row>
    <row r="4358" spans="1:13">
      <c r="A4358" s="4">
        <v>2015</v>
      </c>
      <c r="B4358" s="5" t="s">
        <v>144</v>
      </c>
      <c r="C4358" s="5" t="s">
        <v>152</v>
      </c>
      <c r="D4358" s="5" t="s">
        <v>17</v>
      </c>
      <c r="E4358" s="5">
        <v>16160</v>
      </c>
      <c r="F4358" s="6">
        <v>975.25</v>
      </c>
      <c r="H4358" s="15" t="str">
        <f t="shared" si="408"/>
        <v>Low</v>
      </c>
      <c r="I4358" s="11" t="str">
        <f t="shared" si="409"/>
        <v>Large</v>
      </c>
      <c r="J4358" s="11" t="str">
        <f t="shared" si="410"/>
        <v>West</v>
      </c>
      <c r="K4358" s="11" t="str">
        <f t="shared" si="411"/>
        <v>2010s</v>
      </c>
      <c r="L4358" s="11" t="str">
        <f t="shared" si="412"/>
        <v>Pulse</v>
      </c>
      <c r="M4358" s="18">
        <f t="shared" si="413"/>
        <v>6.0349628712871285E-2</v>
      </c>
    </row>
    <row r="4359" spans="1:13">
      <c r="A4359" s="4">
        <v>2016</v>
      </c>
      <c r="B4359" s="5" t="s">
        <v>144</v>
      </c>
      <c r="C4359" s="5" t="s">
        <v>152</v>
      </c>
      <c r="D4359" s="5" t="s">
        <v>15</v>
      </c>
      <c r="E4359" s="5">
        <v>22200</v>
      </c>
      <c r="F4359" s="6">
        <v>2415.7199999999998</v>
      </c>
      <c r="H4359" s="15" t="str">
        <f t="shared" si="408"/>
        <v>Medium</v>
      </c>
      <c r="I4359" s="11" t="str">
        <f t="shared" si="409"/>
        <v>Large</v>
      </c>
      <c r="J4359" s="11" t="str">
        <f t="shared" si="410"/>
        <v>West</v>
      </c>
      <c r="K4359" s="11" t="str">
        <f t="shared" si="411"/>
        <v>2010s</v>
      </c>
      <c r="L4359" s="11" t="str">
        <f t="shared" si="412"/>
        <v>Cereal</v>
      </c>
      <c r="M4359" s="18">
        <f t="shared" si="413"/>
        <v>0.1088162162162162</v>
      </c>
    </row>
    <row r="4360" spans="1:13">
      <c r="A4360" s="4">
        <v>2016</v>
      </c>
      <c r="B4360" s="5" t="s">
        <v>144</v>
      </c>
      <c r="C4360" s="5" t="s">
        <v>152</v>
      </c>
      <c r="D4360" s="5" t="s">
        <v>16</v>
      </c>
      <c r="E4360" s="5">
        <v>1870</v>
      </c>
      <c r="F4360" s="6">
        <v>1677.75</v>
      </c>
      <c r="H4360" s="15" t="str">
        <f t="shared" si="408"/>
        <v>Medium</v>
      </c>
      <c r="I4360" s="11" t="str">
        <f t="shared" si="409"/>
        <v>Medium</v>
      </c>
      <c r="J4360" s="11" t="str">
        <f t="shared" si="410"/>
        <v>West</v>
      </c>
      <c r="K4360" s="11" t="str">
        <f t="shared" si="411"/>
        <v>2010s</v>
      </c>
      <c r="L4360" s="11" t="str">
        <f t="shared" si="412"/>
        <v>Cereal</v>
      </c>
      <c r="M4360" s="18">
        <f t="shared" si="413"/>
        <v>0.89719251336898398</v>
      </c>
    </row>
    <row r="4361" spans="1:13">
      <c r="A4361" s="4">
        <v>2016</v>
      </c>
      <c r="B4361" s="5" t="s">
        <v>144</v>
      </c>
      <c r="C4361" s="5" t="s">
        <v>152</v>
      </c>
      <c r="D4361" s="5" t="s">
        <v>17</v>
      </c>
      <c r="E4361" s="5">
        <v>18280</v>
      </c>
      <c r="F4361" s="6">
        <v>978.29</v>
      </c>
      <c r="H4361" s="15" t="str">
        <f t="shared" si="408"/>
        <v>Low</v>
      </c>
      <c r="I4361" s="11" t="str">
        <f t="shared" si="409"/>
        <v>Large</v>
      </c>
      <c r="J4361" s="11" t="str">
        <f t="shared" si="410"/>
        <v>West</v>
      </c>
      <c r="K4361" s="11" t="str">
        <f t="shared" si="411"/>
        <v>2010s</v>
      </c>
      <c r="L4361" s="11" t="str">
        <f t="shared" si="412"/>
        <v>Pulse</v>
      </c>
      <c r="M4361" s="18">
        <f t="shared" si="413"/>
        <v>5.3516958424507655E-2</v>
      </c>
    </row>
    <row r="4362" spans="1:13">
      <c r="A4362" s="4">
        <v>2017</v>
      </c>
      <c r="B4362" s="5" t="s">
        <v>144</v>
      </c>
      <c r="C4362" s="5" t="s">
        <v>152</v>
      </c>
      <c r="D4362" s="5" t="s">
        <v>15</v>
      </c>
      <c r="E4362" s="5">
        <v>20830</v>
      </c>
      <c r="F4362" s="6">
        <v>2398.34</v>
      </c>
      <c r="H4362" s="15" t="str">
        <f t="shared" si="408"/>
        <v>Medium</v>
      </c>
      <c r="I4362" s="11" t="str">
        <f t="shared" si="409"/>
        <v>Large</v>
      </c>
      <c r="J4362" s="11" t="str">
        <f t="shared" si="410"/>
        <v>West</v>
      </c>
      <c r="K4362" s="11" t="str">
        <f t="shared" si="411"/>
        <v>2010s</v>
      </c>
      <c r="L4362" s="11" t="str">
        <f t="shared" si="412"/>
        <v>Cereal</v>
      </c>
      <c r="M4362" s="18">
        <f t="shared" si="413"/>
        <v>0.11513874219875181</v>
      </c>
    </row>
    <row r="4363" spans="1:13">
      <c r="A4363" s="4">
        <v>2017</v>
      </c>
      <c r="B4363" s="5" t="s">
        <v>144</v>
      </c>
      <c r="C4363" s="5" t="s">
        <v>152</v>
      </c>
      <c r="D4363" s="5" t="s">
        <v>17</v>
      </c>
      <c r="E4363" s="5">
        <v>20210</v>
      </c>
      <c r="F4363" s="6">
        <v>865.62</v>
      </c>
      <c r="H4363" s="15" t="str">
        <f t="shared" si="408"/>
        <v>Low</v>
      </c>
      <c r="I4363" s="11" t="str">
        <f t="shared" si="409"/>
        <v>Large</v>
      </c>
      <c r="J4363" s="11" t="str">
        <f t="shared" si="410"/>
        <v>West</v>
      </c>
      <c r="K4363" s="11" t="str">
        <f t="shared" si="411"/>
        <v>2010s</v>
      </c>
      <c r="L4363" s="11" t="str">
        <f t="shared" si="412"/>
        <v>Pulse</v>
      </c>
      <c r="M4363" s="18">
        <f t="shared" si="413"/>
        <v>4.2831271647699162E-2</v>
      </c>
    </row>
    <row r="4364" spans="1:13">
      <c r="A4364" s="4">
        <v>2008</v>
      </c>
      <c r="B4364" s="5" t="s">
        <v>144</v>
      </c>
      <c r="C4364" s="5" t="s">
        <v>153</v>
      </c>
      <c r="D4364" s="5" t="s">
        <v>16</v>
      </c>
      <c r="E4364" s="5">
        <v>1900</v>
      </c>
      <c r="F4364" s="6">
        <v>1421.05</v>
      </c>
      <c r="H4364" s="15" t="str">
        <f t="shared" si="408"/>
        <v>Medium</v>
      </c>
      <c r="I4364" s="11" t="str">
        <f t="shared" si="409"/>
        <v>Medium</v>
      </c>
      <c r="J4364" s="11" t="str">
        <f t="shared" si="410"/>
        <v>West</v>
      </c>
      <c r="K4364" s="11" t="str">
        <f t="shared" si="411"/>
        <v>2000s</v>
      </c>
      <c r="L4364" s="11" t="str">
        <f t="shared" si="412"/>
        <v>Cereal</v>
      </c>
      <c r="M4364" s="18">
        <f t="shared" si="413"/>
        <v>0.74792105263157893</v>
      </c>
    </row>
    <row r="4365" spans="1:13">
      <c r="A4365" s="4">
        <v>2008</v>
      </c>
      <c r="B4365" s="5" t="s">
        <v>144</v>
      </c>
      <c r="C4365" s="5" t="s">
        <v>153</v>
      </c>
      <c r="D4365" s="5" t="s">
        <v>17</v>
      </c>
      <c r="E4365" s="5">
        <v>27800</v>
      </c>
      <c r="F4365" s="6">
        <v>1327.34</v>
      </c>
      <c r="H4365" s="15" t="str">
        <f t="shared" si="408"/>
        <v>Medium</v>
      </c>
      <c r="I4365" s="11" t="str">
        <f t="shared" si="409"/>
        <v>Large</v>
      </c>
      <c r="J4365" s="11" t="str">
        <f t="shared" si="410"/>
        <v>West</v>
      </c>
      <c r="K4365" s="11" t="str">
        <f t="shared" si="411"/>
        <v>2000s</v>
      </c>
      <c r="L4365" s="11" t="str">
        <f t="shared" si="412"/>
        <v>Pulse</v>
      </c>
      <c r="M4365" s="18">
        <f t="shared" si="413"/>
        <v>4.7746043165467621E-2</v>
      </c>
    </row>
    <row r="4366" spans="1:13">
      <c r="A4366" s="4">
        <v>2008</v>
      </c>
      <c r="B4366" s="5" t="s">
        <v>144</v>
      </c>
      <c r="C4366" s="5" t="s">
        <v>153</v>
      </c>
      <c r="D4366" s="5" t="s">
        <v>18</v>
      </c>
      <c r="E4366" s="5">
        <v>142400</v>
      </c>
      <c r="F4366" s="6">
        <v>701.83</v>
      </c>
      <c r="H4366" s="15" t="str">
        <f t="shared" si="408"/>
        <v>Low</v>
      </c>
      <c r="I4366" s="11" t="str">
        <f t="shared" si="409"/>
        <v>Large</v>
      </c>
      <c r="J4366" s="11" t="str">
        <f t="shared" si="410"/>
        <v>West</v>
      </c>
      <c r="K4366" s="11" t="str">
        <f t="shared" si="411"/>
        <v>2000s</v>
      </c>
      <c r="L4366" s="11" t="str">
        <f t="shared" si="412"/>
        <v>Fiber</v>
      </c>
      <c r="M4366" s="18">
        <f t="shared" si="413"/>
        <v>4.9285814606741573E-3</v>
      </c>
    </row>
    <row r="4367" spans="1:13">
      <c r="A4367" s="4">
        <v>2009</v>
      </c>
      <c r="B4367" s="5" t="s">
        <v>144</v>
      </c>
      <c r="C4367" s="5" t="s">
        <v>153</v>
      </c>
      <c r="D4367" s="5" t="s">
        <v>16</v>
      </c>
      <c r="E4367" s="5">
        <v>1100</v>
      </c>
      <c r="F4367" s="6">
        <v>909.09</v>
      </c>
      <c r="H4367" s="15" t="str">
        <f t="shared" si="408"/>
        <v>Low</v>
      </c>
      <c r="I4367" s="11" t="str">
        <f t="shared" si="409"/>
        <v>Medium</v>
      </c>
      <c r="J4367" s="11" t="str">
        <f t="shared" si="410"/>
        <v>West</v>
      </c>
      <c r="K4367" s="11" t="str">
        <f t="shared" si="411"/>
        <v>2000s</v>
      </c>
      <c r="L4367" s="11" t="str">
        <f t="shared" si="412"/>
        <v>Cereal</v>
      </c>
      <c r="M4367" s="18">
        <f t="shared" si="413"/>
        <v>0.82644545454545459</v>
      </c>
    </row>
    <row r="4368" spans="1:13">
      <c r="A4368" s="4">
        <v>2009</v>
      </c>
      <c r="B4368" s="5" t="s">
        <v>144</v>
      </c>
      <c r="C4368" s="5" t="s">
        <v>153</v>
      </c>
      <c r="D4368" s="5" t="s">
        <v>17</v>
      </c>
      <c r="E4368" s="5">
        <v>22900</v>
      </c>
      <c r="F4368" s="6">
        <v>1475.98</v>
      </c>
      <c r="H4368" s="15" t="str">
        <f t="shared" si="408"/>
        <v>Medium</v>
      </c>
      <c r="I4368" s="11" t="str">
        <f t="shared" si="409"/>
        <v>Large</v>
      </c>
      <c r="J4368" s="11" t="str">
        <f t="shared" si="410"/>
        <v>West</v>
      </c>
      <c r="K4368" s="11" t="str">
        <f t="shared" si="411"/>
        <v>2000s</v>
      </c>
      <c r="L4368" s="11" t="str">
        <f t="shared" si="412"/>
        <v>Pulse</v>
      </c>
      <c r="M4368" s="18">
        <f t="shared" si="413"/>
        <v>6.4453275109170302E-2</v>
      </c>
    </row>
    <row r="4369" spans="1:13">
      <c r="A4369" s="4">
        <v>2009</v>
      </c>
      <c r="B4369" s="5" t="s">
        <v>144</v>
      </c>
      <c r="C4369" s="5" t="s">
        <v>153</v>
      </c>
      <c r="D4369" s="5" t="s">
        <v>18</v>
      </c>
      <c r="E4369" s="5">
        <v>165800</v>
      </c>
      <c r="F4369" s="6">
        <v>753.62</v>
      </c>
      <c r="H4369" s="15" t="str">
        <f t="shared" si="408"/>
        <v>Low</v>
      </c>
      <c r="I4369" s="11" t="str">
        <f t="shared" si="409"/>
        <v>Large</v>
      </c>
      <c r="J4369" s="11" t="str">
        <f t="shared" si="410"/>
        <v>West</v>
      </c>
      <c r="K4369" s="11" t="str">
        <f t="shared" si="411"/>
        <v>2000s</v>
      </c>
      <c r="L4369" s="11" t="str">
        <f t="shared" si="412"/>
        <v>Fiber</v>
      </c>
      <c r="M4369" s="18">
        <f t="shared" si="413"/>
        <v>4.5453558504221954E-3</v>
      </c>
    </row>
    <row r="4370" spans="1:13">
      <c r="A4370" s="4">
        <v>2010</v>
      </c>
      <c r="B4370" s="5" t="s">
        <v>144</v>
      </c>
      <c r="C4370" s="5" t="s">
        <v>153</v>
      </c>
      <c r="D4370" s="5" t="s">
        <v>16</v>
      </c>
      <c r="E4370" s="5">
        <v>6300</v>
      </c>
      <c r="F4370" s="6">
        <v>1634.92</v>
      </c>
      <c r="H4370" s="15" t="str">
        <f t="shared" si="408"/>
        <v>Medium</v>
      </c>
      <c r="I4370" s="11" t="str">
        <f t="shared" si="409"/>
        <v>Large</v>
      </c>
      <c r="J4370" s="11" t="str">
        <f t="shared" si="410"/>
        <v>West</v>
      </c>
      <c r="K4370" s="11" t="str">
        <f t="shared" si="411"/>
        <v>2010s</v>
      </c>
      <c r="L4370" s="11" t="str">
        <f t="shared" si="412"/>
        <v>Cereal</v>
      </c>
      <c r="M4370" s="18">
        <f t="shared" si="413"/>
        <v>0.25951111111111114</v>
      </c>
    </row>
    <row r="4371" spans="1:13">
      <c r="A4371" s="4">
        <v>2010</v>
      </c>
      <c r="B4371" s="5" t="s">
        <v>144</v>
      </c>
      <c r="C4371" s="5" t="s">
        <v>153</v>
      </c>
      <c r="D4371" s="5" t="s">
        <v>17</v>
      </c>
      <c r="E4371" s="5">
        <v>24000</v>
      </c>
      <c r="F4371" s="6">
        <v>1541.67</v>
      </c>
      <c r="H4371" s="15" t="str">
        <f t="shared" si="408"/>
        <v>Medium</v>
      </c>
      <c r="I4371" s="11" t="str">
        <f t="shared" si="409"/>
        <v>Large</v>
      </c>
      <c r="J4371" s="11" t="str">
        <f t="shared" si="410"/>
        <v>West</v>
      </c>
      <c r="K4371" s="11" t="str">
        <f t="shared" si="411"/>
        <v>2010s</v>
      </c>
      <c r="L4371" s="11" t="str">
        <f t="shared" si="412"/>
        <v>Pulse</v>
      </c>
      <c r="M4371" s="18">
        <f t="shared" si="413"/>
        <v>6.4236250000000009E-2</v>
      </c>
    </row>
    <row r="4372" spans="1:13">
      <c r="A4372" s="4">
        <v>2010</v>
      </c>
      <c r="B4372" s="5" t="s">
        <v>144</v>
      </c>
      <c r="C4372" s="5" t="s">
        <v>153</v>
      </c>
      <c r="D4372" s="5" t="s">
        <v>18</v>
      </c>
      <c r="E4372" s="5">
        <v>192600</v>
      </c>
      <c r="F4372" s="6">
        <v>673.36</v>
      </c>
      <c r="H4372" s="15" t="str">
        <f t="shared" si="408"/>
        <v>Low</v>
      </c>
      <c r="I4372" s="11" t="str">
        <f t="shared" si="409"/>
        <v>Large</v>
      </c>
      <c r="J4372" s="11" t="str">
        <f t="shared" si="410"/>
        <v>West</v>
      </c>
      <c r="K4372" s="11" t="str">
        <f t="shared" si="411"/>
        <v>2010s</v>
      </c>
      <c r="L4372" s="11" t="str">
        <f t="shared" si="412"/>
        <v>Fiber</v>
      </c>
      <c r="M4372" s="18">
        <f t="shared" si="413"/>
        <v>3.4961578400830736E-3</v>
      </c>
    </row>
    <row r="4373" spans="1:13">
      <c r="A4373" s="4">
        <v>2011</v>
      </c>
      <c r="B4373" s="5" t="s">
        <v>144</v>
      </c>
      <c r="C4373" s="5" t="s">
        <v>153</v>
      </c>
      <c r="D4373" s="5" t="s">
        <v>17</v>
      </c>
      <c r="E4373" s="5">
        <v>23100</v>
      </c>
      <c r="F4373" s="6">
        <v>1441.56</v>
      </c>
      <c r="H4373" s="15" t="str">
        <f t="shared" si="408"/>
        <v>Medium</v>
      </c>
      <c r="I4373" s="11" t="str">
        <f t="shared" si="409"/>
        <v>Large</v>
      </c>
      <c r="J4373" s="11" t="str">
        <f t="shared" si="410"/>
        <v>West</v>
      </c>
      <c r="K4373" s="11" t="str">
        <f t="shared" si="411"/>
        <v>2010s</v>
      </c>
      <c r="L4373" s="11" t="str">
        <f t="shared" si="412"/>
        <v>Pulse</v>
      </c>
      <c r="M4373" s="18">
        <f t="shared" si="413"/>
        <v>6.2405194805194804E-2</v>
      </c>
    </row>
    <row r="4374" spans="1:13">
      <c r="A4374" s="4">
        <v>2011</v>
      </c>
      <c r="B4374" s="5" t="s">
        <v>144</v>
      </c>
      <c r="C4374" s="5" t="s">
        <v>153</v>
      </c>
      <c r="D4374" s="5" t="s">
        <v>18</v>
      </c>
      <c r="E4374" s="5">
        <v>231000</v>
      </c>
      <c r="F4374" s="6">
        <v>792.25</v>
      </c>
      <c r="H4374" s="15" t="str">
        <f t="shared" si="408"/>
        <v>Low</v>
      </c>
      <c r="I4374" s="11" t="str">
        <f t="shared" si="409"/>
        <v>Large</v>
      </c>
      <c r="J4374" s="11" t="str">
        <f t="shared" si="410"/>
        <v>West</v>
      </c>
      <c r="K4374" s="11" t="str">
        <f t="shared" si="411"/>
        <v>2010s</v>
      </c>
      <c r="L4374" s="11" t="str">
        <f t="shared" si="412"/>
        <v>Fiber</v>
      </c>
      <c r="M4374" s="18">
        <f t="shared" si="413"/>
        <v>3.4296536796536796E-3</v>
      </c>
    </row>
    <row r="4375" spans="1:13">
      <c r="A4375" s="4">
        <v>2012</v>
      </c>
      <c r="B4375" s="5" t="s">
        <v>144</v>
      </c>
      <c r="C4375" s="5" t="s">
        <v>153</v>
      </c>
      <c r="D4375" s="5" t="s">
        <v>17</v>
      </c>
      <c r="E4375" s="5">
        <v>7200</v>
      </c>
      <c r="F4375" s="6">
        <v>930.56</v>
      </c>
      <c r="H4375" s="15" t="str">
        <f t="shared" si="408"/>
        <v>Low</v>
      </c>
      <c r="I4375" s="11" t="str">
        <f t="shared" si="409"/>
        <v>Large</v>
      </c>
      <c r="J4375" s="11" t="str">
        <f t="shared" si="410"/>
        <v>West</v>
      </c>
      <c r="K4375" s="11" t="str">
        <f t="shared" si="411"/>
        <v>2010s</v>
      </c>
      <c r="L4375" s="11" t="str">
        <f t="shared" si="412"/>
        <v>Pulse</v>
      </c>
      <c r="M4375" s="18">
        <f t="shared" si="413"/>
        <v>0.12924444444444444</v>
      </c>
    </row>
    <row r="4376" spans="1:13">
      <c r="A4376" s="4">
        <v>2012</v>
      </c>
      <c r="B4376" s="5" t="s">
        <v>144</v>
      </c>
      <c r="C4376" s="5" t="s">
        <v>153</v>
      </c>
      <c r="D4376" s="5" t="s">
        <v>18</v>
      </c>
      <c r="E4376" s="5">
        <v>111600</v>
      </c>
      <c r="F4376" s="6">
        <v>81.99</v>
      </c>
      <c r="H4376" s="15" t="str">
        <f t="shared" si="408"/>
        <v>Low</v>
      </c>
      <c r="I4376" s="11" t="str">
        <f t="shared" si="409"/>
        <v>Large</v>
      </c>
      <c r="J4376" s="11" t="str">
        <f t="shared" si="410"/>
        <v>West</v>
      </c>
      <c r="K4376" s="11" t="str">
        <f t="shared" si="411"/>
        <v>2010s</v>
      </c>
      <c r="L4376" s="11" t="str">
        <f t="shared" si="412"/>
        <v>Fiber</v>
      </c>
      <c r="M4376" s="18">
        <f t="shared" si="413"/>
        <v>7.3467741935483871E-4</v>
      </c>
    </row>
    <row r="4377" spans="1:13">
      <c r="A4377" s="4">
        <v>2013</v>
      </c>
      <c r="B4377" s="5" t="s">
        <v>144</v>
      </c>
      <c r="C4377" s="5" t="s">
        <v>153</v>
      </c>
      <c r="D4377" s="5" t="s">
        <v>17</v>
      </c>
      <c r="E4377" s="5">
        <v>24370</v>
      </c>
      <c r="F4377" s="6">
        <v>1626.59</v>
      </c>
      <c r="H4377" s="15" t="str">
        <f t="shared" si="408"/>
        <v>Medium</v>
      </c>
      <c r="I4377" s="11" t="str">
        <f t="shared" si="409"/>
        <v>Large</v>
      </c>
      <c r="J4377" s="11" t="str">
        <f t="shared" si="410"/>
        <v>West</v>
      </c>
      <c r="K4377" s="11" t="str">
        <f t="shared" si="411"/>
        <v>2010s</v>
      </c>
      <c r="L4377" s="11" t="str">
        <f t="shared" si="412"/>
        <v>Pulse</v>
      </c>
      <c r="M4377" s="18">
        <f t="shared" si="413"/>
        <v>6.6745588838736145E-2</v>
      </c>
    </row>
    <row r="4378" spans="1:13">
      <c r="A4378" s="4">
        <v>2013</v>
      </c>
      <c r="B4378" s="5" t="s">
        <v>144</v>
      </c>
      <c r="C4378" s="5" t="s">
        <v>153</v>
      </c>
      <c r="D4378" s="5" t="s">
        <v>18</v>
      </c>
      <c r="E4378" s="5">
        <v>180530</v>
      </c>
      <c r="F4378" s="6">
        <v>1144.6300000000001</v>
      </c>
      <c r="H4378" s="15" t="str">
        <f t="shared" si="408"/>
        <v>Medium</v>
      </c>
      <c r="I4378" s="11" t="str">
        <f t="shared" si="409"/>
        <v>Large</v>
      </c>
      <c r="J4378" s="11" t="str">
        <f t="shared" si="410"/>
        <v>West</v>
      </c>
      <c r="K4378" s="11" t="str">
        <f t="shared" si="411"/>
        <v>2010s</v>
      </c>
      <c r="L4378" s="11" t="str">
        <f t="shared" si="412"/>
        <v>Fiber</v>
      </c>
      <c r="M4378" s="18">
        <f t="shared" si="413"/>
        <v>6.3403866393397226E-3</v>
      </c>
    </row>
    <row r="4379" spans="1:13">
      <c r="A4379" s="4">
        <v>2014</v>
      </c>
      <c r="B4379" s="5" t="s">
        <v>144</v>
      </c>
      <c r="C4379" s="5" t="s">
        <v>153</v>
      </c>
      <c r="D4379" s="5" t="s">
        <v>17</v>
      </c>
      <c r="E4379" s="5">
        <v>3900</v>
      </c>
      <c r="F4379" s="6">
        <v>1442.43</v>
      </c>
      <c r="H4379" s="15" t="str">
        <f t="shared" si="408"/>
        <v>Medium</v>
      </c>
      <c r="I4379" s="11" t="str">
        <f t="shared" si="409"/>
        <v>Medium</v>
      </c>
      <c r="J4379" s="11" t="str">
        <f t="shared" si="410"/>
        <v>West</v>
      </c>
      <c r="K4379" s="11" t="str">
        <f t="shared" si="411"/>
        <v>2010s</v>
      </c>
      <c r="L4379" s="11" t="str">
        <f t="shared" si="412"/>
        <v>Pulse</v>
      </c>
      <c r="M4379" s="18">
        <f t="shared" si="413"/>
        <v>0.36985384615384614</v>
      </c>
    </row>
    <row r="4380" spans="1:13">
      <c r="A4380" s="4">
        <v>2014</v>
      </c>
      <c r="B4380" s="5" t="s">
        <v>144</v>
      </c>
      <c r="C4380" s="5" t="s">
        <v>153</v>
      </c>
      <c r="D4380" s="5" t="s">
        <v>18</v>
      </c>
      <c r="E4380" s="5">
        <v>236460</v>
      </c>
      <c r="F4380" s="6">
        <v>680.63</v>
      </c>
      <c r="H4380" s="15" t="str">
        <f t="shared" si="408"/>
        <v>Low</v>
      </c>
      <c r="I4380" s="11" t="str">
        <f t="shared" si="409"/>
        <v>Large</v>
      </c>
      <c r="J4380" s="11" t="str">
        <f t="shared" si="410"/>
        <v>West</v>
      </c>
      <c r="K4380" s="11" t="str">
        <f t="shared" si="411"/>
        <v>2010s</v>
      </c>
      <c r="L4380" s="11" t="str">
        <f t="shared" si="412"/>
        <v>Fiber</v>
      </c>
      <c r="M4380" s="18">
        <f t="shared" si="413"/>
        <v>2.8784149539034087E-3</v>
      </c>
    </row>
    <row r="4381" spans="1:13">
      <c r="A4381" s="4">
        <v>2015</v>
      </c>
      <c r="B4381" s="5" t="s">
        <v>144</v>
      </c>
      <c r="C4381" s="5" t="s">
        <v>153</v>
      </c>
      <c r="D4381" s="5" t="s">
        <v>17</v>
      </c>
      <c r="E4381" s="5">
        <v>1700</v>
      </c>
      <c r="F4381" s="6">
        <v>1235.33</v>
      </c>
      <c r="H4381" s="15" t="str">
        <f t="shared" si="408"/>
        <v>Medium</v>
      </c>
      <c r="I4381" s="11" t="str">
        <f t="shared" si="409"/>
        <v>Medium</v>
      </c>
      <c r="J4381" s="11" t="str">
        <f t="shared" si="410"/>
        <v>West</v>
      </c>
      <c r="K4381" s="11" t="str">
        <f t="shared" si="411"/>
        <v>2010s</v>
      </c>
      <c r="L4381" s="11" t="str">
        <f t="shared" si="412"/>
        <v>Pulse</v>
      </c>
      <c r="M4381" s="18">
        <f t="shared" si="413"/>
        <v>0.72666470588235288</v>
      </c>
    </row>
    <row r="4382" spans="1:13">
      <c r="A4382" s="4">
        <v>2015</v>
      </c>
      <c r="B4382" s="5" t="s">
        <v>144</v>
      </c>
      <c r="C4382" s="5" t="s">
        <v>153</v>
      </c>
      <c r="D4382" s="5" t="s">
        <v>18</v>
      </c>
      <c r="E4382" s="5">
        <v>248800</v>
      </c>
      <c r="F4382" s="6">
        <v>434.48</v>
      </c>
      <c r="H4382" s="15" t="str">
        <f t="shared" si="408"/>
        <v>Low</v>
      </c>
      <c r="I4382" s="11" t="str">
        <f t="shared" si="409"/>
        <v>Large</v>
      </c>
      <c r="J4382" s="11" t="str">
        <f t="shared" si="410"/>
        <v>West</v>
      </c>
      <c r="K4382" s="11" t="str">
        <f t="shared" si="411"/>
        <v>2010s</v>
      </c>
      <c r="L4382" s="11" t="str">
        <f t="shared" si="412"/>
        <v>Fiber</v>
      </c>
      <c r="M4382" s="18">
        <f t="shared" si="413"/>
        <v>1.7463022508038585E-3</v>
      </c>
    </row>
    <row r="4383" spans="1:13">
      <c r="A4383" s="4">
        <v>2016</v>
      </c>
      <c r="B4383" s="5" t="s">
        <v>144</v>
      </c>
      <c r="C4383" s="5" t="s">
        <v>153</v>
      </c>
      <c r="D4383" s="5" t="s">
        <v>16</v>
      </c>
      <c r="E4383" s="5">
        <v>10</v>
      </c>
      <c r="F4383" s="6">
        <v>1685.71</v>
      </c>
      <c r="H4383" s="15" t="str">
        <f t="shared" si="408"/>
        <v>Medium</v>
      </c>
      <c r="I4383" s="11" t="str">
        <f t="shared" si="409"/>
        <v>Small</v>
      </c>
      <c r="J4383" s="11" t="str">
        <f t="shared" si="410"/>
        <v>West</v>
      </c>
      <c r="K4383" s="11" t="str">
        <f t="shared" si="411"/>
        <v>2010s</v>
      </c>
      <c r="L4383" s="11" t="str">
        <f t="shared" si="412"/>
        <v>Cereal</v>
      </c>
      <c r="M4383" s="18">
        <f t="shared" si="413"/>
        <v>168.571</v>
      </c>
    </row>
    <row r="4384" spans="1:13">
      <c r="A4384" s="4">
        <v>2016</v>
      </c>
      <c r="B4384" s="5" t="s">
        <v>144</v>
      </c>
      <c r="C4384" s="5" t="s">
        <v>153</v>
      </c>
      <c r="D4384" s="5" t="s">
        <v>17</v>
      </c>
      <c r="E4384" s="5">
        <v>4430</v>
      </c>
      <c r="F4384" s="6">
        <v>1003.43</v>
      </c>
      <c r="H4384" s="15" t="str">
        <f t="shared" si="408"/>
        <v>Medium</v>
      </c>
      <c r="I4384" s="11" t="str">
        <f t="shared" si="409"/>
        <v>Medium</v>
      </c>
      <c r="J4384" s="11" t="str">
        <f t="shared" si="410"/>
        <v>West</v>
      </c>
      <c r="K4384" s="11" t="str">
        <f t="shared" si="411"/>
        <v>2010s</v>
      </c>
      <c r="L4384" s="11" t="str">
        <f t="shared" si="412"/>
        <v>Pulse</v>
      </c>
      <c r="M4384" s="18">
        <f t="shared" si="413"/>
        <v>0.22650790067720089</v>
      </c>
    </row>
    <row r="4385" spans="1:13">
      <c r="A4385" s="4">
        <v>2016</v>
      </c>
      <c r="B4385" s="5" t="s">
        <v>144</v>
      </c>
      <c r="C4385" s="5" t="s">
        <v>153</v>
      </c>
      <c r="D4385" s="5" t="s">
        <v>18</v>
      </c>
      <c r="E4385" s="5">
        <v>210630</v>
      </c>
      <c r="F4385" s="6">
        <v>209.6</v>
      </c>
      <c r="H4385" s="15" t="str">
        <f t="shared" si="408"/>
        <v>Low</v>
      </c>
      <c r="I4385" s="11" t="str">
        <f t="shared" si="409"/>
        <v>Large</v>
      </c>
      <c r="J4385" s="11" t="str">
        <f t="shared" si="410"/>
        <v>West</v>
      </c>
      <c r="K4385" s="11" t="str">
        <f t="shared" si="411"/>
        <v>2010s</v>
      </c>
      <c r="L4385" s="11" t="str">
        <f t="shared" si="412"/>
        <v>Fiber</v>
      </c>
      <c r="M4385" s="18">
        <f t="shared" si="413"/>
        <v>9.951099083701277E-4</v>
      </c>
    </row>
    <row r="4386" spans="1:13">
      <c r="A4386" s="4">
        <v>2017</v>
      </c>
      <c r="B4386" s="5" t="s">
        <v>144</v>
      </c>
      <c r="C4386" s="5" t="s">
        <v>153</v>
      </c>
      <c r="D4386" s="5" t="s">
        <v>16</v>
      </c>
      <c r="E4386" s="5">
        <v>880</v>
      </c>
      <c r="F4386" s="6">
        <v>1974.97</v>
      </c>
      <c r="H4386" s="15" t="str">
        <f t="shared" si="408"/>
        <v>Medium</v>
      </c>
      <c r="I4386" s="11" t="str">
        <f t="shared" si="409"/>
        <v>Small</v>
      </c>
      <c r="J4386" s="11" t="str">
        <f t="shared" si="410"/>
        <v>West</v>
      </c>
      <c r="K4386" s="11" t="str">
        <f t="shared" si="411"/>
        <v>2010s</v>
      </c>
      <c r="L4386" s="11" t="str">
        <f t="shared" si="412"/>
        <v>Cereal</v>
      </c>
      <c r="M4386" s="18">
        <f t="shared" si="413"/>
        <v>2.2442840909090909</v>
      </c>
    </row>
    <row r="4387" spans="1:13">
      <c r="A4387" s="4">
        <v>2017</v>
      </c>
      <c r="B4387" s="5" t="s">
        <v>144</v>
      </c>
      <c r="C4387" s="5" t="s">
        <v>153</v>
      </c>
      <c r="D4387" s="5" t="s">
        <v>17</v>
      </c>
      <c r="E4387" s="5">
        <v>14180</v>
      </c>
      <c r="F4387" s="6">
        <v>1427.67</v>
      </c>
      <c r="H4387" s="15" t="str">
        <f t="shared" si="408"/>
        <v>Medium</v>
      </c>
      <c r="I4387" s="11" t="str">
        <f t="shared" si="409"/>
        <v>Large</v>
      </c>
      <c r="J4387" s="11" t="str">
        <f t="shared" si="410"/>
        <v>West</v>
      </c>
      <c r="K4387" s="11" t="str">
        <f t="shared" si="411"/>
        <v>2010s</v>
      </c>
      <c r="L4387" s="11" t="str">
        <f t="shared" si="412"/>
        <v>Pulse</v>
      </c>
      <c r="M4387" s="18">
        <f t="shared" si="413"/>
        <v>0.10068194640338506</v>
      </c>
    </row>
    <row r="4388" spans="1:13">
      <c r="A4388" s="4">
        <v>2017</v>
      </c>
      <c r="B4388" s="5" t="s">
        <v>144</v>
      </c>
      <c r="C4388" s="5" t="s">
        <v>153</v>
      </c>
      <c r="D4388" s="5" t="s">
        <v>18</v>
      </c>
      <c r="E4388" s="5">
        <v>197300</v>
      </c>
      <c r="F4388" s="6">
        <v>1009.48</v>
      </c>
      <c r="H4388" s="15" t="str">
        <f t="shared" si="408"/>
        <v>Medium</v>
      </c>
      <c r="I4388" s="11" t="str">
        <f t="shared" si="409"/>
        <v>Large</v>
      </c>
      <c r="J4388" s="11" t="str">
        <f t="shared" si="410"/>
        <v>West</v>
      </c>
      <c r="K4388" s="11" t="str">
        <f t="shared" si="411"/>
        <v>2010s</v>
      </c>
      <c r="L4388" s="11" t="str">
        <f t="shared" si="412"/>
        <v>Fiber</v>
      </c>
      <c r="M4388" s="18">
        <f t="shared" si="413"/>
        <v>5.1164723770907245E-3</v>
      </c>
    </row>
    <row r="4389" spans="1:13">
      <c r="A4389" s="4">
        <v>2008</v>
      </c>
      <c r="B4389" s="5" t="s">
        <v>144</v>
      </c>
      <c r="C4389" s="5" t="s">
        <v>154</v>
      </c>
      <c r="D4389" s="5" t="s">
        <v>17</v>
      </c>
      <c r="E4389" s="5">
        <v>22800</v>
      </c>
      <c r="F4389" s="6">
        <v>1377.19</v>
      </c>
      <c r="H4389" s="15" t="str">
        <f t="shared" si="408"/>
        <v>Medium</v>
      </c>
      <c r="I4389" s="11" t="str">
        <f t="shared" si="409"/>
        <v>Large</v>
      </c>
      <c r="J4389" s="11" t="str">
        <f t="shared" si="410"/>
        <v>West</v>
      </c>
      <c r="K4389" s="11" t="str">
        <f t="shared" si="411"/>
        <v>2000s</v>
      </c>
      <c r="L4389" s="11" t="str">
        <f t="shared" si="412"/>
        <v>Pulse</v>
      </c>
      <c r="M4389" s="18">
        <f t="shared" si="413"/>
        <v>6.0403070175438597E-2</v>
      </c>
    </row>
    <row r="4390" spans="1:13">
      <c r="A4390" s="4">
        <v>2008</v>
      </c>
      <c r="B4390" s="5" t="s">
        <v>144</v>
      </c>
      <c r="C4390" s="5" t="s">
        <v>154</v>
      </c>
      <c r="D4390" s="5" t="s">
        <v>18</v>
      </c>
      <c r="E4390" s="5">
        <v>48900</v>
      </c>
      <c r="F4390" s="6">
        <v>811.45</v>
      </c>
      <c r="H4390" s="15" t="str">
        <f t="shared" si="408"/>
        <v>Low</v>
      </c>
      <c r="I4390" s="11" t="str">
        <f t="shared" si="409"/>
        <v>Large</v>
      </c>
      <c r="J4390" s="11" t="str">
        <f t="shared" si="410"/>
        <v>West</v>
      </c>
      <c r="K4390" s="11" t="str">
        <f t="shared" si="411"/>
        <v>2000s</v>
      </c>
      <c r="L4390" s="11" t="str">
        <f t="shared" si="412"/>
        <v>Fiber</v>
      </c>
      <c r="M4390" s="18">
        <f t="shared" si="413"/>
        <v>1.6594069529652353E-2</v>
      </c>
    </row>
    <row r="4391" spans="1:13">
      <c r="A4391" s="4">
        <v>2009</v>
      </c>
      <c r="B4391" s="5" t="s">
        <v>144</v>
      </c>
      <c r="C4391" s="5" t="s">
        <v>154</v>
      </c>
      <c r="D4391" s="5" t="s">
        <v>16</v>
      </c>
      <c r="E4391" s="5">
        <v>300</v>
      </c>
      <c r="F4391" s="6">
        <v>1000</v>
      </c>
      <c r="H4391" s="15" t="str">
        <f t="shared" si="408"/>
        <v>Medium</v>
      </c>
      <c r="I4391" s="11" t="str">
        <f t="shared" si="409"/>
        <v>Small</v>
      </c>
      <c r="J4391" s="11" t="str">
        <f t="shared" si="410"/>
        <v>West</v>
      </c>
      <c r="K4391" s="11" t="str">
        <f t="shared" si="411"/>
        <v>2000s</v>
      </c>
      <c r="L4391" s="11" t="str">
        <f t="shared" si="412"/>
        <v>Cereal</v>
      </c>
      <c r="M4391" s="18">
        <f t="shared" si="413"/>
        <v>3.3333333333333335</v>
      </c>
    </row>
    <row r="4392" spans="1:13">
      <c r="A4392" s="4">
        <v>2009</v>
      </c>
      <c r="B4392" s="5" t="s">
        <v>144</v>
      </c>
      <c r="C4392" s="5" t="s">
        <v>154</v>
      </c>
      <c r="D4392" s="5" t="s">
        <v>17</v>
      </c>
      <c r="E4392" s="5">
        <v>14100</v>
      </c>
      <c r="F4392" s="6">
        <v>1212.77</v>
      </c>
      <c r="H4392" s="15" t="str">
        <f t="shared" si="408"/>
        <v>Medium</v>
      </c>
      <c r="I4392" s="11" t="str">
        <f t="shared" si="409"/>
        <v>Large</v>
      </c>
      <c r="J4392" s="11" t="str">
        <f t="shared" si="410"/>
        <v>West</v>
      </c>
      <c r="K4392" s="11" t="str">
        <f t="shared" si="411"/>
        <v>2000s</v>
      </c>
      <c r="L4392" s="11" t="str">
        <f t="shared" si="412"/>
        <v>Pulse</v>
      </c>
      <c r="M4392" s="18">
        <f t="shared" si="413"/>
        <v>8.6012056737588646E-2</v>
      </c>
    </row>
    <row r="4393" spans="1:13">
      <c r="A4393" s="4">
        <v>2009</v>
      </c>
      <c r="B4393" s="5" t="s">
        <v>144</v>
      </c>
      <c r="C4393" s="5" t="s">
        <v>154</v>
      </c>
      <c r="D4393" s="5" t="s">
        <v>18</v>
      </c>
      <c r="E4393" s="5">
        <v>56200</v>
      </c>
      <c r="F4393" s="6">
        <v>833.63</v>
      </c>
      <c r="H4393" s="15" t="str">
        <f t="shared" si="408"/>
        <v>Low</v>
      </c>
      <c r="I4393" s="11" t="str">
        <f t="shared" si="409"/>
        <v>Large</v>
      </c>
      <c r="J4393" s="11" t="str">
        <f t="shared" si="410"/>
        <v>West</v>
      </c>
      <c r="K4393" s="11" t="str">
        <f t="shared" si="411"/>
        <v>2000s</v>
      </c>
      <c r="L4393" s="11" t="str">
        <f t="shared" si="412"/>
        <v>Fiber</v>
      </c>
      <c r="M4393" s="18">
        <f t="shared" si="413"/>
        <v>1.4833274021352313E-2</v>
      </c>
    </row>
    <row r="4394" spans="1:13">
      <c r="A4394" s="4">
        <v>2010</v>
      </c>
      <c r="B4394" s="5" t="s">
        <v>144</v>
      </c>
      <c r="C4394" s="5" t="s">
        <v>154</v>
      </c>
      <c r="D4394" s="5" t="s">
        <v>16</v>
      </c>
      <c r="E4394" s="5">
        <v>25100</v>
      </c>
      <c r="F4394" s="6">
        <v>1924.3</v>
      </c>
      <c r="H4394" s="15" t="str">
        <f t="shared" si="408"/>
        <v>Medium</v>
      </c>
      <c r="I4394" s="11" t="str">
        <f t="shared" si="409"/>
        <v>Large</v>
      </c>
      <c r="J4394" s="11" t="str">
        <f t="shared" si="410"/>
        <v>West</v>
      </c>
      <c r="K4394" s="11" t="str">
        <f t="shared" si="411"/>
        <v>2010s</v>
      </c>
      <c r="L4394" s="11" t="str">
        <f t="shared" si="412"/>
        <v>Cereal</v>
      </c>
      <c r="M4394" s="18">
        <f t="shared" si="413"/>
        <v>7.6665338645418329E-2</v>
      </c>
    </row>
    <row r="4395" spans="1:13">
      <c r="A4395" s="4">
        <v>2010</v>
      </c>
      <c r="B4395" s="5" t="s">
        <v>144</v>
      </c>
      <c r="C4395" s="5" t="s">
        <v>154</v>
      </c>
      <c r="D4395" s="5" t="s">
        <v>17</v>
      </c>
      <c r="E4395" s="5">
        <v>21400</v>
      </c>
      <c r="F4395" s="6">
        <v>1551.4</v>
      </c>
      <c r="H4395" s="15" t="str">
        <f t="shared" si="408"/>
        <v>Medium</v>
      </c>
      <c r="I4395" s="11" t="str">
        <f t="shared" si="409"/>
        <v>Large</v>
      </c>
      <c r="J4395" s="11" t="str">
        <f t="shared" si="410"/>
        <v>West</v>
      </c>
      <c r="K4395" s="11" t="str">
        <f t="shared" si="411"/>
        <v>2010s</v>
      </c>
      <c r="L4395" s="11" t="str">
        <f t="shared" si="412"/>
        <v>Pulse</v>
      </c>
      <c r="M4395" s="18">
        <f t="shared" si="413"/>
        <v>7.2495327102803736E-2</v>
      </c>
    </row>
    <row r="4396" spans="1:13">
      <c r="A4396" s="4">
        <v>2010</v>
      </c>
      <c r="B4396" s="5" t="s">
        <v>144</v>
      </c>
      <c r="C4396" s="5" t="s">
        <v>154</v>
      </c>
      <c r="D4396" s="5" t="s">
        <v>18</v>
      </c>
      <c r="E4396" s="5">
        <v>57000</v>
      </c>
      <c r="F4396" s="6">
        <v>624.55999999999995</v>
      </c>
      <c r="H4396" s="15" t="str">
        <f t="shared" si="408"/>
        <v>Low</v>
      </c>
      <c r="I4396" s="11" t="str">
        <f t="shared" si="409"/>
        <v>Large</v>
      </c>
      <c r="J4396" s="11" t="str">
        <f t="shared" si="410"/>
        <v>West</v>
      </c>
      <c r="K4396" s="11" t="str">
        <f t="shared" si="411"/>
        <v>2010s</v>
      </c>
      <c r="L4396" s="11" t="str">
        <f t="shared" si="412"/>
        <v>Fiber</v>
      </c>
      <c r="M4396" s="18">
        <f t="shared" si="413"/>
        <v>1.095719298245614E-2</v>
      </c>
    </row>
    <row r="4397" spans="1:13">
      <c r="A4397" s="4">
        <v>2011</v>
      </c>
      <c r="B4397" s="5" t="s">
        <v>144</v>
      </c>
      <c r="C4397" s="5" t="s">
        <v>154</v>
      </c>
      <c r="D4397" s="5" t="s">
        <v>15</v>
      </c>
      <c r="E4397" s="5">
        <v>200</v>
      </c>
      <c r="F4397" s="6">
        <v>2500</v>
      </c>
      <c r="H4397" s="15" t="str">
        <f t="shared" si="408"/>
        <v>Medium</v>
      </c>
      <c r="I4397" s="11" t="str">
        <f t="shared" si="409"/>
        <v>Small</v>
      </c>
      <c r="J4397" s="11" t="str">
        <f t="shared" si="410"/>
        <v>West</v>
      </c>
      <c r="K4397" s="11" t="str">
        <f t="shared" si="411"/>
        <v>2010s</v>
      </c>
      <c r="L4397" s="11" t="str">
        <f t="shared" si="412"/>
        <v>Cereal</v>
      </c>
      <c r="M4397" s="18">
        <f t="shared" si="413"/>
        <v>12.5</v>
      </c>
    </row>
    <row r="4398" spans="1:13">
      <c r="A4398" s="4">
        <v>2011</v>
      </c>
      <c r="B4398" s="5" t="s">
        <v>144</v>
      </c>
      <c r="C4398" s="5" t="s">
        <v>154</v>
      </c>
      <c r="D4398" s="5" t="s">
        <v>17</v>
      </c>
      <c r="E4398" s="5">
        <v>32400</v>
      </c>
      <c r="F4398" s="6">
        <v>1604.94</v>
      </c>
      <c r="H4398" s="15" t="str">
        <f t="shared" si="408"/>
        <v>Medium</v>
      </c>
      <c r="I4398" s="11" t="str">
        <f t="shared" si="409"/>
        <v>Large</v>
      </c>
      <c r="J4398" s="11" t="str">
        <f t="shared" si="410"/>
        <v>West</v>
      </c>
      <c r="K4398" s="11" t="str">
        <f t="shared" si="411"/>
        <v>2010s</v>
      </c>
      <c r="L4398" s="11" t="str">
        <f t="shared" si="412"/>
        <v>Pulse</v>
      </c>
      <c r="M4398" s="18">
        <f t="shared" si="413"/>
        <v>4.9535185185185189E-2</v>
      </c>
    </row>
    <row r="4399" spans="1:13">
      <c r="A4399" s="4">
        <v>2011</v>
      </c>
      <c r="B4399" s="5" t="s">
        <v>144</v>
      </c>
      <c r="C4399" s="5" t="s">
        <v>154</v>
      </c>
      <c r="D4399" s="5" t="s">
        <v>18</v>
      </c>
      <c r="E4399" s="5">
        <v>92200</v>
      </c>
      <c r="F4399" s="6">
        <v>646.96</v>
      </c>
      <c r="H4399" s="15" t="str">
        <f t="shared" si="408"/>
        <v>Low</v>
      </c>
      <c r="I4399" s="11" t="str">
        <f t="shared" si="409"/>
        <v>Large</v>
      </c>
      <c r="J4399" s="11" t="str">
        <f t="shared" si="410"/>
        <v>West</v>
      </c>
      <c r="K4399" s="11" t="str">
        <f t="shared" si="411"/>
        <v>2010s</v>
      </c>
      <c r="L4399" s="11" t="str">
        <f t="shared" si="412"/>
        <v>Fiber</v>
      </c>
      <c r="M4399" s="18">
        <f t="shared" si="413"/>
        <v>7.0169197396963128E-3</v>
      </c>
    </row>
    <row r="4400" spans="1:13">
      <c r="A4400" s="4">
        <v>2012</v>
      </c>
      <c r="B4400" s="5" t="s">
        <v>144</v>
      </c>
      <c r="C4400" s="5" t="s">
        <v>154</v>
      </c>
      <c r="D4400" s="5" t="s">
        <v>17</v>
      </c>
      <c r="E4400" s="5">
        <v>9700</v>
      </c>
      <c r="F4400" s="6">
        <v>1608.25</v>
      </c>
      <c r="H4400" s="15" t="str">
        <f t="shared" si="408"/>
        <v>Medium</v>
      </c>
      <c r="I4400" s="11" t="str">
        <f t="shared" si="409"/>
        <v>Large</v>
      </c>
      <c r="J4400" s="11" t="str">
        <f t="shared" si="410"/>
        <v>West</v>
      </c>
      <c r="K4400" s="11" t="str">
        <f t="shared" si="411"/>
        <v>2010s</v>
      </c>
      <c r="L4400" s="11" t="str">
        <f t="shared" si="412"/>
        <v>Pulse</v>
      </c>
      <c r="M4400" s="18">
        <f t="shared" si="413"/>
        <v>0.16579896907216496</v>
      </c>
    </row>
    <row r="4401" spans="1:13">
      <c r="A4401" s="4">
        <v>2012</v>
      </c>
      <c r="B4401" s="5" t="s">
        <v>144</v>
      </c>
      <c r="C4401" s="5" t="s">
        <v>154</v>
      </c>
      <c r="D4401" s="5" t="s">
        <v>18</v>
      </c>
      <c r="E4401" s="5">
        <v>70000</v>
      </c>
      <c r="F4401" s="6">
        <v>357.29</v>
      </c>
      <c r="H4401" s="15" t="str">
        <f t="shared" si="408"/>
        <v>Low</v>
      </c>
      <c r="I4401" s="11" t="str">
        <f t="shared" si="409"/>
        <v>Large</v>
      </c>
      <c r="J4401" s="11" t="str">
        <f t="shared" si="410"/>
        <v>West</v>
      </c>
      <c r="K4401" s="11" t="str">
        <f t="shared" si="411"/>
        <v>2010s</v>
      </c>
      <c r="L4401" s="11" t="str">
        <f t="shared" si="412"/>
        <v>Fiber</v>
      </c>
      <c r="M4401" s="18">
        <f t="shared" si="413"/>
        <v>5.1041428571428574E-3</v>
      </c>
    </row>
    <row r="4402" spans="1:13">
      <c r="A4402" s="4">
        <v>2013</v>
      </c>
      <c r="B4402" s="5" t="s">
        <v>144</v>
      </c>
      <c r="C4402" s="5" t="s">
        <v>154</v>
      </c>
      <c r="D4402" s="5" t="s">
        <v>17</v>
      </c>
      <c r="E4402" s="5">
        <v>34180</v>
      </c>
      <c r="F4402" s="6">
        <v>1958.75</v>
      </c>
      <c r="H4402" s="15" t="str">
        <f t="shared" si="408"/>
        <v>Medium</v>
      </c>
      <c r="I4402" s="11" t="str">
        <f t="shared" si="409"/>
        <v>Large</v>
      </c>
      <c r="J4402" s="11" t="str">
        <f t="shared" si="410"/>
        <v>West</v>
      </c>
      <c r="K4402" s="11" t="str">
        <f t="shared" si="411"/>
        <v>2010s</v>
      </c>
      <c r="L4402" s="11" t="str">
        <f t="shared" si="412"/>
        <v>Pulse</v>
      </c>
      <c r="M4402" s="18">
        <f t="shared" si="413"/>
        <v>5.7306904622586308E-2</v>
      </c>
    </row>
    <row r="4403" spans="1:13">
      <c r="A4403" s="4">
        <v>2013</v>
      </c>
      <c r="B4403" s="5" t="s">
        <v>144</v>
      </c>
      <c r="C4403" s="5" t="s">
        <v>154</v>
      </c>
      <c r="D4403" s="5" t="s">
        <v>18</v>
      </c>
      <c r="E4403" s="5">
        <v>87190</v>
      </c>
      <c r="F4403" s="6">
        <v>1159.42</v>
      </c>
      <c r="H4403" s="15" t="str">
        <f t="shared" si="408"/>
        <v>Medium</v>
      </c>
      <c r="I4403" s="11" t="str">
        <f t="shared" si="409"/>
        <v>Large</v>
      </c>
      <c r="J4403" s="11" t="str">
        <f t="shared" si="410"/>
        <v>West</v>
      </c>
      <c r="K4403" s="11" t="str">
        <f t="shared" si="411"/>
        <v>2010s</v>
      </c>
      <c r="L4403" s="11" t="str">
        <f t="shared" si="412"/>
        <v>Fiber</v>
      </c>
      <c r="M4403" s="18">
        <f t="shared" si="413"/>
        <v>1.3297625874526896E-2</v>
      </c>
    </row>
    <row r="4404" spans="1:13">
      <c r="A4404" s="4">
        <v>2014</v>
      </c>
      <c r="B4404" s="5" t="s">
        <v>144</v>
      </c>
      <c r="C4404" s="5" t="s">
        <v>154</v>
      </c>
      <c r="D4404" s="5" t="s">
        <v>16</v>
      </c>
      <c r="E4404" s="5">
        <v>460</v>
      </c>
      <c r="F4404" s="6">
        <v>1826.09</v>
      </c>
      <c r="H4404" s="15" t="str">
        <f t="shared" si="408"/>
        <v>Medium</v>
      </c>
      <c r="I4404" s="11" t="str">
        <f t="shared" si="409"/>
        <v>Small</v>
      </c>
      <c r="J4404" s="11" t="str">
        <f t="shared" si="410"/>
        <v>West</v>
      </c>
      <c r="K4404" s="11" t="str">
        <f t="shared" si="411"/>
        <v>2010s</v>
      </c>
      <c r="L4404" s="11" t="str">
        <f t="shared" si="412"/>
        <v>Cereal</v>
      </c>
      <c r="M4404" s="18">
        <f t="shared" si="413"/>
        <v>3.9697608695652171</v>
      </c>
    </row>
    <row r="4405" spans="1:13">
      <c r="A4405" s="4">
        <v>2014</v>
      </c>
      <c r="B4405" s="5" t="s">
        <v>144</v>
      </c>
      <c r="C4405" s="5" t="s">
        <v>154</v>
      </c>
      <c r="D4405" s="5" t="s">
        <v>17</v>
      </c>
      <c r="E4405" s="5">
        <v>30260</v>
      </c>
      <c r="F4405" s="6">
        <v>1617.32</v>
      </c>
      <c r="H4405" s="15" t="str">
        <f t="shared" si="408"/>
        <v>Medium</v>
      </c>
      <c r="I4405" s="11" t="str">
        <f t="shared" si="409"/>
        <v>Large</v>
      </c>
      <c r="J4405" s="11" t="str">
        <f t="shared" si="410"/>
        <v>West</v>
      </c>
      <c r="K4405" s="11" t="str">
        <f t="shared" si="411"/>
        <v>2010s</v>
      </c>
      <c r="L4405" s="11" t="str">
        <f t="shared" si="412"/>
        <v>Pulse</v>
      </c>
      <c r="M4405" s="18">
        <f t="shared" si="413"/>
        <v>5.3447455386649037E-2</v>
      </c>
    </row>
    <row r="4406" spans="1:13">
      <c r="A4406" s="4">
        <v>2014</v>
      </c>
      <c r="B4406" s="5" t="s">
        <v>144</v>
      </c>
      <c r="C4406" s="5" t="s">
        <v>154</v>
      </c>
      <c r="D4406" s="5" t="s">
        <v>18</v>
      </c>
      <c r="E4406" s="5">
        <v>150640</v>
      </c>
      <c r="F4406" s="6">
        <v>929.57</v>
      </c>
      <c r="H4406" s="15" t="str">
        <f t="shared" si="408"/>
        <v>Low</v>
      </c>
      <c r="I4406" s="11" t="str">
        <f t="shared" si="409"/>
        <v>Large</v>
      </c>
      <c r="J4406" s="11" t="str">
        <f t="shared" si="410"/>
        <v>West</v>
      </c>
      <c r="K4406" s="11" t="str">
        <f t="shared" si="411"/>
        <v>2010s</v>
      </c>
      <c r="L4406" s="11" t="str">
        <f t="shared" si="412"/>
        <v>Fiber</v>
      </c>
      <c r="M4406" s="18">
        <f t="shared" si="413"/>
        <v>6.1708045671800323E-3</v>
      </c>
    </row>
    <row r="4407" spans="1:13">
      <c r="A4407" s="4">
        <v>2015</v>
      </c>
      <c r="B4407" s="5" t="s">
        <v>144</v>
      </c>
      <c r="C4407" s="5" t="s">
        <v>154</v>
      </c>
      <c r="D4407" s="5" t="s">
        <v>16</v>
      </c>
      <c r="E4407" s="5">
        <v>20</v>
      </c>
      <c r="F4407" s="6">
        <v>1500</v>
      </c>
      <c r="H4407" s="15" t="str">
        <f t="shared" si="408"/>
        <v>Medium</v>
      </c>
      <c r="I4407" s="11" t="str">
        <f t="shared" si="409"/>
        <v>Small</v>
      </c>
      <c r="J4407" s="11" t="str">
        <f t="shared" si="410"/>
        <v>West</v>
      </c>
      <c r="K4407" s="11" t="str">
        <f t="shared" si="411"/>
        <v>2010s</v>
      </c>
      <c r="L4407" s="11" t="str">
        <f t="shared" si="412"/>
        <v>Cereal</v>
      </c>
      <c r="M4407" s="18">
        <f t="shared" si="413"/>
        <v>75</v>
      </c>
    </row>
    <row r="4408" spans="1:13">
      <c r="A4408" s="4">
        <v>2015</v>
      </c>
      <c r="B4408" s="5" t="s">
        <v>144</v>
      </c>
      <c r="C4408" s="5" t="s">
        <v>154</v>
      </c>
      <c r="D4408" s="5" t="s">
        <v>17</v>
      </c>
      <c r="E4408" s="5">
        <v>7820</v>
      </c>
      <c r="F4408" s="6">
        <v>1287.72</v>
      </c>
      <c r="H4408" s="15" t="str">
        <f t="shared" si="408"/>
        <v>Medium</v>
      </c>
      <c r="I4408" s="11" t="str">
        <f t="shared" si="409"/>
        <v>Large</v>
      </c>
      <c r="J4408" s="11" t="str">
        <f t="shared" si="410"/>
        <v>West</v>
      </c>
      <c r="K4408" s="11" t="str">
        <f t="shared" si="411"/>
        <v>2010s</v>
      </c>
      <c r="L4408" s="11" t="str">
        <f t="shared" si="412"/>
        <v>Pulse</v>
      </c>
      <c r="M4408" s="18">
        <f t="shared" si="413"/>
        <v>0.16467007672634271</v>
      </c>
    </row>
    <row r="4409" spans="1:13">
      <c r="A4409" s="4">
        <v>2015</v>
      </c>
      <c r="B4409" s="5" t="s">
        <v>144</v>
      </c>
      <c r="C4409" s="5" t="s">
        <v>154</v>
      </c>
      <c r="D4409" s="5" t="s">
        <v>18</v>
      </c>
      <c r="E4409" s="5">
        <v>131630</v>
      </c>
      <c r="F4409" s="6">
        <v>409.03</v>
      </c>
      <c r="H4409" s="15" t="str">
        <f t="shared" si="408"/>
        <v>Low</v>
      </c>
      <c r="I4409" s="11" t="str">
        <f t="shared" si="409"/>
        <v>Large</v>
      </c>
      <c r="J4409" s="11" t="str">
        <f t="shared" si="410"/>
        <v>West</v>
      </c>
      <c r="K4409" s="11" t="str">
        <f t="shared" si="411"/>
        <v>2010s</v>
      </c>
      <c r="L4409" s="11" t="str">
        <f t="shared" si="412"/>
        <v>Fiber</v>
      </c>
      <c r="M4409" s="18">
        <f t="shared" si="413"/>
        <v>3.1074223201397857E-3</v>
      </c>
    </row>
    <row r="4410" spans="1:13">
      <c r="A4410" s="4">
        <v>2016</v>
      </c>
      <c r="B4410" s="5" t="s">
        <v>144</v>
      </c>
      <c r="C4410" s="5" t="s">
        <v>154</v>
      </c>
      <c r="D4410" s="5" t="s">
        <v>17</v>
      </c>
      <c r="E4410" s="5">
        <v>35450</v>
      </c>
      <c r="F4410" s="6">
        <v>1707.7</v>
      </c>
      <c r="H4410" s="15" t="str">
        <f t="shared" si="408"/>
        <v>Medium</v>
      </c>
      <c r="I4410" s="11" t="str">
        <f t="shared" si="409"/>
        <v>Large</v>
      </c>
      <c r="J4410" s="11" t="str">
        <f t="shared" si="410"/>
        <v>West</v>
      </c>
      <c r="K4410" s="11" t="str">
        <f t="shared" si="411"/>
        <v>2010s</v>
      </c>
      <c r="L4410" s="11" t="str">
        <f t="shared" si="412"/>
        <v>Pulse</v>
      </c>
      <c r="M4410" s="18">
        <f t="shared" si="413"/>
        <v>4.8172073342736252E-2</v>
      </c>
    </row>
    <row r="4411" spans="1:13">
      <c r="A4411" s="4">
        <v>2016</v>
      </c>
      <c r="B4411" s="5" t="s">
        <v>144</v>
      </c>
      <c r="C4411" s="5" t="s">
        <v>154</v>
      </c>
      <c r="D4411" s="5" t="s">
        <v>18</v>
      </c>
      <c r="E4411" s="5">
        <v>71710</v>
      </c>
      <c r="F4411" s="6">
        <v>647.69000000000005</v>
      </c>
      <c r="H4411" s="15" t="str">
        <f t="shared" si="408"/>
        <v>Low</v>
      </c>
      <c r="I4411" s="11" t="str">
        <f t="shared" si="409"/>
        <v>Large</v>
      </c>
      <c r="J4411" s="11" t="str">
        <f t="shared" si="410"/>
        <v>West</v>
      </c>
      <c r="K4411" s="11" t="str">
        <f t="shared" si="411"/>
        <v>2010s</v>
      </c>
      <c r="L4411" s="11" t="str">
        <f t="shared" si="412"/>
        <v>Fiber</v>
      </c>
      <c r="M4411" s="18">
        <f t="shared" si="413"/>
        <v>9.0320736298982011E-3</v>
      </c>
    </row>
    <row r="4412" spans="1:13">
      <c r="A4412" s="4">
        <v>2017</v>
      </c>
      <c r="B4412" s="5" t="s">
        <v>144</v>
      </c>
      <c r="C4412" s="5" t="s">
        <v>154</v>
      </c>
      <c r="D4412" s="5" t="s">
        <v>16</v>
      </c>
      <c r="E4412" s="5">
        <v>430</v>
      </c>
      <c r="F4412" s="6">
        <v>1455.81</v>
      </c>
      <c r="H4412" s="15" t="str">
        <f t="shared" si="408"/>
        <v>Medium</v>
      </c>
      <c r="I4412" s="11" t="str">
        <f t="shared" si="409"/>
        <v>Small</v>
      </c>
      <c r="J4412" s="11" t="str">
        <f t="shared" si="410"/>
        <v>West</v>
      </c>
      <c r="K4412" s="11" t="str">
        <f t="shared" si="411"/>
        <v>2010s</v>
      </c>
      <c r="L4412" s="11" t="str">
        <f t="shared" si="412"/>
        <v>Cereal</v>
      </c>
      <c r="M4412" s="18">
        <f t="shared" si="413"/>
        <v>3.3856046511627906</v>
      </c>
    </row>
    <row r="4413" spans="1:13">
      <c r="A4413" s="4">
        <v>2017</v>
      </c>
      <c r="B4413" s="5" t="s">
        <v>144</v>
      </c>
      <c r="C4413" s="5" t="s">
        <v>154</v>
      </c>
      <c r="D4413" s="5" t="s">
        <v>17</v>
      </c>
      <c r="E4413" s="5">
        <v>74750</v>
      </c>
      <c r="F4413" s="6">
        <v>1543.53</v>
      </c>
      <c r="H4413" s="15" t="str">
        <f t="shared" si="408"/>
        <v>Medium</v>
      </c>
      <c r="I4413" s="11" t="str">
        <f t="shared" si="409"/>
        <v>Large</v>
      </c>
      <c r="J4413" s="11" t="str">
        <f t="shared" si="410"/>
        <v>West</v>
      </c>
      <c r="K4413" s="11" t="str">
        <f t="shared" si="411"/>
        <v>2010s</v>
      </c>
      <c r="L4413" s="11" t="str">
        <f t="shared" si="412"/>
        <v>Pulse</v>
      </c>
      <c r="M4413" s="18">
        <f t="shared" si="413"/>
        <v>2.064923076923077E-2</v>
      </c>
    </row>
    <row r="4414" spans="1:13">
      <c r="A4414" s="4">
        <v>2017</v>
      </c>
      <c r="B4414" s="5" t="s">
        <v>144</v>
      </c>
      <c r="C4414" s="5" t="s">
        <v>154</v>
      </c>
      <c r="D4414" s="5" t="s">
        <v>18</v>
      </c>
      <c r="E4414" s="5">
        <v>77510</v>
      </c>
      <c r="F4414" s="6">
        <v>532.48</v>
      </c>
      <c r="H4414" s="15" t="str">
        <f t="shared" si="408"/>
        <v>Low</v>
      </c>
      <c r="I4414" s="11" t="str">
        <f t="shared" si="409"/>
        <v>Large</v>
      </c>
      <c r="J4414" s="11" t="str">
        <f t="shared" si="410"/>
        <v>West</v>
      </c>
      <c r="K4414" s="11" t="str">
        <f t="shared" si="411"/>
        <v>2010s</v>
      </c>
      <c r="L4414" s="11" t="str">
        <f t="shared" si="412"/>
        <v>Fiber</v>
      </c>
      <c r="M4414" s="18">
        <f t="shared" si="413"/>
        <v>6.8698232486130821E-3</v>
      </c>
    </row>
    <row r="4415" spans="1:13">
      <c r="A4415" s="4">
        <v>2008</v>
      </c>
      <c r="B4415" s="5" t="s">
        <v>144</v>
      </c>
      <c r="C4415" s="5" t="s">
        <v>155</v>
      </c>
      <c r="D4415" s="5" t="s">
        <v>15</v>
      </c>
      <c r="E4415" s="5">
        <v>193800</v>
      </c>
      <c r="F4415" s="6">
        <v>2054.1799999999998</v>
      </c>
      <c r="H4415" s="15" t="str">
        <f t="shared" si="408"/>
        <v>Medium</v>
      </c>
      <c r="I4415" s="11" t="str">
        <f t="shared" si="409"/>
        <v>Large</v>
      </c>
      <c r="J4415" s="11" t="str">
        <f t="shared" si="410"/>
        <v>West</v>
      </c>
      <c r="K4415" s="11" t="str">
        <f t="shared" si="411"/>
        <v>2000s</v>
      </c>
      <c r="L4415" s="11" t="str">
        <f t="shared" si="412"/>
        <v>Cereal</v>
      </c>
      <c r="M4415" s="18">
        <f t="shared" si="413"/>
        <v>1.0599484004127966E-2</v>
      </c>
    </row>
    <row r="4416" spans="1:13">
      <c r="A4416" s="4">
        <v>2008</v>
      </c>
      <c r="B4416" s="5" t="s">
        <v>144</v>
      </c>
      <c r="C4416" s="5" t="s">
        <v>155</v>
      </c>
      <c r="D4416" s="5" t="s">
        <v>16</v>
      </c>
      <c r="E4416" s="5">
        <v>21000</v>
      </c>
      <c r="F4416" s="6">
        <v>1485.71</v>
      </c>
      <c r="H4416" s="15" t="str">
        <f t="shared" si="408"/>
        <v>Medium</v>
      </c>
      <c r="I4416" s="11" t="str">
        <f t="shared" si="409"/>
        <v>Large</v>
      </c>
      <c r="J4416" s="11" t="str">
        <f t="shared" si="410"/>
        <v>West</v>
      </c>
      <c r="K4416" s="11" t="str">
        <f t="shared" si="411"/>
        <v>2000s</v>
      </c>
      <c r="L4416" s="11" t="str">
        <f t="shared" si="412"/>
        <v>Cereal</v>
      </c>
      <c r="M4416" s="18">
        <f t="shared" si="413"/>
        <v>7.0748095238095235E-2</v>
      </c>
    </row>
    <row r="4417" spans="1:13">
      <c r="A4417" s="4">
        <v>2008</v>
      </c>
      <c r="B4417" s="5" t="s">
        <v>144</v>
      </c>
      <c r="C4417" s="5" t="s">
        <v>155</v>
      </c>
      <c r="D4417" s="5" t="s">
        <v>17</v>
      </c>
      <c r="E4417" s="5">
        <v>4300</v>
      </c>
      <c r="F4417" s="6">
        <v>604.65</v>
      </c>
      <c r="H4417" s="15" t="str">
        <f t="shared" si="408"/>
        <v>Low</v>
      </c>
      <c r="I4417" s="11" t="str">
        <f t="shared" si="409"/>
        <v>Medium</v>
      </c>
      <c r="J4417" s="11" t="str">
        <f t="shared" si="410"/>
        <v>West</v>
      </c>
      <c r="K4417" s="11" t="str">
        <f t="shared" si="411"/>
        <v>2000s</v>
      </c>
      <c r="L4417" s="11" t="str">
        <f t="shared" si="412"/>
        <v>Pulse</v>
      </c>
      <c r="M4417" s="18">
        <f t="shared" si="413"/>
        <v>0.14061627906976742</v>
      </c>
    </row>
    <row r="4418" spans="1:13">
      <c r="A4418" s="4">
        <v>2008</v>
      </c>
      <c r="B4418" s="5" t="s">
        <v>144</v>
      </c>
      <c r="C4418" s="5" t="s">
        <v>155</v>
      </c>
      <c r="D4418" s="5" t="s">
        <v>18</v>
      </c>
      <c r="E4418" s="5">
        <v>32400</v>
      </c>
      <c r="F4418" s="6">
        <v>551.54</v>
      </c>
      <c r="H4418" s="15" t="str">
        <f t="shared" si="408"/>
        <v>Low</v>
      </c>
      <c r="I4418" s="11" t="str">
        <f t="shared" si="409"/>
        <v>Large</v>
      </c>
      <c r="J4418" s="11" t="str">
        <f t="shared" si="410"/>
        <v>West</v>
      </c>
      <c r="K4418" s="11" t="str">
        <f t="shared" si="411"/>
        <v>2000s</v>
      </c>
      <c r="L4418" s="11" t="str">
        <f t="shared" si="412"/>
        <v>Fiber</v>
      </c>
      <c r="M4418" s="18">
        <f t="shared" si="413"/>
        <v>1.7022839506172838E-2</v>
      </c>
    </row>
    <row r="4419" spans="1:13">
      <c r="A4419" s="4">
        <v>2009</v>
      </c>
      <c r="B4419" s="5" t="s">
        <v>144</v>
      </c>
      <c r="C4419" s="5" t="s">
        <v>155</v>
      </c>
      <c r="D4419" s="5" t="s">
        <v>15</v>
      </c>
      <c r="E4419" s="5">
        <v>168600</v>
      </c>
      <c r="F4419" s="6">
        <v>2441.87</v>
      </c>
      <c r="H4419" s="15" t="str">
        <f t="shared" ref="H4419:H4482" si="414">IF(F4419&lt;1000,"Low",IF(F4419&lt;3000,"Medium","High"))</f>
        <v>Medium</v>
      </c>
      <c r="I4419" s="11" t="str">
        <f t="shared" ref="I4419:I4482" si="415">IF(E4419&lt;1000,"Small",IF(E4419&lt;5000,"Medium","Large"))</f>
        <v>Large</v>
      </c>
      <c r="J4419" s="11" t="str">
        <f t="shared" ref="J4419:J4482" si="416">IF(OR(B4419="Punjab",B4419="Haryana",B4419="Himachal Pradesh",B4419="Jammu and Kashmir",B4419="Uttarakhand",B4419="Delhi",B4419="Chandigarh"),"North",IF(OR(B4419="Tamil Nadu",B4419="Karnataka",B4419="Kerala",B4419="Andhra Pradesh",B4419="Telangana"),"South",IF(OR(B4419="Maharashtra",B4419="Gujarat",B4419="Goa",B4419="Rajasthan"),"West",IF(OR(B4419="West Bengal",B4419="Bihar",B4419="Jharkhand",B4419="Odisha",B4419="Assam",B4419="Sikkim",B4419="Arunachal Pradesh",B4419="Manipur",B4419="Meghalaya",B4419="Mizoram",B4419="Nagaland",B4419="Tripura"),"East","Central"))))</f>
        <v>West</v>
      </c>
      <c r="K4419" s="11" t="str">
        <f t="shared" ref="K4419:K4482" si="417">LEFT(A4419,3)&amp;"0s"</f>
        <v>2000s</v>
      </c>
      <c r="L4419" s="11" t="str">
        <f t="shared" ref="L4419:L4482" si="418">IF(D4419="Rice","Cereal",IF(D4419="Maize","Cereal",IF(D4419="Chickpea","Pulse",IF(D4419="Cotton","Fiber","Other"))))</f>
        <v>Cereal</v>
      </c>
      <c r="M4419" s="18">
        <f t="shared" ref="M4419:M4482" si="419">F4419/E4419</f>
        <v>1.4483214709371292E-2</v>
      </c>
    </row>
    <row r="4420" spans="1:13">
      <c r="A4420" s="4">
        <v>2009</v>
      </c>
      <c r="B4420" s="5" t="s">
        <v>144</v>
      </c>
      <c r="C4420" s="5" t="s">
        <v>155</v>
      </c>
      <c r="D4420" s="5" t="s">
        <v>16</v>
      </c>
      <c r="E4420" s="5">
        <v>14600</v>
      </c>
      <c r="F4420" s="6">
        <v>890.41</v>
      </c>
      <c r="H4420" s="15" t="str">
        <f t="shared" si="414"/>
        <v>Low</v>
      </c>
      <c r="I4420" s="11" t="str">
        <f t="shared" si="415"/>
        <v>Large</v>
      </c>
      <c r="J4420" s="11" t="str">
        <f t="shared" si="416"/>
        <v>West</v>
      </c>
      <c r="K4420" s="11" t="str">
        <f t="shared" si="417"/>
        <v>2000s</v>
      </c>
      <c r="L4420" s="11" t="str">
        <f t="shared" si="418"/>
        <v>Cereal</v>
      </c>
      <c r="M4420" s="18">
        <f t="shared" si="419"/>
        <v>6.098698630136986E-2</v>
      </c>
    </row>
    <row r="4421" spans="1:13">
      <c r="A4421" s="4">
        <v>2009</v>
      </c>
      <c r="B4421" s="5" t="s">
        <v>144</v>
      </c>
      <c r="C4421" s="5" t="s">
        <v>155</v>
      </c>
      <c r="D4421" s="5" t="s">
        <v>17</v>
      </c>
      <c r="E4421" s="5">
        <v>4800</v>
      </c>
      <c r="F4421" s="6">
        <v>687.5</v>
      </c>
      <c r="H4421" s="15" t="str">
        <f t="shared" si="414"/>
        <v>Low</v>
      </c>
      <c r="I4421" s="11" t="str">
        <f t="shared" si="415"/>
        <v>Medium</v>
      </c>
      <c r="J4421" s="11" t="str">
        <f t="shared" si="416"/>
        <v>West</v>
      </c>
      <c r="K4421" s="11" t="str">
        <f t="shared" si="417"/>
        <v>2000s</v>
      </c>
      <c r="L4421" s="11" t="str">
        <f t="shared" si="418"/>
        <v>Pulse</v>
      </c>
      <c r="M4421" s="18">
        <f t="shared" si="419"/>
        <v>0.14322916666666666</v>
      </c>
    </row>
    <row r="4422" spans="1:13">
      <c r="A4422" s="4">
        <v>2009</v>
      </c>
      <c r="B4422" s="5" t="s">
        <v>144</v>
      </c>
      <c r="C4422" s="5" t="s">
        <v>155</v>
      </c>
      <c r="D4422" s="5" t="s">
        <v>18</v>
      </c>
      <c r="E4422" s="5">
        <v>31300</v>
      </c>
      <c r="F4422" s="6">
        <v>607.03</v>
      </c>
      <c r="H4422" s="15" t="str">
        <f t="shared" si="414"/>
        <v>Low</v>
      </c>
      <c r="I4422" s="11" t="str">
        <f t="shared" si="415"/>
        <v>Large</v>
      </c>
      <c r="J4422" s="11" t="str">
        <f t="shared" si="416"/>
        <v>West</v>
      </c>
      <c r="K4422" s="11" t="str">
        <f t="shared" si="417"/>
        <v>2000s</v>
      </c>
      <c r="L4422" s="11" t="str">
        <f t="shared" si="418"/>
        <v>Fiber</v>
      </c>
      <c r="M4422" s="18">
        <f t="shared" si="419"/>
        <v>1.9393929712460064E-2</v>
      </c>
    </row>
    <row r="4423" spans="1:13">
      <c r="A4423" s="4">
        <v>2010</v>
      </c>
      <c r="B4423" s="5" t="s">
        <v>144</v>
      </c>
      <c r="C4423" s="5" t="s">
        <v>155</v>
      </c>
      <c r="D4423" s="5" t="s">
        <v>15</v>
      </c>
      <c r="E4423" s="5">
        <v>186600</v>
      </c>
      <c r="F4423" s="6">
        <v>2280.81</v>
      </c>
      <c r="H4423" s="15" t="str">
        <f t="shared" si="414"/>
        <v>Medium</v>
      </c>
      <c r="I4423" s="11" t="str">
        <f t="shared" si="415"/>
        <v>Large</v>
      </c>
      <c r="J4423" s="11" t="str">
        <f t="shared" si="416"/>
        <v>West</v>
      </c>
      <c r="K4423" s="11" t="str">
        <f t="shared" si="417"/>
        <v>2010s</v>
      </c>
      <c r="L4423" s="11" t="str">
        <f t="shared" si="418"/>
        <v>Cereal</v>
      </c>
      <c r="M4423" s="18">
        <f t="shared" si="419"/>
        <v>1.2222990353697749E-2</v>
      </c>
    </row>
    <row r="4424" spans="1:13">
      <c r="A4424" s="4">
        <v>2010</v>
      </c>
      <c r="B4424" s="5" t="s">
        <v>144</v>
      </c>
      <c r="C4424" s="5" t="s">
        <v>155</v>
      </c>
      <c r="D4424" s="5" t="s">
        <v>16</v>
      </c>
      <c r="E4424" s="5">
        <v>27900</v>
      </c>
      <c r="F4424" s="6">
        <v>1863.8</v>
      </c>
      <c r="H4424" s="15" t="str">
        <f t="shared" si="414"/>
        <v>Medium</v>
      </c>
      <c r="I4424" s="11" t="str">
        <f t="shared" si="415"/>
        <v>Large</v>
      </c>
      <c r="J4424" s="11" t="str">
        <f t="shared" si="416"/>
        <v>West</v>
      </c>
      <c r="K4424" s="11" t="str">
        <f t="shared" si="417"/>
        <v>2010s</v>
      </c>
      <c r="L4424" s="11" t="str">
        <f t="shared" si="418"/>
        <v>Cereal</v>
      </c>
      <c r="M4424" s="18">
        <f t="shared" si="419"/>
        <v>6.6802867383512543E-2</v>
      </c>
    </row>
    <row r="4425" spans="1:13">
      <c r="A4425" s="4">
        <v>2010</v>
      </c>
      <c r="B4425" s="5" t="s">
        <v>144</v>
      </c>
      <c r="C4425" s="5" t="s">
        <v>155</v>
      </c>
      <c r="D4425" s="5" t="s">
        <v>17</v>
      </c>
      <c r="E4425" s="5">
        <v>4000</v>
      </c>
      <c r="F4425" s="6">
        <v>825</v>
      </c>
      <c r="H4425" s="15" t="str">
        <f t="shared" si="414"/>
        <v>Low</v>
      </c>
      <c r="I4425" s="11" t="str">
        <f t="shared" si="415"/>
        <v>Medium</v>
      </c>
      <c r="J4425" s="11" t="str">
        <f t="shared" si="416"/>
        <v>West</v>
      </c>
      <c r="K4425" s="11" t="str">
        <f t="shared" si="417"/>
        <v>2010s</v>
      </c>
      <c r="L4425" s="11" t="str">
        <f t="shared" si="418"/>
        <v>Pulse</v>
      </c>
      <c r="M4425" s="18">
        <f t="shared" si="419"/>
        <v>0.20624999999999999</v>
      </c>
    </row>
    <row r="4426" spans="1:13">
      <c r="A4426" s="4">
        <v>2010</v>
      </c>
      <c r="B4426" s="5" t="s">
        <v>144</v>
      </c>
      <c r="C4426" s="5" t="s">
        <v>155</v>
      </c>
      <c r="D4426" s="5" t="s">
        <v>18</v>
      </c>
      <c r="E4426" s="5">
        <v>24800</v>
      </c>
      <c r="F4426" s="6">
        <v>683.87</v>
      </c>
      <c r="H4426" s="15" t="str">
        <f t="shared" si="414"/>
        <v>Low</v>
      </c>
      <c r="I4426" s="11" t="str">
        <f t="shared" si="415"/>
        <v>Large</v>
      </c>
      <c r="J4426" s="11" t="str">
        <f t="shared" si="416"/>
        <v>West</v>
      </c>
      <c r="K4426" s="11" t="str">
        <f t="shared" si="417"/>
        <v>2010s</v>
      </c>
      <c r="L4426" s="11" t="str">
        <f t="shared" si="418"/>
        <v>Fiber</v>
      </c>
      <c r="M4426" s="18">
        <f t="shared" si="419"/>
        <v>2.7575403225806452E-2</v>
      </c>
    </row>
    <row r="4427" spans="1:13">
      <c r="A4427" s="4">
        <v>2011</v>
      </c>
      <c r="B4427" s="5" t="s">
        <v>144</v>
      </c>
      <c r="C4427" s="5" t="s">
        <v>155</v>
      </c>
      <c r="D4427" s="5" t="s">
        <v>15</v>
      </c>
      <c r="E4427" s="5">
        <v>201300</v>
      </c>
      <c r="F4427" s="6">
        <v>2241.9299999999998</v>
      </c>
      <c r="H4427" s="15" t="str">
        <f t="shared" si="414"/>
        <v>Medium</v>
      </c>
      <c r="I4427" s="11" t="str">
        <f t="shared" si="415"/>
        <v>Large</v>
      </c>
      <c r="J4427" s="11" t="str">
        <f t="shared" si="416"/>
        <v>West</v>
      </c>
      <c r="K4427" s="11" t="str">
        <f t="shared" si="417"/>
        <v>2010s</v>
      </c>
      <c r="L4427" s="11" t="str">
        <f t="shared" si="418"/>
        <v>Cereal</v>
      </c>
      <c r="M4427" s="18">
        <f t="shared" si="419"/>
        <v>1.1137257824143069E-2</v>
      </c>
    </row>
    <row r="4428" spans="1:13">
      <c r="A4428" s="4">
        <v>2011</v>
      </c>
      <c r="B4428" s="5" t="s">
        <v>144</v>
      </c>
      <c r="C4428" s="5" t="s">
        <v>155</v>
      </c>
      <c r="D4428" s="5" t="s">
        <v>16</v>
      </c>
      <c r="E4428" s="5">
        <v>17300</v>
      </c>
      <c r="F4428" s="6">
        <v>1809.25</v>
      </c>
      <c r="H4428" s="15" t="str">
        <f t="shared" si="414"/>
        <v>Medium</v>
      </c>
      <c r="I4428" s="11" t="str">
        <f t="shared" si="415"/>
        <v>Large</v>
      </c>
      <c r="J4428" s="11" t="str">
        <f t="shared" si="416"/>
        <v>West</v>
      </c>
      <c r="K4428" s="11" t="str">
        <f t="shared" si="417"/>
        <v>2010s</v>
      </c>
      <c r="L4428" s="11" t="str">
        <f t="shared" si="418"/>
        <v>Cereal</v>
      </c>
      <c r="M4428" s="18">
        <f t="shared" si="419"/>
        <v>0.10458092485549134</v>
      </c>
    </row>
    <row r="4429" spans="1:13">
      <c r="A4429" s="4">
        <v>2011</v>
      </c>
      <c r="B4429" s="5" t="s">
        <v>144</v>
      </c>
      <c r="C4429" s="5" t="s">
        <v>155</v>
      </c>
      <c r="D4429" s="5" t="s">
        <v>17</v>
      </c>
      <c r="E4429" s="5">
        <v>3400</v>
      </c>
      <c r="F4429" s="6">
        <v>794.12</v>
      </c>
      <c r="H4429" s="15" t="str">
        <f t="shared" si="414"/>
        <v>Low</v>
      </c>
      <c r="I4429" s="11" t="str">
        <f t="shared" si="415"/>
        <v>Medium</v>
      </c>
      <c r="J4429" s="11" t="str">
        <f t="shared" si="416"/>
        <v>West</v>
      </c>
      <c r="K4429" s="11" t="str">
        <f t="shared" si="417"/>
        <v>2010s</v>
      </c>
      <c r="L4429" s="11" t="str">
        <f t="shared" si="418"/>
        <v>Pulse</v>
      </c>
      <c r="M4429" s="18">
        <f t="shared" si="419"/>
        <v>0.23356470588235295</v>
      </c>
    </row>
    <row r="4430" spans="1:13">
      <c r="A4430" s="4">
        <v>2011</v>
      </c>
      <c r="B4430" s="5" t="s">
        <v>144</v>
      </c>
      <c r="C4430" s="5" t="s">
        <v>155</v>
      </c>
      <c r="D4430" s="5" t="s">
        <v>18</v>
      </c>
      <c r="E4430" s="5">
        <v>35700</v>
      </c>
      <c r="F4430" s="6">
        <v>457.14</v>
      </c>
      <c r="H4430" s="15" t="str">
        <f t="shared" si="414"/>
        <v>Low</v>
      </c>
      <c r="I4430" s="11" t="str">
        <f t="shared" si="415"/>
        <v>Large</v>
      </c>
      <c r="J4430" s="11" t="str">
        <f t="shared" si="416"/>
        <v>West</v>
      </c>
      <c r="K4430" s="11" t="str">
        <f t="shared" si="417"/>
        <v>2010s</v>
      </c>
      <c r="L4430" s="11" t="str">
        <f t="shared" si="418"/>
        <v>Fiber</v>
      </c>
      <c r="M4430" s="18">
        <f t="shared" si="419"/>
        <v>1.2805042016806722E-2</v>
      </c>
    </row>
    <row r="4431" spans="1:13">
      <c r="A4431" s="4">
        <v>2012</v>
      </c>
      <c r="B4431" s="5" t="s">
        <v>144</v>
      </c>
      <c r="C4431" s="5" t="s">
        <v>155</v>
      </c>
      <c r="D4431" s="5" t="s">
        <v>15</v>
      </c>
      <c r="E4431" s="5">
        <v>179400</v>
      </c>
      <c r="F4431" s="6">
        <v>2474.36</v>
      </c>
      <c r="H4431" s="15" t="str">
        <f t="shared" si="414"/>
        <v>Medium</v>
      </c>
      <c r="I4431" s="11" t="str">
        <f t="shared" si="415"/>
        <v>Large</v>
      </c>
      <c r="J4431" s="11" t="str">
        <f t="shared" si="416"/>
        <v>West</v>
      </c>
      <c r="K4431" s="11" t="str">
        <f t="shared" si="417"/>
        <v>2010s</v>
      </c>
      <c r="L4431" s="11" t="str">
        <f t="shared" si="418"/>
        <v>Cereal</v>
      </c>
      <c r="M4431" s="18">
        <f t="shared" si="419"/>
        <v>1.3792419175027871E-2</v>
      </c>
    </row>
    <row r="4432" spans="1:13">
      <c r="A4432" s="4">
        <v>2012</v>
      </c>
      <c r="B4432" s="5" t="s">
        <v>144</v>
      </c>
      <c r="C4432" s="5" t="s">
        <v>155</v>
      </c>
      <c r="D4432" s="5" t="s">
        <v>16</v>
      </c>
      <c r="E4432" s="5">
        <v>9100</v>
      </c>
      <c r="F4432" s="6">
        <v>1780.22</v>
      </c>
      <c r="H4432" s="15" t="str">
        <f t="shared" si="414"/>
        <v>Medium</v>
      </c>
      <c r="I4432" s="11" t="str">
        <f t="shared" si="415"/>
        <v>Large</v>
      </c>
      <c r="J4432" s="11" t="str">
        <f t="shared" si="416"/>
        <v>West</v>
      </c>
      <c r="K4432" s="11" t="str">
        <f t="shared" si="417"/>
        <v>2010s</v>
      </c>
      <c r="L4432" s="11" t="str">
        <f t="shared" si="418"/>
        <v>Cereal</v>
      </c>
      <c r="M4432" s="18">
        <f t="shared" si="419"/>
        <v>0.19562857142857143</v>
      </c>
    </row>
    <row r="4433" spans="1:13">
      <c r="A4433" s="4">
        <v>2012</v>
      </c>
      <c r="B4433" s="5" t="s">
        <v>144</v>
      </c>
      <c r="C4433" s="5" t="s">
        <v>155</v>
      </c>
      <c r="D4433" s="5" t="s">
        <v>17</v>
      </c>
      <c r="E4433" s="5">
        <v>3500</v>
      </c>
      <c r="F4433" s="6">
        <v>771.43</v>
      </c>
      <c r="H4433" s="15" t="str">
        <f t="shared" si="414"/>
        <v>Low</v>
      </c>
      <c r="I4433" s="11" t="str">
        <f t="shared" si="415"/>
        <v>Medium</v>
      </c>
      <c r="J4433" s="11" t="str">
        <f t="shared" si="416"/>
        <v>West</v>
      </c>
      <c r="K4433" s="11" t="str">
        <f t="shared" si="417"/>
        <v>2010s</v>
      </c>
      <c r="L4433" s="11" t="str">
        <f t="shared" si="418"/>
        <v>Pulse</v>
      </c>
      <c r="M4433" s="18">
        <f t="shared" si="419"/>
        <v>0.22040857142857143</v>
      </c>
    </row>
    <row r="4434" spans="1:13">
      <c r="A4434" s="4">
        <v>2012</v>
      </c>
      <c r="B4434" s="5" t="s">
        <v>144</v>
      </c>
      <c r="C4434" s="5" t="s">
        <v>155</v>
      </c>
      <c r="D4434" s="5" t="s">
        <v>18</v>
      </c>
      <c r="E4434" s="5">
        <v>41600</v>
      </c>
      <c r="F4434" s="6">
        <v>468.51</v>
      </c>
      <c r="H4434" s="15" t="str">
        <f t="shared" si="414"/>
        <v>Low</v>
      </c>
      <c r="I4434" s="11" t="str">
        <f t="shared" si="415"/>
        <v>Large</v>
      </c>
      <c r="J4434" s="11" t="str">
        <f t="shared" si="416"/>
        <v>West</v>
      </c>
      <c r="K4434" s="11" t="str">
        <f t="shared" si="417"/>
        <v>2010s</v>
      </c>
      <c r="L4434" s="11" t="str">
        <f t="shared" si="418"/>
        <v>Fiber</v>
      </c>
      <c r="M4434" s="18">
        <f t="shared" si="419"/>
        <v>1.1262259615384615E-2</v>
      </c>
    </row>
    <row r="4435" spans="1:13">
      <c r="A4435" s="4">
        <v>2013</v>
      </c>
      <c r="B4435" s="5" t="s">
        <v>144</v>
      </c>
      <c r="C4435" s="5" t="s">
        <v>155</v>
      </c>
      <c r="D4435" s="5" t="s">
        <v>15</v>
      </c>
      <c r="E4435" s="5">
        <v>228110</v>
      </c>
      <c r="F4435" s="6">
        <v>2477.4</v>
      </c>
      <c r="H4435" s="15" t="str">
        <f t="shared" si="414"/>
        <v>Medium</v>
      </c>
      <c r="I4435" s="11" t="str">
        <f t="shared" si="415"/>
        <v>Large</v>
      </c>
      <c r="J4435" s="11" t="str">
        <f t="shared" si="416"/>
        <v>West</v>
      </c>
      <c r="K4435" s="11" t="str">
        <f t="shared" si="417"/>
        <v>2010s</v>
      </c>
      <c r="L4435" s="11" t="str">
        <f t="shared" si="418"/>
        <v>Cereal</v>
      </c>
      <c r="M4435" s="18">
        <f t="shared" si="419"/>
        <v>1.0860549734777082E-2</v>
      </c>
    </row>
    <row r="4436" spans="1:13">
      <c r="A4436" s="4">
        <v>2013</v>
      </c>
      <c r="B4436" s="5" t="s">
        <v>144</v>
      </c>
      <c r="C4436" s="5" t="s">
        <v>155</v>
      </c>
      <c r="D4436" s="5" t="s">
        <v>16</v>
      </c>
      <c r="E4436" s="5">
        <v>8320</v>
      </c>
      <c r="F4436" s="6">
        <v>1521.63</v>
      </c>
      <c r="H4436" s="15" t="str">
        <f t="shared" si="414"/>
        <v>Medium</v>
      </c>
      <c r="I4436" s="11" t="str">
        <f t="shared" si="415"/>
        <v>Large</v>
      </c>
      <c r="J4436" s="11" t="str">
        <f t="shared" si="416"/>
        <v>West</v>
      </c>
      <c r="K4436" s="11" t="str">
        <f t="shared" si="417"/>
        <v>2010s</v>
      </c>
      <c r="L4436" s="11" t="str">
        <f t="shared" si="418"/>
        <v>Cereal</v>
      </c>
      <c r="M4436" s="18">
        <f t="shared" si="419"/>
        <v>0.18288822115384618</v>
      </c>
    </row>
    <row r="4437" spans="1:13">
      <c r="A4437" s="4">
        <v>2013</v>
      </c>
      <c r="B4437" s="5" t="s">
        <v>144</v>
      </c>
      <c r="C4437" s="5" t="s">
        <v>155</v>
      </c>
      <c r="D4437" s="5" t="s">
        <v>17</v>
      </c>
      <c r="E4437" s="5">
        <v>3580</v>
      </c>
      <c r="F4437" s="6">
        <v>832.4</v>
      </c>
      <c r="H4437" s="15" t="str">
        <f t="shared" si="414"/>
        <v>Low</v>
      </c>
      <c r="I4437" s="11" t="str">
        <f t="shared" si="415"/>
        <v>Medium</v>
      </c>
      <c r="J4437" s="11" t="str">
        <f t="shared" si="416"/>
        <v>West</v>
      </c>
      <c r="K4437" s="11" t="str">
        <f t="shared" si="417"/>
        <v>2010s</v>
      </c>
      <c r="L4437" s="11" t="str">
        <f t="shared" si="418"/>
        <v>Pulse</v>
      </c>
      <c r="M4437" s="18">
        <f t="shared" si="419"/>
        <v>0.23251396648044692</v>
      </c>
    </row>
    <row r="4438" spans="1:13">
      <c r="A4438" s="4">
        <v>2013</v>
      </c>
      <c r="B4438" s="5" t="s">
        <v>144</v>
      </c>
      <c r="C4438" s="5" t="s">
        <v>155</v>
      </c>
      <c r="D4438" s="5" t="s">
        <v>18</v>
      </c>
      <c r="E4438" s="5">
        <v>34110</v>
      </c>
      <c r="F4438" s="6">
        <v>584.58000000000004</v>
      </c>
      <c r="H4438" s="15" t="str">
        <f t="shared" si="414"/>
        <v>Low</v>
      </c>
      <c r="I4438" s="11" t="str">
        <f t="shared" si="415"/>
        <v>Large</v>
      </c>
      <c r="J4438" s="11" t="str">
        <f t="shared" si="416"/>
        <v>West</v>
      </c>
      <c r="K4438" s="11" t="str">
        <f t="shared" si="417"/>
        <v>2010s</v>
      </c>
      <c r="L4438" s="11" t="str">
        <f t="shared" si="418"/>
        <v>Fiber</v>
      </c>
      <c r="M4438" s="18">
        <f t="shared" si="419"/>
        <v>1.7138082673702728E-2</v>
      </c>
    </row>
    <row r="4439" spans="1:13">
      <c r="A4439" s="4">
        <v>2014</v>
      </c>
      <c r="B4439" s="5" t="s">
        <v>144</v>
      </c>
      <c r="C4439" s="5" t="s">
        <v>155</v>
      </c>
      <c r="D4439" s="5" t="s">
        <v>15</v>
      </c>
      <c r="E4439" s="5">
        <v>220870</v>
      </c>
      <c r="F4439" s="6">
        <v>2645.17</v>
      </c>
      <c r="H4439" s="15" t="str">
        <f t="shared" si="414"/>
        <v>Medium</v>
      </c>
      <c r="I4439" s="11" t="str">
        <f t="shared" si="415"/>
        <v>Large</v>
      </c>
      <c r="J4439" s="11" t="str">
        <f t="shared" si="416"/>
        <v>West</v>
      </c>
      <c r="K4439" s="11" t="str">
        <f t="shared" si="417"/>
        <v>2010s</v>
      </c>
      <c r="L4439" s="11" t="str">
        <f t="shared" si="418"/>
        <v>Cereal</v>
      </c>
      <c r="M4439" s="18">
        <f t="shared" si="419"/>
        <v>1.1976139810748404E-2</v>
      </c>
    </row>
    <row r="4440" spans="1:13">
      <c r="A4440" s="4">
        <v>2014</v>
      </c>
      <c r="B4440" s="5" t="s">
        <v>144</v>
      </c>
      <c r="C4440" s="5" t="s">
        <v>155</v>
      </c>
      <c r="D4440" s="5" t="s">
        <v>16</v>
      </c>
      <c r="E4440" s="5">
        <v>10230</v>
      </c>
      <c r="F4440" s="6">
        <v>1411.5</v>
      </c>
      <c r="H4440" s="15" t="str">
        <f t="shared" si="414"/>
        <v>Medium</v>
      </c>
      <c r="I4440" s="11" t="str">
        <f t="shared" si="415"/>
        <v>Large</v>
      </c>
      <c r="J4440" s="11" t="str">
        <f t="shared" si="416"/>
        <v>West</v>
      </c>
      <c r="K4440" s="11" t="str">
        <f t="shared" si="417"/>
        <v>2010s</v>
      </c>
      <c r="L4440" s="11" t="str">
        <f t="shared" si="418"/>
        <v>Cereal</v>
      </c>
      <c r="M4440" s="18">
        <f t="shared" si="419"/>
        <v>0.13797653958944281</v>
      </c>
    </row>
    <row r="4441" spans="1:13">
      <c r="A4441" s="4">
        <v>2014</v>
      </c>
      <c r="B4441" s="5" t="s">
        <v>144</v>
      </c>
      <c r="C4441" s="5" t="s">
        <v>155</v>
      </c>
      <c r="D4441" s="5" t="s">
        <v>17</v>
      </c>
      <c r="E4441" s="5">
        <v>4600</v>
      </c>
      <c r="F4441" s="6">
        <v>810.89</v>
      </c>
      <c r="H4441" s="15" t="str">
        <f t="shared" si="414"/>
        <v>Low</v>
      </c>
      <c r="I4441" s="11" t="str">
        <f t="shared" si="415"/>
        <v>Medium</v>
      </c>
      <c r="J4441" s="11" t="str">
        <f t="shared" si="416"/>
        <v>West</v>
      </c>
      <c r="K4441" s="11" t="str">
        <f t="shared" si="417"/>
        <v>2010s</v>
      </c>
      <c r="L4441" s="11" t="str">
        <f t="shared" si="418"/>
        <v>Pulse</v>
      </c>
      <c r="M4441" s="18">
        <f t="shared" si="419"/>
        <v>0.17628043478260869</v>
      </c>
    </row>
    <row r="4442" spans="1:13">
      <c r="A4442" s="4">
        <v>2014</v>
      </c>
      <c r="B4442" s="5" t="s">
        <v>144</v>
      </c>
      <c r="C4442" s="5" t="s">
        <v>155</v>
      </c>
      <c r="D4442" s="5" t="s">
        <v>18</v>
      </c>
      <c r="E4442" s="5">
        <v>32540</v>
      </c>
      <c r="F4442" s="6">
        <v>680.58</v>
      </c>
      <c r="H4442" s="15" t="str">
        <f t="shared" si="414"/>
        <v>Low</v>
      </c>
      <c r="I4442" s="11" t="str">
        <f t="shared" si="415"/>
        <v>Large</v>
      </c>
      <c r="J4442" s="11" t="str">
        <f t="shared" si="416"/>
        <v>West</v>
      </c>
      <c r="K4442" s="11" t="str">
        <f t="shared" si="417"/>
        <v>2010s</v>
      </c>
      <c r="L4442" s="11" t="str">
        <f t="shared" si="418"/>
        <v>Fiber</v>
      </c>
      <c r="M4442" s="18">
        <f t="shared" si="419"/>
        <v>2.0915181315304242E-2</v>
      </c>
    </row>
    <row r="4443" spans="1:13">
      <c r="A4443" s="4">
        <v>2015</v>
      </c>
      <c r="B4443" s="5" t="s">
        <v>144</v>
      </c>
      <c r="C4443" s="5" t="s">
        <v>155</v>
      </c>
      <c r="D4443" s="5" t="s">
        <v>15</v>
      </c>
      <c r="E4443" s="5">
        <v>219250</v>
      </c>
      <c r="F4443" s="6">
        <v>2621.91</v>
      </c>
      <c r="H4443" s="15" t="str">
        <f t="shared" si="414"/>
        <v>Medium</v>
      </c>
      <c r="I4443" s="11" t="str">
        <f t="shared" si="415"/>
        <v>Large</v>
      </c>
      <c r="J4443" s="11" t="str">
        <f t="shared" si="416"/>
        <v>West</v>
      </c>
      <c r="K4443" s="11" t="str">
        <f t="shared" si="417"/>
        <v>2010s</v>
      </c>
      <c r="L4443" s="11" t="str">
        <f t="shared" si="418"/>
        <v>Cereal</v>
      </c>
      <c r="M4443" s="18">
        <f t="shared" si="419"/>
        <v>1.1958540478905358E-2</v>
      </c>
    </row>
    <row r="4444" spans="1:13">
      <c r="A4444" s="4">
        <v>2015</v>
      </c>
      <c r="B4444" s="5" t="s">
        <v>144</v>
      </c>
      <c r="C4444" s="5" t="s">
        <v>155</v>
      </c>
      <c r="D4444" s="5" t="s">
        <v>16</v>
      </c>
      <c r="E4444" s="5">
        <v>12110</v>
      </c>
      <c r="F4444" s="6">
        <v>1072.3699999999999</v>
      </c>
      <c r="H4444" s="15" t="str">
        <f t="shared" si="414"/>
        <v>Medium</v>
      </c>
      <c r="I4444" s="11" t="str">
        <f t="shared" si="415"/>
        <v>Large</v>
      </c>
      <c r="J4444" s="11" t="str">
        <f t="shared" si="416"/>
        <v>West</v>
      </c>
      <c r="K4444" s="11" t="str">
        <f t="shared" si="417"/>
        <v>2010s</v>
      </c>
      <c r="L4444" s="11" t="str">
        <f t="shared" si="418"/>
        <v>Cereal</v>
      </c>
      <c r="M4444" s="18">
        <f t="shared" si="419"/>
        <v>8.8552436003303051E-2</v>
      </c>
    </row>
    <row r="4445" spans="1:13">
      <c r="A4445" s="4">
        <v>2015</v>
      </c>
      <c r="B4445" s="5" t="s">
        <v>144</v>
      </c>
      <c r="C4445" s="5" t="s">
        <v>155</v>
      </c>
      <c r="D4445" s="5" t="s">
        <v>17</v>
      </c>
      <c r="E4445" s="5">
        <v>3020</v>
      </c>
      <c r="F4445" s="6">
        <v>1018.63</v>
      </c>
      <c r="H4445" s="15" t="str">
        <f t="shared" si="414"/>
        <v>Medium</v>
      </c>
      <c r="I4445" s="11" t="str">
        <f t="shared" si="415"/>
        <v>Medium</v>
      </c>
      <c r="J4445" s="11" t="str">
        <f t="shared" si="416"/>
        <v>West</v>
      </c>
      <c r="K4445" s="11" t="str">
        <f t="shared" si="417"/>
        <v>2010s</v>
      </c>
      <c r="L4445" s="11" t="str">
        <f t="shared" si="418"/>
        <v>Pulse</v>
      </c>
      <c r="M4445" s="18">
        <f t="shared" si="419"/>
        <v>0.33729470198675499</v>
      </c>
    </row>
    <row r="4446" spans="1:13">
      <c r="A4446" s="4">
        <v>2015</v>
      </c>
      <c r="B4446" s="5" t="s">
        <v>144</v>
      </c>
      <c r="C4446" s="5" t="s">
        <v>155</v>
      </c>
      <c r="D4446" s="5" t="s">
        <v>18</v>
      </c>
      <c r="E4446" s="5">
        <v>27610</v>
      </c>
      <c r="F4446" s="6">
        <v>650.54</v>
      </c>
      <c r="H4446" s="15" t="str">
        <f t="shared" si="414"/>
        <v>Low</v>
      </c>
      <c r="I4446" s="11" t="str">
        <f t="shared" si="415"/>
        <v>Large</v>
      </c>
      <c r="J4446" s="11" t="str">
        <f t="shared" si="416"/>
        <v>West</v>
      </c>
      <c r="K4446" s="11" t="str">
        <f t="shared" si="417"/>
        <v>2010s</v>
      </c>
      <c r="L4446" s="11" t="str">
        <f t="shared" si="418"/>
        <v>Fiber</v>
      </c>
      <c r="M4446" s="18">
        <f t="shared" si="419"/>
        <v>2.3561752988047809E-2</v>
      </c>
    </row>
    <row r="4447" spans="1:13">
      <c r="A4447" s="4">
        <v>2016</v>
      </c>
      <c r="B4447" s="5" t="s">
        <v>144</v>
      </c>
      <c r="C4447" s="5" t="s">
        <v>155</v>
      </c>
      <c r="D4447" s="5" t="s">
        <v>15</v>
      </c>
      <c r="E4447" s="5">
        <v>222460</v>
      </c>
      <c r="F4447" s="6">
        <v>2647.59</v>
      </c>
      <c r="H4447" s="15" t="str">
        <f t="shared" si="414"/>
        <v>Medium</v>
      </c>
      <c r="I4447" s="11" t="str">
        <f t="shared" si="415"/>
        <v>Large</v>
      </c>
      <c r="J4447" s="11" t="str">
        <f t="shared" si="416"/>
        <v>West</v>
      </c>
      <c r="K4447" s="11" t="str">
        <f t="shared" si="417"/>
        <v>2010s</v>
      </c>
      <c r="L4447" s="11" t="str">
        <f t="shared" si="418"/>
        <v>Cereal</v>
      </c>
      <c r="M4447" s="18">
        <f t="shared" si="419"/>
        <v>1.1901420480086309E-2</v>
      </c>
    </row>
    <row r="4448" spans="1:13">
      <c r="A4448" s="4">
        <v>2016</v>
      </c>
      <c r="B4448" s="5" t="s">
        <v>144</v>
      </c>
      <c r="C4448" s="5" t="s">
        <v>155</v>
      </c>
      <c r="D4448" s="5" t="s">
        <v>16</v>
      </c>
      <c r="E4448" s="5">
        <v>13280</v>
      </c>
      <c r="F4448" s="6">
        <v>1562.66</v>
      </c>
      <c r="H4448" s="15" t="str">
        <f t="shared" si="414"/>
        <v>Medium</v>
      </c>
      <c r="I4448" s="11" t="str">
        <f t="shared" si="415"/>
        <v>Large</v>
      </c>
      <c r="J4448" s="11" t="str">
        <f t="shared" si="416"/>
        <v>West</v>
      </c>
      <c r="K4448" s="11" t="str">
        <f t="shared" si="417"/>
        <v>2010s</v>
      </c>
      <c r="L4448" s="11" t="str">
        <f t="shared" si="418"/>
        <v>Cereal</v>
      </c>
      <c r="M4448" s="18">
        <f t="shared" si="419"/>
        <v>0.11767018072289158</v>
      </c>
    </row>
    <row r="4449" spans="1:13">
      <c r="A4449" s="4">
        <v>2016</v>
      </c>
      <c r="B4449" s="5" t="s">
        <v>144</v>
      </c>
      <c r="C4449" s="5" t="s">
        <v>155</v>
      </c>
      <c r="D4449" s="5" t="s">
        <v>17</v>
      </c>
      <c r="E4449" s="5">
        <v>5630</v>
      </c>
      <c r="F4449" s="6">
        <v>960.03</v>
      </c>
      <c r="H4449" s="15" t="str">
        <f t="shared" si="414"/>
        <v>Low</v>
      </c>
      <c r="I4449" s="11" t="str">
        <f t="shared" si="415"/>
        <v>Large</v>
      </c>
      <c r="J4449" s="11" t="str">
        <f t="shared" si="416"/>
        <v>West</v>
      </c>
      <c r="K4449" s="11" t="str">
        <f t="shared" si="417"/>
        <v>2010s</v>
      </c>
      <c r="L4449" s="11" t="str">
        <f t="shared" si="418"/>
        <v>Pulse</v>
      </c>
      <c r="M4449" s="18">
        <f t="shared" si="419"/>
        <v>0.17052042628774422</v>
      </c>
    </row>
    <row r="4450" spans="1:13">
      <c r="A4450" s="4">
        <v>2016</v>
      </c>
      <c r="B4450" s="5" t="s">
        <v>144</v>
      </c>
      <c r="C4450" s="5" t="s">
        <v>155</v>
      </c>
      <c r="D4450" s="5" t="s">
        <v>18</v>
      </c>
      <c r="E4450" s="5">
        <v>21200</v>
      </c>
      <c r="F4450" s="6">
        <v>591.1</v>
      </c>
      <c r="H4450" s="15" t="str">
        <f t="shared" si="414"/>
        <v>Low</v>
      </c>
      <c r="I4450" s="11" t="str">
        <f t="shared" si="415"/>
        <v>Large</v>
      </c>
      <c r="J4450" s="11" t="str">
        <f t="shared" si="416"/>
        <v>West</v>
      </c>
      <c r="K4450" s="11" t="str">
        <f t="shared" si="417"/>
        <v>2010s</v>
      </c>
      <c r="L4450" s="11" t="str">
        <f t="shared" si="418"/>
        <v>Fiber</v>
      </c>
      <c r="M4450" s="18">
        <f t="shared" si="419"/>
        <v>2.7882075471698114E-2</v>
      </c>
    </row>
    <row r="4451" spans="1:13">
      <c r="A4451" s="4">
        <v>2017</v>
      </c>
      <c r="B4451" s="5" t="s">
        <v>144</v>
      </c>
      <c r="C4451" s="5" t="s">
        <v>155</v>
      </c>
      <c r="D4451" s="5" t="s">
        <v>15</v>
      </c>
      <c r="E4451" s="5">
        <v>235190</v>
      </c>
      <c r="F4451" s="6">
        <v>2594.81</v>
      </c>
      <c r="H4451" s="15" t="str">
        <f t="shared" si="414"/>
        <v>Medium</v>
      </c>
      <c r="I4451" s="11" t="str">
        <f t="shared" si="415"/>
        <v>Large</v>
      </c>
      <c r="J4451" s="11" t="str">
        <f t="shared" si="416"/>
        <v>West</v>
      </c>
      <c r="K4451" s="11" t="str">
        <f t="shared" si="417"/>
        <v>2010s</v>
      </c>
      <c r="L4451" s="11" t="str">
        <f t="shared" si="418"/>
        <v>Cereal</v>
      </c>
      <c r="M4451" s="18">
        <f t="shared" si="419"/>
        <v>1.1032824524852247E-2</v>
      </c>
    </row>
    <row r="4452" spans="1:13">
      <c r="A4452" s="4">
        <v>2017</v>
      </c>
      <c r="B4452" s="5" t="s">
        <v>144</v>
      </c>
      <c r="C4452" s="5" t="s">
        <v>155</v>
      </c>
      <c r="D4452" s="5" t="s">
        <v>16</v>
      </c>
      <c r="E4452" s="5">
        <v>11300</v>
      </c>
      <c r="F4452" s="6">
        <v>1478.42</v>
      </c>
      <c r="H4452" s="15" t="str">
        <f t="shared" si="414"/>
        <v>Medium</v>
      </c>
      <c r="I4452" s="11" t="str">
        <f t="shared" si="415"/>
        <v>Large</v>
      </c>
      <c r="J4452" s="11" t="str">
        <f t="shared" si="416"/>
        <v>West</v>
      </c>
      <c r="K4452" s="11" t="str">
        <f t="shared" si="417"/>
        <v>2010s</v>
      </c>
      <c r="L4452" s="11" t="str">
        <f t="shared" si="418"/>
        <v>Cereal</v>
      </c>
      <c r="M4452" s="18">
        <f t="shared" si="419"/>
        <v>0.13083362831858408</v>
      </c>
    </row>
    <row r="4453" spans="1:13">
      <c r="A4453" s="4">
        <v>2017</v>
      </c>
      <c r="B4453" s="5" t="s">
        <v>144</v>
      </c>
      <c r="C4453" s="5" t="s">
        <v>155</v>
      </c>
      <c r="D4453" s="5" t="s">
        <v>17</v>
      </c>
      <c r="E4453" s="5">
        <v>5740</v>
      </c>
      <c r="F4453" s="6">
        <v>1033.3399999999999</v>
      </c>
      <c r="H4453" s="15" t="str">
        <f t="shared" si="414"/>
        <v>Medium</v>
      </c>
      <c r="I4453" s="11" t="str">
        <f t="shared" si="415"/>
        <v>Large</v>
      </c>
      <c r="J4453" s="11" t="str">
        <f t="shared" si="416"/>
        <v>West</v>
      </c>
      <c r="K4453" s="11" t="str">
        <f t="shared" si="417"/>
        <v>2010s</v>
      </c>
      <c r="L4453" s="11" t="str">
        <f t="shared" si="418"/>
        <v>Pulse</v>
      </c>
      <c r="M4453" s="18">
        <f t="shared" si="419"/>
        <v>0.18002439024390243</v>
      </c>
    </row>
    <row r="4454" spans="1:13">
      <c r="A4454" s="4">
        <v>2017</v>
      </c>
      <c r="B4454" s="5" t="s">
        <v>144</v>
      </c>
      <c r="C4454" s="5" t="s">
        <v>155</v>
      </c>
      <c r="D4454" s="5" t="s">
        <v>18</v>
      </c>
      <c r="E4454" s="5">
        <v>21700</v>
      </c>
      <c r="F4454" s="6">
        <v>549.1</v>
      </c>
      <c r="H4454" s="15" t="str">
        <f t="shared" si="414"/>
        <v>Low</v>
      </c>
      <c r="I4454" s="11" t="str">
        <f t="shared" si="415"/>
        <v>Large</v>
      </c>
      <c r="J4454" s="11" t="str">
        <f t="shared" si="416"/>
        <v>West</v>
      </c>
      <c r="K4454" s="11" t="str">
        <f t="shared" si="417"/>
        <v>2010s</v>
      </c>
      <c r="L4454" s="11" t="str">
        <f t="shared" si="418"/>
        <v>Fiber</v>
      </c>
      <c r="M4454" s="18">
        <f t="shared" si="419"/>
        <v>2.5304147465437788E-2</v>
      </c>
    </row>
    <row r="4455" spans="1:13">
      <c r="A4455" s="4">
        <v>2008</v>
      </c>
      <c r="B4455" s="5" t="s">
        <v>144</v>
      </c>
      <c r="C4455" s="5" t="s">
        <v>156</v>
      </c>
      <c r="D4455" s="5" t="s">
        <v>17</v>
      </c>
      <c r="E4455" s="5">
        <v>400</v>
      </c>
      <c r="F4455" s="6">
        <v>1000</v>
      </c>
      <c r="H4455" s="15" t="str">
        <f t="shared" si="414"/>
        <v>Medium</v>
      </c>
      <c r="I4455" s="11" t="str">
        <f t="shared" si="415"/>
        <v>Small</v>
      </c>
      <c r="J4455" s="11" t="str">
        <f t="shared" si="416"/>
        <v>West</v>
      </c>
      <c r="K4455" s="11" t="str">
        <f t="shared" si="417"/>
        <v>2000s</v>
      </c>
      <c r="L4455" s="11" t="str">
        <f t="shared" si="418"/>
        <v>Pulse</v>
      </c>
      <c r="M4455" s="18">
        <f t="shared" si="419"/>
        <v>2.5</v>
      </c>
    </row>
    <row r="4456" spans="1:13">
      <c r="A4456" s="4">
        <v>2008</v>
      </c>
      <c r="B4456" s="5" t="s">
        <v>144</v>
      </c>
      <c r="C4456" s="5" t="s">
        <v>156</v>
      </c>
      <c r="D4456" s="5" t="s">
        <v>18</v>
      </c>
      <c r="E4456" s="5">
        <v>67500</v>
      </c>
      <c r="F4456" s="6">
        <v>658.81</v>
      </c>
      <c r="H4456" s="15" t="str">
        <f t="shared" si="414"/>
        <v>Low</v>
      </c>
      <c r="I4456" s="11" t="str">
        <f t="shared" si="415"/>
        <v>Large</v>
      </c>
      <c r="J4456" s="11" t="str">
        <f t="shared" si="416"/>
        <v>West</v>
      </c>
      <c r="K4456" s="11" t="str">
        <f t="shared" si="417"/>
        <v>2000s</v>
      </c>
      <c r="L4456" s="11" t="str">
        <f t="shared" si="418"/>
        <v>Fiber</v>
      </c>
      <c r="M4456" s="18">
        <f t="shared" si="419"/>
        <v>9.760148148148148E-3</v>
      </c>
    </row>
    <row r="4457" spans="1:13">
      <c r="A4457" s="4">
        <v>2009</v>
      </c>
      <c r="B4457" s="5" t="s">
        <v>144</v>
      </c>
      <c r="C4457" s="5" t="s">
        <v>156</v>
      </c>
      <c r="D4457" s="5" t="s">
        <v>17</v>
      </c>
      <c r="E4457" s="5">
        <v>200</v>
      </c>
      <c r="F4457" s="6">
        <v>1000</v>
      </c>
      <c r="H4457" s="15" t="str">
        <f t="shared" si="414"/>
        <v>Medium</v>
      </c>
      <c r="I4457" s="11" t="str">
        <f t="shared" si="415"/>
        <v>Small</v>
      </c>
      <c r="J4457" s="11" t="str">
        <f t="shared" si="416"/>
        <v>West</v>
      </c>
      <c r="K4457" s="11" t="str">
        <f t="shared" si="417"/>
        <v>2000s</v>
      </c>
      <c r="L4457" s="11" t="str">
        <f t="shared" si="418"/>
        <v>Pulse</v>
      </c>
      <c r="M4457" s="18">
        <f t="shared" si="419"/>
        <v>5</v>
      </c>
    </row>
    <row r="4458" spans="1:13">
      <c r="A4458" s="4">
        <v>2009</v>
      </c>
      <c r="B4458" s="5" t="s">
        <v>144</v>
      </c>
      <c r="C4458" s="5" t="s">
        <v>156</v>
      </c>
      <c r="D4458" s="5" t="s">
        <v>18</v>
      </c>
      <c r="E4458" s="5">
        <v>63500</v>
      </c>
      <c r="F4458" s="6">
        <v>843.31</v>
      </c>
      <c r="H4458" s="15" t="str">
        <f t="shared" si="414"/>
        <v>Low</v>
      </c>
      <c r="I4458" s="11" t="str">
        <f t="shared" si="415"/>
        <v>Large</v>
      </c>
      <c r="J4458" s="11" t="str">
        <f t="shared" si="416"/>
        <v>West</v>
      </c>
      <c r="K4458" s="11" t="str">
        <f t="shared" si="417"/>
        <v>2000s</v>
      </c>
      <c r="L4458" s="11" t="str">
        <f t="shared" si="418"/>
        <v>Fiber</v>
      </c>
      <c r="M4458" s="18">
        <f t="shared" si="419"/>
        <v>1.3280472440944881E-2</v>
      </c>
    </row>
    <row r="4459" spans="1:13">
      <c r="A4459" s="4">
        <v>2010</v>
      </c>
      <c r="B4459" s="5" t="s">
        <v>144</v>
      </c>
      <c r="C4459" s="5" t="s">
        <v>156</v>
      </c>
      <c r="D4459" s="5" t="s">
        <v>17</v>
      </c>
      <c r="E4459" s="5">
        <v>400</v>
      </c>
      <c r="F4459" s="6">
        <v>1250</v>
      </c>
      <c r="H4459" s="15" t="str">
        <f t="shared" si="414"/>
        <v>Medium</v>
      </c>
      <c r="I4459" s="11" t="str">
        <f t="shared" si="415"/>
        <v>Small</v>
      </c>
      <c r="J4459" s="11" t="str">
        <f t="shared" si="416"/>
        <v>West</v>
      </c>
      <c r="K4459" s="11" t="str">
        <f t="shared" si="417"/>
        <v>2010s</v>
      </c>
      <c r="L4459" s="11" t="str">
        <f t="shared" si="418"/>
        <v>Pulse</v>
      </c>
      <c r="M4459" s="18">
        <f t="shared" si="419"/>
        <v>3.125</v>
      </c>
    </row>
    <row r="4460" spans="1:13">
      <c r="A4460" s="4">
        <v>2010</v>
      </c>
      <c r="B4460" s="5" t="s">
        <v>144</v>
      </c>
      <c r="C4460" s="5" t="s">
        <v>156</v>
      </c>
      <c r="D4460" s="5" t="s">
        <v>18</v>
      </c>
      <c r="E4460" s="5">
        <v>76900</v>
      </c>
      <c r="F4460" s="6">
        <v>745.25</v>
      </c>
      <c r="H4460" s="15" t="str">
        <f t="shared" si="414"/>
        <v>Low</v>
      </c>
      <c r="I4460" s="11" t="str">
        <f t="shared" si="415"/>
        <v>Large</v>
      </c>
      <c r="J4460" s="11" t="str">
        <f t="shared" si="416"/>
        <v>West</v>
      </c>
      <c r="K4460" s="11" t="str">
        <f t="shared" si="417"/>
        <v>2010s</v>
      </c>
      <c r="L4460" s="11" t="str">
        <f t="shared" si="418"/>
        <v>Fiber</v>
      </c>
      <c r="M4460" s="18">
        <f t="shared" si="419"/>
        <v>9.6911573472041618E-3</v>
      </c>
    </row>
    <row r="4461" spans="1:13">
      <c r="A4461" s="4">
        <v>2011</v>
      </c>
      <c r="B4461" s="5" t="s">
        <v>144</v>
      </c>
      <c r="C4461" s="5" t="s">
        <v>156</v>
      </c>
      <c r="D4461" s="5" t="s">
        <v>17</v>
      </c>
      <c r="E4461" s="5">
        <v>700</v>
      </c>
      <c r="F4461" s="6">
        <v>1000</v>
      </c>
      <c r="H4461" s="15" t="str">
        <f t="shared" si="414"/>
        <v>Medium</v>
      </c>
      <c r="I4461" s="11" t="str">
        <f t="shared" si="415"/>
        <v>Small</v>
      </c>
      <c r="J4461" s="11" t="str">
        <f t="shared" si="416"/>
        <v>West</v>
      </c>
      <c r="K4461" s="11" t="str">
        <f t="shared" si="417"/>
        <v>2010s</v>
      </c>
      <c r="L4461" s="11" t="str">
        <f t="shared" si="418"/>
        <v>Pulse</v>
      </c>
      <c r="M4461" s="18">
        <f t="shared" si="419"/>
        <v>1.4285714285714286</v>
      </c>
    </row>
    <row r="4462" spans="1:13">
      <c r="A4462" s="4">
        <v>2011</v>
      </c>
      <c r="B4462" s="5" t="s">
        <v>144</v>
      </c>
      <c r="C4462" s="5" t="s">
        <v>156</v>
      </c>
      <c r="D4462" s="5" t="s">
        <v>18</v>
      </c>
      <c r="E4462" s="5">
        <v>87300</v>
      </c>
      <c r="F4462" s="6">
        <v>763.69</v>
      </c>
      <c r="H4462" s="15" t="str">
        <f t="shared" si="414"/>
        <v>Low</v>
      </c>
      <c r="I4462" s="11" t="str">
        <f t="shared" si="415"/>
        <v>Large</v>
      </c>
      <c r="J4462" s="11" t="str">
        <f t="shared" si="416"/>
        <v>West</v>
      </c>
      <c r="K4462" s="11" t="str">
        <f t="shared" si="417"/>
        <v>2010s</v>
      </c>
      <c r="L4462" s="11" t="str">
        <f t="shared" si="418"/>
        <v>Fiber</v>
      </c>
      <c r="M4462" s="18">
        <f t="shared" si="419"/>
        <v>8.7478808705612841E-3</v>
      </c>
    </row>
    <row r="4463" spans="1:13">
      <c r="A4463" s="4">
        <v>2012</v>
      </c>
      <c r="B4463" s="5" t="s">
        <v>144</v>
      </c>
      <c r="C4463" s="5" t="s">
        <v>156</v>
      </c>
      <c r="D4463" s="5" t="s">
        <v>16</v>
      </c>
      <c r="E4463" s="5">
        <v>1700</v>
      </c>
      <c r="F4463" s="6">
        <v>1705.88</v>
      </c>
      <c r="H4463" s="15" t="str">
        <f t="shared" si="414"/>
        <v>Medium</v>
      </c>
      <c r="I4463" s="11" t="str">
        <f t="shared" si="415"/>
        <v>Medium</v>
      </c>
      <c r="J4463" s="11" t="str">
        <f t="shared" si="416"/>
        <v>West</v>
      </c>
      <c r="K4463" s="11" t="str">
        <f t="shared" si="417"/>
        <v>2010s</v>
      </c>
      <c r="L4463" s="11" t="str">
        <f t="shared" si="418"/>
        <v>Cereal</v>
      </c>
      <c r="M4463" s="18">
        <f t="shared" si="419"/>
        <v>1.0034588235294117</v>
      </c>
    </row>
    <row r="4464" spans="1:13">
      <c r="A4464" s="4">
        <v>2012</v>
      </c>
      <c r="B4464" s="5" t="s">
        <v>144</v>
      </c>
      <c r="C4464" s="5" t="s">
        <v>156</v>
      </c>
      <c r="D4464" s="5" t="s">
        <v>17</v>
      </c>
      <c r="E4464" s="5">
        <v>300</v>
      </c>
      <c r="F4464" s="6">
        <v>1000</v>
      </c>
      <c r="H4464" s="15" t="str">
        <f t="shared" si="414"/>
        <v>Medium</v>
      </c>
      <c r="I4464" s="11" t="str">
        <f t="shared" si="415"/>
        <v>Small</v>
      </c>
      <c r="J4464" s="11" t="str">
        <f t="shared" si="416"/>
        <v>West</v>
      </c>
      <c r="K4464" s="11" t="str">
        <f t="shared" si="417"/>
        <v>2010s</v>
      </c>
      <c r="L4464" s="11" t="str">
        <f t="shared" si="418"/>
        <v>Pulse</v>
      </c>
      <c r="M4464" s="18">
        <f t="shared" si="419"/>
        <v>3.3333333333333335</v>
      </c>
    </row>
    <row r="4465" spans="1:13">
      <c r="A4465" s="4">
        <v>2012</v>
      </c>
      <c r="B4465" s="5" t="s">
        <v>144</v>
      </c>
      <c r="C4465" s="5" t="s">
        <v>156</v>
      </c>
      <c r="D4465" s="5" t="s">
        <v>18</v>
      </c>
      <c r="E4465" s="5">
        <v>62800</v>
      </c>
      <c r="F4465" s="6">
        <v>791.24</v>
      </c>
      <c r="H4465" s="15" t="str">
        <f t="shared" si="414"/>
        <v>Low</v>
      </c>
      <c r="I4465" s="11" t="str">
        <f t="shared" si="415"/>
        <v>Large</v>
      </c>
      <c r="J4465" s="11" t="str">
        <f t="shared" si="416"/>
        <v>West</v>
      </c>
      <c r="K4465" s="11" t="str">
        <f t="shared" si="417"/>
        <v>2010s</v>
      </c>
      <c r="L4465" s="11" t="str">
        <f t="shared" si="418"/>
        <v>Fiber</v>
      </c>
      <c r="M4465" s="18">
        <f t="shared" si="419"/>
        <v>1.2599363057324842E-2</v>
      </c>
    </row>
    <row r="4466" spans="1:13">
      <c r="A4466" s="4">
        <v>2013</v>
      </c>
      <c r="B4466" s="5" t="s">
        <v>144</v>
      </c>
      <c r="C4466" s="5" t="s">
        <v>156</v>
      </c>
      <c r="D4466" s="5" t="s">
        <v>16</v>
      </c>
      <c r="E4466" s="5">
        <v>4680</v>
      </c>
      <c r="F4466" s="6">
        <v>1267.0899999999999</v>
      </c>
      <c r="H4466" s="15" t="str">
        <f t="shared" si="414"/>
        <v>Medium</v>
      </c>
      <c r="I4466" s="11" t="str">
        <f t="shared" si="415"/>
        <v>Medium</v>
      </c>
      <c r="J4466" s="11" t="str">
        <f t="shared" si="416"/>
        <v>West</v>
      </c>
      <c r="K4466" s="11" t="str">
        <f t="shared" si="417"/>
        <v>2010s</v>
      </c>
      <c r="L4466" s="11" t="str">
        <f t="shared" si="418"/>
        <v>Cereal</v>
      </c>
      <c r="M4466" s="18">
        <f t="shared" si="419"/>
        <v>0.27074572649572648</v>
      </c>
    </row>
    <row r="4467" spans="1:13">
      <c r="A4467" s="4">
        <v>2013</v>
      </c>
      <c r="B4467" s="5" t="s">
        <v>144</v>
      </c>
      <c r="C4467" s="5" t="s">
        <v>156</v>
      </c>
      <c r="D4467" s="5" t="s">
        <v>17</v>
      </c>
      <c r="E4467" s="5">
        <v>1020</v>
      </c>
      <c r="F4467" s="6">
        <v>1245.0999999999999</v>
      </c>
      <c r="H4467" s="15" t="str">
        <f t="shared" si="414"/>
        <v>Medium</v>
      </c>
      <c r="I4467" s="11" t="str">
        <f t="shared" si="415"/>
        <v>Medium</v>
      </c>
      <c r="J4467" s="11" t="str">
        <f t="shared" si="416"/>
        <v>West</v>
      </c>
      <c r="K4467" s="11" t="str">
        <f t="shared" si="417"/>
        <v>2010s</v>
      </c>
      <c r="L4467" s="11" t="str">
        <f t="shared" si="418"/>
        <v>Pulse</v>
      </c>
      <c r="M4467" s="18">
        <f t="shared" si="419"/>
        <v>1.2206862745098039</v>
      </c>
    </row>
    <row r="4468" spans="1:13">
      <c r="A4468" s="4">
        <v>2013</v>
      </c>
      <c r="B4468" s="5" t="s">
        <v>144</v>
      </c>
      <c r="C4468" s="5" t="s">
        <v>156</v>
      </c>
      <c r="D4468" s="5" t="s">
        <v>18</v>
      </c>
      <c r="E4468" s="5">
        <v>78500</v>
      </c>
      <c r="F4468" s="6">
        <v>933.76</v>
      </c>
      <c r="H4468" s="15" t="str">
        <f t="shared" si="414"/>
        <v>Low</v>
      </c>
      <c r="I4468" s="11" t="str">
        <f t="shared" si="415"/>
        <v>Large</v>
      </c>
      <c r="J4468" s="11" t="str">
        <f t="shared" si="416"/>
        <v>West</v>
      </c>
      <c r="K4468" s="11" t="str">
        <f t="shared" si="417"/>
        <v>2010s</v>
      </c>
      <c r="L4468" s="11" t="str">
        <f t="shared" si="418"/>
        <v>Fiber</v>
      </c>
      <c r="M4468" s="18">
        <f t="shared" si="419"/>
        <v>1.1895031847133758E-2</v>
      </c>
    </row>
    <row r="4469" spans="1:13">
      <c r="A4469" s="4">
        <v>2014</v>
      </c>
      <c r="B4469" s="5" t="s">
        <v>144</v>
      </c>
      <c r="C4469" s="5" t="s">
        <v>156</v>
      </c>
      <c r="D4469" s="5" t="s">
        <v>16</v>
      </c>
      <c r="E4469" s="5">
        <v>120</v>
      </c>
      <c r="F4469" s="6">
        <v>1750</v>
      </c>
      <c r="H4469" s="15" t="str">
        <f t="shared" si="414"/>
        <v>Medium</v>
      </c>
      <c r="I4469" s="11" t="str">
        <f t="shared" si="415"/>
        <v>Small</v>
      </c>
      <c r="J4469" s="11" t="str">
        <f t="shared" si="416"/>
        <v>West</v>
      </c>
      <c r="K4469" s="11" t="str">
        <f t="shared" si="417"/>
        <v>2010s</v>
      </c>
      <c r="L4469" s="11" t="str">
        <f t="shared" si="418"/>
        <v>Cereal</v>
      </c>
      <c r="M4469" s="18">
        <f t="shared" si="419"/>
        <v>14.583333333333334</v>
      </c>
    </row>
    <row r="4470" spans="1:13">
      <c r="A4470" s="4">
        <v>2014</v>
      </c>
      <c r="B4470" s="5" t="s">
        <v>144</v>
      </c>
      <c r="C4470" s="5" t="s">
        <v>156</v>
      </c>
      <c r="D4470" s="5" t="s">
        <v>18</v>
      </c>
      <c r="E4470" s="5">
        <v>56680</v>
      </c>
      <c r="F4470" s="6">
        <v>962.6</v>
      </c>
      <c r="H4470" s="15" t="str">
        <f t="shared" si="414"/>
        <v>Low</v>
      </c>
      <c r="I4470" s="11" t="str">
        <f t="shared" si="415"/>
        <v>Large</v>
      </c>
      <c r="J4470" s="11" t="str">
        <f t="shared" si="416"/>
        <v>West</v>
      </c>
      <c r="K4470" s="11" t="str">
        <f t="shared" si="417"/>
        <v>2010s</v>
      </c>
      <c r="L4470" s="11" t="str">
        <f t="shared" si="418"/>
        <v>Fiber</v>
      </c>
      <c r="M4470" s="18">
        <f t="shared" si="419"/>
        <v>1.6983062808750882E-2</v>
      </c>
    </row>
    <row r="4471" spans="1:13">
      <c r="A4471" s="4">
        <v>2015</v>
      </c>
      <c r="B4471" s="5" t="s">
        <v>144</v>
      </c>
      <c r="C4471" s="5" t="s">
        <v>156</v>
      </c>
      <c r="D4471" s="5" t="s">
        <v>16</v>
      </c>
      <c r="E4471" s="5">
        <v>2350</v>
      </c>
      <c r="F4471" s="6">
        <v>2204.2600000000002</v>
      </c>
      <c r="H4471" s="15" t="str">
        <f t="shared" si="414"/>
        <v>Medium</v>
      </c>
      <c r="I4471" s="11" t="str">
        <f t="shared" si="415"/>
        <v>Medium</v>
      </c>
      <c r="J4471" s="11" t="str">
        <f t="shared" si="416"/>
        <v>West</v>
      </c>
      <c r="K4471" s="11" t="str">
        <f t="shared" si="417"/>
        <v>2010s</v>
      </c>
      <c r="L4471" s="11" t="str">
        <f t="shared" si="418"/>
        <v>Cereal</v>
      </c>
      <c r="M4471" s="18">
        <f t="shared" si="419"/>
        <v>0.9379829787234043</v>
      </c>
    </row>
    <row r="4472" spans="1:13">
      <c r="A4472" s="4">
        <v>2015</v>
      </c>
      <c r="B4472" s="5" t="s">
        <v>144</v>
      </c>
      <c r="C4472" s="5" t="s">
        <v>156</v>
      </c>
      <c r="D4472" s="5" t="s">
        <v>17</v>
      </c>
      <c r="E4472" s="5">
        <v>130</v>
      </c>
      <c r="F4472" s="6">
        <v>846.15</v>
      </c>
      <c r="H4472" s="15" t="str">
        <f t="shared" si="414"/>
        <v>Low</v>
      </c>
      <c r="I4472" s="11" t="str">
        <f t="shared" si="415"/>
        <v>Small</v>
      </c>
      <c r="J4472" s="11" t="str">
        <f t="shared" si="416"/>
        <v>West</v>
      </c>
      <c r="K4472" s="11" t="str">
        <f t="shared" si="417"/>
        <v>2010s</v>
      </c>
      <c r="L4472" s="11" t="str">
        <f t="shared" si="418"/>
        <v>Pulse</v>
      </c>
      <c r="M4472" s="18">
        <f t="shared" si="419"/>
        <v>6.5088461538461537</v>
      </c>
    </row>
    <row r="4473" spans="1:13">
      <c r="A4473" s="4">
        <v>2015</v>
      </c>
      <c r="B4473" s="5" t="s">
        <v>144</v>
      </c>
      <c r="C4473" s="5" t="s">
        <v>156</v>
      </c>
      <c r="D4473" s="5" t="s">
        <v>18</v>
      </c>
      <c r="E4473" s="5">
        <v>48840</v>
      </c>
      <c r="F4473" s="6">
        <v>972.36</v>
      </c>
      <c r="H4473" s="15" t="str">
        <f t="shared" si="414"/>
        <v>Low</v>
      </c>
      <c r="I4473" s="11" t="str">
        <f t="shared" si="415"/>
        <v>Large</v>
      </c>
      <c r="J4473" s="11" t="str">
        <f t="shared" si="416"/>
        <v>West</v>
      </c>
      <c r="K4473" s="11" t="str">
        <f t="shared" si="417"/>
        <v>2010s</v>
      </c>
      <c r="L4473" s="11" t="str">
        <f t="shared" si="418"/>
        <v>Fiber</v>
      </c>
      <c r="M4473" s="18">
        <f t="shared" si="419"/>
        <v>1.9909090909090911E-2</v>
      </c>
    </row>
    <row r="4474" spans="1:13">
      <c r="A4474" s="4">
        <v>2016</v>
      </c>
      <c r="B4474" s="5" t="s">
        <v>144</v>
      </c>
      <c r="C4474" s="5" t="s">
        <v>156</v>
      </c>
      <c r="D4474" s="5" t="s">
        <v>16</v>
      </c>
      <c r="E4474" s="5">
        <v>1610</v>
      </c>
      <c r="F4474" s="6">
        <v>2221.19</v>
      </c>
      <c r="H4474" s="15" t="str">
        <f t="shared" si="414"/>
        <v>Medium</v>
      </c>
      <c r="I4474" s="11" t="str">
        <f t="shared" si="415"/>
        <v>Medium</v>
      </c>
      <c r="J4474" s="11" t="str">
        <f t="shared" si="416"/>
        <v>West</v>
      </c>
      <c r="K4474" s="11" t="str">
        <f t="shared" si="417"/>
        <v>2010s</v>
      </c>
      <c r="L4474" s="11" t="str">
        <f t="shared" si="418"/>
        <v>Cereal</v>
      </c>
      <c r="M4474" s="18">
        <f t="shared" si="419"/>
        <v>1.3796211180124225</v>
      </c>
    </row>
    <row r="4475" spans="1:13">
      <c r="A4475" s="4">
        <v>2016</v>
      </c>
      <c r="B4475" s="5" t="s">
        <v>144</v>
      </c>
      <c r="C4475" s="5" t="s">
        <v>156</v>
      </c>
      <c r="D4475" s="5" t="s">
        <v>17</v>
      </c>
      <c r="E4475" s="5">
        <v>80</v>
      </c>
      <c r="F4475" s="6">
        <v>1123.46</v>
      </c>
      <c r="H4475" s="15" t="str">
        <f t="shared" si="414"/>
        <v>Medium</v>
      </c>
      <c r="I4475" s="11" t="str">
        <f t="shared" si="415"/>
        <v>Small</v>
      </c>
      <c r="J4475" s="11" t="str">
        <f t="shared" si="416"/>
        <v>West</v>
      </c>
      <c r="K4475" s="11" t="str">
        <f t="shared" si="417"/>
        <v>2010s</v>
      </c>
      <c r="L4475" s="11" t="str">
        <f t="shared" si="418"/>
        <v>Pulse</v>
      </c>
      <c r="M4475" s="18">
        <f t="shared" si="419"/>
        <v>14.04325</v>
      </c>
    </row>
    <row r="4476" spans="1:13">
      <c r="A4476" s="4">
        <v>2016</v>
      </c>
      <c r="B4476" s="5" t="s">
        <v>144</v>
      </c>
      <c r="C4476" s="5" t="s">
        <v>156</v>
      </c>
      <c r="D4476" s="5" t="s">
        <v>18</v>
      </c>
      <c r="E4476" s="5">
        <v>42420</v>
      </c>
      <c r="F4476" s="6">
        <v>890.32</v>
      </c>
      <c r="H4476" s="15" t="str">
        <f t="shared" si="414"/>
        <v>Low</v>
      </c>
      <c r="I4476" s="11" t="str">
        <f t="shared" si="415"/>
        <v>Large</v>
      </c>
      <c r="J4476" s="11" t="str">
        <f t="shared" si="416"/>
        <v>West</v>
      </c>
      <c r="K4476" s="11" t="str">
        <f t="shared" si="417"/>
        <v>2010s</v>
      </c>
      <c r="L4476" s="11" t="str">
        <f t="shared" si="418"/>
        <v>Fiber</v>
      </c>
      <c r="M4476" s="18">
        <f t="shared" si="419"/>
        <v>2.0988213107024988E-2</v>
      </c>
    </row>
    <row r="4477" spans="1:13">
      <c r="A4477" s="4">
        <v>2017</v>
      </c>
      <c r="B4477" s="5" t="s">
        <v>144</v>
      </c>
      <c r="C4477" s="5" t="s">
        <v>156</v>
      </c>
      <c r="D4477" s="5" t="s">
        <v>16</v>
      </c>
      <c r="E4477" s="5">
        <v>120</v>
      </c>
      <c r="F4477" s="6">
        <v>1813.56</v>
      </c>
      <c r="H4477" s="15" t="str">
        <f t="shared" si="414"/>
        <v>Medium</v>
      </c>
      <c r="I4477" s="11" t="str">
        <f t="shared" si="415"/>
        <v>Small</v>
      </c>
      <c r="J4477" s="11" t="str">
        <f t="shared" si="416"/>
        <v>West</v>
      </c>
      <c r="K4477" s="11" t="str">
        <f t="shared" si="417"/>
        <v>2010s</v>
      </c>
      <c r="L4477" s="11" t="str">
        <f t="shared" si="418"/>
        <v>Cereal</v>
      </c>
      <c r="M4477" s="18">
        <f t="shared" si="419"/>
        <v>15.113</v>
      </c>
    </row>
    <row r="4478" spans="1:13">
      <c r="A4478" s="4">
        <v>2017</v>
      </c>
      <c r="B4478" s="5" t="s">
        <v>144</v>
      </c>
      <c r="C4478" s="5" t="s">
        <v>156</v>
      </c>
      <c r="D4478" s="5" t="s">
        <v>17</v>
      </c>
      <c r="E4478" s="5">
        <v>220</v>
      </c>
      <c r="F4478" s="6">
        <v>1283.72</v>
      </c>
      <c r="H4478" s="15" t="str">
        <f t="shared" si="414"/>
        <v>Medium</v>
      </c>
      <c r="I4478" s="11" t="str">
        <f t="shared" si="415"/>
        <v>Small</v>
      </c>
      <c r="J4478" s="11" t="str">
        <f t="shared" si="416"/>
        <v>West</v>
      </c>
      <c r="K4478" s="11" t="str">
        <f t="shared" si="417"/>
        <v>2010s</v>
      </c>
      <c r="L4478" s="11" t="str">
        <f t="shared" si="418"/>
        <v>Pulse</v>
      </c>
      <c r="M4478" s="18">
        <f t="shared" si="419"/>
        <v>5.8350909090909093</v>
      </c>
    </row>
    <row r="4479" spans="1:13">
      <c r="A4479" s="4">
        <v>2017</v>
      </c>
      <c r="B4479" s="5" t="s">
        <v>144</v>
      </c>
      <c r="C4479" s="5" t="s">
        <v>156</v>
      </c>
      <c r="D4479" s="5" t="s">
        <v>18</v>
      </c>
      <c r="E4479" s="5">
        <v>58610</v>
      </c>
      <c r="F4479" s="6">
        <v>770.67</v>
      </c>
      <c r="H4479" s="15" t="str">
        <f t="shared" si="414"/>
        <v>Low</v>
      </c>
      <c r="I4479" s="11" t="str">
        <f t="shared" si="415"/>
        <v>Large</v>
      </c>
      <c r="J4479" s="11" t="str">
        <f t="shared" si="416"/>
        <v>West</v>
      </c>
      <c r="K4479" s="11" t="str">
        <f t="shared" si="417"/>
        <v>2010s</v>
      </c>
      <c r="L4479" s="11" t="str">
        <f t="shared" si="418"/>
        <v>Fiber</v>
      </c>
      <c r="M4479" s="18">
        <f t="shared" si="419"/>
        <v>1.3149121310356594E-2</v>
      </c>
    </row>
    <row r="4480" spans="1:13">
      <c r="A4480" s="4">
        <v>2008</v>
      </c>
      <c r="B4480" s="5" t="s">
        <v>144</v>
      </c>
      <c r="C4480" s="5" t="s">
        <v>157</v>
      </c>
      <c r="D4480" s="5" t="s">
        <v>15</v>
      </c>
      <c r="E4480" s="5">
        <v>11150</v>
      </c>
      <c r="F4480" s="6">
        <v>2074.7199999999998</v>
      </c>
      <c r="H4480" s="15" t="str">
        <f t="shared" si="414"/>
        <v>Medium</v>
      </c>
      <c r="I4480" s="11" t="str">
        <f t="shared" si="415"/>
        <v>Large</v>
      </c>
      <c r="J4480" s="11" t="str">
        <f t="shared" si="416"/>
        <v>West</v>
      </c>
      <c r="K4480" s="11" t="str">
        <f t="shared" si="417"/>
        <v>2000s</v>
      </c>
      <c r="L4480" s="11" t="str">
        <f t="shared" si="418"/>
        <v>Cereal</v>
      </c>
      <c r="M4480" s="18">
        <f t="shared" si="419"/>
        <v>0.18607354260089684</v>
      </c>
    </row>
    <row r="4481" spans="1:13">
      <c r="A4481" s="4">
        <v>2008</v>
      </c>
      <c r="B4481" s="5" t="s">
        <v>144</v>
      </c>
      <c r="C4481" s="5" t="s">
        <v>157</v>
      </c>
      <c r="D4481" s="5" t="s">
        <v>16</v>
      </c>
      <c r="E4481" s="5">
        <v>1350</v>
      </c>
      <c r="F4481" s="6">
        <v>1462.85</v>
      </c>
      <c r="H4481" s="15" t="str">
        <f t="shared" si="414"/>
        <v>Medium</v>
      </c>
      <c r="I4481" s="11" t="str">
        <f t="shared" si="415"/>
        <v>Medium</v>
      </c>
      <c r="J4481" s="11" t="str">
        <f t="shared" si="416"/>
        <v>West</v>
      </c>
      <c r="K4481" s="11" t="str">
        <f t="shared" si="417"/>
        <v>2000s</v>
      </c>
      <c r="L4481" s="11" t="str">
        <f t="shared" si="418"/>
        <v>Cereal</v>
      </c>
      <c r="M4481" s="18">
        <f t="shared" si="419"/>
        <v>1.0835925925925924</v>
      </c>
    </row>
    <row r="4482" spans="1:13">
      <c r="A4482" s="4">
        <v>2008</v>
      </c>
      <c r="B4482" s="5" t="s">
        <v>144</v>
      </c>
      <c r="C4482" s="5" t="s">
        <v>157</v>
      </c>
      <c r="D4482" s="5" t="s">
        <v>17</v>
      </c>
      <c r="E4482" s="5">
        <v>6080</v>
      </c>
      <c r="F4482" s="6">
        <v>654.72</v>
      </c>
      <c r="H4482" s="15" t="str">
        <f t="shared" si="414"/>
        <v>Low</v>
      </c>
      <c r="I4482" s="11" t="str">
        <f t="shared" si="415"/>
        <v>Large</v>
      </c>
      <c r="J4482" s="11" t="str">
        <f t="shared" si="416"/>
        <v>West</v>
      </c>
      <c r="K4482" s="11" t="str">
        <f t="shared" si="417"/>
        <v>2000s</v>
      </c>
      <c r="L4482" s="11" t="str">
        <f t="shared" si="418"/>
        <v>Pulse</v>
      </c>
      <c r="M4482" s="18">
        <f t="shared" si="419"/>
        <v>0.1076842105263158</v>
      </c>
    </row>
    <row r="4483" spans="1:13">
      <c r="A4483" s="4">
        <v>2008</v>
      </c>
      <c r="B4483" s="5" t="s">
        <v>144</v>
      </c>
      <c r="C4483" s="5" t="s">
        <v>157</v>
      </c>
      <c r="D4483" s="5" t="s">
        <v>18</v>
      </c>
      <c r="E4483" s="5">
        <v>126460</v>
      </c>
      <c r="F4483" s="6">
        <v>465.71</v>
      </c>
      <c r="H4483" s="15" t="str">
        <f t="shared" ref="H4483:H4546" si="420">IF(F4483&lt;1000,"Low",IF(F4483&lt;3000,"Medium","High"))</f>
        <v>Low</v>
      </c>
      <c r="I4483" s="11" t="str">
        <f t="shared" ref="I4483:I4546" si="421">IF(E4483&lt;1000,"Small",IF(E4483&lt;5000,"Medium","Large"))</f>
        <v>Large</v>
      </c>
      <c r="J4483" s="11" t="str">
        <f t="shared" ref="J4483:J4546" si="422">IF(OR(B4483="Punjab",B4483="Haryana",B4483="Himachal Pradesh",B4483="Jammu and Kashmir",B4483="Uttarakhand",B4483="Delhi",B4483="Chandigarh"),"North",IF(OR(B4483="Tamil Nadu",B4483="Karnataka",B4483="Kerala",B4483="Andhra Pradesh",B4483="Telangana"),"South",IF(OR(B4483="Maharashtra",B4483="Gujarat",B4483="Goa",B4483="Rajasthan"),"West",IF(OR(B4483="West Bengal",B4483="Bihar",B4483="Jharkhand",B4483="Odisha",B4483="Assam",B4483="Sikkim",B4483="Arunachal Pradesh",B4483="Manipur",B4483="Meghalaya",B4483="Mizoram",B4483="Nagaland",B4483="Tripura"),"East","Central"))))</f>
        <v>West</v>
      </c>
      <c r="K4483" s="11" t="str">
        <f t="shared" ref="K4483:K4546" si="423">LEFT(A4483,3)&amp;"0s"</f>
        <v>2000s</v>
      </c>
      <c r="L4483" s="11" t="str">
        <f t="shared" ref="L4483:L4546" si="424">IF(D4483="Rice","Cereal",IF(D4483="Maize","Cereal",IF(D4483="Chickpea","Pulse",IF(D4483="Cotton","Fiber","Other"))))</f>
        <v>Fiber</v>
      </c>
      <c r="M4483" s="18">
        <f t="shared" ref="M4483:M4546" si="425">F4483/E4483</f>
        <v>3.6826664557962989E-3</v>
      </c>
    </row>
    <row r="4484" spans="1:13">
      <c r="A4484" s="4">
        <v>2009</v>
      </c>
      <c r="B4484" s="5" t="s">
        <v>144</v>
      </c>
      <c r="C4484" s="5" t="s">
        <v>157</v>
      </c>
      <c r="D4484" s="5" t="s">
        <v>15</v>
      </c>
      <c r="E4484" s="5">
        <v>10550</v>
      </c>
      <c r="F4484" s="6">
        <v>2351.79</v>
      </c>
      <c r="H4484" s="15" t="str">
        <f t="shared" si="420"/>
        <v>Medium</v>
      </c>
      <c r="I4484" s="11" t="str">
        <f t="shared" si="421"/>
        <v>Large</v>
      </c>
      <c r="J4484" s="11" t="str">
        <f t="shared" si="422"/>
        <v>West</v>
      </c>
      <c r="K4484" s="11" t="str">
        <f t="shared" si="423"/>
        <v>2000s</v>
      </c>
      <c r="L4484" s="11" t="str">
        <f t="shared" si="424"/>
        <v>Cereal</v>
      </c>
      <c r="M4484" s="18">
        <f t="shared" si="425"/>
        <v>0.22291848341232226</v>
      </c>
    </row>
    <row r="4485" spans="1:13">
      <c r="A4485" s="4">
        <v>2009</v>
      </c>
      <c r="B4485" s="5" t="s">
        <v>144</v>
      </c>
      <c r="C4485" s="5" t="s">
        <v>157</v>
      </c>
      <c r="D4485" s="5" t="s">
        <v>16</v>
      </c>
      <c r="E4485" s="5">
        <v>760</v>
      </c>
      <c r="F4485" s="6">
        <v>1000</v>
      </c>
      <c r="H4485" s="15" t="str">
        <f t="shared" si="420"/>
        <v>Medium</v>
      </c>
      <c r="I4485" s="11" t="str">
        <f t="shared" si="421"/>
        <v>Small</v>
      </c>
      <c r="J4485" s="11" t="str">
        <f t="shared" si="422"/>
        <v>West</v>
      </c>
      <c r="K4485" s="11" t="str">
        <f t="shared" si="423"/>
        <v>2000s</v>
      </c>
      <c r="L4485" s="11" t="str">
        <f t="shared" si="424"/>
        <v>Cereal</v>
      </c>
      <c r="M4485" s="18">
        <f t="shared" si="425"/>
        <v>1.3157894736842106</v>
      </c>
    </row>
    <row r="4486" spans="1:13">
      <c r="A4486" s="4">
        <v>2009</v>
      </c>
      <c r="B4486" s="5" t="s">
        <v>144</v>
      </c>
      <c r="C4486" s="5" t="s">
        <v>157</v>
      </c>
      <c r="D4486" s="5" t="s">
        <v>17</v>
      </c>
      <c r="E4486" s="5">
        <v>2200</v>
      </c>
      <c r="F4486" s="6">
        <v>590.91</v>
      </c>
      <c r="H4486" s="15" t="str">
        <f t="shared" si="420"/>
        <v>Low</v>
      </c>
      <c r="I4486" s="11" t="str">
        <f t="shared" si="421"/>
        <v>Medium</v>
      </c>
      <c r="J4486" s="11" t="str">
        <f t="shared" si="422"/>
        <v>West</v>
      </c>
      <c r="K4486" s="11" t="str">
        <f t="shared" si="423"/>
        <v>2000s</v>
      </c>
      <c r="L4486" s="11" t="str">
        <f t="shared" si="424"/>
        <v>Pulse</v>
      </c>
      <c r="M4486" s="18">
        <f t="shared" si="425"/>
        <v>0.26859545454545453</v>
      </c>
    </row>
    <row r="4487" spans="1:13">
      <c r="A4487" s="4">
        <v>2009</v>
      </c>
      <c r="B4487" s="5" t="s">
        <v>144</v>
      </c>
      <c r="C4487" s="5" t="s">
        <v>157</v>
      </c>
      <c r="D4487" s="5" t="s">
        <v>18</v>
      </c>
      <c r="E4487" s="5">
        <v>136840</v>
      </c>
      <c r="F4487" s="6">
        <v>480.7</v>
      </c>
      <c r="H4487" s="15" t="str">
        <f t="shared" si="420"/>
        <v>Low</v>
      </c>
      <c r="I4487" s="11" t="str">
        <f t="shared" si="421"/>
        <v>Large</v>
      </c>
      <c r="J4487" s="11" t="str">
        <f t="shared" si="422"/>
        <v>West</v>
      </c>
      <c r="K4487" s="11" t="str">
        <f t="shared" si="423"/>
        <v>2000s</v>
      </c>
      <c r="L4487" s="11" t="str">
        <f t="shared" si="424"/>
        <v>Fiber</v>
      </c>
      <c r="M4487" s="18">
        <f t="shared" si="425"/>
        <v>3.5128617363344053E-3</v>
      </c>
    </row>
    <row r="4488" spans="1:13">
      <c r="A4488" s="4">
        <v>2010</v>
      </c>
      <c r="B4488" s="5" t="s">
        <v>144</v>
      </c>
      <c r="C4488" s="5" t="s">
        <v>157</v>
      </c>
      <c r="D4488" s="5" t="s">
        <v>15</v>
      </c>
      <c r="E4488" s="5">
        <v>14760</v>
      </c>
      <c r="F4488" s="6">
        <v>2203.86</v>
      </c>
      <c r="H4488" s="15" t="str">
        <f t="shared" si="420"/>
        <v>Medium</v>
      </c>
      <c r="I4488" s="11" t="str">
        <f t="shared" si="421"/>
        <v>Large</v>
      </c>
      <c r="J4488" s="11" t="str">
        <f t="shared" si="422"/>
        <v>West</v>
      </c>
      <c r="K4488" s="11" t="str">
        <f t="shared" si="423"/>
        <v>2010s</v>
      </c>
      <c r="L4488" s="11" t="str">
        <f t="shared" si="424"/>
        <v>Cereal</v>
      </c>
      <c r="M4488" s="18">
        <f t="shared" si="425"/>
        <v>0.1493130081300813</v>
      </c>
    </row>
    <row r="4489" spans="1:13">
      <c r="A4489" s="4">
        <v>2010</v>
      </c>
      <c r="B4489" s="5" t="s">
        <v>144</v>
      </c>
      <c r="C4489" s="5" t="s">
        <v>157</v>
      </c>
      <c r="D4489" s="5" t="s">
        <v>16</v>
      </c>
      <c r="E4489" s="5">
        <v>4730</v>
      </c>
      <c r="F4489" s="6">
        <v>1919.2</v>
      </c>
      <c r="H4489" s="15" t="str">
        <f t="shared" si="420"/>
        <v>Medium</v>
      </c>
      <c r="I4489" s="11" t="str">
        <f t="shared" si="421"/>
        <v>Medium</v>
      </c>
      <c r="J4489" s="11" t="str">
        <f t="shared" si="422"/>
        <v>West</v>
      </c>
      <c r="K4489" s="11" t="str">
        <f t="shared" si="423"/>
        <v>2010s</v>
      </c>
      <c r="L4489" s="11" t="str">
        <f t="shared" si="424"/>
        <v>Cereal</v>
      </c>
      <c r="M4489" s="18">
        <f t="shared" si="425"/>
        <v>0.40575052854122623</v>
      </c>
    </row>
    <row r="4490" spans="1:13">
      <c r="A4490" s="4">
        <v>2010</v>
      </c>
      <c r="B4490" s="5" t="s">
        <v>144</v>
      </c>
      <c r="C4490" s="5" t="s">
        <v>157</v>
      </c>
      <c r="D4490" s="5" t="s">
        <v>17</v>
      </c>
      <c r="E4490" s="5">
        <v>12540</v>
      </c>
      <c r="F4490" s="6">
        <v>720.92</v>
      </c>
      <c r="H4490" s="15" t="str">
        <f t="shared" si="420"/>
        <v>Low</v>
      </c>
      <c r="I4490" s="11" t="str">
        <f t="shared" si="421"/>
        <v>Large</v>
      </c>
      <c r="J4490" s="11" t="str">
        <f t="shared" si="422"/>
        <v>West</v>
      </c>
      <c r="K4490" s="11" t="str">
        <f t="shared" si="423"/>
        <v>2010s</v>
      </c>
      <c r="L4490" s="11" t="str">
        <f t="shared" si="424"/>
        <v>Pulse</v>
      </c>
      <c r="M4490" s="18">
        <f t="shared" si="425"/>
        <v>5.7489633173843695E-2</v>
      </c>
    </row>
    <row r="4491" spans="1:13">
      <c r="A4491" s="4">
        <v>2010</v>
      </c>
      <c r="B4491" s="5" t="s">
        <v>144</v>
      </c>
      <c r="C4491" s="5" t="s">
        <v>157</v>
      </c>
      <c r="D4491" s="5" t="s">
        <v>18</v>
      </c>
      <c r="E4491" s="5">
        <v>138160</v>
      </c>
      <c r="F4491" s="6">
        <v>518.20000000000005</v>
      </c>
      <c r="H4491" s="15" t="str">
        <f t="shared" si="420"/>
        <v>Low</v>
      </c>
      <c r="I4491" s="11" t="str">
        <f t="shared" si="421"/>
        <v>Large</v>
      </c>
      <c r="J4491" s="11" t="str">
        <f t="shared" si="422"/>
        <v>West</v>
      </c>
      <c r="K4491" s="11" t="str">
        <f t="shared" si="423"/>
        <v>2010s</v>
      </c>
      <c r="L4491" s="11" t="str">
        <f t="shared" si="424"/>
        <v>Fiber</v>
      </c>
      <c r="M4491" s="18">
        <f t="shared" si="425"/>
        <v>3.7507237984944993E-3</v>
      </c>
    </row>
    <row r="4492" spans="1:13">
      <c r="A4492" s="4">
        <v>2011</v>
      </c>
      <c r="B4492" s="5" t="s">
        <v>144</v>
      </c>
      <c r="C4492" s="5" t="s">
        <v>157</v>
      </c>
      <c r="D4492" s="5" t="s">
        <v>15</v>
      </c>
      <c r="E4492" s="5">
        <v>9010</v>
      </c>
      <c r="F4492" s="6">
        <v>1991.67</v>
      </c>
      <c r="H4492" s="15" t="str">
        <f t="shared" si="420"/>
        <v>Medium</v>
      </c>
      <c r="I4492" s="11" t="str">
        <f t="shared" si="421"/>
        <v>Large</v>
      </c>
      <c r="J4492" s="11" t="str">
        <f t="shared" si="422"/>
        <v>West</v>
      </c>
      <c r="K4492" s="11" t="str">
        <f t="shared" si="423"/>
        <v>2010s</v>
      </c>
      <c r="L4492" s="11" t="str">
        <f t="shared" si="424"/>
        <v>Cereal</v>
      </c>
      <c r="M4492" s="18">
        <f t="shared" si="425"/>
        <v>0.22105105438401776</v>
      </c>
    </row>
    <row r="4493" spans="1:13">
      <c r="A4493" s="4">
        <v>2011</v>
      </c>
      <c r="B4493" s="5" t="s">
        <v>144</v>
      </c>
      <c r="C4493" s="5" t="s">
        <v>157</v>
      </c>
      <c r="D4493" s="5" t="s">
        <v>16</v>
      </c>
      <c r="E4493" s="5">
        <v>700</v>
      </c>
      <c r="F4493" s="6">
        <v>1200</v>
      </c>
      <c r="H4493" s="15" t="str">
        <f t="shared" si="420"/>
        <v>Medium</v>
      </c>
      <c r="I4493" s="11" t="str">
        <f t="shared" si="421"/>
        <v>Small</v>
      </c>
      <c r="J4493" s="11" t="str">
        <f t="shared" si="422"/>
        <v>West</v>
      </c>
      <c r="K4493" s="11" t="str">
        <f t="shared" si="423"/>
        <v>2010s</v>
      </c>
      <c r="L4493" s="11" t="str">
        <f t="shared" si="424"/>
        <v>Cereal</v>
      </c>
      <c r="M4493" s="18">
        <f t="shared" si="425"/>
        <v>1.7142857142857142</v>
      </c>
    </row>
    <row r="4494" spans="1:13">
      <c r="A4494" s="4">
        <v>2011</v>
      </c>
      <c r="B4494" s="5" t="s">
        <v>144</v>
      </c>
      <c r="C4494" s="5" t="s">
        <v>157</v>
      </c>
      <c r="D4494" s="5" t="s">
        <v>17</v>
      </c>
      <c r="E4494" s="5">
        <v>19000</v>
      </c>
      <c r="F4494" s="6">
        <v>652.63</v>
      </c>
      <c r="H4494" s="15" t="str">
        <f t="shared" si="420"/>
        <v>Low</v>
      </c>
      <c r="I4494" s="11" t="str">
        <f t="shared" si="421"/>
        <v>Large</v>
      </c>
      <c r="J4494" s="11" t="str">
        <f t="shared" si="422"/>
        <v>West</v>
      </c>
      <c r="K4494" s="11" t="str">
        <f t="shared" si="423"/>
        <v>2010s</v>
      </c>
      <c r="L4494" s="11" t="str">
        <f t="shared" si="424"/>
        <v>Pulse</v>
      </c>
      <c r="M4494" s="18">
        <f t="shared" si="425"/>
        <v>3.4348947368421055E-2</v>
      </c>
    </row>
    <row r="4495" spans="1:13">
      <c r="A4495" s="4">
        <v>2011</v>
      </c>
      <c r="B4495" s="5" t="s">
        <v>144</v>
      </c>
      <c r="C4495" s="5" t="s">
        <v>157</v>
      </c>
      <c r="D4495" s="5" t="s">
        <v>18</v>
      </c>
      <c r="E4495" s="5">
        <v>151470</v>
      </c>
      <c r="F4495" s="6">
        <v>612.24</v>
      </c>
      <c r="H4495" s="15" t="str">
        <f t="shared" si="420"/>
        <v>Low</v>
      </c>
      <c r="I4495" s="11" t="str">
        <f t="shared" si="421"/>
        <v>Large</v>
      </c>
      <c r="J4495" s="11" t="str">
        <f t="shared" si="422"/>
        <v>West</v>
      </c>
      <c r="K4495" s="11" t="str">
        <f t="shared" si="423"/>
        <v>2010s</v>
      </c>
      <c r="L4495" s="11" t="str">
        <f t="shared" si="424"/>
        <v>Fiber</v>
      </c>
      <c r="M4495" s="18">
        <f t="shared" si="425"/>
        <v>4.0419885125767482E-3</v>
      </c>
    </row>
    <row r="4496" spans="1:13">
      <c r="A4496" s="4">
        <v>2012</v>
      </c>
      <c r="B4496" s="5" t="s">
        <v>144</v>
      </c>
      <c r="C4496" s="5" t="s">
        <v>157</v>
      </c>
      <c r="D4496" s="5" t="s">
        <v>15</v>
      </c>
      <c r="E4496" s="5">
        <v>2830</v>
      </c>
      <c r="F4496" s="6">
        <v>2300.1799999999998</v>
      </c>
      <c r="H4496" s="15" t="str">
        <f t="shared" si="420"/>
        <v>Medium</v>
      </c>
      <c r="I4496" s="11" t="str">
        <f t="shared" si="421"/>
        <v>Medium</v>
      </c>
      <c r="J4496" s="11" t="str">
        <f t="shared" si="422"/>
        <v>West</v>
      </c>
      <c r="K4496" s="11" t="str">
        <f t="shared" si="423"/>
        <v>2010s</v>
      </c>
      <c r="L4496" s="11" t="str">
        <f t="shared" si="424"/>
        <v>Cereal</v>
      </c>
      <c r="M4496" s="18">
        <f t="shared" si="425"/>
        <v>0.81278445229681973</v>
      </c>
    </row>
    <row r="4497" spans="1:13">
      <c r="A4497" s="4">
        <v>2012</v>
      </c>
      <c r="B4497" s="5" t="s">
        <v>144</v>
      </c>
      <c r="C4497" s="5" t="s">
        <v>157</v>
      </c>
      <c r="D4497" s="5" t="s">
        <v>16</v>
      </c>
      <c r="E4497" s="5">
        <v>520</v>
      </c>
      <c r="F4497" s="6">
        <v>1539.2</v>
      </c>
      <c r="H4497" s="15" t="str">
        <f t="shared" si="420"/>
        <v>Medium</v>
      </c>
      <c r="I4497" s="11" t="str">
        <f t="shared" si="421"/>
        <v>Small</v>
      </c>
      <c r="J4497" s="11" t="str">
        <f t="shared" si="422"/>
        <v>West</v>
      </c>
      <c r="K4497" s="11" t="str">
        <f t="shared" si="423"/>
        <v>2010s</v>
      </c>
      <c r="L4497" s="11" t="str">
        <f t="shared" si="424"/>
        <v>Cereal</v>
      </c>
      <c r="M4497" s="18">
        <f t="shared" si="425"/>
        <v>2.96</v>
      </c>
    </row>
    <row r="4498" spans="1:13">
      <c r="A4498" s="4">
        <v>2012</v>
      </c>
      <c r="B4498" s="5" t="s">
        <v>144</v>
      </c>
      <c r="C4498" s="5" t="s">
        <v>157</v>
      </c>
      <c r="D4498" s="5" t="s">
        <v>17</v>
      </c>
      <c r="E4498" s="5">
        <v>10300</v>
      </c>
      <c r="F4498" s="6">
        <v>533.98</v>
      </c>
      <c r="H4498" s="15" t="str">
        <f t="shared" si="420"/>
        <v>Low</v>
      </c>
      <c r="I4498" s="11" t="str">
        <f t="shared" si="421"/>
        <v>Large</v>
      </c>
      <c r="J4498" s="11" t="str">
        <f t="shared" si="422"/>
        <v>West</v>
      </c>
      <c r="K4498" s="11" t="str">
        <f t="shared" si="423"/>
        <v>2010s</v>
      </c>
      <c r="L4498" s="11" t="str">
        <f t="shared" si="424"/>
        <v>Pulse</v>
      </c>
      <c r="M4498" s="18">
        <f t="shared" si="425"/>
        <v>5.1842718446601946E-2</v>
      </c>
    </row>
    <row r="4499" spans="1:13">
      <c r="A4499" s="4">
        <v>2012</v>
      </c>
      <c r="B4499" s="5" t="s">
        <v>144</v>
      </c>
      <c r="C4499" s="5" t="s">
        <v>157</v>
      </c>
      <c r="D4499" s="5" t="s">
        <v>18</v>
      </c>
      <c r="E4499" s="5">
        <v>127870</v>
      </c>
      <c r="F4499" s="6">
        <v>608.29</v>
      </c>
      <c r="H4499" s="15" t="str">
        <f t="shared" si="420"/>
        <v>Low</v>
      </c>
      <c r="I4499" s="11" t="str">
        <f t="shared" si="421"/>
        <v>Large</v>
      </c>
      <c r="J4499" s="11" t="str">
        <f t="shared" si="422"/>
        <v>West</v>
      </c>
      <c r="K4499" s="11" t="str">
        <f t="shared" si="423"/>
        <v>2010s</v>
      </c>
      <c r="L4499" s="11" t="str">
        <f t="shared" si="424"/>
        <v>Fiber</v>
      </c>
      <c r="M4499" s="18">
        <f t="shared" si="425"/>
        <v>4.7570970516931255E-3</v>
      </c>
    </row>
    <row r="4500" spans="1:13">
      <c r="A4500" s="4">
        <v>2013</v>
      </c>
      <c r="B4500" s="5" t="s">
        <v>144</v>
      </c>
      <c r="C4500" s="5" t="s">
        <v>157</v>
      </c>
      <c r="D4500" s="5" t="s">
        <v>15</v>
      </c>
      <c r="E4500" s="5">
        <v>9060</v>
      </c>
      <c r="F4500" s="6">
        <v>2164.91</v>
      </c>
      <c r="H4500" s="15" t="str">
        <f t="shared" si="420"/>
        <v>Medium</v>
      </c>
      <c r="I4500" s="11" t="str">
        <f t="shared" si="421"/>
        <v>Large</v>
      </c>
      <c r="J4500" s="11" t="str">
        <f t="shared" si="422"/>
        <v>West</v>
      </c>
      <c r="K4500" s="11" t="str">
        <f t="shared" si="423"/>
        <v>2010s</v>
      </c>
      <c r="L4500" s="11" t="str">
        <f t="shared" si="424"/>
        <v>Cereal</v>
      </c>
      <c r="M4500" s="18">
        <f t="shared" si="425"/>
        <v>0.23895253863134655</v>
      </c>
    </row>
    <row r="4501" spans="1:13">
      <c r="A4501" s="4">
        <v>2013</v>
      </c>
      <c r="B4501" s="5" t="s">
        <v>144</v>
      </c>
      <c r="C4501" s="5" t="s">
        <v>157</v>
      </c>
      <c r="D4501" s="5" t="s">
        <v>16</v>
      </c>
      <c r="E4501" s="5">
        <v>460</v>
      </c>
      <c r="F4501" s="6">
        <v>1280.8900000000001</v>
      </c>
      <c r="H4501" s="15" t="str">
        <f t="shared" si="420"/>
        <v>Medium</v>
      </c>
      <c r="I4501" s="11" t="str">
        <f t="shared" si="421"/>
        <v>Small</v>
      </c>
      <c r="J4501" s="11" t="str">
        <f t="shared" si="422"/>
        <v>West</v>
      </c>
      <c r="K4501" s="11" t="str">
        <f t="shared" si="423"/>
        <v>2010s</v>
      </c>
      <c r="L4501" s="11" t="str">
        <f t="shared" si="424"/>
        <v>Cereal</v>
      </c>
      <c r="M4501" s="18">
        <f t="shared" si="425"/>
        <v>2.7845434782608698</v>
      </c>
    </row>
    <row r="4502" spans="1:13">
      <c r="A4502" s="4">
        <v>2013</v>
      </c>
      <c r="B4502" s="5" t="s">
        <v>144</v>
      </c>
      <c r="C4502" s="5" t="s">
        <v>157</v>
      </c>
      <c r="D4502" s="5" t="s">
        <v>17</v>
      </c>
      <c r="E4502" s="5">
        <v>23240</v>
      </c>
      <c r="F4502" s="6">
        <v>811.96</v>
      </c>
      <c r="H4502" s="15" t="str">
        <f t="shared" si="420"/>
        <v>Low</v>
      </c>
      <c r="I4502" s="11" t="str">
        <f t="shared" si="421"/>
        <v>Large</v>
      </c>
      <c r="J4502" s="11" t="str">
        <f t="shared" si="422"/>
        <v>West</v>
      </c>
      <c r="K4502" s="11" t="str">
        <f t="shared" si="423"/>
        <v>2010s</v>
      </c>
      <c r="L4502" s="11" t="str">
        <f t="shared" si="424"/>
        <v>Pulse</v>
      </c>
      <c r="M4502" s="18">
        <f t="shared" si="425"/>
        <v>3.4938037865748714E-2</v>
      </c>
    </row>
    <row r="4503" spans="1:13">
      <c r="A4503" s="4">
        <v>2013</v>
      </c>
      <c r="B4503" s="5" t="s">
        <v>144</v>
      </c>
      <c r="C4503" s="5" t="s">
        <v>157</v>
      </c>
      <c r="D4503" s="5" t="s">
        <v>18</v>
      </c>
      <c r="E4503" s="5">
        <v>126610</v>
      </c>
      <c r="F4503" s="6">
        <v>587.51</v>
      </c>
      <c r="H4503" s="15" t="str">
        <f t="shared" si="420"/>
        <v>Low</v>
      </c>
      <c r="I4503" s="11" t="str">
        <f t="shared" si="421"/>
        <v>Large</v>
      </c>
      <c r="J4503" s="11" t="str">
        <f t="shared" si="422"/>
        <v>West</v>
      </c>
      <c r="K4503" s="11" t="str">
        <f t="shared" si="423"/>
        <v>2010s</v>
      </c>
      <c r="L4503" s="11" t="str">
        <f t="shared" si="424"/>
        <v>Fiber</v>
      </c>
      <c r="M4503" s="18">
        <f t="shared" si="425"/>
        <v>4.6403127715030409E-3</v>
      </c>
    </row>
    <row r="4504" spans="1:13">
      <c r="A4504" s="4">
        <v>2014</v>
      </c>
      <c r="B4504" s="5" t="s">
        <v>144</v>
      </c>
      <c r="C4504" s="5" t="s">
        <v>157</v>
      </c>
      <c r="D4504" s="5" t="s">
        <v>15</v>
      </c>
      <c r="E4504" s="5">
        <v>10290</v>
      </c>
      <c r="F4504" s="6">
        <v>2525.58</v>
      </c>
      <c r="H4504" s="15" t="str">
        <f t="shared" si="420"/>
        <v>Medium</v>
      </c>
      <c r="I4504" s="11" t="str">
        <f t="shared" si="421"/>
        <v>Large</v>
      </c>
      <c r="J4504" s="11" t="str">
        <f t="shared" si="422"/>
        <v>West</v>
      </c>
      <c r="K4504" s="11" t="str">
        <f t="shared" si="423"/>
        <v>2010s</v>
      </c>
      <c r="L4504" s="11" t="str">
        <f t="shared" si="424"/>
        <v>Cereal</v>
      </c>
      <c r="M4504" s="18">
        <f t="shared" si="425"/>
        <v>0.24544023323615161</v>
      </c>
    </row>
    <row r="4505" spans="1:13">
      <c r="A4505" s="4">
        <v>2014</v>
      </c>
      <c r="B4505" s="5" t="s">
        <v>144</v>
      </c>
      <c r="C4505" s="5" t="s">
        <v>157</v>
      </c>
      <c r="D4505" s="5" t="s">
        <v>16</v>
      </c>
      <c r="E4505" s="5">
        <v>360</v>
      </c>
      <c r="F4505" s="6">
        <v>1258.45</v>
      </c>
      <c r="H4505" s="15" t="str">
        <f t="shared" si="420"/>
        <v>Medium</v>
      </c>
      <c r="I4505" s="11" t="str">
        <f t="shared" si="421"/>
        <v>Small</v>
      </c>
      <c r="J4505" s="11" t="str">
        <f t="shared" si="422"/>
        <v>West</v>
      </c>
      <c r="K4505" s="11" t="str">
        <f t="shared" si="423"/>
        <v>2010s</v>
      </c>
      <c r="L4505" s="11" t="str">
        <f t="shared" si="424"/>
        <v>Cereal</v>
      </c>
      <c r="M4505" s="18">
        <f t="shared" si="425"/>
        <v>3.4956944444444447</v>
      </c>
    </row>
    <row r="4506" spans="1:13">
      <c r="A4506" s="4">
        <v>2014</v>
      </c>
      <c r="B4506" s="5" t="s">
        <v>144</v>
      </c>
      <c r="C4506" s="5" t="s">
        <v>157</v>
      </c>
      <c r="D4506" s="5" t="s">
        <v>17</v>
      </c>
      <c r="E4506" s="5">
        <v>6170</v>
      </c>
      <c r="F4506" s="6">
        <v>662.88</v>
      </c>
      <c r="H4506" s="15" t="str">
        <f t="shared" si="420"/>
        <v>Low</v>
      </c>
      <c r="I4506" s="11" t="str">
        <f t="shared" si="421"/>
        <v>Large</v>
      </c>
      <c r="J4506" s="11" t="str">
        <f t="shared" si="422"/>
        <v>West</v>
      </c>
      <c r="K4506" s="11" t="str">
        <f t="shared" si="423"/>
        <v>2010s</v>
      </c>
      <c r="L4506" s="11" t="str">
        <f t="shared" si="424"/>
        <v>Pulse</v>
      </c>
      <c r="M4506" s="18">
        <f t="shared" si="425"/>
        <v>0.10743598055105348</v>
      </c>
    </row>
    <row r="4507" spans="1:13">
      <c r="A4507" s="4">
        <v>2014</v>
      </c>
      <c r="B4507" s="5" t="s">
        <v>144</v>
      </c>
      <c r="C4507" s="5" t="s">
        <v>157</v>
      </c>
      <c r="D4507" s="5" t="s">
        <v>18</v>
      </c>
      <c r="E4507" s="5">
        <v>129280</v>
      </c>
      <c r="F4507" s="6">
        <v>638.46</v>
      </c>
      <c r="H4507" s="15" t="str">
        <f t="shared" si="420"/>
        <v>Low</v>
      </c>
      <c r="I4507" s="11" t="str">
        <f t="shared" si="421"/>
        <v>Large</v>
      </c>
      <c r="J4507" s="11" t="str">
        <f t="shared" si="422"/>
        <v>West</v>
      </c>
      <c r="K4507" s="11" t="str">
        <f t="shared" si="423"/>
        <v>2010s</v>
      </c>
      <c r="L4507" s="11" t="str">
        <f t="shared" si="424"/>
        <v>Fiber</v>
      </c>
      <c r="M4507" s="18">
        <f t="shared" si="425"/>
        <v>4.9385829207920793E-3</v>
      </c>
    </row>
    <row r="4508" spans="1:13">
      <c r="A4508" s="4">
        <v>2015</v>
      </c>
      <c r="B4508" s="5" t="s">
        <v>144</v>
      </c>
      <c r="C4508" s="5" t="s">
        <v>157</v>
      </c>
      <c r="D4508" s="5" t="s">
        <v>15</v>
      </c>
      <c r="E4508" s="5">
        <v>11580</v>
      </c>
      <c r="F4508" s="6">
        <v>2271.73</v>
      </c>
      <c r="H4508" s="15" t="str">
        <f t="shared" si="420"/>
        <v>Medium</v>
      </c>
      <c r="I4508" s="11" t="str">
        <f t="shared" si="421"/>
        <v>Large</v>
      </c>
      <c r="J4508" s="11" t="str">
        <f t="shared" si="422"/>
        <v>West</v>
      </c>
      <c r="K4508" s="11" t="str">
        <f t="shared" si="423"/>
        <v>2010s</v>
      </c>
      <c r="L4508" s="11" t="str">
        <f t="shared" si="424"/>
        <v>Cereal</v>
      </c>
      <c r="M4508" s="18">
        <f t="shared" si="425"/>
        <v>0.19617702936096718</v>
      </c>
    </row>
    <row r="4509" spans="1:13">
      <c r="A4509" s="4">
        <v>2015</v>
      </c>
      <c r="B4509" s="5" t="s">
        <v>144</v>
      </c>
      <c r="C4509" s="5" t="s">
        <v>157</v>
      </c>
      <c r="D4509" s="5" t="s">
        <v>16</v>
      </c>
      <c r="E4509" s="5">
        <v>220</v>
      </c>
      <c r="F4509" s="6">
        <v>1351.78</v>
      </c>
      <c r="H4509" s="15" t="str">
        <f t="shared" si="420"/>
        <v>Medium</v>
      </c>
      <c r="I4509" s="11" t="str">
        <f t="shared" si="421"/>
        <v>Small</v>
      </c>
      <c r="J4509" s="11" t="str">
        <f t="shared" si="422"/>
        <v>West</v>
      </c>
      <c r="K4509" s="11" t="str">
        <f t="shared" si="423"/>
        <v>2010s</v>
      </c>
      <c r="L4509" s="11" t="str">
        <f t="shared" si="424"/>
        <v>Cereal</v>
      </c>
      <c r="M4509" s="18">
        <f t="shared" si="425"/>
        <v>6.1444545454545452</v>
      </c>
    </row>
    <row r="4510" spans="1:13">
      <c r="A4510" s="4">
        <v>2015</v>
      </c>
      <c r="B4510" s="5" t="s">
        <v>144</v>
      </c>
      <c r="C4510" s="5" t="s">
        <v>157</v>
      </c>
      <c r="D4510" s="5" t="s">
        <v>17</v>
      </c>
      <c r="E4510" s="5">
        <v>7290</v>
      </c>
      <c r="F4510" s="6">
        <v>711.93</v>
      </c>
      <c r="H4510" s="15" t="str">
        <f t="shared" si="420"/>
        <v>Low</v>
      </c>
      <c r="I4510" s="11" t="str">
        <f t="shared" si="421"/>
        <v>Large</v>
      </c>
      <c r="J4510" s="11" t="str">
        <f t="shared" si="422"/>
        <v>West</v>
      </c>
      <c r="K4510" s="11" t="str">
        <f t="shared" si="423"/>
        <v>2010s</v>
      </c>
      <c r="L4510" s="11" t="str">
        <f t="shared" si="424"/>
        <v>Pulse</v>
      </c>
      <c r="M4510" s="18">
        <f t="shared" si="425"/>
        <v>9.7658436213991756E-2</v>
      </c>
    </row>
    <row r="4511" spans="1:13">
      <c r="A4511" s="4">
        <v>2015</v>
      </c>
      <c r="B4511" s="5" t="s">
        <v>144</v>
      </c>
      <c r="C4511" s="5" t="s">
        <v>157</v>
      </c>
      <c r="D4511" s="5" t="s">
        <v>18</v>
      </c>
      <c r="E4511" s="5">
        <v>86780</v>
      </c>
      <c r="F4511" s="6">
        <v>640.85</v>
      </c>
      <c r="H4511" s="15" t="str">
        <f t="shared" si="420"/>
        <v>Low</v>
      </c>
      <c r="I4511" s="11" t="str">
        <f t="shared" si="421"/>
        <v>Large</v>
      </c>
      <c r="J4511" s="11" t="str">
        <f t="shared" si="422"/>
        <v>West</v>
      </c>
      <c r="K4511" s="11" t="str">
        <f t="shared" si="423"/>
        <v>2010s</v>
      </c>
      <c r="L4511" s="11" t="str">
        <f t="shared" si="424"/>
        <v>Fiber</v>
      </c>
      <c r="M4511" s="18">
        <f t="shared" si="425"/>
        <v>7.3847660751325192E-3</v>
      </c>
    </row>
    <row r="4512" spans="1:13">
      <c r="A4512" s="4">
        <v>2016</v>
      </c>
      <c r="B4512" s="5" t="s">
        <v>144</v>
      </c>
      <c r="C4512" s="5" t="s">
        <v>157</v>
      </c>
      <c r="D4512" s="5" t="s">
        <v>15</v>
      </c>
      <c r="E4512" s="5">
        <v>8490</v>
      </c>
      <c r="F4512" s="6">
        <v>1879.08</v>
      </c>
      <c r="H4512" s="15" t="str">
        <f t="shared" si="420"/>
        <v>Medium</v>
      </c>
      <c r="I4512" s="11" t="str">
        <f t="shared" si="421"/>
        <v>Large</v>
      </c>
      <c r="J4512" s="11" t="str">
        <f t="shared" si="422"/>
        <v>West</v>
      </c>
      <c r="K4512" s="11" t="str">
        <f t="shared" si="423"/>
        <v>2010s</v>
      </c>
      <c r="L4512" s="11" t="str">
        <f t="shared" si="424"/>
        <v>Cereal</v>
      </c>
      <c r="M4512" s="18">
        <f t="shared" si="425"/>
        <v>0.22132862190812719</v>
      </c>
    </row>
    <row r="4513" spans="1:13">
      <c r="A4513" s="4">
        <v>2016</v>
      </c>
      <c r="B4513" s="5" t="s">
        <v>144</v>
      </c>
      <c r="C4513" s="5" t="s">
        <v>157</v>
      </c>
      <c r="D4513" s="5" t="s">
        <v>16</v>
      </c>
      <c r="E4513" s="5">
        <v>250</v>
      </c>
      <c r="F4513" s="6">
        <v>1680</v>
      </c>
      <c r="H4513" s="15" t="str">
        <f t="shared" si="420"/>
        <v>Medium</v>
      </c>
      <c r="I4513" s="11" t="str">
        <f t="shared" si="421"/>
        <v>Small</v>
      </c>
      <c r="J4513" s="11" t="str">
        <f t="shared" si="422"/>
        <v>West</v>
      </c>
      <c r="K4513" s="11" t="str">
        <f t="shared" si="423"/>
        <v>2010s</v>
      </c>
      <c r="L4513" s="11" t="str">
        <f t="shared" si="424"/>
        <v>Cereal</v>
      </c>
      <c r="M4513" s="18">
        <f t="shared" si="425"/>
        <v>6.72</v>
      </c>
    </row>
    <row r="4514" spans="1:13">
      <c r="A4514" s="4">
        <v>2016</v>
      </c>
      <c r="B4514" s="5" t="s">
        <v>144</v>
      </c>
      <c r="C4514" s="5" t="s">
        <v>157</v>
      </c>
      <c r="D4514" s="5" t="s">
        <v>17</v>
      </c>
      <c r="E4514" s="5">
        <v>13230</v>
      </c>
      <c r="F4514" s="6">
        <v>840.22</v>
      </c>
      <c r="H4514" s="15" t="str">
        <f t="shared" si="420"/>
        <v>Low</v>
      </c>
      <c r="I4514" s="11" t="str">
        <f t="shared" si="421"/>
        <v>Large</v>
      </c>
      <c r="J4514" s="11" t="str">
        <f t="shared" si="422"/>
        <v>West</v>
      </c>
      <c r="K4514" s="11" t="str">
        <f t="shared" si="423"/>
        <v>2010s</v>
      </c>
      <c r="L4514" s="11" t="str">
        <f t="shared" si="424"/>
        <v>Pulse</v>
      </c>
      <c r="M4514" s="18">
        <f t="shared" si="425"/>
        <v>6.3508692365835229E-2</v>
      </c>
    </row>
    <row r="4515" spans="1:13">
      <c r="A4515" s="4">
        <v>2016</v>
      </c>
      <c r="B4515" s="5" t="s">
        <v>144</v>
      </c>
      <c r="C4515" s="5" t="s">
        <v>157</v>
      </c>
      <c r="D4515" s="5" t="s">
        <v>18</v>
      </c>
      <c r="E4515" s="5">
        <v>80710</v>
      </c>
      <c r="F4515" s="6">
        <v>676.67</v>
      </c>
      <c r="H4515" s="15" t="str">
        <f t="shared" si="420"/>
        <v>Low</v>
      </c>
      <c r="I4515" s="11" t="str">
        <f t="shared" si="421"/>
        <v>Large</v>
      </c>
      <c r="J4515" s="11" t="str">
        <f t="shared" si="422"/>
        <v>West</v>
      </c>
      <c r="K4515" s="11" t="str">
        <f t="shared" si="423"/>
        <v>2010s</v>
      </c>
      <c r="L4515" s="11" t="str">
        <f t="shared" si="424"/>
        <v>Fiber</v>
      </c>
      <c r="M4515" s="18">
        <f t="shared" si="425"/>
        <v>8.3839672902986002E-3</v>
      </c>
    </row>
    <row r="4516" spans="1:13">
      <c r="A4516" s="4">
        <v>2017</v>
      </c>
      <c r="B4516" s="5" t="s">
        <v>144</v>
      </c>
      <c r="C4516" s="5" t="s">
        <v>157</v>
      </c>
      <c r="D4516" s="5" t="s">
        <v>15</v>
      </c>
      <c r="E4516" s="5">
        <v>12080</v>
      </c>
      <c r="F4516" s="6">
        <v>2030.04</v>
      </c>
      <c r="H4516" s="15" t="str">
        <f t="shared" si="420"/>
        <v>Medium</v>
      </c>
      <c r="I4516" s="11" t="str">
        <f t="shared" si="421"/>
        <v>Large</v>
      </c>
      <c r="J4516" s="11" t="str">
        <f t="shared" si="422"/>
        <v>West</v>
      </c>
      <c r="K4516" s="11" t="str">
        <f t="shared" si="423"/>
        <v>2010s</v>
      </c>
      <c r="L4516" s="11" t="str">
        <f t="shared" si="424"/>
        <v>Cereal</v>
      </c>
      <c r="M4516" s="18">
        <f t="shared" si="425"/>
        <v>0.16804966887417219</v>
      </c>
    </row>
    <row r="4517" spans="1:13">
      <c r="A4517" s="4">
        <v>2017</v>
      </c>
      <c r="B4517" s="5" t="s">
        <v>144</v>
      </c>
      <c r="C4517" s="5" t="s">
        <v>157</v>
      </c>
      <c r="D4517" s="5" t="s">
        <v>16</v>
      </c>
      <c r="E4517" s="5">
        <v>520</v>
      </c>
      <c r="F4517" s="6">
        <v>1676.61</v>
      </c>
      <c r="H4517" s="15" t="str">
        <f t="shared" si="420"/>
        <v>Medium</v>
      </c>
      <c r="I4517" s="11" t="str">
        <f t="shared" si="421"/>
        <v>Small</v>
      </c>
      <c r="J4517" s="11" t="str">
        <f t="shared" si="422"/>
        <v>West</v>
      </c>
      <c r="K4517" s="11" t="str">
        <f t="shared" si="423"/>
        <v>2010s</v>
      </c>
      <c r="L4517" s="11" t="str">
        <f t="shared" si="424"/>
        <v>Cereal</v>
      </c>
      <c r="M4517" s="18">
        <f t="shared" si="425"/>
        <v>3.2242499999999996</v>
      </c>
    </row>
    <row r="4518" spans="1:13">
      <c r="A4518" s="4">
        <v>2017</v>
      </c>
      <c r="B4518" s="5" t="s">
        <v>144</v>
      </c>
      <c r="C4518" s="5" t="s">
        <v>157</v>
      </c>
      <c r="D4518" s="5" t="s">
        <v>17</v>
      </c>
      <c r="E4518" s="5">
        <v>24950</v>
      </c>
      <c r="F4518" s="6">
        <v>707.16</v>
      </c>
      <c r="H4518" s="15" t="str">
        <f t="shared" si="420"/>
        <v>Low</v>
      </c>
      <c r="I4518" s="11" t="str">
        <f t="shared" si="421"/>
        <v>Large</v>
      </c>
      <c r="J4518" s="11" t="str">
        <f t="shared" si="422"/>
        <v>West</v>
      </c>
      <c r="K4518" s="11" t="str">
        <f t="shared" si="423"/>
        <v>2010s</v>
      </c>
      <c r="L4518" s="11" t="str">
        <f t="shared" si="424"/>
        <v>Pulse</v>
      </c>
      <c r="M4518" s="18">
        <f t="shared" si="425"/>
        <v>2.8343086172344687E-2</v>
      </c>
    </row>
    <row r="4519" spans="1:13">
      <c r="A4519" s="4">
        <v>2017</v>
      </c>
      <c r="B4519" s="5" t="s">
        <v>144</v>
      </c>
      <c r="C4519" s="5" t="s">
        <v>157</v>
      </c>
      <c r="D4519" s="5" t="s">
        <v>18</v>
      </c>
      <c r="E4519" s="5">
        <v>91730</v>
      </c>
      <c r="F4519" s="6">
        <v>701.35</v>
      </c>
      <c r="H4519" s="15" t="str">
        <f t="shared" si="420"/>
        <v>Low</v>
      </c>
      <c r="I4519" s="11" t="str">
        <f t="shared" si="421"/>
        <v>Large</v>
      </c>
      <c r="J4519" s="11" t="str">
        <f t="shared" si="422"/>
        <v>West</v>
      </c>
      <c r="K4519" s="11" t="str">
        <f t="shared" si="423"/>
        <v>2010s</v>
      </c>
      <c r="L4519" s="11" t="str">
        <f t="shared" si="424"/>
        <v>Fiber</v>
      </c>
      <c r="M4519" s="18">
        <f t="shared" si="425"/>
        <v>7.6458083505941349E-3</v>
      </c>
    </row>
    <row r="4520" spans="1:13">
      <c r="A4520" s="4">
        <v>2008</v>
      </c>
      <c r="B4520" s="5" t="s">
        <v>144</v>
      </c>
      <c r="C4520" s="5" t="s">
        <v>158</v>
      </c>
      <c r="D4520" s="5" t="s">
        <v>15</v>
      </c>
      <c r="E4520" s="5">
        <v>108500</v>
      </c>
      <c r="F4520" s="6">
        <v>715.21</v>
      </c>
      <c r="H4520" s="15" t="str">
        <f t="shared" si="420"/>
        <v>Low</v>
      </c>
      <c r="I4520" s="11" t="str">
        <f t="shared" si="421"/>
        <v>Large</v>
      </c>
      <c r="J4520" s="11" t="str">
        <f t="shared" si="422"/>
        <v>West</v>
      </c>
      <c r="K4520" s="11" t="str">
        <f t="shared" si="423"/>
        <v>2000s</v>
      </c>
      <c r="L4520" s="11" t="str">
        <f t="shared" si="424"/>
        <v>Cereal</v>
      </c>
      <c r="M4520" s="18">
        <f t="shared" si="425"/>
        <v>6.5917972350230418E-3</v>
      </c>
    </row>
    <row r="4521" spans="1:13">
      <c r="A4521" s="4">
        <v>2008</v>
      </c>
      <c r="B4521" s="5" t="s">
        <v>144</v>
      </c>
      <c r="C4521" s="5" t="s">
        <v>158</v>
      </c>
      <c r="D4521" s="5" t="s">
        <v>16</v>
      </c>
      <c r="E4521" s="5">
        <v>228500</v>
      </c>
      <c r="F4521" s="6">
        <v>1277.46</v>
      </c>
      <c r="H4521" s="15" t="str">
        <f t="shared" si="420"/>
        <v>Medium</v>
      </c>
      <c r="I4521" s="11" t="str">
        <f t="shared" si="421"/>
        <v>Large</v>
      </c>
      <c r="J4521" s="11" t="str">
        <f t="shared" si="422"/>
        <v>West</v>
      </c>
      <c r="K4521" s="11" t="str">
        <f t="shared" si="423"/>
        <v>2000s</v>
      </c>
      <c r="L4521" s="11" t="str">
        <f t="shared" si="424"/>
        <v>Cereal</v>
      </c>
      <c r="M4521" s="18">
        <f t="shared" si="425"/>
        <v>5.5906345733041573E-3</v>
      </c>
    </row>
    <row r="4522" spans="1:13">
      <c r="A4522" s="4">
        <v>2008</v>
      </c>
      <c r="B4522" s="5" t="s">
        <v>144</v>
      </c>
      <c r="C4522" s="5" t="s">
        <v>158</v>
      </c>
      <c r="D4522" s="5" t="s">
        <v>17</v>
      </c>
      <c r="E4522" s="5">
        <v>50200</v>
      </c>
      <c r="F4522" s="6">
        <v>739.04</v>
      </c>
      <c r="H4522" s="15" t="str">
        <f t="shared" si="420"/>
        <v>Low</v>
      </c>
      <c r="I4522" s="11" t="str">
        <f t="shared" si="421"/>
        <v>Large</v>
      </c>
      <c r="J4522" s="11" t="str">
        <f t="shared" si="422"/>
        <v>West</v>
      </c>
      <c r="K4522" s="11" t="str">
        <f t="shared" si="423"/>
        <v>2000s</v>
      </c>
      <c r="L4522" s="11" t="str">
        <f t="shared" si="424"/>
        <v>Pulse</v>
      </c>
      <c r="M4522" s="18">
        <f t="shared" si="425"/>
        <v>1.4721912350597608E-2</v>
      </c>
    </row>
    <row r="4523" spans="1:13">
      <c r="A4523" s="4">
        <v>2008</v>
      </c>
      <c r="B4523" s="5" t="s">
        <v>144</v>
      </c>
      <c r="C4523" s="5" t="s">
        <v>158</v>
      </c>
      <c r="D4523" s="5" t="s">
        <v>18</v>
      </c>
      <c r="E4523" s="5">
        <v>7400</v>
      </c>
      <c r="F4523" s="6">
        <v>352.7</v>
      </c>
      <c r="H4523" s="15" t="str">
        <f t="shared" si="420"/>
        <v>Low</v>
      </c>
      <c r="I4523" s="11" t="str">
        <f t="shared" si="421"/>
        <v>Large</v>
      </c>
      <c r="J4523" s="11" t="str">
        <f t="shared" si="422"/>
        <v>West</v>
      </c>
      <c r="K4523" s="11" t="str">
        <f t="shared" si="423"/>
        <v>2000s</v>
      </c>
      <c r="L4523" s="11" t="str">
        <f t="shared" si="424"/>
        <v>Fiber</v>
      </c>
      <c r="M4523" s="18">
        <f t="shared" si="425"/>
        <v>4.766216216216216E-2</v>
      </c>
    </row>
    <row r="4524" spans="1:13">
      <c r="A4524" s="4">
        <v>2009</v>
      </c>
      <c r="B4524" s="5" t="s">
        <v>144</v>
      </c>
      <c r="C4524" s="5" t="s">
        <v>158</v>
      </c>
      <c r="D4524" s="5" t="s">
        <v>15</v>
      </c>
      <c r="E4524" s="5">
        <v>91100</v>
      </c>
      <c r="F4524" s="6">
        <v>419.32</v>
      </c>
      <c r="H4524" s="15" t="str">
        <f t="shared" si="420"/>
        <v>Low</v>
      </c>
      <c r="I4524" s="11" t="str">
        <f t="shared" si="421"/>
        <v>Large</v>
      </c>
      <c r="J4524" s="11" t="str">
        <f t="shared" si="422"/>
        <v>West</v>
      </c>
      <c r="K4524" s="11" t="str">
        <f t="shared" si="423"/>
        <v>2000s</v>
      </c>
      <c r="L4524" s="11" t="str">
        <f t="shared" si="424"/>
        <v>Cereal</v>
      </c>
      <c r="M4524" s="18">
        <f t="shared" si="425"/>
        <v>4.6028540065861691E-3</v>
      </c>
    </row>
    <row r="4525" spans="1:13">
      <c r="A4525" s="4">
        <v>2009</v>
      </c>
      <c r="B4525" s="5" t="s">
        <v>144</v>
      </c>
      <c r="C4525" s="5" t="s">
        <v>158</v>
      </c>
      <c r="D4525" s="5" t="s">
        <v>16</v>
      </c>
      <c r="E4525" s="5">
        <v>230200</v>
      </c>
      <c r="F4525" s="6">
        <v>814.07</v>
      </c>
      <c r="H4525" s="15" t="str">
        <f t="shared" si="420"/>
        <v>Low</v>
      </c>
      <c r="I4525" s="11" t="str">
        <f t="shared" si="421"/>
        <v>Large</v>
      </c>
      <c r="J4525" s="11" t="str">
        <f t="shared" si="422"/>
        <v>West</v>
      </c>
      <c r="K4525" s="11" t="str">
        <f t="shared" si="423"/>
        <v>2000s</v>
      </c>
      <c r="L4525" s="11" t="str">
        <f t="shared" si="424"/>
        <v>Cereal</v>
      </c>
      <c r="M4525" s="18">
        <f t="shared" si="425"/>
        <v>3.536359687228497E-3</v>
      </c>
    </row>
    <row r="4526" spans="1:13">
      <c r="A4526" s="4">
        <v>2009</v>
      </c>
      <c r="B4526" s="5" t="s">
        <v>144</v>
      </c>
      <c r="C4526" s="5" t="s">
        <v>158</v>
      </c>
      <c r="D4526" s="5" t="s">
        <v>17</v>
      </c>
      <c r="E4526" s="5">
        <v>53500</v>
      </c>
      <c r="F4526" s="6">
        <v>742.06</v>
      </c>
      <c r="H4526" s="15" t="str">
        <f t="shared" si="420"/>
        <v>Low</v>
      </c>
      <c r="I4526" s="11" t="str">
        <f t="shared" si="421"/>
        <v>Large</v>
      </c>
      <c r="J4526" s="11" t="str">
        <f t="shared" si="422"/>
        <v>West</v>
      </c>
      <c r="K4526" s="11" t="str">
        <f t="shared" si="423"/>
        <v>2000s</v>
      </c>
      <c r="L4526" s="11" t="str">
        <f t="shared" si="424"/>
        <v>Pulse</v>
      </c>
      <c r="M4526" s="18">
        <f t="shared" si="425"/>
        <v>1.3870280373831775E-2</v>
      </c>
    </row>
    <row r="4527" spans="1:13">
      <c r="A4527" s="4">
        <v>2009</v>
      </c>
      <c r="B4527" s="5" t="s">
        <v>144</v>
      </c>
      <c r="C4527" s="5" t="s">
        <v>158</v>
      </c>
      <c r="D4527" s="5" t="s">
        <v>18</v>
      </c>
      <c r="E4527" s="5">
        <v>8800</v>
      </c>
      <c r="F4527" s="6">
        <v>439.77</v>
      </c>
      <c r="H4527" s="15" t="str">
        <f t="shared" si="420"/>
        <v>Low</v>
      </c>
      <c r="I4527" s="11" t="str">
        <f t="shared" si="421"/>
        <v>Large</v>
      </c>
      <c r="J4527" s="11" t="str">
        <f t="shared" si="422"/>
        <v>West</v>
      </c>
      <c r="K4527" s="11" t="str">
        <f t="shared" si="423"/>
        <v>2000s</v>
      </c>
      <c r="L4527" s="11" t="str">
        <f t="shared" si="424"/>
        <v>Fiber</v>
      </c>
      <c r="M4527" s="18">
        <f t="shared" si="425"/>
        <v>4.9973863636363636E-2</v>
      </c>
    </row>
    <row r="4528" spans="1:13">
      <c r="A4528" s="4">
        <v>2010</v>
      </c>
      <c r="B4528" s="5" t="s">
        <v>144</v>
      </c>
      <c r="C4528" s="5" t="s">
        <v>158</v>
      </c>
      <c r="D4528" s="5" t="s">
        <v>15</v>
      </c>
      <c r="E4528" s="5">
        <v>106700</v>
      </c>
      <c r="F4528" s="6">
        <v>871.6</v>
      </c>
      <c r="H4528" s="15" t="str">
        <f t="shared" si="420"/>
        <v>Low</v>
      </c>
      <c r="I4528" s="11" t="str">
        <f t="shared" si="421"/>
        <v>Large</v>
      </c>
      <c r="J4528" s="11" t="str">
        <f t="shared" si="422"/>
        <v>West</v>
      </c>
      <c r="K4528" s="11" t="str">
        <f t="shared" si="423"/>
        <v>2010s</v>
      </c>
      <c r="L4528" s="11" t="str">
        <f t="shared" si="424"/>
        <v>Cereal</v>
      </c>
      <c r="M4528" s="18">
        <f t="shared" si="425"/>
        <v>8.1686972820993447E-3</v>
      </c>
    </row>
    <row r="4529" spans="1:13">
      <c r="A4529" s="4">
        <v>2010</v>
      </c>
      <c r="B4529" s="5" t="s">
        <v>144</v>
      </c>
      <c r="C4529" s="5" t="s">
        <v>158</v>
      </c>
      <c r="D4529" s="5" t="s">
        <v>16</v>
      </c>
      <c r="E4529" s="5">
        <v>239100</v>
      </c>
      <c r="F4529" s="6">
        <v>1557.09</v>
      </c>
      <c r="H4529" s="15" t="str">
        <f t="shared" si="420"/>
        <v>Medium</v>
      </c>
      <c r="I4529" s="11" t="str">
        <f t="shared" si="421"/>
        <v>Large</v>
      </c>
      <c r="J4529" s="11" t="str">
        <f t="shared" si="422"/>
        <v>West</v>
      </c>
      <c r="K4529" s="11" t="str">
        <f t="shared" si="423"/>
        <v>2010s</v>
      </c>
      <c r="L4529" s="11" t="str">
        <f t="shared" si="424"/>
        <v>Cereal</v>
      </c>
      <c r="M4529" s="18">
        <f t="shared" si="425"/>
        <v>6.5122961104140528E-3</v>
      </c>
    </row>
    <row r="4530" spans="1:13">
      <c r="A4530" s="4">
        <v>2010</v>
      </c>
      <c r="B4530" s="5" t="s">
        <v>144</v>
      </c>
      <c r="C4530" s="5" t="s">
        <v>158</v>
      </c>
      <c r="D4530" s="5" t="s">
        <v>17</v>
      </c>
      <c r="E4530" s="5">
        <v>60000</v>
      </c>
      <c r="F4530" s="6">
        <v>831.67</v>
      </c>
      <c r="H4530" s="15" t="str">
        <f t="shared" si="420"/>
        <v>Low</v>
      </c>
      <c r="I4530" s="11" t="str">
        <f t="shared" si="421"/>
        <v>Large</v>
      </c>
      <c r="J4530" s="11" t="str">
        <f t="shared" si="422"/>
        <v>West</v>
      </c>
      <c r="K4530" s="11" t="str">
        <f t="shared" si="423"/>
        <v>2010s</v>
      </c>
      <c r="L4530" s="11" t="str">
        <f t="shared" si="424"/>
        <v>Pulse</v>
      </c>
      <c r="M4530" s="18">
        <f t="shared" si="425"/>
        <v>1.3861166666666666E-2</v>
      </c>
    </row>
    <row r="4531" spans="1:13">
      <c r="A4531" s="4">
        <v>2010</v>
      </c>
      <c r="B4531" s="5" t="s">
        <v>144</v>
      </c>
      <c r="C4531" s="5" t="s">
        <v>158</v>
      </c>
      <c r="D4531" s="5" t="s">
        <v>18</v>
      </c>
      <c r="E4531" s="5">
        <v>9900</v>
      </c>
      <c r="F4531" s="6">
        <v>316.16000000000003</v>
      </c>
      <c r="H4531" s="15" t="str">
        <f t="shared" si="420"/>
        <v>Low</v>
      </c>
      <c r="I4531" s="11" t="str">
        <f t="shared" si="421"/>
        <v>Large</v>
      </c>
      <c r="J4531" s="11" t="str">
        <f t="shared" si="422"/>
        <v>West</v>
      </c>
      <c r="K4531" s="11" t="str">
        <f t="shared" si="423"/>
        <v>2010s</v>
      </c>
      <c r="L4531" s="11" t="str">
        <f t="shared" si="424"/>
        <v>Fiber</v>
      </c>
      <c r="M4531" s="18">
        <f t="shared" si="425"/>
        <v>3.1935353535353539E-2</v>
      </c>
    </row>
    <row r="4532" spans="1:13">
      <c r="A4532" s="4">
        <v>2011</v>
      </c>
      <c r="B4532" s="5" t="s">
        <v>144</v>
      </c>
      <c r="C4532" s="5" t="s">
        <v>158</v>
      </c>
      <c r="D4532" s="5" t="s">
        <v>15</v>
      </c>
      <c r="E4532" s="5">
        <v>115300</v>
      </c>
      <c r="F4532" s="6">
        <v>1149.18</v>
      </c>
      <c r="H4532" s="15" t="str">
        <f t="shared" si="420"/>
        <v>Medium</v>
      </c>
      <c r="I4532" s="11" t="str">
        <f t="shared" si="421"/>
        <v>Large</v>
      </c>
      <c r="J4532" s="11" t="str">
        <f t="shared" si="422"/>
        <v>West</v>
      </c>
      <c r="K4532" s="11" t="str">
        <f t="shared" si="423"/>
        <v>2010s</v>
      </c>
      <c r="L4532" s="11" t="str">
        <f t="shared" si="424"/>
        <v>Cereal</v>
      </c>
      <c r="M4532" s="18">
        <f t="shared" si="425"/>
        <v>9.9668690372940166E-3</v>
      </c>
    </row>
    <row r="4533" spans="1:13">
      <c r="A4533" s="4">
        <v>2011</v>
      </c>
      <c r="B4533" s="5" t="s">
        <v>144</v>
      </c>
      <c r="C4533" s="5" t="s">
        <v>158</v>
      </c>
      <c r="D4533" s="5" t="s">
        <v>16</v>
      </c>
      <c r="E4533" s="5">
        <v>295000</v>
      </c>
      <c r="F4533" s="6">
        <v>1333.22</v>
      </c>
      <c r="H4533" s="15" t="str">
        <f t="shared" si="420"/>
        <v>Medium</v>
      </c>
      <c r="I4533" s="11" t="str">
        <f t="shared" si="421"/>
        <v>Large</v>
      </c>
      <c r="J4533" s="11" t="str">
        <f t="shared" si="422"/>
        <v>West</v>
      </c>
      <c r="K4533" s="11" t="str">
        <f t="shared" si="423"/>
        <v>2010s</v>
      </c>
      <c r="L4533" s="11" t="str">
        <f t="shared" si="424"/>
        <v>Cereal</v>
      </c>
      <c r="M4533" s="18">
        <f t="shared" si="425"/>
        <v>4.5193898305084749E-3</v>
      </c>
    </row>
    <row r="4534" spans="1:13">
      <c r="A4534" s="4">
        <v>2011</v>
      </c>
      <c r="B4534" s="5" t="s">
        <v>144</v>
      </c>
      <c r="C4534" s="5" t="s">
        <v>158</v>
      </c>
      <c r="D4534" s="5" t="s">
        <v>17</v>
      </c>
      <c r="E4534" s="5">
        <v>59700</v>
      </c>
      <c r="F4534" s="6">
        <v>983.25</v>
      </c>
      <c r="H4534" s="15" t="str">
        <f t="shared" si="420"/>
        <v>Low</v>
      </c>
      <c r="I4534" s="11" t="str">
        <f t="shared" si="421"/>
        <v>Large</v>
      </c>
      <c r="J4534" s="11" t="str">
        <f t="shared" si="422"/>
        <v>West</v>
      </c>
      <c r="K4534" s="11" t="str">
        <f t="shared" si="423"/>
        <v>2010s</v>
      </c>
      <c r="L4534" s="11" t="str">
        <f t="shared" si="424"/>
        <v>Pulse</v>
      </c>
      <c r="M4534" s="18">
        <f t="shared" si="425"/>
        <v>1.6469849246231155E-2</v>
      </c>
    </row>
    <row r="4535" spans="1:13">
      <c r="A4535" s="4">
        <v>2011</v>
      </c>
      <c r="B4535" s="5" t="s">
        <v>144</v>
      </c>
      <c r="C4535" s="5" t="s">
        <v>158</v>
      </c>
      <c r="D4535" s="5" t="s">
        <v>18</v>
      </c>
      <c r="E4535" s="5">
        <v>10300</v>
      </c>
      <c r="F4535" s="6">
        <v>297.08999999999997</v>
      </c>
      <c r="H4535" s="15" t="str">
        <f t="shared" si="420"/>
        <v>Low</v>
      </c>
      <c r="I4535" s="11" t="str">
        <f t="shared" si="421"/>
        <v>Large</v>
      </c>
      <c r="J4535" s="11" t="str">
        <f t="shared" si="422"/>
        <v>West</v>
      </c>
      <c r="K4535" s="11" t="str">
        <f t="shared" si="423"/>
        <v>2010s</v>
      </c>
      <c r="L4535" s="11" t="str">
        <f t="shared" si="424"/>
        <v>Fiber</v>
      </c>
      <c r="M4535" s="18">
        <f t="shared" si="425"/>
        <v>2.8843689320388347E-2</v>
      </c>
    </row>
    <row r="4536" spans="1:13">
      <c r="A4536" s="4">
        <v>2012</v>
      </c>
      <c r="B4536" s="5" t="s">
        <v>144</v>
      </c>
      <c r="C4536" s="5" t="s">
        <v>158</v>
      </c>
      <c r="D4536" s="5" t="s">
        <v>15</v>
      </c>
      <c r="E4536" s="5">
        <v>99300</v>
      </c>
      <c r="F4536" s="6">
        <v>1565.96</v>
      </c>
      <c r="H4536" s="15" t="str">
        <f t="shared" si="420"/>
        <v>Medium</v>
      </c>
      <c r="I4536" s="11" t="str">
        <f t="shared" si="421"/>
        <v>Large</v>
      </c>
      <c r="J4536" s="11" t="str">
        <f t="shared" si="422"/>
        <v>West</v>
      </c>
      <c r="K4536" s="11" t="str">
        <f t="shared" si="423"/>
        <v>2010s</v>
      </c>
      <c r="L4536" s="11" t="str">
        <f t="shared" si="424"/>
        <v>Cereal</v>
      </c>
      <c r="M4536" s="18">
        <f t="shared" si="425"/>
        <v>1.5769989929506546E-2</v>
      </c>
    </row>
    <row r="4537" spans="1:13">
      <c r="A4537" s="4">
        <v>2012</v>
      </c>
      <c r="B4537" s="5" t="s">
        <v>144</v>
      </c>
      <c r="C4537" s="5" t="s">
        <v>158</v>
      </c>
      <c r="D4537" s="5" t="s">
        <v>16</v>
      </c>
      <c r="E4537" s="5">
        <v>292100</v>
      </c>
      <c r="F4537" s="6">
        <v>1678.19</v>
      </c>
      <c r="H4537" s="15" t="str">
        <f t="shared" si="420"/>
        <v>Medium</v>
      </c>
      <c r="I4537" s="11" t="str">
        <f t="shared" si="421"/>
        <v>Large</v>
      </c>
      <c r="J4537" s="11" t="str">
        <f t="shared" si="422"/>
        <v>West</v>
      </c>
      <c r="K4537" s="11" t="str">
        <f t="shared" si="423"/>
        <v>2010s</v>
      </c>
      <c r="L4537" s="11" t="str">
        <f t="shared" si="424"/>
        <v>Cereal</v>
      </c>
      <c r="M4537" s="18">
        <f t="shared" si="425"/>
        <v>5.7452584731256424E-3</v>
      </c>
    </row>
    <row r="4538" spans="1:13">
      <c r="A4538" s="4">
        <v>2012</v>
      </c>
      <c r="B4538" s="5" t="s">
        <v>144</v>
      </c>
      <c r="C4538" s="5" t="s">
        <v>158</v>
      </c>
      <c r="D4538" s="5" t="s">
        <v>17</v>
      </c>
      <c r="E4538" s="5">
        <v>58100</v>
      </c>
      <c r="F4538" s="6">
        <v>1046.47</v>
      </c>
      <c r="H4538" s="15" t="str">
        <f t="shared" si="420"/>
        <v>Medium</v>
      </c>
      <c r="I4538" s="11" t="str">
        <f t="shared" si="421"/>
        <v>Large</v>
      </c>
      <c r="J4538" s="11" t="str">
        <f t="shared" si="422"/>
        <v>West</v>
      </c>
      <c r="K4538" s="11" t="str">
        <f t="shared" si="423"/>
        <v>2010s</v>
      </c>
      <c r="L4538" s="11" t="str">
        <f t="shared" si="424"/>
        <v>Pulse</v>
      </c>
      <c r="M4538" s="18">
        <f t="shared" si="425"/>
        <v>1.8011531841652325E-2</v>
      </c>
    </row>
    <row r="4539" spans="1:13">
      <c r="A4539" s="4">
        <v>2012</v>
      </c>
      <c r="B4539" s="5" t="s">
        <v>144</v>
      </c>
      <c r="C4539" s="5" t="s">
        <v>158</v>
      </c>
      <c r="D4539" s="5" t="s">
        <v>18</v>
      </c>
      <c r="E4539" s="5">
        <v>12900</v>
      </c>
      <c r="F4539" s="6">
        <v>378.29</v>
      </c>
      <c r="H4539" s="15" t="str">
        <f t="shared" si="420"/>
        <v>Low</v>
      </c>
      <c r="I4539" s="11" t="str">
        <f t="shared" si="421"/>
        <v>Large</v>
      </c>
      <c r="J4539" s="11" t="str">
        <f t="shared" si="422"/>
        <v>West</v>
      </c>
      <c r="K4539" s="11" t="str">
        <f t="shared" si="423"/>
        <v>2010s</v>
      </c>
      <c r="L4539" s="11" t="str">
        <f t="shared" si="424"/>
        <v>Fiber</v>
      </c>
      <c r="M4539" s="18">
        <f t="shared" si="425"/>
        <v>2.9324806201550389E-2</v>
      </c>
    </row>
    <row r="4540" spans="1:13">
      <c r="A4540" s="4">
        <v>2013</v>
      </c>
      <c r="B4540" s="5" t="s">
        <v>144</v>
      </c>
      <c r="C4540" s="5" t="s">
        <v>158</v>
      </c>
      <c r="D4540" s="5" t="s">
        <v>15</v>
      </c>
      <c r="E4540" s="5">
        <v>120490</v>
      </c>
      <c r="F4540" s="6">
        <v>1323.26</v>
      </c>
      <c r="H4540" s="15" t="str">
        <f t="shared" si="420"/>
        <v>Medium</v>
      </c>
      <c r="I4540" s="11" t="str">
        <f t="shared" si="421"/>
        <v>Large</v>
      </c>
      <c r="J4540" s="11" t="str">
        <f t="shared" si="422"/>
        <v>West</v>
      </c>
      <c r="K4540" s="11" t="str">
        <f t="shared" si="423"/>
        <v>2010s</v>
      </c>
      <c r="L4540" s="11" t="str">
        <f t="shared" si="424"/>
        <v>Cereal</v>
      </c>
      <c r="M4540" s="18">
        <f t="shared" si="425"/>
        <v>1.0982322184413645E-2</v>
      </c>
    </row>
    <row r="4541" spans="1:13">
      <c r="A4541" s="4">
        <v>2013</v>
      </c>
      <c r="B4541" s="5" t="s">
        <v>144</v>
      </c>
      <c r="C4541" s="5" t="s">
        <v>158</v>
      </c>
      <c r="D4541" s="5" t="s">
        <v>16</v>
      </c>
      <c r="E4541" s="5">
        <v>287970</v>
      </c>
      <c r="F4541" s="6">
        <v>1400.67</v>
      </c>
      <c r="H4541" s="15" t="str">
        <f t="shared" si="420"/>
        <v>Medium</v>
      </c>
      <c r="I4541" s="11" t="str">
        <f t="shared" si="421"/>
        <v>Large</v>
      </c>
      <c r="J4541" s="11" t="str">
        <f t="shared" si="422"/>
        <v>West</v>
      </c>
      <c r="K4541" s="11" t="str">
        <f t="shared" si="423"/>
        <v>2010s</v>
      </c>
      <c r="L4541" s="11" t="str">
        <f t="shared" si="424"/>
        <v>Cereal</v>
      </c>
      <c r="M4541" s="18">
        <f t="shared" si="425"/>
        <v>4.8639441608500887E-3</v>
      </c>
    </row>
    <row r="4542" spans="1:13">
      <c r="A4542" s="4">
        <v>2013</v>
      </c>
      <c r="B4542" s="5" t="s">
        <v>144</v>
      </c>
      <c r="C4542" s="5" t="s">
        <v>158</v>
      </c>
      <c r="D4542" s="5" t="s">
        <v>17</v>
      </c>
      <c r="E4542" s="5">
        <v>56100</v>
      </c>
      <c r="F4542" s="6">
        <v>848.13</v>
      </c>
      <c r="H4542" s="15" t="str">
        <f t="shared" si="420"/>
        <v>Low</v>
      </c>
      <c r="I4542" s="11" t="str">
        <f t="shared" si="421"/>
        <v>Large</v>
      </c>
      <c r="J4542" s="11" t="str">
        <f t="shared" si="422"/>
        <v>West</v>
      </c>
      <c r="K4542" s="11" t="str">
        <f t="shared" si="423"/>
        <v>2010s</v>
      </c>
      <c r="L4542" s="11" t="str">
        <f t="shared" si="424"/>
        <v>Pulse</v>
      </c>
      <c r="M4542" s="18">
        <f t="shared" si="425"/>
        <v>1.5118181818181819E-2</v>
      </c>
    </row>
    <row r="4543" spans="1:13">
      <c r="A4543" s="4">
        <v>2013</v>
      </c>
      <c r="B4543" s="5" t="s">
        <v>144</v>
      </c>
      <c r="C4543" s="5" t="s">
        <v>158</v>
      </c>
      <c r="D4543" s="5" t="s">
        <v>18</v>
      </c>
      <c r="E4543" s="5">
        <v>13360</v>
      </c>
      <c r="F4543" s="6">
        <v>742.51</v>
      </c>
      <c r="H4543" s="15" t="str">
        <f t="shared" si="420"/>
        <v>Low</v>
      </c>
      <c r="I4543" s="11" t="str">
        <f t="shared" si="421"/>
        <v>Large</v>
      </c>
      <c r="J4543" s="11" t="str">
        <f t="shared" si="422"/>
        <v>West</v>
      </c>
      <c r="K4543" s="11" t="str">
        <f t="shared" si="423"/>
        <v>2010s</v>
      </c>
      <c r="L4543" s="11" t="str">
        <f t="shared" si="424"/>
        <v>Fiber</v>
      </c>
      <c r="M4543" s="18">
        <f t="shared" si="425"/>
        <v>5.5577095808383235E-2</v>
      </c>
    </row>
    <row r="4544" spans="1:13">
      <c r="A4544" s="4">
        <v>2014</v>
      </c>
      <c r="B4544" s="5" t="s">
        <v>144</v>
      </c>
      <c r="C4544" s="5" t="s">
        <v>158</v>
      </c>
      <c r="D4544" s="5" t="s">
        <v>15</v>
      </c>
      <c r="E4544" s="5">
        <v>110170</v>
      </c>
      <c r="F4544" s="6">
        <v>962.05</v>
      </c>
      <c r="H4544" s="15" t="str">
        <f t="shared" si="420"/>
        <v>Low</v>
      </c>
      <c r="I4544" s="11" t="str">
        <f t="shared" si="421"/>
        <v>Large</v>
      </c>
      <c r="J4544" s="11" t="str">
        <f t="shared" si="422"/>
        <v>West</v>
      </c>
      <c r="K4544" s="11" t="str">
        <f t="shared" si="423"/>
        <v>2010s</v>
      </c>
      <c r="L4544" s="11" t="str">
        <f t="shared" si="424"/>
        <v>Cereal</v>
      </c>
      <c r="M4544" s="18">
        <f t="shared" si="425"/>
        <v>8.7324135427067264E-3</v>
      </c>
    </row>
    <row r="4545" spans="1:13">
      <c r="A4545" s="4">
        <v>2014</v>
      </c>
      <c r="B4545" s="5" t="s">
        <v>144</v>
      </c>
      <c r="C4545" s="5" t="s">
        <v>158</v>
      </c>
      <c r="D4545" s="5" t="s">
        <v>16</v>
      </c>
      <c r="E4545" s="5">
        <v>236870</v>
      </c>
      <c r="F4545" s="6">
        <v>1164.0999999999999</v>
      </c>
      <c r="H4545" s="15" t="str">
        <f t="shared" si="420"/>
        <v>Medium</v>
      </c>
      <c r="I4545" s="11" t="str">
        <f t="shared" si="421"/>
        <v>Large</v>
      </c>
      <c r="J4545" s="11" t="str">
        <f t="shared" si="422"/>
        <v>West</v>
      </c>
      <c r="K4545" s="11" t="str">
        <f t="shared" si="423"/>
        <v>2010s</v>
      </c>
      <c r="L4545" s="11" t="str">
        <f t="shared" si="424"/>
        <v>Cereal</v>
      </c>
      <c r="M4545" s="18">
        <f t="shared" si="425"/>
        <v>4.9145100688141171E-3</v>
      </c>
    </row>
    <row r="4546" spans="1:13">
      <c r="A4546" s="4">
        <v>2014</v>
      </c>
      <c r="B4546" s="5" t="s">
        <v>144</v>
      </c>
      <c r="C4546" s="5" t="s">
        <v>158</v>
      </c>
      <c r="D4546" s="5" t="s">
        <v>17</v>
      </c>
      <c r="E4546" s="5">
        <v>48410</v>
      </c>
      <c r="F4546" s="6">
        <v>811.61</v>
      </c>
      <c r="H4546" s="15" t="str">
        <f t="shared" si="420"/>
        <v>Low</v>
      </c>
      <c r="I4546" s="11" t="str">
        <f t="shared" si="421"/>
        <v>Large</v>
      </c>
      <c r="J4546" s="11" t="str">
        <f t="shared" si="422"/>
        <v>West</v>
      </c>
      <c r="K4546" s="11" t="str">
        <f t="shared" si="423"/>
        <v>2010s</v>
      </c>
      <c r="L4546" s="11" t="str">
        <f t="shared" si="424"/>
        <v>Pulse</v>
      </c>
      <c r="M4546" s="18">
        <f t="shared" si="425"/>
        <v>1.6765337740136336E-2</v>
      </c>
    </row>
    <row r="4547" spans="1:13">
      <c r="A4547" s="4">
        <v>2014</v>
      </c>
      <c r="B4547" s="5" t="s">
        <v>144</v>
      </c>
      <c r="C4547" s="5" t="s">
        <v>158</v>
      </c>
      <c r="D4547" s="5" t="s">
        <v>18</v>
      </c>
      <c r="E4547" s="5">
        <v>22000</v>
      </c>
      <c r="F4547" s="6">
        <v>680.63</v>
      </c>
      <c r="H4547" s="15" t="str">
        <f t="shared" ref="H4547:H4610" si="426">IF(F4547&lt;1000,"Low",IF(F4547&lt;3000,"Medium","High"))</f>
        <v>Low</v>
      </c>
      <c r="I4547" s="11" t="str">
        <f t="shared" ref="I4547:I4610" si="427">IF(E4547&lt;1000,"Small",IF(E4547&lt;5000,"Medium","Large"))</f>
        <v>Large</v>
      </c>
      <c r="J4547" s="11" t="str">
        <f t="shared" ref="J4547:J4610" si="428">IF(OR(B4547="Punjab",B4547="Haryana",B4547="Himachal Pradesh",B4547="Jammu and Kashmir",B4547="Uttarakhand",B4547="Delhi",B4547="Chandigarh"),"North",IF(OR(B4547="Tamil Nadu",B4547="Karnataka",B4547="Kerala",B4547="Andhra Pradesh",B4547="Telangana"),"South",IF(OR(B4547="Maharashtra",B4547="Gujarat",B4547="Goa",B4547="Rajasthan"),"West",IF(OR(B4547="West Bengal",B4547="Bihar",B4547="Jharkhand",B4547="Odisha",B4547="Assam",B4547="Sikkim",B4547="Arunachal Pradesh",B4547="Manipur",B4547="Meghalaya",B4547="Mizoram",B4547="Nagaland",B4547="Tripura"),"East","Central"))))</f>
        <v>West</v>
      </c>
      <c r="K4547" s="11" t="str">
        <f t="shared" ref="K4547:K4610" si="429">LEFT(A4547,3)&amp;"0s"</f>
        <v>2010s</v>
      </c>
      <c r="L4547" s="11" t="str">
        <f t="shared" ref="L4547:L4610" si="430">IF(D4547="Rice","Cereal",IF(D4547="Maize","Cereal",IF(D4547="Chickpea","Pulse",IF(D4547="Cotton","Fiber","Other"))))</f>
        <v>Fiber</v>
      </c>
      <c r="M4547" s="18">
        <f t="shared" ref="M4547:M4610" si="431">F4547/E4547</f>
        <v>3.0937727272727273E-2</v>
      </c>
    </row>
    <row r="4548" spans="1:13">
      <c r="A4548" s="4">
        <v>2015</v>
      </c>
      <c r="B4548" s="5" t="s">
        <v>144</v>
      </c>
      <c r="C4548" s="5" t="s">
        <v>158</v>
      </c>
      <c r="D4548" s="5" t="s">
        <v>15</v>
      </c>
      <c r="E4548" s="5">
        <v>105670</v>
      </c>
      <c r="F4548" s="6">
        <v>885.67</v>
      </c>
      <c r="H4548" s="15" t="str">
        <f t="shared" si="426"/>
        <v>Low</v>
      </c>
      <c r="I4548" s="11" t="str">
        <f t="shared" si="427"/>
        <v>Large</v>
      </c>
      <c r="J4548" s="11" t="str">
        <f t="shared" si="428"/>
        <v>West</v>
      </c>
      <c r="K4548" s="11" t="str">
        <f t="shared" si="429"/>
        <v>2010s</v>
      </c>
      <c r="L4548" s="11" t="str">
        <f t="shared" si="430"/>
        <v>Cereal</v>
      </c>
      <c r="M4548" s="18">
        <f t="shared" si="431"/>
        <v>8.3814706160688941E-3</v>
      </c>
    </row>
    <row r="4549" spans="1:13">
      <c r="A4549" s="4">
        <v>2015</v>
      </c>
      <c r="B4549" s="5" t="s">
        <v>144</v>
      </c>
      <c r="C4549" s="5" t="s">
        <v>158</v>
      </c>
      <c r="D4549" s="5" t="s">
        <v>16</v>
      </c>
      <c r="E4549" s="5">
        <v>239120</v>
      </c>
      <c r="F4549" s="6">
        <v>1196.94</v>
      </c>
      <c r="H4549" s="15" t="str">
        <f t="shared" si="426"/>
        <v>Medium</v>
      </c>
      <c r="I4549" s="11" t="str">
        <f t="shared" si="427"/>
        <v>Large</v>
      </c>
      <c r="J4549" s="11" t="str">
        <f t="shared" si="428"/>
        <v>West</v>
      </c>
      <c r="K4549" s="11" t="str">
        <f t="shared" si="429"/>
        <v>2010s</v>
      </c>
      <c r="L4549" s="11" t="str">
        <f t="shared" si="430"/>
        <v>Cereal</v>
      </c>
      <c r="M4549" s="18">
        <f t="shared" si="431"/>
        <v>5.0056038808966212E-3</v>
      </c>
    </row>
    <row r="4550" spans="1:13">
      <c r="A4550" s="4">
        <v>2015</v>
      </c>
      <c r="B4550" s="5" t="s">
        <v>144</v>
      </c>
      <c r="C4550" s="5" t="s">
        <v>158</v>
      </c>
      <c r="D4550" s="5" t="s">
        <v>17</v>
      </c>
      <c r="E4550" s="5">
        <v>38190</v>
      </c>
      <c r="F4550" s="6">
        <v>679.83</v>
      </c>
      <c r="H4550" s="15" t="str">
        <f t="shared" si="426"/>
        <v>Low</v>
      </c>
      <c r="I4550" s="11" t="str">
        <f t="shared" si="427"/>
        <v>Large</v>
      </c>
      <c r="J4550" s="11" t="str">
        <f t="shared" si="428"/>
        <v>West</v>
      </c>
      <c r="K4550" s="11" t="str">
        <f t="shared" si="429"/>
        <v>2010s</v>
      </c>
      <c r="L4550" s="11" t="str">
        <f t="shared" si="430"/>
        <v>Pulse</v>
      </c>
      <c r="M4550" s="18">
        <f t="shared" si="431"/>
        <v>1.7801256873527103E-2</v>
      </c>
    </row>
    <row r="4551" spans="1:13">
      <c r="A4551" s="4">
        <v>2015</v>
      </c>
      <c r="B4551" s="5" t="s">
        <v>144</v>
      </c>
      <c r="C4551" s="5" t="s">
        <v>158</v>
      </c>
      <c r="D4551" s="5" t="s">
        <v>18</v>
      </c>
      <c r="E4551" s="5">
        <v>20400</v>
      </c>
      <c r="F4551" s="6">
        <v>551.89</v>
      </c>
      <c r="H4551" s="15" t="str">
        <f t="shared" si="426"/>
        <v>Low</v>
      </c>
      <c r="I4551" s="11" t="str">
        <f t="shared" si="427"/>
        <v>Large</v>
      </c>
      <c r="J4551" s="11" t="str">
        <f t="shared" si="428"/>
        <v>West</v>
      </c>
      <c r="K4551" s="11" t="str">
        <f t="shared" si="429"/>
        <v>2010s</v>
      </c>
      <c r="L4551" s="11" t="str">
        <f t="shared" si="430"/>
        <v>Fiber</v>
      </c>
      <c r="M4551" s="18">
        <f t="shared" si="431"/>
        <v>2.7053431372549019E-2</v>
      </c>
    </row>
    <row r="4552" spans="1:13">
      <c r="A4552" s="4">
        <v>2016</v>
      </c>
      <c r="B4552" s="5" t="s">
        <v>144</v>
      </c>
      <c r="C4552" s="5" t="s">
        <v>158</v>
      </c>
      <c r="D4552" s="5" t="s">
        <v>15</v>
      </c>
      <c r="E4552" s="5">
        <v>126380</v>
      </c>
      <c r="F4552" s="6">
        <v>1207.3499999999999</v>
      </c>
      <c r="H4552" s="15" t="str">
        <f t="shared" si="426"/>
        <v>Medium</v>
      </c>
      <c r="I4552" s="11" t="str">
        <f t="shared" si="427"/>
        <v>Large</v>
      </c>
      <c r="J4552" s="11" t="str">
        <f t="shared" si="428"/>
        <v>West</v>
      </c>
      <c r="K4552" s="11" t="str">
        <f t="shared" si="429"/>
        <v>2010s</v>
      </c>
      <c r="L4552" s="11" t="str">
        <f t="shared" si="430"/>
        <v>Cereal</v>
      </c>
      <c r="M4552" s="18">
        <f t="shared" si="431"/>
        <v>9.5533312232948236E-3</v>
      </c>
    </row>
    <row r="4553" spans="1:13">
      <c r="A4553" s="4">
        <v>2016</v>
      </c>
      <c r="B4553" s="5" t="s">
        <v>144</v>
      </c>
      <c r="C4553" s="5" t="s">
        <v>158</v>
      </c>
      <c r="D4553" s="5" t="s">
        <v>16</v>
      </c>
      <c r="E4553" s="5">
        <v>267890</v>
      </c>
      <c r="F4553" s="6">
        <v>1703.75</v>
      </c>
      <c r="H4553" s="15" t="str">
        <f t="shared" si="426"/>
        <v>Medium</v>
      </c>
      <c r="I4553" s="11" t="str">
        <f t="shared" si="427"/>
        <v>Large</v>
      </c>
      <c r="J4553" s="11" t="str">
        <f t="shared" si="428"/>
        <v>West</v>
      </c>
      <c r="K4553" s="11" t="str">
        <f t="shared" si="429"/>
        <v>2010s</v>
      </c>
      <c r="L4553" s="11" t="str">
        <f t="shared" si="430"/>
        <v>Cereal</v>
      </c>
      <c r="M4553" s="18">
        <f t="shared" si="431"/>
        <v>6.3598865205868084E-3</v>
      </c>
    </row>
    <row r="4554" spans="1:13">
      <c r="A4554" s="4">
        <v>2016</v>
      </c>
      <c r="B4554" s="5" t="s">
        <v>144</v>
      </c>
      <c r="C4554" s="5" t="s">
        <v>158</v>
      </c>
      <c r="D4554" s="5" t="s">
        <v>17</v>
      </c>
      <c r="E4554" s="5">
        <v>33630</v>
      </c>
      <c r="F4554" s="6">
        <v>1276.79</v>
      </c>
      <c r="H4554" s="15" t="str">
        <f t="shared" si="426"/>
        <v>Medium</v>
      </c>
      <c r="I4554" s="11" t="str">
        <f t="shared" si="427"/>
        <v>Large</v>
      </c>
      <c r="J4554" s="11" t="str">
        <f t="shared" si="428"/>
        <v>West</v>
      </c>
      <c r="K4554" s="11" t="str">
        <f t="shared" si="429"/>
        <v>2010s</v>
      </c>
      <c r="L4554" s="11" t="str">
        <f t="shared" si="430"/>
        <v>Pulse</v>
      </c>
      <c r="M4554" s="18">
        <f t="shared" si="431"/>
        <v>3.7965804341361875E-2</v>
      </c>
    </row>
    <row r="4555" spans="1:13">
      <c r="A4555" s="4">
        <v>2016</v>
      </c>
      <c r="B4555" s="5" t="s">
        <v>144</v>
      </c>
      <c r="C4555" s="5" t="s">
        <v>158</v>
      </c>
      <c r="D4555" s="5" t="s">
        <v>18</v>
      </c>
      <c r="E4555" s="5">
        <v>19260</v>
      </c>
      <c r="F4555" s="6">
        <v>389.31</v>
      </c>
      <c r="H4555" s="15" t="str">
        <f t="shared" si="426"/>
        <v>Low</v>
      </c>
      <c r="I4555" s="11" t="str">
        <f t="shared" si="427"/>
        <v>Large</v>
      </c>
      <c r="J4555" s="11" t="str">
        <f t="shared" si="428"/>
        <v>West</v>
      </c>
      <c r="K4555" s="11" t="str">
        <f t="shared" si="429"/>
        <v>2010s</v>
      </c>
      <c r="L4555" s="11" t="str">
        <f t="shared" si="430"/>
        <v>Fiber</v>
      </c>
      <c r="M4555" s="18">
        <f t="shared" si="431"/>
        <v>2.0213395638629283E-2</v>
      </c>
    </row>
    <row r="4556" spans="1:13">
      <c r="A4556" s="4">
        <v>2017</v>
      </c>
      <c r="B4556" s="5" t="s">
        <v>144</v>
      </c>
      <c r="C4556" s="5" t="s">
        <v>158</v>
      </c>
      <c r="D4556" s="5" t="s">
        <v>15</v>
      </c>
      <c r="E4556" s="5">
        <v>127960</v>
      </c>
      <c r="F4556" s="6">
        <v>1126.3599999999999</v>
      </c>
      <c r="H4556" s="15" t="str">
        <f t="shared" si="426"/>
        <v>Medium</v>
      </c>
      <c r="I4556" s="11" t="str">
        <f t="shared" si="427"/>
        <v>Large</v>
      </c>
      <c r="J4556" s="11" t="str">
        <f t="shared" si="428"/>
        <v>West</v>
      </c>
      <c r="K4556" s="11" t="str">
        <f t="shared" si="429"/>
        <v>2010s</v>
      </c>
      <c r="L4556" s="11" t="str">
        <f t="shared" si="430"/>
        <v>Cereal</v>
      </c>
      <c r="M4556" s="18">
        <f t="shared" si="431"/>
        <v>8.80243826195686E-3</v>
      </c>
    </row>
    <row r="4557" spans="1:13">
      <c r="A4557" s="4">
        <v>2017</v>
      </c>
      <c r="B4557" s="5" t="s">
        <v>144</v>
      </c>
      <c r="C4557" s="5" t="s">
        <v>158</v>
      </c>
      <c r="D4557" s="5" t="s">
        <v>16</v>
      </c>
      <c r="E4557" s="5">
        <v>256790</v>
      </c>
      <c r="F4557" s="6">
        <v>1615.93</v>
      </c>
      <c r="H4557" s="15" t="str">
        <f t="shared" si="426"/>
        <v>Medium</v>
      </c>
      <c r="I4557" s="11" t="str">
        <f t="shared" si="427"/>
        <v>Large</v>
      </c>
      <c r="J4557" s="11" t="str">
        <f t="shared" si="428"/>
        <v>West</v>
      </c>
      <c r="K4557" s="11" t="str">
        <f t="shared" si="429"/>
        <v>2010s</v>
      </c>
      <c r="L4557" s="11" t="str">
        <f t="shared" si="430"/>
        <v>Cereal</v>
      </c>
      <c r="M4557" s="18">
        <f t="shared" si="431"/>
        <v>6.2928073523112272E-3</v>
      </c>
    </row>
    <row r="4558" spans="1:13">
      <c r="A4558" s="4">
        <v>2017</v>
      </c>
      <c r="B4558" s="5" t="s">
        <v>144</v>
      </c>
      <c r="C4558" s="5" t="s">
        <v>158</v>
      </c>
      <c r="D4558" s="5" t="s">
        <v>17</v>
      </c>
      <c r="E4558" s="5">
        <v>43740</v>
      </c>
      <c r="F4558" s="6">
        <v>1436.07</v>
      </c>
      <c r="H4558" s="15" t="str">
        <f t="shared" si="426"/>
        <v>Medium</v>
      </c>
      <c r="I4558" s="11" t="str">
        <f t="shared" si="427"/>
        <v>Large</v>
      </c>
      <c r="J4558" s="11" t="str">
        <f t="shared" si="428"/>
        <v>West</v>
      </c>
      <c r="K4558" s="11" t="str">
        <f t="shared" si="429"/>
        <v>2010s</v>
      </c>
      <c r="L4558" s="11" t="str">
        <f t="shared" si="430"/>
        <v>Pulse</v>
      </c>
      <c r="M4558" s="18">
        <f t="shared" si="431"/>
        <v>3.283196159122085E-2</v>
      </c>
    </row>
    <row r="4559" spans="1:13">
      <c r="A4559" s="4">
        <v>2017</v>
      </c>
      <c r="B4559" s="5" t="s">
        <v>144</v>
      </c>
      <c r="C4559" s="5" t="s">
        <v>158</v>
      </c>
      <c r="D4559" s="5" t="s">
        <v>18</v>
      </c>
      <c r="E4559" s="5">
        <v>17070</v>
      </c>
      <c r="F4559" s="6">
        <v>664.94</v>
      </c>
      <c r="H4559" s="15" t="str">
        <f t="shared" si="426"/>
        <v>Low</v>
      </c>
      <c r="I4559" s="11" t="str">
        <f t="shared" si="427"/>
        <v>Large</v>
      </c>
      <c r="J4559" s="11" t="str">
        <f t="shared" si="428"/>
        <v>West</v>
      </c>
      <c r="K4559" s="11" t="str">
        <f t="shared" si="429"/>
        <v>2010s</v>
      </c>
      <c r="L4559" s="11" t="str">
        <f t="shared" si="430"/>
        <v>Fiber</v>
      </c>
      <c r="M4559" s="18">
        <f t="shared" si="431"/>
        <v>3.8953719976567082E-2</v>
      </c>
    </row>
    <row r="4560" spans="1:13">
      <c r="A4560" s="4">
        <v>2008</v>
      </c>
      <c r="B4560" s="5" t="s">
        <v>144</v>
      </c>
      <c r="C4560" s="5" t="s">
        <v>159</v>
      </c>
      <c r="D4560" s="5" t="s">
        <v>16</v>
      </c>
      <c r="E4560" s="5">
        <v>800</v>
      </c>
      <c r="F4560" s="6">
        <v>1375</v>
      </c>
      <c r="H4560" s="15" t="str">
        <f t="shared" si="426"/>
        <v>Medium</v>
      </c>
      <c r="I4560" s="11" t="str">
        <f t="shared" si="427"/>
        <v>Small</v>
      </c>
      <c r="J4560" s="11" t="str">
        <f t="shared" si="428"/>
        <v>West</v>
      </c>
      <c r="K4560" s="11" t="str">
        <f t="shared" si="429"/>
        <v>2000s</v>
      </c>
      <c r="L4560" s="11" t="str">
        <f t="shared" si="430"/>
        <v>Cereal</v>
      </c>
      <c r="M4560" s="18">
        <f t="shared" si="431"/>
        <v>1.71875</v>
      </c>
    </row>
    <row r="4561" spans="1:13">
      <c r="A4561" s="4">
        <v>2008</v>
      </c>
      <c r="B4561" s="5" t="s">
        <v>144</v>
      </c>
      <c r="C4561" s="5" t="s">
        <v>159</v>
      </c>
      <c r="D4561" s="5" t="s">
        <v>17</v>
      </c>
      <c r="E4561" s="5">
        <v>7700</v>
      </c>
      <c r="F4561" s="6">
        <v>1870.13</v>
      </c>
      <c r="H4561" s="15" t="str">
        <f t="shared" si="426"/>
        <v>Medium</v>
      </c>
      <c r="I4561" s="11" t="str">
        <f t="shared" si="427"/>
        <v>Large</v>
      </c>
      <c r="J4561" s="11" t="str">
        <f t="shared" si="428"/>
        <v>West</v>
      </c>
      <c r="K4561" s="11" t="str">
        <f t="shared" si="429"/>
        <v>2000s</v>
      </c>
      <c r="L4561" s="11" t="str">
        <f t="shared" si="430"/>
        <v>Pulse</v>
      </c>
      <c r="M4561" s="18">
        <f t="shared" si="431"/>
        <v>0.24287402597402599</v>
      </c>
    </row>
    <row r="4562" spans="1:13">
      <c r="A4562" s="4">
        <v>2008</v>
      </c>
      <c r="B4562" s="5" t="s">
        <v>144</v>
      </c>
      <c r="C4562" s="5" t="s">
        <v>159</v>
      </c>
      <c r="D4562" s="5" t="s">
        <v>18</v>
      </c>
      <c r="E4562" s="5">
        <v>245000</v>
      </c>
      <c r="F4562" s="6">
        <v>778.94</v>
      </c>
      <c r="H4562" s="15" t="str">
        <f t="shared" si="426"/>
        <v>Low</v>
      </c>
      <c r="I4562" s="11" t="str">
        <f t="shared" si="427"/>
        <v>Large</v>
      </c>
      <c r="J4562" s="11" t="str">
        <f t="shared" si="428"/>
        <v>West</v>
      </c>
      <c r="K4562" s="11" t="str">
        <f t="shared" si="429"/>
        <v>2000s</v>
      </c>
      <c r="L4562" s="11" t="str">
        <f t="shared" si="430"/>
        <v>Fiber</v>
      </c>
      <c r="M4562" s="18">
        <f t="shared" si="431"/>
        <v>3.1793469387755104E-3</v>
      </c>
    </row>
    <row r="4563" spans="1:13">
      <c r="A4563" s="4">
        <v>2009</v>
      </c>
      <c r="B4563" s="5" t="s">
        <v>144</v>
      </c>
      <c r="C4563" s="5" t="s">
        <v>159</v>
      </c>
      <c r="D4563" s="5" t="s">
        <v>16</v>
      </c>
      <c r="E4563" s="5">
        <v>900</v>
      </c>
      <c r="F4563" s="6">
        <v>1000</v>
      </c>
      <c r="H4563" s="15" t="str">
        <f t="shared" si="426"/>
        <v>Medium</v>
      </c>
      <c r="I4563" s="11" t="str">
        <f t="shared" si="427"/>
        <v>Small</v>
      </c>
      <c r="J4563" s="11" t="str">
        <f t="shared" si="428"/>
        <v>West</v>
      </c>
      <c r="K4563" s="11" t="str">
        <f t="shared" si="429"/>
        <v>2000s</v>
      </c>
      <c r="L4563" s="11" t="str">
        <f t="shared" si="430"/>
        <v>Cereal</v>
      </c>
      <c r="M4563" s="18">
        <f t="shared" si="431"/>
        <v>1.1111111111111112</v>
      </c>
    </row>
    <row r="4564" spans="1:13">
      <c r="A4564" s="4">
        <v>2009</v>
      </c>
      <c r="B4564" s="5" t="s">
        <v>144</v>
      </c>
      <c r="C4564" s="5" t="s">
        <v>159</v>
      </c>
      <c r="D4564" s="5" t="s">
        <v>17</v>
      </c>
      <c r="E4564" s="5">
        <v>4900</v>
      </c>
      <c r="F4564" s="6">
        <v>1408.16</v>
      </c>
      <c r="H4564" s="15" t="str">
        <f t="shared" si="426"/>
        <v>Medium</v>
      </c>
      <c r="I4564" s="11" t="str">
        <f t="shared" si="427"/>
        <v>Medium</v>
      </c>
      <c r="J4564" s="11" t="str">
        <f t="shared" si="428"/>
        <v>West</v>
      </c>
      <c r="K4564" s="11" t="str">
        <f t="shared" si="429"/>
        <v>2000s</v>
      </c>
      <c r="L4564" s="11" t="str">
        <f t="shared" si="430"/>
        <v>Pulse</v>
      </c>
      <c r="M4564" s="18">
        <f t="shared" si="431"/>
        <v>0.28737959183673473</v>
      </c>
    </row>
    <row r="4565" spans="1:13">
      <c r="A4565" s="4">
        <v>2009</v>
      </c>
      <c r="B4565" s="5" t="s">
        <v>144</v>
      </c>
      <c r="C4565" s="5" t="s">
        <v>159</v>
      </c>
      <c r="D4565" s="5" t="s">
        <v>18</v>
      </c>
      <c r="E4565" s="5">
        <v>287200</v>
      </c>
      <c r="F4565" s="6">
        <v>749.13</v>
      </c>
      <c r="H4565" s="15" t="str">
        <f t="shared" si="426"/>
        <v>Low</v>
      </c>
      <c r="I4565" s="11" t="str">
        <f t="shared" si="427"/>
        <v>Large</v>
      </c>
      <c r="J4565" s="11" t="str">
        <f t="shared" si="428"/>
        <v>West</v>
      </c>
      <c r="K4565" s="11" t="str">
        <f t="shared" si="429"/>
        <v>2000s</v>
      </c>
      <c r="L4565" s="11" t="str">
        <f t="shared" si="430"/>
        <v>Fiber</v>
      </c>
      <c r="M4565" s="18">
        <f t="shared" si="431"/>
        <v>2.6083913649025069E-3</v>
      </c>
    </row>
    <row r="4566" spans="1:13">
      <c r="A4566" s="4">
        <v>2010</v>
      </c>
      <c r="B4566" s="5" t="s">
        <v>144</v>
      </c>
      <c r="C4566" s="5" t="s">
        <v>159</v>
      </c>
      <c r="D4566" s="5" t="s">
        <v>16</v>
      </c>
      <c r="E4566" s="5">
        <v>6000</v>
      </c>
      <c r="F4566" s="6">
        <v>1616.67</v>
      </c>
      <c r="H4566" s="15" t="str">
        <f t="shared" si="426"/>
        <v>Medium</v>
      </c>
      <c r="I4566" s="11" t="str">
        <f t="shared" si="427"/>
        <v>Large</v>
      </c>
      <c r="J4566" s="11" t="str">
        <f t="shared" si="428"/>
        <v>West</v>
      </c>
      <c r="K4566" s="11" t="str">
        <f t="shared" si="429"/>
        <v>2010s</v>
      </c>
      <c r="L4566" s="11" t="str">
        <f t="shared" si="430"/>
        <v>Cereal</v>
      </c>
      <c r="M4566" s="18">
        <f t="shared" si="431"/>
        <v>0.26944499999999999</v>
      </c>
    </row>
    <row r="4567" spans="1:13">
      <c r="A4567" s="4">
        <v>2010</v>
      </c>
      <c r="B4567" s="5" t="s">
        <v>144</v>
      </c>
      <c r="C4567" s="5" t="s">
        <v>159</v>
      </c>
      <c r="D4567" s="5" t="s">
        <v>17</v>
      </c>
      <c r="E4567" s="5">
        <v>8800</v>
      </c>
      <c r="F4567" s="6">
        <v>1375</v>
      </c>
      <c r="H4567" s="15" t="str">
        <f t="shared" si="426"/>
        <v>Medium</v>
      </c>
      <c r="I4567" s="11" t="str">
        <f t="shared" si="427"/>
        <v>Large</v>
      </c>
      <c r="J4567" s="11" t="str">
        <f t="shared" si="428"/>
        <v>West</v>
      </c>
      <c r="K4567" s="11" t="str">
        <f t="shared" si="429"/>
        <v>2010s</v>
      </c>
      <c r="L4567" s="11" t="str">
        <f t="shared" si="430"/>
        <v>Pulse</v>
      </c>
      <c r="M4567" s="18">
        <f t="shared" si="431"/>
        <v>0.15625</v>
      </c>
    </row>
    <row r="4568" spans="1:13">
      <c r="A4568" s="4">
        <v>2010</v>
      </c>
      <c r="B4568" s="5" t="s">
        <v>144</v>
      </c>
      <c r="C4568" s="5" t="s">
        <v>159</v>
      </c>
      <c r="D4568" s="5" t="s">
        <v>18</v>
      </c>
      <c r="E4568" s="5">
        <v>356900</v>
      </c>
      <c r="F4568" s="6">
        <v>789.69</v>
      </c>
      <c r="H4568" s="15" t="str">
        <f t="shared" si="426"/>
        <v>Low</v>
      </c>
      <c r="I4568" s="11" t="str">
        <f t="shared" si="427"/>
        <v>Large</v>
      </c>
      <c r="J4568" s="11" t="str">
        <f t="shared" si="428"/>
        <v>West</v>
      </c>
      <c r="K4568" s="11" t="str">
        <f t="shared" si="429"/>
        <v>2010s</v>
      </c>
      <c r="L4568" s="11" t="str">
        <f t="shared" si="430"/>
        <v>Fiber</v>
      </c>
      <c r="M4568" s="18">
        <f t="shared" si="431"/>
        <v>2.2126365928831606E-3</v>
      </c>
    </row>
    <row r="4569" spans="1:13">
      <c r="A4569" s="4">
        <v>2011</v>
      </c>
      <c r="B4569" s="5" t="s">
        <v>144</v>
      </c>
      <c r="C4569" s="5" t="s">
        <v>159</v>
      </c>
      <c r="D4569" s="5" t="s">
        <v>17</v>
      </c>
      <c r="E4569" s="5">
        <v>10700</v>
      </c>
      <c r="F4569" s="6">
        <v>1429.91</v>
      </c>
      <c r="H4569" s="15" t="str">
        <f t="shared" si="426"/>
        <v>Medium</v>
      </c>
      <c r="I4569" s="11" t="str">
        <f t="shared" si="427"/>
        <v>Large</v>
      </c>
      <c r="J4569" s="11" t="str">
        <f t="shared" si="428"/>
        <v>West</v>
      </c>
      <c r="K4569" s="11" t="str">
        <f t="shared" si="429"/>
        <v>2010s</v>
      </c>
      <c r="L4569" s="11" t="str">
        <f t="shared" si="430"/>
        <v>Pulse</v>
      </c>
      <c r="M4569" s="18">
        <f t="shared" si="431"/>
        <v>0.13363644859813084</v>
      </c>
    </row>
    <row r="4570" spans="1:13">
      <c r="A4570" s="4">
        <v>2011</v>
      </c>
      <c r="B4570" s="5" t="s">
        <v>144</v>
      </c>
      <c r="C4570" s="5" t="s">
        <v>159</v>
      </c>
      <c r="D4570" s="5" t="s">
        <v>18</v>
      </c>
      <c r="E4570" s="5">
        <v>387100</v>
      </c>
      <c r="F4570" s="6">
        <v>800.65</v>
      </c>
      <c r="H4570" s="15" t="str">
        <f t="shared" si="426"/>
        <v>Low</v>
      </c>
      <c r="I4570" s="11" t="str">
        <f t="shared" si="427"/>
        <v>Large</v>
      </c>
      <c r="J4570" s="11" t="str">
        <f t="shared" si="428"/>
        <v>West</v>
      </c>
      <c r="K4570" s="11" t="str">
        <f t="shared" si="429"/>
        <v>2010s</v>
      </c>
      <c r="L4570" s="11" t="str">
        <f t="shared" si="430"/>
        <v>Fiber</v>
      </c>
      <c r="M4570" s="18">
        <f t="shared" si="431"/>
        <v>2.0683285972616892E-3</v>
      </c>
    </row>
    <row r="4571" spans="1:13">
      <c r="A4571" s="4">
        <v>2012</v>
      </c>
      <c r="B4571" s="5" t="s">
        <v>144</v>
      </c>
      <c r="C4571" s="5" t="s">
        <v>159</v>
      </c>
      <c r="D4571" s="5" t="s">
        <v>16</v>
      </c>
      <c r="E4571" s="5">
        <v>400</v>
      </c>
      <c r="F4571" s="6">
        <v>1500</v>
      </c>
      <c r="H4571" s="15" t="str">
        <f t="shared" si="426"/>
        <v>Medium</v>
      </c>
      <c r="I4571" s="11" t="str">
        <f t="shared" si="427"/>
        <v>Small</v>
      </c>
      <c r="J4571" s="11" t="str">
        <f t="shared" si="428"/>
        <v>West</v>
      </c>
      <c r="K4571" s="11" t="str">
        <f t="shared" si="429"/>
        <v>2010s</v>
      </c>
      <c r="L4571" s="11" t="str">
        <f t="shared" si="430"/>
        <v>Cereal</v>
      </c>
      <c r="M4571" s="18">
        <f t="shared" si="431"/>
        <v>3.75</v>
      </c>
    </row>
    <row r="4572" spans="1:13">
      <c r="A4572" s="4">
        <v>2012</v>
      </c>
      <c r="B4572" s="5" t="s">
        <v>144</v>
      </c>
      <c r="C4572" s="5" t="s">
        <v>159</v>
      </c>
      <c r="D4572" s="5" t="s">
        <v>17</v>
      </c>
      <c r="E4572" s="5">
        <v>2100</v>
      </c>
      <c r="F4572" s="6">
        <v>1476.19</v>
      </c>
      <c r="H4572" s="15" t="str">
        <f t="shared" si="426"/>
        <v>Medium</v>
      </c>
      <c r="I4572" s="11" t="str">
        <f t="shared" si="427"/>
        <v>Medium</v>
      </c>
      <c r="J4572" s="11" t="str">
        <f t="shared" si="428"/>
        <v>West</v>
      </c>
      <c r="K4572" s="11" t="str">
        <f t="shared" si="429"/>
        <v>2010s</v>
      </c>
      <c r="L4572" s="11" t="str">
        <f t="shared" si="430"/>
        <v>Pulse</v>
      </c>
      <c r="M4572" s="18">
        <f t="shared" si="431"/>
        <v>0.70294761904761904</v>
      </c>
    </row>
    <row r="4573" spans="1:13">
      <c r="A4573" s="4">
        <v>2012</v>
      </c>
      <c r="B4573" s="5" t="s">
        <v>144</v>
      </c>
      <c r="C4573" s="5" t="s">
        <v>159</v>
      </c>
      <c r="D4573" s="5" t="s">
        <v>18</v>
      </c>
      <c r="E4573" s="5">
        <v>306300</v>
      </c>
      <c r="F4573" s="6">
        <v>271.33999999999997</v>
      </c>
      <c r="H4573" s="15" t="str">
        <f t="shared" si="426"/>
        <v>Low</v>
      </c>
      <c r="I4573" s="11" t="str">
        <f t="shared" si="427"/>
        <v>Large</v>
      </c>
      <c r="J4573" s="11" t="str">
        <f t="shared" si="428"/>
        <v>West</v>
      </c>
      <c r="K4573" s="11" t="str">
        <f t="shared" si="429"/>
        <v>2010s</v>
      </c>
      <c r="L4573" s="11" t="str">
        <f t="shared" si="430"/>
        <v>Fiber</v>
      </c>
      <c r="M4573" s="18">
        <f t="shared" si="431"/>
        <v>8.8586353248449223E-4</v>
      </c>
    </row>
    <row r="4574" spans="1:13">
      <c r="A4574" s="4">
        <v>2013</v>
      </c>
      <c r="B4574" s="5" t="s">
        <v>144</v>
      </c>
      <c r="C4574" s="5" t="s">
        <v>159</v>
      </c>
      <c r="D4574" s="5" t="s">
        <v>16</v>
      </c>
      <c r="E4574" s="5">
        <v>1030</v>
      </c>
      <c r="F4574" s="6">
        <v>1514.56</v>
      </c>
      <c r="H4574" s="15" t="str">
        <f t="shared" si="426"/>
        <v>Medium</v>
      </c>
      <c r="I4574" s="11" t="str">
        <f t="shared" si="427"/>
        <v>Medium</v>
      </c>
      <c r="J4574" s="11" t="str">
        <f t="shared" si="428"/>
        <v>West</v>
      </c>
      <c r="K4574" s="11" t="str">
        <f t="shared" si="429"/>
        <v>2010s</v>
      </c>
      <c r="L4574" s="11" t="str">
        <f t="shared" si="430"/>
        <v>Cereal</v>
      </c>
      <c r="M4574" s="18">
        <f t="shared" si="431"/>
        <v>1.4704466019417475</v>
      </c>
    </row>
    <row r="4575" spans="1:13">
      <c r="A4575" s="4">
        <v>2013</v>
      </c>
      <c r="B4575" s="5" t="s">
        <v>144</v>
      </c>
      <c r="C4575" s="5" t="s">
        <v>159</v>
      </c>
      <c r="D4575" s="5" t="s">
        <v>17</v>
      </c>
      <c r="E4575" s="5">
        <v>12570</v>
      </c>
      <c r="F4575" s="6">
        <v>1956.25</v>
      </c>
      <c r="H4575" s="15" t="str">
        <f t="shared" si="426"/>
        <v>Medium</v>
      </c>
      <c r="I4575" s="11" t="str">
        <f t="shared" si="427"/>
        <v>Large</v>
      </c>
      <c r="J4575" s="11" t="str">
        <f t="shared" si="428"/>
        <v>West</v>
      </c>
      <c r="K4575" s="11" t="str">
        <f t="shared" si="429"/>
        <v>2010s</v>
      </c>
      <c r="L4575" s="11" t="str">
        <f t="shared" si="430"/>
        <v>Pulse</v>
      </c>
      <c r="M4575" s="18">
        <f t="shared" si="431"/>
        <v>0.15562848050914876</v>
      </c>
    </row>
    <row r="4576" spans="1:13">
      <c r="A4576" s="4">
        <v>2013</v>
      </c>
      <c r="B4576" s="5" t="s">
        <v>144</v>
      </c>
      <c r="C4576" s="5" t="s">
        <v>159</v>
      </c>
      <c r="D4576" s="5" t="s">
        <v>18</v>
      </c>
      <c r="E4576" s="5">
        <v>277050</v>
      </c>
      <c r="F4576" s="6">
        <v>977.91</v>
      </c>
      <c r="H4576" s="15" t="str">
        <f t="shared" si="426"/>
        <v>Low</v>
      </c>
      <c r="I4576" s="11" t="str">
        <f t="shared" si="427"/>
        <v>Large</v>
      </c>
      <c r="J4576" s="11" t="str">
        <f t="shared" si="428"/>
        <v>West</v>
      </c>
      <c r="K4576" s="11" t="str">
        <f t="shared" si="429"/>
        <v>2010s</v>
      </c>
      <c r="L4576" s="11" t="str">
        <f t="shared" si="430"/>
        <v>Fiber</v>
      </c>
      <c r="M4576" s="18">
        <f t="shared" si="431"/>
        <v>3.529723876556578E-3</v>
      </c>
    </row>
    <row r="4577" spans="1:13">
      <c r="A4577" s="4">
        <v>2014</v>
      </c>
      <c r="B4577" s="5" t="s">
        <v>144</v>
      </c>
      <c r="C4577" s="5" t="s">
        <v>159</v>
      </c>
      <c r="D4577" s="5" t="s">
        <v>16</v>
      </c>
      <c r="E4577" s="5">
        <v>450</v>
      </c>
      <c r="F4577" s="6">
        <v>1610.35</v>
      </c>
      <c r="H4577" s="15" t="str">
        <f t="shared" si="426"/>
        <v>Medium</v>
      </c>
      <c r="I4577" s="11" t="str">
        <f t="shared" si="427"/>
        <v>Small</v>
      </c>
      <c r="J4577" s="11" t="str">
        <f t="shared" si="428"/>
        <v>West</v>
      </c>
      <c r="K4577" s="11" t="str">
        <f t="shared" si="429"/>
        <v>2010s</v>
      </c>
      <c r="L4577" s="11" t="str">
        <f t="shared" si="430"/>
        <v>Cereal</v>
      </c>
      <c r="M4577" s="18">
        <f t="shared" si="431"/>
        <v>3.5785555555555555</v>
      </c>
    </row>
    <row r="4578" spans="1:13">
      <c r="A4578" s="4">
        <v>2014</v>
      </c>
      <c r="B4578" s="5" t="s">
        <v>144</v>
      </c>
      <c r="C4578" s="5" t="s">
        <v>159</v>
      </c>
      <c r="D4578" s="5" t="s">
        <v>17</v>
      </c>
      <c r="E4578" s="5">
        <v>2250</v>
      </c>
      <c r="F4578" s="6">
        <v>1715.86</v>
      </c>
      <c r="H4578" s="15" t="str">
        <f t="shared" si="426"/>
        <v>Medium</v>
      </c>
      <c r="I4578" s="11" t="str">
        <f t="shared" si="427"/>
        <v>Medium</v>
      </c>
      <c r="J4578" s="11" t="str">
        <f t="shared" si="428"/>
        <v>West</v>
      </c>
      <c r="K4578" s="11" t="str">
        <f t="shared" si="429"/>
        <v>2010s</v>
      </c>
      <c r="L4578" s="11" t="str">
        <f t="shared" si="430"/>
        <v>Pulse</v>
      </c>
      <c r="M4578" s="18">
        <f t="shared" si="431"/>
        <v>0.76260444444444442</v>
      </c>
    </row>
    <row r="4579" spans="1:13">
      <c r="A4579" s="4">
        <v>2014</v>
      </c>
      <c r="B4579" s="5" t="s">
        <v>144</v>
      </c>
      <c r="C4579" s="5" t="s">
        <v>159</v>
      </c>
      <c r="D4579" s="5" t="s">
        <v>18</v>
      </c>
      <c r="E4579" s="5">
        <v>342450</v>
      </c>
      <c r="F4579" s="6">
        <v>740.54</v>
      </c>
      <c r="H4579" s="15" t="str">
        <f t="shared" si="426"/>
        <v>Low</v>
      </c>
      <c r="I4579" s="11" t="str">
        <f t="shared" si="427"/>
        <v>Large</v>
      </c>
      <c r="J4579" s="11" t="str">
        <f t="shared" si="428"/>
        <v>West</v>
      </c>
      <c r="K4579" s="11" t="str">
        <f t="shared" si="429"/>
        <v>2010s</v>
      </c>
      <c r="L4579" s="11" t="str">
        <f t="shared" si="430"/>
        <v>Fiber</v>
      </c>
      <c r="M4579" s="18">
        <f t="shared" si="431"/>
        <v>2.1624762739085998E-3</v>
      </c>
    </row>
    <row r="4580" spans="1:13">
      <c r="A4580" s="4">
        <v>2015</v>
      </c>
      <c r="B4580" s="5" t="s">
        <v>144</v>
      </c>
      <c r="C4580" s="5" t="s">
        <v>159</v>
      </c>
      <c r="D4580" s="5" t="s">
        <v>16</v>
      </c>
      <c r="E4580" s="5">
        <v>530</v>
      </c>
      <c r="F4580" s="6">
        <v>1758.12</v>
      </c>
      <c r="H4580" s="15" t="str">
        <f t="shared" si="426"/>
        <v>Medium</v>
      </c>
      <c r="I4580" s="11" t="str">
        <f t="shared" si="427"/>
        <v>Small</v>
      </c>
      <c r="J4580" s="11" t="str">
        <f t="shared" si="428"/>
        <v>West</v>
      </c>
      <c r="K4580" s="11" t="str">
        <f t="shared" si="429"/>
        <v>2010s</v>
      </c>
      <c r="L4580" s="11" t="str">
        <f t="shared" si="430"/>
        <v>Cereal</v>
      </c>
      <c r="M4580" s="18">
        <f t="shared" si="431"/>
        <v>3.317207547169811</v>
      </c>
    </row>
    <row r="4581" spans="1:13">
      <c r="A4581" s="4">
        <v>2015</v>
      </c>
      <c r="B4581" s="5" t="s">
        <v>144</v>
      </c>
      <c r="C4581" s="5" t="s">
        <v>159</v>
      </c>
      <c r="D4581" s="5" t="s">
        <v>17</v>
      </c>
      <c r="E4581" s="5">
        <v>5560</v>
      </c>
      <c r="F4581" s="6">
        <v>1883.51</v>
      </c>
      <c r="H4581" s="15" t="str">
        <f t="shared" si="426"/>
        <v>Medium</v>
      </c>
      <c r="I4581" s="11" t="str">
        <f t="shared" si="427"/>
        <v>Large</v>
      </c>
      <c r="J4581" s="11" t="str">
        <f t="shared" si="428"/>
        <v>West</v>
      </c>
      <c r="K4581" s="11" t="str">
        <f t="shared" si="429"/>
        <v>2010s</v>
      </c>
      <c r="L4581" s="11" t="str">
        <f t="shared" si="430"/>
        <v>Pulse</v>
      </c>
      <c r="M4581" s="18">
        <f t="shared" si="431"/>
        <v>0.33876079136690646</v>
      </c>
    </row>
    <row r="4582" spans="1:13">
      <c r="A4582" s="4">
        <v>2015</v>
      </c>
      <c r="B4582" s="5" t="s">
        <v>144</v>
      </c>
      <c r="C4582" s="5" t="s">
        <v>159</v>
      </c>
      <c r="D4582" s="5" t="s">
        <v>18</v>
      </c>
      <c r="E4582" s="5">
        <v>363610</v>
      </c>
      <c r="F4582" s="6">
        <v>331.33</v>
      </c>
      <c r="H4582" s="15" t="str">
        <f t="shared" si="426"/>
        <v>Low</v>
      </c>
      <c r="I4582" s="11" t="str">
        <f t="shared" si="427"/>
        <v>Large</v>
      </c>
      <c r="J4582" s="11" t="str">
        <f t="shared" si="428"/>
        <v>West</v>
      </c>
      <c r="K4582" s="11" t="str">
        <f t="shared" si="429"/>
        <v>2010s</v>
      </c>
      <c r="L4582" s="11" t="str">
        <f t="shared" si="430"/>
        <v>Fiber</v>
      </c>
      <c r="M4582" s="18">
        <f t="shared" si="431"/>
        <v>9.1122356370836879E-4</v>
      </c>
    </row>
    <row r="4583" spans="1:13">
      <c r="A4583" s="4">
        <v>2016</v>
      </c>
      <c r="B4583" s="5" t="s">
        <v>144</v>
      </c>
      <c r="C4583" s="5" t="s">
        <v>159</v>
      </c>
      <c r="D4583" s="5" t="s">
        <v>16</v>
      </c>
      <c r="E4583" s="5">
        <v>330</v>
      </c>
      <c r="F4583" s="6">
        <v>1678.86</v>
      </c>
      <c r="H4583" s="15" t="str">
        <f t="shared" si="426"/>
        <v>Medium</v>
      </c>
      <c r="I4583" s="11" t="str">
        <f t="shared" si="427"/>
        <v>Small</v>
      </c>
      <c r="J4583" s="11" t="str">
        <f t="shared" si="428"/>
        <v>West</v>
      </c>
      <c r="K4583" s="11" t="str">
        <f t="shared" si="429"/>
        <v>2010s</v>
      </c>
      <c r="L4583" s="11" t="str">
        <f t="shared" si="430"/>
        <v>Cereal</v>
      </c>
      <c r="M4583" s="18">
        <f t="shared" si="431"/>
        <v>5.0874545454545448</v>
      </c>
    </row>
    <row r="4584" spans="1:13">
      <c r="A4584" s="4">
        <v>2016</v>
      </c>
      <c r="B4584" s="5" t="s">
        <v>144</v>
      </c>
      <c r="C4584" s="5" t="s">
        <v>159</v>
      </c>
      <c r="D4584" s="5" t="s">
        <v>17</v>
      </c>
      <c r="E4584" s="5">
        <v>4850</v>
      </c>
      <c r="F4584" s="6">
        <v>860.94</v>
      </c>
      <c r="H4584" s="15" t="str">
        <f t="shared" si="426"/>
        <v>Low</v>
      </c>
      <c r="I4584" s="11" t="str">
        <f t="shared" si="427"/>
        <v>Medium</v>
      </c>
      <c r="J4584" s="11" t="str">
        <f t="shared" si="428"/>
        <v>West</v>
      </c>
      <c r="K4584" s="11" t="str">
        <f t="shared" si="429"/>
        <v>2010s</v>
      </c>
      <c r="L4584" s="11" t="str">
        <f t="shared" si="430"/>
        <v>Pulse</v>
      </c>
      <c r="M4584" s="18">
        <f t="shared" si="431"/>
        <v>0.17751340206185567</v>
      </c>
    </row>
    <row r="4585" spans="1:13">
      <c r="A4585" s="4">
        <v>2016</v>
      </c>
      <c r="B4585" s="5" t="s">
        <v>144</v>
      </c>
      <c r="C4585" s="5" t="s">
        <v>159</v>
      </c>
      <c r="D4585" s="5" t="s">
        <v>18</v>
      </c>
      <c r="E4585" s="5">
        <v>340080</v>
      </c>
      <c r="F4585" s="6">
        <v>203.41</v>
      </c>
      <c r="H4585" s="15" t="str">
        <f t="shared" si="426"/>
        <v>Low</v>
      </c>
      <c r="I4585" s="11" t="str">
        <f t="shared" si="427"/>
        <v>Large</v>
      </c>
      <c r="J4585" s="11" t="str">
        <f t="shared" si="428"/>
        <v>West</v>
      </c>
      <c r="K4585" s="11" t="str">
        <f t="shared" si="429"/>
        <v>2010s</v>
      </c>
      <c r="L4585" s="11" t="str">
        <f t="shared" si="430"/>
        <v>Fiber</v>
      </c>
      <c r="M4585" s="18">
        <f t="shared" si="431"/>
        <v>5.9812397083039285E-4</v>
      </c>
    </row>
    <row r="4586" spans="1:13">
      <c r="A4586" s="4">
        <v>2017</v>
      </c>
      <c r="B4586" s="5" t="s">
        <v>144</v>
      </c>
      <c r="C4586" s="5" t="s">
        <v>159</v>
      </c>
      <c r="D4586" s="5" t="s">
        <v>16</v>
      </c>
      <c r="E4586" s="5">
        <v>340</v>
      </c>
      <c r="F4586" s="6">
        <v>2212.83</v>
      </c>
      <c r="H4586" s="15" t="str">
        <f t="shared" si="426"/>
        <v>Medium</v>
      </c>
      <c r="I4586" s="11" t="str">
        <f t="shared" si="427"/>
        <v>Small</v>
      </c>
      <c r="J4586" s="11" t="str">
        <f t="shared" si="428"/>
        <v>West</v>
      </c>
      <c r="K4586" s="11" t="str">
        <f t="shared" si="429"/>
        <v>2010s</v>
      </c>
      <c r="L4586" s="11" t="str">
        <f t="shared" si="430"/>
        <v>Cereal</v>
      </c>
      <c r="M4586" s="18">
        <f t="shared" si="431"/>
        <v>6.5083235294117641</v>
      </c>
    </row>
    <row r="4587" spans="1:13">
      <c r="A4587" s="4">
        <v>2017</v>
      </c>
      <c r="B4587" s="5" t="s">
        <v>144</v>
      </c>
      <c r="C4587" s="5" t="s">
        <v>159</v>
      </c>
      <c r="D4587" s="5" t="s">
        <v>17</v>
      </c>
      <c r="E4587" s="5">
        <v>19650</v>
      </c>
      <c r="F4587" s="6">
        <v>2018.85</v>
      </c>
      <c r="H4587" s="15" t="str">
        <f t="shared" si="426"/>
        <v>Medium</v>
      </c>
      <c r="I4587" s="11" t="str">
        <f t="shared" si="427"/>
        <v>Large</v>
      </c>
      <c r="J4587" s="11" t="str">
        <f t="shared" si="428"/>
        <v>West</v>
      </c>
      <c r="K4587" s="11" t="str">
        <f t="shared" si="429"/>
        <v>2010s</v>
      </c>
      <c r="L4587" s="11" t="str">
        <f t="shared" si="430"/>
        <v>Pulse</v>
      </c>
      <c r="M4587" s="18">
        <f t="shared" si="431"/>
        <v>0.10274045801526717</v>
      </c>
    </row>
    <row r="4588" spans="1:13">
      <c r="A4588" s="4">
        <v>2017</v>
      </c>
      <c r="B4588" s="5" t="s">
        <v>144</v>
      </c>
      <c r="C4588" s="5" t="s">
        <v>159</v>
      </c>
      <c r="D4588" s="5" t="s">
        <v>18</v>
      </c>
      <c r="E4588" s="5">
        <v>385380</v>
      </c>
      <c r="F4588" s="6">
        <v>904.88</v>
      </c>
      <c r="H4588" s="15" t="str">
        <f t="shared" si="426"/>
        <v>Low</v>
      </c>
      <c r="I4588" s="11" t="str">
        <f t="shared" si="427"/>
        <v>Large</v>
      </c>
      <c r="J4588" s="11" t="str">
        <f t="shared" si="428"/>
        <v>West</v>
      </c>
      <c r="K4588" s="11" t="str">
        <f t="shared" si="429"/>
        <v>2010s</v>
      </c>
      <c r="L4588" s="11" t="str">
        <f t="shared" si="430"/>
        <v>Fiber</v>
      </c>
      <c r="M4588" s="18">
        <f t="shared" si="431"/>
        <v>2.3480201359696922E-3</v>
      </c>
    </row>
    <row r="4589" spans="1:13">
      <c r="A4589" s="4">
        <v>2008</v>
      </c>
      <c r="B4589" s="5" t="s">
        <v>144</v>
      </c>
      <c r="C4589" s="5" t="s">
        <v>160</v>
      </c>
      <c r="D4589" s="5" t="s">
        <v>15</v>
      </c>
      <c r="E4589" s="5">
        <v>10100</v>
      </c>
      <c r="F4589" s="6">
        <v>1821.78</v>
      </c>
      <c r="H4589" s="15" t="str">
        <f t="shared" si="426"/>
        <v>Medium</v>
      </c>
      <c r="I4589" s="11" t="str">
        <f t="shared" si="427"/>
        <v>Large</v>
      </c>
      <c r="J4589" s="11" t="str">
        <f t="shared" si="428"/>
        <v>West</v>
      </c>
      <c r="K4589" s="11" t="str">
        <f t="shared" si="429"/>
        <v>2000s</v>
      </c>
      <c r="L4589" s="11" t="str">
        <f t="shared" si="430"/>
        <v>Cereal</v>
      </c>
      <c r="M4589" s="18">
        <f t="shared" si="431"/>
        <v>0.18037425742574256</v>
      </c>
    </row>
    <row r="4590" spans="1:13">
      <c r="A4590" s="4">
        <v>2008</v>
      </c>
      <c r="B4590" s="5" t="s">
        <v>144</v>
      </c>
      <c r="C4590" s="5" t="s">
        <v>160</v>
      </c>
      <c r="D4590" s="5" t="s">
        <v>16</v>
      </c>
      <c r="E4590" s="5">
        <v>90300</v>
      </c>
      <c r="F4590" s="6">
        <v>1449.61</v>
      </c>
      <c r="H4590" s="15" t="str">
        <f t="shared" si="426"/>
        <v>Medium</v>
      </c>
      <c r="I4590" s="11" t="str">
        <f t="shared" si="427"/>
        <v>Large</v>
      </c>
      <c r="J4590" s="11" t="str">
        <f t="shared" si="428"/>
        <v>West</v>
      </c>
      <c r="K4590" s="11" t="str">
        <f t="shared" si="429"/>
        <v>2000s</v>
      </c>
      <c r="L4590" s="11" t="str">
        <f t="shared" si="430"/>
        <v>Cereal</v>
      </c>
      <c r="M4590" s="18">
        <f t="shared" si="431"/>
        <v>1.6053266888150609E-2</v>
      </c>
    </row>
    <row r="4591" spans="1:13">
      <c r="A4591" s="4">
        <v>2008</v>
      </c>
      <c r="B4591" s="5" t="s">
        <v>144</v>
      </c>
      <c r="C4591" s="5" t="s">
        <v>160</v>
      </c>
      <c r="D4591" s="5" t="s">
        <v>17</v>
      </c>
      <c r="E4591" s="5">
        <v>4100</v>
      </c>
      <c r="F4591" s="6">
        <v>804.88</v>
      </c>
      <c r="H4591" s="15" t="str">
        <f t="shared" si="426"/>
        <v>Low</v>
      </c>
      <c r="I4591" s="11" t="str">
        <f t="shared" si="427"/>
        <v>Medium</v>
      </c>
      <c r="J4591" s="11" t="str">
        <f t="shared" si="428"/>
        <v>West</v>
      </c>
      <c r="K4591" s="11" t="str">
        <f t="shared" si="429"/>
        <v>2000s</v>
      </c>
      <c r="L4591" s="11" t="str">
        <f t="shared" si="430"/>
        <v>Pulse</v>
      </c>
      <c r="M4591" s="18">
        <f t="shared" si="431"/>
        <v>0.19631219512195122</v>
      </c>
    </row>
    <row r="4592" spans="1:13">
      <c r="A4592" s="4">
        <v>2008</v>
      </c>
      <c r="B4592" s="5" t="s">
        <v>144</v>
      </c>
      <c r="C4592" s="5" t="s">
        <v>160</v>
      </c>
      <c r="D4592" s="5" t="s">
        <v>18</v>
      </c>
      <c r="E4592" s="5">
        <v>110100</v>
      </c>
      <c r="F4592" s="6">
        <v>558.30999999999995</v>
      </c>
      <c r="H4592" s="15" t="str">
        <f t="shared" si="426"/>
        <v>Low</v>
      </c>
      <c r="I4592" s="11" t="str">
        <f t="shared" si="427"/>
        <v>Large</v>
      </c>
      <c r="J4592" s="11" t="str">
        <f t="shared" si="428"/>
        <v>West</v>
      </c>
      <c r="K4592" s="11" t="str">
        <f t="shared" si="429"/>
        <v>2000s</v>
      </c>
      <c r="L4592" s="11" t="str">
        <f t="shared" si="430"/>
        <v>Fiber</v>
      </c>
      <c r="M4592" s="18">
        <f t="shared" si="431"/>
        <v>5.0709355131698455E-3</v>
      </c>
    </row>
    <row r="4593" spans="1:13">
      <c r="A4593" s="4">
        <v>2009</v>
      </c>
      <c r="B4593" s="5" t="s">
        <v>144</v>
      </c>
      <c r="C4593" s="5" t="s">
        <v>160</v>
      </c>
      <c r="D4593" s="5" t="s">
        <v>15</v>
      </c>
      <c r="E4593" s="5">
        <v>6700</v>
      </c>
      <c r="F4593" s="6">
        <v>2447.7600000000002</v>
      </c>
      <c r="H4593" s="15" t="str">
        <f t="shared" si="426"/>
        <v>Medium</v>
      </c>
      <c r="I4593" s="11" t="str">
        <f t="shared" si="427"/>
        <v>Large</v>
      </c>
      <c r="J4593" s="11" t="str">
        <f t="shared" si="428"/>
        <v>West</v>
      </c>
      <c r="K4593" s="11" t="str">
        <f t="shared" si="429"/>
        <v>2000s</v>
      </c>
      <c r="L4593" s="11" t="str">
        <f t="shared" si="430"/>
        <v>Cereal</v>
      </c>
      <c r="M4593" s="18">
        <f t="shared" si="431"/>
        <v>0.36533731343283588</v>
      </c>
    </row>
    <row r="4594" spans="1:13">
      <c r="A4594" s="4">
        <v>2009</v>
      </c>
      <c r="B4594" s="5" t="s">
        <v>144</v>
      </c>
      <c r="C4594" s="5" t="s">
        <v>160</v>
      </c>
      <c r="D4594" s="5" t="s">
        <v>16</v>
      </c>
      <c r="E4594" s="5">
        <v>88300</v>
      </c>
      <c r="F4594" s="6">
        <v>1027.18</v>
      </c>
      <c r="H4594" s="15" t="str">
        <f t="shared" si="426"/>
        <v>Medium</v>
      </c>
      <c r="I4594" s="11" t="str">
        <f t="shared" si="427"/>
        <v>Large</v>
      </c>
      <c r="J4594" s="11" t="str">
        <f t="shared" si="428"/>
        <v>West</v>
      </c>
      <c r="K4594" s="11" t="str">
        <f t="shared" si="429"/>
        <v>2000s</v>
      </c>
      <c r="L4594" s="11" t="str">
        <f t="shared" si="430"/>
        <v>Cereal</v>
      </c>
      <c r="M4594" s="18">
        <f t="shared" si="431"/>
        <v>1.1632842582106456E-2</v>
      </c>
    </row>
    <row r="4595" spans="1:13">
      <c r="A4595" s="4">
        <v>2009</v>
      </c>
      <c r="B4595" s="5" t="s">
        <v>144</v>
      </c>
      <c r="C4595" s="5" t="s">
        <v>160</v>
      </c>
      <c r="D4595" s="5" t="s">
        <v>17</v>
      </c>
      <c r="E4595" s="5">
        <v>4100</v>
      </c>
      <c r="F4595" s="6">
        <v>707.32</v>
      </c>
      <c r="H4595" s="15" t="str">
        <f t="shared" si="426"/>
        <v>Low</v>
      </c>
      <c r="I4595" s="11" t="str">
        <f t="shared" si="427"/>
        <v>Medium</v>
      </c>
      <c r="J4595" s="11" t="str">
        <f t="shared" si="428"/>
        <v>West</v>
      </c>
      <c r="K4595" s="11" t="str">
        <f t="shared" si="429"/>
        <v>2000s</v>
      </c>
      <c r="L4595" s="11" t="str">
        <f t="shared" si="430"/>
        <v>Pulse</v>
      </c>
      <c r="M4595" s="18">
        <f t="shared" si="431"/>
        <v>0.17251707317073173</v>
      </c>
    </row>
    <row r="4596" spans="1:13">
      <c r="A4596" s="4">
        <v>2009</v>
      </c>
      <c r="B4596" s="5" t="s">
        <v>144</v>
      </c>
      <c r="C4596" s="5" t="s">
        <v>160</v>
      </c>
      <c r="D4596" s="5" t="s">
        <v>18</v>
      </c>
      <c r="E4596" s="5">
        <v>112500</v>
      </c>
      <c r="F4596" s="6">
        <v>449.6</v>
      </c>
      <c r="H4596" s="15" t="str">
        <f t="shared" si="426"/>
        <v>Low</v>
      </c>
      <c r="I4596" s="11" t="str">
        <f t="shared" si="427"/>
        <v>Large</v>
      </c>
      <c r="J4596" s="11" t="str">
        <f t="shared" si="428"/>
        <v>West</v>
      </c>
      <c r="K4596" s="11" t="str">
        <f t="shared" si="429"/>
        <v>2000s</v>
      </c>
      <c r="L4596" s="11" t="str">
        <f t="shared" si="430"/>
        <v>Fiber</v>
      </c>
      <c r="M4596" s="18">
        <f t="shared" si="431"/>
        <v>3.9964444444444448E-3</v>
      </c>
    </row>
    <row r="4597" spans="1:13">
      <c r="A4597" s="4">
        <v>2010</v>
      </c>
      <c r="B4597" s="5" t="s">
        <v>144</v>
      </c>
      <c r="C4597" s="5" t="s">
        <v>160</v>
      </c>
      <c r="D4597" s="5" t="s">
        <v>15</v>
      </c>
      <c r="E4597" s="5">
        <v>5600</v>
      </c>
      <c r="F4597" s="6">
        <v>2142.86</v>
      </c>
      <c r="H4597" s="15" t="str">
        <f t="shared" si="426"/>
        <v>Medium</v>
      </c>
      <c r="I4597" s="11" t="str">
        <f t="shared" si="427"/>
        <v>Large</v>
      </c>
      <c r="J4597" s="11" t="str">
        <f t="shared" si="428"/>
        <v>West</v>
      </c>
      <c r="K4597" s="11" t="str">
        <f t="shared" si="429"/>
        <v>2010s</v>
      </c>
      <c r="L4597" s="11" t="str">
        <f t="shared" si="430"/>
        <v>Cereal</v>
      </c>
      <c r="M4597" s="18">
        <f t="shared" si="431"/>
        <v>0.38265357142857143</v>
      </c>
    </row>
    <row r="4598" spans="1:13">
      <c r="A4598" s="4">
        <v>2010</v>
      </c>
      <c r="B4598" s="5" t="s">
        <v>144</v>
      </c>
      <c r="C4598" s="5" t="s">
        <v>160</v>
      </c>
      <c r="D4598" s="5" t="s">
        <v>16</v>
      </c>
      <c r="E4598" s="5">
        <v>94200</v>
      </c>
      <c r="F4598" s="6">
        <v>1641.19</v>
      </c>
      <c r="H4598" s="15" t="str">
        <f t="shared" si="426"/>
        <v>Medium</v>
      </c>
      <c r="I4598" s="11" t="str">
        <f t="shared" si="427"/>
        <v>Large</v>
      </c>
      <c r="J4598" s="11" t="str">
        <f t="shared" si="428"/>
        <v>West</v>
      </c>
      <c r="K4598" s="11" t="str">
        <f t="shared" si="429"/>
        <v>2010s</v>
      </c>
      <c r="L4598" s="11" t="str">
        <f t="shared" si="430"/>
        <v>Cereal</v>
      </c>
      <c r="M4598" s="18">
        <f t="shared" si="431"/>
        <v>1.74223991507431E-2</v>
      </c>
    </row>
    <row r="4599" spans="1:13">
      <c r="A4599" s="4">
        <v>2010</v>
      </c>
      <c r="B4599" s="5" t="s">
        <v>144</v>
      </c>
      <c r="C4599" s="5" t="s">
        <v>160</v>
      </c>
      <c r="D4599" s="5" t="s">
        <v>17</v>
      </c>
      <c r="E4599" s="5">
        <v>2300</v>
      </c>
      <c r="F4599" s="6">
        <v>1043.48</v>
      </c>
      <c r="H4599" s="15" t="str">
        <f t="shared" si="426"/>
        <v>Medium</v>
      </c>
      <c r="I4599" s="11" t="str">
        <f t="shared" si="427"/>
        <v>Medium</v>
      </c>
      <c r="J4599" s="11" t="str">
        <f t="shared" si="428"/>
        <v>West</v>
      </c>
      <c r="K4599" s="11" t="str">
        <f t="shared" si="429"/>
        <v>2010s</v>
      </c>
      <c r="L4599" s="11" t="str">
        <f t="shared" si="430"/>
        <v>Pulse</v>
      </c>
      <c r="M4599" s="18">
        <f t="shared" si="431"/>
        <v>0.45368695652173913</v>
      </c>
    </row>
    <row r="4600" spans="1:13">
      <c r="A4600" s="4">
        <v>2010</v>
      </c>
      <c r="B4600" s="5" t="s">
        <v>144</v>
      </c>
      <c r="C4600" s="5" t="s">
        <v>160</v>
      </c>
      <c r="D4600" s="5" t="s">
        <v>18</v>
      </c>
      <c r="E4600" s="5">
        <v>107100</v>
      </c>
      <c r="F4600" s="6">
        <v>550.51</v>
      </c>
      <c r="H4600" s="15" t="str">
        <f t="shared" si="426"/>
        <v>Low</v>
      </c>
      <c r="I4600" s="11" t="str">
        <f t="shared" si="427"/>
        <v>Large</v>
      </c>
      <c r="J4600" s="11" t="str">
        <f t="shared" si="428"/>
        <v>West</v>
      </c>
      <c r="K4600" s="11" t="str">
        <f t="shared" si="429"/>
        <v>2010s</v>
      </c>
      <c r="L4600" s="11" t="str">
        <f t="shared" si="430"/>
        <v>Fiber</v>
      </c>
      <c r="M4600" s="18">
        <f t="shared" si="431"/>
        <v>5.1401493930905698E-3</v>
      </c>
    </row>
    <row r="4601" spans="1:13">
      <c r="A4601" s="4">
        <v>2011</v>
      </c>
      <c r="B4601" s="5" t="s">
        <v>144</v>
      </c>
      <c r="C4601" s="5" t="s">
        <v>160</v>
      </c>
      <c r="D4601" s="5" t="s">
        <v>15</v>
      </c>
      <c r="E4601" s="5">
        <v>6700</v>
      </c>
      <c r="F4601" s="6">
        <v>2373.13</v>
      </c>
      <c r="H4601" s="15" t="str">
        <f t="shared" si="426"/>
        <v>Medium</v>
      </c>
      <c r="I4601" s="11" t="str">
        <f t="shared" si="427"/>
        <v>Large</v>
      </c>
      <c r="J4601" s="11" t="str">
        <f t="shared" si="428"/>
        <v>West</v>
      </c>
      <c r="K4601" s="11" t="str">
        <f t="shared" si="429"/>
        <v>2010s</v>
      </c>
      <c r="L4601" s="11" t="str">
        <f t="shared" si="430"/>
        <v>Cereal</v>
      </c>
      <c r="M4601" s="18">
        <f t="shared" si="431"/>
        <v>0.35419850746268661</v>
      </c>
    </row>
    <row r="4602" spans="1:13">
      <c r="A4602" s="4">
        <v>2011</v>
      </c>
      <c r="B4602" s="5" t="s">
        <v>144</v>
      </c>
      <c r="C4602" s="5" t="s">
        <v>160</v>
      </c>
      <c r="D4602" s="5" t="s">
        <v>16</v>
      </c>
      <c r="E4602" s="5">
        <v>87100</v>
      </c>
      <c r="F4602" s="6">
        <v>1524.68</v>
      </c>
      <c r="H4602" s="15" t="str">
        <f t="shared" si="426"/>
        <v>Medium</v>
      </c>
      <c r="I4602" s="11" t="str">
        <f t="shared" si="427"/>
        <v>Large</v>
      </c>
      <c r="J4602" s="11" t="str">
        <f t="shared" si="428"/>
        <v>West</v>
      </c>
      <c r="K4602" s="11" t="str">
        <f t="shared" si="429"/>
        <v>2010s</v>
      </c>
      <c r="L4602" s="11" t="str">
        <f t="shared" si="430"/>
        <v>Cereal</v>
      </c>
      <c r="M4602" s="18">
        <f t="shared" si="431"/>
        <v>1.7504936854190585E-2</v>
      </c>
    </row>
    <row r="4603" spans="1:13">
      <c r="A4603" s="4">
        <v>2011</v>
      </c>
      <c r="B4603" s="5" t="s">
        <v>144</v>
      </c>
      <c r="C4603" s="5" t="s">
        <v>160</v>
      </c>
      <c r="D4603" s="5" t="s">
        <v>17</v>
      </c>
      <c r="E4603" s="5">
        <v>4500</v>
      </c>
      <c r="F4603" s="6">
        <v>866.67</v>
      </c>
      <c r="H4603" s="15" t="str">
        <f t="shared" si="426"/>
        <v>Low</v>
      </c>
      <c r="I4603" s="11" t="str">
        <f t="shared" si="427"/>
        <v>Medium</v>
      </c>
      <c r="J4603" s="11" t="str">
        <f t="shared" si="428"/>
        <v>West</v>
      </c>
      <c r="K4603" s="11" t="str">
        <f t="shared" si="429"/>
        <v>2010s</v>
      </c>
      <c r="L4603" s="11" t="str">
        <f t="shared" si="430"/>
        <v>Pulse</v>
      </c>
      <c r="M4603" s="18">
        <f t="shared" si="431"/>
        <v>0.19259333333333331</v>
      </c>
    </row>
    <row r="4604" spans="1:13">
      <c r="A4604" s="4">
        <v>2011</v>
      </c>
      <c r="B4604" s="5" t="s">
        <v>144</v>
      </c>
      <c r="C4604" s="5" t="s">
        <v>160</v>
      </c>
      <c r="D4604" s="5" t="s">
        <v>18</v>
      </c>
      <c r="E4604" s="5">
        <v>156600</v>
      </c>
      <c r="F4604" s="6">
        <v>531.41999999999996</v>
      </c>
      <c r="H4604" s="15" t="str">
        <f t="shared" si="426"/>
        <v>Low</v>
      </c>
      <c r="I4604" s="11" t="str">
        <f t="shared" si="427"/>
        <v>Large</v>
      </c>
      <c r="J4604" s="11" t="str">
        <f t="shared" si="428"/>
        <v>West</v>
      </c>
      <c r="K4604" s="11" t="str">
        <f t="shared" si="429"/>
        <v>2010s</v>
      </c>
      <c r="L4604" s="11" t="str">
        <f t="shared" si="430"/>
        <v>Fiber</v>
      </c>
      <c r="M4604" s="18">
        <f t="shared" si="431"/>
        <v>3.393486590038314E-3</v>
      </c>
    </row>
    <row r="4605" spans="1:13">
      <c r="A4605" s="4">
        <v>2012</v>
      </c>
      <c r="B4605" s="5" t="s">
        <v>144</v>
      </c>
      <c r="C4605" s="5" t="s">
        <v>160</v>
      </c>
      <c r="D4605" s="5" t="s">
        <v>15</v>
      </c>
      <c r="E4605" s="5">
        <v>3700</v>
      </c>
      <c r="F4605" s="6">
        <v>2216.2199999999998</v>
      </c>
      <c r="H4605" s="15" t="str">
        <f t="shared" si="426"/>
        <v>Medium</v>
      </c>
      <c r="I4605" s="11" t="str">
        <f t="shared" si="427"/>
        <v>Medium</v>
      </c>
      <c r="J4605" s="11" t="str">
        <f t="shared" si="428"/>
        <v>West</v>
      </c>
      <c r="K4605" s="11" t="str">
        <f t="shared" si="429"/>
        <v>2010s</v>
      </c>
      <c r="L4605" s="11" t="str">
        <f t="shared" si="430"/>
        <v>Cereal</v>
      </c>
      <c r="M4605" s="18">
        <f t="shared" si="431"/>
        <v>0.59897837837837831</v>
      </c>
    </row>
    <row r="4606" spans="1:13">
      <c r="A4606" s="4">
        <v>2012</v>
      </c>
      <c r="B4606" s="5" t="s">
        <v>144</v>
      </c>
      <c r="C4606" s="5" t="s">
        <v>160</v>
      </c>
      <c r="D4606" s="5" t="s">
        <v>16</v>
      </c>
      <c r="E4606" s="5">
        <v>61300</v>
      </c>
      <c r="F4606" s="6">
        <v>1460.03</v>
      </c>
      <c r="H4606" s="15" t="str">
        <f t="shared" si="426"/>
        <v>Medium</v>
      </c>
      <c r="I4606" s="11" t="str">
        <f t="shared" si="427"/>
        <v>Large</v>
      </c>
      <c r="J4606" s="11" t="str">
        <f t="shared" si="428"/>
        <v>West</v>
      </c>
      <c r="K4606" s="11" t="str">
        <f t="shared" si="429"/>
        <v>2010s</v>
      </c>
      <c r="L4606" s="11" t="str">
        <f t="shared" si="430"/>
        <v>Cereal</v>
      </c>
      <c r="M4606" s="18">
        <f t="shared" si="431"/>
        <v>2.3817781402936378E-2</v>
      </c>
    </row>
    <row r="4607" spans="1:13">
      <c r="A4607" s="4">
        <v>2012</v>
      </c>
      <c r="B4607" s="5" t="s">
        <v>144</v>
      </c>
      <c r="C4607" s="5" t="s">
        <v>160</v>
      </c>
      <c r="D4607" s="5" t="s">
        <v>17</v>
      </c>
      <c r="E4607" s="5">
        <v>1500</v>
      </c>
      <c r="F4607" s="6">
        <v>1533.33</v>
      </c>
      <c r="H4607" s="15" t="str">
        <f t="shared" si="426"/>
        <v>Medium</v>
      </c>
      <c r="I4607" s="11" t="str">
        <f t="shared" si="427"/>
        <v>Medium</v>
      </c>
      <c r="J4607" s="11" t="str">
        <f t="shared" si="428"/>
        <v>West</v>
      </c>
      <c r="K4607" s="11" t="str">
        <f t="shared" si="429"/>
        <v>2010s</v>
      </c>
      <c r="L4607" s="11" t="str">
        <f t="shared" si="430"/>
        <v>Pulse</v>
      </c>
      <c r="M4607" s="18">
        <f t="shared" si="431"/>
        <v>1.0222199999999999</v>
      </c>
    </row>
    <row r="4608" spans="1:13">
      <c r="A4608" s="4">
        <v>2012</v>
      </c>
      <c r="B4608" s="5" t="s">
        <v>144</v>
      </c>
      <c r="C4608" s="5" t="s">
        <v>160</v>
      </c>
      <c r="D4608" s="5" t="s">
        <v>18</v>
      </c>
      <c r="E4608" s="5">
        <v>138300</v>
      </c>
      <c r="F4608" s="6">
        <v>486.77</v>
      </c>
      <c r="H4608" s="15" t="str">
        <f t="shared" si="426"/>
        <v>Low</v>
      </c>
      <c r="I4608" s="11" t="str">
        <f t="shared" si="427"/>
        <v>Large</v>
      </c>
      <c r="J4608" s="11" t="str">
        <f t="shared" si="428"/>
        <v>West</v>
      </c>
      <c r="K4608" s="11" t="str">
        <f t="shared" si="429"/>
        <v>2010s</v>
      </c>
      <c r="L4608" s="11" t="str">
        <f t="shared" si="430"/>
        <v>Fiber</v>
      </c>
      <c r="M4608" s="18">
        <f t="shared" si="431"/>
        <v>3.5196673897324657E-3</v>
      </c>
    </row>
    <row r="4609" spans="1:13">
      <c r="A4609" s="4">
        <v>2013</v>
      </c>
      <c r="B4609" s="5" t="s">
        <v>144</v>
      </c>
      <c r="C4609" s="5" t="s">
        <v>160</v>
      </c>
      <c r="D4609" s="5" t="s">
        <v>15</v>
      </c>
      <c r="E4609" s="5">
        <v>1680</v>
      </c>
      <c r="F4609" s="6">
        <v>2119.0500000000002</v>
      </c>
      <c r="H4609" s="15" t="str">
        <f t="shared" si="426"/>
        <v>Medium</v>
      </c>
      <c r="I4609" s="11" t="str">
        <f t="shared" si="427"/>
        <v>Medium</v>
      </c>
      <c r="J4609" s="11" t="str">
        <f t="shared" si="428"/>
        <v>West</v>
      </c>
      <c r="K4609" s="11" t="str">
        <f t="shared" si="429"/>
        <v>2010s</v>
      </c>
      <c r="L4609" s="11" t="str">
        <f t="shared" si="430"/>
        <v>Cereal</v>
      </c>
      <c r="M4609" s="18">
        <f t="shared" si="431"/>
        <v>1.2613392857142858</v>
      </c>
    </row>
    <row r="4610" spans="1:13">
      <c r="A4610" s="4">
        <v>2013</v>
      </c>
      <c r="B4610" s="5" t="s">
        <v>144</v>
      </c>
      <c r="C4610" s="5" t="s">
        <v>160</v>
      </c>
      <c r="D4610" s="5" t="s">
        <v>16</v>
      </c>
      <c r="E4610" s="5">
        <v>57030</v>
      </c>
      <c r="F4610" s="6">
        <v>1233.9100000000001</v>
      </c>
      <c r="H4610" s="15" t="str">
        <f t="shared" si="426"/>
        <v>Medium</v>
      </c>
      <c r="I4610" s="11" t="str">
        <f t="shared" si="427"/>
        <v>Large</v>
      </c>
      <c r="J4610" s="11" t="str">
        <f t="shared" si="428"/>
        <v>West</v>
      </c>
      <c r="K4610" s="11" t="str">
        <f t="shared" si="429"/>
        <v>2010s</v>
      </c>
      <c r="L4610" s="11" t="str">
        <f t="shared" si="430"/>
        <v>Cereal</v>
      </c>
      <c r="M4610" s="18">
        <f t="shared" si="431"/>
        <v>2.1636156408907595E-2</v>
      </c>
    </row>
    <row r="4611" spans="1:13">
      <c r="A4611" s="4">
        <v>2013</v>
      </c>
      <c r="B4611" s="5" t="s">
        <v>144</v>
      </c>
      <c r="C4611" s="5" t="s">
        <v>160</v>
      </c>
      <c r="D4611" s="5" t="s">
        <v>17</v>
      </c>
      <c r="E4611" s="5">
        <v>2920</v>
      </c>
      <c r="F4611" s="6">
        <v>1236.3</v>
      </c>
      <c r="H4611" s="15" t="str">
        <f t="shared" ref="H4611:H4674" si="432">IF(F4611&lt;1000,"Low",IF(F4611&lt;3000,"Medium","High"))</f>
        <v>Medium</v>
      </c>
      <c r="I4611" s="11" t="str">
        <f t="shared" ref="I4611:I4674" si="433">IF(E4611&lt;1000,"Small",IF(E4611&lt;5000,"Medium","Large"))</f>
        <v>Medium</v>
      </c>
      <c r="J4611" s="11" t="str">
        <f t="shared" ref="J4611:J4674" si="434">IF(OR(B4611="Punjab",B4611="Haryana",B4611="Himachal Pradesh",B4611="Jammu and Kashmir",B4611="Uttarakhand",B4611="Delhi",B4611="Chandigarh"),"North",IF(OR(B4611="Tamil Nadu",B4611="Karnataka",B4611="Kerala",B4611="Andhra Pradesh",B4611="Telangana"),"South",IF(OR(B4611="Maharashtra",B4611="Gujarat",B4611="Goa",B4611="Rajasthan"),"West",IF(OR(B4611="West Bengal",B4611="Bihar",B4611="Jharkhand",B4611="Odisha",B4611="Assam",B4611="Sikkim",B4611="Arunachal Pradesh",B4611="Manipur",B4611="Meghalaya",B4611="Mizoram",B4611="Nagaland",B4611="Tripura"),"East","Central"))))</f>
        <v>West</v>
      </c>
      <c r="K4611" s="11" t="str">
        <f t="shared" ref="K4611:K4674" si="435">LEFT(A4611,3)&amp;"0s"</f>
        <v>2010s</v>
      </c>
      <c r="L4611" s="11" t="str">
        <f t="shared" ref="L4611:L4674" si="436">IF(D4611="Rice","Cereal",IF(D4611="Maize","Cereal",IF(D4611="Chickpea","Pulse",IF(D4611="Cotton","Fiber","Other"))))</f>
        <v>Pulse</v>
      </c>
      <c r="M4611" s="18">
        <f t="shared" ref="M4611:M4674" si="437">F4611/E4611</f>
        <v>0.42339041095890412</v>
      </c>
    </row>
    <row r="4612" spans="1:13">
      <c r="A4612" s="4">
        <v>2013</v>
      </c>
      <c r="B4612" s="5" t="s">
        <v>144</v>
      </c>
      <c r="C4612" s="5" t="s">
        <v>160</v>
      </c>
      <c r="D4612" s="5" t="s">
        <v>18</v>
      </c>
      <c r="E4612" s="5">
        <v>126100</v>
      </c>
      <c r="F4612" s="6">
        <v>402.38</v>
      </c>
      <c r="H4612" s="15" t="str">
        <f t="shared" si="432"/>
        <v>Low</v>
      </c>
      <c r="I4612" s="11" t="str">
        <f t="shared" si="433"/>
        <v>Large</v>
      </c>
      <c r="J4612" s="11" t="str">
        <f t="shared" si="434"/>
        <v>West</v>
      </c>
      <c r="K4612" s="11" t="str">
        <f t="shared" si="435"/>
        <v>2010s</v>
      </c>
      <c r="L4612" s="11" t="str">
        <f t="shared" si="436"/>
        <v>Fiber</v>
      </c>
      <c r="M4612" s="18">
        <f t="shared" si="437"/>
        <v>3.1909595559080095E-3</v>
      </c>
    </row>
    <row r="4613" spans="1:13">
      <c r="A4613" s="4">
        <v>2014</v>
      </c>
      <c r="B4613" s="5" t="s">
        <v>144</v>
      </c>
      <c r="C4613" s="5" t="s">
        <v>160</v>
      </c>
      <c r="D4613" s="5" t="s">
        <v>15</v>
      </c>
      <c r="E4613" s="5">
        <v>5890</v>
      </c>
      <c r="F4613" s="6">
        <v>1723.26</v>
      </c>
      <c r="H4613" s="15" t="str">
        <f t="shared" si="432"/>
        <v>Medium</v>
      </c>
      <c r="I4613" s="11" t="str">
        <f t="shared" si="433"/>
        <v>Large</v>
      </c>
      <c r="J4613" s="11" t="str">
        <f t="shared" si="434"/>
        <v>West</v>
      </c>
      <c r="K4613" s="11" t="str">
        <f t="shared" si="435"/>
        <v>2010s</v>
      </c>
      <c r="L4613" s="11" t="str">
        <f t="shared" si="436"/>
        <v>Cereal</v>
      </c>
      <c r="M4613" s="18">
        <f t="shared" si="437"/>
        <v>0.29257385398981323</v>
      </c>
    </row>
    <row r="4614" spans="1:13">
      <c r="A4614" s="4">
        <v>2014</v>
      </c>
      <c r="B4614" s="5" t="s">
        <v>144</v>
      </c>
      <c r="C4614" s="5" t="s">
        <v>160</v>
      </c>
      <c r="D4614" s="5" t="s">
        <v>16</v>
      </c>
      <c r="E4614" s="5">
        <v>51500</v>
      </c>
      <c r="F4614" s="6">
        <v>1464.47</v>
      </c>
      <c r="H4614" s="15" t="str">
        <f t="shared" si="432"/>
        <v>Medium</v>
      </c>
      <c r="I4614" s="11" t="str">
        <f t="shared" si="433"/>
        <v>Large</v>
      </c>
      <c r="J4614" s="11" t="str">
        <f t="shared" si="434"/>
        <v>West</v>
      </c>
      <c r="K4614" s="11" t="str">
        <f t="shared" si="435"/>
        <v>2010s</v>
      </c>
      <c r="L4614" s="11" t="str">
        <f t="shared" si="436"/>
        <v>Cereal</v>
      </c>
      <c r="M4614" s="18">
        <f t="shared" si="437"/>
        <v>2.8436310679611651E-2</v>
      </c>
    </row>
    <row r="4615" spans="1:13">
      <c r="A4615" s="4">
        <v>2014</v>
      </c>
      <c r="B4615" s="5" t="s">
        <v>144</v>
      </c>
      <c r="C4615" s="5" t="s">
        <v>160</v>
      </c>
      <c r="D4615" s="5" t="s">
        <v>17</v>
      </c>
      <c r="E4615" s="5">
        <v>3170</v>
      </c>
      <c r="F4615" s="6">
        <v>757.1</v>
      </c>
      <c r="H4615" s="15" t="str">
        <f t="shared" si="432"/>
        <v>Low</v>
      </c>
      <c r="I4615" s="11" t="str">
        <f t="shared" si="433"/>
        <v>Medium</v>
      </c>
      <c r="J4615" s="11" t="str">
        <f t="shared" si="434"/>
        <v>West</v>
      </c>
      <c r="K4615" s="11" t="str">
        <f t="shared" si="435"/>
        <v>2010s</v>
      </c>
      <c r="L4615" s="11" t="str">
        <f t="shared" si="436"/>
        <v>Pulse</v>
      </c>
      <c r="M4615" s="18">
        <f t="shared" si="437"/>
        <v>0.23883280757097791</v>
      </c>
    </row>
    <row r="4616" spans="1:13">
      <c r="A4616" s="4">
        <v>2014</v>
      </c>
      <c r="B4616" s="5" t="s">
        <v>144</v>
      </c>
      <c r="C4616" s="5" t="s">
        <v>160</v>
      </c>
      <c r="D4616" s="5" t="s">
        <v>18</v>
      </c>
      <c r="E4616" s="5">
        <v>139580</v>
      </c>
      <c r="F4616" s="6">
        <v>594.86</v>
      </c>
      <c r="H4616" s="15" t="str">
        <f t="shared" si="432"/>
        <v>Low</v>
      </c>
      <c r="I4616" s="11" t="str">
        <f t="shared" si="433"/>
        <v>Large</v>
      </c>
      <c r="J4616" s="11" t="str">
        <f t="shared" si="434"/>
        <v>West</v>
      </c>
      <c r="K4616" s="11" t="str">
        <f t="shared" si="435"/>
        <v>2010s</v>
      </c>
      <c r="L4616" s="11" t="str">
        <f t="shared" si="436"/>
        <v>Fiber</v>
      </c>
      <c r="M4616" s="18">
        <f t="shared" si="437"/>
        <v>4.261785356068205E-3</v>
      </c>
    </row>
    <row r="4617" spans="1:13">
      <c r="A4617" s="4">
        <v>2015</v>
      </c>
      <c r="B4617" s="5" t="s">
        <v>144</v>
      </c>
      <c r="C4617" s="5" t="s">
        <v>160</v>
      </c>
      <c r="D4617" s="5" t="s">
        <v>15</v>
      </c>
      <c r="E4617" s="5">
        <v>4730</v>
      </c>
      <c r="F4617" s="6">
        <v>2678.65</v>
      </c>
      <c r="H4617" s="15" t="str">
        <f t="shared" si="432"/>
        <v>Medium</v>
      </c>
      <c r="I4617" s="11" t="str">
        <f t="shared" si="433"/>
        <v>Medium</v>
      </c>
      <c r="J4617" s="11" t="str">
        <f t="shared" si="434"/>
        <v>West</v>
      </c>
      <c r="K4617" s="11" t="str">
        <f t="shared" si="435"/>
        <v>2010s</v>
      </c>
      <c r="L4617" s="11" t="str">
        <f t="shared" si="436"/>
        <v>Cereal</v>
      </c>
      <c r="M4617" s="18">
        <f t="shared" si="437"/>
        <v>0.56631078224101483</v>
      </c>
    </row>
    <row r="4618" spans="1:13">
      <c r="A4618" s="4">
        <v>2015</v>
      </c>
      <c r="B4618" s="5" t="s">
        <v>144</v>
      </c>
      <c r="C4618" s="5" t="s">
        <v>160</v>
      </c>
      <c r="D4618" s="5" t="s">
        <v>16</v>
      </c>
      <c r="E4618" s="5">
        <v>53830</v>
      </c>
      <c r="F4618" s="6">
        <v>2187.81</v>
      </c>
      <c r="H4618" s="15" t="str">
        <f t="shared" si="432"/>
        <v>Medium</v>
      </c>
      <c r="I4618" s="11" t="str">
        <f t="shared" si="433"/>
        <v>Large</v>
      </c>
      <c r="J4618" s="11" t="str">
        <f t="shared" si="434"/>
        <v>West</v>
      </c>
      <c r="K4618" s="11" t="str">
        <f t="shared" si="435"/>
        <v>2010s</v>
      </c>
      <c r="L4618" s="11" t="str">
        <f t="shared" si="436"/>
        <v>Cereal</v>
      </c>
      <c r="M4618" s="18">
        <f t="shared" si="437"/>
        <v>4.0642950027865499E-2</v>
      </c>
    </row>
    <row r="4619" spans="1:13">
      <c r="A4619" s="4">
        <v>2015</v>
      </c>
      <c r="B4619" s="5" t="s">
        <v>144</v>
      </c>
      <c r="C4619" s="5" t="s">
        <v>160</v>
      </c>
      <c r="D4619" s="5" t="s">
        <v>17</v>
      </c>
      <c r="E4619" s="5">
        <v>3680</v>
      </c>
      <c r="F4619" s="6">
        <v>671.2</v>
      </c>
      <c r="H4619" s="15" t="str">
        <f t="shared" si="432"/>
        <v>Low</v>
      </c>
      <c r="I4619" s="11" t="str">
        <f t="shared" si="433"/>
        <v>Medium</v>
      </c>
      <c r="J4619" s="11" t="str">
        <f t="shared" si="434"/>
        <v>West</v>
      </c>
      <c r="K4619" s="11" t="str">
        <f t="shared" si="435"/>
        <v>2010s</v>
      </c>
      <c r="L4619" s="11" t="str">
        <f t="shared" si="436"/>
        <v>Pulse</v>
      </c>
      <c r="M4619" s="18">
        <f t="shared" si="437"/>
        <v>0.18239130434782611</v>
      </c>
    </row>
    <row r="4620" spans="1:13">
      <c r="A4620" s="4">
        <v>2015</v>
      </c>
      <c r="B4620" s="5" t="s">
        <v>144</v>
      </c>
      <c r="C4620" s="5" t="s">
        <v>160</v>
      </c>
      <c r="D4620" s="5" t="s">
        <v>18</v>
      </c>
      <c r="E4620" s="5">
        <v>128530</v>
      </c>
      <c r="F4620" s="6">
        <v>595.42999999999995</v>
      </c>
      <c r="H4620" s="15" t="str">
        <f t="shared" si="432"/>
        <v>Low</v>
      </c>
      <c r="I4620" s="11" t="str">
        <f t="shared" si="433"/>
        <v>Large</v>
      </c>
      <c r="J4620" s="11" t="str">
        <f t="shared" si="434"/>
        <v>West</v>
      </c>
      <c r="K4620" s="11" t="str">
        <f t="shared" si="435"/>
        <v>2010s</v>
      </c>
      <c r="L4620" s="11" t="str">
        <f t="shared" si="436"/>
        <v>Fiber</v>
      </c>
      <c r="M4620" s="18">
        <f t="shared" si="437"/>
        <v>4.6326149537073051E-3</v>
      </c>
    </row>
    <row r="4621" spans="1:13">
      <c r="A4621" s="4">
        <v>2016</v>
      </c>
      <c r="B4621" s="5" t="s">
        <v>144</v>
      </c>
      <c r="C4621" s="5" t="s">
        <v>160</v>
      </c>
      <c r="D4621" s="5" t="s">
        <v>15</v>
      </c>
      <c r="E4621" s="5">
        <v>7670</v>
      </c>
      <c r="F4621" s="6">
        <v>2756.13</v>
      </c>
      <c r="H4621" s="15" t="str">
        <f t="shared" si="432"/>
        <v>Medium</v>
      </c>
      <c r="I4621" s="11" t="str">
        <f t="shared" si="433"/>
        <v>Large</v>
      </c>
      <c r="J4621" s="11" t="str">
        <f t="shared" si="434"/>
        <v>West</v>
      </c>
      <c r="K4621" s="11" t="str">
        <f t="shared" si="435"/>
        <v>2010s</v>
      </c>
      <c r="L4621" s="11" t="str">
        <f t="shared" si="436"/>
        <v>Cereal</v>
      </c>
      <c r="M4621" s="18">
        <f t="shared" si="437"/>
        <v>0.35933898305084749</v>
      </c>
    </row>
    <row r="4622" spans="1:13">
      <c r="A4622" s="4">
        <v>2016</v>
      </c>
      <c r="B4622" s="5" t="s">
        <v>144</v>
      </c>
      <c r="C4622" s="5" t="s">
        <v>160</v>
      </c>
      <c r="D4622" s="5" t="s">
        <v>16</v>
      </c>
      <c r="E4622" s="5">
        <v>59010</v>
      </c>
      <c r="F4622" s="6">
        <v>1920.52</v>
      </c>
      <c r="H4622" s="15" t="str">
        <f t="shared" si="432"/>
        <v>Medium</v>
      </c>
      <c r="I4622" s="11" t="str">
        <f t="shared" si="433"/>
        <v>Large</v>
      </c>
      <c r="J4622" s="11" t="str">
        <f t="shared" si="434"/>
        <v>West</v>
      </c>
      <c r="K4622" s="11" t="str">
        <f t="shared" si="435"/>
        <v>2010s</v>
      </c>
      <c r="L4622" s="11" t="str">
        <f t="shared" si="436"/>
        <v>Cereal</v>
      </c>
      <c r="M4622" s="18">
        <f t="shared" si="437"/>
        <v>3.2545670225385528E-2</v>
      </c>
    </row>
    <row r="4623" spans="1:13">
      <c r="A4623" s="4">
        <v>2016</v>
      </c>
      <c r="B4623" s="5" t="s">
        <v>144</v>
      </c>
      <c r="C4623" s="5" t="s">
        <v>160</v>
      </c>
      <c r="D4623" s="5" t="s">
        <v>17</v>
      </c>
      <c r="E4623" s="5">
        <v>3540</v>
      </c>
      <c r="F4623" s="6">
        <v>816.15</v>
      </c>
      <c r="H4623" s="15" t="str">
        <f t="shared" si="432"/>
        <v>Low</v>
      </c>
      <c r="I4623" s="11" t="str">
        <f t="shared" si="433"/>
        <v>Medium</v>
      </c>
      <c r="J4623" s="11" t="str">
        <f t="shared" si="434"/>
        <v>West</v>
      </c>
      <c r="K4623" s="11" t="str">
        <f t="shared" si="435"/>
        <v>2010s</v>
      </c>
      <c r="L4623" s="11" t="str">
        <f t="shared" si="436"/>
        <v>Pulse</v>
      </c>
      <c r="M4623" s="18">
        <f t="shared" si="437"/>
        <v>0.23055084745762711</v>
      </c>
    </row>
    <row r="4624" spans="1:13">
      <c r="A4624" s="4">
        <v>2016</v>
      </c>
      <c r="B4624" s="5" t="s">
        <v>144</v>
      </c>
      <c r="C4624" s="5" t="s">
        <v>160</v>
      </c>
      <c r="D4624" s="5" t="s">
        <v>18</v>
      </c>
      <c r="E4624" s="5">
        <v>101700</v>
      </c>
      <c r="F4624" s="6">
        <v>544.92999999999995</v>
      </c>
      <c r="H4624" s="15" t="str">
        <f t="shared" si="432"/>
        <v>Low</v>
      </c>
      <c r="I4624" s="11" t="str">
        <f t="shared" si="433"/>
        <v>Large</v>
      </c>
      <c r="J4624" s="11" t="str">
        <f t="shared" si="434"/>
        <v>West</v>
      </c>
      <c r="K4624" s="11" t="str">
        <f t="shared" si="435"/>
        <v>2010s</v>
      </c>
      <c r="L4624" s="11" t="str">
        <f t="shared" si="436"/>
        <v>Fiber</v>
      </c>
      <c r="M4624" s="18">
        <f t="shared" si="437"/>
        <v>5.3582104228121919E-3</v>
      </c>
    </row>
    <row r="4625" spans="1:13">
      <c r="A4625" s="4">
        <v>2017</v>
      </c>
      <c r="B4625" s="5" t="s">
        <v>144</v>
      </c>
      <c r="C4625" s="5" t="s">
        <v>160</v>
      </c>
      <c r="D4625" s="5" t="s">
        <v>15</v>
      </c>
      <c r="E4625" s="5">
        <v>8660</v>
      </c>
      <c r="F4625" s="6">
        <v>3448.97</v>
      </c>
      <c r="H4625" s="15" t="str">
        <f t="shared" si="432"/>
        <v>High</v>
      </c>
      <c r="I4625" s="11" t="str">
        <f t="shared" si="433"/>
        <v>Large</v>
      </c>
      <c r="J4625" s="11" t="str">
        <f t="shared" si="434"/>
        <v>West</v>
      </c>
      <c r="K4625" s="11" t="str">
        <f t="shared" si="435"/>
        <v>2010s</v>
      </c>
      <c r="L4625" s="11" t="str">
        <f t="shared" si="436"/>
        <v>Cereal</v>
      </c>
      <c r="M4625" s="18">
        <f t="shared" si="437"/>
        <v>0.39826443418013857</v>
      </c>
    </row>
    <row r="4626" spans="1:13">
      <c r="A4626" s="4">
        <v>2017</v>
      </c>
      <c r="B4626" s="5" t="s">
        <v>144</v>
      </c>
      <c r="C4626" s="5" t="s">
        <v>160</v>
      </c>
      <c r="D4626" s="5" t="s">
        <v>16</v>
      </c>
      <c r="E4626" s="5">
        <v>56090</v>
      </c>
      <c r="F4626" s="6">
        <v>2089.2199999999998</v>
      </c>
      <c r="H4626" s="15" t="str">
        <f t="shared" si="432"/>
        <v>Medium</v>
      </c>
      <c r="I4626" s="11" t="str">
        <f t="shared" si="433"/>
        <v>Large</v>
      </c>
      <c r="J4626" s="11" t="str">
        <f t="shared" si="434"/>
        <v>West</v>
      </c>
      <c r="K4626" s="11" t="str">
        <f t="shared" si="435"/>
        <v>2010s</v>
      </c>
      <c r="L4626" s="11" t="str">
        <f t="shared" si="436"/>
        <v>Cereal</v>
      </c>
      <c r="M4626" s="18">
        <f t="shared" si="437"/>
        <v>3.724763772508468E-2</v>
      </c>
    </row>
    <row r="4627" spans="1:13">
      <c r="A4627" s="4">
        <v>2017</v>
      </c>
      <c r="B4627" s="5" t="s">
        <v>144</v>
      </c>
      <c r="C4627" s="5" t="s">
        <v>160</v>
      </c>
      <c r="D4627" s="5" t="s">
        <v>17</v>
      </c>
      <c r="E4627" s="5">
        <v>4340</v>
      </c>
      <c r="F4627" s="6">
        <v>875.49</v>
      </c>
      <c r="H4627" s="15" t="str">
        <f t="shared" si="432"/>
        <v>Low</v>
      </c>
      <c r="I4627" s="11" t="str">
        <f t="shared" si="433"/>
        <v>Medium</v>
      </c>
      <c r="J4627" s="11" t="str">
        <f t="shared" si="434"/>
        <v>West</v>
      </c>
      <c r="K4627" s="11" t="str">
        <f t="shared" si="435"/>
        <v>2010s</v>
      </c>
      <c r="L4627" s="11" t="str">
        <f t="shared" si="436"/>
        <v>Pulse</v>
      </c>
      <c r="M4627" s="18">
        <f t="shared" si="437"/>
        <v>0.20172580645161289</v>
      </c>
    </row>
    <row r="4628" spans="1:13">
      <c r="A4628" s="4">
        <v>2017</v>
      </c>
      <c r="B4628" s="5" t="s">
        <v>144</v>
      </c>
      <c r="C4628" s="5" t="s">
        <v>160</v>
      </c>
      <c r="D4628" s="5" t="s">
        <v>18</v>
      </c>
      <c r="E4628" s="5">
        <v>119690</v>
      </c>
      <c r="F4628" s="6">
        <v>696.74</v>
      </c>
      <c r="H4628" s="15" t="str">
        <f t="shared" si="432"/>
        <v>Low</v>
      </c>
      <c r="I4628" s="11" t="str">
        <f t="shared" si="433"/>
        <v>Large</v>
      </c>
      <c r="J4628" s="11" t="str">
        <f t="shared" si="434"/>
        <v>West</v>
      </c>
      <c r="K4628" s="11" t="str">
        <f t="shared" si="435"/>
        <v>2010s</v>
      </c>
      <c r="L4628" s="11" t="str">
        <f t="shared" si="436"/>
        <v>Fiber</v>
      </c>
      <c r="M4628" s="18">
        <f t="shared" si="437"/>
        <v>5.8212047790124491E-3</v>
      </c>
    </row>
    <row r="4629" spans="1:13">
      <c r="A4629" s="4">
        <v>2008</v>
      </c>
      <c r="B4629" s="5" t="s">
        <v>144</v>
      </c>
      <c r="C4629" s="5" t="s">
        <v>161</v>
      </c>
      <c r="D4629" s="5" t="s">
        <v>15</v>
      </c>
      <c r="E4629" s="5">
        <v>94500</v>
      </c>
      <c r="F4629" s="6">
        <v>2085.71</v>
      </c>
      <c r="H4629" s="15" t="str">
        <f t="shared" si="432"/>
        <v>Medium</v>
      </c>
      <c r="I4629" s="11" t="str">
        <f t="shared" si="433"/>
        <v>Large</v>
      </c>
      <c r="J4629" s="11" t="str">
        <f t="shared" si="434"/>
        <v>West</v>
      </c>
      <c r="K4629" s="11" t="str">
        <f t="shared" si="435"/>
        <v>2000s</v>
      </c>
      <c r="L4629" s="11" t="str">
        <f t="shared" si="436"/>
        <v>Cereal</v>
      </c>
      <c r="M4629" s="18">
        <f t="shared" si="437"/>
        <v>2.207100529100529E-2</v>
      </c>
    </row>
    <row r="4630" spans="1:13">
      <c r="A4630" s="4">
        <v>2008</v>
      </c>
      <c r="B4630" s="5" t="s">
        <v>144</v>
      </c>
      <c r="C4630" s="5" t="s">
        <v>161</v>
      </c>
      <c r="D4630" s="5" t="s">
        <v>16</v>
      </c>
      <c r="E4630" s="5">
        <v>2700</v>
      </c>
      <c r="F4630" s="6">
        <v>1370.37</v>
      </c>
      <c r="H4630" s="15" t="str">
        <f t="shared" si="432"/>
        <v>Medium</v>
      </c>
      <c r="I4630" s="11" t="str">
        <f t="shared" si="433"/>
        <v>Medium</v>
      </c>
      <c r="J4630" s="11" t="str">
        <f t="shared" si="434"/>
        <v>West</v>
      </c>
      <c r="K4630" s="11" t="str">
        <f t="shared" si="435"/>
        <v>2000s</v>
      </c>
      <c r="L4630" s="11" t="str">
        <f t="shared" si="436"/>
        <v>Cereal</v>
      </c>
      <c r="M4630" s="18">
        <f t="shared" si="437"/>
        <v>0.50754444444444435</v>
      </c>
    </row>
    <row r="4631" spans="1:13">
      <c r="A4631" s="4">
        <v>2008</v>
      </c>
      <c r="B4631" s="5" t="s">
        <v>144</v>
      </c>
      <c r="C4631" s="5" t="s">
        <v>161</v>
      </c>
      <c r="D4631" s="5" t="s">
        <v>17</v>
      </c>
      <c r="E4631" s="5">
        <v>2400</v>
      </c>
      <c r="F4631" s="6">
        <v>1291.67</v>
      </c>
      <c r="H4631" s="15" t="str">
        <f t="shared" si="432"/>
        <v>Medium</v>
      </c>
      <c r="I4631" s="11" t="str">
        <f t="shared" si="433"/>
        <v>Medium</v>
      </c>
      <c r="J4631" s="11" t="str">
        <f t="shared" si="434"/>
        <v>West</v>
      </c>
      <c r="K4631" s="11" t="str">
        <f t="shared" si="435"/>
        <v>2000s</v>
      </c>
      <c r="L4631" s="11" t="str">
        <f t="shared" si="436"/>
        <v>Pulse</v>
      </c>
      <c r="M4631" s="18">
        <f t="shared" si="437"/>
        <v>0.53819583333333332</v>
      </c>
    </row>
    <row r="4632" spans="1:13">
      <c r="A4632" s="4">
        <v>2008</v>
      </c>
      <c r="B4632" s="5" t="s">
        <v>144</v>
      </c>
      <c r="C4632" s="5" t="s">
        <v>161</v>
      </c>
      <c r="D4632" s="5" t="s">
        <v>18</v>
      </c>
      <c r="E4632" s="5">
        <v>8400</v>
      </c>
      <c r="F4632" s="6">
        <v>390.48</v>
      </c>
      <c r="H4632" s="15" t="str">
        <f t="shared" si="432"/>
        <v>Low</v>
      </c>
      <c r="I4632" s="11" t="str">
        <f t="shared" si="433"/>
        <v>Large</v>
      </c>
      <c r="J4632" s="11" t="str">
        <f t="shared" si="434"/>
        <v>West</v>
      </c>
      <c r="K4632" s="11" t="str">
        <f t="shared" si="435"/>
        <v>2000s</v>
      </c>
      <c r="L4632" s="11" t="str">
        <f t="shared" si="436"/>
        <v>Fiber</v>
      </c>
      <c r="M4632" s="18">
        <f t="shared" si="437"/>
        <v>4.648571428571429E-2</v>
      </c>
    </row>
    <row r="4633" spans="1:13">
      <c r="A4633" s="4">
        <v>2009</v>
      </c>
      <c r="B4633" s="5" t="s">
        <v>144</v>
      </c>
      <c r="C4633" s="5" t="s">
        <v>161</v>
      </c>
      <c r="D4633" s="5" t="s">
        <v>15</v>
      </c>
      <c r="E4633" s="5">
        <v>90900</v>
      </c>
      <c r="F4633" s="6">
        <v>2212.3200000000002</v>
      </c>
      <c r="H4633" s="15" t="str">
        <f t="shared" si="432"/>
        <v>Medium</v>
      </c>
      <c r="I4633" s="11" t="str">
        <f t="shared" si="433"/>
        <v>Large</v>
      </c>
      <c r="J4633" s="11" t="str">
        <f t="shared" si="434"/>
        <v>West</v>
      </c>
      <c r="K4633" s="11" t="str">
        <f t="shared" si="435"/>
        <v>2000s</v>
      </c>
      <c r="L4633" s="11" t="str">
        <f t="shared" si="436"/>
        <v>Cereal</v>
      </c>
      <c r="M4633" s="18">
        <f t="shared" si="437"/>
        <v>2.4337953795379539E-2</v>
      </c>
    </row>
    <row r="4634" spans="1:13">
      <c r="A4634" s="4">
        <v>2009</v>
      </c>
      <c r="B4634" s="5" t="s">
        <v>144</v>
      </c>
      <c r="C4634" s="5" t="s">
        <v>161</v>
      </c>
      <c r="D4634" s="5" t="s">
        <v>16</v>
      </c>
      <c r="E4634" s="5">
        <v>2200</v>
      </c>
      <c r="F4634" s="6">
        <v>1000</v>
      </c>
      <c r="H4634" s="15" t="str">
        <f t="shared" si="432"/>
        <v>Medium</v>
      </c>
      <c r="I4634" s="11" t="str">
        <f t="shared" si="433"/>
        <v>Medium</v>
      </c>
      <c r="J4634" s="11" t="str">
        <f t="shared" si="434"/>
        <v>West</v>
      </c>
      <c r="K4634" s="11" t="str">
        <f t="shared" si="435"/>
        <v>2000s</v>
      </c>
      <c r="L4634" s="11" t="str">
        <f t="shared" si="436"/>
        <v>Cereal</v>
      </c>
      <c r="M4634" s="18">
        <f t="shared" si="437"/>
        <v>0.45454545454545453</v>
      </c>
    </row>
    <row r="4635" spans="1:13">
      <c r="A4635" s="4">
        <v>2009</v>
      </c>
      <c r="B4635" s="5" t="s">
        <v>144</v>
      </c>
      <c r="C4635" s="5" t="s">
        <v>161</v>
      </c>
      <c r="D4635" s="5" t="s">
        <v>17</v>
      </c>
      <c r="E4635" s="5">
        <v>2300</v>
      </c>
      <c r="F4635" s="6">
        <v>1217.3900000000001</v>
      </c>
      <c r="H4635" s="15" t="str">
        <f t="shared" si="432"/>
        <v>Medium</v>
      </c>
      <c r="I4635" s="11" t="str">
        <f t="shared" si="433"/>
        <v>Medium</v>
      </c>
      <c r="J4635" s="11" t="str">
        <f t="shared" si="434"/>
        <v>West</v>
      </c>
      <c r="K4635" s="11" t="str">
        <f t="shared" si="435"/>
        <v>2000s</v>
      </c>
      <c r="L4635" s="11" t="str">
        <f t="shared" si="436"/>
        <v>Pulse</v>
      </c>
      <c r="M4635" s="18">
        <f t="shared" si="437"/>
        <v>0.52929999999999999</v>
      </c>
    </row>
    <row r="4636" spans="1:13">
      <c r="A4636" s="4">
        <v>2009</v>
      </c>
      <c r="B4636" s="5" t="s">
        <v>144</v>
      </c>
      <c r="C4636" s="5" t="s">
        <v>161</v>
      </c>
      <c r="D4636" s="5" t="s">
        <v>18</v>
      </c>
      <c r="E4636" s="5">
        <v>4800</v>
      </c>
      <c r="F4636" s="6">
        <v>287.5</v>
      </c>
      <c r="H4636" s="15" t="str">
        <f t="shared" si="432"/>
        <v>Low</v>
      </c>
      <c r="I4636" s="11" t="str">
        <f t="shared" si="433"/>
        <v>Medium</v>
      </c>
      <c r="J4636" s="11" t="str">
        <f t="shared" si="434"/>
        <v>West</v>
      </c>
      <c r="K4636" s="11" t="str">
        <f t="shared" si="435"/>
        <v>2000s</v>
      </c>
      <c r="L4636" s="11" t="str">
        <f t="shared" si="436"/>
        <v>Fiber</v>
      </c>
      <c r="M4636" s="18">
        <f t="shared" si="437"/>
        <v>5.9895833333333336E-2</v>
      </c>
    </row>
    <row r="4637" spans="1:13">
      <c r="A4637" s="4">
        <v>2010</v>
      </c>
      <c r="B4637" s="5" t="s">
        <v>144</v>
      </c>
      <c r="C4637" s="5" t="s">
        <v>161</v>
      </c>
      <c r="D4637" s="5" t="s">
        <v>15</v>
      </c>
      <c r="E4637" s="5">
        <v>117600</v>
      </c>
      <c r="F4637" s="6">
        <v>2213.44</v>
      </c>
      <c r="H4637" s="15" t="str">
        <f t="shared" si="432"/>
        <v>Medium</v>
      </c>
      <c r="I4637" s="11" t="str">
        <f t="shared" si="433"/>
        <v>Large</v>
      </c>
      <c r="J4637" s="11" t="str">
        <f t="shared" si="434"/>
        <v>West</v>
      </c>
      <c r="K4637" s="11" t="str">
        <f t="shared" si="435"/>
        <v>2010s</v>
      </c>
      <c r="L4637" s="11" t="str">
        <f t="shared" si="436"/>
        <v>Cereal</v>
      </c>
      <c r="M4637" s="18">
        <f t="shared" si="437"/>
        <v>1.8821768707482995E-2</v>
      </c>
    </row>
    <row r="4638" spans="1:13">
      <c r="A4638" s="4">
        <v>2010</v>
      </c>
      <c r="B4638" s="5" t="s">
        <v>144</v>
      </c>
      <c r="C4638" s="5" t="s">
        <v>161</v>
      </c>
      <c r="D4638" s="5" t="s">
        <v>16</v>
      </c>
      <c r="E4638" s="5">
        <v>3100</v>
      </c>
      <c r="F4638" s="6">
        <v>1774.19</v>
      </c>
      <c r="H4638" s="15" t="str">
        <f t="shared" si="432"/>
        <v>Medium</v>
      </c>
      <c r="I4638" s="11" t="str">
        <f t="shared" si="433"/>
        <v>Medium</v>
      </c>
      <c r="J4638" s="11" t="str">
        <f t="shared" si="434"/>
        <v>West</v>
      </c>
      <c r="K4638" s="11" t="str">
        <f t="shared" si="435"/>
        <v>2010s</v>
      </c>
      <c r="L4638" s="11" t="str">
        <f t="shared" si="436"/>
        <v>Cereal</v>
      </c>
      <c r="M4638" s="18">
        <f t="shared" si="437"/>
        <v>0.57231935483870966</v>
      </c>
    </row>
    <row r="4639" spans="1:13">
      <c r="A4639" s="4">
        <v>2010</v>
      </c>
      <c r="B4639" s="5" t="s">
        <v>144</v>
      </c>
      <c r="C4639" s="5" t="s">
        <v>161</v>
      </c>
      <c r="D4639" s="5" t="s">
        <v>17</v>
      </c>
      <c r="E4639" s="5">
        <v>3000</v>
      </c>
      <c r="F4639" s="6">
        <v>1466.67</v>
      </c>
      <c r="H4639" s="15" t="str">
        <f t="shared" si="432"/>
        <v>Medium</v>
      </c>
      <c r="I4639" s="11" t="str">
        <f t="shared" si="433"/>
        <v>Medium</v>
      </c>
      <c r="J4639" s="11" t="str">
        <f t="shared" si="434"/>
        <v>West</v>
      </c>
      <c r="K4639" s="11" t="str">
        <f t="shared" si="435"/>
        <v>2010s</v>
      </c>
      <c r="L4639" s="11" t="str">
        <f t="shared" si="436"/>
        <v>Pulse</v>
      </c>
      <c r="M4639" s="18">
        <f t="shared" si="437"/>
        <v>0.48889000000000005</v>
      </c>
    </row>
    <row r="4640" spans="1:13">
      <c r="A4640" s="4">
        <v>2010</v>
      </c>
      <c r="B4640" s="5" t="s">
        <v>144</v>
      </c>
      <c r="C4640" s="5" t="s">
        <v>161</v>
      </c>
      <c r="D4640" s="5" t="s">
        <v>18</v>
      </c>
      <c r="E4640" s="5">
        <v>5600</v>
      </c>
      <c r="F4640" s="6">
        <v>351.79</v>
      </c>
      <c r="H4640" s="15" t="str">
        <f t="shared" si="432"/>
        <v>Low</v>
      </c>
      <c r="I4640" s="11" t="str">
        <f t="shared" si="433"/>
        <v>Large</v>
      </c>
      <c r="J4640" s="11" t="str">
        <f t="shared" si="434"/>
        <v>West</v>
      </c>
      <c r="K4640" s="11" t="str">
        <f t="shared" si="435"/>
        <v>2010s</v>
      </c>
      <c r="L4640" s="11" t="str">
        <f t="shared" si="436"/>
        <v>Fiber</v>
      </c>
      <c r="M4640" s="18">
        <f t="shared" si="437"/>
        <v>6.2819642857142866E-2</v>
      </c>
    </row>
    <row r="4641" spans="1:13">
      <c r="A4641" s="4">
        <v>2011</v>
      </c>
      <c r="B4641" s="5" t="s">
        <v>144</v>
      </c>
      <c r="C4641" s="5" t="s">
        <v>161</v>
      </c>
      <c r="D4641" s="5" t="s">
        <v>15</v>
      </c>
      <c r="E4641" s="5">
        <v>121200</v>
      </c>
      <c r="F4641" s="6">
        <v>2462.0500000000002</v>
      </c>
      <c r="H4641" s="15" t="str">
        <f t="shared" si="432"/>
        <v>Medium</v>
      </c>
      <c r="I4641" s="11" t="str">
        <f t="shared" si="433"/>
        <v>Large</v>
      </c>
      <c r="J4641" s="11" t="str">
        <f t="shared" si="434"/>
        <v>West</v>
      </c>
      <c r="K4641" s="11" t="str">
        <f t="shared" si="435"/>
        <v>2010s</v>
      </c>
      <c r="L4641" s="11" t="str">
        <f t="shared" si="436"/>
        <v>Cereal</v>
      </c>
      <c r="M4641" s="18">
        <f t="shared" si="437"/>
        <v>2.0313943894389442E-2</v>
      </c>
    </row>
    <row r="4642" spans="1:13">
      <c r="A4642" s="4">
        <v>2011</v>
      </c>
      <c r="B4642" s="5" t="s">
        <v>144</v>
      </c>
      <c r="C4642" s="5" t="s">
        <v>161</v>
      </c>
      <c r="D4642" s="5" t="s">
        <v>16</v>
      </c>
      <c r="E4642" s="5">
        <v>4200</v>
      </c>
      <c r="F4642" s="6">
        <v>1166.67</v>
      </c>
      <c r="H4642" s="15" t="str">
        <f t="shared" si="432"/>
        <v>Medium</v>
      </c>
      <c r="I4642" s="11" t="str">
        <f t="shared" si="433"/>
        <v>Medium</v>
      </c>
      <c r="J4642" s="11" t="str">
        <f t="shared" si="434"/>
        <v>West</v>
      </c>
      <c r="K4642" s="11" t="str">
        <f t="shared" si="435"/>
        <v>2010s</v>
      </c>
      <c r="L4642" s="11" t="str">
        <f t="shared" si="436"/>
        <v>Cereal</v>
      </c>
      <c r="M4642" s="18">
        <f t="shared" si="437"/>
        <v>0.27777857142857143</v>
      </c>
    </row>
    <row r="4643" spans="1:13">
      <c r="A4643" s="4">
        <v>2011</v>
      </c>
      <c r="B4643" s="5" t="s">
        <v>144</v>
      </c>
      <c r="C4643" s="5" t="s">
        <v>161</v>
      </c>
      <c r="D4643" s="5" t="s">
        <v>17</v>
      </c>
      <c r="E4643" s="5">
        <v>4600</v>
      </c>
      <c r="F4643" s="6">
        <v>1413.04</v>
      </c>
      <c r="H4643" s="15" t="str">
        <f t="shared" si="432"/>
        <v>Medium</v>
      </c>
      <c r="I4643" s="11" t="str">
        <f t="shared" si="433"/>
        <v>Medium</v>
      </c>
      <c r="J4643" s="11" t="str">
        <f t="shared" si="434"/>
        <v>West</v>
      </c>
      <c r="K4643" s="11" t="str">
        <f t="shared" si="435"/>
        <v>2010s</v>
      </c>
      <c r="L4643" s="11" t="str">
        <f t="shared" si="436"/>
        <v>Pulse</v>
      </c>
      <c r="M4643" s="18">
        <f t="shared" si="437"/>
        <v>0.30718260869565217</v>
      </c>
    </row>
    <row r="4644" spans="1:13">
      <c r="A4644" s="4">
        <v>2011</v>
      </c>
      <c r="B4644" s="5" t="s">
        <v>144</v>
      </c>
      <c r="C4644" s="5" t="s">
        <v>161</v>
      </c>
      <c r="D4644" s="5" t="s">
        <v>18</v>
      </c>
      <c r="E4644" s="5">
        <v>23000</v>
      </c>
      <c r="F4644" s="6">
        <v>580.42999999999995</v>
      </c>
      <c r="H4644" s="15" t="str">
        <f t="shared" si="432"/>
        <v>Low</v>
      </c>
      <c r="I4644" s="11" t="str">
        <f t="shared" si="433"/>
        <v>Large</v>
      </c>
      <c r="J4644" s="11" t="str">
        <f t="shared" si="434"/>
        <v>West</v>
      </c>
      <c r="K4644" s="11" t="str">
        <f t="shared" si="435"/>
        <v>2010s</v>
      </c>
      <c r="L4644" s="11" t="str">
        <f t="shared" si="436"/>
        <v>Fiber</v>
      </c>
      <c r="M4644" s="18">
        <f t="shared" si="437"/>
        <v>2.5236086956521738E-2</v>
      </c>
    </row>
    <row r="4645" spans="1:13">
      <c r="A4645" s="4">
        <v>2012</v>
      </c>
      <c r="B4645" s="5" t="s">
        <v>144</v>
      </c>
      <c r="C4645" s="5" t="s">
        <v>161</v>
      </c>
      <c r="D4645" s="5" t="s">
        <v>15</v>
      </c>
      <c r="E4645" s="5">
        <v>95300</v>
      </c>
      <c r="F4645" s="6">
        <v>2448.06</v>
      </c>
      <c r="H4645" s="15" t="str">
        <f t="shared" si="432"/>
        <v>Medium</v>
      </c>
      <c r="I4645" s="11" t="str">
        <f t="shared" si="433"/>
        <v>Large</v>
      </c>
      <c r="J4645" s="11" t="str">
        <f t="shared" si="434"/>
        <v>West</v>
      </c>
      <c r="K4645" s="11" t="str">
        <f t="shared" si="435"/>
        <v>2010s</v>
      </c>
      <c r="L4645" s="11" t="str">
        <f t="shared" si="436"/>
        <v>Cereal</v>
      </c>
      <c r="M4645" s="18">
        <f t="shared" si="437"/>
        <v>2.5687932843651624E-2</v>
      </c>
    </row>
    <row r="4646" spans="1:13">
      <c r="A4646" s="4">
        <v>2012</v>
      </c>
      <c r="B4646" s="5" t="s">
        <v>144</v>
      </c>
      <c r="C4646" s="5" t="s">
        <v>161</v>
      </c>
      <c r="D4646" s="5" t="s">
        <v>16</v>
      </c>
      <c r="E4646" s="5">
        <v>2300</v>
      </c>
      <c r="F4646" s="6">
        <v>1695.65</v>
      </c>
      <c r="H4646" s="15" t="str">
        <f t="shared" si="432"/>
        <v>Medium</v>
      </c>
      <c r="I4646" s="11" t="str">
        <f t="shared" si="433"/>
        <v>Medium</v>
      </c>
      <c r="J4646" s="11" t="str">
        <f t="shared" si="434"/>
        <v>West</v>
      </c>
      <c r="K4646" s="11" t="str">
        <f t="shared" si="435"/>
        <v>2010s</v>
      </c>
      <c r="L4646" s="11" t="str">
        <f t="shared" si="436"/>
        <v>Cereal</v>
      </c>
      <c r="M4646" s="18">
        <f t="shared" si="437"/>
        <v>0.73723913043478262</v>
      </c>
    </row>
    <row r="4647" spans="1:13">
      <c r="A4647" s="4">
        <v>2012</v>
      </c>
      <c r="B4647" s="5" t="s">
        <v>144</v>
      </c>
      <c r="C4647" s="5" t="s">
        <v>161</v>
      </c>
      <c r="D4647" s="5" t="s">
        <v>17</v>
      </c>
      <c r="E4647" s="5">
        <v>3600</v>
      </c>
      <c r="F4647" s="6">
        <v>1250</v>
      </c>
      <c r="H4647" s="15" t="str">
        <f t="shared" si="432"/>
        <v>Medium</v>
      </c>
      <c r="I4647" s="11" t="str">
        <f t="shared" si="433"/>
        <v>Medium</v>
      </c>
      <c r="J4647" s="11" t="str">
        <f t="shared" si="434"/>
        <v>West</v>
      </c>
      <c r="K4647" s="11" t="str">
        <f t="shared" si="435"/>
        <v>2010s</v>
      </c>
      <c r="L4647" s="11" t="str">
        <f t="shared" si="436"/>
        <v>Pulse</v>
      </c>
      <c r="M4647" s="18">
        <f t="shared" si="437"/>
        <v>0.34722222222222221</v>
      </c>
    </row>
    <row r="4648" spans="1:13">
      <c r="A4648" s="4">
        <v>2012</v>
      </c>
      <c r="B4648" s="5" t="s">
        <v>144</v>
      </c>
      <c r="C4648" s="5" t="s">
        <v>161</v>
      </c>
      <c r="D4648" s="5" t="s">
        <v>18</v>
      </c>
      <c r="E4648" s="5">
        <v>12700</v>
      </c>
      <c r="F4648" s="6">
        <v>255.12</v>
      </c>
      <c r="H4648" s="15" t="str">
        <f t="shared" si="432"/>
        <v>Low</v>
      </c>
      <c r="I4648" s="11" t="str">
        <f t="shared" si="433"/>
        <v>Large</v>
      </c>
      <c r="J4648" s="11" t="str">
        <f t="shared" si="434"/>
        <v>West</v>
      </c>
      <c r="K4648" s="11" t="str">
        <f t="shared" si="435"/>
        <v>2010s</v>
      </c>
      <c r="L4648" s="11" t="str">
        <f t="shared" si="436"/>
        <v>Fiber</v>
      </c>
      <c r="M4648" s="18">
        <f t="shared" si="437"/>
        <v>2.0088188976377954E-2</v>
      </c>
    </row>
    <row r="4649" spans="1:13">
      <c r="A4649" s="4">
        <v>2013</v>
      </c>
      <c r="B4649" s="5" t="s">
        <v>144</v>
      </c>
      <c r="C4649" s="5" t="s">
        <v>161</v>
      </c>
      <c r="D4649" s="5" t="s">
        <v>15</v>
      </c>
      <c r="E4649" s="5">
        <v>110550</v>
      </c>
      <c r="F4649" s="6">
        <v>2432.11</v>
      </c>
      <c r="H4649" s="15" t="str">
        <f t="shared" si="432"/>
        <v>Medium</v>
      </c>
      <c r="I4649" s="11" t="str">
        <f t="shared" si="433"/>
        <v>Large</v>
      </c>
      <c r="J4649" s="11" t="str">
        <f t="shared" si="434"/>
        <v>West</v>
      </c>
      <c r="K4649" s="11" t="str">
        <f t="shared" si="435"/>
        <v>2010s</v>
      </c>
      <c r="L4649" s="11" t="str">
        <f t="shared" si="436"/>
        <v>Cereal</v>
      </c>
      <c r="M4649" s="18">
        <f t="shared" si="437"/>
        <v>2.2000090456806877E-2</v>
      </c>
    </row>
    <row r="4650" spans="1:13">
      <c r="A4650" s="4">
        <v>2013</v>
      </c>
      <c r="B4650" s="5" t="s">
        <v>144</v>
      </c>
      <c r="C4650" s="5" t="s">
        <v>161</v>
      </c>
      <c r="D4650" s="5" t="s">
        <v>16</v>
      </c>
      <c r="E4650" s="5">
        <v>3780</v>
      </c>
      <c r="F4650" s="6">
        <v>1417.99</v>
      </c>
      <c r="H4650" s="15" t="str">
        <f t="shared" si="432"/>
        <v>Medium</v>
      </c>
      <c r="I4650" s="11" t="str">
        <f t="shared" si="433"/>
        <v>Medium</v>
      </c>
      <c r="J4650" s="11" t="str">
        <f t="shared" si="434"/>
        <v>West</v>
      </c>
      <c r="K4650" s="11" t="str">
        <f t="shared" si="435"/>
        <v>2010s</v>
      </c>
      <c r="L4650" s="11" t="str">
        <f t="shared" si="436"/>
        <v>Cereal</v>
      </c>
      <c r="M4650" s="18">
        <f t="shared" si="437"/>
        <v>0.37512962962962965</v>
      </c>
    </row>
    <row r="4651" spans="1:13">
      <c r="A4651" s="4">
        <v>2013</v>
      </c>
      <c r="B4651" s="5" t="s">
        <v>144</v>
      </c>
      <c r="C4651" s="5" t="s">
        <v>161</v>
      </c>
      <c r="D4651" s="5" t="s">
        <v>17</v>
      </c>
      <c r="E4651" s="5">
        <v>4230</v>
      </c>
      <c r="F4651" s="6">
        <v>1739.95</v>
      </c>
      <c r="H4651" s="15" t="str">
        <f t="shared" si="432"/>
        <v>Medium</v>
      </c>
      <c r="I4651" s="11" t="str">
        <f t="shared" si="433"/>
        <v>Medium</v>
      </c>
      <c r="J4651" s="11" t="str">
        <f t="shared" si="434"/>
        <v>West</v>
      </c>
      <c r="K4651" s="11" t="str">
        <f t="shared" si="435"/>
        <v>2010s</v>
      </c>
      <c r="L4651" s="11" t="str">
        <f t="shared" si="436"/>
        <v>Pulse</v>
      </c>
      <c r="M4651" s="18">
        <f t="shared" si="437"/>
        <v>0.41133569739952719</v>
      </c>
    </row>
    <row r="4652" spans="1:13">
      <c r="A4652" s="4">
        <v>2013</v>
      </c>
      <c r="B4652" s="5" t="s">
        <v>144</v>
      </c>
      <c r="C4652" s="5" t="s">
        <v>161</v>
      </c>
      <c r="D4652" s="5" t="s">
        <v>18</v>
      </c>
      <c r="E4652" s="5">
        <v>14760</v>
      </c>
      <c r="F4652" s="6">
        <v>604.34</v>
      </c>
      <c r="H4652" s="15" t="str">
        <f t="shared" si="432"/>
        <v>Low</v>
      </c>
      <c r="I4652" s="11" t="str">
        <f t="shared" si="433"/>
        <v>Large</v>
      </c>
      <c r="J4652" s="11" t="str">
        <f t="shared" si="434"/>
        <v>West</v>
      </c>
      <c r="K4652" s="11" t="str">
        <f t="shared" si="435"/>
        <v>2010s</v>
      </c>
      <c r="L4652" s="11" t="str">
        <f t="shared" si="436"/>
        <v>Fiber</v>
      </c>
      <c r="M4652" s="18">
        <f t="shared" si="437"/>
        <v>4.094444444444445E-2</v>
      </c>
    </row>
    <row r="4653" spans="1:13">
      <c r="A4653" s="4">
        <v>2014</v>
      </c>
      <c r="B4653" s="5" t="s">
        <v>144</v>
      </c>
      <c r="C4653" s="5" t="s">
        <v>161</v>
      </c>
      <c r="D4653" s="5" t="s">
        <v>15</v>
      </c>
      <c r="E4653" s="5">
        <v>100680</v>
      </c>
      <c r="F4653" s="6">
        <v>2397.9899999999998</v>
      </c>
      <c r="H4653" s="15" t="str">
        <f t="shared" si="432"/>
        <v>Medium</v>
      </c>
      <c r="I4653" s="11" t="str">
        <f t="shared" si="433"/>
        <v>Large</v>
      </c>
      <c r="J4653" s="11" t="str">
        <f t="shared" si="434"/>
        <v>West</v>
      </c>
      <c r="K4653" s="11" t="str">
        <f t="shared" si="435"/>
        <v>2010s</v>
      </c>
      <c r="L4653" s="11" t="str">
        <f t="shared" si="436"/>
        <v>Cereal</v>
      </c>
      <c r="M4653" s="18">
        <f t="shared" si="437"/>
        <v>2.381793802145411E-2</v>
      </c>
    </row>
    <row r="4654" spans="1:13">
      <c r="A4654" s="4">
        <v>2014</v>
      </c>
      <c r="B4654" s="5" t="s">
        <v>144</v>
      </c>
      <c r="C4654" s="5" t="s">
        <v>161</v>
      </c>
      <c r="D4654" s="5" t="s">
        <v>16</v>
      </c>
      <c r="E4654" s="5">
        <v>2150</v>
      </c>
      <c r="F4654" s="6">
        <v>1702.33</v>
      </c>
      <c r="H4654" s="15" t="str">
        <f t="shared" si="432"/>
        <v>Medium</v>
      </c>
      <c r="I4654" s="11" t="str">
        <f t="shared" si="433"/>
        <v>Medium</v>
      </c>
      <c r="J4654" s="11" t="str">
        <f t="shared" si="434"/>
        <v>West</v>
      </c>
      <c r="K4654" s="11" t="str">
        <f t="shared" si="435"/>
        <v>2010s</v>
      </c>
      <c r="L4654" s="11" t="str">
        <f t="shared" si="436"/>
        <v>Cereal</v>
      </c>
      <c r="M4654" s="18">
        <f t="shared" si="437"/>
        <v>0.79178139534883718</v>
      </c>
    </row>
    <row r="4655" spans="1:13">
      <c r="A4655" s="4">
        <v>2014</v>
      </c>
      <c r="B4655" s="5" t="s">
        <v>144</v>
      </c>
      <c r="C4655" s="5" t="s">
        <v>161</v>
      </c>
      <c r="D4655" s="5" t="s">
        <v>17</v>
      </c>
      <c r="E4655" s="5">
        <v>3480</v>
      </c>
      <c r="F4655" s="6">
        <v>1086.21</v>
      </c>
      <c r="H4655" s="15" t="str">
        <f t="shared" si="432"/>
        <v>Medium</v>
      </c>
      <c r="I4655" s="11" t="str">
        <f t="shared" si="433"/>
        <v>Medium</v>
      </c>
      <c r="J4655" s="11" t="str">
        <f t="shared" si="434"/>
        <v>West</v>
      </c>
      <c r="K4655" s="11" t="str">
        <f t="shared" si="435"/>
        <v>2010s</v>
      </c>
      <c r="L4655" s="11" t="str">
        <f t="shared" si="436"/>
        <v>Pulse</v>
      </c>
      <c r="M4655" s="18">
        <f t="shared" si="437"/>
        <v>0.3121293103448276</v>
      </c>
    </row>
    <row r="4656" spans="1:13">
      <c r="A4656" s="4">
        <v>2014</v>
      </c>
      <c r="B4656" s="5" t="s">
        <v>144</v>
      </c>
      <c r="C4656" s="5" t="s">
        <v>161</v>
      </c>
      <c r="D4656" s="5" t="s">
        <v>18</v>
      </c>
      <c r="E4656" s="5">
        <v>15120</v>
      </c>
      <c r="F4656" s="6">
        <v>572.09</v>
      </c>
      <c r="H4656" s="15" t="str">
        <f t="shared" si="432"/>
        <v>Low</v>
      </c>
      <c r="I4656" s="11" t="str">
        <f t="shared" si="433"/>
        <v>Large</v>
      </c>
      <c r="J4656" s="11" t="str">
        <f t="shared" si="434"/>
        <v>West</v>
      </c>
      <c r="K4656" s="11" t="str">
        <f t="shared" si="435"/>
        <v>2010s</v>
      </c>
      <c r="L4656" s="11" t="str">
        <f t="shared" si="436"/>
        <v>Fiber</v>
      </c>
      <c r="M4656" s="18">
        <f t="shared" si="437"/>
        <v>3.7836640211640217E-2</v>
      </c>
    </row>
    <row r="4657" spans="1:13">
      <c r="A4657" s="4">
        <v>2015</v>
      </c>
      <c r="B4657" s="5" t="s">
        <v>144</v>
      </c>
      <c r="C4657" s="5" t="s">
        <v>161</v>
      </c>
      <c r="D4657" s="5" t="s">
        <v>15</v>
      </c>
      <c r="E4657" s="5">
        <v>104130</v>
      </c>
      <c r="F4657" s="6">
        <v>2181.89</v>
      </c>
      <c r="H4657" s="15" t="str">
        <f t="shared" si="432"/>
        <v>Medium</v>
      </c>
      <c r="I4657" s="11" t="str">
        <f t="shared" si="433"/>
        <v>Large</v>
      </c>
      <c r="J4657" s="11" t="str">
        <f t="shared" si="434"/>
        <v>West</v>
      </c>
      <c r="K4657" s="11" t="str">
        <f t="shared" si="435"/>
        <v>2010s</v>
      </c>
      <c r="L4657" s="11" t="str">
        <f t="shared" si="436"/>
        <v>Cereal</v>
      </c>
      <c r="M4657" s="18">
        <f t="shared" si="437"/>
        <v>2.0953519638912895E-2</v>
      </c>
    </row>
    <row r="4658" spans="1:13">
      <c r="A4658" s="4">
        <v>2015</v>
      </c>
      <c r="B4658" s="5" t="s">
        <v>144</v>
      </c>
      <c r="C4658" s="5" t="s">
        <v>161</v>
      </c>
      <c r="D4658" s="5" t="s">
        <v>16</v>
      </c>
      <c r="E4658" s="5">
        <v>2720</v>
      </c>
      <c r="F4658" s="6">
        <v>1834.56</v>
      </c>
      <c r="H4658" s="15" t="str">
        <f t="shared" si="432"/>
        <v>Medium</v>
      </c>
      <c r="I4658" s="11" t="str">
        <f t="shared" si="433"/>
        <v>Medium</v>
      </c>
      <c r="J4658" s="11" t="str">
        <f t="shared" si="434"/>
        <v>West</v>
      </c>
      <c r="K4658" s="11" t="str">
        <f t="shared" si="435"/>
        <v>2010s</v>
      </c>
      <c r="L4658" s="11" t="str">
        <f t="shared" si="436"/>
        <v>Cereal</v>
      </c>
      <c r="M4658" s="18">
        <f t="shared" si="437"/>
        <v>0.67447058823529404</v>
      </c>
    </row>
    <row r="4659" spans="1:13">
      <c r="A4659" s="4">
        <v>2015</v>
      </c>
      <c r="B4659" s="5" t="s">
        <v>144</v>
      </c>
      <c r="C4659" s="5" t="s">
        <v>161</v>
      </c>
      <c r="D4659" s="5" t="s">
        <v>17</v>
      </c>
      <c r="E4659" s="5">
        <v>2420</v>
      </c>
      <c r="F4659" s="6">
        <v>776.86</v>
      </c>
      <c r="H4659" s="15" t="str">
        <f t="shared" si="432"/>
        <v>Low</v>
      </c>
      <c r="I4659" s="11" t="str">
        <f t="shared" si="433"/>
        <v>Medium</v>
      </c>
      <c r="J4659" s="11" t="str">
        <f t="shared" si="434"/>
        <v>West</v>
      </c>
      <c r="K4659" s="11" t="str">
        <f t="shared" si="435"/>
        <v>2010s</v>
      </c>
      <c r="L4659" s="11" t="str">
        <f t="shared" si="436"/>
        <v>Pulse</v>
      </c>
      <c r="M4659" s="18">
        <f t="shared" si="437"/>
        <v>0.32101652892561983</v>
      </c>
    </row>
    <row r="4660" spans="1:13">
      <c r="A4660" s="4">
        <v>2015</v>
      </c>
      <c r="B4660" s="5" t="s">
        <v>144</v>
      </c>
      <c r="C4660" s="5" t="s">
        <v>161</v>
      </c>
      <c r="D4660" s="5" t="s">
        <v>18</v>
      </c>
      <c r="E4660" s="5">
        <v>12240</v>
      </c>
      <c r="F4660" s="6">
        <v>518.79</v>
      </c>
      <c r="H4660" s="15" t="str">
        <f t="shared" si="432"/>
        <v>Low</v>
      </c>
      <c r="I4660" s="11" t="str">
        <f t="shared" si="433"/>
        <v>Large</v>
      </c>
      <c r="J4660" s="11" t="str">
        <f t="shared" si="434"/>
        <v>West</v>
      </c>
      <c r="K4660" s="11" t="str">
        <f t="shared" si="435"/>
        <v>2010s</v>
      </c>
      <c r="L4660" s="11" t="str">
        <f t="shared" si="436"/>
        <v>Fiber</v>
      </c>
      <c r="M4660" s="18">
        <f t="shared" si="437"/>
        <v>4.2384803921568626E-2</v>
      </c>
    </row>
    <row r="4661" spans="1:13">
      <c r="A4661" s="4">
        <v>2016</v>
      </c>
      <c r="B4661" s="5" t="s">
        <v>144</v>
      </c>
      <c r="C4661" s="5" t="s">
        <v>161</v>
      </c>
      <c r="D4661" s="5" t="s">
        <v>15</v>
      </c>
      <c r="E4661" s="5">
        <v>101530</v>
      </c>
      <c r="F4661" s="6">
        <v>2598.7399999999998</v>
      </c>
      <c r="H4661" s="15" t="str">
        <f t="shared" si="432"/>
        <v>Medium</v>
      </c>
      <c r="I4661" s="11" t="str">
        <f t="shared" si="433"/>
        <v>Large</v>
      </c>
      <c r="J4661" s="11" t="str">
        <f t="shared" si="434"/>
        <v>West</v>
      </c>
      <c r="K4661" s="11" t="str">
        <f t="shared" si="435"/>
        <v>2010s</v>
      </c>
      <c r="L4661" s="11" t="str">
        <f t="shared" si="436"/>
        <v>Cereal</v>
      </c>
      <c r="M4661" s="18">
        <f t="shared" si="437"/>
        <v>2.5595784497192946E-2</v>
      </c>
    </row>
    <row r="4662" spans="1:13">
      <c r="A4662" s="4">
        <v>2016</v>
      </c>
      <c r="B4662" s="5" t="s">
        <v>144</v>
      </c>
      <c r="C4662" s="5" t="s">
        <v>161</v>
      </c>
      <c r="D4662" s="5" t="s">
        <v>16</v>
      </c>
      <c r="E4662" s="5">
        <v>4790</v>
      </c>
      <c r="F4662" s="6">
        <v>2104.2600000000002</v>
      </c>
      <c r="H4662" s="15" t="str">
        <f t="shared" si="432"/>
        <v>Medium</v>
      </c>
      <c r="I4662" s="11" t="str">
        <f t="shared" si="433"/>
        <v>Medium</v>
      </c>
      <c r="J4662" s="11" t="str">
        <f t="shared" si="434"/>
        <v>West</v>
      </c>
      <c r="K4662" s="11" t="str">
        <f t="shared" si="435"/>
        <v>2010s</v>
      </c>
      <c r="L4662" s="11" t="str">
        <f t="shared" si="436"/>
        <v>Cereal</v>
      </c>
      <c r="M4662" s="18">
        <f t="shared" si="437"/>
        <v>0.43930271398747395</v>
      </c>
    </row>
    <row r="4663" spans="1:13">
      <c r="A4663" s="4">
        <v>2016</v>
      </c>
      <c r="B4663" s="5" t="s">
        <v>144</v>
      </c>
      <c r="C4663" s="5" t="s">
        <v>161</v>
      </c>
      <c r="D4663" s="5" t="s">
        <v>17</v>
      </c>
      <c r="E4663" s="5">
        <v>3020</v>
      </c>
      <c r="F4663" s="6">
        <v>998.02</v>
      </c>
      <c r="H4663" s="15" t="str">
        <f t="shared" si="432"/>
        <v>Low</v>
      </c>
      <c r="I4663" s="11" t="str">
        <f t="shared" si="433"/>
        <v>Medium</v>
      </c>
      <c r="J4663" s="11" t="str">
        <f t="shared" si="434"/>
        <v>West</v>
      </c>
      <c r="K4663" s="11" t="str">
        <f t="shared" si="435"/>
        <v>2010s</v>
      </c>
      <c r="L4663" s="11" t="str">
        <f t="shared" si="436"/>
        <v>Pulse</v>
      </c>
      <c r="M4663" s="18">
        <f t="shared" si="437"/>
        <v>0.33047019867549671</v>
      </c>
    </row>
    <row r="4664" spans="1:13">
      <c r="A4664" s="4">
        <v>2016</v>
      </c>
      <c r="B4664" s="5" t="s">
        <v>144</v>
      </c>
      <c r="C4664" s="5" t="s">
        <v>161</v>
      </c>
      <c r="D4664" s="5" t="s">
        <v>18</v>
      </c>
      <c r="E4664" s="5">
        <v>4810</v>
      </c>
      <c r="F4664" s="6">
        <v>643.03</v>
      </c>
      <c r="H4664" s="15" t="str">
        <f t="shared" si="432"/>
        <v>Low</v>
      </c>
      <c r="I4664" s="11" t="str">
        <f t="shared" si="433"/>
        <v>Medium</v>
      </c>
      <c r="J4664" s="11" t="str">
        <f t="shared" si="434"/>
        <v>West</v>
      </c>
      <c r="K4664" s="11" t="str">
        <f t="shared" si="435"/>
        <v>2010s</v>
      </c>
      <c r="L4664" s="11" t="str">
        <f t="shared" si="436"/>
        <v>Fiber</v>
      </c>
      <c r="M4664" s="18">
        <f t="shared" si="437"/>
        <v>0.13368607068607069</v>
      </c>
    </row>
    <row r="4665" spans="1:13">
      <c r="A4665" s="4">
        <v>2017</v>
      </c>
      <c r="B4665" s="5" t="s">
        <v>144</v>
      </c>
      <c r="C4665" s="5" t="s">
        <v>161</v>
      </c>
      <c r="D4665" s="5" t="s">
        <v>15</v>
      </c>
      <c r="E4665" s="5">
        <v>105790</v>
      </c>
      <c r="F4665" s="6">
        <v>2589.3200000000002</v>
      </c>
      <c r="H4665" s="15" t="str">
        <f t="shared" si="432"/>
        <v>Medium</v>
      </c>
      <c r="I4665" s="11" t="str">
        <f t="shared" si="433"/>
        <v>Large</v>
      </c>
      <c r="J4665" s="11" t="str">
        <f t="shared" si="434"/>
        <v>West</v>
      </c>
      <c r="K4665" s="11" t="str">
        <f t="shared" si="435"/>
        <v>2010s</v>
      </c>
      <c r="L4665" s="11" t="str">
        <f t="shared" si="436"/>
        <v>Cereal</v>
      </c>
      <c r="M4665" s="18">
        <f t="shared" si="437"/>
        <v>2.4476037432649589E-2</v>
      </c>
    </row>
    <row r="4666" spans="1:13">
      <c r="A4666" s="4">
        <v>2017</v>
      </c>
      <c r="B4666" s="5" t="s">
        <v>144</v>
      </c>
      <c r="C4666" s="5" t="s">
        <v>161</v>
      </c>
      <c r="D4666" s="5" t="s">
        <v>16</v>
      </c>
      <c r="E4666" s="5">
        <v>3330</v>
      </c>
      <c r="F4666" s="6">
        <v>2284.73</v>
      </c>
      <c r="H4666" s="15" t="str">
        <f t="shared" si="432"/>
        <v>Medium</v>
      </c>
      <c r="I4666" s="11" t="str">
        <f t="shared" si="433"/>
        <v>Medium</v>
      </c>
      <c r="J4666" s="11" t="str">
        <f t="shared" si="434"/>
        <v>West</v>
      </c>
      <c r="K4666" s="11" t="str">
        <f t="shared" si="435"/>
        <v>2010s</v>
      </c>
      <c r="L4666" s="11" t="str">
        <f t="shared" si="436"/>
        <v>Cereal</v>
      </c>
      <c r="M4666" s="18">
        <f t="shared" si="437"/>
        <v>0.68610510510510514</v>
      </c>
    </row>
    <row r="4667" spans="1:13">
      <c r="A4667" s="4">
        <v>2017</v>
      </c>
      <c r="B4667" s="5" t="s">
        <v>144</v>
      </c>
      <c r="C4667" s="5" t="s">
        <v>161</v>
      </c>
      <c r="D4667" s="5" t="s">
        <v>17</v>
      </c>
      <c r="E4667" s="5">
        <v>5010</v>
      </c>
      <c r="F4667" s="6">
        <v>1132.4000000000001</v>
      </c>
      <c r="H4667" s="15" t="str">
        <f t="shared" si="432"/>
        <v>Medium</v>
      </c>
      <c r="I4667" s="11" t="str">
        <f t="shared" si="433"/>
        <v>Large</v>
      </c>
      <c r="J4667" s="11" t="str">
        <f t="shared" si="434"/>
        <v>West</v>
      </c>
      <c r="K4667" s="11" t="str">
        <f t="shared" si="435"/>
        <v>2010s</v>
      </c>
      <c r="L4667" s="11" t="str">
        <f t="shared" si="436"/>
        <v>Pulse</v>
      </c>
      <c r="M4667" s="18">
        <f t="shared" si="437"/>
        <v>0.22602794411177646</v>
      </c>
    </row>
    <row r="4668" spans="1:13">
      <c r="A4668" s="4">
        <v>2017</v>
      </c>
      <c r="B4668" s="5" t="s">
        <v>144</v>
      </c>
      <c r="C4668" s="5" t="s">
        <v>161</v>
      </c>
      <c r="D4668" s="5" t="s">
        <v>18</v>
      </c>
      <c r="E4668" s="5">
        <v>12550</v>
      </c>
      <c r="F4668" s="6">
        <v>937.62</v>
      </c>
      <c r="H4668" s="15" t="str">
        <f t="shared" si="432"/>
        <v>Low</v>
      </c>
      <c r="I4668" s="11" t="str">
        <f t="shared" si="433"/>
        <v>Large</v>
      </c>
      <c r="J4668" s="11" t="str">
        <f t="shared" si="434"/>
        <v>West</v>
      </c>
      <c r="K4668" s="11" t="str">
        <f t="shared" si="435"/>
        <v>2010s</v>
      </c>
      <c r="L4668" s="11" t="str">
        <f t="shared" si="436"/>
        <v>Fiber</v>
      </c>
      <c r="M4668" s="18">
        <f t="shared" si="437"/>
        <v>7.4710756972111561E-2</v>
      </c>
    </row>
    <row r="4669" spans="1:13">
      <c r="A4669" s="4">
        <v>2008</v>
      </c>
      <c r="B4669" s="5" t="s">
        <v>144</v>
      </c>
      <c r="C4669" s="5" t="s">
        <v>162</v>
      </c>
      <c r="D4669" s="5" t="s">
        <v>15</v>
      </c>
      <c r="E4669" s="5">
        <v>900</v>
      </c>
      <c r="F4669" s="6">
        <v>1111.1099999999999</v>
      </c>
      <c r="H4669" s="15" t="str">
        <f t="shared" si="432"/>
        <v>Medium</v>
      </c>
      <c r="I4669" s="11" t="str">
        <f t="shared" si="433"/>
        <v>Small</v>
      </c>
      <c r="J4669" s="11" t="str">
        <f t="shared" si="434"/>
        <v>West</v>
      </c>
      <c r="K4669" s="11" t="str">
        <f t="shared" si="435"/>
        <v>2000s</v>
      </c>
      <c r="L4669" s="11" t="str">
        <f t="shared" si="436"/>
        <v>Cereal</v>
      </c>
      <c r="M4669" s="18">
        <f t="shared" si="437"/>
        <v>1.2345666666666666</v>
      </c>
    </row>
    <row r="4670" spans="1:13">
      <c r="A4670" s="4">
        <v>2008</v>
      </c>
      <c r="B4670" s="5" t="s">
        <v>144</v>
      </c>
      <c r="C4670" s="5" t="s">
        <v>162</v>
      </c>
      <c r="D4670" s="5" t="s">
        <v>17</v>
      </c>
      <c r="E4670" s="5">
        <v>9300</v>
      </c>
      <c r="F4670" s="6">
        <v>956.99</v>
      </c>
      <c r="H4670" s="15" t="str">
        <f t="shared" si="432"/>
        <v>Low</v>
      </c>
      <c r="I4670" s="11" t="str">
        <f t="shared" si="433"/>
        <v>Large</v>
      </c>
      <c r="J4670" s="11" t="str">
        <f t="shared" si="434"/>
        <v>West</v>
      </c>
      <c r="K4670" s="11" t="str">
        <f t="shared" si="435"/>
        <v>2000s</v>
      </c>
      <c r="L4670" s="11" t="str">
        <f t="shared" si="436"/>
        <v>Pulse</v>
      </c>
      <c r="M4670" s="18">
        <f t="shared" si="437"/>
        <v>0.10290215053763441</v>
      </c>
    </row>
    <row r="4671" spans="1:13">
      <c r="A4671" s="4">
        <v>2008</v>
      </c>
      <c r="B4671" s="5" t="s">
        <v>144</v>
      </c>
      <c r="C4671" s="5" t="s">
        <v>162</v>
      </c>
      <c r="D4671" s="5" t="s">
        <v>18</v>
      </c>
      <c r="E4671" s="5">
        <v>448700</v>
      </c>
      <c r="F4671" s="6">
        <v>314.58</v>
      </c>
      <c r="H4671" s="15" t="str">
        <f t="shared" si="432"/>
        <v>Low</v>
      </c>
      <c r="I4671" s="11" t="str">
        <f t="shared" si="433"/>
        <v>Large</v>
      </c>
      <c r="J4671" s="11" t="str">
        <f t="shared" si="434"/>
        <v>West</v>
      </c>
      <c r="K4671" s="11" t="str">
        <f t="shared" si="435"/>
        <v>2000s</v>
      </c>
      <c r="L4671" s="11" t="str">
        <f t="shared" si="436"/>
        <v>Fiber</v>
      </c>
      <c r="M4671" s="18">
        <f t="shared" si="437"/>
        <v>7.0109204368174719E-4</v>
      </c>
    </row>
    <row r="4672" spans="1:13">
      <c r="A4672" s="4">
        <v>2009</v>
      </c>
      <c r="B4672" s="5" t="s">
        <v>144</v>
      </c>
      <c r="C4672" s="5" t="s">
        <v>162</v>
      </c>
      <c r="D4672" s="5" t="s">
        <v>15</v>
      </c>
      <c r="E4672" s="5">
        <v>600</v>
      </c>
      <c r="F4672" s="6">
        <v>1000</v>
      </c>
      <c r="H4672" s="15" t="str">
        <f t="shared" si="432"/>
        <v>Medium</v>
      </c>
      <c r="I4672" s="11" t="str">
        <f t="shared" si="433"/>
        <v>Small</v>
      </c>
      <c r="J4672" s="11" t="str">
        <f t="shared" si="434"/>
        <v>West</v>
      </c>
      <c r="K4672" s="11" t="str">
        <f t="shared" si="435"/>
        <v>2000s</v>
      </c>
      <c r="L4672" s="11" t="str">
        <f t="shared" si="436"/>
        <v>Cereal</v>
      </c>
      <c r="M4672" s="18">
        <f t="shared" si="437"/>
        <v>1.6666666666666667</v>
      </c>
    </row>
    <row r="4673" spans="1:13">
      <c r="A4673" s="4">
        <v>2009</v>
      </c>
      <c r="B4673" s="5" t="s">
        <v>144</v>
      </c>
      <c r="C4673" s="5" t="s">
        <v>162</v>
      </c>
      <c r="D4673" s="5" t="s">
        <v>17</v>
      </c>
      <c r="E4673" s="5">
        <v>7200</v>
      </c>
      <c r="F4673" s="6">
        <v>416.67</v>
      </c>
      <c r="H4673" s="15" t="str">
        <f t="shared" si="432"/>
        <v>Low</v>
      </c>
      <c r="I4673" s="11" t="str">
        <f t="shared" si="433"/>
        <v>Large</v>
      </c>
      <c r="J4673" s="11" t="str">
        <f t="shared" si="434"/>
        <v>West</v>
      </c>
      <c r="K4673" s="11" t="str">
        <f t="shared" si="435"/>
        <v>2000s</v>
      </c>
      <c r="L4673" s="11" t="str">
        <f t="shared" si="436"/>
        <v>Pulse</v>
      </c>
      <c r="M4673" s="18">
        <f t="shared" si="437"/>
        <v>5.7870833333333337E-2</v>
      </c>
    </row>
    <row r="4674" spans="1:13">
      <c r="A4674" s="4">
        <v>2009</v>
      </c>
      <c r="B4674" s="5" t="s">
        <v>144</v>
      </c>
      <c r="C4674" s="5" t="s">
        <v>162</v>
      </c>
      <c r="D4674" s="5" t="s">
        <v>18</v>
      </c>
      <c r="E4674" s="5">
        <v>455800</v>
      </c>
      <c r="F4674" s="6">
        <v>382.67</v>
      </c>
      <c r="H4674" s="15" t="str">
        <f t="shared" si="432"/>
        <v>Low</v>
      </c>
      <c r="I4674" s="11" t="str">
        <f t="shared" si="433"/>
        <v>Large</v>
      </c>
      <c r="J4674" s="11" t="str">
        <f t="shared" si="434"/>
        <v>West</v>
      </c>
      <c r="K4674" s="11" t="str">
        <f t="shared" si="435"/>
        <v>2000s</v>
      </c>
      <c r="L4674" s="11" t="str">
        <f t="shared" si="436"/>
        <v>Fiber</v>
      </c>
      <c r="M4674" s="18">
        <f t="shared" si="437"/>
        <v>8.3955682316805616E-4</v>
      </c>
    </row>
    <row r="4675" spans="1:13">
      <c r="A4675" s="4">
        <v>2010</v>
      </c>
      <c r="B4675" s="5" t="s">
        <v>144</v>
      </c>
      <c r="C4675" s="5" t="s">
        <v>162</v>
      </c>
      <c r="D4675" s="5" t="s">
        <v>17</v>
      </c>
      <c r="E4675" s="5">
        <v>21600</v>
      </c>
      <c r="F4675" s="6">
        <v>1217.5899999999999</v>
      </c>
      <c r="H4675" s="15" t="str">
        <f t="shared" ref="H4675:H4738" si="438">IF(F4675&lt;1000,"Low",IF(F4675&lt;3000,"Medium","High"))</f>
        <v>Medium</v>
      </c>
      <c r="I4675" s="11" t="str">
        <f t="shared" ref="I4675:I4738" si="439">IF(E4675&lt;1000,"Small",IF(E4675&lt;5000,"Medium","Large"))</f>
        <v>Large</v>
      </c>
      <c r="J4675" s="11" t="str">
        <f t="shared" ref="J4675:J4738" si="440">IF(OR(B4675="Punjab",B4675="Haryana",B4675="Himachal Pradesh",B4675="Jammu and Kashmir",B4675="Uttarakhand",B4675="Delhi",B4675="Chandigarh"),"North",IF(OR(B4675="Tamil Nadu",B4675="Karnataka",B4675="Kerala",B4675="Andhra Pradesh",B4675="Telangana"),"South",IF(OR(B4675="Maharashtra",B4675="Gujarat",B4675="Goa",B4675="Rajasthan"),"West",IF(OR(B4675="West Bengal",B4675="Bihar",B4675="Jharkhand",B4675="Odisha",B4675="Assam",B4675="Sikkim",B4675="Arunachal Pradesh",B4675="Manipur",B4675="Meghalaya",B4675="Mizoram",B4675="Nagaland",B4675="Tripura"),"East","Central"))))</f>
        <v>West</v>
      </c>
      <c r="K4675" s="11" t="str">
        <f t="shared" ref="K4675:K4738" si="441">LEFT(A4675,3)&amp;"0s"</f>
        <v>2010s</v>
      </c>
      <c r="L4675" s="11" t="str">
        <f t="shared" ref="L4675:L4738" si="442">IF(D4675="Rice","Cereal",IF(D4675="Maize","Cereal",IF(D4675="Chickpea","Pulse",IF(D4675="Cotton","Fiber","Other"))))</f>
        <v>Pulse</v>
      </c>
      <c r="M4675" s="18">
        <f t="shared" ref="M4675:M4738" si="443">F4675/E4675</f>
        <v>5.6369907407407403E-2</v>
      </c>
    </row>
    <row r="4676" spans="1:13">
      <c r="A4676" s="4">
        <v>2010</v>
      </c>
      <c r="B4676" s="5" t="s">
        <v>144</v>
      </c>
      <c r="C4676" s="5" t="s">
        <v>162</v>
      </c>
      <c r="D4676" s="5" t="s">
        <v>18</v>
      </c>
      <c r="E4676" s="5">
        <v>499100</v>
      </c>
      <c r="F4676" s="6">
        <v>551.91</v>
      </c>
      <c r="H4676" s="15" t="str">
        <f t="shared" si="438"/>
        <v>Low</v>
      </c>
      <c r="I4676" s="11" t="str">
        <f t="shared" si="439"/>
        <v>Large</v>
      </c>
      <c r="J4676" s="11" t="str">
        <f t="shared" si="440"/>
        <v>West</v>
      </c>
      <c r="K4676" s="11" t="str">
        <f t="shared" si="441"/>
        <v>2010s</v>
      </c>
      <c r="L4676" s="11" t="str">
        <f t="shared" si="442"/>
        <v>Fiber</v>
      </c>
      <c r="M4676" s="18">
        <f t="shared" si="443"/>
        <v>1.1058104588258866E-3</v>
      </c>
    </row>
    <row r="4677" spans="1:13">
      <c r="A4677" s="4">
        <v>2011</v>
      </c>
      <c r="B4677" s="5" t="s">
        <v>144</v>
      </c>
      <c r="C4677" s="5" t="s">
        <v>162</v>
      </c>
      <c r="D4677" s="5" t="s">
        <v>15</v>
      </c>
      <c r="E4677" s="5">
        <v>500</v>
      </c>
      <c r="F4677" s="6">
        <v>2400</v>
      </c>
      <c r="H4677" s="15" t="str">
        <f t="shared" si="438"/>
        <v>Medium</v>
      </c>
      <c r="I4677" s="11" t="str">
        <f t="shared" si="439"/>
        <v>Small</v>
      </c>
      <c r="J4677" s="11" t="str">
        <f t="shared" si="440"/>
        <v>West</v>
      </c>
      <c r="K4677" s="11" t="str">
        <f t="shared" si="441"/>
        <v>2010s</v>
      </c>
      <c r="L4677" s="11" t="str">
        <f t="shared" si="442"/>
        <v>Cereal</v>
      </c>
      <c r="M4677" s="18">
        <f t="shared" si="443"/>
        <v>4.8</v>
      </c>
    </row>
    <row r="4678" spans="1:13">
      <c r="A4678" s="4">
        <v>2011</v>
      </c>
      <c r="B4678" s="5" t="s">
        <v>144</v>
      </c>
      <c r="C4678" s="5" t="s">
        <v>162</v>
      </c>
      <c r="D4678" s="5" t="s">
        <v>17</v>
      </c>
      <c r="E4678" s="5">
        <v>21600</v>
      </c>
      <c r="F4678" s="6">
        <v>1453.7</v>
      </c>
      <c r="H4678" s="15" t="str">
        <f t="shared" si="438"/>
        <v>Medium</v>
      </c>
      <c r="I4678" s="11" t="str">
        <f t="shared" si="439"/>
        <v>Large</v>
      </c>
      <c r="J4678" s="11" t="str">
        <f t="shared" si="440"/>
        <v>West</v>
      </c>
      <c r="K4678" s="11" t="str">
        <f t="shared" si="441"/>
        <v>2010s</v>
      </c>
      <c r="L4678" s="11" t="str">
        <f t="shared" si="442"/>
        <v>Pulse</v>
      </c>
      <c r="M4678" s="18">
        <f t="shared" si="443"/>
        <v>6.7300925925925931E-2</v>
      </c>
    </row>
    <row r="4679" spans="1:13">
      <c r="A4679" s="4">
        <v>2011</v>
      </c>
      <c r="B4679" s="5" t="s">
        <v>144</v>
      </c>
      <c r="C4679" s="5" t="s">
        <v>162</v>
      </c>
      <c r="D4679" s="5" t="s">
        <v>18</v>
      </c>
      <c r="E4679" s="5">
        <v>477200</v>
      </c>
      <c r="F4679" s="6">
        <v>610.91999999999996</v>
      </c>
      <c r="H4679" s="15" t="str">
        <f t="shared" si="438"/>
        <v>Low</v>
      </c>
      <c r="I4679" s="11" t="str">
        <f t="shared" si="439"/>
        <v>Large</v>
      </c>
      <c r="J4679" s="11" t="str">
        <f t="shared" si="440"/>
        <v>West</v>
      </c>
      <c r="K4679" s="11" t="str">
        <f t="shared" si="441"/>
        <v>2010s</v>
      </c>
      <c r="L4679" s="11" t="str">
        <f t="shared" si="442"/>
        <v>Fiber</v>
      </c>
      <c r="M4679" s="18">
        <f t="shared" si="443"/>
        <v>1.2802179379715003E-3</v>
      </c>
    </row>
    <row r="4680" spans="1:13">
      <c r="A4680" s="4">
        <v>2012</v>
      </c>
      <c r="B4680" s="5" t="s">
        <v>144</v>
      </c>
      <c r="C4680" s="5" t="s">
        <v>162</v>
      </c>
      <c r="D4680" s="5" t="s">
        <v>15</v>
      </c>
      <c r="E4680" s="5">
        <v>200</v>
      </c>
      <c r="F4680" s="6">
        <v>2000</v>
      </c>
      <c r="H4680" s="15" t="str">
        <f t="shared" si="438"/>
        <v>Medium</v>
      </c>
      <c r="I4680" s="11" t="str">
        <f t="shared" si="439"/>
        <v>Small</v>
      </c>
      <c r="J4680" s="11" t="str">
        <f t="shared" si="440"/>
        <v>West</v>
      </c>
      <c r="K4680" s="11" t="str">
        <f t="shared" si="441"/>
        <v>2010s</v>
      </c>
      <c r="L4680" s="11" t="str">
        <f t="shared" si="442"/>
        <v>Cereal</v>
      </c>
      <c r="M4680" s="18">
        <f t="shared" si="443"/>
        <v>10</v>
      </c>
    </row>
    <row r="4681" spans="1:13">
      <c r="A4681" s="4">
        <v>2012</v>
      </c>
      <c r="B4681" s="5" t="s">
        <v>144</v>
      </c>
      <c r="C4681" s="5" t="s">
        <v>162</v>
      </c>
      <c r="D4681" s="5" t="s">
        <v>17</v>
      </c>
      <c r="E4681" s="5">
        <v>12300</v>
      </c>
      <c r="F4681" s="6">
        <v>739.84</v>
      </c>
      <c r="H4681" s="15" t="str">
        <f t="shared" si="438"/>
        <v>Low</v>
      </c>
      <c r="I4681" s="11" t="str">
        <f t="shared" si="439"/>
        <v>Large</v>
      </c>
      <c r="J4681" s="11" t="str">
        <f t="shared" si="440"/>
        <v>West</v>
      </c>
      <c r="K4681" s="11" t="str">
        <f t="shared" si="441"/>
        <v>2010s</v>
      </c>
      <c r="L4681" s="11" t="str">
        <f t="shared" si="442"/>
        <v>Pulse</v>
      </c>
      <c r="M4681" s="18">
        <f t="shared" si="443"/>
        <v>6.0149593495934961E-2</v>
      </c>
    </row>
    <row r="4682" spans="1:13">
      <c r="A4682" s="4">
        <v>2012</v>
      </c>
      <c r="B4682" s="5" t="s">
        <v>144</v>
      </c>
      <c r="C4682" s="5" t="s">
        <v>162</v>
      </c>
      <c r="D4682" s="5" t="s">
        <v>18</v>
      </c>
      <c r="E4682" s="5">
        <v>369100</v>
      </c>
      <c r="F4682" s="6">
        <v>204.28</v>
      </c>
      <c r="H4682" s="15" t="str">
        <f t="shared" si="438"/>
        <v>Low</v>
      </c>
      <c r="I4682" s="11" t="str">
        <f t="shared" si="439"/>
        <v>Large</v>
      </c>
      <c r="J4682" s="11" t="str">
        <f t="shared" si="440"/>
        <v>West</v>
      </c>
      <c r="K4682" s="11" t="str">
        <f t="shared" si="441"/>
        <v>2010s</v>
      </c>
      <c r="L4682" s="11" t="str">
        <f t="shared" si="442"/>
        <v>Fiber</v>
      </c>
      <c r="M4682" s="18">
        <f t="shared" si="443"/>
        <v>5.5345434841506372E-4</v>
      </c>
    </row>
    <row r="4683" spans="1:13">
      <c r="A4683" s="4">
        <v>2013</v>
      </c>
      <c r="B4683" s="5" t="s">
        <v>144</v>
      </c>
      <c r="C4683" s="5" t="s">
        <v>162</v>
      </c>
      <c r="D4683" s="5" t="s">
        <v>15</v>
      </c>
      <c r="E4683" s="5">
        <v>230</v>
      </c>
      <c r="F4683" s="6">
        <v>1565.22</v>
      </c>
      <c r="H4683" s="15" t="str">
        <f t="shared" si="438"/>
        <v>Medium</v>
      </c>
      <c r="I4683" s="11" t="str">
        <f t="shared" si="439"/>
        <v>Small</v>
      </c>
      <c r="J4683" s="11" t="str">
        <f t="shared" si="440"/>
        <v>West</v>
      </c>
      <c r="K4683" s="11" t="str">
        <f t="shared" si="441"/>
        <v>2010s</v>
      </c>
      <c r="L4683" s="11" t="str">
        <f t="shared" si="442"/>
        <v>Cereal</v>
      </c>
      <c r="M4683" s="18">
        <f t="shared" si="443"/>
        <v>6.8053043478260875</v>
      </c>
    </row>
    <row r="4684" spans="1:13">
      <c r="A4684" s="4">
        <v>2013</v>
      </c>
      <c r="B4684" s="5" t="s">
        <v>144</v>
      </c>
      <c r="C4684" s="5" t="s">
        <v>162</v>
      </c>
      <c r="D4684" s="5" t="s">
        <v>16</v>
      </c>
      <c r="E4684" s="5">
        <v>60</v>
      </c>
      <c r="F4684" s="6">
        <v>1833.33</v>
      </c>
      <c r="H4684" s="15" t="str">
        <f t="shared" si="438"/>
        <v>Medium</v>
      </c>
      <c r="I4684" s="11" t="str">
        <f t="shared" si="439"/>
        <v>Small</v>
      </c>
      <c r="J4684" s="11" t="str">
        <f t="shared" si="440"/>
        <v>West</v>
      </c>
      <c r="K4684" s="11" t="str">
        <f t="shared" si="441"/>
        <v>2010s</v>
      </c>
      <c r="L4684" s="11" t="str">
        <f t="shared" si="442"/>
        <v>Cereal</v>
      </c>
      <c r="M4684" s="18">
        <f t="shared" si="443"/>
        <v>30.555499999999999</v>
      </c>
    </row>
    <row r="4685" spans="1:13">
      <c r="A4685" s="4">
        <v>2013</v>
      </c>
      <c r="B4685" s="5" t="s">
        <v>144</v>
      </c>
      <c r="C4685" s="5" t="s">
        <v>162</v>
      </c>
      <c r="D4685" s="5" t="s">
        <v>17</v>
      </c>
      <c r="E4685" s="5">
        <v>26840</v>
      </c>
      <c r="F4685" s="6">
        <v>1227.27</v>
      </c>
      <c r="H4685" s="15" t="str">
        <f t="shared" si="438"/>
        <v>Medium</v>
      </c>
      <c r="I4685" s="11" t="str">
        <f t="shared" si="439"/>
        <v>Large</v>
      </c>
      <c r="J4685" s="11" t="str">
        <f t="shared" si="440"/>
        <v>West</v>
      </c>
      <c r="K4685" s="11" t="str">
        <f t="shared" si="441"/>
        <v>2010s</v>
      </c>
      <c r="L4685" s="11" t="str">
        <f t="shared" si="442"/>
        <v>Pulse</v>
      </c>
      <c r="M4685" s="18">
        <f t="shared" si="443"/>
        <v>4.5725409836065573E-2</v>
      </c>
    </row>
    <row r="4686" spans="1:13">
      <c r="A4686" s="4">
        <v>2013</v>
      </c>
      <c r="B4686" s="5" t="s">
        <v>144</v>
      </c>
      <c r="C4686" s="5" t="s">
        <v>162</v>
      </c>
      <c r="D4686" s="5" t="s">
        <v>18</v>
      </c>
      <c r="E4686" s="5">
        <v>407120</v>
      </c>
      <c r="F4686" s="6">
        <v>594.12</v>
      </c>
      <c r="H4686" s="15" t="str">
        <f t="shared" si="438"/>
        <v>Low</v>
      </c>
      <c r="I4686" s="11" t="str">
        <f t="shared" si="439"/>
        <v>Large</v>
      </c>
      <c r="J4686" s="11" t="str">
        <f t="shared" si="440"/>
        <v>West</v>
      </c>
      <c r="K4686" s="11" t="str">
        <f t="shared" si="441"/>
        <v>2010s</v>
      </c>
      <c r="L4686" s="11" t="str">
        <f t="shared" si="442"/>
        <v>Fiber</v>
      </c>
      <c r="M4686" s="18">
        <f t="shared" si="443"/>
        <v>1.4593240322263706E-3</v>
      </c>
    </row>
    <row r="4687" spans="1:13">
      <c r="A4687" s="4">
        <v>2014</v>
      </c>
      <c r="B4687" s="5" t="s">
        <v>144</v>
      </c>
      <c r="C4687" s="5" t="s">
        <v>162</v>
      </c>
      <c r="D4687" s="5" t="s">
        <v>16</v>
      </c>
      <c r="E4687" s="5">
        <v>800</v>
      </c>
      <c r="F4687" s="6">
        <v>1896.77</v>
      </c>
      <c r="H4687" s="15" t="str">
        <f t="shared" si="438"/>
        <v>Medium</v>
      </c>
      <c r="I4687" s="11" t="str">
        <f t="shared" si="439"/>
        <v>Small</v>
      </c>
      <c r="J4687" s="11" t="str">
        <f t="shared" si="440"/>
        <v>West</v>
      </c>
      <c r="K4687" s="11" t="str">
        <f t="shared" si="441"/>
        <v>2010s</v>
      </c>
      <c r="L4687" s="11" t="str">
        <f t="shared" si="442"/>
        <v>Cereal</v>
      </c>
      <c r="M4687" s="18">
        <f t="shared" si="443"/>
        <v>2.3709625000000001</v>
      </c>
    </row>
    <row r="4688" spans="1:13">
      <c r="A4688" s="4">
        <v>2014</v>
      </c>
      <c r="B4688" s="5" t="s">
        <v>144</v>
      </c>
      <c r="C4688" s="5" t="s">
        <v>162</v>
      </c>
      <c r="D4688" s="5" t="s">
        <v>17</v>
      </c>
      <c r="E4688" s="5">
        <v>14770</v>
      </c>
      <c r="F4688" s="6">
        <v>1025.43</v>
      </c>
      <c r="H4688" s="15" t="str">
        <f t="shared" si="438"/>
        <v>Medium</v>
      </c>
      <c r="I4688" s="11" t="str">
        <f t="shared" si="439"/>
        <v>Large</v>
      </c>
      <c r="J4688" s="11" t="str">
        <f t="shared" si="440"/>
        <v>West</v>
      </c>
      <c r="K4688" s="11" t="str">
        <f t="shared" si="441"/>
        <v>2010s</v>
      </c>
      <c r="L4688" s="11" t="str">
        <f t="shared" si="442"/>
        <v>Pulse</v>
      </c>
      <c r="M4688" s="18">
        <f t="shared" si="443"/>
        <v>6.9426540284360197E-2</v>
      </c>
    </row>
    <row r="4689" spans="1:13">
      <c r="A4689" s="4">
        <v>2014</v>
      </c>
      <c r="B4689" s="5" t="s">
        <v>144</v>
      </c>
      <c r="C4689" s="5" t="s">
        <v>162</v>
      </c>
      <c r="D4689" s="5" t="s">
        <v>18</v>
      </c>
      <c r="E4689" s="5">
        <v>407070</v>
      </c>
      <c r="F4689" s="6">
        <v>600.15</v>
      </c>
      <c r="H4689" s="15" t="str">
        <f t="shared" si="438"/>
        <v>Low</v>
      </c>
      <c r="I4689" s="11" t="str">
        <f t="shared" si="439"/>
        <v>Large</v>
      </c>
      <c r="J4689" s="11" t="str">
        <f t="shared" si="440"/>
        <v>West</v>
      </c>
      <c r="K4689" s="11" t="str">
        <f t="shared" si="441"/>
        <v>2010s</v>
      </c>
      <c r="L4689" s="11" t="str">
        <f t="shared" si="442"/>
        <v>Fiber</v>
      </c>
      <c r="M4689" s="18">
        <f t="shared" si="443"/>
        <v>1.4743164566290809E-3</v>
      </c>
    </row>
    <row r="4690" spans="1:13">
      <c r="A4690" s="4">
        <v>2015</v>
      </c>
      <c r="B4690" s="5" t="s">
        <v>144</v>
      </c>
      <c r="C4690" s="5" t="s">
        <v>162</v>
      </c>
      <c r="D4690" s="5" t="s">
        <v>15</v>
      </c>
      <c r="E4690" s="5">
        <v>660</v>
      </c>
      <c r="F4690" s="6">
        <v>2515.15</v>
      </c>
      <c r="H4690" s="15" t="str">
        <f t="shared" si="438"/>
        <v>Medium</v>
      </c>
      <c r="I4690" s="11" t="str">
        <f t="shared" si="439"/>
        <v>Small</v>
      </c>
      <c r="J4690" s="11" t="str">
        <f t="shared" si="440"/>
        <v>West</v>
      </c>
      <c r="K4690" s="11" t="str">
        <f t="shared" si="441"/>
        <v>2010s</v>
      </c>
      <c r="L4690" s="11" t="str">
        <f t="shared" si="442"/>
        <v>Cereal</v>
      </c>
      <c r="M4690" s="18">
        <f t="shared" si="443"/>
        <v>3.8108333333333335</v>
      </c>
    </row>
    <row r="4691" spans="1:13">
      <c r="A4691" s="4">
        <v>2015</v>
      </c>
      <c r="B4691" s="5" t="s">
        <v>144</v>
      </c>
      <c r="C4691" s="5" t="s">
        <v>162</v>
      </c>
      <c r="D4691" s="5" t="s">
        <v>16</v>
      </c>
      <c r="E4691" s="5">
        <v>20</v>
      </c>
      <c r="F4691" s="6">
        <v>1428.57</v>
      </c>
      <c r="H4691" s="15" t="str">
        <f t="shared" si="438"/>
        <v>Medium</v>
      </c>
      <c r="I4691" s="11" t="str">
        <f t="shared" si="439"/>
        <v>Small</v>
      </c>
      <c r="J4691" s="11" t="str">
        <f t="shared" si="440"/>
        <v>West</v>
      </c>
      <c r="K4691" s="11" t="str">
        <f t="shared" si="441"/>
        <v>2010s</v>
      </c>
      <c r="L4691" s="11" t="str">
        <f t="shared" si="442"/>
        <v>Cereal</v>
      </c>
      <c r="M4691" s="18">
        <f t="shared" si="443"/>
        <v>71.4285</v>
      </c>
    </row>
    <row r="4692" spans="1:13">
      <c r="A4692" s="4">
        <v>2015</v>
      </c>
      <c r="B4692" s="5" t="s">
        <v>144</v>
      </c>
      <c r="C4692" s="5" t="s">
        <v>162</v>
      </c>
      <c r="D4692" s="5" t="s">
        <v>17</v>
      </c>
      <c r="E4692" s="5">
        <v>11480</v>
      </c>
      <c r="F4692" s="6">
        <v>923.17</v>
      </c>
      <c r="H4692" s="15" t="str">
        <f t="shared" si="438"/>
        <v>Low</v>
      </c>
      <c r="I4692" s="11" t="str">
        <f t="shared" si="439"/>
        <v>Large</v>
      </c>
      <c r="J4692" s="11" t="str">
        <f t="shared" si="440"/>
        <v>West</v>
      </c>
      <c r="K4692" s="11" t="str">
        <f t="shared" si="441"/>
        <v>2010s</v>
      </c>
      <c r="L4692" s="11" t="str">
        <f t="shared" si="442"/>
        <v>Pulse</v>
      </c>
      <c r="M4692" s="18">
        <f t="shared" si="443"/>
        <v>8.0415505226480832E-2</v>
      </c>
    </row>
    <row r="4693" spans="1:13">
      <c r="A4693" s="4">
        <v>2015</v>
      </c>
      <c r="B4693" s="5" t="s">
        <v>144</v>
      </c>
      <c r="C4693" s="5" t="s">
        <v>162</v>
      </c>
      <c r="D4693" s="5" t="s">
        <v>18</v>
      </c>
      <c r="E4693" s="5">
        <v>417380</v>
      </c>
      <c r="F4693" s="6">
        <v>628.53</v>
      </c>
      <c r="H4693" s="15" t="str">
        <f t="shared" si="438"/>
        <v>Low</v>
      </c>
      <c r="I4693" s="11" t="str">
        <f t="shared" si="439"/>
        <v>Large</v>
      </c>
      <c r="J4693" s="11" t="str">
        <f t="shared" si="440"/>
        <v>West</v>
      </c>
      <c r="K4693" s="11" t="str">
        <f t="shared" si="441"/>
        <v>2010s</v>
      </c>
      <c r="L4693" s="11" t="str">
        <f t="shared" si="442"/>
        <v>Fiber</v>
      </c>
      <c r="M4693" s="18">
        <f t="shared" si="443"/>
        <v>1.5058939096267189E-3</v>
      </c>
    </row>
    <row r="4694" spans="1:13">
      <c r="A4694" s="4">
        <v>2016</v>
      </c>
      <c r="B4694" s="5" t="s">
        <v>144</v>
      </c>
      <c r="C4694" s="5" t="s">
        <v>162</v>
      </c>
      <c r="D4694" s="5" t="s">
        <v>15</v>
      </c>
      <c r="E4694" s="5">
        <v>370</v>
      </c>
      <c r="F4694" s="6">
        <v>2596.77</v>
      </c>
      <c r="H4694" s="15" t="str">
        <f t="shared" si="438"/>
        <v>Medium</v>
      </c>
      <c r="I4694" s="11" t="str">
        <f t="shared" si="439"/>
        <v>Small</v>
      </c>
      <c r="J4694" s="11" t="str">
        <f t="shared" si="440"/>
        <v>West</v>
      </c>
      <c r="K4694" s="11" t="str">
        <f t="shared" si="441"/>
        <v>2010s</v>
      </c>
      <c r="L4694" s="11" t="str">
        <f t="shared" si="442"/>
        <v>Cereal</v>
      </c>
      <c r="M4694" s="18">
        <f t="shared" si="443"/>
        <v>7.0182972972972975</v>
      </c>
    </row>
    <row r="4695" spans="1:13">
      <c r="A4695" s="4">
        <v>2016</v>
      </c>
      <c r="B4695" s="5" t="s">
        <v>144</v>
      </c>
      <c r="C4695" s="5" t="s">
        <v>162</v>
      </c>
      <c r="D4695" s="5" t="s">
        <v>16</v>
      </c>
      <c r="E4695" s="5">
        <v>30</v>
      </c>
      <c r="F4695" s="6">
        <v>1685.71</v>
      </c>
      <c r="H4695" s="15" t="str">
        <f t="shared" si="438"/>
        <v>Medium</v>
      </c>
      <c r="I4695" s="11" t="str">
        <f t="shared" si="439"/>
        <v>Small</v>
      </c>
      <c r="J4695" s="11" t="str">
        <f t="shared" si="440"/>
        <v>West</v>
      </c>
      <c r="K4695" s="11" t="str">
        <f t="shared" si="441"/>
        <v>2010s</v>
      </c>
      <c r="L4695" s="11" t="str">
        <f t="shared" si="442"/>
        <v>Cereal</v>
      </c>
      <c r="M4695" s="18">
        <f t="shared" si="443"/>
        <v>56.190333333333335</v>
      </c>
    </row>
    <row r="4696" spans="1:13">
      <c r="A4696" s="4">
        <v>2016</v>
      </c>
      <c r="B4696" s="5" t="s">
        <v>144</v>
      </c>
      <c r="C4696" s="5" t="s">
        <v>162</v>
      </c>
      <c r="D4696" s="5" t="s">
        <v>17</v>
      </c>
      <c r="E4696" s="5">
        <v>11310</v>
      </c>
      <c r="F4696" s="6">
        <v>734.97</v>
      </c>
      <c r="H4696" s="15" t="str">
        <f t="shared" si="438"/>
        <v>Low</v>
      </c>
      <c r="I4696" s="11" t="str">
        <f t="shared" si="439"/>
        <v>Large</v>
      </c>
      <c r="J4696" s="11" t="str">
        <f t="shared" si="440"/>
        <v>West</v>
      </c>
      <c r="K4696" s="11" t="str">
        <f t="shared" si="441"/>
        <v>2010s</v>
      </c>
      <c r="L4696" s="11" t="str">
        <f t="shared" si="442"/>
        <v>Pulse</v>
      </c>
      <c r="M4696" s="18">
        <f t="shared" si="443"/>
        <v>6.4984084880636603E-2</v>
      </c>
    </row>
    <row r="4697" spans="1:13">
      <c r="A4697" s="4">
        <v>2016</v>
      </c>
      <c r="B4697" s="5" t="s">
        <v>144</v>
      </c>
      <c r="C4697" s="5" t="s">
        <v>162</v>
      </c>
      <c r="D4697" s="5" t="s">
        <v>18</v>
      </c>
      <c r="E4697" s="5">
        <v>403400</v>
      </c>
      <c r="F4697" s="6">
        <v>395.8</v>
      </c>
      <c r="H4697" s="15" t="str">
        <f t="shared" si="438"/>
        <v>Low</v>
      </c>
      <c r="I4697" s="11" t="str">
        <f t="shared" si="439"/>
        <v>Large</v>
      </c>
      <c r="J4697" s="11" t="str">
        <f t="shared" si="440"/>
        <v>West</v>
      </c>
      <c r="K4697" s="11" t="str">
        <f t="shared" si="441"/>
        <v>2010s</v>
      </c>
      <c r="L4697" s="11" t="str">
        <f t="shared" si="442"/>
        <v>Fiber</v>
      </c>
      <c r="M4697" s="18">
        <f t="shared" si="443"/>
        <v>9.8116013882002971E-4</v>
      </c>
    </row>
    <row r="4698" spans="1:13">
      <c r="A4698" s="4">
        <v>2017</v>
      </c>
      <c r="B4698" s="5" t="s">
        <v>144</v>
      </c>
      <c r="C4698" s="5" t="s">
        <v>162</v>
      </c>
      <c r="D4698" s="5" t="s">
        <v>15</v>
      </c>
      <c r="E4698" s="5">
        <v>850</v>
      </c>
      <c r="F4698" s="6">
        <v>1853.77</v>
      </c>
      <c r="H4698" s="15" t="str">
        <f t="shared" si="438"/>
        <v>Medium</v>
      </c>
      <c r="I4698" s="11" t="str">
        <f t="shared" si="439"/>
        <v>Small</v>
      </c>
      <c r="J4698" s="11" t="str">
        <f t="shared" si="440"/>
        <v>West</v>
      </c>
      <c r="K4698" s="11" t="str">
        <f t="shared" si="441"/>
        <v>2010s</v>
      </c>
      <c r="L4698" s="11" t="str">
        <f t="shared" si="442"/>
        <v>Cereal</v>
      </c>
      <c r="M4698" s="18">
        <f t="shared" si="443"/>
        <v>2.180905882352941</v>
      </c>
    </row>
    <row r="4699" spans="1:13">
      <c r="A4699" s="4">
        <v>2017</v>
      </c>
      <c r="B4699" s="5" t="s">
        <v>144</v>
      </c>
      <c r="C4699" s="5" t="s">
        <v>162</v>
      </c>
      <c r="D4699" s="5" t="s">
        <v>17</v>
      </c>
      <c r="E4699" s="5">
        <v>17400</v>
      </c>
      <c r="F4699" s="6">
        <v>903.85</v>
      </c>
      <c r="H4699" s="15" t="str">
        <f t="shared" si="438"/>
        <v>Low</v>
      </c>
      <c r="I4699" s="11" t="str">
        <f t="shared" si="439"/>
        <v>Large</v>
      </c>
      <c r="J4699" s="11" t="str">
        <f t="shared" si="440"/>
        <v>West</v>
      </c>
      <c r="K4699" s="11" t="str">
        <f t="shared" si="441"/>
        <v>2010s</v>
      </c>
      <c r="L4699" s="11" t="str">
        <f t="shared" si="442"/>
        <v>Pulse</v>
      </c>
      <c r="M4699" s="18">
        <f t="shared" si="443"/>
        <v>5.1945402298850578E-2</v>
      </c>
    </row>
    <row r="4700" spans="1:13">
      <c r="A4700" s="4">
        <v>2017</v>
      </c>
      <c r="B4700" s="5" t="s">
        <v>144</v>
      </c>
      <c r="C4700" s="5" t="s">
        <v>162</v>
      </c>
      <c r="D4700" s="5" t="s">
        <v>18</v>
      </c>
      <c r="E4700" s="5">
        <v>447780</v>
      </c>
      <c r="F4700" s="6">
        <v>620.05999999999995</v>
      </c>
      <c r="H4700" s="15" t="str">
        <f t="shared" si="438"/>
        <v>Low</v>
      </c>
      <c r="I4700" s="11" t="str">
        <f t="shared" si="439"/>
        <v>Large</v>
      </c>
      <c r="J4700" s="11" t="str">
        <f t="shared" si="440"/>
        <v>West</v>
      </c>
      <c r="K4700" s="11" t="str">
        <f t="shared" si="441"/>
        <v>2010s</v>
      </c>
      <c r="L4700" s="11" t="str">
        <f t="shared" si="442"/>
        <v>Fiber</v>
      </c>
      <c r="M4700" s="18">
        <f t="shared" si="443"/>
        <v>1.3847425074813523E-3</v>
      </c>
    </row>
    <row r="4701" spans="1:13">
      <c r="A4701" s="4">
        <v>2008</v>
      </c>
      <c r="B4701" s="5" t="s">
        <v>163</v>
      </c>
      <c r="C4701" s="5" t="s">
        <v>164</v>
      </c>
      <c r="D4701" s="5" t="s">
        <v>16</v>
      </c>
      <c r="E4701" s="5">
        <v>35740</v>
      </c>
      <c r="F4701" s="6">
        <v>719.08</v>
      </c>
      <c r="H4701" s="15" t="str">
        <f t="shared" si="438"/>
        <v>Low</v>
      </c>
      <c r="I4701" s="11" t="str">
        <f t="shared" si="439"/>
        <v>Large</v>
      </c>
      <c r="J4701" s="11" t="str">
        <f t="shared" si="440"/>
        <v>West</v>
      </c>
      <c r="K4701" s="11" t="str">
        <f t="shared" si="441"/>
        <v>2000s</v>
      </c>
      <c r="L4701" s="11" t="str">
        <f t="shared" si="442"/>
        <v>Cereal</v>
      </c>
      <c r="M4701" s="18">
        <f t="shared" si="443"/>
        <v>2.0119753777280359E-2</v>
      </c>
    </row>
    <row r="4702" spans="1:13">
      <c r="A4702" s="4">
        <v>2008</v>
      </c>
      <c r="B4702" s="5" t="s">
        <v>163</v>
      </c>
      <c r="C4702" s="5" t="s">
        <v>164</v>
      </c>
      <c r="D4702" s="5" t="s">
        <v>17</v>
      </c>
      <c r="E4702" s="5">
        <v>20780</v>
      </c>
      <c r="F4702" s="6">
        <v>455.25</v>
      </c>
      <c r="H4702" s="15" t="str">
        <f t="shared" si="438"/>
        <v>Low</v>
      </c>
      <c r="I4702" s="11" t="str">
        <f t="shared" si="439"/>
        <v>Large</v>
      </c>
      <c r="J4702" s="11" t="str">
        <f t="shared" si="440"/>
        <v>West</v>
      </c>
      <c r="K4702" s="11" t="str">
        <f t="shared" si="441"/>
        <v>2000s</v>
      </c>
      <c r="L4702" s="11" t="str">
        <f t="shared" si="442"/>
        <v>Pulse</v>
      </c>
      <c r="M4702" s="18">
        <f t="shared" si="443"/>
        <v>2.1908084696823871E-2</v>
      </c>
    </row>
    <row r="4703" spans="1:13">
      <c r="A4703" s="4">
        <v>2008</v>
      </c>
      <c r="B4703" s="5" t="s">
        <v>163</v>
      </c>
      <c r="C4703" s="5" t="s">
        <v>164</v>
      </c>
      <c r="D4703" s="5" t="s">
        <v>18</v>
      </c>
      <c r="E4703" s="5">
        <v>6330</v>
      </c>
      <c r="F4703" s="6">
        <v>293.83999999999997</v>
      </c>
      <c r="H4703" s="15" t="str">
        <f t="shared" si="438"/>
        <v>Low</v>
      </c>
      <c r="I4703" s="11" t="str">
        <f t="shared" si="439"/>
        <v>Large</v>
      </c>
      <c r="J4703" s="11" t="str">
        <f t="shared" si="440"/>
        <v>West</v>
      </c>
      <c r="K4703" s="11" t="str">
        <f t="shared" si="441"/>
        <v>2000s</v>
      </c>
      <c r="L4703" s="11" t="str">
        <f t="shared" si="442"/>
        <v>Fiber</v>
      </c>
      <c r="M4703" s="18">
        <f t="shared" si="443"/>
        <v>4.6420221169036331E-2</v>
      </c>
    </row>
    <row r="4704" spans="1:13">
      <c r="A4704" s="4">
        <v>2009</v>
      </c>
      <c r="B4704" s="5" t="s">
        <v>163</v>
      </c>
      <c r="C4704" s="5" t="s">
        <v>164</v>
      </c>
      <c r="D4704" s="5" t="s">
        <v>15</v>
      </c>
      <c r="E4704" s="5">
        <v>10</v>
      </c>
      <c r="F4704" s="6">
        <v>1000</v>
      </c>
      <c r="H4704" s="15" t="str">
        <f t="shared" si="438"/>
        <v>Medium</v>
      </c>
      <c r="I4704" s="11" t="str">
        <f t="shared" si="439"/>
        <v>Small</v>
      </c>
      <c r="J4704" s="11" t="str">
        <f t="shared" si="440"/>
        <v>West</v>
      </c>
      <c r="K4704" s="11" t="str">
        <f t="shared" si="441"/>
        <v>2000s</v>
      </c>
      <c r="L4704" s="11" t="str">
        <f t="shared" si="442"/>
        <v>Cereal</v>
      </c>
      <c r="M4704" s="18">
        <f t="shared" si="443"/>
        <v>100</v>
      </c>
    </row>
    <row r="4705" spans="1:13">
      <c r="A4705" s="4">
        <v>2009</v>
      </c>
      <c r="B4705" s="5" t="s">
        <v>163</v>
      </c>
      <c r="C4705" s="5" t="s">
        <v>164</v>
      </c>
      <c r="D4705" s="5" t="s">
        <v>16</v>
      </c>
      <c r="E4705" s="5">
        <v>35270</v>
      </c>
      <c r="F4705" s="6">
        <v>60.39</v>
      </c>
      <c r="H4705" s="15" t="str">
        <f t="shared" si="438"/>
        <v>Low</v>
      </c>
      <c r="I4705" s="11" t="str">
        <f t="shared" si="439"/>
        <v>Large</v>
      </c>
      <c r="J4705" s="11" t="str">
        <f t="shared" si="440"/>
        <v>West</v>
      </c>
      <c r="K4705" s="11" t="str">
        <f t="shared" si="441"/>
        <v>2000s</v>
      </c>
      <c r="L4705" s="11" t="str">
        <f t="shared" si="442"/>
        <v>Cereal</v>
      </c>
      <c r="M4705" s="18">
        <f t="shared" si="443"/>
        <v>1.7122200170116247E-3</v>
      </c>
    </row>
    <row r="4706" spans="1:13">
      <c r="A4706" s="4">
        <v>2009</v>
      </c>
      <c r="B4706" s="5" t="s">
        <v>163</v>
      </c>
      <c r="C4706" s="5" t="s">
        <v>164</v>
      </c>
      <c r="D4706" s="5" t="s">
        <v>17</v>
      </c>
      <c r="E4706" s="5">
        <v>160</v>
      </c>
      <c r="F4706" s="6">
        <v>437.5</v>
      </c>
      <c r="H4706" s="15" t="str">
        <f t="shared" si="438"/>
        <v>Low</v>
      </c>
      <c r="I4706" s="11" t="str">
        <f t="shared" si="439"/>
        <v>Small</v>
      </c>
      <c r="J4706" s="11" t="str">
        <f t="shared" si="440"/>
        <v>West</v>
      </c>
      <c r="K4706" s="11" t="str">
        <f t="shared" si="441"/>
        <v>2000s</v>
      </c>
      <c r="L4706" s="11" t="str">
        <f t="shared" si="442"/>
        <v>Pulse</v>
      </c>
      <c r="M4706" s="18">
        <f t="shared" si="443"/>
        <v>2.734375</v>
      </c>
    </row>
    <row r="4707" spans="1:13">
      <c r="A4707" s="4">
        <v>2009</v>
      </c>
      <c r="B4707" s="5" t="s">
        <v>163</v>
      </c>
      <c r="C4707" s="5" t="s">
        <v>164</v>
      </c>
      <c r="D4707" s="5" t="s">
        <v>18</v>
      </c>
      <c r="E4707" s="5">
        <v>6450</v>
      </c>
      <c r="F4707" s="6">
        <v>117.83</v>
      </c>
      <c r="H4707" s="15" t="str">
        <f t="shared" si="438"/>
        <v>Low</v>
      </c>
      <c r="I4707" s="11" t="str">
        <f t="shared" si="439"/>
        <v>Large</v>
      </c>
      <c r="J4707" s="11" t="str">
        <f t="shared" si="440"/>
        <v>West</v>
      </c>
      <c r="K4707" s="11" t="str">
        <f t="shared" si="441"/>
        <v>2000s</v>
      </c>
      <c r="L4707" s="11" t="str">
        <f t="shared" si="442"/>
        <v>Fiber</v>
      </c>
      <c r="M4707" s="18">
        <f t="shared" si="443"/>
        <v>1.8268217054263566E-2</v>
      </c>
    </row>
    <row r="4708" spans="1:13">
      <c r="A4708" s="4">
        <v>2010</v>
      </c>
      <c r="B4708" s="5" t="s">
        <v>163</v>
      </c>
      <c r="C4708" s="5" t="s">
        <v>164</v>
      </c>
      <c r="D4708" s="5" t="s">
        <v>15</v>
      </c>
      <c r="E4708" s="5">
        <v>10</v>
      </c>
      <c r="F4708" s="6">
        <v>2000</v>
      </c>
      <c r="H4708" s="15" t="str">
        <f t="shared" si="438"/>
        <v>Medium</v>
      </c>
      <c r="I4708" s="11" t="str">
        <f t="shared" si="439"/>
        <v>Small</v>
      </c>
      <c r="J4708" s="11" t="str">
        <f t="shared" si="440"/>
        <v>West</v>
      </c>
      <c r="K4708" s="11" t="str">
        <f t="shared" si="441"/>
        <v>2010s</v>
      </c>
      <c r="L4708" s="11" t="str">
        <f t="shared" si="442"/>
        <v>Cereal</v>
      </c>
      <c r="M4708" s="18">
        <f t="shared" si="443"/>
        <v>200</v>
      </c>
    </row>
    <row r="4709" spans="1:13">
      <c r="A4709" s="4">
        <v>2010</v>
      </c>
      <c r="B4709" s="5" t="s">
        <v>163</v>
      </c>
      <c r="C4709" s="5" t="s">
        <v>164</v>
      </c>
      <c r="D4709" s="5" t="s">
        <v>16</v>
      </c>
      <c r="E4709" s="5">
        <v>35420</v>
      </c>
      <c r="F4709" s="6">
        <v>1506.21</v>
      </c>
      <c r="H4709" s="15" t="str">
        <f t="shared" si="438"/>
        <v>Medium</v>
      </c>
      <c r="I4709" s="11" t="str">
        <f t="shared" si="439"/>
        <v>Large</v>
      </c>
      <c r="J4709" s="11" t="str">
        <f t="shared" si="440"/>
        <v>West</v>
      </c>
      <c r="K4709" s="11" t="str">
        <f t="shared" si="441"/>
        <v>2010s</v>
      </c>
      <c r="L4709" s="11" t="str">
        <f t="shared" si="442"/>
        <v>Cereal</v>
      </c>
      <c r="M4709" s="18">
        <f t="shared" si="443"/>
        <v>4.2524280067758331E-2</v>
      </c>
    </row>
    <row r="4710" spans="1:13">
      <c r="A4710" s="4">
        <v>2010</v>
      </c>
      <c r="B4710" s="5" t="s">
        <v>163</v>
      </c>
      <c r="C4710" s="5" t="s">
        <v>164</v>
      </c>
      <c r="D4710" s="5" t="s">
        <v>17</v>
      </c>
      <c r="E4710" s="5">
        <v>111130</v>
      </c>
      <c r="F4710" s="6">
        <v>831.55</v>
      </c>
      <c r="H4710" s="15" t="str">
        <f t="shared" si="438"/>
        <v>Low</v>
      </c>
      <c r="I4710" s="11" t="str">
        <f t="shared" si="439"/>
        <v>Large</v>
      </c>
      <c r="J4710" s="11" t="str">
        <f t="shared" si="440"/>
        <v>West</v>
      </c>
      <c r="K4710" s="11" t="str">
        <f t="shared" si="441"/>
        <v>2010s</v>
      </c>
      <c r="L4710" s="11" t="str">
        <f t="shared" si="442"/>
        <v>Pulse</v>
      </c>
      <c r="M4710" s="18">
        <f t="shared" si="443"/>
        <v>7.4826779447493925E-3</v>
      </c>
    </row>
    <row r="4711" spans="1:13">
      <c r="A4711" s="4">
        <v>2010</v>
      </c>
      <c r="B4711" s="5" t="s">
        <v>163</v>
      </c>
      <c r="C4711" s="5" t="s">
        <v>164</v>
      </c>
      <c r="D4711" s="5" t="s">
        <v>18</v>
      </c>
      <c r="E4711" s="5">
        <v>3280</v>
      </c>
      <c r="F4711" s="6">
        <v>295.73</v>
      </c>
      <c r="H4711" s="15" t="str">
        <f t="shared" si="438"/>
        <v>Low</v>
      </c>
      <c r="I4711" s="11" t="str">
        <f t="shared" si="439"/>
        <v>Medium</v>
      </c>
      <c r="J4711" s="11" t="str">
        <f t="shared" si="440"/>
        <v>West</v>
      </c>
      <c r="K4711" s="11" t="str">
        <f t="shared" si="441"/>
        <v>2010s</v>
      </c>
      <c r="L4711" s="11" t="str">
        <f t="shared" si="442"/>
        <v>Fiber</v>
      </c>
      <c r="M4711" s="18">
        <f t="shared" si="443"/>
        <v>9.0161585365853669E-2</v>
      </c>
    </row>
    <row r="4712" spans="1:13">
      <c r="A4712" s="4">
        <v>2011</v>
      </c>
      <c r="B4712" s="5" t="s">
        <v>163</v>
      </c>
      <c r="C4712" s="5" t="s">
        <v>164</v>
      </c>
      <c r="D4712" s="5" t="s">
        <v>15</v>
      </c>
      <c r="E4712" s="5">
        <v>10</v>
      </c>
      <c r="F4712" s="6">
        <v>2000</v>
      </c>
      <c r="H4712" s="15" t="str">
        <f t="shared" si="438"/>
        <v>Medium</v>
      </c>
      <c r="I4712" s="11" t="str">
        <f t="shared" si="439"/>
        <v>Small</v>
      </c>
      <c r="J4712" s="11" t="str">
        <f t="shared" si="440"/>
        <v>West</v>
      </c>
      <c r="K4712" s="11" t="str">
        <f t="shared" si="441"/>
        <v>2010s</v>
      </c>
      <c r="L4712" s="11" t="str">
        <f t="shared" si="442"/>
        <v>Cereal</v>
      </c>
      <c r="M4712" s="18">
        <f t="shared" si="443"/>
        <v>200</v>
      </c>
    </row>
    <row r="4713" spans="1:13">
      <c r="A4713" s="4">
        <v>2011</v>
      </c>
      <c r="B4713" s="5" t="s">
        <v>163</v>
      </c>
      <c r="C4713" s="5" t="s">
        <v>164</v>
      </c>
      <c r="D4713" s="5" t="s">
        <v>16</v>
      </c>
      <c r="E4713" s="5">
        <v>32420</v>
      </c>
      <c r="F4713" s="6">
        <v>1185.69</v>
      </c>
      <c r="H4713" s="15" t="str">
        <f t="shared" si="438"/>
        <v>Medium</v>
      </c>
      <c r="I4713" s="11" t="str">
        <f t="shared" si="439"/>
        <v>Large</v>
      </c>
      <c r="J4713" s="11" t="str">
        <f t="shared" si="440"/>
        <v>West</v>
      </c>
      <c r="K4713" s="11" t="str">
        <f t="shared" si="441"/>
        <v>2010s</v>
      </c>
      <c r="L4713" s="11" t="str">
        <f t="shared" si="442"/>
        <v>Cereal</v>
      </c>
      <c r="M4713" s="18">
        <f t="shared" si="443"/>
        <v>3.6572794571252315E-2</v>
      </c>
    </row>
    <row r="4714" spans="1:13">
      <c r="A4714" s="4">
        <v>2011</v>
      </c>
      <c r="B4714" s="5" t="s">
        <v>163</v>
      </c>
      <c r="C4714" s="5" t="s">
        <v>164</v>
      </c>
      <c r="D4714" s="5" t="s">
        <v>17</v>
      </c>
      <c r="E4714" s="5">
        <v>87690</v>
      </c>
      <c r="F4714" s="6">
        <v>760.06</v>
      </c>
      <c r="H4714" s="15" t="str">
        <f t="shared" si="438"/>
        <v>Low</v>
      </c>
      <c r="I4714" s="11" t="str">
        <f t="shared" si="439"/>
        <v>Large</v>
      </c>
      <c r="J4714" s="11" t="str">
        <f t="shared" si="440"/>
        <v>West</v>
      </c>
      <c r="K4714" s="11" t="str">
        <f t="shared" si="441"/>
        <v>2010s</v>
      </c>
      <c r="L4714" s="11" t="str">
        <f t="shared" si="442"/>
        <v>Pulse</v>
      </c>
      <c r="M4714" s="18">
        <f t="shared" si="443"/>
        <v>8.6675789713764398E-3</v>
      </c>
    </row>
    <row r="4715" spans="1:13">
      <c r="A4715" s="4">
        <v>2011</v>
      </c>
      <c r="B4715" s="5" t="s">
        <v>163</v>
      </c>
      <c r="C4715" s="5" t="s">
        <v>164</v>
      </c>
      <c r="D4715" s="5" t="s">
        <v>18</v>
      </c>
      <c r="E4715" s="5">
        <v>11670</v>
      </c>
      <c r="F4715" s="6">
        <v>322.19</v>
      </c>
      <c r="H4715" s="15" t="str">
        <f t="shared" si="438"/>
        <v>Low</v>
      </c>
      <c r="I4715" s="11" t="str">
        <f t="shared" si="439"/>
        <v>Large</v>
      </c>
      <c r="J4715" s="11" t="str">
        <f t="shared" si="440"/>
        <v>West</v>
      </c>
      <c r="K4715" s="11" t="str">
        <f t="shared" si="441"/>
        <v>2010s</v>
      </c>
      <c r="L4715" s="11" t="str">
        <f t="shared" si="442"/>
        <v>Fiber</v>
      </c>
      <c r="M4715" s="18">
        <f t="shared" si="443"/>
        <v>2.7608397600685518E-2</v>
      </c>
    </row>
    <row r="4716" spans="1:13">
      <c r="A4716" s="4">
        <v>2012</v>
      </c>
      <c r="B4716" s="5" t="s">
        <v>163</v>
      </c>
      <c r="C4716" s="5" t="s">
        <v>164</v>
      </c>
      <c r="D4716" s="5" t="s">
        <v>15</v>
      </c>
      <c r="E4716" s="5">
        <v>10</v>
      </c>
      <c r="F4716" s="6">
        <v>1000</v>
      </c>
      <c r="H4716" s="15" t="str">
        <f t="shared" si="438"/>
        <v>Medium</v>
      </c>
      <c r="I4716" s="11" t="str">
        <f t="shared" si="439"/>
        <v>Small</v>
      </c>
      <c r="J4716" s="11" t="str">
        <f t="shared" si="440"/>
        <v>West</v>
      </c>
      <c r="K4716" s="11" t="str">
        <f t="shared" si="441"/>
        <v>2010s</v>
      </c>
      <c r="L4716" s="11" t="str">
        <f t="shared" si="442"/>
        <v>Cereal</v>
      </c>
      <c r="M4716" s="18">
        <f t="shared" si="443"/>
        <v>100</v>
      </c>
    </row>
    <row r="4717" spans="1:13">
      <c r="A4717" s="4">
        <v>2012</v>
      </c>
      <c r="B4717" s="5" t="s">
        <v>163</v>
      </c>
      <c r="C4717" s="5" t="s">
        <v>164</v>
      </c>
      <c r="D4717" s="5" t="s">
        <v>16</v>
      </c>
      <c r="E4717" s="5">
        <v>29480</v>
      </c>
      <c r="F4717" s="6">
        <v>838.87</v>
      </c>
      <c r="H4717" s="15" t="str">
        <f t="shared" si="438"/>
        <v>Low</v>
      </c>
      <c r="I4717" s="11" t="str">
        <f t="shared" si="439"/>
        <v>Large</v>
      </c>
      <c r="J4717" s="11" t="str">
        <f t="shared" si="440"/>
        <v>West</v>
      </c>
      <c r="K4717" s="11" t="str">
        <f t="shared" si="441"/>
        <v>2010s</v>
      </c>
      <c r="L4717" s="11" t="str">
        <f t="shared" si="442"/>
        <v>Cereal</v>
      </c>
      <c r="M4717" s="18">
        <f t="shared" si="443"/>
        <v>2.8455563093622797E-2</v>
      </c>
    </row>
    <row r="4718" spans="1:13">
      <c r="A4718" s="4">
        <v>2012</v>
      </c>
      <c r="B4718" s="5" t="s">
        <v>163</v>
      </c>
      <c r="C4718" s="5" t="s">
        <v>164</v>
      </c>
      <c r="D4718" s="5" t="s">
        <v>17</v>
      </c>
      <c r="E4718" s="5">
        <v>90070</v>
      </c>
      <c r="F4718" s="6">
        <v>1185.19</v>
      </c>
      <c r="H4718" s="15" t="str">
        <f t="shared" si="438"/>
        <v>Medium</v>
      </c>
      <c r="I4718" s="11" t="str">
        <f t="shared" si="439"/>
        <v>Large</v>
      </c>
      <c r="J4718" s="11" t="str">
        <f t="shared" si="440"/>
        <v>West</v>
      </c>
      <c r="K4718" s="11" t="str">
        <f t="shared" si="441"/>
        <v>2010s</v>
      </c>
      <c r="L4718" s="11" t="str">
        <f t="shared" si="442"/>
        <v>Pulse</v>
      </c>
      <c r="M4718" s="18">
        <f t="shared" si="443"/>
        <v>1.3158543355168204E-2</v>
      </c>
    </row>
    <row r="4719" spans="1:13">
      <c r="A4719" s="4">
        <v>2012</v>
      </c>
      <c r="B4719" s="5" t="s">
        <v>163</v>
      </c>
      <c r="C4719" s="5" t="s">
        <v>164</v>
      </c>
      <c r="D4719" s="5" t="s">
        <v>18</v>
      </c>
      <c r="E4719" s="5">
        <v>31200</v>
      </c>
      <c r="F4719" s="6">
        <v>34.29</v>
      </c>
      <c r="H4719" s="15" t="str">
        <f t="shared" si="438"/>
        <v>Low</v>
      </c>
      <c r="I4719" s="11" t="str">
        <f t="shared" si="439"/>
        <v>Large</v>
      </c>
      <c r="J4719" s="11" t="str">
        <f t="shared" si="440"/>
        <v>West</v>
      </c>
      <c r="K4719" s="11" t="str">
        <f t="shared" si="441"/>
        <v>2010s</v>
      </c>
      <c r="L4719" s="11" t="str">
        <f t="shared" si="442"/>
        <v>Fiber</v>
      </c>
      <c r="M4719" s="18">
        <f t="shared" si="443"/>
        <v>1.0990384615384614E-3</v>
      </c>
    </row>
    <row r="4720" spans="1:13">
      <c r="A4720" s="4">
        <v>2013</v>
      </c>
      <c r="B4720" s="5" t="s">
        <v>163</v>
      </c>
      <c r="C4720" s="5" t="s">
        <v>164</v>
      </c>
      <c r="D4720" s="5" t="s">
        <v>15</v>
      </c>
      <c r="E4720" s="5">
        <v>10</v>
      </c>
      <c r="F4720" s="6">
        <v>1000</v>
      </c>
      <c r="H4720" s="15" t="str">
        <f t="shared" si="438"/>
        <v>Medium</v>
      </c>
      <c r="I4720" s="11" t="str">
        <f t="shared" si="439"/>
        <v>Small</v>
      </c>
      <c r="J4720" s="11" t="str">
        <f t="shared" si="440"/>
        <v>West</v>
      </c>
      <c r="K4720" s="11" t="str">
        <f t="shared" si="441"/>
        <v>2010s</v>
      </c>
      <c r="L4720" s="11" t="str">
        <f t="shared" si="442"/>
        <v>Cereal</v>
      </c>
      <c r="M4720" s="18">
        <f t="shared" si="443"/>
        <v>100</v>
      </c>
    </row>
    <row r="4721" spans="1:13">
      <c r="A4721" s="4">
        <v>2013</v>
      </c>
      <c r="B4721" s="5" t="s">
        <v>163</v>
      </c>
      <c r="C4721" s="5" t="s">
        <v>164</v>
      </c>
      <c r="D4721" s="5" t="s">
        <v>16</v>
      </c>
      <c r="E4721" s="5">
        <v>29440</v>
      </c>
      <c r="F4721" s="6">
        <v>1104.28</v>
      </c>
      <c r="H4721" s="15" t="str">
        <f t="shared" si="438"/>
        <v>Medium</v>
      </c>
      <c r="I4721" s="11" t="str">
        <f t="shared" si="439"/>
        <v>Large</v>
      </c>
      <c r="J4721" s="11" t="str">
        <f t="shared" si="440"/>
        <v>West</v>
      </c>
      <c r="K4721" s="11" t="str">
        <f t="shared" si="441"/>
        <v>2010s</v>
      </c>
      <c r="L4721" s="11" t="str">
        <f t="shared" si="442"/>
        <v>Cereal</v>
      </c>
      <c r="M4721" s="18">
        <f t="shared" si="443"/>
        <v>3.7509510869565214E-2</v>
      </c>
    </row>
    <row r="4722" spans="1:13">
      <c r="A4722" s="4">
        <v>2013</v>
      </c>
      <c r="B4722" s="5" t="s">
        <v>163</v>
      </c>
      <c r="C4722" s="5" t="s">
        <v>164</v>
      </c>
      <c r="D4722" s="5" t="s">
        <v>17</v>
      </c>
      <c r="E4722" s="5">
        <v>167020</v>
      </c>
      <c r="F4722" s="6">
        <v>1065.92</v>
      </c>
      <c r="H4722" s="15" t="str">
        <f t="shared" si="438"/>
        <v>Medium</v>
      </c>
      <c r="I4722" s="11" t="str">
        <f t="shared" si="439"/>
        <v>Large</v>
      </c>
      <c r="J4722" s="11" t="str">
        <f t="shared" si="440"/>
        <v>West</v>
      </c>
      <c r="K4722" s="11" t="str">
        <f t="shared" si="441"/>
        <v>2010s</v>
      </c>
      <c r="L4722" s="11" t="str">
        <f t="shared" si="442"/>
        <v>Pulse</v>
      </c>
      <c r="M4722" s="18">
        <f t="shared" si="443"/>
        <v>6.3819901808166695E-3</v>
      </c>
    </row>
    <row r="4723" spans="1:13">
      <c r="A4723" s="4">
        <v>2013</v>
      </c>
      <c r="B4723" s="5" t="s">
        <v>163</v>
      </c>
      <c r="C4723" s="5" t="s">
        <v>164</v>
      </c>
      <c r="D4723" s="5" t="s">
        <v>18</v>
      </c>
      <c r="E4723" s="5">
        <v>15280</v>
      </c>
      <c r="F4723" s="6">
        <v>94.9</v>
      </c>
      <c r="H4723" s="15" t="str">
        <f t="shared" si="438"/>
        <v>Low</v>
      </c>
      <c r="I4723" s="11" t="str">
        <f t="shared" si="439"/>
        <v>Large</v>
      </c>
      <c r="J4723" s="11" t="str">
        <f t="shared" si="440"/>
        <v>West</v>
      </c>
      <c r="K4723" s="11" t="str">
        <f t="shared" si="441"/>
        <v>2010s</v>
      </c>
      <c r="L4723" s="11" t="str">
        <f t="shared" si="442"/>
        <v>Fiber</v>
      </c>
      <c r="M4723" s="18">
        <f t="shared" si="443"/>
        <v>6.2107329842931939E-3</v>
      </c>
    </row>
    <row r="4724" spans="1:13">
      <c r="A4724" s="4">
        <v>2014</v>
      </c>
      <c r="B4724" s="5" t="s">
        <v>163</v>
      </c>
      <c r="C4724" s="5" t="s">
        <v>164</v>
      </c>
      <c r="D4724" s="5" t="s">
        <v>15</v>
      </c>
      <c r="E4724" s="5">
        <v>10</v>
      </c>
      <c r="F4724" s="6">
        <v>2000</v>
      </c>
      <c r="H4724" s="15" t="str">
        <f t="shared" si="438"/>
        <v>Medium</v>
      </c>
      <c r="I4724" s="11" t="str">
        <f t="shared" si="439"/>
        <v>Small</v>
      </c>
      <c r="J4724" s="11" t="str">
        <f t="shared" si="440"/>
        <v>West</v>
      </c>
      <c r="K4724" s="11" t="str">
        <f t="shared" si="441"/>
        <v>2010s</v>
      </c>
      <c r="L4724" s="11" t="str">
        <f t="shared" si="442"/>
        <v>Cereal</v>
      </c>
      <c r="M4724" s="18">
        <f t="shared" si="443"/>
        <v>200</v>
      </c>
    </row>
    <row r="4725" spans="1:13">
      <c r="A4725" s="4">
        <v>2014</v>
      </c>
      <c r="B4725" s="5" t="s">
        <v>163</v>
      </c>
      <c r="C4725" s="5" t="s">
        <v>164</v>
      </c>
      <c r="D4725" s="5" t="s">
        <v>16</v>
      </c>
      <c r="E4725" s="5">
        <v>27330</v>
      </c>
      <c r="F4725" s="6">
        <v>959.75</v>
      </c>
      <c r="H4725" s="15" t="str">
        <f t="shared" si="438"/>
        <v>Low</v>
      </c>
      <c r="I4725" s="11" t="str">
        <f t="shared" si="439"/>
        <v>Large</v>
      </c>
      <c r="J4725" s="11" t="str">
        <f t="shared" si="440"/>
        <v>West</v>
      </c>
      <c r="K4725" s="11" t="str">
        <f t="shared" si="441"/>
        <v>2010s</v>
      </c>
      <c r="L4725" s="11" t="str">
        <f t="shared" si="442"/>
        <v>Cereal</v>
      </c>
      <c r="M4725" s="18">
        <f t="shared" si="443"/>
        <v>3.5117087449688986E-2</v>
      </c>
    </row>
    <row r="4726" spans="1:13">
      <c r="A4726" s="4">
        <v>2014</v>
      </c>
      <c r="B4726" s="5" t="s">
        <v>163</v>
      </c>
      <c r="C4726" s="5" t="s">
        <v>164</v>
      </c>
      <c r="D4726" s="5" t="s">
        <v>17</v>
      </c>
      <c r="E4726" s="5">
        <v>82740</v>
      </c>
      <c r="F4726" s="6">
        <v>464.83</v>
      </c>
      <c r="H4726" s="15" t="str">
        <f t="shared" si="438"/>
        <v>Low</v>
      </c>
      <c r="I4726" s="11" t="str">
        <f t="shared" si="439"/>
        <v>Large</v>
      </c>
      <c r="J4726" s="11" t="str">
        <f t="shared" si="440"/>
        <v>West</v>
      </c>
      <c r="K4726" s="11" t="str">
        <f t="shared" si="441"/>
        <v>2010s</v>
      </c>
      <c r="L4726" s="11" t="str">
        <f t="shared" si="442"/>
        <v>Pulse</v>
      </c>
      <c r="M4726" s="18">
        <f t="shared" si="443"/>
        <v>5.6179598743050516E-3</v>
      </c>
    </row>
    <row r="4727" spans="1:13">
      <c r="A4727" s="4">
        <v>2014</v>
      </c>
      <c r="B4727" s="5" t="s">
        <v>163</v>
      </c>
      <c r="C4727" s="5" t="s">
        <v>164</v>
      </c>
      <c r="D4727" s="5" t="s">
        <v>18</v>
      </c>
      <c r="E4727" s="5">
        <v>17290</v>
      </c>
      <c r="F4727" s="6">
        <v>109.31</v>
      </c>
      <c r="H4727" s="15" t="str">
        <f t="shared" si="438"/>
        <v>Low</v>
      </c>
      <c r="I4727" s="11" t="str">
        <f t="shared" si="439"/>
        <v>Large</v>
      </c>
      <c r="J4727" s="11" t="str">
        <f t="shared" si="440"/>
        <v>West</v>
      </c>
      <c r="K4727" s="11" t="str">
        <f t="shared" si="441"/>
        <v>2010s</v>
      </c>
      <c r="L4727" s="11" t="str">
        <f t="shared" si="442"/>
        <v>Fiber</v>
      </c>
      <c r="M4727" s="18">
        <f t="shared" si="443"/>
        <v>6.3221515326778487E-3</v>
      </c>
    </row>
    <row r="4728" spans="1:13">
      <c r="A4728" s="4">
        <v>2015</v>
      </c>
      <c r="B4728" s="5" t="s">
        <v>163</v>
      </c>
      <c r="C4728" s="5" t="s">
        <v>164</v>
      </c>
      <c r="D4728" s="5" t="s">
        <v>16</v>
      </c>
      <c r="E4728" s="5">
        <v>26410</v>
      </c>
      <c r="F4728" s="6">
        <v>667.17</v>
      </c>
      <c r="H4728" s="15" t="str">
        <f t="shared" si="438"/>
        <v>Low</v>
      </c>
      <c r="I4728" s="11" t="str">
        <f t="shared" si="439"/>
        <v>Large</v>
      </c>
      <c r="J4728" s="11" t="str">
        <f t="shared" si="440"/>
        <v>West</v>
      </c>
      <c r="K4728" s="11" t="str">
        <f t="shared" si="441"/>
        <v>2010s</v>
      </c>
      <c r="L4728" s="11" t="str">
        <f t="shared" si="442"/>
        <v>Cereal</v>
      </c>
      <c r="M4728" s="18">
        <f t="shared" si="443"/>
        <v>2.5262021961378264E-2</v>
      </c>
    </row>
    <row r="4729" spans="1:13">
      <c r="A4729" s="4">
        <v>2015</v>
      </c>
      <c r="B4729" s="5" t="s">
        <v>163</v>
      </c>
      <c r="C4729" s="5" t="s">
        <v>164</v>
      </c>
      <c r="D4729" s="5" t="s">
        <v>17</v>
      </c>
      <c r="E4729" s="5">
        <v>19690</v>
      </c>
      <c r="F4729" s="6">
        <v>833.93</v>
      </c>
      <c r="H4729" s="15" t="str">
        <f t="shared" si="438"/>
        <v>Low</v>
      </c>
      <c r="I4729" s="11" t="str">
        <f t="shared" si="439"/>
        <v>Large</v>
      </c>
      <c r="J4729" s="11" t="str">
        <f t="shared" si="440"/>
        <v>West</v>
      </c>
      <c r="K4729" s="11" t="str">
        <f t="shared" si="441"/>
        <v>2010s</v>
      </c>
      <c r="L4729" s="11" t="str">
        <f t="shared" si="442"/>
        <v>Pulse</v>
      </c>
      <c r="M4729" s="18">
        <f t="shared" si="443"/>
        <v>4.2352971051295069E-2</v>
      </c>
    </row>
    <row r="4730" spans="1:13">
      <c r="A4730" s="4">
        <v>2015</v>
      </c>
      <c r="B4730" s="5" t="s">
        <v>163</v>
      </c>
      <c r="C4730" s="5" t="s">
        <v>164</v>
      </c>
      <c r="D4730" s="5" t="s">
        <v>18</v>
      </c>
      <c r="E4730" s="5">
        <v>14400</v>
      </c>
      <c r="F4730" s="6">
        <v>80.56</v>
      </c>
      <c r="H4730" s="15" t="str">
        <f t="shared" si="438"/>
        <v>Low</v>
      </c>
      <c r="I4730" s="11" t="str">
        <f t="shared" si="439"/>
        <v>Large</v>
      </c>
      <c r="J4730" s="11" t="str">
        <f t="shared" si="440"/>
        <v>West</v>
      </c>
      <c r="K4730" s="11" t="str">
        <f t="shared" si="441"/>
        <v>2010s</v>
      </c>
      <c r="L4730" s="11" t="str">
        <f t="shared" si="442"/>
        <v>Fiber</v>
      </c>
      <c r="M4730" s="18">
        <f t="shared" si="443"/>
        <v>5.5944444444444444E-3</v>
      </c>
    </row>
    <row r="4731" spans="1:13">
      <c r="A4731" s="4">
        <v>2016</v>
      </c>
      <c r="B4731" s="5" t="s">
        <v>163</v>
      </c>
      <c r="C4731" s="5" t="s">
        <v>164</v>
      </c>
      <c r="D4731" s="5" t="s">
        <v>15</v>
      </c>
      <c r="E4731" s="5">
        <v>10</v>
      </c>
      <c r="F4731" s="6">
        <v>2285.71</v>
      </c>
      <c r="H4731" s="15" t="str">
        <f t="shared" si="438"/>
        <v>Medium</v>
      </c>
      <c r="I4731" s="11" t="str">
        <f t="shared" si="439"/>
        <v>Small</v>
      </c>
      <c r="J4731" s="11" t="str">
        <f t="shared" si="440"/>
        <v>West</v>
      </c>
      <c r="K4731" s="11" t="str">
        <f t="shared" si="441"/>
        <v>2010s</v>
      </c>
      <c r="L4731" s="11" t="str">
        <f t="shared" si="442"/>
        <v>Cereal</v>
      </c>
      <c r="M4731" s="18">
        <f t="shared" si="443"/>
        <v>228.571</v>
      </c>
    </row>
    <row r="4732" spans="1:13">
      <c r="A4732" s="4">
        <v>2016</v>
      </c>
      <c r="B4732" s="5" t="s">
        <v>163</v>
      </c>
      <c r="C4732" s="5" t="s">
        <v>164</v>
      </c>
      <c r="D4732" s="5" t="s">
        <v>16</v>
      </c>
      <c r="E4732" s="5">
        <v>25820</v>
      </c>
      <c r="F4732" s="6">
        <v>1100.1300000000001</v>
      </c>
      <c r="H4732" s="15" t="str">
        <f t="shared" si="438"/>
        <v>Medium</v>
      </c>
      <c r="I4732" s="11" t="str">
        <f t="shared" si="439"/>
        <v>Large</v>
      </c>
      <c r="J4732" s="11" t="str">
        <f t="shared" si="440"/>
        <v>West</v>
      </c>
      <c r="K4732" s="11" t="str">
        <f t="shared" si="441"/>
        <v>2010s</v>
      </c>
      <c r="L4732" s="11" t="str">
        <f t="shared" si="442"/>
        <v>Cereal</v>
      </c>
      <c r="M4732" s="18">
        <f t="shared" si="443"/>
        <v>4.2607668474051126E-2</v>
      </c>
    </row>
    <row r="4733" spans="1:13">
      <c r="A4733" s="4">
        <v>2016</v>
      </c>
      <c r="B4733" s="5" t="s">
        <v>163</v>
      </c>
      <c r="C4733" s="5" t="s">
        <v>164</v>
      </c>
      <c r="D4733" s="5" t="s">
        <v>17</v>
      </c>
      <c r="E4733" s="5">
        <v>149360</v>
      </c>
      <c r="F4733" s="6">
        <v>839.26</v>
      </c>
      <c r="H4733" s="15" t="str">
        <f t="shared" si="438"/>
        <v>Low</v>
      </c>
      <c r="I4733" s="11" t="str">
        <f t="shared" si="439"/>
        <v>Large</v>
      </c>
      <c r="J4733" s="11" t="str">
        <f t="shared" si="440"/>
        <v>West</v>
      </c>
      <c r="K4733" s="11" t="str">
        <f t="shared" si="441"/>
        <v>2010s</v>
      </c>
      <c r="L4733" s="11" t="str">
        <f t="shared" si="442"/>
        <v>Pulse</v>
      </c>
      <c r="M4733" s="18">
        <f t="shared" si="443"/>
        <v>5.6190412426352435E-3</v>
      </c>
    </row>
    <row r="4734" spans="1:13">
      <c r="A4734" s="4">
        <v>2016</v>
      </c>
      <c r="B4734" s="5" t="s">
        <v>163</v>
      </c>
      <c r="C4734" s="5" t="s">
        <v>164</v>
      </c>
      <c r="D4734" s="5" t="s">
        <v>18</v>
      </c>
      <c r="E4734" s="5">
        <v>9850</v>
      </c>
      <c r="F4734" s="6">
        <v>559.77</v>
      </c>
      <c r="H4734" s="15" t="str">
        <f t="shared" si="438"/>
        <v>Low</v>
      </c>
      <c r="I4734" s="11" t="str">
        <f t="shared" si="439"/>
        <v>Large</v>
      </c>
      <c r="J4734" s="11" t="str">
        <f t="shared" si="440"/>
        <v>West</v>
      </c>
      <c r="K4734" s="11" t="str">
        <f t="shared" si="441"/>
        <v>2010s</v>
      </c>
      <c r="L4734" s="11" t="str">
        <f t="shared" si="442"/>
        <v>Fiber</v>
      </c>
      <c r="M4734" s="18">
        <f t="shared" si="443"/>
        <v>5.6829441624365477E-2</v>
      </c>
    </row>
    <row r="4735" spans="1:13">
      <c r="A4735" s="4">
        <v>2017</v>
      </c>
      <c r="B4735" s="5" t="s">
        <v>163</v>
      </c>
      <c r="C4735" s="5" t="s">
        <v>164</v>
      </c>
      <c r="D4735" s="5" t="s">
        <v>15</v>
      </c>
      <c r="E4735" s="5">
        <v>10</v>
      </c>
      <c r="F4735" s="6">
        <v>2333.33</v>
      </c>
      <c r="H4735" s="15" t="str">
        <f t="shared" si="438"/>
        <v>Medium</v>
      </c>
      <c r="I4735" s="11" t="str">
        <f t="shared" si="439"/>
        <v>Small</v>
      </c>
      <c r="J4735" s="11" t="str">
        <f t="shared" si="440"/>
        <v>West</v>
      </c>
      <c r="K4735" s="11" t="str">
        <f t="shared" si="441"/>
        <v>2010s</v>
      </c>
      <c r="L4735" s="11" t="str">
        <f t="shared" si="442"/>
        <v>Cereal</v>
      </c>
      <c r="M4735" s="18">
        <f t="shared" si="443"/>
        <v>233.333</v>
      </c>
    </row>
    <row r="4736" spans="1:13">
      <c r="A4736" s="4">
        <v>2017</v>
      </c>
      <c r="B4736" s="5" t="s">
        <v>163</v>
      </c>
      <c r="C4736" s="5" t="s">
        <v>164</v>
      </c>
      <c r="D4736" s="5" t="s">
        <v>16</v>
      </c>
      <c r="E4736" s="5">
        <v>23370</v>
      </c>
      <c r="F4736" s="6">
        <v>1254.6400000000001</v>
      </c>
      <c r="H4736" s="15" t="str">
        <f t="shared" si="438"/>
        <v>Medium</v>
      </c>
      <c r="I4736" s="11" t="str">
        <f t="shared" si="439"/>
        <v>Large</v>
      </c>
      <c r="J4736" s="11" t="str">
        <f t="shared" si="440"/>
        <v>West</v>
      </c>
      <c r="K4736" s="11" t="str">
        <f t="shared" si="441"/>
        <v>2010s</v>
      </c>
      <c r="L4736" s="11" t="str">
        <f t="shared" si="442"/>
        <v>Cereal</v>
      </c>
      <c r="M4736" s="18">
        <f t="shared" si="443"/>
        <v>5.3685922122379125E-2</v>
      </c>
    </row>
    <row r="4737" spans="1:13">
      <c r="A4737" s="4">
        <v>2017</v>
      </c>
      <c r="B4737" s="5" t="s">
        <v>163</v>
      </c>
      <c r="C4737" s="5" t="s">
        <v>164</v>
      </c>
      <c r="D4737" s="5" t="s">
        <v>17</v>
      </c>
      <c r="E4737" s="5">
        <v>66190</v>
      </c>
      <c r="F4737" s="6">
        <v>927.91</v>
      </c>
      <c r="H4737" s="15" t="str">
        <f t="shared" si="438"/>
        <v>Low</v>
      </c>
      <c r="I4737" s="11" t="str">
        <f t="shared" si="439"/>
        <v>Large</v>
      </c>
      <c r="J4737" s="11" t="str">
        <f t="shared" si="440"/>
        <v>West</v>
      </c>
      <c r="K4737" s="11" t="str">
        <f t="shared" si="441"/>
        <v>2010s</v>
      </c>
      <c r="L4737" s="11" t="str">
        <f t="shared" si="442"/>
        <v>Pulse</v>
      </c>
      <c r="M4737" s="18">
        <f t="shared" si="443"/>
        <v>1.401888502794984E-2</v>
      </c>
    </row>
    <row r="4738" spans="1:13">
      <c r="A4738" s="4">
        <v>2017</v>
      </c>
      <c r="B4738" s="5" t="s">
        <v>163</v>
      </c>
      <c r="C4738" s="5" t="s">
        <v>164</v>
      </c>
      <c r="D4738" s="5" t="s">
        <v>18</v>
      </c>
      <c r="E4738" s="5">
        <v>12060</v>
      </c>
      <c r="F4738" s="6">
        <v>139.09</v>
      </c>
      <c r="H4738" s="15" t="str">
        <f t="shared" si="438"/>
        <v>Low</v>
      </c>
      <c r="I4738" s="11" t="str">
        <f t="shared" si="439"/>
        <v>Large</v>
      </c>
      <c r="J4738" s="11" t="str">
        <f t="shared" si="440"/>
        <v>West</v>
      </c>
      <c r="K4738" s="11" t="str">
        <f t="shared" si="441"/>
        <v>2010s</v>
      </c>
      <c r="L4738" s="11" t="str">
        <f t="shared" si="442"/>
        <v>Fiber</v>
      </c>
      <c r="M4738" s="18">
        <f t="shared" si="443"/>
        <v>1.1533167495854063E-2</v>
      </c>
    </row>
    <row r="4739" spans="1:13">
      <c r="A4739" s="4">
        <v>2008</v>
      </c>
      <c r="B4739" s="5" t="s">
        <v>163</v>
      </c>
      <c r="C4739" s="5" t="s">
        <v>165</v>
      </c>
      <c r="D4739" s="5" t="s">
        <v>15</v>
      </c>
      <c r="E4739" s="5">
        <v>270</v>
      </c>
      <c r="F4739" s="6">
        <v>1777.78</v>
      </c>
      <c r="H4739" s="15" t="str">
        <f t="shared" ref="H4739:H4802" si="444">IF(F4739&lt;1000,"Low",IF(F4739&lt;3000,"Medium","High"))</f>
        <v>Medium</v>
      </c>
      <c r="I4739" s="11" t="str">
        <f t="shared" ref="I4739:I4802" si="445">IF(E4739&lt;1000,"Small",IF(E4739&lt;5000,"Medium","Large"))</f>
        <v>Small</v>
      </c>
      <c r="J4739" s="11" t="str">
        <f t="shared" ref="J4739:J4802" si="446">IF(OR(B4739="Punjab",B4739="Haryana",B4739="Himachal Pradesh",B4739="Jammu and Kashmir",B4739="Uttarakhand",B4739="Delhi",B4739="Chandigarh"),"North",IF(OR(B4739="Tamil Nadu",B4739="Karnataka",B4739="Kerala",B4739="Andhra Pradesh",B4739="Telangana"),"South",IF(OR(B4739="Maharashtra",B4739="Gujarat",B4739="Goa",B4739="Rajasthan"),"West",IF(OR(B4739="West Bengal",B4739="Bihar",B4739="Jharkhand",B4739="Odisha",B4739="Assam",B4739="Sikkim",B4739="Arunachal Pradesh",B4739="Manipur",B4739="Meghalaya",B4739="Mizoram",B4739="Nagaland",B4739="Tripura"),"East","Central"))))</f>
        <v>West</v>
      </c>
      <c r="K4739" s="11" t="str">
        <f t="shared" ref="K4739:K4802" si="447">LEFT(A4739,3)&amp;"0s"</f>
        <v>2000s</v>
      </c>
      <c r="L4739" s="11" t="str">
        <f t="shared" ref="L4739:L4802" si="448">IF(D4739="Rice","Cereal",IF(D4739="Maize","Cereal",IF(D4739="Chickpea","Pulse",IF(D4739="Cotton","Fiber","Other"))))</f>
        <v>Cereal</v>
      </c>
      <c r="M4739" s="18">
        <f t="shared" ref="M4739:M4802" si="449">F4739/E4739</f>
        <v>6.5843703703703707</v>
      </c>
    </row>
    <row r="4740" spans="1:13">
      <c r="A4740" s="4">
        <v>2008</v>
      </c>
      <c r="B4740" s="5" t="s">
        <v>163</v>
      </c>
      <c r="C4740" s="5" t="s">
        <v>165</v>
      </c>
      <c r="D4740" s="5" t="s">
        <v>16</v>
      </c>
      <c r="E4740" s="5">
        <v>8350</v>
      </c>
      <c r="F4740" s="6">
        <v>1784.43</v>
      </c>
      <c r="H4740" s="15" t="str">
        <f t="shared" si="444"/>
        <v>Medium</v>
      </c>
      <c r="I4740" s="11" t="str">
        <f t="shared" si="445"/>
        <v>Large</v>
      </c>
      <c r="J4740" s="11" t="str">
        <f t="shared" si="446"/>
        <v>West</v>
      </c>
      <c r="K4740" s="11" t="str">
        <f t="shared" si="447"/>
        <v>2000s</v>
      </c>
      <c r="L4740" s="11" t="str">
        <f t="shared" si="448"/>
        <v>Cereal</v>
      </c>
      <c r="M4740" s="18">
        <f t="shared" si="449"/>
        <v>0.21370419161676649</v>
      </c>
    </row>
    <row r="4741" spans="1:13">
      <c r="A4741" s="4">
        <v>2008</v>
      </c>
      <c r="B4741" s="5" t="s">
        <v>163</v>
      </c>
      <c r="C4741" s="5" t="s">
        <v>165</v>
      </c>
      <c r="D4741" s="5" t="s">
        <v>17</v>
      </c>
      <c r="E4741" s="5">
        <v>14300</v>
      </c>
      <c r="F4741" s="6">
        <v>1286.01</v>
      </c>
      <c r="H4741" s="15" t="str">
        <f t="shared" si="444"/>
        <v>Medium</v>
      </c>
      <c r="I4741" s="11" t="str">
        <f t="shared" si="445"/>
        <v>Large</v>
      </c>
      <c r="J4741" s="11" t="str">
        <f t="shared" si="446"/>
        <v>West</v>
      </c>
      <c r="K4741" s="11" t="str">
        <f t="shared" si="447"/>
        <v>2000s</v>
      </c>
      <c r="L4741" s="11" t="str">
        <f t="shared" si="448"/>
        <v>Pulse</v>
      </c>
      <c r="M4741" s="18">
        <f t="shared" si="449"/>
        <v>8.9930769230769231E-2</v>
      </c>
    </row>
    <row r="4742" spans="1:13">
      <c r="A4742" s="4">
        <v>2008</v>
      </c>
      <c r="B4742" s="5" t="s">
        <v>163</v>
      </c>
      <c r="C4742" s="5" t="s">
        <v>165</v>
      </c>
      <c r="D4742" s="5" t="s">
        <v>18</v>
      </c>
      <c r="E4742" s="5">
        <v>2370</v>
      </c>
      <c r="F4742" s="6">
        <v>400.84</v>
      </c>
      <c r="H4742" s="15" t="str">
        <f t="shared" si="444"/>
        <v>Low</v>
      </c>
      <c r="I4742" s="11" t="str">
        <f t="shared" si="445"/>
        <v>Medium</v>
      </c>
      <c r="J4742" s="11" t="str">
        <f t="shared" si="446"/>
        <v>West</v>
      </c>
      <c r="K4742" s="11" t="str">
        <f t="shared" si="447"/>
        <v>2000s</v>
      </c>
      <c r="L4742" s="11" t="str">
        <f t="shared" si="448"/>
        <v>Fiber</v>
      </c>
      <c r="M4742" s="18">
        <f t="shared" si="449"/>
        <v>0.1691308016877637</v>
      </c>
    </row>
    <row r="4743" spans="1:13">
      <c r="A4743" s="4">
        <v>2009</v>
      </c>
      <c r="B4743" s="5" t="s">
        <v>163</v>
      </c>
      <c r="C4743" s="5" t="s">
        <v>165</v>
      </c>
      <c r="D4743" s="5" t="s">
        <v>15</v>
      </c>
      <c r="E4743" s="5">
        <v>350</v>
      </c>
      <c r="F4743" s="6">
        <v>1485.71</v>
      </c>
      <c r="H4743" s="15" t="str">
        <f t="shared" si="444"/>
        <v>Medium</v>
      </c>
      <c r="I4743" s="11" t="str">
        <f t="shared" si="445"/>
        <v>Small</v>
      </c>
      <c r="J4743" s="11" t="str">
        <f t="shared" si="446"/>
        <v>West</v>
      </c>
      <c r="K4743" s="11" t="str">
        <f t="shared" si="447"/>
        <v>2000s</v>
      </c>
      <c r="L4743" s="11" t="str">
        <f t="shared" si="448"/>
        <v>Cereal</v>
      </c>
      <c r="M4743" s="18">
        <f t="shared" si="449"/>
        <v>4.2448857142857142</v>
      </c>
    </row>
    <row r="4744" spans="1:13">
      <c r="A4744" s="4">
        <v>2009</v>
      </c>
      <c r="B4744" s="5" t="s">
        <v>163</v>
      </c>
      <c r="C4744" s="5" t="s">
        <v>165</v>
      </c>
      <c r="D4744" s="5" t="s">
        <v>16</v>
      </c>
      <c r="E4744" s="5">
        <v>7870</v>
      </c>
      <c r="F4744" s="6">
        <v>879.29</v>
      </c>
      <c r="H4744" s="15" t="str">
        <f t="shared" si="444"/>
        <v>Low</v>
      </c>
      <c r="I4744" s="11" t="str">
        <f t="shared" si="445"/>
        <v>Large</v>
      </c>
      <c r="J4744" s="11" t="str">
        <f t="shared" si="446"/>
        <v>West</v>
      </c>
      <c r="K4744" s="11" t="str">
        <f t="shared" si="447"/>
        <v>2000s</v>
      </c>
      <c r="L4744" s="11" t="str">
        <f t="shared" si="448"/>
        <v>Cereal</v>
      </c>
      <c r="M4744" s="18">
        <f t="shared" si="449"/>
        <v>0.11172681067344345</v>
      </c>
    </row>
    <row r="4745" spans="1:13">
      <c r="A4745" s="4">
        <v>2009</v>
      </c>
      <c r="B4745" s="5" t="s">
        <v>163</v>
      </c>
      <c r="C4745" s="5" t="s">
        <v>165</v>
      </c>
      <c r="D4745" s="5" t="s">
        <v>17</v>
      </c>
      <c r="E4745" s="5">
        <v>9940</v>
      </c>
      <c r="F4745" s="6">
        <v>1089.54</v>
      </c>
      <c r="H4745" s="15" t="str">
        <f t="shared" si="444"/>
        <v>Medium</v>
      </c>
      <c r="I4745" s="11" t="str">
        <f t="shared" si="445"/>
        <v>Large</v>
      </c>
      <c r="J4745" s="11" t="str">
        <f t="shared" si="446"/>
        <v>West</v>
      </c>
      <c r="K4745" s="11" t="str">
        <f t="shared" si="447"/>
        <v>2000s</v>
      </c>
      <c r="L4745" s="11" t="str">
        <f t="shared" si="448"/>
        <v>Pulse</v>
      </c>
      <c r="M4745" s="18">
        <f t="shared" si="449"/>
        <v>0.10961167002012072</v>
      </c>
    </row>
    <row r="4746" spans="1:13">
      <c r="A4746" s="4">
        <v>2009</v>
      </c>
      <c r="B4746" s="5" t="s">
        <v>163</v>
      </c>
      <c r="C4746" s="5" t="s">
        <v>165</v>
      </c>
      <c r="D4746" s="5" t="s">
        <v>18</v>
      </c>
      <c r="E4746" s="5">
        <v>4330</v>
      </c>
      <c r="F4746" s="6">
        <v>390.3</v>
      </c>
      <c r="H4746" s="15" t="str">
        <f t="shared" si="444"/>
        <v>Low</v>
      </c>
      <c r="I4746" s="11" t="str">
        <f t="shared" si="445"/>
        <v>Medium</v>
      </c>
      <c r="J4746" s="11" t="str">
        <f t="shared" si="446"/>
        <v>West</v>
      </c>
      <c r="K4746" s="11" t="str">
        <f t="shared" si="447"/>
        <v>2000s</v>
      </c>
      <c r="L4746" s="11" t="str">
        <f t="shared" si="448"/>
        <v>Fiber</v>
      </c>
      <c r="M4746" s="18">
        <f t="shared" si="449"/>
        <v>9.0138568129330257E-2</v>
      </c>
    </row>
    <row r="4747" spans="1:13">
      <c r="A4747" s="4">
        <v>2010</v>
      </c>
      <c r="B4747" s="5" t="s">
        <v>163</v>
      </c>
      <c r="C4747" s="5" t="s">
        <v>165</v>
      </c>
      <c r="D4747" s="5" t="s">
        <v>15</v>
      </c>
      <c r="E4747" s="5">
        <v>380</v>
      </c>
      <c r="F4747" s="6">
        <v>2026.32</v>
      </c>
      <c r="H4747" s="15" t="str">
        <f t="shared" si="444"/>
        <v>Medium</v>
      </c>
      <c r="I4747" s="11" t="str">
        <f t="shared" si="445"/>
        <v>Small</v>
      </c>
      <c r="J4747" s="11" t="str">
        <f t="shared" si="446"/>
        <v>West</v>
      </c>
      <c r="K4747" s="11" t="str">
        <f t="shared" si="447"/>
        <v>2010s</v>
      </c>
      <c r="L4747" s="11" t="str">
        <f t="shared" si="448"/>
        <v>Cereal</v>
      </c>
      <c r="M4747" s="18">
        <f t="shared" si="449"/>
        <v>5.3324210526315792</v>
      </c>
    </row>
    <row r="4748" spans="1:13">
      <c r="A4748" s="4">
        <v>2010</v>
      </c>
      <c r="B4748" s="5" t="s">
        <v>163</v>
      </c>
      <c r="C4748" s="5" t="s">
        <v>165</v>
      </c>
      <c r="D4748" s="5" t="s">
        <v>16</v>
      </c>
      <c r="E4748" s="5">
        <v>6770</v>
      </c>
      <c r="F4748" s="6">
        <v>1802.07</v>
      </c>
      <c r="H4748" s="15" t="str">
        <f t="shared" si="444"/>
        <v>Medium</v>
      </c>
      <c r="I4748" s="11" t="str">
        <f t="shared" si="445"/>
        <v>Large</v>
      </c>
      <c r="J4748" s="11" t="str">
        <f t="shared" si="446"/>
        <v>West</v>
      </c>
      <c r="K4748" s="11" t="str">
        <f t="shared" si="447"/>
        <v>2010s</v>
      </c>
      <c r="L4748" s="11" t="str">
        <f t="shared" si="448"/>
        <v>Cereal</v>
      </c>
      <c r="M4748" s="18">
        <f t="shared" si="449"/>
        <v>0.26618463810930576</v>
      </c>
    </row>
    <row r="4749" spans="1:13">
      <c r="A4749" s="4">
        <v>2010</v>
      </c>
      <c r="B4749" s="5" t="s">
        <v>163</v>
      </c>
      <c r="C4749" s="5" t="s">
        <v>165</v>
      </c>
      <c r="D4749" s="5" t="s">
        <v>17</v>
      </c>
      <c r="E4749" s="5">
        <v>13670</v>
      </c>
      <c r="F4749" s="6">
        <v>1509.88</v>
      </c>
      <c r="H4749" s="15" t="str">
        <f t="shared" si="444"/>
        <v>Medium</v>
      </c>
      <c r="I4749" s="11" t="str">
        <f t="shared" si="445"/>
        <v>Large</v>
      </c>
      <c r="J4749" s="11" t="str">
        <f t="shared" si="446"/>
        <v>West</v>
      </c>
      <c r="K4749" s="11" t="str">
        <f t="shared" si="447"/>
        <v>2010s</v>
      </c>
      <c r="L4749" s="11" t="str">
        <f t="shared" si="448"/>
        <v>Pulse</v>
      </c>
      <c r="M4749" s="18">
        <f t="shared" si="449"/>
        <v>0.11045208485735188</v>
      </c>
    </row>
    <row r="4750" spans="1:13">
      <c r="A4750" s="4">
        <v>2010</v>
      </c>
      <c r="B4750" s="5" t="s">
        <v>163</v>
      </c>
      <c r="C4750" s="5" t="s">
        <v>165</v>
      </c>
      <c r="D4750" s="5" t="s">
        <v>18</v>
      </c>
      <c r="E4750" s="5">
        <v>3680</v>
      </c>
      <c r="F4750" s="6">
        <v>418.48</v>
      </c>
      <c r="H4750" s="15" t="str">
        <f t="shared" si="444"/>
        <v>Low</v>
      </c>
      <c r="I4750" s="11" t="str">
        <f t="shared" si="445"/>
        <v>Medium</v>
      </c>
      <c r="J4750" s="11" t="str">
        <f t="shared" si="446"/>
        <v>West</v>
      </c>
      <c r="K4750" s="11" t="str">
        <f t="shared" si="447"/>
        <v>2010s</v>
      </c>
      <c r="L4750" s="11" t="str">
        <f t="shared" si="448"/>
        <v>Fiber</v>
      </c>
      <c r="M4750" s="18">
        <f t="shared" si="449"/>
        <v>0.11371739130434783</v>
      </c>
    </row>
    <row r="4751" spans="1:13">
      <c r="A4751" s="4">
        <v>2011</v>
      </c>
      <c r="B4751" s="5" t="s">
        <v>163</v>
      </c>
      <c r="C4751" s="5" t="s">
        <v>165</v>
      </c>
      <c r="D4751" s="5" t="s">
        <v>15</v>
      </c>
      <c r="E4751" s="5">
        <v>380</v>
      </c>
      <c r="F4751" s="6">
        <v>1868.42</v>
      </c>
      <c r="H4751" s="15" t="str">
        <f t="shared" si="444"/>
        <v>Medium</v>
      </c>
      <c r="I4751" s="11" t="str">
        <f t="shared" si="445"/>
        <v>Small</v>
      </c>
      <c r="J4751" s="11" t="str">
        <f t="shared" si="446"/>
        <v>West</v>
      </c>
      <c r="K4751" s="11" t="str">
        <f t="shared" si="447"/>
        <v>2010s</v>
      </c>
      <c r="L4751" s="11" t="str">
        <f t="shared" si="448"/>
        <v>Cereal</v>
      </c>
      <c r="M4751" s="18">
        <f t="shared" si="449"/>
        <v>4.9168947368421057</v>
      </c>
    </row>
    <row r="4752" spans="1:13">
      <c r="A4752" s="4">
        <v>2011</v>
      </c>
      <c r="B4752" s="5" t="s">
        <v>163</v>
      </c>
      <c r="C4752" s="5" t="s">
        <v>165</v>
      </c>
      <c r="D4752" s="5" t="s">
        <v>16</v>
      </c>
      <c r="E4752" s="5">
        <v>7020</v>
      </c>
      <c r="F4752" s="6">
        <v>1883.19</v>
      </c>
      <c r="H4752" s="15" t="str">
        <f t="shared" si="444"/>
        <v>Medium</v>
      </c>
      <c r="I4752" s="11" t="str">
        <f t="shared" si="445"/>
        <v>Large</v>
      </c>
      <c r="J4752" s="11" t="str">
        <f t="shared" si="446"/>
        <v>West</v>
      </c>
      <c r="K4752" s="11" t="str">
        <f t="shared" si="447"/>
        <v>2010s</v>
      </c>
      <c r="L4752" s="11" t="str">
        <f t="shared" si="448"/>
        <v>Cereal</v>
      </c>
      <c r="M4752" s="18">
        <f t="shared" si="449"/>
        <v>0.26826068376068379</v>
      </c>
    </row>
    <row r="4753" spans="1:13">
      <c r="A4753" s="4">
        <v>2011</v>
      </c>
      <c r="B4753" s="5" t="s">
        <v>163</v>
      </c>
      <c r="C4753" s="5" t="s">
        <v>165</v>
      </c>
      <c r="D4753" s="5" t="s">
        <v>17</v>
      </c>
      <c r="E4753" s="5">
        <v>11290</v>
      </c>
      <c r="F4753" s="6">
        <v>1303.81</v>
      </c>
      <c r="H4753" s="15" t="str">
        <f t="shared" si="444"/>
        <v>Medium</v>
      </c>
      <c r="I4753" s="11" t="str">
        <f t="shared" si="445"/>
        <v>Large</v>
      </c>
      <c r="J4753" s="11" t="str">
        <f t="shared" si="446"/>
        <v>West</v>
      </c>
      <c r="K4753" s="11" t="str">
        <f t="shared" si="447"/>
        <v>2010s</v>
      </c>
      <c r="L4753" s="11" t="str">
        <f t="shared" si="448"/>
        <v>Pulse</v>
      </c>
      <c r="M4753" s="18">
        <f t="shared" si="449"/>
        <v>0.11548361381753763</v>
      </c>
    </row>
    <row r="4754" spans="1:13">
      <c r="A4754" s="4">
        <v>2011</v>
      </c>
      <c r="B4754" s="5" t="s">
        <v>163</v>
      </c>
      <c r="C4754" s="5" t="s">
        <v>165</v>
      </c>
      <c r="D4754" s="5" t="s">
        <v>18</v>
      </c>
      <c r="E4754" s="5">
        <v>8750</v>
      </c>
      <c r="F4754" s="6">
        <v>393.14</v>
      </c>
      <c r="H4754" s="15" t="str">
        <f t="shared" si="444"/>
        <v>Low</v>
      </c>
      <c r="I4754" s="11" t="str">
        <f t="shared" si="445"/>
        <v>Large</v>
      </c>
      <c r="J4754" s="11" t="str">
        <f t="shared" si="446"/>
        <v>West</v>
      </c>
      <c r="K4754" s="11" t="str">
        <f t="shared" si="447"/>
        <v>2010s</v>
      </c>
      <c r="L4754" s="11" t="str">
        <f t="shared" si="448"/>
        <v>Fiber</v>
      </c>
      <c r="M4754" s="18">
        <f t="shared" si="449"/>
        <v>4.4930285714285714E-2</v>
      </c>
    </row>
    <row r="4755" spans="1:13">
      <c r="A4755" s="4">
        <v>2012</v>
      </c>
      <c r="B4755" s="5" t="s">
        <v>163</v>
      </c>
      <c r="C4755" s="5" t="s">
        <v>165</v>
      </c>
      <c r="D4755" s="5" t="s">
        <v>15</v>
      </c>
      <c r="E4755" s="5">
        <v>790</v>
      </c>
      <c r="F4755" s="6">
        <v>1759.49</v>
      </c>
      <c r="H4755" s="15" t="str">
        <f t="shared" si="444"/>
        <v>Medium</v>
      </c>
      <c r="I4755" s="11" t="str">
        <f t="shared" si="445"/>
        <v>Small</v>
      </c>
      <c r="J4755" s="11" t="str">
        <f t="shared" si="446"/>
        <v>West</v>
      </c>
      <c r="K4755" s="11" t="str">
        <f t="shared" si="447"/>
        <v>2010s</v>
      </c>
      <c r="L4755" s="11" t="str">
        <f t="shared" si="448"/>
        <v>Cereal</v>
      </c>
      <c r="M4755" s="18">
        <f t="shared" si="449"/>
        <v>2.2272025316455695</v>
      </c>
    </row>
    <row r="4756" spans="1:13">
      <c r="A4756" s="4">
        <v>2012</v>
      </c>
      <c r="B4756" s="5" t="s">
        <v>163</v>
      </c>
      <c r="C4756" s="5" t="s">
        <v>165</v>
      </c>
      <c r="D4756" s="5" t="s">
        <v>16</v>
      </c>
      <c r="E4756" s="5">
        <v>6640</v>
      </c>
      <c r="F4756" s="6">
        <v>1596.39</v>
      </c>
      <c r="H4756" s="15" t="str">
        <f t="shared" si="444"/>
        <v>Medium</v>
      </c>
      <c r="I4756" s="11" t="str">
        <f t="shared" si="445"/>
        <v>Large</v>
      </c>
      <c r="J4756" s="11" t="str">
        <f t="shared" si="446"/>
        <v>West</v>
      </c>
      <c r="K4756" s="11" t="str">
        <f t="shared" si="447"/>
        <v>2010s</v>
      </c>
      <c r="L4756" s="11" t="str">
        <f t="shared" si="448"/>
        <v>Cereal</v>
      </c>
      <c r="M4756" s="18">
        <f t="shared" si="449"/>
        <v>0.24042018072289159</v>
      </c>
    </row>
    <row r="4757" spans="1:13">
      <c r="A4757" s="4">
        <v>2012</v>
      </c>
      <c r="B4757" s="5" t="s">
        <v>163</v>
      </c>
      <c r="C4757" s="5" t="s">
        <v>165</v>
      </c>
      <c r="D4757" s="5" t="s">
        <v>17</v>
      </c>
      <c r="E4757" s="5">
        <v>11910</v>
      </c>
      <c r="F4757" s="6">
        <v>1294.71</v>
      </c>
      <c r="H4757" s="15" t="str">
        <f t="shared" si="444"/>
        <v>Medium</v>
      </c>
      <c r="I4757" s="11" t="str">
        <f t="shared" si="445"/>
        <v>Large</v>
      </c>
      <c r="J4757" s="11" t="str">
        <f t="shared" si="446"/>
        <v>West</v>
      </c>
      <c r="K4757" s="11" t="str">
        <f t="shared" si="447"/>
        <v>2010s</v>
      </c>
      <c r="L4757" s="11" t="str">
        <f t="shared" si="448"/>
        <v>Pulse</v>
      </c>
      <c r="M4757" s="18">
        <f t="shared" si="449"/>
        <v>0.10870780856423175</v>
      </c>
    </row>
    <row r="4758" spans="1:13">
      <c r="A4758" s="4">
        <v>2012</v>
      </c>
      <c r="B4758" s="5" t="s">
        <v>163</v>
      </c>
      <c r="C4758" s="5" t="s">
        <v>165</v>
      </c>
      <c r="D4758" s="5" t="s">
        <v>18</v>
      </c>
      <c r="E4758" s="5">
        <v>16510</v>
      </c>
      <c r="F4758" s="6">
        <v>79.349999999999994</v>
      </c>
      <c r="H4758" s="15" t="str">
        <f t="shared" si="444"/>
        <v>Low</v>
      </c>
      <c r="I4758" s="11" t="str">
        <f t="shared" si="445"/>
        <v>Large</v>
      </c>
      <c r="J4758" s="11" t="str">
        <f t="shared" si="446"/>
        <v>West</v>
      </c>
      <c r="K4758" s="11" t="str">
        <f t="shared" si="447"/>
        <v>2010s</v>
      </c>
      <c r="L4758" s="11" t="str">
        <f t="shared" si="448"/>
        <v>Fiber</v>
      </c>
      <c r="M4758" s="18">
        <f t="shared" si="449"/>
        <v>4.8061780738946087E-3</v>
      </c>
    </row>
    <row r="4759" spans="1:13">
      <c r="A4759" s="4">
        <v>2013</v>
      </c>
      <c r="B4759" s="5" t="s">
        <v>163</v>
      </c>
      <c r="C4759" s="5" t="s">
        <v>165</v>
      </c>
      <c r="D4759" s="5" t="s">
        <v>15</v>
      </c>
      <c r="E4759" s="5">
        <v>400</v>
      </c>
      <c r="F4759" s="6">
        <v>2150</v>
      </c>
      <c r="H4759" s="15" t="str">
        <f t="shared" si="444"/>
        <v>Medium</v>
      </c>
      <c r="I4759" s="11" t="str">
        <f t="shared" si="445"/>
        <v>Small</v>
      </c>
      <c r="J4759" s="11" t="str">
        <f t="shared" si="446"/>
        <v>West</v>
      </c>
      <c r="K4759" s="11" t="str">
        <f t="shared" si="447"/>
        <v>2010s</v>
      </c>
      <c r="L4759" s="11" t="str">
        <f t="shared" si="448"/>
        <v>Cereal</v>
      </c>
      <c r="M4759" s="18">
        <f t="shared" si="449"/>
        <v>5.375</v>
      </c>
    </row>
    <row r="4760" spans="1:13">
      <c r="A4760" s="4">
        <v>2013</v>
      </c>
      <c r="B4760" s="5" t="s">
        <v>163</v>
      </c>
      <c r="C4760" s="5" t="s">
        <v>165</v>
      </c>
      <c r="D4760" s="5" t="s">
        <v>16</v>
      </c>
      <c r="E4760" s="5">
        <v>5200</v>
      </c>
      <c r="F4760" s="6">
        <v>1592.31</v>
      </c>
      <c r="H4760" s="15" t="str">
        <f t="shared" si="444"/>
        <v>Medium</v>
      </c>
      <c r="I4760" s="11" t="str">
        <f t="shared" si="445"/>
        <v>Large</v>
      </c>
      <c r="J4760" s="11" t="str">
        <f t="shared" si="446"/>
        <v>West</v>
      </c>
      <c r="K4760" s="11" t="str">
        <f t="shared" si="447"/>
        <v>2010s</v>
      </c>
      <c r="L4760" s="11" t="str">
        <f t="shared" si="448"/>
        <v>Cereal</v>
      </c>
      <c r="M4760" s="18">
        <f t="shared" si="449"/>
        <v>0.30621346153846152</v>
      </c>
    </row>
    <row r="4761" spans="1:13">
      <c r="A4761" s="4">
        <v>2013</v>
      </c>
      <c r="B4761" s="5" t="s">
        <v>163</v>
      </c>
      <c r="C4761" s="5" t="s">
        <v>165</v>
      </c>
      <c r="D4761" s="5" t="s">
        <v>17</v>
      </c>
      <c r="E4761" s="5">
        <v>15090</v>
      </c>
      <c r="F4761" s="6">
        <v>1401.59</v>
      </c>
      <c r="H4761" s="15" t="str">
        <f t="shared" si="444"/>
        <v>Medium</v>
      </c>
      <c r="I4761" s="11" t="str">
        <f t="shared" si="445"/>
        <v>Large</v>
      </c>
      <c r="J4761" s="11" t="str">
        <f t="shared" si="446"/>
        <v>West</v>
      </c>
      <c r="K4761" s="11" t="str">
        <f t="shared" si="447"/>
        <v>2010s</v>
      </c>
      <c r="L4761" s="11" t="str">
        <f t="shared" si="448"/>
        <v>Pulse</v>
      </c>
      <c r="M4761" s="18">
        <f t="shared" si="449"/>
        <v>9.2882041086812459E-2</v>
      </c>
    </row>
    <row r="4762" spans="1:13">
      <c r="A4762" s="4">
        <v>2013</v>
      </c>
      <c r="B4762" s="5" t="s">
        <v>163</v>
      </c>
      <c r="C4762" s="5" t="s">
        <v>165</v>
      </c>
      <c r="D4762" s="5" t="s">
        <v>18</v>
      </c>
      <c r="E4762" s="5">
        <v>12710</v>
      </c>
      <c r="F4762" s="6">
        <v>62.16</v>
      </c>
      <c r="H4762" s="15" t="str">
        <f t="shared" si="444"/>
        <v>Low</v>
      </c>
      <c r="I4762" s="11" t="str">
        <f t="shared" si="445"/>
        <v>Large</v>
      </c>
      <c r="J4762" s="11" t="str">
        <f t="shared" si="446"/>
        <v>West</v>
      </c>
      <c r="K4762" s="11" t="str">
        <f t="shared" si="447"/>
        <v>2010s</v>
      </c>
      <c r="L4762" s="11" t="str">
        <f t="shared" si="448"/>
        <v>Fiber</v>
      </c>
      <c r="M4762" s="18">
        <f t="shared" si="449"/>
        <v>4.8906372934697084E-3</v>
      </c>
    </row>
    <row r="4763" spans="1:13">
      <c r="A4763" s="4">
        <v>2014</v>
      </c>
      <c r="B4763" s="5" t="s">
        <v>163</v>
      </c>
      <c r="C4763" s="5" t="s">
        <v>165</v>
      </c>
      <c r="D4763" s="5" t="s">
        <v>15</v>
      </c>
      <c r="E4763" s="5">
        <v>350</v>
      </c>
      <c r="F4763" s="6">
        <v>2200</v>
      </c>
      <c r="H4763" s="15" t="str">
        <f t="shared" si="444"/>
        <v>Medium</v>
      </c>
      <c r="I4763" s="11" t="str">
        <f t="shared" si="445"/>
        <v>Small</v>
      </c>
      <c r="J4763" s="11" t="str">
        <f t="shared" si="446"/>
        <v>West</v>
      </c>
      <c r="K4763" s="11" t="str">
        <f t="shared" si="447"/>
        <v>2010s</v>
      </c>
      <c r="L4763" s="11" t="str">
        <f t="shared" si="448"/>
        <v>Cereal</v>
      </c>
      <c r="M4763" s="18">
        <f t="shared" si="449"/>
        <v>6.2857142857142856</v>
      </c>
    </row>
    <row r="4764" spans="1:13">
      <c r="A4764" s="4">
        <v>2014</v>
      </c>
      <c r="B4764" s="5" t="s">
        <v>163</v>
      </c>
      <c r="C4764" s="5" t="s">
        <v>165</v>
      </c>
      <c r="D4764" s="5" t="s">
        <v>16</v>
      </c>
      <c r="E4764" s="5">
        <v>3970</v>
      </c>
      <c r="F4764" s="6">
        <v>1758.19</v>
      </c>
      <c r="H4764" s="15" t="str">
        <f t="shared" si="444"/>
        <v>Medium</v>
      </c>
      <c r="I4764" s="11" t="str">
        <f t="shared" si="445"/>
        <v>Medium</v>
      </c>
      <c r="J4764" s="11" t="str">
        <f t="shared" si="446"/>
        <v>West</v>
      </c>
      <c r="K4764" s="11" t="str">
        <f t="shared" si="447"/>
        <v>2010s</v>
      </c>
      <c r="L4764" s="11" t="str">
        <f t="shared" si="448"/>
        <v>Cereal</v>
      </c>
      <c r="M4764" s="18">
        <f t="shared" si="449"/>
        <v>0.44286901763224185</v>
      </c>
    </row>
    <row r="4765" spans="1:13">
      <c r="A4765" s="4">
        <v>2014</v>
      </c>
      <c r="B4765" s="5" t="s">
        <v>163</v>
      </c>
      <c r="C4765" s="5" t="s">
        <v>165</v>
      </c>
      <c r="D4765" s="5" t="s">
        <v>17</v>
      </c>
      <c r="E4765" s="5">
        <v>12260</v>
      </c>
      <c r="F4765" s="6">
        <v>953.51</v>
      </c>
      <c r="H4765" s="15" t="str">
        <f t="shared" si="444"/>
        <v>Low</v>
      </c>
      <c r="I4765" s="11" t="str">
        <f t="shared" si="445"/>
        <v>Large</v>
      </c>
      <c r="J4765" s="11" t="str">
        <f t="shared" si="446"/>
        <v>West</v>
      </c>
      <c r="K4765" s="11" t="str">
        <f t="shared" si="447"/>
        <v>2010s</v>
      </c>
      <c r="L4765" s="11" t="str">
        <f t="shared" si="448"/>
        <v>Pulse</v>
      </c>
      <c r="M4765" s="18">
        <f t="shared" si="449"/>
        <v>7.7774061990212071E-2</v>
      </c>
    </row>
    <row r="4766" spans="1:13">
      <c r="A4766" s="4">
        <v>2014</v>
      </c>
      <c r="B4766" s="5" t="s">
        <v>163</v>
      </c>
      <c r="C4766" s="5" t="s">
        <v>165</v>
      </c>
      <c r="D4766" s="5" t="s">
        <v>18</v>
      </c>
      <c r="E4766" s="5">
        <v>20540</v>
      </c>
      <c r="F4766" s="6">
        <v>88.61</v>
      </c>
      <c r="H4766" s="15" t="str">
        <f t="shared" si="444"/>
        <v>Low</v>
      </c>
      <c r="I4766" s="11" t="str">
        <f t="shared" si="445"/>
        <v>Large</v>
      </c>
      <c r="J4766" s="11" t="str">
        <f t="shared" si="446"/>
        <v>West</v>
      </c>
      <c r="K4766" s="11" t="str">
        <f t="shared" si="447"/>
        <v>2010s</v>
      </c>
      <c r="L4766" s="11" t="str">
        <f t="shared" si="448"/>
        <v>Fiber</v>
      </c>
      <c r="M4766" s="18">
        <f t="shared" si="449"/>
        <v>4.3140214216163585E-3</v>
      </c>
    </row>
    <row r="4767" spans="1:13">
      <c r="A4767" s="4">
        <v>2015</v>
      </c>
      <c r="B4767" s="5" t="s">
        <v>163</v>
      </c>
      <c r="C4767" s="5" t="s">
        <v>165</v>
      </c>
      <c r="D4767" s="5" t="s">
        <v>15</v>
      </c>
      <c r="E4767" s="5">
        <v>290</v>
      </c>
      <c r="F4767" s="6">
        <v>2000</v>
      </c>
      <c r="H4767" s="15" t="str">
        <f t="shared" si="444"/>
        <v>Medium</v>
      </c>
      <c r="I4767" s="11" t="str">
        <f t="shared" si="445"/>
        <v>Small</v>
      </c>
      <c r="J4767" s="11" t="str">
        <f t="shared" si="446"/>
        <v>West</v>
      </c>
      <c r="K4767" s="11" t="str">
        <f t="shared" si="447"/>
        <v>2010s</v>
      </c>
      <c r="L4767" s="11" t="str">
        <f t="shared" si="448"/>
        <v>Cereal</v>
      </c>
      <c r="M4767" s="18">
        <f t="shared" si="449"/>
        <v>6.8965517241379306</v>
      </c>
    </row>
    <row r="4768" spans="1:13">
      <c r="A4768" s="4">
        <v>2015</v>
      </c>
      <c r="B4768" s="5" t="s">
        <v>163</v>
      </c>
      <c r="C4768" s="5" t="s">
        <v>165</v>
      </c>
      <c r="D4768" s="5" t="s">
        <v>16</v>
      </c>
      <c r="E4768" s="5">
        <v>3620</v>
      </c>
      <c r="F4768" s="6">
        <v>1593.92</v>
      </c>
      <c r="H4768" s="15" t="str">
        <f t="shared" si="444"/>
        <v>Medium</v>
      </c>
      <c r="I4768" s="11" t="str">
        <f t="shared" si="445"/>
        <v>Medium</v>
      </c>
      <c r="J4768" s="11" t="str">
        <f t="shared" si="446"/>
        <v>West</v>
      </c>
      <c r="K4768" s="11" t="str">
        <f t="shared" si="447"/>
        <v>2010s</v>
      </c>
      <c r="L4768" s="11" t="str">
        <f t="shared" si="448"/>
        <v>Cereal</v>
      </c>
      <c r="M4768" s="18">
        <f t="shared" si="449"/>
        <v>0.44030939226519339</v>
      </c>
    </row>
    <row r="4769" spans="1:13">
      <c r="A4769" s="4">
        <v>2015</v>
      </c>
      <c r="B4769" s="5" t="s">
        <v>163</v>
      </c>
      <c r="C4769" s="5" t="s">
        <v>165</v>
      </c>
      <c r="D4769" s="5" t="s">
        <v>17</v>
      </c>
      <c r="E4769" s="5">
        <v>8470</v>
      </c>
      <c r="F4769" s="6">
        <v>749.7</v>
      </c>
      <c r="H4769" s="15" t="str">
        <f t="shared" si="444"/>
        <v>Low</v>
      </c>
      <c r="I4769" s="11" t="str">
        <f t="shared" si="445"/>
        <v>Large</v>
      </c>
      <c r="J4769" s="11" t="str">
        <f t="shared" si="446"/>
        <v>West</v>
      </c>
      <c r="K4769" s="11" t="str">
        <f t="shared" si="447"/>
        <v>2010s</v>
      </c>
      <c r="L4769" s="11" t="str">
        <f t="shared" si="448"/>
        <v>Pulse</v>
      </c>
      <c r="M4769" s="18">
        <f t="shared" si="449"/>
        <v>8.8512396694214887E-2</v>
      </c>
    </row>
    <row r="4770" spans="1:13">
      <c r="A4770" s="4">
        <v>2015</v>
      </c>
      <c r="B4770" s="5" t="s">
        <v>163</v>
      </c>
      <c r="C4770" s="5" t="s">
        <v>165</v>
      </c>
      <c r="D4770" s="5" t="s">
        <v>18</v>
      </c>
      <c r="E4770" s="5">
        <v>28690</v>
      </c>
      <c r="F4770" s="6">
        <v>81.209999999999994</v>
      </c>
      <c r="H4770" s="15" t="str">
        <f t="shared" si="444"/>
        <v>Low</v>
      </c>
      <c r="I4770" s="11" t="str">
        <f t="shared" si="445"/>
        <v>Large</v>
      </c>
      <c r="J4770" s="11" t="str">
        <f t="shared" si="446"/>
        <v>West</v>
      </c>
      <c r="K4770" s="11" t="str">
        <f t="shared" si="447"/>
        <v>2010s</v>
      </c>
      <c r="L4770" s="11" t="str">
        <f t="shared" si="448"/>
        <v>Fiber</v>
      </c>
      <c r="M4770" s="18">
        <f t="shared" si="449"/>
        <v>2.8306029975601254E-3</v>
      </c>
    </row>
    <row r="4771" spans="1:13">
      <c r="A4771" s="4">
        <v>2016</v>
      </c>
      <c r="B4771" s="5" t="s">
        <v>163</v>
      </c>
      <c r="C4771" s="5" t="s">
        <v>165</v>
      </c>
      <c r="D4771" s="5" t="s">
        <v>15</v>
      </c>
      <c r="E4771" s="5">
        <v>270</v>
      </c>
      <c r="F4771" s="6">
        <v>2289.4699999999998</v>
      </c>
      <c r="H4771" s="15" t="str">
        <f t="shared" si="444"/>
        <v>Medium</v>
      </c>
      <c r="I4771" s="11" t="str">
        <f t="shared" si="445"/>
        <v>Small</v>
      </c>
      <c r="J4771" s="11" t="str">
        <f t="shared" si="446"/>
        <v>West</v>
      </c>
      <c r="K4771" s="11" t="str">
        <f t="shared" si="447"/>
        <v>2010s</v>
      </c>
      <c r="L4771" s="11" t="str">
        <f t="shared" si="448"/>
        <v>Cereal</v>
      </c>
      <c r="M4771" s="18">
        <f t="shared" si="449"/>
        <v>8.4795185185185176</v>
      </c>
    </row>
    <row r="4772" spans="1:13">
      <c r="A4772" s="4">
        <v>2016</v>
      </c>
      <c r="B4772" s="5" t="s">
        <v>163</v>
      </c>
      <c r="C4772" s="5" t="s">
        <v>165</v>
      </c>
      <c r="D4772" s="5" t="s">
        <v>16</v>
      </c>
      <c r="E4772" s="5">
        <v>3680</v>
      </c>
      <c r="F4772" s="6">
        <v>1516.71</v>
      </c>
      <c r="H4772" s="15" t="str">
        <f t="shared" si="444"/>
        <v>Medium</v>
      </c>
      <c r="I4772" s="11" t="str">
        <f t="shared" si="445"/>
        <v>Medium</v>
      </c>
      <c r="J4772" s="11" t="str">
        <f t="shared" si="446"/>
        <v>West</v>
      </c>
      <c r="K4772" s="11" t="str">
        <f t="shared" si="447"/>
        <v>2010s</v>
      </c>
      <c r="L4772" s="11" t="str">
        <f t="shared" si="448"/>
        <v>Cereal</v>
      </c>
      <c r="M4772" s="18">
        <f t="shared" si="449"/>
        <v>0.41214945652173912</v>
      </c>
    </row>
    <row r="4773" spans="1:13">
      <c r="A4773" s="4">
        <v>2016</v>
      </c>
      <c r="B4773" s="5" t="s">
        <v>163</v>
      </c>
      <c r="C4773" s="5" t="s">
        <v>165</v>
      </c>
      <c r="D4773" s="5" t="s">
        <v>17</v>
      </c>
      <c r="E4773" s="5">
        <v>11060</v>
      </c>
      <c r="F4773" s="6">
        <v>1474</v>
      </c>
      <c r="H4773" s="15" t="str">
        <f t="shared" si="444"/>
        <v>Medium</v>
      </c>
      <c r="I4773" s="11" t="str">
        <f t="shared" si="445"/>
        <v>Large</v>
      </c>
      <c r="J4773" s="11" t="str">
        <f t="shared" si="446"/>
        <v>West</v>
      </c>
      <c r="K4773" s="11" t="str">
        <f t="shared" si="447"/>
        <v>2010s</v>
      </c>
      <c r="L4773" s="11" t="str">
        <f t="shared" si="448"/>
        <v>Pulse</v>
      </c>
      <c r="M4773" s="18">
        <f t="shared" si="449"/>
        <v>0.13327305605786618</v>
      </c>
    </row>
    <row r="4774" spans="1:13">
      <c r="A4774" s="4">
        <v>2016</v>
      </c>
      <c r="B4774" s="5" t="s">
        <v>163</v>
      </c>
      <c r="C4774" s="5" t="s">
        <v>165</v>
      </c>
      <c r="D4774" s="5" t="s">
        <v>18</v>
      </c>
      <c r="E4774" s="5">
        <v>35460</v>
      </c>
      <c r="F4774" s="6">
        <v>608.05999999999995</v>
      </c>
      <c r="H4774" s="15" t="str">
        <f t="shared" si="444"/>
        <v>Low</v>
      </c>
      <c r="I4774" s="11" t="str">
        <f t="shared" si="445"/>
        <v>Large</v>
      </c>
      <c r="J4774" s="11" t="str">
        <f t="shared" si="446"/>
        <v>West</v>
      </c>
      <c r="K4774" s="11" t="str">
        <f t="shared" si="447"/>
        <v>2010s</v>
      </c>
      <c r="L4774" s="11" t="str">
        <f t="shared" si="448"/>
        <v>Fiber</v>
      </c>
      <c r="M4774" s="18">
        <f t="shared" si="449"/>
        <v>1.7147772137619852E-2</v>
      </c>
    </row>
    <row r="4775" spans="1:13">
      <c r="A4775" s="4">
        <v>2017</v>
      </c>
      <c r="B4775" s="5" t="s">
        <v>163</v>
      </c>
      <c r="C4775" s="5" t="s">
        <v>165</v>
      </c>
      <c r="D4775" s="5" t="s">
        <v>15</v>
      </c>
      <c r="E4775" s="5">
        <v>240</v>
      </c>
      <c r="F4775" s="6">
        <v>2367.09</v>
      </c>
      <c r="H4775" s="15" t="str">
        <f t="shared" si="444"/>
        <v>Medium</v>
      </c>
      <c r="I4775" s="11" t="str">
        <f t="shared" si="445"/>
        <v>Small</v>
      </c>
      <c r="J4775" s="11" t="str">
        <f t="shared" si="446"/>
        <v>West</v>
      </c>
      <c r="K4775" s="11" t="str">
        <f t="shared" si="447"/>
        <v>2010s</v>
      </c>
      <c r="L4775" s="11" t="str">
        <f t="shared" si="448"/>
        <v>Cereal</v>
      </c>
      <c r="M4775" s="18">
        <f t="shared" si="449"/>
        <v>9.8628750000000007</v>
      </c>
    </row>
    <row r="4776" spans="1:13">
      <c r="A4776" s="4">
        <v>2017</v>
      </c>
      <c r="B4776" s="5" t="s">
        <v>163</v>
      </c>
      <c r="C4776" s="5" t="s">
        <v>165</v>
      </c>
      <c r="D4776" s="5" t="s">
        <v>16</v>
      </c>
      <c r="E4776" s="5">
        <v>3280</v>
      </c>
      <c r="F4776" s="6">
        <v>1763.88</v>
      </c>
      <c r="H4776" s="15" t="str">
        <f t="shared" si="444"/>
        <v>Medium</v>
      </c>
      <c r="I4776" s="11" t="str">
        <f t="shared" si="445"/>
        <v>Medium</v>
      </c>
      <c r="J4776" s="11" t="str">
        <f t="shared" si="446"/>
        <v>West</v>
      </c>
      <c r="K4776" s="11" t="str">
        <f t="shared" si="447"/>
        <v>2010s</v>
      </c>
      <c r="L4776" s="11" t="str">
        <f t="shared" si="448"/>
        <v>Cereal</v>
      </c>
      <c r="M4776" s="18">
        <f t="shared" si="449"/>
        <v>0.53776829268292681</v>
      </c>
    </row>
    <row r="4777" spans="1:13">
      <c r="A4777" s="4">
        <v>2017</v>
      </c>
      <c r="B4777" s="5" t="s">
        <v>163</v>
      </c>
      <c r="C4777" s="5" t="s">
        <v>165</v>
      </c>
      <c r="D4777" s="5" t="s">
        <v>17</v>
      </c>
      <c r="E4777" s="5">
        <v>7490</v>
      </c>
      <c r="F4777" s="6">
        <v>1948.76</v>
      </c>
      <c r="H4777" s="15" t="str">
        <f t="shared" si="444"/>
        <v>Medium</v>
      </c>
      <c r="I4777" s="11" t="str">
        <f t="shared" si="445"/>
        <v>Large</v>
      </c>
      <c r="J4777" s="11" t="str">
        <f t="shared" si="446"/>
        <v>West</v>
      </c>
      <c r="K4777" s="11" t="str">
        <f t="shared" si="447"/>
        <v>2010s</v>
      </c>
      <c r="L4777" s="11" t="str">
        <f t="shared" si="448"/>
        <v>Pulse</v>
      </c>
      <c r="M4777" s="18">
        <f t="shared" si="449"/>
        <v>0.2601815754339119</v>
      </c>
    </row>
    <row r="4778" spans="1:13">
      <c r="A4778" s="4">
        <v>2017</v>
      </c>
      <c r="B4778" s="5" t="s">
        <v>163</v>
      </c>
      <c r="C4778" s="5" t="s">
        <v>165</v>
      </c>
      <c r="D4778" s="5" t="s">
        <v>18</v>
      </c>
      <c r="E4778" s="5">
        <v>46160</v>
      </c>
      <c r="F4778" s="6">
        <v>86.33</v>
      </c>
      <c r="H4778" s="15" t="str">
        <f t="shared" si="444"/>
        <v>Low</v>
      </c>
      <c r="I4778" s="11" t="str">
        <f t="shared" si="445"/>
        <v>Large</v>
      </c>
      <c r="J4778" s="11" t="str">
        <f t="shared" si="446"/>
        <v>West</v>
      </c>
      <c r="K4778" s="11" t="str">
        <f t="shared" si="447"/>
        <v>2010s</v>
      </c>
      <c r="L4778" s="11" t="str">
        <f t="shared" si="448"/>
        <v>Fiber</v>
      </c>
      <c r="M4778" s="18">
        <f t="shared" si="449"/>
        <v>1.8702339688041595E-3</v>
      </c>
    </row>
    <row r="4779" spans="1:13">
      <c r="A4779" s="4">
        <v>2008</v>
      </c>
      <c r="B4779" s="5" t="s">
        <v>163</v>
      </c>
      <c r="C4779" s="5" t="s">
        <v>166</v>
      </c>
      <c r="D4779" s="5" t="s">
        <v>15</v>
      </c>
      <c r="E4779" s="5">
        <v>32030</v>
      </c>
      <c r="F4779" s="6">
        <v>414.99</v>
      </c>
      <c r="H4779" s="15" t="str">
        <f t="shared" si="444"/>
        <v>Low</v>
      </c>
      <c r="I4779" s="11" t="str">
        <f t="shared" si="445"/>
        <v>Large</v>
      </c>
      <c r="J4779" s="11" t="str">
        <f t="shared" si="446"/>
        <v>West</v>
      </c>
      <c r="K4779" s="11" t="str">
        <f t="shared" si="447"/>
        <v>2000s</v>
      </c>
      <c r="L4779" s="11" t="str">
        <f t="shared" si="448"/>
        <v>Cereal</v>
      </c>
      <c r="M4779" s="18">
        <f t="shared" si="449"/>
        <v>1.2956290977208866E-2</v>
      </c>
    </row>
    <row r="4780" spans="1:13">
      <c r="A4780" s="4">
        <v>2008</v>
      </c>
      <c r="B4780" s="5" t="s">
        <v>163</v>
      </c>
      <c r="C4780" s="5" t="s">
        <v>166</v>
      </c>
      <c r="D4780" s="5" t="s">
        <v>16</v>
      </c>
      <c r="E4780" s="5">
        <v>149530</v>
      </c>
      <c r="F4780" s="6">
        <v>2139.67</v>
      </c>
      <c r="H4780" s="15" t="str">
        <f t="shared" si="444"/>
        <v>Medium</v>
      </c>
      <c r="I4780" s="11" t="str">
        <f t="shared" si="445"/>
        <v>Large</v>
      </c>
      <c r="J4780" s="11" t="str">
        <f t="shared" si="446"/>
        <v>West</v>
      </c>
      <c r="K4780" s="11" t="str">
        <f t="shared" si="447"/>
        <v>2000s</v>
      </c>
      <c r="L4780" s="11" t="str">
        <f t="shared" si="448"/>
        <v>Cereal</v>
      </c>
      <c r="M4780" s="18">
        <f t="shared" si="449"/>
        <v>1.4309302481107471E-2</v>
      </c>
    </row>
    <row r="4781" spans="1:13">
      <c r="A4781" s="4">
        <v>2008</v>
      </c>
      <c r="B4781" s="5" t="s">
        <v>163</v>
      </c>
      <c r="C4781" s="5" t="s">
        <v>166</v>
      </c>
      <c r="D4781" s="5" t="s">
        <v>17</v>
      </c>
      <c r="E4781" s="5">
        <v>22340</v>
      </c>
      <c r="F4781" s="6">
        <v>794.86</v>
      </c>
      <c r="H4781" s="15" t="str">
        <f t="shared" si="444"/>
        <v>Low</v>
      </c>
      <c r="I4781" s="11" t="str">
        <f t="shared" si="445"/>
        <v>Large</v>
      </c>
      <c r="J4781" s="11" t="str">
        <f t="shared" si="446"/>
        <v>West</v>
      </c>
      <c r="K4781" s="11" t="str">
        <f t="shared" si="447"/>
        <v>2000s</v>
      </c>
      <c r="L4781" s="11" t="str">
        <f t="shared" si="448"/>
        <v>Pulse</v>
      </c>
      <c r="M4781" s="18">
        <f t="shared" si="449"/>
        <v>3.5580125335720678E-2</v>
      </c>
    </row>
    <row r="4782" spans="1:13">
      <c r="A4782" s="4">
        <v>2008</v>
      </c>
      <c r="B4782" s="5" t="s">
        <v>163</v>
      </c>
      <c r="C4782" s="5" t="s">
        <v>166</v>
      </c>
      <c r="D4782" s="5" t="s">
        <v>18</v>
      </c>
      <c r="E4782" s="5">
        <v>10390</v>
      </c>
      <c r="F4782" s="6">
        <v>238.69</v>
      </c>
      <c r="H4782" s="15" t="str">
        <f t="shared" si="444"/>
        <v>Low</v>
      </c>
      <c r="I4782" s="11" t="str">
        <f t="shared" si="445"/>
        <v>Large</v>
      </c>
      <c r="J4782" s="11" t="str">
        <f t="shared" si="446"/>
        <v>West</v>
      </c>
      <c r="K4782" s="11" t="str">
        <f t="shared" si="447"/>
        <v>2000s</v>
      </c>
      <c r="L4782" s="11" t="str">
        <f t="shared" si="448"/>
        <v>Fiber</v>
      </c>
      <c r="M4782" s="18">
        <f t="shared" si="449"/>
        <v>2.2973051010587102E-2</v>
      </c>
    </row>
    <row r="4783" spans="1:13">
      <c r="A4783" s="4">
        <v>2009</v>
      </c>
      <c r="B4783" s="5" t="s">
        <v>163</v>
      </c>
      <c r="C4783" s="5" t="s">
        <v>166</v>
      </c>
      <c r="D4783" s="5" t="s">
        <v>15</v>
      </c>
      <c r="E4783" s="5">
        <v>28640</v>
      </c>
      <c r="F4783" s="6">
        <v>425.4</v>
      </c>
      <c r="H4783" s="15" t="str">
        <f t="shared" si="444"/>
        <v>Low</v>
      </c>
      <c r="I4783" s="11" t="str">
        <f t="shared" si="445"/>
        <v>Large</v>
      </c>
      <c r="J4783" s="11" t="str">
        <f t="shared" si="446"/>
        <v>West</v>
      </c>
      <c r="K4783" s="11" t="str">
        <f t="shared" si="447"/>
        <v>2000s</v>
      </c>
      <c r="L4783" s="11" t="str">
        <f t="shared" si="448"/>
        <v>Cereal</v>
      </c>
      <c r="M4783" s="18">
        <f t="shared" si="449"/>
        <v>1.4853351955307261E-2</v>
      </c>
    </row>
    <row r="4784" spans="1:13">
      <c r="A4784" s="4">
        <v>2009</v>
      </c>
      <c r="B4784" s="5" t="s">
        <v>163</v>
      </c>
      <c r="C4784" s="5" t="s">
        <v>166</v>
      </c>
      <c r="D4784" s="5" t="s">
        <v>16</v>
      </c>
      <c r="E4784" s="5">
        <v>156950</v>
      </c>
      <c r="F4784" s="6">
        <v>1060.3399999999999</v>
      </c>
      <c r="H4784" s="15" t="str">
        <f t="shared" si="444"/>
        <v>Medium</v>
      </c>
      <c r="I4784" s="11" t="str">
        <f t="shared" si="445"/>
        <v>Large</v>
      </c>
      <c r="J4784" s="11" t="str">
        <f t="shared" si="446"/>
        <v>West</v>
      </c>
      <c r="K4784" s="11" t="str">
        <f t="shared" si="447"/>
        <v>2000s</v>
      </c>
      <c r="L4784" s="11" t="str">
        <f t="shared" si="448"/>
        <v>Cereal</v>
      </c>
      <c r="M4784" s="18">
        <f t="shared" si="449"/>
        <v>6.7559095253265367E-3</v>
      </c>
    </row>
    <row r="4785" spans="1:13">
      <c r="A4785" s="4">
        <v>2009</v>
      </c>
      <c r="B4785" s="5" t="s">
        <v>163</v>
      </c>
      <c r="C4785" s="5" t="s">
        <v>166</v>
      </c>
      <c r="D4785" s="5" t="s">
        <v>17</v>
      </c>
      <c r="E4785" s="5">
        <v>20910</v>
      </c>
      <c r="F4785" s="6">
        <v>1147.6099999999999</v>
      </c>
      <c r="H4785" s="15" t="str">
        <f t="shared" si="444"/>
        <v>Medium</v>
      </c>
      <c r="I4785" s="11" t="str">
        <f t="shared" si="445"/>
        <v>Large</v>
      </c>
      <c r="J4785" s="11" t="str">
        <f t="shared" si="446"/>
        <v>West</v>
      </c>
      <c r="K4785" s="11" t="str">
        <f t="shared" si="447"/>
        <v>2000s</v>
      </c>
      <c r="L4785" s="11" t="str">
        <f t="shared" si="448"/>
        <v>Pulse</v>
      </c>
      <c r="M4785" s="18">
        <f t="shared" si="449"/>
        <v>5.4883309421329504E-2</v>
      </c>
    </row>
    <row r="4786" spans="1:13">
      <c r="A4786" s="4">
        <v>2009</v>
      </c>
      <c r="B4786" s="5" t="s">
        <v>163</v>
      </c>
      <c r="C4786" s="5" t="s">
        <v>166</v>
      </c>
      <c r="D4786" s="5" t="s">
        <v>18</v>
      </c>
      <c r="E4786" s="5">
        <v>11770</v>
      </c>
      <c r="F4786" s="6">
        <v>297.02</v>
      </c>
      <c r="H4786" s="15" t="str">
        <f t="shared" si="444"/>
        <v>Low</v>
      </c>
      <c r="I4786" s="11" t="str">
        <f t="shared" si="445"/>
        <v>Large</v>
      </c>
      <c r="J4786" s="11" t="str">
        <f t="shared" si="446"/>
        <v>West</v>
      </c>
      <c r="K4786" s="11" t="str">
        <f t="shared" si="447"/>
        <v>2000s</v>
      </c>
      <c r="L4786" s="11" t="str">
        <f t="shared" si="448"/>
        <v>Fiber</v>
      </c>
      <c r="M4786" s="18">
        <f t="shared" si="449"/>
        <v>2.5235344095157177E-2</v>
      </c>
    </row>
    <row r="4787" spans="1:13">
      <c r="A4787" s="4">
        <v>2010</v>
      </c>
      <c r="B4787" s="5" t="s">
        <v>163</v>
      </c>
      <c r="C4787" s="5" t="s">
        <v>166</v>
      </c>
      <c r="D4787" s="5" t="s">
        <v>15</v>
      </c>
      <c r="E4787" s="5">
        <v>27470</v>
      </c>
      <c r="F4787" s="6">
        <v>673.37</v>
      </c>
      <c r="H4787" s="15" t="str">
        <f t="shared" si="444"/>
        <v>Low</v>
      </c>
      <c r="I4787" s="11" t="str">
        <f t="shared" si="445"/>
        <v>Large</v>
      </c>
      <c r="J4787" s="11" t="str">
        <f t="shared" si="446"/>
        <v>West</v>
      </c>
      <c r="K4787" s="11" t="str">
        <f t="shared" si="447"/>
        <v>2010s</v>
      </c>
      <c r="L4787" s="11" t="str">
        <f t="shared" si="448"/>
        <v>Cereal</v>
      </c>
      <c r="M4787" s="18">
        <f t="shared" si="449"/>
        <v>2.4512923188933382E-2</v>
      </c>
    </row>
    <row r="4788" spans="1:13">
      <c r="A4788" s="4">
        <v>2010</v>
      </c>
      <c r="B4788" s="5" t="s">
        <v>163</v>
      </c>
      <c r="C4788" s="5" t="s">
        <v>166</v>
      </c>
      <c r="D4788" s="5" t="s">
        <v>16</v>
      </c>
      <c r="E4788" s="5">
        <v>159500</v>
      </c>
      <c r="F4788" s="6">
        <v>1989</v>
      </c>
      <c r="H4788" s="15" t="str">
        <f t="shared" si="444"/>
        <v>Medium</v>
      </c>
      <c r="I4788" s="11" t="str">
        <f t="shared" si="445"/>
        <v>Large</v>
      </c>
      <c r="J4788" s="11" t="str">
        <f t="shared" si="446"/>
        <v>West</v>
      </c>
      <c r="K4788" s="11" t="str">
        <f t="shared" si="447"/>
        <v>2010s</v>
      </c>
      <c r="L4788" s="11" t="str">
        <f t="shared" si="448"/>
        <v>Cereal</v>
      </c>
      <c r="M4788" s="18">
        <f t="shared" si="449"/>
        <v>1.2470219435736677E-2</v>
      </c>
    </row>
    <row r="4789" spans="1:13">
      <c r="A4789" s="4">
        <v>2010</v>
      </c>
      <c r="B4789" s="5" t="s">
        <v>163</v>
      </c>
      <c r="C4789" s="5" t="s">
        <v>166</v>
      </c>
      <c r="D4789" s="5" t="s">
        <v>17</v>
      </c>
      <c r="E4789" s="5">
        <v>21200</v>
      </c>
      <c r="F4789" s="6">
        <v>842.42</v>
      </c>
      <c r="H4789" s="15" t="str">
        <f t="shared" si="444"/>
        <v>Low</v>
      </c>
      <c r="I4789" s="11" t="str">
        <f t="shared" si="445"/>
        <v>Large</v>
      </c>
      <c r="J4789" s="11" t="str">
        <f t="shared" si="446"/>
        <v>West</v>
      </c>
      <c r="K4789" s="11" t="str">
        <f t="shared" si="447"/>
        <v>2010s</v>
      </c>
      <c r="L4789" s="11" t="str">
        <f t="shared" si="448"/>
        <v>Pulse</v>
      </c>
      <c r="M4789" s="18">
        <f t="shared" si="449"/>
        <v>3.973679245283019E-2</v>
      </c>
    </row>
    <row r="4790" spans="1:13">
      <c r="A4790" s="4">
        <v>2010</v>
      </c>
      <c r="B4790" s="5" t="s">
        <v>163</v>
      </c>
      <c r="C4790" s="5" t="s">
        <v>166</v>
      </c>
      <c r="D4790" s="5" t="s">
        <v>18</v>
      </c>
      <c r="E4790" s="5">
        <v>12020</v>
      </c>
      <c r="F4790" s="6">
        <v>371.67</v>
      </c>
      <c r="H4790" s="15" t="str">
        <f t="shared" si="444"/>
        <v>Low</v>
      </c>
      <c r="I4790" s="11" t="str">
        <f t="shared" si="445"/>
        <v>Large</v>
      </c>
      <c r="J4790" s="11" t="str">
        <f t="shared" si="446"/>
        <v>West</v>
      </c>
      <c r="K4790" s="11" t="str">
        <f t="shared" si="447"/>
        <v>2010s</v>
      </c>
      <c r="L4790" s="11" t="str">
        <f t="shared" si="448"/>
        <v>Fiber</v>
      </c>
      <c r="M4790" s="18">
        <f t="shared" si="449"/>
        <v>3.0920965058236275E-2</v>
      </c>
    </row>
    <row r="4791" spans="1:13">
      <c r="A4791" s="4">
        <v>2011</v>
      </c>
      <c r="B4791" s="5" t="s">
        <v>163</v>
      </c>
      <c r="C4791" s="5" t="s">
        <v>166</v>
      </c>
      <c r="D4791" s="5" t="s">
        <v>15</v>
      </c>
      <c r="E4791" s="5">
        <v>28930</v>
      </c>
      <c r="F4791" s="6">
        <v>1297.6500000000001</v>
      </c>
      <c r="H4791" s="15" t="str">
        <f t="shared" si="444"/>
        <v>Medium</v>
      </c>
      <c r="I4791" s="11" t="str">
        <f t="shared" si="445"/>
        <v>Large</v>
      </c>
      <c r="J4791" s="11" t="str">
        <f t="shared" si="446"/>
        <v>West</v>
      </c>
      <c r="K4791" s="11" t="str">
        <f t="shared" si="447"/>
        <v>2010s</v>
      </c>
      <c r="L4791" s="11" t="str">
        <f t="shared" si="448"/>
        <v>Cereal</v>
      </c>
      <c r="M4791" s="18">
        <f t="shared" si="449"/>
        <v>4.4854821984099555E-2</v>
      </c>
    </row>
    <row r="4792" spans="1:13">
      <c r="A4792" s="4">
        <v>2011</v>
      </c>
      <c r="B4792" s="5" t="s">
        <v>163</v>
      </c>
      <c r="C4792" s="5" t="s">
        <v>166</v>
      </c>
      <c r="D4792" s="5" t="s">
        <v>16</v>
      </c>
      <c r="E4792" s="5">
        <v>163780</v>
      </c>
      <c r="F4792" s="6">
        <v>1086.22</v>
      </c>
      <c r="H4792" s="15" t="str">
        <f t="shared" si="444"/>
        <v>Medium</v>
      </c>
      <c r="I4792" s="11" t="str">
        <f t="shared" si="445"/>
        <v>Large</v>
      </c>
      <c r="J4792" s="11" t="str">
        <f t="shared" si="446"/>
        <v>West</v>
      </c>
      <c r="K4792" s="11" t="str">
        <f t="shared" si="447"/>
        <v>2010s</v>
      </c>
      <c r="L4792" s="11" t="str">
        <f t="shared" si="448"/>
        <v>Cereal</v>
      </c>
      <c r="M4792" s="18">
        <f t="shared" si="449"/>
        <v>6.6321895225302232E-3</v>
      </c>
    </row>
    <row r="4793" spans="1:13">
      <c r="A4793" s="4">
        <v>2011</v>
      </c>
      <c r="B4793" s="5" t="s">
        <v>163</v>
      </c>
      <c r="C4793" s="5" t="s">
        <v>166</v>
      </c>
      <c r="D4793" s="5" t="s">
        <v>17</v>
      </c>
      <c r="E4793" s="5">
        <v>20120</v>
      </c>
      <c r="F4793" s="6">
        <v>977.25</v>
      </c>
      <c r="H4793" s="15" t="str">
        <f t="shared" si="444"/>
        <v>Low</v>
      </c>
      <c r="I4793" s="11" t="str">
        <f t="shared" si="445"/>
        <v>Large</v>
      </c>
      <c r="J4793" s="11" t="str">
        <f t="shared" si="446"/>
        <v>West</v>
      </c>
      <c r="K4793" s="11" t="str">
        <f t="shared" si="447"/>
        <v>2010s</v>
      </c>
      <c r="L4793" s="11" t="str">
        <f t="shared" si="448"/>
        <v>Pulse</v>
      </c>
      <c r="M4793" s="18">
        <f t="shared" si="449"/>
        <v>4.8571073558648113E-2</v>
      </c>
    </row>
    <row r="4794" spans="1:13">
      <c r="A4794" s="4">
        <v>2011</v>
      </c>
      <c r="B4794" s="5" t="s">
        <v>163</v>
      </c>
      <c r="C4794" s="5" t="s">
        <v>166</v>
      </c>
      <c r="D4794" s="5" t="s">
        <v>18</v>
      </c>
      <c r="E4794" s="5">
        <v>12410</v>
      </c>
      <c r="F4794" s="6">
        <v>353.49</v>
      </c>
      <c r="H4794" s="15" t="str">
        <f t="shared" si="444"/>
        <v>Low</v>
      </c>
      <c r="I4794" s="11" t="str">
        <f t="shared" si="445"/>
        <v>Large</v>
      </c>
      <c r="J4794" s="11" t="str">
        <f t="shared" si="446"/>
        <v>West</v>
      </c>
      <c r="K4794" s="11" t="str">
        <f t="shared" si="447"/>
        <v>2010s</v>
      </c>
      <c r="L4794" s="11" t="str">
        <f t="shared" si="448"/>
        <v>Fiber</v>
      </c>
      <c r="M4794" s="18">
        <f t="shared" si="449"/>
        <v>2.8484286865431106E-2</v>
      </c>
    </row>
    <row r="4795" spans="1:13">
      <c r="A4795" s="4">
        <v>2012</v>
      </c>
      <c r="B4795" s="5" t="s">
        <v>163</v>
      </c>
      <c r="C4795" s="5" t="s">
        <v>166</v>
      </c>
      <c r="D4795" s="5" t="s">
        <v>15</v>
      </c>
      <c r="E4795" s="5">
        <v>30070</v>
      </c>
      <c r="F4795" s="6">
        <v>1071.8499999999999</v>
      </c>
      <c r="H4795" s="15" t="str">
        <f t="shared" si="444"/>
        <v>Medium</v>
      </c>
      <c r="I4795" s="11" t="str">
        <f t="shared" si="445"/>
        <v>Large</v>
      </c>
      <c r="J4795" s="11" t="str">
        <f t="shared" si="446"/>
        <v>West</v>
      </c>
      <c r="K4795" s="11" t="str">
        <f t="shared" si="447"/>
        <v>2010s</v>
      </c>
      <c r="L4795" s="11" t="str">
        <f t="shared" si="448"/>
        <v>Cereal</v>
      </c>
      <c r="M4795" s="18">
        <f t="shared" si="449"/>
        <v>3.564516129032258E-2</v>
      </c>
    </row>
    <row r="4796" spans="1:13">
      <c r="A4796" s="4">
        <v>2012</v>
      </c>
      <c r="B4796" s="5" t="s">
        <v>163</v>
      </c>
      <c r="C4796" s="5" t="s">
        <v>166</v>
      </c>
      <c r="D4796" s="5" t="s">
        <v>16</v>
      </c>
      <c r="E4796" s="5">
        <v>163510</v>
      </c>
      <c r="F4796" s="6">
        <v>1531.72</v>
      </c>
      <c r="H4796" s="15" t="str">
        <f t="shared" si="444"/>
        <v>Medium</v>
      </c>
      <c r="I4796" s="11" t="str">
        <f t="shared" si="445"/>
        <v>Large</v>
      </c>
      <c r="J4796" s="11" t="str">
        <f t="shared" si="446"/>
        <v>West</v>
      </c>
      <c r="K4796" s="11" t="str">
        <f t="shared" si="447"/>
        <v>2010s</v>
      </c>
      <c r="L4796" s="11" t="str">
        <f t="shared" si="448"/>
        <v>Cereal</v>
      </c>
      <c r="M4796" s="18">
        <f t="shared" si="449"/>
        <v>9.3677450920433003E-3</v>
      </c>
    </row>
    <row r="4797" spans="1:13">
      <c r="A4797" s="4">
        <v>2012</v>
      </c>
      <c r="B4797" s="5" t="s">
        <v>163</v>
      </c>
      <c r="C4797" s="5" t="s">
        <v>166</v>
      </c>
      <c r="D4797" s="5" t="s">
        <v>17</v>
      </c>
      <c r="E4797" s="5">
        <v>20030</v>
      </c>
      <c r="F4797" s="6">
        <v>990.52</v>
      </c>
      <c r="H4797" s="15" t="str">
        <f t="shared" si="444"/>
        <v>Low</v>
      </c>
      <c r="I4797" s="11" t="str">
        <f t="shared" si="445"/>
        <v>Large</v>
      </c>
      <c r="J4797" s="11" t="str">
        <f t="shared" si="446"/>
        <v>West</v>
      </c>
      <c r="K4797" s="11" t="str">
        <f t="shared" si="447"/>
        <v>2010s</v>
      </c>
      <c r="L4797" s="11" t="str">
        <f t="shared" si="448"/>
        <v>Pulse</v>
      </c>
      <c r="M4797" s="18">
        <f t="shared" si="449"/>
        <v>4.9451822266600096E-2</v>
      </c>
    </row>
    <row r="4798" spans="1:13">
      <c r="A4798" s="4">
        <v>2012</v>
      </c>
      <c r="B4798" s="5" t="s">
        <v>163</v>
      </c>
      <c r="C4798" s="5" t="s">
        <v>166</v>
      </c>
      <c r="D4798" s="5" t="s">
        <v>18</v>
      </c>
      <c r="E4798" s="5">
        <v>16040</v>
      </c>
      <c r="F4798" s="6">
        <v>46.34</v>
      </c>
      <c r="H4798" s="15" t="str">
        <f t="shared" si="444"/>
        <v>Low</v>
      </c>
      <c r="I4798" s="11" t="str">
        <f t="shared" si="445"/>
        <v>Large</v>
      </c>
      <c r="J4798" s="11" t="str">
        <f t="shared" si="446"/>
        <v>West</v>
      </c>
      <c r="K4798" s="11" t="str">
        <f t="shared" si="447"/>
        <v>2010s</v>
      </c>
      <c r="L4798" s="11" t="str">
        <f t="shared" si="448"/>
        <v>Fiber</v>
      </c>
      <c r="M4798" s="18">
        <f t="shared" si="449"/>
        <v>2.8890274314214465E-3</v>
      </c>
    </row>
    <row r="4799" spans="1:13">
      <c r="A4799" s="4">
        <v>2013</v>
      </c>
      <c r="B4799" s="5" t="s">
        <v>163</v>
      </c>
      <c r="C4799" s="5" t="s">
        <v>166</v>
      </c>
      <c r="D4799" s="5" t="s">
        <v>15</v>
      </c>
      <c r="E4799" s="5">
        <v>30270</v>
      </c>
      <c r="F4799" s="6">
        <v>982.68</v>
      </c>
      <c r="H4799" s="15" t="str">
        <f t="shared" si="444"/>
        <v>Low</v>
      </c>
      <c r="I4799" s="11" t="str">
        <f t="shared" si="445"/>
        <v>Large</v>
      </c>
      <c r="J4799" s="11" t="str">
        <f t="shared" si="446"/>
        <v>West</v>
      </c>
      <c r="K4799" s="11" t="str">
        <f t="shared" si="447"/>
        <v>2010s</v>
      </c>
      <c r="L4799" s="11" t="str">
        <f t="shared" si="448"/>
        <v>Cereal</v>
      </c>
      <c r="M4799" s="18">
        <f t="shared" si="449"/>
        <v>3.2463825569871159E-2</v>
      </c>
    </row>
    <row r="4800" spans="1:13">
      <c r="A4800" s="4">
        <v>2013</v>
      </c>
      <c r="B4800" s="5" t="s">
        <v>163</v>
      </c>
      <c r="C4800" s="5" t="s">
        <v>166</v>
      </c>
      <c r="D4800" s="5" t="s">
        <v>16</v>
      </c>
      <c r="E4800" s="5">
        <v>160550</v>
      </c>
      <c r="F4800" s="6">
        <v>1368.06</v>
      </c>
      <c r="H4800" s="15" t="str">
        <f t="shared" si="444"/>
        <v>Medium</v>
      </c>
      <c r="I4800" s="11" t="str">
        <f t="shared" si="445"/>
        <v>Large</v>
      </c>
      <c r="J4800" s="11" t="str">
        <f t="shared" si="446"/>
        <v>West</v>
      </c>
      <c r="K4800" s="11" t="str">
        <f t="shared" si="447"/>
        <v>2010s</v>
      </c>
      <c r="L4800" s="11" t="str">
        <f t="shared" si="448"/>
        <v>Cereal</v>
      </c>
      <c r="M4800" s="18">
        <f t="shared" si="449"/>
        <v>8.5210837745250696E-3</v>
      </c>
    </row>
    <row r="4801" spans="1:13">
      <c r="A4801" s="4">
        <v>2013</v>
      </c>
      <c r="B4801" s="5" t="s">
        <v>163</v>
      </c>
      <c r="C4801" s="5" t="s">
        <v>166</v>
      </c>
      <c r="D4801" s="5" t="s">
        <v>17</v>
      </c>
      <c r="E4801" s="5">
        <v>21970</v>
      </c>
      <c r="F4801" s="6">
        <v>1000.37</v>
      </c>
      <c r="H4801" s="15" t="str">
        <f t="shared" si="444"/>
        <v>Medium</v>
      </c>
      <c r="I4801" s="11" t="str">
        <f t="shared" si="445"/>
        <v>Large</v>
      </c>
      <c r="J4801" s="11" t="str">
        <f t="shared" si="446"/>
        <v>West</v>
      </c>
      <c r="K4801" s="11" t="str">
        <f t="shared" si="447"/>
        <v>2010s</v>
      </c>
      <c r="L4801" s="11" t="str">
        <f t="shared" si="448"/>
        <v>Pulse</v>
      </c>
      <c r="M4801" s="18">
        <f t="shared" si="449"/>
        <v>4.5533454710969506E-2</v>
      </c>
    </row>
    <row r="4802" spans="1:13">
      <c r="A4802" s="4">
        <v>2013</v>
      </c>
      <c r="B4802" s="5" t="s">
        <v>163</v>
      </c>
      <c r="C4802" s="5" t="s">
        <v>166</v>
      </c>
      <c r="D4802" s="5" t="s">
        <v>18</v>
      </c>
      <c r="E4802" s="5">
        <v>11950</v>
      </c>
      <c r="F4802" s="6">
        <v>76.97</v>
      </c>
      <c r="H4802" s="15" t="str">
        <f t="shared" si="444"/>
        <v>Low</v>
      </c>
      <c r="I4802" s="11" t="str">
        <f t="shared" si="445"/>
        <v>Large</v>
      </c>
      <c r="J4802" s="11" t="str">
        <f t="shared" si="446"/>
        <v>West</v>
      </c>
      <c r="K4802" s="11" t="str">
        <f t="shared" si="447"/>
        <v>2010s</v>
      </c>
      <c r="L4802" s="11" t="str">
        <f t="shared" si="448"/>
        <v>Fiber</v>
      </c>
      <c r="M4802" s="18">
        <f t="shared" si="449"/>
        <v>6.4410041841004182E-3</v>
      </c>
    </row>
    <row r="4803" spans="1:13">
      <c r="A4803" s="4">
        <v>2014</v>
      </c>
      <c r="B4803" s="5" t="s">
        <v>163</v>
      </c>
      <c r="C4803" s="5" t="s">
        <v>166</v>
      </c>
      <c r="D4803" s="5" t="s">
        <v>15</v>
      </c>
      <c r="E4803" s="5">
        <v>28050</v>
      </c>
      <c r="F4803" s="6">
        <v>657.08</v>
      </c>
      <c r="H4803" s="15" t="str">
        <f t="shared" ref="H4803:H4866" si="450">IF(F4803&lt;1000,"Low",IF(F4803&lt;3000,"Medium","High"))</f>
        <v>Low</v>
      </c>
      <c r="I4803" s="11" t="str">
        <f t="shared" ref="I4803:I4866" si="451">IF(E4803&lt;1000,"Small",IF(E4803&lt;5000,"Medium","Large"))</f>
        <v>Large</v>
      </c>
      <c r="J4803" s="11" t="str">
        <f t="shared" ref="J4803:J4866" si="452">IF(OR(B4803="Punjab",B4803="Haryana",B4803="Himachal Pradesh",B4803="Jammu and Kashmir",B4803="Uttarakhand",B4803="Delhi",B4803="Chandigarh"),"North",IF(OR(B4803="Tamil Nadu",B4803="Karnataka",B4803="Kerala",B4803="Andhra Pradesh",B4803="Telangana"),"South",IF(OR(B4803="Maharashtra",B4803="Gujarat",B4803="Goa",B4803="Rajasthan"),"West",IF(OR(B4803="West Bengal",B4803="Bihar",B4803="Jharkhand",B4803="Odisha",B4803="Assam",B4803="Sikkim",B4803="Arunachal Pradesh",B4803="Manipur",B4803="Meghalaya",B4803="Mizoram",B4803="Nagaland",B4803="Tripura"),"East","Central"))))</f>
        <v>West</v>
      </c>
      <c r="K4803" s="11" t="str">
        <f t="shared" ref="K4803:K4866" si="453">LEFT(A4803,3)&amp;"0s"</f>
        <v>2010s</v>
      </c>
      <c r="L4803" s="11" t="str">
        <f t="shared" ref="L4803:L4866" si="454">IF(D4803="Rice","Cereal",IF(D4803="Maize","Cereal",IF(D4803="Chickpea","Pulse",IF(D4803="Cotton","Fiber","Other"))))</f>
        <v>Cereal</v>
      </c>
      <c r="M4803" s="18">
        <f t="shared" ref="M4803:M4866" si="455">F4803/E4803</f>
        <v>2.3425311942959003E-2</v>
      </c>
    </row>
    <row r="4804" spans="1:13">
      <c r="A4804" s="4">
        <v>2014</v>
      </c>
      <c r="B4804" s="5" t="s">
        <v>163</v>
      </c>
      <c r="C4804" s="5" t="s">
        <v>166</v>
      </c>
      <c r="D4804" s="5" t="s">
        <v>16</v>
      </c>
      <c r="E4804" s="5">
        <v>152850</v>
      </c>
      <c r="F4804" s="6">
        <v>1140.76</v>
      </c>
      <c r="H4804" s="15" t="str">
        <f t="shared" si="450"/>
        <v>Medium</v>
      </c>
      <c r="I4804" s="11" t="str">
        <f t="shared" si="451"/>
        <v>Large</v>
      </c>
      <c r="J4804" s="11" t="str">
        <f t="shared" si="452"/>
        <v>West</v>
      </c>
      <c r="K4804" s="11" t="str">
        <f t="shared" si="453"/>
        <v>2010s</v>
      </c>
      <c r="L4804" s="11" t="str">
        <f t="shared" si="454"/>
        <v>Cereal</v>
      </c>
      <c r="M4804" s="18">
        <f t="shared" si="455"/>
        <v>7.4632646385345107E-3</v>
      </c>
    </row>
    <row r="4805" spans="1:13">
      <c r="A4805" s="4">
        <v>2014</v>
      </c>
      <c r="B4805" s="5" t="s">
        <v>163</v>
      </c>
      <c r="C4805" s="5" t="s">
        <v>166</v>
      </c>
      <c r="D4805" s="5" t="s">
        <v>17</v>
      </c>
      <c r="E4805" s="5">
        <v>19900</v>
      </c>
      <c r="F4805" s="6">
        <v>1007.52</v>
      </c>
      <c r="H4805" s="15" t="str">
        <f t="shared" si="450"/>
        <v>Medium</v>
      </c>
      <c r="I4805" s="11" t="str">
        <f t="shared" si="451"/>
        <v>Large</v>
      </c>
      <c r="J4805" s="11" t="str">
        <f t="shared" si="452"/>
        <v>West</v>
      </c>
      <c r="K4805" s="11" t="str">
        <f t="shared" si="453"/>
        <v>2010s</v>
      </c>
      <c r="L4805" s="11" t="str">
        <f t="shared" si="454"/>
        <v>Pulse</v>
      </c>
      <c r="M4805" s="18">
        <f t="shared" si="455"/>
        <v>5.0629145728643216E-2</v>
      </c>
    </row>
    <row r="4806" spans="1:13">
      <c r="A4806" s="4">
        <v>2014</v>
      </c>
      <c r="B4806" s="5" t="s">
        <v>163</v>
      </c>
      <c r="C4806" s="5" t="s">
        <v>166</v>
      </c>
      <c r="D4806" s="5" t="s">
        <v>18</v>
      </c>
      <c r="E4806" s="5">
        <v>11670</v>
      </c>
      <c r="F4806" s="6">
        <v>21.98</v>
      </c>
      <c r="H4806" s="15" t="str">
        <f t="shared" si="450"/>
        <v>Low</v>
      </c>
      <c r="I4806" s="11" t="str">
        <f t="shared" si="451"/>
        <v>Large</v>
      </c>
      <c r="J4806" s="11" t="str">
        <f t="shared" si="452"/>
        <v>West</v>
      </c>
      <c r="K4806" s="11" t="str">
        <f t="shared" si="453"/>
        <v>2010s</v>
      </c>
      <c r="L4806" s="11" t="str">
        <f t="shared" si="454"/>
        <v>Fiber</v>
      </c>
      <c r="M4806" s="18">
        <f t="shared" si="455"/>
        <v>1.8834618680377035E-3</v>
      </c>
    </row>
    <row r="4807" spans="1:13">
      <c r="A4807" s="4">
        <v>2015</v>
      </c>
      <c r="B4807" s="5" t="s">
        <v>163</v>
      </c>
      <c r="C4807" s="5" t="s">
        <v>166</v>
      </c>
      <c r="D4807" s="5" t="s">
        <v>15</v>
      </c>
      <c r="E4807" s="5">
        <v>27540</v>
      </c>
      <c r="F4807" s="6">
        <v>520.72</v>
      </c>
      <c r="H4807" s="15" t="str">
        <f t="shared" si="450"/>
        <v>Low</v>
      </c>
      <c r="I4807" s="11" t="str">
        <f t="shared" si="451"/>
        <v>Large</v>
      </c>
      <c r="J4807" s="11" t="str">
        <f t="shared" si="452"/>
        <v>West</v>
      </c>
      <c r="K4807" s="11" t="str">
        <f t="shared" si="453"/>
        <v>2010s</v>
      </c>
      <c r="L4807" s="11" t="str">
        <f t="shared" si="454"/>
        <v>Cereal</v>
      </c>
      <c r="M4807" s="18">
        <f t="shared" si="455"/>
        <v>1.8907770515613653E-2</v>
      </c>
    </row>
    <row r="4808" spans="1:13">
      <c r="A4808" s="4">
        <v>2015</v>
      </c>
      <c r="B4808" s="5" t="s">
        <v>163</v>
      </c>
      <c r="C4808" s="5" t="s">
        <v>166</v>
      </c>
      <c r="D4808" s="5" t="s">
        <v>16</v>
      </c>
      <c r="E4808" s="5">
        <v>146020</v>
      </c>
      <c r="F4808" s="6">
        <v>1061.82</v>
      </c>
      <c r="H4808" s="15" t="str">
        <f t="shared" si="450"/>
        <v>Medium</v>
      </c>
      <c r="I4808" s="11" t="str">
        <f t="shared" si="451"/>
        <v>Large</v>
      </c>
      <c r="J4808" s="11" t="str">
        <f t="shared" si="452"/>
        <v>West</v>
      </c>
      <c r="K4808" s="11" t="str">
        <f t="shared" si="453"/>
        <v>2010s</v>
      </c>
      <c r="L4808" s="11" t="str">
        <f t="shared" si="454"/>
        <v>Cereal</v>
      </c>
      <c r="M4808" s="18">
        <f t="shared" si="455"/>
        <v>7.2717435967675657E-3</v>
      </c>
    </row>
    <row r="4809" spans="1:13">
      <c r="A4809" s="4">
        <v>2015</v>
      </c>
      <c r="B4809" s="5" t="s">
        <v>163</v>
      </c>
      <c r="C4809" s="5" t="s">
        <v>166</v>
      </c>
      <c r="D4809" s="5" t="s">
        <v>17</v>
      </c>
      <c r="E4809" s="5">
        <v>17000</v>
      </c>
      <c r="F4809" s="6">
        <v>1120.1300000000001</v>
      </c>
      <c r="H4809" s="15" t="str">
        <f t="shared" si="450"/>
        <v>Medium</v>
      </c>
      <c r="I4809" s="11" t="str">
        <f t="shared" si="451"/>
        <v>Large</v>
      </c>
      <c r="J4809" s="11" t="str">
        <f t="shared" si="452"/>
        <v>West</v>
      </c>
      <c r="K4809" s="11" t="str">
        <f t="shared" si="453"/>
        <v>2010s</v>
      </c>
      <c r="L4809" s="11" t="str">
        <f t="shared" si="454"/>
        <v>Pulse</v>
      </c>
      <c r="M4809" s="18">
        <f t="shared" si="455"/>
        <v>6.5890000000000004E-2</v>
      </c>
    </row>
    <row r="4810" spans="1:13">
      <c r="A4810" s="4">
        <v>2015</v>
      </c>
      <c r="B4810" s="5" t="s">
        <v>163</v>
      </c>
      <c r="C4810" s="5" t="s">
        <v>166</v>
      </c>
      <c r="D4810" s="5" t="s">
        <v>18</v>
      </c>
      <c r="E4810" s="5">
        <v>11210</v>
      </c>
      <c r="F4810" s="6">
        <v>65.709999999999994</v>
      </c>
      <c r="H4810" s="15" t="str">
        <f t="shared" si="450"/>
        <v>Low</v>
      </c>
      <c r="I4810" s="11" t="str">
        <f t="shared" si="451"/>
        <v>Large</v>
      </c>
      <c r="J4810" s="11" t="str">
        <f t="shared" si="452"/>
        <v>West</v>
      </c>
      <c r="K4810" s="11" t="str">
        <f t="shared" si="453"/>
        <v>2010s</v>
      </c>
      <c r="L4810" s="11" t="str">
        <f t="shared" si="454"/>
        <v>Fiber</v>
      </c>
      <c r="M4810" s="18">
        <f t="shared" si="455"/>
        <v>5.8617305976806418E-3</v>
      </c>
    </row>
    <row r="4811" spans="1:13">
      <c r="A4811" s="4">
        <v>2016</v>
      </c>
      <c r="B4811" s="5" t="s">
        <v>163</v>
      </c>
      <c r="C4811" s="5" t="s">
        <v>166</v>
      </c>
      <c r="D4811" s="5" t="s">
        <v>15</v>
      </c>
      <c r="E4811" s="5">
        <v>29520</v>
      </c>
      <c r="F4811" s="6">
        <v>1055.47</v>
      </c>
      <c r="H4811" s="15" t="str">
        <f t="shared" si="450"/>
        <v>Medium</v>
      </c>
      <c r="I4811" s="11" t="str">
        <f t="shared" si="451"/>
        <v>Large</v>
      </c>
      <c r="J4811" s="11" t="str">
        <f t="shared" si="452"/>
        <v>West</v>
      </c>
      <c r="K4811" s="11" t="str">
        <f t="shared" si="453"/>
        <v>2010s</v>
      </c>
      <c r="L4811" s="11" t="str">
        <f t="shared" si="454"/>
        <v>Cereal</v>
      </c>
      <c r="M4811" s="18">
        <f t="shared" si="455"/>
        <v>3.5754403794037944E-2</v>
      </c>
    </row>
    <row r="4812" spans="1:13">
      <c r="A4812" s="4">
        <v>2016</v>
      </c>
      <c r="B4812" s="5" t="s">
        <v>163</v>
      </c>
      <c r="C4812" s="5" t="s">
        <v>166</v>
      </c>
      <c r="D4812" s="5" t="s">
        <v>16</v>
      </c>
      <c r="E4812" s="5">
        <v>138530</v>
      </c>
      <c r="F4812" s="6">
        <v>1354.44</v>
      </c>
      <c r="H4812" s="15" t="str">
        <f t="shared" si="450"/>
        <v>Medium</v>
      </c>
      <c r="I4812" s="11" t="str">
        <f t="shared" si="451"/>
        <v>Large</v>
      </c>
      <c r="J4812" s="11" t="str">
        <f t="shared" si="452"/>
        <v>West</v>
      </c>
      <c r="K4812" s="11" t="str">
        <f t="shared" si="453"/>
        <v>2010s</v>
      </c>
      <c r="L4812" s="11" t="str">
        <f t="shared" si="454"/>
        <v>Cereal</v>
      </c>
      <c r="M4812" s="18">
        <f t="shared" si="455"/>
        <v>9.7772323684400496E-3</v>
      </c>
    </row>
    <row r="4813" spans="1:13">
      <c r="A4813" s="4">
        <v>2016</v>
      </c>
      <c r="B4813" s="5" t="s">
        <v>163</v>
      </c>
      <c r="C4813" s="5" t="s">
        <v>166</v>
      </c>
      <c r="D4813" s="5" t="s">
        <v>17</v>
      </c>
      <c r="E4813" s="5">
        <v>16620</v>
      </c>
      <c r="F4813" s="6">
        <v>1201.1500000000001</v>
      </c>
      <c r="H4813" s="15" t="str">
        <f t="shared" si="450"/>
        <v>Medium</v>
      </c>
      <c r="I4813" s="11" t="str">
        <f t="shared" si="451"/>
        <v>Large</v>
      </c>
      <c r="J4813" s="11" t="str">
        <f t="shared" si="452"/>
        <v>West</v>
      </c>
      <c r="K4813" s="11" t="str">
        <f t="shared" si="453"/>
        <v>2010s</v>
      </c>
      <c r="L4813" s="11" t="str">
        <f t="shared" si="454"/>
        <v>Pulse</v>
      </c>
      <c r="M4813" s="18">
        <f t="shared" si="455"/>
        <v>7.2271359807460897E-2</v>
      </c>
    </row>
    <row r="4814" spans="1:13">
      <c r="A4814" s="4">
        <v>2016</v>
      </c>
      <c r="B4814" s="5" t="s">
        <v>163</v>
      </c>
      <c r="C4814" s="5" t="s">
        <v>166</v>
      </c>
      <c r="D4814" s="5" t="s">
        <v>18</v>
      </c>
      <c r="E4814" s="5">
        <v>11060</v>
      </c>
      <c r="F4814" s="6">
        <v>348.87</v>
      </c>
      <c r="H4814" s="15" t="str">
        <f t="shared" si="450"/>
        <v>Low</v>
      </c>
      <c r="I4814" s="11" t="str">
        <f t="shared" si="451"/>
        <v>Large</v>
      </c>
      <c r="J4814" s="11" t="str">
        <f t="shared" si="452"/>
        <v>West</v>
      </c>
      <c r="K4814" s="11" t="str">
        <f t="shared" si="453"/>
        <v>2010s</v>
      </c>
      <c r="L4814" s="11" t="str">
        <f t="shared" si="454"/>
        <v>Fiber</v>
      </c>
      <c r="M4814" s="18">
        <f t="shared" si="455"/>
        <v>3.1543399638336349E-2</v>
      </c>
    </row>
    <row r="4815" spans="1:13">
      <c r="A4815" s="4">
        <v>2017</v>
      </c>
      <c r="B4815" s="5" t="s">
        <v>163</v>
      </c>
      <c r="C4815" s="5" t="s">
        <v>166</v>
      </c>
      <c r="D4815" s="5" t="s">
        <v>15</v>
      </c>
      <c r="E4815" s="5">
        <v>28870</v>
      </c>
      <c r="F4815" s="6">
        <v>1022.5</v>
      </c>
      <c r="H4815" s="15" t="str">
        <f t="shared" si="450"/>
        <v>Medium</v>
      </c>
      <c r="I4815" s="11" t="str">
        <f t="shared" si="451"/>
        <v>Large</v>
      </c>
      <c r="J4815" s="11" t="str">
        <f t="shared" si="452"/>
        <v>West</v>
      </c>
      <c r="K4815" s="11" t="str">
        <f t="shared" si="453"/>
        <v>2010s</v>
      </c>
      <c r="L4815" s="11" t="str">
        <f t="shared" si="454"/>
        <v>Cereal</v>
      </c>
      <c r="M4815" s="18">
        <f t="shared" si="455"/>
        <v>3.5417388292344996E-2</v>
      </c>
    </row>
    <row r="4816" spans="1:13">
      <c r="A4816" s="4">
        <v>2017</v>
      </c>
      <c r="B4816" s="5" t="s">
        <v>163</v>
      </c>
      <c r="C4816" s="5" t="s">
        <v>166</v>
      </c>
      <c r="D4816" s="5" t="s">
        <v>16</v>
      </c>
      <c r="E4816" s="5">
        <v>125130</v>
      </c>
      <c r="F4816" s="6">
        <v>1700.81</v>
      </c>
      <c r="H4816" s="15" t="str">
        <f t="shared" si="450"/>
        <v>Medium</v>
      </c>
      <c r="I4816" s="11" t="str">
        <f t="shared" si="451"/>
        <v>Large</v>
      </c>
      <c r="J4816" s="11" t="str">
        <f t="shared" si="452"/>
        <v>West</v>
      </c>
      <c r="K4816" s="11" t="str">
        <f t="shared" si="453"/>
        <v>2010s</v>
      </c>
      <c r="L4816" s="11" t="str">
        <f t="shared" si="454"/>
        <v>Cereal</v>
      </c>
      <c r="M4816" s="18">
        <f t="shared" si="455"/>
        <v>1.3592343962279228E-2</v>
      </c>
    </row>
    <row r="4817" spans="1:13">
      <c r="A4817" s="4">
        <v>2017</v>
      </c>
      <c r="B4817" s="5" t="s">
        <v>163</v>
      </c>
      <c r="C4817" s="5" t="s">
        <v>166</v>
      </c>
      <c r="D4817" s="5" t="s">
        <v>17</v>
      </c>
      <c r="E4817" s="5">
        <v>17770</v>
      </c>
      <c r="F4817" s="6">
        <v>1071.78</v>
      </c>
      <c r="H4817" s="15" t="str">
        <f t="shared" si="450"/>
        <v>Medium</v>
      </c>
      <c r="I4817" s="11" t="str">
        <f t="shared" si="451"/>
        <v>Large</v>
      </c>
      <c r="J4817" s="11" t="str">
        <f t="shared" si="452"/>
        <v>West</v>
      </c>
      <c r="K4817" s="11" t="str">
        <f t="shared" si="453"/>
        <v>2010s</v>
      </c>
      <c r="L4817" s="11" t="str">
        <f t="shared" si="454"/>
        <v>Pulse</v>
      </c>
      <c r="M4817" s="18">
        <f t="shared" si="455"/>
        <v>6.0314012380416428E-2</v>
      </c>
    </row>
    <row r="4818" spans="1:13">
      <c r="A4818" s="4">
        <v>2017</v>
      </c>
      <c r="B4818" s="5" t="s">
        <v>163</v>
      </c>
      <c r="C4818" s="5" t="s">
        <v>166</v>
      </c>
      <c r="D4818" s="5" t="s">
        <v>18</v>
      </c>
      <c r="E4818" s="5">
        <v>10890</v>
      </c>
      <c r="F4818" s="6">
        <v>100.71</v>
      </c>
      <c r="H4818" s="15" t="str">
        <f t="shared" si="450"/>
        <v>Low</v>
      </c>
      <c r="I4818" s="11" t="str">
        <f t="shared" si="451"/>
        <v>Large</v>
      </c>
      <c r="J4818" s="11" t="str">
        <f t="shared" si="452"/>
        <v>West</v>
      </c>
      <c r="K4818" s="11" t="str">
        <f t="shared" si="453"/>
        <v>2010s</v>
      </c>
      <c r="L4818" s="11" t="str">
        <f t="shared" si="454"/>
        <v>Fiber</v>
      </c>
      <c r="M4818" s="18">
        <f t="shared" si="455"/>
        <v>9.2479338842975205E-3</v>
      </c>
    </row>
    <row r="4819" spans="1:13">
      <c r="A4819" s="4">
        <v>2008</v>
      </c>
      <c r="B4819" s="5" t="s">
        <v>163</v>
      </c>
      <c r="C4819" s="5" t="s">
        <v>167</v>
      </c>
      <c r="D4819" s="5" t="s">
        <v>16</v>
      </c>
      <c r="E4819" s="5">
        <v>10</v>
      </c>
      <c r="F4819" s="6">
        <v>2000</v>
      </c>
      <c r="H4819" s="15" t="str">
        <f t="shared" si="450"/>
        <v>Medium</v>
      </c>
      <c r="I4819" s="11" t="str">
        <f t="shared" si="451"/>
        <v>Small</v>
      </c>
      <c r="J4819" s="11" t="str">
        <f t="shared" si="452"/>
        <v>West</v>
      </c>
      <c r="K4819" s="11" t="str">
        <f t="shared" si="453"/>
        <v>2000s</v>
      </c>
      <c r="L4819" s="11" t="str">
        <f t="shared" si="454"/>
        <v>Cereal</v>
      </c>
      <c r="M4819" s="18">
        <f t="shared" si="455"/>
        <v>200</v>
      </c>
    </row>
    <row r="4820" spans="1:13">
      <c r="A4820" s="4">
        <v>2008</v>
      </c>
      <c r="B4820" s="5" t="s">
        <v>163</v>
      </c>
      <c r="C4820" s="5" t="s">
        <v>167</v>
      </c>
      <c r="D4820" s="5" t="s">
        <v>17</v>
      </c>
      <c r="E4820" s="5">
        <v>40</v>
      </c>
      <c r="F4820" s="6">
        <v>500</v>
      </c>
      <c r="H4820" s="15" t="str">
        <f t="shared" si="450"/>
        <v>Low</v>
      </c>
      <c r="I4820" s="11" t="str">
        <f t="shared" si="451"/>
        <v>Small</v>
      </c>
      <c r="J4820" s="11" t="str">
        <f t="shared" si="452"/>
        <v>West</v>
      </c>
      <c r="K4820" s="11" t="str">
        <f t="shared" si="453"/>
        <v>2000s</v>
      </c>
      <c r="L4820" s="11" t="str">
        <f t="shared" si="454"/>
        <v>Pulse</v>
      </c>
      <c r="M4820" s="18">
        <f t="shared" si="455"/>
        <v>12.5</v>
      </c>
    </row>
    <row r="4821" spans="1:13">
      <c r="A4821" s="4">
        <v>2008</v>
      </c>
      <c r="B4821" s="5" t="s">
        <v>163</v>
      </c>
      <c r="C4821" s="5" t="s">
        <v>167</v>
      </c>
      <c r="D4821" s="5" t="s">
        <v>18</v>
      </c>
      <c r="E4821" s="5">
        <v>10</v>
      </c>
      <c r="F4821" s="6">
        <v>1000</v>
      </c>
      <c r="H4821" s="15" t="str">
        <f t="shared" si="450"/>
        <v>Medium</v>
      </c>
      <c r="I4821" s="11" t="str">
        <f t="shared" si="451"/>
        <v>Small</v>
      </c>
      <c r="J4821" s="11" t="str">
        <f t="shared" si="452"/>
        <v>West</v>
      </c>
      <c r="K4821" s="11" t="str">
        <f t="shared" si="453"/>
        <v>2000s</v>
      </c>
      <c r="L4821" s="11" t="str">
        <f t="shared" si="454"/>
        <v>Fiber</v>
      </c>
      <c r="M4821" s="18">
        <f t="shared" si="455"/>
        <v>100</v>
      </c>
    </row>
    <row r="4822" spans="1:13">
      <c r="A4822" s="4">
        <v>2010</v>
      </c>
      <c r="B4822" s="5" t="s">
        <v>163</v>
      </c>
      <c r="C4822" s="5" t="s">
        <v>167</v>
      </c>
      <c r="D4822" s="5" t="s">
        <v>17</v>
      </c>
      <c r="E4822" s="5">
        <v>1070</v>
      </c>
      <c r="F4822" s="6">
        <v>897.2</v>
      </c>
      <c r="H4822" s="15" t="str">
        <f t="shared" si="450"/>
        <v>Low</v>
      </c>
      <c r="I4822" s="11" t="str">
        <f t="shared" si="451"/>
        <v>Medium</v>
      </c>
      <c r="J4822" s="11" t="str">
        <f t="shared" si="452"/>
        <v>West</v>
      </c>
      <c r="K4822" s="11" t="str">
        <f t="shared" si="453"/>
        <v>2010s</v>
      </c>
      <c r="L4822" s="11" t="str">
        <f t="shared" si="454"/>
        <v>Pulse</v>
      </c>
      <c r="M4822" s="18">
        <f t="shared" si="455"/>
        <v>0.83850467289719632</v>
      </c>
    </row>
    <row r="4823" spans="1:13">
      <c r="A4823" s="4">
        <v>2011</v>
      </c>
      <c r="B4823" s="5" t="s">
        <v>163</v>
      </c>
      <c r="C4823" s="5" t="s">
        <v>167</v>
      </c>
      <c r="D4823" s="5" t="s">
        <v>17</v>
      </c>
      <c r="E4823" s="5">
        <v>460</v>
      </c>
      <c r="F4823" s="6">
        <v>804.35</v>
      </c>
      <c r="H4823" s="15" t="str">
        <f t="shared" si="450"/>
        <v>Low</v>
      </c>
      <c r="I4823" s="11" t="str">
        <f t="shared" si="451"/>
        <v>Small</v>
      </c>
      <c r="J4823" s="11" t="str">
        <f t="shared" si="452"/>
        <v>West</v>
      </c>
      <c r="K4823" s="11" t="str">
        <f t="shared" si="453"/>
        <v>2010s</v>
      </c>
      <c r="L4823" s="11" t="str">
        <f t="shared" si="454"/>
        <v>Pulse</v>
      </c>
      <c r="M4823" s="18">
        <f t="shared" si="455"/>
        <v>1.7485869565217391</v>
      </c>
    </row>
    <row r="4824" spans="1:13">
      <c r="A4824" s="4">
        <v>2011</v>
      </c>
      <c r="B4824" s="5" t="s">
        <v>163</v>
      </c>
      <c r="C4824" s="5" t="s">
        <v>167</v>
      </c>
      <c r="D4824" s="5" t="s">
        <v>18</v>
      </c>
      <c r="E4824" s="5">
        <v>10</v>
      </c>
      <c r="F4824" s="6">
        <v>1000</v>
      </c>
      <c r="H4824" s="15" t="str">
        <f t="shared" si="450"/>
        <v>Medium</v>
      </c>
      <c r="I4824" s="11" t="str">
        <f t="shared" si="451"/>
        <v>Small</v>
      </c>
      <c r="J4824" s="11" t="str">
        <f t="shared" si="452"/>
        <v>West</v>
      </c>
      <c r="K4824" s="11" t="str">
        <f t="shared" si="453"/>
        <v>2010s</v>
      </c>
      <c r="L4824" s="11" t="str">
        <f t="shared" si="454"/>
        <v>Fiber</v>
      </c>
      <c r="M4824" s="18">
        <f t="shared" si="455"/>
        <v>100</v>
      </c>
    </row>
    <row r="4825" spans="1:13">
      <c r="A4825" s="4">
        <v>2012</v>
      </c>
      <c r="B4825" s="5" t="s">
        <v>163</v>
      </c>
      <c r="C4825" s="5" t="s">
        <v>167</v>
      </c>
      <c r="D4825" s="5" t="s">
        <v>17</v>
      </c>
      <c r="E4825" s="5">
        <v>300</v>
      </c>
      <c r="F4825" s="6">
        <v>533.33000000000004</v>
      </c>
      <c r="H4825" s="15" t="str">
        <f t="shared" si="450"/>
        <v>Low</v>
      </c>
      <c r="I4825" s="11" t="str">
        <f t="shared" si="451"/>
        <v>Small</v>
      </c>
      <c r="J4825" s="11" t="str">
        <f t="shared" si="452"/>
        <v>West</v>
      </c>
      <c r="K4825" s="11" t="str">
        <f t="shared" si="453"/>
        <v>2010s</v>
      </c>
      <c r="L4825" s="11" t="str">
        <f t="shared" si="454"/>
        <v>Pulse</v>
      </c>
      <c r="M4825" s="18">
        <f t="shared" si="455"/>
        <v>1.7777666666666667</v>
      </c>
    </row>
    <row r="4826" spans="1:13">
      <c r="A4826" s="4">
        <v>2013</v>
      </c>
      <c r="B4826" s="5" t="s">
        <v>163</v>
      </c>
      <c r="C4826" s="5" t="s">
        <v>167</v>
      </c>
      <c r="D4826" s="5" t="s">
        <v>16</v>
      </c>
      <c r="E4826" s="5">
        <v>30</v>
      </c>
      <c r="F4826" s="6">
        <v>1333.33</v>
      </c>
      <c r="H4826" s="15" t="str">
        <f t="shared" si="450"/>
        <v>Medium</v>
      </c>
      <c r="I4826" s="11" t="str">
        <f t="shared" si="451"/>
        <v>Small</v>
      </c>
      <c r="J4826" s="11" t="str">
        <f t="shared" si="452"/>
        <v>West</v>
      </c>
      <c r="K4826" s="11" t="str">
        <f t="shared" si="453"/>
        <v>2010s</v>
      </c>
      <c r="L4826" s="11" t="str">
        <f t="shared" si="454"/>
        <v>Cereal</v>
      </c>
      <c r="M4826" s="18">
        <f t="shared" si="455"/>
        <v>44.444333333333333</v>
      </c>
    </row>
    <row r="4827" spans="1:13">
      <c r="A4827" s="4">
        <v>2013</v>
      </c>
      <c r="B4827" s="5" t="s">
        <v>163</v>
      </c>
      <c r="C4827" s="5" t="s">
        <v>167</v>
      </c>
      <c r="D4827" s="5" t="s">
        <v>17</v>
      </c>
      <c r="E4827" s="5">
        <v>1210</v>
      </c>
      <c r="F4827" s="6">
        <v>851.24</v>
      </c>
      <c r="H4827" s="15" t="str">
        <f t="shared" si="450"/>
        <v>Low</v>
      </c>
      <c r="I4827" s="11" t="str">
        <f t="shared" si="451"/>
        <v>Medium</v>
      </c>
      <c r="J4827" s="11" t="str">
        <f t="shared" si="452"/>
        <v>West</v>
      </c>
      <c r="K4827" s="11" t="str">
        <f t="shared" si="453"/>
        <v>2010s</v>
      </c>
      <c r="L4827" s="11" t="str">
        <f t="shared" si="454"/>
        <v>Pulse</v>
      </c>
      <c r="M4827" s="18">
        <f t="shared" si="455"/>
        <v>0.70350413223140496</v>
      </c>
    </row>
    <row r="4828" spans="1:13">
      <c r="A4828" s="4">
        <v>2014</v>
      </c>
      <c r="B4828" s="5" t="s">
        <v>163</v>
      </c>
      <c r="C4828" s="5" t="s">
        <v>167</v>
      </c>
      <c r="D4828" s="5" t="s">
        <v>16</v>
      </c>
      <c r="E4828" s="5">
        <v>10</v>
      </c>
      <c r="F4828" s="6">
        <v>2000</v>
      </c>
      <c r="H4828" s="15" t="str">
        <f t="shared" si="450"/>
        <v>Medium</v>
      </c>
      <c r="I4828" s="11" t="str">
        <f t="shared" si="451"/>
        <v>Small</v>
      </c>
      <c r="J4828" s="11" t="str">
        <f t="shared" si="452"/>
        <v>West</v>
      </c>
      <c r="K4828" s="11" t="str">
        <f t="shared" si="453"/>
        <v>2010s</v>
      </c>
      <c r="L4828" s="11" t="str">
        <f t="shared" si="454"/>
        <v>Cereal</v>
      </c>
      <c r="M4828" s="18">
        <f t="shared" si="455"/>
        <v>200</v>
      </c>
    </row>
    <row r="4829" spans="1:13">
      <c r="A4829" s="4">
        <v>2014</v>
      </c>
      <c r="B4829" s="5" t="s">
        <v>163</v>
      </c>
      <c r="C4829" s="5" t="s">
        <v>167</v>
      </c>
      <c r="D4829" s="5" t="s">
        <v>17</v>
      </c>
      <c r="E4829" s="5">
        <v>100</v>
      </c>
      <c r="F4829" s="6">
        <v>800</v>
      </c>
      <c r="H4829" s="15" t="str">
        <f t="shared" si="450"/>
        <v>Low</v>
      </c>
      <c r="I4829" s="11" t="str">
        <f t="shared" si="451"/>
        <v>Small</v>
      </c>
      <c r="J4829" s="11" t="str">
        <f t="shared" si="452"/>
        <v>West</v>
      </c>
      <c r="K4829" s="11" t="str">
        <f t="shared" si="453"/>
        <v>2010s</v>
      </c>
      <c r="L4829" s="11" t="str">
        <f t="shared" si="454"/>
        <v>Pulse</v>
      </c>
      <c r="M4829" s="18">
        <f t="shared" si="455"/>
        <v>8</v>
      </c>
    </row>
    <row r="4830" spans="1:13">
      <c r="A4830" s="4">
        <v>2015</v>
      </c>
      <c r="B4830" s="5" t="s">
        <v>163</v>
      </c>
      <c r="C4830" s="5" t="s">
        <v>167</v>
      </c>
      <c r="D4830" s="5" t="s">
        <v>16</v>
      </c>
      <c r="E4830" s="5">
        <v>30</v>
      </c>
      <c r="F4830" s="6">
        <v>1333.33</v>
      </c>
      <c r="H4830" s="15" t="str">
        <f t="shared" si="450"/>
        <v>Medium</v>
      </c>
      <c r="I4830" s="11" t="str">
        <f t="shared" si="451"/>
        <v>Small</v>
      </c>
      <c r="J4830" s="11" t="str">
        <f t="shared" si="452"/>
        <v>West</v>
      </c>
      <c r="K4830" s="11" t="str">
        <f t="shared" si="453"/>
        <v>2010s</v>
      </c>
      <c r="L4830" s="11" t="str">
        <f t="shared" si="454"/>
        <v>Cereal</v>
      </c>
      <c r="M4830" s="18">
        <f t="shared" si="455"/>
        <v>44.444333333333333</v>
      </c>
    </row>
    <row r="4831" spans="1:13">
      <c r="A4831" s="4">
        <v>2015</v>
      </c>
      <c r="B4831" s="5" t="s">
        <v>163</v>
      </c>
      <c r="C4831" s="5" t="s">
        <v>167</v>
      </c>
      <c r="D4831" s="5" t="s">
        <v>17</v>
      </c>
      <c r="E4831" s="5">
        <v>100</v>
      </c>
      <c r="F4831" s="6">
        <v>900</v>
      </c>
      <c r="H4831" s="15" t="str">
        <f t="shared" si="450"/>
        <v>Low</v>
      </c>
      <c r="I4831" s="11" t="str">
        <f t="shared" si="451"/>
        <v>Small</v>
      </c>
      <c r="J4831" s="11" t="str">
        <f t="shared" si="452"/>
        <v>West</v>
      </c>
      <c r="K4831" s="11" t="str">
        <f t="shared" si="453"/>
        <v>2010s</v>
      </c>
      <c r="L4831" s="11" t="str">
        <f t="shared" si="454"/>
        <v>Pulse</v>
      </c>
      <c r="M4831" s="18">
        <f t="shared" si="455"/>
        <v>9</v>
      </c>
    </row>
    <row r="4832" spans="1:13">
      <c r="A4832" s="4">
        <v>2016</v>
      </c>
      <c r="B4832" s="5" t="s">
        <v>163</v>
      </c>
      <c r="C4832" s="5" t="s">
        <v>167</v>
      </c>
      <c r="D4832" s="5" t="s">
        <v>17</v>
      </c>
      <c r="E4832" s="5">
        <v>2010</v>
      </c>
      <c r="F4832" s="6">
        <v>910.63</v>
      </c>
      <c r="H4832" s="15" t="str">
        <f t="shared" si="450"/>
        <v>Low</v>
      </c>
      <c r="I4832" s="11" t="str">
        <f t="shared" si="451"/>
        <v>Medium</v>
      </c>
      <c r="J4832" s="11" t="str">
        <f t="shared" si="452"/>
        <v>West</v>
      </c>
      <c r="K4832" s="11" t="str">
        <f t="shared" si="453"/>
        <v>2010s</v>
      </c>
      <c r="L4832" s="11" t="str">
        <f t="shared" si="454"/>
        <v>Pulse</v>
      </c>
      <c r="M4832" s="18">
        <f t="shared" si="455"/>
        <v>0.45304975124378111</v>
      </c>
    </row>
    <row r="4833" spans="1:13">
      <c r="A4833" s="4">
        <v>2017</v>
      </c>
      <c r="B4833" s="5" t="s">
        <v>163</v>
      </c>
      <c r="C4833" s="5" t="s">
        <v>167</v>
      </c>
      <c r="D4833" s="5" t="s">
        <v>16</v>
      </c>
      <c r="E4833" s="5">
        <v>10</v>
      </c>
      <c r="F4833" s="6">
        <v>2000</v>
      </c>
      <c r="H4833" s="15" t="str">
        <f t="shared" si="450"/>
        <v>Medium</v>
      </c>
      <c r="I4833" s="11" t="str">
        <f t="shared" si="451"/>
        <v>Small</v>
      </c>
      <c r="J4833" s="11" t="str">
        <f t="shared" si="452"/>
        <v>West</v>
      </c>
      <c r="K4833" s="11" t="str">
        <f t="shared" si="453"/>
        <v>2010s</v>
      </c>
      <c r="L4833" s="11" t="str">
        <f t="shared" si="454"/>
        <v>Cereal</v>
      </c>
      <c r="M4833" s="18">
        <f t="shared" si="455"/>
        <v>200</v>
      </c>
    </row>
    <row r="4834" spans="1:13">
      <c r="A4834" s="4">
        <v>2017</v>
      </c>
      <c r="B4834" s="5" t="s">
        <v>163</v>
      </c>
      <c r="C4834" s="5" t="s">
        <v>167</v>
      </c>
      <c r="D4834" s="5" t="s">
        <v>17</v>
      </c>
      <c r="E4834" s="5">
        <v>2850</v>
      </c>
      <c r="F4834" s="6">
        <v>1073.76</v>
      </c>
      <c r="H4834" s="15" t="str">
        <f t="shared" si="450"/>
        <v>Medium</v>
      </c>
      <c r="I4834" s="11" t="str">
        <f t="shared" si="451"/>
        <v>Medium</v>
      </c>
      <c r="J4834" s="11" t="str">
        <f t="shared" si="452"/>
        <v>West</v>
      </c>
      <c r="K4834" s="11" t="str">
        <f t="shared" si="453"/>
        <v>2010s</v>
      </c>
      <c r="L4834" s="11" t="str">
        <f t="shared" si="454"/>
        <v>Pulse</v>
      </c>
      <c r="M4834" s="18">
        <f t="shared" si="455"/>
        <v>0.37675789473684212</v>
      </c>
    </row>
    <row r="4835" spans="1:13">
      <c r="A4835" s="4">
        <v>2008</v>
      </c>
      <c r="B4835" s="5" t="s">
        <v>163</v>
      </c>
      <c r="C4835" s="5" t="s">
        <v>168</v>
      </c>
      <c r="D4835" s="5" t="s">
        <v>15</v>
      </c>
      <c r="E4835" s="5">
        <v>2850</v>
      </c>
      <c r="F4835" s="6">
        <v>1336.84</v>
      </c>
      <c r="H4835" s="15" t="str">
        <f t="shared" si="450"/>
        <v>Medium</v>
      </c>
      <c r="I4835" s="11" t="str">
        <f t="shared" si="451"/>
        <v>Medium</v>
      </c>
      <c r="J4835" s="11" t="str">
        <f t="shared" si="452"/>
        <v>West</v>
      </c>
      <c r="K4835" s="11" t="str">
        <f t="shared" si="453"/>
        <v>2000s</v>
      </c>
      <c r="L4835" s="11" t="str">
        <f t="shared" si="454"/>
        <v>Cereal</v>
      </c>
      <c r="M4835" s="18">
        <f t="shared" si="455"/>
        <v>0.46906666666666663</v>
      </c>
    </row>
    <row r="4836" spans="1:13">
      <c r="A4836" s="4">
        <v>2008</v>
      </c>
      <c r="B4836" s="5" t="s">
        <v>163</v>
      </c>
      <c r="C4836" s="5" t="s">
        <v>168</v>
      </c>
      <c r="D4836" s="5" t="s">
        <v>16</v>
      </c>
      <c r="E4836" s="5">
        <v>30</v>
      </c>
      <c r="F4836" s="6">
        <v>1666.67</v>
      </c>
      <c r="H4836" s="15" t="str">
        <f t="shared" si="450"/>
        <v>Medium</v>
      </c>
      <c r="I4836" s="11" t="str">
        <f t="shared" si="451"/>
        <v>Small</v>
      </c>
      <c r="J4836" s="11" t="str">
        <f t="shared" si="452"/>
        <v>West</v>
      </c>
      <c r="K4836" s="11" t="str">
        <f t="shared" si="453"/>
        <v>2000s</v>
      </c>
      <c r="L4836" s="11" t="str">
        <f t="shared" si="454"/>
        <v>Cereal</v>
      </c>
      <c r="M4836" s="18">
        <f t="shared" si="455"/>
        <v>55.555666666666667</v>
      </c>
    </row>
    <row r="4837" spans="1:13">
      <c r="A4837" s="4">
        <v>2008</v>
      </c>
      <c r="B4837" s="5" t="s">
        <v>163</v>
      </c>
      <c r="C4837" s="5" t="s">
        <v>168</v>
      </c>
      <c r="D4837" s="5" t="s">
        <v>17</v>
      </c>
      <c r="E4837" s="5">
        <v>8930</v>
      </c>
      <c r="F4837" s="6">
        <v>1279.96</v>
      </c>
      <c r="H4837" s="15" t="str">
        <f t="shared" si="450"/>
        <v>Medium</v>
      </c>
      <c r="I4837" s="11" t="str">
        <f t="shared" si="451"/>
        <v>Large</v>
      </c>
      <c r="J4837" s="11" t="str">
        <f t="shared" si="452"/>
        <v>West</v>
      </c>
      <c r="K4837" s="11" t="str">
        <f t="shared" si="453"/>
        <v>2000s</v>
      </c>
      <c r="L4837" s="11" t="str">
        <f t="shared" si="454"/>
        <v>Pulse</v>
      </c>
      <c r="M4837" s="18">
        <f t="shared" si="455"/>
        <v>0.14333258678611421</v>
      </c>
    </row>
    <row r="4838" spans="1:13">
      <c r="A4838" s="4">
        <v>2008</v>
      </c>
      <c r="B4838" s="5" t="s">
        <v>163</v>
      </c>
      <c r="C4838" s="5" t="s">
        <v>168</v>
      </c>
      <c r="D4838" s="5" t="s">
        <v>18</v>
      </c>
      <c r="E4838" s="5">
        <v>130</v>
      </c>
      <c r="F4838" s="6">
        <v>384.62</v>
      </c>
      <c r="H4838" s="15" t="str">
        <f t="shared" si="450"/>
        <v>Low</v>
      </c>
      <c r="I4838" s="11" t="str">
        <f t="shared" si="451"/>
        <v>Small</v>
      </c>
      <c r="J4838" s="11" t="str">
        <f t="shared" si="452"/>
        <v>West</v>
      </c>
      <c r="K4838" s="11" t="str">
        <f t="shared" si="453"/>
        <v>2000s</v>
      </c>
      <c r="L4838" s="11" t="str">
        <f t="shared" si="454"/>
        <v>Fiber</v>
      </c>
      <c r="M4838" s="18">
        <f t="shared" si="455"/>
        <v>2.9586153846153849</v>
      </c>
    </row>
    <row r="4839" spans="1:13">
      <c r="A4839" s="4">
        <v>2009</v>
      </c>
      <c r="B4839" s="5" t="s">
        <v>163</v>
      </c>
      <c r="C4839" s="5" t="s">
        <v>168</v>
      </c>
      <c r="D4839" s="5" t="s">
        <v>15</v>
      </c>
      <c r="E4839" s="5">
        <v>2440</v>
      </c>
      <c r="F4839" s="6">
        <v>1704.92</v>
      </c>
      <c r="H4839" s="15" t="str">
        <f t="shared" si="450"/>
        <v>Medium</v>
      </c>
      <c r="I4839" s="11" t="str">
        <f t="shared" si="451"/>
        <v>Medium</v>
      </c>
      <c r="J4839" s="11" t="str">
        <f t="shared" si="452"/>
        <v>West</v>
      </c>
      <c r="K4839" s="11" t="str">
        <f t="shared" si="453"/>
        <v>2000s</v>
      </c>
      <c r="L4839" s="11" t="str">
        <f t="shared" si="454"/>
        <v>Cereal</v>
      </c>
      <c r="M4839" s="18">
        <f t="shared" si="455"/>
        <v>0.69873770491803278</v>
      </c>
    </row>
    <row r="4840" spans="1:13">
      <c r="A4840" s="4">
        <v>2009</v>
      </c>
      <c r="B4840" s="5" t="s">
        <v>163</v>
      </c>
      <c r="C4840" s="5" t="s">
        <v>168</v>
      </c>
      <c r="D4840" s="5" t="s">
        <v>16</v>
      </c>
      <c r="E4840" s="5">
        <v>20</v>
      </c>
      <c r="F4840" s="6">
        <v>1000</v>
      </c>
      <c r="H4840" s="15" t="str">
        <f t="shared" si="450"/>
        <v>Medium</v>
      </c>
      <c r="I4840" s="11" t="str">
        <f t="shared" si="451"/>
        <v>Small</v>
      </c>
      <c r="J4840" s="11" t="str">
        <f t="shared" si="452"/>
        <v>West</v>
      </c>
      <c r="K4840" s="11" t="str">
        <f t="shared" si="453"/>
        <v>2000s</v>
      </c>
      <c r="L4840" s="11" t="str">
        <f t="shared" si="454"/>
        <v>Cereal</v>
      </c>
      <c r="M4840" s="18">
        <f t="shared" si="455"/>
        <v>50</v>
      </c>
    </row>
    <row r="4841" spans="1:13">
      <c r="A4841" s="4">
        <v>2009</v>
      </c>
      <c r="B4841" s="5" t="s">
        <v>163</v>
      </c>
      <c r="C4841" s="5" t="s">
        <v>168</v>
      </c>
      <c r="D4841" s="5" t="s">
        <v>17</v>
      </c>
      <c r="E4841" s="5">
        <v>10380</v>
      </c>
      <c r="F4841" s="6">
        <v>1289.98</v>
      </c>
      <c r="H4841" s="15" t="str">
        <f t="shared" si="450"/>
        <v>Medium</v>
      </c>
      <c r="I4841" s="11" t="str">
        <f t="shared" si="451"/>
        <v>Large</v>
      </c>
      <c r="J4841" s="11" t="str">
        <f t="shared" si="452"/>
        <v>West</v>
      </c>
      <c r="K4841" s="11" t="str">
        <f t="shared" si="453"/>
        <v>2000s</v>
      </c>
      <c r="L4841" s="11" t="str">
        <f t="shared" si="454"/>
        <v>Pulse</v>
      </c>
      <c r="M4841" s="18">
        <f t="shared" si="455"/>
        <v>0.12427552986512524</v>
      </c>
    </row>
    <row r="4842" spans="1:13">
      <c r="A4842" s="4">
        <v>2009</v>
      </c>
      <c r="B4842" s="5" t="s">
        <v>163</v>
      </c>
      <c r="C4842" s="5" t="s">
        <v>168</v>
      </c>
      <c r="D4842" s="5" t="s">
        <v>18</v>
      </c>
      <c r="E4842" s="5">
        <v>160</v>
      </c>
      <c r="F4842" s="6">
        <v>312.5</v>
      </c>
      <c r="H4842" s="15" t="str">
        <f t="shared" si="450"/>
        <v>Low</v>
      </c>
      <c r="I4842" s="11" t="str">
        <f t="shared" si="451"/>
        <v>Small</v>
      </c>
      <c r="J4842" s="11" t="str">
        <f t="shared" si="452"/>
        <v>West</v>
      </c>
      <c r="K4842" s="11" t="str">
        <f t="shared" si="453"/>
        <v>2000s</v>
      </c>
      <c r="L4842" s="11" t="str">
        <f t="shared" si="454"/>
        <v>Fiber</v>
      </c>
      <c r="M4842" s="18">
        <f t="shared" si="455"/>
        <v>1.953125</v>
      </c>
    </row>
    <row r="4843" spans="1:13">
      <c r="A4843" s="4">
        <v>2010</v>
      </c>
      <c r="B4843" s="5" t="s">
        <v>163</v>
      </c>
      <c r="C4843" s="5" t="s">
        <v>168</v>
      </c>
      <c r="D4843" s="5" t="s">
        <v>15</v>
      </c>
      <c r="E4843" s="5">
        <v>2220</v>
      </c>
      <c r="F4843" s="6">
        <v>2018.02</v>
      </c>
      <c r="H4843" s="15" t="str">
        <f t="shared" si="450"/>
        <v>Medium</v>
      </c>
      <c r="I4843" s="11" t="str">
        <f t="shared" si="451"/>
        <v>Medium</v>
      </c>
      <c r="J4843" s="11" t="str">
        <f t="shared" si="452"/>
        <v>West</v>
      </c>
      <c r="K4843" s="11" t="str">
        <f t="shared" si="453"/>
        <v>2010s</v>
      </c>
      <c r="L4843" s="11" t="str">
        <f t="shared" si="454"/>
        <v>Cereal</v>
      </c>
      <c r="M4843" s="18">
        <f t="shared" si="455"/>
        <v>0.90901801801801796</v>
      </c>
    </row>
    <row r="4844" spans="1:13">
      <c r="A4844" s="4">
        <v>2010</v>
      </c>
      <c r="B4844" s="5" t="s">
        <v>163</v>
      </c>
      <c r="C4844" s="5" t="s">
        <v>168</v>
      </c>
      <c r="D4844" s="5" t="s">
        <v>16</v>
      </c>
      <c r="E4844" s="5">
        <v>20</v>
      </c>
      <c r="F4844" s="6">
        <v>1000</v>
      </c>
      <c r="H4844" s="15" t="str">
        <f t="shared" si="450"/>
        <v>Medium</v>
      </c>
      <c r="I4844" s="11" t="str">
        <f t="shared" si="451"/>
        <v>Small</v>
      </c>
      <c r="J4844" s="11" t="str">
        <f t="shared" si="452"/>
        <v>West</v>
      </c>
      <c r="K4844" s="11" t="str">
        <f t="shared" si="453"/>
        <v>2010s</v>
      </c>
      <c r="L4844" s="11" t="str">
        <f t="shared" si="454"/>
        <v>Cereal</v>
      </c>
      <c r="M4844" s="18">
        <f t="shared" si="455"/>
        <v>50</v>
      </c>
    </row>
    <row r="4845" spans="1:13">
      <c r="A4845" s="4">
        <v>2010</v>
      </c>
      <c r="B4845" s="5" t="s">
        <v>163</v>
      </c>
      <c r="C4845" s="5" t="s">
        <v>168</v>
      </c>
      <c r="D4845" s="5" t="s">
        <v>17</v>
      </c>
      <c r="E4845" s="5">
        <v>7160</v>
      </c>
      <c r="F4845" s="6">
        <v>1480.45</v>
      </c>
      <c r="H4845" s="15" t="str">
        <f t="shared" si="450"/>
        <v>Medium</v>
      </c>
      <c r="I4845" s="11" t="str">
        <f t="shared" si="451"/>
        <v>Large</v>
      </c>
      <c r="J4845" s="11" t="str">
        <f t="shared" si="452"/>
        <v>West</v>
      </c>
      <c r="K4845" s="11" t="str">
        <f t="shared" si="453"/>
        <v>2010s</v>
      </c>
      <c r="L4845" s="11" t="str">
        <f t="shared" si="454"/>
        <v>Pulse</v>
      </c>
      <c r="M4845" s="18">
        <f t="shared" si="455"/>
        <v>0.20676675977653633</v>
      </c>
    </row>
    <row r="4846" spans="1:13">
      <c r="A4846" s="4">
        <v>2010</v>
      </c>
      <c r="B4846" s="5" t="s">
        <v>163</v>
      </c>
      <c r="C4846" s="5" t="s">
        <v>168</v>
      </c>
      <c r="D4846" s="5" t="s">
        <v>18</v>
      </c>
      <c r="E4846" s="5">
        <v>110</v>
      </c>
      <c r="F4846" s="6">
        <v>363.64</v>
      </c>
      <c r="H4846" s="15" t="str">
        <f t="shared" si="450"/>
        <v>Low</v>
      </c>
      <c r="I4846" s="11" t="str">
        <f t="shared" si="451"/>
        <v>Small</v>
      </c>
      <c r="J4846" s="11" t="str">
        <f t="shared" si="452"/>
        <v>West</v>
      </c>
      <c r="K4846" s="11" t="str">
        <f t="shared" si="453"/>
        <v>2010s</v>
      </c>
      <c r="L4846" s="11" t="str">
        <f t="shared" si="454"/>
        <v>Fiber</v>
      </c>
      <c r="M4846" s="18">
        <f t="shared" si="455"/>
        <v>3.3058181818181818</v>
      </c>
    </row>
    <row r="4847" spans="1:13">
      <c r="A4847" s="4">
        <v>2011</v>
      </c>
      <c r="B4847" s="5" t="s">
        <v>163</v>
      </c>
      <c r="C4847" s="5" t="s">
        <v>168</v>
      </c>
      <c r="D4847" s="5" t="s">
        <v>15</v>
      </c>
      <c r="E4847" s="5">
        <v>2920</v>
      </c>
      <c r="F4847" s="6">
        <v>2380.14</v>
      </c>
      <c r="H4847" s="15" t="str">
        <f t="shared" si="450"/>
        <v>Medium</v>
      </c>
      <c r="I4847" s="11" t="str">
        <f t="shared" si="451"/>
        <v>Medium</v>
      </c>
      <c r="J4847" s="11" t="str">
        <f t="shared" si="452"/>
        <v>West</v>
      </c>
      <c r="K4847" s="11" t="str">
        <f t="shared" si="453"/>
        <v>2010s</v>
      </c>
      <c r="L4847" s="11" t="str">
        <f t="shared" si="454"/>
        <v>Cereal</v>
      </c>
      <c r="M4847" s="18">
        <f t="shared" si="455"/>
        <v>0.81511643835616432</v>
      </c>
    </row>
    <row r="4848" spans="1:13">
      <c r="A4848" s="4">
        <v>2011</v>
      </c>
      <c r="B4848" s="5" t="s">
        <v>163</v>
      </c>
      <c r="C4848" s="5" t="s">
        <v>168</v>
      </c>
      <c r="D4848" s="5" t="s">
        <v>16</v>
      </c>
      <c r="E4848" s="5">
        <v>20</v>
      </c>
      <c r="F4848" s="6">
        <v>1000</v>
      </c>
      <c r="H4848" s="15" t="str">
        <f t="shared" si="450"/>
        <v>Medium</v>
      </c>
      <c r="I4848" s="11" t="str">
        <f t="shared" si="451"/>
        <v>Small</v>
      </c>
      <c r="J4848" s="11" t="str">
        <f t="shared" si="452"/>
        <v>West</v>
      </c>
      <c r="K4848" s="11" t="str">
        <f t="shared" si="453"/>
        <v>2010s</v>
      </c>
      <c r="L4848" s="11" t="str">
        <f t="shared" si="454"/>
        <v>Cereal</v>
      </c>
      <c r="M4848" s="18">
        <f t="shared" si="455"/>
        <v>50</v>
      </c>
    </row>
    <row r="4849" spans="1:13">
      <c r="A4849" s="4">
        <v>2011</v>
      </c>
      <c r="B4849" s="5" t="s">
        <v>163</v>
      </c>
      <c r="C4849" s="5" t="s">
        <v>168</v>
      </c>
      <c r="D4849" s="5" t="s">
        <v>17</v>
      </c>
      <c r="E4849" s="5">
        <v>6310</v>
      </c>
      <c r="F4849" s="6">
        <v>1309.03</v>
      </c>
      <c r="H4849" s="15" t="str">
        <f t="shared" si="450"/>
        <v>Medium</v>
      </c>
      <c r="I4849" s="11" t="str">
        <f t="shared" si="451"/>
        <v>Large</v>
      </c>
      <c r="J4849" s="11" t="str">
        <f t="shared" si="452"/>
        <v>West</v>
      </c>
      <c r="K4849" s="11" t="str">
        <f t="shared" si="453"/>
        <v>2010s</v>
      </c>
      <c r="L4849" s="11" t="str">
        <f t="shared" si="454"/>
        <v>Pulse</v>
      </c>
      <c r="M4849" s="18">
        <f t="shared" si="455"/>
        <v>0.20745324881141045</v>
      </c>
    </row>
    <row r="4850" spans="1:13">
      <c r="A4850" s="4">
        <v>2011</v>
      </c>
      <c r="B4850" s="5" t="s">
        <v>163</v>
      </c>
      <c r="C4850" s="5" t="s">
        <v>168</v>
      </c>
      <c r="D4850" s="5" t="s">
        <v>18</v>
      </c>
      <c r="E4850" s="5">
        <v>460</v>
      </c>
      <c r="F4850" s="6">
        <v>543.48</v>
      </c>
      <c r="H4850" s="15" t="str">
        <f t="shared" si="450"/>
        <v>Low</v>
      </c>
      <c r="I4850" s="11" t="str">
        <f t="shared" si="451"/>
        <v>Small</v>
      </c>
      <c r="J4850" s="11" t="str">
        <f t="shared" si="452"/>
        <v>West</v>
      </c>
      <c r="K4850" s="11" t="str">
        <f t="shared" si="453"/>
        <v>2010s</v>
      </c>
      <c r="L4850" s="11" t="str">
        <f t="shared" si="454"/>
        <v>Fiber</v>
      </c>
      <c r="M4850" s="18">
        <f t="shared" si="455"/>
        <v>1.1814782608695653</v>
      </c>
    </row>
    <row r="4851" spans="1:13">
      <c r="A4851" s="4">
        <v>2012</v>
      </c>
      <c r="B4851" s="5" t="s">
        <v>163</v>
      </c>
      <c r="C4851" s="5" t="s">
        <v>168</v>
      </c>
      <c r="D4851" s="5" t="s">
        <v>15</v>
      </c>
      <c r="E4851" s="5">
        <v>1490</v>
      </c>
      <c r="F4851" s="6">
        <v>1959.73</v>
      </c>
      <c r="H4851" s="15" t="str">
        <f t="shared" si="450"/>
        <v>Medium</v>
      </c>
      <c r="I4851" s="11" t="str">
        <f t="shared" si="451"/>
        <v>Medium</v>
      </c>
      <c r="J4851" s="11" t="str">
        <f t="shared" si="452"/>
        <v>West</v>
      </c>
      <c r="K4851" s="11" t="str">
        <f t="shared" si="453"/>
        <v>2010s</v>
      </c>
      <c r="L4851" s="11" t="str">
        <f t="shared" si="454"/>
        <v>Cereal</v>
      </c>
      <c r="M4851" s="18">
        <f t="shared" si="455"/>
        <v>1.315255033557047</v>
      </c>
    </row>
    <row r="4852" spans="1:13">
      <c r="A4852" s="4">
        <v>2012</v>
      </c>
      <c r="B4852" s="5" t="s">
        <v>163</v>
      </c>
      <c r="C4852" s="5" t="s">
        <v>168</v>
      </c>
      <c r="D4852" s="5" t="s">
        <v>16</v>
      </c>
      <c r="E4852" s="5">
        <v>10</v>
      </c>
      <c r="F4852" s="6">
        <v>2000</v>
      </c>
      <c r="H4852" s="15" t="str">
        <f t="shared" si="450"/>
        <v>Medium</v>
      </c>
      <c r="I4852" s="11" t="str">
        <f t="shared" si="451"/>
        <v>Small</v>
      </c>
      <c r="J4852" s="11" t="str">
        <f t="shared" si="452"/>
        <v>West</v>
      </c>
      <c r="K4852" s="11" t="str">
        <f t="shared" si="453"/>
        <v>2010s</v>
      </c>
      <c r="L4852" s="11" t="str">
        <f t="shared" si="454"/>
        <v>Cereal</v>
      </c>
      <c r="M4852" s="18">
        <f t="shared" si="455"/>
        <v>200</v>
      </c>
    </row>
    <row r="4853" spans="1:13">
      <c r="A4853" s="4">
        <v>2012</v>
      </c>
      <c r="B4853" s="5" t="s">
        <v>163</v>
      </c>
      <c r="C4853" s="5" t="s">
        <v>168</v>
      </c>
      <c r="D4853" s="5" t="s">
        <v>17</v>
      </c>
      <c r="E4853" s="5">
        <v>5820</v>
      </c>
      <c r="F4853" s="6">
        <v>1616.84</v>
      </c>
      <c r="H4853" s="15" t="str">
        <f t="shared" si="450"/>
        <v>Medium</v>
      </c>
      <c r="I4853" s="11" t="str">
        <f t="shared" si="451"/>
        <v>Large</v>
      </c>
      <c r="J4853" s="11" t="str">
        <f t="shared" si="452"/>
        <v>West</v>
      </c>
      <c r="K4853" s="11" t="str">
        <f t="shared" si="453"/>
        <v>2010s</v>
      </c>
      <c r="L4853" s="11" t="str">
        <f t="shared" si="454"/>
        <v>Pulse</v>
      </c>
      <c r="M4853" s="18">
        <f t="shared" si="455"/>
        <v>0.27780756013745705</v>
      </c>
    </row>
    <row r="4854" spans="1:13">
      <c r="A4854" s="4">
        <v>2012</v>
      </c>
      <c r="B4854" s="5" t="s">
        <v>163</v>
      </c>
      <c r="C4854" s="5" t="s">
        <v>168</v>
      </c>
      <c r="D4854" s="5" t="s">
        <v>18</v>
      </c>
      <c r="E4854" s="5">
        <v>1590</v>
      </c>
      <c r="F4854" s="6">
        <v>94.34</v>
      </c>
      <c r="H4854" s="15" t="str">
        <f t="shared" si="450"/>
        <v>Low</v>
      </c>
      <c r="I4854" s="11" t="str">
        <f t="shared" si="451"/>
        <v>Medium</v>
      </c>
      <c r="J4854" s="11" t="str">
        <f t="shared" si="452"/>
        <v>West</v>
      </c>
      <c r="K4854" s="11" t="str">
        <f t="shared" si="453"/>
        <v>2010s</v>
      </c>
      <c r="L4854" s="11" t="str">
        <f t="shared" si="454"/>
        <v>Fiber</v>
      </c>
      <c r="M4854" s="18">
        <f t="shared" si="455"/>
        <v>5.9333333333333335E-2</v>
      </c>
    </row>
    <row r="4855" spans="1:13">
      <c r="A4855" s="4">
        <v>2013</v>
      </c>
      <c r="B4855" s="5" t="s">
        <v>163</v>
      </c>
      <c r="C4855" s="5" t="s">
        <v>168</v>
      </c>
      <c r="D4855" s="5" t="s">
        <v>15</v>
      </c>
      <c r="E4855" s="5">
        <v>2360</v>
      </c>
      <c r="F4855" s="6">
        <v>2004.24</v>
      </c>
      <c r="H4855" s="15" t="str">
        <f t="shared" si="450"/>
        <v>Medium</v>
      </c>
      <c r="I4855" s="11" t="str">
        <f t="shared" si="451"/>
        <v>Medium</v>
      </c>
      <c r="J4855" s="11" t="str">
        <f t="shared" si="452"/>
        <v>West</v>
      </c>
      <c r="K4855" s="11" t="str">
        <f t="shared" si="453"/>
        <v>2010s</v>
      </c>
      <c r="L4855" s="11" t="str">
        <f t="shared" si="454"/>
        <v>Cereal</v>
      </c>
      <c r="M4855" s="18">
        <f t="shared" si="455"/>
        <v>0.84925423728813565</v>
      </c>
    </row>
    <row r="4856" spans="1:13">
      <c r="A4856" s="4">
        <v>2013</v>
      </c>
      <c r="B4856" s="5" t="s">
        <v>163</v>
      </c>
      <c r="C4856" s="5" t="s">
        <v>168</v>
      </c>
      <c r="D4856" s="5" t="s">
        <v>16</v>
      </c>
      <c r="E4856" s="5">
        <v>10</v>
      </c>
      <c r="F4856" s="6">
        <v>1000</v>
      </c>
      <c r="H4856" s="15" t="str">
        <f t="shared" si="450"/>
        <v>Medium</v>
      </c>
      <c r="I4856" s="11" t="str">
        <f t="shared" si="451"/>
        <v>Small</v>
      </c>
      <c r="J4856" s="11" t="str">
        <f t="shared" si="452"/>
        <v>West</v>
      </c>
      <c r="K4856" s="11" t="str">
        <f t="shared" si="453"/>
        <v>2010s</v>
      </c>
      <c r="L4856" s="11" t="str">
        <f t="shared" si="454"/>
        <v>Cereal</v>
      </c>
      <c r="M4856" s="18">
        <f t="shared" si="455"/>
        <v>100</v>
      </c>
    </row>
    <row r="4857" spans="1:13">
      <c r="A4857" s="4">
        <v>2013</v>
      </c>
      <c r="B4857" s="5" t="s">
        <v>163</v>
      </c>
      <c r="C4857" s="5" t="s">
        <v>168</v>
      </c>
      <c r="D4857" s="5" t="s">
        <v>17</v>
      </c>
      <c r="E4857" s="5">
        <v>6240</v>
      </c>
      <c r="F4857" s="6">
        <v>1472.76</v>
      </c>
      <c r="H4857" s="15" t="str">
        <f t="shared" si="450"/>
        <v>Medium</v>
      </c>
      <c r="I4857" s="11" t="str">
        <f t="shared" si="451"/>
        <v>Large</v>
      </c>
      <c r="J4857" s="11" t="str">
        <f t="shared" si="452"/>
        <v>West</v>
      </c>
      <c r="K4857" s="11" t="str">
        <f t="shared" si="453"/>
        <v>2010s</v>
      </c>
      <c r="L4857" s="11" t="str">
        <f t="shared" si="454"/>
        <v>Pulse</v>
      </c>
      <c r="M4857" s="18">
        <f t="shared" si="455"/>
        <v>0.23601923076923076</v>
      </c>
    </row>
    <row r="4858" spans="1:13">
      <c r="A4858" s="4">
        <v>2013</v>
      </c>
      <c r="B4858" s="5" t="s">
        <v>163</v>
      </c>
      <c r="C4858" s="5" t="s">
        <v>168</v>
      </c>
      <c r="D4858" s="5" t="s">
        <v>18</v>
      </c>
      <c r="E4858" s="5">
        <v>1460</v>
      </c>
      <c r="F4858" s="6">
        <v>102.74</v>
      </c>
      <c r="H4858" s="15" t="str">
        <f t="shared" si="450"/>
        <v>Low</v>
      </c>
      <c r="I4858" s="11" t="str">
        <f t="shared" si="451"/>
        <v>Medium</v>
      </c>
      <c r="J4858" s="11" t="str">
        <f t="shared" si="452"/>
        <v>West</v>
      </c>
      <c r="K4858" s="11" t="str">
        <f t="shared" si="453"/>
        <v>2010s</v>
      </c>
      <c r="L4858" s="11" t="str">
        <f t="shared" si="454"/>
        <v>Fiber</v>
      </c>
      <c r="M4858" s="18">
        <f t="shared" si="455"/>
        <v>7.036986301369863E-2</v>
      </c>
    </row>
    <row r="4859" spans="1:13">
      <c r="A4859" s="4">
        <v>2014</v>
      </c>
      <c r="B4859" s="5" t="s">
        <v>163</v>
      </c>
      <c r="C4859" s="5" t="s">
        <v>168</v>
      </c>
      <c r="D4859" s="5" t="s">
        <v>15</v>
      </c>
      <c r="E4859" s="5">
        <v>2640</v>
      </c>
      <c r="F4859" s="6">
        <v>2193.1799999999998</v>
      </c>
      <c r="H4859" s="15" t="str">
        <f t="shared" si="450"/>
        <v>Medium</v>
      </c>
      <c r="I4859" s="11" t="str">
        <f t="shared" si="451"/>
        <v>Medium</v>
      </c>
      <c r="J4859" s="11" t="str">
        <f t="shared" si="452"/>
        <v>West</v>
      </c>
      <c r="K4859" s="11" t="str">
        <f t="shared" si="453"/>
        <v>2010s</v>
      </c>
      <c r="L4859" s="11" t="str">
        <f t="shared" si="454"/>
        <v>Cereal</v>
      </c>
      <c r="M4859" s="18">
        <f t="shared" si="455"/>
        <v>0.83074999999999999</v>
      </c>
    </row>
    <row r="4860" spans="1:13">
      <c r="A4860" s="4">
        <v>2014</v>
      </c>
      <c r="B4860" s="5" t="s">
        <v>163</v>
      </c>
      <c r="C4860" s="5" t="s">
        <v>168</v>
      </c>
      <c r="D4860" s="5" t="s">
        <v>17</v>
      </c>
      <c r="E4860" s="5">
        <v>6610</v>
      </c>
      <c r="F4860" s="6">
        <v>1202.72</v>
      </c>
      <c r="H4860" s="15" t="str">
        <f t="shared" si="450"/>
        <v>Medium</v>
      </c>
      <c r="I4860" s="11" t="str">
        <f t="shared" si="451"/>
        <v>Large</v>
      </c>
      <c r="J4860" s="11" t="str">
        <f t="shared" si="452"/>
        <v>West</v>
      </c>
      <c r="K4860" s="11" t="str">
        <f t="shared" si="453"/>
        <v>2010s</v>
      </c>
      <c r="L4860" s="11" t="str">
        <f t="shared" si="454"/>
        <v>Pulse</v>
      </c>
      <c r="M4860" s="18">
        <f t="shared" si="455"/>
        <v>0.18195461422087747</v>
      </c>
    </row>
    <row r="4861" spans="1:13">
      <c r="A4861" s="4">
        <v>2014</v>
      </c>
      <c r="B4861" s="5" t="s">
        <v>163</v>
      </c>
      <c r="C4861" s="5" t="s">
        <v>168</v>
      </c>
      <c r="D4861" s="5" t="s">
        <v>18</v>
      </c>
      <c r="E4861" s="5">
        <v>3010</v>
      </c>
      <c r="F4861" s="6">
        <v>96.35</v>
      </c>
      <c r="H4861" s="15" t="str">
        <f t="shared" si="450"/>
        <v>Low</v>
      </c>
      <c r="I4861" s="11" t="str">
        <f t="shared" si="451"/>
        <v>Medium</v>
      </c>
      <c r="J4861" s="11" t="str">
        <f t="shared" si="452"/>
        <v>West</v>
      </c>
      <c r="K4861" s="11" t="str">
        <f t="shared" si="453"/>
        <v>2010s</v>
      </c>
      <c r="L4861" s="11" t="str">
        <f t="shared" si="454"/>
        <v>Fiber</v>
      </c>
      <c r="M4861" s="18">
        <f t="shared" si="455"/>
        <v>3.2009966777408638E-2</v>
      </c>
    </row>
    <row r="4862" spans="1:13">
      <c r="A4862" s="4">
        <v>2015</v>
      </c>
      <c r="B4862" s="5" t="s">
        <v>163</v>
      </c>
      <c r="C4862" s="5" t="s">
        <v>168</v>
      </c>
      <c r="D4862" s="5" t="s">
        <v>15</v>
      </c>
      <c r="E4862" s="5">
        <v>2610</v>
      </c>
      <c r="F4862" s="6">
        <v>2291.19</v>
      </c>
      <c r="H4862" s="15" t="str">
        <f t="shared" si="450"/>
        <v>Medium</v>
      </c>
      <c r="I4862" s="11" t="str">
        <f t="shared" si="451"/>
        <v>Medium</v>
      </c>
      <c r="J4862" s="11" t="str">
        <f t="shared" si="452"/>
        <v>West</v>
      </c>
      <c r="K4862" s="11" t="str">
        <f t="shared" si="453"/>
        <v>2010s</v>
      </c>
      <c r="L4862" s="11" t="str">
        <f t="shared" si="454"/>
        <v>Cereal</v>
      </c>
      <c r="M4862" s="18">
        <f t="shared" si="455"/>
        <v>0.87785057471264372</v>
      </c>
    </row>
    <row r="4863" spans="1:13">
      <c r="A4863" s="4">
        <v>2015</v>
      </c>
      <c r="B4863" s="5" t="s">
        <v>163</v>
      </c>
      <c r="C4863" s="5" t="s">
        <v>168</v>
      </c>
      <c r="D4863" s="5" t="s">
        <v>16</v>
      </c>
      <c r="E4863" s="5">
        <v>10</v>
      </c>
      <c r="F4863" s="6">
        <v>1000</v>
      </c>
      <c r="H4863" s="15" t="str">
        <f t="shared" si="450"/>
        <v>Medium</v>
      </c>
      <c r="I4863" s="11" t="str">
        <f t="shared" si="451"/>
        <v>Small</v>
      </c>
      <c r="J4863" s="11" t="str">
        <f t="shared" si="452"/>
        <v>West</v>
      </c>
      <c r="K4863" s="11" t="str">
        <f t="shared" si="453"/>
        <v>2010s</v>
      </c>
      <c r="L4863" s="11" t="str">
        <f t="shared" si="454"/>
        <v>Cereal</v>
      </c>
      <c r="M4863" s="18">
        <f t="shared" si="455"/>
        <v>100</v>
      </c>
    </row>
    <row r="4864" spans="1:13">
      <c r="A4864" s="4">
        <v>2015</v>
      </c>
      <c r="B4864" s="5" t="s">
        <v>163</v>
      </c>
      <c r="C4864" s="5" t="s">
        <v>168</v>
      </c>
      <c r="D4864" s="5" t="s">
        <v>17</v>
      </c>
      <c r="E4864" s="5">
        <v>4420</v>
      </c>
      <c r="F4864" s="6">
        <v>776.02</v>
      </c>
      <c r="H4864" s="15" t="str">
        <f t="shared" si="450"/>
        <v>Low</v>
      </c>
      <c r="I4864" s="11" t="str">
        <f t="shared" si="451"/>
        <v>Medium</v>
      </c>
      <c r="J4864" s="11" t="str">
        <f t="shared" si="452"/>
        <v>West</v>
      </c>
      <c r="K4864" s="11" t="str">
        <f t="shared" si="453"/>
        <v>2010s</v>
      </c>
      <c r="L4864" s="11" t="str">
        <f t="shared" si="454"/>
        <v>Pulse</v>
      </c>
      <c r="M4864" s="18">
        <f t="shared" si="455"/>
        <v>0.17557013574660632</v>
      </c>
    </row>
    <row r="4865" spans="1:13">
      <c r="A4865" s="4">
        <v>2015</v>
      </c>
      <c r="B4865" s="5" t="s">
        <v>163</v>
      </c>
      <c r="C4865" s="5" t="s">
        <v>168</v>
      </c>
      <c r="D4865" s="5" t="s">
        <v>18</v>
      </c>
      <c r="E4865" s="5">
        <v>6260</v>
      </c>
      <c r="F4865" s="6">
        <v>83.07</v>
      </c>
      <c r="H4865" s="15" t="str">
        <f t="shared" si="450"/>
        <v>Low</v>
      </c>
      <c r="I4865" s="11" t="str">
        <f t="shared" si="451"/>
        <v>Large</v>
      </c>
      <c r="J4865" s="11" t="str">
        <f t="shared" si="452"/>
        <v>West</v>
      </c>
      <c r="K4865" s="11" t="str">
        <f t="shared" si="453"/>
        <v>2010s</v>
      </c>
      <c r="L4865" s="11" t="str">
        <f t="shared" si="454"/>
        <v>Fiber</v>
      </c>
      <c r="M4865" s="18">
        <f t="shared" si="455"/>
        <v>1.326996805111821E-2</v>
      </c>
    </row>
    <row r="4866" spans="1:13">
      <c r="A4866" s="4">
        <v>2016</v>
      </c>
      <c r="B4866" s="5" t="s">
        <v>163</v>
      </c>
      <c r="C4866" s="5" t="s">
        <v>168</v>
      </c>
      <c r="D4866" s="5" t="s">
        <v>15</v>
      </c>
      <c r="E4866" s="5">
        <v>1780</v>
      </c>
      <c r="F4866" s="6">
        <v>2283.62</v>
      </c>
      <c r="H4866" s="15" t="str">
        <f t="shared" si="450"/>
        <v>Medium</v>
      </c>
      <c r="I4866" s="11" t="str">
        <f t="shared" si="451"/>
        <v>Medium</v>
      </c>
      <c r="J4866" s="11" t="str">
        <f t="shared" si="452"/>
        <v>West</v>
      </c>
      <c r="K4866" s="11" t="str">
        <f t="shared" si="453"/>
        <v>2010s</v>
      </c>
      <c r="L4866" s="11" t="str">
        <f t="shared" si="454"/>
        <v>Cereal</v>
      </c>
      <c r="M4866" s="18">
        <f t="shared" si="455"/>
        <v>1.2829325842696628</v>
      </c>
    </row>
    <row r="4867" spans="1:13">
      <c r="A4867" s="4">
        <v>2016</v>
      </c>
      <c r="B4867" s="5" t="s">
        <v>163</v>
      </c>
      <c r="C4867" s="5" t="s">
        <v>168</v>
      </c>
      <c r="D4867" s="5" t="s">
        <v>17</v>
      </c>
      <c r="E4867" s="5">
        <v>5150</v>
      </c>
      <c r="F4867" s="6">
        <v>1126.0899999999999</v>
      </c>
      <c r="H4867" s="15" t="str">
        <f t="shared" ref="H4867:H4930" si="456">IF(F4867&lt;1000,"Low",IF(F4867&lt;3000,"Medium","High"))</f>
        <v>Medium</v>
      </c>
      <c r="I4867" s="11" t="str">
        <f t="shared" ref="I4867:I4930" si="457">IF(E4867&lt;1000,"Small",IF(E4867&lt;5000,"Medium","Large"))</f>
        <v>Large</v>
      </c>
      <c r="J4867" s="11" t="str">
        <f t="shared" ref="J4867:J4930" si="458">IF(OR(B4867="Punjab",B4867="Haryana",B4867="Himachal Pradesh",B4867="Jammu and Kashmir",B4867="Uttarakhand",B4867="Delhi",B4867="Chandigarh"),"North",IF(OR(B4867="Tamil Nadu",B4867="Karnataka",B4867="Kerala",B4867="Andhra Pradesh",B4867="Telangana"),"South",IF(OR(B4867="Maharashtra",B4867="Gujarat",B4867="Goa",B4867="Rajasthan"),"West",IF(OR(B4867="West Bengal",B4867="Bihar",B4867="Jharkhand",B4867="Odisha",B4867="Assam",B4867="Sikkim",B4867="Arunachal Pradesh",B4867="Manipur",B4867="Meghalaya",B4867="Mizoram",B4867="Nagaland",B4867="Tripura"),"East","Central"))))</f>
        <v>West</v>
      </c>
      <c r="K4867" s="11" t="str">
        <f t="shared" ref="K4867:K4930" si="459">LEFT(A4867,3)&amp;"0s"</f>
        <v>2010s</v>
      </c>
      <c r="L4867" s="11" t="str">
        <f t="shared" ref="L4867:L4930" si="460">IF(D4867="Rice","Cereal",IF(D4867="Maize","Cereal",IF(D4867="Chickpea","Pulse",IF(D4867="Cotton","Fiber","Other"))))</f>
        <v>Pulse</v>
      </c>
      <c r="M4867" s="18">
        <f t="shared" ref="M4867:M4930" si="461">F4867/E4867</f>
        <v>0.21865825242718445</v>
      </c>
    </row>
    <row r="4868" spans="1:13">
      <c r="A4868" s="4">
        <v>2016</v>
      </c>
      <c r="B4868" s="5" t="s">
        <v>163</v>
      </c>
      <c r="C4868" s="5" t="s">
        <v>168</v>
      </c>
      <c r="D4868" s="5" t="s">
        <v>18</v>
      </c>
      <c r="E4868" s="5">
        <v>7090</v>
      </c>
      <c r="F4868" s="6">
        <v>279.51</v>
      </c>
      <c r="H4868" s="15" t="str">
        <f t="shared" si="456"/>
        <v>Low</v>
      </c>
      <c r="I4868" s="11" t="str">
        <f t="shared" si="457"/>
        <v>Large</v>
      </c>
      <c r="J4868" s="11" t="str">
        <f t="shared" si="458"/>
        <v>West</v>
      </c>
      <c r="K4868" s="11" t="str">
        <f t="shared" si="459"/>
        <v>2010s</v>
      </c>
      <c r="L4868" s="11" t="str">
        <f t="shared" si="460"/>
        <v>Fiber</v>
      </c>
      <c r="M4868" s="18">
        <f t="shared" si="461"/>
        <v>3.9423131170662908E-2</v>
      </c>
    </row>
    <row r="4869" spans="1:13">
      <c r="A4869" s="4">
        <v>2017</v>
      </c>
      <c r="B4869" s="5" t="s">
        <v>163</v>
      </c>
      <c r="C4869" s="5" t="s">
        <v>168</v>
      </c>
      <c r="D4869" s="5" t="s">
        <v>15</v>
      </c>
      <c r="E4869" s="5">
        <v>1360</v>
      </c>
      <c r="F4869" s="6">
        <v>2209.1</v>
      </c>
      <c r="H4869" s="15" t="str">
        <f t="shared" si="456"/>
        <v>Medium</v>
      </c>
      <c r="I4869" s="11" t="str">
        <f t="shared" si="457"/>
        <v>Medium</v>
      </c>
      <c r="J4869" s="11" t="str">
        <f t="shared" si="458"/>
        <v>West</v>
      </c>
      <c r="K4869" s="11" t="str">
        <f t="shared" si="459"/>
        <v>2010s</v>
      </c>
      <c r="L4869" s="11" t="str">
        <f t="shared" si="460"/>
        <v>Cereal</v>
      </c>
      <c r="M4869" s="18">
        <f t="shared" si="461"/>
        <v>1.6243382352941176</v>
      </c>
    </row>
    <row r="4870" spans="1:13">
      <c r="A4870" s="4">
        <v>2017</v>
      </c>
      <c r="B4870" s="5" t="s">
        <v>163</v>
      </c>
      <c r="C4870" s="5" t="s">
        <v>168</v>
      </c>
      <c r="D4870" s="5" t="s">
        <v>17</v>
      </c>
      <c r="E4870" s="5">
        <v>4160</v>
      </c>
      <c r="F4870" s="6">
        <v>860.64</v>
      </c>
      <c r="H4870" s="15" t="str">
        <f t="shared" si="456"/>
        <v>Low</v>
      </c>
      <c r="I4870" s="11" t="str">
        <f t="shared" si="457"/>
        <v>Medium</v>
      </c>
      <c r="J4870" s="11" t="str">
        <f t="shared" si="458"/>
        <v>West</v>
      </c>
      <c r="K4870" s="11" t="str">
        <f t="shared" si="459"/>
        <v>2010s</v>
      </c>
      <c r="L4870" s="11" t="str">
        <f t="shared" si="460"/>
        <v>Pulse</v>
      </c>
      <c r="M4870" s="18">
        <f t="shared" si="461"/>
        <v>0.20688461538461539</v>
      </c>
    </row>
    <row r="4871" spans="1:13">
      <c r="A4871" s="4">
        <v>2017</v>
      </c>
      <c r="B4871" s="5" t="s">
        <v>163</v>
      </c>
      <c r="C4871" s="5" t="s">
        <v>168</v>
      </c>
      <c r="D4871" s="5" t="s">
        <v>18</v>
      </c>
      <c r="E4871" s="5">
        <v>7070</v>
      </c>
      <c r="F4871" s="6">
        <v>91.27</v>
      </c>
      <c r="H4871" s="15" t="str">
        <f t="shared" si="456"/>
        <v>Low</v>
      </c>
      <c r="I4871" s="11" t="str">
        <f t="shared" si="457"/>
        <v>Large</v>
      </c>
      <c r="J4871" s="11" t="str">
        <f t="shared" si="458"/>
        <v>West</v>
      </c>
      <c r="K4871" s="11" t="str">
        <f t="shared" si="459"/>
        <v>2010s</v>
      </c>
      <c r="L4871" s="11" t="str">
        <f t="shared" si="460"/>
        <v>Fiber</v>
      </c>
      <c r="M4871" s="18">
        <f t="shared" si="461"/>
        <v>1.290947666195191E-2</v>
      </c>
    </row>
    <row r="4872" spans="1:13">
      <c r="A4872" s="4">
        <v>2008</v>
      </c>
      <c r="B4872" s="5" t="s">
        <v>163</v>
      </c>
      <c r="C4872" s="5" t="s">
        <v>169</v>
      </c>
      <c r="D4872" s="5" t="s">
        <v>15</v>
      </c>
      <c r="E4872" s="5">
        <v>280</v>
      </c>
      <c r="F4872" s="6">
        <v>1785.71</v>
      </c>
      <c r="H4872" s="15" t="str">
        <f t="shared" si="456"/>
        <v>Medium</v>
      </c>
      <c r="I4872" s="11" t="str">
        <f t="shared" si="457"/>
        <v>Small</v>
      </c>
      <c r="J4872" s="11" t="str">
        <f t="shared" si="458"/>
        <v>West</v>
      </c>
      <c r="K4872" s="11" t="str">
        <f t="shared" si="459"/>
        <v>2000s</v>
      </c>
      <c r="L4872" s="11" t="str">
        <f t="shared" si="460"/>
        <v>Cereal</v>
      </c>
      <c r="M4872" s="18">
        <f t="shared" si="461"/>
        <v>6.3775357142857141</v>
      </c>
    </row>
    <row r="4873" spans="1:13">
      <c r="A4873" s="4">
        <v>2008</v>
      </c>
      <c r="B4873" s="5" t="s">
        <v>163</v>
      </c>
      <c r="C4873" s="5" t="s">
        <v>169</v>
      </c>
      <c r="D4873" s="5" t="s">
        <v>16</v>
      </c>
      <c r="E4873" s="5">
        <v>179710</v>
      </c>
      <c r="F4873" s="6">
        <v>1563.07</v>
      </c>
      <c r="H4873" s="15" t="str">
        <f t="shared" si="456"/>
        <v>Medium</v>
      </c>
      <c r="I4873" s="11" t="str">
        <f t="shared" si="457"/>
        <v>Large</v>
      </c>
      <c r="J4873" s="11" t="str">
        <f t="shared" si="458"/>
        <v>West</v>
      </c>
      <c r="K4873" s="11" t="str">
        <f t="shared" si="459"/>
        <v>2000s</v>
      </c>
      <c r="L4873" s="11" t="str">
        <f t="shared" si="460"/>
        <v>Cereal</v>
      </c>
      <c r="M4873" s="18">
        <f t="shared" si="461"/>
        <v>8.6977352401090644E-3</v>
      </c>
    </row>
    <row r="4874" spans="1:13">
      <c r="A4874" s="4">
        <v>2008</v>
      </c>
      <c r="B4874" s="5" t="s">
        <v>163</v>
      </c>
      <c r="C4874" s="5" t="s">
        <v>169</v>
      </c>
      <c r="D4874" s="5" t="s">
        <v>17</v>
      </c>
      <c r="E4874" s="5">
        <v>18940</v>
      </c>
      <c r="F4874" s="6">
        <v>674.76</v>
      </c>
      <c r="H4874" s="15" t="str">
        <f t="shared" si="456"/>
        <v>Low</v>
      </c>
      <c r="I4874" s="11" t="str">
        <f t="shared" si="457"/>
        <v>Large</v>
      </c>
      <c r="J4874" s="11" t="str">
        <f t="shared" si="458"/>
        <v>West</v>
      </c>
      <c r="K4874" s="11" t="str">
        <f t="shared" si="459"/>
        <v>2000s</v>
      </c>
      <c r="L4874" s="11" t="str">
        <f t="shared" si="460"/>
        <v>Pulse</v>
      </c>
      <c r="M4874" s="18">
        <f t="shared" si="461"/>
        <v>3.5626187961985217E-2</v>
      </c>
    </row>
    <row r="4875" spans="1:13">
      <c r="A4875" s="4">
        <v>2008</v>
      </c>
      <c r="B4875" s="5" t="s">
        <v>163</v>
      </c>
      <c r="C4875" s="5" t="s">
        <v>169</v>
      </c>
      <c r="D4875" s="5" t="s">
        <v>18</v>
      </c>
      <c r="E4875" s="5">
        <v>15950</v>
      </c>
      <c r="F4875" s="6">
        <v>218.18</v>
      </c>
      <c r="H4875" s="15" t="str">
        <f t="shared" si="456"/>
        <v>Low</v>
      </c>
      <c r="I4875" s="11" t="str">
        <f t="shared" si="457"/>
        <v>Large</v>
      </c>
      <c r="J4875" s="11" t="str">
        <f t="shared" si="458"/>
        <v>West</v>
      </c>
      <c r="K4875" s="11" t="str">
        <f t="shared" si="459"/>
        <v>2000s</v>
      </c>
      <c r="L4875" s="11" t="str">
        <f t="shared" si="460"/>
        <v>Fiber</v>
      </c>
      <c r="M4875" s="18">
        <f t="shared" si="461"/>
        <v>1.3678996865203762E-2</v>
      </c>
    </row>
    <row r="4876" spans="1:13">
      <c r="A4876" s="4">
        <v>2009</v>
      </c>
      <c r="B4876" s="5" t="s">
        <v>163</v>
      </c>
      <c r="C4876" s="5" t="s">
        <v>169</v>
      </c>
      <c r="D4876" s="5" t="s">
        <v>15</v>
      </c>
      <c r="E4876" s="5">
        <v>430</v>
      </c>
      <c r="F4876" s="6">
        <v>1511.63</v>
      </c>
      <c r="H4876" s="15" t="str">
        <f t="shared" si="456"/>
        <v>Medium</v>
      </c>
      <c r="I4876" s="11" t="str">
        <f t="shared" si="457"/>
        <v>Small</v>
      </c>
      <c r="J4876" s="11" t="str">
        <f t="shared" si="458"/>
        <v>West</v>
      </c>
      <c r="K4876" s="11" t="str">
        <f t="shared" si="459"/>
        <v>2000s</v>
      </c>
      <c r="L4876" s="11" t="str">
        <f t="shared" si="460"/>
        <v>Cereal</v>
      </c>
      <c r="M4876" s="18">
        <f t="shared" si="461"/>
        <v>3.5154186046511628</v>
      </c>
    </row>
    <row r="4877" spans="1:13">
      <c r="A4877" s="4">
        <v>2009</v>
      </c>
      <c r="B4877" s="5" t="s">
        <v>163</v>
      </c>
      <c r="C4877" s="5" t="s">
        <v>169</v>
      </c>
      <c r="D4877" s="5" t="s">
        <v>16</v>
      </c>
      <c r="E4877" s="5">
        <v>187230</v>
      </c>
      <c r="F4877" s="6">
        <v>690.33</v>
      </c>
      <c r="H4877" s="15" t="str">
        <f t="shared" si="456"/>
        <v>Low</v>
      </c>
      <c r="I4877" s="11" t="str">
        <f t="shared" si="457"/>
        <v>Large</v>
      </c>
      <c r="J4877" s="11" t="str">
        <f t="shared" si="458"/>
        <v>West</v>
      </c>
      <c r="K4877" s="11" t="str">
        <f t="shared" si="459"/>
        <v>2000s</v>
      </c>
      <c r="L4877" s="11" t="str">
        <f t="shared" si="460"/>
        <v>Cereal</v>
      </c>
      <c r="M4877" s="18">
        <f t="shared" si="461"/>
        <v>3.6870693799070666E-3</v>
      </c>
    </row>
    <row r="4878" spans="1:13">
      <c r="A4878" s="4">
        <v>2009</v>
      </c>
      <c r="B4878" s="5" t="s">
        <v>163</v>
      </c>
      <c r="C4878" s="5" t="s">
        <v>169</v>
      </c>
      <c r="D4878" s="5" t="s">
        <v>17</v>
      </c>
      <c r="E4878" s="5">
        <v>2580</v>
      </c>
      <c r="F4878" s="6">
        <v>503.88</v>
      </c>
      <c r="H4878" s="15" t="str">
        <f t="shared" si="456"/>
        <v>Low</v>
      </c>
      <c r="I4878" s="11" t="str">
        <f t="shared" si="457"/>
        <v>Medium</v>
      </c>
      <c r="J4878" s="11" t="str">
        <f t="shared" si="458"/>
        <v>West</v>
      </c>
      <c r="K4878" s="11" t="str">
        <f t="shared" si="459"/>
        <v>2000s</v>
      </c>
      <c r="L4878" s="11" t="str">
        <f t="shared" si="460"/>
        <v>Pulse</v>
      </c>
      <c r="M4878" s="18">
        <f t="shared" si="461"/>
        <v>0.19530232558139535</v>
      </c>
    </row>
    <row r="4879" spans="1:13">
      <c r="A4879" s="4">
        <v>2009</v>
      </c>
      <c r="B4879" s="5" t="s">
        <v>163</v>
      </c>
      <c r="C4879" s="5" t="s">
        <v>169</v>
      </c>
      <c r="D4879" s="5" t="s">
        <v>18</v>
      </c>
      <c r="E4879" s="5">
        <v>23340</v>
      </c>
      <c r="F4879" s="6">
        <v>114.4</v>
      </c>
      <c r="H4879" s="15" t="str">
        <f t="shared" si="456"/>
        <v>Low</v>
      </c>
      <c r="I4879" s="11" t="str">
        <f t="shared" si="457"/>
        <v>Large</v>
      </c>
      <c r="J4879" s="11" t="str">
        <f t="shared" si="458"/>
        <v>West</v>
      </c>
      <c r="K4879" s="11" t="str">
        <f t="shared" si="459"/>
        <v>2000s</v>
      </c>
      <c r="L4879" s="11" t="str">
        <f t="shared" si="460"/>
        <v>Fiber</v>
      </c>
      <c r="M4879" s="18">
        <f t="shared" si="461"/>
        <v>4.901456726649529E-3</v>
      </c>
    </row>
    <row r="4880" spans="1:13">
      <c r="A4880" s="4">
        <v>2010</v>
      </c>
      <c r="B4880" s="5" t="s">
        <v>163</v>
      </c>
      <c r="C4880" s="5" t="s">
        <v>169</v>
      </c>
      <c r="D4880" s="5" t="s">
        <v>15</v>
      </c>
      <c r="E4880" s="5">
        <v>390</v>
      </c>
      <c r="F4880" s="6">
        <v>2025.64</v>
      </c>
      <c r="H4880" s="15" t="str">
        <f t="shared" si="456"/>
        <v>Medium</v>
      </c>
      <c r="I4880" s="11" t="str">
        <f t="shared" si="457"/>
        <v>Small</v>
      </c>
      <c r="J4880" s="11" t="str">
        <f t="shared" si="458"/>
        <v>West</v>
      </c>
      <c r="K4880" s="11" t="str">
        <f t="shared" si="459"/>
        <v>2010s</v>
      </c>
      <c r="L4880" s="11" t="str">
        <f t="shared" si="460"/>
        <v>Cereal</v>
      </c>
      <c r="M4880" s="18">
        <f t="shared" si="461"/>
        <v>5.193948717948718</v>
      </c>
    </row>
    <row r="4881" spans="1:13">
      <c r="A4881" s="4">
        <v>2010</v>
      </c>
      <c r="B4881" s="5" t="s">
        <v>163</v>
      </c>
      <c r="C4881" s="5" t="s">
        <v>169</v>
      </c>
      <c r="D4881" s="5" t="s">
        <v>16</v>
      </c>
      <c r="E4881" s="5">
        <v>202330</v>
      </c>
      <c r="F4881" s="6">
        <v>1836.36</v>
      </c>
      <c r="H4881" s="15" t="str">
        <f t="shared" si="456"/>
        <v>Medium</v>
      </c>
      <c r="I4881" s="11" t="str">
        <f t="shared" si="457"/>
        <v>Large</v>
      </c>
      <c r="J4881" s="11" t="str">
        <f t="shared" si="458"/>
        <v>West</v>
      </c>
      <c r="K4881" s="11" t="str">
        <f t="shared" si="459"/>
        <v>2010s</v>
      </c>
      <c r="L4881" s="11" t="str">
        <f t="shared" si="460"/>
        <v>Cereal</v>
      </c>
      <c r="M4881" s="18">
        <f t="shared" si="461"/>
        <v>9.0760638560767066E-3</v>
      </c>
    </row>
    <row r="4882" spans="1:13">
      <c r="A4882" s="4">
        <v>2010</v>
      </c>
      <c r="B4882" s="5" t="s">
        <v>163</v>
      </c>
      <c r="C4882" s="5" t="s">
        <v>169</v>
      </c>
      <c r="D4882" s="5" t="s">
        <v>17</v>
      </c>
      <c r="E4882" s="5">
        <v>50090</v>
      </c>
      <c r="F4882" s="6">
        <v>868.44</v>
      </c>
      <c r="H4882" s="15" t="str">
        <f t="shared" si="456"/>
        <v>Low</v>
      </c>
      <c r="I4882" s="11" t="str">
        <f t="shared" si="457"/>
        <v>Large</v>
      </c>
      <c r="J4882" s="11" t="str">
        <f t="shared" si="458"/>
        <v>West</v>
      </c>
      <c r="K4882" s="11" t="str">
        <f t="shared" si="459"/>
        <v>2010s</v>
      </c>
      <c r="L4882" s="11" t="str">
        <f t="shared" si="460"/>
        <v>Pulse</v>
      </c>
      <c r="M4882" s="18">
        <f t="shared" si="461"/>
        <v>1.7337592333799164E-2</v>
      </c>
    </row>
    <row r="4883" spans="1:13">
      <c r="A4883" s="4">
        <v>2010</v>
      </c>
      <c r="B4883" s="5" t="s">
        <v>163</v>
      </c>
      <c r="C4883" s="5" t="s">
        <v>169</v>
      </c>
      <c r="D4883" s="5" t="s">
        <v>18</v>
      </c>
      <c r="E4883" s="5">
        <v>12910</v>
      </c>
      <c r="F4883" s="6">
        <v>419.83</v>
      </c>
      <c r="H4883" s="15" t="str">
        <f t="shared" si="456"/>
        <v>Low</v>
      </c>
      <c r="I4883" s="11" t="str">
        <f t="shared" si="457"/>
        <v>Large</v>
      </c>
      <c r="J4883" s="11" t="str">
        <f t="shared" si="458"/>
        <v>West</v>
      </c>
      <c r="K4883" s="11" t="str">
        <f t="shared" si="459"/>
        <v>2010s</v>
      </c>
      <c r="L4883" s="11" t="str">
        <f t="shared" si="460"/>
        <v>Fiber</v>
      </c>
      <c r="M4883" s="18">
        <f t="shared" si="461"/>
        <v>3.2519752130131682E-2</v>
      </c>
    </row>
    <row r="4884" spans="1:13">
      <c r="A4884" s="4">
        <v>2011</v>
      </c>
      <c r="B4884" s="5" t="s">
        <v>163</v>
      </c>
      <c r="C4884" s="5" t="s">
        <v>169</v>
      </c>
      <c r="D4884" s="5" t="s">
        <v>15</v>
      </c>
      <c r="E4884" s="5">
        <v>370</v>
      </c>
      <c r="F4884" s="6">
        <v>1864.86</v>
      </c>
      <c r="H4884" s="15" t="str">
        <f t="shared" si="456"/>
        <v>Medium</v>
      </c>
      <c r="I4884" s="11" t="str">
        <f t="shared" si="457"/>
        <v>Small</v>
      </c>
      <c r="J4884" s="11" t="str">
        <f t="shared" si="458"/>
        <v>West</v>
      </c>
      <c r="K4884" s="11" t="str">
        <f t="shared" si="459"/>
        <v>2010s</v>
      </c>
      <c r="L4884" s="11" t="str">
        <f t="shared" si="460"/>
        <v>Cereal</v>
      </c>
      <c r="M4884" s="18">
        <f t="shared" si="461"/>
        <v>5.0401621621621615</v>
      </c>
    </row>
    <row r="4885" spans="1:13">
      <c r="A4885" s="4">
        <v>2011</v>
      </c>
      <c r="B4885" s="5" t="s">
        <v>163</v>
      </c>
      <c r="C4885" s="5" t="s">
        <v>169</v>
      </c>
      <c r="D4885" s="5" t="s">
        <v>16</v>
      </c>
      <c r="E4885" s="5">
        <v>170510</v>
      </c>
      <c r="F4885" s="6">
        <v>1687.99</v>
      </c>
      <c r="H4885" s="15" t="str">
        <f t="shared" si="456"/>
        <v>Medium</v>
      </c>
      <c r="I4885" s="11" t="str">
        <f t="shared" si="457"/>
        <v>Large</v>
      </c>
      <c r="J4885" s="11" t="str">
        <f t="shared" si="458"/>
        <v>West</v>
      </c>
      <c r="K4885" s="11" t="str">
        <f t="shared" si="459"/>
        <v>2010s</v>
      </c>
      <c r="L4885" s="11" t="str">
        <f t="shared" si="460"/>
        <v>Cereal</v>
      </c>
      <c r="M4885" s="18">
        <f t="shared" si="461"/>
        <v>9.8996539792387539E-3</v>
      </c>
    </row>
    <row r="4886" spans="1:13">
      <c r="A4886" s="4">
        <v>2011</v>
      </c>
      <c r="B4886" s="5" t="s">
        <v>163</v>
      </c>
      <c r="C4886" s="5" t="s">
        <v>169</v>
      </c>
      <c r="D4886" s="5" t="s">
        <v>17</v>
      </c>
      <c r="E4886" s="5">
        <v>29300</v>
      </c>
      <c r="F4886" s="6">
        <v>792.49</v>
      </c>
      <c r="H4886" s="15" t="str">
        <f t="shared" si="456"/>
        <v>Low</v>
      </c>
      <c r="I4886" s="11" t="str">
        <f t="shared" si="457"/>
        <v>Large</v>
      </c>
      <c r="J4886" s="11" t="str">
        <f t="shared" si="458"/>
        <v>West</v>
      </c>
      <c r="K4886" s="11" t="str">
        <f t="shared" si="459"/>
        <v>2010s</v>
      </c>
      <c r="L4886" s="11" t="str">
        <f t="shared" si="460"/>
        <v>Pulse</v>
      </c>
      <c r="M4886" s="18">
        <f t="shared" si="461"/>
        <v>2.7047440273037543E-2</v>
      </c>
    </row>
    <row r="4887" spans="1:13">
      <c r="A4887" s="4">
        <v>2011</v>
      </c>
      <c r="B4887" s="5" t="s">
        <v>163</v>
      </c>
      <c r="C4887" s="5" t="s">
        <v>169</v>
      </c>
      <c r="D4887" s="5" t="s">
        <v>18</v>
      </c>
      <c r="E4887" s="5">
        <v>38960</v>
      </c>
      <c r="F4887" s="6">
        <v>477.41</v>
      </c>
      <c r="H4887" s="15" t="str">
        <f t="shared" si="456"/>
        <v>Low</v>
      </c>
      <c r="I4887" s="11" t="str">
        <f t="shared" si="457"/>
        <v>Large</v>
      </c>
      <c r="J4887" s="11" t="str">
        <f t="shared" si="458"/>
        <v>West</v>
      </c>
      <c r="K4887" s="11" t="str">
        <f t="shared" si="459"/>
        <v>2010s</v>
      </c>
      <c r="L4887" s="11" t="str">
        <f t="shared" si="460"/>
        <v>Fiber</v>
      </c>
      <c r="M4887" s="18">
        <f t="shared" si="461"/>
        <v>1.2253850102669404E-2</v>
      </c>
    </row>
    <row r="4888" spans="1:13">
      <c r="A4888" s="4">
        <v>2012</v>
      </c>
      <c r="B4888" s="5" t="s">
        <v>163</v>
      </c>
      <c r="C4888" s="5" t="s">
        <v>169</v>
      </c>
      <c r="D4888" s="5" t="s">
        <v>15</v>
      </c>
      <c r="E4888" s="5">
        <v>260</v>
      </c>
      <c r="F4888" s="6">
        <v>1730.77</v>
      </c>
      <c r="H4888" s="15" t="str">
        <f t="shared" si="456"/>
        <v>Medium</v>
      </c>
      <c r="I4888" s="11" t="str">
        <f t="shared" si="457"/>
        <v>Small</v>
      </c>
      <c r="J4888" s="11" t="str">
        <f t="shared" si="458"/>
        <v>West</v>
      </c>
      <c r="K4888" s="11" t="str">
        <f t="shared" si="459"/>
        <v>2010s</v>
      </c>
      <c r="L4888" s="11" t="str">
        <f t="shared" si="460"/>
        <v>Cereal</v>
      </c>
      <c r="M4888" s="18">
        <f t="shared" si="461"/>
        <v>6.6568076923076926</v>
      </c>
    </row>
    <row r="4889" spans="1:13">
      <c r="A4889" s="4">
        <v>2012</v>
      </c>
      <c r="B4889" s="5" t="s">
        <v>163</v>
      </c>
      <c r="C4889" s="5" t="s">
        <v>169</v>
      </c>
      <c r="D4889" s="5" t="s">
        <v>16</v>
      </c>
      <c r="E4889" s="5">
        <v>156130</v>
      </c>
      <c r="F4889" s="6">
        <v>1817.4</v>
      </c>
      <c r="H4889" s="15" t="str">
        <f t="shared" si="456"/>
        <v>Medium</v>
      </c>
      <c r="I4889" s="11" t="str">
        <f t="shared" si="457"/>
        <v>Large</v>
      </c>
      <c r="J4889" s="11" t="str">
        <f t="shared" si="458"/>
        <v>West</v>
      </c>
      <c r="K4889" s="11" t="str">
        <f t="shared" si="459"/>
        <v>2010s</v>
      </c>
      <c r="L4889" s="11" t="str">
        <f t="shared" si="460"/>
        <v>Cereal</v>
      </c>
      <c r="M4889" s="18">
        <f t="shared" si="461"/>
        <v>1.1640299750208161E-2</v>
      </c>
    </row>
    <row r="4890" spans="1:13">
      <c r="A4890" s="4">
        <v>2012</v>
      </c>
      <c r="B4890" s="5" t="s">
        <v>163</v>
      </c>
      <c r="C4890" s="5" t="s">
        <v>169</v>
      </c>
      <c r="D4890" s="5" t="s">
        <v>17</v>
      </c>
      <c r="E4890" s="5">
        <v>29240</v>
      </c>
      <c r="F4890" s="6">
        <v>1219.9000000000001</v>
      </c>
      <c r="H4890" s="15" t="str">
        <f t="shared" si="456"/>
        <v>Medium</v>
      </c>
      <c r="I4890" s="11" t="str">
        <f t="shared" si="457"/>
        <v>Large</v>
      </c>
      <c r="J4890" s="11" t="str">
        <f t="shared" si="458"/>
        <v>West</v>
      </c>
      <c r="K4890" s="11" t="str">
        <f t="shared" si="459"/>
        <v>2010s</v>
      </c>
      <c r="L4890" s="11" t="str">
        <f t="shared" si="460"/>
        <v>Pulse</v>
      </c>
      <c r="M4890" s="18">
        <f t="shared" si="461"/>
        <v>4.1720246238030098E-2</v>
      </c>
    </row>
    <row r="4891" spans="1:13">
      <c r="A4891" s="4">
        <v>2012</v>
      </c>
      <c r="B4891" s="5" t="s">
        <v>163</v>
      </c>
      <c r="C4891" s="5" t="s">
        <v>169</v>
      </c>
      <c r="D4891" s="5" t="s">
        <v>18</v>
      </c>
      <c r="E4891" s="5">
        <v>50770</v>
      </c>
      <c r="F4891" s="6">
        <v>89.42</v>
      </c>
      <c r="H4891" s="15" t="str">
        <f t="shared" si="456"/>
        <v>Low</v>
      </c>
      <c r="I4891" s="11" t="str">
        <f t="shared" si="457"/>
        <v>Large</v>
      </c>
      <c r="J4891" s="11" t="str">
        <f t="shared" si="458"/>
        <v>West</v>
      </c>
      <c r="K4891" s="11" t="str">
        <f t="shared" si="459"/>
        <v>2010s</v>
      </c>
      <c r="L4891" s="11" t="str">
        <f t="shared" si="460"/>
        <v>Fiber</v>
      </c>
      <c r="M4891" s="18">
        <f t="shared" si="461"/>
        <v>1.7612763442978138E-3</v>
      </c>
    </row>
    <row r="4892" spans="1:13">
      <c r="A4892" s="4">
        <v>2013</v>
      </c>
      <c r="B4892" s="5" t="s">
        <v>163</v>
      </c>
      <c r="C4892" s="5" t="s">
        <v>169</v>
      </c>
      <c r="D4892" s="5" t="s">
        <v>15</v>
      </c>
      <c r="E4892" s="5">
        <v>290</v>
      </c>
      <c r="F4892" s="6">
        <v>2172.41</v>
      </c>
      <c r="H4892" s="15" t="str">
        <f t="shared" si="456"/>
        <v>Medium</v>
      </c>
      <c r="I4892" s="11" t="str">
        <f t="shared" si="457"/>
        <v>Small</v>
      </c>
      <c r="J4892" s="11" t="str">
        <f t="shared" si="458"/>
        <v>West</v>
      </c>
      <c r="K4892" s="11" t="str">
        <f t="shared" si="459"/>
        <v>2010s</v>
      </c>
      <c r="L4892" s="11" t="str">
        <f t="shared" si="460"/>
        <v>Cereal</v>
      </c>
      <c r="M4892" s="18">
        <f t="shared" si="461"/>
        <v>7.4910689655172407</v>
      </c>
    </row>
    <row r="4893" spans="1:13">
      <c r="A4893" s="4">
        <v>2013</v>
      </c>
      <c r="B4893" s="5" t="s">
        <v>163</v>
      </c>
      <c r="C4893" s="5" t="s">
        <v>169</v>
      </c>
      <c r="D4893" s="5" t="s">
        <v>16</v>
      </c>
      <c r="E4893" s="5">
        <v>153610</v>
      </c>
      <c r="F4893" s="6">
        <v>1720.66</v>
      </c>
      <c r="H4893" s="15" t="str">
        <f t="shared" si="456"/>
        <v>Medium</v>
      </c>
      <c r="I4893" s="11" t="str">
        <f t="shared" si="457"/>
        <v>Large</v>
      </c>
      <c r="J4893" s="11" t="str">
        <f t="shared" si="458"/>
        <v>West</v>
      </c>
      <c r="K4893" s="11" t="str">
        <f t="shared" si="459"/>
        <v>2010s</v>
      </c>
      <c r="L4893" s="11" t="str">
        <f t="shared" si="460"/>
        <v>Cereal</v>
      </c>
      <c r="M4893" s="18">
        <f t="shared" si="461"/>
        <v>1.1201484278367294E-2</v>
      </c>
    </row>
    <row r="4894" spans="1:13">
      <c r="A4894" s="4">
        <v>2013</v>
      </c>
      <c r="B4894" s="5" t="s">
        <v>163</v>
      </c>
      <c r="C4894" s="5" t="s">
        <v>169</v>
      </c>
      <c r="D4894" s="5" t="s">
        <v>17</v>
      </c>
      <c r="E4894" s="5">
        <v>45740</v>
      </c>
      <c r="F4894" s="6">
        <v>1245.74</v>
      </c>
      <c r="H4894" s="15" t="str">
        <f t="shared" si="456"/>
        <v>Medium</v>
      </c>
      <c r="I4894" s="11" t="str">
        <f t="shared" si="457"/>
        <v>Large</v>
      </c>
      <c r="J4894" s="11" t="str">
        <f t="shared" si="458"/>
        <v>West</v>
      </c>
      <c r="K4894" s="11" t="str">
        <f t="shared" si="459"/>
        <v>2010s</v>
      </c>
      <c r="L4894" s="11" t="str">
        <f t="shared" si="460"/>
        <v>Pulse</v>
      </c>
      <c r="M4894" s="18">
        <f t="shared" si="461"/>
        <v>2.7235242675994753E-2</v>
      </c>
    </row>
    <row r="4895" spans="1:13">
      <c r="A4895" s="4">
        <v>2013</v>
      </c>
      <c r="B4895" s="5" t="s">
        <v>163</v>
      </c>
      <c r="C4895" s="5" t="s">
        <v>169</v>
      </c>
      <c r="D4895" s="5" t="s">
        <v>18</v>
      </c>
      <c r="E4895" s="5">
        <v>39480</v>
      </c>
      <c r="F4895" s="6">
        <v>94.98</v>
      </c>
      <c r="H4895" s="15" t="str">
        <f t="shared" si="456"/>
        <v>Low</v>
      </c>
      <c r="I4895" s="11" t="str">
        <f t="shared" si="457"/>
        <v>Large</v>
      </c>
      <c r="J4895" s="11" t="str">
        <f t="shared" si="458"/>
        <v>West</v>
      </c>
      <c r="K4895" s="11" t="str">
        <f t="shared" si="459"/>
        <v>2010s</v>
      </c>
      <c r="L4895" s="11" t="str">
        <f t="shared" si="460"/>
        <v>Fiber</v>
      </c>
      <c r="M4895" s="18">
        <f t="shared" si="461"/>
        <v>2.4057750759878421E-3</v>
      </c>
    </row>
    <row r="4896" spans="1:13">
      <c r="A4896" s="4">
        <v>2014</v>
      </c>
      <c r="B4896" s="5" t="s">
        <v>163</v>
      </c>
      <c r="C4896" s="5" t="s">
        <v>169</v>
      </c>
      <c r="D4896" s="5" t="s">
        <v>15</v>
      </c>
      <c r="E4896" s="5">
        <v>510</v>
      </c>
      <c r="F4896" s="6">
        <v>2196.08</v>
      </c>
      <c r="H4896" s="15" t="str">
        <f t="shared" si="456"/>
        <v>Medium</v>
      </c>
      <c r="I4896" s="11" t="str">
        <f t="shared" si="457"/>
        <v>Small</v>
      </c>
      <c r="J4896" s="11" t="str">
        <f t="shared" si="458"/>
        <v>West</v>
      </c>
      <c r="K4896" s="11" t="str">
        <f t="shared" si="459"/>
        <v>2010s</v>
      </c>
      <c r="L4896" s="11" t="str">
        <f t="shared" si="460"/>
        <v>Cereal</v>
      </c>
      <c r="M4896" s="18">
        <f t="shared" si="461"/>
        <v>4.3060392156862743</v>
      </c>
    </row>
    <row r="4897" spans="1:13">
      <c r="A4897" s="4">
        <v>2014</v>
      </c>
      <c r="B4897" s="5" t="s">
        <v>163</v>
      </c>
      <c r="C4897" s="5" t="s">
        <v>169</v>
      </c>
      <c r="D4897" s="5" t="s">
        <v>16</v>
      </c>
      <c r="E4897" s="5">
        <v>153060</v>
      </c>
      <c r="F4897" s="6">
        <v>2012.54</v>
      </c>
      <c r="H4897" s="15" t="str">
        <f t="shared" si="456"/>
        <v>Medium</v>
      </c>
      <c r="I4897" s="11" t="str">
        <f t="shared" si="457"/>
        <v>Large</v>
      </c>
      <c r="J4897" s="11" t="str">
        <f t="shared" si="458"/>
        <v>West</v>
      </c>
      <c r="K4897" s="11" t="str">
        <f t="shared" si="459"/>
        <v>2010s</v>
      </c>
      <c r="L4897" s="11" t="str">
        <f t="shared" si="460"/>
        <v>Cereal</v>
      </c>
      <c r="M4897" s="18">
        <f t="shared" si="461"/>
        <v>1.3148699856265517E-2</v>
      </c>
    </row>
    <row r="4898" spans="1:13">
      <c r="A4898" s="4">
        <v>2014</v>
      </c>
      <c r="B4898" s="5" t="s">
        <v>163</v>
      </c>
      <c r="C4898" s="5" t="s">
        <v>169</v>
      </c>
      <c r="D4898" s="5" t="s">
        <v>17</v>
      </c>
      <c r="E4898" s="5">
        <v>26650</v>
      </c>
      <c r="F4898" s="6">
        <v>726.45</v>
      </c>
      <c r="H4898" s="15" t="str">
        <f t="shared" si="456"/>
        <v>Low</v>
      </c>
      <c r="I4898" s="11" t="str">
        <f t="shared" si="457"/>
        <v>Large</v>
      </c>
      <c r="J4898" s="11" t="str">
        <f t="shared" si="458"/>
        <v>West</v>
      </c>
      <c r="K4898" s="11" t="str">
        <f t="shared" si="459"/>
        <v>2010s</v>
      </c>
      <c r="L4898" s="11" t="str">
        <f t="shared" si="460"/>
        <v>Pulse</v>
      </c>
      <c r="M4898" s="18">
        <f t="shared" si="461"/>
        <v>2.7258911819887433E-2</v>
      </c>
    </row>
    <row r="4899" spans="1:13">
      <c r="A4899" s="4">
        <v>2014</v>
      </c>
      <c r="B4899" s="5" t="s">
        <v>163</v>
      </c>
      <c r="C4899" s="5" t="s">
        <v>169</v>
      </c>
      <c r="D4899" s="5" t="s">
        <v>18</v>
      </c>
      <c r="E4899" s="5">
        <v>45360</v>
      </c>
      <c r="F4899" s="6">
        <v>95.46</v>
      </c>
      <c r="H4899" s="15" t="str">
        <f t="shared" si="456"/>
        <v>Low</v>
      </c>
      <c r="I4899" s="11" t="str">
        <f t="shared" si="457"/>
        <v>Large</v>
      </c>
      <c r="J4899" s="11" t="str">
        <f t="shared" si="458"/>
        <v>West</v>
      </c>
      <c r="K4899" s="11" t="str">
        <f t="shared" si="459"/>
        <v>2010s</v>
      </c>
      <c r="L4899" s="11" t="str">
        <f t="shared" si="460"/>
        <v>Fiber</v>
      </c>
      <c r="M4899" s="18">
        <f t="shared" si="461"/>
        <v>2.1044973544973545E-3</v>
      </c>
    </row>
    <row r="4900" spans="1:13">
      <c r="A4900" s="4">
        <v>2015</v>
      </c>
      <c r="B4900" s="5" t="s">
        <v>163</v>
      </c>
      <c r="C4900" s="5" t="s">
        <v>169</v>
      </c>
      <c r="D4900" s="5" t="s">
        <v>15</v>
      </c>
      <c r="E4900" s="5">
        <v>570</v>
      </c>
      <c r="F4900" s="6">
        <v>2000</v>
      </c>
      <c r="H4900" s="15" t="str">
        <f t="shared" si="456"/>
        <v>Medium</v>
      </c>
      <c r="I4900" s="11" t="str">
        <f t="shared" si="457"/>
        <v>Small</v>
      </c>
      <c r="J4900" s="11" t="str">
        <f t="shared" si="458"/>
        <v>West</v>
      </c>
      <c r="K4900" s="11" t="str">
        <f t="shared" si="459"/>
        <v>2010s</v>
      </c>
      <c r="L4900" s="11" t="str">
        <f t="shared" si="460"/>
        <v>Cereal</v>
      </c>
      <c r="M4900" s="18">
        <f t="shared" si="461"/>
        <v>3.5087719298245612</v>
      </c>
    </row>
    <row r="4901" spans="1:13">
      <c r="A4901" s="4">
        <v>2015</v>
      </c>
      <c r="B4901" s="5" t="s">
        <v>163</v>
      </c>
      <c r="C4901" s="5" t="s">
        <v>169</v>
      </c>
      <c r="D4901" s="5" t="s">
        <v>16</v>
      </c>
      <c r="E4901" s="5">
        <v>162800</v>
      </c>
      <c r="F4901" s="6">
        <v>1214.6199999999999</v>
      </c>
      <c r="H4901" s="15" t="str">
        <f t="shared" si="456"/>
        <v>Medium</v>
      </c>
      <c r="I4901" s="11" t="str">
        <f t="shared" si="457"/>
        <v>Large</v>
      </c>
      <c r="J4901" s="11" t="str">
        <f t="shared" si="458"/>
        <v>West</v>
      </c>
      <c r="K4901" s="11" t="str">
        <f t="shared" si="459"/>
        <v>2010s</v>
      </c>
      <c r="L4901" s="11" t="str">
        <f t="shared" si="460"/>
        <v>Cereal</v>
      </c>
      <c r="M4901" s="18">
        <f t="shared" si="461"/>
        <v>7.46081081081081E-3</v>
      </c>
    </row>
    <row r="4902" spans="1:13">
      <c r="A4902" s="4">
        <v>2015</v>
      </c>
      <c r="B4902" s="5" t="s">
        <v>163</v>
      </c>
      <c r="C4902" s="5" t="s">
        <v>169</v>
      </c>
      <c r="D4902" s="5" t="s">
        <v>17</v>
      </c>
      <c r="E4902" s="5">
        <v>12260</v>
      </c>
      <c r="F4902" s="6">
        <v>858.08</v>
      </c>
      <c r="H4902" s="15" t="str">
        <f t="shared" si="456"/>
        <v>Low</v>
      </c>
      <c r="I4902" s="11" t="str">
        <f t="shared" si="457"/>
        <v>Large</v>
      </c>
      <c r="J4902" s="11" t="str">
        <f t="shared" si="458"/>
        <v>West</v>
      </c>
      <c r="K4902" s="11" t="str">
        <f t="shared" si="459"/>
        <v>2010s</v>
      </c>
      <c r="L4902" s="11" t="str">
        <f t="shared" si="460"/>
        <v>Pulse</v>
      </c>
      <c r="M4902" s="18">
        <f t="shared" si="461"/>
        <v>6.9990212071778149E-2</v>
      </c>
    </row>
    <row r="4903" spans="1:13">
      <c r="A4903" s="4">
        <v>2015</v>
      </c>
      <c r="B4903" s="5" t="s">
        <v>163</v>
      </c>
      <c r="C4903" s="5" t="s">
        <v>169</v>
      </c>
      <c r="D4903" s="5" t="s">
        <v>18</v>
      </c>
      <c r="E4903" s="5">
        <v>44390</v>
      </c>
      <c r="F4903" s="6">
        <v>80.42</v>
      </c>
      <c r="H4903" s="15" t="str">
        <f t="shared" si="456"/>
        <v>Low</v>
      </c>
      <c r="I4903" s="11" t="str">
        <f t="shared" si="457"/>
        <v>Large</v>
      </c>
      <c r="J4903" s="11" t="str">
        <f t="shared" si="458"/>
        <v>West</v>
      </c>
      <c r="K4903" s="11" t="str">
        <f t="shared" si="459"/>
        <v>2010s</v>
      </c>
      <c r="L4903" s="11" t="str">
        <f t="shared" si="460"/>
        <v>Fiber</v>
      </c>
      <c r="M4903" s="18">
        <f t="shared" si="461"/>
        <v>1.8116692948862358E-3</v>
      </c>
    </row>
    <row r="4904" spans="1:13">
      <c r="A4904" s="4">
        <v>2016</v>
      </c>
      <c r="B4904" s="5" t="s">
        <v>163</v>
      </c>
      <c r="C4904" s="5" t="s">
        <v>169</v>
      </c>
      <c r="D4904" s="5" t="s">
        <v>15</v>
      </c>
      <c r="E4904" s="5">
        <v>510</v>
      </c>
      <c r="F4904" s="6">
        <v>2289.3200000000002</v>
      </c>
      <c r="H4904" s="15" t="str">
        <f t="shared" si="456"/>
        <v>Medium</v>
      </c>
      <c r="I4904" s="11" t="str">
        <f t="shared" si="457"/>
        <v>Small</v>
      </c>
      <c r="J4904" s="11" t="str">
        <f t="shared" si="458"/>
        <v>West</v>
      </c>
      <c r="K4904" s="11" t="str">
        <f t="shared" si="459"/>
        <v>2010s</v>
      </c>
      <c r="L4904" s="11" t="str">
        <f t="shared" si="460"/>
        <v>Cereal</v>
      </c>
      <c r="M4904" s="18">
        <f t="shared" si="461"/>
        <v>4.4888627450980394</v>
      </c>
    </row>
    <row r="4905" spans="1:13">
      <c r="A4905" s="4">
        <v>2016</v>
      </c>
      <c r="B4905" s="5" t="s">
        <v>163</v>
      </c>
      <c r="C4905" s="5" t="s">
        <v>169</v>
      </c>
      <c r="D4905" s="5" t="s">
        <v>16</v>
      </c>
      <c r="E4905" s="5">
        <v>173080</v>
      </c>
      <c r="F4905" s="6">
        <v>1532.31</v>
      </c>
      <c r="H4905" s="15" t="str">
        <f t="shared" si="456"/>
        <v>Medium</v>
      </c>
      <c r="I4905" s="11" t="str">
        <f t="shared" si="457"/>
        <v>Large</v>
      </c>
      <c r="J4905" s="11" t="str">
        <f t="shared" si="458"/>
        <v>West</v>
      </c>
      <c r="K4905" s="11" t="str">
        <f t="shared" si="459"/>
        <v>2010s</v>
      </c>
      <c r="L4905" s="11" t="str">
        <f t="shared" si="460"/>
        <v>Cereal</v>
      </c>
      <c r="M4905" s="18">
        <f t="shared" si="461"/>
        <v>8.8531892766350821E-3</v>
      </c>
    </row>
    <row r="4906" spans="1:13">
      <c r="A4906" s="4">
        <v>2016</v>
      </c>
      <c r="B4906" s="5" t="s">
        <v>163</v>
      </c>
      <c r="C4906" s="5" t="s">
        <v>169</v>
      </c>
      <c r="D4906" s="5" t="s">
        <v>17</v>
      </c>
      <c r="E4906" s="5">
        <v>33410</v>
      </c>
      <c r="F4906" s="6">
        <v>1121.1600000000001</v>
      </c>
      <c r="H4906" s="15" t="str">
        <f t="shared" si="456"/>
        <v>Medium</v>
      </c>
      <c r="I4906" s="11" t="str">
        <f t="shared" si="457"/>
        <v>Large</v>
      </c>
      <c r="J4906" s="11" t="str">
        <f t="shared" si="458"/>
        <v>West</v>
      </c>
      <c r="K4906" s="11" t="str">
        <f t="shared" si="459"/>
        <v>2010s</v>
      </c>
      <c r="L4906" s="11" t="str">
        <f t="shared" si="460"/>
        <v>Pulse</v>
      </c>
      <c r="M4906" s="18">
        <f t="shared" si="461"/>
        <v>3.3557617479796471E-2</v>
      </c>
    </row>
    <row r="4907" spans="1:13">
      <c r="A4907" s="4">
        <v>2016</v>
      </c>
      <c r="B4907" s="5" t="s">
        <v>163</v>
      </c>
      <c r="C4907" s="5" t="s">
        <v>169</v>
      </c>
      <c r="D4907" s="5" t="s">
        <v>18</v>
      </c>
      <c r="E4907" s="5">
        <v>31420</v>
      </c>
      <c r="F4907" s="6">
        <v>577.45000000000005</v>
      </c>
      <c r="H4907" s="15" t="str">
        <f t="shared" si="456"/>
        <v>Low</v>
      </c>
      <c r="I4907" s="11" t="str">
        <f t="shared" si="457"/>
        <v>Large</v>
      </c>
      <c r="J4907" s="11" t="str">
        <f t="shared" si="458"/>
        <v>West</v>
      </c>
      <c r="K4907" s="11" t="str">
        <f t="shared" si="459"/>
        <v>2010s</v>
      </c>
      <c r="L4907" s="11" t="str">
        <f t="shared" si="460"/>
        <v>Fiber</v>
      </c>
      <c r="M4907" s="18">
        <f t="shared" si="461"/>
        <v>1.8378421387651177E-2</v>
      </c>
    </row>
    <row r="4908" spans="1:13">
      <c r="A4908" s="4">
        <v>2017</v>
      </c>
      <c r="B4908" s="5" t="s">
        <v>163</v>
      </c>
      <c r="C4908" s="5" t="s">
        <v>169</v>
      </c>
      <c r="D4908" s="5" t="s">
        <v>15</v>
      </c>
      <c r="E4908" s="5">
        <v>580</v>
      </c>
      <c r="F4908" s="6">
        <v>2366.3200000000002</v>
      </c>
      <c r="H4908" s="15" t="str">
        <f t="shared" si="456"/>
        <v>Medium</v>
      </c>
      <c r="I4908" s="11" t="str">
        <f t="shared" si="457"/>
        <v>Small</v>
      </c>
      <c r="J4908" s="11" t="str">
        <f t="shared" si="458"/>
        <v>West</v>
      </c>
      <c r="K4908" s="11" t="str">
        <f t="shared" si="459"/>
        <v>2010s</v>
      </c>
      <c r="L4908" s="11" t="str">
        <f t="shared" si="460"/>
        <v>Cereal</v>
      </c>
      <c r="M4908" s="18">
        <f t="shared" si="461"/>
        <v>4.0798620689655172</v>
      </c>
    </row>
    <row r="4909" spans="1:13">
      <c r="A4909" s="4">
        <v>2017</v>
      </c>
      <c r="B4909" s="5" t="s">
        <v>163</v>
      </c>
      <c r="C4909" s="5" t="s">
        <v>169</v>
      </c>
      <c r="D4909" s="5" t="s">
        <v>16</v>
      </c>
      <c r="E4909" s="5">
        <v>158940</v>
      </c>
      <c r="F4909" s="6">
        <v>2276.23</v>
      </c>
      <c r="H4909" s="15" t="str">
        <f t="shared" si="456"/>
        <v>Medium</v>
      </c>
      <c r="I4909" s="11" t="str">
        <f t="shared" si="457"/>
        <v>Large</v>
      </c>
      <c r="J4909" s="11" t="str">
        <f t="shared" si="458"/>
        <v>West</v>
      </c>
      <c r="K4909" s="11" t="str">
        <f t="shared" si="459"/>
        <v>2010s</v>
      </c>
      <c r="L4909" s="11" t="str">
        <f t="shared" si="460"/>
        <v>Cereal</v>
      </c>
      <c r="M4909" s="18">
        <f t="shared" si="461"/>
        <v>1.4321316219957216E-2</v>
      </c>
    </row>
    <row r="4910" spans="1:13">
      <c r="A4910" s="4">
        <v>2017</v>
      </c>
      <c r="B4910" s="5" t="s">
        <v>163</v>
      </c>
      <c r="C4910" s="5" t="s">
        <v>169</v>
      </c>
      <c r="D4910" s="5" t="s">
        <v>17</v>
      </c>
      <c r="E4910" s="5">
        <v>34020</v>
      </c>
      <c r="F4910" s="6">
        <v>1132.01</v>
      </c>
      <c r="H4910" s="15" t="str">
        <f t="shared" si="456"/>
        <v>Medium</v>
      </c>
      <c r="I4910" s="11" t="str">
        <f t="shared" si="457"/>
        <v>Large</v>
      </c>
      <c r="J4910" s="11" t="str">
        <f t="shared" si="458"/>
        <v>West</v>
      </c>
      <c r="K4910" s="11" t="str">
        <f t="shared" si="459"/>
        <v>2010s</v>
      </c>
      <c r="L4910" s="11" t="str">
        <f t="shared" si="460"/>
        <v>Pulse</v>
      </c>
      <c r="M4910" s="18">
        <f t="shared" si="461"/>
        <v>3.3274838330393887E-2</v>
      </c>
    </row>
    <row r="4911" spans="1:13">
      <c r="A4911" s="4">
        <v>2017</v>
      </c>
      <c r="B4911" s="5" t="s">
        <v>163</v>
      </c>
      <c r="C4911" s="5" t="s">
        <v>169</v>
      </c>
      <c r="D4911" s="5" t="s">
        <v>18</v>
      </c>
      <c r="E4911" s="5">
        <v>41470</v>
      </c>
      <c r="F4911" s="6">
        <v>117.55</v>
      </c>
      <c r="H4911" s="15" t="str">
        <f t="shared" si="456"/>
        <v>Low</v>
      </c>
      <c r="I4911" s="11" t="str">
        <f t="shared" si="457"/>
        <v>Large</v>
      </c>
      <c r="J4911" s="11" t="str">
        <f t="shared" si="458"/>
        <v>West</v>
      </c>
      <c r="K4911" s="11" t="str">
        <f t="shared" si="459"/>
        <v>2010s</v>
      </c>
      <c r="L4911" s="11" t="str">
        <f t="shared" si="460"/>
        <v>Fiber</v>
      </c>
      <c r="M4911" s="18">
        <f t="shared" si="461"/>
        <v>2.8345792138895587E-3</v>
      </c>
    </row>
    <row r="4912" spans="1:13">
      <c r="A4912" s="4">
        <v>2008</v>
      </c>
      <c r="B4912" s="5" t="s">
        <v>163</v>
      </c>
      <c r="C4912" s="5" t="s">
        <v>170</v>
      </c>
      <c r="D4912" s="5" t="s">
        <v>15</v>
      </c>
      <c r="E4912" s="5">
        <v>180</v>
      </c>
      <c r="F4912" s="6">
        <v>1777.78</v>
      </c>
      <c r="H4912" s="15" t="str">
        <f t="shared" si="456"/>
        <v>Medium</v>
      </c>
      <c r="I4912" s="11" t="str">
        <f t="shared" si="457"/>
        <v>Small</v>
      </c>
      <c r="J4912" s="11" t="str">
        <f t="shared" si="458"/>
        <v>West</v>
      </c>
      <c r="K4912" s="11" t="str">
        <f t="shared" si="459"/>
        <v>2000s</v>
      </c>
      <c r="L4912" s="11" t="str">
        <f t="shared" si="460"/>
        <v>Cereal</v>
      </c>
      <c r="M4912" s="18">
        <f t="shared" si="461"/>
        <v>9.8765555555555551</v>
      </c>
    </row>
    <row r="4913" spans="1:13">
      <c r="A4913" s="4">
        <v>2008</v>
      </c>
      <c r="B4913" s="5" t="s">
        <v>163</v>
      </c>
      <c r="C4913" s="5" t="s">
        <v>170</v>
      </c>
      <c r="D4913" s="5" t="s">
        <v>16</v>
      </c>
      <c r="E4913" s="5">
        <v>10</v>
      </c>
      <c r="F4913" s="6">
        <v>1000</v>
      </c>
      <c r="H4913" s="15" t="str">
        <f t="shared" si="456"/>
        <v>Medium</v>
      </c>
      <c r="I4913" s="11" t="str">
        <f t="shared" si="457"/>
        <v>Small</v>
      </c>
      <c r="J4913" s="11" t="str">
        <f t="shared" si="458"/>
        <v>West</v>
      </c>
      <c r="K4913" s="11" t="str">
        <f t="shared" si="459"/>
        <v>2000s</v>
      </c>
      <c r="L4913" s="11" t="str">
        <f t="shared" si="460"/>
        <v>Cereal</v>
      </c>
      <c r="M4913" s="18">
        <f t="shared" si="461"/>
        <v>100</v>
      </c>
    </row>
    <row r="4914" spans="1:13">
      <c r="A4914" s="4">
        <v>2008</v>
      </c>
      <c r="B4914" s="5" t="s">
        <v>163</v>
      </c>
      <c r="C4914" s="5" t="s">
        <v>170</v>
      </c>
      <c r="D4914" s="5" t="s">
        <v>17</v>
      </c>
      <c r="E4914" s="5">
        <v>171780</v>
      </c>
      <c r="F4914" s="6">
        <v>869.66</v>
      </c>
      <c r="H4914" s="15" t="str">
        <f t="shared" si="456"/>
        <v>Low</v>
      </c>
      <c r="I4914" s="11" t="str">
        <f t="shared" si="457"/>
        <v>Large</v>
      </c>
      <c r="J4914" s="11" t="str">
        <f t="shared" si="458"/>
        <v>West</v>
      </c>
      <c r="K4914" s="11" t="str">
        <f t="shared" si="459"/>
        <v>2000s</v>
      </c>
      <c r="L4914" s="11" t="str">
        <f t="shared" si="460"/>
        <v>Pulse</v>
      </c>
      <c r="M4914" s="18">
        <f t="shared" si="461"/>
        <v>5.06263825823728E-3</v>
      </c>
    </row>
    <row r="4915" spans="1:13">
      <c r="A4915" s="4">
        <v>2008</v>
      </c>
      <c r="B4915" s="5" t="s">
        <v>163</v>
      </c>
      <c r="C4915" s="5" t="s">
        <v>170</v>
      </c>
      <c r="D4915" s="5" t="s">
        <v>18</v>
      </c>
      <c r="E4915" s="5">
        <v>790</v>
      </c>
      <c r="F4915" s="6">
        <v>341.77</v>
      </c>
      <c r="H4915" s="15" t="str">
        <f t="shared" si="456"/>
        <v>Low</v>
      </c>
      <c r="I4915" s="11" t="str">
        <f t="shared" si="457"/>
        <v>Small</v>
      </c>
      <c r="J4915" s="11" t="str">
        <f t="shared" si="458"/>
        <v>West</v>
      </c>
      <c r="K4915" s="11" t="str">
        <f t="shared" si="459"/>
        <v>2000s</v>
      </c>
      <c r="L4915" s="11" t="str">
        <f t="shared" si="460"/>
        <v>Fiber</v>
      </c>
      <c r="M4915" s="18">
        <f t="shared" si="461"/>
        <v>0.43262025316455693</v>
      </c>
    </row>
    <row r="4916" spans="1:13">
      <c r="A4916" s="4">
        <v>2009</v>
      </c>
      <c r="B4916" s="5" t="s">
        <v>163</v>
      </c>
      <c r="C4916" s="5" t="s">
        <v>170</v>
      </c>
      <c r="D4916" s="5" t="s">
        <v>15</v>
      </c>
      <c r="E4916" s="5">
        <v>60</v>
      </c>
      <c r="F4916" s="6">
        <v>1666.67</v>
      </c>
      <c r="H4916" s="15" t="str">
        <f t="shared" si="456"/>
        <v>Medium</v>
      </c>
      <c r="I4916" s="11" t="str">
        <f t="shared" si="457"/>
        <v>Small</v>
      </c>
      <c r="J4916" s="11" t="str">
        <f t="shared" si="458"/>
        <v>West</v>
      </c>
      <c r="K4916" s="11" t="str">
        <f t="shared" si="459"/>
        <v>2000s</v>
      </c>
      <c r="L4916" s="11" t="str">
        <f t="shared" si="460"/>
        <v>Cereal</v>
      </c>
      <c r="M4916" s="18">
        <f t="shared" si="461"/>
        <v>27.777833333333334</v>
      </c>
    </row>
    <row r="4917" spans="1:13">
      <c r="A4917" s="4">
        <v>2009</v>
      </c>
      <c r="B4917" s="5" t="s">
        <v>163</v>
      </c>
      <c r="C4917" s="5" t="s">
        <v>170</v>
      </c>
      <c r="D4917" s="5" t="s">
        <v>16</v>
      </c>
      <c r="E4917" s="5">
        <v>10</v>
      </c>
      <c r="F4917" s="6">
        <v>1000</v>
      </c>
      <c r="H4917" s="15" t="str">
        <f t="shared" si="456"/>
        <v>Medium</v>
      </c>
      <c r="I4917" s="11" t="str">
        <f t="shared" si="457"/>
        <v>Small</v>
      </c>
      <c r="J4917" s="11" t="str">
        <f t="shared" si="458"/>
        <v>West</v>
      </c>
      <c r="K4917" s="11" t="str">
        <f t="shared" si="459"/>
        <v>2000s</v>
      </c>
      <c r="L4917" s="11" t="str">
        <f t="shared" si="460"/>
        <v>Cereal</v>
      </c>
      <c r="M4917" s="18">
        <f t="shared" si="461"/>
        <v>100</v>
      </c>
    </row>
    <row r="4918" spans="1:13">
      <c r="A4918" s="4">
        <v>2009</v>
      </c>
      <c r="B4918" s="5" t="s">
        <v>163</v>
      </c>
      <c r="C4918" s="5" t="s">
        <v>170</v>
      </c>
      <c r="D4918" s="5" t="s">
        <v>17</v>
      </c>
      <c r="E4918" s="5">
        <v>118710</v>
      </c>
      <c r="F4918" s="6">
        <v>493.3</v>
      </c>
      <c r="H4918" s="15" t="str">
        <f t="shared" si="456"/>
        <v>Low</v>
      </c>
      <c r="I4918" s="11" t="str">
        <f t="shared" si="457"/>
        <v>Large</v>
      </c>
      <c r="J4918" s="11" t="str">
        <f t="shared" si="458"/>
        <v>West</v>
      </c>
      <c r="K4918" s="11" t="str">
        <f t="shared" si="459"/>
        <v>2000s</v>
      </c>
      <c r="L4918" s="11" t="str">
        <f t="shared" si="460"/>
        <v>Pulse</v>
      </c>
      <c r="M4918" s="18">
        <f t="shared" si="461"/>
        <v>4.1555050122146411E-3</v>
      </c>
    </row>
    <row r="4919" spans="1:13">
      <c r="A4919" s="4">
        <v>2009</v>
      </c>
      <c r="B4919" s="5" t="s">
        <v>163</v>
      </c>
      <c r="C4919" s="5" t="s">
        <v>170</v>
      </c>
      <c r="D4919" s="5" t="s">
        <v>18</v>
      </c>
      <c r="E4919" s="5">
        <v>5130</v>
      </c>
      <c r="F4919" s="6">
        <v>60.43</v>
      </c>
      <c r="H4919" s="15" t="str">
        <f t="shared" si="456"/>
        <v>Low</v>
      </c>
      <c r="I4919" s="11" t="str">
        <f t="shared" si="457"/>
        <v>Large</v>
      </c>
      <c r="J4919" s="11" t="str">
        <f t="shared" si="458"/>
        <v>West</v>
      </c>
      <c r="K4919" s="11" t="str">
        <f t="shared" si="459"/>
        <v>2000s</v>
      </c>
      <c r="L4919" s="11" t="str">
        <f t="shared" si="460"/>
        <v>Fiber</v>
      </c>
      <c r="M4919" s="18">
        <f t="shared" si="461"/>
        <v>1.1779727095516569E-2</v>
      </c>
    </row>
    <row r="4920" spans="1:13">
      <c r="A4920" s="4">
        <v>2010</v>
      </c>
      <c r="B4920" s="5" t="s">
        <v>163</v>
      </c>
      <c r="C4920" s="5" t="s">
        <v>170</v>
      </c>
      <c r="D4920" s="5" t="s">
        <v>15</v>
      </c>
      <c r="E4920" s="5">
        <v>40</v>
      </c>
      <c r="F4920" s="6">
        <v>2000</v>
      </c>
      <c r="H4920" s="15" t="str">
        <f t="shared" si="456"/>
        <v>Medium</v>
      </c>
      <c r="I4920" s="11" t="str">
        <f t="shared" si="457"/>
        <v>Small</v>
      </c>
      <c r="J4920" s="11" t="str">
        <f t="shared" si="458"/>
        <v>West</v>
      </c>
      <c r="K4920" s="11" t="str">
        <f t="shared" si="459"/>
        <v>2010s</v>
      </c>
      <c r="L4920" s="11" t="str">
        <f t="shared" si="460"/>
        <v>Cereal</v>
      </c>
      <c r="M4920" s="18">
        <f t="shared" si="461"/>
        <v>50</v>
      </c>
    </row>
    <row r="4921" spans="1:13">
      <c r="A4921" s="4">
        <v>2010</v>
      </c>
      <c r="B4921" s="5" t="s">
        <v>163</v>
      </c>
      <c r="C4921" s="5" t="s">
        <v>170</v>
      </c>
      <c r="D4921" s="5" t="s">
        <v>16</v>
      </c>
      <c r="E4921" s="5">
        <v>10</v>
      </c>
      <c r="F4921" s="6">
        <v>1000</v>
      </c>
      <c r="H4921" s="15" t="str">
        <f t="shared" si="456"/>
        <v>Medium</v>
      </c>
      <c r="I4921" s="11" t="str">
        <f t="shared" si="457"/>
        <v>Small</v>
      </c>
      <c r="J4921" s="11" t="str">
        <f t="shared" si="458"/>
        <v>West</v>
      </c>
      <c r="K4921" s="11" t="str">
        <f t="shared" si="459"/>
        <v>2010s</v>
      </c>
      <c r="L4921" s="11" t="str">
        <f t="shared" si="460"/>
        <v>Cereal</v>
      </c>
      <c r="M4921" s="18">
        <f t="shared" si="461"/>
        <v>100</v>
      </c>
    </row>
    <row r="4922" spans="1:13">
      <c r="A4922" s="4">
        <v>2010</v>
      </c>
      <c r="B4922" s="5" t="s">
        <v>163</v>
      </c>
      <c r="C4922" s="5" t="s">
        <v>170</v>
      </c>
      <c r="D4922" s="5" t="s">
        <v>17</v>
      </c>
      <c r="E4922" s="5">
        <v>163770</v>
      </c>
      <c r="F4922" s="6">
        <v>888.14</v>
      </c>
      <c r="H4922" s="15" t="str">
        <f t="shared" si="456"/>
        <v>Low</v>
      </c>
      <c r="I4922" s="11" t="str">
        <f t="shared" si="457"/>
        <v>Large</v>
      </c>
      <c r="J4922" s="11" t="str">
        <f t="shared" si="458"/>
        <v>West</v>
      </c>
      <c r="K4922" s="11" t="str">
        <f t="shared" si="459"/>
        <v>2010s</v>
      </c>
      <c r="L4922" s="11" t="str">
        <f t="shared" si="460"/>
        <v>Pulse</v>
      </c>
      <c r="M4922" s="18">
        <f t="shared" si="461"/>
        <v>5.4230933626427304E-3</v>
      </c>
    </row>
    <row r="4923" spans="1:13">
      <c r="A4923" s="4">
        <v>2010</v>
      </c>
      <c r="B4923" s="5" t="s">
        <v>163</v>
      </c>
      <c r="C4923" s="5" t="s">
        <v>170</v>
      </c>
      <c r="D4923" s="5" t="s">
        <v>18</v>
      </c>
      <c r="E4923" s="5">
        <v>510</v>
      </c>
      <c r="F4923" s="6">
        <v>294.12</v>
      </c>
      <c r="H4923" s="15" t="str">
        <f t="shared" si="456"/>
        <v>Low</v>
      </c>
      <c r="I4923" s="11" t="str">
        <f t="shared" si="457"/>
        <v>Small</v>
      </c>
      <c r="J4923" s="11" t="str">
        <f t="shared" si="458"/>
        <v>West</v>
      </c>
      <c r="K4923" s="11" t="str">
        <f t="shared" si="459"/>
        <v>2010s</v>
      </c>
      <c r="L4923" s="11" t="str">
        <f t="shared" si="460"/>
        <v>Fiber</v>
      </c>
      <c r="M4923" s="18">
        <f t="shared" si="461"/>
        <v>0.57670588235294118</v>
      </c>
    </row>
    <row r="4924" spans="1:13">
      <c r="A4924" s="4">
        <v>2011</v>
      </c>
      <c r="B4924" s="5" t="s">
        <v>163</v>
      </c>
      <c r="C4924" s="5" t="s">
        <v>170</v>
      </c>
      <c r="D4924" s="5" t="s">
        <v>15</v>
      </c>
      <c r="E4924" s="5">
        <v>30</v>
      </c>
      <c r="F4924" s="6">
        <v>2000</v>
      </c>
      <c r="H4924" s="15" t="str">
        <f t="shared" si="456"/>
        <v>Medium</v>
      </c>
      <c r="I4924" s="11" t="str">
        <f t="shared" si="457"/>
        <v>Small</v>
      </c>
      <c r="J4924" s="11" t="str">
        <f t="shared" si="458"/>
        <v>West</v>
      </c>
      <c r="K4924" s="11" t="str">
        <f t="shared" si="459"/>
        <v>2010s</v>
      </c>
      <c r="L4924" s="11" t="str">
        <f t="shared" si="460"/>
        <v>Cereal</v>
      </c>
      <c r="M4924" s="18">
        <f t="shared" si="461"/>
        <v>66.666666666666671</v>
      </c>
    </row>
    <row r="4925" spans="1:13">
      <c r="A4925" s="4">
        <v>2011</v>
      </c>
      <c r="B4925" s="5" t="s">
        <v>163</v>
      </c>
      <c r="C4925" s="5" t="s">
        <v>170</v>
      </c>
      <c r="D4925" s="5" t="s">
        <v>16</v>
      </c>
      <c r="E4925" s="5">
        <v>10</v>
      </c>
      <c r="F4925" s="6">
        <v>1000</v>
      </c>
      <c r="H4925" s="15" t="str">
        <f t="shared" si="456"/>
        <v>Medium</v>
      </c>
      <c r="I4925" s="11" t="str">
        <f t="shared" si="457"/>
        <v>Small</v>
      </c>
      <c r="J4925" s="11" t="str">
        <f t="shared" si="458"/>
        <v>West</v>
      </c>
      <c r="K4925" s="11" t="str">
        <f t="shared" si="459"/>
        <v>2010s</v>
      </c>
      <c r="L4925" s="11" t="str">
        <f t="shared" si="460"/>
        <v>Cereal</v>
      </c>
      <c r="M4925" s="18">
        <f t="shared" si="461"/>
        <v>100</v>
      </c>
    </row>
    <row r="4926" spans="1:13">
      <c r="A4926" s="4">
        <v>2011</v>
      </c>
      <c r="B4926" s="5" t="s">
        <v>163</v>
      </c>
      <c r="C4926" s="5" t="s">
        <v>170</v>
      </c>
      <c r="D4926" s="5" t="s">
        <v>17</v>
      </c>
      <c r="E4926" s="5">
        <v>170380</v>
      </c>
      <c r="F4926" s="6">
        <v>716.81</v>
      </c>
      <c r="H4926" s="15" t="str">
        <f t="shared" si="456"/>
        <v>Low</v>
      </c>
      <c r="I4926" s="11" t="str">
        <f t="shared" si="457"/>
        <v>Large</v>
      </c>
      <c r="J4926" s="11" t="str">
        <f t="shared" si="458"/>
        <v>West</v>
      </c>
      <c r="K4926" s="11" t="str">
        <f t="shared" si="459"/>
        <v>2010s</v>
      </c>
      <c r="L4926" s="11" t="str">
        <f t="shared" si="460"/>
        <v>Pulse</v>
      </c>
      <c r="M4926" s="18">
        <f t="shared" si="461"/>
        <v>4.2071252494424224E-3</v>
      </c>
    </row>
    <row r="4927" spans="1:13">
      <c r="A4927" s="4">
        <v>2011</v>
      </c>
      <c r="B4927" s="5" t="s">
        <v>163</v>
      </c>
      <c r="C4927" s="5" t="s">
        <v>170</v>
      </c>
      <c r="D4927" s="5" t="s">
        <v>18</v>
      </c>
      <c r="E4927" s="5">
        <v>7340</v>
      </c>
      <c r="F4927" s="6">
        <v>411.44</v>
      </c>
      <c r="H4927" s="15" t="str">
        <f t="shared" si="456"/>
        <v>Low</v>
      </c>
      <c r="I4927" s="11" t="str">
        <f t="shared" si="457"/>
        <v>Large</v>
      </c>
      <c r="J4927" s="11" t="str">
        <f t="shared" si="458"/>
        <v>West</v>
      </c>
      <c r="K4927" s="11" t="str">
        <f t="shared" si="459"/>
        <v>2010s</v>
      </c>
      <c r="L4927" s="11" t="str">
        <f t="shared" si="460"/>
        <v>Fiber</v>
      </c>
      <c r="M4927" s="18">
        <f t="shared" si="461"/>
        <v>5.6054495912806541E-2</v>
      </c>
    </row>
    <row r="4928" spans="1:13">
      <c r="A4928" s="4">
        <v>2012</v>
      </c>
      <c r="B4928" s="5" t="s">
        <v>163</v>
      </c>
      <c r="C4928" s="5" t="s">
        <v>170</v>
      </c>
      <c r="D4928" s="5" t="s">
        <v>15</v>
      </c>
      <c r="E4928" s="5">
        <v>30</v>
      </c>
      <c r="F4928" s="6">
        <v>1666.67</v>
      </c>
      <c r="H4928" s="15" t="str">
        <f t="shared" si="456"/>
        <v>Medium</v>
      </c>
      <c r="I4928" s="11" t="str">
        <f t="shared" si="457"/>
        <v>Small</v>
      </c>
      <c r="J4928" s="11" t="str">
        <f t="shared" si="458"/>
        <v>West</v>
      </c>
      <c r="K4928" s="11" t="str">
        <f t="shared" si="459"/>
        <v>2010s</v>
      </c>
      <c r="L4928" s="11" t="str">
        <f t="shared" si="460"/>
        <v>Cereal</v>
      </c>
      <c r="M4928" s="18">
        <f t="shared" si="461"/>
        <v>55.555666666666667</v>
      </c>
    </row>
    <row r="4929" spans="1:13">
      <c r="A4929" s="4">
        <v>2012</v>
      </c>
      <c r="B4929" s="5" t="s">
        <v>163</v>
      </c>
      <c r="C4929" s="5" t="s">
        <v>170</v>
      </c>
      <c r="D4929" s="5" t="s">
        <v>16</v>
      </c>
      <c r="E4929" s="5">
        <v>30</v>
      </c>
      <c r="F4929" s="6">
        <v>2000</v>
      </c>
      <c r="H4929" s="15" t="str">
        <f t="shared" si="456"/>
        <v>Medium</v>
      </c>
      <c r="I4929" s="11" t="str">
        <f t="shared" si="457"/>
        <v>Small</v>
      </c>
      <c r="J4929" s="11" t="str">
        <f t="shared" si="458"/>
        <v>West</v>
      </c>
      <c r="K4929" s="11" t="str">
        <f t="shared" si="459"/>
        <v>2010s</v>
      </c>
      <c r="L4929" s="11" t="str">
        <f t="shared" si="460"/>
        <v>Cereal</v>
      </c>
      <c r="M4929" s="18">
        <f t="shared" si="461"/>
        <v>66.666666666666671</v>
      </c>
    </row>
    <row r="4930" spans="1:13">
      <c r="A4930" s="4">
        <v>2012</v>
      </c>
      <c r="B4930" s="5" t="s">
        <v>163</v>
      </c>
      <c r="C4930" s="5" t="s">
        <v>170</v>
      </c>
      <c r="D4930" s="5" t="s">
        <v>17</v>
      </c>
      <c r="E4930" s="5">
        <v>188570</v>
      </c>
      <c r="F4930" s="6">
        <v>818.32</v>
      </c>
      <c r="H4930" s="15" t="str">
        <f t="shared" si="456"/>
        <v>Low</v>
      </c>
      <c r="I4930" s="11" t="str">
        <f t="shared" si="457"/>
        <v>Large</v>
      </c>
      <c r="J4930" s="11" t="str">
        <f t="shared" si="458"/>
        <v>West</v>
      </c>
      <c r="K4930" s="11" t="str">
        <f t="shared" si="459"/>
        <v>2010s</v>
      </c>
      <c r="L4930" s="11" t="str">
        <f t="shared" si="460"/>
        <v>Pulse</v>
      </c>
      <c r="M4930" s="18">
        <f t="shared" si="461"/>
        <v>4.339608633398738E-3</v>
      </c>
    </row>
    <row r="4931" spans="1:13">
      <c r="A4931" s="4">
        <v>2012</v>
      </c>
      <c r="B4931" s="5" t="s">
        <v>163</v>
      </c>
      <c r="C4931" s="5" t="s">
        <v>170</v>
      </c>
      <c r="D4931" s="5" t="s">
        <v>18</v>
      </c>
      <c r="E4931" s="5">
        <v>1720</v>
      </c>
      <c r="F4931" s="6">
        <v>81.400000000000006</v>
      </c>
      <c r="H4931" s="15" t="str">
        <f t="shared" ref="H4931:H4994" si="462">IF(F4931&lt;1000,"Low",IF(F4931&lt;3000,"Medium","High"))</f>
        <v>Low</v>
      </c>
      <c r="I4931" s="11" t="str">
        <f t="shared" ref="I4931:I4994" si="463">IF(E4931&lt;1000,"Small",IF(E4931&lt;5000,"Medium","Large"))</f>
        <v>Medium</v>
      </c>
      <c r="J4931" s="11" t="str">
        <f t="shared" ref="J4931:J4994" si="464">IF(OR(B4931="Punjab",B4931="Haryana",B4931="Himachal Pradesh",B4931="Jammu and Kashmir",B4931="Uttarakhand",B4931="Delhi",B4931="Chandigarh"),"North",IF(OR(B4931="Tamil Nadu",B4931="Karnataka",B4931="Kerala",B4931="Andhra Pradesh",B4931="Telangana"),"South",IF(OR(B4931="Maharashtra",B4931="Gujarat",B4931="Goa",B4931="Rajasthan"),"West",IF(OR(B4931="West Bengal",B4931="Bihar",B4931="Jharkhand",B4931="Odisha",B4931="Assam",B4931="Sikkim",B4931="Arunachal Pradesh",B4931="Manipur",B4931="Meghalaya",B4931="Mizoram",B4931="Nagaland",B4931="Tripura"),"East","Central"))))</f>
        <v>West</v>
      </c>
      <c r="K4931" s="11" t="str">
        <f t="shared" ref="K4931:K4994" si="465">LEFT(A4931,3)&amp;"0s"</f>
        <v>2010s</v>
      </c>
      <c r="L4931" s="11" t="str">
        <f t="shared" ref="L4931:L4994" si="466">IF(D4931="Rice","Cereal",IF(D4931="Maize","Cereal",IF(D4931="Chickpea","Pulse",IF(D4931="Cotton","Fiber","Other"))))</f>
        <v>Fiber</v>
      </c>
      <c r="M4931" s="18">
        <f t="shared" ref="M4931:M4994" si="467">F4931/E4931</f>
        <v>4.7325581395348842E-2</v>
      </c>
    </row>
    <row r="4932" spans="1:13">
      <c r="A4932" s="4">
        <v>2013</v>
      </c>
      <c r="B4932" s="5" t="s">
        <v>163</v>
      </c>
      <c r="C4932" s="5" t="s">
        <v>170</v>
      </c>
      <c r="D4932" s="5" t="s">
        <v>15</v>
      </c>
      <c r="E4932" s="5">
        <v>20</v>
      </c>
      <c r="F4932" s="6">
        <v>2000</v>
      </c>
      <c r="H4932" s="15" t="str">
        <f t="shared" si="462"/>
        <v>Medium</v>
      </c>
      <c r="I4932" s="11" t="str">
        <f t="shared" si="463"/>
        <v>Small</v>
      </c>
      <c r="J4932" s="11" t="str">
        <f t="shared" si="464"/>
        <v>West</v>
      </c>
      <c r="K4932" s="11" t="str">
        <f t="shared" si="465"/>
        <v>2010s</v>
      </c>
      <c r="L4932" s="11" t="str">
        <f t="shared" si="466"/>
        <v>Cereal</v>
      </c>
      <c r="M4932" s="18">
        <f t="shared" si="467"/>
        <v>100</v>
      </c>
    </row>
    <row r="4933" spans="1:13">
      <c r="A4933" s="4">
        <v>2013</v>
      </c>
      <c r="B4933" s="5" t="s">
        <v>163</v>
      </c>
      <c r="C4933" s="5" t="s">
        <v>170</v>
      </c>
      <c r="D4933" s="5" t="s">
        <v>17</v>
      </c>
      <c r="E4933" s="5">
        <v>230210</v>
      </c>
      <c r="F4933" s="6">
        <v>770.64</v>
      </c>
      <c r="H4933" s="15" t="str">
        <f t="shared" si="462"/>
        <v>Low</v>
      </c>
      <c r="I4933" s="11" t="str">
        <f t="shared" si="463"/>
        <v>Large</v>
      </c>
      <c r="J4933" s="11" t="str">
        <f t="shared" si="464"/>
        <v>West</v>
      </c>
      <c r="K4933" s="11" t="str">
        <f t="shared" si="465"/>
        <v>2010s</v>
      </c>
      <c r="L4933" s="11" t="str">
        <f t="shared" si="466"/>
        <v>Pulse</v>
      </c>
      <c r="M4933" s="18">
        <f t="shared" si="467"/>
        <v>3.3475522349159462E-3</v>
      </c>
    </row>
    <row r="4934" spans="1:13">
      <c r="A4934" s="4">
        <v>2013</v>
      </c>
      <c r="B4934" s="5" t="s">
        <v>163</v>
      </c>
      <c r="C4934" s="5" t="s">
        <v>170</v>
      </c>
      <c r="D4934" s="5" t="s">
        <v>18</v>
      </c>
      <c r="E4934" s="5">
        <v>750</v>
      </c>
      <c r="F4934" s="6">
        <v>93.33</v>
      </c>
      <c r="H4934" s="15" t="str">
        <f t="shared" si="462"/>
        <v>Low</v>
      </c>
      <c r="I4934" s="11" t="str">
        <f t="shared" si="463"/>
        <v>Small</v>
      </c>
      <c r="J4934" s="11" t="str">
        <f t="shared" si="464"/>
        <v>West</v>
      </c>
      <c r="K4934" s="11" t="str">
        <f t="shared" si="465"/>
        <v>2010s</v>
      </c>
      <c r="L4934" s="11" t="str">
        <f t="shared" si="466"/>
        <v>Fiber</v>
      </c>
      <c r="M4934" s="18">
        <f t="shared" si="467"/>
        <v>0.12444</v>
      </c>
    </row>
    <row r="4935" spans="1:13">
      <c r="A4935" s="4">
        <v>2014</v>
      </c>
      <c r="B4935" s="5" t="s">
        <v>163</v>
      </c>
      <c r="C4935" s="5" t="s">
        <v>170</v>
      </c>
      <c r="D4935" s="5" t="s">
        <v>15</v>
      </c>
      <c r="E4935" s="5">
        <v>40</v>
      </c>
      <c r="F4935" s="6">
        <v>2000</v>
      </c>
      <c r="H4935" s="15" t="str">
        <f t="shared" si="462"/>
        <v>Medium</v>
      </c>
      <c r="I4935" s="11" t="str">
        <f t="shared" si="463"/>
        <v>Small</v>
      </c>
      <c r="J4935" s="11" t="str">
        <f t="shared" si="464"/>
        <v>West</v>
      </c>
      <c r="K4935" s="11" t="str">
        <f t="shared" si="465"/>
        <v>2010s</v>
      </c>
      <c r="L4935" s="11" t="str">
        <f t="shared" si="466"/>
        <v>Cereal</v>
      </c>
      <c r="M4935" s="18">
        <f t="shared" si="467"/>
        <v>50</v>
      </c>
    </row>
    <row r="4936" spans="1:13">
      <c r="A4936" s="4">
        <v>2014</v>
      </c>
      <c r="B4936" s="5" t="s">
        <v>163</v>
      </c>
      <c r="C4936" s="5" t="s">
        <v>170</v>
      </c>
      <c r="D4936" s="5" t="s">
        <v>17</v>
      </c>
      <c r="E4936" s="5">
        <v>220950</v>
      </c>
      <c r="F4936" s="6">
        <v>773.34</v>
      </c>
      <c r="H4936" s="15" t="str">
        <f t="shared" si="462"/>
        <v>Low</v>
      </c>
      <c r="I4936" s="11" t="str">
        <f t="shared" si="463"/>
        <v>Large</v>
      </c>
      <c r="J4936" s="11" t="str">
        <f t="shared" si="464"/>
        <v>West</v>
      </c>
      <c r="K4936" s="11" t="str">
        <f t="shared" si="465"/>
        <v>2010s</v>
      </c>
      <c r="L4936" s="11" t="str">
        <f t="shared" si="466"/>
        <v>Pulse</v>
      </c>
      <c r="M4936" s="18">
        <f t="shared" si="467"/>
        <v>3.5000678886625935E-3</v>
      </c>
    </row>
    <row r="4937" spans="1:13">
      <c r="A4937" s="4">
        <v>2014</v>
      </c>
      <c r="B4937" s="5" t="s">
        <v>163</v>
      </c>
      <c r="C4937" s="5" t="s">
        <v>170</v>
      </c>
      <c r="D4937" s="5" t="s">
        <v>18</v>
      </c>
      <c r="E4937" s="5">
        <v>750</v>
      </c>
      <c r="F4937" s="6">
        <v>53.33</v>
      </c>
      <c r="H4937" s="15" t="str">
        <f t="shared" si="462"/>
        <v>Low</v>
      </c>
      <c r="I4937" s="11" t="str">
        <f t="shared" si="463"/>
        <v>Small</v>
      </c>
      <c r="J4937" s="11" t="str">
        <f t="shared" si="464"/>
        <v>West</v>
      </c>
      <c r="K4937" s="11" t="str">
        <f t="shared" si="465"/>
        <v>2010s</v>
      </c>
      <c r="L4937" s="11" t="str">
        <f t="shared" si="466"/>
        <v>Fiber</v>
      </c>
      <c r="M4937" s="18">
        <f t="shared" si="467"/>
        <v>7.1106666666666665E-2</v>
      </c>
    </row>
    <row r="4938" spans="1:13">
      <c r="A4938" s="4">
        <v>2015</v>
      </c>
      <c r="B4938" s="5" t="s">
        <v>163</v>
      </c>
      <c r="C4938" s="5" t="s">
        <v>170</v>
      </c>
      <c r="D4938" s="5" t="s">
        <v>15</v>
      </c>
      <c r="E4938" s="5">
        <v>20</v>
      </c>
      <c r="F4938" s="6">
        <v>1500</v>
      </c>
      <c r="H4938" s="15" t="str">
        <f t="shared" si="462"/>
        <v>Medium</v>
      </c>
      <c r="I4938" s="11" t="str">
        <f t="shared" si="463"/>
        <v>Small</v>
      </c>
      <c r="J4938" s="11" t="str">
        <f t="shared" si="464"/>
        <v>West</v>
      </c>
      <c r="K4938" s="11" t="str">
        <f t="shared" si="465"/>
        <v>2010s</v>
      </c>
      <c r="L4938" s="11" t="str">
        <f t="shared" si="466"/>
        <v>Cereal</v>
      </c>
      <c r="M4938" s="18">
        <f t="shared" si="467"/>
        <v>75</v>
      </c>
    </row>
    <row r="4939" spans="1:13">
      <c r="A4939" s="4">
        <v>2015</v>
      </c>
      <c r="B4939" s="5" t="s">
        <v>163</v>
      </c>
      <c r="C4939" s="5" t="s">
        <v>170</v>
      </c>
      <c r="D4939" s="5" t="s">
        <v>17</v>
      </c>
      <c r="E4939" s="5">
        <v>241720</v>
      </c>
      <c r="F4939" s="6">
        <v>919.62</v>
      </c>
      <c r="H4939" s="15" t="str">
        <f t="shared" si="462"/>
        <v>Low</v>
      </c>
      <c r="I4939" s="11" t="str">
        <f t="shared" si="463"/>
        <v>Large</v>
      </c>
      <c r="J4939" s="11" t="str">
        <f t="shared" si="464"/>
        <v>West</v>
      </c>
      <c r="K4939" s="11" t="str">
        <f t="shared" si="465"/>
        <v>2010s</v>
      </c>
      <c r="L4939" s="11" t="str">
        <f t="shared" si="466"/>
        <v>Pulse</v>
      </c>
      <c r="M4939" s="18">
        <f t="shared" si="467"/>
        <v>3.8044845275525402E-3</v>
      </c>
    </row>
    <row r="4940" spans="1:13">
      <c r="A4940" s="4">
        <v>2015</v>
      </c>
      <c r="B4940" s="5" t="s">
        <v>163</v>
      </c>
      <c r="C4940" s="5" t="s">
        <v>170</v>
      </c>
      <c r="D4940" s="5" t="s">
        <v>18</v>
      </c>
      <c r="E4940" s="5">
        <v>630</v>
      </c>
      <c r="F4940" s="6">
        <v>31.75</v>
      </c>
      <c r="H4940" s="15" t="str">
        <f t="shared" si="462"/>
        <v>Low</v>
      </c>
      <c r="I4940" s="11" t="str">
        <f t="shared" si="463"/>
        <v>Small</v>
      </c>
      <c r="J4940" s="11" t="str">
        <f t="shared" si="464"/>
        <v>West</v>
      </c>
      <c r="K4940" s="11" t="str">
        <f t="shared" si="465"/>
        <v>2010s</v>
      </c>
      <c r="L4940" s="11" t="str">
        <f t="shared" si="466"/>
        <v>Fiber</v>
      </c>
      <c r="M4940" s="18">
        <f t="shared" si="467"/>
        <v>5.0396825396825398E-2</v>
      </c>
    </row>
    <row r="4941" spans="1:13">
      <c r="A4941" s="4">
        <v>2016</v>
      </c>
      <c r="B4941" s="5" t="s">
        <v>163</v>
      </c>
      <c r="C4941" s="5" t="s">
        <v>170</v>
      </c>
      <c r="D4941" s="5" t="s">
        <v>15</v>
      </c>
      <c r="E4941" s="5">
        <v>10</v>
      </c>
      <c r="F4941" s="6">
        <v>2250</v>
      </c>
      <c r="H4941" s="15" t="str">
        <f t="shared" si="462"/>
        <v>Medium</v>
      </c>
      <c r="I4941" s="11" t="str">
        <f t="shared" si="463"/>
        <v>Small</v>
      </c>
      <c r="J4941" s="11" t="str">
        <f t="shared" si="464"/>
        <v>West</v>
      </c>
      <c r="K4941" s="11" t="str">
        <f t="shared" si="465"/>
        <v>2010s</v>
      </c>
      <c r="L4941" s="11" t="str">
        <f t="shared" si="466"/>
        <v>Cereal</v>
      </c>
      <c r="M4941" s="18">
        <f t="shared" si="467"/>
        <v>225</v>
      </c>
    </row>
    <row r="4942" spans="1:13">
      <c r="A4942" s="4">
        <v>2016</v>
      </c>
      <c r="B4942" s="5" t="s">
        <v>163</v>
      </c>
      <c r="C4942" s="5" t="s">
        <v>170</v>
      </c>
      <c r="D4942" s="5" t="s">
        <v>17</v>
      </c>
      <c r="E4942" s="5">
        <v>226590</v>
      </c>
      <c r="F4942" s="6">
        <v>854.36</v>
      </c>
      <c r="H4942" s="15" t="str">
        <f t="shared" si="462"/>
        <v>Low</v>
      </c>
      <c r="I4942" s="11" t="str">
        <f t="shared" si="463"/>
        <v>Large</v>
      </c>
      <c r="J4942" s="11" t="str">
        <f t="shared" si="464"/>
        <v>West</v>
      </c>
      <c r="K4942" s="11" t="str">
        <f t="shared" si="465"/>
        <v>2010s</v>
      </c>
      <c r="L4942" s="11" t="str">
        <f t="shared" si="466"/>
        <v>Pulse</v>
      </c>
      <c r="M4942" s="18">
        <f t="shared" si="467"/>
        <v>3.770510613884108E-3</v>
      </c>
    </row>
    <row r="4943" spans="1:13">
      <c r="A4943" s="4">
        <v>2016</v>
      </c>
      <c r="B4943" s="5" t="s">
        <v>163</v>
      </c>
      <c r="C4943" s="5" t="s">
        <v>170</v>
      </c>
      <c r="D4943" s="5" t="s">
        <v>18</v>
      </c>
      <c r="E4943" s="5">
        <v>660</v>
      </c>
      <c r="F4943" s="6">
        <v>596.01</v>
      </c>
      <c r="H4943" s="15" t="str">
        <f t="shared" si="462"/>
        <v>Low</v>
      </c>
      <c r="I4943" s="11" t="str">
        <f t="shared" si="463"/>
        <v>Small</v>
      </c>
      <c r="J4943" s="11" t="str">
        <f t="shared" si="464"/>
        <v>West</v>
      </c>
      <c r="K4943" s="11" t="str">
        <f t="shared" si="465"/>
        <v>2010s</v>
      </c>
      <c r="L4943" s="11" t="str">
        <f t="shared" si="466"/>
        <v>Fiber</v>
      </c>
      <c r="M4943" s="18">
        <f t="shared" si="467"/>
        <v>0.90304545454545448</v>
      </c>
    </row>
    <row r="4944" spans="1:13">
      <c r="A4944" s="4">
        <v>2017</v>
      </c>
      <c r="B4944" s="5" t="s">
        <v>163</v>
      </c>
      <c r="C4944" s="5" t="s">
        <v>170</v>
      </c>
      <c r="D4944" s="5" t="s">
        <v>17</v>
      </c>
      <c r="E4944" s="5">
        <v>255770</v>
      </c>
      <c r="F4944" s="6">
        <v>918.64</v>
      </c>
      <c r="H4944" s="15" t="str">
        <f t="shared" si="462"/>
        <v>Low</v>
      </c>
      <c r="I4944" s="11" t="str">
        <f t="shared" si="463"/>
        <v>Large</v>
      </c>
      <c r="J4944" s="11" t="str">
        <f t="shared" si="464"/>
        <v>West</v>
      </c>
      <c r="K4944" s="11" t="str">
        <f t="shared" si="465"/>
        <v>2010s</v>
      </c>
      <c r="L4944" s="11" t="str">
        <f t="shared" si="466"/>
        <v>Pulse</v>
      </c>
      <c r="M4944" s="18">
        <f t="shared" si="467"/>
        <v>3.5916643859717715E-3</v>
      </c>
    </row>
    <row r="4945" spans="1:13">
      <c r="A4945" s="4">
        <v>2017</v>
      </c>
      <c r="B4945" s="5" t="s">
        <v>163</v>
      </c>
      <c r="C4945" s="5" t="s">
        <v>170</v>
      </c>
      <c r="D4945" s="5" t="s">
        <v>18</v>
      </c>
      <c r="E4945" s="5">
        <v>2400</v>
      </c>
      <c r="F4945" s="6">
        <v>99.11</v>
      </c>
      <c r="H4945" s="15" t="str">
        <f t="shared" si="462"/>
        <v>Low</v>
      </c>
      <c r="I4945" s="11" t="str">
        <f t="shared" si="463"/>
        <v>Medium</v>
      </c>
      <c r="J4945" s="11" t="str">
        <f t="shared" si="464"/>
        <v>West</v>
      </c>
      <c r="K4945" s="11" t="str">
        <f t="shared" si="465"/>
        <v>2010s</v>
      </c>
      <c r="L4945" s="11" t="str">
        <f t="shared" si="466"/>
        <v>Fiber</v>
      </c>
      <c r="M4945" s="18">
        <f t="shared" si="467"/>
        <v>4.129583333333333E-2</v>
      </c>
    </row>
    <row r="4946" spans="1:13">
      <c r="A4946" s="4">
        <v>2008</v>
      </c>
      <c r="B4946" s="5" t="s">
        <v>163</v>
      </c>
      <c r="C4946" s="5" t="s">
        <v>171</v>
      </c>
      <c r="D4946" s="5" t="s">
        <v>15</v>
      </c>
      <c r="E4946" s="5">
        <v>24510</v>
      </c>
      <c r="F4946" s="6">
        <v>1849.86</v>
      </c>
      <c r="H4946" s="15" t="str">
        <f t="shared" si="462"/>
        <v>Medium</v>
      </c>
      <c r="I4946" s="11" t="str">
        <f t="shared" si="463"/>
        <v>Large</v>
      </c>
      <c r="J4946" s="11" t="str">
        <f t="shared" si="464"/>
        <v>West</v>
      </c>
      <c r="K4946" s="11" t="str">
        <f t="shared" si="465"/>
        <v>2000s</v>
      </c>
      <c r="L4946" s="11" t="str">
        <f t="shared" si="466"/>
        <v>Cereal</v>
      </c>
      <c r="M4946" s="18">
        <f t="shared" si="467"/>
        <v>7.5473684210526318E-2</v>
      </c>
    </row>
    <row r="4947" spans="1:13">
      <c r="A4947" s="4">
        <v>2008</v>
      </c>
      <c r="B4947" s="5" t="s">
        <v>163</v>
      </c>
      <c r="C4947" s="5" t="s">
        <v>171</v>
      </c>
      <c r="D4947" s="5" t="s">
        <v>16</v>
      </c>
      <c r="E4947" s="5">
        <v>32700</v>
      </c>
      <c r="F4947" s="6">
        <v>2250.15</v>
      </c>
      <c r="H4947" s="15" t="str">
        <f t="shared" si="462"/>
        <v>Medium</v>
      </c>
      <c r="I4947" s="11" t="str">
        <f t="shared" si="463"/>
        <v>Large</v>
      </c>
      <c r="J4947" s="11" t="str">
        <f t="shared" si="464"/>
        <v>West</v>
      </c>
      <c r="K4947" s="11" t="str">
        <f t="shared" si="465"/>
        <v>2000s</v>
      </c>
      <c r="L4947" s="11" t="str">
        <f t="shared" si="466"/>
        <v>Cereal</v>
      </c>
      <c r="M4947" s="18">
        <f t="shared" si="467"/>
        <v>6.8811926605504586E-2</v>
      </c>
    </row>
    <row r="4948" spans="1:13">
      <c r="A4948" s="4">
        <v>2008</v>
      </c>
      <c r="B4948" s="5" t="s">
        <v>163</v>
      </c>
      <c r="C4948" s="5" t="s">
        <v>171</v>
      </c>
      <c r="D4948" s="5" t="s">
        <v>17</v>
      </c>
      <c r="E4948" s="5">
        <v>5020</v>
      </c>
      <c r="F4948" s="6">
        <v>1145.42</v>
      </c>
      <c r="H4948" s="15" t="str">
        <f t="shared" si="462"/>
        <v>Medium</v>
      </c>
      <c r="I4948" s="11" t="str">
        <f t="shared" si="463"/>
        <v>Large</v>
      </c>
      <c r="J4948" s="11" t="str">
        <f t="shared" si="464"/>
        <v>West</v>
      </c>
      <c r="K4948" s="11" t="str">
        <f t="shared" si="465"/>
        <v>2000s</v>
      </c>
      <c r="L4948" s="11" t="str">
        <f t="shared" si="466"/>
        <v>Pulse</v>
      </c>
      <c r="M4948" s="18">
        <f t="shared" si="467"/>
        <v>0.22817131474103586</v>
      </c>
    </row>
    <row r="4949" spans="1:13">
      <c r="A4949" s="4">
        <v>2009</v>
      </c>
      <c r="B4949" s="5" t="s">
        <v>163</v>
      </c>
      <c r="C4949" s="5" t="s">
        <v>171</v>
      </c>
      <c r="D4949" s="5" t="s">
        <v>15</v>
      </c>
      <c r="E4949" s="5">
        <v>36150</v>
      </c>
      <c r="F4949" s="6">
        <v>867.5</v>
      </c>
      <c r="H4949" s="15" t="str">
        <f t="shared" si="462"/>
        <v>Low</v>
      </c>
      <c r="I4949" s="11" t="str">
        <f t="shared" si="463"/>
        <v>Large</v>
      </c>
      <c r="J4949" s="11" t="str">
        <f t="shared" si="464"/>
        <v>West</v>
      </c>
      <c r="K4949" s="11" t="str">
        <f t="shared" si="465"/>
        <v>2000s</v>
      </c>
      <c r="L4949" s="11" t="str">
        <f t="shared" si="466"/>
        <v>Cereal</v>
      </c>
      <c r="M4949" s="18">
        <f t="shared" si="467"/>
        <v>2.3997233748271094E-2</v>
      </c>
    </row>
    <row r="4950" spans="1:13">
      <c r="A4950" s="4">
        <v>2009</v>
      </c>
      <c r="B4950" s="5" t="s">
        <v>163</v>
      </c>
      <c r="C4950" s="5" t="s">
        <v>171</v>
      </c>
      <c r="D4950" s="5" t="s">
        <v>16</v>
      </c>
      <c r="E4950" s="5">
        <v>37990</v>
      </c>
      <c r="F4950" s="6">
        <v>1304.82</v>
      </c>
      <c r="H4950" s="15" t="str">
        <f t="shared" si="462"/>
        <v>Medium</v>
      </c>
      <c r="I4950" s="11" t="str">
        <f t="shared" si="463"/>
        <v>Large</v>
      </c>
      <c r="J4950" s="11" t="str">
        <f t="shared" si="464"/>
        <v>West</v>
      </c>
      <c r="K4950" s="11" t="str">
        <f t="shared" si="465"/>
        <v>2000s</v>
      </c>
      <c r="L4950" s="11" t="str">
        <f t="shared" si="466"/>
        <v>Cereal</v>
      </c>
      <c r="M4950" s="18">
        <f t="shared" si="467"/>
        <v>3.4346406949197154E-2</v>
      </c>
    </row>
    <row r="4951" spans="1:13">
      <c r="A4951" s="4">
        <v>2009</v>
      </c>
      <c r="B4951" s="5" t="s">
        <v>163</v>
      </c>
      <c r="C4951" s="5" t="s">
        <v>171</v>
      </c>
      <c r="D4951" s="5" t="s">
        <v>17</v>
      </c>
      <c r="E4951" s="5">
        <v>6910</v>
      </c>
      <c r="F4951" s="6">
        <v>739.51</v>
      </c>
      <c r="H4951" s="15" t="str">
        <f t="shared" si="462"/>
        <v>Low</v>
      </c>
      <c r="I4951" s="11" t="str">
        <f t="shared" si="463"/>
        <v>Large</v>
      </c>
      <c r="J4951" s="11" t="str">
        <f t="shared" si="464"/>
        <v>West</v>
      </c>
      <c r="K4951" s="11" t="str">
        <f t="shared" si="465"/>
        <v>2000s</v>
      </c>
      <c r="L4951" s="11" t="str">
        <f t="shared" si="466"/>
        <v>Pulse</v>
      </c>
      <c r="M4951" s="18">
        <f t="shared" si="467"/>
        <v>0.10702026049204053</v>
      </c>
    </row>
    <row r="4952" spans="1:13">
      <c r="A4952" s="4">
        <v>2010</v>
      </c>
      <c r="B4952" s="5" t="s">
        <v>163</v>
      </c>
      <c r="C4952" s="5" t="s">
        <v>171</v>
      </c>
      <c r="D4952" s="5" t="s">
        <v>15</v>
      </c>
      <c r="E4952" s="5">
        <v>22900</v>
      </c>
      <c r="F4952" s="6">
        <v>1876.42</v>
      </c>
      <c r="H4952" s="15" t="str">
        <f t="shared" si="462"/>
        <v>Medium</v>
      </c>
      <c r="I4952" s="11" t="str">
        <f t="shared" si="463"/>
        <v>Large</v>
      </c>
      <c r="J4952" s="11" t="str">
        <f t="shared" si="464"/>
        <v>West</v>
      </c>
      <c r="K4952" s="11" t="str">
        <f t="shared" si="465"/>
        <v>2010s</v>
      </c>
      <c r="L4952" s="11" t="str">
        <f t="shared" si="466"/>
        <v>Cereal</v>
      </c>
      <c r="M4952" s="18">
        <f t="shared" si="467"/>
        <v>8.1939737991266373E-2</v>
      </c>
    </row>
    <row r="4953" spans="1:13">
      <c r="A4953" s="4">
        <v>2010</v>
      </c>
      <c r="B4953" s="5" t="s">
        <v>163</v>
      </c>
      <c r="C4953" s="5" t="s">
        <v>171</v>
      </c>
      <c r="D4953" s="5" t="s">
        <v>16</v>
      </c>
      <c r="E4953" s="5">
        <v>48610</v>
      </c>
      <c r="F4953" s="6">
        <v>2517.79</v>
      </c>
      <c r="H4953" s="15" t="str">
        <f t="shared" si="462"/>
        <v>Medium</v>
      </c>
      <c r="I4953" s="11" t="str">
        <f t="shared" si="463"/>
        <v>Large</v>
      </c>
      <c r="J4953" s="11" t="str">
        <f t="shared" si="464"/>
        <v>West</v>
      </c>
      <c r="K4953" s="11" t="str">
        <f t="shared" si="465"/>
        <v>2010s</v>
      </c>
      <c r="L4953" s="11" t="str">
        <f t="shared" si="466"/>
        <v>Cereal</v>
      </c>
      <c r="M4953" s="18">
        <f t="shared" si="467"/>
        <v>5.1795721045052458E-2</v>
      </c>
    </row>
    <row r="4954" spans="1:13">
      <c r="A4954" s="4">
        <v>2010</v>
      </c>
      <c r="B4954" s="5" t="s">
        <v>163</v>
      </c>
      <c r="C4954" s="5" t="s">
        <v>171</v>
      </c>
      <c r="D4954" s="5" t="s">
        <v>17</v>
      </c>
      <c r="E4954" s="5">
        <v>9070</v>
      </c>
      <c r="F4954" s="6">
        <v>1177.51</v>
      </c>
      <c r="H4954" s="15" t="str">
        <f t="shared" si="462"/>
        <v>Medium</v>
      </c>
      <c r="I4954" s="11" t="str">
        <f t="shared" si="463"/>
        <v>Large</v>
      </c>
      <c r="J4954" s="11" t="str">
        <f t="shared" si="464"/>
        <v>West</v>
      </c>
      <c r="K4954" s="11" t="str">
        <f t="shared" si="465"/>
        <v>2010s</v>
      </c>
      <c r="L4954" s="11" t="str">
        <f t="shared" si="466"/>
        <v>Pulse</v>
      </c>
      <c r="M4954" s="18">
        <f t="shared" si="467"/>
        <v>0.12982469680264608</v>
      </c>
    </row>
    <row r="4955" spans="1:13">
      <c r="A4955" s="4">
        <v>2011</v>
      </c>
      <c r="B4955" s="5" t="s">
        <v>163</v>
      </c>
      <c r="C4955" s="5" t="s">
        <v>171</v>
      </c>
      <c r="D4955" s="5" t="s">
        <v>15</v>
      </c>
      <c r="E4955" s="5">
        <v>20970</v>
      </c>
      <c r="F4955" s="6">
        <v>1631.86</v>
      </c>
      <c r="H4955" s="15" t="str">
        <f t="shared" si="462"/>
        <v>Medium</v>
      </c>
      <c r="I4955" s="11" t="str">
        <f t="shared" si="463"/>
        <v>Large</v>
      </c>
      <c r="J4955" s="11" t="str">
        <f t="shared" si="464"/>
        <v>West</v>
      </c>
      <c r="K4955" s="11" t="str">
        <f t="shared" si="465"/>
        <v>2010s</v>
      </c>
      <c r="L4955" s="11" t="str">
        <f t="shared" si="466"/>
        <v>Cereal</v>
      </c>
      <c r="M4955" s="18">
        <f t="shared" si="467"/>
        <v>7.7818788745827372E-2</v>
      </c>
    </row>
    <row r="4956" spans="1:13">
      <c r="A4956" s="4">
        <v>2011</v>
      </c>
      <c r="B4956" s="5" t="s">
        <v>163</v>
      </c>
      <c r="C4956" s="5" t="s">
        <v>171</v>
      </c>
      <c r="D4956" s="5" t="s">
        <v>16</v>
      </c>
      <c r="E4956" s="5">
        <v>41040</v>
      </c>
      <c r="F4956" s="6">
        <v>2679.82</v>
      </c>
      <c r="H4956" s="15" t="str">
        <f t="shared" si="462"/>
        <v>Medium</v>
      </c>
      <c r="I4956" s="11" t="str">
        <f t="shared" si="463"/>
        <v>Large</v>
      </c>
      <c r="J4956" s="11" t="str">
        <f t="shared" si="464"/>
        <v>West</v>
      </c>
      <c r="K4956" s="11" t="str">
        <f t="shared" si="465"/>
        <v>2010s</v>
      </c>
      <c r="L4956" s="11" t="str">
        <f t="shared" si="466"/>
        <v>Cereal</v>
      </c>
      <c r="M4956" s="18">
        <f t="shared" si="467"/>
        <v>6.5297758284600396E-2</v>
      </c>
    </row>
    <row r="4957" spans="1:13">
      <c r="A4957" s="4">
        <v>2011</v>
      </c>
      <c r="B4957" s="5" t="s">
        <v>163</v>
      </c>
      <c r="C4957" s="5" t="s">
        <v>171</v>
      </c>
      <c r="D4957" s="5" t="s">
        <v>17</v>
      </c>
      <c r="E4957" s="5">
        <v>5820</v>
      </c>
      <c r="F4957" s="6">
        <v>1249.1400000000001</v>
      </c>
      <c r="H4957" s="15" t="str">
        <f t="shared" si="462"/>
        <v>Medium</v>
      </c>
      <c r="I4957" s="11" t="str">
        <f t="shared" si="463"/>
        <v>Large</v>
      </c>
      <c r="J4957" s="11" t="str">
        <f t="shared" si="464"/>
        <v>West</v>
      </c>
      <c r="K4957" s="11" t="str">
        <f t="shared" si="465"/>
        <v>2010s</v>
      </c>
      <c r="L4957" s="11" t="str">
        <f t="shared" si="466"/>
        <v>Pulse</v>
      </c>
      <c r="M4957" s="18">
        <f t="shared" si="467"/>
        <v>0.21462886597938147</v>
      </c>
    </row>
    <row r="4958" spans="1:13">
      <c r="A4958" s="4">
        <v>2011</v>
      </c>
      <c r="B4958" s="5" t="s">
        <v>163</v>
      </c>
      <c r="C4958" s="5" t="s">
        <v>171</v>
      </c>
      <c r="D4958" s="5" t="s">
        <v>18</v>
      </c>
      <c r="E4958" s="5">
        <v>60</v>
      </c>
      <c r="F4958" s="6">
        <v>500</v>
      </c>
      <c r="H4958" s="15" t="str">
        <f t="shared" si="462"/>
        <v>Low</v>
      </c>
      <c r="I4958" s="11" t="str">
        <f t="shared" si="463"/>
        <v>Small</v>
      </c>
      <c r="J4958" s="11" t="str">
        <f t="shared" si="464"/>
        <v>West</v>
      </c>
      <c r="K4958" s="11" t="str">
        <f t="shared" si="465"/>
        <v>2010s</v>
      </c>
      <c r="L4958" s="11" t="str">
        <f t="shared" si="466"/>
        <v>Fiber</v>
      </c>
      <c r="M4958" s="18">
        <f t="shared" si="467"/>
        <v>8.3333333333333339</v>
      </c>
    </row>
    <row r="4959" spans="1:13">
      <c r="A4959" s="4">
        <v>2012</v>
      </c>
      <c r="B4959" s="5" t="s">
        <v>163</v>
      </c>
      <c r="C4959" s="5" t="s">
        <v>171</v>
      </c>
      <c r="D4959" s="5" t="s">
        <v>15</v>
      </c>
      <c r="E4959" s="5">
        <v>19310</v>
      </c>
      <c r="F4959" s="6">
        <v>1977.21</v>
      </c>
      <c r="H4959" s="15" t="str">
        <f t="shared" si="462"/>
        <v>Medium</v>
      </c>
      <c r="I4959" s="11" t="str">
        <f t="shared" si="463"/>
        <v>Large</v>
      </c>
      <c r="J4959" s="11" t="str">
        <f t="shared" si="464"/>
        <v>West</v>
      </c>
      <c r="K4959" s="11" t="str">
        <f t="shared" si="465"/>
        <v>2010s</v>
      </c>
      <c r="L4959" s="11" t="str">
        <f t="shared" si="466"/>
        <v>Cereal</v>
      </c>
      <c r="M4959" s="18">
        <f t="shared" si="467"/>
        <v>0.10239306059036769</v>
      </c>
    </row>
    <row r="4960" spans="1:13">
      <c r="A4960" s="4">
        <v>2012</v>
      </c>
      <c r="B4960" s="5" t="s">
        <v>163</v>
      </c>
      <c r="C4960" s="5" t="s">
        <v>171</v>
      </c>
      <c r="D4960" s="5" t="s">
        <v>16</v>
      </c>
      <c r="E4960" s="5">
        <v>42610</v>
      </c>
      <c r="F4960" s="6">
        <v>3046.47</v>
      </c>
      <c r="H4960" s="15" t="str">
        <f t="shared" si="462"/>
        <v>High</v>
      </c>
      <c r="I4960" s="11" t="str">
        <f t="shared" si="463"/>
        <v>Large</v>
      </c>
      <c r="J4960" s="11" t="str">
        <f t="shared" si="464"/>
        <v>West</v>
      </c>
      <c r="K4960" s="11" t="str">
        <f t="shared" si="465"/>
        <v>2010s</v>
      </c>
      <c r="L4960" s="11" t="str">
        <f t="shared" si="466"/>
        <v>Cereal</v>
      </c>
      <c r="M4960" s="18">
        <f t="shared" si="467"/>
        <v>7.1496597042947654E-2</v>
      </c>
    </row>
    <row r="4961" spans="1:13">
      <c r="A4961" s="4">
        <v>2012</v>
      </c>
      <c r="B4961" s="5" t="s">
        <v>163</v>
      </c>
      <c r="C4961" s="5" t="s">
        <v>171</v>
      </c>
      <c r="D4961" s="5" t="s">
        <v>17</v>
      </c>
      <c r="E4961" s="5">
        <v>5190</v>
      </c>
      <c r="F4961" s="6">
        <v>1248.55</v>
      </c>
      <c r="H4961" s="15" t="str">
        <f t="shared" si="462"/>
        <v>Medium</v>
      </c>
      <c r="I4961" s="11" t="str">
        <f t="shared" si="463"/>
        <v>Large</v>
      </c>
      <c r="J4961" s="11" t="str">
        <f t="shared" si="464"/>
        <v>West</v>
      </c>
      <c r="K4961" s="11" t="str">
        <f t="shared" si="465"/>
        <v>2010s</v>
      </c>
      <c r="L4961" s="11" t="str">
        <f t="shared" si="466"/>
        <v>Pulse</v>
      </c>
      <c r="M4961" s="18">
        <f t="shared" si="467"/>
        <v>0.2405684007707129</v>
      </c>
    </row>
    <row r="4962" spans="1:13">
      <c r="A4962" s="4">
        <v>2012</v>
      </c>
      <c r="B4962" s="5" t="s">
        <v>163</v>
      </c>
      <c r="C4962" s="5" t="s">
        <v>171</v>
      </c>
      <c r="D4962" s="5" t="s">
        <v>18</v>
      </c>
      <c r="E4962" s="5">
        <v>100</v>
      </c>
      <c r="F4962" s="6">
        <v>100</v>
      </c>
      <c r="H4962" s="15" t="str">
        <f t="shared" si="462"/>
        <v>Low</v>
      </c>
      <c r="I4962" s="11" t="str">
        <f t="shared" si="463"/>
        <v>Small</v>
      </c>
      <c r="J4962" s="11" t="str">
        <f t="shared" si="464"/>
        <v>West</v>
      </c>
      <c r="K4962" s="11" t="str">
        <f t="shared" si="465"/>
        <v>2010s</v>
      </c>
      <c r="L4962" s="11" t="str">
        <f t="shared" si="466"/>
        <v>Fiber</v>
      </c>
      <c r="M4962" s="18">
        <f t="shared" si="467"/>
        <v>1</v>
      </c>
    </row>
    <row r="4963" spans="1:13">
      <c r="A4963" s="4">
        <v>2013</v>
      </c>
      <c r="B4963" s="5" t="s">
        <v>163</v>
      </c>
      <c r="C4963" s="5" t="s">
        <v>171</v>
      </c>
      <c r="D4963" s="5" t="s">
        <v>15</v>
      </c>
      <c r="E4963" s="5">
        <v>29470</v>
      </c>
      <c r="F4963" s="6">
        <v>2441.4699999999998</v>
      </c>
      <c r="H4963" s="15" t="str">
        <f t="shared" si="462"/>
        <v>Medium</v>
      </c>
      <c r="I4963" s="11" t="str">
        <f t="shared" si="463"/>
        <v>Large</v>
      </c>
      <c r="J4963" s="11" t="str">
        <f t="shared" si="464"/>
        <v>West</v>
      </c>
      <c r="K4963" s="11" t="str">
        <f t="shared" si="465"/>
        <v>2010s</v>
      </c>
      <c r="L4963" s="11" t="str">
        <f t="shared" si="466"/>
        <v>Cereal</v>
      </c>
      <c r="M4963" s="18">
        <f t="shared" si="467"/>
        <v>8.2845945028842891E-2</v>
      </c>
    </row>
    <row r="4964" spans="1:13">
      <c r="A4964" s="4">
        <v>2013</v>
      </c>
      <c r="B4964" s="5" t="s">
        <v>163</v>
      </c>
      <c r="C4964" s="5" t="s">
        <v>171</v>
      </c>
      <c r="D4964" s="5" t="s">
        <v>16</v>
      </c>
      <c r="E4964" s="5">
        <v>29740</v>
      </c>
      <c r="F4964" s="6">
        <v>1998.65</v>
      </c>
      <c r="H4964" s="15" t="str">
        <f t="shared" si="462"/>
        <v>Medium</v>
      </c>
      <c r="I4964" s="11" t="str">
        <f t="shared" si="463"/>
        <v>Large</v>
      </c>
      <c r="J4964" s="11" t="str">
        <f t="shared" si="464"/>
        <v>West</v>
      </c>
      <c r="K4964" s="11" t="str">
        <f t="shared" si="465"/>
        <v>2010s</v>
      </c>
      <c r="L4964" s="11" t="str">
        <f t="shared" si="466"/>
        <v>Cereal</v>
      </c>
      <c r="M4964" s="18">
        <f t="shared" si="467"/>
        <v>6.7204102219233355E-2</v>
      </c>
    </row>
    <row r="4965" spans="1:13">
      <c r="A4965" s="4">
        <v>2013</v>
      </c>
      <c r="B4965" s="5" t="s">
        <v>163</v>
      </c>
      <c r="C4965" s="5" t="s">
        <v>171</v>
      </c>
      <c r="D4965" s="5" t="s">
        <v>17</v>
      </c>
      <c r="E4965" s="5">
        <v>2010</v>
      </c>
      <c r="F4965" s="6">
        <v>1258.71</v>
      </c>
      <c r="H4965" s="15" t="str">
        <f t="shared" si="462"/>
        <v>Medium</v>
      </c>
      <c r="I4965" s="11" t="str">
        <f t="shared" si="463"/>
        <v>Medium</v>
      </c>
      <c r="J4965" s="11" t="str">
        <f t="shared" si="464"/>
        <v>West</v>
      </c>
      <c r="K4965" s="11" t="str">
        <f t="shared" si="465"/>
        <v>2010s</v>
      </c>
      <c r="L4965" s="11" t="str">
        <f t="shared" si="466"/>
        <v>Pulse</v>
      </c>
      <c r="M4965" s="18">
        <f t="shared" si="467"/>
        <v>0.62622388059701495</v>
      </c>
    </row>
    <row r="4966" spans="1:13">
      <c r="A4966" s="4">
        <v>2013</v>
      </c>
      <c r="B4966" s="5" t="s">
        <v>163</v>
      </c>
      <c r="C4966" s="5" t="s">
        <v>171</v>
      </c>
      <c r="D4966" s="5" t="s">
        <v>18</v>
      </c>
      <c r="E4966" s="5">
        <v>60</v>
      </c>
      <c r="F4966" s="6">
        <v>166.67</v>
      </c>
      <c r="H4966" s="15" t="str">
        <f t="shared" si="462"/>
        <v>Low</v>
      </c>
      <c r="I4966" s="11" t="str">
        <f t="shared" si="463"/>
        <v>Small</v>
      </c>
      <c r="J4966" s="11" t="str">
        <f t="shared" si="464"/>
        <v>West</v>
      </c>
      <c r="K4966" s="11" t="str">
        <f t="shared" si="465"/>
        <v>2010s</v>
      </c>
      <c r="L4966" s="11" t="str">
        <f t="shared" si="466"/>
        <v>Fiber</v>
      </c>
      <c r="M4966" s="18">
        <f t="shared" si="467"/>
        <v>2.7778333333333332</v>
      </c>
    </row>
    <row r="4967" spans="1:13">
      <c r="A4967" s="4">
        <v>2014</v>
      </c>
      <c r="B4967" s="5" t="s">
        <v>163</v>
      </c>
      <c r="C4967" s="5" t="s">
        <v>171</v>
      </c>
      <c r="D4967" s="5" t="s">
        <v>15</v>
      </c>
      <c r="E4967" s="5">
        <v>34550</v>
      </c>
      <c r="F4967" s="6">
        <v>2220.84</v>
      </c>
      <c r="H4967" s="15" t="str">
        <f t="shared" si="462"/>
        <v>Medium</v>
      </c>
      <c r="I4967" s="11" t="str">
        <f t="shared" si="463"/>
        <v>Large</v>
      </c>
      <c r="J4967" s="11" t="str">
        <f t="shared" si="464"/>
        <v>West</v>
      </c>
      <c r="K4967" s="11" t="str">
        <f t="shared" si="465"/>
        <v>2010s</v>
      </c>
      <c r="L4967" s="11" t="str">
        <f t="shared" si="466"/>
        <v>Cereal</v>
      </c>
      <c r="M4967" s="18">
        <f t="shared" si="467"/>
        <v>6.427901591895803E-2</v>
      </c>
    </row>
    <row r="4968" spans="1:13">
      <c r="A4968" s="4">
        <v>2014</v>
      </c>
      <c r="B4968" s="5" t="s">
        <v>163</v>
      </c>
      <c r="C4968" s="5" t="s">
        <v>171</v>
      </c>
      <c r="D4968" s="5" t="s">
        <v>16</v>
      </c>
      <c r="E4968" s="5">
        <v>34170</v>
      </c>
      <c r="F4968" s="6">
        <v>2673.98</v>
      </c>
      <c r="H4968" s="15" t="str">
        <f t="shared" si="462"/>
        <v>Medium</v>
      </c>
      <c r="I4968" s="11" t="str">
        <f t="shared" si="463"/>
        <v>Large</v>
      </c>
      <c r="J4968" s="11" t="str">
        <f t="shared" si="464"/>
        <v>West</v>
      </c>
      <c r="K4968" s="11" t="str">
        <f t="shared" si="465"/>
        <v>2010s</v>
      </c>
      <c r="L4968" s="11" t="str">
        <f t="shared" si="466"/>
        <v>Cereal</v>
      </c>
      <c r="M4968" s="18">
        <f t="shared" si="467"/>
        <v>7.8255194615159493E-2</v>
      </c>
    </row>
    <row r="4969" spans="1:13">
      <c r="A4969" s="4">
        <v>2014</v>
      </c>
      <c r="B4969" s="5" t="s">
        <v>163</v>
      </c>
      <c r="C4969" s="5" t="s">
        <v>171</v>
      </c>
      <c r="D4969" s="5" t="s">
        <v>17</v>
      </c>
      <c r="E4969" s="5">
        <v>1620</v>
      </c>
      <c r="F4969" s="6">
        <v>345.68</v>
      </c>
      <c r="H4969" s="15" t="str">
        <f t="shared" si="462"/>
        <v>Low</v>
      </c>
      <c r="I4969" s="11" t="str">
        <f t="shared" si="463"/>
        <v>Medium</v>
      </c>
      <c r="J4969" s="11" t="str">
        <f t="shared" si="464"/>
        <v>West</v>
      </c>
      <c r="K4969" s="11" t="str">
        <f t="shared" si="465"/>
        <v>2010s</v>
      </c>
      <c r="L4969" s="11" t="str">
        <f t="shared" si="466"/>
        <v>Pulse</v>
      </c>
      <c r="M4969" s="18">
        <f t="shared" si="467"/>
        <v>0.21338271604938272</v>
      </c>
    </row>
    <row r="4970" spans="1:13">
      <c r="A4970" s="4">
        <v>2014</v>
      </c>
      <c r="B4970" s="5" t="s">
        <v>163</v>
      </c>
      <c r="C4970" s="5" t="s">
        <v>171</v>
      </c>
      <c r="D4970" s="5" t="s">
        <v>18</v>
      </c>
      <c r="E4970" s="5">
        <v>90</v>
      </c>
      <c r="F4970" s="6">
        <v>111.11</v>
      </c>
      <c r="H4970" s="15" t="str">
        <f t="shared" si="462"/>
        <v>Low</v>
      </c>
      <c r="I4970" s="11" t="str">
        <f t="shared" si="463"/>
        <v>Small</v>
      </c>
      <c r="J4970" s="11" t="str">
        <f t="shared" si="464"/>
        <v>West</v>
      </c>
      <c r="K4970" s="11" t="str">
        <f t="shared" si="465"/>
        <v>2010s</v>
      </c>
      <c r="L4970" s="11" t="str">
        <f t="shared" si="466"/>
        <v>Fiber</v>
      </c>
      <c r="M4970" s="18">
        <f t="shared" si="467"/>
        <v>1.2345555555555556</v>
      </c>
    </row>
    <row r="4971" spans="1:13">
      <c r="A4971" s="4">
        <v>2015</v>
      </c>
      <c r="B4971" s="5" t="s">
        <v>163</v>
      </c>
      <c r="C4971" s="5" t="s">
        <v>171</v>
      </c>
      <c r="D4971" s="5" t="s">
        <v>15</v>
      </c>
      <c r="E4971" s="5">
        <v>39860</v>
      </c>
      <c r="F4971" s="6">
        <v>2228.3000000000002</v>
      </c>
      <c r="H4971" s="15" t="str">
        <f t="shared" si="462"/>
        <v>Medium</v>
      </c>
      <c r="I4971" s="11" t="str">
        <f t="shared" si="463"/>
        <v>Large</v>
      </c>
      <c r="J4971" s="11" t="str">
        <f t="shared" si="464"/>
        <v>West</v>
      </c>
      <c r="K4971" s="11" t="str">
        <f t="shared" si="465"/>
        <v>2010s</v>
      </c>
      <c r="L4971" s="11" t="str">
        <f t="shared" si="466"/>
        <v>Cereal</v>
      </c>
      <c r="M4971" s="18">
        <f t="shared" si="467"/>
        <v>5.5903161063723034E-2</v>
      </c>
    </row>
    <row r="4972" spans="1:13">
      <c r="A4972" s="4">
        <v>2015</v>
      </c>
      <c r="B4972" s="5" t="s">
        <v>163</v>
      </c>
      <c r="C4972" s="5" t="s">
        <v>171</v>
      </c>
      <c r="D4972" s="5" t="s">
        <v>16</v>
      </c>
      <c r="E4972" s="5">
        <v>29720</v>
      </c>
      <c r="F4972" s="6">
        <v>2907.13</v>
      </c>
      <c r="H4972" s="15" t="str">
        <f t="shared" si="462"/>
        <v>Medium</v>
      </c>
      <c r="I4972" s="11" t="str">
        <f t="shared" si="463"/>
        <v>Large</v>
      </c>
      <c r="J4972" s="11" t="str">
        <f t="shared" si="464"/>
        <v>West</v>
      </c>
      <c r="K4972" s="11" t="str">
        <f t="shared" si="465"/>
        <v>2010s</v>
      </c>
      <c r="L4972" s="11" t="str">
        <f t="shared" si="466"/>
        <v>Cereal</v>
      </c>
      <c r="M4972" s="18">
        <f t="shared" si="467"/>
        <v>9.781729475100942E-2</v>
      </c>
    </row>
    <row r="4973" spans="1:13">
      <c r="A4973" s="4">
        <v>2015</v>
      </c>
      <c r="B4973" s="5" t="s">
        <v>163</v>
      </c>
      <c r="C4973" s="5" t="s">
        <v>171</v>
      </c>
      <c r="D4973" s="5" t="s">
        <v>17</v>
      </c>
      <c r="E4973" s="5">
        <v>2360</v>
      </c>
      <c r="F4973" s="6">
        <v>1127.1199999999999</v>
      </c>
      <c r="H4973" s="15" t="str">
        <f t="shared" si="462"/>
        <v>Medium</v>
      </c>
      <c r="I4973" s="11" t="str">
        <f t="shared" si="463"/>
        <v>Medium</v>
      </c>
      <c r="J4973" s="11" t="str">
        <f t="shared" si="464"/>
        <v>West</v>
      </c>
      <c r="K4973" s="11" t="str">
        <f t="shared" si="465"/>
        <v>2010s</v>
      </c>
      <c r="L4973" s="11" t="str">
        <f t="shared" si="466"/>
        <v>Pulse</v>
      </c>
      <c r="M4973" s="18">
        <f t="shared" si="467"/>
        <v>0.47759322033898299</v>
      </c>
    </row>
    <row r="4974" spans="1:13">
      <c r="A4974" s="4">
        <v>2015</v>
      </c>
      <c r="B4974" s="5" t="s">
        <v>163</v>
      </c>
      <c r="C4974" s="5" t="s">
        <v>171</v>
      </c>
      <c r="D4974" s="5" t="s">
        <v>18</v>
      </c>
      <c r="E4974" s="5">
        <v>80</v>
      </c>
      <c r="F4974" s="6">
        <v>125</v>
      </c>
      <c r="H4974" s="15" t="str">
        <f t="shared" si="462"/>
        <v>Low</v>
      </c>
      <c r="I4974" s="11" t="str">
        <f t="shared" si="463"/>
        <v>Small</v>
      </c>
      <c r="J4974" s="11" t="str">
        <f t="shared" si="464"/>
        <v>West</v>
      </c>
      <c r="K4974" s="11" t="str">
        <f t="shared" si="465"/>
        <v>2010s</v>
      </c>
      <c r="L4974" s="11" t="str">
        <f t="shared" si="466"/>
        <v>Fiber</v>
      </c>
      <c r="M4974" s="18">
        <f t="shared" si="467"/>
        <v>1.5625</v>
      </c>
    </row>
    <row r="4975" spans="1:13">
      <c r="A4975" s="4">
        <v>2016</v>
      </c>
      <c r="B4975" s="5" t="s">
        <v>163</v>
      </c>
      <c r="C4975" s="5" t="s">
        <v>171</v>
      </c>
      <c r="D4975" s="5" t="s">
        <v>15</v>
      </c>
      <c r="E4975" s="5">
        <v>44350</v>
      </c>
      <c r="F4975" s="6">
        <v>2672.73</v>
      </c>
      <c r="H4975" s="15" t="str">
        <f t="shared" si="462"/>
        <v>Medium</v>
      </c>
      <c r="I4975" s="11" t="str">
        <f t="shared" si="463"/>
        <v>Large</v>
      </c>
      <c r="J4975" s="11" t="str">
        <f t="shared" si="464"/>
        <v>West</v>
      </c>
      <c r="K4975" s="11" t="str">
        <f t="shared" si="465"/>
        <v>2010s</v>
      </c>
      <c r="L4975" s="11" t="str">
        <f t="shared" si="466"/>
        <v>Cereal</v>
      </c>
      <c r="M4975" s="18">
        <f t="shared" si="467"/>
        <v>6.0264487034949264E-2</v>
      </c>
    </row>
    <row r="4976" spans="1:13">
      <c r="A4976" s="4">
        <v>2016</v>
      </c>
      <c r="B4976" s="5" t="s">
        <v>163</v>
      </c>
      <c r="C4976" s="5" t="s">
        <v>171</v>
      </c>
      <c r="D4976" s="5" t="s">
        <v>16</v>
      </c>
      <c r="E4976" s="5">
        <v>30340</v>
      </c>
      <c r="F4976" s="6">
        <v>2880.55</v>
      </c>
      <c r="H4976" s="15" t="str">
        <f t="shared" si="462"/>
        <v>Medium</v>
      </c>
      <c r="I4976" s="11" t="str">
        <f t="shared" si="463"/>
        <v>Large</v>
      </c>
      <c r="J4976" s="11" t="str">
        <f t="shared" si="464"/>
        <v>West</v>
      </c>
      <c r="K4976" s="11" t="str">
        <f t="shared" si="465"/>
        <v>2010s</v>
      </c>
      <c r="L4976" s="11" t="str">
        <f t="shared" si="466"/>
        <v>Cereal</v>
      </c>
      <c r="M4976" s="18">
        <f t="shared" si="467"/>
        <v>9.4942320369149638E-2</v>
      </c>
    </row>
    <row r="4977" spans="1:13">
      <c r="A4977" s="4">
        <v>2016</v>
      </c>
      <c r="B4977" s="5" t="s">
        <v>163</v>
      </c>
      <c r="C4977" s="5" t="s">
        <v>171</v>
      </c>
      <c r="D4977" s="5" t="s">
        <v>17</v>
      </c>
      <c r="E4977" s="5">
        <v>7170</v>
      </c>
      <c r="F4977" s="6">
        <v>1509</v>
      </c>
      <c r="H4977" s="15" t="str">
        <f t="shared" si="462"/>
        <v>Medium</v>
      </c>
      <c r="I4977" s="11" t="str">
        <f t="shared" si="463"/>
        <v>Large</v>
      </c>
      <c r="J4977" s="11" t="str">
        <f t="shared" si="464"/>
        <v>West</v>
      </c>
      <c r="K4977" s="11" t="str">
        <f t="shared" si="465"/>
        <v>2010s</v>
      </c>
      <c r="L4977" s="11" t="str">
        <f t="shared" si="466"/>
        <v>Pulse</v>
      </c>
      <c r="M4977" s="18">
        <f t="shared" si="467"/>
        <v>0.21046025104602512</v>
      </c>
    </row>
    <row r="4978" spans="1:13">
      <c r="A4978" s="4">
        <v>2016</v>
      </c>
      <c r="B4978" s="5" t="s">
        <v>163</v>
      </c>
      <c r="C4978" s="5" t="s">
        <v>171</v>
      </c>
      <c r="D4978" s="5" t="s">
        <v>18</v>
      </c>
      <c r="E4978" s="5">
        <v>180</v>
      </c>
      <c r="F4978" s="6">
        <v>595.62</v>
      </c>
      <c r="H4978" s="15" t="str">
        <f t="shared" si="462"/>
        <v>Low</v>
      </c>
      <c r="I4978" s="11" t="str">
        <f t="shared" si="463"/>
        <v>Small</v>
      </c>
      <c r="J4978" s="11" t="str">
        <f t="shared" si="464"/>
        <v>West</v>
      </c>
      <c r="K4978" s="11" t="str">
        <f t="shared" si="465"/>
        <v>2010s</v>
      </c>
      <c r="L4978" s="11" t="str">
        <f t="shared" si="466"/>
        <v>Fiber</v>
      </c>
      <c r="M4978" s="18">
        <f t="shared" si="467"/>
        <v>3.3090000000000002</v>
      </c>
    </row>
    <row r="4979" spans="1:13">
      <c r="A4979" s="4">
        <v>2017</v>
      </c>
      <c r="B4979" s="5" t="s">
        <v>163</v>
      </c>
      <c r="C4979" s="5" t="s">
        <v>171</v>
      </c>
      <c r="D4979" s="5" t="s">
        <v>15</v>
      </c>
      <c r="E4979" s="5">
        <v>47010</v>
      </c>
      <c r="F4979" s="6">
        <v>2831.55</v>
      </c>
      <c r="H4979" s="15" t="str">
        <f t="shared" si="462"/>
        <v>Medium</v>
      </c>
      <c r="I4979" s="11" t="str">
        <f t="shared" si="463"/>
        <v>Large</v>
      </c>
      <c r="J4979" s="11" t="str">
        <f t="shared" si="464"/>
        <v>West</v>
      </c>
      <c r="K4979" s="11" t="str">
        <f t="shared" si="465"/>
        <v>2010s</v>
      </c>
      <c r="L4979" s="11" t="str">
        <f t="shared" si="466"/>
        <v>Cereal</v>
      </c>
      <c r="M4979" s="18">
        <f t="shared" si="467"/>
        <v>6.0232929164007659E-2</v>
      </c>
    </row>
    <row r="4980" spans="1:13">
      <c r="A4980" s="4">
        <v>2017</v>
      </c>
      <c r="B4980" s="5" t="s">
        <v>163</v>
      </c>
      <c r="C4980" s="5" t="s">
        <v>171</v>
      </c>
      <c r="D4980" s="5" t="s">
        <v>16</v>
      </c>
      <c r="E4980" s="5">
        <v>22940</v>
      </c>
      <c r="F4980" s="6">
        <v>3454.63</v>
      </c>
      <c r="H4980" s="15" t="str">
        <f t="shared" si="462"/>
        <v>High</v>
      </c>
      <c r="I4980" s="11" t="str">
        <f t="shared" si="463"/>
        <v>Large</v>
      </c>
      <c r="J4980" s="11" t="str">
        <f t="shared" si="464"/>
        <v>West</v>
      </c>
      <c r="K4980" s="11" t="str">
        <f t="shared" si="465"/>
        <v>2010s</v>
      </c>
      <c r="L4980" s="11" t="str">
        <f t="shared" si="466"/>
        <v>Cereal</v>
      </c>
      <c r="M4980" s="18">
        <f t="shared" si="467"/>
        <v>0.15059415867480383</v>
      </c>
    </row>
    <row r="4981" spans="1:13">
      <c r="A4981" s="4">
        <v>2017</v>
      </c>
      <c r="B4981" s="5" t="s">
        <v>163</v>
      </c>
      <c r="C4981" s="5" t="s">
        <v>171</v>
      </c>
      <c r="D4981" s="5" t="s">
        <v>17</v>
      </c>
      <c r="E4981" s="5">
        <v>50600</v>
      </c>
      <c r="F4981" s="6">
        <v>1281</v>
      </c>
      <c r="H4981" s="15" t="str">
        <f t="shared" si="462"/>
        <v>Medium</v>
      </c>
      <c r="I4981" s="11" t="str">
        <f t="shared" si="463"/>
        <v>Large</v>
      </c>
      <c r="J4981" s="11" t="str">
        <f t="shared" si="464"/>
        <v>West</v>
      </c>
      <c r="K4981" s="11" t="str">
        <f t="shared" si="465"/>
        <v>2010s</v>
      </c>
      <c r="L4981" s="11" t="str">
        <f t="shared" si="466"/>
        <v>Pulse</v>
      </c>
      <c r="M4981" s="18">
        <f t="shared" si="467"/>
        <v>2.5316205533596838E-2</v>
      </c>
    </row>
    <row r="4982" spans="1:13">
      <c r="A4982" s="4">
        <v>2017</v>
      </c>
      <c r="B4982" s="5" t="s">
        <v>163</v>
      </c>
      <c r="C4982" s="5" t="s">
        <v>171</v>
      </c>
      <c r="D4982" s="5" t="s">
        <v>18</v>
      </c>
      <c r="E4982" s="5">
        <v>270</v>
      </c>
      <c r="F4982" s="6">
        <v>99.03</v>
      </c>
      <c r="H4982" s="15" t="str">
        <f t="shared" si="462"/>
        <v>Low</v>
      </c>
      <c r="I4982" s="11" t="str">
        <f t="shared" si="463"/>
        <v>Small</v>
      </c>
      <c r="J4982" s="11" t="str">
        <f t="shared" si="464"/>
        <v>West</v>
      </c>
      <c r="K4982" s="11" t="str">
        <f t="shared" si="465"/>
        <v>2010s</v>
      </c>
      <c r="L4982" s="11" t="str">
        <f t="shared" si="466"/>
        <v>Fiber</v>
      </c>
      <c r="M4982" s="18">
        <f t="shared" si="467"/>
        <v>0.36677777777777776</v>
      </c>
    </row>
    <row r="4983" spans="1:13">
      <c r="A4983" s="4">
        <v>2008</v>
      </c>
      <c r="B4983" s="5" t="s">
        <v>163</v>
      </c>
      <c r="C4983" s="5" t="s">
        <v>172</v>
      </c>
      <c r="D4983" s="5" t="s">
        <v>15</v>
      </c>
      <c r="E4983" s="5">
        <v>870</v>
      </c>
      <c r="F4983" s="6">
        <v>1810.61</v>
      </c>
      <c r="H4983" s="15" t="str">
        <f t="shared" si="462"/>
        <v>Medium</v>
      </c>
      <c r="I4983" s="11" t="str">
        <f t="shared" si="463"/>
        <v>Small</v>
      </c>
      <c r="J4983" s="11" t="str">
        <f t="shared" si="464"/>
        <v>West</v>
      </c>
      <c r="K4983" s="11" t="str">
        <f t="shared" si="465"/>
        <v>2000s</v>
      </c>
      <c r="L4983" s="11" t="str">
        <f t="shared" si="466"/>
        <v>Cereal</v>
      </c>
      <c r="M4983" s="18">
        <f t="shared" si="467"/>
        <v>2.0811609195402299</v>
      </c>
    </row>
    <row r="4984" spans="1:13">
      <c r="A4984" s="4">
        <v>2008</v>
      </c>
      <c r="B4984" s="5" t="s">
        <v>163</v>
      </c>
      <c r="C4984" s="5" t="s">
        <v>172</v>
      </c>
      <c r="D4984" s="5" t="s">
        <v>16</v>
      </c>
      <c r="E4984" s="5">
        <v>184700</v>
      </c>
      <c r="F4984" s="6">
        <v>2745.12</v>
      </c>
      <c r="H4984" s="15" t="str">
        <f t="shared" si="462"/>
        <v>Medium</v>
      </c>
      <c r="I4984" s="11" t="str">
        <f t="shared" si="463"/>
        <v>Large</v>
      </c>
      <c r="J4984" s="11" t="str">
        <f t="shared" si="464"/>
        <v>West</v>
      </c>
      <c r="K4984" s="11" t="str">
        <f t="shared" si="465"/>
        <v>2000s</v>
      </c>
      <c r="L4984" s="11" t="str">
        <f t="shared" si="466"/>
        <v>Cereal</v>
      </c>
      <c r="M4984" s="18">
        <f t="shared" si="467"/>
        <v>1.4862587980508933E-2</v>
      </c>
    </row>
    <row r="4985" spans="1:13">
      <c r="A4985" s="4">
        <v>2008</v>
      </c>
      <c r="B4985" s="5" t="s">
        <v>163</v>
      </c>
      <c r="C4985" s="5" t="s">
        <v>172</v>
      </c>
      <c r="D4985" s="5" t="s">
        <v>17</v>
      </c>
      <c r="E4985" s="5">
        <v>17720</v>
      </c>
      <c r="F4985" s="6">
        <v>866.68</v>
      </c>
      <c r="H4985" s="15" t="str">
        <f t="shared" si="462"/>
        <v>Low</v>
      </c>
      <c r="I4985" s="11" t="str">
        <f t="shared" si="463"/>
        <v>Large</v>
      </c>
      <c r="J4985" s="11" t="str">
        <f t="shared" si="464"/>
        <v>West</v>
      </c>
      <c r="K4985" s="11" t="str">
        <f t="shared" si="465"/>
        <v>2000s</v>
      </c>
      <c r="L4985" s="11" t="str">
        <f t="shared" si="466"/>
        <v>Pulse</v>
      </c>
      <c r="M4985" s="18">
        <f t="shared" si="467"/>
        <v>4.890970654627539E-2</v>
      </c>
    </row>
    <row r="4986" spans="1:13">
      <c r="A4986" s="4">
        <v>2008</v>
      </c>
      <c r="B4986" s="5" t="s">
        <v>163</v>
      </c>
      <c r="C4986" s="5" t="s">
        <v>172</v>
      </c>
      <c r="D4986" s="5" t="s">
        <v>18</v>
      </c>
      <c r="E4986" s="5">
        <v>2770</v>
      </c>
      <c r="F4986" s="6">
        <v>407.94</v>
      </c>
      <c r="H4986" s="15" t="str">
        <f t="shared" si="462"/>
        <v>Low</v>
      </c>
      <c r="I4986" s="11" t="str">
        <f t="shared" si="463"/>
        <v>Medium</v>
      </c>
      <c r="J4986" s="11" t="str">
        <f t="shared" si="464"/>
        <v>West</v>
      </c>
      <c r="K4986" s="11" t="str">
        <f t="shared" si="465"/>
        <v>2000s</v>
      </c>
      <c r="L4986" s="11" t="str">
        <f t="shared" si="466"/>
        <v>Fiber</v>
      </c>
      <c r="M4986" s="18">
        <f t="shared" si="467"/>
        <v>0.14727075812274368</v>
      </c>
    </row>
    <row r="4987" spans="1:13">
      <c r="A4987" s="4">
        <v>2009</v>
      </c>
      <c r="B4987" s="5" t="s">
        <v>163</v>
      </c>
      <c r="C4987" s="5" t="s">
        <v>172</v>
      </c>
      <c r="D4987" s="5" t="s">
        <v>15</v>
      </c>
      <c r="E4987" s="5">
        <v>1250</v>
      </c>
      <c r="F4987" s="6">
        <v>1510.56</v>
      </c>
      <c r="H4987" s="15" t="str">
        <f t="shared" si="462"/>
        <v>Medium</v>
      </c>
      <c r="I4987" s="11" t="str">
        <f t="shared" si="463"/>
        <v>Medium</v>
      </c>
      <c r="J4987" s="11" t="str">
        <f t="shared" si="464"/>
        <v>West</v>
      </c>
      <c r="K4987" s="11" t="str">
        <f t="shared" si="465"/>
        <v>2000s</v>
      </c>
      <c r="L4987" s="11" t="str">
        <f t="shared" si="466"/>
        <v>Cereal</v>
      </c>
      <c r="M4987" s="18">
        <f t="shared" si="467"/>
        <v>1.208448</v>
      </c>
    </row>
    <row r="4988" spans="1:13">
      <c r="A4988" s="4">
        <v>2009</v>
      </c>
      <c r="B4988" s="5" t="s">
        <v>163</v>
      </c>
      <c r="C4988" s="5" t="s">
        <v>172</v>
      </c>
      <c r="D4988" s="5" t="s">
        <v>16</v>
      </c>
      <c r="E4988" s="5">
        <v>193920</v>
      </c>
      <c r="F4988" s="6">
        <v>1745.42</v>
      </c>
      <c r="H4988" s="15" t="str">
        <f t="shared" si="462"/>
        <v>Medium</v>
      </c>
      <c r="I4988" s="11" t="str">
        <f t="shared" si="463"/>
        <v>Large</v>
      </c>
      <c r="J4988" s="11" t="str">
        <f t="shared" si="464"/>
        <v>West</v>
      </c>
      <c r="K4988" s="11" t="str">
        <f t="shared" si="465"/>
        <v>2000s</v>
      </c>
      <c r="L4988" s="11" t="str">
        <f t="shared" si="466"/>
        <v>Cereal</v>
      </c>
      <c r="M4988" s="18">
        <f t="shared" si="467"/>
        <v>9.0007219471947199E-3</v>
      </c>
    </row>
    <row r="4989" spans="1:13">
      <c r="A4989" s="4">
        <v>2009</v>
      </c>
      <c r="B4989" s="5" t="s">
        <v>163</v>
      </c>
      <c r="C4989" s="5" t="s">
        <v>172</v>
      </c>
      <c r="D4989" s="5" t="s">
        <v>17</v>
      </c>
      <c r="E4989" s="5">
        <v>12530</v>
      </c>
      <c r="F4989" s="6">
        <v>1013.24</v>
      </c>
      <c r="H4989" s="15" t="str">
        <f t="shared" si="462"/>
        <v>Medium</v>
      </c>
      <c r="I4989" s="11" t="str">
        <f t="shared" si="463"/>
        <v>Large</v>
      </c>
      <c r="J4989" s="11" t="str">
        <f t="shared" si="464"/>
        <v>West</v>
      </c>
      <c r="K4989" s="11" t="str">
        <f t="shared" si="465"/>
        <v>2000s</v>
      </c>
      <c r="L4989" s="11" t="str">
        <f t="shared" si="466"/>
        <v>Pulse</v>
      </c>
      <c r="M4989" s="18">
        <f t="shared" si="467"/>
        <v>8.0865123703112538E-2</v>
      </c>
    </row>
    <row r="4990" spans="1:13">
      <c r="A4990" s="4">
        <v>2009</v>
      </c>
      <c r="B4990" s="5" t="s">
        <v>163</v>
      </c>
      <c r="C4990" s="5" t="s">
        <v>172</v>
      </c>
      <c r="D4990" s="5" t="s">
        <v>18</v>
      </c>
      <c r="E4990" s="5">
        <v>9340</v>
      </c>
      <c r="F4990" s="6">
        <v>338.99</v>
      </c>
      <c r="H4990" s="15" t="str">
        <f t="shared" si="462"/>
        <v>Low</v>
      </c>
      <c r="I4990" s="11" t="str">
        <f t="shared" si="463"/>
        <v>Large</v>
      </c>
      <c r="J4990" s="11" t="str">
        <f t="shared" si="464"/>
        <v>West</v>
      </c>
      <c r="K4990" s="11" t="str">
        <f t="shared" si="465"/>
        <v>2000s</v>
      </c>
      <c r="L4990" s="11" t="str">
        <f t="shared" si="466"/>
        <v>Fiber</v>
      </c>
      <c r="M4990" s="18">
        <f t="shared" si="467"/>
        <v>3.6294432548179871E-2</v>
      </c>
    </row>
    <row r="4991" spans="1:13">
      <c r="A4991" s="4">
        <v>2010</v>
      </c>
      <c r="B4991" s="5" t="s">
        <v>163</v>
      </c>
      <c r="C4991" s="5" t="s">
        <v>172</v>
      </c>
      <c r="D4991" s="5" t="s">
        <v>15</v>
      </c>
      <c r="E4991" s="5">
        <v>1280</v>
      </c>
      <c r="F4991" s="6">
        <v>2018.19</v>
      </c>
      <c r="H4991" s="15" t="str">
        <f t="shared" si="462"/>
        <v>Medium</v>
      </c>
      <c r="I4991" s="11" t="str">
        <f t="shared" si="463"/>
        <v>Medium</v>
      </c>
      <c r="J4991" s="11" t="str">
        <f t="shared" si="464"/>
        <v>West</v>
      </c>
      <c r="K4991" s="11" t="str">
        <f t="shared" si="465"/>
        <v>2010s</v>
      </c>
      <c r="L4991" s="11" t="str">
        <f t="shared" si="466"/>
        <v>Cereal</v>
      </c>
      <c r="M4991" s="18">
        <f t="shared" si="467"/>
        <v>1.5767109375000001</v>
      </c>
    </row>
    <row r="4992" spans="1:13">
      <c r="A4992" s="4">
        <v>2010</v>
      </c>
      <c r="B4992" s="5" t="s">
        <v>163</v>
      </c>
      <c r="C4992" s="5" t="s">
        <v>172</v>
      </c>
      <c r="D4992" s="5" t="s">
        <v>16</v>
      </c>
      <c r="E4992" s="5">
        <v>199100</v>
      </c>
      <c r="F4992" s="6">
        <v>2133.4299999999998</v>
      </c>
      <c r="H4992" s="15" t="str">
        <f t="shared" si="462"/>
        <v>Medium</v>
      </c>
      <c r="I4992" s="11" t="str">
        <f t="shared" si="463"/>
        <v>Large</v>
      </c>
      <c r="J4992" s="11" t="str">
        <f t="shared" si="464"/>
        <v>West</v>
      </c>
      <c r="K4992" s="11" t="str">
        <f t="shared" si="465"/>
        <v>2010s</v>
      </c>
      <c r="L4992" s="11" t="str">
        <f t="shared" si="466"/>
        <v>Cereal</v>
      </c>
      <c r="M4992" s="18">
        <f t="shared" si="467"/>
        <v>1.0715369161225514E-2</v>
      </c>
    </row>
    <row r="4993" spans="1:13">
      <c r="A4993" s="4">
        <v>2010</v>
      </c>
      <c r="B4993" s="5" t="s">
        <v>163</v>
      </c>
      <c r="C4993" s="5" t="s">
        <v>172</v>
      </c>
      <c r="D4993" s="5" t="s">
        <v>17</v>
      </c>
      <c r="E4993" s="5">
        <v>16190</v>
      </c>
      <c r="F4993" s="6">
        <v>977.73</v>
      </c>
      <c r="H4993" s="15" t="str">
        <f t="shared" si="462"/>
        <v>Low</v>
      </c>
      <c r="I4993" s="11" t="str">
        <f t="shared" si="463"/>
        <v>Large</v>
      </c>
      <c r="J4993" s="11" t="str">
        <f t="shared" si="464"/>
        <v>West</v>
      </c>
      <c r="K4993" s="11" t="str">
        <f t="shared" si="465"/>
        <v>2010s</v>
      </c>
      <c r="L4993" s="11" t="str">
        <f t="shared" si="466"/>
        <v>Pulse</v>
      </c>
      <c r="M4993" s="18">
        <f t="shared" si="467"/>
        <v>6.0390982087708461E-2</v>
      </c>
    </row>
    <row r="4994" spans="1:13">
      <c r="A4994" s="4">
        <v>2010</v>
      </c>
      <c r="B4994" s="5" t="s">
        <v>163</v>
      </c>
      <c r="C4994" s="5" t="s">
        <v>172</v>
      </c>
      <c r="D4994" s="5" t="s">
        <v>18</v>
      </c>
      <c r="E4994" s="5">
        <v>6660</v>
      </c>
      <c r="F4994" s="6">
        <v>583.61</v>
      </c>
      <c r="H4994" s="15" t="str">
        <f t="shared" si="462"/>
        <v>Low</v>
      </c>
      <c r="I4994" s="11" t="str">
        <f t="shared" si="463"/>
        <v>Large</v>
      </c>
      <c r="J4994" s="11" t="str">
        <f t="shared" si="464"/>
        <v>West</v>
      </c>
      <c r="K4994" s="11" t="str">
        <f t="shared" si="465"/>
        <v>2010s</v>
      </c>
      <c r="L4994" s="11" t="str">
        <f t="shared" si="466"/>
        <v>Fiber</v>
      </c>
      <c r="M4994" s="18">
        <f t="shared" si="467"/>
        <v>8.7629129129129138E-2</v>
      </c>
    </row>
    <row r="4995" spans="1:13">
      <c r="A4995" s="4">
        <v>2011</v>
      </c>
      <c r="B4995" s="5" t="s">
        <v>163</v>
      </c>
      <c r="C4995" s="5" t="s">
        <v>172</v>
      </c>
      <c r="D4995" s="5" t="s">
        <v>15</v>
      </c>
      <c r="E4995" s="5">
        <v>910</v>
      </c>
      <c r="F4995" s="6">
        <v>1882.79</v>
      </c>
      <c r="H4995" s="15" t="str">
        <f t="shared" ref="H4995:H5058" si="468">IF(F4995&lt;1000,"Low",IF(F4995&lt;3000,"Medium","High"))</f>
        <v>Medium</v>
      </c>
      <c r="I4995" s="11" t="str">
        <f t="shared" ref="I4995:I5058" si="469">IF(E4995&lt;1000,"Small",IF(E4995&lt;5000,"Medium","Large"))</f>
        <v>Small</v>
      </c>
      <c r="J4995" s="11" t="str">
        <f t="shared" ref="J4995:J5058" si="470">IF(OR(B4995="Punjab",B4995="Haryana",B4995="Himachal Pradesh",B4995="Jammu and Kashmir",B4995="Uttarakhand",B4995="Delhi",B4995="Chandigarh"),"North",IF(OR(B4995="Tamil Nadu",B4995="Karnataka",B4995="Kerala",B4995="Andhra Pradesh",B4995="Telangana"),"South",IF(OR(B4995="Maharashtra",B4995="Gujarat",B4995="Goa",B4995="Rajasthan"),"West",IF(OR(B4995="West Bengal",B4995="Bihar",B4995="Jharkhand",B4995="Odisha",B4995="Assam",B4995="Sikkim",B4995="Arunachal Pradesh",B4995="Manipur",B4995="Meghalaya",B4995="Mizoram",B4995="Nagaland",B4995="Tripura"),"East","Central"))))</f>
        <v>West</v>
      </c>
      <c r="K4995" s="11" t="str">
        <f t="shared" ref="K4995:K5058" si="471">LEFT(A4995,3)&amp;"0s"</f>
        <v>2010s</v>
      </c>
      <c r="L4995" s="11" t="str">
        <f t="shared" ref="L4995:L5058" si="472">IF(D4995="Rice","Cereal",IF(D4995="Maize","Cereal",IF(D4995="Chickpea","Pulse",IF(D4995="Cotton","Fiber","Other"))))</f>
        <v>Cereal</v>
      </c>
      <c r="M4995" s="18">
        <f t="shared" ref="M4995:M5058" si="473">F4995/E4995</f>
        <v>2.069</v>
      </c>
    </row>
    <row r="4996" spans="1:13">
      <c r="A4996" s="4">
        <v>2011</v>
      </c>
      <c r="B4996" s="5" t="s">
        <v>163</v>
      </c>
      <c r="C4996" s="5" t="s">
        <v>172</v>
      </c>
      <c r="D4996" s="5" t="s">
        <v>16</v>
      </c>
      <c r="E4996" s="5">
        <v>171890</v>
      </c>
      <c r="F4996" s="6">
        <v>2349.69</v>
      </c>
      <c r="H4996" s="15" t="str">
        <f t="shared" si="468"/>
        <v>Medium</v>
      </c>
      <c r="I4996" s="11" t="str">
        <f t="shared" si="469"/>
        <v>Large</v>
      </c>
      <c r="J4996" s="11" t="str">
        <f t="shared" si="470"/>
        <v>West</v>
      </c>
      <c r="K4996" s="11" t="str">
        <f t="shared" si="471"/>
        <v>2010s</v>
      </c>
      <c r="L4996" s="11" t="str">
        <f t="shared" si="472"/>
        <v>Cereal</v>
      </c>
      <c r="M4996" s="18">
        <f t="shared" si="473"/>
        <v>1.3669730641689453E-2</v>
      </c>
    </row>
    <row r="4997" spans="1:13">
      <c r="A4997" s="4">
        <v>2011</v>
      </c>
      <c r="B4997" s="5" t="s">
        <v>163</v>
      </c>
      <c r="C4997" s="5" t="s">
        <v>172</v>
      </c>
      <c r="D4997" s="5" t="s">
        <v>17</v>
      </c>
      <c r="E4997" s="5">
        <v>12340</v>
      </c>
      <c r="F4997" s="6">
        <v>960.47</v>
      </c>
      <c r="H4997" s="15" t="str">
        <f t="shared" si="468"/>
        <v>Low</v>
      </c>
      <c r="I4997" s="11" t="str">
        <f t="shared" si="469"/>
        <v>Large</v>
      </c>
      <c r="J4997" s="11" t="str">
        <f t="shared" si="470"/>
        <v>West</v>
      </c>
      <c r="K4997" s="11" t="str">
        <f t="shared" si="471"/>
        <v>2010s</v>
      </c>
      <c r="L4997" s="11" t="str">
        <f t="shared" si="472"/>
        <v>Pulse</v>
      </c>
      <c r="M4997" s="18">
        <f t="shared" si="473"/>
        <v>7.7833873581847651E-2</v>
      </c>
    </row>
    <row r="4998" spans="1:13">
      <c r="A4998" s="4">
        <v>2011</v>
      </c>
      <c r="B4998" s="5" t="s">
        <v>163</v>
      </c>
      <c r="C4998" s="5" t="s">
        <v>172</v>
      </c>
      <c r="D4998" s="5" t="s">
        <v>18</v>
      </c>
      <c r="E4998" s="5">
        <v>21510</v>
      </c>
      <c r="F4998" s="6">
        <v>607.53</v>
      </c>
      <c r="H4998" s="15" t="str">
        <f t="shared" si="468"/>
        <v>Low</v>
      </c>
      <c r="I4998" s="11" t="str">
        <f t="shared" si="469"/>
        <v>Large</v>
      </c>
      <c r="J4998" s="11" t="str">
        <f t="shared" si="470"/>
        <v>West</v>
      </c>
      <c r="K4998" s="11" t="str">
        <f t="shared" si="471"/>
        <v>2010s</v>
      </c>
      <c r="L4998" s="11" t="str">
        <f t="shared" si="472"/>
        <v>Fiber</v>
      </c>
      <c r="M4998" s="18">
        <f t="shared" si="473"/>
        <v>2.8244072524407252E-2</v>
      </c>
    </row>
    <row r="4999" spans="1:13">
      <c r="A4999" s="4">
        <v>2012</v>
      </c>
      <c r="B4999" s="5" t="s">
        <v>163</v>
      </c>
      <c r="C4999" s="5" t="s">
        <v>172</v>
      </c>
      <c r="D4999" s="5" t="s">
        <v>15</v>
      </c>
      <c r="E4999" s="5">
        <v>700</v>
      </c>
      <c r="F4999" s="6">
        <v>1761.85</v>
      </c>
      <c r="H4999" s="15" t="str">
        <f t="shared" si="468"/>
        <v>Medium</v>
      </c>
      <c r="I4999" s="11" t="str">
        <f t="shared" si="469"/>
        <v>Small</v>
      </c>
      <c r="J4999" s="11" t="str">
        <f t="shared" si="470"/>
        <v>West</v>
      </c>
      <c r="K4999" s="11" t="str">
        <f t="shared" si="471"/>
        <v>2010s</v>
      </c>
      <c r="L4999" s="11" t="str">
        <f t="shared" si="472"/>
        <v>Cereal</v>
      </c>
      <c r="M4999" s="18">
        <f t="shared" si="473"/>
        <v>2.5169285714285712</v>
      </c>
    </row>
    <row r="5000" spans="1:13">
      <c r="A5000" s="4">
        <v>2012</v>
      </c>
      <c r="B5000" s="5" t="s">
        <v>163</v>
      </c>
      <c r="C5000" s="5" t="s">
        <v>172</v>
      </c>
      <c r="D5000" s="5" t="s">
        <v>16</v>
      </c>
      <c r="E5000" s="5">
        <v>157490</v>
      </c>
      <c r="F5000" s="6">
        <v>2624.17</v>
      </c>
      <c r="H5000" s="15" t="str">
        <f t="shared" si="468"/>
        <v>Medium</v>
      </c>
      <c r="I5000" s="11" t="str">
        <f t="shared" si="469"/>
        <v>Large</v>
      </c>
      <c r="J5000" s="11" t="str">
        <f t="shared" si="470"/>
        <v>West</v>
      </c>
      <c r="K5000" s="11" t="str">
        <f t="shared" si="471"/>
        <v>2010s</v>
      </c>
      <c r="L5000" s="11" t="str">
        <f t="shared" si="472"/>
        <v>Cereal</v>
      </c>
      <c r="M5000" s="18">
        <f t="shared" si="473"/>
        <v>1.666245475903232E-2</v>
      </c>
    </row>
    <row r="5001" spans="1:13">
      <c r="A5001" s="4">
        <v>2012</v>
      </c>
      <c r="B5001" s="5" t="s">
        <v>163</v>
      </c>
      <c r="C5001" s="5" t="s">
        <v>172</v>
      </c>
      <c r="D5001" s="5" t="s">
        <v>17</v>
      </c>
      <c r="E5001" s="5">
        <v>12290</v>
      </c>
      <c r="F5001" s="6">
        <v>1015.48</v>
      </c>
      <c r="H5001" s="15" t="str">
        <f t="shared" si="468"/>
        <v>Medium</v>
      </c>
      <c r="I5001" s="11" t="str">
        <f t="shared" si="469"/>
        <v>Large</v>
      </c>
      <c r="J5001" s="11" t="str">
        <f t="shared" si="470"/>
        <v>West</v>
      </c>
      <c r="K5001" s="11" t="str">
        <f t="shared" si="471"/>
        <v>2010s</v>
      </c>
      <c r="L5001" s="11" t="str">
        <f t="shared" si="472"/>
        <v>Pulse</v>
      </c>
      <c r="M5001" s="18">
        <f t="shared" si="473"/>
        <v>8.2626525630593986E-2</v>
      </c>
    </row>
    <row r="5002" spans="1:13">
      <c r="A5002" s="4">
        <v>2012</v>
      </c>
      <c r="B5002" s="5" t="s">
        <v>163</v>
      </c>
      <c r="C5002" s="5" t="s">
        <v>172</v>
      </c>
      <c r="D5002" s="5" t="s">
        <v>18</v>
      </c>
      <c r="E5002" s="5">
        <v>18470</v>
      </c>
      <c r="F5002" s="6">
        <v>104.14</v>
      </c>
      <c r="H5002" s="15" t="str">
        <f t="shared" si="468"/>
        <v>Low</v>
      </c>
      <c r="I5002" s="11" t="str">
        <f t="shared" si="469"/>
        <v>Large</v>
      </c>
      <c r="J5002" s="11" t="str">
        <f t="shared" si="470"/>
        <v>West</v>
      </c>
      <c r="K5002" s="11" t="str">
        <f t="shared" si="471"/>
        <v>2010s</v>
      </c>
      <c r="L5002" s="11" t="str">
        <f t="shared" si="472"/>
        <v>Fiber</v>
      </c>
      <c r="M5002" s="18">
        <f t="shared" si="473"/>
        <v>5.6383324309691391E-3</v>
      </c>
    </row>
    <row r="5003" spans="1:13">
      <c r="A5003" s="4">
        <v>2013</v>
      </c>
      <c r="B5003" s="5" t="s">
        <v>163</v>
      </c>
      <c r="C5003" s="5" t="s">
        <v>172</v>
      </c>
      <c r="D5003" s="5" t="s">
        <v>15</v>
      </c>
      <c r="E5003" s="5">
        <v>690</v>
      </c>
      <c r="F5003" s="6">
        <v>2133.9299999999998</v>
      </c>
      <c r="H5003" s="15" t="str">
        <f t="shared" si="468"/>
        <v>Medium</v>
      </c>
      <c r="I5003" s="11" t="str">
        <f t="shared" si="469"/>
        <v>Small</v>
      </c>
      <c r="J5003" s="11" t="str">
        <f t="shared" si="470"/>
        <v>West</v>
      </c>
      <c r="K5003" s="11" t="str">
        <f t="shared" si="471"/>
        <v>2010s</v>
      </c>
      <c r="L5003" s="11" t="str">
        <f t="shared" si="472"/>
        <v>Cereal</v>
      </c>
      <c r="M5003" s="18">
        <f t="shared" si="473"/>
        <v>3.0926521739130433</v>
      </c>
    </row>
    <row r="5004" spans="1:13">
      <c r="A5004" s="4">
        <v>2013</v>
      </c>
      <c r="B5004" s="5" t="s">
        <v>163</v>
      </c>
      <c r="C5004" s="5" t="s">
        <v>172</v>
      </c>
      <c r="D5004" s="5" t="s">
        <v>16</v>
      </c>
      <c r="E5004" s="5">
        <v>140520</v>
      </c>
      <c r="F5004" s="6">
        <v>2191.4499999999998</v>
      </c>
      <c r="H5004" s="15" t="str">
        <f t="shared" si="468"/>
        <v>Medium</v>
      </c>
      <c r="I5004" s="11" t="str">
        <f t="shared" si="469"/>
        <v>Large</v>
      </c>
      <c r="J5004" s="11" t="str">
        <f t="shared" si="470"/>
        <v>West</v>
      </c>
      <c r="K5004" s="11" t="str">
        <f t="shared" si="471"/>
        <v>2010s</v>
      </c>
      <c r="L5004" s="11" t="str">
        <f t="shared" si="472"/>
        <v>Cereal</v>
      </c>
      <c r="M5004" s="18">
        <f t="shared" si="473"/>
        <v>1.5595288926843153E-2</v>
      </c>
    </row>
    <row r="5005" spans="1:13">
      <c r="A5005" s="4">
        <v>2013</v>
      </c>
      <c r="B5005" s="5" t="s">
        <v>163</v>
      </c>
      <c r="C5005" s="5" t="s">
        <v>172</v>
      </c>
      <c r="D5005" s="5" t="s">
        <v>17</v>
      </c>
      <c r="E5005" s="5">
        <v>13600</v>
      </c>
      <c r="F5005" s="6">
        <v>1194.6600000000001</v>
      </c>
      <c r="H5005" s="15" t="str">
        <f t="shared" si="468"/>
        <v>Medium</v>
      </c>
      <c r="I5005" s="11" t="str">
        <f t="shared" si="469"/>
        <v>Large</v>
      </c>
      <c r="J5005" s="11" t="str">
        <f t="shared" si="470"/>
        <v>West</v>
      </c>
      <c r="K5005" s="11" t="str">
        <f t="shared" si="471"/>
        <v>2010s</v>
      </c>
      <c r="L5005" s="11" t="str">
        <f t="shared" si="472"/>
        <v>Pulse</v>
      </c>
      <c r="M5005" s="18">
        <f t="shared" si="473"/>
        <v>8.7842647058823539E-2</v>
      </c>
    </row>
    <row r="5006" spans="1:13">
      <c r="A5006" s="4">
        <v>2013</v>
      </c>
      <c r="B5006" s="5" t="s">
        <v>163</v>
      </c>
      <c r="C5006" s="5" t="s">
        <v>172</v>
      </c>
      <c r="D5006" s="5" t="s">
        <v>18</v>
      </c>
      <c r="E5006" s="5">
        <v>13350</v>
      </c>
      <c r="F5006" s="6">
        <v>123.57</v>
      </c>
      <c r="H5006" s="15" t="str">
        <f t="shared" si="468"/>
        <v>Low</v>
      </c>
      <c r="I5006" s="11" t="str">
        <f t="shared" si="469"/>
        <v>Large</v>
      </c>
      <c r="J5006" s="11" t="str">
        <f t="shared" si="470"/>
        <v>West</v>
      </c>
      <c r="K5006" s="11" t="str">
        <f t="shared" si="471"/>
        <v>2010s</v>
      </c>
      <c r="L5006" s="11" t="str">
        <f t="shared" si="472"/>
        <v>Fiber</v>
      </c>
      <c r="M5006" s="18">
        <f t="shared" si="473"/>
        <v>9.2561797752808983E-3</v>
      </c>
    </row>
    <row r="5007" spans="1:13">
      <c r="A5007" s="4">
        <v>2014</v>
      </c>
      <c r="B5007" s="5" t="s">
        <v>163</v>
      </c>
      <c r="C5007" s="5" t="s">
        <v>172</v>
      </c>
      <c r="D5007" s="5" t="s">
        <v>15</v>
      </c>
      <c r="E5007" s="5">
        <v>880</v>
      </c>
      <c r="F5007" s="6">
        <v>2178.02</v>
      </c>
      <c r="H5007" s="15" t="str">
        <f t="shared" si="468"/>
        <v>Medium</v>
      </c>
      <c r="I5007" s="11" t="str">
        <f t="shared" si="469"/>
        <v>Small</v>
      </c>
      <c r="J5007" s="11" t="str">
        <f t="shared" si="470"/>
        <v>West</v>
      </c>
      <c r="K5007" s="11" t="str">
        <f t="shared" si="471"/>
        <v>2010s</v>
      </c>
      <c r="L5007" s="11" t="str">
        <f t="shared" si="472"/>
        <v>Cereal</v>
      </c>
      <c r="M5007" s="18">
        <f t="shared" si="473"/>
        <v>2.4750227272727274</v>
      </c>
    </row>
    <row r="5008" spans="1:13">
      <c r="A5008" s="4">
        <v>2014</v>
      </c>
      <c r="B5008" s="5" t="s">
        <v>163</v>
      </c>
      <c r="C5008" s="5" t="s">
        <v>172</v>
      </c>
      <c r="D5008" s="5" t="s">
        <v>16</v>
      </c>
      <c r="E5008" s="5">
        <v>121560</v>
      </c>
      <c r="F5008" s="6">
        <v>2563.5</v>
      </c>
      <c r="H5008" s="15" t="str">
        <f t="shared" si="468"/>
        <v>Medium</v>
      </c>
      <c r="I5008" s="11" t="str">
        <f t="shared" si="469"/>
        <v>Large</v>
      </c>
      <c r="J5008" s="11" t="str">
        <f t="shared" si="470"/>
        <v>West</v>
      </c>
      <c r="K5008" s="11" t="str">
        <f t="shared" si="471"/>
        <v>2010s</v>
      </c>
      <c r="L5008" s="11" t="str">
        <f t="shared" si="472"/>
        <v>Cereal</v>
      </c>
      <c r="M5008" s="18">
        <f t="shared" si="473"/>
        <v>2.1088351431391907E-2</v>
      </c>
    </row>
    <row r="5009" spans="1:13">
      <c r="A5009" s="4">
        <v>2014</v>
      </c>
      <c r="B5009" s="5" t="s">
        <v>163</v>
      </c>
      <c r="C5009" s="5" t="s">
        <v>172</v>
      </c>
      <c r="D5009" s="5" t="s">
        <v>17</v>
      </c>
      <c r="E5009" s="5">
        <v>10940</v>
      </c>
      <c r="F5009" s="6">
        <v>1044.76</v>
      </c>
      <c r="H5009" s="15" t="str">
        <f t="shared" si="468"/>
        <v>Medium</v>
      </c>
      <c r="I5009" s="11" t="str">
        <f t="shared" si="469"/>
        <v>Large</v>
      </c>
      <c r="J5009" s="11" t="str">
        <f t="shared" si="470"/>
        <v>West</v>
      </c>
      <c r="K5009" s="11" t="str">
        <f t="shared" si="471"/>
        <v>2010s</v>
      </c>
      <c r="L5009" s="11" t="str">
        <f t="shared" si="472"/>
        <v>Pulse</v>
      </c>
      <c r="M5009" s="18">
        <f t="shared" si="473"/>
        <v>9.5499085923217555E-2</v>
      </c>
    </row>
    <row r="5010" spans="1:13">
      <c r="A5010" s="4">
        <v>2014</v>
      </c>
      <c r="B5010" s="5" t="s">
        <v>163</v>
      </c>
      <c r="C5010" s="5" t="s">
        <v>172</v>
      </c>
      <c r="D5010" s="5" t="s">
        <v>18</v>
      </c>
      <c r="E5010" s="5">
        <v>13310</v>
      </c>
      <c r="F5010" s="6">
        <v>132.74</v>
      </c>
      <c r="H5010" s="15" t="str">
        <f t="shared" si="468"/>
        <v>Low</v>
      </c>
      <c r="I5010" s="11" t="str">
        <f t="shared" si="469"/>
        <v>Large</v>
      </c>
      <c r="J5010" s="11" t="str">
        <f t="shared" si="470"/>
        <v>West</v>
      </c>
      <c r="K5010" s="11" t="str">
        <f t="shared" si="471"/>
        <v>2010s</v>
      </c>
      <c r="L5010" s="11" t="str">
        <f t="shared" si="472"/>
        <v>Fiber</v>
      </c>
      <c r="M5010" s="18">
        <f t="shared" si="473"/>
        <v>9.9729526671675436E-3</v>
      </c>
    </row>
    <row r="5011" spans="1:13">
      <c r="A5011" s="4">
        <v>2015</v>
      </c>
      <c r="B5011" s="5" t="s">
        <v>163</v>
      </c>
      <c r="C5011" s="5" t="s">
        <v>172</v>
      </c>
      <c r="D5011" s="5" t="s">
        <v>15</v>
      </c>
      <c r="E5011" s="5">
        <v>1260</v>
      </c>
      <c r="F5011" s="6">
        <v>2015.79</v>
      </c>
      <c r="H5011" s="15" t="str">
        <f t="shared" si="468"/>
        <v>Medium</v>
      </c>
      <c r="I5011" s="11" t="str">
        <f t="shared" si="469"/>
        <v>Medium</v>
      </c>
      <c r="J5011" s="11" t="str">
        <f t="shared" si="470"/>
        <v>West</v>
      </c>
      <c r="K5011" s="11" t="str">
        <f t="shared" si="471"/>
        <v>2010s</v>
      </c>
      <c r="L5011" s="11" t="str">
        <f t="shared" si="472"/>
        <v>Cereal</v>
      </c>
      <c r="M5011" s="18">
        <f t="shared" si="473"/>
        <v>1.5998333333333332</v>
      </c>
    </row>
    <row r="5012" spans="1:13">
      <c r="A5012" s="4">
        <v>2015</v>
      </c>
      <c r="B5012" s="5" t="s">
        <v>163</v>
      </c>
      <c r="C5012" s="5" t="s">
        <v>172</v>
      </c>
      <c r="D5012" s="5" t="s">
        <v>16</v>
      </c>
      <c r="E5012" s="5">
        <v>105080</v>
      </c>
      <c r="F5012" s="6">
        <v>2066.6799999999998</v>
      </c>
      <c r="H5012" s="15" t="str">
        <f t="shared" si="468"/>
        <v>Medium</v>
      </c>
      <c r="I5012" s="11" t="str">
        <f t="shared" si="469"/>
        <v>Large</v>
      </c>
      <c r="J5012" s="11" t="str">
        <f t="shared" si="470"/>
        <v>West</v>
      </c>
      <c r="K5012" s="11" t="str">
        <f t="shared" si="471"/>
        <v>2010s</v>
      </c>
      <c r="L5012" s="11" t="str">
        <f t="shared" si="472"/>
        <v>Cereal</v>
      </c>
      <c r="M5012" s="18">
        <f t="shared" si="473"/>
        <v>1.9667681766273315E-2</v>
      </c>
    </row>
    <row r="5013" spans="1:13">
      <c r="A5013" s="4">
        <v>2015</v>
      </c>
      <c r="B5013" s="5" t="s">
        <v>163</v>
      </c>
      <c r="C5013" s="5" t="s">
        <v>172</v>
      </c>
      <c r="D5013" s="5" t="s">
        <v>17</v>
      </c>
      <c r="E5013" s="5">
        <v>9480</v>
      </c>
      <c r="F5013" s="6">
        <v>1179.57</v>
      </c>
      <c r="H5013" s="15" t="str">
        <f t="shared" si="468"/>
        <v>Medium</v>
      </c>
      <c r="I5013" s="11" t="str">
        <f t="shared" si="469"/>
        <v>Large</v>
      </c>
      <c r="J5013" s="11" t="str">
        <f t="shared" si="470"/>
        <v>West</v>
      </c>
      <c r="K5013" s="11" t="str">
        <f t="shared" si="471"/>
        <v>2010s</v>
      </c>
      <c r="L5013" s="11" t="str">
        <f t="shared" si="472"/>
        <v>Pulse</v>
      </c>
      <c r="M5013" s="18">
        <f t="shared" si="473"/>
        <v>0.12442721518987342</v>
      </c>
    </row>
    <row r="5014" spans="1:13">
      <c r="A5014" s="4">
        <v>2015</v>
      </c>
      <c r="B5014" s="5" t="s">
        <v>163</v>
      </c>
      <c r="C5014" s="5" t="s">
        <v>172</v>
      </c>
      <c r="D5014" s="5" t="s">
        <v>18</v>
      </c>
      <c r="E5014" s="5">
        <v>11510</v>
      </c>
      <c r="F5014" s="6">
        <v>98.76</v>
      </c>
      <c r="H5014" s="15" t="str">
        <f t="shared" si="468"/>
        <v>Low</v>
      </c>
      <c r="I5014" s="11" t="str">
        <f t="shared" si="469"/>
        <v>Large</v>
      </c>
      <c r="J5014" s="11" t="str">
        <f t="shared" si="470"/>
        <v>West</v>
      </c>
      <c r="K5014" s="11" t="str">
        <f t="shared" si="471"/>
        <v>2010s</v>
      </c>
      <c r="L5014" s="11" t="str">
        <f t="shared" si="472"/>
        <v>Fiber</v>
      </c>
      <c r="M5014" s="18">
        <f t="shared" si="473"/>
        <v>8.5803649000868818E-3</v>
      </c>
    </row>
    <row r="5015" spans="1:13">
      <c r="A5015" s="4">
        <v>2016</v>
      </c>
      <c r="B5015" s="5" t="s">
        <v>163</v>
      </c>
      <c r="C5015" s="5" t="s">
        <v>172</v>
      </c>
      <c r="D5015" s="5" t="s">
        <v>15</v>
      </c>
      <c r="E5015" s="5">
        <v>1130</v>
      </c>
      <c r="F5015" s="6">
        <v>1590.23</v>
      </c>
      <c r="H5015" s="15" t="str">
        <f t="shared" si="468"/>
        <v>Medium</v>
      </c>
      <c r="I5015" s="11" t="str">
        <f t="shared" si="469"/>
        <v>Medium</v>
      </c>
      <c r="J5015" s="11" t="str">
        <f t="shared" si="470"/>
        <v>West</v>
      </c>
      <c r="K5015" s="11" t="str">
        <f t="shared" si="471"/>
        <v>2010s</v>
      </c>
      <c r="L5015" s="11" t="str">
        <f t="shared" si="472"/>
        <v>Cereal</v>
      </c>
      <c r="M5015" s="18">
        <f t="shared" si="473"/>
        <v>1.407283185840708</v>
      </c>
    </row>
    <row r="5016" spans="1:13">
      <c r="A5016" s="4">
        <v>2016</v>
      </c>
      <c r="B5016" s="5" t="s">
        <v>163</v>
      </c>
      <c r="C5016" s="5" t="s">
        <v>172</v>
      </c>
      <c r="D5016" s="5" t="s">
        <v>16</v>
      </c>
      <c r="E5016" s="5">
        <v>125900</v>
      </c>
      <c r="F5016" s="6">
        <v>1461.25</v>
      </c>
      <c r="H5016" s="15" t="str">
        <f t="shared" si="468"/>
        <v>Medium</v>
      </c>
      <c r="I5016" s="11" t="str">
        <f t="shared" si="469"/>
        <v>Large</v>
      </c>
      <c r="J5016" s="11" t="str">
        <f t="shared" si="470"/>
        <v>West</v>
      </c>
      <c r="K5016" s="11" t="str">
        <f t="shared" si="471"/>
        <v>2010s</v>
      </c>
      <c r="L5016" s="11" t="str">
        <f t="shared" si="472"/>
        <v>Cereal</v>
      </c>
      <c r="M5016" s="18">
        <f t="shared" si="473"/>
        <v>1.1606433677521844E-2</v>
      </c>
    </row>
    <row r="5017" spans="1:13">
      <c r="A5017" s="4">
        <v>2016</v>
      </c>
      <c r="B5017" s="5" t="s">
        <v>163</v>
      </c>
      <c r="C5017" s="5" t="s">
        <v>172</v>
      </c>
      <c r="D5017" s="5" t="s">
        <v>17</v>
      </c>
      <c r="E5017" s="5">
        <v>11720</v>
      </c>
      <c r="F5017" s="6">
        <v>1498</v>
      </c>
      <c r="H5017" s="15" t="str">
        <f t="shared" si="468"/>
        <v>Medium</v>
      </c>
      <c r="I5017" s="11" t="str">
        <f t="shared" si="469"/>
        <v>Large</v>
      </c>
      <c r="J5017" s="11" t="str">
        <f t="shared" si="470"/>
        <v>West</v>
      </c>
      <c r="K5017" s="11" t="str">
        <f t="shared" si="471"/>
        <v>2010s</v>
      </c>
      <c r="L5017" s="11" t="str">
        <f t="shared" si="472"/>
        <v>Pulse</v>
      </c>
      <c r="M5017" s="18">
        <f t="shared" si="473"/>
        <v>0.12781569965870307</v>
      </c>
    </row>
    <row r="5018" spans="1:13">
      <c r="A5018" s="4">
        <v>2016</v>
      </c>
      <c r="B5018" s="5" t="s">
        <v>163</v>
      </c>
      <c r="C5018" s="5" t="s">
        <v>172</v>
      </c>
      <c r="D5018" s="5" t="s">
        <v>18</v>
      </c>
      <c r="E5018" s="5">
        <v>10560</v>
      </c>
      <c r="F5018" s="6">
        <v>724.89</v>
      </c>
      <c r="H5018" s="15" t="str">
        <f t="shared" si="468"/>
        <v>Low</v>
      </c>
      <c r="I5018" s="11" t="str">
        <f t="shared" si="469"/>
        <v>Large</v>
      </c>
      <c r="J5018" s="11" t="str">
        <f t="shared" si="470"/>
        <v>West</v>
      </c>
      <c r="K5018" s="11" t="str">
        <f t="shared" si="471"/>
        <v>2010s</v>
      </c>
      <c r="L5018" s="11" t="str">
        <f t="shared" si="472"/>
        <v>Fiber</v>
      </c>
      <c r="M5018" s="18">
        <f t="shared" si="473"/>
        <v>6.8644886363636359E-2</v>
      </c>
    </row>
    <row r="5019" spans="1:13">
      <c r="A5019" s="4">
        <v>2017</v>
      </c>
      <c r="B5019" s="5" t="s">
        <v>163</v>
      </c>
      <c r="C5019" s="5" t="s">
        <v>172</v>
      </c>
      <c r="D5019" s="5" t="s">
        <v>15</v>
      </c>
      <c r="E5019" s="5">
        <v>1350</v>
      </c>
      <c r="F5019" s="6">
        <v>2314.17</v>
      </c>
      <c r="H5019" s="15" t="str">
        <f t="shared" si="468"/>
        <v>Medium</v>
      </c>
      <c r="I5019" s="11" t="str">
        <f t="shared" si="469"/>
        <v>Medium</v>
      </c>
      <c r="J5019" s="11" t="str">
        <f t="shared" si="470"/>
        <v>West</v>
      </c>
      <c r="K5019" s="11" t="str">
        <f t="shared" si="471"/>
        <v>2010s</v>
      </c>
      <c r="L5019" s="11" t="str">
        <f t="shared" si="472"/>
        <v>Cereal</v>
      </c>
      <c r="M5019" s="18">
        <f t="shared" si="473"/>
        <v>1.7141999999999999</v>
      </c>
    </row>
    <row r="5020" spans="1:13">
      <c r="A5020" s="4">
        <v>2017</v>
      </c>
      <c r="B5020" s="5" t="s">
        <v>163</v>
      </c>
      <c r="C5020" s="5" t="s">
        <v>172</v>
      </c>
      <c r="D5020" s="5" t="s">
        <v>16</v>
      </c>
      <c r="E5020" s="5">
        <v>120760</v>
      </c>
      <c r="F5020" s="6">
        <v>2917.48</v>
      </c>
      <c r="H5020" s="15" t="str">
        <f t="shared" si="468"/>
        <v>Medium</v>
      </c>
      <c r="I5020" s="11" t="str">
        <f t="shared" si="469"/>
        <v>Large</v>
      </c>
      <c r="J5020" s="11" t="str">
        <f t="shared" si="470"/>
        <v>West</v>
      </c>
      <c r="K5020" s="11" t="str">
        <f t="shared" si="471"/>
        <v>2010s</v>
      </c>
      <c r="L5020" s="11" t="str">
        <f t="shared" si="472"/>
        <v>Cereal</v>
      </c>
      <c r="M5020" s="18">
        <f t="shared" si="473"/>
        <v>2.4159324279562768E-2</v>
      </c>
    </row>
    <row r="5021" spans="1:13">
      <c r="A5021" s="4">
        <v>2017</v>
      </c>
      <c r="B5021" s="5" t="s">
        <v>163</v>
      </c>
      <c r="C5021" s="5" t="s">
        <v>172</v>
      </c>
      <c r="D5021" s="5" t="s">
        <v>17</v>
      </c>
      <c r="E5021" s="5">
        <v>22850</v>
      </c>
      <c r="F5021" s="6">
        <v>1415.56</v>
      </c>
      <c r="H5021" s="15" t="str">
        <f t="shared" si="468"/>
        <v>Medium</v>
      </c>
      <c r="I5021" s="11" t="str">
        <f t="shared" si="469"/>
        <v>Large</v>
      </c>
      <c r="J5021" s="11" t="str">
        <f t="shared" si="470"/>
        <v>West</v>
      </c>
      <c r="K5021" s="11" t="str">
        <f t="shared" si="471"/>
        <v>2010s</v>
      </c>
      <c r="L5021" s="11" t="str">
        <f t="shared" si="472"/>
        <v>Pulse</v>
      </c>
      <c r="M5021" s="18">
        <f t="shared" si="473"/>
        <v>6.1950109409190372E-2</v>
      </c>
    </row>
    <row r="5022" spans="1:13">
      <c r="A5022" s="4">
        <v>2017</v>
      </c>
      <c r="B5022" s="5" t="s">
        <v>163</v>
      </c>
      <c r="C5022" s="5" t="s">
        <v>172</v>
      </c>
      <c r="D5022" s="5" t="s">
        <v>18</v>
      </c>
      <c r="E5022" s="5">
        <v>12310</v>
      </c>
      <c r="F5022" s="6">
        <v>117.52</v>
      </c>
      <c r="H5022" s="15" t="str">
        <f t="shared" si="468"/>
        <v>Low</v>
      </c>
      <c r="I5022" s="11" t="str">
        <f t="shared" si="469"/>
        <v>Large</v>
      </c>
      <c r="J5022" s="11" t="str">
        <f t="shared" si="470"/>
        <v>West</v>
      </c>
      <c r="K5022" s="11" t="str">
        <f t="shared" si="471"/>
        <v>2010s</v>
      </c>
      <c r="L5022" s="11" t="str">
        <f t="shared" si="472"/>
        <v>Fiber</v>
      </c>
      <c r="M5022" s="18">
        <f t="shared" si="473"/>
        <v>9.5467099918765223E-3</v>
      </c>
    </row>
    <row r="5023" spans="1:13">
      <c r="A5023" s="4">
        <v>2008</v>
      </c>
      <c r="B5023" s="5" t="s">
        <v>163</v>
      </c>
      <c r="C5023" s="5" t="s">
        <v>173</v>
      </c>
      <c r="D5023" s="5" t="s">
        <v>17</v>
      </c>
      <c r="E5023" s="5">
        <v>287900</v>
      </c>
      <c r="F5023" s="6">
        <v>501.91</v>
      </c>
      <c r="H5023" s="15" t="str">
        <f t="shared" si="468"/>
        <v>Low</v>
      </c>
      <c r="I5023" s="11" t="str">
        <f t="shared" si="469"/>
        <v>Large</v>
      </c>
      <c r="J5023" s="11" t="str">
        <f t="shared" si="470"/>
        <v>West</v>
      </c>
      <c r="K5023" s="11" t="str">
        <f t="shared" si="471"/>
        <v>2000s</v>
      </c>
      <c r="L5023" s="11" t="str">
        <f t="shared" si="472"/>
        <v>Pulse</v>
      </c>
      <c r="M5023" s="18">
        <f t="shared" si="473"/>
        <v>1.7433483848558527E-3</v>
      </c>
    </row>
    <row r="5024" spans="1:13">
      <c r="A5024" s="4">
        <v>2009</v>
      </c>
      <c r="B5024" s="5" t="s">
        <v>163</v>
      </c>
      <c r="C5024" s="5" t="s">
        <v>173</v>
      </c>
      <c r="D5024" s="5" t="s">
        <v>17</v>
      </c>
      <c r="E5024" s="5">
        <v>162380</v>
      </c>
      <c r="F5024" s="6">
        <v>194.73</v>
      </c>
      <c r="H5024" s="15" t="str">
        <f t="shared" si="468"/>
        <v>Low</v>
      </c>
      <c r="I5024" s="11" t="str">
        <f t="shared" si="469"/>
        <v>Large</v>
      </c>
      <c r="J5024" s="11" t="str">
        <f t="shared" si="470"/>
        <v>West</v>
      </c>
      <c r="K5024" s="11" t="str">
        <f t="shared" si="471"/>
        <v>2000s</v>
      </c>
      <c r="L5024" s="11" t="str">
        <f t="shared" si="472"/>
        <v>Pulse</v>
      </c>
      <c r="M5024" s="18">
        <f t="shared" si="473"/>
        <v>1.1992240423697499E-3</v>
      </c>
    </row>
    <row r="5025" spans="1:13">
      <c r="A5025" s="4">
        <v>2010</v>
      </c>
      <c r="B5025" s="5" t="s">
        <v>163</v>
      </c>
      <c r="C5025" s="5" t="s">
        <v>173</v>
      </c>
      <c r="D5025" s="5" t="s">
        <v>17</v>
      </c>
      <c r="E5025" s="5">
        <v>358730</v>
      </c>
      <c r="F5025" s="6">
        <v>621.11</v>
      </c>
      <c r="H5025" s="15" t="str">
        <f t="shared" si="468"/>
        <v>Low</v>
      </c>
      <c r="I5025" s="11" t="str">
        <f t="shared" si="469"/>
        <v>Large</v>
      </c>
      <c r="J5025" s="11" t="str">
        <f t="shared" si="470"/>
        <v>West</v>
      </c>
      <c r="K5025" s="11" t="str">
        <f t="shared" si="471"/>
        <v>2010s</v>
      </c>
      <c r="L5025" s="11" t="str">
        <f t="shared" si="472"/>
        <v>Pulse</v>
      </c>
      <c r="M5025" s="18">
        <f t="shared" si="473"/>
        <v>1.7314135979706186E-3</v>
      </c>
    </row>
    <row r="5026" spans="1:13">
      <c r="A5026" s="4">
        <v>2011</v>
      </c>
      <c r="B5026" s="5" t="s">
        <v>163</v>
      </c>
      <c r="C5026" s="5" t="s">
        <v>173</v>
      </c>
      <c r="D5026" s="5" t="s">
        <v>17</v>
      </c>
      <c r="E5026" s="5">
        <v>319450</v>
      </c>
      <c r="F5026" s="6">
        <v>128.22</v>
      </c>
      <c r="H5026" s="15" t="str">
        <f t="shared" si="468"/>
        <v>Low</v>
      </c>
      <c r="I5026" s="11" t="str">
        <f t="shared" si="469"/>
        <v>Large</v>
      </c>
      <c r="J5026" s="11" t="str">
        <f t="shared" si="470"/>
        <v>West</v>
      </c>
      <c r="K5026" s="11" t="str">
        <f t="shared" si="471"/>
        <v>2010s</v>
      </c>
      <c r="L5026" s="11" t="str">
        <f t="shared" si="472"/>
        <v>Pulse</v>
      </c>
      <c r="M5026" s="18">
        <f t="shared" si="473"/>
        <v>4.0137736735013302E-4</v>
      </c>
    </row>
    <row r="5027" spans="1:13">
      <c r="A5027" s="4">
        <v>2011</v>
      </c>
      <c r="B5027" s="5" t="s">
        <v>163</v>
      </c>
      <c r="C5027" s="5" t="s">
        <v>173</v>
      </c>
      <c r="D5027" s="5" t="s">
        <v>18</v>
      </c>
      <c r="E5027" s="5">
        <v>80</v>
      </c>
      <c r="F5027" s="6">
        <v>500</v>
      </c>
      <c r="H5027" s="15" t="str">
        <f t="shared" si="468"/>
        <v>Low</v>
      </c>
      <c r="I5027" s="11" t="str">
        <f t="shared" si="469"/>
        <v>Small</v>
      </c>
      <c r="J5027" s="11" t="str">
        <f t="shared" si="470"/>
        <v>West</v>
      </c>
      <c r="K5027" s="11" t="str">
        <f t="shared" si="471"/>
        <v>2010s</v>
      </c>
      <c r="L5027" s="11" t="str">
        <f t="shared" si="472"/>
        <v>Fiber</v>
      </c>
      <c r="M5027" s="18">
        <f t="shared" si="473"/>
        <v>6.25</v>
      </c>
    </row>
    <row r="5028" spans="1:13">
      <c r="A5028" s="4">
        <v>2012</v>
      </c>
      <c r="B5028" s="5" t="s">
        <v>163</v>
      </c>
      <c r="C5028" s="5" t="s">
        <v>173</v>
      </c>
      <c r="D5028" s="5" t="s">
        <v>17</v>
      </c>
      <c r="E5028" s="5">
        <v>127130</v>
      </c>
      <c r="F5028" s="6">
        <v>701.96</v>
      </c>
      <c r="H5028" s="15" t="str">
        <f t="shared" si="468"/>
        <v>Low</v>
      </c>
      <c r="I5028" s="11" t="str">
        <f t="shared" si="469"/>
        <v>Large</v>
      </c>
      <c r="J5028" s="11" t="str">
        <f t="shared" si="470"/>
        <v>West</v>
      </c>
      <c r="K5028" s="11" t="str">
        <f t="shared" si="471"/>
        <v>2010s</v>
      </c>
      <c r="L5028" s="11" t="str">
        <f t="shared" si="472"/>
        <v>Pulse</v>
      </c>
      <c r="M5028" s="18">
        <f t="shared" si="473"/>
        <v>5.5215920711083142E-3</v>
      </c>
    </row>
    <row r="5029" spans="1:13">
      <c r="A5029" s="4">
        <v>2012</v>
      </c>
      <c r="B5029" s="5" t="s">
        <v>163</v>
      </c>
      <c r="C5029" s="5" t="s">
        <v>173</v>
      </c>
      <c r="D5029" s="5" t="s">
        <v>18</v>
      </c>
      <c r="E5029" s="5">
        <v>420</v>
      </c>
      <c r="F5029" s="6">
        <v>95.24</v>
      </c>
      <c r="H5029" s="15" t="str">
        <f t="shared" si="468"/>
        <v>Low</v>
      </c>
      <c r="I5029" s="11" t="str">
        <f t="shared" si="469"/>
        <v>Small</v>
      </c>
      <c r="J5029" s="11" t="str">
        <f t="shared" si="470"/>
        <v>West</v>
      </c>
      <c r="K5029" s="11" t="str">
        <f t="shared" si="471"/>
        <v>2010s</v>
      </c>
      <c r="L5029" s="11" t="str">
        <f t="shared" si="472"/>
        <v>Fiber</v>
      </c>
      <c r="M5029" s="18">
        <f t="shared" si="473"/>
        <v>0.22676190476190475</v>
      </c>
    </row>
    <row r="5030" spans="1:13">
      <c r="A5030" s="4">
        <v>2013</v>
      </c>
      <c r="B5030" s="5" t="s">
        <v>163</v>
      </c>
      <c r="C5030" s="5" t="s">
        <v>173</v>
      </c>
      <c r="D5030" s="5" t="s">
        <v>17</v>
      </c>
      <c r="E5030" s="5">
        <v>387680</v>
      </c>
      <c r="F5030" s="6">
        <v>251.68</v>
      </c>
      <c r="H5030" s="15" t="str">
        <f t="shared" si="468"/>
        <v>Low</v>
      </c>
      <c r="I5030" s="11" t="str">
        <f t="shared" si="469"/>
        <v>Large</v>
      </c>
      <c r="J5030" s="11" t="str">
        <f t="shared" si="470"/>
        <v>West</v>
      </c>
      <c r="K5030" s="11" t="str">
        <f t="shared" si="471"/>
        <v>2010s</v>
      </c>
      <c r="L5030" s="11" t="str">
        <f t="shared" si="472"/>
        <v>Pulse</v>
      </c>
      <c r="M5030" s="18">
        <f t="shared" si="473"/>
        <v>6.4919521254643009E-4</v>
      </c>
    </row>
    <row r="5031" spans="1:13">
      <c r="A5031" s="4">
        <v>2013</v>
      </c>
      <c r="B5031" s="5" t="s">
        <v>163</v>
      </c>
      <c r="C5031" s="5" t="s">
        <v>173</v>
      </c>
      <c r="D5031" s="5" t="s">
        <v>18</v>
      </c>
      <c r="E5031" s="5">
        <v>300</v>
      </c>
      <c r="F5031" s="6">
        <v>100</v>
      </c>
      <c r="H5031" s="15" t="str">
        <f t="shared" si="468"/>
        <v>Low</v>
      </c>
      <c r="I5031" s="11" t="str">
        <f t="shared" si="469"/>
        <v>Small</v>
      </c>
      <c r="J5031" s="11" t="str">
        <f t="shared" si="470"/>
        <v>West</v>
      </c>
      <c r="K5031" s="11" t="str">
        <f t="shared" si="471"/>
        <v>2010s</v>
      </c>
      <c r="L5031" s="11" t="str">
        <f t="shared" si="472"/>
        <v>Fiber</v>
      </c>
      <c r="M5031" s="18">
        <f t="shared" si="473"/>
        <v>0.33333333333333331</v>
      </c>
    </row>
    <row r="5032" spans="1:13">
      <c r="A5032" s="4">
        <v>2014</v>
      </c>
      <c r="B5032" s="5" t="s">
        <v>163</v>
      </c>
      <c r="C5032" s="5" t="s">
        <v>173</v>
      </c>
      <c r="D5032" s="5" t="s">
        <v>17</v>
      </c>
      <c r="E5032" s="5">
        <v>219690</v>
      </c>
      <c r="F5032" s="6">
        <v>312.02999999999997</v>
      </c>
      <c r="H5032" s="15" t="str">
        <f t="shared" si="468"/>
        <v>Low</v>
      </c>
      <c r="I5032" s="11" t="str">
        <f t="shared" si="469"/>
        <v>Large</v>
      </c>
      <c r="J5032" s="11" t="str">
        <f t="shared" si="470"/>
        <v>West</v>
      </c>
      <c r="K5032" s="11" t="str">
        <f t="shared" si="471"/>
        <v>2010s</v>
      </c>
      <c r="L5032" s="11" t="str">
        <f t="shared" si="472"/>
        <v>Pulse</v>
      </c>
      <c r="M5032" s="18">
        <f t="shared" si="473"/>
        <v>1.4203195411716509E-3</v>
      </c>
    </row>
    <row r="5033" spans="1:13">
      <c r="A5033" s="4">
        <v>2014</v>
      </c>
      <c r="B5033" s="5" t="s">
        <v>163</v>
      </c>
      <c r="C5033" s="5" t="s">
        <v>173</v>
      </c>
      <c r="D5033" s="5" t="s">
        <v>18</v>
      </c>
      <c r="E5033" s="5">
        <v>610</v>
      </c>
      <c r="F5033" s="6">
        <v>98.36</v>
      </c>
      <c r="H5033" s="15" t="str">
        <f t="shared" si="468"/>
        <v>Low</v>
      </c>
      <c r="I5033" s="11" t="str">
        <f t="shared" si="469"/>
        <v>Small</v>
      </c>
      <c r="J5033" s="11" t="str">
        <f t="shared" si="470"/>
        <v>West</v>
      </c>
      <c r="K5033" s="11" t="str">
        <f t="shared" si="471"/>
        <v>2010s</v>
      </c>
      <c r="L5033" s="11" t="str">
        <f t="shared" si="472"/>
        <v>Fiber</v>
      </c>
      <c r="M5033" s="18">
        <f t="shared" si="473"/>
        <v>0.16124590163934427</v>
      </c>
    </row>
    <row r="5034" spans="1:13">
      <c r="A5034" s="4">
        <v>2015</v>
      </c>
      <c r="B5034" s="5" t="s">
        <v>163</v>
      </c>
      <c r="C5034" s="5" t="s">
        <v>173</v>
      </c>
      <c r="D5034" s="5" t="s">
        <v>17</v>
      </c>
      <c r="E5034" s="5">
        <v>113170</v>
      </c>
      <c r="F5034" s="6">
        <v>371.56</v>
      </c>
      <c r="H5034" s="15" t="str">
        <f t="shared" si="468"/>
        <v>Low</v>
      </c>
      <c r="I5034" s="11" t="str">
        <f t="shared" si="469"/>
        <v>Large</v>
      </c>
      <c r="J5034" s="11" t="str">
        <f t="shared" si="470"/>
        <v>West</v>
      </c>
      <c r="K5034" s="11" t="str">
        <f t="shared" si="471"/>
        <v>2010s</v>
      </c>
      <c r="L5034" s="11" t="str">
        <f t="shared" si="472"/>
        <v>Pulse</v>
      </c>
      <c r="M5034" s="18">
        <f t="shared" si="473"/>
        <v>3.2832022620835912E-3</v>
      </c>
    </row>
    <row r="5035" spans="1:13">
      <c r="A5035" s="4">
        <v>2015</v>
      </c>
      <c r="B5035" s="5" t="s">
        <v>163</v>
      </c>
      <c r="C5035" s="5" t="s">
        <v>173</v>
      </c>
      <c r="D5035" s="5" t="s">
        <v>18</v>
      </c>
      <c r="E5035" s="5">
        <v>610</v>
      </c>
      <c r="F5035" s="6">
        <v>81.97</v>
      </c>
      <c r="H5035" s="15" t="str">
        <f t="shared" si="468"/>
        <v>Low</v>
      </c>
      <c r="I5035" s="11" t="str">
        <f t="shared" si="469"/>
        <v>Small</v>
      </c>
      <c r="J5035" s="11" t="str">
        <f t="shared" si="470"/>
        <v>West</v>
      </c>
      <c r="K5035" s="11" t="str">
        <f t="shared" si="471"/>
        <v>2010s</v>
      </c>
      <c r="L5035" s="11" t="str">
        <f t="shared" si="472"/>
        <v>Fiber</v>
      </c>
      <c r="M5035" s="18">
        <f t="shared" si="473"/>
        <v>0.13437704918032786</v>
      </c>
    </row>
    <row r="5036" spans="1:13">
      <c r="A5036" s="4">
        <v>2016</v>
      </c>
      <c r="B5036" s="5" t="s">
        <v>163</v>
      </c>
      <c r="C5036" s="5" t="s">
        <v>173</v>
      </c>
      <c r="D5036" s="5" t="s">
        <v>17</v>
      </c>
      <c r="E5036" s="5">
        <v>219110</v>
      </c>
      <c r="F5036" s="6">
        <v>347.46</v>
      </c>
      <c r="H5036" s="15" t="str">
        <f t="shared" si="468"/>
        <v>Low</v>
      </c>
      <c r="I5036" s="11" t="str">
        <f t="shared" si="469"/>
        <v>Large</v>
      </c>
      <c r="J5036" s="11" t="str">
        <f t="shared" si="470"/>
        <v>West</v>
      </c>
      <c r="K5036" s="11" t="str">
        <f t="shared" si="471"/>
        <v>2010s</v>
      </c>
      <c r="L5036" s="11" t="str">
        <f t="shared" si="472"/>
        <v>Pulse</v>
      </c>
      <c r="M5036" s="18">
        <f t="shared" si="473"/>
        <v>1.5857788325498608E-3</v>
      </c>
    </row>
    <row r="5037" spans="1:13">
      <c r="A5037" s="4">
        <v>2016</v>
      </c>
      <c r="B5037" s="5" t="s">
        <v>163</v>
      </c>
      <c r="C5037" s="5" t="s">
        <v>173</v>
      </c>
      <c r="D5037" s="5" t="s">
        <v>18</v>
      </c>
      <c r="E5037" s="5">
        <v>860</v>
      </c>
      <c r="F5037" s="6">
        <v>596.14</v>
      </c>
      <c r="H5037" s="15" t="str">
        <f t="shared" si="468"/>
        <v>Low</v>
      </c>
      <c r="I5037" s="11" t="str">
        <f t="shared" si="469"/>
        <v>Small</v>
      </c>
      <c r="J5037" s="11" t="str">
        <f t="shared" si="470"/>
        <v>West</v>
      </c>
      <c r="K5037" s="11" t="str">
        <f t="shared" si="471"/>
        <v>2010s</v>
      </c>
      <c r="L5037" s="11" t="str">
        <f t="shared" si="472"/>
        <v>Fiber</v>
      </c>
      <c r="M5037" s="18">
        <f t="shared" si="473"/>
        <v>0.69318604651162785</v>
      </c>
    </row>
    <row r="5038" spans="1:13">
      <c r="A5038" s="4">
        <v>2017</v>
      </c>
      <c r="B5038" s="5" t="s">
        <v>163</v>
      </c>
      <c r="C5038" s="5" t="s">
        <v>173</v>
      </c>
      <c r="D5038" s="5" t="s">
        <v>17</v>
      </c>
      <c r="E5038" s="5">
        <v>107090</v>
      </c>
      <c r="F5038" s="6">
        <v>383.01</v>
      </c>
      <c r="H5038" s="15" t="str">
        <f t="shared" si="468"/>
        <v>Low</v>
      </c>
      <c r="I5038" s="11" t="str">
        <f t="shared" si="469"/>
        <v>Large</v>
      </c>
      <c r="J5038" s="11" t="str">
        <f t="shared" si="470"/>
        <v>West</v>
      </c>
      <c r="K5038" s="11" t="str">
        <f t="shared" si="471"/>
        <v>2010s</v>
      </c>
      <c r="L5038" s="11" t="str">
        <f t="shared" si="472"/>
        <v>Pulse</v>
      </c>
      <c r="M5038" s="18">
        <f t="shared" si="473"/>
        <v>3.5765244187132318E-3</v>
      </c>
    </row>
    <row r="5039" spans="1:13">
      <c r="A5039" s="4">
        <v>2017</v>
      </c>
      <c r="B5039" s="5" t="s">
        <v>163</v>
      </c>
      <c r="C5039" s="5" t="s">
        <v>173</v>
      </c>
      <c r="D5039" s="5" t="s">
        <v>18</v>
      </c>
      <c r="E5039" s="5">
        <v>1190</v>
      </c>
      <c r="F5039" s="6">
        <v>60.51</v>
      </c>
      <c r="H5039" s="15" t="str">
        <f t="shared" si="468"/>
        <v>Low</v>
      </c>
      <c r="I5039" s="11" t="str">
        <f t="shared" si="469"/>
        <v>Medium</v>
      </c>
      <c r="J5039" s="11" t="str">
        <f t="shared" si="470"/>
        <v>West</v>
      </c>
      <c r="K5039" s="11" t="str">
        <f t="shared" si="471"/>
        <v>2010s</v>
      </c>
      <c r="L5039" s="11" t="str">
        <f t="shared" si="472"/>
        <v>Fiber</v>
      </c>
      <c r="M5039" s="18">
        <f t="shared" si="473"/>
        <v>5.0848739495798316E-2</v>
      </c>
    </row>
    <row r="5040" spans="1:13">
      <c r="A5040" s="4">
        <v>2008</v>
      </c>
      <c r="B5040" s="5" t="s">
        <v>163</v>
      </c>
      <c r="C5040" s="5" t="s">
        <v>174</v>
      </c>
      <c r="D5040" s="5" t="s">
        <v>15</v>
      </c>
      <c r="E5040" s="5">
        <v>14840</v>
      </c>
      <c r="F5040" s="6">
        <v>221.7</v>
      </c>
      <c r="H5040" s="15" t="str">
        <f t="shared" si="468"/>
        <v>Low</v>
      </c>
      <c r="I5040" s="11" t="str">
        <f t="shared" si="469"/>
        <v>Large</v>
      </c>
      <c r="J5040" s="11" t="str">
        <f t="shared" si="470"/>
        <v>West</v>
      </c>
      <c r="K5040" s="11" t="str">
        <f t="shared" si="471"/>
        <v>2000s</v>
      </c>
      <c r="L5040" s="11" t="str">
        <f t="shared" si="472"/>
        <v>Cereal</v>
      </c>
      <c r="M5040" s="18">
        <f t="shared" si="473"/>
        <v>1.4939353099730457E-2</v>
      </c>
    </row>
    <row r="5041" spans="1:13">
      <c r="A5041" s="4">
        <v>2008</v>
      </c>
      <c r="B5041" s="5" t="s">
        <v>163</v>
      </c>
      <c r="C5041" s="5" t="s">
        <v>174</v>
      </c>
      <c r="D5041" s="5" t="s">
        <v>16</v>
      </c>
      <c r="E5041" s="5">
        <v>88370</v>
      </c>
      <c r="F5041" s="6">
        <v>878.35</v>
      </c>
      <c r="H5041" s="15" t="str">
        <f t="shared" si="468"/>
        <v>Low</v>
      </c>
      <c r="I5041" s="11" t="str">
        <f t="shared" si="469"/>
        <v>Large</v>
      </c>
      <c r="J5041" s="11" t="str">
        <f t="shared" si="470"/>
        <v>West</v>
      </c>
      <c r="K5041" s="11" t="str">
        <f t="shared" si="471"/>
        <v>2000s</v>
      </c>
      <c r="L5041" s="11" t="str">
        <f t="shared" si="472"/>
        <v>Cereal</v>
      </c>
      <c r="M5041" s="18">
        <f t="shared" si="473"/>
        <v>9.9394590924521894E-3</v>
      </c>
    </row>
    <row r="5042" spans="1:13">
      <c r="A5042" s="4">
        <v>2008</v>
      </c>
      <c r="B5042" s="5" t="s">
        <v>163</v>
      </c>
      <c r="C5042" s="5" t="s">
        <v>174</v>
      </c>
      <c r="D5042" s="5" t="s">
        <v>17</v>
      </c>
      <c r="E5042" s="5">
        <v>7700</v>
      </c>
      <c r="F5042" s="6">
        <v>579.22</v>
      </c>
      <c r="H5042" s="15" t="str">
        <f t="shared" si="468"/>
        <v>Low</v>
      </c>
      <c r="I5042" s="11" t="str">
        <f t="shared" si="469"/>
        <v>Large</v>
      </c>
      <c r="J5042" s="11" t="str">
        <f t="shared" si="470"/>
        <v>West</v>
      </c>
      <c r="K5042" s="11" t="str">
        <f t="shared" si="471"/>
        <v>2000s</v>
      </c>
      <c r="L5042" s="11" t="str">
        <f t="shared" si="472"/>
        <v>Pulse</v>
      </c>
      <c r="M5042" s="18">
        <f t="shared" si="473"/>
        <v>7.5223376623376623E-2</v>
      </c>
    </row>
    <row r="5043" spans="1:13">
      <c r="A5043" s="4">
        <v>2008</v>
      </c>
      <c r="B5043" s="5" t="s">
        <v>163</v>
      </c>
      <c r="C5043" s="5" t="s">
        <v>174</v>
      </c>
      <c r="D5043" s="5" t="s">
        <v>18</v>
      </c>
      <c r="E5043" s="5">
        <v>390</v>
      </c>
      <c r="F5043" s="6">
        <v>410.26</v>
      </c>
      <c r="H5043" s="15" t="str">
        <f t="shared" si="468"/>
        <v>Low</v>
      </c>
      <c r="I5043" s="11" t="str">
        <f t="shared" si="469"/>
        <v>Small</v>
      </c>
      <c r="J5043" s="11" t="str">
        <f t="shared" si="470"/>
        <v>West</v>
      </c>
      <c r="K5043" s="11" t="str">
        <f t="shared" si="471"/>
        <v>2000s</v>
      </c>
      <c r="L5043" s="11" t="str">
        <f t="shared" si="472"/>
        <v>Fiber</v>
      </c>
      <c r="M5043" s="18">
        <f t="shared" si="473"/>
        <v>1.0519487179487179</v>
      </c>
    </row>
    <row r="5044" spans="1:13">
      <c r="A5044" s="4">
        <v>2009</v>
      </c>
      <c r="B5044" s="5" t="s">
        <v>163</v>
      </c>
      <c r="C5044" s="5" t="s">
        <v>174</v>
      </c>
      <c r="D5044" s="5" t="s">
        <v>15</v>
      </c>
      <c r="E5044" s="5">
        <v>13960</v>
      </c>
      <c r="F5044" s="6">
        <v>362.46</v>
      </c>
      <c r="H5044" s="15" t="str">
        <f t="shared" si="468"/>
        <v>Low</v>
      </c>
      <c r="I5044" s="11" t="str">
        <f t="shared" si="469"/>
        <v>Large</v>
      </c>
      <c r="J5044" s="11" t="str">
        <f t="shared" si="470"/>
        <v>West</v>
      </c>
      <c r="K5044" s="11" t="str">
        <f t="shared" si="471"/>
        <v>2000s</v>
      </c>
      <c r="L5044" s="11" t="str">
        <f t="shared" si="472"/>
        <v>Cereal</v>
      </c>
      <c r="M5044" s="18">
        <f t="shared" si="473"/>
        <v>2.5964183381088825E-2</v>
      </c>
    </row>
    <row r="5045" spans="1:13">
      <c r="A5045" s="4">
        <v>2009</v>
      </c>
      <c r="B5045" s="5" t="s">
        <v>163</v>
      </c>
      <c r="C5045" s="5" t="s">
        <v>174</v>
      </c>
      <c r="D5045" s="5" t="s">
        <v>16</v>
      </c>
      <c r="E5045" s="5">
        <v>90000</v>
      </c>
      <c r="F5045" s="6">
        <v>632.55999999999995</v>
      </c>
      <c r="H5045" s="15" t="str">
        <f t="shared" si="468"/>
        <v>Low</v>
      </c>
      <c r="I5045" s="11" t="str">
        <f t="shared" si="469"/>
        <v>Large</v>
      </c>
      <c r="J5045" s="11" t="str">
        <f t="shared" si="470"/>
        <v>West</v>
      </c>
      <c r="K5045" s="11" t="str">
        <f t="shared" si="471"/>
        <v>2000s</v>
      </c>
      <c r="L5045" s="11" t="str">
        <f t="shared" si="472"/>
        <v>Cereal</v>
      </c>
      <c r="M5045" s="18">
        <f t="shared" si="473"/>
        <v>7.0284444444444439E-3</v>
      </c>
    </row>
    <row r="5046" spans="1:13">
      <c r="A5046" s="4">
        <v>2009</v>
      </c>
      <c r="B5046" s="5" t="s">
        <v>163</v>
      </c>
      <c r="C5046" s="5" t="s">
        <v>174</v>
      </c>
      <c r="D5046" s="5" t="s">
        <v>17</v>
      </c>
      <c r="E5046" s="5">
        <v>13410</v>
      </c>
      <c r="F5046" s="6">
        <v>1038.78</v>
      </c>
      <c r="H5046" s="15" t="str">
        <f t="shared" si="468"/>
        <v>Medium</v>
      </c>
      <c r="I5046" s="11" t="str">
        <f t="shared" si="469"/>
        <v>Large</v>
      </c>
      <c r="J5046" s="11" t="str">
        <f t="shared" si="470"/>
        <v>West</v>
      </c>
      <c r="K5046" s="11" t="str">
        <f t="shared" si="471"/>
        <v>2000s</v>
      </c>
      <c r="L5046" s="11" t="str">
        <f t="shared" si="472"/>
        <v>Pulse</v>
      </c>
      <c r="M5046" s="18">
        <f t="shared" si="473"/>
        <v>7.7463087248322141E-2</v>
      </c>
    </row>
    <row r="5047" spans="1:13">
      <c r="A5047" s="4">
        <v>2009</v>
      </c>
      <c r="B5047" s="5" t="s">
        <v>163</v>
      </c>
      <c r="C5047" s="5" t="s">
        <v>174</v>
      </c>
      <c r="D5047" s="5" t="s">
        <v>18</v>
      </c>
      <c r="E5047" s="5">
        <v>420</v>
      </c>
      <c r="F5047" s="6">
        <v>357.14</v>
      </c>
      <c r="H5047" s="15" t="str">
        <f t="shared" si="468"/>
        <v>Low</v>
      </c>
      <c r="I5047" s="11" t="str">
        <f t="shared" si="469"/>
        <v>Small</v>
      </c>
      <c r="J5047" s="11" t="str">
        <f t="shared" si="470"/>
        <v>West</v>
      </c>
      <c r="K5047" s="11" t="str">
        <f t="shared" si="471"/>
        <v>2000s</v>
      </c>
      <c r="L5047" s="11" t="str">
        <f t="shared" si="472"/>
        <v>Fiber</v>
      </c>
      <c r="M5047" s="18">
        <f t="shared" si="473"/>
        <v>0.85033333333333327</v>
      </c>
    </row>
    <row r="5048" spans="1:13">
      <c r="A5048" s="4">
        <v>2010</v>
      </c>
      <c r="B5048" s="5" t="s">
        <v>163</v>
      </c>
      <c r="C5048" s="5" t="s">
        <v>174</v>
      </c>
      <c r="D5048" s="5" t="s">
        <v>15</v>
      </c>
      <c r="E5048" s="5">
        <v>13730</v>
      </c>
      <c r="F5048" s="6">
        <v>659.87</v>
      </c>
      <c r="H5048" s="15" t="str">
        <f t="shared" si="468"/>
        <v>Low</v>
      </c>
      <c r="I5048" s="11" t="str">
        <f t="shared" si="469"/>
        <v>Large</v>
      </c>
      <c r="J5048" s="11" t="str">
        <f t="shared" si="470"/>
        <v>West</v>
      </c>
      <c r="K5048" s="11" t="str">
        <f t="shared" si="471"/>
        <v>2010s</v>
      </c>
      <c r="L5048" s="11" t="str">
        <f t="shared" si="472"/>
        <v>Cereal</v>
      </c>
      <c r="M5048" s="18">
        <f t="shared" si="473"/>
        <v>4.8060451565914056E-2</v>
      </c>
    </row>
    <row r="5049" spans="1:13">
      <c r="A5049" s="4">
        <v>2010</v>
      </c>
      <c r="B5049" s="5" t="s">
        <v>163</v>
      </c>
      <c r="C5049" s="5" t="s">
        <v>174</v>
      </c>
      <c r="D5049" s="5" t="s">
        <v>16</v>
      </c>
      <c r="E5049" s="5">
        <v>89060</v>
      </c>
      <c r="F5049" s="6">
        <v>1464.86</v>
      </c>
      <c r="H5049" s="15" t="str">
        <f t="shared" si="468"/>
        <v>Medium</v>
      </c>
      <c r="I5049" s="11" t="str">
        <f t="shared" si="469"/>
        <v>Large</v>
      </c>
      <c r="J5049" s="11" t="str">
        <f t="shared" si="470"/>
        <v>West</v>
      </c>
      <c r="K5049" s="11" t="str">
        <f t="shared" si="471"/>
        <v>2010s</v>
      </c>
      <c r="L5049" s="11" t="str">
        <f t="shared" si="472"/>
        <v>Cereal</v>
      </c>
      <c r="M5049" s="18">
        <f t="shared" si="473"/>
        <v>1.64480125757916E-2</v>
      </c>
    </row>
    <row r="5050" spans="1:13">
      <c r="A5050" s="4">
        <v>2010</v>
      </c>
      <c r="B5050" s="5" t="s">
        <v>163</v>
      </c>
      <c r="C5050" s="5" t="s">
        <v>174</v>
      </c>
      <c r="D5050" s="5" t="s">
        <v>17</v>
      </c>
      <c r="E5050" s="5">
        <v>13570</v>
      </c>
      <c r="F5050" s="6">
        <v>927.78</v>
      </c>
      <c r="H5050" s="15" t="str">
        <f t="shared" si="468"/>
        <v>Low</v>
      </c>
      <c r="I5050" s="11" t="str">
        <f t="shared" si="469"/>
        <v>Large</v>
      </c>
      <c r="J5050" s="11" t="str">
        <f t="shared" si="470"/>
        <v>West</v>
      </c>
      <c r="K5050" s="11" t="str">
        <f t="shared" si="471"/>
        <v>2010s</v>
      </c>
      <c r="L5050" s="11" t="str">
        <f t="shared" si="472"/>
        <v>Pulse</v>
      </c>
      <c r="M5050" s="18">
        <f t="shared" si="473"/>
        <v>6.8369933677229183E-2</v>
      </c>
    </row>
    <row r="5051" spans="1:13">
      <c r="A5051" s="4">
        <v>2010</v>
      </c>
      <c r="B5051" s="5" t="s">
        <v>163</v>
      </c>
      <c r="C5051" s="5" t="s">
        <v>174</v>
      </c>
      <c r="D5051" s="5" t="s">
        <v>18</v>
      </c>
      <c r="E5051" s="5">
        <v>460</v>
      </c>
      <c r="F5051" s="6">
        <v>434.78</v>
      </c>
      <c r="H5051" s="15" t="str">
        <f t="shared" si="468"/>
        <v>Low</v>
      </c>
      <c r="I5051" s="11" t="str">
        <f t="shared" si="469"/>
        <v>Small</v>
      </c>
      <c r="J5051" s="11" t="str">
        <f t="shared" si="470"/>
        <v>West</v>
      </c>
      <c r="K5051" s="11" t="str">
        <f t="shared" si="471"/>
        <v>2010s</v>
      </c>
      <c r="L5051" s="11" t="str">
        <f t="shared" si="472"/>
        <v>Fiber</v>
      </c>
      <c r="M5051" s="18">
        <f t="shared" si="473"/>
        <v>0.9451739130434782</v>
      </c>
    </row>
    <row r="5052" spans="1:13">
      <c r="A5052" s="4">
        <v>2011</v>
      </c>
      <c r="B5052" s="5" t="s">
        <v>163</v>
      </c>
      <c r="C5052" s="5" t="s">
        <v>174</v>
      </c>
      <c r="D5052" s="5" t="s">
        <v>15</v>
      </c>
      <c r="E5052" s="5">
        <v>22030</v>
      </c>
      <c r="F5052" s="6">
        <v>777.58</v>
      </c>
      <c r="H5052" s="15" t="str">
        <f t="shared" si="468"/>
        <v>Low</v>
      </c>
      <c r="I5052" s="11" t="str">
        <f t="shared" si="469"/>
        <v>Large</v>
      </c>
      <c r="J5052" s="11" t="str">
        <f t="shared" si="470"/>
        <v>West</v>
      </c>
      <c r="K5052" s="11" t="str">
        <f t="shared" si="471"/>
        <v>2010s</v>
      </c>
      <c r="L5052" s="11" t="str">
        <f t="shared" si="472"/>
        <v>Cereal</v>
      </c>
      <c r="M5052" s="18">
        <f t="shared" si="473"/>
        <v>3.5296413980935089E-2</v>
      </c>
    </row>
    <row r="5053" spans="1:13">
      <c r="A5053" s="4">
        <v>2011</v>
      </c>
      <c r="B5053" s="5" t="s">
        <v>163</v>
      </c>
      <c r="C5053" s="5" t="s">
        <v>174</v>
      </c>
      <c r="D5053" s="5" t="s">
        <v>16</v>
      </c>
      <c r="E5053" s="5">
        <v>82210</v>
      </c>
      <c r="F5053" s="6">
        <v>482.79</v>
      </c>
      <c r="H5053" s="15" t="str">
        <f t="shared" si="468"/>
        <v>Low</v>
      </c>
      <c r="I5053" s="11" t="str">
        <f t="shared" si="469"/>
        <v>Large</v>
      </c>
      <c r="J5053" s="11" t="str">
        <f t="shared" si="470"/>
        <v>West</v>
      </c>
      <c r="K5053" s="11" t="str">
        <f t="shared" si="471"/>
        <v>2010s</v>
      </c>
      <c r="L5053" s="11" t="str">
        <f t="shared" si="472"/>
        <v>Cereal</v>
      </c>
      <c r="M5053" s="18">
        <f t="shared" si="473"/>
        <v>5.8726432307505171E-3</v>
      </c>
    </row>
    <row r="5054" spans="1:13">
      <c r="A5054" s="4">
        <v>2011</v>
      </c>
      <c r="B5054" s="5" t="s">
        <v>163</v>
      </c>
      <c r="C5054" s="5" t="s">
        <v>174</v>
      </c>
      <c r="D5054" s="5" t="s">
        <v>17</v>
      </c>
      <c r="E5054" s="5">
        <v>14970</v>
      </c>
      <c r="F5054" s="6">
        <v>1262.53</v>
      </c>
      <c r="H5054" s="15" t="str">
        <f t="shared" si="468"/>
        <v>Medium</v>
      </c>
      <c r="I5054" s="11" t="str">
        <f t="shared" si="469"/>
        <v>Large</v>
      </c>
      <c r="J5054" s="11" t="str">
        <f t="shared" si="470"/>
        <v>West</v>
      </c>
      <c r="K5054" s="11" t="str">
        <f t="shared" si="471"/>
        <v>2010s</v>
      </c>
      <c r="L5054" s="11" t="str">
        <f t="shared" si="472"/>
        <v>Pulse</v>
      </c>
      <c r="M5054" s="18">
        <f t="shared" si="473"/>
        <v>8.4337341349365394E-2</v>
      </c>
    </row>
    <row r="5055" spans="1:13">
      <c r="A5055" s="4">
        <v>2011</v>
      </c>
      <c r="B5055" s="5" t="s">
        <v>163</v>
      </c>
      <c r="C5055" s="5" t="s">
        <v>174</v>
      </c>
      <c r="D5055" s="5" t="s">
        <v>18</v>
      </c>
      <c r="E5055" s="5">
        <v>1030</v>
      </c>
      <c r="F5055" s="6">
        <v>524.27</v>
      </c>
      <c r="H5055" s="15" t="str">
        <f t="shared" si="468"/>
        <v>Low</v>
      </c>
      <c r="I5055" s="11" t="str">
        <f t="shared" si="469"/>
        <v>Medium</v>
      </c>
      <c r="J5055" s="11" t="str">
        <f t="shared" si="470"/>
        <v>West</v>
      </c>
      <c r="K5055" s="11" t="str">
        <f t="shared" si="471"/>
        <v>2010s</v>
      </c>
      <c r="L5055" s="11" t="str">
        <f t="shared" si="472"/>
        <v>Fiber</v>
      </c>
      <c r="M5055" s="18">
        <f t="shared" si="473"/>
        <v>0.50900000000000001</v>
      </c>
    </row>
    <row r="5056" spans="1:13">
      <c r="A5056" s="4">
        <v>2012</v>
      </c>
      <c r="B5056" s="5" t="s">
        <v>163</v>
      </c>
      <c r="C5056" s="5" t="s">
        <v>174</v>
      </c>
      <c r="D5056" s="5" t="s">
        <v>15</v>
      </c>
      <c r="E5056" s="5">
        <v>22730</v>
      </c>
      <c r="F5056" s="6">
        <v>945.01</v>
      </c>
      <c r="H5056" s="15" t="str">
        <f t="shared" si="468"/>
        <v>Low</v>
      </c>
      <c r="I5056" s="11" t="str">
        <f t="shared" si="469"/>
        <v>Large</v>
      </c>
      <c r="J5056" s="11" t="str">
        <f t="shared" si="470"/>
        <v>West</v>
      </c>
      <c r="K5056" s="11" t="str">
        <f t="shared" si="471"/>
        <v>2010s</v>
      </c>
      <c r="L5056" s="11" t="str">
        <f t="shared" si="472"/>
        <v>Cereal</v>
      </c>
      <c r="M5056" s="18">
        <f t="shared" si="473"/>
        <v>4.1575450945886494E-2</v>
      </c>
    </row>
    <row r="5057" spans="1:13">
      <c r="A5057" s="4">
        <v>2012</v>
      </c>
      <c r="B5057" s="5" t="s">
        <v>163</v>
      </c>
      <c r="C5057" s="5" t="s">
        <v>174</v>
      </c>
      <c r="D5057" s="5" t="s">
        <v>16</v>
      </c>
      <c r="E5057" s="5">
        <v>79060</v>
      </c>
      <c r="F5057" s="6">
        <v>866.68</v>
      </c>
      <c r="H5057" s="15" t="str">
        <f t="shared" si="468"/>
        <v>Low</v>
      </c>
      <c r="I5057" s="11" t="str">
        <f t="shared" si="469"/>
        <v>Large</v>
      </c>
      <c r="J5057" s="11" t="str">
        <f t="shared" si="470"/>
        <v>West</v>
      </c>
      <c r="K5057" s="11" t="str">
        <f t="shared" si="471"/>
        <v>2010s</v>
      </c>
      <c r="L5057" s="11" t="str">
        <f t="shared" si="472"/>
        <v>Cereal</v>
      </c>
      <c r="M5057" s="18">
        <f t="shared" si="473"/>
        <v>1.0962307108525171E-2</v>
      </c>
    </row>
    <row r="5058" spans="1:13">
      <c r="A5058" s="4">
        <v>2012</v>
      </c>
      <c r="B5058" s="5" t="s">
        <v>163</v>
      </c>
      <c r="C5058" s="5" t="s">
        <v>174</v>
      </c>
      <c r="D5058" s="5" t="s">
        <v>17</v>
      </c>
      <c r="E5058" s="5">
        <v>15380</v>
      </c>
      <c r="F5058" s="6">
        <v>898.57</v>
      </c>
      <c r="H5058" s="15" t="str">
        <f t="shared" si="468"/>
        <v>Low</v>
      </c>
      <c r="I5058" s="11" t="str">
        <f t="shared" si="469"/>
        <v>Large</v>
      </c>
      <c r="J5058" s="11" t="str">
        <f t="shared" si="470"/>
        <v>West</v>
      </c>
      <c r="K5058" s="11" t="str">
        <f t="shared" si="471"/>
        <v>2010s</v>
      </c>
      <c r="L5058" s="11" t="str">
        <f t="shared" si="472"/>
        <v>Pulse</v>
      </c>
      <c r="M5058" s="18">
        <f t="shared" si="473"/>
        <v>5.8424577373211967E-2</v>
      </c>
    </row>
    <row r="5059" spans="1:13">
      <c r="A5059" s="4">
        <v>2012</v>
      </c>
      <c r="B5059" s="5" t="s">
        <v>163</v>
      </c>
      <c r="C5059" s="5" t="s">
        <v>174</v>
      </c>
      <c r="D5059" s="5" t="s">
        <v>18</v>
      </c>
      <c r="E5059" s="5">
        <v>1360</v>
      </c>
      <c r="F5059" s="6">
        <v>88.24</v>
      </c>
      <c r="H5059" s="15" t="str">
        <f t="shared" ref="H5059:H5122" si="474">IF(F5059&lt;1000,"Low",IF(F5059&lt;3000,"Medium","High"))</f>
        <v>Low</v>
      </c>
      <c r="I5059" s="11" t="str">
        <f t="shared" ref="I5059:I5122" si="475">IF(E5059&lt;1000,"Small",IF(E5059&lt;5000,"Medium","Large"))</f>
        <v>Medium</v>
      </c>
      <c r="J5059" s="11" t="str">
        <f t="shared" ref="J5059:J5122" si="476">IF(OR(B5059="Punjab",B5059="Haryana",B5059="Himachal Pradesh",B5059="Jammu and Kashmir",B5059="Uttarakhand",B5059="Delhi",B5059="Chandigarh"),"North",IF(OR(B5059="Tamil Nadu",B5059="Karnataka",B5059="Kerala",B5059="Andhra Pradesh",B5059="Telangana"),"South",IF(OR(B5059="Maharashtra",B5059="Gujarat",B5059="Goa",B5059="Rajasthan"),"West",IF(OR(B5059="West Bengal",B5059="Bihar",B5059="Jharkhand",B5059="Odisha",B5059="Assam",B5059="Sikkim",B5059="Arunachal Pradesh",B5059="Manipur",B5059="Meghalaya",B5059="Mizoram",B5059="Nagaland",B5059="Tripura"),"East","Central"))))</f>
        <v>West</v>
      </c>
      <c r="K5059" s="11" t="str">
        <f t="shared" ref="K5059:K5122" si="477">LEFT(A5059,3)&amp;"0s"</f>
        <v>2010s</v>
      </c>
      <c r="L5059" s="11" t="str">
        <f t="shared" ref="L5059:L5122" si="478">IF(D5059="Rice","Cereal",IF(D5059="Maize","Cereal",IF(D5059="Chickpea","Pulse",IF(D5059="Cotton","Fiber","Other"))))</f>
        <v>Fiber</v>
      </c>
      <c r="M5059" s="18">
        <f t="shared" ref="M5059:M5122" si="479">F5059/E5059</f>
        <v>6.488235294117646E-2</v>
      </c>
    </row>
    <row r="5060" spans="1:13">
      <c r="A5060" s="4">
        <v>2013</v>
      </c>
      <c r="B5060" s="5" t="s">
        <v>163</v>
      </c>
      <c r="C5060" s="5" t="s">
        <v>174</v>
      </c>
      <c r="D5060" s="5" t="s">
        <v>15</v>
      </c>
      <c r="E5060" s="5">
        <v>22890</v>
      </c>
      <c r="F5060" s="6">
        <v>1096.1099999999999</v>
      </c>
      <c r="H5060" s="15" t="str">
        <f t="shared" si="474"/>
        <v>Medium</v>
      </c>
      <c r="I5060" s="11" t="str">
        <f t="shared" si="475"/>
        <v>Large</v>
      </c>
      <c r="J5060" s="11" t="str">
        <f t="shared" si="476"/>
        <v>West</v>
      </c>
      <c r="K5060" s="11" t="str">
        <f t="shared" si="477"/>
        <v>2010s</v>
      </c>
      <c r="L5060" s="11" t="str">
        <f t="shared" si="478"/>
        <v>Cereal</v>
      </c>
      <c r="M5060" s="18">
        <f t="shared" si="479"/>
        <v>4.7885976408912186E-2</v>
      </c>
    </row>
    <row r="5061" spans="1:13">
      <c r="A5061" s="4">
        <v>2013</v>
      </c>
      <c r="B5061" s="5" t="s">
        <v>163</v>
      </c>
      <c r="C5061" s="5" t="s">
        <v>174</v>
      </c>
      <c r="D5061" s="5" t="s">
        <v>16</v>
      </c>
      <c r="E5061" s="5">
        <v>76160</v>
      </c>
      <c r="F5061" s="6">
        <v>938.42</v>
      </c>
      <c r="H5061" s="15" t="str">
        <f t="shared" si="474"/>
        <v>Low</v>
      </c>
      <c r="I5061" s="11" t="str">
        <f t="shared" si="475"/>
        <v>Large</v>
      </c>
      <c r="J5061" s="11" t="str">
        <f t="shared" si="476"/>
        <v>West</v>
      </c>
      <c r="K5061" s="11" t="str">
        <f t="shared" si="477"/>
        <v>2010s</v>
      </c>
      <c r="L5061" s="11" t="str">
        <f t="shared" si="478"/>
        <v>Cereal</v>
      </c>
      <c r="M5061" s="18">
        <f t="shared" si="479"/>
        <v>1.2321691176470587E-2</v>
      </c>
    </row>
    <row r="5062" spans="1:13">
      <c r="A5062" s="4">
        <v>2013</v>
      </c>
      <c r="B5062" s="5" t="s">
        <v>163</v>
      </c>
      <c r="C5062" s="5" t="s">
        <v>174</v>
      </c>
      <c r="D5062" s="5" t="s">
        <v>17</v>
      </c>
      <c r="E5062" s="5">
        <v>16700</v>
      </c>
      <c r="F5062" s="6">
        <v>1100</v>
      </c>
      <c r="H5062" s="15" t="str">
        <f t="shared" si="474"/>
        <v>Medium</v>
      </c>
      <c r="I5062" s="11" t="str">
        <f t="shared" si="475"/>
        <v>Large</v>
      </c>
      <c r="J5062" s="11" t="str">
        <f t="shared" si="476"/>
        <v>West</v>
      </c>
      <c r="K5062" s="11" t="str">
        <f t="shared" si="477"/>
        <v>2010s</v>
      </c>
      <c r="L5062" s="11" t="str">
        <f t="shared" si="478"/>
        <v>Pulse</v>
      </c>
      <c r="M5062" s="18">
        <f t="shared" si="479"/>
        <v>6.5868263473053898E-2</v>
      </c>
    </row>
    <row r="5063" spans="1:13">
      <c r="A5063" s="4">
        <v>2013</v>
      </c>
      <c r="B5063" s="5" t="s">
        <v>163</v>
      </c>
      <c r="C5063" s="5" t="s">
        <v>174</v>
      </c>
      <c r="D5063" s="5" t="s">
        <v>18</v>
      </c>
      <c r="E5063" s="5">
        <v>1170</v>
      </c>
      <c r="F5063" s="6">
        <v>102.56</v>
      </c>
      <c r="H5063" s="15" t="str">
        <f t="shared" si="474"/>
        <v>Low</v>
      </c>
      <c r="I5063" s="11" t="str">
        <f t="shared" si="475"/>
        <v>Medium</v>
      </c>
      <c r="J5063" s="11" t="str">
        <f t="shared" si="476"/>
        <v>West</v>
      </c>
      <c r="K5063" s="11" t="str">
        <f t="shared" si="477"/>
        <v>2010s</v>
      </c>
      <c r="L5063" s="11" t="str">
        <f t="shared" si="478"/>
        <v>Fiber</v>
      </c>
      <c r="M5063" s="18">
        <f t="shared" si="479"/>
        <v>8.7658119658119663E-2</v>
      </c>
    </row>
    <row r="5064" spans="1:13">
      <c r="A5064" s="4">
        <v>2014</v>
      </c>
      <c r="B5064" s="5" t="s">
        <v>163</v>
      </c>
      <c r="C5064" s="5" t="s">
        <v>174</v>
      </c>
      <c r="D5064" s="5" t="s">
        <v>15</v>
      </c>
      <c r="E5064" s="5">
        <v>16330</v>
      </c>
      <c r="F5064" s="6">
        <v>696.88</v>
      </c>
      <c r="H5064" s="15" t="str">
        <f t="shared" si="474"/>
        <v>Low</v>
      </c>
      <c r="I5064" s="11" t="str">
        <f t="shared" si="475"/>
        <v>Large</v>
      </c>
      <c r="J5064" s="11" t="str">
        <f t="shared" si="476"/>
        <v>West</v>
      </c>
      <c r="K5064" s="11" t="str">
        <f t="shared" si="477"/>
        <v>2010s</v>
      </c>
      <c r="L5064" s="11" t="str">
        <f t="shared" si="478"/>
        <v>Cereal</v>
      </c>
      <c r="M5064" s="18">
        <f t="shared" si="479"/>
        <v>4.2674831598285362E-2</v>
      </c>
    </row>
    <row r="5065" spans="1:13">
      <c r="A5065" s="4">
        <v>2014</v>
      </c>
      <c r="B5065" s="5" t="s">
        <v>163</v>
      </c>
      <c r="C5065" s="5" t="s">
        <v>174</v>
      </c>
      <c r="D5065" s="5" t="s">
        <v>16</v>
      </c>
      <c r="E5065" s="5">
        <v>70760</v>
      </c>
      <c r="F5065" s="6">
        <v>1241.52</v>
      </c>
      <c r="H5065" s="15" t="str">
        <f t="shared" si="474"/>
        <v>Medium</v>
      </c>
      <c r="I5065" s="11" t="str">
        <f t="shared" si="475"/>
        <v>Large</v>
      </c>
      <c r="J5065" s="11" t="str">
        <f t="shared" si="476"/>
        <v>West</v>
      </c>
      <c r="K5065" s="11" t="str">
        <f t="shared" si="477"/>
        <v>2010s</v>
      </c>
      <c r="L5065" s="11" t="str">
        <f t="shared" si="478"/>
        <v>Cereal</v>
      </c>
      <c r="M5065" s="18">
        <f t="shared" si="479"/>
        <v>1.7545505935556812E-2</v>
      </c>
    </row>
    <row r="5066" spans="1:13">
      <c r="A5066" s="4">
        <v>2014</v>
      </c>
      <c r="B5066" s="5" t="s">
        <v>163</v>
      </c>
      <c r="C5066" s="5" t="s">
        <v>174</v>
      </c>
      <c r="D5066" s="5" t="s">
        <v>17</v>
      </c>
      <c r="E5066" s="5">
        <v>13600</v>
      </c>
      <c r="F5066" s="6">
        <v>1314.71</v>
      </c>
      <c r="H5066" s="15" t="str">
        <f t="shared" si="474"/>
        <v>Medium</v>
      </c>
      <c r="I5066" s="11" t="str">
        <f t="shared" si="475"/>
        <v>Large</v>
      </c>
      <c r="J5066" s="11" t="str">
        <f t="shared" si="476"/>
        <v>West</v>
      </c>
      <c r="K5066" s="11" t="str">
        <f t="shared" si="477"/>
        <v>2010s</v>
      </c>
      <c r="L5066" s="11" t="str">
        <f t="shared" si="478"/>
        <v>Pulse</v>
      </c>
      <c r="M5066" s="18">
        <f t="shared" si="479"/>
        <v>9.6669852941176471E-2</v>
      </c>
    </row>
    <row r="5067" spans="1:13">
      <c r="A5067" s="4">
        <v>2014</v>
      </c>
      <c r="B5067" s="5" t="s">
        <v>163</v>
      </c>
      <c r="C5067" s="5" t="s">
        <v>174</v>
      </c>
      <c r="D5067" s="5" t="s">
        <v>18</v>
      </c>
      <c r="E5067" s="5">
        <v>900</v>
      </c>
      <c r="F5067" s="6">
        <v>100</v>
      </c>
      <c r="H5067" s="15" t="str">
        <f t="shared" si="474"/>
        <v>Low</v>
      </c>
      <c r="I5067" s="11" t="str">
        <f t="shared" si="475"/>
        <v>Small</v>
      </c>
      <c r="J5067" s="11" t="str">
        <f t="shared" si="476"/>
        <v>West</v>
      </c>
      <c r="K5067" s="11" t="str">
        <f t="shared" si="477"/>
        <v>2010s</v>
      </c>
      <c r="L5067" s="11" t="str">
        <f t="shared" si="478"/>
        <v>Fiber</v>
      </c>
      <c r="M5067" s="18">
        <f t="shared" si="479"/>
        <v>0.1111111111111111</v>
      </c>
    </row>
    <row r="5068" spans="1:13">
      <c r="A5068" s="4">
        <v>2015</v>
      </c>
      <c r="B5068" s="5" t="s">
        <v>163</v>
      </c>
      <c r="C5068" s="5" t="s">
        <v>174</v>
      </c>
      <c r="D5068" s="5" t="s">
        <v>15</v>
      </c>
      <c r="E5068" s="5">
        <v>16360</v>
      </c>
      <c r="F5068" s="6">
        <v>673.59</v>
      </c>
      <c r="H5068" s="15" t="str">
        <f t="shared" si="474"/>
        <v>Low</v>
      </c>
      <c r="I5068" s="11" t="str">
        <f t="shared" si="475"/>
        <v>Large</v>
      </c>
      <c r="J5068" s="11" t="str">
        <f t="shared" si="476"/>
        <v>West</v>
      </c>
      <c r="K5068" s="11" t="str">
        <f t="shared" si="477"/>
        <v>2010s</v>
      </c>
      <c r="L5068" s="11" t="str">
        <f t="shared" si="478"/>
        <v>Cereal</v>
      </c>
      <c r="M5068" s="18">
        <f t="shared" si="479"/>
        <v>4.1172982885085578E-2</v>
      </c>
    </row>
    <row r="5069" spans="1:13">
      <c r="A5069" s="4">
        <v>2015</v>
      </c>
      <c r="B5069" s="5" t="s">
        <v>163</v>
      </c>
      <c r="C5069" s="5" t="s">
        <v>174</v>
      </c>
      <c r="D5069" s="5" t="s">
        <v>16</v>
      </c>
      <c r="E5069" s="5">
        <v>66600</v>
      </c>
      <c r="F5069" s="6">
        <v>869.07</v>
      </c>
      <c r="H5069" s="15" t="str">
        <f t="shared" si="474"/>
        <v>Low</v>
      </c>
      <c r="I5069" s="11" t="str">
        <f t="shared" si="475"/>
        <v>Large</v>
      </c>
      <c r="J5069" s="11" t="str">
        <f t="shared" si="476"/>
        <v>West</v>
      </c>
      <c r="K5069" s="11" t="str">
        <f t="shared" si="477"/>
        <v>2010s</v>
      </c>
      <c r="L5069" s="11" t="str">
        <f t="shared" si="478"/>
        <v>Cereal</v>
      </c>
      <c r="M5069" s="18">
        <f t="shared" si="479"/>
        <v>1.30490990990991E-2</v>
      </c>
    </row>
    <row r="5070" spans="1:13">
      <c r="A5070" s="4">
        <v>2015</v>
      </c>
      <c r="B5070" s="5" t="s">
        <v>163</v>
      </c>
      <c r="C5070" s="5" t="s">
        <v>174</v>
      </c>
      <c r="D5070" s="5" t="s">
        <v>17</v>
      </c>
      <c r="E5070" s="5">
        <v>10840</v>
      </c>
      <c r="F5070" s="6">
        <v>1007.38</v>
      </c>
      <c r="H5070" s="15" t="str">
        <f t="shared" si="474"/>
        <v>Medium</v>
      </c>
      <c r="I5070" s="11" t="str">
        <f t="shared" si="475"/>
        <v>Large</v>
      </c>
      <c r="J5070" s="11" t="str">
        <f t="shared" si="476"/>
        <v>West</v>
      </c>
      <c r="K5070" s="11" t="str">
        <f t="shared" si="477"/>
        <v>2010s</v>
      </c>
      <c r="L5070" s="11" t="str">
        <f t="shared" si="478"/>
        <v>Pulse</v>
      </c>
      <c r="M5070" s="18">
        <f t="shared" si="479"/>
        <v>9.2931734317343168E-2</v>
      </c>
    </row>
    <row r="5071" spans="1:13">
      <c r="A5071" s="4">
        <v>2015</v>
      </c>
      <c r="B5071" s="5" t="s">
        <v>163</v>
      </c>
      <c r="C5071" s="5" t="s">
        <v>174</v>
      </c>
      <c r="D5071" s="5" t="s">
        <v>18</v>
      </c>
      <c r="E5071" s="5">
        <v>680</v>
      </c>
      <c r="F5071" s="6">
        <v>88.24</v>
      </c>
      <c r="H5071" s="15" t="str">
        <f t="shared" si="474"/>
        <v>Low</v>
      </c>
      <c r="I5071" s="11" t="str">
        <f t="shared" si="475"/>
        <v>Small</v>
      </c>
      <c r="J5071" s="11" t="str">
        <f t="shared" si="476"/>
        <v>West</v>
      </c>
      <c r="K5071" s="11" t="str">
        <f t="shared" si="477"/>
        <v>2010s</v>
      </c>
      <c r="L5071" s="11" t="str">
        <f t="shared" si="478"/>
        <v>Fiber</v>
      </c>
      <c r="M5071" s="18">
        <f t="shared" si="479"/>
        <v>0.12976470588235292</v>
      </c>
    </row>
    <row r="5072" spans="1:13">
      <c r="A5072" s="4">
        <v>2016</v>
      </c>
      <c r="B5072" s="5" t="s">
        <v>163</v>
      </c>
      <c r="C5072" s="5" t="s">
        <v>174</v>
      </c>
      <c r="D5072" s="5" t="s">
        <v>15</v>
      </c>
      <c r="E5072" s="5">
        <v>17680</v>
      </c>
      <c r="F5072" s="6">
        <v>1268.54</v>
      </c>
      <c r="H5072" s="15" t="str">
        <f t="shared" si="474"/>
        <v>Medium</v>
      </c>
      <c r="I5072" s="11" t="str">
        <f t="shared" si="475"/>
        <v>Large</v>
      </c>
      <c r="J5072" s="11" t="str">
        <f t="shared" si="476"/>
        <v>West</v>
      </c>
      <c r="K5072" s="11" t="str">
        <f t="shared" si="477"/>
        <v>2010s</v>
      </c>
      <c r="L5072" s="11" t="str">
        <f t="shared" si="478"/>
        <v>Cereal</v>
      </c>
      <c r="M5072" s="18">
        <f t="shared" si="479"/>
        <v>7.1749999999999994E-2</v>
      </c>
    </row>
    <row r="5073" spans="1:13">
      <c r="A5073" s="4">
        <v>2016</v>
      </c>
      <c r="B5073" s="5" t="s">
        <v>163</v>
      </c>
      <c r="C5073" s="5" t="s">
        <v>174</v>
      </c>
      <c r="D5073" s="5" t="s">
        <v>16</v>
      </c>
      <c r="E5073" s="5">
        <v>63660</v>
      </c>
      <c r="F5073" s="6">
        <v>1374.32</v>
      </c>
      <c r="H5073" s="15" t="str">
        <f t="shared" si="474"/>
        <v>Medium</v>
      </c>
      <c r="I5073" s="11" t="str">
        <f t="shared" si="475"/>
        <v>Large</v>
      </c>
      <c r="J5073" s="11" t="str">
        <f t="shared" si="476"/>
        <v>West</v>
      </c>
      <c r="K5073" s="11" t="str">
        <f t="shared" si="477"/>
        <v>2010s</v>
      </c>
      <c r="L5073" s="11" t="str">
        <f t="shared" si="478"/>
        <v>Cereal</v>
      </c>
      <c r="M5073" s="18">
        <f t="shared" si="479"/>
        <v>2.1588438579956015E-2</v>
      </c>
    </row>
    <row r="5074" spans="1:13">
      <c r="A5074" s="4">
        <v>2016</v>
      </c>
      <c r="B5074" s="5" t="s">
        <v>163</v>
      </c>
      <c r="C5074" s="5" t="s">
        <v>174</v>
      </c>
      <c r="D5074" s="5" t="s">
        <v>17</v>
      </c>
      <c r="E5074" s="5">
        <v>11870</v>
      </c>
      <c r="F5074" s="6">
        <v>1164.58</v>
      </c>
      <c r="H5074" s="15" t="str">
        <f t="shared" si="474"/>
        <v>Medium</v>
      </c>
      <c r="I5074" s="11" t="str">
        <f t="shared" si="475"/>
        <v>Large</v>
      </c>
      <c r="J5074" s="11" t="str">
        <f t="shared" si="476"/>
        <v>West</v>
      </c>
      <c r="K5074" s="11" t="str">
        <f t="shared" si="477"/>
        <v>2010s</v>
      </c>
      <c r="L5074" s="11" t="str">
        <f t="shared" si="478"/>
        <v>Pulse</v>
      </c>
      <c r="M5074" s="18">
        <f t="shared" si="479"/>
        <v>9.8111204717775902E-2</v>
      </c>
    </row>
    <row r="5075" spans="1:13">
      <c r="A5075" s="4">
        <v>2016</v>
      </c>
      <c r="B5075" s="5" t="s">
        <v>163</v>
      </c>
      <c r="C5075" s="5" t="s">
        <v>174</v>
      </c>
      <c r="D5075" s="5" t="s">
        <v>18</v>
      </c>
      <c r="E5075" s="5">
        <v>620</v>
      </c>
      <c r="F5075" s="6">
        <v>230.47</v>
      </c>
      <c r="H5075" s="15" t="str">
        <f t="shared" si="474"/>
        <v>Low</v>
      </c>
      <c r="I5075" s="11" t="str">
        <f t="shared" si="475"/>
        <v>Small</v>
      </c>
      <c r="J5075" s="11" t="str">
        <f t="shared" si="476"/>
        <v>West</v>
      </c>
      <c r="K5075" s="11" t="str">
        <f t="shared" si="477"/>
        <v>2010s</v>
      </c>
      <c r="L5075" s="11" t="str">
        <f t="shared" si="478"/>
        <v>Fiber</v>
      </c>
      <c r="M5075" s="18">
        <f t="shared" si="479"/>
        <v>0.37172580645161291</v>
      </c>
    </row>
    <row r="5076" spans="1:13">
      <c r="A5076" s="4">
        <v>2017</v>
      </c>
      <c r="B5076" s="5" t="s">
        <v>163</v>
      </c>
      <c r="C5076" s="5" t="s">
        <v>174</v>
      </c>
      <c r="D5076" s="5" t="s">
        <v>15</v>
      </c>
      <c r="E5076" s="5">
        <v>17170</v>
      </c>
      <c r="F5076" s="6">
        <v>1149.47</v>
      </c>
      <c r="H5076" s="15" t="str">
        <f t="shared" si="474"/>
        <v>Medium</v>
      </c>
      <c r="I5076" s="11" t="str">
        <f t="shared" si="475"/>
        <v>Large</v>
      </c>
      <c r="J5076" s="11" t="str">
        <f t="shared" si="476"/>
        <v>West</v>
      </c>
      <c r="K5076" s="11" t="str">
        <f t="shared" si="477"/>
        <v>2010s</v>
      </c>
      <c r="L5076" s="11" t="str">
        <f t="shared" si="478"/>
        <v>Cereal</v>
      </c>
      <c r="M5076" s="18">
        <f t="shared" si="479"/>
        <v>6.6946418171228886E-2</v>
      </c>
    </row>
    <row r="5077" spans="1:13">
      <c r="A5077" s="4">
        <v>2017</v>
      </c>
      <c r="B5077" s="5" t="s">
        <v>163</v>
      </c>
      <c r="C5077" s="5" t="s">
        <v>174</v>
      </c>
      <c r="D5077" s="5" t="s">
        <v>16</v>
      </c>
      <c r="E5077" s="5">
        <v>61450</v>
      </c>
      <c r="F5077" s="6">
        <v>1144.17</v>
      </c>
      <c r="H5077" s="15" t="str">
        <f t="shared" si="474"/>
        <v>Medium</v>
      </c>
      <c r="I5077" s="11" t="str">
        <f t="shared" si="475"/>
        <v>Large</v>
      </c>
      <c r="J5077" s="11" t="str">
        <f t="shared" si="476"/>
        <v>West</v>
      </c>
      <c r="K5077" s="11" t="str">
        <f t="shared" si="477"/>
        <v>2010s</v>
      </c>
      <c r="L5077" s="11" t="str">
        <f t="shared" si="478"/>
        <v>Cereal</v>
      </c>
      <c r="M5077" s="18">
        <f t="shared" si="479"/>
        <v>1.8619528071602932E-2</v>
      </c>
    </row>
    <row r="5078" spans="1:13">
      <c r="A5078" s="4">
        <v>2017</v>
      </c>
      <c r="B5078" s="5" t="s">
        <v>163</v>
      </c>
      <c r="C5078" s="5" t="s">
        <v>174</v>
      </c>
      <c r="D5078" s="5" t="s">
        <v>17</v>
      </c>
      <c r="E5078" s="5">
        <v>11700</v>
      </c>
      <c r="F5078" s="6">
        <v>1248.9100000000001</v>
      </c>
      <c r="H5078" s="15" t="str">
        <f t="shared" si="474"/>
        <v>Medium</v>
      </c>
      <c r="I5078" s="11" t="str">
        <f t="shared" si="475"/>
        <v>Large</v>
      </c>
      <c r="J5078" s="11" t="str">
        <f t="shared" si="476"/>
        <v>West</v>
      </c>
      <c r="K5078" s="11" t="str">
        <f t="shared" si="477"/>
        <v>2010s</v>
      </c>
      <c r="L5078" s="11" t="str">
        <f t="shared" si="478"/>
        <v>Pulse</v>
      </c>
      <c r="M5078" s="18">
        <f t="shared" si="479"/>
        <v>0.10674444444444445</v>
      </c>
    </row>
    <row r="5079" spans="1:13">
      <c r="A5079" s="4">
        <v>2017</v>
      </c>
      <c r="B5079" s="5" t="s">
        <v>163</v>
      </c>
      <c r="C5079" s="5" t="s">
        <v>174</v>
      </c>
      <c r="D5079" s="5" t="s">
        <v>18</v>
      </c>
      <c r="E5079" s="5">
        <v>590</v>
      </c>
      <c r="F5079" s="6">
        <v>99.05</v>
      </c>
      <c r="H5079" s="15" t="str">
        <f t="shared" si="474"/>
        <v>Low</v>
      </c>
      <c r="I5079" s="11" t="str">
        <f t="shared" si="475"/>
        <v>Small</v>
      </c>
      <c r="J5079" s="11" t="str">
        <f t="shared" si="476"/>
        <v>West</v>
      </c>
      <c r="K5079" s="11" t="str">
        <f t="shared" si="477"/>
        <v>2010s</v>
      </c>
      <c r="L5079" s="11" t="str">
        <f t="shared" si="478"/>
        <v>Fiber</v>
      </c>
      <c r="M5079" s="18">
        <f t="shared" si="479"/>
        <v>0.16788135593220338</v>
      </c>
    </row>
    <row r="5080" spans="1:13">
      <c r="A5080" s="4">
        <v>2008</v>
      </c>
      <c r="B5080" s="5" t="s">
        <v>163</v>
      </c>
      <c r="C5080" s="5" t="s">
        <v>175</v>
      </c>
      <c r="D5080" s="5" t="s">
        <v>15</v>
      </c>
      <c r="E5080" s="5">
        <v>30660</v>
      </c>
      <c r="F5080" s="6">
        <v>3412.92</v>
      </c>
      <c r="H5080" s="15" t="str">
        <f t="shared" si="474"/>
        <v>High</v>
      </c>
      <c r="I5080" s="11" t="str">
        <f t="shared" si="475"/>
        <v>Large</v>
      </c>
      <c r="J5080" s="11" t="str">
        <f t="shared" si="476"/>
        <v>West</v>
      </c>
      <c r="K5080" s="11" t="str">
        <f t="shared" si="477"/>
        <v>2000s</v>
      </c>
      <c r="L5080" s="11" t="str">
        <f t="shared" si="478"/>
        <v>Cereal</v>
      </c>
      <c r="M5080" s="18">
        <f t="shared" si="479"/>
        <v>0.11131506849315069</v>
      </c>
    </row>
    <row r="5081" spans="1:13">
      <c r="A5081" s="4">
        <v>2008</v>
      </c>
      <c r="B5081" s="5" t="s">
        <v>163</v>
      </c>
      <c r="C5081" s="5" t="s">
        <v>175</v>
      </c>
      <c r="D5081" s="5" t="s">
        <v>16</v>
      </c>
      <c r="E5081" s="5">
        <v>70</v>
      </c>
      <c r="F5081" s="6">
        <v>1857.14</v>
      </c>
      <c r="H5081" s="15" t="str">
        <f t="shared" si="474"/>
        <v>Medium</v>
      </c>
      <c r="I5081" s="11" t="str">
        <f t="shared" si="475"/>
        <v>Small</v>
      </c>
      <c r="J5081" s="11" t="str">
        <f t="shared" si="476"/>
        <v>West</v>
      </c>
      <c r="K5081" s="11" t="str">
        <f t="shared" si="477"/>
        <v>2000s</v>
      </c>
      <c r="L5081" s="11" t="str">
        <f t="shared" si="478"/>
        <v>Cereal</v>
      </c>
      <c r="M5081" s="18">
        <f t="shared" si="479"/>
        <v>26.530571428571431</v>
      </c>
    </row>
    <row r="5082" spans="1:13">
      <c r="A5082" s="4">
        <v>2008</v>
      </c>
      <c r="B5082" s="5" t="s">
        <v>163</v>
      </c>
      <c r="C5082" s="5" t="s">
        <v>175</v>
      </c>
      <c r="D5082" s="5" t="s">
        <v>17</v>
      </c>
      <c r="E5082" s="5">
        <v>322190</v>
      </c>
      <c r="F5082" s="6">
        <v>713.37</v>
      </c>
      <c r="H5082" s="15" t="str">
        <f t="shared" si="474"/>
        <v>Low</v>
      </c>
      <c r="I5082" s="11" t="str">
        <f t="shared" si="475"/>
        <v>Large</v>
      </c>
      <c r="J5082" s="11" t="str">
        <f t="shared" si="476"/>
        <v>West</v>
      </c>
      <c r="K5082" s="11" t="str">
        <f t="shared" si="477"/>
        <v>2000s</v>
      </c>
      <c r="L5082" s="11" t="str">
        <f t="shared" si="478"/>
        <v>Pulse</v>
      </c>
      <c r="M5082" s="18">
        <f t="shared" si="479"/>
        <v>2.2141283093826624E-3</v>
      </c>
    </row>
    <row r="5083" spans="1:13">
      <c r="A5083" s="4">
        <v>2008</v>
      </c>
      <c r="B5083" s="5" t="s">
        <v>163</v>
      </c>
      <c r="C5083" s="5" t="s">
        <v>175</v>
      </c>
      <c r="D5083" s="5" t="s">
        <v>18</v>
      </c>
      <c r="E5083" s="5">
        <v>222870</v>
      </c>
      <c r="F5083" s="6">
        <v>415.53</v>
      </c>
      <c r="H5083" s="15" t="str">
        <f t="shared" si="474"/>
        <v>Low</v>
      </c>
      <c r="I5083" s="11" t="str">
        <f t="shared" si="475"/>
        <v>Large</v>
      </c>
      <c r="J5083" s="11" t="str">
        <f t="shared" si="476"/>
        <v>West</v>
      </c>
      <c r="K5083" s="11" t="str">
        <f t="shared" si="477"/>
        <v>2000s</v>
      </c>
      <c r="L5083" s="11" t="str">
        <f t="shared" si="478"/>
        <v>Fiber</v>
      </c>
      <c r="M5083" s="18">
        <f t="shared" si="479"/>
        <v>1.8644501278772378E-3</v>
      </c>
    </row>
    <row r="5084" spans="1:13">
      <c r="A5084" s="4">
        <v>2009</v>
      </c>
      <c r="B5084" s="5" t="s">
        <v>163</v>
      </c>
      <c r="C5084" s="5" t="s">
        <v>175</v>
      </c>
      <c r="D5084" s="5" t="s">
        <v>15</v>
      </c>
      <c r="E5084" s="5">
        <v>33380</v>
      </c>
      <c r="F5084" s="6">
        <v>3228.58</v>
      </c>
      <c r="H5084" s="15" t="str">
        <f t="shared" si="474"/>
        <v>High</v>
      </c>
      <c r="I5084" s="11" t="str">
        <f t="shared" si="475"/>
        <v>Large</v>
      </c>
      <c r="J5084" s="11" t="str">
        <f t="shared" si="476"/>
        <v>West</v>
      </c>
      <c r="K5084" s="11" t="str">
        <f t="shared" si="477"/>
        <v>2000s</v>
      </c>
      <c r="L5084" s="11" t="str">
        <f t="shared" si="478"/>
        <v>Cereal</v>
      </c>
      <c r="M5084" s="18">
        <f t="shared" si="479"/>
        <v>9.6721989215098864E-2</v>
      </c>
    </row>
    <row r="5085" spans="1:13">
      <c r="A5085" s="4">
        <v>2009</v>
      </c>
      <c r="B5085" s="5" t="s">
        <v>163</v>
      </c>
      <c r="C5085" s="5" t="s">
        <v>175</v>
      </c>
      <c r="D5085" s="5" t="s">
        <v>17</v>
      </c>
      <c r="E5085" s="5">
        <v>230310</v>
      </c>
      <c r="F5085" s="6">
        <v>495.85</v>
      </c>
      <c r="H5085" s="15" t="str">
        <f t="shared" si="474"/>
        <v>Low</v>
      </c>
      <c r="I5085" s="11" t="str">
        <f t="shared" si="475"/>
        <v>Large</v>
      </c>
      <c r="J5085" s="11" t="str">
        <f t="shared" si="476"/>
        <v>West</v>
      </c>
      <c r="K5085" s="11" t="str">
        <f t="shared" si="477"/>
        <v>2000s</v>
      </c>
      <c r="L5085" s="11" t="str">
        <f t="shared" si="478"/>
        <v>Pulse</v>
      </c>
      <c r="M5085" s="18">
        <f t="shared" si="479"/>
        <v>2.1529677391342104E-3</v>
      </c>
    </row>
    <row r="5086" spans="1:13">
      <c r="A5086" s="4">
        <v>2009</v>
      </c>
      <c r="B5086" s="5" t="s">
        <v>163</v>
      </c>
      <c r="C5086" s="5" t="s">
        <v>175</v>
      </c>
      <c r="D5086" s="5" t="s">
        <v>18</v>
      </c>
      <c r="E5086" s="5">
        <v>338550</v>
      </c>
      <c r="F5086" s="6">
        <v>363.52</v>
      </c>
      <c r="H5086" s="15" t="str">
        <f t="shared" si="474"/>
        <v>Low</v>
      </c>
      <c r="I5086" s="11" t="str">
        <f t="shared" si="475"/>
        <v>Large</v>
      </c>
      <c r="J5086" s="11" t="str">
        <f t="shared" si="476"/>
        <v>West</v>
      </c>
      <c r="K5086" s="11" t="str">
        <f t="shared" si="477"/>
        <v>2000s</v>
      </c>
      <c r="L5086" s="11" t="str">
        <f t="shared" si="478"/>
        <v>Fiber</v>
      </c>
      <c r="M5086" s="18">
        <f t="shared" si="479"/>
        <v>1.0737557229360507E-3</v>
      </c>
    </row>
    <row r="5087" spans="1:13">
      <c r="A5087" s="4">
        <v>2010</v>
      </c>
      <c r="B5087" s="5" t="s">
        <v>163</v>
      </c>
      <c r="C5087" s="5" t="s">
        <v>175</v>
      </c>
      <c r="D5087" s="5" t="s">
        <v>15</v>
      </c>
      <c r="E5087" s="5">
        <v>30340</v>
      </c>
      <c r="F5087" s="6">
        <v>3576.14</v>
      </c>
      <c r="H5087" s="15" t="str">
        <f t="shared" si="474"/>
        <v>High</v>
      </c>
      <c r="I5087" s="11" t="str">
        <f t="shared" si="475"/>
        <v>Large</v>
      </c>
      <c r="J5087" s="11" t="str">
        <f t="shared" si="476"/>
        <v>West</v>
      </c>
      <c r="K5087" s="11" t="str">
        <f t="shared" si="477"/>
        <v>2010s</v>
      </c>
      <c r="L5087" s="11" t="str">
        <f t="shared" si="478"/>
        <v>Cereal</v>
      </c>
      <c r="M5087" s="18">
        <f t="shared" si="479"/>
        <v>0.11786882003955174</v>
      </c>
    </row>
    <row r="5088" spans="1:13">
      <c r="A5088" s="4">
        <v>2010</v>
      </c>
      <c r="B5088" s="5" t="s">
        <v>163</v>
      </c>
      <c r="C5088" s="5" t="s">
        <v>175</v>
      </c>
      <c r="D5088" s="5" t="s">
        <v>16</v>
      </c>
      <c r="E5088" s="5">
        <v>30</v>
      </c>
      <c r="F5088" s="6">
        <v>2333.33</v>
      </c>
      <c r="H5088" s="15" t="str">
        <f t="shared" si="474"/>
        <v>Medium</v>
      </c>
      <c r="I5088" s="11" t="str">
        <f t="shared" si="475"/>
        <v>Small</v>
      </c>
      <c r="J5088" s="11" t="str">
        <f t="shared" si="476"/>
        <v>West</v>
      </c>
      <c r="K5088" s="11" t="str">
        <f t="shared" si="477"/>
        <v>2010s</v>
      </c>
      <c r="L5088" s="11" t="str">
        <f t="shared" si="478"/>
        <v>Cereal</v>
      </c>
      <c r="M5088" s="18">
        <f t="shared" si="479"/>
        <v>77.777666666666661</v>
      </c>
    </row>
    <row r="5089" spans="1:13">
      <c r="A5089" s="4">
        <v>2010</v>
      </c>
      <c r="B5089" s="5" t="s">
        <v>163</v>
      </c>
      <c r="C5089" s="5" t="s">
        <v>175</v>
      </c>
      <c r="D5089" s="5" t="s">
        <v>17</v>
      </c>
      <c r="E5089" s="5">
        <v>297970</v>
      </c>
      <c r="F5089" s="6">
        <v>757.46</v>
      </c>
      <c r="H5089" s="15" t="str">
        <f t="shared" si="474"/>
        <v>Low</v>
      </c>
      <c r="I5089" s="11" t="str">
        <f t="shared" si="475"/>
        <v>Large</v>
      </c>
      <c r="J5089" s="11" t="str">
        <f t="shared" si="476"/>
        <v>West</v>
      </c>
      <c r="K5089" s="11" t="str">
        <f t="shared" si="477"/>
        <v>2010s</v>
      </c>
      <c r="L5089" s="11" t="str">
        <f t="shared" si="478"/>
        <v>Pulse</v>
      </c>
      <c r="M5089" s="18">
        <f t="shared" si="479"/>
        <v>2.5420679934221569E-3</v>
      </c>
    </row>
    <row r="5090" spans="1:13">
      <c r="A5090" s="4">
        <v>2010</v>
      </c>
      <c r="B5090" s="5" t="s">
        <v>163</v>
      </c>
      <c r="C5090" s="5" t="s">
        <v>175</v>
      </c>
      <c r="D5090" s="5" t="s">
        <v>18</v>
      </c>
      <c r="E5090" s="5">
        <v>254600</v>
      </c>
      <c r="F5090" s="6">
        <v>416.81</v>
      </c>
      <c r="H5090" s="15" t="str">
        <f t="shared" si="474"/>
        <v>Low</v>
      </c>
      <c r="I5090" s="11" t="str">
        <f t="shared" si="475"/>
        <v>Large</v>
      </c>
      <c r="J5090" s="11" t="str">
        <f t="shared" si="476"/>
        <v>West</v>
      </c>
      <c r="K5090" s="11" t="str">
        <f t="shared" si="477"/>
        <v>2010s</v>
      </c>
      <c r="L5090" s="11" t="str">
        <f t="shared" si="478"/>
        <v>Fiber</v>
      </c>
      <c r="M5090" s="18">
        <f t="shared" si="479"/>
        <v>1.6371170463472112E-3</v>
      </c>
    </row>
    <row r="5091" spans="1:13">
      <c r="A5091" s="4">
        <v>2011</v>
      </c>
      <c r="B5091" s="5" t="s">
        <v>163</v>
      </c>
      <c r="C5091" s="5" t="s">
        <v>175</v>
      </c>
      <c r="D5091" s="5" t="s">
        <v>15</v>
      </c>
      <c r="E5091" s="5">
        <v>31320</v>
      </c>
      <c r="F5091" s="6">
        <v>3165.71</v>
      </c>
      <c r="H5091" s="15" t="str">
        <f t="shared" si="474"/>
        <v>High</v>
      </c>
      <c r="I5091" s="11" t="str">
        <f t="shared" si="475"/>
        <v>Large</v>
      </c>
      <c r="J5091" s="11" t="str">
        <f t="shared" si="476"/>
        <v>West</v>
      </c>
      <c r="K5091" s="11" t="str">
        <f t="shared" si="477"/>
        <v>2010s</v>
      </c>
      <c r="L5091" s="11" t="str">
        <f t="shared" si="478"/>
        <v>Cereal</v>
      </c>
      <c r="M5091" s="18">
        <f t="shared" si="479"/>
        <v>0.10107630906768839</v>
      </c>
    </row>
    <row r="5092" spans="1:13">
      <c r="A5092" s="4">
        <v>2011</v>
      </c>
      <c r="B5092" s="5" t="s">
        <v>163</v>
      </c>
      <c r="C5092" s="5" t="s">
        <v>175</v>
      </c>
      <c r="D5092" s="5" t="s">
        <v>16</v>
      </c>
      <c r="E5092" s="5">
        <v>20</v>
      </c>
      <c r="F5092" s="6">
        <v>1000</v>
      </c>
      <c r="H5092" s="15" t="str">
        <f t="shared" si="474"/>
        <v>Medium</v>
      </c>
      <c r="I5092" s="11" t="str">
        <f t="shared" si="475"/>
        <v>Small</v>
      </c>
      <c r="J5092" s="11" t="str">
        <f t="shared" si="476"/>
        <v>West</v>
      </c>
      <c r="K5092" s="11" t="str">
        <f t="shared" si="477"/>
        <v>2010s</v>
      </c>
      <c r="L5092" s="11" t="str">
        <f t="shared" si="478"/>
        <v>Cereal</v>
      </c>
      <c r="M5092" s="18">
        <f t="shared" si="479"/>
        <v>50</v>
      </c>
    </row>
    <row r="5093" spans="1:13">
      <c r="A5093" s="4">
        <v>2011</v>
      </c>
      <c r="B5093" s="5" t="s">
        <v>163</v>
      </c>
      <c r="C5093" s="5" t="s">
        <v>175</v>
      </c>
      <c r="D5093" s="5" t="s">
        <v>17</v>
      </c>
      <c r="E5093" s="5">
        <v>247980</v>
      </c>
      <c r="F5093" s="6">
        <v>612.47</v>
      </c>
      <c r="H5093" s="15" t="str">
        <f t="shared" si="474"/>
        <v>Low</v>
      </c>
      <c r="I5093" s="11" t="str">
        <f t="shared" si="475"/>
        <v>Large</v>
      </c>
      <c r="J5093" s="11" t="str">
        <f t="shared" si="476"/>
        <v>West</v>
      </c>
      <c r="K5093" s="11" t="str">
        <f t="shared" si="477"/>
        <v>2010s</v>
      </c>
      <c r="L5093" s="11" t="str">
        <f t="shared" si="478"/>
        <v>Pulse</v>
      </c>
      <c r="M5093" s="18">
        <f t="shared" si="479"/>
        <v>2.4698362771191228E-3</v>
      </c>
    </row>
    <row r="5094" spans="1:13">
      <c r="A5094" s="4">
        <v>2011</v>
      </c>
      <c r="B5094" s="5" t="s">
        <v>163</v>
      </c>
      <c r="C5094" s="5" t="s">
        <v>175</v>
      </c>
      <c r="D5094" s="5" t="s">
        <v>18</v>
      </c>
      <c r="E5094" s="5">
        <v>387600</v>
      </c>
      <c r="F5094" s="6">
        <v>518.11</v>
      </c>
      <c r="H5094" s="15" t="str">
        <f t="shared" si="474"/>
        <v>Low</v>
      </c>
      <c r="I5094" s="11" t="str">
        <f t="shared" si="475"/>
        <v>Large</v>
      </c>
      <c r="J5094" s="11" t="str">
        <f t="shared" si="476"/>
        <v>West</v>
      </c>
      <c r="K5094" s="11" t="str">
        <f t="shared" si="477"/>
        <v>2010s</v>
      </c>
      <c r="L5094" s="11" t="str">
        <f t="shared" si="478"/>
        <v>Fiber</v>
      </c>
      <c r="M5094" s="18">
        <f t="shared" si="479"/>
        <v>1.3367131062951498E-3</v>
      </c>
    </row>
    <row r="5095" spans="1:13">
      <c r="A5095" s="4">
        <v>2012</v>
      </c>
      <c r="B5095" s="5" t="s">
        <v>163</v>
      </c>
      <c r="C5095" s="5" t="s">
        <v>175</v>
      </c>
      <c r="D5095" s="5" t="s">
        <v>15</v>
      </c>
      <c r="E5095" s="5">
        <v>29010</v>
      </c>
      <c r="F5095" s="6">
        <v>2746.64</v>
      </c>
      <c r="H5095" s="15" t="str">
        <f t="shared" si="474"/>
        <v>Medium</v>
      </c>
      <c r="I5095" s="11" t="str">
        <f t="shared" si="475"/>
        <v>Large</v>
      </c>
      <c r="J5095" s="11" t="str">
        <f t="shared" si="476"/>
        <v>West</v>
      </c>
      <c r="K5095" s="11" t="str">
        <f t="shared" si="477"/>
        <v>2010s</v>
      </c>
      <c r="L5095" s="11" t="str">
        <f t="shared" si="478"/>
        <v>Cereal</v>
      </c>
      <c r="M5095" s="18">
        <f t="shared" si="479"/>
        <v>9.4679076180627361E-2</v>
      </c>
    </row>
    <row r="5096" spans="1:13">
      <c r="A5096" s="4">
        <v>2012</v>
      </c>
      <c r="B5096" s="5" t="s">
        <v>163</v>
      </c>
      <c r="C5096" s="5" t="s">
        <v>175</v>
      </c>
      <c r="D5096" s="5" t="s">
        <v>16</v>
      </c>
      <c r="E5096" s="5">
        <v>20</v>
      </c>
      <c r="F5096" s="6">
        <v>2000</v>
      </c>
      <c r="H5096" s="15" t="str">
        <f t="shared" si="474"/>
        <v>Medium</v>
      </c>
      <c r="I5096" s="11" t="str">
        <f t="shared" si="475"/>
        <v>Small</v>
      </c>
      <c r="J5096" s="11" t="str">
        <f t="shared" si="476"/>
        <v>West</v>
      </c>
      <c r="K5096" s="11" t="str">
        <f t="shared" si="477"/>
        <v>2010s</v>
      </c>
      <c r="L5096" s="11" t="str">
        <f t="shared" si="478"/>
        <v>Cereal</v>
      </c>
      <c r="M5096" s="18">
        <f t="shared" si="479"/>
        <v>100</v>
      </c>
    </row>
    <row r="5097" spans="1:13">
      <c r="A5097" s="4">
        <v>2012</v>
      </c>
      <c r="B5097" s="5" t="s">
        <v>163</v>
      </c>
      <c r="C5097" s="5" t="s">
        <v>175</v>
      </c>
      <c r="D5097" s="5" t="s">
        <v>17</v>
      </c>
      <c r="E5097" s="5">
        <v>170200</v>
      </c>
      <c r="F5097" s="6">
        <v>927.73</v>
      </c>
      <c r="H5097" s="15" t="str">
        <f t="shared" si="474"/>
        <v>Low</v>
      </c>
      <c r="I5097" s="11" t="str">
        <f t="shared" si="475"/>
        <v>Large</v>
      </c>
      <c r="J5097" s="11" t="str">
        <f t="shared" si="476"/>
        <v>West</v>
      </c>
      <c r="K5097" s="11" t="str">
        <f t="shared" si="477"/>
        <v>2010s</v>
      </c>
      <c r="L5097" s="11" t="str">
        <f t="shared" si="478"/>
        <v>Pulse</v>
      </c>
      <c r="M5097" s="18">
        <f t="shared" si="479"/>
        <v>5.450822561692127E-3</v>
      </c>
    </row>
    <row r="5098" spans="1:13">
      <c r="A5098" s="4">
        <v>2012</v>
      </c>
      <c r="B5098" s="5" t="s">
        <v>163</v>
      </c>
      <c r="C5098" s="5" t="s">
        <v>175</v>
      </c>
      <c r="D5098" s="5" t="s">
        <v>18</v>
      </c>
      <c r="E5098" s="5">
        <v>303830</v>
      </c>
      <c r="F5098" s="6">
        <v>93.34</v>
      </c>
      <c r="H5098" s="15" t="str">
        <f t="shared" si="474"/>
        <v>Low</v>
      </c>
      <c r="I5098" s="11" t="str">
        <f t="shared" si="475"/>
        <v>Large</v>
      </c>
      <c r="J5098" s="11" t="str">
        <f t="shared" si="476"/>
        <v>West</v>
      </c>
      <c r="K5098" s="11" t="str">
        <f t="shared" si="477"/>
        <v>2010s</v>
      </c>
      <c r="L5098" s="11" t="str">
        <f t="shared" si="478"/>
        <v>Fiber</v>
      </c>
      <c r="M5098" s="18">
        <f t="shared" si="479"/>
        <v>3.0721126945989537E-4</v>
      </c>
    </row>
    <row r="5099" spans="1:13">
      <c r="A5099" s="4">
        <v>2013</v>
      </c>
      <c r="B5099" s="5" t="s">
        <v>163</v>
      </c>
      <c r="C5099" s="5" t="s">
        <v>175</v>
      </c>
      <c r="D5099" s="5" t="s">
        <v>15</v>
      </c>
      <c r="E5099" s="5">
        <v>32280</v>
      </c>
      <c r="F5099" s="6">
        <v>3800.81</v>
      </c>
      <c r="H5099" s="15" t="str">
        <f t="shared" si="474"/>
        <v>High</v>
      </c>
      <c r="I5099" s="11" t="str">
        <f t="shared" si="475"/>
        <v>Large</v>
      </c>
      <c r="J5099" s="11" t="str">
        <f t="shared" si="476"/>
        <v>West</v>
      </c>
      <c r="K5099" s="11" t="str">
        <f t="shared" si="477"/>
        <v>2010s</v>
      </c>
      <c r="L5099" s="11" t="str">
        <f t="shared" si="478"/>
        <v>Cereal</v>
      </c>
      <c r="M5099" s="18">
        <f t="shared" si="479"/>
        <v>0.11774504337050805</v>
      </c>
    </row>
    <row r="5100" spans="1:13">
      <c r="A5100" s="4">
        <v>2013</v>
      </c>
      <c r="B5100" s="5" t="s">
        <v>163</v>
      </c>
      <c r="C5100" s="5" t="s">
        <v>175</v>
      </c>
      <c r="D5100" s="5" t="s">
        <v>16</v>
      </c>
      <c r="E5100" s="5">
        <v>80</v>
      </c>
      <c r="F5100" s="6">
        <v>1500</v>
      </c>
      <c r="H5100" s="15" t="str">
        <f t="shared" si="474"/>
        <v>Medium</v>
      </c>
      <c r="I5100" s="11" t="str">
        <f t="shared" si="475"/>
        <v>Small</v>
      </c>
      <c r="J5100" s="11" t="str">
        <f t="shared" si="476"/>
        <v>West</v>
      </c>
      <c r="K5100" s="11" t="str">
        <f t="shared" si="477"/>
        <v>2010s</v>
      </c>
      <c r="L5100" s="11" t="str">
        <f t="shared" si="478"/>
        <v>Cereal</v>
      </c>
      <c r="M5100" s="18">
        <f t="shared" si="479"/>
        <v>18.75</v>
      </c>
    </row>
    <row r="5101" spans="1:13">
      <c r="A5101" s="4">
        <v>2013</v>
      </c>
      <c r="B5101" s="5" t="s">
        <v>163</v>
      </c>
      <c r="C5101" s="5" t="s">
        <v>175</v>
      </c>
      <c r="D5101" s="5" t="s">
        <v>17</v>
      </c>
      <c r="E5101" s="5">
        <v>181500</v>
      </c>
      <c r="F5101" s="6">
        <v>810.25</v>
      </c>
      <c r="H5101" s="15" t="str">
        <f t="shared" si="474"/>
        <v>Low</v>
      </c>
      <c r="I5101" s="11" t="str">
        <f t="shared" si="475"/>
        <v>Large</v>
      </c>
      <c r="J5101" s="11" t="str">
        <f t="shared" si="476"/>
        <v>West</v>
      </c>
      <c r="K5101" s="11" t="str">
        <f t="shared" si="477"/>
        <v>2010s</v>
      </c>
      <c r="L5101" s="11" t="str">
        <f t="shared" si="478"/>
        <v>Pulse</v>
      </c>
      <c r="M5101" s="18">
        <f t="shared" si="479"/>
        <v>4.4641873278236915E-3</v>
      </c>
    </row>
    <row r="5102" spans="1:13">
      <c r="A5102" s="4">
        <v>2013</v>
      </c>
      <c r="B5102" s="5" t="s">
        <v>163</v>
      </c>
      <c r="C5102" s="5" t="s">
        <v>175</v>
      </c>
      <c r="D5102" s="5" t="s">
        <v>18</v>
      </c>
      <c r="E5102" s="5">
        <v>193930</v>
      </c>
      <c r="F5102" s="6">
        <v>96.43</v>
      </c>
      <c r="H5102" s="15" t="str">
        <f t="shared" si="474"/>
        <v>Low</v>
      </c>
      <c r="I5102" s="11" t="str">
        <f t="shared" si="475"/>
        <v>Large</v>
      </c>
      <c r="J5102" s="11" t="str">
        <f t="shared" si="476"/>
        <v>West</v>
      </c>
      <c r="K5102" s="11" t="str">
        <f t="shared" si="477"/>
        <v>2010s</v>
      </c>
      <c r="L5102" s="11" t="str">
        <f t="shared" si="478"/>
        <v>Fiber</v>
      </c>
      <c r="M5102" s="18">
        <f t="shared" si="479"/>
        <v>4.9724127262414282E-4</v>
      </c>
    </row>
    <row r="5103" spans="1:13">
      <c r="A5103" s="4">
        <v>2014</v>
      </c>
      <c r="B5103" s="5" t="s">
        <v>163</v>
      </c>
      <c r="C5103" s="5" t="s">
        <v>175</v>
      </c>
      <c r="D5103" s="5" t="s">
        <v>15</v>
      </c>
      <c r="E5103" s="5">
        <v>39420</v>
      </c>
      <c r="F5103" s="6">
        <v>3529.17</v>
      </c>
      <c r="H5103" s="15" t="str">
        <f t="shared" si="474"/>
        <v>High</v>
      </c>
      <c r="I5103" s="11" t="str">
        <f t="shared" si="475"/>
        <v>Large</v>
      </c>
      <c r="J5103" s="11" t="str">
        <f t="shared" si="476"/>
        <v>West</v>
      </c>
      <c r="K5103" s="11" t="str">
        <f t="shared" si="477"/>
        <v>2010s</v>
      </c>
      <c r="L5103" s="11" t="str">
        <f t="shared" si="478"/>
        <v>Cereal</v>
      </c>
      <c r="M5103" s="18">
        <f t="shared" si="479"/>
        <v>8.9527397260273978E-2</v>
      </c>
    </row>
    <row r="5104" spans="1:13">
      <c r="A5104" s="4">
        <v>2014</v>
      </c>
      <c r="B5104" s="5" t="s">
        <v>163</v>
      </c>
      <c r="C5104" s="5" t="s">
        <v>175</v>
      </c>
      <c r="D5104" s="5" t="s">
        <v>16</v>
      </c>
      <c r="E5104" s="5">
        <v>80</v>
      </c>
      <c r="F5104" s="6">
        <v>1625</v>
      </c>
      <c r="H5104" s="15" t="str">
        <f t="shared" si="474"/>
        <v>Medium</v>
      </c>
      <c r="I5104" s="11" t="str">
        <f t="shared" si="475"/>
        <v>Small</v>
      </c>
      <c r="J5104" s="11" t="str">
        <f t="shared" si="476"/>
        <v>West</v>
      </c>
      <c r="K5104" s="11" t="str">
        <f t="shared" si="477"/>
        <v>2010s</v>
      </c>
      <c r="L5104" s="11" t="str">
        <f t="shared" si="478"/>
        <v>Cereal</v>
      </c>
      <c r="M5104" s="18">
        <f t="shared" si="479"/>
        <v>20.3125</v>
      </c>
    </row>
    <row r="5105" spans="1:13">
      <c r="A5105" s="4">
        <v>2014</v>
      </c>
      <c r="B5105" s="5" t="s">
        <v>163</v>
      </c>
      <c r="C5105" s="5" t="s">
        <v>175</v>
      </c>
      <c r="D5105" s="5" t="s">
        <v>17</v>
      </c>
      <c r="E5105" s="5">
        <v>136610</v>
      </c>
      <c r="F5105" s="6">
        <v>917.14</v>
      </c>
      <c r="H5105" s="15" t="str">
        <f t="shared" si="474"/>
        <v>Low</v>
      </c>
      <c r="I5105" s="11" t="str">
        <f t="shared" si="475"/>
        <v>Large</v>
      </c>
      <c r="J5105" s="11" t="str">
        <f t="shared" si="476"/>
        <v>West</v>
      </c>
      <c r="K5105" s="11" t="str">
        <f t="shared" si="477"/>
        <v>2010s</v>
      </c>
      <c r="L5105" s="11" t="str">
        <f t="shared" si="478"/>
        <v>Pulse</v>
      </c>
      <c r="M5105" s="18">
        <f t="shared" si="479"/>
        <v>6.7135641607495786E-3</v>
      </c>
    </row>
    <row r="5106" spans="1:13">
      <c r="A5106" s="4">
        <v>2014</v>
      </c>
      <c r="B5106" s="5" t="s">
        <v>163</v>
      </c>
      <c r="C5106" s="5" t="s">
        <v>175</v>
      </c>
      <c r="D5106" s="5" t="s">
        <v>18</v>
      </c>
      <c r="E5106" s="5">
        <v>240550</v>
      </c>
      <c r="F5106" s="6">
        <v>100.06</v>
      </c>
      <c r="H5106" s="15" t="str">
        <f t="shared" si="474"/>
        <v>Low</v>
      </c>
      <c r="I5106" s="11" t="str">
        <f t="shared" si="475"/>
        <v>Large</v>
      </c>
      <c r="J5106" s="11" t="str">
        <f t="shared" si="476"/>
        <v>West</v>
      </c>
      <c r="K5106" s="11" t="str">
        <f t="shared" si="477"/>
        <v>2010s</v>
      </c>
      <c r="L5106" s="11" t="str">
        <f t="shared" si="478"/>
        <v>Fiber</v>
      </c>
      <c r="M5106" s="18">
        <f t="shared" si="479"/>
        <v>4.1596341716898776E-4</v>
      </c>
    </row>
    <row r="5107" spans="1:13">
      <c r="A5107" s="4">
        <v>2015</v>
      </c>
      <c r="B5107" s="5" t="s">
        <v>163</v>
      </c>
      <c r="C5107" s="5" t="s">
        <v>175</v>
      </c>
      <c r="D5107" s="5" t="s">
        <v>15</v>
      </c>
      <c r="E5107" s="5">
        <v>45900</v>
      </c>
      <c r="F5107" s="6">
        <v>2898.91</v>
      </c>
      <c r="H5107" s="15" t="str">
        <f t="shared" si="474"/>
        <v>Medium</v>
      </c>
      <c r="I5107" s="11" t="str">
        <f t="shared" si="475"/>
        <v>Large</v>
      </c>
      <c r="J5107" s="11" t="str">
        <f t="shared" si="476"/>
        <v>West</v>
      </c>
      <c r="K5107" s="11" t="str">
        <f t="shared" si="477"/>
        <v>2010s</v>
      </c>
      <c r="L5107" s="11" t="str">
        <f t="shared" si="478"/>
        <v>Cereal</v>
      </c>
      <c r="M5107" s="18">
        <f t="shared" si="479"/>
        <v>6.3157080610021787E-2</v>
      </c>
    </row>
    <row r="5108" spans="1:13">
      <c r="A5108" s="4">
        <v>2015</v>
      </c>
      <c r="B5108" s="5" t="s">
        <v>163</v>
      </c>
      <c r="C5108" s="5" t="s">
        <v>175</v>
      </c>
      <c r="D5108" s="5" t="s">
        <v>16</v>
      </c>
      <c r="E5108" s="5">
        <v>20</v>
      </c>
      <c r="F5108" s="6">
        <v>1500</v>
      </c>
      <c r="H5108" s="15" t="str">
        <f t="shared" si="474"/>
        <v>Medium</v>
      </c>
      <c r="I5108" s="11" t="str">
        <f t="shared" si="475"/>
        <v>Small</v>
      </c>
      <c r="J5108" s="11" t="str">
        <f t="shared" si="476"/>
        <v>West</v>
      </c>
      <c r="K5108" s="11" t="str">
        <f t="shared" si="477"/>
        <v>2010s</v>
      </c>
      <c r="L5108" s="11" t="str">
        <f t="shared" si="478"/>
        <v>Cereal</v>
      </c>
      <c r="M5108" s="18">
        <f t="shared" si="479"/>
        <v>75</v>
      </c>
    </row>
    <row r="5109" spans="1:13">
      <c r="A5109" s="4">
        <v>2015</v>
      </c>
      <c r="B5109" s="5" t="s">
        <v>163</v>
      </c>
      <c r="C5109" s="5" t="s">
        <v>175</v>
      </c>
      <c r="D5109" s="5" t="s">
        <v>17</v>
      </c>
      <c r="E5109" s="5">
        <v>156160</v>
      </c>
      <c r="F5109" s="6">
        <v>826.72</v>
      </c>
      <c r="H5109" s="15" t="str">
        <f t="shared" si="474"/>
        <v>Low</v>
      </c>
      <c r="I5109" s="11" t="str">
        <f t="shared" si="475"/>
        <v>Large</v>
      </c>
      <c r="J5109" s="11" t="str">
        <f t="shared" si="476"/>
        <v>West</v>
      </c>
      <c r="K5109" s="11" t="str">
        <f t="shared" si="477"/>
        <v>2010s</v>
      </c>
      <c r="L5109" s="11" t="str">
        <f t="shared" si="478"/>
        <v>Pulse</v>
      </c>
      <c r="M5109" s="18">
        <f t="shared" si="479"/>
        <v>5.2940573770491805E-3</v>
      </c>
    </row>
    <row r="5110" spans="1:13">
      <c r="A5110" s="4">
        <v>2015</v>
      </c>
      <c r="B5110" s="5" t="s">
        <v>163</v>
      </c>
      <c r="C5110" s="5" t="s">
        <v>175</v>
      </c>
      <c r="D5110" s="5" t="s">
        <v>18</v>
      </c>
      <c r="E5110" s="5">
        <v>204810</v>
      </c>
      <c r="F5110" s="6">
        <v>84.86</v>
      </c>
      <c r="H5110" s="15" t="str">
        <f t="shared" si="474"/>
        <v>Low</v>
      </c>
      <c r="I5110" s="11" t="str">
        <f t="shared" si="475"/>
        <v>Large</v>
      </c>
      <c r="J5110" s="11" t="str">
        <f t="shared" si="476"/>
        <v>West</v>
      </c>
      <c r="K5110" s="11" t="str">
        <f t="shared" si="477"/>
        <v>2010s</v>
      </c>
      <c r="L5110" s="11" t="str">
        <f t="shared" si="478"/>
        <v>Fiber</v>
      </c>
      <c r="M5110" s="18">
        <f t="shared" si="479"/>
        <v>4.1433523753722963E-4</v>
      </c>
    </row>
    <row r="5111" spans="1:13">
      <c r="A5111" s="4">
        <v>2016</v>
      </c>
      <c r="B5111" s="5" t="s">
        <v>163</v>
      </c>
      <c r="C5111" s="5" t="s">
        <v>175</v>
      </c>
      <c r="D5111" s="5" t="s">
        <v>15</v>
      </c>
      <c r="E5111" s="5">
        <v>48220</v>
      </c>
      <c r="F5111" s="6">
        <v>2908.67</v>
      </c>
      <c r="H5111" s="15" t="str">
        <f t="shared" si="474"/>
        <v>Medium</v>
      </c>
      <c r="I5111" s="11" t="str">
        <f t="shared" si="475"/>
        <v>Large</v>
      </c>
      <c r="J5111" s="11" t="str">
        <f t="shared" si="476"/>
        <v>West</v>
      </c>
      <c r="K5111" s="11" t="str">
        <f t="shared" si="477"/>
        <v>2010s</v>
      </c>
      <c r="L5111" s="11" t="str">
        <f t="shared" si="478"/>
        <v>Cereal</v>
      </c>
      <c r="M5111" s="18">
        <f t="shared" si="479"/>
        <v>6.0320821236001659E-2</v>
      </c>
    </row>
    <row r="5112" spans="1:13">
      <c r="A5112" s="4">
        <v>2016</v>
      </c>
      <c r="B5112" s="5" t="s">
        <v>163</v>
      </c>
      <c r="C5112" s="5" t="s">
        <v>175</v>
      </c>
      <c r="D5112" s="5" t="s">
        <v>16</v>
      </c>
      <c r="E5112" s="5">
        <v>220</v>
      </c>
      <c r="F5112" s="6">
        <v>1500</v>
      </c>
      <c r="H5112" s="15" t="str">
        <f t="shared" si="474"/>
        <v>Medium</v>
      </c>
      <c r="I5112" s="11" t="str">
        <f t="shared" si="475"/>
        <v>Small</v>
      </c>
      <c r="J5112" s="11" t="str">
        <f t="shared" si="476"/>
        <v>West</v>
      </c>
      <c r="K5112" s="11" t="str">
        <f t="shared" si="477"/>
        <v>2010s</v>
      </c>
      <c r="L5112" s="11" t="str">
        <f t="shared" si="478"/>
        <v>Cereal</v>
      </c>
      <c r="M5112" s="18">
        <f t="shared" si="479"/>
        <v>6.8181818181818183</v>
      </c>
    </row>
    <row r="5113" spans="1:13">
      <c r="A5113" s="4">
        <v>2016</v>
      </c>
      <c r="B5113" s="5" t="s">
        <v>163</v>
      </c>
      <c r="C5113" s="5" t="s">
        <v>175</v>
      </c>
      <c r="D5113" s="5" t="s">
        <v>17</v>
      </c>
      <c r="E5113" s="5">
        <v>200370</v>
      </c>
      <c r="F5113" s="6">
        <v>820.54</v>
      </c>
      <c r="H5113" s="15" t="str">
        <f t="shared" si="474"/>
        <v>Low</v>
      </c>
      <c r="I5113" s="11" t="str">
        <f t="shared" si="475"/>
        <v>Large</v>
      </c>
      <c r="J5113" s="11" t="str">
        <f t="shared" si="476"/>
        <v>West</v>
      </c>
      <c r="K5113" s="11" t="str">
        <f t="shared" si="477"/>
        <v>2010s</v>
      </c>
      <c r="L5113" s="11" t="str">
        <f t="shared" si="478"/>
        <v>Pulse</v>
      </c>
      <c r="M5113" s="18">
        <f t="shared" si="479"/>
        <v>4.0951240205619605E-3</v>
      </c>
    </row>
    <row r="5114" spans="1:13">
      <c r="A5114" s="4">
        <v>2016</v>
      </c>
      <c r="B5114" s="5" t="s">
        <v>163</v>
      </c>
      <c r="C5114" s="5" t="s">
        <v>175</v>
      </c>
      <c r="D5114" s="5" t="s">
        <v>18</v>
      </c>
      <c r="E5114" s="5">
        <v>250010</v>
      </c>
      <c r="F5114" s="6">
        <v>596.04</v>
      </c>
      <c r="H5114" s="15" t="str">
        <f t="shared" si="474"/>
        <v>Low</v>
      </c>
      <c r="I5114" s="11" t="str">
        <f t="shared" si="475"/>
        <v>Large</v>
      </c>
      <c r="J5114" s="11" t="str">
        <f t="shared" si="476"/>
        <v>West</v>
      </c>
      <c r="K5114" s="11" t="str">
        <f t="shared" si="477"/>
        <v>2010s</v>
      </c>
      <c r="L5114" s="11" t="str">
        <f t="shared" si="478"/>
        <v>Fiber</v>
      </c>
      <c r="M5114" s="18">
        <f t="shared" si="479"/>
        <v>2.3840646374145031E-3</v>
      </c>
    </row>
    <row r="5115" spans="1:13">
      <c r="A5115" s="4">
        <v>2017</v>
      </c>
      <c r="B5115" s="5" t="s">
        <v>163</v>
      </c>
      <c r="C5115" s="5" t="s">
        <v>175</v>
      </c>
      <c r="D5115" s="5" t="s">
        <v>15</v>
      </c>
      <c r="E5115" s="5">
        <v>42180</v>
      </c>
      <c r="F5115" s="6">
        <v>3017.4</v>
      </c>
      <c r="H5115" s="15" t="str">
        <f t="shared" si="474"/>
        <v>High</v>
      </c>
      <c r="I5115" s="11" t="str">
        <f t="shared" si="475"/>
        <v>Large</v>
      </c>
      <c r="J5115" s="11" t="str">
        <f t="shared" si="476"/>
        <v>West</v>
      </c>
      <c r="K5115" s="11" t="str">
        <f t="shared" si="477"/>
        <v>2010s</v>
      </c>
      <c r="L5115" s="11" t="str">
        <f t="shared" si="478"/>
        <v>Cereal</v>
      </c>
      <c r="M5115" s="18">
        <f t="shared" si="479"/>
        <v>7.1536273115220483E-2</v>
      </c>
    </row>
    <row r="5116" spans="1:13">
      <c r="A5116" s="4">
        <v>2017</v>
      </c>
      <c r="B5116" s="5" t="s">
        <v>163</v>
      </c>
      <c r="C5116" s="5" t="s">
        <v>175</v>
      </c>
      <c r="D5116" s="5" t="s">
        <v>16</v>
      </c>
      <c r="E5116" s="5">
        <v>70</v>
      </c>
      <c r="F5116" s="6">
        <v>2013.89</v>
      </c>
      <c r="H5116" s="15" t="str">
        <f t="shared" si="474"/>
        <v>Medium</v>
      </c>
      <c r="I5116" s="11" t="str">
        <f t="shared" si="475"/>
        <v>Small</v>
      </c>
      <c r="J5116" s="11" t="str">
        <f t="shared" si="476"/>
        <v>West</v>
      </c>
      <c r="K5116" s="11" t="str">
        <f t="shared" si="477"/>
        <v>2010s</v>
      </c>
      <c r="L5116" s="11" t="str">
        <f t="shared" si="478"/>
        <v>Cereal</v>
      </c>
      <c r="M5116" s="18">
        <f t="shared" si="479"/>
        <v>28.769857142857145</v>
      </c>
    </row>
    <row r="5117" spans="1:13">
      <c r="A5117" s="4">
        <v>2017</v>
      </c>
      <c r="B5117" s="5" t="s">
        <v>163</v>
      </c>
      <c r="C5117" s="5" t="s">
        <v>175</v>
      </c>
      <c r="D5117" s="5" t="s">
        <v>17</v>
      </c>
      <c r="E5117" s="5">
        <v>196460</v>
      </c>
      <c r="F5117" s="6">
        <v>841.97</v>
      </c>
      <c r="H5117" s="15" t="str">
        <f t="shared" si="474"/>
        <v>Low</v>
      </c>
      <c r="I5117" s="11" t="str">
        <f t="shared" si="475"/>
        <v>Large</v>
      </c>
      <c r="J5117" s="11" t="str">
        <f t="shared" si="476"/>
        <v>West</v>
      </c>
      <c r="K5117" s="11" t="str">
        <f t="shared" si="477"/>
        <v>2010s</v>
      </c>
      <c r="L5117" s="11" t="str">
        <f t="shared" si="478"/>
        <v>Pulse</v>
      </c>
      <c r="M5117" s="18">
        <f t="shared" si="479"/>
        <v>4.2857070141504635E-3</v>
      </c>
    </row>
    <row r="5118" spans="1:13">
      <c r="A5118" s="4">
        <v>2017</v>
      </c>
      <c r="B5118" s="5" t="s">
        <v>163</v>
      </c>
      <c r="C5118" s="5" t="s">
        <v>175</v>
      </c>
      <c r="D5118" s="5" t="s">
        <v>18</v>
      </c>
      <c r="E5118" s="5">
        <v>315650</v>
      </c>
      <c r="F5118" s="6">
        <v>103.3</v>
      </c>
      <c r="H5118" s="15" t="str">
        <f t="shared" si="474"/>
        <v>Low</v>
      </c>
      <c r="I5118" s="11" t="str">
        <f t="shared" si="475"/>
        <v>Large</v>
      </c>
      <c r="J5118" s="11" t="str">
        <f t="shared" si="476"/>
        <v>West</v>
      </c>
      <c r="K5118" s="11" t="str">
        <f t="shared" si="477"/>
        <v>2010s</v>
      </c>
      <c r="L5118" s="11" t="str">
        <f t="shared" si="478"/>
        <v>Fiber</v>
      </c>
      <c r="M5118" s="18">
        <f t="shared" si="479"/>
        <v>3.2726120703310629E-4</v>
      </c>
    </row>
    <row r="5119" spans="1:13">
      <c r="A5119" s="4">
        <v>2008</v>
      </c>
      <c r="B5119" s="5" t="s">
        <v>163</v>
      </c>
      <c r="C5119" s="5" t="s">
        <v>176</v>
      </c>
      <c r="D5119" s="5" t="s">
        <v>16</v>
      </c>
      <c r="E5119" s="5">
        <v>5590</v>
      </c>
      <c r="F5119" s="6">
        <v>1221.82</v>
      </c>
      <c r="H5119" s="15" t="str">
        <f t="shared" si="474"/>
        <v>Medium</v>
      </c>
      <c r="I5119" s="11" t="str">
        <f t="shared" si="475"/>
        <v>Large</v>
      </c>
      <c r="J5119" s="11" t="str">
        <f t="shared" si="476"/>
        <v>West</v>
      </c>
      <c r="K5119" s="11" t="str">
        <f t="shared" si="477"/>
        <v>2000s</v>
      </c>
      <c r="L5119" s="11" t="str">
        <f t="shared" si="478"/>
        <v>Cereal</v>
      </c>
      <c r="M5119" s="18">
        <f t="shared" si="479"/>
        <v>0.21857245080500892</v>
      </c>
    </row>
    <row r="5120" spans="1:13">
      <c r="A5120" s="4">
        <v>2008</v>
      </c>
      <c r="B5120" s="5" t="s">
        <v>163</v>
      </c>
      <c r="C5120" s="5" t="s">
        <v>176</v>
      </c>
      <c r="D5120" s="5" t="s">
        <v>17</v>
      </c>
      <c r="E5120" s="5">
        <v>35680</v>
      </c>
      <c r="F5120" s="6">
        <v>1024.3800000000001</v>
      </c>
      <c r="H5120" s="15" t="str">
        <f t="shared" si="474"/>
        <v>Medium</v>
      </c>
      <c r="I5120" s="11" t="str">
        <f t="shared" si="475"/>
        <v>Large</v>
      </c>
      <c r="J5120" s="11" t="str">
        <f t="shared" si="476"/>
        <v>West</v>
      </c>
      <c r="K5120" s="11" t="str">
        <f t="shared" si="477"/>
        <v>2000s</v>
      </c>
      <c r="L5120" s="11" t="str">
        <f t="shared" si="478"/>
        <v>Pulse</v>
      </c>
      <c r="M5120" s="18">
        <f t="shared" si="479"/>
        <v>2.8710201793721975E-2</v>
      </c>
    </row>
    <row r="5121" spans="1:13">
      <c r="A5121" s="4">
        <v>2008</v>
      </c>
      <c r="B5121" s="5" t="s">
        <v>163</v>
      </c>
      <c r="C5121" s="5" t="s">
        <v>176</v>
      </c>
      <c r="D5121" s="5" t="s">
        <v>18</v>
      </c>
      <c r="E5121" s="5">
        <v>90</v>
      </c>
      <c r="F5121" s="6">
        <v>444.44</v>
      </c>
      <c r="H5121" s="15" t="str">
        <f t="shared" si="474"/>
        <v>Low</v>
      </c>
      <c r="I5121" s="11" t="str">
        <f t="shared" si="475"/>
        <v>Small</v>
      </c>
      <c r="J5121" s="11" t="str">
        <f t="shared" si="476"/>
        <v>West</v>
      </c>
      <c r="K5121" s="11" t="str">
        <f t="shared" si="477"/>
        <v>2000s</v>
      </c>
      <c r="L5121" s="11" t="str">
        <f t="shared" si="478"/>
        <v>Fiber</v>
      </c>
      <c r="M5121" s="18">
        <f t="shared" si="479"/>
        <v>4.9382222222222225</v>
      </c>
    </row>
    <row r="5122" spans="1:13">
      <c r="A5122" s="4">
        <v>2009</v>
      </c>
      <c r="B5122" s="5" t="s">
        <v>163</v>
      </c>
      <c r="C5122" s="5" t="s">
        <v>176</v>
      </c>
      <c r="D5122" s="5" t="s">
        <v>16</v>
      </c>
      <c r="E5122" s="5">
        <v>4770</v>
      </c>
      <c r="F5122" s="6">
        <v>587</v>
      </c>
      <c r="H5122" s="15" t="str">
        <f t="shared" si="474"/>
        <v>Low</v>
      </c>
      <c r="I5122" s="11" t="str">
        <f t="shared" si="475"/>
        <v>Medium</v>
      </c>
      <c r="J5122" s="11" t="str">
        <f t="shared" si="476"/>
        <v>West</v>
      </c>
      <c r="K5122" s="11" t="str">
        <f t="shared" si="477"/>
        <v>2000s</v>
      </c>
      <c r="L5122" s="11" t="str">
        <f t="shared" si="478"/>
        <v>Cereal</v>
      </c>
      <c r="M5122" s="18">
        <f t="shared" si="479"/>
        <v>0.12306079664570231</v>
      </c>
    </row>
    <row r="5123" spans="1:13">
      <c r="A5123" s="4">
        <v>2009</v>
      </c>
      <c r="B5123" s="5" t="s">
        <v>163</v>
      </c>
      <c r="C5123" s="5" t="s">
        <v>176</v>
      </c>
      <c r="D5123" s="5" t="s">
        <v>17</v>
      </c>
      <c r="E5123" s="5">
        <v>11900</v>
      </c>
      <c r="F5123" s="6">
        <v>854.62</v>
      </c>
      <c r="H5123" s="15" t="str">
        <f t="shared" ref="H5123:H5186" si="480">IF(F5123&lt;1000,"Low",IF(F5123&lt;3000,"Medium","High"))</f>
        <v>Low</v>
      </c>
      <c r="I5123" s="11" t="str">
        <f t="shared" ref="I5123:I5186" si="481">IF(E5123&lt;1000,"Small",IF(E5123&lt;5000,"Medium","Large"))</f>
        <v>Large</v>
      </c>
      <c r="J5123" s="11" t="str">
        <f t="shared" ref="J5123:J5186" si="482">IF(OR(B5123="Punjab",B5123="Haryana",B5123="Himachal Pradesh",B5123="Jammu and Kashmir",B5123="Uttarakhand",B5123="Delhi",B5123="Chandigarh"),"North",IF(OR(B5123="Tamil Nadu",B5123="Karnataka",B5123="Kerala",B5123="Andhra Pradesh",B5123="Telangana"),"South",IF(OR(B5123="Maharashtra",B5123="Gujarat",B5123="Goa",B5123="Rajasthan"),"West",IF(OR(B5123="West Bengal",B5123="Bihar",B5123="Jharkhand",B5123="Odisha",B5123="Assam",B5123="Sikkim",B5123="Arunachal Pradesh",B5123="Manipur",B5123="Meghalaya",B5123="Mizoram",B5123="Nagaland",B5123="Tripura"),"East","Central"))))</f>
        <v>West</v>
      </c>
      <c r="K5123" s="11" t="str">
        <f t="shared" ref="K5123:K5186" si="483">LEFT(A5123,3)&amp;"0s"</f>
        <v>2000s</v>
      </c>
      <c r="L5123" s="11" t="str">
        <f t="shared" ref="L5123:L5186" si="484">IF(D5123="Rice","Cereal",IF(D5123="Maize","Cereal",IF(D5123="Chickpea","Pulse",IF(D5123="Cotton","Fiber","Other"))))</f>
        <v>Pulse</v>
      </c>
      <c r="M5123" s="18">
        <f t="shared" ref="M5123:M5186" si="485">F5123/E5123</f>
        <v>7.1816806722689072E-2</v>
      </c>
    </row>
    <row r="5124" spans="1:13">
      <c r="A5124" s="4">
        <v>2009</v>
      </c>
      <c r="B5124" s="5" t="s">
        <v>163</v>
      </c>
      <c r="C5124" s="5" t="s">
        <v>176</v>
      </c>
      <c r="D5124" s="5" t="s">
        <v>18</v>
      </c>
      <c r="E5124" s="5">
        <v>100</v>
      </c>
      <c r="F5124" s="6">
        <v>300</v>
      </c>
      <c r="H5124" s="15" t="str">
        <f t="shared" si="480"/>
        <v>Low</v>
      </c>
      <c r="I5124" s="11" t="str">
        <f t="shared" si="481"/>
        <v>Small</v>
      </c>
      <c r="J5124" s="11" t="str">
        <f t="shared" si="482"/>
        <v>West</v>
      </c>
      <c r="K5124" s="11" t="str">
        <f t="shared" si="483"/>
        <v>2000s</v>
      </c>
      <c r="L5124" s="11" t="str">
        <f t="shared" si="484"/>
        <v>Fiber</v>
      </c>
      <c r="M5124" s="18">
        <f t="shared" si="485"/>
        <v>3</v>
      </c>
    </row>
    <row r="5125" spans="1:13">
      <c r="A5125" s="4">
        <v>2010</v>
      </c>
      <c r="B5125" s="5" t="s">
        <v>163</v>
      </c>
      <c r="C5125" s="5" t="s">
        <v>176</v>
      </c>
      <c r="D5125" s="5" t="s">
        <v>16</v>
      </c>
      <c r="E5125" s="5">
        <v>4210</v>
      </c>
      <c r="F5125" s="6">
        <v>1790.97</v>
      </c>
      <c r="H5125" s="15" t="str">
        <f t="shared" si="480"/>
        <v>Medium</v>
      </c>
      <c r="I5125" s="11" t="str">
        <f t="shared" si="481"/>
        <v>Medium</v>
      </c>
      <c r="J5125" s="11" t="str">
        <f t="shared" si="482"/>
        <v>West</v>
      </c>
      <c r="K5125" s="11" t="str">
        <f t="shared" si="483"/>
        <v>2010s</v>
      </c>
      <c r="L5125" s="11" t="str">
        <f t="shared" si="484"/>
        <v>Cereal</v>
      </c>
      <c r="M5125" s="18">
        <f t="shared" si="485"/>
        <v>0.42540855106888364</v>
      </c>
    </row>
    <row r="5126" spans="1:13">
      <c r="A5126" s="4">
        <v>2010</v>
      </c>
      <c r="B5126" s="5" t="s">
        <v>163</v>
      </c>
      <c r="C5126" s="5" t="s">
        <v>176</v>
      </c>
      <c r="D5126" s="5" t="s">
        <v>17</v>
      </c>
      <c r="E5126" s="5">
        <v>114770</v>
      </c>
      <c r="F5126" s="6">
        <v>1755.77</v>
      </c>
      <c r="H5126" s="15" t="str">
        <f t="shared" si="480"/>
        <v>Medium</v>
      </c>
      <c r="I5126" s="11" t="str">
        <f t="shared" si="481"/>
        <v>Large</v>
      </c>
      <c r="J5126" s="11" t="str">
        <f t="shared" si="482"/>
        <v>West</v>
      </c>
      <c r="K5126" s="11" t="str">
        <f t="shared" si="483"/>
        <v>2010s</v>
      </c>
      <c r="L5126" s="11" t="str">
        <f t="shared" si="484"/>
        <v>Pulse</v>
      </c>
      <c r="M5126" s="18">
        <f t="shared" si="485"/>
        <v>1.5298161540472248E-2</v>
      </c>
    </row>
    <row r="5127" spans="1:13">
      <c r="A5127" s="4">
        <v>2010</v>
      </c>
      <c r="B5127" s="5" t="s">
        <v>163</v>
      </c>
      <c r="C5127" s="5" t="s">
        <v>176</v>
      </c>
      <c r="D5127" s="5" t="s">
        <v>18</v>
      </c>
      <c r="E5127" s="5">
        <v>100</v>
      </c>
      <c r="F5127" s="6">
        <v>400</v>
      </c>
      <c r="H5127" s="15" t="str">
        <f t="shared" si="480"/>
        <v>Low</v>
      </c>
      <c r="I5127" s="11" t="str">
        <f t="shared" si="481"/>
        <v>Small</v>
      </c>
      <c r="J5127" s="11" t="str">
        <f t="shared" si="482"/>
        <v>West</v>
      </c>
      <c r="K5127" s="11" t="str">
        <f t="shared" si="483"/>
        <v>2010s</v>
      </c>
      <c r="L5127" s="11" t="str">
        <f t="shared" si="484"/>
        <v>Fiber</v>
      </c>
      <c r="M5127" s="18">
        <f t="shared" si="485"/>
        <v>4</v>
      </c>
    </row>
    <row r="5128" spans="1:13">
      <c r="A5128" s="4">
        <v>2011</v>
      </c>
      <c r="B5128" s="5" t="s">
        <v>163</v>
      </c>
      <c r="C5128" s="5" t="s">
        <v>176</v>
      </c>
      <c r="D5128" s="5" t="s">
        <v>16</v>
      </c>
      <c r="E5128" s="5">
        <v>4300</v>
      </c>
      <c r="F5128" s="6">
        <v>1295.3499999999999</v>
      </c>
      <c r="H5128" s="15" t="str">
        <f t="shared" si="480"/>
        <v>Medium</v>
      </c>
      <c r="I5128" s="11" t="str">
        <f t="shared" si="481"/>
        <v>Medium</v>
      </c>
      <c r="J5128" s="11" t="str">
        <f t="shared" si="482"/>
        <v>West</v>
      </c>
      <c r="K5128" s="11" t="str">
        <f t="shared" si="483"/>
        <v>2010s</v>
      </c>
      <c r="L5128" s="11" t="str">
        <f t="shared" si="484"/>
        <v>Cereal</v>
      </c>
      <c r="M5128" s="18">
        <f t="shared" si="485"/>
        <v>0.3012441860465116</v>
      </c>
    </row>
    <row r="5129" spans="1:13">
      <c r="A5129" s="4">
        <v>2011</v>
      </c>
      <c r="B5129" s="5" t="s">
        <v>163</v>
      </c>
      <c r="C5129" s="5" t="s">
        <v>176</v>
      </c>
      <c r="D5129" s="5" t="s">
        <v>17</v>
      </c>
      <c r="E5129" s="5">
        <v>115590</v>
      </c>
      <c r="F5129" s="6">
        <v>911.06</v>
      </c>
      <c r="H5129" s="15" t="str">
        <f t="shared" si="480"/>
        <v>Low</v>
      </c>
      <c r="I5129" s="11" t="str">
        <f t="shared" si="481"/>
        <v>Large</v>
      </c>
      <c r="J5129" s="11" t="str">
        <f t="shared" si="482"/>
        <v>West</v>
      </c>
      <c r="K5129" s="11" t="str">
        <f t="shared" si="483"/>
        <v>2010s</v>
      </c>
      <c r="L5129" s="11" t="str">
        <f t="shared" si="484"/>
        <v>Pulse</v>
      </c>
      <c r="M5129" s="18">
        <f t="shared" si="485"/>
        <v>7.8818236871701693E-3</v>
      </c>
    </row>
    <row r="5130" spans="1:13">
      <c r="A5130" s="4">
        <v>2011</v>
      </c>
      <c r="B5130" s="5" t="s">
        <v>163</v>
      </c>
      <c r="C5130" s="5" t="s">
        <v>176</v>
      </c>
      <c r="D5130" s="5" t="s">
        <v>18</v>
      </c>
      <c r="E5130" s="5">
        <v>110</v>
      </c>
      <c r="F5130" s="6">
        <v>545.45000000000005</v>
      </c>
      <c r="H5130" s="15" t="str">
        <f t="shared" si="480"/>
        <v>Low</v>
      </c>
      <c r="I5130" s="11" t="str">
        <f t="shared" si="481"/>
        <v>Small</v>
      </c>
      <c r="J5130" s="11" t="str">
        <f t="shared" si="482"/>
        <v>West</v>
      </c>
      <c r="K5130" s="11" t="str">
        <f t="shared" si="483"/>
        <v>2010s</v>
      </c>
      <c r="L5130" s="11" t="str">
        <f t="shared" si="484"/>
        <v>Fiber</v>
      </c>
      <c r="M5130" s="18">
        <f t="shared" si="485"/>
        <v>4.958636363636364</v>
      </c>
    </row>
    <row r="5131" spans="1:13">
      <c r="A5131" s="4">
        <v>2012</v>
      </c>
      <c r="B5131" s="5" t="s">
        <v>163</v>
      </c>
      <c r="C5131" s="5" t="s">
        <v>176</v>
      </c>
      <c r="D5131" s="5" t="s">
        <v>16</v>
      </c>
      <c r="E5131" s="5">
        <v>3050</v>
      </c>
      <c r="F5131" s="6">
        <v>1121.31</v>
      </c>
      <c r="H5131" s="15" t="str">
        <f t="shared" si="480"/>
        <v>Medium</v>
      </c>
      <c r="I5131" s="11" t="str">
        <f t="shared" si="481"/>
        <v>Medium</v>
      </c>
      <c r="J5131" s="11" t="str">
        <f t="shared" si="482"/>
        <v>West</v>
      </c>
      <c r="K5131" s="11" t="str">
        <f t="shared" si="483"/>
        <v>2010s</v>
      </c>
      <c r="L5131" s="11" t="str">
        <f t="shared" si="484"/>
        <v>Cereal</v>
      </c>
      <c r="M5131" s="18">
        <f t="shared" si="485"/>
        <v>0.36764262295081968</v>
      </c>
    </row>
    <row r="5132" spans="1:13">
      <c r="A5132" s="4">
        <v>2012</v>
      </c>
      <c r="B5132" s="5" t="s">
        <v>163</v>
      </c>
      <c r="C5132" s="5" t="s">
        <v>176</v>
      </c>
      <c r="D5132" s="5" t="s">
        <v>17</v>
      </c>
      <c r="E5132" s="5">
        <v>115870</v>
      </c>
      <c r="F5132" s="6">
        <v>1573.4</v>
      </c>
      <c r="H5132" s="15" t="str">
        <f t="shared" si="480"/>
        <v>Medium</v>
      </c>
      <c r="I5132" s="11" t="str">
        <f t="shared" si="481"/>
        <v>Large</v>
      </c>
      <c r="J5132" s="11" t="str">
        <f t="shared" si="482"/>
        <v>West</v>
      </c>
      <c r="K5132" s="11" t="str">
        <f t="shared" si="483"/>
        <v>2010s</v>
      </c>
      <c r="L5132" s="11" t="str">
        <f t="shared" si="484"/>
        <v>Pulse</v>
      </c>
      <c r="M5132" s="18">
        <f t="shared" si="485"/>
        <v>1.3579010960559247E-2</v>
      </c>
    </row>
    <row r="5133" spans="1:13">
      <c r="A5133" s="4">
        <v>2012</v>
      </c>
      <c r="B5133" s="5" t="s">
        <v>163</v>
      </c>
      <c r="C5133" s="5" t="s">
        <v>176</v>
      </c>
      <c r="D5133" s="5" t="s">
        <v>18</v>
      </c>
      <c r="E5133" s="5">
        <v>210</v>
      </c>
      <c r="F5133" s="6">
        <v>95.24</v>
      </c>
      <c r="H5133" s="15" t="str">
        <f t="shared" si="480"/>
        <v>Low</v>
      </c>
      <c r="I5133" s="11" t="str">
        <f t="shared" si="481"/>
        <v>Small</v>
      </c>
      <c r="J5133" s="11" t="str">
        <f t="shared" si="482"/>
        <v>West</v>
      </c>
      <c r="K5133" s="11" t="str">
        <f t="shared" si="483"/>
        <v>2010s</v>
      </c>
      <c r="L5133" s="11" t="str">
        <f t="shared" si="484"/>
        <v>Fiber</v>
      </c>
      <c r="M5133" s="18">
        <f t="shared" si="485"/>
        <v>0.4535238095238095</v>
      </c>
    </row>
    <row r="5134" spans="1:13">
      <c r="A5134" s="4">
        <v>2013</v>
      </c>
      <c r="B5134" s="5" t="s">
        <v>163</v>
      </c>
      <c r="C5134" s="5" t="s">
        <v>176</v>
      </c>
      <c r="D5134" s="5" t="s">
        <v>16</v>
      </c>
      <c r="E5134" s="5">
        <v>3210</v>
      </c>
      <c r="F5134" s="6">
        <v>1404.98</v>
      </c>
      <c r="H5134" s="15" t="str">
        <f t="shared" si="480"/>
        <v>Medium</v>
      </c>
      <c r="I5134" s="11" t="str">
        <f t="shared" si="481"/>
        <v>Medium</v>
      </c>
      <c r="J5134" s="11" t="str">
        <f t="shared" si="482"/>
        <v>West</v>
      </c>
      <c r="K5134" s="11" t="str">
        <f t="shared" si="483"/>
        <v>2010s</v>
      </c>
      <c r="L5134" s="11" t="str">
        <f t="shared" si="484"/>
        <v>Cereal</v>
      </c>
      <c r="M5134" s="18">
        <f t="shared" si="485"/>
        <v>0.4376884735202492</v>
      </c>
    </row>
    <row r="5135" spans="1:13">
      <c r="A5135" s="4">
        <v>2013</v>
      </c>
      <c r="B5135" s="5" t="s">
        <v>163</v>
      </c>
      <c r="C5135" s="5" t="s">
        <v>176</v>
      </c>
      <c r="D5135" s="5" t="s">
        <v>17</v>
      </c>
      <c r="E5135" s="5">
        <v>162620</v>
      </c>
      <c r="F5135" s="6">
        <v>1254.4000000000001</v>
      </c>
      <c r="H5135" s="15" t="str">
        <f t="shared" si="480"/>
        <v>Medium</v>
      </c>
      <c r="I5135" s="11" t="str">
        <f t="shared" si="481"/>
        <v>Large</v>
      </c>
      <c r="J5135" s="11" t="str">
        <f t="shared" si="482"/>
        <v>West</v>
      </c>
      <c r="K5135" s="11" t="str">
        <f t="shared" si="483"/>
        <v>2010s</v>
      </c>
      <c r="L5135" s="11" t="str">
        <f t="shared" si="484"/>
        <v>Pulse</v>
      </c>
      <c r="M5135" s="18">
        <f t="shared" si="485"/>
        <v>7.7136883532160872E-3</v>
      </c>
    </row>
    <row r="5136" spans="1:13">
      <c r="A5136" s="4">
        <v>2013</v>
      </c>
      <c r="B5136" s="5" t="s">
        <v>163</v>
      </c>
      <c r="C5136" s="5" t="s">
        <v>176</v>
      </c>
      <c r="D5136" s="5" t="s">
        <v>18</v>
      </c>
      <c r="E5136" s="5">
        <v>70</v>
      </c>
      <c r="F5136" s="6">
        <v>142.86000000000001</v>
      </c>
      <c r="H5136" s="15" t="str">
        <f t="shared" si="480"/>
        <v>Low</v>
      </c>
      <c r="I5136" s="11" t="str">
        <f t="shared" si="481"/>
        <v>Small</v>
      </c>
      <c r="J5136" s="11" t="str">
        <f t="shared" si="482"/>
        <v>West</v>
      </c>
      <c r="K5136" s="11" t="str">
        <f t="shared" si="483"/>
        <v>2010s</v>
      </c>
      <c r="L5136" s="11" t="str">
        <f t="shared" si="484"/>
        <v>Fiber</v>
      </c>
      <c r="M5136" s="18">
        <f t="shared" si="485"/>
        <v>2.0408571428571429</v>
      </c>
    </row>
    <row r="5137" spans="1:13">
      <c r="A5137" s="4">
        <v>2014</v>
      </c>
      <c r="B5137" s="5" t="s">
        <v>163</v>
      </c>
      <c r="C5137" s="5" t="s">
        <v>176</v>
      </c>
      <c r="D5137" s="5" t="s">
        <v>16</v>
      </c>
      <c r="E5137" s="5">
        <v>2320</v>
      </c>
      <c r="F5137" s="6">
        <v>1181.03</v>
      </c>
      <c r="H5137" s="15" t="str">
        <f t="shared" si="480"/>
        <v>Medium</v>
      </c>
      <c r="I5137" s="11" t="str">
        <f t="shared" si="481"/>
        <v>Medium</v>
      </c>
      <c r="J5137" s="11" t="str">
        <f t="shared" si="482"/>
        <v>West</v>
      </c>
      <c r="K5137" s="11" t="str">
        <f t="shared" si="483"/>
        <v>2010s</v>
      </c>
      <c r="L5137" s="11" t="str">
        <f t="shared" si="484"/>
        <v>Cereal</v>
      </c>
      <c r="M5137" s="18">
        <f t="shared" si="485"/>
        <v>0.50906465517241373</v>
      </c>
    </row>
    <row r="5138" spans="1:13">
      <c r="A5138" s="4">
        <v>2014</v>
      </c>
      <c r="B5138" s="5" t="s">
        <v>163</v>
      </c>
      <c r="C5138" s="5" t="s">
        <v>176</v>
      </c>
      <c r="D5138" s="5" t="s">
        <v>17</v>
      </c>
      <c r="E5138" s="5">
        <v>137550</v>
      </c>
      <c r="F5138" s="6">
        <v>803.05</v>
      </c>
      <c r="H5138" s="15" t="str">
        <f t="shared" si="480"/>
        <v>Low</v>
      </c>
      <c r="I5138" s="11" t="str">
        <f t="shared" si="481"/>
        <v>Large</v>
      </c>
      <c r="J5138" s="11" t="str">
        <f t="shared" si="482"/>
        <v>West</v>
      </c>
      <c r="K5138" s="11" t="str">
        <f t="shared" si="483"/>
        <v>2010s</v>
      </c>
      <c r="L5138" s="11" t="str">
        <f t="shared" si="484"/>
        <v>Pulse</v>
      </c>
      <c r="M5138" s="18">
        <f t="shared" si="485"/>
        <v>5.8382406397673569E-3</v>
      </c>
    </row>
    <row r="5139" spans="1:13">
      <c r="A5139" s="4">
        <v>2014</v>
      </c>
      <c r="B5139" s="5" t="s">
        <v>163</v>
      </c>
      <c r="C5139" s="5" t="s">
        <v>176</v>
      </c>
      <c r="D5139" s="5" t="s">
        <v>18</v>
      </c>
      <c r="E5139" s="5">
        <v>210</v>
      </c>
      <c r="F5139" s="6">
        <v>95.24</v>
      </c>
      <c r="H5139" s="15" t="str">
        <f t="shared" si="480"/>
        <v>Low</v>
      </c>
      <c r="I5139" s="11" t="str">
        <f t="shared" si="481"/>
        <v>Small</v>
      </c>
      <c r="J5139" s="11" t="str">
        <f t="shared" si="482"/>
        <v>West</v>
      </c>
      <c r="K5139" s="11" t="str">
        <f t="shared" si="483"/>
        <v>2010s</v>
      </c>
      <c r="L5139" s="11" t="str">
        <f t="shared" si="484"/>
        <v>Fiber</v>
      </c>
      <c r="M5139" s="18">
        <f t="shared" si="485"/>
        <v>0.4535238095238095</v>
      </c>
    </row>
    <row r="5140" spans="1:13">
      <c r="A5140" s="4">
        <v>2015</v>
      </c>
      <c r="B5140" s="5" t="s">
        <v>163</v>
      </c>
      <c r="C5140" s="5" t="s">
        <v>176</v>
      </c>
      <c r="D5140" s="5" t="s">
        <v>16</v>
      </c>
      <c r="E5140" s="5">
        <v>2450</v>
      </c>
      <c r="F5140" s="6">
        <v>1526.53</v>
      </c>
      <c r="H5140" s="15" t="str">
        <f t="shared" si="480"/>
        <v>Medium</v>
      </c>
      <c r="I5140" s="11" t="str">
        <f t="shared" si="481"/>
        <v>Medium</v>
      </c>
      <c r="J5140" s="11" t="str">
        <f t="shared" si="482"/>
        <v>West</v>
      </c>
      <c r="K5140" s="11" t="str">
        <f t="shared" si="483"/>
        <v>2010s</v>
      </c>
      <c r="L5140" s="11" t="str">
        <f t="shared" si="484"/>
        <v>Cereal</v>
      </c>
      <c r="M5140" s="18">
        <f t="shared" si="485"/>
        <v>0.6230734693877551</v>
      </c>
    </row>
    <row r="5141" spans="1:13">
      <c r="A5141" s="4">
        <v>2015</v>
      </c>
      <c r="B5141" s="5" t="s">
        <v>163</v>
      </c>
      <c r="C5141" s="5" t="s">
        <v>176</v>
      </c>
      <c r="D5141" s="5" t="s">
        <v>17</v>
      </c>
      <c r="E5141" s="5">
        <v>26360</v>
      </c>
      <c r="F5141" s="6">
        <v>977.24</v>
      </c>
      <c r="H5141" s="15" t="str">
        <f t="shared" si="480"/>
        <v>Low</v>
      </c>
      <c r="I5141" s="11" t="str">
        <f t="shared" si="481"/>
        <v>Large</v>
      </c>
      <c r="J5141" s="11" t="str">
        <f t="shared" si="482"/>
        <v>West</v>
      </c>
      <c r="K5141" s="11" t="str">
        <f t="shared" si="483"/>
        <v>2010s</v>
      </c>
      <c r="L5141" s="11" t="str">
        <f t="shared" si="484"/>
        <v>Pulse</v>
      </c>
      <c r="M5141" s="18">
        <f t="shared" si="485"/>
        <v>3.7072837632776932E-2</v>
      </c>
    </row>
    <row r="5142" spans="1:13">
      <c r="A5142" s="4">
        <v>2015</v>
      </c>
      <c r="B5142" s="5" t="s">
        <v>163</v>
      </c>
      <c r="C5142" s="5" t="s">
        <v>176</v>
      </c>
      <c r="D5142" s="5" t="s">
        <v>18</v>
      </c>
      <c r="E5142" s="5">
        <v>150</v>
      </c>
      <c r="F5142" s="6">
        <v>66.67</v>
      </c>
      <c r="H5142" s="15" t="str">
        <f t="shared" si="480"/>
        <v>Low</v>
      </c>
      <c r="I5142" s="11" t="str">
        <f t="shared" si="481"/>
        <v>Small</v>
      </c>
      <c r="J5142" s="11" t="str">
        <f t="shared" si="482"/>
        <v>West</v>
      </c>
      <c r="K5142" s="11" t="str">
        <f t="shared" si="483"/>
        <v>2010s</v>
      </c>
      <c r="L5142" s="11" t="str">
        <f t="shared" si="484"/>
        <v>Fiber</v>
      </c>
      <c r="M5142" s="18">
        <f t="shared" si="485"/>
        <v>0.44446666666666668</v>
      </c>
    </row>
    <row r="5143" spans="1:13">
      <c r="A5143" s="4">
        <v>2016</v>
      </c>
      <c r="B5143" s="5" t="s">
        <v>163</v>
      </c>
      <c r="C5143" s="5" t="s">
        <v>176</v>
      </c>
      <c r="D5143" s="5" t="s">
        <v>16</v>
      </c>
      <c r="E5143" s="5">
        <v>1980</v>
      </c>
      <c r="F5143" s="6">
        <v>1497.98</v>
      </c>
      <c r="H5143" s="15" t="str">
        <f t="shared" si="480"/>
        <v>Medium</v>
      </c>
      <c r="I5143" s="11" t="str">
        <f t="shared" si="481"/>
        <v>Medium</v>
      </c>
      <c r="J5143" s="11" t="str">
        <f t="shared" si="482"/>
        <v>West</v>
      </c>
      <c r="K5143" s="11" t="str">
        <f t="shared" si="483"/>
        <v>2010s</v>
      </c>
      <c r="L5143" s="11" t="str">
        <f t="shared" si="484"/>
        <v>Cereal</v>
      </c>
      <c r="M5143" s="18">
        <f t="shared" si="485"/>
        <v>0.75655555555555554</v>
      </c>
    </row>
    <row r="5144" spans="1:13">
      <c r="A5144" s="4">
        <v>2016</v>
      </c>
      <c r="B5144" s="5" t="s">
        <v>163</v>
      </c>
      <c r="C5144" s="5" t="s">
        <v>176</v>
      </c>
      <c r="D5144" s="5" t="s">
        <v>17</v>
      </c>
      <c r="E5144" s="5">
        <v>114840</v>
      </c>
      <c r="F5144" s="6">
        <v>1105.26</v>
      </c>
      <c r="H5144" s="15" t="str">
        <f t="shared" si="480"/>
        <v>Medium</v>
      </c>
      <c r="I5144" s="11" t="str">
        <f t="shared" si="481"/>
        <v>Large</v>
      </c>
      <c r="J5144" s="11" t="str">
        <f t="shared" si="482"/>
        <v>West</v>
      </c>
      <c r="K5144" s="11" t="str">
        <f t="shared" si="483"/>
        <v>2010s</v>
      </c>
      <c r="L5144" s="11" t="str">
        <f t="shared" si="484"/>
        <v>Pulse</v>
      </c>
      <c r="M5144" s="18">
        <f t="shared" si="485"/>
        <v>9.6243469174503663E-3</v>
      </c>
    </row>
    <row r="5145" spans="1:13">
      <c r="A5145" s="4">
        <v>2016</v>
      </c>
      <c r="B5145" s="5" t="s">
        <v>163</v>
      </c>
      <c r="C5145" s="5" t="s">
        <v>176</v>
      </c>
      <c r="D5145" s="5" t="s">
        <v>18</v>
      </c>
      <c r="E5145" s="5">
        <v>100</v>
      </c>
      <c r="F5145" s="6">
        <v>595.66999999999996</v>
      </c>
      <c r="H5145" s="15" t="str">
        <f t="shared" si="480"/>
        <v>Low</v>
      </c>
      <c r="I5145" s="11" t="str">
        <f t="shared" si="481"/>
        <v>Small</v>
      </c>
      <c r="J5145" s="11" t="str">
        <f t="shared" si="482"/>
        <v>West</v>
      </c>
      <c r="K5145" s="11" t="str">
        <f t="shared" si="483"/>
        <v>2010s</v>
      </c>
      <c r="L5145" s="11" t="str">
        <f t="shared" si="484"/>
        <v>Fiber</v>
      </c>
      <c r="M5145" s="18">
        <f t="shared" si="485"/>
        <v>5.9566999999999997</v>
      </c>
    </row>
    <row r="5146" spans="1:13">
      <c r="A5146" s="4">
        <v>2017</v>
      </c>
      <c r="B5146" s="5" t="s">
        <v>163</v>
      </c>
      <c r="C5146" s="5" t="s">
        <v>176</v>
      </c>
      <c r="D5146" s="5" t="s">
        <v>16</v>
      </c>
      <c r="E5146" s="5">
        <v>1990</v>
      </c>
      <c r="F5146" s="6">
        <v>1306.6500000000001</v>
      </c>
      <c r="H5146" s="15" t="str">
        <f t="shared" si="480"/>
        <v>Medium</v>
      </c>
      <c r="I5146" s="11" t="str">
        <f t="shared" si="481"/>
        <v>Medium</v>
      </c>
      <c r="J5146" s="11" t="str">
        <f t="shared" si="482"/>
        <v>West</v>
      </c>
      <c r="K5146" s="11" t="str">
        <f t="shared" si="483"/>
        <v>2010s</v>
      </c>
      <c r="L5146" s="11" t="str">
        <f t="shared" si="484"/>
        <v>Cereal</v>
      </c>
      <c r="M5146" s="18">
        <f t="shared" si="485"/>
        <v>0.65660804020100505</v>
      </c>
    </row>
    <row r="5147" spans="1:13">
      <c r="A5147" s="4">
        <v>2017</v>
      </c>
      <c r="B5147" s="5" t="s">
        <v>163</v>
      </c>
      <c r="C5147" s="5" t="s">
        <v>176</v>
      </c>
      <c r="D5147" s="5" t="s">
        <v>17</v>
      </c>
      <c r="E5147" s="5">
        <v>36120</v>
      </c>
      <c r="F5147" s="6">
        <v>1096.3699999999999</v>
      </c>
      <c r="H5147" s="15" t="str">
        <f t="shared" si="480"/>
        <v>Medium</v>
      </c>
      <c r="I5147" s="11" t="str">
        <f t="shared" si="481"/>
        <v>Large</v>
      </c>
      <c r="J5147" s="11" t="str">
        <f t="shared" si="482"/>
        <v>West</v>
      </c>
      <c r="K5147" s="11" t="str">
        <f t="shared" si="483"/>
        <v>2010s</v>
      </c>
      <c r="L5147" s="11" t="str">
        <f t="shared" si="484"/>
        <v>Pulse</v>
      </c>
      <c r="M5147" s="18">
        <f t="shared" si="485"/>
        <v>3.0353543743078623E-2</v>
      </c>
    </row>
    <row r="5148" spans="1:13">
      <c r="A5148" s="4">
        <v>2017</v>
      </c>
      <c r="B5148" s="5" t="s">
        <v>163</v>
      </c>
      <c r="C5148" s="5" t="s">
        <v>176</v>
      </c>
      <c r="D5148" s="5" t="s">
        <v>18</v>
      </c>
      <c r="E5148" s="5">
        <v>200</v>
      </c>
      <c r="F5148" s="6">
        <v>98.68</v>
      </c>
      <c r="H5148" s="15" t="str">
        <f t="shared" si="480"/>
        <v>Low</v>
      </c>
      <c r="I5148" s="11" t="str">
        <f t="shared" si="481"/>
        <v>Small</v>
      </c>
      <c r="J5148" s="11" t="str">
        <f t="shared" si="482"/>
        <v>West</v>
      </c>
      <c r="K5148" s="11" t="str">
        <f t="shared" si="483"/>
        <v>2010s</v>
      </c>
      <c r="L5148" s="11" t="str">
        <f t="shared" si="484"/>
        <v>Fiber</v>
      </c>
      <c r="M5148" s="18">
        <f t="shared" si="485"/>
        <v>0.49340000000000006</v>
      </c>
    </row>
    <row r="5149" spans="1:13">
      <c r="A5149" s="4">
        <v>2008</v>
      </c>
      <c r="B5149" s="5" t="s">
        <v>163</v>
      </c>
      <c r="C5149" s="5" t="s">
        <v>177</v>
      </c>
      <c r="D5149" s="5" t="s">
        <v>17</v>
      </c>
      <c r="E5149" s="5">
        <v>66960</v>
      </c>
      <c r="F5149" s="6">
        <v>528.23</v>
      </c>
      <c r="H5149" s="15" t="str">
        <f t="shared" si="480"/>
        <v>Low</v>
      </c>
      <c r="I5149" s="11" t="str">
        <f t="shared" si="481"/>
        <v>Large</v>
      </c>
      <c r="J5149" s="11" t="str">
        <f t="shared" si="482"/>
        <v>West</v>
      </c>
      <c r="K5149" s="11" t="str">
        <f t="shared" si="483"/>
        <v>2000s</v>
      </c>
      <c r="L5149" s="11" t="str">
        <f t="shared" si="484"/>
        <v>Pulse</v>
      </c>
      <c r="M5149" s="18">
        <f t="shared" si="485"/>
        <v>7.8887395459976105E-3</v>
      </c>
    </row>
    <row r="5150" spans="1:13">
      <c r="A5150" s="4">
        <v>2008</v>
      </c>
      <c r="B5150" s="5" t="s">
        <v>163</v>
      </c>
      <c r="C5150" s="5" t="s">
        <v>177</v>
      </c>
      <c r="D5150" s="5" t="s">
        <v>18</v>
      </c>
      <c r="E5150" s="5">
        <v>40</v>
      </c>
      <c r="F5150" s="6">
        <v>500</v>
      </c>
      <c r="H5150" s="15" t="str">
        <f t="shared" si="480"/>
        <v>Low</v>
      </c>
      <c r="I5150" s="11" t="str">
        <f t="shared" si="481"/>
        <v>Small</v>
      </c>
      <c r="J5150" s="11" t="str">
        <f t="shared" si="482"/>
        <v>West</v>
      </c>
      <c r="K5150" s="11" t="str">
        <f t="shared" si="483"/>
        <v>2000s</v>
      </c>
      <c r="L5150" s="11" t="str">
        <f t="shared" si="484"/>
        <v>Fiber</v>
      </c>
      <c r="M5150" s="18">
        <f t="shared" si="485"/>
        <v>12.5</v>
      </c>
    </row>
    <row r="5151" spans="1:13">
      <c r="A5151" s="4">
        <v>2009</v>
      </c>
      <c r="B5151" s="5" t="s">
        <v>163</v>
      </c>
      <c r="C5151" s="5" t="s">
        <v>177</v>
      </c>
      <c r="D5151" s="5" t="s">
        <v>17</v>
      </c>
      <c r="E5151" s="5">
        <v>52680</v>
      </c>
      <c r="F5151" s="6">
        <v>361.43</v>
      </c>
      <c r="H5151" s="15" t="str">
        <f t="shared" si="480"/>
        <v>Low</v>
      </c>
      <c r="I5151" s="11" t="str">
        <f t="shared" si="481"/>
        <v>Large</v>
      </c>
      <c r="J5151" s="11" t="str">
        <f t="shared" si="482"/>
        <v>West</v>
      </c>
      <c r="K5151" s="11" t="str">
        <f t="shared" si="483"/>
        <v>2000s</v>
      </c>
      <c r="L5151" s="11" t="str">
        <f t="shared" si="484"/>
        <v>Pulse</v>
      </c>
      <c r="M5151" s="18">
        <f t="shared" si="485"/>
        <v>6.8608580106302207E-3</v>
      </c>
    </row>
    <row r="5152" spans="1:13">
      <c r="A5152" s="4">
        <v>2009</v>
      </c>
      <c r="B5152" s="5" t="s">
        <v>163</v>
      </c>
      <c r="C5152" s="5" t="s">
        <v>177</v>
      </c>
      <c r="D5152" s="5" t="s">
        <v>18</v>
      </c>
      <c r="E5152" s="5">
        <v>110</v>
      </c>
      <c r="F5152" s="6">
        <v>363.64</v>
      </c>
      <c r="H5152" s="15" t="str">
        <f t="shared" si="480"/>
        <v>Low</v>
      </c>
      <c r="I5152" s="11" t="str">
        <f t="shared" si="481"/>
        <v>Small</v>
      </c>
      <c r="J5152" s="11" t="str">
        <f t="shared" si="482"/>
        <v>West</v>
      </c>
      <c r="K5152" s="11" t="str">
        <f t="shared" si="483"/>
        <v>2000s</v>
      </c>
      <c r="L5152" s="11" t="str">
        <f t="shared" si="484"/>
        <v>Fiber</v>
      </c>
      <c r="M5152" s="18">
        <f t="shared" si="485"/>
        <v>3.3058181818181818</v>
      </c>
    </row>
    <row r="5153" spans="1:13">
      <c r="A5153" s="4">
        <v>2010</v>
      </c>
      <c r="B5153" s="5" t="s">
        <v>163</v>
      </c>
      <c r="C5153" s="5" t="s">
        <v>177</v>
      </c>
      <c r="D5153" s="5" t="s">
        <v>17</v>
      </c>
      <c r="E5153" s="5">
        <v>79530</v>
      </c>
      <c r="F5153" s="6">
        <v>654.34</v>
      </c>
      <c r="H5153" s="15" t="str">
        <f t="shared" si="480"/>
        <v>Low</v>
      </c>
      <c r="I5153" s="11" t="str">
        <f t="shared" si="481"/>
        <v>Large</v>
      </c>
      <c r="J5153" s="11" t="str">
        <f t="shared" si="482"/>
        <v>West</v>
      </c>
      <c r="K5153" s="11" t="str">
        <f t="shared" si="483"/>
        <v>2010s</v>
      </c>
      <c r="L5153" s="11" t="str">
        <f t="shared" si="484"/>
        <v>Pulse</v>
      </c>
      <c r="M5153" s="18">
        <f t="shared" si="485"/>
        <v>8.2275870740601033E-3</v>
      </c>
    </row>
    <row r="5154" spans="1:13">
      <c r="A5154" s="4">
        <v>2010</v>
      </c>
      <c r="B5154" s="5" t="s">
        <v>163</v>
      </c>
      <c r="C5154" s="5" t="s">
        <v>177</v>
      </c>
      <c r="D5154" s="5" t="s">
        <v>18</v>
      </c>
      <c r="E5154" s="5">
        <v>40</v>
      </c>
      <c r="F5154" s="6">
        <v>500</v>
      </c>
      <c r="H5154" s="15" t="str">
        <f t="shared" si="480"/>
        <v>Low</v>
      </c>
      <c r="I5154" s="11" t="str">
        <f t="shared" si="481"/>
        <v>Small</v>
      </c>
      <c r="J5154" s="11" t="str">
        <f t="shared" si="482"/>
        <v>West</v>
      </c>
      <c r="K5154" s="11" t="str">
        <f t="shared" si="483"/>
        <v>2010s</v>
      </c>
      <c r="L5154" s="11" t="str">
        <f t="shared" si="484"/>
        <v>Fiber</v>
      </c>
      <c r="M5154" s="18">
        <f t="shared" si="485"/>
        <v>12.5</v>
      </c>
    </row>
    <row r="5155" spans="1:13">
      <c r="A5155" s="4">
        <v>2011</v>
      </c>
      <c r="B5155" s="5" t="s">
        <v>163</v>
      </c>
      <c r="C5155" s="5" t="s">
        <v>177</v>
      </c>
      <c r="D5155" s="5" t="s">
        <v>17</v>
      </c>
      <c r="E5155" s="5">
        <v>94020</v>
      </c>
      <c r="F5155" s="6">
        <v>861.63</v>
      </c>
      <c r="H5155" s="15" t="str">
        <f t="shared" si="480"/>
        <v>Low</v>
      </c>
      <c r="I5155" s="11" t="str">
        <f t="shared" si="481"/>
        <v>Large</v>
      </c>
      <c r="J5155" s="11" t="str">
        <f t="shared" si="482"/>
        <v>West</v>
      </c>
      <c r="K5155" s="11" t="str">
        <f t="shared" si="483"/>
        <v>2010s</v>
      </c>
      <c r="L5155" s="11" t="str">
        <f t="shared" si="484"/>
        <v>Pulse</v>
      </c>
      <c r="M5155" s="18">
        <f t="shared" si="485"/>
        <v>9.1643267389917033E-3</v>
      </c>
    </row>
    <row r="5156" spans="1:13">
      <c r="A5156" s="4">
        <v>2011</v>
      </c>
      <c r="B5156" s="5" t="s">
        <v>163</v>
      </c>
      <c r="C5156" s="5" t="s">
        <v>177</v>
      </c>
      <c r="D5156" s="5" t="s">
        <v>18</v>
      </c>
      <c r="E5156" s="5">
        <v>340</v>
      </c>
      <c r="F5156" s="6">
        <v>529.41</v>
      </c>
      <c r="H5156" s="15" t="str">
        <f t="shared" si="480"/>
        <v>Low</v>
      </c>
      <c r="I5156" s="11" t="str">
        <f t="shared" si="481"/>
        <v>Small</v>
      </c>
      <c r="J5156" s="11" t="str">
        <f t="shared" si="482"/>
        <v>West</v>
      </c>
      <c r="K5156" s="11" t="str">
        <f t="shared" si="483"/>
        <v>2010s</v>
      </c>
      <c r="L5156" s="11" t="str">
        <f t="shared" si="484"/>
        <v>Fiber</v>
      </c>
      <c r="M5156" s="18">
        <f t="shared" si="485"/>
        <v>1.5570882352941176</v>
      </c>
    </row>
    <row r="5157" spans="1:13">
      <c r="A5157" s="4">
        <v>2012</v>
      </c>
      <c r="B5157" s="5" t="s">
        <v>163</v>
      </c>
      <c r="C5157" s="5" t="s">
        <v>177</v>
      </c>
      <c r="D5157" s="5" t="s">
        <v>17</v>
      </c>
      <c r="E5157" s="5">
        <v>130490</v>
      </c>
      <c r="F5157" s="6">
        <v>618.44000000000005</v>
      </c>
      <c r="H5157" s="15" t="str">
        <f t="shared" si="480"/>
        <v>Low</v>
      </c>
      <c r="I5157" s="11" t="str">
        <f t="shared" si="481"/>
        <v>Large</v>
      </c>
      <c r="J5157" s="11" t="str">
        <f t="shared" si="482"/>
        <v>West</v>
      </c>
      <c r="K5157" s="11" t="str">
        <f t="shared" si="483"/>
        <v>2010s</v>
      </c>
      <c r="L5157" s="11" t="str">
        <f t="shared" si="484"/>
        <v>Pulse</v>
      </c>
      <c r="M5157" s="18">
        <f t="shared" si="485"/>
        <v>4.7393670013027821E-3</v>
      </c>
    </row>
    <row r="5158" spans="1:13">
      <c r="A5158" s="4">
        <v>2012</v>
      </c>
      <c r="B5158" s="5" t="s">
        <v>163</v>
      </c>
      <c r="C5158" s="5" t="s">
        <v>177</v>
      </c>
      <c r="D5158" s="5" t="s">
        <v>18</v>
      </c>
      <c r="E5158" s="5">
        <v>140</v>
      </c>
      <c r="F5158" s="6">
        <v>71.430000000000007</v>
      </c>
      <c r="H5158" s="15" t="str">
        <f t="shared" si="480"/>
        <v>Low</v>
      </c>
      <c r="I5158" s="11" t="str">
        <f t="shared" si="481"/>
        <v>Small</v>
      </c>
      <c r="J5158" s="11" t="str">
        <f t="shared" si="482"/>
        <v>West</v>
      </c>
      <c r="K5158" s="11" t="str">
        <f t="shared" si="483"/>
        <v>2010s</v>
      </c>
      <c r="L5158" s="11" t="str">
        <f t="shared" si="484"/>
        <v>Fiber</v>
      </c>
      <c r="M5158" s="18">
        <f t="shared" si="485"/>
        <v>0.51021428571428573</v>
      </c>
    </row>
    <row r="5159" spans="1:13">
      <c r="A5159" s="4">
        <v>2013</v>
      </c>
      <c r="B5159" s="5" t="s">
        <v>163</v>
      </c>
      <c r="C5159" s="5" t="s">
        <v>177</v>
      </c>
      <c r="D5159" s="5" t="s">
        <v>17</v>
      </c>
      <c r="E5159" s="5">
        <v>143650</v>
      </c>
      <c r="F5159" s="6">
        <v>884.44</v>
      </c>
      <c r="H5159" s="15" t="str">
        <f t="shared" si="480"/>
        <v>Low</v>
      </c>
      <c r="I5159" s="11" t="str">
        <f t="shared" si="481"/>
        <v>Large</v>
      </c>
      <c r="J5159" s="11" t="str">
        <f t="shared" si="482"/>
        <v>West</v>
      </c>
      <c r="K5159" s="11" t="str">
        <f t="shared" si="483"/>
        <v>2010s</v>
      </c>
      <c r="L5159" s="11" t="str">
        <f t="shared" si="484"/>
        <v>Pulse</v>
      </c>
      <c r="M5159" s="18">
        <f t="shared" si="485"/>
        <v>6.1569091541942228E-3</v>
      </c>
    </row>
    <row r="5160" spans="1:13">
      <c r="A5160" s="4">
        <v>2013</v>
      </c>
      <c r="B5160" s="5" t="s">
        <v>163</v>
      </c>
      <c r="C5160" s="5" t="s">
        <v>177</v>
      </c>
      <c r="D5160" s="5" t="s">
        <v>18</v>
      </c>
      <c r="E5160" s="5">
        <v>170</v>
      </c>
      <c r="F5160" s="6">
        <v>117.65</v>
      </c>
      <c r="H5160" s="15" t="str">
        <f t="shared" si="480"/>
        <v>Low</v>
      </c>
      <c r="I5160" s="11" t="str">
        <f t="shared" si="481"/>
        <v>Small</v>
      </c>
      <c r="J5160" s="11" t="str">
        <f t="shared" si="482"/>
        <v>West</v>
      </c>
      <c r="K5160" s="11" t="str">
        <f t="shared" si="483"/>
        <v>2010s</v>
      </c>
      <c r="L5160" s="11" t="str">
        <f t="shared" si="484"/>
        <v>Fiber</v>
      </c>
      <c r="M5160" s="18">
        <f t="shared" si="485"/>
        <v>0.69205882352941184</v>
      </c>
    </row>
    <row r="5161" spans="1:13">
      <c r="A5161" s="4">
        <v>2014</v>
      </c>
      <c r="B5161" s="5" t="s">
        <v>163</v>
      </c>
      <c r="C5161" s="5" t="s">
        <v>177</v>
      </c>
      <c r="D5161" s="5" t="s">
        <v>17</v>
      </c>
      <c r="E5161" s="5">
        <v>107830</v>
      </c>
      <c r="F5161" s="6">
        <v>450.25</v>
      </c>
      <c r="H5161" s="15" t="str">
        <f t="shared" si="480"/>
        <v>Low</v>
      </c>
      <c r="I5161" s="11" t="str">
        <f t="shared" si="481"/>
        <v>Large</v>
      </c>
      <c r="J5161" s="11" t="str">
        <f t="shared" si="482"/>
        <v>West</v>
      </c>
      <c r="K5161" s="11" t="str">
        <f t="shared" si="483"/>
        <v>2010s</v>
      </c>
      <c r="L5161" s="11" t="str">
        <f t="shared" si="484"/>
        <v>Pulse</v>
      </c>
      <c r="M5161" s="18">
        <f t="shared" si="485"/>
        <v>4.1755541129555786E-3</v>
      </c>
    </row>
    <row r="5162" spans="1:13">
      <c r="A5162" s="4">
        <v>2014</v>
      </c>
      <c r="B5162" s="5" t="s">
        <v>163</v>
      </c>
      <c r="C5162" s="5" t="s">
        <v>177</v>
      </c>
      <c r="D5162" s="5" t="s">
        <v>18</v>
      </c>
      <c r="E5162" s="5">
        <v>280</v>
      </c>
      <c r="F5162" s="6">
        <v>107.14</v>
      </c>
      <c r="H5162" s="15" t="str">
        <f t="shared" si="480"/>
        <v>Low</v>
      </c>
      <c r="I5162" s="11" t="str">
        <f t="shared" si="481"/>
        <v>Small</v>
      </c>
      <c r="J5162" s="11" t="str">
        <f t="shared" si="482"/>
        <v>West</v>
      </c>
      <c r="K5162" s="11" t="str">
        <f t="shared" si="483"/>
        <v>2010s</v>
      </c>
      <c r="L5162" s="11" t="str">
        <f t="shared" si="484"/>
        <v>Fiber</v>
      </c>
      <c r="M5162" s="18">
        <f t="shared" si="485"/>
        <v>0.38264285714285712</v>
      </c>
    </row>
    <row r="5163" spans="1:13">
      <c r="A5163" s="4">
        <v>2015</v>
      </c>
      <c r="B5163" s="5" t="s">
        <v>163</v>
      </c>
      <c r="C5163" s="5" t="s">
        <v>177</v>
      </c>
      <c r="D5163" s="5" t="s">
        <v>17</v>
      </c>
      <c r="E5163" s="5">
        <v>131690</v>
      </c>
      <c r="F5163" s="6">
        <v>1007.52</v>
      </c>
      <c r="H5163" s="15" t="str">
        <f t="shared" si="480"/>
        <v>Medium</v>
      </c>
      <c r="I5163" s="11" t="str">
        <f t="shared" si="481"/>
        <v>Large</v>
      </c>
      <c r="J5163" s="11" t="str">
        <f t="shared" si="482"/>
        <v>West</v>
      </c>
      <c r="K5163" s="11" t="str">
        <f t="shared" si="483"/>
        <v>2010s</v>
      </c>
      <c r="L5163" s="11" t="str">
        <f t="shared" si="484"/>
        <v>Pulse</v>
      </c>
      <c r="M5163" s="18">
        <f t="shared" si="485"/>
        <v>7.6506948135773405E-3</v>
      </c>
    </row>
    <row r="5164" spans="1:13">
      <c r="A5164" s="4">
        <v>2015</v>
      </c>
      <c r="B5164" s="5" t="s">
        <v>163</v>
      </c>
      <c r="C5164" s="5" t="s">
        <v>177</v>
      </c>
      <c r="D5164" s="5" t="s">
        <v>18</v>
      </c>
      <c r="E5164" s="5">
        <v>190</v>
      </c>
      <c r="F5164" s="6">
        <v>105.26</v>
      </c>
      <c r="H5164" s="15" t="str">
        <f t="shared" si="480"/>
        <v>Low</v>
      </c>
      <c r="I5164" s="11" t="str">
        <f t="shared" si="481"/>
        <v>Small</v>
      </c>
      <c r="J5164" s="11" t="str">
        <f t="shared" si="482"/>
        <v>West</v>
      </c>
      <c r="K5164" s="11" t="str">
        <f t="shared" si="483"/>
        <v>2010s</v>
      </c>
      <c r="L5164" s="11" t="str">
        <f t="shared" si="484"/>
        <v>Fiber</v>
      </c>
      <c r="M5164" s="18">
        <f t="shared" si="485"/>
        <v>0.55400000000000005</v>
      </c>
    </row>
    <row r="5165" spans="1:13">
      <c r="A5165" s="4">
        <v>2016</v>
      </c>
      <c r="B5165" s="5" t="s">
        <v>163</v>
      </c>
      <c r="C5165" s="5" t="s">
        <v>177</v>
      </c>
      <c r="D5165" s="5" t="s">
        <v>17</v>
      </c>
      <c r="E5165" s="5">
        <v>152930</v>
      </c>
      <c r="F5165" s="6">
        <v>895.07</v>
      </c>
      <c r="H5165" s="15" t="str">
        <f t="shared" si="480"/>
        <v>Low</v>
      </c>
      <c r="I5165" s="11" t="str">
        <f t="shared" si="481"/>
        <v>Large</v>
      </c>
      <c r="J5165" s="11" t="str">
        <f t="shared" si="482"/>
        <v>West</v>
      </c>
      <c r="K5165" s="11" t="str">
        <f t="shared" si="483"/>
        <v>2010s</v>
      </c>
      <c r="L5165" s="11" t="str">
        <f t="shared" si="484"/>
        <v>Pulse</v>
      </c>
      <c r="M5165" s="18">
        <f t="shared" si="485"/>
        <v>5.8528084744654419E-3</v>
      </c>
    </row>
    <row r="5166" spans="1:13">
      <c r="A5166" s="4">
        <v>2016</v>
      </c>
      <c r="B5166" s="5" t="s">
        <v>163</v>
      </c>
      <c r="C5166" s="5" t="s">
        <v>177</v>
      </c>
      <c r="D5166" s="5" t="s">
        <v>18</v>
      </c>
      <c r="E5166" s="5">
        <v>40</v>
      </c>
      <c r="F5166" s="6">
        <v>595.71</v>
      </c>
      <c r="H5166" s="15" t="str">
        <f t="shared" si="480"/>
        <v>Low</v>
      </c>
      <c r="I5166" s="11" t="str">
        <f t="shared" si="481"/>
        <v>Small</v>
      </c>
      <c r="J5166" s="11" t="str">
        <f t="shared" si="482"/>
        <v>West</v>
      </c>
      <c r="K5166" s="11" t="str">
        <f t="shared" si="483"/>
        <v>2010s</v>
      </c>
      <c r="L5166" s="11" t="str">
        <f t="shared" si="484"/>
        <v>Fiber</v>
      </c>
      <c r="M5166" s="18">
        <f t="shared" si="485"/>
        <v>14.892750000000001</v>
      </c>
    </row>
    <row r="5167" spans="1:13">
      <c r="A5167" s="4">
        <v>2017</v>
      </c>
      <c r="B5167" s="5" t="s">
        <v>163</v>
      </c>
      <c r="C5167" s="5" t="s">
        <v>177</v>
      </c>
      <c r="D5167" s="5" t="s">
        <v>17</v>
      </c>
      <c r="E5167" s="5">
        <v>159080</v>
      </c>
      <c r="F5167" s="6">
        <v>789.65</v>
      </c>
      <c r="H5167" s="15" t="str">
        <f t="shared" si="480"/>
        <v>Low</v>
      </c>
      <c r="I5167" s="11" t="str">
        <f t="shared" si="481"/>
        <v>Large</v>
      </c>
      <c r="J5167" s="11" t="str">
        <f t="shared" si="482"/>
        <v>West</v>
      </c>
      <c r="K5167" s="11" t="str">
        <f t="shared" si="483"/>
        <v>2010s</v>
      </c>
      <c r="L5167" s="11" t="str">
        <f t="shared" si="484"/>
        <v>Pulse</v>
      </c>
      <c r="M5167" s="18">
        <f t="shared" si="485"/>
        <v>4.9638546643198389E-3</v>
      </c>
    </row>
    <row r="5168" spans="1:13">
      <c r="A5168" s="4">
        <v>2017</v>
      </c>
      <c r="B5168" s="5" t="s">
        <v>163</v>
      </c>
      <c r="C5168" s="5" t="s">
        <v>177</v>
      </c>
      <c r="D5168" s="5" t="s">
        <v>18</v>
      </c>
      <c r="E5168" s="5">
        <v>170</v>
      </c>
      <c r="F5168" s="6">
        <v>98.74</v>
      </c>
      <c r="H5168" s="15" t="str">
        <f t="shared" si="480"/>
        <v>Low</v>
      </c>
      <c r="I5168" s="11" t="str">
        <f t="shared" si="481"/>
        <v>Small</v>
      </c>
      <c r="J5168" s="11" t="str">
        <f t="shared" si="482"/>
        <v>West</v>
      </c>
      <c r="K5168" s="11" t="str">
        <f t="shared" si="483"/>
        <v>2010s</v>
      </c>
      <c r="L5168" s="11" t="str">
        <f t="shared" si="484"/>
        <v>Fiber</v>
      </c>
      <c r="M5168" s="18">
        <f t="shared" si="485"/>
        <v>0.58082352941176463</v>
      </c>
    </row>
    <row r="5169" spans="1:13">
      <c r="A5169" s="4">
        <v>2008</v>
      </c>
      <c r="B5169" s="5" t="s">
        <v>163</v>
      </c>
      <c r="C5169" s="5" t="s">
        <v>178</v>
      </c>
      <c r="D5169" s="5" t="s">
        <v>16</v>
      </c>
      <c r="E5169" s="5">
        <v>50</v>
      </c>
      <c r="F5169" s="6">
        <v>1800</v>
      </c>
      <c r="H5169" s="15" t="str">
        <f t="shared" si="480"/>
        <v>Medium</v>
      </c>
      <c r="I5169" s="11" t="str">
        <f t="shared" si="481"/>
        <v>Small</v>
      </c>
      <c r="J5169" s="11" t="str">
        <f t="shared" si="482"/>
        <v>West</v>
      </c>
      <c r="K5169" s="11" t="str">
        <f t="shared" si="483"/>
        <v>2000s</v>
      </c>
      <c r="L5169" s="11" t="str">
        <f t="shared" si="484"/>
        <v>Cereal</v>
      </c>
      <c r="M5169" s="18">
        <f t="shared" si="485"/>
        <v>36</v>
      </c>
    </row>
    <row r="5170" spans="1:13">
      <c r="A5170" s="4">
        <v>2008</v>
      </c>
      <c r="B5170" s="5" t="s">
        <v>163</v>
      </c>
      <c r="C5170" s="5" t="s">
        <v>178</v>
      </c>
      <c r="D5170" s="5" t="s">
        <v>17</v>
      </c>
      <c r="E5170" s="5">
        <v>960</v>
      </c>
      <c r="F5170" s="6">
        <v>531.25</v>
      </c>
      <c r="H5170" s="15" t="str">
        <f t="shared" si="480"/>
        <v>Low</v>
      </c>
      <c r="I5170" s="11" t="str">
        <f t="shared" si="481"/>
        <v>Small</v>
      </c>
      <c r="J5170" s="11" t="str">
        <f t="shared" si="482"/>
        <v>West</v>
      </c>
      <c r="K5170" s="11" t="str">
        <f t="shared" si="483"/>
        <v>2000s</v>
      </c>
      <c r="L5170" s="11" t="str">
        <f t="shared" si="484"/>
        <v>Pulse</v>
      </c>
      <c r="M5170" s="18">
        <f t="shared" si="485"/>
        <v>0.55338541666666663</v>
      </c>
    </row>
    <row r="5171" spans="1:13">
      <c r="A5171" s="4">
        <v>2008</v>
      </c>
      <c r="B5171" s="5" t="s">
        <v>163</v>
      </c>
      <c r="C5171" s="5" t="s">
        <v>178</v>
      </c>
      <c r="D5171" s="5" t="s">
        <v>18</v>
      </c>
      <c r="E5171" s="5">
        <v>720</v>
      </c>
      <c r="F5171" s="6">
        <v>402.78</v>
      </c>
      <c r="H5171" s="15" t="str">
        <f t="shared" si="480"/>
        <v>Low</v>
      </c>
      <c r="I5171" s="11" t="str">
        <f t="shared" si="481"/>
        <v>Small</v>
      </c>
      <c r="J5171" s="11" t="str">
        <f t="shared" si="482"/>
        <v>West</v>
      </c>
      <c r="K5171" s="11" t="str">
        <f t="shared" si="483"/>
        <v>2000s</v>
      </c>
      <c r="L5171" s="11" t="str">
        <f t="shared" si="484"/>
        <v>Fiber</v>
      </c>
      <c r="M5171" s="18">
        <f t="shared" si="485"/>
        <v>0.55941666666666667</v>
      </c>
    </row>
    <row r="5172" spans="1:13">
      <c r="A5172" s="4">
        <v>2009</v>
      </c>
      <c r="B5172" s="5" t="s">
        <v>163</v>
      </c>
      <c r="C5172" s="5" t="s">
        <v>178</v>
      </c>
      <c r="D5172" s="5" t="s">
        <v>16</v>
      </c>
      <c r="E5172" s="5">
        <v>20</v>
      </c>
      <c r="F5172" s="6">
        <v>1500</v>
      </c>
      <c r="H5172" s="15" t="str">
        <f t="shared" si="480"/>
        <v>Medium</v>
      </c>
      <c r="I5172" s="11" t="str">
        <f t="shared" si="481"/>
        <v>Small</v>
      </c>
      <c r="J5172" s="11" t="str">
        <f t="shared" si="482"/>
        <v>West</v>
      </c>
      <c r="K5172" s="11" t="str">
        <f t="shared" si="483"/>
        <v>2000s</v>
      </c>
      <c r="L5172" s="11" t="str">
        <f t="shared" si="484"/>
        <v>Cereal</v>
      </c>
      <c r="M5172" s="18">
        <f t="shared" si="485"/>
        <v>75</v>
      </c>
    </row>
    <row r="5173" spans="1:13">
      <c r="A5173" s="4">
        <v>2009</v>
      </c>
      <c r="B5173" s="5" t="s">
        <v>163</v>
      </c>
      <c r="C5173" s="5" t="s">
        <v>178</v>
      </c>
      <c r="D5173" s="5" t="s">
        <v>17</v>
      </c>
      <c r="E5173" s="5">
        <v>20</v>
      </c>
      <c r="F5173" s="6">
        <v>500</v>
      </c>
      <c r="H5173" s="15" t="str">
        <f t="shared" si="480"/>
        <v>Low</v>
      </c>
      <c r="I5173" s="11" t="str">
        <f t="shared" si="481"/>
        <v>Small</v>
      </c>
      <c r="J5173" s="11" t="str">
        <f t="shared" si="482"/>
        <v>West</v>
      </c>
      <c r="K5173" s="11" t="str">
        <f t="shared" si="483"/>
        <v>2000s</v>
      </c>
      <c r="L5173" s="11" t="str">
        <f t="shared" si="484"/>
        <v>Pulse</v>
      </c>
      <c r="M5173" s="18">
        <f t="shared" si="485"/>
        <v>25</v>
      </c>
    </row>
    <row r="5174" spans="1:13">
      <c r="A5174" s="4">
        <v>2009</v>
      </c>
      <c r="B5174" s="5" t="s">
        <v>163</v>
      </c>
      <c r="C5174" s="5" t="s">
        <v>178</v>
      </c>
      <c r="D5174" s="5" t="s">
        <v>18</v>
      </c>
      <c r="E5174" s="5">
        <v>690</v>
      </c>
      <c r="F5174" s="6">
        <v>347.83</v>
      </c>
      <c r="H5174" s="15" t="str">
        <f t="shared" si="480"/>
        <v>Low</v>
      </c>
      <c r="I5174" s="11" t="str">
        <f t="shared" si="481"/>
        <v>Small</v>
      </c>
      <c r="J5174" s="11" t="str">
        <f t="shared" si="482"/>
        <v>West</v>
      </c>
      <c r="K5174" s="11" t="str">
        <f t="shared" si="483"/>
        <v>2000s</v>
      </c>
      <c r="L5174" s="11" t="str">
        <f t="shared" si="484"/>
        <v>Fiber</v>
      </c>
      <c r="M5174" s="18">
        <f t="shared" si="485"/>
        <v>0.50410144927536227</v>
      </c>
    </row>
    <row r="5175" spans="1:13">
      <c r="A5175" s="4">
        <v>2010</v>
      </c>
      <c r="B5175" s="5" t="s">
        <v>163</v>
      </c>
      <c r="C5175" s="5" t="s">
        <v>178</v>
      </c>
      <c r="D5175" s="5" t="s">
        <v>16</v>
      </c>
      <c r="E5175" s="5">
        <v>30</v>
      </c>
      <c r="F5175" s="6">
        <v>2000</v>
      </c>
      <c r="H5175" s="15" t="str">
        <f t="shared" si="480"/>
        <v>Medium</v>
      </c>
      <c r="I5175" s="11" t="str">
        <f t="shared" si="481"/>
        <v>Small</v>
      </c>
      <c r="J5175" s="11" t="str">
        <f t="shared" si="482"/>
        <v>West</v>
      </c>
      <c r="K5175" s="11" t="str">
        <f t="shared" si="483"/>
        <v>2010s</v>
      </c>
      <c r="L5175" s="11" t="str">
        <f t="shared" si="484"/>
        <v>Cereal</v>
      </c>
      <c r="M5175" s="18">
        <f t="shared" si="485"/>
        <v>66.666666666666671</v>
      </c>
    </row>
    <row r="5176" spans="1:13">
      <c r="A5176" s="4">
        <v>2010</v>
      </c>
      <c r="B5176" s="5" t="s">
        <v>163</v>
      </c>
      <c r="C5176" s="5" t="s">
        <v>178</v>
      </c>
      <c r="D5176" s="5" t="s">
        <v>17</v>
      </c>
      <c r="E5176" s="5">
        <v>7910</v>
      </c>
      <c r="F5176" s="6">
        <v>415.93</v>
      </c>
      <c r="H5176" s="15" t="str">
        <f t="shared" si="480"/>
        <v>Low</v>
      </c>
      <c r="I5176" s="11" t="str">
        <f t="shared" si="481"/>
        <v>Large</v>
      </c>
      <c r="J5176" s="11" t="str">
        <f t="shared" si="482"/>
        <v>West</v>
      </c>
      <c r="K5176" s="11" t="str">
        <f t="shared" si="483"/>
        <v>2010s</v>
      </c>
      <c r="L5176" s="11" t="str">
        <f t="shared" si="484"/>
        <v>Pulse</v>
      </c>
      <c r="M5176" s="18">
        <f t="shared" si="485"/>
        <v>5.2582806573957017E-2</v>
      </c>
    </row>
    <row r="5177" spans="1:13">
      <c r="A5177" s="4">
        <v>2010</v>
      </c>
      <c r="B5177" s="5" t="s">
        <v>163</v>
      </c>
      <c r="C5177" s="5" t="s">
        <v>178</v>
      </c>
      <c r="D5177" s="5" t="s">
        <v>18</v>
      </c>
      <c r="E5177" s="5">
        <v>340</v>
      </c>
      <c r="F5177" s="6">
        <v>441.18</v>
      </c>
      <c r="H5177" s="15" t="str">
        <f t="shared" si="480"/>
        <v>Low</v>
      </c>
      <c r="I5177" s="11" t="str">
        <f t="shared" si="481"/>
        <v>Small</v>
      </c>
      <c r="J5177" s="11" t="str">
        <f t="shared" si="482"/>
        <v>West</v>
      </c>
      <c r="K5177" s="11" t="str">
        <f t="shared" si="483"/>
        <v>2010s</v>
      </c>
      <c r="L5177" s="11" t="str">
        <f t="shared" si="484"/>
        <v>Fiber</v>
      </c>
      <c r="M5177" s="18">
        <f t="shared" si="485"/>
        <v>1.2975882352941177</v>
      </c>
    </row>
    <row r="5178" spans="1:13">
      <c r="A5178" s="4">
        <v>2011</v>
      </c>
      <c r="B5178" s="5" t="s">
        <v>163</v>
      </c>
      <c r="C5178" s="5" t="s">
        <v>178</v>
      </c>
      <c r="D5178" s="5" t="s">
        <v>16</v>
      </c>
      <c r="E5178" s="5">
        <v>40</v>
      </c>
      <c r="F5178" s="6">
        <v>1500</v>
      </c>
      <c r="H5178" s="15" t="str">
        <f t="shared" si="480"/>
        <v>Medium</v>
      </c>
      <c r="I5178" s="11" t="str">
        <f t="shared" si="481"/>
        <v>Small</v>
      </c>
      <c r="J5178" s="11" t="str">
        <f t="shared" si="482"/>
        <v>West</v>
      </c>
      <c r="K5178" s="11" t="str">
        <f t="shared" si="483"/>
        <v>2010s</v>
      </c>
      <c r="L5178" s="11" t="str">
        <f t="shared" si="484"/>
        <v>Cereal</v>
      </c>
      <c r="M5178" s="18">
        <f t="shared" si="485"/>
        <v>37.5</v>
      </c>
    </row>
    <row r="5179" spans="1:13">
      <c r="A5179" s="4">
        <v>2011</v>
      </c>
      <c r="B5179" s="5" t="s">
        <v>163</v>
      </c>
      <c r="C5179" s="5" t="s">
        <v>178</v>
      </c>
      <c r="D5179" s="5" t="s">
        <v>17</v>
      </c>
      <c r="E5179" s="5">
        <v>4120</v>
      </c>
      <c r="F5179" s="6">
        <v>589.80999999999995</v>
      </c>
      <c r="H5179" s="15" t="str">
        <f t="shared" si="480"/>
        <v>Low</v>
      </c>
      <c r="I5179" s="11" t="str">
        <f t="shared" si="481"/>
        <v>Medium</v>
      </c>
      <c r="J5179" s="11" t="str">
        <f t="shared" si="482"/>
        <v>West</v>
      </c>
      <c r="K5179" s="11" t="str">
        <f t="shared" si="483"/>
        <v>2010s</v>
      </c>
      <c r="L5179" s="11" t="str">
        <f t="shared" si="484"/>
        <v>Pulse</v>
      </c>
      <c r="M5179" s="18">
        <f t="shared" si="485"/>
        <v>0.14315776699029126</v>
      </c>
    </row>
    <row r="5180" spans="1:13">
      <c r="A5180" s="4">
        <v>2011</v>
      </c>
      <c r="B5180" s="5" t="s">
        <v>163</v>
      </c>
      <c r="C5180" s="5" t="s">
        <v>178</v>
      </c>
      <c r="D5180" s="5" t="s">
        <v>18</v>
      </c>
      <c r="E5180" s="5">
        <v>700</v>
      </c>
      <c r="F5180" s="6">
        <v>514.29</v>
      </c>
      <c r="H5180" s="15" t="str">
        <f t="shared" si="480"/>
        <v>Low</v>
      </c>
      <c r="I5180" s="11" t="str">
        <f t="shared" si="481"/>
        <v>Small</v>
      </c>
      <c r="J5180" s="11" t="str">
        <f t="shared" si="482"/>
        <v>West</v>
      </c>
      <c r="K5180" s="11" t="str">
        <f t="shared" si="483"/>
        <v>2010s</v>
      </c>
      <c r="L5180" s="11" t="str">
        <f t="shared" si="484"/>
        <v>Fiber</v>
      </c>
      <c r="M5180" s="18">
        <f t="shared" si="485"/>
        <v>0.73469999999999991</v>
      </c>
    </row>
    <row r="5181" spans="1:13">
      <c r="A5181" s="4">
        <v>2012</v>
      </c>
      <c r="B5181" s="5" t="s">
        <v>163</v>
      </c>
      <c r="C5181" s="5" t="s">
        <v>178</v>
      </c>
      <c r="D5181" s="5" t="s">
        <v>16</v>
      </c>
      <c r="E5181" s="5">
        <v>50</v>
      </c>
      <c r="F5181" s="6">
        <v>2000</v>
      </c>
      <c r="H5181" s="15" t="str">
        <f t="shared" si="480"/>
        <v>Medium</v>
      </c>
      <c r="I5181" s="11" t="str">
        <f t="shared" si="481"/>
        <v>Small</v>
      </c>
      <c r="J5181" s="11" t="str">
        <f t="shared" si="482"/>
        <v>West</v>
      </c>
      <c r="K5181" s="11" t="str">
        <f t="shared" si="483"/>
        <v>2010s</v>
      </c>
      <c r="L5181" s="11" t="str">
        <f t="shared" si="484"/>
        <v>Cereal</v>
      </c>
      <c r="M5181" s="18">
        <f t="shared" si="485"/>
        <v>40</v>
      </c>
    </row>
    <row r="5182" spans="1:13">
      <c r="A5182" s="4">
        <v>2012</v>
      </c>
      <c r="B5182" s="5" t="s">
        <v>163</v>
      </c>
      <c r="C5182" s="5" t="s">
        <v>178</v>
      </c>
      <c r="D5182" s="5" t="s">
        <v>17</v>
      </c>
      <c r="E5182" s="5">
        <v>1850</v>
      </c>
      <c r="F5182" s="6">
        <v>843.24</v>
      </c>
      <c r="H5182" s="15" t="str">
        <f t="shared" si="480"/>
        <v>Low</v>
      </c>
      <c r="I5182" s="11" t="str">
        <f t="shared" si="481"/>
        <v>Medium</v>
      </c>
      <c r="J5182" s="11" t="str">
        <f t="shared" si="482"/>
        <v>West</v>
      </c>
      <c r="K5182" s="11" t="str">
        <f t="shared" si="483"/>
        <v>2010s</v>
      </c>
      <c r="L5182" s="11" t="str">
        <f t="shared" si="484"/>
        <v>Pulse</v>
      </c>
      <c r="M5182" s="18">
        <f t="shared" si="485"/>
        <v>0.45580540540540543</v>
      </c>
    </row>
    <row r="5183" spans="1:13">
      <c r="A5183" s="4">
        <v>2012</v>
      </c>
      <c r="B5183" s="5" t="s">
        <v>163</v>
      </c>
      <c r="C5183" s="5" t="s">
        <v>178</v>
      </c>
      <c r="D5183" s="5" t="s">
        <v>18</v>
      </c>
      <c r="E5183" s="5">
        <v>910</v>
      </c>
      <c r="F5183" s="6">
        <v>87.91</v>
      </c>
      <c r="H5183" s="15" t="str">
        <f t="shared" si="480"/>
        <v>Low</v>
      </c>
      <c r="I5183" s="11" t="str">
        <f t="shared" si="481"/>
        <v>Small</v>
      </c>
      <c r="J5183" s="11" t="str">
        <f t="shared" si="482"/>
        <v>West</v>
      </c>
      <c r="K5183" s="11" t="str">
        <f t="shared" si="483"/>
        <v>2010s</v>
      </c>
      <c r="L5183" s="11" t="str">
        <f t="shared" si="484"/>
        <v>Fiber</v>
      </c>
      <c r="M5183" s="18">
        <f t="shared" si="485"/>
        <v>9.6604395604395599E-2</v>
      </c>
    </row>
    <row r="5184" spans="1:13">
      <c r="A5184" s="4">
        <v>2013</v>
      </c>
      <c r="B5184" s="5" t="s">
        <v>163</v>
      </c>
      <c r="C5184" s="5" t="s">
        <v>178</v>
      </c>
      <c r="D5184" s="5" t="s">
        <v>16</v>
      </c>
      <c r="E5184" s="5">
        <v>70</v>
      </c>
      <c r="F5184" s="6">
        <v>1714.29</v>
      </c>
      <c r="H5184" s="15" t="str">
        <f t="shared" si="480"/>
        <v>Medium</v>
      </c>
      <c r="I5184" s="11" t="str">
        <f t="shared" si="481"/>
        <v>Small</v>
      </c>
      <c r="J5184" s="11" t="str">
        <f t="shared" si="482"/>
        <v>West</v>
      </c>
      <c r="K5184" s="11" t="str">
        <f t="shared" si="483"/>
        <v>2010s</v>
      </c>
      <c r="L5184" s="11" t="str">
        <f t="shared" si="484"/>
        <v>Cereal</v>
      </c>
      <c r="M5184" s="18">
        <f t="shared" si="485"/>
        <v>24.489857142857144</v>
      </c>
    </row>
    <row r="5185" spans="1:13">
      <c r="A5185" s="4">
        <v>2013</v>
      </c>
      <c r="B5185" s="5" t="s">
        <v>163</v>
      </c>
      <c r="C5185" s="5" t="s">
        <v>178</v>
      </c>
      <c r="D5185" s="5" t="s">
        <v>17</v>
      </c>
      <c r="E5185" s="5">
        <v>14020</v>
      </c>
      <c r="F5185" s="6">
        <v>767.48</v>
      </c>
      <c r="H5185" s="15" t="str">
        <f t="shared" si="480"/>
        <v>Low</v>
      </c>
      <c r="I5185" s="11" t="str">
        <f t="shared" si="481"/>
        <v>Large</v>
      </c>
      <c r="J5185" s="11" t="str">
        <f t="shared" si="482"/>
        <v>West</v>
      </c>
      <c r="K5185" s="11" t="str">
        <f t="shared" si="483"/>
        <v>2010s</v>
      </c>
      <c r="L5185" s="11" t="str">
        <f t="shared" si="484"/>
        <v>Pulse</v>
      </c>
      <c r="M5185" s="18">
        <f t="shared" si="485"/>
        <v>5.4741797432239656E-2</v>
      </c>
    </row>
    <row r="5186" spans="1:13">
      <c r="A5186" s="4">
        <v>2013</v>
      </c>
      <c r="B5186" s="5" t="s">
        <v>163</v>
      </c>
      <c r="C5186" s="5" t="s">
        <v>178</v>
      </c>
      <c r="D5186" s="5" t="s">
        <v>18</v>
      </c>
      <c r="E5186" s="5">
        <v>480</v>
      </c>
      <c r="F5186" s="6">
        <v>104.17</v>
      </c>
      <c r="H5186" s="15" t="str">
        <f t="shared" si="480"/>
        <v>Low</v>
      </c>
      <c r="I5186" s="11" t="str">
        <f t="shared" si="481"/>
        <v>Small</v>
      </c>
      <c r="J5186" s="11" t="str">
        <f t="shared" si="482"/>
        <v>West</v>
      </c>
      <c r="K5186" s="11" t="str">
        <f t="shared" si="483"/>
        <v>2010s</v>
      </c>
      <c r="L5186" s="11" t="str">
        <f t="shared" si="484"/>
        <v>Fiber</v>
      </c>
      <c r="M5186" s="18">
        <f t="shared" si="485"/>
        <v>0.21702083333333333</v>
      </c>
    </row>
    <row r="5187" spans="1:13">
      <c r="A5187" s="4">
        <v>2014</v>
      </c>
      <c r="B5187" s="5" t="s">
        <v>163</v>
      </c>
      <c r="C5187" s="5" t="s">
        <v>178</v>
      </c>
      <c r="D5187" s="5" t="s">
        <v>16</v>
      </c>
      <c r="E5187" s="5">
        <v>40</v>
      </c>
      <c r="F5187" s="6">
        <v>1500</v>
      </c>
      <c r="H5187" s="15" t="str">
        <f t="shared" ref="H5187:H5250" si="486">IF(F5187&lt;1000,"Low",IF(F5187&lt;3000,"Medium","High"))</f>
        <v>Medium</v>
      </c>
      <c r="I5187" s="11" t="str">
        <f t="shared" ref="I5187:I5250" si="487">IF(E5187&lt;1000,"Small",IF(E5187&lt;5000,"Medium","Large"))</f>
        <v>Small</v>
      </c>
      <c r="J5187" s="11" t="str">
        <f t="shared" ref="J5187:J5250" si="488">IF(OR(B5187="Punjab",B5187="Haryana",B5187="Himachal Pradesh",B5187="Jammu and Kashmir",B5187="Uttarakhand",B5187="Delhi",B5187="Chandigarh"),"North",IF(OR(B5187="Tamil Nadu",B5187="Karnataka",B5187="Kerala",B5187="Andhra Pradesh",B5187="Telangana"),"South",IF(OR(B5187="Maharashtra",B5187="Gujarat",B5187="Goa",B5187="Rajasthan"),"West",IF(OR(B5187="West Bengal",B5187="Bihar",B5187="Jharkhand",B5187="Odisha",B5187="Assam",B5187="Sikkim",B5187="Arunachal Pradesh",B5187="Manipur",B5187="Meghalaya",B5187="Mizoram",B5187="Nagaland",B5187="Tripura"),"East","Central"))))</f>
        <v>West</v>
      </c>
      <c r="K5187" s="11" t="str">
        <f t="shared" ref="K5187:K5250" si="489">LEFT(A5187,3)&amp;"0s"</f>
        <v>2010s</v>
      </c>
      <c r="L5187" s="11" t="str">
        <f t="shared" ref="L5187:L5250" si="490">IF(D5187="Rice","Cereal",IF(D5187="Maize","Cereal",IF(D5187="Chickpea","Pulse",IF(D5187="Cotton","Fiber","Other"))))</f>
        <v>Cereal</v>
      </c>
      <c r="M5187" s="18">
        <f t="shared" ref="M5187:M5250" si="491">F5187/E5187</f>
        <v>37.5</v>
      </c>
    </row>
    <row r="5188" spans="1:13">
      <c r="A5188" s="4">
        <v>2014</v>
      </c>
      <c r="B5188" s="5" t="s">
        <v>163</v>
      </c>
      <c r="C5188" s="5" t="s">
        <v>178</v>
      </c>
      <c r="D5188" s="5" t="s">
        <v>17</v>
      </c>
      <c r="E5188" s="5">
        <v>360</v>
      </c>
      <c r="F5188" s="6">
        <v>638.89</v>
      </c>
      <c r="H5188" s="15" t="str">
        <f t="shared" si="486"/>
        <v>Low</v>
      </c>
      <c r="I5188" s="11" t="str">
        <f t="shared" si="487"/>
        <v>Small</v>
      </c>
      <c r="J5188" s="11" t="str">
        <f t="shared" si="488"/>
        <v>West</v>
      </c>
      <c r="K5188" s="11" t="str">
        <f t="shared" si="489"/>
        <v>2010s</v>
      </c>
      <c r="L5188" s="11" t="str">
        <f t="shared" si="490"/>
        <v>Pulse</v>
      </c>
      <c r="M5188" s="18">
        <f t="shared" si="491"/>
        <v>1.7746944444444444</v>
      </c>
    </row>
    <row r="5189" spans="1:13">
      <c r="A5189" s="4">
        <v>2014</v>
      </c>
      <c r="B5189" s="5" t="s">
        <v>163</v>
      </c>
      <c r="C5189" s="5" t="s">
        <v>178</v>
      </c>
      <c r="D5189" s="5" t="s">
        <v>18</v>
      </c>
      <c r="E5189" s="5">
        <v>650</v>
      </c>
      <c r="F5189" s="6">
        <v>92.31</v>
      </c>
      <c r="H5189" s="15" t="str">
        <f t="shared" si="486"/>
        <v>Low</v>
      </c>
      <c r="I5189" s="11" t="str">
        <f t="shared" si="487"/>
        <v>Small</v>
      </c>
      <c r="J5189" s="11" t="str">
        <f t="shared" si="488"/>
        <v>West</v>
      </c>
      <c r="K5189" s="11" t="str">
        <f t="shared" si="489"/>
        <v>2010s</v>
      </c>
      <c r="L5189" s="11" t="str">
        <f t="shared" si="490"/>
        <v>Fiber</v>
      </c>
      <c r="M5189" s="18">
        <f t="shared" si="491"/>
        <v>0.14201538461538463</v>
      </c>
    </row>
    <row r="5190" spans="1:13">
      <c r="A5190" s="4">
        <v>2015</v>
      </c>
      <c r="B5190" s="5" t="s">
        <v>163</v>
      </c>
      <c r="C5190" s="5" t="s">
        <v>178</v>
      </c>
      <c r="D5190" s="5" t="s">
        <v>16</v>
      </c>
      <c r="E5190" s="5">
        <v>50</v>
      </c>
      <c r="F5190" s="6">
        <v>1200</v>
      </c>
      <c r="H5190" s="15" t="str">
        <f t="shared" si="486"/>
        <v>Medium</v>
      </c>
      <c r="I5190" s="11" t="str">
        <f t="shared" si="487"/>
        <v>Small</v>
      </c>
      <c r="J5190" s="11" t="str">
        <f t="shared" si="488"/>
        <v>West</v>
      </c>
      <c r="K5190" s="11" t="str">
        <f t="shared" si="489"/>
        <v>2010s</v>
      </c>
      <c r="L5190" s="11" t="str">
        <f t="shared" si="490"/>
        <v>Cereal</v>
      </c>
      <c r="M5190" s="18">
        <f t="shared" si="491"/>
        <v>24</v>
      </c>
    </row>
    <row r="5191" spans="1:13">
      <c r="A5191" s="4">
        <v>2015</v>
      </c>
      <c r="B5191" s="5" t="s">
        <v>163</v>
      </c>
      <c r="C5191" s="5" t="s">
        <v>178</v>
      </c>
      <c r="D5191" s="5" t="s">
        <v>17</v>
      </c>
      <c r="E5191" s="5">
        <v>1590</v>
      </c>
      <c r="F5191" s="6">
        <v>742.14</v>
      </c>
      <c r="H5191" s="15" t="str">
        <f t="shared" si="486"/>
        <v>Low</v>
      </c>
      <c r="I5191" s="11" t="str">
        <f t="shared" si="487"/>
        <v>Medium</v>
      </c>
      <c r="J5191" s="11" t="str">
        <f t="shared" si="488"/>
        <v>West</v>
      </c>
      <c r="K5191" s="11" t="str">
        <f t="shared" si="489"/>
        <v>2010s</v>
      </c>
      <c r="L5191" s="11" t="str">
        <f t="shared" si="490"/>
        <v>Pulse</v>
      </c>
      <c r="M5191" s="18">
        <f t="shared" si="491"/>
        <v>0.46675471698113208</v>
      </c>
    </row>
    <row r="5192" spans="1:13">
      <c r="A5192" s="4">
        <v>2015</v>
      </c>
      <c r="B5192" s="5" t="s">
        <v>163</v>
      </c>
      <c r="C5192" s="5" t="s">
        <v>178</v>
      </c>
      <c r="D5192" s="5" t="s">
        <v>18</v>
      </c>
      <c r="E5192" s="5">
        <v>350</v>
      </c>
      <c r="F5192" s="6">
        <v>85.71</v>
      </c>
      <c r="H5192" s="15" t="str">
        <f t="shared" si="486"/>
        <v>Low</v>
      </c>
      <c r="I5192" s="11" t="str">
        <f t="shared" si="487"/>
        <v>Small</v>
      </c>
      <c r="J5192" s="11" t="str">
        <f t="shared" si="488"/>
        <v>West</v>
      </c>
      <c r="K5192" s="11" t="str">
        <f t="shared" si="489"/>
        <v>2010s</v>
      </c>
      <c r="L5192" s="11" t="str">
        <f t="shared" si="490"/>
        <v>Fiber</v>
      </c>
      <c r="M5192" s="18">
        <f t="shared" si="491"/>
        <v>0.24488571428571426</v>
      </c>
    </row>
    <row r="5193" spans="1:13">
      <c r="A5193" s="4">
        <v>2016</v>
      </c>
      <c r="B5193" s="5" t="s">
        <v>163</v>
      </c>
      <c r="C5193" s="5" t="s">
        <v>178</v>
      </c>
      <c r="D5193" s="5" t="s">
        <v>16</v>
      </c>
      <c r="E5193" s="5">
        <v>50</v>
      </c>
      <c r="F5193" s="6">
        <v>1489.8</v>
      </c>
      <c r="H5193" s="15" t="str">
        <f t="shared" si="486"/>
        <v>Medium</v>
      </c>
      <c r="I5193" s="11" t="str">
        <f t="shared" si="487"/>
        <v>Small</v>
      </c>
      <c r="J5193" s="11" t="str">
        <f t="shared" si="488"/>
        <v>West</v>
      </c>
      <c r="K5193" s="11" t="str">
        <f t="shared" si="489"/>
        <v>2010s</v>
      </c>
      <c r="L5193" s="11" t="str">
        <f t="shared" si="490"/>
        <v>Cereal</v>
      </c>
      <c r="M5193" s="18">
        <f t="shared" si="491"/>
        <v>29.795999999999999</v>
      </c>
    </row>
    <row r="5194" spans="1:13">
      <c r="A5194" s="4">
        <v>2016</v>
      </c>
      <c r="B5194" s="5" t="s">
        <v>163</v>
      </c>
      <c r="C5194" s="5" t="s">
        <v>178</v>
      </c>
      <c r="D5194" s="5" t="s">
        <v>17</v>
      </c>
      <c r="E5194" s="5">
        <v>16870</v>
      </c>
      <c r="F5194" s="6">
        <v>1169.9100000000001</v>
      </c>
      <c r="H5194" s="15" t="str">
        <f t="shared" si="486"/>
        <v>Medium</v>
      </c>
      <c r="I5194" s="11" t="str">
        <f t="shared" si="487"/>
        <v>Large</v>
      </c>
      <c r="J5194" s="11" t="str">
        <f t="shared" si="488"/>
        <v>West</v>
      </c>
      <c r="K5194" s="11" t="str">
        <f t="shared" si="489"/>
        <v>2010s</v>
      </c>
      <c r="L5194" s="11" t="str">
        <f t="shared" si="490"/>
        <v>Pulse</v>
      </c>
      <c r="M5194" s="18">
        <f t="shared" si="491"/>
        <v>6.9348547717842324E-2</v>
      </c>
    </row>
    <row r="5195" spans="1:13">
      <c r="A5195" s="4">
        <v>2016</v>
      </c>
      <c r="B5195" s="5" t="s">
        <v>163</v>
      </c>
      <c r="C5195" s="5" t="s">
        <v>178</v>
      </c>
      <c r="D5195" s="5" t="s">
        <v>18</v>
      </c>
      <c r="E5195" s="5">
        <v>260</v>
      </c>
      <c r="F5195" s="6">
        <v>596.12</v>
      </c>
      <c r="H5195" s="15" t="str">
        <f t="shared" si="486"/>
        <v>Low</v>
      </c>
      <c r="I5195" s="11" t="str">
        <f t="shared" si="487"/>
        <v>Small</v>
      </c>
      <c r="J5195" s="11" t="str">
        <f t="shared" si="488"/>
        <v>West</v>
      </c>
      <c r="K5195" s="11" t="str">
        <f t="shared" si="489"/>
        <v>2010s</v>
      </c>
      <c r="L5195" s="11" t="str">
        <f t="shared" si="490"/>
        <v>Fiber</v>
      </c>
      <c r="M5195" s="18">
        <f t="shared" si="491"/>
        <v>2.2927692307692307</v>
      </c>
    </row>
    <row r="5196" spans="1:13">
      <c r="A5196" s="4">
        <v>2017</v>
      </c>
      <c r="B5196" s="5" t="s">
        <v>163</v>
      </c>
      <c r="C5196" s="5" t="s">
        <v>178</v>
      </c>
      <c r="D5196" s="5" t="s">
        <v>16</v>
      </c>
      <c r="E5196" s="5">
        <v>30</v>
      </c>
      <c r="F5196" s="6">
        <v>2029.41</v>
      </c>
      <c r="H5196" s="15" t="str">
        <f t="shared" si="486"/>
        <v>Medium</v>
      </c>
      <c r="I5196" s="11" t="str">
        <f t="shared" si="487"/>
        <v>Small</v>
      </c>
      <c r="J5196" s="11" t="str">
        <f t="shared" si="488"/>
        <v>West</v>
      </c>
      <c r="K5196" s="11" t="str">
        <f t="shared" si="489"/>
        <v>2010s</v>
      </c>
      <c r="L5196" s="11" t="str">
        <f t="shared" si="490"/>
        <v>Cereal</v>
      </c>
      <c r="M5196" s="18">
        <f t="shared" si="491"/>
        <v>67.647000000000006</v>
      </c>
    </row>
    <row r="5197" spans="1:13">
      <c r="A5197" s="4">
        <v>2017</v>
      </c>
      <c r="B5197" s="5" t="s">
        <v>163</v>
      </c>
      <c r="C5197" s="5" t="s">
        <v>178</v>
      </c>
      <c r="D5197" s="5" t="s">
        <v>17</v>
      </c>
      <c r="E5197" s="5">
        <v>27230</v>
      </c>
      <c r="F5197" s="6">
        <v>1156.53</v>
      </c>
      <c r="H5197" s="15" t="str">
        <f t="shared" si="486"/>
        <v>Medium</v>
      </c>
      <c r="I5197" s="11" t="str">
        <f t="shared" si="487"/>
        <v>Large</v>
      </c>
      <c r="J5197" s="11" t="str">
        <f t="shared" si="488"/>
        <v>West</v>
      </c>
      <c r="K5197" s="11" t="str">
        <f t="shared" si="489"/>
        <v>2010s</v>
      </c>
      <c r="L5197" s="11" t="str">
        <f t="shared" si="490"/>
        <v>Pulse</v>
      </c>
      <c r="M5197" s="18">
        <f t="shared" si="491"/>
        <v>4.2472640470069774E-2</v>
      </c>
    </row>
    <row r="5198" spans="1:13">
      <c r="A5198" s="4">
        <v>2017</v>
      </c>
      <c r="B5198" s="5" t="s">
        <v>163</v>
      </c>
      <c r="C5198" s="5" t="s">
        <v>178</v>
      </c>
      <c r="D5198" s="5" t="s">
        <v>18</v>
      </c>
      <c r="E5198" s="5">
        <v>560</v>
      </c>
      <c r="F5198" s="6">
        <v>99.06</v>
      </c>
      <c r="H5198" s="15" t="str">
        <f t="shared" si="486"/>
        <v>Low</v>
      </c>
      <c r="I5198" s="11" t="str">
        <f t="shared" si="487"/>
        <v>Small</v>
      </c>
      <c r="J5198" s="11" t="str">
        <f t="shared" si="488"/>
        <v>West</v>
      </c>
      <c r="K5198" s="11" t="str">
        <f t="shared" si="489"/>
        <v>2010s</v>
      </c>
      <c r="L5198" s="11" t="str">
        <f t="shared" si="490"/>
        <v>Fiber</v>
      </c>
      <c r="M5198" s="18">
        <f t="shared" si="491"/>
        <v>0.17689285714285716</v>
      </c>
    </row>
    <row r="5199" spans="1:13">
      <c r="A5199" s="4">
        <v>2008</v>
      </c>
      <c r="B5199" s="5" t="s">
        <v>163</v>
      </c>
      <c r="C5199" s="5" t="s">
        <v>179</v>
      </c>
      <c r="D5199" s="5" t="s">
        <v>15</v>
      </c>
      <c r="E5199" s="5">
        <v>1680</v>
      </c>
      <c r="F5199" s="6">
        <v>1803.57</v>
      </c>
      <c r="H5199" s="15" t="str">
        <f t="shared" si="486"/>
        <v>Medium</v>
      </c>
      <c r="I5199" s="11" t="str">
        <f t="shared" si="487"/>
        <v>Medium</v>
      </c>
      <c r="J5199" s="11" t="str">
        <f t="shared" si="488"/>
        <v>West</v>
      </c>
      <c r="K5199" s="11" t="str">
        <f t="shared" si="489"/>
        <v>2000s</v>
      </c>
      <c r="L5199" s="11" t="str">
        <f t="shared" si="490"/>
        <v>Cereal</v>
      </c>
      <c r="M5199" s="18">
        <f t="shared" si="491"/>
        <v>1.0735535714285713</v>
      </c>
    </row>
    <row r="5200" spans="1:13">
      <c r="A5200" s="4">
        <v>2008</v>
      </c>
      <c r="B5200" s="5" t="s">
        <v>163</v>
      </c>
      <c r="C5200" s="5" t="s">
        <v>179</v>
      </c>
      <c r="D5200" s="5" t="s">
        <v>16</v>
      </c>
      <c r="E5200" s="5">
        <v>37580</v>
      </c>
      <c r="F5200" s="6">
        <v>2138.9</v>
      </c>
      <c r="H5200" s="15" t="str">
        <f t="shared" si="486"/>
        <v>Medium</v>
      </c>
      <c r="I5200" s="11" t="str">
        <f t="shared" si="487"/>
        <v>Large</v>
      </c>
      <c r="J5200" s="11" t="str">
        <f t="shared" si="488"/>
        <v>West</v>
      </c>
      <c r="K5200" s="11" t="str">
        <f t="shared" si="489"/>
        <v>2000s</v>
      </c>
      <c r="L5200" s="11" t="str">
        <f t="shared" si="490"/>
        <v>Cereal</v>
      </c>
      <c r="M5200" s="18">
        <f t="shared" si="491"/>
        <v>5.6915912719531669E-2</v>
      </c>
    </row>
    <row r="5201" spans="1:13">
      <c r="A5201" s="4">
        <v>2008</v>
      </c>
      <c r="B5201" s="5" t="s">
        <v>163</v>
      </c>
      <c r="C5201" s="5" t="s">
        <v>179</v>
      </c>
      <c r="D5201" s="5" t="s">
        <v>17</v>
      </c>
      <c r="E5201" s="5">
        <v>30040</v>
      </c>
      <c r="F5201" s="6">
        <v>1017.64</v>
      </c>
      <c r="H5201" s="15" t="str">
        <f t="shared" si="486"/>
        <v>Medium</v>
      </c>
      <c r="I5201" s="11" t="str">
        <f t="shared" si="487"/>
        <v>Large</v>
      </c>
      <c r="J5201" s="11" t="str">
        <f t="shared" si="488"/>
        <v>West</v>
      </c>
      <c r="K5201" s="11" t="str">
        <f t="shared" si="489"/>
        <v>2000s</v>
      </c>
      <c r="L5201" s="11" t="str">
        <f t="shared" si="490"/>
        <v>Pulse</v>
      </c>
      <c r="M5201" s="18">
        <f t="shared" si="491"/>
        <v>3.3876165113182422E-2</v>
      </c>
    </row>
    <row r="5202" spans="1:13">
      <c r="A5202" s="4">
        <v>2008</v>
      </c>
      <c r="B5202" s="5" t="s">
        <v>163</v>
      </c>
      <c r="C5202" s="5" t="s">
        <v>179</v>
      </c>
      <c r="D5202" s="5" t="s">
        <v>18</v>
      </c>
      <c r="E5202" s="5">
        <v>10</v>
      </c>
      <c r="F5202" s="6">
        <v>1000</v>
      </c>
      <c r="H5202" s="15" t="str">
        <f t="shared" si="486"/>
        <v>Medium</v>
      </c>
      <c r="I5202" s="11" t="str">
        <f t="shared" si="487"/>
        <v>Small</v>
      </c>
      <c r="J5202" s="11" t="str">
        <f t="shared" si="488"/>
        <v>West</v>
      </c>
      <c r="K5202" s="11" t="str">
        <f t="shared" si="489"/>
        <v>2000s</v>
      </c>
      <c r="L5202" s="11" t="str">
        <f t="shared" si="490"/>
        <v>Fiber</v>
      </c>
      <c r="M5202" s="18">
        <f t="shared" si="491"/>
        <v>100</v>
      </c>
    </row>
    <row r="5203" spans="1:13">
      <c r="A5203" s="4">
        <v>2009</v>
      </c>
      <c r="B5203" s="5" t="s">
        <v>163</v>
      </c>
      <c r="C5203" s="5" t="s">
        <v>179</v>
      </c>
      <c r="D5203" s="5" t="s">
        <v>15</v>
      </c>
      <c r="E5203" s="5">
        <v>2400</v>
      </c>
      <c r="F5203" s="6">
        <v>1512.5</v>
      </c>
      <c r="H5203" s="15" t="str">
        <f t="shared" si="486"/>
        <v>Medium</v>
      </c>
      <c r="I5203" s="11" t="str">
        <f t="shared" si="487"/>
        <v>Medium</v>
      </c>
      <c r="J5203" s="11" t="str">
        <f t="shared" si="488"/>
        <v>West</v>
      </c>
      <c r="K5203" s="11" t="str">
        <f t="shared" si="489"/>
        <v>2000s</v>
      </c>
      <c r="L5203" s="11" t="str">
        <f t="shared" si="490"/>
        <v>Cereal</v>
      </c>
      <c r="M5203" s="18">
        <f t="shared" si="491"/>
        <v>0.63020833333333337</v>
      </c>
    </row>
    <row r="5204" spans="1:13">
      <c r="A5204" s="4">
        <v>2009</v>
      </c>
      <c r="B5204" s="5" t="s">
        <v>163</v>
      </c>
      <c r="C5204" s="5" t="s">
        <v>179</v>
      </c>
      <c r="D5204" s="5" t="s">
        <v>16</v>
      </c>
      <c r="E5204" s="5">
        <v>35710</v>
      </c>
      <c r="F5204" s="6">
        <v>1991.6</v>
      </c>
      <c r="H5204" s="15" t="str">
        <f t="shared" si="486"/>
        <v>Medium</v>
      </c>
      <c r="I5204" s="11" t="str">
        <f t="shared" si="487"/>
        <v>Large</v>
      </c>
      <c r="J5204" s="11" t="str">
        <f t="shared" si="488"/>
        <v>West</v>
      </c>
      <c r="K5204" s="11" t="str">
        <f t="shared" si="489"/>
        <v>2000s</v>
      </c>
      <c r="L5204" s="11" t="str">
        <f t="shared" si="490"/>
        <v>Cereal</v>
      </c>
      <c r="M5204" s="18">
        <f t="shared" si="491"/>
        <v>5.5771492579109488E-2</v>
      </c>
    </row>
    <row r="5205" spans="1:13">
      <c r="A5205" s="4">
        <v>2009</v>
      </c>
      <c r="B5205" s="5" t="s">
        <v>163</v>
      </c>
      <c r="C5205" s="5" t="s">
        <v>179</v>
      </c>
      <c r="D5205" s="5" t="s">
        <v>17</v>
      </c>
      <c r="E5205" s="5">
        <v>46090</v>
      </c>
      <c r="F5205" s="6">
        <v>906.7</v>
      </c>
      <c r="H5205" s="15" t="str">
        <f t="shared" si="486"/>
        <v>Low</v>
      </c>
      <c r="I5205" s="11" t="str">
        <f t="shared" si="487"/>
        <v>Large</v>
      </c>
      <c r="J5205" s="11" t="str">
        <f t="shared" si="488"/>
        <v>West</v>
      </c>
      <c r="K5205" s="11" t="str">
        <f t="shared" si="489"/>
        <v>2000s</v>
      </c>
      <c r="L5205" s="11" t="str">
        <f t="shared" si="490"/>
        <v>Pulse</v>
      </c>
      <c r="M5205" s="18">
        <f t="shared" si="491"/>
        <v>1.9672380125840747E-2</v>
      </c>
    </row>
    <row r="5206" spans="1:13">
      <c r="A5206" s="4">
        <v>2010</v>
      </c>
      <c r="B5206" s="5" t="s">
        <v>163</v>
      </c>
      <c r="C5206" s="5" t="s">
        <v>179</v>
      </c>
      <c r="D5206" s="5" t="s">
        <v>15</v>
      </c>
      <c r="E5206" s="5">
        <v>2290</v>
      </c>
      <c r="F5206" s="6">
        <v>2558.9499999999998</v>
      </c>
      <c r="H5206" s="15" t="str">
        <f t="shared" si="486"/>
        <v>Medium</v>
      </c>
      <c r="I5206" s="11" t="str">
        <f t="shared" si="487"/>
        <v>Medium</v>
      </c>
      <c r="J5206" s="11" t="str">
        <f t="shared" si="488"/>
        <v>West</v>
      </c>
      <c r="K5206" s="11" t="str">
        <f t="shared" si="489"/>
        <v>2010s</v>
      </c>
      <c r="L5206" s="11" t="str">
        <f t="shared" si="490"/>
        <v>Cereal</v>
      </c>
      <c r="M5206" s="18">
        <f t="shared" si="491"/>
        <v>1.1174454148471615</v>
      </c>
    </row>
    <row r="5207" spans="1:13">
      <c r="A5207" s="4">
        <v>2010</v>
      </c>
      <c r="B5207" s="5" t="s">
        <v>163</v>
      </c>
      <c r="C5207" s="5" t="s">
        <v>179</v>
      </c>
      <c r="D5207" s="5" t="s">
        <v>16</v>
      </c>
      <c r="E5207" s="5">
        <v>40580</v>
      </c>
      <c r="F5207" s="6">
        <v>2089.6999999999998</v>
      </c>
      <c r="H5207" s="15" t="str">
        <f t="shared" si="486"/>
        <v>Medium</v>
      </c>
      <c r="I5207" s="11" t="str">
        <f t="shared" si="487"/>
        <v>Large</v>
      </c>
      <c r="J5207" s="11" t="str">
        <f t="shared" si="488"/>
        <v>West</v>
      </c>
      <c r="K5207" s="11" t="str">
        <f t="shared" si="489"/>
        <v>2010s</v>
      </c>
      <c r="L5207" s="11" t="str">
        <f t="shared" si="490"/>
        <v>Cereal</v>
      </c>
      <c r="M5207" s="18">
        <f t="shared" si="491"/>
        <v>5.1495810744208968E-2</v>
      </c>
    </row>
    <row r="5208" spans="1:13">
      <c r="A5208" s="4">
        <v>2010</v>
      </c>
      <c r="B5208" s="5" t="s">
        <v>163</v>
      </c>
      <c r="C5208" s="5" t="s">
        <v>179</v>
      </c>
      <c r="D5208" s="5" t="s">
        <v>17</v>
      </c>
      <c r="E5208" s="5">
        <v>36470</v>
      </c>
      <c r="F5208" s="6">
        <v>776.53</v>
      </c>
      <c r="H5208" s="15" t="str">
        <f t="shared" si="486"/>
        <v>Low</v>
      </c>
      <c r="I5208" s="11" t="str">
        <f t="shared" si="487"/>
        <v>Large</v>
      </c>
      <c r="J5208" s="11" t="str">
        <f t="shared" si="488"/>
        <v>West</v>
      </c>
      <c r="K5208" s="11" t="str">
        <f t="shared" si="489"/>
        <v>2010s</v>
      </c>
      <c r="L5208" s="11" t="str">
        <f t="shared" si="490"/>
        <v>Pulse</v>
      </c>
      <c r="M5208" s="18">
        <f t="shared" si="491"/>
        <v>2.1292295037016726E-2</v>
      </c>
    </row>
    <row r="5209" spans="1:13">
      <c r="A5209" s="4">
        <v>2011</v>
      </c>
      <c r="B5209" s="5" t="s">
        <v>163</v>
      </c>
      <c r="C5209" s="5" t="s">
        <v>179</v>
      </c>
      <c r="D5209" s="5" t="s">
        <v>15</v>
      </c>
      <c r="E5209" s="5">
        <v>1780</v>
      </c>
      <c r="F5209" s="6">
        <v>4101.12</v>
      </c>
      <c r="H5209" s="15" t="str">
        <f t="shared" si="486"/>
        <v>High</v>
      </c>
      <c r="I5209" s="11" t="str">
        <f t="shared" si="487"/>
        <v>Medium</v>
      </c>
      <c r="J5209" s="11" t="str">
        <f t="shared" si="488"/>
        <v>West</v>
      </c>
      <c r="K5209" s="11" t="str">
        <f t="shared" si="489"/>
        <v>2010s</v>
      </c>
      <c r="L5209" s="11" t="str">
        <f t="shared" si="490"/>
        <v>Cereal</v>
      </c>
      <c r="M5209" s="18">
        <f t="shared" si="491"/>
        <v>2.3039999999999998</v>
      </c>
    </row>
    <row r="5210" spans="1:13">
      <c r="A5210" s="4">
        <v>2011</v>
      </c>
      <c r="B5210" s="5" t="s">
        <v>163</v>
      </c>
      <c r="C5210" s="5" t="s">
        <v>179</v>
      </c>
      <c r="D5210" s="5" t="s">
        <v>16</v>
      </c>
      <c r="E5210" s="5">
        <v>33150</v>
      </c>
      <c r="F5210" s="6">
        <v>1715.84</v>
      </c>
      <c r="H5210" s="15" t="str">
        <f t="shared" si="486"/>
        <v>Medium</v>
      </c>
      <c r="I5210" s="11" t="str">
        <f t="shared" si="487"/>
        <v>Large</v>
      </c>
      <c r="J5210" s="11" t="str">
        <f t="shared" si="488"/>
        <v>West</v>
      </c>
      <c r="K5210" s="11" t="str">
        <f t="shared" si="489"/>
        <v>2010s</v>
      </c>
      <c r="L5210" s="11" t="str">
        <f t="shared" si="490"/>
        <v>Cereal</v>
      </c>
      <c r="M5210" s="18">
        <f t="shared" si="491"/>
        <v>5.1759879336349922E-2</v>
      </c>
    </row>
    <row r="5211" spans="1:13">
      <c r="A5211" s="4">
        <v>2011</v>
      </c>
      <c r="B5211" s="5" t="s">
        <v>163</v>
      </c>
      <c r="C5211" s="5" t="s">
        <v>179</v>
      </c>
      <c r="D5211" s="5" t="s">
        <v>17</v>
      </c>
      <c r="E5211" s="5">
        <v>14760</v>
      </c>
      <c r="F5211" s="6">
        <v>1026.42</v>
      </c>
      <c r="H5211" s="15" t="str">
        <f t="shared" si="486"/>
        <v>Medium</v>
      </c>
      <c r="I5211" s="11" t="str">
        <f t="shared" si="487"/>
        <v>Large</v>
      </c>
      <c r="J5211" s="11" t="str">
        <f t="shared" si="488"/>
        <v>West</v>
      </c>
      <c r="K5211" s="11" t="str">
        <f t="shared" si="489"/>
        <v>2010s</v>
      </c>
      <c r="L5211" s="11" t="str">
        <f t="shared" si="490"/>
        <v>Pulse</v>
      </c>
      <c r="M5211" s="18">
        <f t="shared" si="491"/>
        <v>6.9540650406504076E-2</v>
      </c>
    </row>
    <row r="5212" spans="1:13">
      <c r="A5212" s="4">
        <v>2011</v>
      </c>
      <c r="B5212" s="5" t="s">
        <v>163</v>
      </c>
      <c r="C5212" s="5" t="s">
        <v>179</v>
      </c>
      <c r="D5212" s="5" t="s">
        <v>18</v>
      </c>
      <c r="E5212" s="5">
        <v>10</v>
      </c>
      <c r="F5212" s="6">
        <v>1000</v>
      </c>
      <c r="H5212" s="15" t="str">
        <f t="shared" si="486"/>
        <v>Medium</v>
      </c>
      <c r="I5212" s="11" t="str">
        <f t="shared" si="487"/>
        <v>Small</v>
      </c>
      <c r="J5212" s="11" t="str">
        <f t="shared" si="488"/>
        <v>West</v>
      </c>
      <c r="K5212" s="11" t="str">
        <f t="shared" si="489"/>
        <v>2010s</v>
      </c>
      <c r="L5212" s="11" t="str">
        <f t="shared" si="490"/>
        <v>Fiber</v>
      </c>
      <c r="M5212" s="18">
        <f t="shared" si="491"/>
        <v>100</v>
      </c>
    </row>
    <row r="5213" spans="1:13">
      <c r="A5213" s="4">
        <v>2012</v>
      </c>
      <c r="B5213" s="5" t="s">
        <v>163</v>
      </c>
      <c r="C5213" s="5" t="s">
        <v>179</v>
      </c>
      <c r="D5213" s="5" t="s">
        <v>15</v>
      </c>
      <c r="E5213" s="5">
        <v>1620</v>
      </c>
      <c r="F5213" s="6">
        <v>1765.43</v>
      </c>
      <c r="H5213" s="15" t="str">
        <f t="shared" si="486"/>
        <v>Medium</v>
      </c>
      <c r="I5213" s="11" t="str">
        <f t="shared" si="487"/>
        <v>Medium</v>
      </c>
      <c r="J5213" s="11" t="str">
        <f t="shared" si="488"/>
        <v>West</v>
      </c>
      <c r="K5213" s="11" t="str">
        <f t="shared" si="489"/>
        <v>2010s</v>
      </c>
      <c r="L5213" s="11" t="str">
        <f t="shared" si="490"/>
        <v>Cereal</v>
      </c>
      <c r="M5213" s="18">
        <f t="shared" si="491"/>
        <v>1.0897716049382717</v>
      </c>
    </row>
    <row r="5214" spans="1:13">
      <c r="A5214" s="4">
        <v>2012</v>
      </c>
      <c r="B5214" s="5" t="s">
        <v>163</v>
      </c>
      <c r="C5214" s="5" t="s">
        <v>179</v>
      </c>
      <c r="D5214" s="5" t="s">
        <v>16</v>
      </c>
      <c r="E5214" s="5">
        <v>28600</v>
      </c>
      <c r="F5214" s="6">
        <v>2164.69</v>
      </c>
      <c r="H5214" s="15" t="str">
        <f t="shared" si="486"/>
        <v>Medium</v>
      </c>
      <c r="I5214" s="11" t="str">
        <f t="shared" si="487"/>
        <v>Large</v>
      </c>
      <c r="J5214" s="11" t="str">
        <f t="shared" si="488"/>
        <v>West</v>
      </c>
      <c r="K5214" s="11" t="str">
        <f t="shared" si="489"/>
        <v>2010s</v>
      </c>
      <c r="L5214" s="11" t="str">
        <f t="shared" si="490"/>
        <v>Cereal</v>
      </c>
      <c r="M5214" s="18">
        <f t="shared" si="491"/>
        <v>7.5688461538461538E-2</v>
      </c>
    </row>
    <row r="5215" spans="1:13">
      <c r="A5215" s="4">
        <v>2012</v>
      </c>
      <c r="B5215" s="5" t="s">
        <v>163</v>
      </c>
      <c r="C5215" s="5" t="s">
        <v>179</v>
      </c>
      <c r="D5215" s="5" t="s">
        <v>17</v>
      </c>
      <c r="E5215" s="5">
        <v>16990</v>
      </c>
      <c r="F5215" s="6">
        <v>1110.06</v>
      </c>
      <c r="H5215" s="15" t="str">
        <f t="shared" si="486"/>
        <v>Medium</v>
      </c>
      <c r="I5215" s="11" t="str">
        <f t="shared" si="487"/>
        <v>Large</v>
      </c>
      <c r="J5215" s="11" t="str">
        <f t="shared" si="488"/>
        <v>West</v>
      </c>
      <c r="K5215" s="11" t="str">
        <f t="shared" si="489"/>
        <v>2010s</v>
      </c>
      <c r="L5215" s="11" t="str">
        <f t="shared" si="490"/>
        <v>Pulse</v>
      </c>
      <c r="M5215" s="18">
        <f t="shared" si="491"/>
        <v>6.533608004708652E-2</v>
      </c>
    </row>
    <row r="5216" spans="1:13">
      <c r="A5216" s="4">
        <v>2013</v>
      </c>
      <c r="B5216" s="5" t="s">
        <v>163</v>
      </c>
      <c r="C5216" s="5" t="s">
        <v>179</v>
      </c>
      <c r="D5216" s="5" t="s">
        <v>15</v>
      </c>
      <c r="E5216" s="5">
        <v>2060</v>
      </c>
      <c r="F5216" s="6">
        <v>2145.63</v>
      </c>
      <c r="H5216" s="15" t="str">
        <f t="shared" si="486"/>
        <v>Medium</v>
      </c>
      <c r="I5216" s="11" t="str">
        <f t="shared" si="487"/>
        <v>Medium</v>
      </c>
      <c r="J5216" s="11" t="str">
        <f t="shared" si="488"/>
        <v>West</v>
      </c>
      <c r="K5216" s="11" t="str">
        <f t="shared" si="489"/>
        <v>2010s</v>
      </c>
      <c r="L5216" s="11" t="str">
        <f t="shared" si="490"/>
        <v>Cereal</v>
      </c>
      <c r="M5216" s="18">
        <f t="shared" si="491"/>
        <v>1.0415679611650486</v>
      </c>
    </row>
    <row r="5217" spans="1:13">
      <c r="A5217" s="4">
        <v>2013</v>
      </c>
      <c r="B5217" s="5" t="s">
        <v>163</v>
      </c>
      <c r="C5217" s="5" t="s">
        <v>179</v>
      </c>
      <c r="D5217" s="5" t="s">
        <v>16</v>
      </c>
      <c r="E5217" s="5">
        <v>21840</v>
      </c>
      <c r="F5217" s="6">
        <v>921.7</v>
      </c>
      <c r="H5217" s="15" t="str">
        <f t="shared" si="486"/>
        <v>Low</v>
      </c>
      <c r="I5217" s="11" t="str">
        <f t="shared" si="487"/>
        <v>Large</v>
      </c>
      <c r="J5217" s="11" t="str">
        <f t="shared" si="488"/>
        <v>West</v>
      </c>
      <c r="K5217" s="11" t="str">
        <f t="shared" si="489"/>
        <v>2010s</v>
      </c>
      <c r="L5217" s="11" t="str">
        <f t="shared" si="490"/>
        <v>Cereal</v>
      </c>
      <c r="M5217" s="18">
        <f t="shared" si="491"/>
        <v>4.2202380952380956E-2</v>
      </c>
    </row>
    <row r="5218" spans="1:13">
      <c r="A5218" s="4">
        <v>2013</v>
      </c>
      <c r="B5218" s="5" t="s">
        <v>163</v>
      </c>
      <c r="C5218" s="5" t="s">
        <v>179</v>
      </c>
      <c r="D5218" s="5" t="s">
        <v>17</v>
      </c>
      <c r="E5218" s="5">
        <v>24370</v>
      </c>
      <c r="F5218" s="6">
        <v>878.13</v>
      </c>
      <c r="H5218" s="15" t="str">
        <f t="shared" si="486"/>
        <v>Low</v>
      </c>
      <c r="I5218" s="11" t="str">
        <f t="shared" si="487"/>
        <v>Large</v>
      </c>
      <c r="J5218" s="11" t="str">
        <f t="shared" si="488"/>
        <v>West</v>
      </c>
      <c r="K5218" s="11" t="str">
        <f t="shared" si="489"/>
        <v>2010s</v>
      </c>
      <c r="L5218" s="11" t="str">
        <f t="shared" si="490"/>
        <v>Pulse</v>
      </c>
      <c r="M5218" s="18">
        <f t="shared" si="491"/>
        <v>3.6033237587197377E-2</v>
      </c>
    </row>
    <row r="5219" spans="1:13">
      <c r="A5219" s="4">
        <v>2014</v>
      </c>
      <c r="B5219" s="5" t="s">
        <v>163</v>
      </c>
      <c r="C5219" s="5" t="s">
        <v>179</v>
      </c>
      <c r="D5219" s="5" t="s">
        <v>15</v>
      </c>
      <c r="E5219" s="5">
        <v>3230</v>
      </c>
      <c r="F5219" s="6">
        <v>2185.7600000000002</v>
      </c>
      <c r="H5219" s="15" t="str">
        <f t="shared" si="486"/>
        <v>Medium</v>
      </c>
      <c r="I5219" s="11" t="str">
        <f t="shared" si="487"/>
        <v>Medium</v>
      </c>
      <c r="J5219" s="11" t="str">
        <f t="shared" si="488"/>
        <v>West</v>
      </c>
      <c r="K5219" s="11" t="str">
        <f t="shared" si="489"/>
        <v>2010s</v>
      </c>
      <c r="L5219" s="11" t="str">
        <f t="shared" si="490"/>
        <v>Cereal</v>
      </c>
      <c r="M5219" s="18">
        <f t="shared" si="491"/>
        <v>0.67670588235294127</v>
      </c>
    </row>
    <row r="5220" spans="1:13">
      <c r="A5220" s="4">
        <v>2014</v>
      </c>
      <c r="B5220" s="5" t="s">
        <v>163</v>
      </c>
      <c r="C5220" s="5" t="s">
        <v>179</v>
      </c>
      <c r="D5220" s="5" t="s">
        <v>16</v>
      </c>
      <c r="E5220" s="5">
        <v>36670</v>
      </c>
      <c r="F5220" s="6">
        <v>2030.54</v>
      </c>
      <c r="H5220" s="15" t="str">
        <f t="shared" si="486"/>
        <v>Medium</v>
      </c>
      <c r="I5220" s="11" t="str">
        <f t="shared" si="487"/>
        <v>Large</v>
      </c>
      <c r="J5220" s="11" t="str">
        <f t="shared" si="488"/>
        <v>West</v>
      </c>
      <c r="K5220" s="11" t="str">
        <f t="shared" si="489"/>
        <v>2010s</v>
      </c>
      <c r="L5220" s="11" t="str">
        <f t="shared" si="490"/>
        <v>Cereal</v>
      </c>
      <c r="M5220" s="18">
        <f t="shared" si="491"/>
        <v>5.5373329697300244E-2</v>
      </c>
    </row>
    <row r="5221" spans="1:13">
      <c r="A5221" s="4">
        <v>2014</v>
      </c>
      <c r="B5221" s="5" t="s">
        <v>163</v>
      </c>
      <c r="C5221" s="5" t="s">
        <v>179</v>
      </c>
      <c r="D5221" s="5" t="s">
        <v>17</v>
      </c>
      <c r="E5221" s="5">
        <v>10980</v>
      </c>
      <c r="F5221" s="6">
        <v>1048.27</v>
      </c>
      <c r="H5221" s="15" t="str">
        <f t="shared" si="486"/>
        <v>Medium</v>
      </c>
      <c r="I5221" s="11" t="str">
        <f t="shared" si="487"/>
        <v>Large</v>
      </c>
      <c r="J5221" s="11" t="str">
        <f t="shared" si="488"/>
        <v>West</v>
      </c>
      <c r="K5221" s="11" t="str">
        <f t="shared" si="489"/>
        <v>2010s</v>
      </c>
      <c r="L5221" s="11" t="str">
        <f t="shared" si="490"/>
        <v>Pulse</v>
      </c>
      <c r="M5221" s="18">
        <f t="shared" si="491"/>
        <v>9.5470856102003634E-2</v>
      </c>
    </row>
    <row r="5222" spans="1:13">
      <c r="A5222" s="4">
        <v>2015</v>
      </c>
      <c r="B5222" s="5" t="s">
        <v>163</v>
      </c>
      <c r="C5222" s="5" t="s">
        <v>179</v>
      </c>
      <c r="D5222" s="5" t="s">
        <v>15</v>
      </c>
      <c r="E5222" s="5">
        <v>3260</v>
      </c>
      <c r="F5222" s="6">
        <v>2021.47</v>
      </c>
      <c r="H5222" s="15" t="str">
        <f t="shared" si="486"/>
        <v>Medium</v>
      </c>
      <c r="I5222" s="11" t="str">
        <f t="shared" si="487"/>
        <v>Medium</v>
      </c>
      <c r="J5222" s="11" t="str">
        <f t="shared" si="488"/>
        <v>West</v>
      </c>
      <c r="K5222" s="11" t="str">
        <f t="shared" si="489"/>
        <v>2010s</v>
      </c>
      <c r="L5222" s="11" t="str">
        <f t="shared" si="490"/>
        <v>Cereal</v>
      </c>
      <c r="M5222" s="18">
        <f t="shared" si="491"/>
        <v>0.62008282208588961</v>
      </c>
    </row>
    <row r="5223" spans="1:13">
      <c r="A5223" s="4">
        <v>2015</v>
      </c>
      <c r="B5223" s="5" t="s">
        <v>163</v>
      </c>
      <c r="C5223" s="5" t="s">
        <v>179</v>
      </c>
      <c r="D5223" s="5" t="s">
        <v>16</v>
      </c>
      <c r="E5223" s="5">
        <v>31560</v>
      </c>
      <c r="F5223" s="6">
        <v>1803.55</v>
      </c>
      <c r="H5223" s="15" t="str">
        <f t="shared" si="486"/>
        <v>Medium</v>
      </c>
      <c r="I5223" s="11" t="str">
        <f t="shared" si="487"/>
        <v>Large</v>
      </c>
      <c r="J5223" s="11" t="str">
        <f t="shared" si="488"/>
        <v>West</v>
      </c>
      <c r="K5223" s="11" t="str">
        <f t="shared" si="489"/>
        <v>2010s</v>
      </c>
      <c r="L5223" s="11" t="str">
        <f t="shared" si="490"/>
        <v>Cereal</v>
      </c>
      <c r="M5223" s="18">
        <f t="shared" si="491"/>
        <v>5.7146704689480354E-2</v>
      </c>
    </row>
    <row r="5224" spans="1:13">
      <c r="A5224" s="4">
        <v>2015</v>
      </c>
      <c r="B5224" s="5" t="s">
        <v>163</v>
      </c>
      <c r="C5224" s="5" t="s">
        <v>179</v>
      </c>
      <c r="D5224" s="5" t="s">
        <v>17</v>
      </c>
      <c r="E5224" s="5">
        <v>9510</v>
      </c>
      <c r="F5224" s="6">
        <v>1049.42</v>
      </c>
      <c r="H5224" s="15" t="str">
        <f t="shared" si="486"/>
        <v>Medium</v>
      </c>
      <c r="I5224" s="11" t="str">
        <f t="shared" si="487"/>
        <v>Large</v>
      </c>
      <c r="J5224" s="11" t="str">
        <f t="shared" si="488"/>
        <v>West</v>
      </c>
      <c r="K5224" s="11" t="str">
        <f t="shared" si="489"/>
        <v>2010s</v>
      </c>
      <c r="L5224" s="11" t="str">
        <f t="shared" si="490"/>
        <v>Pulse</v>
      </c>
      <c r="M5224" s="18">
        <f t="shared" si="491"/>
        <v>0.11034910620399579</v>
      </c>
    </row>
    <row r="5225" spans="1:13">
      <c r="A5225" s="4">
        <v>2016</v>
      </c>
      <c r="B5225" s="5" t="s">
        <v>163</v>
      </c>
      <c r="C5225" s="5" t="s">
        <v>179</v>
      </c>
      <c r="D5225" s="5" t="s">
        <v>15</v>
      </c>
      <c r="E5225" s="5">
        <v>4420</v>
      </c>
      <c r="F5225" s="6">
        <v>1818.72</v>
      </c>
      <c r="H5225" s="15" t="str">
        <f t="shared" si="486"/>
        <v>Medium</v>
      </c>
      <c r="I5225" s="11" t="str">
        <f t="shared" si="487"/>
        <v>Medium</v>
      </c>
      <c r="J5225" s="11" t="str">
        <f t="shared" si="488"/>
        <v>West</v>
      </c>
      <c r="K5225" s="11" t="str">
        <f t="shared" si="489"/>
        <v>2010s</v>
      </c>
      <c r="L5225" s="11" t="str">
        <f t="shared" si="490"/>
        <v>Cereal</v>
      </c>
      <c r="M5225" s="18">
        <f t="shared" si="491"/>
        <v>0.41147511312217194</v>
      </c>
    </row>
    <row r="5226" spans="1:13">
      <c r="A5226" s="4">
        <v>2016</v>
      </c>
      <c r="B5226" s="5" t="s">
        <v>163</v>
      </c>
      <c r="C5226" s="5" t="s">
        <v>179</v>
      </c>
      <c r="D5226" s="5" t="s">
        <v>16</v>
      </c>
      <c r="E5226" s="5">
        <v>50640</v>
      </c>
      <c r="F5226" s="6">
        <v>1868.67</v>
      </c>
      <c r="H5226" s="15" t="str">
        <f t="shared" si="486"/>
        <v>Medium</v>
      </c>
      <c r="I5226" s="11" t="str">
        <f t="shared" si="487"/>
        <v>Large</v>
      </c>
      <c r="J5226" s="11" t="str">
        <f t="shared" si="488"/>
        <v>West</v>
      </c>
      <c r="K5226" s="11" t="str">
        <f t="shared" si="489"/>
        <v>2010s</v>
      </c>
      <c r="L5226" s="11" t="str">
        <f t="shared" si="490"/>
        <v>Cereal</v>
      </c>
      <c r="M5226" s="18">
        <f t="shared" si="491"/>
        <v>3.6901066350710901E-2</v>
      </c>
    </row>
    <row r="5227" spans="1:13">
      <c r="A5227" s="4">
        <v>2016</v>
      </c>
      <c r="B5227" s="5" t="s">
        <v>163</v>
      </c>
      <c r="C5227" s="5" t="s">
        <v>179</v>
      </c>
      <c r="D5227" s="5" t="s">
        <v>17</v>
      </c>
      <c r="E5227" s="5">
        <v>17320</v>
      </c>
      <c r="F5227" s="6">
        <v>1290.67</v>
      </c>
      <c r="H5227" s="15" t="str">
        <f t="shared" si="486"/>
        <v>Medium</v>
      </c>
      <c r="I5227" s="11" t="str">
        <f t="shared" si="487"/>
        <v>Large</v>
      </c>
      <c r="J5227" s="11" t="str">
        <f t="shared" si="488"/>
        <v>West</v>
      </c>
      <c r="K5227" s="11" t="str">
        <f t="shared" si="489"/>
        <v>2010s</v>
      </c>
      <c r="L5227" s="11" t="str">
        <f t="shared" si="490"/>
        <v>Pulse</v>
      </c>
      <c r="M5227" s="18">
        <f t="shared" si="491"/>
        <v>7.451905311778291E-2</v>
      </c>
    </row>
    <row r="5228" spans="1:13">
      <c r="A5228" s="4">
        <v>2017</v>
      </c>
      <c r="B5228" s="5" t="s">
        <v>163</v>
      </c>
      <c r="C5228" s="5" t="s">
        <v>179</v>
      </c>
      <c r="D5228" s="5" t="s">
        <v>15</v>
      </c>
      <c r="E5228" s="5">
        <v>4450</v>
      </c>
      <c r="F5228" s="6">
        <v>2884.81</v>
      </c>
      <c r="H5228" s="15" t="str">
        <f t="shared" si="486"/>
        <v>Medium</v>
      </c>
      <c r="I5228" s="11" t="str">
        <f t="shared" si="487"/>
        <v>Medium</v>
      </c>
      <c r="J5228" s="11" t="str">
        <f t="shared" si="488"/>
        <v>West</v>
      </c>
      <c r="K5228" s="11" t="str">
        <f t="shared" si="489"/>
        <v>2010s</v>
      </c>
      <c r="L5228" s="11" t="str">
        <f t="shared" si="490"/>
        <v>Cereal</v>
      </c>
      <c r="M5228" s="18">
        <f t="shared" si="491"/>
        <v>0.64827191011235952</v>
      </c>
    </row>
    <row r="5229" spans="1:13">
      <c r="A5229" s="4">
        <v>2017</v>
      </c>
      <c r="B5229" s="5" t="s">
        <v>163</v>
      </c>
      <c r="C5229" s="5" t="s">
        <v>179</v>
      </c>
      <c r="D5229" s="5" t="s">
        <v>16</v>
      </c>
      <c r="E5229" s="5">
        <v>45990</v>
      </c>
      <c r="F5229" s="6">
        <v>3064.08</v>
      </c>
      <c r="H5229" s="15" t="str">
        <f t="shared" si="486"/>
        <v>High</v>
      </c>
      <c r="I5229" s="11" t="str">
        <f t="shared" si="487"/>
        <v>Large</v>
      </c>
      <c r="J5229" s="11" t="str">
        <f t="shared" si="488"/>
        <v>West</v>
      </c>
      <c r="K5229" s="11" t="str">
        <f t="shared" si="489"/>
        <v>2010s</v>
      </c>
      <c r="L5229" s="11" t="str">
        <f t="shared" si="490"/>
        <v>Cereal</v>
      </c>
      <c r="M5229" s="18">
        <f t="shared" si="491"/>
        <v>6.6624918460534893E-2</v>
      </c>
    </row>
    <row r="5230" spans="1:13">
      <c r="A5230" s="4">
        <v>2017</v>
      </c>
      <c r="B5230" s="5" t="s">
        <v>163</v>
      </c>
      <c r="C5230" s="5" t="s">
        <v>179</v>
      </c>
      <c r="D5230" s="5" t="s">
        <v>17</v>
      </c>
      <c r="E5230" s="5">
        <v>57910</v>
      </c>
      <c r="F5230" s="6">
        <v>1533.64</v>
      </c>
      <c r="H5230" s="15" t="str">
        <f t="shared" si="486"/>
        <v>Medium</v>
      </c>
      <c r="I5230" s="11" t="str">
        <f t="shared" si="487"/>
        <v>Large</v>
      </c>
      <c r="J5230" s="11" t="str">
        <f t="shared" si="488"/>
        <v>West</v>
      </c>
      <c r="K5230" s="11" t="str">
        <f t="shared" si="489"/>
        <v>2010s</v>
      </c>
      <c r="L5230" s="11" t="str">
        <f t="shared" si="490"/>
        <v>Pulse</v>
      </c>
      <c r="M5230" s="18">
        <f t="shared" si="491"/>
        <v>2.6483163529614922E-2</v>
      </c>
    </row>
    <row r="5231" spans="1:13">
      <c r="A5231" s="4">
        <v>2008</v>
      </c>
      <c r="B5231" s="5" t="s">
        <v>163</v>
      </c>
      <c r="C5231" s="5" t="s">
        <v>180</v>
      </c>
      <c r="D5231" s="5" t="s">
        <v>17</v>
      </c>
      <c r="E5231" s="5">
        <v>76100</v>
      </c>
      <c r="F5231" s="6">
        <v>1122.3399999999999</v>
      </c>
      <c r="H5231" s="15" t="str">
        <f t="shared" si="486"/>
        <v>Medium</v>
      </c>
      <c r="I5231" s="11" t="str">
        <f t="shared" si="487"/>
        <v>Large</v>
      </c>
      <c r="J5231" s="11" t="str">
        <f t="shared" si="488"/>
        <v>West</v>
      </c>
      <c r="K5231" s="11" t="str">
        <f t="shared" si="489"/>
        <v>2000s</v>
      </c>
      <c r="L5231" s="11" t="str">
        <f t="shared" si="490"/>
        <v>Pulse</v>
      </c>
      <c r="M5231" s="18">
        <f t="shared" si="491"/>
        <v>1.4748226018396845E-2</v>
      </c>
    </row>
    <row r="5232" spans="1:13">
      <c r="A5232" s="4">
        <v>2008</v>
      </c>
      <c r="B5232" s="5" t="s">
        <v>163</v>
      </c>
      <c r="C5232" s="5" t="s">
        <v>180</v>
      </c>
      <c r="D5232" s="5" t="s">
        <v>18</v>
      </c>
      <c r="E5232" s="5">
        <v>20</v>
      </c>
      <c r="F5232" s="6">
        <v>500</v>
      </c>
      <c r="H5232" s="15" t="str">
        <f t="shared" si="486"/>
        <v>Low</v>
      </c>
      <c r="I5232" s="11" t="str">
        <f t="shared" si="487"/>
        <v>Small</v>
      </c>
      <c r="J5232" s="11" t="str">
        <f t="shared" si="488"/>
        <v>West</v>
      </c>
      <c r="K5232" s="11" t="str">
        <f t="shared" si="489"/>
        <v>2000s</v>
      </c>
      <c r="L5232" s="11" t="str">
        <f t="shared" si="490"/>
        <v>Fiber</v>
      </c>
      <c r="M5232" s="18">
        <f t="shared" si="491"/>
        <v>25</v>
      </c>
    </row>
    <row r="5233" spans="1:13">
      <c r="A5233" s="4">
        <v>2009</v>
      </c>
      <c r="B5233" s="5" t="s">
        <v>163</v>
      </c>
      <c r="C5233" s="5" t="s">
        <v>180</v>
      </c>
      <c r="D5233" s="5" t="s">
        <v>17</v>
      </c>
      <c r="E5233" s="5">
        <v>55500</v>
      </c>
      <c r="F5233" s="6">
        <v>884.68</v>
      </c>
      <c r="H5233" s="15" t="str">
        <f t="shared" si="486"/>
        <v>Low</v>
      </c>
      <c r="I5233" s="11" t="str">
        <f t="shared" si="487"/>
        <v>Large</v>
      </c>
      <c r="J5233" s="11" t="str">
        <f t="shared" si="488"/>
        <v>West</v>
      </c>
      <c r="K5233" s="11" t="str">
        <f t="shared" si="489"/>
        <v>2000s</v>
      </c>
      <c r="L5233" s="11" t="str">
        <f t="shared" si="490"/>
        <v>Pulse</v>
      </c>
      <c r="M5233" s="18">
        <f t="shared" si="491"/>
        <v>1.5940180180180178E-2</v>
      </c>
    </row>
    <row r="5234" spans="1:13">
      <c r="A5234" s="4">
        <v>2009</v>
      </c>
      <c r="B5234" s="5" t="s">
        <v>163</v>
      </c>
      <c r="C5234" s="5" t="s">
        <v>180</v>
      </c>
      <c r="D5234" s="5" t="s">
        <v>18</v>
      </c>
      <c r="E5234" s="5">
        <v>30</v>
      </c>
      <c r="F5234" s="6">
        <v>333.33</v>
      </c>
      <c r="H5234" s="15" t="str">
        <f t="shared" si="486"/>
        <v>Low</v>
      </c>
      <c r="I5234" s="11" t="str">
        <f t="shared" si="487"/>
        <v>Small</v>
      </c>
      <c r="J5234" s="11" t="str">
        <f t="shared" si="488"/>
        <v>West</v>
      </c>
      <c r="K5234" s="11" t="str">
        <f t="shared" si="489"/>
        <v>2000s</v>
      </c>
      <c r="L5234" s="11" t="str">
        <f t="shared" si="490"/>
        <v>Fiber</v>
      </c>
      <c r="M5234" s="18">
        <f t="shared" si="491"/>
        <v>11.110999999999999</v>
      </c>
    </row>
    <row r="5235" spans="1:13">
      <c r="A5235" s="4">
        <v>2010</v>
      </c>
      <c r="B5235" s="5" t="s">
        <v>163</v>
      </c>
      <c r="C5235" s="5" t="s">
        <v>180</v>
      </c>
      <c r="D5235" s="5" t="s">
        <v>17</v>
      </c>
      <c r="E5235" s="5">
        <v>129440</v>
      </c>
      <c r="F5235" s="6">
        <v>1095.57</v>
      </c>
      <c r="H5235" s="15" t="str">
        <f t="shared" si="486"/>
        <v>Medium</v>
      </c>
      <c r="I5235" s="11" t="str">
        <f t="shared" si="487"/>
        <v>Large</v>
      </c>
      <c r="J5235" s="11" t="str">
        <f t="shared" si="488"/>
        <v>West</v>
      </c>
      <c r="K5235" s="11" t="str">
        <f t="shared" si="489"/>
        <v>2010s</v>
      </c>
      <c r="L5235" s="11" t="str">
        <f t="shared" si="490"/>
        <v>Pulse</v>
      </c>
      <c r="M5235" s="18">
        <f t="shared" si="491"/>
        <v>8.4639215080346102E-3</v>
      </c>
    </row>
    <row r="5236" spans="1:13">
      <c r="A5236" s="4">
        <v>2010</v>
      </c>
      <c r="B5236" s="5" t="s">
        <v>163</v>
      </c>
      <c r="C5236" s="5" t="s">
        <v>180</v>
      </c>
      <c r="D5236" s="5" t="s">
        <v>18</v>
      </c>
      <c r="E5236" s="5">
        <v>20</v>
      </c>
      <c r="F5236" s="6">
        <v>500</v>
      </c>
      <c r="H5236" s="15" t="str">
        <f t="shared" si="486"/>
        <v>Low</v>
      </c>
      <c r="I5236" s="11" t="str">
        <f t="shared" si="487"/>
        <v>Small</v>
      </c>
      <c r="J5236" s="11" t="str">
        <f t="shared" si="488"/>
        <v>West</v>
      </c>
      <c r="K5236" s="11" t="str">
        <f t="shared" si="489"/>
        <v>2010s</v>
      </c>
      <c r="L5236" s="11" t="str">
        <f t="shared" si="490"/>
        <v>Fiber</v>
      </c>
      <c r="M5236" s="18">
        <f t="shared" si="491"/>
        <v>25</v>
      </c>
    </row>
    <row r="5237" spans="1:13">
      <c r="A5237" s="4">
        <v>2011</v>
      </c>
      <c r="B5237" s="5" t="s">
        <v>163</v>
      </c>
      <c r="C5237" s="5" t="s">
        <v>180</v>
      </c>
      <c r="D5237" s="5" t="s">
        <v>17</v>
      </c>
      <c r="E5237" s="5">
        <v>75070</v>
      </c>
      <c r="F5237" s="6">
        <v>1035.3</v>
      </c>
      <c r="H5237" s="15" t="str">
        <f t="shared" si="486"/>
        <v>Medium</v>
      </c>
      <c r="I5237" s="11" t="str">
        <f t="shared" si="487"/>
        <v>Large</v>
      </c>
      <c r="J5237" s="11" t="str">
        <f t="shared" si="488"/>
        <v>West</v>
      </c>
      <c r="K5237" s="11" t="str">
        <f t="shared" si="489"/>
        <v>2010s</v>
      </c>
      <c r="L5237" s="11" t="str">
        <f t="shared" si="490"/>
        <v>Pulse</v>
      </c>
      <c r="M5237" s="18">
        <f t="shared" si="491"/>
        <v>1.3791128280271747E-2</v>
      </c>
    </row>
    <row r="5238" spans="1:13">
      <c r="A5238" s="4">
        <v>2011</v>
      </c>
      <c r="B5238" s="5" t="s">
        <v>163</v>
      </c>
      <c r="C5238" s="5" t="s">
        <v>180</v>
      </c>
      <c r="D5238" s="5" t="s">
        <v>18</v>
      </c>
      <c r="E5238" s="5">
        <v>270</v>
      </c>
      <c r="F5238" s="6">
        <v>518.52</v>
      </c>
      <c r="H5238" s="15" t="str">
        <f t="shared" si="486"/>
        <v>Low</v>
      </c>
      <c r="I5238" s="11" t="str">
        <f t="shared" si="487"/>
        <v>Small</v>
      </c>
      <c r="J5238" s="11" t="str">
        <f t="shared" si="488"/>
        <v>West</v>
      </c>
      <c r="K5238" s="11" t="str">
        <f t="shared" si="489"/>
        <v>2010s</v>
      </c>
      <c r="L5238" s="11" t="str">
        <f t="shared" si="490"/>
        <v>Fiber</v>
      </c>
      <c r="M5238" s="18">
        <f t="shared" si="491"/>
        <v>1.9204444444444444</v>
      </c>
    </row>
    <row r="5239" spans="1:13">
      <c r="A5239" s="4">
        <v>2012</v>
      </c>
      <c r="B5239" s="5" t="s">
        <v>163</v>
      </c>
      <c r="C5239" s="5" t="s">
        <v>180</v>
      </c>
      <c r="D5239" s="5" t="s">
        <v>17</v>
      </c>
      <c r="E5239" s="5">
        <v>62750</v>
      </c>
      <c r="F5239" s="6">
        <v>1358.73</v>
      </c>
      <c r="H5239" s="15" t="str">
        <f t="shared" si="486"/>
        <v>Medium</v>
      </c>
      <c r="I5239" s="11" t="str">
        <f t="shared" si="487"/>
        <v>Large</v>
      </c>
      <c r="J5239" s="11" t="str">
        <f t="shared" si="488"/>
        <v>West</v>
      </c>
      <c r="K5239" s="11" t="str">
        <f t="shared" si="489"/>
        <v>2010s</v>
      </c>
      <c r="L5239" s="11" t="str">
        <f t="shared" si="490"/>
        <v>Pulse</v>
      </c>
      <c r="M5239" s="18">
        <f t="shared" si="491"/>
        <v>2.1653067729083667E-2</v>
      </c>
    </row>
    <row r="5240" spans="1:13">
      <c r="A5240" s="4">
        <v>2012</v>
      </c>
      <c r="B5240" s="5" t="s">
        <v>163</v>
      </c>
      <c r="C5240" s="5" t="s">
        <v>180</v>
      </c>
      <c r="D5240" s="5" t="s">
        <v>18</v>
      </c>
      <c r="E5240" s="5">
        <v>440</v>
      </c>
      <c r="F5240" s="6">
        <v>90.91</v>
      </c>
      <c r="H5240" s="15" t="str">
        <f t="shared" si="486"/>
        <v>Low</v>
      </c>
      <c r="I5240" s="11" t="str">
        <f t="shared" si="487"/>
        <v>Small</v>
      </c>
      <c r="J5240" s="11" t="str">
        <f t="shared" si="488"/>
        <v>West</v>
      </c>
      <c r="K5240" s="11" t="str">
        <f t="shared" si="489"/>
        <v>2010s</v>
      </c>
      <c r="L5240" s="11" t="str">
        <f t="shared" si="490"/>
        <v>Fiber</v>
      </c>
      <c r="M5240" s="18">
        <f t="shared" si="491"/>
        <v>0.20661363636363636</v>
      </c>
    </row>
    <row r="5241" spans="1:13">
      <c r="A5241" s="4">
        <v>2013</v>
      </c>
      <c r="B5241" s="5" t="s">
        <v>163</v>
      </c>
      <c r="C5241" s="5" t="s">
        <v>180</v>
      </c>
      <c r="D5241" s="5" t="s">
        <v>17</v>
      </c>
      <c r="E5241" s="5">
        <v>115050</v>
      </c>
      <c r="F5241" s="6">
        <v>1201.83</v>
      </c>
      <c r="H5241" s="15" t="str">
        <f t="shared" si="486"/>
        <v>Medium</v>
      </c>
      <c r="I5241" s="11" t="str">
        <f t="shared" si="487"/>
        <v>Large</v>
      </c>
      <c r="J5241" s="11" t="str">
        <f t="shared" si="488"/>
        <v>West</v>
      </c>
      <c r="K5241" s="11" t="str">
        <f t="shared" si="489"/>
        <v>2010s</v>
      </c>
      <c r="L5241" s="11" t="str">
        <f t="shared" si="490"/>
        <v>Pulse</v>
      </c>
      <c r="M5241" s="18">
        <f t="shared" si="491"/>
        <v>1.0446153846153846E-2</v>
      </c>
    </row>
    <row r="5242" spans="1:13">
      <c r="A5242" s="4">
        <v>2013</v>
      </c>
      <c r="B5242" s="5" t="s">
        <v>163</v>
      </c>
      <c r="C5242" s="5" t="s">
        <v>180</v>
      </c>
      <c r="D5242" s="5" t="s">
        <v>18</v>
      </c>
      <c r="E5242" s="5">
        <v>260</v>
      </c>
      <c r="F5242" s="6">
        <v>115.38</v>
      </c>
      <c r="H5242" s="15" t="str">
        <f t="shared" si="486"/>
        <v>Low</v>
      </c>
      <c r="I5242" s="11" t="str">
        <f t="shared" si="487"/>
        <v>Small</v>
      </c>
      <c r="J5242" s="11" t="str">
        <f t="shared" si="488"/>
        <v>West</v>
      </c>
      <c r="K5242" s="11" t="str">
        <f t="shared" si="489"/>
        <v>2010s</v>
      </c>
      <c r="L5242" s="11" t="str">
        <f t="shared" si="490"/>
        <v>Fiber</v>
      </c>
      <c r="M5242" s="18">
        <f t="shared" si="491"/>
        <v>0.44376923076923075</v>
      </c>
    </row>
    <row r="5243" spans="1:13">
      <c r="A5243" s="4">
        <v>2014</v>
      </c>
      <c r="B5243" s="5" t="s">
        <v>163</v>
      </c>
      <c r="C5243" s="5" t="s">
        <v>180</v>
      </c>
      <c r="D5243" s="5" t="s">
        <v>17</v>
      </c>
      <c r="E5243" s="5">
        <v>65280</v>
      </c>
      <c r="F5243" s="6">
        <v>1174.02</v>
      </c>
      <c r="H5243" s="15" t="str">
        <f t="shared" si="486"/>
        <v>Medium</v>
      </c>
      <c r="I5243" s="11" t="str">
        <f t="shared" si="487"/>
        <v>Large</v>
      </c>
      <c r="J5243" s="11" t="str">
        <f t="shared" si="488"/>
        <v>West</v>
      </c>
      <c r="K5243" s="11" t="str">
        <f t="shared" si="489"/>
        <v>2010s</v>
      </c>
      <c r="L5243" s="11" t="str">
        <f t="shared" si="490"/>
        <v>Pulse</v>
      </c>
      <c r="M5243" s="18">
        <f t="shared" si="491"/>
        <v>1.7984375E-2</v>
      </c>
    </row>
    <row r="5244" spans="1:13">
      <c r="A5244" s="4">
        <v>2014</v>
      </c>
      <c r="B5244" s="5" t="s">
        <v>163</v>
      </c>
      <c r="C5244" s="5" t="s">
        <v>180</v>
      </c>
      <c r="D5244" s="5" t="s">
        <v>18</v>
      </c>
      <c r="E5244" s="5">
        <v>920</v>
      </c>
      <c r="F5244" s="6">
        <v>97.83</v>
      </c>
      <c r="H5244" s="15" t="str">
        <f t="shared" si="486"/>
        <v>Low</v>
      </c>
      <c r="I5244" s="11" t="str">
        <f t="shared" si="487"/>
        <v>Small</v>
      </c>
      <c r="J5244" s="11" t="str">
        <f t="shared" si="488"/>
        <v>West</v>
      </c>
      <c r="K5244" s="11" t="str">
        <f t="shared" si="489"/>
        <v>2010s</v>
      </c>
      <c r="L5244" s="11" t="str">
        <f t="shared" si="490"/>
        <v>Fiber</v>
      </c>
      <c r="M5244" s="18">
        <f t="shared" si="491"/>
        <v>0.10633695652173913</v>
      </c>
    </row>
    <row r="5245" spans="1:13">
      <c r="A5245" s="4">
        <v>2015</v>
      </c>
      <c r="B5245" s="5" t="s">
        <v>163</v>
      </c>
      <c r="C5245" s="5" t="s">
        <v>180</v>
      </c>
      <c r="D5245" s="5" t="s">
        <v>17</v>
      </c>
      <c r="E5245" s="5">
        <v>50240</v>
      </c>
      <c r="F5245" s="6">
        <v>1000</v>
      </c>
      <c r="H5245" s="15" t="str">
        <f t="shared" si="486"/>
        <v>Medium</v>
      </c>
      <c r="I5245" s="11" t="str">
        <f t="shared" si="487"/>
        <v>Large</v>
      </c>
      <c r="J5245" s="11" t="str">
        <f t="shared" si="488"/>
        <v>West</v>
      </c>
      <c r="K5245" s="11" t="str">
        <f t="shared" si="489"/>
        <v>2010s</v>
      </c>
      <c r="L5245" s="11" t="str">
        <f t="shared" si="490"/>
        <v>Pulse</v>
      </c>
      <c r="M5245" s="18">
        <f t="shared" si="491"/>
        <v>1.9904458598726114E-2</v>
      </c>
    </row>
    <row r="5246" spans="1:13">
      <c r="A5246" s="4">
        <v>2015</v>
      </c>
      <c r="B5246" s="5" t="s">
        <v>163</v>
      </c>
      <c r="C5246" s="5" t="s">
        <v>180</v>
      </c>
      <c r="D5246" s="5" t="s">
        <v>18</v>
      </c>
      <c r="E5246" s="5">
        <v>1780</v>
      </c>
      <c r="F5246" s="6">
        <v>84.27</v>
      </c>
      <c r="H5246" s="15" t="str">
        <f t="shared" si="486"/>
        <v>Low</v>
      </c>
      <c r="I5246" s="11" t="str">
        <f t="shared" si="487"/>
        <v>Medium</v>
      </c>
      <c r="J5246" s="11" t="str">
        <f t="shared" si="488"/>
        <v>West</v>
      </c>
      <c r="K5246" s="11" t="str">
        <f t="shared" si="489"/>
        <v>2010s</v>
      </c>
      <c r="L5246" s="11" t="str">
        <f t="shared" si="490"/>
        <v>Fiber</v>
      </c>
      <c r="M5246" s="18">
        <f t="shared" si="491"/>
        <v>4.7342696629213483E-2</v>
      </c>
    </row>
    <row r="5247" spans="1:13">
      <c r="A5247" s="4">
        <v>2016</v>
      </c>
      <c r="B5247" s="5" t="s">
        <v>163</v>
      </c>
      <c r="C5247" s="5" t="s">
        <v>180</v>
      </c>
      <c r="D5247" s="5" t="s">
        <v>17</v>
      </c>
      <c r="E5247" s="5">
        <v>56900</v>
      </c>
      <c r="F5247" s="6">
        <v>1252.18</v>
      </c>
      <c r="H5247" s="15" t="str">
        <f t="shared" si="486"/>
        <v>Medium</v>
      </c>
      <c r="I5247" s="11" t="str">
        <f t="shared" si="487"/>
        <v>Large</v>
      </c>
      <c r="J5247" s="11" t="str">
        <f t="shared" si="488"/>
        <v>West</v>
      </c>
      <c r="K5247" s="11" t="str">
        <f t="shared" si="489"/>
        <v>2010s</v>
      </c>
      <c r="L5247" s="11" t="str">
        <f t="shared" si="490"/>
        <v>Pulse</v>
      </c>
      <c r="M5247" s="18">
        <f t="shared" si="491"/>
        <v>2.2006678383128295E-2</v>
      </c>
    </row>
    <row r="5248" spans="1:13">
      <c r="A5248" s="4">
        <v>2016</v>
      </c>
      <c r="B5248" s="5" t="s">
        <v>163</v>
      </c>
      <c r="C5248" s="5" t="s">
        <v>180</v>
      </c>
      <c r="D5248" s="5" t="s">
        <v>18</v>
      </c>
      <c r="E5248" s="5">
        <v>3810</v>
      </c>
      <c r="F5248" s="6">
        <v>609.04999999999995</v>
      </c>
      <c r="H5248" s="15" t="str">
        <f t="shared" si="486"/>
        <v>Low</v>
      </c>
      <c r="I5248" s="11" t="str">
        <f t="shared" si="487"/>
        <v>Medium</v>
      </c>
      <c r="J5248" s="11" t="str">
        <f t="shared" si="488"/>
        <v>West</v>
      </c>
      <c r="K5248" s="11" t="str">
        <f t="shared" si="489"/>
        <v>2010s</v>
      </c>
      <c r="L5248" s="11" t="str">
        <f t="shared" si="490"/>
        <v>Fiber</v>
      </c>
      <c r="M5248" s="18">
        <f t="shared" si="491"/>
        <v>0.15985564304461941</v>
      </c>
    </row>
    <row r="5249" spans="1:13">
      <c r="A5249" s="4">
        <v>2017</v>
      </c>
      <c r="B5249" s="5" t="s">
        <v>163</v>
      </c>
      <c r="C5249" s="5" t="s">
        <v>180</v>
      </c>
      <c r="D5249" s="5" t="s">
        <v>17</v>
      </c>
      <c r="E5249" s="5">
        <v>58080</v>
      </c>
      <c r="F5249" s="6">
        <v>1361.84</v>
      </c>
      <c r="H5249" s="15" t="str">
        <f t="shared" si="486"/>
        <v>Medium</v>
      </c>
      <c r="I5249" s="11" t="str">
        <f t="shared" si="487"/>
        <v>Large</v>
      </c>
      <c r="J5249" s="11" t="str">
        <f t="shared" si="488"/>
        <v>West</v>
      </c>
      <c r="K5249" s="11" t="str">
        <f t="shared" si="489"/>
        <v>2010s</v>
      </c>
      <c r="L5249" s="11" t="str">
        <f t="shared" si="490"/>
        <v>Pulse</v>
      </c>
      <c r="M5249" s="18">
        <f t="shared" si="491"/>
        <v>2.3447658402203857E-2</v>
      </c>
    </row>
    <row r="5250" spans="1:13">
      <c r="A5250" s="4">
        <v>2017</v>
      </c>
      <c r="B5250" s="5" t="s">
        <v>163</v>
      </c>
      <c r="C5250" s="5" t="s">
        <v>180</v>
      </c>
      <c r="D5250" s="5" t="s">
        <v>18</v>
      </c>
      <c r="E5250" s="5">
        <v>8690</v>
      </c>
      <c r="F5250" s="6">
        <v>73.84</v>
      </c>
      <c r="H5250" s="15" t="str">
        <f t="shared" si="486"/>
        <v>Low</v>
      </c>
      <c r="I5250" s="11" t="str">
        <f t="shared" si="487"/>
        <v>Large</v>
      </c>
      <c r="J5250" s="11" t="str">
        <f t="shared" si="488"/>
        <v>West</v>
      </c>
      <c r="K5250" s="11" t="str">
        <f t="shared" si="489"/>
        <v>2010s</v>
      </c>
      <c r="L5250" s="11" t="str">
        <f t="shared" si="490"/>
        <v>Fiber</v>
      </c>
      <c r="M5250" s="18">
        <f t="shared" si="491"/>
        <v>8.4971231300345236E-3</v>
      </c>
    </row>
    <row r="5251" spans="1:13">
      <c r="A5251" s="4">
        <v>2008</v>
      </c>
      <c r="B5251" s="5" t="s">
        <v>163</v>
      </c>
      <c r="C5251" s="5" t="s">
        <v>181</v>
      </c>
      <c r="D5251" s="5" t="s">
        <v>16</v>
      </c>
      <c r="E5251" s="5">
        <v>40</v>
      </c>
      <c r="F5251" s="6">
        <v>1750</v>
      </c>
      <c r="H5251" s="15" t="str">
        <f t="shared" ref="H5251:H5314" si="492">IF(F5251&lt;1000,"Low",IF(F5251&lt;3000,"Medium","High"))</f>
        <v>Medium</v>
      </c>
      <c r="I5251" s="11" t="str">
        <f t="shared" ref="I5251:I5314" si="493">IF(E5251&lt;1000,"Small",IF(E5251&lt;5000,"Medium","Large"))</f>
        <v>Small</v>
      </c>
      <c r="J5251" s="11" t="str">
        <f t="shared" ref="J5251:J5314" si="494">IF(OR(B5251="Punjab",B5251="Haryana",B5251="Himachal Pradesh",B5251="Jammu and Kashmir",B5251="Uttarakhand",B5251="Delhi",B5251="Chandigarh"),"North",IF(OR(B5251="Tamil Nadu",B5251="Karnataka",B5251="Kerala",B5251="Andhra Pradesh",B5251="Telangana"),"South",IF(OR(B5251="Maharashtra",B5251="Gujarat",B5251="Goa",B5251="Rajasthan"),"West",IF(OR(B5251="West Bengal",B5251="Bihar",B5251="Jharkhand",B5251="Odisha",B5251="Assam",B5251="Sikkim",B5251="Arunachal Pradesh",B5251="Manipur",B5251="Meghalaya",B5251="Mizoram",B5251="Nagaland",B5251="Tripura"),"East","Central"))))</f>
        <v>West</v>
      </c>
      <c r="K5251" s="11" t="str">
        <f t="shared" ref="K5251:K5314" si="495">LEFT(A5251,3)&amp;"0s"</f>
        <v>2000s</v>
      </c>
      <c r="L5251" s="11" t="str">
        <f t="shared" ref="L5251:L5314" si="496">IF(D5251="Rice","Cereal",IF(D5251="Maize","Cereal",IF(D5251="Chickpea","Pulse",IF(D5251="Cotton","Fiber","Other"))))</f>
        <v>Cereal</v>
      </c>
      <c r="M5251" s="18">
        <f t="shared" ref="M5251:M5314" si="497">F5251/E5251</f>
        <v>43.75</v>
      </c>
    </row>
    <row r="5252" spans="1:13">
      <c r="A5252" s="4">
        <v>2008</v>
      </c>
      <c r="B5252" s="5" t="s">
        <v>163</v>
      </c>
      <c r="C5252" s="5" t="s">
        <v>181</v>
      </c>
      <c r="D5252" s="5" t="s">
        <v>17</v>
      </c>
      <c r="E5252" s="5">
        <v>620</v>
      </c>
      <c r="F5252" s="6">
        <v>774.19</v>
      </c>
      <c r="H5252" s="15" t="str">
        <f t="shared" si="492"/>
        <v>Low</v>
      </c>
      <c r="I5252" s="11" t="str">
        <f t="shared" si="493"/>
        <v>Small</v>
      </c>
      <c r="J5252" s="11" t="str">
        <f t="shared" si="494"/>
        <v>West</v>
      </c>
      <c r="K5252" s="11" t="str">
        <f t="shared" si="495"/>
        <v>2000s</v>
      </c>
      <c r="L5252" s="11" t="str">
        <f t="shared" si="496"/>
        <v>Pulse</v>
      </c>
      <c r="M5252" s="18">
        <f t="shared" si="497"/>
        <v>1.2486935483870969</v>
      </c>
    </row>
    <row r="5253" spans="1:13">
      <c r="A5253" s="4">
        <v>2008</v>
      </c>
      <c r="B5253" s="5" t="s">
        <v>163</v>
      </c>
      <c r="C5253" s="5" t="s">
        <v>181</v>
      </c>
      <c r="D5253" s="5" t="s">
        <v>18</v>
      </c>
      <c r="E5253" s="5">
        <v>9170</v>
      </c>
      <c r="F5253" s="6">
        <v>524.54</v>
      </c>
      <c r="H5253" s="15" t="str">
        <f t="shared" si="492"/>
        <v>Low</v>
      </c>
      <c r="I5253" s="11" t="str">
        <f t="shared" si="493"/>
        <v>Large</v>
      </c>
      <c r="J5253" s="11" t="str">
        <f t="shared" si="494"/>
        <v>West</v>
      </c>
      <c r="K5253" s="11" t="str">
        <f t="shared" si="495"/>
        <v>2000s</v>
      </c>
      <c r="L5253" s="11" t="str">
        <f t="shared" si="496"/>
        <v>Fiber</v>
      </c>
      <c r="M5253" s="18">
        <f t="shared" si="497"/>
        <v>5.7201744820065424E-2</v>
      </c>
    </row>
    <row r="5254" spans="1:13">
      <c r="A5254" s="4">
        <v>2009</v>
      </c>
      <c r="B5254" s="5" t="s">
        <v>163</v>
      </c>
      <c r="C5254" s="5" t="s">
        <v>181</v>
      </c>
      <c r="D5254" s="5" t="s">
        <v>16</v>
      </c>
      <c r="E5254" s="5">
        <v>20</v>
      </c>
      <c r="F5254" s="6">
        <v>1000</v>
      </c>
      <c r="H5254" s="15" t="str">
        <f t="shared" si="492"/>
        <v>Medium</v>
      </c>
      <c r="I5254" s="11" t="str">
        <f t="shared" si="493"/>
        <v>Small</v>
      </c>
      <c r="J5254" s="11" t="str">
        <f t="shared" si="494"/>
        <v>West</v>
      </c>
      <c r="K5254" s="11" t="str">
        <f t="shared" si="495"/>
        <v>2000s</v>
      </c>
      <c r="L5254" s="11" t="str">
        <f t="shared" si="496"/>
        <v>Cereal</v>
      </c>
      <c r="M5254" s="18">
        <f t="shared" si="497"/>
        <v>50</v>
      </c>
    </row>
    <row r="5255" spans="1:13">
      <c r="A5255" s="4">
        <v>2009</v>
      </c>
      <c r="B5255" s="5" t="s">
        <v>163</v>
      </c>
      <c r="C5255" s="5" t="s">
        <v>181</v>
      </c>
      <c r="D5255" s="5" t="s">
        <v>17</v>
      </c>
      <c r="E5255" s="5">
        <v>160</v>
      </c>
      <c r="F5255" s="6">
        <v>625</v>
      </c>
      <c r="H5255" s="15" t="str">
        <f t="shared" si="492"/>
        <v>Low</v>
      </c>
      <c r="I5255" s="11" t="str">
        <f t="shared" si="493"/>
        <v>Small</v>
      </c>
      <c r="J5255" s="11" t="str">
        <f t="shared" si="494"/>
        <v>West</v>
      </c>
      <c r="K5255" s="11" t="str">
        <f t="shared" si="495"/>
        <v>2000s</v>
      </c>
      <c r="L5255" s="11" t="str">
        <f t="shared" si="496"/>
        <v>Pulse</v>
      </c>
      <c r="M5255" s="18">
        <f t="shared" si="497"/>
        <v>3.90625</v>
      </c>
    </row>
    <row r="5256" spans="1:13">
      <c r="A5256" s="4">
        <v>2009</v>
      </c>
      <c r="B5256" s="5" t="s">
        <v>163</v>
      </c>
      <c r="C5256" s="5" t="s">
        <v>181</v>
      </c>
      <c r="D5256" s="5" t="s">
        <v>18</v>
      </c>
      <c r="E5256" s="5">
        <v>11020</v>
      </c>
      <c r="F5256" s="6">
        <v>415.61</v>
      </c>
      <c r="H5256" s="15" t="str">
        <f t="shared" si="492"/>
        <v>Low</v>
      </c>
      <c r="I5256" s="11" t="str">
        <f t="shared" si="493"/>
        <v>Large</v>
      </c>
      <c r="J5256" s="11" t="str">
        <f t="shared" si="494"/>
        <v>West</v>
      </c>
      <c r="K5256" s="11" t="str">
        <f t="shared" si="495"/>
        <v>2000s</v>
      </c>
      <c r="L5256" s="11" t="str">
        <f t="shared" si="496"/>
        <v>Fiber</v>
      </c>
      <c r="M5256" s="18">
        <f t="shared" si="497"/>
        <v>3.7714156079854809E-2</v>
      </c>
    </row>
    <row r="5257" spans="1:13">
      <c r="A5257" s="4">
        <v>2010</v>
      </c>
      <c r="B5257" s="5" t="s">
        <v>163</v>
      </c>
      <c r="C5257" s="5" t="s">
        <v>181</v>
      </c>
      <c r="D5257" s="5" t="s">
        <v>17</v>
      </c>
      <c r="E5257" s="5">
        <v>5800</v>
      </c>
      <c r="F5257" s="6">
        <v>898.28</v>
      </c>
      <c r="H5257" s="15" t="str">
        <f t="shared" si="492"/>
        <v>Low</v>
      </c>
      <c r="I5257" s="11" t="str">
        <f t="shared" si="493"/>
        <v>Large</v>
      </c>
      <c r="J5257" s="11" t="str">
        <f t="shared" si="494"/>
        <v>West</v>
      </c>
      <c r="K5257" s="11" t="str">
        <f t="shared" si="495"/>
        <v>2010s</v>
      </c>
      <c r="L5257" s="11" t="str">
        <f t="shared" si="496"/>
        <v>Pulse</v>
      </c>
      <c r="M5257" s="18">
        <f t="shared" si="497"/>
        <v>0.1548758620689655</v>
      </c>
    </row>
    <row r="5258" spans="1:13">
      <c r="A5258" s="4">
        <v>2010</v>
      </c>
      <c r="B5258" s="5" t="s">
        <v>163</v>
      </c>
      <c r="C5258" s="5" t="s">
        <v>181</v>
      </c>
      <c r="D5258" s="5" t="s">
        <v>18</v>
      </c>
      <c r="E5258" s="5">
        <v>11610</v>
      </c>
      <c r="F5258" s="6">
        <v>577.09</v>
      </c>
      <c r="H5258" s="15" t="str">
        <f t="shared" si="492"/>
        <v>Low</v>
      </c>
      <c r="I5258" s="11" t="str">
        <f t="shared" si="493"/>
        <v>Large</v>
      </c>
      <c r="J5258" s="11" t="str">
        <f t="shared" si="494"/>
        <v>West</v>
      </c>
      <c r="K5258" s="11" t="str">
        <f t="shared" si="495"/>
        <v>2010s</v>
      </c>
      <c r="L5258" s="11" t="str">
        <f t="shared" si="496"/>
        <v>Fiber</v>
      </c>
      <c r="M5258" s="18">
        <f t="shared" si="497"/>
        <v>4.9706287683031869E-2</v>
      </c>
    </row>
    <row r="5259" spans="1:13">
      <c r="A5259" s="4">
        <v>2011</v>
      </c>
      <c r="B5259" s="5" t="s">
        <v>163</v>
      </c>
      <c r="C5259" s="5" t="s">
        <v>181</v>
      </c>
      <c r="D5259" s="5" t="s">
        <v>16</v>
      </c>
      <c r="E5259" s="5">
        <v>10</v>
      </c>
      <c r="F5259" s="6">
        <v>1000</v>
      </c>
      <c r="H5259" s="15" t="str">
        <f t="shared" si="492"/>
        <v>Medium</v>
      </c>
      <c r="I5259" s="11" t="str">
        <f t="shared" si="493"/>
        <v>Small</v>
      </c>
      <c r="J5259" s="11" t="str">
        <f t="shared" si="494"/>
        <v>West</v>
      </c>
      <c r="K5259" s="11" t="str">
        <f t="shared" si="495"/>
        <v>2010s</v>
      </c>
      <c r="L5259" s="11" t="str">
        <f t="shared" si="496"/>
        <v>Cereal</v>
      </c>
      <c r="M5259" s="18">
        <f t="shared" si="497"/>
        <v>100</v>
      </c>
    </row>
    <row r="5260" spans="1:13">
      <c r="A5260" s="4">
        <v>2011</v>
      </c>
      <c r="B5260" s="5" t="s">
        <v>163</v>
      </c>
      <c r="C5260" s="5" t="s">
        <v>181</v>
      </c>
      <c r="D5260" s="5" t="s">
        <v>17</v>
      </c>
      <c r="E5260" s="5">
        <v>2820</v>
      </c>
      <c r="F5260" s="6">
        <v>1088.6500000000001</v>
      </c>
      <c r="H5260" s="15" t="str">
        <f t="shared" si="492"/>
        <v>Medium</v>
      </c>
      <c r="I5260" s="11" t="str">
        <f t="shared" si="493"/>
        <v>Medium</v>
      </c>
      <c r="J5260" s="11" t="str">
        <f t="shared" si="494"/>
        <v>West</v>
      </c>
      <c r="K5260" s="11" t="str">
        <f t="shared" si="495"/>
        <v>2010s</v>
      </c>
      <c r="L5260" s="11" t="str">
        <f t="shared" si="496"/>
        <v>Pulse</v>
      </c>
      <c r="M5260" s="18">
        <f t="shared" si="497"/>
        <v>0.38604609929078015</v>
      </c>
    </row>
    <row r="5261" spans="1:13">
      <c r="A5261" s="4">
        <v>2011</v>
      </c>
      <c r="B5261" s="5" t="s">
        <v>163</v>
      </c>
      <c r="C5261" s="5" t="s">
        <v>181</v>
      </c>
      <c r="D5261" s="5" t="s">
        <v>18</v>
      </c>
      <c r="E5261" s="5">
        <v>19100</v>
      </c>
      <c r="F5261" s="6">
        <v>600</v>
      </c>
      <c r="H5261" s="15" t="str">
        <f t="shared" si="492"/>
        <v>Low</v>
      </c>
      <c r="I5261" s="11" t="str">
        <f t="shared" si="493"/>
        <v>Large</v>
      </c>
      <c r="J5261" s="11" t="str">
        <f t="shared" si="494"/>
        <v>West</v>
      </c>
      <c r="K5261" s="11" t="str">
        <f t="shared" si="495"/>
        <v>2010s</v>
      </c>
      <c r="L5261" s="11" t="str">
        <f t="shared" si="496"/>
        <v>Fiber</v>
      </c>
      <c r="M5261" s="18">
        <f t="shared" si="497"/>
        <v>3.1413612565445025E-2</v>
      </c>
    </row>
    <row r="5262" spans="1:13">
      <c r="A5262" s="4">
        <v>2012</v>
      </c>
      <c r="B5262" s="5" t="s">
        <v>163</v>
      </c>
      <c r="C5262" s="5" t="s">
        <v>181</v>
      </c>
      <c r="D5262" s="5" t="s">
        <v>16</v>
      </c>
      <c r="E5262" s="5">
        <v>10</v>
      </c>
      <c r="F5262" s="6">
        <v>1000</v>
      </c>
      <c r="H5262" s="15" t="str">
        <f t="shared" si="492"/>
        <v>Medium</v>
      </c>
      <c r="I5262" s="11" t="str">
        <f t="shared" si="493"/>
        <v>Small</v>
      </c>
      <c r="J5262" s="11" t="str">
        <f t="shared" si="494"/>
        <v>West</v>
      </c>
      <c r="K5262" s="11" t="str">
        <f t="shared" si="495"/>
        <v>2010s</v>
      </c>
      <c r="L5262" s="11" t="str">
        <f t="shared" si="496"/>
        <v>Cereal</v>
      </c>
      <c r="M5262" s="18">
        <f t="shared" si="497"/>
        <v>100</v>
      </c>
    </row>
    <row r="5263" spans="1:13">
      <c r="A5263" s="4">
        <v>2012</v>
      </c>
      <c r="B5263" s="5" t="s">
        <v>163</v>
      </c>
      <c r="C5263" s="5" t="s">
        <v>181</v>
      </c>
      <c r="D5263" s="5" t="s">
        <v>17</v>
      </c>
      <c r="E5263" s="5">
        <v>1890</v>
      </c>
      <c r="F5263" s="6">
        <v>899.47</v>
      </c>
      <c r="H5263" s="15" t="str">
        <f t="shared" si="492"/>
        <v>Low</v>
      </c>
      <c r="I5263" s="11" t="str">
        <f t="shared" si="493"/>
        <v>Medium</v>
      </c>
      <c r="J5263" s="11" t="str">
        <f t="shared" si="494"/>
        <v>West</v>
      </c>
      <c r="K5263" s="11" t="str">
        <f t="shared" si="495"/>
        <v>2010s</v>
      </c>
      <c r="L5263" s="11" t="str">
        <f t="shared" si="496"/>
        <v>Pulse</v>
      </c>
      <c r="M5263" s="18">
        <f t="shared" si="497"/>
        <v>0.47591005291005295</v>
      </c>
    </row>
    <row r="5264" spans="1:13">
      <c r="A5264" s="4">
        <v>2012</v>
      </c>
      <c r="B5264" s="5" t="s">
        <v>163</v>
      </c>
      <c r="C5264" s="5" t="s">
        <v>181</v>
      </c>
      <c r="D5264" s="5" t="s">
        <v>18</v>
      </c>
      <c r="E5264" s="5">
        <v>26250</v>
      </c>
      <c r="F5264" s="6">
        <v>90.67</v>
      </c>
      <c r="H5264" s="15" t="str">
        <f t="shared" si="492"/>
        <v>Low</v>
      </c>
      <c r="I5264" s="11" t="str">
        <f t="shared" si="493"/>
        <v>Large</v>
      </c>
      <c r="J5264" s="11" t="str">
        <f t="shared" si="494"/>
        <v>West</v>
      </c>
      <c r="K5264" s="11" t="str">
        <f t="shared" si="495"/>
        <v>2010s</v>
      </c>
      <c r="L5264" s="11" t="str">
        <f t="shared" si="496"/>
        <v>Fiber</v>
      </c>
      <c r="M5264" s="18">
        <f t="shared" si="497"/>
        <v>3.4540952380952383E-3</v>
      </c>
    </row>
    <row r="5265" spans="1:13">
      <c r="A5265" s="4">
        <v>2013</v>
      </c>
      <c r="B5265" s="5" t="s">
        <v>163</v>
      </c>
      <c r="C5265" s="5" t="s">
        <v>181</v>
      </c>
      <c r="D5265" s="5" t="s">
        <v>17</v>
      </c>
      <c r="E5265" s="5">
        <v>10660</v>
      </c>
      <c r="F5265" s="6">
        <v>809.57</v>
      </c>
      <c r="H5265" s="15" t="str">
        <f t="shared" si="492"/>
        <v>Low</v>
      </c>
      <c r="I5265" s="11" t="str">
        <f t="shared" si="493"/>
        <v>Large</v>
      </c>
      <c r="J5265" s="11" t="str">
        <f t="shared" si="494"/>
        <v>West</v>
      </c>
      <c r="K5265" s="11" t="str">
        <f t="shared" si="495"/>
        <v>2010s</v>
      </c>
      <c r="L5265" s="11" t="str">
        <f t="shared" si="496"/>
        <v>Pulse</v>
      </c>
      <c r="M5265" s="18">
        <f t="shared" si="497"/>
        <v>7.5944652908067553E-2</v>
      </c>
    </row>
    <row r="5266" spans="1:13">
      <c r="A5266" s="4">
        <v>2013</v>
      </c>
      <c r="B5266" s="5" t="s">
        <v>163</v>
      </c>
      <c r="C5266" s="5" t="s">
        <v>181</v>
      </c>
      <c r="D5266" s="5" t="s">
        <v>18</v>
      </c>
      <c r="E5266" s="5">
        <v>30320</v>
      </c>
      <c r="F5266" s="6">
        <v>137.86000000000001</v>
      </c>
      <c r="H5266" s="15" t="str">
        <f t="shared" si="492"/>
        <v>Low</v>
      </c>
      <c r="I5266" s="11" t="str">
        <f t="shared" si="493"/>
        <v>Large</v>
      </c>
      <c r="J5266" s="11" t="str">
        <f t="shared" si="494"/>
        <v>West</v>
      </c>
      <c r="K5266" s="11" t="str">
        <f t="shared" si="495"/>
        <v>2010s</v>
      </c>
      <c r="L5266" s="11" t="str">
        <f t="shared" si="496"/>
        <v>Fiber</v>
      </c>
      <c r="M5266" s="18">
        <f t="shared" si="497"/>
        <v>4.5468337730870719E-3</v>
      </c>
    </row>
    <row r="5267" spans="1:13">
      <c r="A5267" s="4">
        <v>2014</v>
      </c>
      <c r="B5267" s="5" t="s">
        <v>163</v>
      </c>
      <c r="C5267" s="5" t="s">
        <v>181</v>
      </c>
      <c r="D5267" s="5" t="s">
        <v>17</v>
      </c>
      <c r="E5267" s="5">
        <v>1420</v>
      </c>
      <c r="F5267" s="6">
        <v>718.31</v>
      </c>
      <c r="H5267" s="15" t="str">
        <f t="shared" si="492"/>
        <v>Low</v>
      </c>
      <c r="I5267" s="11" t="str">
        <f t="shared" si="493"/>
        <v>Medium</v>
      </c>
      <c r="J5267" s="11" t="str">
        <f t="shared" si="494"/>
        <v>West</v>
      </c>
      <c r="K5267" s="11" t="str">
        <f t="shared" si="495"/>
        <v>2010s</v>
      </c>
      <c r="L5267" s="11" t="str">
        <f t="shared" si="496"/>
        <v>Pulse</v>
      </c>
      <c r="M5267" s="18">
        <f t="shared" si="497"/>
        <v>0.50585211267605634</v>
      </c>
    </row>
    <row r="5268" spans="1:13">
      <c r="A5268" s="4">
        <v>2014</v>
      </c>
      <c r="B5268" s="5" t="s">
        <v>163</v>
      </c>
      <c r="C5268" s="5" t="s">
        <v>181</v>
      </c>
      <c r="D5268" s="5" t="s">
        <v>18</v>
      </c>
      <c r="E5268" s="5">
        <v>42390</v>
      </c>
      <c r="F5268" s="6">
        <v>78.319999999999993</v>
      </c>
      <c r="H5268" s="15" t="str">
        <f t="shared" si="492"/>
        <v>Low</v>
      </c>
      <c r="I5268" s="11" t="str">
        <f t="shared" si="493"/>
        <v>Large</v>
      </c>
      <c r="J5268" s="11" t="str">
        <f t="shared" si="494"/>
        <v>West</v>
      </c>
      <c r="K5268" s="11" t="str">
        <f t="shared" si="495"/>
        <v>2010s</v>
      </c>
      <c r="L5268" s="11" t="str">
        <f t="shared" si="496"/>
        <v>Fiber</v>
      </c>
      <c r="M5268" s="18">
        <f t="shared" si="497"/>
        <v>1.84760556735079E-3</v>
      </c>
    </row>
    <row r="5269" spans="1:13">
      <c r="A5269" s="4">
        <v>2015</v>
      </c>
      <c r="B5269" s="5" t="s">
        <v>163</v>
      </c>
      <c r="C5269" s="5" t="s">
        <v>181</v>
      </c>
      <c r="D5269" s="5" t="s">
        <v>16</v>
      </c>
      <c r="E5269" s="5">
        <v>10</v>
      </c>
      <c r="F5269" s="6">
        <v>1000</v>
      </c>
      <c r="H5269" s="15" t="str">
        <f t="shared" si="492"/>
        <v>Medium</v>
      </c>
      <c r="I5269" s="11" t="str">
        <f t="shared" si="493"/>
        <v>Small</v>
      </c>
      <c r="J5269" s="11" t="str">
        <f t="shared" si="494"/>
        <v>West</v>
      </c>
      <c r="K5269" s="11" t="str">
        <f t="shared" si="495"/>
        <v>2010s</v>
      </c>
      <c r="L5269" s="11" t="str">
        <f t="shared" si="496"/>
        <v>Cereal</v>
      </c>
      <c r="M5269" s="18">
        <f t="shared" si="497"/>
        <v>100</v>
      </c>
    </row>
    <row r="5270" spans="1:13">
      <c r="A5270" s="4">
        <v>2015</v>
      </c>
      <c r="B5270" s="5" t="s">
        <v>163</v>
      </c>
      <c r="C5270" s="5" t="s">
        <v>181</v>
      </c>
      <c r="D5270" s="5" t="s">
        <v>17</v>
      </c>
      <c r="E5270" s="5">
        <v>4380</v>
      </c>
      <c r="F5270" s="6">
        <v>1045.6600000000001</v>
      </c>
      <c r="H5270" s="15" t="str">
        <f t="shared" si="492"/>
        <v>Medium</v>
      </c>
      <c r="I5270" s="11" t="str">
        <f t="shared" si="493"/>
        <v>Medium</v>
      </c>
      <c r="J5270" s="11" t="str">
        <f t="shared" si="494"/>
        <v>West</v>
      </c>
      <c r="K5270" s="11" t="str">
        <f t="shared" si="495"/>
        <v>2010s</v>
      </c>
      <c r="L5270" s="11" t="str">
        <f t="shared" si="496"/>
        <v>Pulse</v>
      </c>
      <c r="M5270" s="18">
        <f t="shared" si="497"/>
        <v>0.23873515981735161</v>
      </c>
    </row>
    <row r="5271" spans="1:13">
      <c r="A5271" s="4">
        <v>2015</v>
      </c>
      <c r="B5271" s="5" t="s">
        <v>163</v>
      </c>
      <c r="C5271" s="5" t="s">
        <v>181</v>
      </c>
      <c r="D5271" s="5" t="s">
        <v>18</v>
      </c>
      <c r="E5271" s="5">
        <v>43160</v>
      </c>
      <c r="F5271" s="6">
        <v>79.94</v>
      </c>
      <c r="H5271" s="15" t="str">
        <f t="shared" si="492"/>
        <v>Low</v>
      </c>
      <c r="I5271" s="11" t="str">
        <f t="shared" si="493"/>
        <v>Large</v>
      </c>
      <c r="J5271" s="11" t="str">
        <f t="shared" si="494"/>
        <v>West</v>
      </c>
      <c r="K5271" s="11" t="str">
        <f t="shared" si="495"/>
        <v>2010s</v>
      </c>
      <c r="L5271" s="11" t="str">
        <f t="shared" si="496"/>
        <v>Fiber</v>
      </c>
      <c r="M5271" s="18">
        <f t="shared" si="497"/>
        <v>1.8521779425393883E-3</v>
      </c>
    </row>
    <row r="5272" spans="1:13">
      <c r="A5272" s="4">
        <v>2016</v>
      </c>
      <c r="B5272" s="5" t="s">
        <v>163</v>
      </c>
      <c r="C5272" s="5" t="s">
        <v>181</v>
      </c>
      <c r="D5272" s="5" t="s">
        <v>16</v>
      </c>
      <c r="E5272" s="5">
        <v>10</v>
      </c>
      <c r="F5272" s="6">
        <v>1500</v>
      </c>
      <c r="H5272" s="15" t="str">
        <f t="shared" si="492"/>
        <v>Medium</v>
      </c>
      <c r="I5272" s="11" t="str">
        <f t="shared" si="493"/>
        <v>Small</v>
      </c>
      <c r="J5272" s="11" t="str">
        <f t="shared" si="494"/>
        <v>West</v>
      </c>
      <c r="K5272" s="11" t="str">
        <f t="shared" si="495"/>
        <v>2010s</v>
      </c>
      <c r="L5272" s="11" t="str">
        <f t="shared" si="496"/>
        <v>Cereal</v>
      </c>
      <c r="M5272" s="18">
        <f t="shared" si="497"/>
        <v>150</v>
      </c>
    </row>
    <row r="5273" spans="1:13">
      <c r="A5273" s="4">
        <v>2016</v>
      </c>
      <c r="B5273" s="5" t="s">
        <v>163</v>
      </c>
      <c r="C5273" s="5" t="s">
        <v>181</v>
      </c>
      <c r="D5273" s="5" t="s">
        <v>17</v>
      </c>
      <c r="E5273" s="5">
        <v>19070</v>
      </c>
      <c r="F5273" s="6">
        <v>941.63</v>
      </c>
      <c r="H5273" s="15" t="str">
        <f t="shared" si="492"/>
        <v>Low</v>
      </c>
      <c r="I5273" s="11" t="str">
        <f t="shared" si="493"/>
        <v>Large</v>
      </c>
      <c r="J5273" s="11" t="str">
        <f t="shared" si="494"/>
        <v>West</v>
      </c>
      <c r="K5273" s="11" t="str">
        <f t="shared" si="495"/>
        <v>2010s</v>
      </c>
      <c r="L5273" s="11" t="str">
        <f t="shared" si="496"/>
        <v>Pulse</v>
      </c>
      <c r="M5273" s="18">
        <f t="shared" si="497"/>
        <v>4.9377556371263766E-2</v>
      </c>
    </row>
    <row r="5274" spans="1:13">
      <c r="A5274" s="4">
        <v>2016</v>
      </c>
      <c r="B5274" s="5" t="s">
        <v>163</v>
      </c>
      <c r="C5274" s="5" t="s">
        <v>181</v>
      </c>
      <c r="D5274" s="5" t="s">
        <v>18</v>
      </c>
      <c r="E5274" s="5">
        <v>40550</v>
      </c>
      <c r="F5274" s="6">
        <v>886.64</v>
      </c>
      <c r="H5274" s="15" t="str">
        <f t="shared" si="492"/>
        <v>Low</v>
      </c>
      <c r="I5274" s="11" t="str">
        <f t="shared" si="493"/>
        <v>Large</v>
      </c>
      <c r="J5274" s="11" t="str">
        <f t="shared" si="494"/>
        <v>West</v>
      </c>
      <c r="K5274" s="11" t="str">
        <f t="shared" si="495"/>
        <v>2010s</v>
      </c>
      <c r="L5274" s="11" t="str">
        <f t="shared" si="496"/>
        <v>Fiber</v>
      </c>
      <c r="M5274" s="18">
        <f t="shared" si="497"/>
        <v>2.1865351418002464E-2</v>
      </c>
    </row>
    <row r="5275" spans="1:13">
      <c r="A5275" s="4">
        <v>2017</v>
      </c>
      <c r="B5275" s="5" t="s">
        <v>163</v>
      </c>
      <c r="C5275" s="5" t="s">
        <v>181</v>
      </c>
      <c r="D5275" s="5" t="s">
        <v>17</v>
      </c>
      <c r="E5275" s="5">
        <v>19370</v>
      </c>
      <c r="F5275" s="6">
        <v>1460.69</v>
      </c>
      <c r="H5275" s="15" t="str">
        <f t="shared" si="492"/>
        <v>Medium</v>
      </c>
      <c r="I5275" s="11" t="str">
        <f t="shared" si="493"/>
        <v>Large</v>
      </c>
      <c r="J5275" s="11" t="str">
        <f t="shared" si="494"/>
        <v>West</v>
      </c>
      <c r="K5275" s="11" t="str">
        <f t="shared" si="495"/>
        <v>2010s</v>
      </c>
      <c r="L5275" s="11" t="str">
        <f t="shared" si="496"/>
        <v>Pulse</v>
      </c>
      <c r="M5275" s="18">
        <f t="shared" si="497"/>
        <v>7.5409912235415599E-2</v>
      </c>
    </row>
    <row r="5276" spans="1:13">
      <c r="A5276" s="4">
        <v>2017</v>
      </c>
      <c r="B5276" s="5" t="s">
        <v>163</v>
      </c>
      <c r="C5276" s="5" t="s">
        <v>181</v>
      </c>
      <c r="D5276" s="5" t="s">
        <v>18</v>
      </c>
      <c r="E5276" s="5">
        <v>46710</v>
      </c>
      <c r="F5276" s="6">
        <v>82.54</v>
      </c>
      <c r="H5276" s="15" t="str">
        <f t="shared" si="492"/>
        <v>Low</v>
      </c>
      <c r="I5276" s="11" t="str">
        <f t="shared" si="493"/>
        <v>Large</v>
      </c>
      <c r="J5276" s="11" t="str">
        <f t="shared" si="494"/>
        <v>West</v>
      </c>
      <c r="K5276" s="11" t="str">
        <f t="shared" si="495"/>
        <v>2010s</v>
      </c>
      <c r="L5276" s="11" t="str">
        <f t="shared" si="496"/>
        <v>Fiber</v>
      </c>
      <c r="M5276" s="18">
        <f t="shared" si="497"/>
        <v>1.7670734318133163E-3</v>
      </c>
    </row>
    <row r="5277" spans="1:13">
      <c r="A5277" s="4">
        <v>2008</v>
      </c>
      <c r="B5277" s="5" t="s">
        <v>163</v>
      </c>
      <c r="C5277" s="5" t="s">
        <v>182</v>
      </c>
      <c r="D5277" s="5" t="s">
        <v>15</v>
      </c>
      <c r="E5277" s="5">
        <v>18410</v>
      </c>
      <c r="F5277" s="6">
        <v>3088</v>
      </c>
      <c r="H5277" s="15" t="str">
        <f t="shared" si="492"/>
        <v>High</v>
      </c>
      <c r="I5277" s="11" t="str">
        <f t="shared" si="493"/>
        <v>Large</v>
      </c>
      <c r="J5277" s="11" t="str">
        <f t="shared" si="494"/>
        <v>West</v>
      </c>
      <c r="K5277" s="11" t="str">
        <f t="shared" si="495"/>
        <v>2000s</v>
      </c>
      <c r="L5277" s="11" t="str">
        <f t="shared" si="496"/>
        <v>Cereal</v>
      </c>
      <c r="M5277" s="18">
        <f t="shared" si="497"/>
        <v>0.16773492667028789</v>
      </c>
    </row>
    <row r="5278" spans="1:13">
      <c r="A5278" s="4">
        <v>2008</v>
      </c>
      <c r="B5278" s="5" t="s">
        <v>163</v>
      </c>
      <c r="C5278" s="5" t="s">
        <v>182</v>
      </c>
      <c r="D5278" s="5" t="s">
        <v>16</v>
      </c>
      <c r="E5278" s="5">
        <v>19530</v>
      </c>
      <c r="F5278" s="6">
        <v>1462.37</v>
      </c>
      <c r="H5278" s="15" t="str">
        <f t="shared" si="492"/>
        <v>Medium</v>
      </c>
      <c r="I5278" s="11" t="str">
        <f t="shared" si="493"/>
        <v>Large</v>
      </c>
      <c r="J5278" s="11" t="str">
        <f t="shared" si="494"/>
        <v>West</v>
      </c>
      <c r="K5278" s="11" t="str">
        <f t="shared" si="495"/>
        <v>2000s</v>
      </c>
      <c r="L5278" s="11" t="str">
        <f t="shared" si="496"/>
        <v>Cereal</v>
      </c>
      <c r="M5278" s="18">
        <f t="shared" si="497"/>
        <v>7.4878136200716844E-2</v>
      </c>
    </row>
    <row r="5279" spans="1:13">
      <c r="A5279" s="4">
        <v>2008</v>
      </c>
      <c r="B5279" s="5" t="s">
        <v>163</v>
      </c>
      <c r="C5279" s="5" t="s">
        <v>182</v>
      </c>
      <c r="D5279" s="5" t="s">
        <v>17</v>
      </c>
      <c r="E5279" s="5">
        <v>8710</v>
      </c>
      <c r="F5279" s="6">
        <v>1119.4000000000001</v>
      </c>
      <c r="H5279" s="15" t="str">
        <f t="shared" si="492"/>
        <v>Medium</v>
      </c>
      <c r="I5279" s="11" t="str">
        <f t="shared" si="493"/>
        <v>Large</v>
      </c>
      <c r="J5279" s="11" t="str">
        <f t="shared" si="494"/>
        <v>West</v>
      </c>
      <c r="K5279" s="11" t="str">
        <f t="shared" si="495"/>
        <v>2000s</v>
      </c>
      <c r="L5279" s="11" t="str">
        <f t="shared" si="496"/>
        <v>Pulse</v>
      </c>
      <c r="M5279" s="18">
        <f t="shared" si="497"/>
        <v>0.12851894374282435</v>
      </c>
    </row>
    <row r="5280" spans="1:13">
      <c r="A5280" s="4">
        <v>2009</v>
      </c>
      <c r="B5280" s="5" t="s">
        <v>163</v>
      </c>
      <c r="C5280" s="5" t="s">
        <v>182</v>
      </c>
      <c r="D5280" s="5" t="s">
        <v>15</v>
      </c>
      <c r="E5280" s="5">
        <v>25650</v>
      </c>
      <c r="F5280" s="6">
        <v>2191.81</v>
      </c>
      <c r="H5280" s="15" t="str">
        <f t="shared" si="492"/>
        <v>Medium</v>
      </c>
      <c r="I5280" s="11" t="str">
        <f t="shared" si="493"/>
        <v>Large</v>
      </c>
      <c r="J5280" s="11" t="str">
        <f t="shared" si="494"/>
        <v>West</v>
      </c>
      <c r="K5280" s="11" t="str">
        <f t="shared" si="495"/>
        <v>2000s</v>
      </c>
      <c r="L5280" s="11" t="str">
        <f t="shared" si="496"/>
        <v>Cereal</v>
      </c>
      <c r="M5280" s="18">
        <f t="shared" si="497"/>
        <v>8.5450682261208569E-2</v>
      </c>
    </row>
    <row r="5281" spans="1:13">
      <c r="A5281" s="4">
        <v>2009</v>
      </c>
      <c r="B5281" s="5" t="s">
        <v>163</v>
      </c>
      <c r="C5281" s="5" t="s">
        <v>182</v>
      </c>
      <c r="D5281" s="5" t="s">
        <v>16</v>
      </c>
      <c r="E5281" s="5">
        <v>25170</v>
      </c>
      <c r="F5281" s="6">
        <v>1509.73</v>
      </c>
      <c r="H5281" s="15" t="str">
        <f t="shared" si="492"/>
        <v>Medium</v>
      </c>
      <c r="I5281" s="11" t="str">
        <f t="shared" si="493"/>
        <v>Large</v>
      </c>
      <c r="J5281" s="11" t="str">
        <f t="shared" si="494"/>
        <v>West</v>
      </c>
      <c r="K5281" s="11" t="str">
        <f t="shared" si="495"/>
        <v>2000s</v>
      </c>
      <c r="L5281" s="11" t="str">
        <f t="shared" si="496"/>
        <v>Cereal</v>
      </c>
      <c r="M5281" s="18">
        <f t="shared" si="497"/>
        <v>5.9981326976559397E-2</v>
      </c>
    </row>
    <row r="5282" spans="1:13">
      <c r="A5282" s="4">
        <v>2009</v>
      </c>
      <c r="B5282" s="5" t="s">
        <v>163</v>
      </c>
      <c r="C5282" s="5" t="s">
        <v>182</v>
      </c>
      <c r="D5282" s="5" t="s">
        <v>17</v>
      </c>
      <c r="E5282" s="5">
        <v>10970</v>
      </c>
      <c r="F5282" s="6">
        <v>1055.6099999999999</v>
      </c>
      <c r="H5282" s="15" t="str">
        <f t="shared" si="492"/>
        <v>Medium</v>
      </c>
      <c r="I5282" s="11" t="str">
        <f t="shared" si="493"/>
        <v>Large</v>
      </c>
      <c r="J5282" s="11" t="str">
        <f t="shared" si="494"/>
        <v>West</v>
      </c>
      <c r="K5282" s="11" t="str">
        <f t="shared" si="495"/>
        <v>2000s</v>
      </c>
      <c r="L5282" s="11" t="str">
        <f t="shared" si="496"/>
        <v>Pulse</v>
      </c>
      <c r="M5282" s="18">
        <f t="shared" si="497"/>
        <v>9.622698268003646E-2</v>
      </c>
    </row>
    <row r="5283" spans="1:13">
      <c r="A5283" s="4">
        <v>2009</v>
      </c>
      <c r="B5283" s="5" t="s">
        <v>163</v>
      </c>
      <c r="C5283" s="5" t="s">
        <v>182</v>
      </c>
      <c r="D5283" s="5" t="s">
        <v>18</v>
      </c>
      <c r="E5283" s="5">
        <v>50</v>
      </c>
      <c r="F5283" s="6">
        <v>200</v>
      </c>
      <c r="H5283" s="15" t="str">
        <f t="shared" si="492"/>
        <v>Low</v>
      </c>
      <c r="I5283" s="11" t="str">
        <f t="shared" si="493"/>
        <v>Small</v>
      </c>
      <c r="J5283" s="11" t="str">
        <f t="shared" si="494"/>
        <v>West</v>
      </c>
      <c r="K5283" s="11" t="str">
        <f t="shared" si="495"/>
        <v>2000s</v>
      </c>
      <c r="L5283" s="11" t="str">
        <f t="shared" si="496"/>
        <v>Fiber</v>
      </c>
      <c r="M5283" s="18">
        <f t="shared" si="497"/>
        <v>4</v>
      </c>
    </row>
    <row r="5284" spans="1:13">
      <c r="A5284" s="4">
        <v>2010</v>
      </c>
      <c r="B5284" s="5" t="s">
        <v>163</v>
      </c>
      <c r="C5284" s="5" t="s">
        <v>182</v>
      </c>
      <c r="D5284" s="5" t="s">
        <v>15</v>
      </c>
      <c r="E5284" s="5">
        <v>22200</v>
      </c>
      <c r="F5284" s="6">
        <v>2795.5</v>
      </c>
      <c r="H5284" s="15" t="str">
        <f t="shared" si="492"/>
        <v>Medium</v>
      </c>
      <c r="I5284" s="11" t="str">
        <f t="shared" si="493"/>
        <v>Large</v>
      </c>
      <c r="J5284" s="11" t="str">
        <f t="shared" si="494"/>
        <v>West</v>
      </c>
      <c r="K5284" s="11" t="str">
        <f t="shared" si="495"/>
        <v>2010s</v>
      </c>
      <c r="L5284" s="11" t="str">
        <f t="shared" si="496"/>
        <v>Cereal</v>
      </c>
      <c r="M5284" s="18">
        <f t="shared" si="497"/>
        <v>0.12592342342342341</v>
      </c>
    </row>
    <row r="5285" spans="1:13">
      <c r="A5285" s="4">
        <v>2010</v>
      </c>
      <c r="B5285" s="5" t="s">
        <v>163</v>
      </c>
      <c r="C5285" s="5" t="s">
        <v>182</v>
      </c>
      <c r="D5285" s="5" t="s">
        <v>16</v>
      </c>
      <c r="E5285" s="5">
        <v>31010</v>
      </c>
      <c r="F5285" s="6">
        <v>2357.63</v>
      </c>
      <c r="H5285" s="15" t="str">
        <f t="shared" si="492"/>
        <v>Medium</v>
      </c>
      <c r="I5285" s="11" t="str">
        <f t="shared" si="493"/>
        <v>Large</v>
      </c>
      <c r="J5285" s="11" t="str">
        <f t="shared" si="494"/>
        <v>West</v>
      </c>
      <c r="K5285" s="11" t="str">
        <f t="shared" si="495"/>
        <v>2010s</v>
      </c>
      <c r="L5285" s="11" t="str">
        <f t="shared" si="496"/>
        <v>Cereal</v>
      </c>
      <c r="M5285" s="18">
        <f t="shared" si="497"/>
        <v>7.6028055465978725E-2</v>
      </c>
    </row>
    <row r="5286" spans="1:13">
      <c r="A5286" s="4">
        <v>2010</v>
      </c>
      <c r="B5286" s="5" t="s">
        <v>163</v>
      </c>
      <c r="C5286" s="5" t="s">
        <v>182</v>
      </c>
      <c r="D5286" s="5" t="s">
        <v>17</v>
      </c>
      <c r="E5286" s="5">
        <v>15570</v>
      </c>
      <c r="F5286" s="6">
        <v>1249.2</v>
      </c>
      <c r="H5286" s="15" t="str">
        <f t="shared" si="492"/>
        <v>Medium</v>
      </c>
      <c r="I5286" s="11" t="str">
        <f t="shared" si="493"/>
        <v>Large</v>
      </c>
      <c r="J5286" s="11" t="str">
        <f t="shared" si="494"/>
        <v>West</v>
      </c>
      <c r="K5286" s="11" t="str">
        <f t="shared" si="495"/>
        <v>2010s</v>
      </c>
      <c r="L5286" s="11" t="str">
        <f t="shared" si="496"/>
        <v>Pulse</v>
      </c>
      <c r="M5286" s="18">
        <f t="shared" si="497"/>
        <v>8.0231213872832371E-2</v>
      </c>
    </row>
    <row r="5287" spans="1:13">
      <c r="A5287" s="4">
        <v>2011</v>
      </c>
      <c r="B5287" s="5" t="s">
        <v>163</v>
      </c>
      <c r="C5287" s="5" t="s">
        <v>182</v>
      </c>
      <c r="D5287" s="5" t="s">
        <v>15</v>
      </c>
      <c r="E5287" s="5">
        <v>16720</v>
      </c>
      <c r="F5287" s="6">
        <v>2297.25</v>
      </c>
      <c r="H5287" s="15" t="str">
        <f t="shared" si="492"/>
        <v>Medium</v>
      </c>
      <c r="I5287" s="11" t="str">
        <f t="shared" si="493"/>
        <v>Large</v>
      </c>
      <c r="J5287" s="11" t="str">
        <f t="shared" si="494"/>
        <v>West</v>
      </c>
      <c r="K5287" s="11" t="str">
        <f t="shared" si="495"/>
        <v>2010s</v>
      </c>
      <c r="L5287" s="11" t="str">
        <f t="shared" si="496"/>
        <v>Cereal</v>
      </c>
      <c r="M5287" s="18">
        <f t="shared" si="497"/>
        <v>0.13739533492822967</v>
      </c>
    </row>
    <row r="5288" spans="1:13">
      <c r="A5288" s="4">
        <v>2011</v>
      </c>
      <c r="B5288" s="5" t="s">
        <v>163</v>
      </c>
      <c r="C5288" s="5" t="s">
        <v>182</v>
      </c>
      <c r="D5288" s="5" t="s">
        <v>16</v>
      </c>
      <c r="E5288" s="5">
        <v>20740</v>
      </c>
      <c r="F5288" s="6">
        <v>1654.29</v>
      </c>
      <c r="H5288" s="15" t="str">
        <f t="shared" si="492"/>
        <v>Medium</v>
      </c>
      <c r="I5288" s="11" t="str">
        <f t="shared" si="493"/>
        <v>Large</v>
      </c>
      <c r="J5288" s="11" t="str">
        <f t="shared" si="494"/>
        <v>West</v>
      </c>
      <c r="K5288" s="11" t="str">
        <f t="shared" si="495"/>
        <v>2010s</v>
      </c>
      <c r="L5288" s="11" t="str">
        <f t="shared" si="496"/>
        <v>Cereal</v>
      </c>
      <c r="M5288" s="18">
        <f t="shared" si="497"/>
        <v>7.9763259402121506E-2</v>
      </c>
    </row>
    <row r="5289" spans="1:13">
      <c r="A5289" s="4">
        <v>2011</v>
      </c>
      <c r="B5289" s="5" t="s">
        <v>163</v>
      </c>
      <c r="C5289" s="5" t="s">
        <v>182</v>
      </c>
      <c r="D5289" s="5" t="s">
        <v>17</v>
      </c>
      <c r="E5289" s="5">
        <v>9750</v>
      </c>
      <c r="F5289" s="6">
        <v>1391.79</v>
      </c>
      <c r="H5289" s="15" t="str">
        <f t="shared" si="492"/>
        <v>Medium</v>
      </c>
      <c r="I5289" s="11" t="str">
        <f t="shared" si="493"/>
        <v>Large</v>
      </c>
      <c r="J5289" s="11" t="str">
        <f t="shared" si="494"/>
        <v>West</v>
      </c>
      <c r="K5289" s="11" t="str">
        <f t="shared" si="495"/>
        <v>2010s</v>
      </c>
      <c r="L5289" s="11" t="str">
        <f t="shared" si="496"/>
        <v>Pulse</v>
      </c>
      <c r="M5289" s="18">
        <f t="shared" si="497"/>
        <v>0.1427476923076923</v>
      </c>
    </row>
    <row r="5290" spans="1:13">
      <c r="A5290" s="4">
        <v>2011</v>
      </c>
      <c r="B5290" s="5" t="s">
        <v>163</v>
      </c>
      <c r="C5290" s="5" t="s">
        <v>182</v>
      </c>
      <c r="D5290" s="5" t="s">
        <v>18</v>
      </c>
      <c r="E5290" s="5">
        <v>100</v>
      </c>
      <c r="F5290" s="6">
        <v>600</v>
      </c>
      <c r="H5290" s="15" t="str">
        <f t="shared" si="492"/>
        <v>Low</v>
      </c>
      <c r="I5290" s="11" t="str">
        <f t="shared" si="493"/>
        <v>Small</v>
      </c>
      <c r="J5290" s="11" t="str">
        <f t="shared" si="494"/>
        <v>West</v>
      </c>
      <c r="K5290" s="11" t="str">
        <f t="shared" si="495"/>
        <v>2010s</v>
      </c>
      <c r="L5290" s="11" t="str">
        <f t="shared" si="496"/>
        <v>Fiber</v>
      </c>
      <c r="M5290" s="18">
        <f t="shared" si="497"/>
        <v>6</v>
      </c>
    </row>
    <row r="5291" spans="1:13">
      <c r="A5291" s="4">
        <v>2012</v>
      </c>
      <c r="B5291" s="5" t="s">
        <v>163</v>
      </c>
      <c r="C5291" s="5" t="s">
        <v>182</v>
      </c>
      <c r="D5291" s="5" t="s">
        <v>15</v>
      </c>
      <c r="E5291" s="5">
        <v>12300</v>
      </c>
      <c r="F5291" s="6">
        <v>2691.06</v>
      </c>
      <c r="H5291" s="15" t="str">
        <f t="shared" si="492"/>
        <v>Medium</v>
      </c>
      <c r="I5291" s="11" t="str">
        <f t="shared" si="493"/>
        <v>Large</v>
      </c>
      <c r="J5291" s="11" t="str">
        <f t="shared" si="494"/>
        <v>West</v>
      </c>
      <c r="K5291" s="11" t="str">
        <f t="shared" si="495"/>
        <v>2010s</v>
      </c>
      <c r="L5291" s="11" t="str">
        <f t="shared" si="496"/>
        <v>Cereal</v>
      </c>
      <c r="M5291" s="18">
        <f t="shared" si="497"/>
        <v>0.21878536585365854</v>
      </c>
    </row>
    <row r="5292" spans="1:13">
      <c r="A5292" s="4">
        <v>2012</v>
      </c>
      <c r="B5292" s="5" t="s">
        <v>163</v>
      </c>
      <c r="C5292" s="5" t="s">
        <v>182</v>
      </c>
      <c r="D5292" s="5" t="s">
        <v>16</v>
      </c>
      <c r="E5292" s="5">
        <v>14490</v>
      </c>
      <c r="F5292" s="6">
        <v>2539.6799999999998</v>
      </c>
      <c r="H5292" s="15" t="str">
        <f t="shared" si="492"/>
        <v>Medium</v>
      </c>
      <c r="I5292" s="11" t="str">
        <f t="shared" si="493"/>
        <v>Large</v>
      </c>
      <c r="J5292" s="11" t="str">
        <f t="shared" si="494"/>
        <v>West</v>
      </c>
      <c r="K5292" s="11" t="str">
        <f t="shared" si="495"/>
        <v>2010s</v>
      </c>
      <c r="L5292" s="11" t="str">
        <f t="shared" si="496"/>
        <v>Cereal</v>
      </c>
      <c r="M5292" s="18">
        <f t="shared" si="497"/>
        <v>0.1752712215320911</v>
      </c>
    </row>
    <row r="5293" spans="1:13">
      <c r="A5293" s="4">
        <v>2012</v>
      </c>
      <c r="B5293" s="5" t="s">
        <v>163</v>
      </c>
      <c r="C5293" s="5" t="s">
        <v>182</v>
      </c>
      <c r="D5293" s="5" t="s">
        <v>17</v>
      </c>
      <c r="E5293" s="5">
        <v>13550</v>
      </c>
      <c r="F5293" s="6">
        <v>1432.47</v>
      </c>
      <c r="H5293" s="15" t="str">
        <f t="shared" si="492"/>
        <v>Medium</v>
      </c>
      <c r="I5293" s="11" t="str">
        <f t="shared" si="493"/>
        <v>Large</v>
      </c>
      <c r="J5293" s="11" t="str">
        <f t="shared" si="494"/>
        <v>West</v>
      </c>
      <c r="K5293" s="11" t="str">
        <f t="shared" si="495"/>
        <v>2010s</v>
      </c>
      <c r="L5293" s="11" t="str">
        <f t="shared" si="496"/>
        <v>Pulse</v>
      </c>
      <c r="M5293" s="18">
        <f t="shared" si="497"/>
        <v>0.10571734317343173</v>
      </c>
    </row>
    <row r="5294" spans="1:13">
      <c r="A5294" s="4">
        <v>2013</v>
      </c>
      <c r="B5294" s="5" t="s">
        <v>163</v>
      </c>
      <c r="C5294" s="5" t="s">
        <v>182</v>
      </c>
      <c r="D5294" s="5" t="s">
        <v>15</v>
      </c>
      <c r="E5294" s="5">
        <v>17180</v>
      </c>
      <c r="F5294" s="6">
        <v>2377.7600000000002</v>
      </c>
      <c r="H5294" s="15" t="str">
        <f t="shared" si="492"/>
        <v>Medium</v>
      </c>
      <c r="I5294" s="11" t="str">
        <f t="shared" si="493"/>
        <v>Large</v>
      </c>
      <c r="J5294" s="11" t="str">
        <f t="shared" si="494"/>
        <v>West</v>
      </c>
      <c r="K5294" s="11" t="str">
        <f t="shared" si="495"/>
        <v>2010s</v>
      </c>
      <c r="L5294" s="11" t="str">
        <f t="shared" si="496"/>
        <v>Cereal</v>
      </c>
      <c r="M5294" s="18">
        <f t="shared" si="497"/>
        <v>0.13840279394644936</v>
      </c>
    </row>
    <row r="5295" spans="1:13">
      <c r="A5295" s="4">
        <v>2013</v>
      </c>
      <c r="B5295" s="5" t="s">
        <v>163</v>
      </c>
      <c r="C5295" s="5" t="s">
        <v>182</v>
      </c>
      <c r="D5295" s="5" t="s">
        <v>16</v>
      </c>
      <c r="E5295" s="5">
        <v>8010</v>
      </c>
      <c r="F5295" s="6">
        <v>1028.71</v>
      </c>
      <c r="H5295" s="15" t="str">
        <f t="shared" si="492"/>
        <v>Medium</v>
      </c>
      <c r="I5295" s="11" t="str">
        <f t="shared" si="493"/>
        <v>Large</v>
      </c>
      <c r="J5295" s="11" t="str">
        <f t="shared" si="494"/>
        <v>West</v>
      </c>
      <c r="K5295" s="11" t="str">
        <f t="shared" si="495"/>
        <v>2010s</v>
      </c>
      <c r="L5295" s="11" t="str">
        <f t="shared" si="496"/>
        <v>Cereal</v>
      </c>
      <c r="M5295" s="18">
        <f t="shared" si="497"/>
        <v>0.12842821473158553</v>
      </c>
    </row>
    <row r="5296" spans="1:13">
      <c r="A5296" s="4">
        <v>2013</v>
      </c>
      <c r="B5296" s="5" t="s">
        <v>163</v>
      </c>
      <c r="C5296" s="5" t="s">
        <v>182</v>
      </c>
      <c r="D5296" s="5" t="s">
        <v>17</v>
      </c>
      <c r="E5296" s="5">
        <v>13940</v>
      </c>
      <c r="F5296" s="6">
        <v>1006.46</v>
      </c>
      <c r="H5296" s="15" t="str">
        <f t="shared" si="492"/>
        <v>Medium</v>
      </c>
      <c r="I5296" s="11" t="str">
        <f t="shared" si="493"/>
        <v>Large</v>
      </c>
      <c r="J5296" s="11" t="str">
        <f t="shared" si="494"/>
        <v>West</v>
      </c>
      <c r="K5296" s="11" t="str">
        <f t="shared" si="495"/>
        <v>2010s</v>
      </c>
      <c r="L5296" s="11" t="str">
        <f t="shared" si="496"/>
        <v>Pulse</v>
      </c>
      <c r="M5296" s="18">
        <f t="shared" si="497"/>
        <v>7.2199426111908174E-2</v>
      </c>
    </row>
    <row r="5297" spans="1:13">
      <c r="A5297" s="4">
        <v>2014</v>
      </c>
      <c r="B5297" s="5" t="s">
        <v>163</v>
      </c>
      <c r="C5297" s="5" t="s">
        <v>182</v>
      </c>
      <c r="D5297" s="5" t="s">
        <v>15</v>
      </c>
      <c r="E5297" s="5">
        <v>33610</v>
      </c>
      <c r="F5297" s="6">
        <v>2787.86</v>
      </c>
      <c r="H5297" s="15" t="str">
        <f t="shared" si="492"/>
        <v>Medium</v>
      </c>
      <c r="I5297" s="11" t="str">
        <f t="shared" si="493"/>
        <v>Large</v>
      </c>
      <c r="J5297" s="11" t="str">
        <f t="shared" si="494"/>
        <v>West</v>
      </c>
      <c r="K5297" s="11" t="str">
        <f t="shared" si="495"/>
        <v>2010s</v>
      </c>
      <c r="L5297" s="11" t="str">
        <f t="shared" si="496"/>
        <v>Cereal</v>
      </c>
      <c r="M5297" s="18">
        <f t="shared" si="497"/>
        <v>8.2947337102052959E-2</v>
      </c>
    </row>
    <row r="5298" spans="1:13">
      <c r="A5298" s="4">
        <v>2014</v>
      </c>
      <c r="B5298" s="5" t="s">
        <v>163</v>
      </c>
      <c r="C5298" s="5" t="s">
        <v>182</v>
      </c>
      <c r="D5298" s="5" t="s">
        <v>16</v>
      </c>
      <c r="E5298" s="5">
        <v>10680</v>
      </c>
      <c r="F5298" s="6">
        <v>1510.3</v>
      </c>
      <c r="H5298" s="15" t="str">
        <f t="shared" si="492"/>
        <v>Medium</v>
      </c>
      <c r="I5298" s="11" t="str">
        <f t="shared" si="493"/>
        <v>Large</v>
      </c>
      <c r="J5298" s="11" t="str">
        <f t="shared" si="494"/>
        <v>West</v>
      </c>
      <c r="K5298" s="11" t="str">
        <f t="shared" si="495"/>
        <v>2010s</v>
      </c>
      <c r="L5298" s="11" t="str">
        <f t="shared" si="496"/>
        <v>Cereal</v>
      </c>
      <c r="M5298" s="18">
        <f t="shared" si="497"/>
        <v>0.14141385767790263</v>
      </c>
    </row>
    <row r="5299" spans="1:13">
      <c r="A5299" s="4">
        <v>2014</v>
      </c>
      <c r="B5299" s="5" t="s">
        <v>163</v>
      </c>
      <c r="C5299" s="5" t="s">
        <v>182</v>
      </c>
      <c r="D5299" s="5" t="s">
        <v>17</v>
      </c>
      <c r="E5299" s="5">
        <v>9540</v>
      </c>
      <c r="F5299" s="6">
        <v>1117.4000000000001</v>
      </c>
      <c r="H5299" s="15" t="str">
        <f t="shared" si="492"/>
        <v>Medium</v>
      </c>
      <c r="I5299" s="11" t="str">
        <f t="shared" si="493"/>
        <v>Large</v>
      </c>
      <c r="J5299" s="11" t="str">
        <f t="shared" si="494"/>
        <v>West</v>
      </c>
      <c r="K5299" s="11" t="str">
        <f t="shared" si="495"/>
        <v>2010s</v>
      </c>
      <c r="L5299" s="11" t="str">
        <f t="shared" si="496"/>
        <v>Pulse</v>
      </c>
      <c r="M5299" s="18">
        <f t="shared" si="497"/>
        <v>0.11712788259958072</v>
      </c>
    </row>
    <row r="5300" spans="1:13">
      <c r="A5300" s="4">
        <v>2015</v>
      </c>
      <c r="B5300" s="5" t="s">
        <v>163</v>
      </c>
      <c r="C5300" s="5" t="s">
        <v>182</v>
      </c>
      <c r="D5300" s="5" t="s">
        <v>15</v>
      </c>
      <c r="E5300" s="5">
        <v>36140</v>
      </c>
      <c r="F5300" s="6">
        <v>2592.14</v>
      </c>
      <c r="H5300" s="15" t="str">
        <f t="shared" si="492"/>
        <v>Medium</v>
      </c>
      <c r="I5300" s="11" t="str">
        <f t="shared" si="493"/>
        <v>Large</v>
      </c>
      <c r="J5300" s="11" t="str">
        <f t="shared" si="494"/>
        <v>West</v>
      </c>
      <c r="K5300" s="11" t="str">
        <f t="shared" si="495"/>
        <v>2010s</v>
      </c>
      <c r="L5300" s="11" t="str">
        <f t="shared" si="496"/>
        <v>Cereal</v>
      </c>
      <c r="M5300" s="18">
        <f t="shared" si="497"/>
        <v>7.1724958494742669E-2</v>
      </c>
    </row>
    <row r="5301" spans="1:13">
      <c r="A5301" s="4">
        <v>2015</v>
      </c>
      <c r="B5301" s="5" t="s">
        <v>163</v>
      </c>
      <c r="C5301" s="5" t="s">
        <v>182</v>
      </c>
      <c r="D5301" s="5" t="s">
        <v>16</v>
      </c>
      <c r="E5301" s="5">
        <v>12260</v>
      </c>
      <c r="F5301" s="6">
        <v>2216.9699999999998</v>
      </c>
      <c r="H5301" s="15" t="str">
        <f t="shared" si="492"/>
        <v>Medium</v>
      </c>
      <c r="I5301" s="11" t="str">
        <f t="shared" si="493"/>
        <v>Large</v>
      </c>
      <c r="J5301" s="11" t="str">
        <f t="shared" si="494"/>
        <v>West</v>
      </c>
      <c r="K5301" s="11" t="str">
        <f t="shared" si="495"/>
        <v>2010s</v>
      </c>
      <c r="L5301" s="11" t="str">
        <f t="shared" si="496"/>
        <v>Cereal</v>
      </c>
      <c r="M5301" s="18">
        <f t="shared" si="497"/>
        <v>0.1808295269168026</v>
      </c>
    </row>
    <row r="5302" spans="1:13">
      <c r="A5302" s="4">
        <v>2015</v>
      </c>
      <c r="B5302" s="5" t="s">
        <v>163</v>
      </c>
      <c r="C5302" s="5" t="s">
        <v>182</v>
      </c>
      <c r="D5302" s="5" t="s">
        <v>17</v>
      </c>
      <c r="E5302" s="5">
        <v>10800</v>
      </c>
      <c r="F5302" s="6">
        <v>1409.26</v>
      </c>
      <c r="H5302" s="15" t="str">
        <f t="shared" si="492"/>
        <v>Medium</v>
      </c>
      <c r="I5302" s="11" t="str">
        <f t="shared" si="493"/>
        <v>Large</v>
      </c>
      <c r="J5302" s="11" t="str">
        <f t="shared" si="494"/>
        <v>West</v>
      </c>
      <c r="K5302" s="11" t="str">
        <f t="shared" si="495"/>
        <v>2010s</v>
      </c>
      <c r="L5302" s="11" t="str">
        <f t="shared" si="496"/>
        <v>Pulse</v>
      </c>
      <c r="M5302" s="18">
        <f t="shared" si="497"/>
        <v>0.13048703703703704</v>
      </c>
    </row>
    <row r="5303" spans="1:13">
      <c r="A5303" s="4">
        <v>2016</v>
      </c>
      <c r="B5303" s="5" t="s">
        <v>163</v>
      </c>
      <c r="C5303" s="5" t="s">
        <v>182</v>
      </c>
      <c r="D5303" s="5" t="s">
        <v>15</v>
      </c>
      <c r="E5303" s="5">
        <v>41190</v>
      </c>
      <c r="F5303" s="6">
        <v>2716.4</v>
      </c>
      <c r="H5303" s="15" t="str">
        <f t="shared" si="492"/>
        <v>Medium</v>
      </c>
      <c r="I5303" s="11" t="str">
        <f t="shared" si="493"/>
        <v>Large</v>
      </c>
      <c r="J5303" s="11" t="str">
        <f t="shared" si="494"/>
        <v>West</v>
      </c>
      <c r="K5303" s="11" t="str">
        <f t="shared" si="495"/>
        <v>2010s</v>
      </c>
      <c r="L5303" s="11" t="str">
        <f t="shared" si="496"/>
        <v>Cereal</v>
      </c>
      <c r="M5303" s="18">
        <f t="shared" si="497"/>
        <v>6.5948045642146153E-2</v>
      </c>
    </row>
    <row r="5304" spans="1:13">
      <c r="A5304" s="4">
        <v>2016</v>
      </c>
      <c r="B5304" s="5" t="s">
        <v>163</v>
      </c>
      <c r="C5304" s="5" t="s">
        <v>182</v>
      </c>
      <c r="D5304" s="5" t="s">
        <v>16</v>
      </c>
      <c r="E5304" s="5">
        <v>29430</v>
      </c>
      <c r="F5304" s="6">
        <v>2419.11</v>
      </c>
      <c r="H5304" s="15" t="str">
        <f t="shared" si="492"/>
        <v>Medium</v>
      </c>
      <c r="I5304" s="11" t="str">
        <f t="shared" si="493"/>
        <v>Large</v>
      </c>
      <c r="J5304" s="11" t="str">
        <f t="shared" si="494"/>
        <v>West</v>
      </c>
      <c r="K5304" s="11" t="str">
        <f t="shared" si="495"/>
        <v>2010s</v>
      </c>
      <c r="L5304" s="11" t="str">
        <f t="shared" si="496"/>
        <v>Cereal</v>
      </c>
      <c r="M5304" s="18">
        <f t="shared" si="497"/>
        <v>8.2198776758409794E-2</v>
      </c>
    </row>
    <row r="5305" spans="1:13">
      <c r="A5305" s="4">
        <v>2016</v>
      </c>
      <c r="B5305" s="5" t="s">
        <v>163</v>
      </c>
      <c r="C5305" s="5" t="s">
        <v>182</v>
      </c>
      <c r="D5305" s="5" t="s">
        <v>17</v>
      </c>
      <c r="E5305" s="5">
        <v>22120</v>
      </c>
      <c r="F5305" s="6">
        <v>1746.91</v>
      </c>
      <c r="H5305" s="15" t="str">
        <f t="shared" si="492"/>
        <v>Medium</v>
      </c>
      <c r="I5305" s="11" t="str">
        <f t="shared" si="493"/>
        <v>Large</v>
      </c>
      <c r="J5305" s="11" t="str">
        <f t="shared" si="494"/>
        <v>West</v>
      </c>
      <c r="K5305" s="11" t="str">
        <f t="shared" si="495"/>
        <v>2010s</v>
      </c>
      <c r="L5305" s="11" t="str">
        <f t="shared" si="496"/>
        <v>Pulse</v>
      </c>
      <c r="M5305" s="18">
        <f t="shared" si="497"/>
        <v>7.8974231464737796E-2</v>
      </c>
    </row>
    <row r="5306" spans="1:13">
      <c r="A5306" s="4">
        <v>2017</v>
      </c>
      <c r="B5306" s="5" t="s">
        <v>163</v>
      </c>
      <c r="C5306" s="5" t="s">
        <v>182</v>
      </c>
      <c r="D5306" s="5" t="s">
        <v>15</v>
      </c>
      <c r="E5306" s="5">
        <v>39050</v>
      </c>
      <c r="F5306" s="6">
        <v>2781.65</v>
      </c>
      <c r="H5306" s="15" t="str">
        <f t="shared" si="492"/>
        <v>Medium</v>
      </c>
      <c r="I5306" s="11" t="str">
        <f t="shared" si="493"/>
        <v>Large</v>
      </c>
      <c r="J5306" s="11" t="str">
        <f t="shared" si="494"/>
        <v>West</v>
      </c>
      <c r="K5306" s="11" t="str">
        <f t="shared" si="495"/>
        <v>2010s</v>
      </c>
      <c r="L5306" s="11" t="str">
        <f t="shared" si="496"/>
        <v>Cereal</v>
      </c>
      <c r="M5306" s="18">
        <f t="shared" si="497"/>
        <v>7.1233034571062739E-2</v>
      </c>
    </row>
    <row r="5307" spans="1:13">
      <c r="A5307" s="4">
        <v>2017</v>
      </c>
      <c r="B5307" s="5" t="s">
        <v>163</v>
      </c>
      <c r="C5307" s="5" t="s">
        <v>182</v>
      </c>
      <c r="D5307" s="5" t="s">
        <v>16</v>
      </c>
      <c r="E5307" s="5">
        <v>24290</v>
      </c>
      <c r="F5307" s="6">
        <v>2933.96</v>
      </c>
      <c r="H5307" s="15" t="str">
        <f t="shared" si="492"/>
        <v>Medium</v>
      </c>
      <c r="I5307" s="11" t="str">
        <f t="shared" si="493"/>
        <v>Large</v>
      </c>
      <c r="J5307" s="11" t="str">
        <f t="shared" si="494"/>
        <v>West</v>
      </c>
      <c r="K5307" s="11" t="str">
        <f t="shared" si="495"/>
        <v>2010s</v>
      </c>
      <c r="L5307" s="11" t="str">
        <f t="shared" si="496"/>
        <v>Cereal</v>
      </c>
      <c r="M5307" s="18">
        <f t="shared" si="497"/>
        <v>0.12078880197612187</v>
      </c>
    </row>
    <row r="5308" spans="1:13">
      <c r="A5308" s="4">
        <v>2017</v>
      </c>
      <c r="B5308" s="5" t="s">
        <v>163</v>
      </c>
      <c r="C5308" s="5" t="s">
        <v>182</v>
      </c>
      <c r="D5308" s="5" t="s">
        <v>17</v>
      </c>
      <c r="E5308" s="5">
        <v>122440</v>
      </c>
      <c r="F5308" s="6">
        <v>1702.24</v>
      </c>
      <c r="H5308" s="15" t="str">
        <f t="shared" si="492"/>
        <v>Medium</v>
      </c>
      <c r="I5308" s="11" t="str">
        <f t="shared" si="493"/>
        <v>Large</v>
      </c>
      <c r="J5308" s="11" t="str">
        <f t="shared" si="494"/>
        <v>West</v>
      </c>
      <c r="K5308" s="11" t="str">
        <f t="shared" si="495"/>
        <v>2010s</v>
      </c>
      <c r="L5308" s="11" t="str">
        <f t="shared" si="496"/>
        <v>Pulse</v>
      </c>
      <c r="M5308" s="18">
        <f t="shared" si="497"/>
        <v>1.390264619405423E-2</v>
      </c>
    </row>
    <row r="5309" spans="1:13">
      <c r="A5309" s="4">
        <v>2008</v>
      </c>
      <c r="B5309" s="5" t="s">
        <v>163</v>
      </c>
      <c r="C5309" s="5" t="s">
        <v>183</v>
      </c>
      <c r="D5309" s="5" t="s">
        <v>16</v>
      </c>
      <c r="E5309" s="5">
        <v>70</v>
      </c>
      <c r="F5309" s="6">
        <v>1714.29</v>
      </c>
      <c r="H5309" s="15" t="str">
        <f t="shared" si="492"/>
        <v>Medium</v>
      </c>
      <c r="I5309" s="11" t="str">
        <f t="shared" si="493"/>
        <v>Small</v>
      </c>
      <c r="J5309" s="11" t="str">
        <f t="shared" si="494"/>
        <v>West</v>
      </c>
      <c r="K5309" s="11" t="str">
        <f t="shared" si="495"/>
        <v>2000s</v>
      </c>
      <c r="L5309" s="11" t="str">
        <f t="shared" si="496"/>
        <v>Cereal</v>
      </c>
      <c r="M5309" s="18">
        <f t="shared" si="497"/>
        <v>24.489857142857144</v>
      </c>
    </row>
    <row r="5310" spans="1:13">
      <c r="A5310" s="4">
        <v>2008</v>
      </c>
      <c r="B5310" s="5" t="s">
        <v>163</v>
      </c>
      <c r="C5310" s="5" t="s">
        <v>183</v>
      </c>
      <c r="D5310" s="5" t="s">
        <v>17</v>
      </c>
      <c r="E5310" s="5">
        <v>24360</v>
      </c>
      <c r="F5310" s="6">
        <v>1701.15</v>
      </c>
      <c r="H5310" s="15" t="str">
        <f t="shared" si="492"/>
        <v>Medium</v>
      </c>
      <c r="I5310" s="11" t="str">
        <f t="shared" si="493"/>
        <v>Large</v>
      </c>
      <c r="J5310" s="11" t="str">
        <f t="shared" si="494"/>
        <v>West</v>
      </c>
      <c r="K5310" s="11" t="str">
        <f t="shared" si="495"/>
        <v>2000s</v>
      </c>
      <c r="L5310" s="11" t="str">
        <f t="shared" si="496"/>
        <v>Pulse</v>
      </c>
      <c r="M5310" s="18">
        <f t="shared" si="497"/>
        <v>6.9833743842364529E-2</v>
      </c>
    </row>
    <row r="5311" spans="1:13">
      <c r="A5311" s="4">
        <v>2008</v>
      </c>
      <c r="B5311" s="5" t="s">
        <v>163</v>
      </c>
      <c r="C5311" s="5" t="s">
        <v>183</v>
      </c>
      <c r="D5311" s="5" t="s">
        <v>18</v>
      </c>
      <c r="E5311" s="5">
        <v>11760</v>
      </c>
      <c r="F5311" s="6">
        <v>682.82</v>
      </c>
      <c r="H5311" s="15" t="str">
        <f t="shared" si="492"/>
        <v>Low</v>
      </c>
      <c r="I5311" s="11" t="str">
        <f t="shared" si="493"/>
        <v>Large</v>
      </c>
      <c r="J5311" s="11" t="str">
        <f t="shared" si="494"/>
        <v>West</v>
      </c>
      <c r="K5311" s="11" t="str">
        <f t="shared" si="495"/>
        <v>2000s</v>
      </c>
      <c r="L5311" s="11" t="str">
        <f t="shared" si="496"/>
        <v>Fiber</v>
      </c>
      <c r="M5311" s="18">
        <f t="shared" si="497"/>
        <v>5.806292517006803E-2</v>
      </c>
    </row>
    <row r="5312" spans="1:13">
      <c r="A5312" s="4">
        <v>2009</v>
      </c>
      <c r="B5312" s="5" t="s">
        <v>163</v>
      </c>
      <c r="C5312" s="5" t="s">
        <v>183</v>
      </c>
      <c r="D5312" s="5" t="s">
        <v>16</v>
      </c>
      <c r="E5312" s="5">
        <v>50</v>
      </c>
      <c r="F5312" s="6">
        <v>600</v>
      </c>
      <c r="H5312" s="15" t="str">
        <f t="shared" si="492"/>
        <v>Low</v>
      </c>
      <c r="I5312" s="11" t="str">
        <f t="shared" si="493"/>
        <v>Small</v>
      </c>
      <c r="J5312" s="11" t="str">
        <f t="shared" si="494"/>
        <v>West</v>
      </c>
      <c r="K5312" s="11" t="str">
        <f t="shared" si="495"/>
        <v>2000s</v>
      </c>
      <c r="L5312" s="11" t="str">
        <f t="shared" si="496"/>
        <v>Cereal</v>
      </c>
      <c r="M5312" s="18">
        <f t="shared" si="497"/>
        <v>12</v>
      </c>
    </row>
    <row r="5313" spans="1:13">
      <c r="A5313" s="4">
        <v>2009</v>
      </c>
      <c r="B5313" s="5" t="s">
        <v>163</v>
      </c>
      <c r="C5313" s="5" t="s">
        <v>183</v>
      </c>
      <c r="D5313" s="5" t="s">
        <v>17</v>
      </c>
      <c r="E5313" s="5">
        <v>15130</v>
      </c>
      <c r="F5313" s="6">
        <v>1288.17</v>
      </c>
      <c r="H5313" s="15" t="str">
        <f t="shared" si="492"/>
        <v>Medium</v>
      </c>
      <c r="I5313" s="11" t="str">
        <f t="shared" si="493"/>
        <v>Large</v>
      </c>
      <c r="J5313" s="11" t="str">
        <f t="shared" si="494"/>
        <v>West</v>
      </c>
      <c r="K5313" s="11" t="str">
        <f t="shared" si="495"/>
        <v>2000s</v>
      </c>
      <c r="L5313" s="11" t="str">
        <f t="shared" si="496"/>
        <v>Pulse</v>
      </c>
      <c r="M5313" s="18">
        <f t="shared" si="497"/>
        <v>8.5140118968935891E-2</v>
      </c>
    </row>
    <row r="5314" spans="1:13">
      <c r="A5314" s="4">
        <v>2009</v>
      </c>
      <c r="B5314" s="5" t="s">
        <v>163</v>
      </c>
      <c r="C5314" s="5" t="s">
        <v>183</v>
      </c>
      <c r="D5314" s="5" t="s">
        <v>18</v>
      </c>
      <c r="E5314" s="5">
        <v>18090</v>
      </c>
      <c r="F5314" s="6">
        <v>478.72</v>
      </c>
      <c r="H5314" s="15" t="str">
        <f t="shared" si="492"/>
        <v>Low</v>
      </c>
      <c r="I5314" s="11" t="str">
        <f t="shared" si="493"/>
        <v>Large</v>
      </c>
      <c r="J5314" s="11" t="str">
        <f t="shared" si="494"/>
        <v>West</v>
      </c>
      <c r="K5314" s="11" t="str">
        <f t="shared" si="495"/>
        <v>2000s</v>
      </c>
      <c r="L5314" s="11" t="str">
        <f t="shared" si="496"/>
        <v>Fiber</v>
      </c>
      <c r="M5314" s="18">
        <f t="shared" si="497"/>
        <v>2.6463239358761749E-2</v>
      </c>
    </row>
    <row r="5315" spans="1:13">
      <c r="A5315" s="4">
        <v>2010</v>
      </c>
      <c r="B5315" s="5" t="s">
        <v>163</v>
      </c>
      <c r="C5315" s="5" t="s">
        <v>183</v>
      </c>
      <c r="D5315" s="5" t="s">
        <v>16</v>
      </c>
      <c r="E5315" s="5">
        <v>50</v>
      </c>
      <c r="F5315" s="6">
        <v>1800</v>
      </c>
      <c r="H5315" s="15" t="str">
        <f t="shared" ref="H5315:H5378" si="498">IF(F5315&lt;1000,"Low",IF(F5315&lt;3000,"Medium","High"))</f>
        <v>Medium</v>
      </c>
      <c r="I5315" s="11" t="str">
        <f t="shared" ref="I5315:I5378" si="499">IF(E5315&lt;1000,"Small",IF(E5315&lt;5000,"Medium","Large"))</f>
        <v>Small</v>
      </c>
      <c r="J5315" s="11" t="str">
        <f t="shared" ref="J5315:J5378" si="500">IF(OR(B5315="Punjab",B5315="Haryana",B5315="Himachal Pradesh",B5315="Jammu and Kashmir",B5315="Uttarakhand",B5315="Delhi",B5315="Chandigarh"),"North",IF(OR(B5315="Tamil Nadu",B5315="Karnataka",B5315="Kerala",B5315="Andhra Pradesh",B5315="Telangana"),"South",IF(OR(B5315="Maharashtra",B5315="Gujarat",B5315="Goa",B5315="Rajasthan"),"West",IF(OR(B5315="West Bengal",B5315="Bihar",B5315="Jharkhand",B5315="Odisha",B5315="Assam",B5315="Sikkim",B5315="Arunachal Pradesh",B5315="Manipur",B5315="Meghalaya",B5315="Mizoram",B5315="Nagaland",B5315="Tripura"),"East","Central"))))</f>
        <v>West</v>
      </c>
      <c r="K5315" s="11" t="str">
        <f t="shared" ref="K5315:K5378" si="501">LEFT(A5315,3)&amp;"0s"</f>
        <v>2010s</v>
      </c>
      <c r="L5315" s="11" t="str">
        <f t="shared" ref="L5315:L5378" si="502">IF(D5315="Rice","Cereal",IF(D5315="Maize","Cereal",IF(D5315="Chickpea","Pulse",IF(D5315="Cotton","Fiber","Other"))))</f>
        <v>Cereal</v>
      </c>
      <c r="M5315" s="18">
        <f t="shared" ref="M5315:M5378" si="503">F5315/E5315</f>
        <v>36</v>
      </c>
    </row>
    <row r="5316" spans="1:13">
      <c r="A5316" s="4">
        <v>2010</v>
      </c>
      <c r="B5316" s="5" t="s">
        <v>163</v>
      </c>
      <c r="C5316" s="5" t="s">
        <v>183</v>
      </c>
      <c r="D5316" s="5" t="s">
        <v>17</v>
      </c>
      <c r="E5316" s="5">
        <v>56970</v>
      </c>
      <c r="F5316" s="6">
        <v>1195.01</v>
      </c>
      <c r="H5316" s="15" t="str">
        <f t="shared" si="498"/>
        <v>Medium</v>
      </c>
      <c r="I5316" s="11" t="str">
        <f t="shared" si="499"/>
        <v>Large</v>
      </c>
      <c r="J5316" s="11" t="str">
        <f t="shared" si="500"/>
        <v>West</v>
      </c>
      <c r="K5316" s="11" t="str">
        <f t="shared" si="501"/>
        <v>2010s</v>
      </c>
      <c r="L5316" s="11" t="str">
        <f t="shared" si="502"/>
        <v>Pulse</v>
      </c>
      <c r="M5316" s="18">
        <f t="shared" si="503"/>
        <v>2.0976127786554326E-2</v>
      </c>
    </row>
    <row r="5317" spans="1:13">
      <c r="A5317" s="4">
        <v>2010</v>
      </c>
      <c r="B5317" s="5" t="s">
        <v>163</v>
      </c>
      <c r="C5317" s="5" t="s">
        <v>183</v>
      </c>
      <c r="D5317" s="5" t="s">
        <v>18</v>
      </c>
      <c r="E5317" s="5">
        <v>20480</v>
      </c>
      <c r="F5317" s="6">
        <v>551.27</v>
      </c>
      <c r="H5317" s="15" t="str">
        <f t="shared" si="498"/>
        <v>Low</v>
      </c>
      <c r="I5317" s="11" t="str">
        <f t="shared" si="499"/>
        <v>Large</v>
      </c>
      <c r="J5317" s="11" t="str">
        <f t="shared" si="500"/>
        <v>West</v>
      </c>
      <c r="K5317" s="11" t="str">
        <f t="shared" si="501"/>
        <v>2010s</v>
      </c>
      <c r="L5317" s="11" t="str">
        <f t="shared" si="502"/>
        <v>Fiber</v>
      </c>
      <c r="M5317" s="18">
        <f t="shared" si="503"/>
        <v>2.6917480468749998E-2</v>
      </c>
    </row>
    <row r="5318" spans="1:13">
      <c r="A5318" s="4">
        <v>2011</v>
      </c>
      <c r="B5318" s="5" t="s">
        <v>163</v>
      </c>
      <c r="C5318" s="5" t="s">
        <v>183</v>
      </c>
      <c r="D5318" s="5" t="s">
        <v>16</v>
      </c>
      <c r="E5318" s="5">
        <v>50</v>
      </c>
      <c r="F5318" s="6">
        <v>1600</v>
      </c>
      <c r="H5318" s="15" t="str">
        <f t="shared" si="498"/>
        <v>Medium</v>
      </c>
      <c r="I5318" s="11" t="str">
        <f t="shared" si="499"/>
        <v>Small</v>
      </c>
      <c r="J5318" s="11" t="str">
        <f t="shared" si="500"/>
        <v>West</v>
      </c>
      <c r="K5318" s="11" t="str">
        <f t="shared" si="501"/>
        <v>2010s</v>
      </c>
      <c r="L5318" s="11" t="str">
        <f t="shared" si="502"/>
        <v>Cereal</v>
      </c>
      <c r="M5318" s="18">
        <f t="shared" si="503"/>
        <v>32</v>
      </c>
    </row>
    <row r="5319" spans="1:13">
      <c r="A5319" s="4">
        <v>2011</v>
      </c>
      <c r="B5319" s="5" t="s">
        <v>163</v>
      </c>
      <c r="C5319" s="5" t="s">
        <v>183</v>
      </c>
      <c r="D5319" s="5" t="s">
        <v>17</v>
      </c>
      <c r="E5319" s="5">
        <v>11200</v>
      </c>
      <c r="F5319" s="6">
        <v>975.89</v>
      </c>
      <c r="H5319" s="15" t="str">
        <f t="shared" si="498"/>
        <v>Low</v>
      </c>
      <c r="I5319" s="11" t="str">
        <f t="shared" si="499"/>
        <v>Large</v>
      </c>
      <c r="J5319" s="11" t="str">
        <f t="shared" si="500"/>
        <v>West</v>
      </c>
      <c r="K5319" s="11" t="str">
        <f t="shared" si="501"/>
        <v>2010s</v>
      </c>
      <c r="L5319" s="11" t="str">
        <f t="shared" si="502"/>
        <v>Pulse</v>
      </c>
      <c r="M5319" s="18">
        <f t="shared" si="503"/>
        <v>8.7133035714285711E-2</v>
      </c>
    </row>
    <row r="5320" spans="1:13">
      <c r="A5320" s="4">
        <v>2011</v>
      </c>
      <c r="B5320" s="5" t="s">
        <v>163</v>
      </c>
      <c r="C5320" s="5" t="s">
        <v>183</v>
      </c>
      <c r="D5320" s="5" t="s">
        <v>18</v>
      </c>
      <c r="E5320" s="5">
        <v>36730</v>
      </c>
      <c r="F5320" s="6">
        <v>578</v>
      </c>
      <c r="H5320" s="15" t="str">
        <f t="shared" si="498"/>
        <v>Low</v>
      </c>
      <c r="I5320" s="11" t="str">
        <f t="shared" si="499"/>
        <v>Large</v>
      </c>
      <c r="J5320" s="11" t="str">
        <f t="shared" si="500"/>
        <v>West</v>
      </c>
      <c r="K5320" s="11" t="str">
        <f t="shared" si="501"/>
        <v>2010s</v>
      </c>
      <c r="L5320" s="11" t="str">
        <f t="shared" si="502"/>
        <v>Fiber</v>
      </c>
      <c r="M5320" s="18">
        <f t="shared" si="503"/>
        <v>1.5736455213721752E-2</v>
      </c>
    </row>
    <row r="5321" spans="1:13">
      <c r="A5321" s="4">
        <v>2012</v>
      </c>
      <c r="B5321" s="5" t="s">
        <v>163</v>
      </c>
      <c r="C5321" s="5" t="s">
        <v>183</v>
      </c>
      <c r="D5321" s="5" t="s">
        <v>16</v>
      </c>
      <c r="E5321" s="5">
        <v>30</v>
      </c>
      <c r="F5321" s="6">
        <v>1666.67</v>
      </c>
      <c r="H5321" s="15" t="str">
        <f t="shared" si="498"/>
        <v>Medium</v>
      </c>
      <c r="I5321" s="11" t="str">
        <f t="shared" si="499"/>
        <v>Small</v>
      </c>
      <c r="J5321" s="11" t="str">
        <f t="shared" si="500"/>
        <v>West</v>
      </c>
      <c r="K5321" s="11" t="str">
        <f t="shared" si="501"/>
        <v>2010s</v>
      </c>
      <c r="L5321" s="11" t="str">
        <f t="shared" si="502"/>
        <v>Cereal</v>
      </c>
      <c r="M5321" s="18">
        <f t="shared" si="503"/>
        <v>55.555666666666667</v>
      </c>
    </row>
    <row r="5322" spans="1:13">
      <c r="A5322" s="4">
        <v>2012</v>
      </c>
      <c r="B5322" s="5" t="s">
        <v>163</v>
      </c>
      <c r="C5322" s="5" t="s">
        <v>183</v>
      </c>
      <c r="D5322" s="5" t="s">
        <v>17</v>
      </c>
      <c r="E5322" s="5">
        <v>46520</v>
      </c>
      <c r="F5322" s="6">
        <v>985.38</v>
      </c>
      <c r="H5322" s="15" t="str">
        <f t="shared" si="498"/>
        <v>Low</v>
      </c>
      <c r="I5322" s="11" t="str">
        <f t="shared" si="499"/>
        <v>Large</v>
      </c>
      <c r="J5322" s="11" t="str">
        <f t="shared" si="500"/>
        <v>West</v>
      </c>
      <c r="K5322" s="11" t="str">
        <f t="shared" si="501"/>
        <v>2010s</v>
      </c>
      <c r="L5322" s="11" t="str">
        <f t="shared" si="502"/>
        <v>Pulse</v>
      </c>
      <c r="M5322" s="18">
        <f t="shared" si="503"/>
        <v>2.1181857265692175E-2</v>
      </c>
    </row>
    <row r="5323" spans="1:13">
      <c r="A5323" s="4">
        <v>2012</v>
      </c>
      <c r="B5323" s="5" t="s">
        <v>163</v>
      </c>
      <c r="C5323" s="5" t="s">
        <v>183</v>
      </c>
      <c r="D5323" s="5" t="s">
        <v>18</v>
      </c>
      <c r="E5323" s="5">
        <v>44750</v>
      </c>
      <c r="F5323" s="6">
        <v>80.89</v>
      </c>
      <c r="H5323" s="15" t="str">
        <f t="shared" si="498"/>
        <v>Low</v>
      </c>
      <c r="I5323" s="11" t="str">
        <f t="shared" si="499"/>
        <v>Large</v>
      </c>
      <c r="J5323" s="11" t="str">
        <f t="shared" si="500"/>
        <v>West</v>
      </c>
      <c r="K5323" s="11" t="str">
        <f t="shared" si="501"/>
        <v>2010s</v>
      </c>
      <c r="L5323" s="11" t="str">
        <f t="shared" si="502"/>
        <v>Fiber</v>
      </c>
      <c r="M5323" s="18">
        <f t="shared" si="503"/>
        <v>1.8075977653631285E-3</v>
      </c>
    </row>
    <row r="5324" spans="1:13">
      <c r="A5324" s="4">
        <v>2013</v>
      </c>
      <c r="B5324" s="5" t="s">
        <v>163</v>
      </c>
      <c r="C5324" s="5" t="s">
        <v>183</v>
      </c>
      <c r="D5324" s="5" t="s">
        <v>16</v>
      </c>
      <c r="E5324" s="5">
        <v>20</v>
      </c>
      <c r="F5324" s="6">
        <v>2000</v>
      </c>
      <c r="H5324" s="15" t="str">
        <f t="shared" si="498"/>
        <v>Medium</v>
      </c>
      <c r="I5324" s="11" t="str">
        <f t="shared" si="499"/>
        <v>Small</v>
      </c>
      <c r="J5324" s="11" t="str">
        <f t="shared" si="500"/>
        <v>West</v>
      </c>
      <c r="K5324" s="11" t="str">
        <f t="shared" si="501"/>
        <v>2010s</v>
      </c>
      <c r="L5324" s="11" t="str">
        <f t="shared" si="502"/>
        <v>Cereal</v>
      </c>
      <c r="M5324" s="18">
        <f t="shared" si="503"/>
        <v>100</v>
      </c>
    </row>
    <row r="5325" spans="1:13">
      <c r="A5325" s="4">
        <v>2013</v>
      </c>
      <c r="B5325" s="5" t="s">
        <v>163</v>
      </c>
      <c r="C5325" s="5" t="s">
        <v>183</v>
      </c>
      <c r="D5325" s="5" t="s">
        <v>17</v>
      </c>
      <c r="E5325" s="5">
        <v>107080</v>
      </c>
      <c r="F5325" s="6">
        <v>957.51</v>
      </c>
      <c r="H5325" s="15" t="str">
        <f t="shared" si="498"/>
        <v>Low</v>
      </c>
      <c r="I5325" s="11" t="str">
        <f t="shared" si="499"/>
        <v>Large</v>
      </c>
      <c r="J5325" s="11" t="str">
        <f t="shared" si="500"/>
        <v>West</v>
      </c>
      <c r="K5325" s="11" t="str">
        <f t="shared" si="501"/>
        <v>2010s</v>
      </c>
      <c r="L5325" s="11" t="str">
        <f t="shared" si="502"/>
        <v>Pulse</v>
      </c>
      <c r="M5325" s="18">
        <f t="shared" si="503"/>
        <v>8.9420059768397456E-3</v>
      </c>
    </row>
    <row r="5326" spans="1:13">
      <c r="A5326" s="4">
        <v>2013</v>
      </c>
      <c r="B5326" s="5" t="s">
        <v>163</v>
      </c>
      <c r="C5326" s="5" t="s">
        <v>183</v>
      </c>
      <c r="D5326" s="5" t="s">
        <v>18</v>
      </c>
      <c r="E5326" s="5">
        <v>49970</v>
      </c>
      <c r="F5326" s="6">
        <v>105.66</v>
      </c>
      <c r="H5326" s="15" t="str">
        <f t="shared" si="498"/>
        <v>Low</v>
      </c>
      <c r="I5326" s="11" t="str">
        <f t="shared" si="499"/>
        <v>Large</v>
      </c>
      <c r="J5326" s="11" t="str">
        <f t="shared" si="500"/>
        <v>West</v>
      </c>
      <c r="K5326" s="11" t="str">
        <f t="shared" si="501"/>
        <v>2010s</v>
      </c>
      <c r="L5326" s="11" t="str">
        <f t="shared" si="502"/>
        <v>Fiber</v>
      </c>
      <c r="M5326" s="18">
        <f t="shared" si="503"/>
        <v>2.1144686812087253E-3</v>
      </c>
    </row>
    <row r="5327" spans="1:13">
      <c r="A5327" s="4">
        <v>2014</v>
      </c>
      <c r="B5327" s="5" t="s">
        <v>163</v>
      </c>
      <c r="C5327" s="5" t="s">
        <v>183</v>
      </c>
      <c r="D5327" s="5" t="s">
        <v>16</v>
      </c>
      <c r="E5327" s="5">
        <v>30</v>
      </c>
      <c r="F5327" s="6">
        <v>1333.33</v>
      </c>
      <c r="H5327" s="15" t="str">
        <f t="shared" si="498"/>
        <v>Medium</v>
      </c>
      <c r="I5327" s="11" t="str">
        <f t="shared" si="499"/>
        <v>Small</v>
      </c>
      <c r="J5327" s="11" t="str">
        <f t="shared" si="500"/>
        <v>West</v>
      </c>
      <c r="K5327" s="11" t="str">
        <f t="shared" si="501"/>
        <v>2010s</v>
      </c>
      <c r="L5327" s="11" t="str">
        <f t="shared" si="502"/>
        <v>Cereal</v>
      </c>
      <c r="M5327" s="18">
        <f t="shared" si="503"/>
        <v>44.444333333333333</v>
      </c>
    </row>
    <row r="5328" spans="1:13">
      <c r="A5328" s="4">
        <v>2014</v>
      </c>
      <c r="B5328" s="5" t="s">
        <v>163</v>
      </c>
      <c r="C5328" s="5" t="s">
        <v>183</v>
      </c>
      <c r="D5328" s="5" t="s">
        <v>17</v>
      </c>
      <c r="E5328" s="5">
        <v>22990</v>
      </c>
      <c r="F5328" s="6">
        <v>652.89</v>
      </c>
      <c r="H5328" s="15" t="str">
        <f t="shared" si="498"/>
        <v>Low</v>
      </c>
      <c r="I5328" s="11" t="str">
        <f t="shared" si="499"/>
        <v>Large</v>
      </c>
      <c r="J5328" s="11" t="str">
        <f t="shared" si="500"/>
        <v>West</v>
      </c>
      <c r="K5328" s="11" t="str">
        <f t="shared" si="501"/>
        <v>2010s</v>
      </c>
      <c r="L5328" s="11" t="str">
        <f t="shared" si="502"/>
        <v>Pulse</v>
      </c>
      <c r="M5328" s="18">
        <f t="shared" si="503"/>
        <v>2.8398869073510222E-2</v>
      </c>
    </row>
    <row r="5329" spans="1:13">
      <c r="A5329" s="4">
        <v>2014</v>
      </c>
      <c r="B5329" s="5" t="s">
        <v>163</v>
      </c>
      <c r="C5329" s="5" t="s">
        <v>183</v>
      </c>
      <c r="D5329" s="5" t="s">
        <v>18</v>
      </c>
      <c r="E5329" s="5">
        <v>62190</v>
      </c>
      <c r="F5329" s="6">
        <v>101.62</v>
      </c>
      <c r="H5329" s="15" t="str">
        <f t="shared" si="498"/>
        <v>Low</v>
      </c>
      <c r="I5329" s="11" t="str">
        <f t="shared" si="499"/>
        <v>Large</v>
      </c>
      <c r="J5329" s="11" t="str">
        <f t="shared" si="500"/>
        <v>West</v>
      </c>
      <c r="K5329" s="11" t="str">
        <f t="shared" si="501"/>
        <v>2010s</v>
      </c>
      <c r="L5329" s="11" t="str">
        <f t="shared" si="502"/>
        <v>Fiber</v>
      </c>
      <c r="M5329" s="18">
        <f t="shared" si="503"/>
        <v>1.6340247628236053E-3</v>
      </c>
    </row>
    <row r="5330" spans="1:13">
      <c r="A5330" s="4">
        <v>2015</v>
      </c>
      <c r="B5330" s="5" t="s">
        <v>163</v>
      </c>
      <c r="C5330" s="5" t="s">
        <v>183</v>
      </c>
      <c r="D5330" s="5" t="s">
        <v>16</v>
      </c>
      <c r="E5330" s="5">
        <v>60</v>
      </c>
      <c r="F5330" s="6">
        <v>1333.33</v>
      </c>
      <c r="H5330" s="15" t="str">
        <f t="shared" si="498"/>
        <v>Medium</v>
      </c>
      <c r="I5330" s="11" t="str">
        <f t="shared" si="499"/>
        <v>Small</v>
      </c>
      <c r="J5330" s="11" t="str">
        <f t="shared" si="500"/>
        <v>West</v>
      </c>
      <c r="K5330" s="11" t="str">
        <f t="shared" si="501"/>
        <v>2010s</v>
      </c>
      <c r="L5330" s="11" t="str">
        <f t="shared" si="502"/>
        <v>Cereal</v>
      </c>
      <c r="M5330" s="18">
        <f t="shared" si="503"/>
        <v>22.222166666666666</v>
      </c>
    </row>
    <row r="5331" spans="1:13">
      <c r="A5331" s="4">
        <v>2015</v>
      </c>
      <c r="B5331" s="5" t="s">
        <v>163</v>
      </c>
      <c r="C5331" s="5" t="s">
        <v>183</v>
      </c>
      <c r="D5331" s="5" t="s">
        <v>17</v>
      </c>
      <c r="E5331" s="5">
        <v>8070</v>
      </c>
      <c r="F5331" s="6">
        <v>975.22</v>
      </c>
      <c r="H5331" s="15" t="str">
        <f t="shared" si="498"/>
        <v>Low</v>
      </c>
      <c r="I5331" s="11" t="str">
        <f t="shared" si="499"/>
        <v>Large</v>
      </c>
      <c r="J5331" s="11" t="str">
        <f t="shared" si="500"/>
        <v>West</v>
      </c>
      <c r="K5331" s="11" t="str">
        <f t="shared" si="501"/>
        <v>2010s</v>
      </c>
      <c r="L5331" s="11" t="str">
        <f t="shared" si="502"/>
        <v>Pulse</v>
      </c>
      <c r="M5331" s="18">
        <f t="shared" si="503"/>
        <v>0.12084510532837671</v>
      </c>
    </row>
    <row r="5332" spans="1:13">
      <c r="A5332" s="4">
        <v>2015</v>
      </c>
      <c r="B5332" s="5" t="s">
        <v>163</v>
      </c>
      <c r="C5332" s="5" t="s">
        <v>183</v>
      </c>
      <c r="D5332" s="5" t="s">
        <v>18</v>
      </c>
      <c r="E5332" s="5">
        <v>58440</v>
      </c>
      <c r="F5332" s="6">
        <v>81.96</v>
      </c>
      <c r="H5332" s="15" t="str">
        <f t="shared" si="498"/>
        <v>Low</v>
      </c>
      <c r="I5332" s="11" t="str">
        <f t="shared" si="499"/>
        <v>Large</v>
      </c>
      <c r="J5332" s="11" t="str">
        <f t="shared" si="500"/>
        <v>West</v>
      </c>
      <c r="K5332" s="11" t="str">
        <f t="shared" si="501"/>
        <v>2010s</v>
      </c>
      <c r="L5332" s="11" t="str">
        <f t="shared" si="502"/>
        <v>Fiber</v>
      </c>
      <c r="M5332" s="18">
        <f t="shared" si="503"/>
        <v>1.4024640657084187E-3</v>
      </c>
    </row>
    <row r="5333" spans="1:13">
      <c r="A5333" s="4">
        <v>2016</v>
      </c>
      <c r="B5333" s="5" t="s">
        <v>163</v>
      </c>
      <c r="C5333" s="5" t="s">
        <v>183</v>
      </c>
      <c r="D5333" s="5" t="s">
        <v>16</v>
      </c>
      <c r="E5333" s="5">
        <v>30</v>
      </c>
      <c r="F5333" s="6">
        <v>1480</v>
      </c>
      <c r="H5333" s="15" t="str">
        <f t="shared" si="498"/>
        <v>Medium</v>
      </c>
      <c r="I5333" s="11" t="str">
        <f t="shared" si="499"/>
        <v>Small</v>
      </c>
      <c r="J5333" s="11" t="str">
        <f t="shared" si="500"/>
        <v>West</v>
      </c>
      <c r="K5333" s="11" t="str">
        <f t="shared" si="501"/>
        <v>2010s</v>
      </c>
      <c r="L5333" s="11" t="str">
        <f t="shared" si="502"/>
        <v>Cereal</v>
      </c>
      <c r="M5333" s="18">
        <f t="shared" si="503"/>
        <v>49.333333333333336</v>
      </c>
    </row>
    <row r="5334" spans="1:13">
      <c r="A5334" s="4">
        <v>2016</v>
      </c>
      <c r="B5334" s="5" t="s">
        <v>163</v>
      </c>
      <c r="C5334" s="5" t="s">
        <v>183</v>
      </c>
      <c r="D5334" s="5" t="s">
        <v>17</v>
      </c>
      <c r="E5334" s="5">
        <v>46590</v>
      </c>
      <c r="F5334" s="6">
        <v>828.63</v>
      </c>
      <c r="H5334" s="15" t="str">
        <f t="shared" si="498"/>
        <v>Low</v>
      </c>
      <c r="I5334" s="11" t="str">
        <f t="shared" si="499"/>
        <v>Large</v>
      </c>
      <c r="J5334" s="11" t="str">
        <f t="shared" si="500"/>
        <v>West</v>
      </c>
      <c r="K5334" s="11" t="str">
        <f t="shared" si="501"/>
        <v>2010s</v>
      </c>
      <c r="L5334" s="11" t="str">
        <f t="shared" si="502"/>
        <v>Pulse</v>
      </c>
      <c r="M5334" s="18">
        <f t="shared" si="503"/>
        <v>1.778557630392788E-2</v>
      </c>
    </row>
    <row r="5335" spans="1:13">
      <c r="A5335" s="4">
        <v>2016</v>
      </c>
      <c r="B5335" s="5" t="s">
        <v>163</v>
      </c>
      <c r="C5335" s="5" t="s">
        <v>183</v>
      </c>
      <c r="D5335" s="5" t="s">
        <v>18</v>
      </c>
      <c r="E5335" s="5">
        <v>51390</v>
      </c>
      <c r="F5335" s="6">
        <v>461.11</v>
      </c>
      <c r="H5335" s="15" t="str">
        <f t="shared" si="498"/>
        <v>Low</v>
      </c>
      <c r="I5335" s="11" t="str">
        <f t="shared" si="499"/>
        <v>Large</v>
      </c>
      <c r="J5335" s="11" t="str">
        <f t="shared" si="500"/>
        <v>West</v>
      </c>
      <c r="K5335" s="11" t="str">
        <f t="shared" si="501"/>
        <v>2010s</v>
      </c>
      <c r="L5335" s="11" t="str">
        <f t="shared" si="502"/>
        <v>Fiber</v>
      </c>
      <c r="M5335" s="18">
        <f t="shared" si="503"/>
        <v>8.972757345787119E-3</v>
      </c>
    </row>
    <row r="5336" spans="1:13">
      <c r="A5336" s="4">
        <v>2017</v>
      </c>
      <c r="B5336" s="5" t="s">
        <v>163</v>
      </c>
      <c r="C5336" s="5" t="s">
        <v>183</v>
      </c>
      <c r="D5336" s="5" t="s">
        <v>16</v>
      </c>
      <c r="E5336" s="5">
        <v>20</v>
      </c>
      <c r="F5336" s="6">
        <v>2045.45</v>
      </c>
      <c r="H5336" s="15" t="str">
        <f t="shared" si="498"/>
        <v>Medium</v>
      </c>
      <c r="I5336" s="11" t="str">
        <f t="shared" si="499"/>
        <v>Small</v>
      </c>
      <c r="J5336" s="11" t="str">
        <f t="shared" si="500"/>
        <v>West</v>
      </c>
      <c r="K5336" s="11" t="str">
        <f t="shared" si="501"/>
        <v>2010s</v>
      </c>
      <c r="L5336" s="11" t="str">
        <f t="shared" si="502"/>
        <v>Cereal</v>
      </c>
      <c r="M5336" s="18">
        <f t="shared" si="503"/>
        <v>102.27250000000001</v>
      </c>
    </row>
    <row r="5337" spans="1:13">
      <c r="A5337" s="4">
        <v>2017</v>
      </c>
      <c r="B5337" s="5" t="s">
        <v>163</v>
      </c>
      <c r="C5337" s="5" t="s">
        <v>183</v>
      </c>
      <c r="D5337" s="5" t="s">
        <v>17</v>
      </c>
      <c r="E5337" s="5">
        <v>18940</v>
      </c>
      <c r="F5337" s="6">
        <v>1110.1400000000001</v>
      </c>
      <c r="H5337" s="15" t="str">
        <f t="shared" si="498"/>
        <v>Medium</v>
      </c>
      <c r="I5337" s="11" t="str">
        <f t="shared" si="499"/>
        <v>Large</v>
      </c>
      <c r="J5337" s="11" t="str">
        <f t="shared" si="500"/>
        <v>West</v>
      </c>
      <c r="K5337" s="11" t="str">
        <f t="shared" si="501"/>
        <v>2010s</v>
      </c>
      <c r="L5337" s="11" t="str">
        <f t="shared" si="502"/>
        <v>Pulse</v>
      </c>
      <c r="M5337" s="18">
        <f t="shared" si="503"/>
        <v>5.8613516367476248E-2</v>
      </c>
    </row>
    <row r="5338" spans="1:13">
      <c r="A5338" s="4">
        <v>2017</v>
      </c>
      <c r="B5338" s="5" t="s">
        <v>163</v>
      </c>
      <c r="C5338" s="5" t="s">
        <v>183</v>
      </c>
      <c r="D5338" s="5" t="s">
        <v>18</v>
      </c>
      <c r="E5338" s="5">
        <v>53730</v>
      </c>
      <c r="F5338" s="6">
        <v>77.61</v>
      </c>
      <c r="H5338" s="15" t="str">
        <f t="shared" si="498"/>
        <v>Low</v>
      </c>
      <c r="I5338" s="11" t="str">
        <f t="shared" si="499"/>
        <v>Large</v>
      </c>
      <c r="J5338" s="11" t="str">
        <f t="shared" si="500"/>
        <v>West</v>
      </c>
      <c r="K5338" s="11" t="str">
        <f t="shared" si="501"/>
        <v>2010s</v>
      </c>
      <c r="L5338" s="11" t="str">
        <f t="shared" si="502"/>
        <v>Fiber</v>
      </c>
      <c r="M5338" s="18">
        <f t="shared" si="503"/>
        <v>1.4444444444444444E-3</v>
      </c>
    </row>
    <row r="5339" spans="1:13">
      <c r="A5339" s="4">
        <v>2008</v>
      </c>
      <c r="B5339" s="5" t="s">
        <v>163</v>
      </c>
      <c r="C5339" s="5" t="s">
        <v>184</v>
      </c>
      <c r="D5339" s="5" t="s">
        <v>16</v>
      </c>
      <c r="E5339" s="5">
        <v>20120</v>
      </c>
      <c r="F5339" s="6">
        <v>550.20000000000005</v>
      </c>
      <c r="H5339" s="15" t="str">
        <f t="shared" si="498"/>
        <v>Low</v>
      </c>
      <c r="I5339" s="11" t="str">
        <f t="shared" si="499"/>
        <v>Large</v>
      </c>
      <c r="J5339" s="11" t="str">
        <f t="shared" si="500"/>
        <v>West</v>
      </c>
      <c r="K5339" s="11" t="str">
        <f t="shared" si="501"/>
        <v>2000s</v>
      </c>
      <c r="L5339" s="11" t="str">
        <f t="shared" si="502"/>
        <v>Cereal</v>
      </c>
      <c r="M5339" s="18">
        <f t="shared" si="503"/>
        <v>2.734592445328032E-2</v>
      </c>
    </row>
    <row r="5340" spans="1:13">
      <c r="A5340" s="4">
        <v>2008</v>
      </c>
      <c r="B5340" s="5" t="s">
        <v>163</v>
      </c>
      <c r="C5340" s="5" t="s">
        <v>184</v>
      </c>
      <c r="D5340" s="5" t="s">
        <v>17</v>
      </c>
      <c r="E5340" s="5">
        <v>6600</v>
      </c>
      <c r="F5340" s="6">
        <v>1024.24</v>
      </c>
      <c r="H5340" s="15" t="str">
        <f t="shared" si="498"/>
        <v>Medium</v>
      </c>
      <c r="I5340" s="11" t="str">
        <f t="shared" si="499"/>
        <v>Large</v>
      </c>
      <c r="J5340" s="11" t="str">
        <f t="shared" si="500"/>
        <v>West</v>
      </c>
      <c r="K5340" s="11" t="str">
        <f t="shared" si="501"/>
        <v>2000s</v>
      </c>
      <c r="L5340" s="11" t="str">
        <f t="shared" si="502"/>
        <v>Pulse</v>
      </c>
      <c r="M5340" s="18">
        <f t="shared" si="503"/>
        <v>0.15518787878787879</v>
      </c>
    </row>
    <row r="5341" spans="1:13">
      <c r="A5341" s="4">
        <v>2008</v>
      </c>
      <c r="B5341" s="5" t="s">
        <v>163</v>
      </c>
      <c r="C5341" s="5" t="s">
        <v>184</v>
      </c>
      <c r="D5341" s="5" t="s">
        <v>18</v>
      </c>
      <c r="E5341" s="5">
        <v>4860</v>
      </c>
      <c r="F5341" s="6">
        <v>436.21</v>
      </c>
      <c r="H5341" s="15" t="str">
        <f t="shared" si="498"/>
        <v>Low</v>
      </c>
      <c r="I5341" s="11" t="str">
        <f t="shared" si="499"/>
        <v>Medium</v>
      </c>
      <c r="J5341" s="11" t="str">
        <f t="shared" si="500"/>
        <v>West</v>
      </c>
      <c r="K5341" s="11" t="str">
        <f t="shared" si="501"/>
        <v>2000s</v>
      </c>
      <c r="L5341" s="11" t="str">
        <f t="shared" si="502"/>
        <v>Fiber</v>
      </c>
      <c r="M5341" s="18">
        <f t="shared" si="503"/>
        <v>8.9755144032921813E-2</v>
      </c>
    </row>
    <row r="5342" spans="1:13">
      <c r="A5342" s="4">
        <v>2009</v>
      </c>
      <c r="B5342" s="5" t="s">
        <v>163</v>
      </c>
      <c r="C5342" s="5" t="s">
        <v>184</v>
      </c>
      <c r="D5342" s="5" t="s">
        <v>16</v>
      </c>
      <c r="E5342" s="5">
        <v>20390</v>
      </c>
      <c r="F5342" s="6">
        <v>369.3</v>
      </c>
      <c r="H5342" s="15" t="str">
        <f t="shared" si="498"/>
        <v>Low</v>
      </c>
      <c r="I5342" s="11" t="str">
        <f t="shared" si="499"/>
        <v>Large</v>
      </c>
      <c r="J5342" s="11" t="str">
        <f t="shared" si="500"/>
        <v>West</v>
      </c>
      <c r="K5342" s="11" t="str">
        <f t="shared" si="501"/>
        <v>2000s</v>
      </c>
      <c r="L5342" s="11" t="str">
        <f t="shared" si="502"/>
        <v>Cereal</v>
      </c>
      <c r="M5342" s="18">
        <f t="shared" si="503"/>
        <v>1.8111819519372241E-2</v>
      </c>
    </row>
    <row r="5343" spans="1:13">
      <c r="A5343" s="4">
        <v>2009</v>
      </c>
      <c r="B5343" s="5" t="s">
        <v>163</v>
      </c>
      <c r="C5343" s="5" t="s">
        <v>184</v>
      </c>
      <c r="D5343" s="5" t="s">
        <v>17</v>
      </c>
      <c r="E5343" s="5">
        <v>110</v>
      </c>
      <c r="F5343" s="6">
        <v>1090.9100000000001</v>
      </c>
      <c r="H5343" s="15" t="str">
        <f t="shared" si="498"/>
        <v>Medium</v>
      </c>
      <c r="I5343" s="11" t="str">
        <f t="shared" si="499"/>
        <v>Small</v>
      </c>
      <c r="J5343" s="11" t="str">
        <f t="shared" si="500"/>
        <v>West</v>
      </c>
      <c r="K5343" s="11" t="str">
        <f t="shared" si="501"/>
        <v>2000s</v>
      </c>
      <c r="L5343" s="11" t="str">
        <f t="shared" si="502"/>
        <v>Pulse</v>
      </c>
      <c r="M5343" s="18">
        <f t="shared" si="503"/>
        <v>9.9173636363636373</v>
      </c>
    </row>
    <row r="5344" spans="1:13">
      <c r="A5344" s="4">
        <v>2009</v>
      </c>
      <c r="B5344" s="5" t="s">
        <v>163</v>
      </c>
      <c r="C5344" s="5" t="s">
        <v>184</v>
      </c>
      <c r="D5344" s="5" t="s">
        <v>18</v>
      </c>
      <c r="E5344" s="5">
        <v>4240</v>
      </c>
      <c r="F5344" s="6">
        <v>280.66000000000003</v>
      </c>
      <c r="H5344" s="15" t="str">
        <f t="shared" si="498"/>
        <v>Low</v>
      </c>
      <c r="I5344" s="11" t="str">
        <f t="shared" si="499"/>
        <v>Medium</v>
      </c>
      <c r="J5344" s="11" t="str">
        <f t="shared" si="500"/>
        <v>West</v>
      </c>
      <c r="K5344" s="11" t="str">
        <f t="shared" si="501"/>
        <v>2000s</v>
      </c>
      <c r="L5344" s="11" t="str">
        <f t="shared" si="502"/>
        <v>Fiber</v>
      </c>
      <c r="M5344" s="18">
        <f t="shared" si="503"/>
        <v>6.6193396226415097E-2</v>
      </c>
    </row>
    <row r="5345" spans="1:13">
      <c r="A5345" s="4">
        <v>2010</v>
      </c>
      <c r="B5345" s="5" t="s">
        <v>163</v>
      </c>
      <c r="C5345" s="5" t="s">
        <v>184</v>
      </c>
      <c r="D5345" s="5" t="s">
        <v>16</v>
      </c>
      <c r="E5345" s="5">
        <v>21310</v>
      </c>
      <c r="F5345" s="6">
        <v>1653.68</v>
      </c>
      <c r="H5345" s="15" t="str">
        <f t="shared" si="498"/>
        <v>Medium</v>
      </c>
      <c r="I5345" s="11" t="str">
        <f t="shared" si="499"/>
        <v>Large</v>
      </c>
      <c r="J5345" s="11" t="str">
        <f t="shared" si="500"/>
        <v>West</v>
      </c>
      <c r="K5345" s="11" t="str">
        <f t="shared" si="501"/>
        <v>2010s</v>
      </c>
      <c r="L5345" s="11" t="str">
        <f t="shared" si="502"/>
        <v>Cereal</v>
      </c>
      <c r="M5345" s="18">
        <f t="shared" si="503"/>
        <v>7.7601126231816045E-2</v>
      </c>
    </row>
    <row r="5346" spans="1:13">
      <c r="A5346" s="4">
        <v>2010</v>
      </c>
      <c r="B5346" s="5" t="s">
        <v>163</v>
      </c>
      <c r="C5346" s="5" t="s">
        <v>184</v>
      </c>
      <c r="D5346" s="5" t="s">
        <v>17</v>
      </c>
      <c r="E5346" s="5">
        <v>54510</v>
      </c>
      <c r="F5346" s="6">
        <v>735.46</v>
      </c>
      <c r="H5346" s="15" t="str">
        <f t="shared" si="498"/>
        <v>Low</v>
      </c>
      <c r="I5346" s="11" t="str">
        <f t="shared" si="499"/>
        <v>Large</v>
      </c>
      <c r="J5346" s="11" t="str">
        <f t="shared" si="500"/>
        <v>West</v>
      </c>
      <c r="K5346" s="11" t="str">
        <f t="shared" si="501"/>
        <v>2010s</v>
      </c>
      <c r="L5346" s="11" t="str">
        <f t="shared" si="502"/>
        <v>Pulse</v>
      </c>
      <c r="M5346" s="18">
        <f t="shared" si="503"/>
        <v>1.3492203265455881E-2</v>
      </c>
    </row>
    <row r="5347" spans="1:13">
      <c r="A5347" s="4">
        <v>2010</v>
      </c>
      <c r="B5347" s="5" t="s">
        <v>163</v>
      </c>
      <c r="C5347" s="5" t="s">
        <v>184</v>
      </c>
      <c r="D5347" s="5" t="s">
        <v>18</v>
      </c>
      <c r="E5347" s="5">
        <v>3300</v>
      </c>
      <c r="F5347" s="6">
        <v>536.36</v>
      </c>
      <c r="H5347" s="15" t="str">
        <f t="shared" si="498"/>
        <v>Low</v>
      </c>
      <c r="I5347" s="11" t="str">
        <f t="shared" si="499"/>
        <v>Medium</v>
      </c>
      <c r="J5347" s="11" t="str">
        <f t="shared" si="500"/>
        <v>West</v>
      </c>
      <c r="K5347" s="11" t="str">
        <f t="shared" si="501"/>
        <v>2010s</v>
      </c>
      <c r="L5347" s="11" t="str">
        <f t="shared" si="502"/>
        <v>Fiber</v>
      </c>
      <c r="M5347" s="18">
        <f t="shared" si="503"/>
        <v>0.16253333333333334</v>
      </c>
    </row>
    <row r="5348" spans="1:13">
      <c r="A5348" s="4">
        <v>2011</v>
      </c>
      <c r="B5348" s="5" t="s">
        <v>163</v>
      </c>
      <c r="C5348" s="5" t="s">
        <v>184</v>
      </c>
      <c r="D5348" s="5" t="s">
        <v>16</v>
      </c>
      <c r="E5348" s="5">
        <v>18080</v>
      </c>
      <c r="F5348" s="6">
        <v>1524.34</v>
      </c>
      <c r="H5348" s="15" t="str">
        <f t="shared" si="498"/>
        <v>Medium</v>
      </c>
      <c r="I5348" s="11" t="str">
        <f t="shared" si="499"/>
        <v>Large</v>
      </c>
      <c r="J5348" s="11" t="str">
        <f t="shared" si="500"/>
        <v>West</v>
      </c>
      <c r="K5348" s="11" t="str">
        <f t="shared" si="501"/>
        <v>2010s</v>
      </c>
      <c r="L5348" s="11" t="str">
        <f t="shared" si="502"/>
        <v>Cereal</v>
      </c>
      <c r="M5348" s="18">
        <f t="shared" si="503"/>
        <v>8.4310840707964602E-2</v>
      </c>
    </row>
    <row r="5349" spans="1:13">
      <c r="A5349" s="4">
        <v>2011</v>
      </c>
      <c r="B5349" s="5" t="s">
        <v>163</v>
      </c>
      <c r="C5349" s="5" t="s">
        <v>184</v>
      </c>
      <c r="D5349" s="5" t="s">
        <v>17</v>
      </c>
      <c r="E5349" s="5">
        <v>14980</v>
      </c>
      <c r="F5349" s="6">
        <v>918.56</v>
      </c>
      <c r="H5349" s="15" t="str">
        <f t="shared" si="498"/>
        <v>Low</v>
      </c>
      <c r="I5349" s="11" t="str">
        <f t="shared" si="499"/>
        <v>Large</v>
      </c>
      <c r="J5349" s="11" t="str">
        <f t="shared" si="500"/>
        <v>West</v>
      </c>
      <c r="K5349" s="11" t="str">
        <f t="shared" si="501"/>
        <v>2010s</v>
      </c>
      <c r="L5349" s="11" t="str">
        <f t="shared" si="502"/>
        <v>Pulse</v>
      </c>
      <c r="M5349" s="18">
        <f t="shared" si="503"/>
        <v>6.1319092122830439E-2</v>
      </c>
    </row>
    <row r="5350" spans="1:13">
      <c r="A5350" s="4">
        <v>2011</v>
      </c>
      <c r="B5350" s="5" t="s">
        <v>163</v>
      </c>
      <c r="C5350" s="5" t="s">
        <v>184</v>
      </c>
      <c r="D5350" s="5" t="s">
        <v>18</v>
      </c>
      <c r="E5350" s="5">
        <v>7250</v>
      </c>
      <c r="F5350" s="6">
        <v>568.28</v>
      </c>
      <c r="H5350" s="15" t="str">
        <f t="shared" si="498"/>
        <v>Low</v>
      </c>
      <c r="I5350" s="11" t="str">
        <f t="shared" si="499"/>
        <v>Large</v>
      </c>
      <c r="J5350" s="11" t="str">
        <f t="shared" si="500"/>
        <v>West</v>
      </c>
      <c r="K5350" s="11" t="str">
        <f t="shared" si="501"/>
        <v>2010s</v>
      </c>
      <c r="L5350" s="11" t="str">
        <f t="shared" si="502"/>
        <v>Fiber</v>
      </c>
      <c r="M5350" s="18">
        <f t="shared" si="503"/>
        <v>7.8383448275862064E-2</v>
      </c>
    </row>
    <row r="5351" spans="1:13">
      <c r="A5351" s="4">
        <v>2012</v>
      </c>
      <c r="B5351" s="5" t="s">
        <v>163</v>
      </c>
      <c r="C5351" s="5" t="s">
        <v>184</v>
      </c>
      <c r="D5351" s="5" t="s">
        <v>16</v>
      </c>
      <c r="E5351" s="5">
        <v>17080</v>
      </c>
      <c r="F5351" s="6">
        <v>1408.08</v>
      </c>
      <c r="H5351" s="15" t="str">
        <f t="shared" si="498"/>
        <v>Medium</v>
      </c>
      <c r="I5351" s="11" t="str">
        <f t="shared" si="499"/>
        <v>Large</v>
      </c>
      <c r="J5351" s="11" t="str">
        <f t="shared" si="500"/>
        <v>West</v>
      </c>
      <c r="K5351" s="11" t="str">
        <f t="shared" si="501"/>
        <v>2010s</v>
      </c>
      <c r="L5351" s="11" t="str">
        <f t="shared" si="502"/>
        <v>Cereal</v>
      </c>
      <c r="M5351" s="18">
        <f t="shared" si="503"/>
        <v>8.2440281030444956E-2</v>
      </c>
    </row>
    <row r="5352" spans="1:13">
      <c r="A5352" s="4">
        <v>2012</v>
      </c>
      <c r="B5352" s="5" t="s">
        <v>163</v>
      </c>
      <c r="C5352" s="5" t="s">
        <v>184</v>
      </c>
      <c r="D5352" s="5" t="s">
        <v>17</v>
      </c>
      <c r="E5352" s="5">
        <v>34270</v>
      </c>
      <c r="F5352" s="6">
        <v>1042.02</v>
      </c>
      <c r="H5352" s="15" t="str">
        <f t="shared" si="498"/>
        <v>Medium</v>
      </c>
      <c r="I5352" s="11" t="str">
        <f t="shared" si="499"/>
        <v>Large</v>
      </c>
      <c r="J5352" s="11" t="str">
        <f t="shared" si="500"/>
        <v>West</v>
      </c>
      <c r="K5352" s="11" t="str">
        <f t="shared" si="501"/>
        <v>2010s</v>
      </c>
      <c r="L5352" s="11" t="str">
        <f t="shared" si="502"/>
        <v>Pulse</v>
      </c>
      <c r="M5352" s="18">
        <f t="shared" si="503"/>
        <v>3.0406186168660636E-2</v>
      </c>
    </row>
    <row r="5353" spans="1:13">
      <c r="A5353" s="4">
        <v>2012</v>
      </c>
      <c r="B5353" s="5" t="s">
        <v>163</v>
      </c>
      <c r="C5353" s="5" t="s">
        <v>184</v>
      </c>
      <c r="D5353" s="5" t="s">
        <v>18</v>
      </c>
      <c r="E5353" s="5">
        <v>9940</v>
      </c>
      <c r="F5353" s="6">
        <v>91.55</v>
      </c>
      <c r="H5353" s="15" t="str">
        <f t="shared" si="498"/>
        <v>Low</v>
      </c>
      <c r="I5353" s="11" t="str">
        <f t="shared" si="499"/>
        <v>Large</v>
      </c>
      <c r="J5353" s="11" t="str">
        <f t="shared" si="500"/>
        <v>West</v>
      </c>
      <c r="K5353" s="11" t="str">
        <f t="shared" si="501"/>
        <v>2010s</v>
      </c>
      <c r="L5353" s="11" t="str">
        <f t="shared" si="502"/>
        <v>Fiber</v>
      </c>
      <c r="M5353" s="18">
        <f t="shared" si="503"/>
        <v>9.2102615694164992E-3</v>
      </c>
    </row>
    <row r="5354" spans="1:13">
      <c r="A5354" s="4">
        <v>2013</v>
      </c>
      <c r="B5354" s="5" t="s">
        <v>163</v>
      </c>
      <c r="C5354" s="5" t="s">
        <v>184</v>
      </c>
      <c r="D5354" s="5" t="s">
        <v>16</v>
      </c>
      <c r="E5354" s="5">
        <v>14950</v>
      </c>
      <c r="F5354" s="6">
        <v>938.46</v>
      </c>
      <c r="H5354" s="15" t="str">
        <f t="shared" si="498"/>
        <v>Low</v>
      </c>
      <c r="I5354" s="11" t="str">
        <f t="shared" si="499"/>
        <v>Large</v>
      </c>
      <c r="J5354" s="11" t="str">
        <f t="shared" si="500"/>
        <v>West</v>
      </c>
      <c r="K5354" s="11" t="str">
        <f t="shared" si="501"/>
        <v>2010s</v>
      </c>
      <c r="L5354" s="11" t="str">
        <f t="shared" si="502"/>
        <v>Cereal</v>
      </c>
      <c r="M5354" s="18">
        <f t="shared" si="503"/>
        <v>6.2773244147157195E-2</v>
      </c>
    </row>
    <row r="5355" spans="1:13">
      <c r="A5355" s="4">
        <v>2013</v>
      </c>
      <c r="B5355" s="5" t="s">
        <v>163</v>
      </c>
      <c r="C5355" s="5" t="s">
        <v>184</v>
      </c>
      <c r="D5355" s="5" t="s">
        <v>17</v>
      </c>
      <c r="E5355" s="5">
        <v>61470</v>
      </c>
      <c r="F5355" s="6">
        <v>906.13</v>
      </c>
      <c r="H5355" s="15" t="str">
        <f t="shared" si="498"/>
        <v>Low</v>
      </c>
      <c r="I5355" s="11" t="str">
        <f t="shared" si="499"/>
        <v>Large</v>
      </c>
      <c r="J5355" s="11" t="str">
        <f t="shared" si="500"/>
        <v>West</v>
      </c>
      <c r="K5355" s="11" t="str">
        <f t="shared" si="501"/>
        <v>2010s</v>
      </c>
      <c r="L5355" s="11" t="str">
        <f t="shared" si="502"/>
        <v>Pulse</v>
      </c>
      <c r="M5355" s="18">
        <f t="shared" si="503"/>
        <v>1.4741011875711729E-2</v>
      </c>
    </row>
    <row r="5356" spans="1:13">
      <c r="A5356" s="4">
        <v>2013</v>
      </c>
      <c r="B5356" s="5" t="s">
        <v>163</v>
      </c>
      <c r="C5356" s="5" t="s">
        <v>184</v>
      </c>
      <c r="D5356" s="5" t="s">
        <v>18</v>
      </c>
      <c r="E5356" s="5">
        <v>8970</v>
      </c>
      <c r="F5356" s="6">
        <v>123.75</v>
      </c>
      <c r="H5356" s="15" t="str">
        <f t="shared" si="498"/>
        <v>Low</v>
      </c>
      <c r="I5356" s="11" t="str">
        <f t="shared" si="499"/>
        <v>Large</v>
      </c>
      <c r="J5356" s="11" t="str">
        <f t="shared" si="500"/>
        <v>West</v>
      </c>
      <c r="K5356" s="11" t="str">
        <f t="shared" si="501"/>
        <v>2010s</v>
      </c>
      <c r="L5356" s="11" t="str">
        <f t="shared" si="502"/>
        <v>Fiber</v>
      </c>
      <c r="M5356" s="18">
        <f t="shared" si="503"/>
        <v>1.3795986622073578E-2</v>
      </c>
    </row>
    <row r="5357" spans="1:13">
      <c r="A5357" s="4">
        <v>2014</v>
      </c>
      <c r="B5357" s="5" t="s">
        <v>163</v>
      </c>
      <c r="C5357" s="5" t="s">
        <v>184</v>
      </c>
      <c r="D5357" s="5" t="s">
        <v>16</v>
      </c>
      <c r="E5357" s="5">
        <v>13950</v>
      </c>
      <c r="F5357" s="6">
        <v>1063.08</v>
      </c>
      <c r="H5357" s="15" t="str">
        <f t="shared" si="498"/>
        <v>Medium</v>
      </c>
      <c r="I5357" s="11" t="str">
        <f t="shared" si="499"/>
        <v>Large</v>
      </c>
      <c r="J5357" s="11" t="str">
        <f t="shared" si="500"/>
        <v>West</v>
      </c>
      <c r="K5357" s="11" t="str">
        <f t="shared" si="501"/>
        <v>2010s</v>
      </c>
      <c r="L5357" s="11" t="str">
        <f t="shared" si="502"/>
        <v>Cereal</v>
      </c>
      <c r="M5357" s="18">
        <f t="shared" si="503"/>
        <v>7.6206451612903223E-2</v>
      </c>
    </row>
    <row r="5358" spans="1:13">
      <c r="A5358" s="4">
        <v>2014</v>
      </c>
      <c r="B5358" s="5" t="s">
        <v>163</v>
      </c>
      <c r="C5358" s="5" t="s">
        <v>184</v>
      </c>
      <c r="D5358" s="5" t="s">
        <v>17</v>
      </c>
      <c r="E5358" s="5">
        <v>21430</v>
      </c>
      <c r="F5358" s="6">
        <v>990.2</v>
      </c>
      <c r="H5358" s="15" t="str">
        <f t="shared" si="498"/>
        <v>Low</v>
      </c>
      <c r="I5358" s="11" t="str">
        <f t="shared" si="499"/>
        <v>Large</v>
      </c>
      <c r="J5358" s="11" t="str">
        <f t="shared" si="500"/>
        <v>West</v>
      </c>
      <c r="K5358" s="11" t="str">
        <f t="shared" si="501"/>
        <v>2010s</v>
      </c>
      <c r="L5358" s="11" t="str">
        <f t="shared" si="502"/>
        <v>Pulse</v>
      </c>
      <c r="M5358" s="18">
        <f t="shared" si="503"/>
        <v>4.6206252916472235E-2</v>
      </c>
    </row>
    <row r="5359" spans="1:13">
      <c r="A5359" s="4">
        <v>2014</v>
      </c>
      <c r="B5359" s="5" t="s">
        <v>163</v>
      </c>
      <c r="C5359" s="5" t="s">
        <v>184</v>
      </c>
      <c r="D5359" s="5" t="s">
        <v>18</v>
      </c>
      <c r="E5359" s="5">
        <v>13590</v>
      </c>
      <c r="F5359" s="6">
        <v>83.89</v>
      </c>
      <c r="H5359" s="15" t="str">
        <f t="shared" si="498"/>
        <v>Low</v>
      </c>
      <c r="I5359" s="11" t="str">
        <f t="shared" si="499"/>
        <v>Large</v>
      </c>
      <c r="J5359" s="11" t="str">
        <f t="shared" si="500"/>
        <v>West</v>
      </c>
      <c r="K5359" s="11" t="str">
        <f t="shared" si="501"/>
        <v>2010s</v>
      </c>
      <c r="L5359" s="11" t="str">
        <f t="shared" si="502"/>
        <v>Fiber</v>
      </c>
      <c r="M5359" s="18">
        <f t="shared" si="503"/>
        <v>6.1729212656364977E-3</v>
      </c>
    </row>
    <row r="5360" spans="1:13">
      <c r="A5360" s="4">
        <v>2015</v>
      </c>
      <c r="B5360" s="5" t="s">
        <v>163</v>
      </c>
      <c r="C5360" s="5" t="s">
        <v>184</v>
      </c>
      <c r="D5360" s="5" t="s">
        <v>16</v>
      </c>
      <c r="E5360" s="5">
        <v>13540</v>
      </c>
      <c r="F5360" s="6">
        <v>1265.1400000000001</v>
      </c>
      <c r="H5360" s="15" t="str">
        <f t="shared" si="498"/>
        <v>Medium</v>
      </c>
      <c r="I5360" s="11" t="str">
        <f t="shared" si="499"/>
        <v>Large</v>
      </c>
      <c r="J5360" s="11" t="str">
        <f t="shared" si="500"/>
        <v>West</v>
      </c>
      <c r="K5360" s="11" t="str">
        <f t="shared" si="501"/>
        <v>2010s</v>
      </c>
      <c r="L5360" s="11" t="str">
        <f t="shared" si="502"/>
        <v>Cereal</v>
      </c>
      <c r="M5360" s="18">
        <f t="shared" si="503"/>
        <v>9.3437223042836054E-2</v>
      </c>
    </row>
    <row r="5361" spans="1:13">
      <c r="A5361" s="4">
        <v>2015</v>
      </c>
      <c r="B5361" s="5" t="s">
        <v>163</v>
      </c>
      <c r="C5361" s="5" t="s">
        <v>184</v>
      </c>
      <c r="D5361" s="5" t="s">
        <v>17</v>
      </c>
      <c r="E5361" s="5">
        <v>24370</v>
      </c>
      <c r="F5361" s="6">
        <v>1098.07</v>
      </c>
      <c r="H5361" s="15" t="str">
        <f t="shared" si="498"/>
        <v>Medium</v>
      </c>
      <c r="I5361" s="11" t="str">
        <f t="shared" si="499"/>
        <v>Large</v>
      </c>
      <c r="J5361" s="11" t="str">
        <f t="shared" si="500"/>
        <v>West</v>
      </c>
      <c r="K5361" s="11" t="str">
        <f t="shared" si="501"/>
        <v>2010s</v>
      </c>
      <c r="L5361" s="11" t="str">
        <f t="shared" si="502"/>
        <v>Pulse</v>
      </c>
      <c r="M5361" s="18">
        <f t="shared" si="503"/>
        <v>4.5058268362741072E-2</v>
      </c>
    </row>
    <row r="5362" spans="1:13">
      <c r="A5362" s="4">
        <v>2015</v>
      </c>
      <c r="B5362" s="5" t="s">
        <v>163</v>
      </c>
      <c r="C5362" s="5" t="s">
        <v>184</v>
      </c>
      <c r="D5362" s="5" t="s">
        <v>18</v>
      </c>
      <c r="E5362" s="5">
        <v>12020</v>
      </c>
      <c r="F5362" s="6">
        <v>89.02</v>
      </c>
      <c r="H5362" s="15" t="str">
        <f t="shared" si="498"/>
        <v>Low</v>
      </c>
      <c r="I5362" s="11" t="str">
        <f t="shared" si="499"/>
        <v>Large</v>
      </c>
      <c r="J5362" s="11" t="str">
        <f t="shared" si="500"/>
        <v>West</v>
      </c>
      <c r="K5362" s="11" t="str">
        <f t="shared" si="501"/>
        <v>2010s</v>
      </c>
      <c r="L5362" s="11" t="str">
        <f t="shared" si="502"/>
        <v>Fiber</v>
      </c>
      <c r="M5362" s="18">
        <f t="shared" si="503"/>
        <v>7.4059900166389345E-3</v>
      </c>
    </row>
    <row r="5363" spans="1:13">
      <c r="A5363" s="4">
        <v>2016</v>
      </c>
      <c r="B5363" s="5" t="s">
        <v>163</v>
      </c>
      <c r="C5363" s="5" t="s">
        <v>184</v>
      </c>
      <c r="D5363" s="5" t="s">
        <v>16</v>
      </c>
      <c r="E5363" s="5">
        <v>13600</v>
      </c>
      <c r="F5363" s="6">
        <v>1402.87</v>
      </c>
      <c r="H5363" s="15" t="str">
        <f t="shared" si="498"/>
        <v>Medium</v>
      </c>
      <c r="I5363" s="11" t="str">
        <f t="shared" si="499"/>
        <v>Large</v>
      </c>
      <c r="J5363" s="11" t="str">
        <f t="shared" si="500"/>
        <v>West</v>
      </c>
      <c r="K5363" s="11" t="str">
        <f t="shared" si="501"/>
        <v>2010s</v>
      </c>
      <c r="L5363" s="11" t="str">
        <f t="shared" si="502"/>
        <v>Cereal</v>
      </c>
      <c r="M5363" s="18">
        <f t="shared" si="503"/>
        <v>0.10315220588235294</v>
      </c>
    </row>
    <row r="5364" spans="1:13">
      <c r="A5364" s="4">
        <v>2016</v>
      </c>
      <c r="B5364" s="5" t="s">
        <v>163</v>
      </c>
      <c r="C5364" s="5" t="s">
        <v>184</v>
      </c>
      <c r="D5364" s="5" t="s">
        <v>17</v>
      </c>
      <c r="E5364" s="5">
        <v>75000</v>
      </c>
      <c r="F5364" s="6">
        <v>1339.7</v>
      </c>
      <c r="H5364" s="15" t="str">
        <f t="shared" si="498"/>
        <v>Medium</v>
      </c>
      <c r="I5364" s="11" t="str">
        <f t="shared" si="499"/>
        <v>Large</v>
      </c>
      <c r="J5364" s="11" t="str">
        <f t="shared" si="500"/>
        <v>West</v>
      </c>
      <c r="K5364" s="11" t="str">
        <f t="shared" si="501"/>
        <v>2010s</v>
      </c>
      <c r="L5364" s="11" t="str">
        <f t="shared" si="502"/>
        <v>Pulse</v>
      </c>
      <c r="M5364" s="18">
        <f t="shared" si="503"/>
        <v>1.7862666666666666E-2</v>
      </c>
    </row>
    <row r="5365" spans="1:13">
      <c r="A5365" s="4">
        <v>2016</v>
      </c>
      <c r="B5365" s="5" t="s">
        <v>163</v>
      </c>
      <c r="C5365" s="5" t="s">
        <v>184</v>
      </c>
      <c r="D5365" s="5" t="s">
        <v>18</v>
      </c>
      <c r="E5365" s="5">
        <v>10110</v>
      </c>
      <c r="F5365" s="6">
        <v>594.38</v>
      </c>
      <c r="H5365" s="15" t="str">
        <f t="shared" si="498"/>
        <v>Low</v>
      </c>
      <c r="I5365" s="11" t="str">
        <f t="shared" si="499"/>
        <v>Large</v>
      </c>
      <c r="J5365" s="11" t="str">
        <f t="shared" si="500"/>
        <v>West</v>
      </c>
      <c r="K5365" s="11" t="str">
        <f t="shared" si="501"/>
        <v>2010s</v>
      </c>
      <c r="L5365" s="11" t="str">
        <f t="shared" si="502"/>
        <v>Fiber</v>
      </c>
      <c r="M5365" s="18">
        <f t="shared" si="503"/>
        <v>5.8791295746785363E-2</v>
      </c>
    </row>
    <row r="5366" spans="1:13">
      <c r="A5366" s="4">
        <v>2017</v>
      </c>
      <c r="B5366" s="5" t="s">
        <v>163</v>
      </c>
      <c r="C5366" s="5" t="s">
        <v>184</v>
      </c>
      <c r="D5366" s="5" t="s">
        <v>16</v>
      </c>
      <c r="E5366" s="5">
        <v>12780</v>
      </c>
      <c r="F5366" s="6">
        <v>750.67</v>
      </c>
      <c r="H5366" s="15" t="str">
        <f t="shared" si="498"/>
        <v>Low</v>
      </c>
      <c r="I5366" s="11" t="str">
        <f t="shared" si="499"/>
        <v>Large</v>
      </c>
      <c r="J5366" s="11" t="str">
        <f t="shared" si="500"/>
        <v>West</v>
      </c>
      <c r="K5366" s="11" t="str">
        <f t="shared" si="501"/>
        <v>2010s</v>
      </c>
      <c r="L5366" s="11" t="str">
        <f t="shared" si="502"/>
        <v>Cereal</v>
      </c>
      <c r="M5366" s="18">
        <f t="shared" si="503"/>
        <v>5.873787167449139E-2</v>
      </c>
    </row>
    <row r="5367" spans="1:13">
      <c r="A5367" s="4">
        <v>2017</v>
      </c>
      <c r="B5367" s="5" t="s">
        <v>163</v>
      </c>
      <c r="C5367" s="5" t="s">
        <v>184</v>
      </c>
      <c r="D5367" s="5" t="s">
        <v>17</v>
      </c>
      <c r="E5367" s="5">
        <v>100020</v>
      </c>
      <c r="F5367" s="6">
        <v>1365.76</v>
      </c>
      <c r="H5367" s="15" t="str">
        <f t="shared" si="498"/>
        <v>Medium</v>
      </c>
      <c r="I5367" s="11" t="str">
        <f t="shared" si="499"/>
        <v>Large</v>
      </c>
      <c r="J5367" s="11" t="str">
        <f t="shared" si="500"/>
        <v>West</v>
      </c>
      <c r="K5367" s="11" t="str">
        <f t="shared" si="501"/>
        <v>2010s</v>
      </c>
      <c r="L5367" s="11" t="str">
        <f t="shared" si="502"/>
        <v>Pulse</v>
      </c>
      <c r="M5367" s="18">
        <f t="shared" si="503"/>
        <v>1.3654869026194762E-2</v>
      </c>
    </row>
    <row r="5368" spans="1:13">
      <c r="A5368" s="4">
        <v>2017</v>
      </c>
      <c r="B5368" s="5" t="s">
        <v>163</v>
      </c>
      <c r="C5368" s="5" t="s">
        <v>184</v>
      </c>
      <c r="D5368" s="5" t="s">
        <v>18</v>
      </c>
      <c r="E5368" s="5">
        <v>14380</v>
      </c>
      <c r="F5368" s="6">
        <v>100.09</v>
      </c>
      <c r="H5368" s="15" t="str">
        <f t="shared" si="498"/>
        <v>Low</v>
      </c>
      <c r="I5368" s="11" t="str">
        <f t="shared" si="499"/>
        <v>Large</v>
      </c>
      <c r="J5368" s="11" t="str">
        <f t="shared" si="500"/>
        <v>West</v>
      </c>
      <c r="K5368" s="11" t="str">
        <f t="shared" si="501"/>
        <v>2010s</v>
      </c>
      <c r="L5368" s="11" t="str">
        <f t="shared" si="502"/>
        <v>Fiber</v>
      </c>
      <c r="M5368" s="18">
        <f t="shared" si="503"/>
        <v>6.9603616133518779E-3</v>
      </c>
    </row>
    <row r="5369" spans="1:13">
      <c r="A5369" s="4">
        <v>2008</v>
      </c>
      <c r="B5369" s="5" t="s">
        <v>163</v>
      </c>
      <c r="C5369" s="5" t="s">
        <v>185</v>
      </c>
      <c r="D5369" s="5" t="s">
        <v>15</v>
      </c>
      <c r="E5369" s="5">
        <v>2510</v>
      </c>
      <c r="F5369" s="6">
        <v>1916.33</v>
      </c>
      <c r="H5369" s="15" t="str">
        <f t="shared" si="498"/>
        <v>Medium</v>
      </c>
      <c r="I5369" s="11" t="str">
        <f t="shared" si="499"/>
        <v>Medium</v>
      </c>
      <c r="J5369" s="11" t="str">
        <f t="shared" si="500"/>
        <v>West</v>
      </c>
      <c r="K5369" s="11" t="str">
        <f t="shared" si="501"/>
        <v>2000s</v>
      </c>
      <c r="L5369" s="11" t="str">
        <f t="shared" si="502"/>
        <v>Cereal</v>
      </c>
      <c r="M5369" s="18">
        <f t="shared" si="503"/>
        <v>0.76347808764940239</v>
      </c>
    </row>
    <row r="5370" spans="1:13">
      <c r="A5370" s="4">
        <v>2008</v>
      </c>
      <c r="B5370" s="5" t="s">
        <v>163</v>
      </c>
      <c r="C5370" s="5" t="s">
        <v>185</v>
      </c>
      <c r="D5370" s="5" t="s">
        <v>16</v>
      </c>
      <c r="E5370" s="5">
        <v>1060</v>
      </c>
      <c r="F5370" s="6">
        <v>1745.28</v>
      </c>
      <c r="H5370" s="15" t="str">
        <f t="shared" si="498"/>
        <v>Medium</v>
      </c>
      <c r="I5370" s="11" t="str">
        <f t="shared" si="499"/>
        <v>Medium</v>
      </c>
      <c r="J5370" s="11" t="str">
        <f t="shared" si="500"/>
        <v>West</v>
      </c>
      <c r="K5370" s="11" t="str">
        <f t="shared" si="501"/>
        <v>2000s</v>
      </c>
      <c r="L5370" s="11" t="str">
        <f t="shared" si="502"/>
        <v>Cereal</v>
      </c>
      <c r="M5370" s="18">
        <f t="shared" si="503"/>
        <v>1.6464905660377358</v>
      </c>
    </row>
    <row r="5371" spans="1:13">
      <c r="A5371" s="4">
        <v>2008</v>
      </c>
      <c r="B5371" s="5" t="s">
        <v>163</v>
      </c>
      <c r="C5371" s="5" t="s">
        <v>185</v>
      </c>
      <c r="D5371" s="5" t="s">
        <v>17</v>
      </c>
      <c r="E5371" s="5">
        <v>23330</v>
      </c>
      <c r="F5371" s="6">
        <v>1203.17</v>
      </c>
      <c r="H5371" s="15" t="str">
        <f t="shared" si="498"/>
        <v>Medium</v>
      </c>
      <c r="I5371" s="11" t="str">
        <f t="shared" si="499"/>
        <v>Large</v>
      </c>
      <c r="J5371" s="11" t="str">
        <f t="shared" si="500"/>
        <v>West</v>
      </c>
      <c r="K5371" s="11" t="str">
        <f t="shared" si="501"/>
        <v>2000s</v>
      </c>
      <c r="L5371" s="11" t="str">
        <f t="shared" si="502"/>
        <v>Pulse</v>
      </c>
      <c r="M5371" s="18">
        <f t="shared" si="503"/>
        <v>5.1571795970852985E-2</v>
      </c>
    </row>
    <row r="5372" spans="1:13">
      <c r="A5372" s="4">
        <v>2008</v>
      </c>
      <c r="B5372" s="5" t="s">
        <v>163</v>
      </c>
      <c r="C5372" s="5" t="s">
        <v>185</v>
      </c>
      <c r="D5372" s="5" t="s">
        <v>18</v>
      </c>
      <c r="E5372" s="5">
        <v>50</v>
      </c>
      <c r="F5372" s="6">
        <v>400</v>
      </c>
      <c r="H5372" s="15" t="str">
        <f t="shared" si="498"/>
        <v>Low</v>
      </c>
      <c r="I5372" s="11" t="str">
        <f t="shared" si="499"/>
        <v>Small</v>
      </c>
      <c r="J5372" s="11" t="str">
        <f t="shared" si="500"/>
        <v>West</v>
      </c>
      <c r="K5372" s="11" t="str">
        <f t="shared" si="501"/>
        <v>2000s</v>
      </c>
      <c r="L5372" s="11" t="str">
        <f t="shared" si="502"/>
        <v>Fiber</v>
      </c>
      <c r="M5372" s="18">
        <f t="shared" si="503"/>
        <v>8</v>
      </c>
    </row>
    <row r="5373" spans="1:13">
      <c r="A5373" s="4">
        <v>2009</v>
      </c>
      <c r="B5373" s="5" t="s">
        <v>163</v>
      </c>
      <c r="C5373" s="5" t="s">
        <v>185</v>
      </c>
      <c r="D5373" s="5" t="s">
        <v>15</v>
      </c>
      <c r="E5373" s="5">
        <v>1150</v>
      </c>
      <c r="F5373" s="6">
        <v>1078.26</v>
      </c>
      <c r="H5373" s="15" t="str">
        <f t="shared" si="498"/>
        <v>Medium</v>
      </c>
      <c r="I5373" s="11" t="str">
        <f t="shared" si="499"/>
        <v>Medium</v>
      </c>
      <c r="J5373" s="11" t="str">
        <f t="shared" si="500"/>
        <v>West</v>
      </c>
      <c r="K5373" s="11" t="str">
        <f t="shared" si="501"/>
        <v>2000s</v>
      </c>
      <c r="L5373" s="11" t="str">
        <f t="shared" si="502"/>
        <v>Cereal</v>
      </c>
      <c r="M5373" s="18">
        <f t="shared" si="503"/>
        <v>0.93761739130434785</v>
      </c>
    </row>
    <row r="5374" spans="1:13">
      <c r="A5374" s="4">
        <v>2009</v>
      </c>
      <c r="B5374" s="5" t="s">
        <v>163</v>
      </c>
      <c r="C5374" s="5" t="s">
        <v>185</v>
      </c>
      <c r="D5374" s="5" t="s">
        <v>16</v>
      </c>
      <c r="E5374" s="5">
        <v>910</v>
      </c>
      <c r="F5374" s="6">
        <v>1043.96</v>
      </c>
      <c r="H5374" s="15" t="str">
        <f t="shared" si="498"/>
        <v>Medium</v>
      </c>
      <c r="I5374" s="11" t="str">
        <f t="shared" si="499"/>
        <v>Small</v>
      </c>
      <c r="J5374" s="11" t="str">
        <f t="shared" si="500"/>
        <v>West</v>
      </c>
      <c r="K5374" s="11" t="str">
        <f t="shared" si="501"/>
        <v>2000s</v>
      </c>
      <c r="L5374" s="11" t="str">
        <f t="shared" si="502"/>
        <v>Cereal</v>
      </c>
      <c r="M5374" s="18">
        <f t="shared" si="503"/>
        <v>1.1472087912087912</v>
      </c>
    </row>
    <row r="5375" spans="1:13">
      <c r="A5375" s="4">
        <v>2009</v>
      </c>
      <c r="B5375" s="5" t="s">
        <v>163</v>
      </c>
      <c r="C5375" s="5" t="s">
        <v>185</v>
      </c>
      <c r="D5375" s="5" t="s">
        <v>17</v>
      </c>
      <c r="E5375" s="5">
        <v>47950</v>
      </c>
      <c r="F5375" s="6">
        <v>1002.92</v>
      </c>
      <c r="H5375" s="15" t="str">
        <f t="shared" si="498"/>
        <v>Medium</v>
      </c>
      <c r="I5375" s="11" t="str">
        <f t="shared" si="499"/>
        <v>Large</v>
      </c>
      <c r="J5375" s="11" t="str">
        <f t="shared" si="500"/>
        <v>West</v>
      </c>
      <c r="K5375" s="11" t="str">
        <f t="shared" si="501"/>
        <v>2000s</v>
      </c>
      <c r="L5375" s="11" t="str">
        <f t="shared" si="502"/>
        <v>Pulse</v>
      </c>
      <c r="M5375" s="18">
        <f t="shared" si="503"/>
        <v>2.0915954118873824E-2</v>
      </c>
    </row>
    <row r="5376" spans="1:13">
      <c r="A5376" s="4">
        <v>2009</v>
      </c>
      <c r="B5376" s="5" t="s">
        <v>163</v>
      </c>
      <c r="C5376" s="5" t="s">
        <v>185</v>
      </c>
      <c r="D5376" s="5" t="s">
        <v>18</v>
      </c>
      <c r="E5376" s="5">
        <v>150</v>
      </c>
      <c r="F5376" s="6">
        <v>333.33</v>
      </c>
      <c r="H5376" s="15" t="str">
        <f t="shared" si="498"/>
        <v>Low</v>
      </c>
      <c r="I5376" s="11" t="str">
        <f t="shared" si="499"/>
        <v>Small</v>
      </c>
      <c r="J5376" s="11" t="str">
        <f t="shared" si="500"/>
        <v>West</v>
      </c>
      <c r="K5376" s="11" t="str">
        <f t="shared" si="501"/>
        <v>2000s</v>
      </c>
      <c r="L5376" s="11" t="str">
        <f t="shared" si="502"/>
        <v>Fiber</v>
      </c>
      <c r="M5376" s="18">
        <f t="shared" si="503"/>
        <v>2.2222</v>
      </c>
    </row>
    <row r="5377" spans="1:13">
      <c r="A5377" s="4">
        <v>2010</v>
      </c>
      <c r="B5377" s="5" t="s">
        <v>163</v>
      </c>
      <c r="C5377" s="5" t="s">
        <v>185</v>
      </c>
      <c r="D5377" s="5" t="s">
        <v>15</v>
      </c>
      <c r="E5377" s="5">
        <v>2480</v>
      </c>
      <c r="F5377" s="6">
        <v>1431.45</v>
      </c>
      <c r="H5377" s="15" t="str">
        <f t="shared" si="498"/>
        <v>Medium</v>
      </c>
      <c r="I5377" s="11" t="str">
        <f t="shared" si="499"/>
        <v>Medium</v>
      </c>
      <c r="J5377" s="11" t="str">
        <f t="shared" si="500"/>
        <v>West</v>
      </c>
      <c r="K5377" s="11" t="str">
        <f t="shared" si="501"/>
        <v>2010s</v>
      </c>
      <c r="L5377" s="11" t="str">
        <f t="shared" si="502"/>
        <v>Cereal</v>
      </c>
      <c r="M5377" s="18">
        <f t="shared" si="503"/>
        <v>0.57719758064516136</v>
      </c>
    </row>
    <row r="5378" spans="1:13">
      <c r="A5378" s="4">
        <v>2010</v>
      </c>
      <c r="B5378" s="5" t="s">
        <v>163</v>
      </c>
      <c r="C5378" s="5" t="s">
        <v>185</v>
      </c>
      <c r="D5378" s="5" t="s">
        <v>16</v>
      </c>
      <c r="E5378" s="5">
        <v>620</v>
      </c>
      <c r="F5378" s="6">
        <v>1774.19</v>
      </c>
      <c r="H5378" s="15" t="str">
        <f t="shared" si="498"/>
        <v>Medium</v>
      </c>
      <c r="I5378" s="11" t="str">
        <f t="shared" si="499"/>
        <v>Small</v>
      </c>
      <c r="J5378" s="11" t="str">
        <f t="shared" si="500"/>
        <v>West</v>
      </c>
      <c r="K5378" s="11" t="str">
        <f t="shared" si="501"/>
        <v>2010s</v>
      </c>
      <c r="L5378" s="11" t="str">
        <f t="shared" si="502"/>
        <v>Cereal</v>
      </c>
      <c r="M5378" s="18">
        <f t="shared" si="503"/>
        <v>2.8615967741935484</v>
      </c>
    </row>
    <row r="5379" spans="1:13">
      <c r="A5379" s="4">
        <v>2010</v>
      </c>
      <c r="B5379" s="5" t="s">
        <v>163</v>
      </c>
      <c r="C5379" s="5" t="s">
        <v>185</v>
      </c>
      <c r="D5379" s="5" t="s">
        <v>17</v>
      </c>
      <c r="E5379" s="5">
        <v>35860</v>
      </c>
      <c r="F5379" s="6">
        <v>1400.17</v>
      </c>
      <c r="H5379" s="15" t="str">
        <f t="shared" ref="H5379:H5442" si="504">IF(F5379&lt;1000,"Low",IF(F5379&lt;3000,"Medium","High"))</f>
        <v>Medium</v>
      </c>
      <c r="I5379" s="11" t="str">
        <f t="shared" ref="I5379:I5442" si="505">IF(E5379&lt;1000,"Small",IF(E5379&lt;5000,"Medium","Large"))</f>
        <v>Large</v>
      </c>
      <c r="J5379" s="11" t="str">
        <f t="shared" ref="J5379:J5442" si="506">IF(OR(B5379="Punjab",B5379="Haryana",B5379="Himachal Pradesh",B5379="Jammu and Kashmir",B5379="Uttarakhand",B5379="Delhi",B5379="Chandigarh"),"North",IF(OR(B5379="Tamil Nadu",B5379="Karnataka",B5379="Kerala",B5379="Andhra Pradesh",B5379="Telangana"),"South",IF(OR(B5379="Maharashtra",B5379="Gujarat",B5379="Goa",B5379="Rajasthan"),"West",IF(OR(B5379="West Bengal",B5379="Bihar",B5379="Jharkhand",B5379="Odisha",B5379="Assam",B5379="Sikkim",B5379="Arunachal Pradesh",B5379="Manipur",B5379="Meghalaya",B5379="Mizoram",B5379="Nagaland",B5379="Tripura"),"East","Central"))))</f>
        <v>West</v>
      </c>
      <c r="K5379" s="11" t="str">
        <f t="shared" ref="K5379:K5442" si="507">LEFT(A5379,3)&amp;"0s"</f>
        <v>2010s</v>
      </c>
      <c r="L5379" s="11" t="str">
        <f t="shared" ref="L5379:L5442" si="508">IF(D5379="Rice","Cereal",IF(D5379="Maize","Cereal",IF(D5379="Chickpea","Pulse",IF(D5379="Cotton","Fiber","Other"))))</f>
        <v>Pulse</v>
      </c>
      <c r="M5379" s="18">
        <f t="shared" ref="M5379:M5442" si="509">F5379/E5379</f>
        <v>3.904545454545455E-2</v>
      </c>
    </row>
    <row r="5380" spans="1:13">
      <c r="A5380" s="4">
        <v>2010</v>
      </c>
      <c r="B5380" s="5" t="s">
        <v>163</v>
      </c>
      <c r="C5380" s="5" t="s">
        <v>185</v>
      </c>
      <c r="D5380" s="5" t="s">
        <v>18</v>
      </c>
      <c r="E5380" s="5">
        <v>70</v>
      </c>
      <c r="F5380" s="6">
        <v>428.57</v>
      </c>
      <c r="H5380" s="15" t="str">
        <f t="shared" si="504"/>
        <v>Low</v>
      </c>
      <c r="I5380" s="11" t="str">
        <f t="shared" si="505"/>
        <v>Small</v>
      </c>
      <c r="J5380" s="11" t="str">
        <f t="shared" si="506"/>
        <v>West</v>
      </c>
      <c r="K5380" s="11" t="str">
        <f t="shared" si="507"/>
        <v>2010s</v>
      </c>
      <c r="L5380" s="11" t="str">
        <f t="shared" si="508"/>
        <v>Fiber</v>
      </c>
      <c r="M5380" s="18">
        <f t="shared" si="509"/>
        <v>6.1224285714285713</v>
      </c>
    </row>
    <row r="5381" spans="1:13">
      <c r="A5381" s="4">
        <v>2011</v>
      </c>
      <c r="B5381" s="5" t="s">
        <v>163</v>
      </c>
      <c r="C5381" s="5" t="s">
        <v>185</v>
      </c>
      <c r="D5381" s="5" t="s">
        <v>15</v>
      </c>
      <c r="E5381" s="5">
        <v>2090</v>
      </c>
      <c r="F5381" s="6">
        <v>1411.48</v>
      </c>
      <c r="H5381" s="15" t="str">
        <f t="shared" si="504"/>
        <v>Medium</v>
      </c>
      <c r="I5381" s="11" t="str">
        <f t="shared" si="505"/>
        <v>Medium</v>
      </c>
      <c r="J5381" s="11" t="str">
        <f t="shared" si="506"/>
        <v>West</v>
      </c>
      <c r="K5381" s="11" t="str">
        <f t="shared" si="507"/>
        <v>2010s</v>
      </c>
      <c r="L5381" s="11" t="str">
        <f t="shared" si="508"/>
        <v>Cereal</v>
      </c>
      <c r="M5381" s="18">
        <f t="shared" si="509"/>
        <v>0.6753492822966507</v>
      </c>
    </row>
    <row r="5382" spans="1:13">
      <c r="A5382" s="4">
        <v>2011</v>
      </c>
      <c r="B5382" s="5" t="s">
        <v>163</v>
      </c>
      <c r="C5382" s="5" t="s">
        <v>185</v>
      </c>
      <c r="D5382" s="5" t="s">
        <v>16</v>
      </c>
      <c r="E5382" s="5">
        <v>740</v>
      </c>
      <c r="F5382" s="6">
        <v>1581.08</v>
      </c>
      <c r="H5382" s="15" t="str">
        <f t="shared" si="504"/>
        <v>Medium</v>
      </c>
      <c r="I5382" s="11" t="str">
        <f t="shared" si="505"/>
        <v>Small</v>
      </c>
      <c r="J5382" s="11" t="str">
        <f t="shared" si="506"/>
        <v>West</v>
      </c>
      <c r="K5382" s="11" t="str">
        <f t="shared" si="507"/>
        <v>2010s</v>
      </c>
      <c r="L5382" s="11" t="str">
        <f t="shared" si="508"/>
        <v>Cereal</v>
      </c>
      <c r="M5382" s="18">
        <f t="shared" si="509"/>
        <v>2.1365945945945946</v>
      </c>
    </row>
    <row r="5383" spans="1:13">
      <c r="A5383" s="4">
        <v>2011</v>
      </c>
      <c r="B5383" s="5" t="s">
        <v>163</v>
      </c>
      <c r="C5383" s="5" t="s">
        <v>185</v>
      </c>
      <c r="D5383" s="5" t="s">
        <v>17</v>
      </c>
      <c r="E5383" s="5">
        <v>33060</v>
      </c>
      <c r="F5383" s="6">
        <v>1147.31</v>
      </c>
      <c r="H5383" s="15" t="str">
        <f t="shared" si="504"/>
        <v>Medium</v>
      </c>
      <c r="I5383" s="11" t="str">
        <f t="shared" si="505"/>
        <v>Large</v>
      </c>
      <c r="J5383" s="11" t="str">
        <f t="shared" si="506"/>
        <v>West</v>
      </c>
      <c r="K5383" s="11" t="str">
        <f t="shared" si="507"/>
        <v>2010s</v>
      </c>
      <c r="L5383" s="11" t="str">
        <f t="shared" si="508"/>
        <v>Pulse</v>
      </c>
      <c r="M5383" s="18">
        <f t="shared" si="509"/>
        <v>3.4703871748336355E-2</v>
      </c>
    </row>
    <row r="5384" spans="1:13">
      <c r="A5384" s="4">
        <v>2011</v>
      </c>
      <c r="B5384" s="5" t="s">
        <v>163</v>
      </c>
      <c r="C5384" s="5" t="s">
        <v>185</v>
      </c>
      <c r="D5384" s="5" t="s">
        <v>18</v>
      </c>
      <c r="E5384" s="5">
        <v>90</v>
      </c>
      <c r="F5384" s="6">
        <v>555.55999999999995</v>
      </c>
      <c r="H5384" s="15" t="str">
        <f t="shared" si="504"/>
        <v>Low</v>
      </c>
      <c r="I5384" s="11" t="str">
        <f t="shared" si="505"/>
        <v>Small</v>
      </c>
      <c r="J5384" s="11" t="str">
        <f t="shared" si="506"/>
        <v>West</v>
      </c>
      <c r="K5384" s="11" t="str">
        <f t="shared" si="507"/>
        <v>2010s</v>
      </c>
      <c r="L5384" s="11" t="str">
        <f t="shared" si="508"/>
        <v>Fiber</v>
      </c>
      <c r="M5384" s="18">
        <f t="shared" si="509"/>
        <v>6.1728888888888882</v>
      </c>
    </row>
    <row r="5385" spans="1:13">
      <c r="A5385" s="4">
        <v>2012</v>
      </c>
      <c r="B5385" s="5" t="s">
        <v>163</v>
      </c>
      <c r="C5385" s="5" t="s">
        <v>185</v>
      </c>
      <c r="D5385" s="5" t="s">
        <v>15</v>
      </c>
      <c r="E5385" s="5">
        <v>2210</v>
      </c>
      <c r="F5385" s="6">
        <v>1497.74</v>
      </c>
      <c r="H5385" s="15" t="str">
        <f t="shared" si="504"/>
        <v>Medium</v>
      </c>
      <c r="I5385" s="11" t="str">
        <f t="shared" si="505"/>
        <v>Medium</v>
      </c>
      <c r="J5385" s="11" t="str">
        <f t="shared" si="506"/>
        <v>West</v>
      </c>
      <c r="K5385" s="11" t="str">
        <f t="shared" si="507"/>
        <v>2010s</v>
      </c>
      <c r="L5385" s="11" t="str">
        <f t="shared" si="508"/>
        <v>Cereal</v>
      </c>
      <c r="M5385" s="18">
        <f t="shared" si="509"/>
        <v>0.67771040723981901</v>
      </c>
    </row>
    <row r="5386" spans="1:13">
      <c r="A5386" s="4">
        <v>2012</v>
      </c>
      <c r="B5386" s="5" t="s">
        <v>163</v>
      </c>
      <c r="C5386" s="5" t="s">
        <v>185</v>
      </c>
      <c r="D5386" s="5" t="s">
        <v>16</v>
      </c>
      <c r="E5386" s="5">
        <v>710</v>
      </c>
      <c r="F5386" s="6">
        <v>1887.32</v>
      </c>
      <c r="H5386" s="15" t="str">
        <f t="shared" si="504"/>
        <v>Medium</v>
      </c>
      <c r="I5386" s="11" t="str">
        <f t="shared" si="505"/>
        <v>Small</v>
      </c>
      <c r="J5386" s="11" t="str">
        <f t="shared" si="506"/>
        <v>West</v>
      </c>
      <c r="K5386" s="11" t="str">
        <f t="shared" si="507"/>
        <v>2010s</v>
      </c>
      <c r="L5386" s="11" t="str">
        <f t="shared" si="508"/>
        <v>Cereal</v>
      </c>
      <c r="M5386" s="18">
        <f t="shared" si="509"/>
        <v>2.6581971830985913</v>
      </c>
    </row>
    <row r="5387" spans="1:13">
      <c r="A5387" s="4">
        <v>2012</v>
      </c>
      <c r="B5387" s="5" t="s">
        <v>163</v>
      </c>
      <c r="C5387" s="5" t="s">
        <v>185</v>
      </c>
      <c r="D5387" s="5" t="s">
        <v>17</v>
      </c>
      <c r="E5387" s="5">
        <v>33440</v>
      </c>
      <c r="F5387" s="6">
        <v>1269.74</v>
      </c>
      <c r="H5387" s="15" t="str">
        <f t="shared" si="504"/>
        <v>Medium</v>
      </c>
      <c r="I5387" s="11" t="str">
        <f t="shared" si="505"/>
        <v>Large</v>
      </c>
      <c r="J5387" s="11" t="str">
        <f t="shared" si="506"/>
        <v>West</v>
      </c>
      <c r="K5387" s="11" t="str">
        <f t="shared" si="507"/>
        <v>2010s</v>
      </c>
      <c r="L5387" s="11" t="str">
        <f t="shared" si="508"/>
        <v>Pulse</v>
      </c>
      <c r="M5387" s="18">
        <f t="shared" si="509"/>
        <v>3.7970693779904308E-2</v>
      </c>
    </row>
    <row r="5388" spans="1:13">
      <c r="A5388" s="4">
        <v>2012</v>
      </c>
      <c r="B5388" s="5" t="s">
        <v>163</v>
      </c>
      <c r="C5388" s="5" t="s">
        <v>185</v>
      </c>
      <c r="D5388" s="5" t="s">
        <v>18</v>
      </c>
      <c r="E5388" s="5">
        <v>210</v>
      </c>
      <c r="F5388" s="6">
        <v>95.24</v>
      </c>
      <c r="H5388" s="15" t="str">
        <f t="shared" si="504"/>
        <v>Low</v>
      </c>
      <c r="I5388" s="11" t="str">
        <f t="shared" si="505"/>
        <v>Small</v>
      </c>
      <c r="J5388" s="11" t="str">
        <f t="shared" si="506"/>
        <v>West</v>
      </c>
      <c r="K5388" s="11" t="str">
        <f t="shared" si="507"/>
        <v>2010s</v>
      </c>
      <c r="L5388" s="11" t="str">
        <f t="shared" si="508"/>
        <v>Fiber</v>
      </c>
      <c r="M5388" s="18">
        <f t="shared" si="509"/>
        <v>0.4535238095238095</v>
      </c>
    </row>
    <row r="5389" spans="1:13">
      <c r="A5389" s="4">
        <v>2013</v>
      </c>
      <c r="B5389" s="5" t="s">
        <v>163</v>
      </c>
      <c r="C5389" s="5" t="s">
        <v>185</v>
      </c>
      <c r="D5389" s="5" t="s">
        <v>15</v>
      </c>
      <c r="E5389" s="5">
        <v>2370</v>
      </c>
      <c r="F5389" s="6">
        <v>1518.99</v>
      </c>
      <c r="H5389" s="15" t="str">
        <f t="shared" si="504"/>
        <v>Medium</v>
      </c>
      <c r="I5389" s="11" t="str">
        <f t="shared" si="505"/>
        <v>Medium</v>
      </c>
      <c r="J5389" s="11" t="str">
        <f t="shared" si="506"/>
        <v>West</v>
      </c>
      <c r="K5389" s="11" t="str">
        <f t="shared" si="507"/>
        <v>2010s</v>
      </c>
      <c r="L5389" s="11" t="str">
        <f t="shared" si="508"/>
        <v>Cereal</v>
      </c>
      <c r="M5389" s="18">
        <f t="shared" si="509"/>
        <v>0.64092405063291136</v>
      </c>
    </row>
    <row r="5390" spans="1:13">
      <c r="A5390" s="4">
        <v>2013</v>
      </c>
      <c r="B5390" s="5" t="s">
        <v>163</v>
      </c>
      <c r="C5390" s="5" t="s">
        <v>185</v>
      </c>
      <c r="D5390" s="5" t="s">
        <v>16</v>
      </c>
      <c r="E5390" s="5">
        <v>580</v>
      </c>
      <c r="F5390" s="6">
        <v>1586.21</v>
      </c>
      <c r="H5390" s="15" t="str">
        <f t="shared" si="504"/>
        <v>Medium</v>
      </c>
      <c r="I5390" s="11" t="str">
        <f t="shared" si="505"/>
        <v>Small</v>
      </c>
      <c r="J5390" s="11" t="str">
        <f t="shared" si="506"/>
        <v>West</v>
      </c>
      <c r="K5390" s="11" t="str">
        <f t="shared" si="507"/>
        <v>2010s</v>
      </c>
      <c r="L5390" s="11" t="str">
        <f t="shared" si="508"/>
        <v>Cereal</v>
      </c>
      <c r="M5390" s="18">
        <f t="shared" si="509"/>
        <v>2.734844827586207</v>
      </c>
    </row>
    <row r="5391" spans="1:13">
      <c r="A5391" s="4">
        <v>2013</v>
      </c>
      <c r="B5391" s="5" t="s">
        <v>163</v>
      </c>
      <c r="C5391" s="5" t="s">
        <v>185</v>
      </c>
      <c r="D5391" s="5" t="s">
        <v>17</v>
      </c>
      <c r="E5391" s="5">
        <v>30380</v>
      </c>
      <c r="F5391" s="6">
        <v>1324.23</v>
      </c>
      <c r="H5391" s="15" t="str">
        <f t="shared" si="504"/>
        <v>Medium</v>
      </c>
      <c r="I5391" s="11" t="str">
        <f t="shared" si="505"/>
        <v>Large</v>
      </c>
      <c r="J5391" s="11" t="str">
        <f t="shared" si="506"/>
        <v>West</v>
      </c>
      <c r="K5391" s="11" t="str">
        <f t="shared" si="507"/>
        <v>2010s</v>
      </c>
      <c r="L5391" s="11" t="str">
        <f t="shared" si="508"/>
        <v>Pulse</v>
      </c>
      <c r="M5391" s="18">
        <f t="shared" si="509"/>
        <v>4.3588874259381169E-2</v>
      </c>
    </row>
    <row r="5392" spans="1:13">
      <c r="A5392" s="4">
        <v>2014</v>
      </c>
      <c r="B5392" s="5" t="s">
        <v>163</v>
      </c>
      <c r="C5392" s="5" t="s">
        <v>185</v>
      </c>
      <c r="D5392" s="5" t="s">
        <v>15</v>
      </c>
      <c r="E5392" s="5">
        <v>2870</v>
      </c>
      <c r="F5392" s="6">
        <v>1554.01</v>
      </c>
      <c r="H5392" s="15" t="str">
        <f t="shared" si="504"/>
        <v>Medium</v>
      </c>
      <c r="I5392" s="11" t="str">
        <f t="shared" si="505"/>
        <v>Medium</v>
      </c>
      <c r="J5392" s="11" t="str">
        <f t="shared" si="506"/>
        <v>West</v>
      </c>
      <c r="K5392" s="11" t="str">
        <f t="shared" si="507"/>
        <v>2010s</v>
      </c>
      <c r="L5392" s="11" t="str">
        <f t="shared" si="508"/>
        <v>Cereal</v>
      </c>
      <c r="M5392" s="18">
        <f t="shared" si="509"/>
        <v>0.54146689895470379</v>
      </c>
    </row>
    <row r="5393" spans="1:13">
      <c r="A5393" s="4">
        <v>2014</v>
      </c>
      <c r="B5393" s="5" t="s">
        <v>163</v>
      </c>
      <c r="C5393" s="5" t="s">
        <v>185</v>
      </c>
      <c r="D5393" s="5" t="s">
        <v>16</v>
      </c>
      <c r="E5393" s="5">
        <v>470</v>
      </c>
      <c r="F5393" s="6">
        <v>1723.4</v>
      </c>
      <c r="H5393" s="15" t="str">
        <f t="shared" si="504"/>
        <v>Medium</v>
      </c>
      <c r="I5393" s="11" t="str">
        <f t="shared" si="505"/>
        <v>Small</v>
      </c>
      <c r="J5393" s="11" t="str">
        <f t="shared" si="506"/>
        <v>West</v>
      </c>
      <c r="K5393" s="11" t="str">
        <f t="shared" si="507"/>
        <v>2010s</v>
      </c>
      <c r="L5393" s="11" t="str">
        <f t="shared" si="508"/>
        <v>Cereal</v>
      </c>
      <c r="M5393" s="18">
        <f t="shared" si="509"/>
        <v>3.6668085106382979</v>
      </c>
    </row>
    <row r="5394" spans="1:13">
      <c r="A5394" s="4">
        <v>2014</v>
      </c>
      <c r="B5394" s="5" t="s">
        <v>163</v>
      </c>
      <c r="C5394" s="5" t="s">
        <v>185</v>
      </c>
      <c r="D5394" s="5" t="s">
        <v>17</v>
      </c>
      <c r="E5394" s="5">
        <v>19520</v>
      </c>
      <c r="F5394" s="6">
        <v>1257.68</v>
      </c>
      <c r="H5394" s="15" t="str">
        <f t="shared" si="504"/>
        <v>Medium</v>
      </c>
      <c r="I5394" s="11" t="str">
        <f t="shared" si="505"/>
        <v>Large</v>
      </c>
      <c r="J5394" s="11" t="str">
        <f t="shared" si="506"/>
        <v>West</v>
      </c>
      <c r="K5394" s="11" t="str">
        <f t="shared" si="507"/>
        <v>2010s</v>
      </c>
      <c r="L5394" s="11" t="str">
        <f t="shared" si="508"/>
        <v>Pulse</v>
      </c>
      <c r="M5394" s="18">
        <f t="shared" si="509"/>
        <v>6.4430327868852458E-2</v>
      </c>
    </row>
    <row r="5395" spans="1:13">
      <c r="A5395" s="4">
        <v>2015</v>
      </c>
      <c r="B5395" s="5" t="s">
        <v>163</v>
      </c>
      <c r="C5395" s="5" t="s">
        <v>185</v>
      </c>
      <c r="D5395" s="5" t="s">
        <v>15</v>
      </c>
      <c r="E5395" s="5">
        <v>3910</v>
      </c>
      <c r="F5395" s="6">
        <v>1711</v>
      </c>
      <c r="H5395" s="15" t="str">
        <f t="shared" si="504"/>
        <v>Medium</v>
      </c>
      <c r="I5395" s="11" t="str">
        <f t="shared" si="505"/>
        <v>Medium</v>
      </c>
      <c r="J5395" s="11" t="str">
        <f t="shared" si="506"/>
        <v>West</v>
      </c>
      <c r="K5395" s="11" t="str">
        <f t="shared" si="507"/>
        <v>2010s</v>
      </c>
      <c r="L5395" s="11" t="str">
        <f t="shared" si="508"/>
        <v>Cereal</v>
      </c>
      <c r="M5395" s="18">
        <f t="shared" si="509"/>
        <v>0.43759590792838876</v>
      </c>
    </row>
    <row r="5396" spans="1:13">
      <c r="A5396" s="4">
        <v>2015</v>
      </c>
      <c r="B5396" s="5" t="s">
        <v>163</v>
      </c>
      <c r="C5396" s="5" t="s">
        <v>185</v>
      </c>
      <c r="D5396" s="5" t="s">
        <v>16</v>
      </c>
      <c r="E5396" s="5">
        <v>500</v>
      </c>
      <c r="F5396" s="6">
        <v>1280</v>
      </c>
      <c r="H5396" s="15" t="str">
        <f t="shared" si="504"/>
        <v>Medium</v>
      </c>
      <c r="I5396" s="11" t="str">
        <f t="shared" si="505"/>
        <v>Small</v>
      </c>
      <c r="J5396" s="11" t="str">
        <f t="shared" si="506"/>
        <v>West</v>
      </c>
      <c r="K5396" s="11" t="str">
        <f t="shared" si="507"/>
        <v>2010s</v>
      </c>
      <c r="L5396" s="11" t="str">
        <f t="shared" si="508"/>
        <v>Cereal</v>
      </c>
      <c r="M5396" s="18">
        <f t="shared" si="509"/>
        <v>2.56</v>
      </c>
    </row>
    <row r="5397" spans="1:13">
      <c r="A5397" s="4">
        <v>2015</v>
      </c>
      <c r="B5397" s="5" t="s">
        <v>163</v>
      </c>
      <c r="C5397" s="5" t="s">
        <v>185</v>
      </c>
      <c r="D5397" s="5" t="s">
        <v>17</v>
      </c>
      <c r="E5397" s="5">
        <v>15160</v>
      </c>
      <c r="F5397" s="6">
        <v>982.85</v>
      </c>
      <c r="H5397" s="15" t="str">
        <f t="shared" si="504"/>
        <v>Low</v>
      </c>
      <c r="I5397" s="11" t="str">
        <f t="shared" si="505"/>
        <v>Large</v>
      </c>
      <c r="J5397" s="11" t="str">
        <f t="shared" si="506"/>
        <v>West</v>
      </c>
      <c r="K5397" s="11" t="str">
        <f t="shared" si="507"/>
        <v>2010s</v>
      </c>
      <c r="L5397" s="11" t="str">
        <f t="shared" si="508"/>
        <v>Pulse</v>
      </c>
      <c r="M5397" s="18">
        <f t="shared" si="509"/>
        <v>6.4831794195250661E-2</v>
      </c>
    </row>
    <row r="5398" spans="1:13">
      <c r="A5398" s="4">
        <v>2016</v>
      </c>
      <c r="B5398" s="5" t="s">
        <v>163</v>
      </c>
      <c r="C5398" s="5" t="s">
        <v>185</v>
      </c>
      <c r="D5398" s="5" t="s">
        <v>15</v>
      </c>
      <c r="E5398" s="5">
        <v>3500</v>
      </c>
      <c r="F5398" s="6">
        <v>1859.1</v>
      </c>
      <c r="H5398" s="15" t="str">
        <f t="shared" si="504"/>
        <v>Medium</v>
      </c>
      <c r="I5398" s="11" t="str">
        <f t="shared" si="505"/>
        <v>Medium</v>
      </c>
      <c r="J5398" s="11" t="str">
        <f t="shared" si="506"/>
        <v>West</v>
      </c>
      <c r="K5398" s="11" t="str">
        <f t="shared" si="507"/>
        <v>2010s</v>
      </c>
      <c r="L5398" s="11" t="str">
        <f t="shared" si="508"/>
        <v>Cereal</v>
      </c>
      <c r="M5398" s="18">
        <f t="shared" si="509"/>
        <v>0.53117142857142852</v>
      </c>
    </row>
    <row r="5399" spans="1:13">
      <c r="A5399" s="4">
        <v>2016</v>
      </c>
      <c r="B5399" s="5" t="s">
        <v>163</v>
      </c>
      <c r="C5399" s="5" t="s">
        <v>185</v>
      </c>
      <c r="D5399" s="5" t="s">
        <v>16</v>
      </c>
      <c r="E5399" s="5">
        <v>470</v>
      </c>
      <c r="F5399" s="6">
        <v>1498.93</v>
      </c>
      <c r="H5399" s="15" t="str">
        <f t="shared" si="504"/>
        <v>Medium</v>
      </c>
      <c r="I5399" s="11" t="str">
        <f t="shared" si="505"/>
        <v>Small</v>
      </c>
      <c r="J5399" s="11" t="str">
        <f t="shared" si="506"/>
        <v>West</v>
      </c>
      <c r="K5399" s="11" t="str">
        <f t="shared" si="507"/>
        <v>2010s</v>
      </c>
      <c r="L5399" s="11" t="str">
        <f t="shared" si="508"/>
        <v>Cereal</v>
      </c>
      <c r="M5399" s="18">
        <f t="shared" si="509"/>
        <v>3.1892127659574467</v>
      </c>
    </row>
    <row r="5400" spans="1:13">
      <c r="A5400" s="4">
        <v>2016</v>
      </c>
      <c r="B5400" s="5" t="s">
        <v>163</v>
      </c>
      <c r="C5400" s="5" t="s">
        <v>185</v>
      </c>
      <c r="D5400" s="5" t="s">
        <v>17</v>
      </c>
      <c r="E5400" s="5">
        <v>24620</v>
      </c>
      <c r="F5400" s="6">
        <v>1712.21</v>
      </c>
      <c r="H5400" s="15" t="str">
        <f t="shared" si="504"/>
        <v>Medium</v>
      </c>
      <c r="I5400" s="11" t="str">
        <f t="shared" si="505"/>
        <v>Large</v>
      </c>
      <c r="J5400" s="11" t="str">
        <f t="shared" si="506"/>
        <v>West</v>
      </c>
      <c r="K5400" s="11" t="str">
        <f t="shared" si="507"/>
        <v>2010s</v>
      </c>
      <c r="L5400" s="11" t="str">
        <f t="shared" si="508"/>
        <v>Pulse</v>
      </c>
      <c r="M5400" s="18">
        <f t="shared" si="509"/>
        <v>6.9545491470349316E-2</v>
      </c>
    </row>
    <row r="5401" spans="1:13">
      <c r="A5401" s="4">
        <v>2017</v>
      </c>
      <c r="B5401" s="5" t="s">
        <v>163</v>
      </c>
      <c r="C5401" s="5" t="s">
        <v>185</v>
      </c>
      <c r="D5401" s="5" t="s">
        <v>15</v>
      </c>
      <c r="E5401" s="5">
        <v>2870</v>
      </c>
      <c r="F5401" s="6">
        <v>1773.14</v>
      </c>
      <c r="H5401" s="15" t="str">
        <f t="shared" si="504"/>
        <v>Medium</v>
      </c>
      <c r="I5401" s="11" t="str">
        <f t="shared" si="505"/>
        <v>Medium</v>
      </c>
      <c r="J5401" s="11" t="str">
        <f t="shared" si="506"/>
        <v>West</v>
      </c>
      <c r="K5401" s="11" t="str">
        <f t="shared" si="507"/>
        <v>2010s</v>
      </c>
      <c r="L5401" s="11" t="str">
        <f t="shared" si="508"/>
        <v>Cereal</v>
      </c>
      <c r="M5401" s="18">
        <f t="shared" si="509"/>
        <v>0.61781881533101046</v>
      </c>
    </row>
    <row r="5402" spans="1:13">
      <c r="A5402" s="4">
        <v>2017</v>
      </c>
      <c r="B5402" s="5" t="s">
        <v>163</v>
      </c>
      <c r="C5402" s="5" t="s">
        <v>185</v>
      </c>
      <c r="D5402" s="5" t="s">
        <v>16</v>
      </c>
      <c r="E5402" s="5">
        <v>380</v>
      </c>
      <c r="F5402" s="6">
        <v>2028.65</v>
      </c>
      <c r="H5402" s="15" t="str">
        <f t="shared" si="504"/>
        <v>Medium</v>
      </c>
      <c r="I5402" s="11" t="str">
        <f t="shared" si="505"/>
        <v>Small</v>
      </c>
      <c r="J5402" s="11" t="str">
        <f t="shared" si="506"/>
        <v>West</v>
      </c>
      <c r="K5402" s="11" t="str">
        <f t="shared" si="507"/>
        <v>2010s</v>
      </c>
      <c r="L5402" s="11" t="str">
        <f t="shared" si="508"/>
        <v>Cereal</v>
      </c>
      <c r="M5402" s="18">
        <f t="shared" si="509"/>
        <v>5.3385526315789473</v>
      </c>
    </row>
    <row r="5403" spans="1:13">
      <c r="A5403" s="4">
        <v>2017</v>
      </c>
      <c r="B5403" s="5" t="s">
        <v>163</v>
      </c>
      <c r="C5403" s="5" t="s">
        <v>185</v>
      </c>
      <c r="D5403" s="5" t="s">
        <v>17</v>
      </c>
      <c r="E5403" s="5">
        <v>39840</v>
      </c>
      <c r="F5403" s="6">
        <v>1560.47</v>
      </c>
      <c r="H5403" s="15" t="str">
        <f t="shared" si="504"/>
        <v>Medium</v>
      </c>
      <c r="I5403" s="11" t="str">
        <f t="shared" si="505"/>
        <v>Large</v>
      </c>
      <c r="J5403" s="11" t="str">
        <f t="shared" si="506"/>
        <v>West</v>
      </c>
      <c r="K5403" s="11" t="str">
        <f t="shared" si="507"/>
        <v>2010s</v>
      </c>
      <c r="L5403" s="11" t="str">
        <f t="shared" si="508"/>
        <v>Pulse</v>
      </c>
      <c r="M5403" s="18">
        <f t="shared" si="509"/>
        <v>3.9168423694779117E-2</v>
      </c>
    </row>
    <row r="5404" spans="1:13">
      <c r="A5404" s="4">
        <v>2017</v>
      </c>
      <c r="B5404" s="5" t="s">
        <v>163</v>
      </c>
      <c r="C5404" s="5" t="s">
        <v>185</v>
      </c>
      <c r="D5404" s="5" t="s">
        <v>18</v>
      </c>
      <c r="E5404" s="5">
        <v>10</v>
      </c>
      <c r="F5404" s="6">
        <v>112.5</v>
      </c>
      <c r="H5404" s="15" t="str">
        <f t="shared" si="504"/>
        <v>Low</v>
      </c>
      <c r="I5404" s="11" t="str">
        <f t="shared" si="505"/>
        <v>Small</v>
      </c>
      <c r="J5404" s="11" t="str">
        <f t="shared" si="506"/>
        <v>West</v>
      </c>
      <c r="K5404" s="11" t="str">
        <f t="shared" si="507"/>
        <v>2010s</v>
      </c>
      <c r="L5404" s="11" t="str">
        <f t="shared" si="508"/>
        <v>Fiber</v>
      </c>
      <c r="M5404" s="18">
        <f t="shared" si="509"/>
        <v>11.25</v>
      </c>
    </row>
    <row r="5405" spans="1:13">
      <c r="A5405" s="4">
        <v>2008</v>
      </c>
      <c r="B5405" s="5" t="s">
        <v>163</v>
      </c>
      <c r="C5405" s="5" t="s">
        <v>186</v>
      </c>
      <c r="D5405" s="5" t="s">
        <v>16</v>
      </c>
      <c r="E5405" s="5">
        <v>30</v>
      </c>
      <c r="F5405" s="6">
        <v>1333.33</v>
      </c>
      <c r="H5405" s="15" t="str">
        <f t="shared" si="504"/>
        <v>Medium</v>
      </c>
      <c r="I5405" s="11" t="str">
        <f t="shared" si="505"/>
        <v>Small</v>
      </c>
      <c r="J5405" s="11" t="str">
        <f t="shared" si="506"/>
        <v>West</v>
      </c>
      <c r="K5405" s="11" t="str">
        <f t="shared" si="507"/>
        <v>2000s</v>
      </c>
      <c r="L5405" s="11" t="str">
        <f t="shared" si="508"/>
        <v>Cereal</v>
      </c>
      <c r="M5405" s="18">
        <f t="shared" si="509"/>
        <v>44.444333333333333</v>
      </c>
    </row>
    <row r="5406" spans="1:13">
      <c r="A5406" s="4">
        <v>2008</v>
      </c>
      <c r="B5406" s="5" t="s">
        <v>163</v>
      </c>
      <c r="C5406" s="5" t="s">
        <v>186</v>
      </c>
      <c r="D5406" s="5" t="s">
        <v>17</v>
      </c>
      <c r="E5406" s="5">
        <v>43460</v>
      </c>
      <c r="F5406" s="6">
        <v>1168.6600000000001</v>
      </c>
      <c r="H5406" s="15" t="str">
        <f t="shared" si="504"/>
        <v>Medium</v>
      </c>
      <c r="I5406" s="11" t="str">
        <f t="shared" si="505"/>
        <v>Large</v>
      </c>
      <c r="J5406" s="11" t="str">
        <f t="shared" si="506"/>
        <v>West</v>
      </c>
      <c r="K5406" s="11" t="str">
        <f t="shared" si="507"/>
        <v>2000s</v>
      </c>
      <c r="L5406" s="11" t="str">
        <f t="shared" si="508"/>
        <v>Pulse</v>
      </c>
      <c r="M5406" s="18">
        <f t="shared" si="509"/>
        <v>2.6890473999079616E-2</v>
      </c>
    </row>
    <row r="5407" spans="1:13">
      <c r="A5407" s="4">
        <v>2008</v>
      </c>
      <c r="B5407" s="5" t="s">
        <v>163</v>
      </c>
      <c r="C5407" s="5" t="s">
        <v>186</v>
      </c>
      <c r="D5407" s="5" t="s">
        <v>18</v>
      </c>
      <c r="E5407" s="5">
        <v>120</v>
      </c>
      <c r="F5407" s="6">
        <v>416.67</v>
      </c>
      <c r="H5407" s="15" t="str">
        <f t="shared" si="504"/>
        <v>Low</v>
      </c>
      <c r="I5407" s="11" t="str">
        <f t="shared" si="505"/>
        <v>Small</v>
      </c>
      <c r="J5407" s="11" t="str">
        <f t="shared" si="506"/>
        <v>West</v>
      </c>
      <c r="K5407" s="11" t="str">
        <f t="shared" si="507"/>
        <v>2000s</v>
      </c>
      <c r="L5407" s="11" t="str">
        <f t="shared" si="508"/>
        <v>Fiber</v>
      </c>
      <c r="M5407" s="18">
        <f t="shared" si="509"/>
        <v>3.4722500000000003</v>
      </c>
    </row>
    <row r="5408" spans="1:13">
      <c r="A5408" s="4">
        <v>2009</v>
      </c>
      <c r="B5408" s="5" t="s">
        <v>163</v>
      </c>
      <c r="C5408" s="5" t="s">
        <v>186</v>
      </c>
      <c r="D5408" s="5" t="s">
        <v>16</v>
      </c>
      <c r="E5408" s="5">
        <v>20</v>
      </c>
      <c r="F5408" s="6">
        <v>1000</v>
      </c>
      <c r="H5408" s="15" t="str">
        <f t="shared" si="504"/>
        <v>Medium</v>
      </c>
      <c r="I5408" s="11" t="str">
        <f t="shared" si="505"/>
        <v>Small</v>
      </c>
      <c r="J5408" s="11" t="str">
        <f t="shared" si="506"/>
        <v>West</v>
      </c>
      <c r="K5408" s="11" t="str">
        <f t="shared" si="507"/>
        <v>2000s</v>
      </c>
      <c r="L5408" s="11" t="str">
        <f t="shared" si="508"/>
        <v>Cereal</v>
      </c>
      <c r="M5408" s="18">
        <f t="shared" si="509"/>
        <v>50</v>
      </c>
    </row>
    <row r="5409" spans="1:13">
      <c r="A5409" s="4">
        <v>2009</v>
      </c>
      <c r="B5409" s="5" t="s">
        <v>163</v>
      </c>
      <c r="C5409" s="5" t="s">
        <v>186</v>
      </c>
      <c r="D5409" s="5" t="s">
        <v>17</v>
      </c>
      <c r="E5409" s="5">
        <v>31360</v>
      </c>
      <c r="F5409" s="6">
        <v>960.46</v>
      </c>
      <c r="H5409" s="15" t="str">
        <f t="shared" si="504"/>
        <v>Low</v>
      </c>
      <c r="I5409" s="11" t="str">
        <f t="shared" si="505"/>
        <v>Large</v>
      </c>
      <c r="J5409" s="11" t="str">
        <f t="shared" si="506"/>
        <v>West</v>
      </c>
      <c r="K5409" s="11" t="str">
        <f t="shared" si="507"/>
        <v>2000s</v>
      </c>
      <c r="L5409" s="11" t="str">
        <f t="shared" si="508"/>
        <v>Pulse</v>
      </c>
      <c r="M5409" s="18">
        <f t="shared" si="509"/>
        <v>3.0626913265306123E-2</v>
      </c>
    </row>
    <row r="5410" spans="1:13">
      <c r="A5410" s="4">
        <v>2009</v>
      </c>
      <c r="B5410" s="5" t="s">
        <v>163</v>
      </c>
      <c r="C5410" s="5" t="s">
        <v>186</v>
      </c>
      <c r="D5410" s="5" t="s">
        <v>18</v>
      </c>
      <c r="E5410" s="5">
        <v>160</v>
      </c>
      <c r="F5410" s="6">
        <v>375</v>
      </c>
      <c r="H5410" s="15" t="str">
        <f t="shared" si="504"/>
        <v>Low</v>
      </c>
      <c r="I5410" s="11" t="str">
        <f t="shared" si="505"/>
        <v>Small</v>
      </c>
      <c r="J5410" s="11" t="str">
        <f t="shared" si="506"/>
        <v>West</v>
      </c>
      <c r="K5410" s="11" t="str">
        <f t="shared" si="507"/>
        <v>2000s</v>
      </c>
      <c r="L5410" s="11" t="str">
        <f t="shared" si="508"/>
        <v>Fiber</v>
      </c>
      <c r="M5410" s="18">
        <f t="shared" si="509"/>
        <v>2.34375</v>
      </c>
    </row>
    <row r="5411" spans="1:13">
      <c r="A5411" s="4">
        <v>2010</v>
      </c>
      <c r="B5411" s="5" t="s">
        <v>163</v>
      </c>
      <c r="C5411" s="5" t="s">
        <v>186</v>
      </c>
      <c r="D5411" s="5" t="s">
        <v>16</v>
      </c>
      <c r="E5411" s="5">
        <v>10</v>
      </c>
      <c r="F5411" s="6">
        <v>3000</v>
      </c>
      <c r="H5411" s="15" t="str">
        <f t="shared" si="504"/>
        <v>High</v>
      </c>
      <c r="I5411" s="11" t="str">
        <f t="shared" si="505"/>
        <v>Small</v>
      </c>
      <c r="J5411" s="11" t="str">
        <f t="shared" si="506"/>
        <v>West</v>
      </c>
      <c r="K5411" s="11" t="str">
        <f t="shared" si="507"/>
        <v>2010s</v>
      </c>
      <c r="L5411" s="11" t="str">
        <f t="shared" si="508"/>
        <v>Cereal</v>
      </c>
      <c r="M5411" s="18">
        <f t="shared" si="509"/>
        <v>300</v>
      </c>
    </row>
    <row r="5412" spans="1:13">
      <c r="A5412" s="4">
        <v>2010</v>
      </c>
      <c r="B5412" s="5" t="s">
        <v>163</v>
      </c>
      <c r="C5412" s="5" t="s">
        <v>186</v>
      </c>
      <c r="D5412" s="5" t="s">
        <v>17</v>
      </c>
      <c r="E5412" s="5">
        <v>84840</v>
      </c>
      <c r="F5412" s="6">
        <v>1109.3800000000001</v>
      </c>
      <c r="H5412" s="15" t="str">
        <f t="shared" si="504"/>
        <v>Medium</v>
      </c>
      <c r="I5412" s="11" t="str">
        <f t="shared" si="505"/>
        <v>Large</v>
      </c>
      <c r="J5412" s="11" t="str">
        <f t="shared" si="506"/>
        <v>West</v>
      </c>
      <c r="K5412" s="11" t="str">
        <f t="shared" si="507"/>
        <v>2010s</v>
      </c>
      <c r="L5412" s="11" t="str">
        <f t="shared" si="508"/>
        <v>Pulse</v>
      </c>
      <c r="M5412" s="18">
        <f t="shared" si="509"/>
        <v>1.3076143328618577E-2</v>
      </c>
    </row>
    <row r="5413" spans="1:13">
      <c r="A5413" s="4">
        <v>2010</v>
      </c>
      <c r="B5413" s="5" t="s">
        <v>163</v>
      </c>
      <c r="C5413" s="5" t="s">
        <v>186</v>
      </c>
      <c r="D5413" s="5" t="s">
        <v>18</v>
      </c>
      <c r="E5413" s="5">
        <v>100</v>
      </c>
      <c r="F5413" s="6">
        <v>400</v>
      </c>
      <c r="H5413" s="15" t="str">
        <f t="shared" si="504"/>
        <v>Low</v>
      </c>
      <c r="I5413" s="11" t="str">
        <f t="shared" si="505"/>
        <v>Small</v>
      </c>
      <c r="J5413" s="11" t="str">
        <f t="shared" si="506"/>
        <v>West</v>
      </c>
      <c r="K5413" s="11" t="str">
        <f t="shared" si="507"/>
        <v>2010s</v>
      </c>
      <c r="L5413" s="11" t="str">
        <f t="shared" si="508"/>
        <v>Fiber</v>
      </c>
      <c r="M5413" s="18">
        <f t="shared" si="509"/>
        <v>4</v>
      </c>
    </row>
    <row r="5414" spans="1:13">
      <c r="A5414" s="4">
        <v>2011</v>
      </c>
      <c r="B5414" s="5" t="s">
        <v>163</v>
      </c>
      <c r="C5414" s="5" t="s">
        <v>186</v>
      </c>
      <c r="D5414" s="5" t="s">
        <v>16</v>
      </c>
      <c r="E5414" s="5">
        <v>20</v>
      </c>
      <c r="F5414" s="6">
        <v>1500</v>
      </c>
      <c r="H5414" s="15" t="str">
        <f t="shared" si="504"/>
        <v>Medium</v>
      </c>
      <c r="I5414" s="11" t="str">
        <f t="shared" si="505"/>
        <v>Small</v>
      </c>
      <c r="J5414" s="11" t="str">
        <f t="shared" si="506"/>
        <v>West</v>
      </c>
      <c r="K5414" s="11" t="str">
        <f t="shared" si="507"/>
        <v>2010s</v>
      </c>
      <c r="L5414" s="11" t="str">
        <f t="shared" si="508"/>
        <v>Cereal</v>
      </c>
      <c r="M5414" s="18">
        <f t="shared" si="509"/>
        <v>75</v>
      </c>
    </row>
    <row r="5415" spans="1:13">
      <c r="A5415" s="4">
        <v>2011</v>
      </c>
      <c r="B5415" s="5" t="s">
        <v>163</v>
      </c>
      <c r="C5415" s="5" t="s">
        <v>186</v>
      </c>
      <c r="D5415" s="5" t="s">
        <v>17</v>
      </c>
      <c r="E5415" s="5">
        <v>50150</v>
      </c>
      <c r="F5415" s="6">
        <v>1206.98</v>
      </c>
      <c r="H5415" s="15" t="str">
        <f t="shared" si="504"/>
        <v>Medium</v>
      </c>
      <c r="I5415" s="11" t="str">
        <f t="shared" si="505"/>
        <v>Large</v>
      </c>
      <c r="J5415" s="11" t="str">
        <f t="shared" si="506"/>
        <v>West</v>
      </c>
      <c r="K5415" s="11" t="str">
        <f t="shared" si="507"/>
        <v>2010s</v>
      </c>
      <c r="L5415" s="11" t="str">
        <f t="shared" si="508"/>
        <v>Pulse</v>
      </c>
      <c r="M5415" s="18">
        <f t="shared" si="509"/>
        <v>2.4067397806580258E-2</v>
      </c>
    </row>
    <row r="5416" spans="1:13">
      <c r="A5416" s="4">
        <v>2011</v>
      </c>
      <c r="B5416" s="5" t="s">
        <v>163</v>
      </c>
      <c r="C5416" s="5" t="s">
        <v>186</v>
      </c>
      <c r="D5416" s="5" t="s">
        <v>18</v>
      </c>
      <c r="E5416" s="5">
        <v>270</v>
      </c>
      <c r="F5416" s="6">
        <v>518.52</v>
      </c>
      <c r="H5416" s="15" t="str">
        <f t="shared" si="504"/>
        <v>Low</v>
      </c>
      <c r="I5416" s="11" t="str">
        <f t="shared" si="505"/>
        <v>Small</v>
      </c>
      <c r="J5416" s="11" t="str">
        <f t="shared" si="506"/>
        <v>West</v>
      </c>
      <c r="K5416" s="11" t="str">
        <f t="shared" si="507"/>
        <v>2010s</v>
      </c>
      <c r="L5416" s="11" t="str">
        <f t="shared" si="508"/>
        <v>Fiber</v>
      </c>
      <c r="M5416" s="18">
        <f t="shared" si="509"/>
        <v>1.9204444444444444</v>
      </c>
    </row>
    <row r="5417" spans="1:13">
      <c r="A5417" s="4">
        <v>2012</v>
      </c>
      <c r="B5417" s="5" t="s">
        <v>163</v>
      </c>
      <c r="C5417" s="5" t="s">
        <v>186</v>
      </c>
      <c r="D5417" s="5" t="s">
        <v>17</v>
      </c>
      <c r="E5417" s="5">
        <v>42160</v>
      </c>
      <c r="F5417" s="6">
        <v>1288.6600000000001</v>
      </c>
      <c r="H5417" s="15" t="str">
        <f t="shared" si="504"/>
        <v>Medium</v>
      </c>
      <c r="I5417" s="11" t="str">
        <f t="shared" si="505"/>
        <v>Large</v>
      </c>
      <c r="J5417" s="11" t="str">
        <f t="shared" si="506"/>
        <v>West</v>
      </c>
      <c r="K5417" s="11" t="str">
        <f t="shared" si="507"/>
        <v>2010s</v>
      </c>
      <c r="L5417" s="11" t="str">
        <f t="shared" si="508"/>
        <v>Pulse</v>
      </c>
      <c r="M5417" s="18">
        <f t="shared" si="509"/>
        <v>3.0565939278937384E-2</v>
      </c>
    </row>
    <row r="5418" spans="1:13">
      <c r="A5418" s="4">
        <v>2012</v>
      </c>
      <c r="B5418" s="5" t="s">
        <v>163</v>
      </c>
      <c r="C5418" s="5" t="s">
        <v>186</v>
      </c>
      <c r="D5418" s="5" t="s">
        <v>18</v>
      </c>
      <c r="E5418" s="5">
        <v>340</v>
      </c>
      <c r="F5418" s="6">
        <v>88.24</v>
      </c>
      <c r="H5418" s="15" t="str">
        <f t="shared" si="504"/>
        <v>Low</v>
      </c>
      <c r="I5418" s="11" t="str">
        <f t="shared" si="505"/>
        <v>Small</v>
      </c>
      <c r="J5418" s="11" t="str">
        <f t="shared" si="506"/>
        <v>West</v>
      </c>
      <c r="K5418" s="11" t="str">
        <f t="shared" si="507"/>
        <v>2010s</v>
      </c>
      <c r="L5418" s="11" t="str">
        <f t="shared" si="508"/>
        <v>Fiber</v>
      </c>
      <c r="M5418" s="18">
        <f t="shared" si="509"/>
        <v>0.25952941176470584</v>
      </c>
    </row>
    <row r="5419" spans="1:13">
      <c r="A5419" s="4">
        <v>2013</v>
      </c>
      <c r="B5419" s="5" t="s">
        <v>163</v>
      </c>
      <c r="C5419" s="5" t="s">
        <v>186</v>
      </c>
      <c r="D5419" s="5" t="s">
        <v>16</v>
      </c>
      <c r="E5419" s="5">
        <v>10</v>
      </c>
      <c r="F5419" s="6">
        <v>1000</v>
      </c>
      <c r="H5419" s="15" t="str">
        <f t="shared" si="504"/>
        <v>Medium</v>
      </c>
      <c r="I5419" s="11" t="str">
        <f t="shared" si="505"/>
        <v>Small</v>
      </c>
      <c r="J5419" s="11" t="str">
        <f t="shared" si="506"/>
        <v>West</v>
      </c>
      <c r="K5419" s="11" t="str">
        <f t="shared" si="507"/>
        <v>2010s</v>
      </c>
      <c r="L5419" s="11" t="str">
        <f t="shared" si="508"/>
        <v>Cereal</v>
      </c>
      <c r="M5419" s="18">
        <f t="shared" si="509"/>
        <v>100</v>
      </c>
    </row>
    <row r="5420" spans="1:13">
      <c r="A5420" s="4">
        <v>2013</v>
      </c>
      <c r="B5420" s="5" t="s">
        <v>163</v>
      </c>
      <c r="C5420" s="5" t="s">
        <v>186</v>
      </c>
      <c r="D5420" s="5" t="s">
        <v>17</v>
      </c>
      <c r="E5420" s="5">
        <v>66090</v>
      </c>
      <c r="F5420" s="6">
        <v>1123.32</v>
      </c>
      <c r="H5420" s="15" t="str">
        <f t="shared" si="504"/>
        <v>Medium</v>
      </c>
      <c r="I5420" s="11" t="str">
        <f t="shared" si="505"/>
        <v>Large</v>
      </c>
      <c r="J5420" s="11" t="str">
        <f t="shared" si="506"/>
        <v>West</v>
      </c>
      <c r="K5420" s="11" t="str">
        <f t="shared" si="507"/>
        <v>2010s</v>
      </c>
      <c r="L5420" s="11" t="str">
        <f t="shared" si="508"/>
        <v>Pulse</v>
      </c>
      <c r="M5420" s="18">
        <f t="shared" si="509"/>
        <v>1.699682251475261E-2</v>
      </c>
    </row>
    <row r="5421" spans="1:13">
      <c r="A5421" s="4">
        <v>2013</v>
      </c>
      <c r="B5421" s="5" t="s">
        <v>163</v>
      </c>
      <c r="C5421" s="5" t="s">
        <v>186</v>
      </c>
      <c r="D5421" s="5" t="s">
        <v>18</v>
      </c>
      <c r="E5421" s="5">
        <v>240</v>
      </c>
      <c r="F5421" s="6">
        <v>83.33</v>
      </c>
      <c r="H5421" s="15" t="str">
        <f t="shared" si="504"/>
        <v>Low</v>
      </c>
      <c r="I5421" s="11" t="str">
        <f t="shared" si="505"/>
        <v>Small</v>
      </c>
      <c r="J5421" s="11" t="str">
        <f t="shared" si="506"/>
        <v>West</v>
      </c>
      <c r="K5421" s="11" t="str">
        <f t="shared" si="507"/>
        <v>2010s</v>
      </c>
      <c r="L5421" s="11" t="str">
        <f t="shared" si="508"/>
        <v>Fiber</v>
      </c>
      <c r="M5421" s="18">
        <f t="shared" si="509"/>
        <v>0.34720833333333334</v>
      </c>
    </row>
    <row r="5422" spans="1:13">
      <c r="A5422" s="4">
        <v>2014</v>
      </c>
      <c r="B5422" s="5" t="s">
        <v>163</v>
      </c>
      <c r="C5422" s="5" t="s">
        <v>186</v>
      </c>
      <c r="D5422" s="5" t="s">
        <v>16</v>
      </c>
      <c r="E5422" s="5">
        <v>10</v>
      </c>
      <c r="F5422" s="6">
        <v>2000</v>
      </c>
      <c r="H5422" s="15" t="str">
        <f t="shared" si="504"/>
        <v>Medium</v>
      </c>
      <c r="I5422" s="11" t="str">
        <f t="shared" si="505"/>
        <v>Small</v>
      </c>
      <c r="J5422" s="11" t="str">
        <f t="shared" si="506"/>
        <v>West</v>
      </c>
      <c r="K5422" s="11" t="str">
        <f t="shared" si="507"/>
        <v>2010s</v>
      </c>
      <c r="L5422" s="11" t="str">
        <f t="shared" si="508"/>
        <v>Cereal</v>
      </c>
      <c r="M5422" s="18">
        <f t="shared" si="509"/>
        <v>200</v>
      </c>
    </row>
    <row r="5423" spans="1:13">
      <c r="A5423" s="4">
        <v>2014</v>
      </c>
      <c r="B5423" s="5" t="s">
        <v>163</v>
      </c>
      <c r="C5423" s="5" t="s">
        <v>186</v>
      </c>
      <c r="D5423" s="5" t="s">
        <v>17</v>
      </c>
      <c r="E5423" s="5">
        <v>40700</v>
      </c>
      <c r="F5423" s="6">
        <v>1075.18</v>
      </c>
      <c r="H5423" s="15" t="str">
        <f t="shared" si="504"/>
        <v>Medium</v>
      </c>
      <c r="I5423" s="11" t="str">
        <f t="shared" si="505"/>
        <v>Large</v>
      </c>
      <c r="J5423" s="11" t="str">
        <f t="shared" si="506"/>
        <v>West</v>
      </c>
      <c r="K5423" s="11" t="str">
        <f t="shared" si="507"/>
        <v>2010s</v>
      </c>
      <c r="L5423" s="11" t="str">
        <f t="shared" si="508"/>
        <v>Pulse</v>
      </c>
      <c r="M5423" s="18">
        <f t="shared" si="509"/>
        <v>2.6417199017199019E-2</v>
      </c>
    </row>
    <row r="5424" spans="1:13">
      <c r="A5424" s="4">
        <v>2014</v>
      </c>
      <c r="B5424" s="5" t="s">
        <v>163</v>
      </c>
      <c r="C5424" s="5" t="s">
        <v>186</v>
      </c>
      <c r="D5424" s="5" t="s">
        <v>18</v>
      </c>
      <c r="E5424" s="5">
        <v>200</v>
      </c>
      <c r="F5424" s="6">
        <v>100</v>
      </c>
      <c r="H5424" s="15" t="str">
        <f t="shared" si="504"/>
        <v>Low</v>
      </c>
      <c r="I5424" s="11" t="str">
        <f t="shared" si="505"/>
        <v>Small</v>
      </c>
      <c r="J5424" s="11" t="str">
        <f t="shared" si="506"/>
        <v>West</v>
      </c>
      <c r="K5424" s="11" t="str">
        <f t="shared" si="507"/>
        <v>2010s</v>
      </c>
      <c r="L5424" s="11" t="str">
        <f t="shared" si="508"/>
        <v>Fiber</v>
      </c>
      <c r="M5424" s="18">
        <f t="shared" si="509"/>
        <v>0.5</v>
      </c>
    </row>
    <row r="5425" spans="1:13">
      <c r="A5425" s="4">
        <v>2015</v>
      </c>
      <c r="B5425" s="5" t="s">
        <v>163</v>
      </c>
      <c r="C5425" s="5" t="s">
        <v>186</v>
      </c>
      <c r="D5425" s="5" t="s">
        <v>16</v>
      </c>
      <c r="E5425" s="5">
        <v>10</v>
      </c>
      <c r="F5425" s="6">
        <v>1000</v>
      </c>
      <c r="H5425" s="15" t="str">
        <f t="shared" si="504"/>
        <v>Medium</v>
      </c>
      <c r="I5425" s="11" t="str">
        <f t="shared" si="505"/>
        <v>Small</v>
      </c>
      <c r="J5425" s="11" t="str">
        <f t="shared" si="506"/>
        <v>West</v>
      </c>
      <c r="K5425" s="11" t="str">
        <f t="shared" si="507"/>
        <v>2010s</v>
      </c>
      <c r="L5425" s="11" t="str">
        <f t="shared" si="508"/>
        <v>Cereal</v>
      </c>
      <c r="M5425" s="18">
        <f t="shared" si="509"/>
        <v>100</v>
      </c>
    </row>
    <row r="5426" spans="1:13">
      <c r="A5426" s="4">
        <v>2015</v>
      </c>
      <c r="B5426" s="5" t="s">
        <v>163</v>
      </c>
      <c r="C5426" s="5" t="s">
        <v>186</v>
      </c>
      <c r="D5426" s="5" t="s">
        <v>17</v>
      </c>
      <c r="E5426" s="5">
        <v>31290</v>
      </c>
      <c r="F5426" s="6">
        <v>1253.44</v>
      </c>
      <c r="H5426" s="15" t="str">
        <f t="shared" si="504"/>
        <v>Medium</v>
      </c>
      <c r="I5426" s="11" t="str">
        <f t="shared" si="505"/>
        <v>Large</v>
      </c>
      <c r="J5426" s="11" t="str">
        <f t="shared" si="506"/>
        <v>West</v>
      </c>
      <c r="K5426" s="11" t="str">
        <f t="shared" si="507"/>
        <v>2010s</v>
      </c>
      <c r="L5426" s="11" t="str">
        <f t="shared" si="508"/>
        <v>Pulse</v>
      </c>
      <c r="M5426" s="18">
        <f t="shared" si="509"/>
        <v>4.005880472994567E-2</v>
      </c>
    </row>
    <row r="5427" spans="1:13">
      <c r="A5427" s="4">
        <v>2015</v>
      </c>
      <c r="B5427" s="5" t="s">
        <v>163</v>
      </c>
      <c r="C5427" s="5" t="s">
        <v>186</v>
      </c>
      <c r="D5427" s="5" t="s">
        <v>18</v>
      </c>
      <c r="E5427" s="5">
        <v>120</v>
      </c>
      <c r="F5427" s="6">
        <v>83.33</v>
      </c>
      <c r="H5427" s="15" t="str">
        <f t="shared" si="504"/>
        <v>Low</v>
      </c>
      <c r="I5427" s="11" t="str">
        <f t="shared" si="505"/>
        <v>Small</v>
      </c>
      <c r="J5427" s="11" t="str">
        <f t="shared" si="506"/>
        <v>West</v>
      </c>
      <c r="K5427" s="11" t="str">
        <f t="shared" si="507"/>
        <v>2010s</v>
      </c>
      <c r="L5427" s="11" t="str">
        <f t="shared" si="508"/>
        <v>Fiber</v>
      </c>
      <c r="M5427" s="18">
        <f t="shared" si="509"/>
        <v>0.69441666666666668</v>
      </c>
    </row>
    <row r="5428" spans="1:13">
      <c r="A5428" s="4">
        <v>2016</v>
      </c>
      <c r="B5428" s="5" t="s">
        <v>163</v>
      </c>
      <c r="C5428" s="5" t="s">
        <v>186</v>
      </c>
      <c r="D5428" s="5" t="s">
        <v>16</v>
      </c>
      <c r="E5428" s="5">
        <v>10</v>
      </c>
      <c r="F5428" s="6">
        <v>1500</v>
      </c>
      <c r="H5428" s="15" t="str">
        <f t="shared" si="504"/>
        <v>Medium</v>
      </c>
      <c r="I5428" s="11" t="str">
        <f t="shared" si="505"/>
        <v>Small</v>
      </c>
      <c r="J5428" s="11" t="str">
        <f t="shared" si="506"/>
        <v>West</v>
      </c>
      <c r="K5428" s="11" t="str">
        <f t="shared" si="507"/>
        <v>2010s</v>
      </c>
      <c r="L5428" s="11" t="str">
        <f t="shared" si="508"/>
        <v>Cereal</v>
      </c>
      <c r="M5428" s="18">
        <f t="shared" si="509"/>
        <v>150</v>
      </c>
    </row>
    <row r="5429" spans="1:13">
      <c r="A5429" s="4">
        <v>2016</v>
      </c>
      <c r="B5429" s="5" t="s">
        <v>163</v>
      </c>
      <c r="C5429" s="5" t="s">
        <v>186</v>
      </c>
      <c r="D5429" s="5" t="s">
        <v>17</v>
      </c>
      <c r="E5429" s="5">
        <v>38460</v>
      </c>
      <c r="F5429" s="6">
        <v>1019.06</v>
      </c>
      <c r="H5429" s="15" t="str">
        <f t="shared" si="504"/>
        <v>Medium</v>
      </c>
      <c r="I5429" s="11" t="str">
        <f t="shared" si="505"/>
        <v>Large</v>
      </c>
      <c r="J5429" s="11" t="str">
        <f t="shared" si="506"/>
        <v>West</v>
      </c>
      <c r="K5429" s="11" t="str">
        <f t="shared" si="507"/>
        <v>2010s</v>
      </c>
      <c r="L5429" s="11" t="str">
        <f t="shared" si="508"/>
        <v>Pulse</v>
      </c>
      <c r="M5429" s="18">
        <f t="shared" si="509"/>
        <v>2.6496619864794589E-2</v>
      </c>
    </row>
    <row r="5430" spans="1:13">
      <c r="A5430" s="4">
        <v>2016</v>
      </c>
      <c r="B5430" s="5" t="s">
        <v>163</v>
      </c>
      <c r="C5430" s="5" t="s">
        <v>186</v>
      </c>
      <c r="D5430" s="5" t="s">
        <v>18</v>
      </c>
      <c r="E5430" s="5">
        <v>30</v>
      </c>
      <c r="F5430" s="6">
        <v>598.24</v>
      </c>
      <c r="H5430" s="15" t="str">
        <f t="shared" si="504"/>
        <v>Low</v>
      </c>
      <c r="I5430" s="11" t="str">
        <f t="shared" si="505"/>
        <v>Small</v>
      </c>
      <c r="J5430" s="11" t="str">
        <f t="shared" si="506"/>
        <v>West</v>
      </c>
      <c r="K5430" s="11" t="str">
        <f t="shared" si="507"/>
        <v>2010s</v>
      </c>
      <c r="L5430" s="11" t="str">
        <f t="shared" si="508"/>
        <v>Fiber</v>
      </c>
      <c r="M5430" s="18">
        <f t="shared" si="509"/>
        <v>19.941333333333333</v>
      </c>
    </row>
    <row r="5431" spans="1:13">
      <c r="A5431" s="4">
        <v>2017</v>
      </c>
      <c r="B5431" s="5" t="s">
        <v>163</v>
      </c>
      <c r="C5431" s="5" t="s">
        <v>186</v>
      </c>
      <c r="D5431" s="5" t="s">
        <v>17</v>
      </c>
      <c r="E5431" s="5">
        <v>35810</v>
      </c>
      <c r="F5431" s="6">
        <v>1198.26</v>
      </c>
      <c r="H5431" s="15" t="str">
        <f t="shared" si="504"/>
        <v>Medium</v>
      </c>
      <c r="I5431" s="11" t="str">
        <f t="shared" si="505"/>
        <v>Large</v>
      </c>
      <c r="J5431" s="11" t="str">
        <f t="shared" si="506"/>
        <v>West</v>
      </c>
      <c r="K5431" s="11" t="str">
        <f t="shared" si="507"/>
        <v>2010s</v>
      </c>
      <c r="L5431" s="11" t="str">
        <f t="shared" si="508"/>
        <v>Pulse</v>
      </c>
      <c r="M5431" s="18">
        <f t="shared" si="509"/>
        <v>3.3461602904216702E-2</v>
      </c>
    </row>
    <row r="5432" spans="1:13">
      <c r="A5432" s="4">
        <v>2017</v>
      </c>
      <c r="B5432" s="5" t="s">
        <v>163</v>
      </c>
      <c r="C5432" s="5" t="s">
        <v>186</v>
      </c>
      <c r="D5432" s="5" t="s">
        <v>18</v>
      </c>
      <c r="E5432" s="5">
        <v>20</v>
      </c>
      <c r="F5432" s="6">
        <v>104.21</v>
      </c>
      <c r="H5432" s="15" t="str">
        <f t="shared" si="504"/>
        <v>Low</v>
      </c>
      <c r="I5432" s="11" t="str">
        <f t="shared" si="505"/>
        <v>Small</v>
      </c>
      <c r="J5432" s="11" t="str">
        <f t="shared" si="506"/>
        <v>West</v>
      </c>
      <c r="K5432" s="11" t="str">
        <f t="shared" si="507"/>
        <v>2010s</v>
      </c>
      <c r="L5432" s="11" t="str">
        <f t="shared" si="508"/>
        <v>Fiber</v>
      </c>
      <c r="M5432" s="18">
        <f t="shared" si="509"/>
        <v>5.2104999999999997</v>
      </c>
    </row>
    <row r="5433" spans="1:13">
      <c r="A5433" s="4">
        <v>2008</v>
      </c>
      <c r="B5433" s="5" t="s">
        <v>163</v>
      </c>
      <c r="C5433" s="5" t="s">
        <v>187</v>
      </c>
      <c r="D5433" s="5" t="s">
        <v>16</v>
      </c>
      <c r="E5433" s="5">
        <v>28260</v>
      </c>
      <c r="F5433" s="6">
        <v>1282.02</v>
      </c>
      <c r="H5433" s="15" t="str">
        <f t="shared" si="504"/>
        <v>Medium</v>
      </c>
      <c r="I5433" s="11" t="str">
        <f t="shared" si="505"/>
        <v>Large</v>
      </c>
      <c r="J5433" s="11" t="str">
        <f t="shared" si="506"/>
        <v>West</v>
      </c>
      <c r="K5433" s="11" t="str">
        <f t="shared" si="507"/>
        <v>2000s</v>
      </c>
      <c r="L5433" s="11" t="str">
        <f t="shared" si="508"/>
        <v>Cereal</v>
      </c>
      <c r="M5433" s="18">
        <f t="shared" si="509"/>
        <v>4.5365180467091294E-2</v>
      </c>
    </row>
    <row r="5434" spans="1:13">
      <c r="A5434" s="4">
        <v>2008</v>
      </c>
      <c r="B5434" s="5" t="s">
        <v>163</v>
      </c>
      <c r="C5434" s="5" t="s">
        <v>187</v>
      </c>
      <c r="D5434" s="5" t="s">
        <v>17</v>
      </c>
      <c r="E5434" s="5">
        <v>1670</v>
      </c>
      <c r="F5434" s="6">
        <v>491.02</v>
      </c>
      <c r="H5434" s="15" t="str">
        <f t="shared" si="504"/>
        <v>Low</v>
      </c>
      <c r="I5434" s="11" t="str">
        <f t="shared" si="505"/>
        <v>Medium</v>
      </c>
      <c r="J5434" s="11" t="str">
        <f t="shared" si="506"/>
        <v>West</v>
      </c>
      <c r="K5434" s="11" t="str">
        <f t="shared" si="507"/>
        <v>2000s</v>
      </c>
      <c r="L5434" s="11" t="str">
        <f t="shared" si="508"/>
        <v>Pulse</v>
      </c>
      <c r="M5434" s="18">
        <f t="shared" si="509"/>
        <v>0.29402395209580839</v>
      </c>
    </row>
    <row r="5435" spans="1:13">
      <c r="A5435" s="4">
        <v>2008</v>
      </c>
      <c r="B5435" s="5" t="s">
        <v>163</v>
      </c>
      <c r="C5435" s="5" t="s">
        <v>187</v>
      </c>
      <c r="D5435" s="5" t="s">
        <v>18</v>
      </c>
      <c r="E5435" s="5">
        <v>2450</v>
      </c>
      <c r="F5435" s="6">
        <v>400</v>
      </c>
      <c r="H5435" s="15" t="str">
        <f t="shared" si="504"/>
        <v>Low</v>
      </c>
      <c r="I5435" s="11" t="str">
        <f t="shared" si="505"/>
        <v>Medium</v>
      </c>
      <c r="J5435" s="11" t="str">
        <f t="shared" si="506"/>
        <v>West</v>
      </c>
      <c r="K5435" s="11" t="str">
        <f t="shared" si="507"/>
        <v>2000s</v>
      </c>
      <c r="L5435" s="11" t="str">
        <f t="shared" si="508"/>
        <v>Fiber</v>
      </c>
      <c r="M5435" s="18">
        <f t="shared" si="509"/>
        <v>0.16326530612244897</v>
      </c>
    </row>
    <row r="5436" spans="1:13">
      <c r="A5436" s="4">
        <v>2009</v>
      </c>
      <c r="B5436" s="5" t="s">
        <v>163</v>
      </c>
      <c r="C5436" s="5" t="s">
        <v>187</v>
      </c>
      <c r="D5436" s="5" t="s">
        <v>16</v>
      </c>
      <c r="E5436" s="5">
        <v>28000</v>
      </c>
      <c r="F5436" s="6">
        <v>368.93</v>
      </c>
      <c r="H5436" s="15" t="str">
        <f t="shared" si="504"/>
        <v>Low</v>
      </c>
      <c r="I5436" s="11" t="str">
        <f t="shared" si="505"/>
        <v>Large</v>
      </c>
      <c r="J5436" s="11" t="str">
        <f t="shared" si="506"/>
        <v>West</v>
      </c>
      <c r="K5436" s="11" t="str">
        <f t="shared" si="507"/>
        <v>2000s</v>
      </c>
      <c r="L5436" s="11" t="str">
        <f t="shared" si="508"/>
        <v>Cereal</v>
      </c>
      <c r="M5436" s="18">
        <f t="shared" si="509"/>
        <v>1.3176071428571429E-2</v>
      </c>
    </row>
    <row r="5437" spans="1:13">
      <c r="A5437" s="4">
        <v>2009</v>
      </c>
      <c r="B5437" s="5" t="s">
        <v>163</v>
      </c>
      <c r="C5437" s="5" t="s">
        <v>187</v>
      </c>
      <c r="D5437" s="5" t="s">
        <v>17</v>
      </c>
      <c r="E5437" s="5">
        <v>210</v>
      </c>
      <c r="F5437" s="6">
        <v>666.67</v>
      </c>
      <c r="H5437" s="15" t="str">
        <f t="shared" si="504"/>
        <v>Low</v>
      </c>
      <c r="I5437" s="11" t="str">
        <f t="shared" si="505"/>
        <v>Small</v>
      </c>
      <c r="J5437" s="11" t="str">
        <f t="shared" si="506"/>
        <v>West</v>
      </c>
      <c r="K5437" s="11" t="str">
        <f t="shared" si="507"/>
        <v>2000s</v>
      </c>
      <c r="L5437" s="11" t="str">
        <f t="shared" si="508"/>
        <v>Pulse</v>
      </c>
      <c r="M5437" s="18">
        <f t="shared" si="509"/>
        <v>3.1746190476190472</v>
      </c>
    </row>
    <row r="5438" spans="1:13">
      <c r="A5438" s="4">
        <v>2009</v>
      </c>
      <c r="B5438" s="5" t="s">
        <v>163</v>
      </c>
      <c r="C5438" s="5" t="s">
        <v>187</v>
      </c>
      <c r="D5438" s="5" t="s">
        <v>18</v>
      </c>
      <c r="E5438" s="5">
        <v>1790</v>
      </c>
      <c r="F5438" s="6">
        <v>234.64</v>
      </c>
      <c r="H5438" s="15" t="str">
        <f t="shared" si="504"/>
        <v>Low</v>
      </c>
      <c r="I5438" s="11" t="str">
        <f t="shared" si="505"/>
        <v>Medium</v>
      </c>
      <c r="J5438" s="11" t="str">
        <f t="shared" si="506"/>
        <v>West</v>
      </c>
      <c r="K5438" s="11" t="str">
        <f t="shared" si="507"/>
        <v>2000s</v>
      </c>
      <c r="L5438" s="11" t="str">
        <f t="shared" si="508"/>
        <v>Fiber</v>
      </c>
      <c r="M5438" s="18">
        <f t="shared" si="509"/>
        <v>0.13108379888268157</v>
      </c>
    </row>
    <row r="5439" spans="1:13">
      <c r="A5439" s="4">
        <v>2010</v>
      </c>
      <c r="B5439" s="5" t="s">
        <v>163</v>
      </c>
      <c r="C5439" s="5" t="s">
        <v>187</v>
      </c>
      <c r="D5439" s="5" t="s">
        <v>16</v>
      </c>
      <c r="E5439" s="5">
        <v>28950</v>
      </c>
      <c r="F5439" s="6">
        <v>1785.84</v>
      </c>
      <c r="H5439" s="15" t="str">
        <f t="shared" si="504"/>
        <v>Medium</v>
      </c>
      <c r="I5439" s="11" t="str">
        <f t="shared" si="505"/>
        <v>Large</v>
      </c>
      <c r="J5439" s="11" t="str">
        <f t="shared" si="506"/>
        <v>West</v>
      </c>
      <c r="K5439" s="11" t="str">
        <f t="shared" si="507"/>
        <v>2010s</v>
      </c>
      <c r="L5439" s="11" t="str">
        <f t="shared" si="508"/>
        <v>Cereal</v>
      </c>
      <c r="M5439" s="18">
        <f t="shared" si="509"/>
        <v>6.1687046632124348E-2</v>
      </c>
    </row>
    <row r="5440" spans="1:13">
      <c r="A5440" s="4">
        <v>2010</v>
      </c>
      <c r="B5440" s="5" t="s">
        <v>163</v>
      </c>
      <c r="C5440" s="5" t="s">
        <v>187</v>
      </c>
      <c r="D5440" s="5" t="s">
        <v>17</v>
      </c>
      <c r="E5440" s="5">
        <v>7520</v>
      </c>
      <c r="F5440" s="6">
        <v>897.61</v>
      </c>
      <c r="H5440" s="15" t="str">
        <f t="shared" si="504"/>
        <v>Low</v>
      </c>
      <c r="I5440" s="11" t="str">
        <f t="shared" si="505"/>
        <v>Large</v>
      </c>
      <c r="J5440" s="11" t="str">
        <f t="shared" si="506"/>
        <v>West</v>
      </c>
      <c r="K5440" s="11" t="str">
        <f t="shared" si="507"/>
        <v>2010s</v>
      </c>
      <c r="L5440" s="11" t="str">
        <f t="shared" si="508"/>
        <v>Pulse</v>
      </c>
      <c r="M5440" s="18">
        <f t="shared" si="509"/>
        <v>0.11936303191489361</v>
      </c>
    </row>
    <row r="5441" spans="1:13">
      <c r="A5441" s="4">
        <v>2010</v>
      </c>
      <c r="B5441" s="5" t="s">
        <v>163</v>
      </c>
      <c r="C5441" s="5" t="s">
        <v>187</v>
      </c>
      <c r="D5441" s="5" t="s">
        <v>18</v>
      </c>
      <c r="E5441" s="5">
        <v>840</v>
      </c>
      <c r="F5441" s="6">
        <v>428.57</v>
      </c>
      <c r="H5441" s="15" t="str">
        <f t="shared" si="504"/>
        <v>Low</v>
      </c>
      <c r="I5441" s="11" t="str">
        <f t="shared" si="505"/>
        <v>Small</v>
      </c>
      <c r="J5441" s="11" t="str">
        <f t="shared" si="506"/>
        <v>West</v>
      </c>
      <c r="K5441" s="11" t="str">
        <f t="shared" si="507"/>
        <v>2010s</v>
      </c>
      <c r="L5441" s="11" t="str">
        <f t="shared" si="508"/>
        <v>Fiber</v>
      </c>
      <c r="M5441" s="18">
        <f t="shared" si="509"/>
        <v>0.51020238095238091</v>
      </c>
    </row>
    <row r="5442" spans="1:13">
      <c r="A5442" s="4">
        <v>2011</v>
      </c>
      <c r="B5442" s="5" t="s">
        <v>163</v>
      </c>
      <c r="C5442" s="5" t="s">
        <v>187</v>
      </c>
      <c r="D5442" s="5" t="s">
        <v>16</v>
      </c>
      <c r="E5442" s="5">
        <v>27490</v>
      </c>
      <c r="F5442" s="6">
        <v>1307.3800000000001</v>
      </c>
      <c r="H5442" s="15" t="str">
        <f t="shared" si="504"/>
        <v>Medium</v>
      </c>
      <c r="I5442" s="11" t="str">
        <f t="shared" si="505"/>
        <v>Large</v>
      </c>
      <c r="J5442" s="11" t="str">
        <f t="shared" si="506"/>
        <v>West</v>
      </c>
      <c r="K5442" s="11" t="str">
        <f t="shared" si="507"/>
        <v>2010s</v>
      </c>
      <c r="L5442" s="11" t="str">
        <f t="shared" si="508"/>
        <v>Cereal</v>
      </c>
      <c r="M5442" s="18">
        <f t="shared" si="509"/>
        <v>4.7558384867224447E-2</v>
      </c>
    </row>
    <row r="5443" spans="1:13">
      <c r="A5443" s="4">
        <v>2011</v>
      </c>
      <c r="B5443" s="5" t="s">
        <v>163</v>
      </c>
      <c r="C5443" s="5" t="s">
        <v>187</v>
      </c>
      <c r="D5443" s="5" t="s">
        <v>17</v>
      </c>
      <c r="E5443" s="5">
        <v>5400</v>
      </c>
      <c r="F5443" s="6">
        <v>588.89</v>
      </c>
      <c r="H5443" s="15" t="str">
        <f t="shared" ref="H5443:H5506" si="510">IF(F5443&lt;1000,"Low",IF(F5443&lt;3000,"Medium","High"))</f>
        <v>Low</v>
      </c>
      <c r="I5443" s="11" t="str">
        <f t="shared" ref="I5443:I5506" si="511">IF(E5443&lt;1000,"Small",IF(E5443&lt;5000,"Medium","Large"))</f>
        <v>Large</v>
      </c>
      <c r="J5443" s="11" t="str">
        <f t="shared" ref="J5443:J5506" si="512">IF(OR(B5443="Punjab",B5443="Haryana",B5443="Himachal Pradesh",B5443="Jammu and Kashmir",B5443="Uttarakhand",B5443="Delhi",B5443="Chandigarh"),"North",IF(OR(B5443="Tamil Nadu",B5443="Karnataka",B5443="Kerala",B5443="Andhra Pradesh",B5443="Telangana"),"South",IF(OR(B5443="Maharashtra",B5443="Gujarat",B5443="Goa",B5443="Rajasthan"),"West",IF(OR(B5443="West Bengal",B5443="Bihar",B5443="Jharkhand",B5443="Odisha",B5443="Assam",B5443="Sikkim",B5443="Arunachal Pradesh",B5443="Manipur",B5443="Meghalaya",B5443="Mizoram",B5443="Nagaland",B5443="Tripura"),"East","Central"))))</f>
        <v>West</v>
      </c>
      <c r="K5443" s="11" t="str">
        <f t="shared" ref="K5443:K5506" si="513">LEFT(A5443,3)&amp;"0s"</f>
        <v>2010s</v>
      </c>
      <c r="L5443" s="11" t="str">
        <f t="shared" ref="L5443:L5506" si="514">IF(D5443="Rice","Cereal",IF(D5443="Maize","Cereal",IF(D5443="Chickpea","Pulse",IF(D5443="Cotton","Fiber","Other"))))</f>
        <v>Pulse</v>
      </c>
      <c r="M5443" s="18">
        <f t="shared" ref="M5443:M5506" si="515">F5443/E5443</f>
        <v>0.10905370370370369</v>
      </c>
    </row>
    <row r="5444" spans="1:13">
      <c r="A5444" s="4">
        <v>2011</v>
      </c>
      <c r="B5444" s="5" t="s">
        <v>163</v>
      </c>
      <c r="C5444" s="5" t="s">
        <v>187</v>
      </c>
      <c r="D5444" s="5" t="s">
        <v>18</v>
      </c>
      <c r="E5444" s="5">
        <v>1920</v>
      </c>
      <c r="F5444" s="6">
        <v>473.96</v>
      </c>
      <c r="H5444" s="15" t="str">
        <f t="shared" si="510"/>
        <v>Low</v>
      </c>
      <c r="I5444" s="11" t="str">
        <f t="shared" si="511"/>
        <v>Medium</v>
      </c>
      <c r="J5444" s="11" t="str">
        <f t="shared" si="512"/>
        <v>West</v>
      </c>
      <c r="K5444" s="11" t="str">
        <f t="shared" si="513"/>
        <v>2010s</v>
      </c>
      <c r="L5444" s="11" t="str">
        <f t="shared" si="514"/>
        <v>Fiber</v>
      </c>
      <c r="M5444" s="18">
        <f t="shared" si="515"/>
        <v>0.24685416666666665</v>
      </c>
    </row>
    <row r="5445" spans="1:13">
      <c r="A5445" s="4">
        <v>2012</v>
      </c>
      <c r="B5445" s="5" t="s">
        <v>163</v>
      </c>
      <c r="C5445" s="5" t="s">
        <v>187</v>
      </c>
      <c r="D5445" s="5" t="s">
        <v>16</v>
      </c>
      <c r="E5445" s="5">
        <v>23990</v>
      </c>
      <c r="F5445" s="6">
        <v>1540.23</v>
      </c>
      <c r="H5445" s="15" t="str">
        <f t="shared" si="510"/>
        <v>Medium</v>
      </c>
      <c r="I5445" s="11" t="str">
        <f t="shared" si="511"/>
        <v>Large</v>
      </c>
      <c r="J5445" s="11" t="str">
        <f t="shared" si="512"/>
        <v>West</v>
      </c>
      <c r="K5445" s="11" t="str">
        <f t="shared" si="513"/>
        <v>2010s</v>
      </c>
      <c r="L5445" s="11" t="str">
        <f t="shared" si="514"/>
        <v>Cereal</v>
      </c>
      <c r="M5445" s="18">
        <f t="shared" si="515"/>
        <v>6.4203001250521058E-2</v>
      </c>
    </row>
    <row r="5446" spans="1:13">
      <c r="A5446" s="4">
        <v>2012</v>
      </c>
      <c r="B5446" s="5" t="s">
        <v>163</v>
      </c>
      <c r="C5446" s="5" t="s">
        <v>187</v>
      </c>
      <c r="D5446" s="5" t="s">
        <v>17</v>
      </c>
      <c r="E5446" s="5">
        <v>2580</v>
      </c>
      <c r="F5446" s="6">
        <v>844.96</v>
      </c>
      <c r="H5446" s="15" t="str">
        <f t="shared" si="510"/>
        <v>Low</v>
      </c>
      <c r="I5446" s="11" t="str">
        <f t="shared" si="511"/>
        <v>Medium</v>
      </c>
      <c r="J5446" s="11" t="str">
        <f t="shared" si="512"/>
        <v>West</v>
      </c>
      <c r="K5446" s="11" t="str">
        <f t="shared" si="513"/>
        <v>2010s</v>
      </c>
      <c r="L5446" s="11" t="str">
        <f t="shared" si="514"/>
        <v>Pulse</v>
      </c>
      <c r="M5446" s="18">
        <f t="shared" si="515"/>
        <v>0.32750387596899228</v>
      </c>
    </row>
    <row r="5447" spans="1:13">
      <c r="A5447" s="4">
        <v>2012</v>
      </c>
      <c r="B5447" s="5" t="s">
        <v>163</v>
      </c>
      <c r="C5447" s="5" t="s">
        <v>187</v>
      </c>
      <c r="D5447" s="5" t="s">
        <v>18</v>
      </c>
      <c r="E5447" s="5">
        <v>2940</v>
      </c>
      <c r="F5447" s="6">
        <v>54.42</v>
      </c>
      <c r="H5447" s="15" t="str">
        <f t="shared" si="510"/>
        <v>Low</v>
      </c>
      <c r="I5447" s="11" t="str">
        <f t="shared" si="511"/>
        <v>Medium</v>
      </c>
      <c r="J5447" s="11" t="str">
        <f t="shared" si="512"/>
        <v>West</v>
      </c>
      <c r="K5447" s="11" t="str">
        <f t="shared" si="513"/>
        <v>2010s</v>
      </c>
      <c r="L5447" s="11" t="str">
        <f t="shared" si="514"/>
        <v>Fiber</v>
      </c>
      <c r="M5447" s="18">
        <f t="shared" si="515"/>
        <v>1.8510204081632654E-2</v>
      </c>
    </row>
    <row r="5448" spans="1:13">
      <c r="A5448" s="4">
        <v>2013</v>
      </c>
      <c r="B5448" s="5" t="s">
        <v>163</v>
      </c>
      <c r="C5448" s="5" t="s">
        <v>187</v>
      </c>
      <c r="D5448" s="5" t="s">
        <v>16</v>
      </c>
      <c r="E5448" s="5">
        <v>23100</v>
      </c>
      <c r="F5448" s="6">
        <v>1027.71</v>
      </c>
      <c r="H5448" s="15" t="str">
        <f t="shared" si="510"/>
        <v>Medium</v>
      </c>
      <c r="I5448" s="11" t="str">
        <f t="shared" si="511"/>
        <v>Large</v>
      </c>
      <c r="J5448" s="11" t="str">
        <f t="shared" si="512"/>
        <v>West</v>
      </c>
      <c r="K5448" s="11" t="str">
        <f t="shared" si="513"/>
        <v>2010s</v>
      </c>
      <c r="L5448" s="11" t="str">
        <f t="shared" si="514"/>
        <v>Cereal</v>
      </c>
      <c r="M5448" s="18">
        <f t="shared" si="515"/>
        <v>4.4489610389610391E-2</v>
      </c>
    </row>
    <row r="5449" spans="1:13">
      <c r="A5449" s="4">
        <v>2013</v>
      </c>
      <c r="B5449" s="5" t="s">
        <v>163</v>
      </c>
      <c r="C5449" s="5" t="s">
        <v>187</v>
      </c>
      <c r="D5449" s="5" t="s">
        <v>17</v>
      </c>
      <c r="E5449" s="5">
        <v>5870</v>
      </c>
      <c r="F5449" s="6">
        <v>1057.92</v>
      </c>
      <c r="H5449" s="15" t="str">
        <f t="shared" si="510"/>
        <v>Medium</v>
      </c>
      <c r="I5449" s="11" t="str">
        <f t="shared" si="511"/>
        <v>Large</v>
      </c>
      <c r="J5449" s="11" t="str">
        <f t="shared" si="512"/>
        <v>West</v>
      </c>
      <c r="K5449" s="11" t="str">
        <f t="shared" si="513"/>
        <v>2010s</v>
      </c>
      <c r="L5449" s="11" t="str">
        <f t="shared" si="514"/>
        <v>Pulse</v>
      </c>
      <c r="M5449" s="18">
        <f t="shared" si="515"/>
        <v>0.18022487223168657</v>
      </c>
    </row>
    <row r="5450" spans="1:13">
      <c r="A5450" s="4">
        <v>2013</v>
      </c>
      <c r="B5450" s="5" t="s">
        <v>163</v>
      </c>
      <c r="C5450" s="5" t="s">
        <v>187</v>
      </c>
      <c r="D5450" s="5" t="s">
        <v>18</v>
      </c>
      <c r="E5450" s="5">
        <v>1690</v>
      </c>
      <c r="F5450" s="6">
        <v>47.34</v>
      </c>
      <c r="H5450" s="15" t="str">
        <f t="shared" si="510"/>
        <v>Low</v>
      </c>
      <c r="I5450" s="11" t="str">
        <f t="shared" si="511"/>
        <v>Medium</v>
      </c>
      <c r="J5450" s="11" t="str">
        <f t="shared" si="512"/>
        <v>West</v>
      </c>
      <c r="K5450" s="11" t="str">
        <f t="shared" si="513"/>
        <v>2010s</v>
      </c>
      <c r="L5450" s="11" t="str">
        <f t="shared" si="514"/>
        <v>Fiber</v>
      </c>
      <c r="M5450" s="18">
        <f t="shared" si="515"/>
        <v>2.801183431952663E-2</v>
      </c>
    </row>
    <row r="5451" spans="1:13">
      <c r="A5451" s="4">
        <v>2014</v>
      </c>
      <c r="B5451" s="5" t="s">
        <v>163</v>
      </c>
      <c r="C5451" s="5" t="s">
        <v>187</v>
      </c>
      <c r="D5451" s="5" t="s">
        <v>16</v>
      </c>
      <c r="E5451" s="5">
        <v>22730</v>
      </c>
      <c r="F5451" s="6">
        <v>1395.95</v>
      </c>
      <c r="H5451" s="15" t="str">
        <f t="shared" si="510"/>
        <v>Medium</v>
      </c>
      <c r="I5451" s="11" t="str">
        <f t="shared" si="511"/>
        <v>Large</v>
      </c>
      <c r="J5451" s="11" t="str">
        <f t="shared" si="512"/>
        <v>West</v>
      </c>
      <c r="K5451" s="11" t="str">
        <f t="shared" si="513"/>
        <v>2010s</v>
      </c>
      <c r="L5451" s="11" t="str">
        <f t="shared" si="514"/>
        <v>Cereal</v>
      </c>
      <c r="M5451" s="18">
        <f t="shared" si="515"/>
        <v>6.1414430268367799E-2</v>
      </c>
    </row>
    <row r="5452" spans="1:13">
      <c r="A5452" s="4">
        <v>2014</v>
      </c>
      <c r="B5452" s="5" t="s">
        <v>163</v>
      </c>
      <c r="C5452" s="5" t="s">
        <v>187</v>
      </c>
      <c r="D5452" s="5" t="s">
        <v>17</v>
      </c>
      <c r="E5452" s="5">
        <v>880</v>
      </c>
      <c r="F5452" s="6">
        <v>636.36</v>
      </c>
      <c r="H5452" s="15" t="str">
        <f t="shared" si="510"/>
        <v>Low</v>
      </c>
      <c r="I5452" s="11" t="str">
        <f t="shared" si="511"/>
        <v>Small</v>
      </c>
      <c r="J5452" s="11" t="str">
        <f t="shared" si="512"/>
        <v>West</v>
      </c>
      <c r="K5452" s="11" t="str">
        <f t="shared" si="513"/>
        <v>2010s</v>
      </c>
      <c r="L5452" s="11" t="str">
        <f t="shared" si="514"/>
        <v>Pulse</v>
      </c>
      <c r="M5452" s="18">
        <f t="shared" si="515"/>
        <v>0.72313636363636369</v>
      </c>
    </row>
    <row r="5453" spans="1:13">
      <c r="A5453" s="4">
        <v>2014</v>
      </c>
      <c r="B5453" s="5" t="s">
        <v>163</v>
      </c>
      <c r="C5453" s="5" t="s">
        <v>187</v>
      </c>
      <c r="D5453" s="5" t="s">
        <v>18</v>
      </c>
      <c r="E5453" s="5">
        <v>1870</v>
      </c>
      <c r="F5453" s="6">
        <v>96.26</v>
      </c>
      <c r="H5453" s="15" t="str">
        <f t="shared" si="510"/>
        <v>Low</v>
      </c>
      <c r="I5453" s="11" t="str">
        <f t="shared" si="511"/>
        <v>Medium</v>
      </c>
      <c r="J5453" s="11" t="str">
        <f t="shared" si="512"/>
        <v>West</v>
      </c>
      <c r="K5453" s="11" t="str">
        <f t="shared" si="513"/>
        <v>2010s</v>
      </c>
      <c r="L5453" s="11" t="str">
        <f t="shared" si="514"/>
        <v>Fiber</v>
      </c>
      <c r="M5453" s="18">
        <f t="shared" si="515"/>
        <v>5.1475935828877009E-2</v>
      </c>
    </row>
    <row r="5454" spans="1:13">
      <c r="A5454" s="4">
        <v>2015</v>
      </c>
      <c r="B5454" s="5" t="s">
        <v>163</v>
      </c>
      <c r="C5454" s="5" t="s">
        <v>187</v>
      </c>
      <c r="D5454" s="5" t="s">
        <v>15</v>
      </c>
      <c r="E5454" s="5">
        <v>10</v>
      </c>
      <c r="F5454" s="6">
        <v>1000</v>
      </c>
      <c r="H5454" s="15" t="str">
        <f t="shared" si="510"/>
        <v>Medium</v>
      </c>
      <c r="I5454" s="11" t="str">
        <f t="shared" si="511"/>
        <v>Small</v>
      </c>
      <c r="J5454" s="11" t="str">
        <f t="shared" si="512"/>
        <v>West</v>
      </c>
      <c r="K5454" s="11" t="str">
        <f t="shared" si="513"/>
        <v>2010s</v>
      </c>
      <c r="L5454" s="11" t="str">
        <f t="shared" si="514"/>
        <v>Cereal</v>
      </c>
      <c r="M5454" s="18">
        <f t="shared" si="515"/>
        <v>100</v>
      </c>
    </row>
    <row r="5455" spans="1:13">
      <c r="A5455" s="4">
        <v>2015</v>
      </c>
      <c r="B5455" s="5" t="s">
        <v>163</v>
      </c>
      <c r="C5455" s="5" t="s">
        <v>187</v>
      </c>
      <c r="D5455" s="5" t="s">
        <v>16</v>
      </c>
      <c r="E5455" s="5">
        <v>20110</v>
      </c>
      <c r="F5455" s="6">
        <v>1248.6300000000001</v>
      </c>
      <c r="H5455" s="15" t="str">
        <f t="shared" si="510"/>
        <v>Medium</v>
      </c>
      <c r="I5455" s="11" t="str">
        <f t="shared" si="511"/>
        <v>Large</v>
      </c>
      <c r="J5455" s="11" t="str">
        <f t="shared" si="512"/>
        <v>West</v>
      </c>
      <c r="K5455" s="11" t="str">
        <f t="shared" si="513"/>
        <v>2010s</v>
      </c>
      <c r="L5455" s="11" t="str">
        <f t="shared" si="514"/>
        <v>Cereal</v>
      </c>
      <c r="M5455" s="18">
        <f t="shared" si="515"/>
        <v>6.209000497265043E-2</v>
      </c>
    </row>
    <row r="5456" spans="1:13">
      <c r="A5456" s="4">
        <v>2015</v>
      </c>
      <c r="B5456" s="5" t="s">
        <v>163</v>
      </c>
      <c r="C5456" s="5" t="s">
        <v>187</v>
      </c>
      <c r="D5456" s="5" t="s">
        <v>17</v>
      </c>
      <c r="E5456" s="5">
        <v>2960</v>
      </c>
      <c r="F5456" s="6">
        <v>746.62</v>
      </c>
      <c r="H5456" s="15" t="str">
        <f t="shared" si="510"/>
        <v>Low</v>
      </c>
      <c r="I5456" s="11" t="str">
        <f t="shared" si="511"/>
        <v>Medium</v>
      </c>
      <c r="J5456" s="11" t="str">
        <f t="shared" si="512"/>
        <v>West</v>
      </c>
      <c r="K5456" s="11" t="str">
        <f t="shared" si="513"/>
        <v>2010s</v>
      </c>
      <c r="L5456" s="11" t="str">
        <f t="shared" si="514"/>
        <v>Pulse</v>
      </c>
      <c r="M5456" s="18">
        <f t="shared" si="515"/>
        <v>0.2522364864864865</v>
      </c>
    </row>
    <row r="5457" spans="1:13">
      <c r="A5457" s="4">
        <v>2015</v>
      </c>
      <c r="B5457" s="5" t="s">
        <v>163</v>
      </c>
      <c r="C5457" s="5" t="s">
        <v>187</v>
      </c>
      <c r="D5457" s="5" t="s">
        <v>18</v>
      </c>
      <c r="E5457" s="5">
        <v>1180</v>
      </c>
      <c r="F5457" s="6">
        <v>84.75</v>
      </c>
      <c r="H5457" s="15" t="str">
        <f t="shared" si="510"/>
        <v>Low</v>
      </c>
      <c r="I5457" s="11" t="str">
        <f t="shared" si="511"/>
        <v>Medium</v>
      </c>
      <c r="J5457" s="11" t="str">
        <f t="shared" si="512"/>
        <v>West</v>
      </c>
      <c r="K5457" s="11" t="str">
        <f t="shared" si="513"/>
        <v>2010s</v>
      </c>
      <c r="L5457" s="11" t="str">
        <f t="shared" si="514"/>
        <v>Fiber</v>
      </c>
      <c r="M5457" s="18">
        <f t="shared" si="515"/>
        <v>7.182203389830509E-2</v>
      </c>
    </row>
    <row r="5458" spans="1:13">
      <c r="A5458" s="4">
        <v>2016</v>
      </c>
      <c r="B5458" s="5" t="s">
        <v>163</v>
      </c>
      <c r="C5458" s="5" t="s">
        <v>187</v>
      </c>
      <c r="D5458" s="5" t="s">
        <v>16</v>
      </c>
      <c r="E5458" s="5">
        <v>20150</v>
      </c>
      <c r="F5458" s="6">
        <v>1309.4100000000001</v>
      </c>
      <c r="H5458" s="15" t="str">
        <f t="shared" si="510"/>
        <v>Medium</v>
      </c>
      <c r="I5458" s="11" t="str">
        <f t="shared" si="511"/>
        <v>Large</v>
      </c>
      <c r="J5458" s="11" t="str">
        <f t="shared" si="512"/>
        <v>West</v>
      </c>
      <c r="K5458" s="11" t="str">
        <f t="shared" si="513"/>
        <v>2010s</v>
      </c>
      <c r="L5458" s="11" t="str">
        <f t="shared" si="514"/>
        <v>Cereal</v>
      </c>
      <c r="M5458" s="18">
        <f t="shared" si="515"/>
        <v>6.4983126550868492E-2</v>
      </c>
    </row>
    <row r="5459" spans="1:13">
      <c r="A5459" s="4">
        <v>2016</v>
      </c>
      <c r="B5459" s="5" t="s">
        <v>163</v>
      </c>
      <c r="C5459" s="5" t="s">
        <v>187</v>
      </c>
      <c r="D5459" s="5" t="s">
        <v>17</v>
      </c>
      <c r="E5459" s="5">
        <v>4990</v>
      </c>
      <c r="F5459" s="6">
        <v>729.73</v>
      </c>
      <c r="H5459" s="15" t="str">
        <f t="shared" si="510"/>
        <v>Low</v>
      </c>
      <c r="I5459" s="11" t="str">
        <f t="shared" si="511"/>
        <v>Medium</v>
      </c>
      <c r="J5459" s="11" t="str">
        <f t="shared" si="512"/>
        <v>West</v>
      </c>
      <c r="K5459" s="11" t="str">
        <f t="shared" si="513"/>
        <v>2010s</v>
      </c>
      <c r="L5459" s="11" t="str">
        <f t="shared" si="514"/>
        <v>Pulse</v>
      </c>
      <c r="M5459" s="18">
        <f t="shared" si="515"/>
        <v>0.14623847695390782</v>
      </c>
    </row>
    <row r="5460" spans="1:13">
      <c r="A5460" s="4">
        <v>2016</v>
      </c>
      <c r="B5460" s="5" t="s">
        <v>163</v>
      </c>
      <c r="C5460" s="5" t="s">
        <v>187</v>
      </c>
      <c r="D5460" s="5" t="s">
        <v>18</v>
      </c>
      <c r="E5460" s="5">
        <v>1390</v>
      </c>
      <c r="F5460" s="6">
        <v>667.57</v>
      </c>
      <c r="H5460" s="15" t="str">
        <f t="shared" si="510"/>
        <v>Low</v>
      </c>
      <c r="I5460" s="11" t="str">
        <f t="shared" si="511"/>
        <v>Medium</v>
      </c>
      <c r="J5460" s="11" t="str">
        <f t="shared" si="512"/>
        <v>West</v>
      </c>
      <c r="K5460" s="11" t="str">
        <f t="shared" si="513"/>
        <v>2010s</v>
      </c>
      <c r="L5460" s="11" t="str">
        <f t="shared" si="514"/>
        <v>Fiber</v>
      </c>
      <c r="M5460" s="18">
        <f t="shared" si="515"/>
        <v>0.48026618705035973</v>
      </c>
    </row>
    <row r="5461" spans="1:13">
      <c r="A5461" s="4">
        <v>2017</v>
      </c>
      <c r="B5461" s="5" t="s">
        <v>163</v>
      </c>
      <c r="C5461" s="5" t="s">
        <v>187</v>
      </c>
      <c r="D5461" s="5" t="s">
        <v>16</v>
      </c>
      <c r="E5461" s="5">
        <v>20420</v>
      </c>
      <c r="F5461" s="6">
        <v>41.91</v>
      </c>
      <c r="H5461" s="15" t="str">
        <f t="shared" si="510"/>
        <v>Low</v>
      </c>
      <c r="I5461" s="11" t="str">
        <f t="shared" si="511"/>
        <v>Large</v>
      </c>
      <c r="J5461" s="11" t="str">
        <f t="shared" si="512"/>
        <v>West</v>
      </c>
      <c r="K5461" s="11" t="str">
        <f t="shared" si="513"/>
        <v>2010s</v>
      </c>
      <c r="L5461" s="11" t="str">
        <f t="shared" si="514"/>
        <v>Cereal</v>
      </c>
      <c r="M5461" s="18">
        <f t="shared" si="515"/>
        <v>2.052399608227228E-3</v>
      </c>
    </row>
    <row r="5462" spans="1:13">
      <c r="A5462" s="4">
        <v>2017</v>
      </c>
      <c r="B5462" s="5" t="s">
        <v>163</v>
      </c>
      <c r="C5462" s="5" t="s">
        <v>187</v>
      </c>
      <c r="D5462" s="5" t="s">
        <v>17</v>
      </c>
      <c r="E5462" s="5">
        <v>2730</v>
      </c>
      <c r="F5462" s="6">
        <v>973.64</v>
      </c>
      <c r="H5462" s="15" t="str">
        <f t="shared" si="510"/>
        <v>Low</v>
      </c>
      <c r="I5462" s="11" t="str">
        <f t="shared" si="511"/>
        <v>Medium</v>
      </c>
      <c r="J5462" s="11" t="str">
        <f t="shared" si="512"/>
        <v>West</v>
      </c>
      <c r="K5462" s="11" t="str">
        <f t="shared" si="513"/>
        <v>2010s</v>
      </c>
      <c r="L5462" s="11" t="str">
        <f t="shared" si="514"/>
        <v>Pulse</v>
      </c>
      <c r="M5462" s="18">
        <f t="shared" si="515"/>
        <v>0.35664468864468862</v>
      </c>
    </row>
    <row r="5463" spans="1:13">
      <c r="A5463" s="4">
        <v>2017</v>
      </c>
      <c r="B5463" s="5" t="s">
        <v>163</v>
      </c>
      <c r="C5463" s="5" t="s">
        <v>187</v>
      </c>
      <c r="D5463" s="5" t="s">
        <v>18</v>
      </c>
      <c r="E5463" s="5">
        <v>2900</v>
      </c>
      <c r="F5463" s="6">
        <v>99.14</v>
      </c>
      <c r="H5463" s="15" t="str">
        <f t="shared" si="510"/>
        <v>Low</v>
      </c>
      <c r="I5463" s="11" t="str">
        <f t="shared" si="511"/>
        <v>Medium</v>
      </c>
      <c r="J5463" s="11" t="str">
        <f t="shared" si="512"/>
        <v>West</v>
      </c>
      <c r="K5463" s="11" t="str">
        <f t="shared" si="513"/>
        <v>2010s</v>
      </c>
      <c r="L5463" s="11" t="str">
        <f t="shared" si="514"/>
        <v>Fiber</v>
      </c>
      <c r="M5463" s="18">
        <f t="shared" si="515"/>
        <v>3.4186206896551725E-2</v>
      </c>
    </row>
    <row r="5464" spans="1:13">
      <c r="A5464" s="4">
        <v>2008</v>
      </c>
      <c r="B5464" s="5" t="s">
        <v>163</v>
      </c>
      <c r="C5464" s="5" t="s">
        <v>188</v>
      </c>
      <c r="D5464" s="5" t="s">
        <v>16</v>
      </c>
      <c r="E5464" s="5">
        <v>13360</v>
      </c>
      <c r="F5464" s="6">
        <v>1069.6099999999999</v>
      </c>
      <c r="H5464" s="15" t="str">
        <f t="shared" si="510"/>
        <v>Medium</v>
      </c>
      <c r="I5464" s="11" t="str">
        <f t="shared" si="511"/>
        <v>Large</v>
      </c>
      <c r="J5464" s="11" t="str">
        <f t="shared" si="512"/>
        <v>West</v>
      </c>
      <c r="K5464" s="11" t="str">
        <f t="shared" si="513"/>
        <v>2000s</v>
      </c>
      <c r="L5464" s="11" t="str">
        <f t="shared" si="514"/>
        <v>Cereal</v>
      </c>
      <c r="M5464" s="18">
        <f t="shared" si="515"/>
        <v>8.0060628742514961E-2</v>
      </c>
    </row>
    <row r="5465" spans="1:13">
      <c r="A5465" s="4">
        <v>2008</v>
      </c>
      <c r="B5465" s="5" t="s">
        <v>163</v>
      </c>
      <c r="C5465" s="5" t="s">
        <v>188</v>
      </c>
      <c r="D5465" s="5" t="s">
        <v>17</v>
      </c>
      <c r="E5465" s="5">
        <v>23300</v>
      </c>
      <c r="F5465" s="6">
        <v>760.94</v>
      </c>
      <c r="H5465" s="15" t="str">
        <f t="shared" si="510"/>
        <v>Low</v>
      </c>
      <c r="I5465" s="11" t="str">
        <f t="shared" si="511"/>
        <v>Large</v>
      </c>
      <c r="J5465" s="11" t="str">
        <f t="shared" si="512"/>
        <v>West</v>
      </c>
      <c r="K5465" s="11" t="str">
        <f t="shared" si="513"/>
        <v>2000s</v>
      </c>
      <c r="L5465" s="11" t="str">
        <f t="shared" si="514"/>
        <v>Pulse</v>
      </c>
      <c r="M5465" s="18">
        <f t="shared" si="515"/>
        <v>3.2658369098712448E-2</v>
      </c>
    </row>
    <row r="5466" spans="1:13">
      <c r="A5466" s="4">
        <v>2008</v>
      </c>
      <c r="B5466" s="5" t="s">
        <v>163</v>
      </c>
      <c r="C5466" s="5" t="s">
        <v>188</v>
      </c>
      <c r="D5466" s="5" t="s">
        <v>18</v>
      </c>
      <c r="E5466" s="5">
        <v>90</v>
      </c>
      <c r="F5466" s="6">
        <v>333.33</v>
      </c>
      <c r="H5466" s="15" t="str">
        <f t="shared" si="510"/>
        <v>Low</v>
      </c>
      <c r="I5466" s="11" t="str">
        <f t="shared" si="511"/>
        <v>Small</v>
      </c>
      <c r="J5466" s="11" t="str">
        <f t="shared" si="512"/>
        <v>West</v>
      </c>
      <c r="K5466" s="11" t="str">
        <f t="shared" si="513"/>
        <v>2000s</v>
      </c>
      <c r="L5466" s="11" t="str">
        <f t="shared" si="514"/>
        <v>Fiber</v>
      </c>
      <c r="M5466" s="18">
        <f t="shared" si="515"/>
        <v>3.7036666666666664</v>
      </c>
    </row>
    <row r="5467" spans="1:13">
      <c r="A5467" s="4">
        <v>2009</v>
      </c>
      <c r="B5467" s="5" t="s">
        <v>163</v>
      </c>
      <c r="C5467" s="5" t="s">
        <v>188</v>
      </c>
      <c r="D5467" s="5" t="s">
        <v>15</v>
      </c>
      <c r="E5467" s="5">
        <v>10</v>
      </c>
      <c r="F5467" s="6">
        <v>1000</v>
      </c>
      <c r="H5467" s="15" t="str">
        <f t="shared" si="510"/>
        <v>Medium</v>
      </c>
      <c r="I5467" s="11" t="str">
        <f t="shared" si="511"/>
        <v>Small</v>
      </c>
      <c r="J5467" s="11" t="str">
        <f t="shared" si="512"/>
        <v>West</v>
      </c>
      <c r="K5467" s="11" t="str">
        <f t="shared" si="513"/>
        <v>2000s</v>
      </c>
      <c r="L5467" s="11" t="str">
        <f t="shared" si="514"/>
        <v>Cereal</v>
      </c>
      <c r="M5467" s="18">
        <f t="shared" si="515"/>
        <v>100</v>
      </c>
    </row>
    <row r="5468" spans="1:13">
      <c r="A5468" s="4">
        <v>2009</v>
      </c>
      <c r="B5468" s="5" t="s">
        <v>163</v>
      </c>
      <c r="C5468" s="5" t="s">
        <v>188</v>
      </c>
      <c r="D5468" s="5" t="s">
        <v>16</v>
      </c>
      <c r="E5468" s="5">
        <v>13950</v>
      </c>
      <c r="F5468" s="6">
        <v>258.06</v>
      </c>
      <c r="H5468" s="15" t="str">
        <f t="shared" si="510"/>
        <v>Low</v>
      </c>
      <c r="I5468" s="11" t="str">
        <f t="shared" si="511"/>
        <v>Large</v>
      </c>
      <c r="J5468" s="11" t="str">
        <f t="shared" si="512"/>
        <v>West</v>
      </c>
      <c r="K5468" s="11" t="str">
        <f t="shared" si="513"/>
        <v>2000s</v>
      </c>
      <c r="L5468" s="11" t="str">
        <f t="shared" si="514"/>
        <v>Cereal</v>
      </c>
      <c r="M5468" s="18">
        <f t="shared" si="515"/>
        <v>1.8498924731182795E-2</v>
      </c>
    </row>
    <row r="5469" spans="1:13">
      <c r="A5469" s="4">
        <v>2009</v>
      </c>
      <c r="B5469" s="5" t="s">
        <v>163</v>
      </c>
      <c r="C5469" s="5" t="s">
        <v>188</v>
      </c>
      <c r="D5469" s="5" t="s">
        <v>17</v>
      </c>
      <c r="E5469" s="5">
        <v>11060</v>
      </c>
      <c r="F5469" s="6">
        <v>501.81</v>
      </c>
      <c r="H5469" s="15" t="str">
        <f t="shared" si="510"/>
        <v>Low</v>
      </c>
      <c r="I5469" s="11" t="str">
        <f t="shared" si="511"/>
        <v>Large</v>
      </c>
      <c r="J5469" s="11" t="str">
        <f t="shared" si="512"/>
        <v>West</v>
      </c>
      <c r="K5469" s="11" t="str">
        <f t="shared" si="513"/>
        <v>2000s</v>
      </c>
      <c r="L5469" s="11" t="str">
        <f t="shared" si="514"/>
        <v>Pulse</v>
      </c>
      <c r="M5469" s="18">
        <f t="shared" si="515"/>
        <v>4.5371609403254971E-2</v>
      </c>
    </row>
    <row r="5470" spans="1:13">
      <c r="A5470" s="4">
        <v>2009</v>
      </c>
      <c r="B5470" s="5" t="s">
        <v>163</v>
      </c>
      <c r="C5470" s="5" t="s">
        <v>188</v>
      </c>
      <c r="D5470" s="5" t="s">
        <v>18</v>
      </c>
      <c r="E5470" s="5">
        <v>440</v>
      </c>
      <c r="F5470" s="6">
        <v>340.91</v>
      </c>
      <c r="H5470" s="15" t="str">
        <f t="shared" si="510"/>
        <v>Low</v>
      </c>
      <c r="I5470" s="11" t="str">
        <f t="shared" si="511"/>
        <v>Small</v>
      </c>
      <c r="J5470" s="11" t="str">
        <f t="shared" si="512"/>
        <v>West</v>
      </c>
      <c r="K5470" s="11" t="str">
        <f t="shared" si="513"/>
        <v>2000s</v>
      </c>
      <c r="L5470" s="11" t="str">
        <f t="shared" si="514"/>
        <v>Fiber</v>
      </c>
      <c r="M5470" s="18">
        <f t="shared" si="515"/>
        <v>0.77479545454545462</v>
      </c>
    </row>
    <row r="5471" spans="1:13">
      <c r="A5471" s="4">
        <v>2010</v>
      </c>
      <c r="B5471" s="5" t="s">
        <v>163</v>
      </c>
      <c r="C5471" s="5" t="s">
        <v>188</v>
      </c>
      <c r="D5471" s="5" t="s">
        <v>16</v>
      </c>
      <c r="E5471" s="5">
        <v>13050</v>
      </c>
      <c r="F5471" s="6">
        <v>1226.82</v>
      </c>
      <c r="H5471" s="15" t="str">
        <f t="shared" si="510"/>
        <v>Medium</v>
      </c>
      <c r="I5471" s="11" t="str">
        <f t="shared" si="511"/>
        <v>Large</v>
      </c>
      <c r="J5471" s="11" t="str">
        <f t="shared" si="512"/>
        <v>West</v>
      </c>
      <c r="K5471" s="11" t="str">
        <f t="shared" si="513"/>
        <v>2010s</v>
      </c>
      <c r="L5471" s="11" t="str">
        <f t="shared" si="514"/>
        <v>Cereal</v>
      </c>
      <c r="M5471" s="18">
        <f t="shared" si="515"/>
        <v>9.4009195402298851E-2</v>
      </c>
    </row>
    <row r="5472" spans="1:13">
      <c r="A5472" s="4">
        <v>2010</v>
      </c>
      <c r="B5472" s="5" t="s">
        <v>163</v>
      </c>
      <c r="C5472" s="5" t="s">
        <v>188</v>
      </c>
      <c r="D5472" s="5" t="s">
        <v>17</v>
      </c>
      <c r="E5472" s="5">
        <v>70330</v>
      </c>
      <c r="F5472" s="6">
        <v>671.26</v>
      </c>
      <c r="H5472" s="15" t="str">
        <f t="shared" si="510"/>
        <v>Low</v>
      </c>
      <c r="I5472" s="11" t="str">
        <f t="shared" si="511"/>
        <v>Large</v>
      </c>
      <c r="J5472" s="11" t="str">
        <f t="shared" si="512"/>
        <v>West</v>
      </c>
      <c r="K5472" s="11" t="str">
        <f t="shared" si="513"/>
        <v>2010s</v>
      </c>
      <c r="L5472" s="11" t="str">
        <f t="shared" si="514"/>
        <v>Pulse</v>
      </c>
      <c r="M5472" s="18">
        <f t="shared" si="515"/>
        <v>9.5444333854685058E-3</v>
      </c>
    </row>
    <row r="5473" spans="1:13">
      <c r="A5473" s="4">
        <v>2010</v>
      </c>
      <c r="B5473" s="5" t="s">
        <v>163</v>
      </c>
      <c r="C5473" s="5" t="s">
        <v>188</v>
      </c>
      <c r="D5473" s="5" t="s">
        <v>18</v>
      </c>
      <c r="E5473" s="5">
        <v>140</v>
      </c>
      <c r="F5473" s="6">
        <v>428.57</v>
      </c>
      <c r="H5473" s="15" t="str">
        <f t="shared" si="510"/>
        <v>Low</v>
      </c>
      <c r="I5473" s="11" t="str">
        <f t="shared" si="511"/>
        <v>Small</v>
      </c>
      <c r="J5473" s="11" t="str">
        <f t="shared" si="512"/>
        <v>West</v>
      </c>
      <c r="K5473" s="11" t="str">
        <f t="shared" si="513"/>
        <v>2010s</v>
      </c>
      <c r="L5473" s="11" t="str">
        <f t="shared" si="514"/>
        <v>Fiber</v>
      </c>
      <c r="M5473" s="18">
        <f t="shared" si="515"/>
        <v>3.0612142857142857</v>
      </c>
    </row>
    <row r="5474" spans="1:13">
      <c r="A5474" s="4">
        <v>2011</v>
      </c>
      <c r="B5474" s="5" t="s">
        <v>163</v>
      </c>
      <c r="C5474" s="5" t="s">
        <v>188</v>
      </c>
      <c r="D5474" s="5" t="s">
        <v>16</v>
      </c>
      <c r="E5474" s="5">
        <v>12550</v>
      </c>
      <c r="F5474" s="6">
        <v>996.81</v>
      </c>
      <c r="H5474" s="15" t="str">
        <f t="shared" si="510"/>
        <v>Low</v>
      </c>
      <c r="I5474" s="11" t="str">
        <f t="shared" si="511"/>
        <v>Large</v>
      </c>
      <c r="J5474" s="11" t="str">
        <f t="shared" si="512"/>
        <v>West</v>
      </c>
      <c r="K5474" s="11" t="str">
        <f t="shared" si="513"/>
        <v>2010s</v>
      </c>
      <c r="L5474" s="11" t="str">
        <f t="shared" si="514"/>
        <v>Cereal</v>
      </c>
      <c r="M5474" s="18">
        <f t="shared" si="515"/>
        <v>7.9427091633466132E-2</v>
      </c>
    </row>
    <row r="5475" spans="1:13">
      <c r="A5475" s="4">
        <v>2011</v>
      </c>
      <c r="B5475" s="5" t="s">
        <v>163</v>
      </c>
      <c r="C5475" s="5" t="s">
        <v>188</v>
      </c>
      <c r="D5475" s="5" t="s">
        <v>17</v>
      </c>
      <c r="E5475" s="5">
        <v>59850</v>
      </c>
      <c r="F5475" s="6">
        <v>1024.73</v>
      </c>
      <c r="H5475" s="15" t="str">
        <f t="shared" si="510"/>
        <v>Medium</v>
      </c>
      <c r="I5475" s="11" t="str">
        <f t="shared" si="511"/>
        <v>Large</v>
      </c>
      <c r="J5475" s="11" t="str">
        <f t="shared" si="512"/>
        <v>West</v>
      </c>
      <c r="K5475" s="11" t="str">
        <f t="shared" si="513"/>
        <v>2010s</v>
      </c>
      <c r="L5475" s="11" t="str">
        <f t="shared" si="514"/>
        <v>Pulse</v>
      </c>
      <c r="M5475" s="18">
        <f t="shared" si="515"/>
        <v>1.7121637426900586E-2</v>
      </c>
    </row>
    <row r="5476" spans="1:13">
      <c r="A5476" s="4">
        <v>2011</v>
      </c>
      <c r="B5476" s="5" t="s">
        <v>163</v>
      </c>
      <c r="C5476" s="5" t="s">
        <v>188</v>
      </c>
      <c r="D5476" s="5" t="s">
        <v>18</v>
      </c>
      <c r="E5476" s="5">
        <v>870</v>
      </c>
      <c r="F5476" s="6">
        <v>517.24</v>
      </c>
      <c r="H5476" s="15" t="str">
        <f t="shared" si="510"/>
        <v>Low</v>
      </c>
      <c r="I5476" s="11" t="str">
        <f t="shared" si="511"/>
        <v>Small</v>
      </c>
      <c r="J5476" s="11" t="str">
        <f t="shared" si="512"/>
        <v>West</v>
      </c>
      <c r="K5476" s="11" t="str">
        <f t="shared" si="513"/>
        <v>2010s</v>
      </c>
      <c r="L5476" s="11" t="str">
        <f t="shared" si="514"/>
        <v>Fiber</v>
      </c>
      <c r="M5476" s="18">
        <f t="shared" si="515"/>
        <v>0.59452873563218389</v>
      </c>
    </row>
    <row r="5477" spans="1:13">
      <c r="A5477" s="4">
        <v>2012</v>
      </c>
      <c r="B5477" s="5" t="s">
        <v>163</v>
      </c>
      <c r="C5477" s="5" t="s">
        <v>188</v>
      </c>
      <c r="D5477" s="5" t="s">
        <v>16</v>
      </c>
      <c r="E5477" s="5">
        <v>10690</v>
      </c>
      <c r="F5477" s="6">
        <v>1147.8</v>
      </c>
      <c r="H5477" s="15" t="str">
        <f t="shared" si="510"/>
        <v>Medium</v>
      </c>
      <c r="I5477" s="11" t="str">
        <f t="shared" si="511"/>
        <v>Large</v>
      </c>
      <c r="J5477" s="11" t="str">
        <f t="shared" si="512"/>
        <v>West</v>
      </c>
      <c r="K5477" s="11" t="str">
        <f t="shared" si="513"/>
        <v>2010s</v>
      </c>
      <c r="L5477" s="11" t="str">
        <f t="shared" si="514"/>
        <v>Cereal</v>
      </c>
      <c r="M5477" s="18">
        <f t="shared" si="515"/>
        <v>0.10737137511693171</v>
      </c>
    </row>
    <row r="5478" spans="1:13">
      <c r="A5478" s="4">
        <v>2012</v>
      </c>
      <c r="B5478" s="5" t="s">
        <v>163</v>
      </c>
      <c r="C5478" s="5" t="s">
        <v>188</v>
      </c>
      <c r="D5478" s="5" t="s">
        <v>17</v>
      </c>
      <c r="E5478" s="5">
        <v>58580</v>
      </c>
      <c r="F5478" s="6">
        <v>1202.6300000000001</v>
      </c>
      <c r="H5478" s="15" t="str">
        <f t="shared" si="510"/>
        <v>Medium</v>
      </c>
      <c r="I5478" s="11" t="str">
        <f t="shared" si="511"/>
        <v>Large</v>
      </c>
      <c r="J5478" s="11" t="str">
        <f t="shared" si="512"/>
        <v>West</v>
      </c>
      <c r="K5478" s="11" t="str">
        <f t="shared" si="513"/>
        <v>2010s</v>
      </c>
      <c r="L5478" s="11" t="str">
        <f t="shared" si="514"/>
        <v>Pulse</v>
      </c>
      <c r="M5478" s="18">
        <f t="shared" si="515"/>
        <v>2.0529702970297031E-2</v>
      </c>
    </row>
    <row r="5479" spans="1:13">
      <c r="A5479" s="4">
        <v>2012</v>
      </c>
      <c r="B5479" s="5" t="s">
        <v>163</v>
      </c>
      <c r="C5479" s="5" t="s">
        <v>188</v>
      </c>
      <c r="D5479" s="5" t="s">
        <v>18</v>
      </c>
      <c r="E5479" s="5">
        <v>1690</v>
      </c>
      <c r="F5479" s="6">
        <v>88.76</v>
      </c>
      <c r="H5479" s="15" t="str">
        <f t="shared" si="510"/>
        <v>Low</v>
      </c>
      <c r="I5479" s="11" t="str">
        <f t="shared" si="511"/>
        <v>Medium</v>
      </c>
      <c r="J5479" s="11" t="str">
        <f t="shared" si="512"/>
        <v>West</v>
      </c>
      <c r="K5479" s="11" t="str">
        <f t="shared" si="513"/>
        <v>2010s</v>
      </c>
      <c r="L5479" s="11" t="str">
        <f t="shared" si="514"/>
        <v>Fiber</v>
      </c>
      <c r="M5479" s="18">
        <f t="shared" si="515"/>
        <v>5.2520710059171603E-2</v>
      </c>
    </row>
    <row r="5480" spans="1:13">
      <c r="A5480" s="4">
        <v>2013</v>
      </c>
      <c r="B5480" s="5" t="s">
        <v>163</v>
      </c>
      <c r="C5480" s="5" t="s">
        <v>188</v>
      </c>
      <c r="D5480" s="5" t="s">
        <v>16</v>
      </c>
      <c r="E5480" s="5">
        <v>10730</v>
      </c>
      <c r="F5480" s="6">
        <v>989.75</v>
      </c>
      <c r="H5480" s="15" t="str">
        <f t="shared" si="510"/>
        <v>Low</v>
      </c>
      <c r="I5480" s="11" t="str">
        <f t="shared" si="511"/>
        <v>Large</v>
      </c>
      <c r="J5480" s="11" t="str">
        <f t="shared" si="512"/>
        <v>West</v>
      </c>
      <c r="K5480" s="11" t="str">
        <f t="shared" si="513"/>
        <v>2010s</v>
      </c>
      <c r="L5480" s="11" t="str">
        <f t="shared" si="514"/>
        <v>Cereal</v>
      </c>
      <c r="M5480" s="18">
        <f t="shared" si="515"/>
        <v>9.2241379310344832E-2</v>
      </c>
    </row>
    <row r="5481" spans="1:13">
      <c r="A5481" s="4">
        <v>2013</v>
      </c>
      <c r="B5481" s="5" t="s">
        <v>163</v>
      </c>
      <c r="C5481" s="5" t="s">
        <v>188</v>
      </c>
      <c r="D5481" s="5" t="s">
        <v>17</v>
      </c>
      <c r="E5481" s="5">
        <v>58930</v>
      </c>
      <c r="F5481" s="6">
        <v>1154.42</v>
      </c>
      <c r="H5481" s="15" t="str">
        <f t="shared" si="510"/>
        <v>Medium</v>
      </c>
      <c r="I5481" s="11" t="str">
        <f t="shared" si="511"/>
        <v>Large</v>
      </c>
      <c r="J5481" s="11" t="str">
        <f t="shared" si="512"/>
        <v>West</v>
      </c>
      <c r="K5481" s="11" t="str">
        <f t="shared" si="513"/>
        <v>2010s</v>
      </c>
      <c r="L5481" s="11" t="str">
        <f t="shared" si="514"/>
        <v>Pulse</v>
      </c>
      <c r="M5481" s="18">
        <f t="shared" si="515"/>
        <v>1.9589682674359409E-2</v>
      </c>
    </row>
    <row r="5482" spans="1:13">
      <c r="A5482" s="4">
        <v>2013</v>
      </c>
      <c r="B5482" s="5" t="s">
        <v>163</v>
      </c>
      <c r="C5482" s="5" t="s">
        <v>188</v>
      </c>
      <c r="D5482" s="5" t="s">
        <v>18</v>
      </c>
      <c r="E5482" s="5">
        <v>1000</v>
      </c>
      <c r="F5482" s="6">
        <v>100</v>
      </c>
      <c r="H5482" s="15" t="str">
        <f t="shared" si="510"/>
        <v>Low</v>
      </c>
      <c r="I5482" s="11" t="str">
        <f t="shared" si="511"/>
        <v>Medium</v>
      </c>
      <c r="J5482" s="11" t="str">
        <f t="shared" si="512"/>
        <v>West</v>
      </c>
      <c r="K5482" s="11" t="str">
        <f t="shared" si="513"/>
        <v>2010s</v>
      </c>
      <c r="L5482" s="11" t="str">
        <f t="shared" si="514"/>
        <v>Fiber</v>
      </c>
      <c r="M5482" s="18">
        <f t="shared" si="515"/>
        <v>0.1</v>
      </c>
    </row>
    <row r="5483" spans="1:13">
      <c r="A5483" s="4">
        <v>2014</v>
      </c>
      <c r="B5483" s="5" t="s">
        <v>163</v>
      </c>
      <c r="C5483" s="5" t="s">
        <v>188</v>
      </c>
      <c r="D5483" s="5" t="s">
        <v>15</v>
      </c>
      <c r="E5483" s="5">
        <v>10</v>
      </c>
      <c r="F5483" s="6">
        <v>1000</v>
      </c>
      <c r="H5483" s="15" t="str">
        <f t="shared" si="510"/>
        <v>Medium</v>
      </c>
      <c r="I5483" s="11" t="str">
        <f t="shared" si="511"/>
        <v>Small</v>
      </c>
      <c r="J5483" s="11" t="str">
        <f t="shared" si="512"/>
        <v>West</v>
      </c>
      <c r="K5483" s="11" t="str">
        <f t="shared" si="513"/>
        <v>2010s</v>
      </c>
      <c r="L5483" s="11" t="str">
        <f t="shared" si="514"/>
        <v>Cereal</v>
      </c>
      <c r="M5483" s="18">
        <f t="shared" si="515"/>
        <v>100</v>
      </c>
    </row>
    <row r="5484" spans="1:13">
      <c r="A5484" s="4">
        <v>2014</v>
      </c>
      <c r="B5484" s="5" t="s">
        <v>163</v>
      </c>
      <c r="C5484" s="5" t="s">
        <v>188</v>
      </c>
      <c r="D5484" s="5" t="s">
        <v>16</v>
      </c>
      <c r="E5484" s="5">
        <v>9030</v>
      </c>
      <c r="F5484" s="6">
        <v>1096.3499999999999</v>
      </c>
      <c r="H5484" s="15" t="str">
        <f t="shared" si="510"/>
        <v>Medium</v>
      </c>
      <c r="I5484" s="11" t="str">
        <f t="shared" si="511"/>
        <v>Large</v>
      </c>
      <c r="J5484" s="11" t="str">
        <f t="shared" si="512"/>
        <v>West</v>
      </c>
      <c r="K5484" s="11" t="str">
        <f t="shared" si="513"/>
        <v>2010s</v>
      </c>
      <c r="L5484" s="11" t="str">
        <f t="shared" si="514"/>
        <v>Cereal</v>
      </c>
      <c r="M5484" s="18">
        <f t="shared" si="515"/>
        <v>0.12141196013289035</v>
      </c>
    </row>
    <row r="5485" spans="1:13">
      <c r="A5485" s="4">
        <v>2014</v>
      </c>
      <c r="B5485" s="5" t="s">
        <v>163</v>
      </c>
      <c r="C5485" s="5" t="s">
        <v>188</v>
      </c>
      <c r="D5485" s="5" t="s">
        <v>17</v>
      </c>
      <c r="E5485" s="5">
        <v>49820</v>
      </c>
      <c r="F5485" s="6">
        <v>761.34</v>
      </c>
      <c r="H5485" s="15" t="str">
        <f t="shared" si="510"/>
        <v>Low</v>
      </c>
      <c r="I5485" s="11" t="str">
        <f t="shared" si="511"/>
        <v>Large</v>
      </c>
      <c r="J5485" s="11" t="str">
        <f t="shared" si="512"/>
        <v>West</v>
      </c>
      <c r="K5485" s="11" t="str">
        <f t="shared" si="513"/>
        <v>2010s</v>
      </c>
      <c r="L5485" s="11" t="str">
        <f t="shared" si="514"/>
        <v>Pulse</v>
      </c>
      <c r="M5485" s="18">
        <f t="shared" si="515"/>
        <v>1.528181453231634E-2</v>
      </c>
    </row>
    <row r="5486" spans="1:13">
      <c r="A5486" s="4">
        <v>2014</v>
      </c>
      <c r="B5486" s="5" t="s">
        <v>163</v>
      </c>
      <c r="C5486" s="5" t="s">
        <v>188</v>
      </c>
      <c r="D5486" s="5" t="s">
        <v>18</v>
      </c>
      <c r="E5486" s="5">
        <v>1490</v>
      </c>
      <c r="F5486" s="6">
        <v>93.96</v>
      </c>
      <c r="H5486" s="15" t="str">
        <f t="shared" si="510"/>
        <v>Low</v>
      </c>
      <c r="I5486" s="11" t="str">
        <f t="shared" si="511"/>
        <v>Medium</v>
      </c>
      <c r="J5486" s="11" t="str">
        <f t="shared" si="512"/>
        <v>West</v>
      </c>
      <c r="K5486" s="11" t="str">
        <f t="shared" si="513"/>
        <v>2010s</v>
      </c>
      <c r="L5486" s="11" t="str">
        <f t="shared" si="514"/>
        <v>Fiber</v>
      </c>
      <c r="M5486" s="18">
        <f t="shared" si="515"/>
        <v>6.3060402684563754E-2</v>
      </c>
    </row>
    <row r="5487" spans="1:13">
      <c r="A5487" s="4">
        <v>2015</v>
      </c>
      <c r="B5487" s="5" t="s">
        <v>163</v>
      </c>
      <c r="C5487" s="5" t="s">
        <v>188</v>
      </c>
      <c r="D5487" s="5" t="s">
        <v>15</v>
      </c>
      <c r="E5487" s="5">
        <v>10</v>
      </c>
      <c r="F5487" s="6">
        <v>1000</v>
      </c>
      <c r="H5487" s="15" t="str">
        <f t="shared" si="510"/>
        <v>Medium</v>
      </c>
      <c r="I5487" s="11" t="str">
        <f t="shared" si="511"/>
        <v>Small</v>
      </c>
      <c r="J5487" s="11" t="str">
        <f t="shared" si="512"/>
        <v>West</v>
      </c>
      <c r="K5487" s="11" t="str">
        <f t="shared" si="513"/>
        <v>2010s</v>
      </c>
      <c r="L5487" s="11" t="str">
        <f t="shared" si="514"/>
        <v>Cereal</v>
      </c>
      <c r="M5487" s="18">
        <f t="shared" si="515"/>
        <v>100</v>
      </c>
    </row>
    <row r="5488" spans="1:13">
      <c r="A5488" s="4">
        <v>2015</v>
      </c>
      <c r="B5488" s="5" t="s">
        <v>163</v>
      </c>
      <c r="C5488" s="5" t="s">
        <v>188</v>
      </c>
      <c r="D5488" s="5" t="s">
        <v>16</v>
      </c>
      <c r="E5488" s="5">
        <v>8920</v>
      </c>
      <c r="F5488" s="6">
        <v>989.91</v>
      </c>
      <c r="H5488" s="15" t="str">
        <f t="shared" si="510"/>
        <v>Low</v>
      </c>
      <c r="I5488" s="11" t="str">
        <f t="shared" si="511"/>
        <v>Large</v>
      </c>
      <c r="J5488" s="11" t="str">
        <f t="shared" si="512"/>
        <v>West</v>
      </c>
      <c r="K5488" s="11" t="str">
        <f t="shared" si="513"/>
        <v>2010s</v>
      </c>
      <c r="L5488" s="11" t="str">
        <f t="shared" si="514"/>
        <v>Cereal</v>
      </c>
      <c r="M5488" s="18">
        <f t="shared" si="515"/>
        <v>0.11097645739910314</v>
      </c>
    </row>
    <row r="5489" spans="1:13">
      <c r="A5489" s="4">
        <v>2015</v>
      </c>
      <c r="B5489" s="5" t="s">
        <v>163</v>
      </c>
      <c r="C5489" s="5" t="s">
        <v>188</v>
      </c>
      <c r="D5489" s="5" t="s">
        <v>17</v>
      </c>
      <c r="E5489" s="5">
        <v>15830</v>
      </c>
      <c r="F5489" s="6">
        <v>1243.21</v>
      </c>
      <c r="H5489" s="15" t="str">
        <f t="shared" si="510"/>
        <v>Medium</v>
      </c>
      <c r="I5489" s="11" t="str">
        <f t="shared" si="511"/>
        <v>Large</v>
      </c>
      <c r="J5489" s="11" t="str">
        <f t="shared" si="512"/>
        <v>West</v>
      </c>
      <c r="K5489" s="11" t="str">
        <f t="shared" si="513"/>
        <v>2010s</v>
      </c>
      <c r="L5489" s="11" t="str">
        <f t="shared" si="514"/>
        <v>Pulse</v>
      </c>
      <c r="M5489" s="18">
        <f t="shared" si="515"/>
        <v>7.8535060012634245E-2</v>
      </c>
    </row>
    <row r="5490" spans="1:13">
      <c r="A5490" s="4">
        <v>2015</v>
      </c>
      <c r="B5490" s="5" t="s">
        <v>163</v>
      </c>
      <c r="C5490" s="5" t="s">
        <v>188</v>
      </c>
      <c r="D5490" s="5" t="s">
        <v>18</v>
      </c>
      <c r="E5490" s="5">
        <v>1170</v>
      </c>
      <c r="F5490" s="6">
        <v>85.47</v>
      </c>
      <c r="H5490" s="15" t="str">
        <f t="shared" si="510"/>
        <v>Low</v>
      </c>
      <c r="I5490" s="11" t="str">
        <f t="shared" si="511"/>
        <v>Medium</v>
      </c>
      <c r="J5490" s="11" t="str">
        <f t="shared" si="512"/>
        <v>West</v>
      </c>
      <c r="K5490" s="11" t="str">
        <f t="shared" si="513"/>
        <v>2010s</v>
      </c>
      <c r="L5490" s="11" t="str">
        <f t="shared" si="514"/>
        <v>Fiber</v>
      </c>
      <c r="M5490" s="18">
        <f t="shared" si="515"/>
        <v>7.3051282051282057E-2</v>
      </c>
    </row>
    <row r="5491" spans="1:13">
      <c r="A5491" s="4">
        <v>2016</v>
      </c>
      <c r="B5491" s="5" t="s">
        <v>163</v>
      </c>
      <c r="C5491" s="5" t="s">
        <v>188</v>
      </c>
      <c r="D5491" s="5" t="s">
        <v>16</v>
      </c>
      <c r="E5491" s="5">
        <v>8710</v>
      </c>
      <c r="F5491" s="6">
        <v>1048</v>
      </c>
      <c r="H5491" s="15" t="str">
        <f t="shared" si="510"/>
        <v>Medium</v>
      </c>
      <c r="I5491" s="11" t="str">
        <f t="shared" si="511"/>
        <v>Large</v>
      </c>
      <c r="J5491" s="11" t="str">
        <f t="shared" si="512"/>
        <v>West</v>
      </c>
      <c r="K5491" s="11" t="str">
        <f t="shared" si="513"/>
        <v>2010s</v>
      </c>
      <c r="L5491" s="11" t="str">
        <f t="shared" si="514"/>
        <v>Cereal</v>
      </c>
      <c r="M5491" s="18">
        <f t="shared" si="515"/>
        <v>0.12032146957520092</v>
      </c>
    </row>
    <row r="5492" spans="1:13">
      <c r="A5492" s="4">
        <v>2016</v>
      </c>
      <c r="B5492" s="5" t="s">
        <v>163</v>
      </c>
      <c r="C5492" s="5" t="s">
        <v>188</v>
      </c>
      <c r="D5492" s="5" t="s">
        <v>17</v>
      </c>
      <c r="E5492" s="5">
        <v>48890</v>
      </c>
      <c r="F5492" s="6">
        <v>984.02</v>
      </c>
      <c r="H5492" s="15" t="str">
        <f t="shared" si="510"/>
        <v>Low</v>
      </c>
      <c r="I5492" s="11" t="str">
        <f t="shared" si="511"/>
        <v>Large</v>
      </c>
      <c r="J5492" s="11" t="str">
        <f t="shared" si="512"/>
        <v>West</v>
      </c>
      <c r="K5492" s="11" t="str">
        <f t="shared" si="513"/>
        <v>2010s</v>
      </c>
      <c r="L5492" s="11" t="str">
        <f t="shared" si="514"/>
        <v>Pulse</v>
      </c>
      <c r="M5492" s="18">
        <f t="shared" si="515"/>
        <v>2.0127224381264061E-2</v>
      </c>
    </row>
    <row r="5493" spans="1:13">
      <c r="A5493" s="4">
        <v>2016</v>
      </c>
      <c r="B5493" s="5" t="s">
        <v>163</v>
      </c>
      <c r="C5493" s="5" t="s">
        <v>188</v>
      </c>
      <c r="D5493" s="5" t="s">
        <v>18</v>
      </c>
      <c r="E5493" s="5">
        <v>780</v>
      </c>
      <c r="F5493" s="6">
        <v>712.84</v>
      </c>
      <c r="H5493" s="15" t="str">
        <f t="shared" si="510"/>
        <v>Low</v>
      </c>
      <c r="I5493" s="11" t="str">
        <f t="shared" si="511"/>
        <v>Small</v>
      </c>
      <c r="J5493" s="11" t="str">
        <f t="shared" si="512"/>
        <v>West</v>
      </c>
      <c r="K5493" s="11" t="str">
        <f t="shared" si="513"/>
        <v>2010s</v>
      </c>
      <c r="L5493" s="11" t="str">
        <f t="shared" si="514"/>
        <v>Fiber</v>
      </c>
      <c r="M5493" s="18">
        <f t="shared" si="515"/>
        <v>0.91389743589743588</v>
      </c>
    </row>
    <row r="5494" spans="1:13">
      <c r="A5494" s="4">
        <v>2017</v>
      </c>
      <c r="B5494" s="5" t="s">
        <v>163</v>
      </c>
      <c r="C5494" s="5" t="s">
        <v>188</v>
      </c>
      <c r="D5494" s="5" t="s">
        <v>16</v>
      </c>
      <c r="E5494" s="5">
        <v>7320</v>
      </c>
      <c r="F5494" s="6">
        <v>4396.04</v>
      </c>
      <c r="H5494" s="15" t="str">
        <f t="shared" si="510"/>
        <v>High</v>
      </c>
      <c r="I5494" s="11" t="str">
        <f t="shared" si="511"/>
        <v>Large</v>
      </c>
      <c r="J5494" s="11" t="str">
        <f t="shared" si="512"/>
        <v>West</v>
      </c>
      <c r="K5494" s="11" t="str">
        <f t="shared" si="513"/>
        <v>2010s</v>
      </c>
      <c r="L5494" s="11" t="str">
        <f t="shared" si="514"/>
        <v>Cereal</v>
      </c>
      <c r="M5494" s="18">
        <f t="shared" si="515"/>
        <v>0.60055191256830598</v>
      </c>
    </row>
    <row r="5495" spans="1:13">
      <c r="A5495" s="4">
        <v>2017</v>
      </c>
      <c r="B5495" s="5" t="s">
        <v>163</v>
      </c>
      <c r="C5495" s="5" t="s">
        <v>188</v>
      </c>
      <c r="D5495" s="5" t="s">
        <v>17</v>
      </c>
      <c r="E5495" s="5">
        <v>101370</v>
      </c>
      <c r="F5495" s="6">
        <v>1064.95</v>
      </c>
      <c r="H5495" s="15" t="str">
        <f t="shared" si="510"/>
        <v>Medium</v>
      </c>
      <c r="I5495" s="11" t="str">
        <f t="shared" si="511"/>
        <v>Large</v>
      </c>
      <c r="J5495" s="11" t="str">
        <f t="shared" si="512"/>
        <v>West</v>
      </c>
      <c r="K5495" s="11" t="str">
        <f t="shared" si="513"/>
        <v>2010s</v>
      </c>
      <c r="L5495" s="11" t="str">
        <f t="shared" si="514"/>
        <v>Pulse</v>
      </c>
      <c r="M5495" s="18">
        <f t="shared" si="515"/>
        <v>1.0505573641116702E-2</v>
      </c>
    </row>
    <row r="5496" spans="1:13">
      <c r="A5496" s="4">
        <v>2017</v>
      </c>
      <c r="B5496" s="5" t="s">
        <v>163</v>
      </c>
      <c r="C5496" s="5" t="s">
        <v>188</v>
      </c>
      <c r="D5496" s="5" t="s">
        <v>18</v>
      </c>
      <c r="E5496" s="5">
        <v>970</v>
      </c>
      <c r="F5496" s="6">
        <v>137.13999999999999</v>
      </c>
      <c r="H5496" s="15" t="str">
        <f t="shared" si="510"/>
        <v>Low</v>
      </c>
      <c r="I5496" s="11" t="str">
        <f t="shared" si="511"/>
        <v>Small</v>
      </c>
      <c r="J5496" s="11" t="str">
        <f t="shared" si="512"/>
        <v>West</v>
      </c>
      <c r="K5496" s="11" t="str">
        <f t="shared" si="513"/>
        <v>2010s</v>
      </c>
      <c r="L5496" s="11" t="str">
        <f t="shared" si="514"/>
        <v>Fiber</v>
      </c>
      <c r="M5496" s="18">
        <f t="shared" si="515"/>
        <v>0.14138144329896907</v>
      </c>
    </row>
    <row r="5497" spans="1:13">
      <c r="A5497" s="4">
        <v>2008</v>
      </c>
      <c r="B5497" s="5" t="s">
        <v>163</v>
      </c>
      <c r="C5497" s="5" t="s">
        <v>189</v>
      </c>
      <c r="D5497" s="5" t="s">
        <v>15</v>
      </c>
      <c r="E5497" s="5">
        <v>4320</v>
      </c>
      <c r="F5497" s="6">
        <v>727.23</v>
      </c>
      <c r="H5497" s="15" t="str">
        <f t="shared" si="510"/>
        <v>Low</v>
      </c>
      <c r="I5497" s="11" t="str">
        <f t="shared" si="511"/>
        <v>Medium</v>
      </c>
      <c r="J5497" s="11" t="str">
        <f t="shared" si="512"/>
        <v>West</v>
      </c>
      <c r="K5497" s="11" t="str">
        <f t="shared" si="513"/>
        <v>2000s</v>
      </c>
      <c r="L5497" s="11" t="str">
        <f t="shared" si="514"/>
        <v>Cereal</v>
      </c>
      <c r="M5497" s="18">
        <f t="shared" si="515"/>
        <v>0.16834027777777777</v>
      </c>
    </row>
    <row r="5498" spans="1:13">
      <c r="A5498" s="4">
        <v>2008</v>
      </c>
      <c r="B5498" s="5" t="s">
        <v>163</v>
      </c>
      <c r="C5498" s="5" t="s">
        <v>189</v>
      </c>
      <c r="D5498" s="5" t="s">
        <v>16</v>
      </c>
      <c r="E5498" s="5">
        <v>248970</v>
      </c>
      <c r="F5498" s="6">
        <v>1412.62</v>
      </c>
      <c r="H5498" s="15" t="str">
        <f t="shared" si="510"/>
        <v>Medium</v>
      </c>
      <c r="I5498" s="11" t="str">
        <f t="shared" si="511"/>
        <v>Large</v>
      </c>
      <c r="J5498" s="11" t="str">
        <f t="shared" si="512"/>
        <v>West</v>
      </c>
      <c r="K5498" s="11" t="str">
        <f t="shared" si="513"/>
        <v>2000s</v>
      </c>
      <c r="L5498" s="11" t="str">
        <f t="shared" si="514"/>
        <v>Cereal</v>
      </c>
      <c r="M5498" s="18">
        <f t="shared" si="515"/>
        <v>5.6738562879061734E-3</v>
      </c>
    </row>
    <row r="5499" spans="1:13">
      <c r="A5499" s="4">
        <v>2008</v>
      </c>
      <c r="B5499" s="5" t="s">
        <v>163</v>
      </c>
      <c r="C5499" s="5" t="s">
        <v>189</v>
      </c>
      <c r="D5499" s="5" t="s">
        <v>17</v>
      </c>
      <c r="E5499" s="5">
        <v>20020</v>
      </c>
      <c r="F5499" s="6">
        <v>888.8</v>
      </c>
      <c r="H5499" s="15" t="str">
        <f t="shared" si="510"/>
        <v>Low</v>
      </c>
      <c r="I5499" s="11" t="str">
        <f t="shared" si="511"/>
        <v>Large</v>
      </c>
      <c r="J5499" s="11" t="str">
        <f t="shared" si="512"/>
        <v>West</v>
      </c>
      <c r="K5499" s="11" t="str">
        <f t="shared" si="513"/>
        <v>2000s</v>
      </c>
      <c r="L5499" s="11" t="str">
        <f t="shared" si="514"/>
        <v>Pulse</v>
      </c>
      <c r="M5499" s="18">
        <f t="shared" si="515"/>
        <v>4.4395604395604395E-2</v>
      </c>
    </row>
    <row r="5500" spans="1:13">
      <c r="A5500" s="4">
        <v>2008</v>
      </c>
      <c r="B5500" s="5" t="s">
        <v>163</v>
      </c>
      <c r="C5500" s="5" t="s">
        <v>189</v>
      </c>
      <c r="D5500" s="5" t="s">
        <v>18</v>
      </c>
      <c r="E5500" s="5">
        <v>8770</v>
      </c>
      <c r="F5500" s="6">
        <v>408.21</v>
      </c>
      <c r="H5500" s="15" t="str">
        <f t="shared" si="510"/>
        <v>Low</v>
      </c>
      <c r="I5500" s="11" t="str">
        <f t="shared" si="511"/>
        <v>Large</v>
      </c>
      <c r="J5500" s="11" t="str">
        <f t="shared" si="512"/>
        <v>West</v>
      </c>
      <c r="K5500" s="11" t="str">
        <f t="shared" si="513"/>
        <v>2000s</v>
      </c>
      <c r="L5500" s="11" t="str">
        <f t="shared" si="514"/>
        <v>Fiber</v>
      </c>
      <c r="M5500" s="18">
        <f t="shared" si="515"/>
        <v>4.6546180159635117E-2</v>
      </c>
    </row>
    <row r="5501" spans="1:13">
      <c r="A5501" s="4">
        <v>2009</v>
      </c>
      <c r="B5501" s="5" t="s">
        <v>163</v>
      </c>
      <c r="C5501" s="5" t="s">
        <v>189</v>
      </c>
      <c r="D5501" s="5" t="s">
        <v>15</v>
      </c>
      <c r="E5501" s="5">
        <v>4830</v>
      </c>
      <c r="F5501" s="6">
        <v>718.15</v>
      </c>
      <c r="H5501" s="15" t="str">
        <f t="shared" si="510"/>
        <v>Low</v>
      </c>
      <c r="I5501" s="11" t="str">
        <f t="shared" si="511"/>
        <v>Medium</v>
      </c>
      <c r="J5501" s="11" t="str">
        <f t="shared" si="512"/>
        <v>West</v>
      </c>
      <c r="K5501" s="11" t="str">
        <f t="shared" si="513"/>
        <v>2000s</v>
      </c>
      <c r="L5501" s="11" t="str">
        <f t="shared" si="514"/>
        <v>Cereal</v>
      </c>
      <c r="M5501" s="18">
        <f t="shared" si="515"/>
        <v>0.14868530020703932</v>
      </c>
    </row>
    <row r="5502" spans="1:13">
      <c r="A5502" s="4">
        <v>2009</v>
      </c>
      <c r="B5502" s="5" t="s">
        <v>163</v>
      </c>
      <c r="C5502" s="5" t="s">
        <v>189</v>
      </c>
      <c r="D5502" s="5" t="s">
        <v>16</v>
      </c>
      <c r="E5502" s="5">
        <v>257950</v>
      </c>
      <c r="F5502" s="6">
        <v>1010.27</v>
      </c>
      <c r="H5502" s="15" t="str">
        <f t="shared" si="510"/>
        <v>Medium</v>
      </c>
      <c r="I5502" s="11" t="str">
        <f t="shared" si="511"/>
        <v>Large</v>
      </c>
      <c r="J5502" s="11" t="str">
        <f t="shared" si="512"/>
        <v>West</v>
      </c>
      <c r="K5502" s="11" t="str">
        <f t="shared" si="513"/>
        <v>2000s</v>
      </c>
      <c r="L5502" s="11" t="str">
        <f t="shared" si="514"/>
        <v>Cereal</v>
      </c>
      <c r="M5502" s="18">
        <f t="shared" si="515"/>
        <v>3.9165342120565999E-3</v>
      </c>
    </row>
    <row r="5503" spans="1:13">
      <c r="A5503" s="4">
        <v>2009</v>
      </c>
      <c r="B5503" s="5" t="s">
        <v>163</v>
      </c>
      <c r="C5503" s="5" t="s">
        <v>189</v>
      </c>
      <c r="D5503" s="5" t="s">
        <v>17</v>
      </c>
      <c r="E5503" s="5">
        <v>13010</v>
      </c>
      <c r="F5503" s="6">
        <v>1050.5999999999999</v>
      </c>
      <c r="H5503" s="15" t="str">
        <f t="shared" si="510"/>
        <v>Medium</v>
      </c>
      <c r="I5503" s="11" t="str">
        <f t="shared" si="511"/>
        <v>Large</v>
      </c>
      <c r="J5503" s="11" t="str">
        <f t="shared" si="512"/>
        <v>West</v>
      </c>
      <c r="K5503" s="11" t="str">
        <f t="shared" si="513"/>
        <v>2000s</v>
      </c>
      <c r="L5503" s="11" t="str">
        <f t="shared" si="514"/>
        <v>Pulse</v>
      </c>
      <c r="M5503" s="18">
        <f t="shared" si="515"/>
        <v>8.0753266717909292E-2</v>
      </c>
    </row>
    <row r="5504" spans="1:13">
      <c r="A5504" s="4">
        <v>2009</v>
      </c>
      <c r="B5504" s="5" t="s">
        <v>163</v>
      </c>
      <c r="C5504" s="5" t="s">
        <v>189</v>
      </c>
      <c r="D5504" s="5" t="s">
        <v>18</v>
      </c>
      <c r="E5504" s="5">
        <v>8060</v>
      </c>
      <c r="F5504" s="6">
        <v>337.61</v>
      </c>
      <c r="H5504" s="15" t="str">
        <f t="shared" si="510"/>
        <v>Low</v>
      </c>
      <c r="I5504" s="11" t="str">
        <f t="shared" si="511"/>
        <v>Large</v>
      </c>
      <c r="J5504" s="11" t="str">
        <f t="shared" si="512"/>
        <v>West</v>
      </c>
      <c r="K5504" s="11" t="str">
        <f t="shared" si="513"/>
        <v>2000s</v>
      </c>
      <c r="L5504" s="11" t="str">
        <f t="shared" si="514"/>
        <v>Fiber</v>
      </c>
      <c r="M5504" s="18">
        <f t="shared" si="515"/>
        <v>4.1887096774193548E-2</v>
      </c>
    </row>
    <row r="5505" spans="1:13">
      <c r="A5505" s="4">
        <v>2010</v>
      </c>
      <c r="B5505" s="5" t="s">
        <v>163</v>
      </c>
      <c r="C5505" s="5" t="s">
        <v>189</v>
      </c>
      <c r="D5505" s="5" t="s">
        <v>15</v>
      </c>
      <c r="E5505" s="5">
        <v>5420</v>
      </c>
      <c r="F5505" s="6">
        <v>1172.07</v>
      </c>
      <c r="H5505" s="15" t="str">
        <f t="shared" si="510"/>
        <v>Medium</v>
      </c>
      <c r="I5505" s="11" t="str">
        <f t="shared" si="511"/>
        <v>Large</v>
      </c>
      <c r="J5505" s="11" t="str">
        <f t="shared" si="512"/>
        <v>West</v>
      </c>
      <c r="K5505" s="11" t="str">
        <f t="shared" si="513"/>
        <v>2010s</v>
      </c>
      <c r="L5505" s="11" t="str">
        <f t="shared" si="514"/>
        <v>Cereal</v>
      </c>
      <c r="M5505" s="18">
        <f t="shared" si="515"/>
        <v>0.2162490774907749</v>
      </c>
    </row>
    <row r="5506" spans="1:13">
      <c r="A5506" s="4">
        <v>2010</v>
      </c>
      <c r="B5506" s="5" t="s">
        <v>163</v>
      </c>
      <c r="C5506" s="5" t="s">
        <v>189</v>
      </c>
      <c r="D5506" s="5" t="s">
        <v>16</v>
      </c>
      <c r="E5506" s="5">
        <v>262420</v>
      </c>
      <c r="F5506" s="6">
        <v>1338.39</v>
      </c>
      <c r="H5506" s="15" t="str">
        <f t="shared" si="510"/>
        <v>Medium</v>
      </c>
      <c r="I5506" s="11" t="str">
        <f t="shared" si="511"/>
        <v>Large</v>
      </c>
      <c r="J5506" s="11" t="str">
        <f t="shared" si="512"/>
        <v>West</v>
      </c>
      <c r="K5506" s="11" t="str">
        <f t="shared" si="513"/>
        <v>2010s</v>
      </c>
      <c r="L5506" s="11" t="str">
        <f t="shared" si="514"/>
        <v>Cereal</v>
      </c>
      <c r="M5506" s="18">
        <f t="shared" si="515"/>
        <v>5.1001829128877376E-3</v>
      </c>
    </row>
    <row r="5507" spans="1:13">
      <c r="A5507" s="4">
        <v>2010</v>
      </c>
      <c r="B5507" s="5" t="s">
        <v>163</v>
      </c>
      <c r="C5507" s="5" t="s">
        <v>189</v>
      </c>
      <c r="D5507" s="5" t="s">
        <v>17</v>
      </c>
      <c r="E5507" s="5">
        <v>20180</v>
      </c>
      <c r="F5507" s="6">
        <v>1169.02</v>
      </c>
      <c r="H5507" s="15" t="str">
        <f t="shared" ref="H5507:H5570" si="516">IF(F5507&lt;1000,"Low",IF(F5507&lt;3000,"Medium","High"))</f>
        <v>Medium</v>
      </c>
      <c r="I5507" s="11" t="str">
        <f t="shared" ref="I5507:I5570" si="517">IF(E5507&lt;1000,"Small",IF(E5507&lt;5000,"Medium","Large"))</f>
        <v>Large</v>
      </c>
      <c r="J5507" s="11" t="str">
        <f t="shared" ref="J5507:J5570" si="518">IF(OR(B5507="Punjab",B5507="Haryana",B5507="Himachal Pradesh",B5507="Jammu and Kashmir",B5507="Uttarakhand",B5507="Delhi",B5507="Chandigarh"),"North",IF(OR(B5507="Tamil Nadu",B5507="Karnataka",B5507="Kerala",B5507="Andhra Pradesh",B5507="Telangana"),"South",IF(OR(B5507="Maharashtra",B5507="Gujarat",B5507="Goa",B5507="Rajasthan"),"West",IF(OR(B5507="West Bengal",B5507="Bihar",B5507="Jharkhand",B5507="Odisha",B5507="Assam",B5507="Sikkim",B5507="Arunachal Pradesh",B5507="Manipur",B5507="Meghalaya",B5507="Mizoram",B5507="Nagaland",B5507="Tripura"),"East","Central"))))</f>
        <v>West</v>
      </c>
      <c r="K5507" s="11" t="str">
        <f t="shared" ref="K5507:K5570" si="519">LEFT(A5507,3)&amp;"0s"</f>
        <v>2010s</v>
      </c>
      <c r="L5507" s="11" t="str">
        <f t="shared" ref="L5507:L5570" si="520">IF(D5507="Rice","Cereal",IF(D5507="Maize","Cereal",IF(D5507="Chickpea","Pulse",IF(D5507="Cotton","Fiber","Other"))))</f>
        <v>Pulse</v>
      </c>
      <c r="M5507" s="18">
        <f t="shared" ref="M5507:M5570" si="521">F5507/E5507</f>
        <v>5.7929633300297323E-2</v>
      </c>
    </row>
    <row r="5508" spans="1:13">
      <c r="A5508" s="4">
        <v>2010</v>
      </c>
      <c r="B5508" s="5" t="s">
        <v>163</v>
      </c>
      <c r="C5508" s="5" t="s">
        <v>189</v>
      </c>
      <c r="D5508" s="5" t="s">
        <v>18</v>
      </c>
      <c r="E5508" s="5">
        <v>4570</v>
      </c>
      <c r="F5508" s="6">
        <v>527.5</v>
      </c>
      <c r="H5508" s="15" t="str">
        <f t="shared" si="516"/>
        <v>Low</v>
      </c>
      <c r="I5508" s="11" t="str">
        <f t="shared" si="517"/>
        <v>Medium</v>
      </c>
      <c r="J5508" s="11" t="str">
        <f t="shared" si="518"/>
        <v>West</v>
      </c>
      <c r="K5508" s="11" t="str">
        <f t="shared" si="519"/>
        <v>2010s</v>
      </c>
      <c r="L5508" s="11" t="str">
        <f t="shared" si="520"/>
        <v>Fiber</v>
      </c>
      <c r="M5508" s="18">
        <f t="shared" si="521"/>
        <v>0.11542669584245077</v>
      </c>
    </row>
    <row r="5509" spans="1:13">
      <c r="A5509" s="4">
        <v>2011</v>
      </c>
      <c r="B5509" s="5" t="s">
        <v>163</v>
      </c>
      <c r="C5509" s="5" t="s">
        <v>189</v>
      </c>
      <c r="D5509" s="5" t="s">
        <v>15</v>
      </c>
      <c r="E5509" s="5">
        <v>5900</v>
      </c>
      <c r="F5509" s="6">
        <v>1110.24</v>
      </c>
      <c r="H5509" s="15" t="str">
        <f t="shared" si="516"/>
        <v>Medium</v>
      </c>
      <c r="I5509" s="11" t="str">
        <f t="shared" si="517"/>
        <v>Large</v>
      </c>
      <c r="J5509" s="11" t="str">
        <f t="shared" si="518"/>
        <v>West</v>
      </c>
      <c r="K5509" s="11" t="str">
        <f t="shared" si="519"/>
        <v>2010s</v>
      </c>
      <c r="L5509" s="11" t="str">
        <f t="shared" si="520"/>
        <v>Cereal</v>
      </c>
      <c r="M5509" s="18">
        <f t="shared" si="521"/>
        <v>0.18817627118644067</v>
      </c>
    </row>
    <row r="5510" spans="1:13">
      <c r="A5510" s="4">
        <v>2011</v>
      </c>
      <c r="B5510" s="5" t="s">
        <v>163</v>
      </c>
      <c r="C5510" s="5" t="s">
        <v>189</v>
      </c>
      <c r="D5510" s="5" t="s">
        <v>16</v>
      </c>
      <c r="E5510" s="5">
        <v>259540</v>
      </c>
      <c r="F5510" s="6">
        <v>1566.35</v>
      </c>
      <c r="H5510" s="15" t="str">
        <f t="shared" si="516"/>
        <v>Medium</v>
      </c>
      <c r="I5510" s="11" t="str">
        <f t="shared" si="517"/>
        <v>Large</v>
      </c>
      <c r="J5510" s="11" t="str">
        <f t="shared" si="518"/>
        <v>West</v>
      </c>
      <c r="K5510" s="11" t="str">
        <f t="shared" si="519"/>
        <v>2010s</v>
      </c>
      <c r="L5510" s="11" t="str">
        <f t="shared" si="520"/>
        <v>Cereal</v>
      </c>
      <c r="M5510" s="18">
        <f t="shared" si="521"/>
        <v>6.035100562533713E-3</v>
      </c>
    </row>
    <row r="5511" spans="1:13">
      <c r="A5511" s="4">
        <v>2011</v>
      </c>
      <c r="B5511" s="5" t="s">
        <v>163</v>
      </c>
      <c r="C5511" s="5" t="s">
        <v>189</v>
      </c>
      <c r="D5511" s="5" t="s">
        <v>17</v>
      </c>
      <c r="E5511" s="5">
        <v>17080</v>
      </c>
      <c r="F5511" s="6">
        <v>1067.05</v>
      </c>
      <c r="H5511" s="15" t="str">
        <f t="shared" si="516"/>
        <v>Medium</v>
      </c>
      <c r="I5511" s="11" t="str">
        <f t="shared" si="517"/>
        <v>Large</v>
      </c>
      <c r="J5511" s="11" t="str">
        <f t="shared" si="518"/>
        <v>West</v>
      </c>
      <c r="K5511" s="11" t="str">
        <f t="shared" si="519"/>
        <v>2010s</v>
      </c>
      <c r="L5511" s="11" t="str">
        <f t="shared" si="520"/>
        <v>Pulse</v>
      </c>
      <c r="M5511" s="18">
        <f t="shared" si="521"/>
        <v>6.2473653395784541E-2</v>
      </c>
    </row>
    <row r="5512" spans="1:13">
      <c r="A5512" s="4">
        <v>2011</v>
      </c>
      <c r="B5512" s="5" t="s">
        <v>163</v>
      </c>
      <c r="C5512" s="5" t="s">
        <v>189</v>
      </c>
      <c r="D5512" s="5" t="s">
        <v>18</v>
      </c>
      <c r="E5512" s="5">
        <v>9950</v>
      </c>
      <c r="F5512" s="6">
        <v>718.61</v>
      </c>
      <c r="H5512" s="15" t="str">
        <f t="shared" si="516"/>
        <v>Low</v>
      </c>
      <c r="I5512" s="11" t="str">
        <f t="shared" si="517"/>
        <v>Large</v>
      </c>
      <c r="J5512" s="11" t="str">
        <f t="shared" si="518"/>
        <v>West</v>
      </c>
      <c r="K5512" s="11" t="str">
        <f t="shared" si="519"/>
        <v>2010s</v>
      </c>
      <c r="L5512" s="11" t="str">
        <f t="shared" si="520"/>
        <v>Fiber</v>
      </c>
      <c r="M5512" s="18">
        <f t="shared" si="521"/>
        <v>7.2222110552763827E-2</v>
      </c>
    </row>
    <row r="5513" spans="1:13">
      <c r="A5513" s="4">
        <v>2012</v>
      </c>
      <c r="B5513" s="5" t="s">
        <v>163</v>
      </c>
      <c r="C5513" s="5" t="s">
        <v>189</v>
      </c>
      <c r="D5513" s="5" t="s">
        <v>15</v>
      </c>
      <c r="E5513" s="5">
        <v>5140</v>
      </c>
      <c r="F5513" s="6">
        <v>1097.17</v>
      </c>
      <c r="H5513" s="15" t="str">
        <f t="shared" si="516"/>
        <v>Medium</v>
      </c>
      <c r="I5513" s="11" t="str">
        <f t="shared" si="517"/>
        <v>Large</v>
      </c>
      <c r="J5513" s="11" t="str">
        <f t="shared" si="518"/>
        <v>West</v>
      </c>
      <c r="K5513" s="11" t="str">
        <f t="shared" si="519"/>
        <v>2010s</v>
      </c>
      <c r="L5513" s="11" t="str">
        <f t="shared" si="520"/>
        <v>Cereal</v>
      </c>
      <c r="M5513" s="18">
        <f t="shared" si="521"/>
        <v>0.21345719844357977</v>
      </c>
    </row>
    <row r="5514" spans="1:13">
      <c r="A5514" s="4">
        <v>2012</v>
      </c>
      <c r="B5514" s="5" t="s">
        <v>163</v>
      </c>
      <c r="C5514" s="5" t="s">
        <v>189</v>
      </c>
      <c r="D5514" s="5" t="s">
        <v>16</v>
      </c>
      <c r="E5514" s="5">
        <v>252470</v>
      </c>
      <c r="F5514" s="6">
        <v>1980.54</v>
      </c>
      <c r="H5514" s="15" t="str">
        <f t="shared" si="516"/>
        <v>Medium</v>
      </c>
      <c r="I5514" s="11" t="str">
        <f t="shared" si="517"/>
        <v>Large</v>
      </c>
      <c r="J5514" s="11" t="str">
        <f t="shared" si="518"/>
        <v>West</v>
      </c>
      <c r="K5514" s="11" t="str">
        <f t="shared" si="519"/>
        <v>2010s</v>
      </c>
      <c r="L5514" s="11" t="str">
        <f t="shared" si="520"/>
        <v>Cereal</v>
      </c>
      <c r="M5514" s="18">
        <f t="shared" si="521"/>
        <v>7.8446548104725306E-3</v>
      </c>
    </row>
    <row r="5515" spans="1:13">
      <c r="A5515" s="4">
        <v>2012</v>
      </c>
      <c r="B5515" s="5" t="s">
        <v>163</v>
      </c>
      <c r="C5515" s="5" t="s">
        <v>189</v>
      </c>
      <c r="D5515" s="5" t="s">
        <v>17</v>
      </c>
      <c r="E5515" s="5">
        <v>15870</v>
      </c>
      <c r="F5515" s="6">
        <v>948.92</v>
      </c>
      <c r="H5515" s="15" t="str">
        <f t="shared" si="516"/>
        <v>Low</v>
      </c>
      <c r="I5515" s="11" t="str">
        <f t="shared" si="517"/>
        <v>Large</v>
      </c>
      <c r="J5515" s="11" t="str">
        <f t="shared" si="518"/>
        <v>West</v>
      </c>
      <c r="K5515" s="11" t="str">
        <f t="shared" si="519"/>
        <v>2010s</v>
      </c>
      <c r="L5515" s="11" t="str">
        <f t="shared" si="520"/>
        <v>Pulse</v>
      </c>
      <c r="M5515" s="18">
        <f t="shared" si="521"/>
        <v>5.9793320730938876E-2</v>
      </c>
    </row>
    <row r="5516" spans="1:13">
      <c r="A5516" s="4">
        <v>2012</v>
      </c>
      <c r="B5516" s="5" t="s">
        <v>163</v>
      </c>
      <c r="C5516" s="5" t="s">
        <v>189</v>
      </c>
      <c r="D5516" s="5" t="s">
        <v>18</v>
      </c>
      <c r="E5516" s="5">
        <v>10820</v>
      </c>
      <c r="F5516" s="6">
        <v>85.4</v>
      </c>
      <c r="H5516" s="15" t="str">
        <f t="shared" si="516"/>
        <v>Low</v>
      </c>
      <c r="I5516" s="11" t="str">
        <f t="shared" si="517"/>
        <v>Large</v>
      </c>
      <c r="J5516" s="11" t="str">
        <f t="shared" si="518"/>
        <v>West</v>
      </c>
      <c r="K5516" s="11" t="str">
        <f t="shared" si="519"/>
        <v>2010s</v>
      </c>
      <c r="L5516" s="11" t="str">
        <f t="shared" si="520"/>
        <v>Fiber</v>
      </c>
      <c r="M5516" s="18">
        <f t="shared" si="521"/>
        <v>7.8927911275415898E-3</v>
      </c>
    </row>
    <row r="5517" spans="1:13">
      <c r="A5517" s="4">
        <v>2013</v>
      </c>
      <c r="B5517" s="5" t="s">
        <v>163</v>
      </c>
      <c r="C5517" s="5" t="s">
        <v>189</v>
      </c>
      <c r="D5517" s="5" t="s">
        <v>15</v>
      </c>
      <c r="E5517" s="5">
        <v>5290</v>
      </c>
      <c r="F5517" s="6">
        <v>1226.4000000000001</v>
      </c>
      <c r="H5517" s="15" t="str">
        <f t="shared" si="516"/>
        <v>Medium</v>
      </c>
      <c r="I5517" s="11" t="str">
        <f t="shared" si="517"/>
        <v>Large</v>
      </c>
      <c r="J5517" s="11" t="str">
        <f t="shared" si="518"/>
        <v>West</v>
      </c>
      <c r="K5517" s="11" t="str">
        <f t="shared" si="519"/>
        <v>2010s</v>
      </c>
      <c r="L5517" s="11" t="str">
        <f t="shared" si="520"/>
        <v>Cereal</v>
      </c>
      <c r="M5517" s="18">
        <f t="shared" si="521"/>
        <v>0.23183364839319473</v>
      </c>
    </row>
    <row r="5518" spans="1:13">
      <c r="A5518" s="4">
        <v>2013</v>
      </c>
      <c r="B5518" s="5" t="s">
        <v>163</v>
      </c>
      <c r="C5518" s="5" t="s">
        <v>189</v>
      </c>
      <c r="D5518" s="5" t="s">
        <v>16</v>
      </c>
      <c r="E5518" s="5">
        <v>248850</v>
      </c>
      <c r="F5518" s="6">
        <v>1733.52</v>
      </c>
      <c r="H5518" s="15" t="str">
        <f t="shared" si="516"/>
        <v>Medium</v>
      </c>
      <c r="I5518" s="11" t="str">
        <f t="shared" si="517"/>
        <v>Large</v>
      </c>
      <c r="J5518" s="11" t="str">
        <f t="shared" si="518"/>
        <v>West</v>
      </c>
      <c r="K5518" s="11" t="str">
        <f t="shared" si="519"/>
        <v>2010s</v>
      </c>
      <c r="L5518" s="11" t="str">
        <f t="shared" si="520"/>
        <v>Cereal</v>
      </c>
      <c r="M5518" s="18">
        <f t="shared" si="521"/>
        <v>6.9661241711874624E-3</v>
      </c>
    </row>
    <row r="5519" spans="1:13">
      <c r="A5519" s="4">
        <v>2013</v>
      </c>
      <c r="B5519" s="5" t="s">
        <v>163</v>
      </c>
      <c r="C5519" s="5" t="s">
        <v>189</v>
      </c>
      <c r="D5519" s="5" t="s">
        <v>17</v>
      </c>
      <c r="E5519" s="5">
        <v>20390</v>
      </c>
      <c r="F5519" s="6">
        <v>1083.55</v>
      </c>
      <c r="H5519" s="15" t="str">
        <f t="shared" si="516"/>
        <v>Medium</v>
      </c>
      <c r="I5519" s="11" t="str">
        <f t="shared" si="517"/>
        <v>Large</v>
      </c>
      <c r="J5519" s="11" t="str">
        <f t="shared" si="518"/>
        <v>West</v>
      </c>
      <c r="K5519" s="11" t="str">
        <f t="shared" si="519"/>
        <v>2010s</v>
      </c>
      <c r="L5519" s="11" t="str">
        <f t="shared" si="520"/>
        <v>Pulse</v>
      </c>
      <c r="M5519" s="18">
        <f t="shared" si="521"/>
        <v>5.3141245708680722E-2</v>
      </c>
    </row>
    <row r="5520" spans="1:13">
      <c r="A5520" s="4">
        <v>2013</v>
      </c>
      <c r="B5520" s="5" t="s">
        <v>163</v>
      </c>
      <c r="C5520" s="5" t="s">
        <v>189</v>
      </c>
      <c r="D5520" s="5" t="s">
        <v>18</v>
      </c>
      <c r="E5520" s="5">
        <v>9470</v>
      </c>
      <c r="F5520" s="6">
        <v>95.09</v>
      </c>
      <c r="H5520" s="15" t="str">
        <f t="shared" si="516"/>
        <v>Low</v>
      </c>
      <c r="I5520" s="11" t="str">
        <f t="shared" si="517"/>
        <v>Large</v>
      </c>
      <c r="J5520" s="11" t="str">
        <f t="shared" si="518"/>
        <v>West</v>
      </c>
      <c r="K5520" s="11" t="str">
        <f t="shared" si="519"/>
        <v>2010s</v>
      </c>
      <c r="L5520" s="11" t="str">
        <f t="shared" si="520"/>
        <v>Fiber</v>
      </c>
      <c r="M5520" s="18">
        <f t="shared" si="521"/>
        <v>1.0041182682154171E-2</v>
      </c>
    </row>
    <row r="5521" spans="1:13">
      <c r="A5521" s="4">
        <v>2014</v>
      </c>
      <c r="B5521" s="5" t="s">
        <v>163</v>
      </c>
      <c r="C5521" s="5" t="s">
        <v>189</v>
      </c>
      <c r="D5521" s="5" t="s">
        <v>15</v>
      </c>
      <c r="E5521" s="5">
        <v>5270</v>
      </c>
      <c r="F5521" s="6">
        <v>1158.5999999999999</v>
      </c>
      <c r="H5521" s="15" t="str">
        <f t="shared" si="516"/>
        <v>Medium</v>
      </c>
      <c r="I5521" s="11" t="str">
        <f t="shared" si="517"/>
        <v>Large</v>
      </c>
      <c r="J5521" s="11" t="str">
        <f t="shared" si="518"/>
        <v>West</v>
      </c>
      <c r="K5521" s="11" t="str">
        <f t="shared" si="519"/>
        <v>2010s</v>
      </c>
      <c r="L5521" s="11" t="str">
        <f t="shared" si="520"/>
        <v>Cereal</v>
      </c>
      <c r="M5521" s="18">
        <f t="shared" si="521"/>
        <v>0.21984819734345348</v>
      </c>
    </row>
    <row r="5522" spans="1:13">
      <c r="A5522" s="4">
        <v>2014</v>
      </c>
      <c r="B5522" s="5" t="s">
        <v>163</v>
      </c>
      <c r="C5522" s="5" t="s">
        <v>189</v>
      </c>
      <c r="D5522" s="5" t="s">
        <v>16</v>
      </c>
      <c r="E5522" s="5">
        <v>244560</v>
      </c>
      <c r="F5522" s="6">
        <v>1669.34</v>
      </c>
      <c r="H5522" s="15" t="str">
        <f t="shared" si="516"/>
        <v>Medium</v>
      </c>
      <c r="I5522" s="11" t="str">
        <f t="shared" si="517"/>
        <v>Large</v>
      </c>
      <c r="J5522" s="11" t="str">
        <f t="shared" si="518"/>
        <v>West</v>
      </c>
      <c r="K5522" s="11" t="str">
        <f t="shared" si="519"/>
        <v>2010s</v>
      </c>
      <c r="L5522" s="11" t="str">
        <f t="shared" si="520"/>
        <v>Cereal</v>
      </c>
      <c r="M5522" s="18">
        <f t="shared" si="521"/>
        <v>6.8258913967942422E-3</v>
      </c>
    </row>
    <row r="5523" spans="1:13">
      <c r="A5523" s="4">
        <v>2014</v>
      </c>
      <c r="B5523" s="5" t="s">
        <v>163</v>
      </c>
      <c r="C5523" s="5" t="s">
        <v>189</v>
      </c>
      <c r="D5523" s="5" t="s">
        <v>17</v>
      </c>
      <c r="E5523" s="5">
        <v>16350</v>
      </c>
      <c r="F5523" s="6">
        <v>1030.01</v>
      </c>
      <c r="H5523" s="15" t="str">
        <f t="shared" si="516"/>
        <v>Medium</v>
      </c>
      <c r="I5523" s="11" t="str">
        <f t="shared" si="517"/>
        <v>Large</v>
      </c>
      <c r="J5523" s="11" t="str">
        <f t="shared" si="518"/>
        <v>West</v>
      </c>
      <c r="K5523" s="11" t="str">
        <f t="shared" si="519"/>
        <v>2010s</v>
      </c>
      <c r="L5523" s="11" t="str">
        <f t="shared" si="520"/>
        <v>Pulse</v>
      </c>
      <c r="M5523" s="18">
        <f t="shared" si="521"/>
        <v>6.2997553516819571E-2</v>
      </c>
    </row>
    <row r="5524" spans="1:13">
      <c r="A5524" s="4">
        <v>2014</v>
      </c>
      <c r="B5524" s="5" t="s">
        <v>163</v>
      </c>
      <c r="C5524" s="5" t="s">
        <v>189</v>
      </c>
      <c r="D5524" s="5" t="s">
        <v>18</v>
      </c>
      <c r="E5524" s="5">
        <v>8670</v>
      </c>
      <c r="F5524" s="6">
        <v>95.46</v>
      </c>
      <c r="H5524" s="15" t="str">
        <f t="shared" si="516"/>
        <v>Low</v>
      </c>
      <c r="I5524" s="11" t="str">
        <f t="shared" si="517"/>
        <v>Large</v>
      </c>
      <c r="J5524" s="11" t="str">
        <f t="shared" si="518"/>
        <v>West</v>
      </c>
      <c r="K5524" s="11" t="str">
        <f t="shared" si="519"/>
        <v>2010s</v>
      </c>
      <c r="L5524" s="11" t="str">
        <f t="shared" si="520"/>
        <v>Fiber</v>
      </c>
      <c r="M5524" s="18">
        <f t="shared" si="521"/>
        <v>1.101038062283737E-2</v>
      </c>
    </row>
    <row r="5525" spans="1:13">
      <c r="A5525" s="4">
        <v>2015</v>
      </c>
      <c r="B5525" s="5" t="s">
        <v>163</v>
      </c>
      <c r="C5525" s="5" t="s">
        <v>189</v>
      </c>
      <c r="D5525" s="5" t="s">
        <v>15</v>
      </c>
      <c r="E5525" s="5">
        <v>5180</v>
      </c>
      <c r="F5525" s="6">
        <v>1023.02</v>
      </c>
      <c r="H5525" s="15" t="str">
        <f t="shared" si="516"/>
        <v>Medium</v>
      </c>
      <c r="I5525" s="11" t="str">
        <f t="shared" si="517"/>
        <v>Large</v>
      </c>
      <c r="J5525" s="11" t="str">
        <f t="shared" si="518"/>
        <v>West</v>
      </c>
      <c r="K5525" s="11" t="str">
        <f t="shared" si="519"/>
        <v>2010s</v>
      </c>
      <c r="L5525" s="11" t="str">
        <f t="shared" si="520"/>
        <v>Cereal</v>
      </c>
      <c r="M5525" s="18">
        <f t="shared" si="521"/>
        <v>0.19749420849420848</v>
      </c>
    </row>
    <row r="5526" spans="1:13">
      <c r="A5526" s="4">
        <v>2015</v>
      </c>
      <c r="B5526" s="5" t="s">
        <v>163</v>
      </c>
      <c r="C5526" s="5" t="s">
        <v>189</v>
      </c>
      <c r="D5526" s="5" t="s">
        <v>16</v>
      </c>
      <c r="E5526" s="5">
        <v>251340</v>
      </c>
      <c r="F5526" s="6">
        <v>1111.19</v>
      </c>
      <c r="H5526" s="15" t="str">
        <f t="shared" si="516"/>
        <v>Medium</v>
      </c>
      <c r="I5526" s="11" t="str">
        <f t="shared" si="517"/>
        <v>Large</v>
      </c>
      <c r="J5526" s="11" t="str">
        <f t="shared" si="518"/>
        <v>West</v>
      </c>
      <c r="K5526" s="11" t="str">
        <f t="shared" si="519"/>
        <v>2010s</v>
      </c>
      <c r="L5526" s="11" t="str">
        <f t="shared" si="520"/>
        <v>Cereal</v>
      </c>
      <c r="M5526" s="18">
        <f t="shared" si="521"/>
        <v>4.4210631017744893E-3</v>
      </c>
    </row>
    <row r="5527" spans="1:13">
      <c r="A5527" s="4">
        <v>2015</v>
      </c>
      <c r="B5527" s="5" t="s">
        <v>163</v>
      </c>
      <c r="C5527" s="5" t="s">
        <v>189</v>
      </c>
      <c r="D5527" s="5" t="s">
        <v>17</v>
      </c>
      <c r="E5527" s="5">
        <v>14080</v>
      </c>
      <c r="F5527" s="6">
        <v>1137.57</v>
      </c>
      <c r="H5527" s="15" t="str">
        <f t="shared" si="516"/>
        <v>Medium</v>
      </c>
      <c r="I5527" s="11" t="str">
        <f t="shared" si="517"/>
        <v>Large</v>
      </c>
      <c r="J5527" s="11" t="str">
        <f t="shared" si="518"/>
        <v>West</v>
      </c>
      <c r="K5527" s="11" t="str">
        <f t="shared" si="519"/>
        <v>2010s</v>
      </c>
      <c r="L5527" s="11" t="str">
        <f t="shared" si="520"/>
        <v>Pulse</v>
      </c>
      <c r="M5527" s="18">
        <f t="shared" si="521"/>
        <v>8.0793323863636357E-2</v>
      </c>
    </row>
    <row r="5528" spans="1:13">
      <c r="A5528" s="4">
        <v>2015</v>
      </c>
      <c r="B5528" s="5" t="s">
        <v>163</v>
      </c>
      <c r="C5528" s="5" t="s">
        <v>189</v>
      </c>
      <c r="D5528" s="5" t="s">
        <v>18</v>
      </c>
      <c r="E5528" s="5">
        <v>5830</v>
      </c>
      <c r="F5528" s="6">
        <v>80.040000000000006</v>
      </c>
      <c r="H5528" s="15" t="str">
        <f t="shared" si="516"/>
        <v>Low</v>
      </c>
      <c r="I5528" s="11" t="str">
        <f t="shared" si="517"/>
        <v>Large</v>
      </c>
      <c r="J5528" s="11" t="str">
        <f t="shared" si="518"/>
        <v>West</v>
      </c>
      <c r="K5528" s="11" t="str">
        <f t="shared" si="519"/>
        <v>2010s</v>
      </c>
      <c r="L5528" s="11" t="str">
        <f t="shared" si="520"/>
        <v>Fiber</v>
      </c>
      <c r="M5528" s="18">
        <f t="shared" si="521"/>
        <v>1.3728987993138937E-2</v>
      </c>
    </row>
    <row r="5529" spans="1:13">
      <c r="A5529" s="4">
        <v>2016</v>
      </c>
      <c r="B5529" s="5" t="s">
        <v>163</v>
      </c>
      <c r="C5529" s="5" t="s">
        <v>189</v>
      </c>
      <c r="D5529" s="5" t="s">
        <v>15</v>
      </c>
      <c r="E5529" s="5">
        <v>5170</v>
      </c>
      <c r="F5529" s="6">
        <v>1197.52</v>
      </c>
      <c r="H5529" s="15" t="str">
        <f t="shared" si="516"/>
        <v>Medium</v>
      </c>
      <c r="I5529" s="11" t="str">
        <f t="shared" si="517"/>
        <v>Large</v>
      </c>
      <c r="J5529" s="11" t="str">
        <f t="shared" si="518"/>
        <v>West</v>
      </c>
      <c r="K5529" s="11" t="str">
        <f t="shared" si="519"/>
        <v>2010s</v>
      </c>
      <c r="L5529" s="11" t="str">
        <f t="shared" si="520"/>
        <v>Cereal</v>
      </c>
      <c r="M5529" s="18">
        <f t="shared" si="521"/>
        <v>0.23162862669245649</v>
      </c>
    </row>
    <row r="5530" spans="1:13">
      <c r="A5530" s="4">
        <v>2016</v>
      </c>
      <c r="B5530" s="5" t="s">
        <v>163</v>
      </c>
      <c r="C5530" s="5" t="s">
        <v>189</v>
      </c>
      <c r="D5530" s="5" t="s">
        <v>16</v>
      </c>
      <c r="E5530" s="5">
        <v>250960</v>
      </c>
      <c r="F5530" s="6">
        <v>1330.64</v>
      </c>
      <c r="H5530" s="15" t="str">
        <f t="shared" si="516"/>
        <v>Medium</v>
      </c>
      <c r="I5530" s="11" t="str">
        <f t="shared" si="517"/>
        <v>Large</v>
      </c>
      <c r="J5530" s="11" t="str">
        <f t="shared" si="518"/>
        <v>West</v>
      </c>
      <c r="K5530" s="11" t="str">
        <f t="shared" si="519"/>
        <v>2010s</v>
      </c>
      <c r="L5530" s="11" t="str">
        <f t="shared" si="520"/>
        <v>Cereal</v>
      </c>
      <c r="M5530" s="18">
        <f t="shared" si="521"/>
        <v>5.3021995537137394E-3</v>
      </c>
    </row>
    <row r="5531" spans="1:13">
      <c r="A5531" s="4">
        <v>2016</v>
      </c>
      <c r="B5531" s="5" t="s">
        <v>163</v>
      </c>
      <c r="C5531" s="5" t="s">
        <v>189</v>
      </c>
      <c r="D5531" s="5" t="s">
        <v>17</v>
      </c>
      <c r="E5531" s="5">
        <v>14870</v>
      </c>
      <c r="F5531" s="6">
        <v>1372.78</v>
      </c>
      <c r="H5531" s="15" t="str">
        <f t="shared" si="516"/>
        <v>Medium</v>
      </c>
      <c r="I5531" s="11" t="str">
        <f t="shared" si="517"/>
        <v>Large</v>
      </c>
      <c r="J5531" s="11" t="str">
        <f t="shared" si="518"/>
        <v>West</v>
      </c>
      <c r="K5531" s="11" t="str">
        <f t="shared" si="519"/>
        <v>2010s</v>
      </c>
      <c r="L5531" s="11" t="str">
        <f t="shared" si="520"/>
        <v>Pulse</v>
      </c>
      <c r="M5531" s="18">
        <f t="shared" si="521"/>
        <v>9.231876260928043E-2</v>
      </c>
    </row>
    <row r="5532" spans="1:13">
      <c r="A5532" s="4">
        <v>2016</v>
      </c>
      <c r="B5532" s="5" t="s">
        <v>163</v>
      </c>
      <c r="C5532" s="5" t="s">
        <v>189</v>
      </c>
      <c r="D5532" s="5" t="s">
        <v>18</v>
      </c>
      <c r="E5532" s="5">
        <v>4940</v>
      </c>
      <c r="F5532" s="6">
        <v>454.07</v>
      </c>
      <c r="H5532" s="15" t="str">
        <f t="shared" si="516"/>
        <v>Low</v>
      </c>
      <c r="I5532" s="11" t="str">
        <f t="shared" si="517"/>
        <v>Medium</v>
      </c>
      <c r="J5532" s="11" t="str">
        <f t="shared" si="518"/>
        <v>West</v>
      </c>
      <c r="K5532" s="11" t="str">
        <f t="shared" si="519"/>
        <v>2010s</v>
      </c>
      <c r="L5532" s="11" t="str">
        <f t="shared" si="520"/>
        <v>Fiber</v>
      </c>
      <c r="M5532" s="18">
        <f t="shared" si="521"/>
        <v>9.1917004048582995E-2</v>
      </c>
    </row>
    <row r="5533" spans="1:13">
      <c r="A5533" s="4">
        <v>2017</v>
      </c>
      <c r="B5533" s="5" t="s">
        <v>163</v>
      </c>
      <c r="C5533" s="5" t="s">
        <v>189</v>
      </c>
      <c r="D5533" s="5" t="s">
        <v>15</v>
      </c>
      <c r="E5533" s="5">
        <v>5510</v>
      </c>
      <c r="F5533" s="6">
        <v>1210.68</v>
      </c>
      <c r="H5533" s="15" t="str">
        <f t="shared" si="516"/>
        <v>Medium</v>
      </c>
      <c r="I5533" s="11" t="str">
        <f t="shared" si="517"/>
        <v>Large</v>
      </c>
      <c r="J5533" s="11" t="str">
        <f t="shared" si="518"/>
        <v>West</v>
      </c>
      <c r="K5533" s="11" t="str">
        <f t="shared" si="519"/>
        <v>2010s</v>
      </c>
      <c r="L5533" s="11" t="str">
        <f t="shared" si="520"/>
        <v>Cereal</v>
      </c>
      <c r="M5533" s="18">
        <f t="shared" si="521"/>
        <v>0.21972413793103449</v>
      </c>
    </row>
    <row r="5534" spans="1:13">
      <c r="A5534" s="4">
        <v>2017</v>
      </c>
      <c r="B5534" s="5" t="s">
        <v>163</v>
      </c>
      <c r="C5534" s="5" t="s">
        <v>189</v>
      </c>
      <c r="D5534" s="5" t="s">
        <v>16</v>
      </c>
      <c r="E5534" s="5">
        <v>240940</v>
      </c>
      <c r="F5534" s="6">
        <v>1633.17</v>
      </c>
      <c r="H5534" s="15" t="str">
        <f t="shared" si="516"/>
        <v>Medium</v>
      </c>
      <c r="I5534" s="11" t="str">
        <f t="shared" si="517"/>
        <v>Large</v>
      </c>
      <c r="J5534" s="11" t="str">
        <f t="shared" si="518"/>
        <v>West</v>
      </c>
      <c r="K5534" s="11" t="str">
        <f t="shared" si="519"/>
        <v>2010s</v>
      </c>
      <c r="L5534" s="11" t="str">
        <f t="shared" si="520"/>
        <v>Cereal</v>
      </c>
      <c r="M5534" s="18">
        <f t="shared" si="521"/>
        <v>6.7783265543288791E-3</v>
      </c>
    </row>
    <row r="5535" spans="1:13">
      <c r="A5535" s="4">
        <v>2017</v>
      </c>
      <c r="B5535" s="5" t="s">
        <v>163</v>
      </c>
      <c r="C5535" s="5" t="s">
        <v>189</v>
      </c>
      <c r="D5535" s="5" t="s">
        <v>17</v>
      </c>
      <c r="E5535" s="5">
        <v>16680</v>
      </c>
      <c r="F5535" s="6">
        <v>1212.74</v>
      </c>
      <c r="H5535" s="15" t="str">
        <f t="shared" si="516"/>
        <v>Medium</v>
      </c>
      <c r="I5535" s="11" t="str">
        <f t="shared" si="517"/>
        <v>Large</v>
      </c>
      <c r="J5535" s="11" t="str">
        <f t="shared" si="518"/>
        <v>West</v>
      </c>
      <c r="K5535" s="11" t="str">
        <f t="shared" si="519"/>
        <v>2010s</v>
      </c>
      <c r="L5535" s="11" t="str">
        <f t="shared" si="520"/>
        <v>Pulse</v>
      </c>
      <c r="M5535" s="18">
        <f t="shared" si="521"/>
        <v>7.2706235011990403E-2</v>
      </c>
    </row>
    <row r="5536" spans="1:13">
      <c r="A5536" s="4">
        <v>2017</v>
      </c>
      <c r="B5536" s="5" t="s">
        <v>163</v>
      </c>
      <c r="C5536" s="5" t="s">
        <v>189</v>
      </c>
      <c r="D5536" s="5" t="s">
        <v>18</v>
      </c>
      <c r="E5536" s="5">
        <v>5830</v>
      </c>
      <c r="F5536" s="6">
        <v>98.43</v>
      </c>
      <c r="H5536" s="15" t="str">
        <f t="shared" si="516"/>
        <v>Low</v>
      </c>
      <c r="I5536" s="11" t="str">
        <f t="shared" si="517"/>
        <v>Large</v>
      </c>
      <c r="J5536" s="11" t="str">
        <f t="shared" si="518"/>
        <v>West</v>
      </c>
      <c r="K5536" s="11" t="str">
        <f t="shared" si="519"/>
        <v>2010s</v>
      </c>
      <c r="L5536" s="11" t="str">
        <f t="shared" si="520"/>
        <v>Fiber</v>
      </c>
      <c r="M5536" s="18">
        <f t="shared" si="521"/>
        <v>1.688336192109777E-2</v>
      </c>
    </row>
    <row r="5537" spans="1:13">
      <c r="A5537" s="4">
        <v>2008</v>
      </c>
      <c r="B5537" s="5" t="s">
        <v>190</v>
      </c>
      <c r="C5537" s="5" t="s">
        <v>191</v>
      </c>
      <c r="D5537" s="5" t="s">
        <v>15</v>
      </c>
      <c r="E5537" s="5">
        <v>201000</v>
      </c>
      <c r="F5537" s="6">
        <v>3298.51</v>
      </c>
      <c r="H5537" s="15" t="str">
        <f t="shared" si="516"/>
        <v>High</v>
      </c>
      <c r="I5537" s="11" t="str">
        <f t="shared" si="517"/>
        <v>Large</v>
      </c>
      <c r="J5537" s="11" t="str">
        <f t="shared" si="518"/>
        <v>North</v>
      </c>
      <c r="K5537" s="11" t="str">
        <f t="shared" si="519"/>
        <v>2000s</v>
      </c>
      <c r="L5537" s="11" t="str">
        <f t="shared" si="520"/>
        <v>Cereal</v>
      </c>
      <c r="M5537" s="18">
        <f t="shared" si="521"/>
        <v>1.6410497512437811E-2</v>
      </c>
    </row>
    <row r="5538" spans="1:13">
      <c r="A5538" s="4">
        <v>2008</v>
      </c>
      <c r="B5538" s="5" t="s">
        <v>190</v>
      </c>
      <c r="C5538" s="5" t="s">
        <v>191</v>
      </c>
      <c r="D5538" s="5" t="s">
        <v>16</v>
      </c>
      <c r="E5538" s="5">
        <v>13000</v>
      </c>
      <c r="F5538" s="6">
        <v>2307.69</v>
      </c>
      <c r="H5538" s="15" t="str">
        <f t="shared" si="516"/>
        <v>Medium</v>
      </c>
      <c r="I5538" s="11" t="str">
        <f t="shared" si="517"/>
        <v>Large</v>
      </c>
      <c r="J5538" s="11" t="str">
        <f t="shared" si="518"/>
        <v>North</v>
      </c>
      <c r="K5538" s="11" t="str">
        <f t="shared" si="519"/>
        <v>2000s</v>
      </c>
      <c r="L5538" s="11" t="str">
        <f t="shared" si="520"/>
        <v>Cereal</v>
      </c>
      <c r="M5538" s="18">
        <f t="shared" si="521"/>
        <v>0.17751461538461538</v>
      </c>
    </row>
    <row r="5539" spans="1:13">
      <c r="A5539" s="4">
        <v>2008</v>
      </c>
      <c r="B5539" s="5" t="s">
        <v>190</v>
      </c>
      <c r="C5539" s="5" t="s">
        <v>191</v>
      </c>
      <c r="D5539" s="5" t="s">
        <v>17</v>
      </c>
      <c r="E5539" s="5">
        <v>100</v>
      </c>
      <c r="F5539" s="6">
        <v>1000</v>
      </c>
      <c r="H5539" s="15" t="str">
        <f t="shared" si="516"/>
        <v>Medium</v>
      </c>
      <c r="I5539" s="11" t="str">
        <f t="shared" si="517"/>
        <v>Small</v>
      </c>
      <c r="J5539" s="11" t="str">
        <f t="shared" si="518"/>
        <v>North</v>
      </c>
      <c r="K5539" s="11" t="str">
        <f t="shared" si="519"/>
        <v>2000s</v>
      </c>
      <c r="L5539" s="11" t="str">
        <f t="shared" si="520"/>
        <v>Pulse</v>
      </c>
      <c r="M5539" s="18">
        <f t="shared" si="521"/>
        <v>10</v>
      </c>
    </row>
    <row r="5540" spans="1:13">
      <c r="A5540" s="4">
        <v>2009</v>
      </c>
      <c r="B5540" s="5" t="s">
        <v>190</v>
      </c>
      <c r="C5540" s="5" t="s">
        <v>191</v>
      </c>
      <c r="D5540" s="5" t="s">
        <v>15</v>
      </c>
      <c r="E5540" s="5">
        <v>204000</v>
      </c>
      <c r="F5540" s="6">
        <v>3137.25</v>
      </c>
      <c r="H5540" s="15" t="str">
        <f t="shared" si="516"/>
        <v>High</v>
      </c>
      <c r="I5540" s="11" t="str">
        <f t="shared" si="517"/>
        <v>Large</v>
      </c>
      <c r="J5540" s="11" t="str">
        <f t="shared" si="518"/>
        <v>North</v>
      </c>
      <c r="K5540" s="11" t="str">
        <f t="shared" si="519"/>
        <v>2000s</v>
      </c>
      <c r="L5540" s="11" t="str">
        <f t="shared" si="520"/>
        <v>Cereal</v>
      </c>
      <c r="M5540" s="18">
        <f t="shared" si="521"/>
        <v>1.5378676470588236E-2</v>
      </c>
    </row>
    <row r="5541" spans="1:13">
      <c r="A5541" s="4">
        <v>2009</v>
      </c>
      <c r="B5541" s="5" t="s">
        <v>190</v>
      </c>
      <c r="C5541" s="5" t="s">
        <v>191</v>
      </c>
      <c r="D5541" s="5" t="s">
        <v>16</v>
      </c>
      <c r="E5541" s="5">
        <v>11000</v>
      </c>
      <c r="F5541" s="6">
        <v>2272.73</v>
      </c>
      <c r="H5541" s="15" t="str">
        <f t="shared" si="516"/>
        <v>Medium</v>
      </c>
      <c r="I5541" s="11" t="str">
        <f t="shared" si="517"/>
        <v>Large</v>
      </c>
      <c r="J5541" s="11" t="str">
        <f t="shared" si="518"/>
        <v>North</v>
      </c>
      <c r="K5541" s="11" t="str">
        <f t="shared" si="519"/>
        <v>2000s</v>
      </c>
      <c r="L5541" s="11" t="str">
        <f t="shared" si="520"/>
        <v>Cereal</v>
      </c>
      <c r="M5541" s="18">
        <f t="shared" si="521"/>
        <v>0.20661181818181817</v>
      </c>
    </row>
    <row r="5542" spans="1:13">
      <c r="A5542" s="4">
        <v>2009</v>
      </c>
      <c r="B5542" s="5" t="s">
        <v>190</v>
      </c>
      <c r="C5542" s="5" t="s">
        <v>191</v>
      </c>
      <c r="D5542" s="5" t="s">
        <v>17</v>
      </c>
      <c r="E5542" s="5">
        <v>1000</v>
      </c>
      <c r="F5542" s="6">
        <v>1000</v>
      </c>
      <c r="H5542" s="15" t="str">
        <f t="shared" si="516"/>
        <v>Medium</v>
      </c>
      <c r="I5542" s="11" t="str">
        <f t="shared" si="517"/>
        <v>Medium</v>
      </c>
      <c r="J5542" s="11" t="str">
        <f t="shared" si="518"/>
        <v>North</v>
      </c>
      <c r="K5542" s="11" t="str">
        <f t="shared" si="519"/>
        <v>2000s</v>
      </c>
      <c r="L5542" s="11" t="str">
        <f t="shared" si="520"/>
        <v>Pulse</v>
      </c>
      <c r="M5542" s="18">
        <f t="shared" si="521"/>
        <v>1</v>
      </c>
    </row>
    <row r="5543" spans="1:13">
      <c r="A5543" s="4">
        <v>2010</v>
      </c>
      <c r="B5543" s="5" t="s">
        <v>190</v>
      </c>
      <c r="C5543" s="5" t="s">
        <v>191</v>
      </c>
      <c r="D5543" s="5" t="s">
        <v>15</v>
      </c>
      <c r="E5543" s="5">
        <v>204000</v>
      </c>
      <c r="F5543" s="6">
        <v>3455.88</v>
      </c>
      <c r="H5543" s="15" t="str">
        <f t="shared" si="516"/>
        <v>High</v>
      </c>
      <c r="I5543" s="11" t="str">
        <f t="shared" si="517"/>
        <v>Large</v>
      </c>
      <c r="J5543" s="11" t="str">
        <f t="shared" si="518"/>
        <v>North</v>
      </c>
      <c r="K5543" s="11" t="str">
        <f t="shared" si="519"/>
        <v>2010s</v>
      </c>
      <c r="L5543" s="11" t="str">
        <f t="shared" si="520"/>
        <v>Cereal</v>
      </c>
      <c r="M5543" s="18">
        <f t="shared" si="521"/>
        <v>1.6940588235294117E-2</v>
      </c>
    </row>
    <row r="5544" spans="1:13">
      <c r="A5544" s="4">
        <v>2010</v>
      </c>
      <c r="B5544" s="5" t="s">
        <v>190</v>
      </c>
      <c r="C5544" s="5" t="s">
        <v>191</v>
      </c>
      <c r="D5544" s="5" t="s">
        <v>16</v>
      </c>
      <c r="E5544" s="5">
        <v>11000</v>
      </c>
      <c r="F5544" s="6">
        <v>2727.27</v>
      </c>
      <c r="H5544" s="15" t="str">
        <f t="shared" si="516"/>
        <v>Medium</v>
      </c>
      <c r="I5544" s="11" t="str">
        <f t="shared" si="517"/>
        <v>Large</v>
      </c>
      <c r="J5544" s="11" t="str">
        <f t="shared" si="518"/>
        <v>North</v>
      </c>
      <c r="K5544" s="11" t="str">
        <f t="shared" si="519"/>
        <v>2010s</v>
      </c>
      <c r="L5544" s="11" t="str">
        <f t="shared" si="520"/>
        <v>Cereal</v>
      </c>
      <c r="M5544" s="18">
        <f t="shared" si="521"/>
        <v>0.24793363636363636</v>
      </c>
    </row>
    <row r="5545" spans="1:13">
      <c r="A5545" s="4">
        <v>2010</v>
      </c>
      <c r="B5545" s="5" t="s">
        <v>190</v>
      </c>
      <c r="C5545" s="5" t="s">
        <v>191</v>
      </c>
      <c r="D5545" s="5" t="s">
        <v>17</v>
      </c>
      <c r="E5545" s="5">
        <v>100</v>
      </c>
      <c r="F5545" s="6">
        <v>1000</v>
      </c>
      <c r="H5545" s="15" t="str">
        <f t="shared" si="516"/>
        <v>Medium</v>
      </c>
      <c r="I5545" s="11" t="str">
        <f t="shared" si="517"/>
        <v>Small</v>
      </c>
      <c r="J5545" s="11" t="str">
        <f t="shared" si="518"/>
        <v>North</v>
      </c>
      <c r="K5545" s="11" t="str">
        <f t="shared" si="519"/>
        <v>2010s</v>
      </c>
      <c r="L5545" s="11" t="str">
        <f t="shared" si="520"/>
        <v>Pulse</v>
      </c>
      <c r="M5545" s="18">
        <f t="shared" si="521"/>
        <v>10</v>
      </c>
    </row>
    <row r="5546" spans="1:13">
      <c r="A5546" s="4">
        <v>2011</v>
      </c>
      <c r="B5546" s="5" t="s">
        <v>190</v>
      </c>
      <c r="C5546" s="5" t="s">
        <v>191</v>
      </c>
      <c r="D5546" s="5" t="s">
        <v>15</v>
      </c>
      <c r="E5546" s="5">
        <v>174390</v>
      </c>
      <c r="F5546" s="6">
        <v>3721.54</v>
      </c>
      <c r="H5546" s="15" t="str">
        <f t="shared" si="516"/>
        <v>High</v>
      </c>
      <c r="I5546" s="11" t="str">
        <f t="shared" si="517"/>
        <v>Large</v>
      </c>
      <c r="J5546" s="11" t="str">
        <f t="shared" si="518"/>
        <v>North</v>
      </c>
      <c r="K5546" s="11" t="str">
        <f t="shared" si="519"/>
        <v>2010s</v>
      </c>
      <c r="L5546" s="11" t="str">
        <f t="shared" si="520"/>
        <v>Cereal</v>
      </c>
      <c r="M5546" s="18">
        <f t="shared" si="521"/>
        <v>2.1340329147313493E-2</v>
      </c>
    </row>
    <row r="5547" spans="1:13">
      <c r="A5547" s="4">
        <v>2011</v>
      </c>
      <c r="B5547" s="5" t="s">
        <v>190</v>
      </c>
      <c r="C5547" s="5" t="s">
        <v>191</v>
      </c>
      <c r="D5547" s="5" t="s">
        <v>16</v>
      </c>
      <c r="E5547" s="5">
        <v>1720</v>
      </c>
      <c r="F5547" s="6">
        <v>2906.98</v>
      </c>
      <c r="H5547" s="15" t="str">
        <f t="shared" si="516"/>
        <v>Medium</v>
      </c>
      <c r="I5547" s="11" t="str">
        <f t="shared" si="517"/>
        <v>Medium</v>
      </c>
      <c r="J5547" s="11" t="str">
        <f t="shared" si="518"/>
        <v>North</v>
      </c>
      <c r="K5547" s="11" t="str">
        <f t="shared" si="519"/>
        <v>2010s</v>
      </c>
      <c r="L5547" s="11" t="str">
        <f t="shared" si="520"/>
        <v>Cereal</v>
      </c>
      <c r="M5547" s="18">
        <f t="shared" si="521"/>
        <v>1.6901046511627906</v>
      </c>
    </row>
    <row r="5548" spans="1:13">
      <c r="A5548" s="4">
        <v>2012</v>
      </c>
      <c r="B5548" s="5" t="s">
        <v>190</v>
      </c>
      <c r="C5548" s="5" t="s">
        <v>191</v>
      </c>
      <c r="D5548" s="5" t="s">
        <v>15</v>
      </c>
      <c r="E5548" s="5">
        <v>201000</v>
      </c>
      <c r="F5548" s="6">
        <v>3074.63</v>
      </c>
      <c r="H5548" s="15" t="str">
        <f t="shared" si="516"/>
        <v>High</v>
      </c>
      <c r="I5548" s="11" t="str">
        <f t="shared" si="517"/>
        <v>Large</v>
      </c>
      <c r="J5548" s="11" t="str">
        <f t="shared" si="518"/>
        <v>North</v>
      </c>
      <c r="K5548" s="11" t="str">
        <f t="shared" si="519"/>
        <v>2010s</v>
      </c>
      <c r="L5548" s="11" t="str">
        <f t="shared" si="520"/>
        <v>Cereal</v>
      </c>
      <c r="M5548" s="18">
        <f t="shared" si="521"/>
        <v>1.5296666666666667E-2</v>
      </c>
    </row>
    <row r="5549" spans="1:13">
      <c r="A5549" s="4">
        <v>2012</v>
      </c>
      <c r="B5549" s="5" t="s">
        <v>190</v>
      </c>
      <c r="C5549" s="5" t="s">
        <v>191</v>
      </c>
      <c r="D5549" s="5" t="s">
        <v>16</v>
      </c>
      <c r="E5549" s="5">
        <v>11000</v>
      </c>
      <c r="F5549" s="6">
        <v>2636.36</v>
      </c>
      <c r="H5549" s="15" t="str">
        <f t="shared" si="516"/>
        <v>Medium</v>
      </c>
      <c r="I5549" s="11" t="str">
        <f t="shared" si="517"/>
        <v>Large</v>
      </c>
      <c r="J5549" s="11" t="str">
        <f t="shared" si="518"/>
        <v>North</v>
      </c>
      <c r="K5549" s="11" t="str">
        <f t="shared" si="519"/>
        <v>2010s</v>
      </c>
      <c r="L5549" s="11" t="str">
        <f t="shared" si="520"/>
        <v>Cereal</v>
      </c>
      <c r="M5549" s="18">
        <f t="shared" si="521"/>
        <v>0.23966909090909091</v>
      </c>
    </row>
    <row r="5550" spans="1:13">
      <c r="A5550" s="4">
        <v>2012</v>
      </c>
      <c r="B5550" s="5" t="s">
        <v>190</v>
      </c>
      <c r="C5550" s="5" t="s">
        <v>191</v>
      </c>
      <c r="D5550" s="5" t="s">
        <v>17</v>
      </c>
      <c r="E5550" s="5">
        <v>100</v>
      </c>
      <c r="F5550" s="6">
        <v>1000</v>
      </c>
      <c r="H5550" s="15" t="str">
        <f t="shared" si="516"/>
        <v>Medium</v>
      </c>
      <c r="I5550" s="11" t="str">
        <f t="shared" si="517"/>
        <v>Small</v>
      </c>
      <c r="J5550" s="11" t="str">
        <f t="shared" si="518"/>
        <v>North</v>
      </c>
      <c r="K5550" s="11" t="str">
        <f t="shared" si="519"/>
        <v>2010s</v>
      </c>
      <c r="L5550" s="11" t="str">
        <f t="shared" si="520"/>
        <v>Pulse</v>
      </c>
      <c r="M5550" s="18">
        <f t="shared" si="521"/>
        <v>10</v>
      </c>
    </row>
    <row r="5551" spans="1:13">
      <c r="A5551" s="4">
        <v>2013</v>
      </c>
      <c r="B5551" s="5" t="s">
        <v>190</v>
      </c>
      <c r="C5551" s="5" t="s">
        <v>191</v>
      </c>
      <c r="D5551" s="5" t="s">
        <v>15</v>
      </c>
      <c r="E5551" s="5">
        <v>202000</v>
      </c>
      <c r="F5551" s="6">
        <v>2896.04</v>
      </c>
      <c r="H5551" s="15" t="str">
        <f t="shared" si="516"/>
        <v>Medium</v>
      </c>
      <c r="I5551" s="11" t="str">
        <f t="shared" si="517"/>
        <v>Large</v>
      </c>
      <c r="J5551" s="11" t="str">
        <f t="shared" si="518"/>
        <v>North</v>
      </c>
      <c r="K5551" s="11" t="str">
        <f t="shared" si="519"/>
        <v>2010s</v>
      </c>
      <c r="L5551" s="11" t="str">
        <f t="shared" si="520"/>
        <v>Cereal</v>
      </c>
      <c r="M5551" s="18">
        <f t="shared" si="521"/>
        <v>1.4336831683168317E-2</v>
      </c>
    </row>
    <row r="5552" spans="1:13">
      <c r="A5552" s="4">
        <v>2013</v>
      </c>
      <c r="B5552" s="5" t="s">
        <v>190</v>
      </c>
      <c r="C5552" s="5" t="s">
        <v>191</v>
      </c>
      <c r="D5552" s="5" t="s">
        <v>16</v>
      </c>
      <c r="E5552" s="5">
        <v>10000</v>
      </c>
      <c r="F5552" s="6">
        <v>3000</v>
      </c>
      <c r="H5552" s="15" t="str">
        <f t="shared" si="516"/>
        <v>High</v>
      </c>
      <c r="I5552" s="11" t="str">
        <f t="shared" si="517"/>
        <v>Large</v>
      </c>
      <c r="J5552" s="11" t="str">
        <f t="shared" si="518"/>
        <v>North</v>
      </c>
      <c r="K5552" s="11" t="str">
        <f t="shared" si="519"/>
        <v>2010s</v>
      </c>
      <c r="L5552" s="11" t="str">
        <f t="shared" si="520"/>
        <v>Cereal</v>
      </c>
      <c r="M5552" s="18">
        <f t="shared" si="521"/>
        <v>0.3</v>
      </c>
    </row>
    <row r="5553" spans="1:13">
      <c r="A5553" s="4">
        <v>2014</v>
      </c>
      <c r="B5553" s="5" t="s">
        <v>190</v>
      </c>
      <c r="C5553" s="5" t="s">
        <v>191</v>
      </c>
      <c r="D5553" s="5" t="s">
        <v>15</v>
      </c>
      <c r="E5553" s="5">
        <v>202000</v>
      </c>
      <c r="F5553" s="6">
        <v>2594.06</v>
      </c>
      <c r="H5553" s="15" t="str">
        <f t="shared" si="516"/>
        <v>Medium</v>
      </c>
      <c r="I5553" s="11" t="str">
        <f t="shared" si="517"/>
        <v>Large</v>
      </c>
      <c r="J5553" s="11" t="str">
        <f t="shared" si="518"/>
        <v>North</v>
      </c>
      <c r="K5553" s="11" t="str">
        <f t="shared" si="519"/>
        <v>2010s</v>
      </c>
      <c r="L5553" s="11" t="str">
        <f t="shared" si="520"/>
        <v>Cereal</v>
      </c>
      <c r="M5553" s="18">
        <f t="shared" si="521"/>
        <v>1.2841881188118812E-2</v>
      </c>
    </row>
    <row r="5554" spans="1:13">
      <c r="A5554" s="4">
        <v>2014</v>
      </c>
      <c r="B5554" s="5" t="s">
        <v>190</v>
      </c>
      <c r="C5554" s="5" t="s">
        <v>191</v>
      </c>
      <c r="D5554" s="5" t="s">
        <v>16</v>
      </c>
      <c r="E5554" s="5">
        <v>9000</v>
      </c>
      <c r="F5554" s="6">
        <v>2333.33</v>
      </c>
      <c r="H5554" s="15" t="str">
        <f t="shared" si="516"/>
        <v>Medium</v>
      </c>
      <c r="I5554" s="11" t="str">
        <f t="shared" si="517"/>
        <v>Large</v>
      </c>
      <c r="J5554" s="11" t="str">
        <f t="shared" si="518"/>
        <v>North</v>
      </c>
      <c r="K5554" s="11" t="str">
        <f t="shared" si="519"/>
        <v>2010s</v>
      </c>
      <c r="L5554" s="11" t="str">
        <f t="shared" si="520"/>
        <v>Cereal</v>
      </c>
      <c r="M5554" s="18">
        <f t="shared" si="521"/>
        <v>0.25925888888888887</v>
      </c>
    </row>
    <row r="5555" spans="1:13">
      <c r="A5555" s="4">
        <v>2015</v>
      </c>
      <c r="B5555" s="5" t="s">
        <v>190</v>
      </c>
      <c r="C5555" s="5" t="s">
        <v>191</v>
      </c>
      <c r="D5555" s="5" t="s">
        <v>15</v>
      </c>
      <c r="E5555" s="5">
        <v>203000</v>
      </c>
      <c r="F5555" s="6">
        <v>2896.55</v>
      </c>
      <c r="H5555" s="15" t="str">
        <f t="shared" si="516"/>
        <v>Medium</v>
      </c>
      <c r="I5555" s="11" t="str">
        <f t="shared" si="517"/>
        <v>Large</v>
      </c>
      <c r="J5555" s="11" t="str">
        <f t="shared" si="518"/>
        <v>North</v>
      </c>
      <c r="K5555" s="11" t="str">
        <f t="shared" si="519"/>
        <v>2010s</v>
      </c>
      <c r="L5555" s="11" t="str">
        <f t="shared" si="520"/>
        <v>Cereal</v>
      </c>
      <c r="M5555" s="18">
        <f t="shared" si="521"/>
        <v>1.4268719211822661E-2</v>
      </c>
    </row>
    <row r="5556" spans="1:13">
      <c r="A5556" s="4">
        <v>2015</v>
      </c>
      <c r="B5556" s="5" t="s">
        <v>190</v>
      </c>
      <c r="C5556" s="5" t="s">
        <v>191</v>
      </c>
      <c r="D5556" s="5" t="s">
        <v>16</v>
      </c>
      <c r="E5556" s="5">
        <v>8000</v>
      </c>
      <c r="F5556" s="6">
        <v>2500</v>
      </c>
      <c r="H5556" s="15" t="str">
        <f t="shared" si="516"/>
        <v>Medium</v>
      </c>
      <c r="I5556" s="11" t="str">
        <f t="shared" si="517"/>
        <v>Large</v>
      </c>
      <c r="J5556" s="11" t="str">
        <f t="shared" si="518"/>
        <v>North</v>
      </c>
      <c r="K5556" s="11" t="str">
        <f t="shared" si="519"/>
        <v>2010s</v>
      </c>
      <c r="L5556" s="11" t="str">
        <f t="shared" si="520"/>
        <v>Cereal</v>
      </c>
      <c r="M5556" s="18">
        <f t="shared" si="521"/>
        <v>0.3125</v>
      </c>
    </row>
    <row r="5557" spans="1:13">
      <c r="A5557" s="4">
        <v>2015</v>
      </c>
      <c r="B5557" s="5" t="s">
        <v>190</v>
      </c>
      <c r="C5557" s="5" t="s">
        <v>191</v>
      </c>
      <c r="D5557" s="5" t="s">
        <v>17</v>
      </c>
      <c r="E5557" s="5">
        <v>100</v>
      </c>
      <c r="F5557" s="6">
        <v>1300</v>
      </c>
      <c r="H5557" s="15" t="str">
        <f t="shared" si="516"/>
        <v>Medium</v>
      </c>
      <c r="I5557" s="11" t="str">
        <f t="shared" si="517"/>
        <v>Small</v>
      </c>
      <c r="J5557" s="11" t="str">
        <f t="shared" si="518"/>
        <v>North</v>
      </c>
      <c r="K5557" s="11" t="str">
        <f t="shared" si="519"/>
        <v>2010s</v>
      </c>
      <c r="L5557" s="11" t="str">
        <f t="shared" si="520"/>
        <v>Pulse</v>
      </c>
      <c r="M5557" s="18">
        <f t="shared" si="521"/>
        <v>13</v>
      </c>
    </row>
    <row r="5558" spans="1:13">
      <c r="A5558" s="4">
        <v>2016</v>
      </c>
      <c r="B5558" s="5" t="s">
        <v>190</v>
      </c>
      <c r="C5558" s="5" t="s">
        <v>191</v>
      </c>
      <c r="D5558" s="5" t="s">
        <v>15</v>
      </c>
      <c r="E5558" s="5">
        <v>203000</v>
      </c>
      <c r="F5558" s="6">
        <v>3123.15</v>
      </c>
      <c r="H5558" s="15" t="str">
        <f t="shared" si="516"/>
        <v>High</v>
      </c>
      <c r="I5558" s="11" t="str">
        <f t="shared" si="517"/>
        <v>Large</v>
      </c>
      <c r="J5558" s="11" t="str">
        <f t="shared" si="518"/>
        <v>North</v>
      </c>
      <c r="K5558" s="11" t="str">
        <f t="shared" si="519"/>
        <v>2010s</v>
      </c>
      <c r="L5558" s="11" t="str">
        <f t="shared" si="520"/>
        <v>Cereal</v>
      </c>
      <c r="M5558" s="18">
        <f t="shared" si="521"/>
        <v>1.5384975369458128E-2</v>
      </c>
    </row>
    <row r="5559" spans="1:13">
      <c r="A5559" s="4">
        <v>2016</v>
      </c>
      <c r="B5559" s="5" t="s">
        <v>190</v>
      </c>
      <c r="C5559" s="5" t="s">
        <v>191</v>
      </c>
      <c r="D5559" s="5" t="s">
        <v>16</v>
      </c>
      <c r="E5559" s="5">
        <v>9000</v>
      </c>
      <c r="F5559" s="6">
        <v>2666.67</v>
      </c>
      <c r="H5559" s="15" t="str">
        <f t="shared" si="516"/>
        <v>Medium</v>
      </c>
      <c r="I5559" s="11" t="str">
        <f t="shared" si="517"/>
        <v>Large</v>
      </c>
      <c r="J5559" s="11" t="str">
        <f t="shared" si="518"/>
        <v>North</v>
      </c>
      <c r="K5559" s="11" t="str">
        <f t="shared" si="519"/>
        <v>2010s</v>
      </c>
      <c r="L5559" s="11" t="str">
        <f t="shared" si="520"/>
        <v>Cereal</v>
      </c>
      <c r="M5559" s="18">
        <f t="shared" si="521"/>
        <v>0.29629666666666665</v>
      </c>
    </row>
    <row r="5560" spans="1:13">
      <c r="A5560" s="4">
        <v>2016</v>
      </c>
      <c r="B5560" s="5" t="s">
        <v>190</v>
      </c>
      <c r="C5560" s="5" t="s">
        <v>191</v>
      </c>
      <c r="D5560" s="5" t="s">
        <v>17</v>
      </c>
      <c r="E5560" s="5">
        <v>100</v>
      </c>
      <c r="F5560" s="6">
        <v>1000</v>
      </c>
      <c r="H5560" s="15" t="str">
        <f t="shared" si="516"/>
        <v>Medium</v>
      </c>
      <c r="I5560" s="11" t="str">
        <f t="shared" si="517"/>
        <v>Small</v>
      </c>
      <c r="J5560" s="11" t="str">
        <f t="shared" si="518"/>
        <v>North</v>
      </c>
      <c r="K5560" s="11" t="str">
        <f t="shared" si="519"/>
        <v>2010s</v>
      </c>
      <c r="L5560" s="11" t="str">
        <f t="shared" si="520"/>
        <v>Pulse</v>
      </c>
      <c r="M5560" s="18">
        <f t="shared" si="521"/>
        <v>10</v>
      </c>
    </row>
    <row r="5561" spans="1:13">
      <c r="A5561" s="4">
        <v>2017</v>
      </c>
      <c r="B5561" s="5" t="s">
        <v>190</v>
      </c>
      <c r="C5561" s="5" t="s">
        <v>191</v>
      </c>
      <c r="D5561" s="5" t="s">
        <v>15</v>
      </c>
      <c r="E5561" s="5">
        <v>204000</v>
      </c>
      <c r="F5561" s="6">
        <v>3573.53</v>
      </c>
      <c r="H5561" s="15" t="str">
        <f t="shared" si="516"/>
        <v>High</v>
      </c>
      <c r="I5561" s="11" t="str">
        <f t="shared" si="517"/>
        <v>Large</v>
      </c>
      <c r="J5561" s="11" t="str">
        <f t="shared" si="518"/>
        <v>North</v>
      </c>
      <c r="K5561" s="11" t="str">
        <f t="shared" si="519"/>
        <v>2010s</v>
      </c>
      <c r="L5561" s="11" t="str">
        <f t="shared" si="520"/>
        <v>Cereal</v>
      </c>
      <c r="M5561" s="18">
        <f t="shared" si="521"/>
        <v>1.7517303921568628E-2</v>
      </c>
    </row>
    <row r="5562" spans="1:13">
      <c r="A5562" s="4">
        <v>2017</v>
      </c>
      <c r="B5562" s="5" t="s">
        <v>190</v>
      </c>
      <c r="C5562" s="5" t="s">
        <v>191</v>
      </c>
      <c r="D5562" s="5" t="s">
        <v>16</v>
      </c>
      <c r="E5562" s="5">
        <v>9000</v>
      </c>
      <c r="F5562" s="6">
        <v>2333.33</v>
      </c>
      <c r="H5562" s="15" t="str">
        <f t="shared" si="516"/>
        <v>Medium</v>
      </c>
      <c r="I5562" s="11" t="str">
        <f t="shared" si="517"/>
        <v>Large</v>
      </c>
      <c r="J5562" s="11" t="str">
        <f t="shared" si="518"/>
        <v>North</v>
      </c>
      <c r="K5562" s="11" t="str">
        <f t="shared" si="519"/>
        <v>2010s</v>
      </c>
      <c r="L5562" s="11" t="str">
        <f t="shared" si="520"/>
        <v>Cereal</v>
      </c>
      <c r="M5562" s="18">
        <f t="shared" si="521"/>
        <v>0.25925888888888887</v>
      </c>
    </row>
    <row r="5563" spans="1:13">
      <c r="A5563" s="4">
        <v>2017</v>
      </c>
      <c r="B5563" s="5" t="s">
        <v>190</v>
      </c>
      <c r="C5563" s="5" t="s">
        <v>191</v>
      </c>
      <c r="D5563" s="5" t="s">
        <v>17</v>
      </c>
      <c r="E5563" s="5">
        <v>100</v>
      </c>
      <c r="F5563" s="6">
        <v>1000</v>
      </c>
      <c r="H5563" s="15" t="str">
        <f t="shared" si="516"/>
        <v>Medium</v>
      </c>
      <c r="I5563" s="11" t="str">
        <f t="shared" si="517"/>
        <v>Small</v>
      </c>
      <c r="J5563" s="11" t="str">
        <f t="shared" si="518"/>
        <v>North</v>
      </c>
      <c r="K5563" s="11" t="str">
        <f t="shared" si="519"/>
        <v>2010s</v>
      </c>
      <c r="L5563" s="11" t="str">
        <f t="shared" si="520"/>
        <v>Pulse</v>
      </c>
      <c r="M5563" s="18">
        <f t="shared" si="521"/>
        <v>10</v>
      </c>
    </row>
    <row r="5564" spans="1:13">
      <c r="A5564" s="4">
        <v>2008</v>
      </c>
      <c r="B5564" s="5" t="s">
        <v>190</v>
      </c>
      <c r="C5564" s="5" t="s">
        <v>192</v>
      </c>
      <c r="D5564" s="5" t="s">
        <v>15</v>
      </c>
      <c r="E5564" s="5">
        <v>352000</v>
      </c>
      <c r="F5564" s="6">
        <v>3002.84</v>
      </c>
      <c r="H5564" s="15" t="str">
        <f t="shared" si="516"/>
        <v>High</v>
      </c>
      <c r="I5564" s="11" t="str">
        <f t="shared" si="517"/>
        <v>Large</v>
      </c>
      <c r="J5564" s="11" t="str">
        <f t="shared" si="518"/>
        <v>North</v>
      </c>
      <c r="K5564" s="11" t="str">
        <f t="shared" si="519"/>
        <v>2000s</v>
      </c>
      <c r="L5564" s="11" t="str">
        <f t="shared" si="520"/>
        <v>Cereal</v>
      </c>
      <c r="M5564" s="18">
        <f t="shared" si="521"/>
        <v>8.5307954545454541E-3</v>
      </c>
    </row>
    <row r="5565" spans="1:13">
      <c r="A5565" s="4">
        <v>2008</v>
      </c>
      <c r="B5565" s="5" t="s">
        <v>190</v>
      </c>
      <c r="C5565" s="5" t="s">
        <v>192</v>
      </c>
      <c r="D5565" s="5" t="s">
        <v>16</v>
      </c>
      <c r="E5565" s="5">
        <v>2000</v>
      </c>
      <c r="F5565" s="6">
        <v>3500</v>
      </c>
      <c r="H5565" s="15" t="str">
        <f t="shared" si="516"/>
        <v>High</v>
      </c>
      <c r="I5565" s="11" t="str">
        <f t="shared" si="517"/>
        <v>Medium</v>
      </c>
      <c r="J5565" s="11" t="str">
        <f t="shared" si="518"/>
        <v>North</v>
      </c>
      <c r="K5565" s="11" t="str">
        <f t="shared" si="519"/>
        <v>2000s</v>
      </c>
      <c r="L5565" s="11" t="str">
        <f t="shared" si="520"/>
        <v>Cereal</v>
      </c>
      <c r="M5565" s="18">
        <f t="shared" si="521"/>
        <v>1.75</v>
      </c>
    </row>
    <row r="5566" spans="1:13">
      <c r="A5566" s="4">
        <v>2008</v>
      </c>
      <c r="B5566" s="5" t="s">
        <v>190</v>
      </c>
      <c r="C5566" s="5" t="s">
        <v>192</v>
      </c>
      <c r="D5566" s="5" t="s">
        <v>18</v>
      </c>
      <c r="E5566" s="5">
        <v>1000</v>
      </c>
      <c r="F5566" s="6">
        <v>740</v>
      </c>
      <c r="H5566" s="15" t="str">
        <f t="shared" si="516"/>
        <v>Low</v>
      </c>
      <c r="I5566" s="11" t="str">
        <f t="shared" si="517"/>
        <v>Medium</v>
      </c>
      <c r="J5566" s="11" t="str">
        <f t="shared" si="518"/>
        <v>North</v>
      </c>
      <c r="K5566" s="11" t="str">
        <f t="shared" si="519"/>
        <v>2000s</v>
      </c>
      <c r="L5566" s="11" t="str">
        <f t="shared" si="520"/>
        <v>Fiber</v>
      </c>
      <c r="M5566" s="18">
        <f t="shared" si="521"/>
        <v>0.74</v>
      </c>
    </row>
    <row r="5567" spans="1:13">
      <c r="A5567" s="4">
        <v>2009</v>
      </c>
      <c r="B5567" s="5" t="s">
        <v>190</v>
      </c>
      <c r="C5567" s="5" t="s">
        <v>192</v>
      </c>
      <c r="D5567" s="5" t="s">
        <v>15</v>
      </c>
      <c r="E5567" s="5">
        <v>357000</v>
      </c>
      <c r="F5567" s="6">
        <v>2887.96</v>
      </c>
      <c r="H5567" s="15" t="str">
        <f t="shared" si="516"/>
        <v>Medium</v>
      </c>
      <c r="I5567" s="11" t="str">
        <f t="shared" si="517"/>
        <v>Large</v>
      </c>
      <c r="J5567" s="11" t="str">
        <f t="shared" si="518"/>
        <v>North</v>
      </c>
      <c r="K5567" s="11" t="str">
        <f t="shared" si="519"/>
        <v>2000s</v>
      </c>
      <c r="L5567" s="11" t="str">
        <f t="shared" si="520"/>
        <v>Cereal</v>
      </c>
      <c r="M5567" s="18">
        <f t="shared" si="521"/>
        <v>8.0895238095238103E-3</v>
      </c>
    </row>
    <row r="5568" spans="1:13">
      <c r="A5568" s="4">
        <v>2009</v>
      </c>
      <c r="B5568" s="5" t="s">
        <v>190</v>
      </c>
      <c r="C5568" s="5" t="s">
        <v>192</v>
      </c>
      <c r="D5568" s="5" t="s">
        <v>16</v>
      </c>
      <c r="E5568" s="5">
        <v>2000</v>
      </c>
      <c r="F5568" s="6">
        <v>3500</v>
      </c>
      <c r="H5568" s="15" t="str">
        <f t="shared" si="516"/>
        <v>High</v>
      </c>
      <c r="I5568" s="11" t="str">
        <f t="shared" si="517"/>
        <v>Medium</v>
      </c>
      <c r="J5568" s="11" t="str">
        <f t="shared" si="518"/>
        <v>North</v>
      </c>
      <c r="K5568" s="11" t="str">
        <f t="shared" si="519"/>
        <v>2000s</v>
      </c>
      <c r="L5568" s="11" t="str">
        <f t="shared" si="520"/>
        <v>Cereal</v>
      </c>
      <c r="M5568" s="18">
        <f t="shared" si="521"/>
        <v>1.75</v>
      </c>
    </row>
    <row r="5569" spans="1:13">
      <c r="A5569" s="4">
        <v>2009</v>
      </c>
      <c r="B5569" s="5" t="s">
        <v>190</v>
      </c>
      <c r="C5569" s="5" t="s">
        <v>192</v>
      </c>
      <c r="D5569" s="5" t="s">
        <v>18</v>
      </c>
      <c r="E5569" s="5">
        <v>1000</v>
      </c>
      <c r="F5569" s="6">
        <v>680</v>
      </c>
      <c r="H5569" s="15" t="str">
        <f t="shared" si="516"/>
        <v>Low</v>
      </c>
      <c r="I5569" s="11" t="str">
        <f t="shared" si="517"/>
        <v>Medium</v>
      </c>
      <c r="J5569" s="11" t="str">
        <f t="shared" si="518"/>
        <v>North</v>
      </c>
      <c r="K5569" s="11" t="str">
        <f t="shared" si="519"/>
        <v>2000s</v>
      </c>
      <c r="L5569" s="11" t="str">
        <f t="shared" si="520"/>
        <v>Fiber</v>
      </c>
      <c r="M5569" s="18">
        <f t="shared" si="521"/>
        <v>0.68</v>
      </c>
    </row>
    <row r="5570" spans="1:13">
      <c r="A5570" s="4">
        <v>2010</v>
      </c>
      <c r="B5570" s="5" t="s">
        <v>190</v>
      </c>
      <c r="C5570" s="5" t="s">
        <v>192</v>
      </c>
      <c r="D5570" s="5" t="s">
        <v>15</v>
      </c>
      <c r="E5570" s="5">
        <v>358000</v>
      </c>
      <c r="F5570" s="6">
        <v>2801.68</v>
      </c>
      <c r="H5570" s="15" t="str">
        <f t="shared" si="516"/>
        <v>Medium</v>
      </c>
      <c r="I5570" s="11" t="str">
        <f t="shared" si="517"/>
        <v>Large</v>
      </c>
      <c r="J5570" s="11" t="str">
        <f t="shared" si="518"/>
        <v>North</v>
      </c>
      <c r="K5570" s="11" t="str">
        <f t="shared" si="519"/>
        <v>2010s</v>
      </c>
      <c r="L5570" s="11" t="str">
        <f t="shared" si="520"/>
        <v>Cereal</v>
      </c>
      <c r="M5570" s="18">
        <f t="shared" si="521"/>
        <v>7.8259217877094962E-3</v>
      </c>
    </row>
    <row r="5571" spans="1:13">
      <c r="A5571" s="4">
        <v>2010</v>
      </c>
      <c r="B5571" s="5" t="s">
        <v>190</v>
      </c>
      <c r="C5571" s="5" t="s">
        <v>192</v>
      </c>
      <c r="D5571" s="5" t="s">
        <v>16</v>
      </c>
      <c r="E5571" s="5">
        <v>2000</v>
      </c>
      <c r="F5571" s="6">
        <v>3500</v>
      </c>
      <c r="H5571" s="15" t="str">
        <f t="shared" ref="H5571:H5634" si="522">IF(F5571&lt;1000,"Low",IF(F5571&lt;3000,"Medium","High"))</f>
        <v>High</v>
      </c>
      <c r="I5571" s="11" t="str">
        <f t="shared" ref="I5571:I5634" si="523">IF(E5571&lt;1000,"Small",IF(E5571&lt;5000,"Medium","Large"))</f>
        <v>Medium</v>
      </c>
      <c r="J5571" s="11" t="str">
        <f t="shared" ref="J5571:J5634" si="524">IF(OR(B5571="Punjab",B5571="Haryana",B5571="Himachal Pradesh",B5571="Jammu and Kashmir",B5571="Uttarakhand",B5571="Delhi",B5571="Chandigarh"),"North",IF(OR(B5571="Tamil Nadu",B5571="Karnataka",B5571="Kerala",B5571="Andhra Pradesh",B5571="Telangana"),"South",IF(OR(B5571="Maharashtra",B5571="Gujarat",B5571="Goa",B5571="Rajasthan"),"West",IF(OR(B5571="West Bengal",B5571="Bihar",B5571="Jharkhand",B5571="Odisha",B5571="Assam",B5571="Sikkim",B5571="Arunachal Pradesh",B5571="Manipur",B5571="Meghalaya",B5571="Mizoram",B5571="Nagaland",B5571="Tripura"),"East","Central"))))</f>
        <v>North</v>
      </c>
      <c r="K5571" s="11" t="str">
        <f t="shared" ref="K5571:K5634" si="525">LEFT(A5571,3)&amp;"0s"</f>
        <v>2010s</v>
      </c>
      <c r="L5571" s="11" t="str">
        <f t="shared" ref="L5571:L5634" si="526">IF(D5571="Rice","Cereal",IF(D5571="Maize","Cereal",IF(D5571="Chickpea","Pulse",IF(D5571="Cotton","Fiber","Other"))))</f>
        <v>Cereal</v>
      </c>
      <c r="M5571" s="18">
        <f t="shared" ref="M5571:M5634" si="527">F5571/E5571</f>
        <v>1.75</v>
      </c>
    </row>
    <row r="5572" spans="1:13">
      <c r="A5572" s="4">
        <v>2010</v>
      </c>
      <c r="B5572" s="5" t="s">
        <v>190</v>
      </c>
      <c r="C5572" s="5" t="s">
        <v>192</v>
      </c>
      <c r="D5572" s="5" t="s">
        <v>17</v>
      </c>
      <c r="E5572" s="5">
        <v>400</v>
      </c>
      <c r="F5572" s="6">
        <v>1250</v>
      </c>
      <c r="H5572" s="15" t="str">
        <f t="shared" si="522"/>
        <v>Medium</v>
      </c>
      <c r="I5572" s="11" t="str">
        <f t="shared" si="523"/>
        <v>Small</v>
      </c>
      <c r="J5572" s="11" t="str">
        <f t="shared" si="524"/>
        <v>North</v>
      </c>
      <c r="K5572" s="11" t="str">
        <f t="shared" si="525"/>
        <v>2010s</v>
      </c>
      <c r="L5572" s="11" t="str">
        <f t="shared" si="526"/>
        <v>Pulse</v>
      </c>
      <c r="M5572" s="18">
        <f t="shared" si="527"/>
        <v>3.125</v>
      </c>
    </row>
    <row r="5573" spans="1:13">
      <c r="A5573" s="4">
        <v>2010</v>
      </c>
      <c r="B5573" s="5" t="s">
        <v>190</v>
      </c>
      <c r="C5573" s="5" t="s">
        <v>192</v>
      </c>
      <c r="D5573" s="5" t="s">
        <v>18</v>
      </c>
      <c r="E5573" s="5">
        <v>1000</v>
      </c>
      <c r="F5573" s="6">
        <v>650</v>
      </c>
      <c r="H5573" s="15" t="str">
        <f t="shared" si="522"/>
        <v>Low</v>
      </c>
      <c r="I5573" s="11" t="str">
        <f t="shared" si="523"/>
        <v>Medium</v>
      </c>
      <c r="J5573" s="11" t="str">
        <f t="shared" si="524"/>
        <v>North</v>
      </c>
      <c r="K5573" s="11" t="str">
        <f t="shared" si="525"/>
        <v>2010s</v>
      </c>
      <c r="L5573" s="11" t="str">
        <f t="shared" si="526"/>
        <v>Fiber</v>
      </c>
      <c r="M5573" s="18">
        <f t="shared" si="527"/>
        <v>0.65</v>
      </c>
    </row>
    <row r="5574" spans="1:13">
      <c r="A5574" s="4">
        <v>2011</v>
      </c>
      <c r="B5574" s="5" t="s">
        <v>190</v>
      </c>
      <c r="C5574" s="5" t="s">
        <v>192</v>
      </c>
      <c r="D5574" s="5" t="s">
        <v>15</v>
      </c>
      <c r="E5574" s="5">
        <v>357000</v>
      </c>
      <c r="F5574" s="6">
        <v>2722.69</v>
      </c>
      <c r="H5574" s="15" t="str">
        <f t="shared" si="522"/>
        <v>Medium</v>
      </c>
      <c r="I5574" s="11" t="str">
        <f t="shared" si="523"/>
        <v>Large</v>
      </c>
      <c r="J5574" s="11" t="str">
        <f t="shared" si="524"/>
        <v>North</v>
      </c>
      <c r="K5574" s="11" t="str">
        <f t="shared" si="525"/>
        <v>2010s</v>
      </c>
      <c r="L5574" s="11" t="str">
        <f t="shared" si="526"/>
        <v>Cereal</v>
      </c>
      <c r="M5574" s="18">
        <f t="shared" si="527"/>
        <v>7.6265826330532216E-3</v>
      </c>
    </row>
    <row r="5575" spans="1:13">
      <c r="A5575" s="4">
        <v>2011</v>
      </c>
      <c r="B5575" s="5" t="s">
        <v>190</v>
      </c>
      <c r="C5575" s="5" t="s">
        <v>192</v>
      </c>
      <c r="D5575" s="5" t="s">
        <v>16</v>
      </c>
      <c r="E5575" s="5">
        <v>2000</v>
      </c>
      <c r="F5575" s="6">
        <v>5000</v>
      </c>
      <c r="H5575" s="15" t="str">
        <f t="shared" si="522"/>
        <v>High</v>
      </c>
      <c r="I5575" s="11" t="str">
        <f t="shared" si="523"/>
        <v>Medium</v>
      </c>
      <c r="J5575" s="11" t="str">
        <f t="shared" si="524"/>
        <v>North</v>
      </c>
      <c r="K5575" s="11" t="str">
        <f t="shared" si="525"/>
        <v>2010s</v>
      </c>
      <c r="L5575" s="11" t="str">
        <f t="shared" si="526"/>
        <v>Cereal</v>
      </c>
      <c r="M5575" s="18">
        <f t="shared" si="527"/>
        <v>2.5</v>
      </c>
    </row>
    <row r="5576" spans="1:13">
      <c r="A5576" s="4">
        <v>2011</v>
      </c>
      <c r="B5576" s="5" t="s">
        <v>190</v>
      </c>
      <c r="C5576" s="5" t="s">
        <v>192</v>
      </c>
      <c r="D5576" s="5" t="s">
        <v>18</v>
      </c>
      <c r="E5576" s="5">
        <v>1000</v>
      </c>
      <c r="F5576" s="6">
        <v>540</v>
      </c>
      <c r="H5576" s="15" t="str">
        <f t="shared" si="522"/>
        <v>Low</v>
      </c>
      <c r="I5576" s="11" t="str">
        <f t="shared" si="523"/>
        <v>Medium</v>
      </c>
      <c r="J5576" s="11" t="str">
        <f t="shared" si="524"/>
        <v>North</v>
      </c>
      <c r="K5576" s="11" t="str">
        <f t="shared" si="525"/>
        <v>2010s</v>
      </c>
      <c r="L5576" s="11" t="str">
        <f t="shared" si="526"/>
        <v>Fiber</v>
      </c>
      <c r="M5576" s="18">
        <f t="shared" si="527"/>
        <v>0.54</v>
      </c>
    </row>
    <row r="5577" spans="1:13">
      <c r="A5577" s="4">
        <v>2012</v>
      </c>
      <c r="B5577" s="5" t="s">
        <v>190</v>
      </c>
      <c r="C5577" s="5" t="s">
        <v>192</v>
      </c>
      <c r="D5577" s="5" t="s">
        <v>15</v>
      </c>
      <c r="E5577" s="5">
        <v>364000</v>
      </c>
      <c r="F5577" s="6">
        <v>3140.11</v>
      </c>
      <c r="H5577" s="15" t="str">
        <f t="shared" si="522"/>
        <v>High</v>
      </c>
      <c r="I5577" s="11" t="str">
        <f t="shared" si="523"/>
        <v>Large</v>
      </c>
      <c r="J5577" s="11" t="str">
        <f t="shared" si="524"/>
        <v>North</v>
      </c>
      <c r="K5577" s="11" t="str">
        <f t="shared" si="525"/>
        <v>2010s</v>
      </c>
      <c r="L5577" s="11" t="str">
        <f t="shared" si="526"/>
        <v>Cereal</v>
      </c>
      <c r="M5577" s="18">
        <f t="shared" si="527"/>
        <v>8.6266758241758251E-3</v>
      </c>
    </row>
    <row r="5578" spans="1:13">
      <c r="A5578" s="4">
        <v>2012</v>
      </c>
      <c r="B5578" s="5" t="s">
        <v>190</v>
      </c>
      <c r="C5578" s="5" t="s">
        <v>192</v>
      </c>
      <c r="D5578" s="5" t="s">
        <v>16</v>
      </c>
      <c r="E5578" s="5">
        <v>1000</v>
      </c>
      <c r="F5578" s="6">
        <v>4000</v>
      </c>
      <c r="H5578" s="15" t="str">
        <f t="shared" si="522"/>
        <v>High</v>
      </c>
      <c r="I5578" s="11" t="str">
        <f t="shared" si="523"/>
        <v>Medium</v>
      </c>
      <c r="J5578" s="11" t="str">
        <f t="shared" si="524"/>
        <v>North</v>
      </c>
      <c r="K5578" s="11" t="str">
        <f t="shared" si="525"/>
        <v>2010s</v>
      </c>
      <c r="L5578" s="11" t="str">
        <f t="shared" si="526"/>
        <v>Cereal</v>
      </c>
      <c r="M5578" s="18">
        <f t="shared" si="527"/>
        <v>4</v>
      </c>
    </row>
    <row r="5579" spans="1:13">
      <c r="A5579" s="4">
        <v>2012</v>
      </c>
      <c r="B5579" s="5" t="s">
        <v>190</v>
      </c>
      <c r="C5579" s="5" t="s">
        <v>192</v>
      </c>
      <c r="D5579" s="5" t="s">
        <v>17</v>
      </c>
      <c r="E5579" s="5">
        <v>200</v>
      </c>
      <c r="F5579" s="6">
        <v>1000</v>
      </c>
      <c r="H5579" s="15" t="str">
        <f t="shared" si="522"/>
        <v>Medium</v>
      </c>
      <c r="I5579" s="11" t="str">
        <f t="shared" si="523"/>
        <v>Small</v>
      </c>
      <c r="J5579" s="11" t="str">
        <f t="shared" si="524"/>
        <v>North</v>
      </c>
      <c r="K5579" s="11" t="str">
        <f t="shared" si="525"/>
        <v>2010s</v>
      </c>
      <c r="L5579" s="11" t="str">
        <f t="shared" si="526"/>
        <v>Pulse</v>
      </c>
      <c r="M5579" s="18">
        <f t="shared" si="527"/>
        <v>5</v>
      </c>
    </row>
    <row r="5580" spans="1:13">
      <c r="A5580" s="4">
        <v>2013</v>
      </c>
      <c r="B5580" s="5" t="s">
        <v>190</v>
      </c>
      <c r="C5580" s="5" t="s">
        <v>192</v>
      </c>
      <c r="D5580" s="5" t="s">
        <v>15</v>
      </c>
      <c r="E5580" s="5">
        <v>359000</v>
      </c>
      <c r="F5580" s="6">
        <v>3097.49</v>
      </c>
      <c r="H5580" s="15" t="str">
        <f t="shared" si="522"/>
        <v>High</v>
      </c>
      <c r="I5580" s="11" t="str">
        <f t="shared" si="523"/>
        <v>Large</v>
      </c>
      <c r="J5580" s="11" t="str">
        <f t="shared" si="524"/>
        <v>North</v>
      </c>
      <c r="K5580" s="11" t="str">
        <f t="shared" si="525"/>
        <v>2010s</v>
      </c>
      <c r="L5580" s="11" t="str">
        <f t="shared" si="526"/>
        <v>Cereal</v>
      </c>
      <c r="M5580" s="18">
        <f t="shared" si="527"/>
        <v>8.6281058495821725E-3</v>
      </c>
    </row>
    <row r="5581" spans="1:13">
      <c r="A5581" s="4">
        <v>2013</v>
      </c>
      <c r="B5581" s="5" t="s">
        <v>190</v>
      </c>
      <c r="C5581" s="5" t="s">
        <v>192</v>
      </c>
      <c r="D5581" s="5" t="s">
        <v>16</v>
      </c>
      <c r="E5581" s="5">
        <v>2000</v>
      </c>
      <c r="F5581" s="6">
        <v>4000</v>
      </c>
      <c r="H5581" s="15" t="str">
        <f t="shared" si="522"/>
        <v>High</v>
      </c>
      <c r="I5581" s="11" t="str">
        <f t="shared" si="523"/>
        <v>Medium</v>
      </c>
      <c r="J5581" s="11" t="str">
        <f t="shared" si="524"/>
        <v>North</v>
      </c>
      <c r="K5581" s="11" t="str">
        <f t="shared" si="525"/>
        <v>2010s</v>
      </c>
      <c r="L5581" s="11" t="str">
        <f t="shared" si="526"/>
        <v>Cereal</v>
      </c>
      <c r="M5581" s="18">
        <f t="shared" si="527"/>
        <v>2</v>
      </c>
    </row>
    <row r="5582" spans="1:13">
      <c r="A5582" s="4">
        <v>2013</v>
      </c>
      <c r="B5582" s="5" t="s">
        <v>190</v>
      </c>
      <c r="C5582" s="5" t="s">
        <v>192</v>
      </c>
      <c r="D5582" s="5" t="s">
        <v>17</v>
      </c>
      <c r="E5582" s="5">
        <v>100</v>
      </c>
      <c r="F5582" s="6">
        <v>1200</v>
      </c>
      <c r="H5582" s="15" t="str">
        <f t="shared" si="522"/>
        <v>Medium</v>
      </c>
      <c r="I5582" s="11" t="str">
        <f t="shared" si="523"/>
        <v>Small</v>
      </c>
      <c r="J5582" s="11" t="str">
        <f t="shared" si="524"/>
        <v>North</v>
      </c>
      <c r="K5582" s="11" t="str">
        <f t="shared" si="525"/>
        <v>2010s</v>
      </c>
      <c r="L5582" s="11" t="str">
        <f t="shared" si="526"/>
        <v>Pulse</v>
      </c>
      <c r="M5582" s="18">
        <f t="shared" si="527"/>
        <v>12</v>
      </c>
    </row>
    <row r="5583" spans="1:13">
      <c r="A5583" s="4">
        <v>2013</v>
      </c>
      <c r="B5583" s="5" t="s">
        <v>190</v>
      </c>
      <c r="C5583" s="5" t="s">
        <v>192</v>
      </c>
      <c r="D5583" s="5" t="s">
        <v>18</v>
      </c>
      <c r="E5583" s="5">
        <v>1000</v>
      </c>
      <c r="F5583" s="6">
        <v>540</v>
      </c>
      <c r="H5583" s="15" t="str">
        <f t="shared" si="522"/>
        <v>Low</v>
      </c>
      <c r="I5583" s="11" t="str">
        <f t="shared" si="523"/>
        <v>Medium</v>
      </c>
      <c r="J5583" s="11" t="str">
        <f t="shared" si="524"/>
        <v>North</v>
      </c>
      <c r="K5583" s="11" t="str">
        <f t="shared" si="525"/>
        <v>2010s</v>
      </c>
      <c r="L5583" s="11" t="str">
        <f t="shared" si="526"/>
        <v>Fiber</v>
      </c>
      <c r="M5583" s="18">
        <f t="shared" si="527"/>
        <v>0.54</v>
      </c>
    </row>
    <row r="5584" spans="1:13">
      <c r="A5584" s="4">
        <v>2014</v>
      </c>
      <c r="B5584" s="5" t="s">
        <v>190</v>
      </c>
      <c r="C5584" s="5" t="s">
        <v>192</v>
      </c>
      <c r="D5584" s="5" t="s">
        <v>15</v>
      </c>
      <c r="E5584" s="5">
        <v>358000</v>
      </c>
      <c r="F5584" s="6">
        <v>2918.99</v>
      </c>
      <c r="H5584" s="15" t="str">
        <f t="shared" si="522"/>
        <v>Medium</v>
      </c>
      <c r="I5584" s="11" t="str">
        <f t="shared" si="523"/>
        <v>Large</v>
      </c>
      <c r="J5584" s="11" t="str">
        <f t="shared" si="524"/>
        <v>North</v>
      </c>
      <c r="K5584" s="11" t="str">
        <f t="shared" si="525"/>
        <v>2010s</v>
      </c>
      <c r="L5584" s="11" t="str">
        <f t="shared" si="526"/>
        <v>Cereal</v>
      </c>
      <c r="M5584" s="18">
        <f t="shared" si="527"/>
        <v>8.1536033519553075E-3</v>
      </c>
    </row>
    <row r="5585" spans="1:13">
      <c r="A5585" s="4">
        <v>2014</v>
      </c>
      <c r="B5585" s="5" t="s">
        <v>190</v>
      </c>
      <c r="C5585" s="5" t="s">
        <v>192</v>
      </c>
      <c r="D5585" s="5" t="s">
        <v>16</v>
      </c>
      <c r="E5585" s="5">
        <v>1000</v>
      </c>
      <c r="F5585" s="6">
        <v>4000</v>
      </c>
      <c r="H5585" s="15" t="str">
        <f t="shared" si="522"/>
        <v>High</v>
      </c>
      <c r="I5585" s="11" t="str">
        <f t="shared" si="523"/>
        <v>Medium</v>
      </c>
      <c r="J5585" s="11" t="str">
        <f t="shared" si="524"/>
        <v>North</v>
      </c>
      <c r="K5585" s="11" t="str">
        <f t="shared" si="525"/>
        <v>2010s</v>
      </c>
      <c r="L5585" s="11" t="str">
        <f t="shared" si="526"/>
        <v>Cereal</v>
      </c>
      <c r="M5585" s="18">
        <f t="shared" si="527"/>
        <v>4</v>
      </c>
    </row>
    <row r="5586" spans="1:13">
      <c r="A5586" s="4">
        <v>2015</v>
      </c>
      <c r="B5586" s="5" t="s">
        <v>190</v>
      </c>
      <c r="C5586" s="5" t="s">
        <v>192</v>
      </c>
      <c r="D5586" s="5" t="s">
        <v>15</v>
      </c>
      <c r="E5586" s="5">
        <v>359000</v>
      </c>
      <c r="F5586" s="6">
        <v>2832.87</v>
      </c>
      <c r="H5586" s="15" t="str">
        <f t="shared" si="522"/>
        <v>Medium</v>
      </c>
      <c r="I5586" s="11" t="str">
        <f t="shared" si="523"/>
        <v>Large</v>
      </c>
      <c r="J5586" s="11" t="str">
        <f t="shared" si="524"/>
        <v>North</v>
      </c>
      <c r="K5586" s="11" t="str">
        <f t="shared" si="525"/>
        <v>2010s</v>
      </c>
      <c r="L5586" s="11" t="str">
        <f t="shared" si="526"/>
        <v>Cereal</v>
      </c>
      <c r="M5586" s="18">
        <f t="shared" si="527"/>
        <v>7.8910027855153206E-3</v>
      </c>
    </row>
    <row r="5587" spans="1:13">
      <c r="A5587" s="4">
        <v>2015</v>
      </c>
      <c r="B5587" s="5" t="s">
        <v>190</v>
      </c>
      <c r="C5587" s="5" t="s">
        <v>192</v>
      </c>
      <c r="D5587" s="5" t="s">
        <v>16</v>
      </c>
      <c r="E5587" s="5">
        <v>1000</v>
      </c>
      <c r="F5587" s="6">
        <v>4000</v>
      </c>
      <c r="H5587" s="15" t="str">
        <f t="shared" si="522"/>
        <v>High</v>
      </c>
      <c r="I5587" s="11" t="str">
        <f t="shared" si="523"/>
        <v>Medium</v>
      </c>
      <c r="J5587" s="11" t="str">
        <f t="shared" si="524"/>
        <v>North</v>
      </c>
      <c r="K5587" s="11" t="str">
        <f t="shared" si="525"/>
        <v>2010s</v>
      </c>
      <c r="L5587" s="11" t="str">
        <f t="shared" si="526"/>
        <v>Cereal</v>
      </c>
      <c r="M5587" s="18">
        <f t="shared" si="527"/>
        <v>4</v>
      </c>
    </row>
    <row r="5588" spans="1:13">
      <c r="A5588" s="4">
        <v>2016</v>
      </c>
      <c r="B5588" s="5" t="s">
        <v>190</v>
      </c>
      <c r="C5588" s="5" t="s">
        <v>192</v>
      </c>
      <c r="D5588" s="5" t="s">
        <v>15</v>
      </c>
      <c r="E5588" s="5">
        <v>366000</v>
      </c>
      <c r="F5588" s="6">
        <v>3245.9</v>
      </c>
      <c r="H5588" s="15" t="str">
        <f t="shared" si="522"/>
        <v>High</v>
      </c>
      <c r="I5588" s="11" t="str">
        <f t="shared" si="523"/>
        <v>Large</v>
      </c>
      <c r="J5588" s="11" t="str">
        <f t="shared" si="524"/>
        <v>North</v>
      </c>
      <c r="K5588" s="11" t="str">
        <f t="shared" si="525"/>
        <v>2010s</v>
      </c>
      <c r="L5588" s="11" t="str">
        <f t="shared" si="526"/>
        <v>Cereal</v>
      </c>
      <c r="M5588" s="18">
        <f t="shared" si="527"/>
        <v>8.8685792349726782E-3</v>
      </c>
    </row>
    <row r="5589" spans="1:13">
      <c r="A5589" s="4">
        <v>2016</v>
      </c>
      <c r="B5589" s="5" t="s">
        <v>190</v>
      </c>
      <c r="C5589" s="5" t="s">
        <v>192</v>
      </c>
      <c r="D5589" s="5" t="s">
        <v>16</v>
      </c>
      <c r="E5589" s="5">
        <v>1000</v>
      </c>
      <c r="F5589" s="6">
        <v>3000</v>
      </c>
      <c r="H5589" s="15" t="str">
        <f t="shared" si="522"/>
        <v>High</v>
      </c>
      <c r="I5589" s="11" t="str">
        <f t="shared" si="523"/>
        <v>Medium</v>
      </c>
      <c r="J5589" s="11" t="str">
        <f t="shared" si="524"/>
        <v>North</v>
      </c>
      <c r="K5589" s="11" t="str">
        <f t="shared" si="525"/>
        <v>2010s</v>
      </c>
      <c r="L5589" s="11" t="str">
        <f t="shared" si="526"/>
        <v>Cereal</v>
      </c>
      <c r="M5589" s="18">
        <f t="shared" si="527"/>
        <v>3</v>
      </c>
    </row>
    <row r="5590" spans="1:13">
      <c r="A5590" s="4">
        <v>2017</v>
      </c>
      <c r="B5590" s="5" t="s">
        <v>190</v>
      </c>
      <c r="C5590" s="5" t="s">
        <v>192</v>
      </c>
      <c r="D5590" s="5" t="s">
        <v>15</v>
      </c>
      <c r="E5590" s="5">
        <v>362000</v>
      </c>
      <c r="F5590" s="6">
        <v>3966.85</v>
      </c>
      <c r="H5590" s="15" t="str">
        <f t="shared" si="522"/>
        <v>High</v>
      </c>
      <c r="I5590" s="11" t="str">
        <f t="shared" si="523"/>
        <v>Large</v>
      </c>
      <c r="J5590" s="11" t="str">
        <f t="shared" si="524"/>
        <v>North</v>
      </c>
      <c r="K5590" s="11" t="str">
        <f t="shared" si="525"/>
        <v>2010s</v>
      </c>
      <c r="L5590" s="11" t="str">
        <f t="shared" si="526"/>
        <v>Cereal</v>
      </c>
      <c r="M5590" s="18">
        <f t="shared" si="527"/>
        <v>1.0958149171270718E-2</v>
      </c>
    </row>
    <row r="5591" spans="1:13">
      <c r="A5591" s="4">
        <v>2017</v>
      </c>
      <c r="B5591" s="5" t="s">
        <v>190</v>
      </c>
      <c r="C5591" s="5" t="s">
        <v>192</v>
      </c>
      <c r="D5591" s="5" t="s">
        <v>16</v>
      </c>
      <c r="E5591" s="5">
        <v>2000</v>
      </c>
      <c r="F5591" s="6">
        <v>2500</v>
      </c>
      <c r="H5591" s="15" t="str">
        <f t="shared" si="522"/>
        <v>Medium</v>
      </c>
      <c r="I5591" s="11" t="str">
        <f t="shared" si="523"/>
        <v>Medium</v>
      </c>
      <c r="J5591" s="11" t="str">
        <f t="shared" si="524"/>
        <v>North</v>
      </c>
      <c r="K5591" s="11" t="str">
        <f t="shared" si="525"/>
        <v>2010s</v>
      </c>
      <c r="L5591" s="11" t="str">
        <f t="shared" si="526"/>
        <v>Cereal</v>
      </c>
      <c r="M5591" s="18">
        <f t="shared" si="527"/>
        <v>1.25</v>
      </c>
    </row>
    <row r="5592" spans="1:13">
      <c r="A5592" s="4">
        <v>2008</v>
      </c>
      <c r="B5592" s="5" t="s">
        <v>190</v>
      </c>
      <c r="C5592" s="5" t="s">
        <v>193</v>
      </c>
      <c r="D5592" s="5" t="s">
        <v>15</v>
      </c>
      <c r="E5592" s="5">
        <v>114000</v>
      </c>
      <c r="F5592" s="6">
        <v>3754.39</v>
      </c>
      <c r="H5592" s="15" t="str">
        <f t="shared" si="522"/>
        <v>High</v>
      </c>
      <c r="I5592" s="11" t="str">
        <f t="shared" si="523"/>
        <v>Large</v>
      </c>
      <c r="J5592" s="11" t="str">
        <f t="shared" si="524"/>
        <v>North</v>
      </c>
      <c r="K5592" s="11" t="str">
        <f t="shared" si="525"/>
        <v>2000s</v>
      </c>
      <c r="L5592" s="11" t="str">
        <f t="shared" si="526"/>
        <v>Cereal</v>
      </c>
      <c r="M5592" s="18">
        <f t="shared" si="527"/>
        <v>3.2933245614035087E-2</v>
      </c>
    </row>
    <row r="5593" spans="1:13">
      <c r="A5593" s="4">
        <v>2008</v>
      </c>
      <c r="B5593" s="5" t="s">
        <v>190</v>
      </c>
      <c r="C5593" s="5" t="s">
        <v>193</v>
      </c>
      <c r="D5593" s="5" t="s">
        <v>16</v>
      </c>
      <c r="E5593" s="5">
        <v>3000</v>
      </c>
      <c r="F5593" s="6">
        <v>3666.67</v>
      </c>
      <c r="H5593" s="15" t="str">
        <f t="shared" si="522"/>
        <v>High</v>
      </c>
      <c r="I5593" s="11" t="str">
        <f t="shared" si="523"/>
        <v>Medium</v>
      </c>
      <c r="J5593" s="11" t="str">
        <f t="shared" si="524"/>
        <v>North</v>
      </c>
      <c r="K5593" s="11" t="str">
        <f t="shared" si="525"/>
        <v>2000s</v>
      </c>
      <c r="L5593" s="11" t="str">
        <f t="shared" si="526"/>
        <v>Cereal</v>
      </c>
      <c r="M5593" s="18">
        <f t="shared" si="527"/>
        <v>1.2222233333333334</v>
      </c>
    </row>
    <row r="5594" spans="1:13">
      <c r="A5594" s="4">
        <v>2009</v>
      </c>
      <c r="B5594" s="5" t="s">
        <v>190</v>
      </c>
      <c r="C5594" s="5" t="s">
        <v>193</v>
      </c>
      <c r="D5594" s="5" t="s">
        <v>15</v>
      </c>
      <c r="E5594" s="5">
        <v>115000</v>
      </c>
      <c r="F5594" s="6">
        <v>3930.43</v>
      </c>
      <c r="H5594" s="15" t="str">
        <f t="shared" si="522"/>
        <v>High</v>
      </c>
      <c r="I5594" s="11" t="str">
        <f t="shared" si="523"/>
        <v>Large</v>
      </c>
      <c r="J5594" s="11" t="str">
        <f t="shared" si="524"/>
        <v>North</v>
      </c>
      <c r="K5594" s="11" t="str">
        <f t="shared" si="525"/>
        <v>2000s</v>
      </c>
      <c r="L5594" s="11" t="str">
        <f t="shared" si="526"/>
        <v>Cereal</v>
      </c>
      <c r="M5594" s="18">
        <f t="shared" si="527"/>
        <v>3.417765217391304E-2</v>
      </c>
    </row>
    <row r="5595" spans="1:13">
      <c r="A5595" s="4">
        <v>2009</v>
      </c>
      <c r="B5595" s="5" t="s">
        <v>190</v>
      </c>
      <c r="C5595" s="5" t="s">
        <v>193</v>
      </c>
      <c r="D5595" s="5" t="s">
        <v>16</v>
      </c>
      <c r="E5595" s="5">
        <v>3000</v>
      </c>
      <c r="F5595" s="6">
        <v>4666.67</v>
      </c>
      <c r="H5595" s="15" t="str">
        <f t="shared" si="522"/>
        <v>High</v>
      </c>
      <c r="I5595" s="11" t="str">
        <f t="shared" si="523"/>
        <v>Medium</v>
      </c>
      <c r="J5595" s="11" t="str">
        <f t="shared" si="524"/>
        <v>North</v>
      </c>
      <c r="K5595" s="11" t="str">
        <f t="shared" si="525"/>
        <v>2000s</v>
      </c>
      <c r="L5595" s="11" t="str">
        <f t="shared" si="526"/>
        <v>Cereal</v>
      </c>
      <c r="M5595" s="18">
        <f t="shared" si="527"/>
        <v>1.5555566666666667</v>
      </c>
    </row>
    <row r="5596" spans="1:13">
      <c r="A5596" s="4">
        <v>2010</v>
      </c>
      <c r="B5596" s="5" t="s">
        <v>190</v>
      </c>
      <c r="C5596" s="5" t="s">
        <v>193</v>
      </c>
      <c r="D5596" s="5" t="s">
        <v>15</v>
      </c>
      <c r="E5596" s="5">
        <v>118000</v>
      </c>
      <c r="F5596" s="6">
        <v>3889.83</v>
      </c>
      <c r="H5596" s="15" t="str">
        <f t="shared" si="522"/>
        <v>High</v>
      </c>
      <c r="I5596" s="11" t="str">
        <f t="shared" si="523"/>
        <v>Large</v>
      </c>
      <c r="J5596" s="11" t="str">
        <f t="shared" si="524"/>
        <v>North</v>
      </c>
      <c r="K5596" s="11" t="str">
        <f t="shared" si="525"/>
        <v>2010s</v>
      </c>
      <c r="L5596" s="11" t="str">
        <f t="shared" si="526"/>
        <v>Cereal</v>
      </c>
      <c r="M5596" s="18">
        <f t="shared" si="527"/>
        <v>3.296466101694915E-2</v>
      </c>
    </row>
    <row r="5597" spans="1:13">
      <c r="A5597" s="4">
        <v>2010</v>
      </c>
      <c r="B5597" s="5" t="s">
        <v>190</v>
      </c>
      <c r="C5597" s="5" t="s">
        <v>193</v>
      </c>
      <c r="D5597" s="5" t="s">
        <v>16</v>
      </c>
      <c r="E5597" s="5">
        <v>2000</v>
      </c>
      <c r="F5597" s="6">
        <v>5500</v>
      </c>
      <c r="H5597" s="15" t="str">
        <f t="shared" si="522"/>
        <v>High</v>
      </c>
      <c r="I5597" s="11" t="str">
        <f t="shared" si="523"/>
        <v>Medium</v>
      </c>
      <c r="J5597" s="11" t="str">
        <f t="shared" si="524"/>
        <v>North</v>
      </c>
      <c r="K5597" s="11" t="str">
        <f t="shared" si="525"/>
        <v>2010s</v>
      </c>
      <c r="L5597" s="11" t="str">
        <f t="shared" si="526"/>
        <v>Cereal</v>
      </c>
      <c r="M5597" s="18">
        <f t="shared" si="527"/>
        <v>2.75</v>
      </c>
    </row>
    <row r="5598" spans="1:13">
      <c r="A5598" s="4">
        <v>2011</v>
      </c>
      <c r="B5598" s="5" t="s">
        <v>190</v>
      </c>
      <c r="C5598" s="5" t="s">
        <v>193</v>
      </c>
      <c r="D5598" s="5" t="s">
        <v>15</v>
      </c>
      <c r="E5598" s="5">
        <v>118000</v>
      </c>
      <c r="F5598" s="6">
        <v>3669.49</v>
      </c>
      <c r="H5598" s="15" t="str">
        <f t="shared" si="522"/>
        <v>High</v>
      </c>
      <c r="I5598" s="11" t="str">
        <f t="shared" si="523"/>
        <v>Large</v>
      </c>
      <c r="J5598" s="11" t="str">
        <f t="shared" si="524"/>
        <v>North</v>
      </c>
      <c r="K5598" s="11" t="str">
        <f t="shared" si="525"/>
        <v>2010s</v>
      </c>
      <c r="L5598" s="11" t="str">
        <f t="shared" si="526"/>
        <v>Cereal</v>
      </c>
      <c r="M5598" s="18">
        <f t="shared" si="527"/>
        <v>3.1097372881355931E-2</v>
      </c>
    </row>
    <row r="5599" spans="1:13">
      <c r="A5599" s="4">
        <v>2011</v>
      </c>
      <c r="B5599" s="5" t="s">
        <v>190</v>
      </c>
      <c r="C5599" s="5" t="s">
        <v>193</v>
      </c>
      <c r="D5599" s="5" t="s">
        <v>16</v>
      </c>
      <c r="E5599" s="5">
        <v>3000</v>
      </c>
      <c r="F5599" s="6">
        <v>6000</v>
      </c>
      <c r="H5599" s="15" t="str">
        <f t="shared" si="522"/>
        <v>High</v>
      </c>
      <c r="I5599" s="11" t="str">
        <f t="shared" si="523"/>
        <v>Medium</v>
      </c>
      <c r="J5599" s="11" t="str">
        <f t="shared" si="524"/>
        <v>North</v>
      </c>
      <c r="K5599" s="11" t="str">
        <f t="shared" si="525"/>
        <v>2010s</v>
      </c>
      <c r="L5599" s="11" t="str">
        <f t="shared" si="526"/>
        <v>Cereal</v>
      </c>
      <c r="M5599" s="18">
        <f t="shared" si="527"/>
        <v>2</v>
      </c>
    </row>
    <row r="5600" spans="1:13">
      <c r="A5600" s="4">
        <v>2012</v>
      </c>
      <c r="B5600" s="5" t="s">
        <v>190</v>
      </c>
      <c r="C5600" s="5" t="s">
        <v>193</v>
      </c>
      <c r="D5600" s="5" t="s">
        <v>15</v>
      </c>
      <c r="E5600" s="5">
        <v>117000</v>
      </c>
      <c r="F5600" s="6">
        <v>3803.42</v>
      </c>
      <c r="H5600" s="15" t="str">
        <f t="shared" si="522"/>
        <v>High</v>
      </c>
      <c r="I5600" s="11" t="str">
        <f t="shared" si="523"/>
        <v>Large</v>
      </c>
      <c r="J5600" s="11" t="str">
        <f t="shared" si="524"/>
        <v>North</v>
      </c>
      <c r="K5600" s="11" t="str">
        <f t="shared" si="525"/>
        <v>2010s</v>
      </c>
      <c r="L5600" s="11" t="str">
        <f t="shared" si="526"/>
        <v>Cereal</v>
      </c>
      <c r="M5600" s="18">
        <f t="shared" si="527"/>
        <v>3.2507863247863249E-2</v>
      </c>
    </row>
    <row r="5601" spans="1:13">
      <c r="A5601" s="4">
        <v>2012</v>
      </c>
      <c r="B5601" s="5" t="s">
        <v>190</v>
      </c>
      <c r="C5601" s="5" t="s">
        <v>193</v>
      </c>
      <c r="D5601" s="5" t="s">
        <v>16</v>
      </c>
      <c r="E5601" s="5">
        <v>2000</v>
      </c>
      <c r="F5601" s="6">
        <v>4500</v>
      </c>
      <c r="H5601" s="15" t="str">
        <f t="shared" si="522"/>
        <v>High</v>
      </c>
      <c r="I5601" s="11" t="str">
        <f t="shared" si="523"/>
        <v>Medium</v>
      </c>
      <c r="J5601" s="11" t="str">
        <f t="shared" si="524"/>
        <v>North</v>
      </c>
      <c r="K5601" s="11" t="str">
        <f t="shared" si="525"/>
        <v>2010s</v>
      </c>
      <c r="L5601" s="11" t="str">
        <f t="shared" si="526"/>
        <v>Cereal</v>
      </c>
      <c r="M5601" s="18">
        <f t="shared" si="527"/>
        <v>2.25</v>
      </c>
    </row>
    <row r="5602" spans="1:13">
      <c r="A5602" s="4">
        <v>2013</v>
      </c>
      <c r="B5602" s="5" t="s">
        <v>190</v>
      </c>
      <c r="C5602" s="5" t="s">
        <v>193</v>
      </c>
      <c r="D5602" s="5" t="s">
        <v>15</v>
      </c>
      <c r="E5602" s="5">
        <v>117000</v>
      </c>
      <c r="F5602" s="6">
        <v>3854.7</v>
      </c>
      <c r="H5602" s="15" t="str">
        <f t="shared" si="522"/>
        <v>High</v>
      </c>
      <c r="I5602" s="11" t="str">
        <f t="shared" si="523"/>
        <v>Large</v>
      </c>
      <c r="J5602" s="11" t="str">
        <f t="shared" si="524"/>
        <v>North</v>
      </c>
      <c r="K5602" s="11" t="str">
        <f t="shared" si="525"/>
        <v>2010s</v>
      </c>
      <c r="L5602" s="11" t="str">
        <f t="shared" si="526"/>
        <v>Cereal</v>
      </c>
      <c r="M5602" s="18">
        <f t="shared" si="527"/>
        <v>3.2946153846153847E-2</v>
      </c>
    </row>
    <row r="5603" spans="1:13">
      <c r="A5603" s="4">
        <v>2013</v>
      </c>
      <c r="B5603" s="5" t="s">
        <v>190</v>
      </c>
      <c r="C5603" s="5" t="s">
        <v>193</v>
      </c>
      <c r="D5603" s="5" t="s">
        <v>16</v>
      </c>
      <c r="E5603" s="5">
        <v>3000</v>
      </c>
      <c r="F5603" s="6">
        <v>6666.67</v>
      </c>
      <c r="H5603" s="15" t="str">
        <f t="shared" si="522"/>
        <v>High</v>
      </c>
      <c r="I5603" s="11" t="str">
        <f t="shared" si="523"/>
        <v>Medium</v>
      </c>
      <c r="J5603" s="11" t="str">
        <f t="shared" si="524"/>
        <v>North</v>
      </c>
      <c r="K5603" s="11" t="str">
        <f t="shared" si="525"/>
        <v>2010s</v>
      </c>
      <c r="L5603" s="11" t="str">
        <f t="shared" si="526"/>
        <v>Cereal</v>
      </c>
      <c r="M5603" s="18">
        <f t="shared" si="527"/>
        <v>2.2222233333333334</v>
      </c>
    </row>
    <row r="5604" spans="1:13">
      <c r="A5604" s="4">
        <v>2014</v>
      </c>
      <c r="B5604" s="5" t="s">
        <v>190</v>
      </c>
      <c r="C5604" s="5" t="s">
        <v>193</v>
      </c>
      <c r="D5604" s="5" t="s">
        <v>15</v>
      </c>
      <c r="E5604" s="5">
        <v>117000</v>
      </c>
      <c r="F5604" s="6">
        <v>3752.14</v>
      </c>
      <c r="H5604" s="15" t="str">
        <f t="shared" si="522"/>
        <v>High</v>
      </c>
      <c r="I5604" s="11" t="str">
        <f t="shared" si="523"/>
        <v>Large</v>
      </c>
      <c r="J5604" s="11" t="str">
        <f t="shared" si="524"/>
        <v>North</v>
      </c>
      <c r="K5604" s="11" t="str">
        <f t="shared" si="525"/>
        <v>2010s</v>
      </c>
      <c r="L5604" s="11" t="str">
        <f t="shared" si="526"/>
        <v>Cereal</v>
      </c>
      <c r="M5604" s="18">
        <f t="shared" si="527"/>
        <v>3.206957264957265E-2</v>
      </c>
    </row>
    <row r="5605" spans="1:13">
      <c r="A5605" s="4">
        <v>2014</v>
      </c>
      <c r="B5605" s="5" t="s">
        <v>190</v>
      </c>
      <c r="C5605" s="5" t="s">
        <v>193</v>
      </c>
      <c r="D5605" s="5" t="s">
        <v>16</v>
      </c>
      <c r="E5605" s="5">
        <v>3000</v>
      </c>
      <c r="F5605" s="6">
        <v>3666.67</v>
      </c>
      <c r="H5605" s="15" t="str">
        <f t="shared" si="522"/>
        <v>High</v>
      </c>
      <c r="I5605" s="11" t="str">
        <f t="shared" si="523"/>
        <v>Medium</v>
      </c>
      <c r="J5605" s="11" t="str">
        <f t="shared" si="524"/>
        <v>North</v>
      </c>
      <c r="K5605" s="11" t="str">
        <f t="shared" si="525"/>
        <v>2010s</v>
      </c>
      <c r="L5605" s="11" t="str">
        <f t="shared" si="526"/>
        <v>Cereal</v>
      </c>
      <c r="M5605" s="18">
        <f t="shared" si="527"/>
        <v>1.2222233333333334</v>
      </c>
    </row>
    <row r="5606" spans="1:13">
      <c r="A5606" s="4">
        <v>2015</v>
      </c>
      <c r="B5606" s="5" t="s">
        <v>190</v>
      </c>
      <c r="C5606" s="5" t="s">
        <v>193</v>
      </c>
      <c r="D5606" s="5" t="s">
        <v>15</v>
      </c>
      <c r="E5606" s="5">
        <v>118000</v>
      </c>
      <c r="F5606" s="6">
        <v>4016.95</v>
      </c>
      <c r="H5606" s="15" t="str">
        <f t="shared" si="522"/>
        <v>High</v>
      </c>
      <c r="I5606" s="11" t="str">
        <f t="shared" si="523"/>
        <v>Large</v>
      </c>
      <c r="J5606" s="11" t="str">
        <f t="shared" si="524"/>
        <v>North</v>
      </c>
      <c r="K5606" s="11" t="str">
        <f t="shared" si="525"/>
        <v>2010s</v>
      </c>
      <c r="L5606" s="11" t="str">
        <f t="shared" si="526"/>
        <v>Cereal</v>
      </c>
      <c r="M5606" s="18">
        <f t="shared" si="527"/>
        <v>3.404194915254237E-2</v>
      </c>
    </row>
    <row r="5607" spans="1:13">
      <c r="A5607" s="4">
        <v>2015</v>
      </c>
      <c r="B5607" s="5" t="s">
        <v>190</v>
      </c>
      <c r="C5607" s="5" t="s">
        <v>193</v>
      </c>
      <c r="D5607" s="5" t="s">
        <v>16</v>
      </c>
      <c r="E5607" s="5">
        <v>2000</v>
      </c>
      <c r="F5607" s="6">
        <v>2500</v>
      </c>
      <c r="H5607" s="15" t="str">
        <f t="shared" si="522"/>
        <v>Medium</v>
      </c>
      <c r="I5607" s="11" t="str">
        <f t="shared" si="523"/>
        <v>Medium</v>
      </c>
      <c r="J5607" s="11" t="str">
        <f t="shared" si="524"/>
        <v>North</v>
      </c>
      <c r="K5607" s="11" t="str">
        <f t="shared" si="525"/>
        <v>2010s</v>
      </c>
      <c r="L5607" s="11" t="str">
        <f t="shared" si="526"/>
        <v>Cereal</v>
      </c>
      <c r="M5607" s="18">
        <f t="shared" si="527"/>
        <v>1.25</v>
      </c>
    </row>
    <row r="5608" spans="1:13">
      <c r="A5608" s="4">
        <v>2016</v>
      </c>
      <c r="B5608" s="5" t="s">
        <v>190</v>
      </c>
      <c r="C5608" s="5" t="s">
        <v>193</v>
      </c>
      <c r="D5608" s="5" t="s">
        <v>15</v>
      </c>
      <c r="E5608" s="5">
        <v>118000</v>
      </c>
      <c r="F5608" s="6">
        <v>4093.22</v>
      </c>
      <c r="H5608" s="15" t="str">
        <f t="shared" si="522"/>
        <v>High</v>
      </c>
      <c r="I5608" s="11" t="str">
        <f t="shared" si="523"/>
        <v>Large</v>
      </c>
      <c r="J5608" s="11" t="str">
        <f t="shared" si="524"/>
        <v>North</v>
      </c>
      <c r="K5608" s="11" t="str">
        <f t="shared" si="525"/>
        <v>2010s</v>
      </c>
      <c r="L5608" s="11" t="str">
        <f t="shared" si="526"/>
        <v>Cereal</v>
      </c>
      <c r="M5608" s="18">
        <f t="shared" si="527"/>
        <v>3.4688305084745762E-2</v>
      </c>
    </row>
    <row r="5609" spans="1:13">
      <c r="A5609" s="4">
        <v>2016</v>
      </c>
      <c r="B5609" s="5" t="s">
        <v>190</v>
      </c>
      <c r="C5609" s="5" t="s">
        <v>193</v>
      </c>
      <c r="D5609" s="5" t="s">
        <v>16</v>
      </c>
      <c r="E5609" s="5">
        <v>2000</v>
      </c>
      <c r="F5609" s="6">
        <v>2500</v>
      </c>
      <c r="H5609" s="15" t="str">
        <f t="shared" si="522"/>
        <v>Medium</v>
      </c>
      <c r="I5609" s="11" t="str">
        <f t="shared" si="523"/>
        <v>Medium</v>
      </c>
      <c r="J5609" s="11" t="str">
        <f t="shared" si="524"/>
        <v>North</v>
      </c>
      <c r="K5609" s="11" t="str">
        <f t="shared" si="525"/>
        <v>2010s</v>
      </c>
      <c r="L5609" s="11" t="str">
        <f t="shared" si="526"/>
        <v>Cereal</v>
      </c>
      <c r="M5609" s="18">
        <f t="shared" si="527"/>
        <v>1.25</v>
      </c>
    </row>
    <row r="5610" spans="1:13">
      <c r="A5610" s="4">
        <v>2017</v>
      </c>
      <c r="B5610" s="5" t="s">
        <v>190</v>
      </c>
      <c r="C5610" s="5" t="s">
        <v>193</v>
      </c>
      <c r="D5610" s="5" t="s">
        <v>15</v>
      </c>
      <c r="E5610" s="5">
        <v>118000</v>
      </c>
      <c r="F5610" s="6">
        <v>4347.46</v>
      </c>
      <c r="H5610" s="15" t="str">
        <f t="shared" si="522"/>
        <v>High</v>
      </c>
      <c r="I5610" s="11" t="str">
        <f t="shared" si="523"/>
        <v>Large</v>
      </c>
      <c r="J5610" s="11" t="str">
        <f t="shared" si="524"/>
        <v>North</v>
      </c>
      <c r="K5610" s="11" t="str">
        <f t="shared" si="525"/>
        <v>2010s</v>
      </c>
      <c r="L5610" s="11" t="str">
        <f t="shared" si="526"/>
        <v>Cereal</v>
      </c>
      <c r="M5610" s="18">
        <f t="shared" si="527"/>
        <v>3.6842881355932201E-2</v>
      </c>
    </row>
    <row r="5611" spans="1:13">
      <c r="A5611" s="4">
        <v>2017</v>
      </c>
      <c r="B5611" s="5" t="s">
        <v>190</v>
      </c>
      <c r="C5611" s="5" t="s">
        <v>193</v>
      </c>
      <c r="D5611" s="5" t="s">
        <v>16</v>
      </c>
      <c r="E5611" s="5">
        <v>2000</v>
      </c>
      <c r="F5611" s="6">
        <v>5500</v>
      </c>
      <c r="H5611" s="15" t="str">
        <f t="shared" si="522"/>
        <v>High</v>
      </c>
      <c r="I5611" s="11" t="str">
        <f t="shared" si="523"/>
        <v>Medium</v>
      </c>
      <c r="J5611" s="11" t="str">
        <f t="shared" si="524"/>
        <v>North</v>
      </c>
      <c r="K5611" s="11" t="str">
        <f t="shared" si="525"/>
        <v>2010s</v>
      </c>
      <c r="L5611" s="11" t="str">
        <f t="shared" si="526"/>
        <v>Cereal</v>
      </c>
      <c r="M5611" s="18">
        <f t="shared" si="527"/>
        <v>2.75</v>
      </c>
    </row>
    <row r="5612" spans="1:13">
      <c r="A5612" s="4">
        <v>2008</v>
      </c>
      <c r="B5612" s="5" t="s">
        <v>190</v>
      </c>
      <c r="C5612" s="5" t="s">
        <v>194</v>
      </c>
      <c r="D5612" s="5" t="s">
        <v>15</v>
      </c>
      <c r="E5612" s="5">
        <v>186720</v>
      </c>
      <c r="F5612" s="6">
        <v>3844.95</v>
      </c>
      <c r="H5612" s="15" t="str">
        <f t="shared" si="522"/>
        <v>High</v>
      </c>
      <c r="I5612" s="11" t="str">
        <f t="shared" si="523"/>
        <v>Large</v>
      </c>
      <c r="J5612" s="11" t="str">
        <f t="shared" si="524"/>
        <v>North</v>
      </c>
      <c r="K5612" s="11" t="str">
        <f t="shared" si="525"/>
        <v>2000s</v>
      </c>
      <c r="L5612" s="11" t="str">
        <f t="shared" si="526"/>
        <v>Cereal</v>
      </c>
      <c r="M5612" s="18">
        <f t="shared" si="527"/>
        <v>2.0592062982005142E-2</v>
      </c>
    </row>
    <row r="5613" spans="1:13">
      <c r="A5613" s="4">
        <v>2008</v>
      </c>
      <c r="B5613" s="5" t="s">
        <v>190</v>
      </c>
      <c r="C5613" s="5" t="s">
        <v>194</v>
      </c>
      <c r="D5613" s="5" t="s">
        <v>16</v>
      </c>
      <c r="E5613" s="5">
        <v>22370</v>
      </c>
      <c r="F5613" s="6">
        <v>3659.81</v>
      </c>
      <c r="H5613" s="15" t="str">
        <f t="shared" si="522"/>
        <v>High</v>
      </c>
      <c r="I5613" s="11" t="str">
        <f t="shared" si="523"/>
        <v>Large</v>
      </c>
      <c r="J5613" s="11" t="str">
        <f t="shared" si="524"/>
        <v>North</v>
      </c>
      <c r="K5613" s="11" t="str">
        <f t="shared" si="525"/>
        <v>2000s</v>
      </c>
      <c r="L5613" s="11" t="str">
        <f t="shared" si="526"/>
        <v>Cereal</v>
      </c>
      <c r="M5613" s="18">
        <f t="shared" si="527"/>
        <v>0.16360348681269557</v>
      </c>
    </row>
    <row r="5614" spans="1:13">
      <c r="A5614" s="4">
        <v>2009</v>
      </c>
      <c r="B5614" s="5" t="s">
        <v>190</v>
      </c>
      <c r="C5614" s="5" t="s">
        <v>194</v>
      </c>
      <c r="D5614" s="5" t="s">
        <v>15</v>
      </c>
      <c r="E5614" s="5">
        <v>195160</v>
      </c>
      <c r="F5614" s="6">
        <v>3984.01</v>
      </c>
      <c r="H5614" s="15" t="str">
        <f t="shared" si="522"/>
        <v>High</v>
      </c>
      <c r="I5614" s="11" t="str">
        <f t="shared" si="523"/>
        <v>Large</v>
      </c>
      <c r="J5614" s="11" t="str">
        <f t="shared" si="524"/>
        <v>North</v>
      </c>
      <c r="K5614" s="11" t="str">
        <f t="shared" si="525"/>
        <v>2000s</v>
      </c>
      <c r="L5614" s="11" t="str">
        <f t="shared" si="526"/>
        <v>Cereal</v>
      </c>
      <c r="M5614" s="18">
        <f t="shared" si="527"/>
        <v>2.0414070506251283E-2</v>
      </c>
    </row>
    <row r="5615" spans="1:13">
      <c r="A5615" s="4">
        <v>2009</v>
      </c>
      <c r="B5615" s="5" t="s">
        <v>190</v>
      </c>
      <c r="C5615" s="5" t="s">
        <v>194</v>
      </c>
      <c r="D5615" s="5" t="s">
        <v>16</v>
      </c>
      <c r="E5615" s="5">
        <v>19760</v>
      </c>
      <c r="F5615" s="6">
        <v>3500</v>
      </c>
      <c r="H5615" s="15" t="str">
        <f t="shared" si="522"/>
        <v>High</v>
      </c>
      <c r="I5615" s="11" t="str">
        <f t="shared" si="523"/>
        <v>Large</v>
      </c>
      <c r="J5615" s="11" t="str">
        <f t="shared" si="524"/>
        <v>North</v>
      </c>
      <c r="K5615" s="11" t="str">
        <f t="shared" si="525"/>
        <v>2000s</v>
      </c>
      <c r="L5615" s="11" t="str">
        <f t="shared" si="526"/>
        <v>Cereal</v>
      </c>
      <c r="M5615" s="18">
        <f t="shared" si="527"/>
        <v>0.1771255060728745</v>
      </c>
    </row>
    <row r="5616" spans="1:13">
      <c r="A5616" s="4">
        <v>2010</v>
      </c>
      <c r="B5616" s="5" t="s">
        <v>190</v>
      </c>
      <c r="C5616" s="5" t="s">
        <v>194</v>
      </c>
      <c r="D5616" s="5" t="s">
        <v>15</v>
      </c>
      <c r="E5616" s="5">
        <v>198380</v>
      </c>
      <c r="F5616" s="6">
        <v>3674.31</v>
      </c>
      <c r="H5616" s="15" t="str">
        <f t="shared" si="522"/>
        <v>High</v>
      </c>
      <c r="I5616" s="11" t="str">
        <f t="shared" si="523"/>
        <v>Large</v>
      </c>
      <c r="J5616" s="11" t="str">
        <f t="shared" si="524"/>
        <v>North</v>
      </c>
      <c r="K5616" s="11" t="str">
        <f t="shared" si="525"/>
        <v>2010s</v>
      </c>
      <c r="L5616" s="11" t="str">
        <f t="shared" si="526"/>
        <v>Cereal</v>
      </c>
      <c r="M5616" s="18">
        <f t="shared" si="527"/>
        <v>1.8521574755519708E-2</v>
      </c>
    </row>
    <row r="5617" spans="1:13">
      <c r="A5617" s="4">
        <v>2010</v>
      </c>
      <c r="B5617" s="5" t="s">
        <v>190</v>
      </c>
      <c r="C5617" s="5" t="s">
        <v>194</v>
      </c>
      <c r="D5617" s="5" t="s">
        <v>16</v>
      </c>
      <c r="E5617" s="5">
        <v>17540</v>
      </c>
      <c r="F5617" s="6">
        <v>3977.77</v>
      </c>
      <c r="H5617" s="15" t="str">
        <f t="shared" si="522"/>
        <v>High</v>
      </c>
      <c r="I5617" s="11" t="str">
        <f t="shared" si="523"/>
        <v>Large</v>
      </c>
      <c r="J5617" s="11" t="str">
        <f t="shared" si="524"/>
        <v>North</v>
      </c>
      <c r="K5617" s="11" t="str">
        <f t="shared" si="525"/>
        <v>2010s</v>
      </c>
      <c r="L5617" s="11" t="str">
        <f t="shared" si="526"/>
        <v>Cereal</v>
      </c>
      <c r="M5617" s="18">
        <f t="shared" si="527"/>
        <v>0.22678278221208667</v>
      </c>
    </row>
    <row r="5618" spans="1:13">
      <c r="A5618" s="4">
        <v>2011</v>
      </c>
      <c r="B5618" s="5" t="s">
        <v>190</v>
      </c>
      <c r="C5618" s="5" t="s">
        <v>194</v>
      </c>
      <c r="D5618" s="5" t="s">
        <v>15</v>
      </c>
      <c r="E5618" s="5">
        <v>199770</v>
      </c>
      <c r="F5618" s="6">
        <v>3608.45</v>
      </c>
      <c r="H5618" s="15" t="str">
        <f t="shared" si="522"/>
        <v>High</v>
      </c>
      <c r="I5618" s="11" t="str">
        <f t="shared" si="523"/>
        <v>Large</v>
      </c>
      <c r="J5618" s="11" t="str">
        <f t="shared" si="524"/>
        <v>North</v>
      </c>
      <c r="K5618" s="11" t="str">
        <f t="shared" si="525"/>
        <v>2010s</v>
      </c>
      <c r="L5618" s="11" t="str">
        <f t="shared" si="526"/>
        <v>Cereal</v>
      </c>
      <c r="M5618" s="18">
        <f t="shared" si="527"/>
        <v>1.8063022475847224E-2</v>
      </c>
    </row>
    <row r="5619" spans="1:13">
      <c r="A5619" s="4">
        <v>2011</v>
      </c>
      <c r="B5619" s="5" t="s">
        <v>190</v>
      </c>
      <c r="C5619" s="5" t="s">
        <v>194</v>
      </c>
      <c r="D5619" s="5" t="s">
        <v>16</v>
      </c>
      <c r="E5619" s="5">
        <v>16540</v>
      </c>
      <c r="F5619" s="6">
        <v>4265.42</v>
      </c>
      <c r="H5619" s="15" t="str">
        <f t="shared" si="522"/>
        <v>High</v>
      </c>
      <c r="I5619" s="11" t="str">
        <f t="shared" si="523"/>
        <v>Large</v>
      </c>
      <c r="J5619" s="11" t="str">
        <f t="shared" si="524"/>
        <v>North</v>
      </c>
      <c r="K5619" s="11" t="str">
        <f t="shared" si="525"/>
        <v>2010s</v>
      </c>
      <c r="L5619" s="11" t="str">
        <f t="shared" si="526"/>
        <v>Cereal</v>
      </c>
      <c r="M5619" s="18">
        <f t="shared" si="527"/>
        <v>0.25788512696493349</v>
      </c>
    </row>
    <row r="5620" spans="1:13">
      <c r="A5620" s="4">
        <v>2012</v>
      </c>
      <c r="B5620" s="5" t="s">
        <v>190</v>
      </c>
      <c r="C5620" s="5" t="s">
        <v>194</v>
      </c>
      <c r="D5620" s="5" t="s">
        <v>15</v>
      </c>
      <c r="E5620" s="5">
        <v>199770</v>
      </c>
      <c r="F5620" s="6">
        <v>3849.23</v>
      </c>
      <c r="H5620" s="15" t="str">
        <f t="shared" si="522"/>
        <v>High</v>
      </c>
      <c r="I5620" s="11" t="str">
        <f t="shared" si="523"/>
        <v>Large</v>
      </c>
      <c r="J5620" s="11" t="str">
        <f t="shared" si="524"/>
        <v>North</v>
      </c>
      <c r="K5620" s="11" t="str">
        <f t="shared" si="525"/>
        <v>2010s</v>
      </c>
      <c r="L5620" s="11" t="str">
        <f t="shared" si="526"/>
        <v>Cereal</v>
      </c>
      <c r="M5620" s="18">
        <f t="shared" si="527"/>
        <v>1.9268308554838062E-2</v>
      </c>
    </row>
    <row r="5621" spans="1:13">
      <c r="A5621" s="4">
        <v>2012</v>
      </c>
      <c r="B5621" s="5" t="s">
        <v>190</v>
      </c>
      <c r="C5621" s="5" t="s">
        <v>194</v>
      </c>
      <c r="D5621" s="5" t="s">
        <v>16</v>
      </c>
      <c r="E5621" s="5">
        <v>16540</v>
      </c>
      <c r="F5621" s="6">
        <v>3771.46</v>
      </c>
      <c r="H5621" s="15" t="str">
        <f t="shared" si="522"/>
        <v>High</v>
      </c>
      <c r="I5621" s="11" t="str">
        <f t="shared" si="523"/>
        <v>Large</v>
      </c>
      <c r="J5621" s="11" t="str">
        <f t="shared" si="524"/>
        <v>North</v>
      </c>
      <c r="K5621" s="11" t="str">
        <f t="shared" si="525"/>
        <v>2010s</v>
      </c>
      <c r="L5621" s="11" t="str">
        <f t="shared" si="526"/>
        <v>Cereal</v>
      </c>
      <c r="M5621" s="18">
        <f t="shared" si="527"/>
        <v>0.2280205562273277</v>
      </c>
    </row>
    <row r="5622" spans="1:13">
      <c r="A5622" s="4">
        <v>2013</v>
      </c>
      <c r="B5622" s="5" t="s">
        <v>190</v>
      </c>
      <c r="C5622" s="5" t="s">
        <v>194</v>
      </c>
      <c r="D5622" s="5" t="s">
        <v>15</v>
      </c>
      <c r="E5622" s="5">
        <v>201160</v>
      </c>
      <c r="F5622" s="6">
        <v>3575.36</v>
      </c>
      <c r="H5622" s="15" t="str">
        <f t="shared" si="522"/>
        <v>High</v>
      </c>
      <c r="I5622" s="11" t="str">
        <f t="shared" si="523"/>
        <v>Large</v>
      </c>
      <c r="J5622" s="11" t="str">
        <f t="shared" si="524"/>
        <v>North</v>
      </c>
      <c r="K5622" s="11" t="str">
        <f t="shared" si="525"/>
        <v>2010s</v>
      </c>
      <c r="L5622" s="11" t="str">
        <f t="shared" si="526"/>
        <v>Cereal</v>
      </c>
      <c r="M5622" s="18">
        <f t="shared" si="527"/>
        <v>1.7773712467687414E-2</v>
      </c>
    </row>
    <row r="5623" spans="1:13">
      <c r="A5623" s="4">
        <v>2013</v>
      </c>
      <c r="B5623" s="5" t="s">
        <v>190</v>
      </c>
      <c r="C5623" s="5" t="s">
        <v>194</v>
      </c>
      <c r="D5623" s="5" t="s">
        <v>16</v>
      </c>
      <c r="E5623" s="5">
        <v>15320</v>
      </c>
      <c r="F5623" s="6">
        <v>3687.99</v>
      </c>
      <c r="H5623" s="15" t="str">
        <f t="shared" si="522"/>
        <v>High</v>
      </c>
      <c r="I5623" s="11" t="str">
        <f t="shared" si="523"/>
        <v>Large</v>
      </c>
      <c r="J5623" s="11" t="str">
        <f t="shared" si="524"/>
        <v>North</v>
      </c>
      <c r="K5623" s="11" t="str">
        <f t="shared" si="525"/>
        <v>2010s</v>
      </c>
      <c r="L5623" s="11" t="str">
        <f t="shared" si="526"/>
        <v>Cereal</v>
      </c>
      <c r="M5623" s="18">
        <f t="shared" si="527"/>
        <v>0.24073041775456919</v>
      </c>
    </row>
    <row r="5624" spans="1:13">
      <c r="A5624" s="4">
        <v>2014</v>
      </c>
      <c r="B5624" s="5" t="s">
        <v>190</v>
      </c>
      <c r="C5624" s="5" t="s">
        <v>194</v>
      </c>
      <c r="D5624" s="5" t="s">
        <v>15</v>
      </c>
      <c r="E5624" s="5">
        <v>201770</v>
      </c>
      <c r="F5624" s="6">
        <v>3736.23</v>
      </c>
      <c r="H5624" s="15" t="str">
        <f t="shared" si="522"/>
        <v>High</v>
      </c>
      <c r="I5624" s="11" t="str">
        <f t="shared" si="523"/>
        <v>Large</v>
      </c>
      <c r="J5624" s="11" t="str">
        <f t="shared" si="524"/>
        <v>North</v>
      </c>
      <c r="K5624" s="11" t="str">
        <f t="shared" si="525"/>
        <v>2010s</v>
      </c>
      <c r="L5624" s="11" t="str">
        <f t="shared" si="526"/>
        <v>Cereal</v>
      </c>
      <c r="M5624" s="18">
        <f t="shared" si="527"/>
        <v>1.8517272141547306E-2</v>
      </c>
    </row>
    <row r="5625" spans="1:13">
      <c r="A5625" s="4">
        <v>2014</v>
      </c>
      <c r="B5625" s="5" t="s">
        <v>190</v>
      </c>
      <c r="C5625" s="5" t="s">
        <v>194</v>
      </c>
      <c r="D5625" s="5" t="s">
        <v>16</v>
      </c>
      <c r="E5625" s="5">
        <v>14100</v>
      </c>
      <c r="F5625" s="6">
        <v>3960.28</v>
      </c>
      <c r="H5625" s="15" t="str">
        <f t="shared" si="522"/>
        <v>High</v>
      </c>
      <c r="I5625" s="11" t="str">
        <f t="shared" si="523"/>
        <v>Large</v>
      </c>
      <c r="J5625" s="11" t="str">
        <f t="shared" si="524"/>
        <v>North</v>
      </c>
      <c r="K5625" s="11" t="str">
        <f t="shared" si="525"/>
        <v>2010s</v>
      </c>
      <c r="L5625" s="11" t="str">
        <f t="shared" si="526"/>
        <v>Cereal</v>
      </c>
      <c r="M5625" s="18">
        <f t="shared" si="527"/>
        <v>0.28087092198581559</v>
      </c>
    </row>
    <row r="5626" spans="1:13">
      <c r="A5626" s="4">
        <v>2015</v>
      </c>
      <c r="B5626" s="5" t="s">
        <v>190</v>
      </c>
      <c r="C5626" s="5" t="s">
        <v>194</v>
      </c>
      <c r="D5626" s="5" t="s">
        <v>15</v>
      </c>
      <c r="E5626" s="5">
        <v>203990</v>
      </c>
      <c r="F5626" s="6">
        <v>3954.7</v>
      </c>
      <c r="H5626" s="15" t="str">
        <f t="shared" si="522"/>
        <v>High</v>
      </c>
      <c r="I5626" s="11" t="str">
        <f t="shared" si="523"/>
        <v>Large</v>
      </c>
      <c r="J5626" s="11" t="str">
        <f t="shared" si="524"/>
        <v>North</v>
      </c>
      <c r="K5626" s="11" t="str">
        <f t="shared" si="525"/>
        <v>2010s</v>
      </c>
      <c r="L5626" s="11" t="str">
        <f t="shared" si="526"/>
        <v>Cereal</v>
      </c>
      <c r="M5626" s="18">
        <f t="shared" si="527"/>
        <v>1.938673464385509E-2</v>
      </c>
    </row>
    <row r="5627" spans="1:13">
      <c r="A5627" s="4">
        <v>2015</v>
      </c>
      <c r="B5627" s="5" t="s">
        <v>190</v>
      </c>
      <c r="C5627" s="5" t="s">
        <v>194</v>
      </c>
      <c r="D5627" s="5" t="s">
        <v>16</v>
      </c>
      <c r="E5627" s="5">
        <v>12490</v>
      </c>
      <c r="F5627" s="6">
        <v>3884.71</v>
      </c>
      <c r="H5627" s="15" t="str">
        <f t="shared" si="522"/>
        <v>High</v>
      </c>
      <c r="I5627" s="11" t="str">
        <f t="shared" si="523"/>
        <v>Large</v>
      </c>
      <c r="J5627" s="11" t="str">
        <f t="shared" si="524"/>
        <v>North</v>
      </c>
      <c r="K5627" s="11" t="str">
        <f t="shared" si="525"/>
        <v>2010s</v>
      </c>
      <c r="L5627" s="11" t="str">
        <f t="shared" si="526"/>
        <v>Cereal</v>
      </c>
      <c r="M5627" s="18">
        <f t="shared" si="527"/>
        <v>0.31102562049639715</v>
      </c>
    </row>
    <row r="5628" spans="1:13">
      <c r="A5628" s="4">
        <v>2016</v>
      </c>
      <c r="B5628" s="5" t="s">
        <v>190</v>
      </c>
      <c r="C5628" s="5" t="s">
        <v>194</v>
      </c>
      <c r="D5628" s="5" t="s">
        <v>15</v>
      </c>
      <c r="E5628" s="5">
        <v>206600</v>
      </c>
      <c r="F5628" s="6">
        <v>4151.0200000000004</v>
      </c>
      <c r="H5628" s="15" t="str">
        <f t="shared" si="522"/>
        <v>High</v>
      </c>
      <c r="I5628" s="11" t="str">
        <f t="shared" si="523"/>
        <v>Large</v>
      </c>
      <c r="J5628" s="11" t="str">
        <f t="shared" si="524"/>
        <v>North</v>
      </c>
      <c r="K5628" s="11" t="str">
        <f t="shared" si="525"/>
        <v>2010s</v>
      </c>
      <c r="L5628" s="11" t="str">
        <f t="shared" si="526"/>
        <v>Cereal</v>
      </c>
      <c r="M5628" s="18">
        <f t="shared" si="527"/>
        <v>2.0092061955469507E-2</v>
      </c>
    </row>
    <row r="5629" spans="1:13">
      <c r="A5629" s="4">
        <v>2016</v>
      </c>
      <c r="B5629" s="5" t="s">
        <v>190</v>
      </c>
      <c r="C5629" s="5" t="s">
        <v>194</v>
      </c>
      <c r="D5629" s="5" t="s">
        <v>16</v>
      </c>
      <c r="E5629" s="5">
        <v>12490</v>
      </c>
      <c r="F5629" s="6">
        <v>5076.0600000000004</v>
      </c>
      <c r="H5629" s="15" t="str">
        <f t="shared" si="522"/>
        <v>High</v>
      </c>
      <c r="I5629" s="11" t="str">
        <f t="shared" si="523"/>
        <v>Large</v>
      </c>
      <c r="J5629" s="11" t="str">
        <f t="shared" si="524"/>
        <v>North</v>
      </c>
      <c r="K5629" s="11" t="str">
        <f t="shared" si="525"/>
        <v>2010s</v>
      </c>
      <c r="L5629" s="11" t="str">
        <f t="shared" si="526"/>
        <v>Cereal</v>
      </c>
      <c r="M5629" s="18">
        <f t="shared" si="527"/>
        <v>0.40640992794235392</v>
      </c>
    </row>
    <row r="5630" spans="1:13">
      <c r="A5630" s="4">
        <v>2017</v>
      </c>
      <c r="B5630" s="5" t="s">
        <v>190</v>
      </c>
      <c r="C5630" s="5" t="s">
        <v>194</v>
      </c>
      <c r="D5630" s="5" t="s">
        <v>15</v>
      </c>
      <c r="E5630" s="5">
        <v>207600</v>
      </c>
      <c r="F5630" s="6">
        <v>4272.74</v>
      </c>
      <c r="H5630" s="15" t="str">
        <f t="shared" si="522"/>
        <v>High</v>
      </c>
      <c r="I5630" s="11" t="str">
        <f t="shared" si="523"/>
        <v>Large</v>
      </c>
      <c r="J5630" s="11" t="str">
        <f t="shared" si="524"/>
        <v>North</v>
      </c>
      <c r="K5630" s="11" t="str">
        <f t="shared" si="525"/>
        <v>2010s</v>
      </c>
      <c r="L5630" s="11" t="str">
        <f t="shared" si="526"/>
        <v>Cereal</v>
      </c>
      <c r="M5630" s="18">
        <f t="shared" si="527"/>
        <v>2.0581599229287088E-2</v>
      </c>
    </row>
    <row r="5631" spans="1:13">
      <c r="A5631" s="4">
        <v>2017</v>
      </c>
      <c r="B5631" s="5" t="s">
        <v>190</v>
      </c>
      <c r="C5631" s="5" t="s">
        <v>194</v>
      </c>
      <c r="D5631" s="5" t="s">
        <v>16</v>
      </c>
      <c r="E5631" s="5">
        <v>10880</v>
      </c>
      <c r="F5631" s="6">
        <v>4423.71</v>
      </c>
      <c r="H5631" s="15" t="str">
        <f t="shared" si="522"/>
        <v>High</v>
      </c>
      <c r="I5631" s="11" t="str">
        <f t="shared" si="523"/>
        <v>Large</v>
      </c>
      <c r="J5631" s="11" t="str">
        <f t="shared" si="524"/>
        <v>North</v>
      </c>
      <c r="K5631" s="11" t="str">
        <f t="shared" si="525"/>
        <v>2010s</v>
      </c>
      <c r="L5631" s="11" t="str">
        <f t="shared" si="526"/>
        <v>Cereal</v>
      </c>
      <c r="M5631" s="18">
        <f t="shared" si="527"/>
        <v>0.40659099264705884</v>
      </c>
    </row>
    <row r="5632" spans="1:13">
      <c r="A5632" s="4">
        <v>2008</v>
      </c>
      <c r="B5632" s="5" t="s">
        <v>190</v>
      </c>
      <c r="C5632" s="5" t="s">
        <v>195</v>
      </c>
      <c r="D5632" s="5" t="s">
        <v>15</v>
      </c>
      <c r="E5632" s="5">
        <v>80280</v>
      </c>
      <c r="F5632" s="6">
        <v>3638.14</v>
      </c>
      <c r="H5632" s="15" t="str">
        <f t="shared" si="522"/>
        <v>High</v>
      </c>
      <c r="I5632" s="11" t="str">
        <f t="shared" si="523"/>
        <v>Large</v>
      </c>
      <c r="J5632" s="11" t="str">
        <f t="shared" si="524"/>
        <v>North</v>
      </c>
      <c r="K5632" s="11" t="str">
        <f t="shared" si="525"/>
        <v>2000s</v>
      </c>
      <c r="L5632" s="11" t="str">
        <f t="shared" si="526"/>
        <v>Cereal</v>
      </c>
      <c r="M5632" s="18">
        <f t="shared" si="527"/>
        <v>4.5318136522172398E-2</v>
      </c>
    </row>
    <row r="5633" spans="1:13">
      <c r="A5633" s="4">
        <v>2008</v>
      </c>
      <c r="B5633" s="5" t="s">
        <v>190</v>
      </c>
      <c r="C5633" s="5" t="s">
        <v>195</v>
      </c>
      <c r="D5633" s="5" t="s">
        <v>16</v>
      </c>
      <c r="E5633" s="5">
        <v>76630</v>
      </c>
      <c r="F5633" s="6">
        <v>3499.02</v>
      </c>
      <c r="H5633" s="15" t="str">
        <f t="shared" si="522"/>
        <v>High</v>
      </c>
      <c r="I5633" s="11" t="str">
        <f t="shared" si="523"/>
        <v>Large</v>
      </c>
      <c r="J5633" s="11" t="str">
        <f t="shared" si="524"/>
        <v>North</v>
      </c>
      <c r="K5633" s="11" t="str">
        <f t="shared" si="525"/>
        <v>2000s</v>
      </c>
      <c r="L5633" s="11" t="str">
        <f t="shared" si="526"/>
        <v>Cereal</v>
      </c>
      <c r="M5633" s="18">
        <f t="shared" si="527"/>
        <v>4.5661229283570401E-2</v>
      </c>
    </row>
    <row r="5634" spans="1:13">
      <c r="A5634" s="4">
        <v>2008</v>
      </c>
      <c r="B5634" s="5" t="s">
        <v>190</v>
      </c>
      <c r="C5634" s="5" t="s">
        <v>195</v>
      </c>
      <c r="D5634" s="5" t="s">
        <v>17</v>
      </c>
      <c r="E5634" s="5">
        <v>200</v>
      </c>
      <c r="F5634" s="6">
        <v>1000</v>
      </c>
      <c r="H5634" s="15" t="str">
        <f t="shared" si="522"/>
        <v>Medium</v>
      </c>
      <c r="I5634" s="11" t="str">
        <f t="shared" si="523"/>
        <v>Small</v>
      </c>
      <c r="J5634" s="11" t="str">
        <f t="shared" si="524"/>
        <v>North</v>
      </c>
      <c r="K5634" s="11" t="str">
        <f t="shared" si="525"/>
        <v>2000s</v>
      </c>
      <c r="L5634" s="11" t="str">
        <f t="shared" si="526"/>
        <v>Pulse</v>
      </c>
      <c r="M5634" s="18">
        <f t="shared" si="527"/>
        <v>5</v>
      </c>
    </row>
    <row r="5635" spans="1:13">
      <c r="A5635" s="4">
        <v>2009</v>
      </c>
      <c r="B5635" s="5" t="s">
        <v>190</v>
      </c>
      <c r="C5635" s="5" t="s">
        <v>195</v>
      </c>
      <c r="D5635" s="5" t="s">
        <v>15</v>
      </c>
      <c r="E5635" s="5">
        <v>91840</v>
      </c>
      <c r="F5635" s="6">
        <v>3685.54</v>
      </c>
      <c r="H5635" s="15" t="str">
        <f t="shared" ref="H5635:H5698" si="528">IF(F5635&lt;1000,"Low",IF(F5635&lt;3000,"Medium","High"))</f>
        <v>High</v>
      </c>
      <c r="I5635" s="11" t="str">
        <f t="shared" ref="I5635:I5698" si="529">IF(E5635&lt;1000,"Small",IF(E5635&lt;5000,"Medium","Large"))</f>
        <v>Large</v>
      </c>
      <c r="J5635" s="11" t="str">
        <f t="shared" ref="J5635:J5698" si="530">IF(OR(B5635="Punjab",B5635="Haryana",B5635="Himachal Pradesh",B5635="Jammu and Kashmir",B5635="Uttarakhand",B5635="Delhi",B5635="Chandigarh"),"North",IF(OR(B5635="Tamil Nadu",B5635="Karnataka",B5635="Kerala",B5635="Andhra Pradesh",B5635="Telangana"),"South",IF(OR(B5635="Maharashtra",B5635="Gujarat",B5635="Goa",B5635="Rajasthan"),"West",IF(OR(B5635="West Bengal",B5635="Bihar",B5635="Jharkhand",B5635="Odisha",B5635="Assam",B5635="Sikkim",B5635="Arunachal Pradesh",B5635="Manipur",B5635="Meghalaya",B5635="Mizoram",B5635="Nagaland",B5635="Tripura"),"East","Central"))))</f>
        <v>North</v>
      </c>
      <c r="K5635" s="11" t="str">
        <f t="shared" ref="K5635:K5698" si="531">LEFT(A5635,3)&amp;"0s"</f>
        <v>2000s</v>
      </c>
      <c r="L5635" s="11" t="str">
        <f t="shared" ref="L5635:L5698" si="532">IF(D5635="Rice","Cereal",IF(D5635="Maize","Cereal",IF(D5635="Chickpea","Pulse",IF(D5635="Cotton","Fiber","Other"))))</f>
        <v>Cereal</v>
      </c>
      <c r="M5635" s="18">
        <f t="shared" ref="M5635:M5698" si="533">F5635/E5635</f>
        <v>4.0130008710801392E-2</v>
      </c>
    </row>
    <row r="5636" spans="1:13">
      <c r="A5636" s="4">
        <v>2009</v>
      </c>
      <c r="B5636" s="5" t="s">
        <v>190</v>
      </c>
      <c r="C5636" s="5" t="s">
        <v>195</v>
      </c>
      <c r="D5636" s="5" t="s">
        <v>16</v>
      </c>
      <c r="E5636" s="5">
        <v>73240</v>
      </c>
      <c r="F5636" s="6">
        <v>3575.1</v>
      </c>
      <c r="H5636" s="15" t="str">
        <f t="shared" si="528"/>
        <v>High</v>
      </c>
      <c r="I5636" s="11" t="str">
        <f t="shared" si="529"/>
        <v>Large</v>
      </c>
      <c r="J5636" s="11" t="str">
        <f t="shared" si="530"/>
        <v>North</v>
      </c>
      <c r="K5636" s="11" t="str">
        <f t="shared" si="531"/>
        <v>2000s</v>
      </c>
      <c r="L5636" s="11" t="str">
        <f t="shared" si="532"/>
        <v>Cereal</v>
      </c>
      <c r="M5636" s="18">
        <f t="shared" si="533"/>
        <v>4.8813489896231563E-2</v>
      </c>
    </row>
    <row r="5637" spans="1:13">
      <c r="A5637" s="4">
        <v>2009</v>
      </c>
      <c r="B5637" s="5" t="s">
        <v>190</v>
      </c>
      <c r="C5637" s="5" t="s">
        <v>195</v>
      </c>
      <c r="D5637" s="5" t="s">
        <v>17</v>
      </c>
      <c r="E5637" s="5">
        <v>4000</v>
      </c>
      <c r="F5637" s="6">
        <v>750</v>
      </c>
      <c r="H5637" s="15" t="str">
        <f t="shared" si="528"/>
        <v>Low</v>
      </c>
      <c r="I5637" s="11" t="str">
        <f t="shared" si="529"/>
        <v>Medium</v>
      </c>
      <c r="J5637" s="11" t="str">
        <f t="shared" si="530"/>
        <v>North</v>
      </c>
      <c r="K5637" s="11" t="str">
        <f t="shared" si="531"/>
        <v>2000s</v>
      </c>
      <c r="L5637" s="11" t="str">
        <f t="shared" si="532"/>
        <v>Pulse</v>
      </c>
      <c r="M5637" s="18">
        <f t="shared" si="533"/>
        <v>0.1875</v>
      </c>
    </row>
    <row r="5638" spans="1:13">
      <c r="A5638" s="4">
        <v>2010</v>
      </c>
      <c r="B5638" s="5" t="s">
        <v>190</v>
      </c>
      <c r="C5638" s="5" t="s">
        <v>195</v>
      </c>
      <c r="D5638" s="5" t="s">
        <v>15</v>
      </c>
      <c r="E5638" s="5">
        <v>95620</v>
      </c>
      <c r="F5638" s="6">
        <v>3671.72</v>
      </c>
      <c r="H5638" s="15" t="str">
        <f t="shared" si="528"/>
        <v>High</v>
      </c>
      <c r="I5638" s="11" t="str">
        <f t="shared" si="529"/>
        <v>Large</v>
      </c>
      <c r="J5638" s="11" t="str">
        <f t="shared" si="530"/>
        <v>North</v>
      </c>
      <c r="K5638" s="11" t="str">
        <f t="shared" si="531"/>
        <v>2010s</v>
      </c>
      <c r="L5638" s="11" t="str">
        <f t="shared" si="532"/>
        <v>Cereal</v>
      </c>
      <c r="M5638" s="18">
        <f t="shared" si="533"/>
        <v>3.8399079690441325E-2</v>
      </c>
    </row>
    <row r="5639" spans="1:13">
      <c r="A5639" s="4">
        <v>2010</v>
      </c>
      <c r="B5639" s="5" t="s">
        <v>190</v>
      </c>
      <c r="C5639" s="5" t="s">
        <v>195</v>
      </c>
      <c r="D5639" s="5" t="s">
        <v>16</v>
      </c>
      <c r="E5639" s="5">
        <v>68460</v>
      </c>
      <c r="F5639" s="6">
        <v>3845.02</v>
      </c>
      <c r="H5639" s="15" t="str">
        <f t="shared" si="528"/>
        <v>High</v>
      </c>
      <c r="I5639" s="11" t="str">
        <f t="shared" si="529"/>
        <v>Large</v>
      </c>
      <c r="J5639" s="11" t="str">
        <f t="shared" si="530"/>
        <v>North</v>
      </c>
      <c r="K5639" s="11" t="str">
        <f t="shared" si="531"/>
        <v>2010s</v>
      </c>
      <c r="L5639" s="11" t="str">
        <f t="shared" si="532"/>
        <v>Cereal</v>
      </c>
      <c r="M5639" s="18">
        <f t="shared" si="533"/>
        <v>5.6164475606193399E-2</v>
      </c>
    </row>
    <row r="5640" spans="1:13">
      <c r="A5640" s="4">
        <v>2010</v>
      </c>
      <c r="B5640" s="5" t="s">
        <v>190</v>
      </c>
      <c r="C5640" s="5" t="s">
        <v>195</v>
      </c>
      <c r="D5640" s="5" t="s">
        <v>17</v>
      </c>
      <c r="E5640" s="5">
        <v>100</v>
      </c>
      <c r="F5640" s="6">
        <v>1000</v>
      </c>
      <c r="H5640" s="15" t="str">
        <f t="shared" si="528"/>
        <v>Medium</v>
      </c>
      <c r="I5640" s="11" t="str">
        <f t="shared" si="529"/>
        <v>Small</v>
      </c>
      <c r="J5640" s="11" t="str">
        <f t="shared" si="530"/>
        <v>North</v>
      </c>
      <c r="K5640" s="11" t="str">
        <f t="shared" si="531"/>
        <v>2010s</v>
      </c>
      <c r="L5640" s="11" t="str">
        <f t="shared" si="532"/>
        <v>Pulse</v>
      </c>
      <c r="M5640" s="18">
        <f t="shared" si="533"/>
        <v>10</v>
      </c>
    </row>
    <row r="5641" spans="1:13">
      <c r="A5641" s="4">
        <v>2011</v>
      </c>
      <c r="B5641" s="5" t="s">
        <v>190</v>
      </c>
      <c r="C5641" s="5" t="s">
        <v>195</v>
      </c>
      <c r="D5641" s="5" t="s">
        <v>15</v>
      </c>
      <c r="E5641" s="5">
        <v>96230</v>
      </c>
      <c r="F5641" s="6">
        <v>3711.32</v>
      </c>
      <c r="H5641" s="15" t="str">
        <f t="shared" si="528"/>
        <v>High</v>
      </c>
      <c r="I5641" s="11" t="str">
        <f t="shared" si="529"/>
        <v>Large</v>
      </c>
      <c r="J5641" s="11" t="str">
        <f t="shared" si="530"/>
        <v>North</v>
      </c>
      <c r="K5641" s="11" t="str">
        <f t="shared" si="531"/>
        <v>2010s</v>
      </c>
      <c r="L5641" s="11" t="str">
        <f t="shared" si="532"/>
        <v>Cereal</v>
      </c>
      <c r="M5641" s="18">
        <f t="shared" si="533"/>
        <v>3.8567182791229351E-2</v>
      </c>
    </row>
    <row r="5642" spans="1:13">
      <c r="A5642" s="4">
        <v>2011</v>
      </c>
      <c r="B5642" s="5" t="s">
        <v>190</v>
      </c>
      <c r="C5642" s="5" t="s">
        <v>195</v>
      </c>
      <c r="D5642" s="5" t="s">
        <v>16</v>
      </c>
      <c r="E5642" s="5">
        <v>64460</v>
      </c>
      <c r="F5642" s="6">
        <v>4071.52</v>
      </c>
      <c r="H5642" s="15" t="str">
        <f t="shared" si="528"/>
        <v>High</v>
      </c>
      <c r="I5642" s="11" t="str">
        <f t="shared" si="529"/>
        <v>Large</v>
      </c>
      <c r="J5642" s="11" t="str">
        <f t="shared" si="530"/>
        <v>North</v>
      </c>
      <c r="K5642" s="11" t="str">
        <f t="shared" si="531"/>
        <v>2010s</v>
      </c>
      <c r="L5642" s="11" t="str">
        <f t="shared" si="532"/>
        <v>Cereal</v>
      </c>
      <c r="M5642" s="18">
        <f t="shared" si="533"/>
        <v>6.3163512255662427E-2</v>
      </c>
    </row>
    <row r="5643" spans="1:13">
      <c r="A5643" s="4">
        <v>2011</v>
      </c>
      <c r="B5643" s="5" t="s">
        <v>190</v>
      </c>
      <c r="C5643" s="5" t="s">
        <v>195</v>
      </c>
      <c r="D5643" s="5" t="s">
        <v>17</v>
      </c>
      <c r="E5643" s="5">
        <v>100</v>
      </c>
      <c r="F5643" s="6">
        <v>1000</v>
      </c>
      <c r="H5643" s="15" t="str">
        <f t="shared" si="528"/>
        <v>Medium</v>
      </c>
      <c r="I5643" s="11" t="str">
        <f t="shared" si="529"/>
        <v>Small</v>
      </c>
      <c r="J5643" s="11" t="str">
        <f t="shared" si="530"/>
        <v>North</v>
      </c>
      <c r="K5643" s="11" t="str">
        <f t="shared" si="531"/>
        <v>2010s</v>
      </c>
      <c r="L5643" s="11" t="str">
        <f t="shared" si="532"/>
        <v>Pulse</v>
      </c>
      <c r="M5643" s="18">
        <f t="shared" si="533"/>
        <v>10</v>
      </c>
    </row>
    <row r="5644" spans="1:13">
      <c r="A5644" s="4">
        <v>2012</v>
      </c>
      <c r="B5644" s="5" t="s">
        <v>190</v>
      </c>
      <c r="C5644" s="5" t="s">
        <v>195</v>
      </c>
      <c r="D5644" s="5" t="s">
        <v>15</v>
      </c>
      <c r="E5644" s="5">
        <v>92230</v>
      </c>
      <c r="F5644" s="6">
        <v>3730.24</v>
      </c>
      <c r="H5644" s="15" t="str">
        <f t="shared" si="528"/>
        <v>High</v>
      </c>
      <c r="I5644" s="11" t="str">
        <f t="shared" si="529"/>
        <v>Large</v>
      </c>
      <c r="J5644" s="11" t="str">
        <f t="shared" si="530"/>
        <v>North</v>
      </c>
      <c r="K5644" s="11" t="str">
        <f t="shared" si="531"/>
        <v>2010s</v>
      </c>
      <c r="L5644" s="11" t="str">
        <f t="shared" si="532"/>
        <v>Cereal</v>
      </c>
      <c r="M5644" s="18">
        <f t="shared" si="533"/>
        <v>4.0444974520221187E-2</v>
      </c>
    </row>
    <row r="5645" spans="1:13">
      <c r="A5645" s="4">
        <v>2012</v>
      </c>
      <c r="B5645" s="5" t="s">
        <v>190</v>
      </c>
      <c r="C5645" s="5" t="s">
        <v>195</v>
      </c>
      <c r="D5645" s="5" t="s">
        <v>16</v>
      </c>
      <c r="E5645" s="5">
        <v>66460</v>
      </c>
      <c r="F5645" s="6">
        <v>4071.92</v>
      </c>
      <c r="H5645" s="15" t="str">
        <f t="shared" si="528"/>
        <v>High</v>
      </c>
      <c r="I5645" s="11" t="str">
        <f t="shared" si="529"/>
        <v>Large</v>
      </c>
      <c r="J5645" s="11" t="str">
        <f t="shared" si="530"/>
        <v>North</v>
      </c>
      <c r="K5645" s="11" t="str">
        <f t="shared" si="531"/>
        <v>2010s</v>
      </c>
      <c r="L5645" s="11" t="str">
        <f t="shared" si="532"/>
        <v>Cereal</v>
      </c>
      <c r="M5645" s="18">
        <f t="shared" si="533"/>
        <v>6.1268733072524825E-2</v>
      </c>
    </row>
    <row r="5646" spans="1:13">
      <c r="A5646" s="4">
        <v>2012</v>
      </c>
      <c r="B5646" s="5" t="s">
        <v>190</v>
      </c>
      <c r="C5646" s="5" t="s">
        <v>195</v>
      </c>
      <c r="D5646" s="5" t="s">
        <v>17</v>
      </c>
      <c r="E5646" s="5">
        <v>100</v>
      </c>
      <c r="F5646" s="6">
        <v>1000</v>
      </c>
      <c r="H5646" s="15" t="str">
        <f t="shared" si="528"/>
        <v>Medium</v>
      </c>
      <c r="I5646" s="11" t="str">
        <f t="shared" si="529"/>
        <v>Small</v>
      </c>
      <c r="J5646" s="11" t="str">
        <f t="shared" si="530"/>
        <v>North</v>
      </c>
      <c r="K5646" s="11" t="str">
        <f t="shared" si="531"/>
        <v>2010s</v>
      </c>
      <c r="L5646" s="11" t="str">
        <f t="shared" si="532"/>
        <v>Pulse</v>
      </c>
      <c r="M5646" s="18">
        <f t="shared" si="533"/>
        <v>10</v>
      </c>
    </row>
    <row r="5647" spans="1:13">
      <c r="A5647" s="4">
        <v>2013</v>
      </c>
      <c r="B5647" s="5" t="s">
        <v>190</v>
      </c>
      <c r="C5647" s="5" t="s">
        <v>195</v>
      </c>
      <c r="D5647" s="5" t="s">
        <v>15</v>
      </c>
      <c r="E5647" s="5">
        <v>91840</v>
      </c>
      <c r="F5647" s="6">
        <v>3601.7</v>
      </c>
      <c r="H5647" s="15" t="str">
        <f t="shared" si="528"/>
        <v>High</v>
      </c>
      <c r="I5647" s="11" t="str">
        <f t="shared" si="529"/>
        <v>Large</v>
      </c>
      <c r="J5647" s="11" t="str">
        <f t="shared" si="530"/>
        <v>North</v>
      </c>
      <c r="K5647" s="11" t="str">
        <f t="shared" si="531"/>
        <v>2010s</v>
      </c>
      <c r="L5647" s="11" t="str">
        <f t="shared" si="532"/>
        <v>Cereal</v>
      </c>
      <c r="M5647" s="18">
        <f t="shared" si="533"/>
        <v>3.9217116724738675E-2</v>
      </c>
    </row>
    <row r="5648" spans="1:13">
      <c r="A5648" s="4">
        <v>2013</v>
      </c>
      <c r="B5648" s="5" t="s">
        <v>190</v>
      </c>
      <c r="C5648" s="5" t="s">
        <v>195</v>
      </c>
      <c r="D5648" s="5" t="s">
        <v>16</v>
      </c>
      <c r="E5648" s="5">
        <v>62680</v>
      </c>
      <c r="F5648" s="6">
        <v>3948.63</v>
      </c>
      <c r="H5648" s="15" t="str">
        <f t="shared" si="528"/>
        <v>High</v>
      </c>
      <c r="I5648" s="11" t="str">
        <f t="shared" si="529"/>
        <v>Large</v>
      </c>
      <c r="J5648" s="11" t="str">
        <f t="shared" si="530"/>
        <v>North</v>
      </c>
      <c r="K5648" s="11" t="str">
        <f t="shared" si="531"/>
        <v>2010s</v>
      </c>
      <c r="L5648" s="11" t="str">
        <f t="shared" si="532"/>
        <v>Cereal</v>
      </c>
      <c r="M5648" s="18">
        <f t="shared" si="533"/>
        <v>6.2996649649010847E-2</v>
      </c>
    </row>
    <row r="5649" spans="1:13">
      <c r="A5649" s="4">
        <v>2014</v>
      </c>
      <c r="B5649" s="5" t="s">
        <v>190</v>
      </c>
      <c r="C5649" s="5" t="s">
        <v>195</v>
      </c>
      <c r="D5649" s="5" t="s">
        <v>15</v>
      </c>
      <c r="E5649" s="5">
        <v>93230</v>
      </c>
      <c r="F5649" s="6">
        <v>3562.59</v>
      </c>
      <c r="H5649" s="15" t="str">
        <f t="shared" si="528"/>
        <v>High</v>
      </c>
      <c r="I5649" s="11" t="str">
        <f t="shared" si="529"/>
        <v>Large</v>
      </c>
      <c r="J5649" s="11" t="str">
        <f t="shared" si="530"/>
        <v>North</v>
      </c>
      <c r="K5649" s="11" t="str">
        <f t="shared" si="531"/>
        <v>2010s</v>
      </c>
      <c r="L5649" s="11" t="str">
        <f t="shared" si="532"/>
        <v>Cereal</v>
      </c>
      <c r="M5649" s="18">
        <f t="shared" si="533"/>
        <v>3.8212914297972758E-2</v>
      </c>
    </row>
    <row r="5650" spans="1:13">
      <c r="A5650" s="4">
        <v>2014</v>
      </c>
      <c r="B5650" s="5" t="s">
        <v>190</v>
      </c>
      <c r="C5650" s="5" t="s">
        <v>195</v>
      </c>
      <c r="D5650" s="5" t="s">
        <v>16</v>
      </c>
      <c r="E5650" s="5">
        <v>62900</v>
      </c>
      <c r="F5650" s="6">
        <v>3802.23</v>
      </c>
      <c r="H5650" s="15" t="str">
        <f t="shared" si="528"/>
        <v>High</v>
      </c>
      <c r="I5650" s="11" t="str">
        <f t="shared" si="529"/>
        <v>Large</v>
      </c>
      <c r="J5650" s="11" t="str">
        <f t="shared" si="530"/>
        <v>North</v>
      </c>
      <c r="K5650" s="11" t="str">
        <f t="shared" si="531"/>
        <v>2010s</v>
      </c>
      <c r="L5650" s="11" t="str">
        <f t="shared" si="532"/>
        <v>Cereal</v>
      </c>
      <c r="M5650" s="18">
        <f t="shared" si="533"/>
        <v>6.0448807631160575E-2</v>
      </c>
    </row>
    <row r="5651" spans="1:13">
      <c r="A5651" s="4">
        <v>2015</v>
      </c>
      <c r="B5651" s="5" t="s">
        <v>190</v>
      </c>
      <c r="C5651" s="5" t="s">
        <v>195</v>
      </c>
      <c r="D5651" s="5" t="s">
        <v>15</v>
      </c>
      <c r="E5651" s="5">
        <v>95010</v>
      </c>
      <c r="F5651" s="6">
        <v>3718.35</v>
      </c>
      <c r="H5651" s="15" t="str">
        <f t="shared" si="528"/>
        <v>High</v>
      </c>
      <c r="I5651" s="11" t="str">
        <f t="shared" si="529"/>
        <v>Large</v>
      </c>
      <c r="J5651" s="11" t="str">
        <f t="shared" si="530"/>
        <v>North</v>
      </c>
      <c r="K5651" s="11" t="str">
        <f t="shared" si="531"/>
        <v>2010s</v>
      </c>
      <c r="L5651" s="11" t="str">
        <f t="shared" si="532"/>
        <v>Cereal</v>
      </c>
      <c r="M5651" s="18">
        <f t="shared" si="533"/>
        <v>3.9136406694032205E-2</v>
      </c>
    </row>
    <row r="5652" spans="1:13">
      <c r="A5652" s="4">
        <v>2015</v>
      </c>
      <c r="B5652" s="5" t="s">
        <v>190</v>
      </c>
      <c r="C5652" s="5" t="s">
        <v>195</v>
      </c>
      <c r="D5652" s="5" t="s">
        <v>16</v>
      </c>
      <c r="E5652" s="5">
        <v>59510</v>
      </c>
      <c r="F5652" s="6">
        <v>3671.32</v>
      </c>
      <c r="H5652" s="15" t="str">
        <f t="shared" si="528"/>
        <v>High</v>
      </c>
      <c r="I5652" s="11" t="str">
        <f t="shared" si="529"/>
        <v>Large</v>
      </c>
      <c r="J5652" s="11" t="str">
        <f t="shared" si="530"/>
        <v>North</v>
      </c>
      <c r="K5652" s="11" t="str">
        <f t="shared" si="531"/>
        <v>2010s</v>
      </c>
      <c r="L5652" s="11" t="str">
        <f t="shared" si="532"/>
        <v>Cereal</v>
      </c>
      <c r="M5652" s="18">
        <f t="shared" si="533"/>
        <v>6.1692488657368511E-2</v>
      </c>
    </row>
    <row r="5653" spans="1:13">
      <c r="A5653" s="4">
        <v>2015</v>
      </c>
      <c r="B5653" s="5" t="s">
        <v>190</v>
      </c>
      <c r="C5653" s="5" t="s">
        <v>195</v>
      </c>
      <c r="D5653" s="5" t="s">
        <v>17</v>
      </c>
      <c r="E5653" s="5">
        <v>200</v>
      </c>
      <c r="F5653" s="6">
        <v>1250</v>
      </c>
      <c r="H5653" s="15" t="str">
        <f t="shared" si="528"/>
        <v>Medium</v>
      </c>
      <c r="I5653" s="11" t="str">
        <f t="shared" si="529"/>
        <v>Small</v>
      </c>
      <c r="J5653" s="11" t="str">
        <f t="shared" si="530"/>
        <v>North</v>
      </c>
      <c r="K5653" s="11" t="str">
        <f t="shared" si="531"/>
        <v>2010s</v>
      </c>
      <c r="L5653" s="11" t="str">
        <f t="shared" si="532"/>
        <v>Pulse</v>
      </c>
      <c r="M5653" s="18">
        <f t="shared" si="533"/>
        <v>6.25</v>
      </c>
    </row>
    <row r="5654" spans="1:13">
      <c r="A5654" s="4">
        <v>2016</v>
      </c>
      <c r="B5654" s="5" t="s">
        <v>190</v>
      </c>
      <c r="C5654" s="5" t="s">
        <v>195</v>
      </c>
      <c r="D5654" s="5" t="s">
        <v>15</v>
      </c>
      <c r="E5654" s="5">
        <v>97400</v>
      </c>
      <c r="F5654" s="6">
        <v>3987.68</v>
      </c>
      <c r="H5654" s="15" t="str">
        <f t="shared" si="528"/>
        <v>High</v>
      </c>
      <c r="I5654" s="11" t="str">
        <f t="shared" si="529"/>
        <v>Large</v>
      </c>
      <c r="J5654" s="11" t="str">
        <f t="shared" si="530"/>
        <v>North</v>
      </c>
      <c r="K5654" s="11" t="str">
        <f t="shared" si="531"/>
        <v>2010s</v>
      </c>
      <c r="L5654" s="11" t="str">
        <f t="shared" si="532"/>
        <v>Cereal</v>
      </c>
      <c r="M5654" s="18">
        <f t="shared" si="533"/>
        <v>4.0941273100616016E-2</v>
      </c>
    </row>
    <row r="5655" spans="1:13">
      <c r="A5655" s="4">
        <v>2016</v>
      </c>
      <c r="B5655" s="5" t="s">
        <v>190</v>
      </c>
      <c r="C5655" s="5" t="s">
        <v>195</v>
      </c>
      <c r="D5655" s="5" t="s">
        <v>16</v>
      </c>
      <c r="E5655" s="5">
        <v>59510</v>
      </c>
      <c r="F5655" s="6">
        <v>3824.57</v>
      </c>
      <c r="H5655" s="15" t="str">
        <f t="shared" si="528"/>
        <v>High</v>
      </c>
      <c r="I5655" s="11" t="str">
        <f t="shared" si="529"/>
        <v>Large</v>
      </c>
      <c r="J5655" s="11" t="str">
        <f t="shared" si="530"/>
        <v>North</v>
      </c>
      <c r="K5655" s="11" t="str">
        <f t="shared" si="531"/>
        <v>2010s</v>
      </c>
      <c r="L5655" s="11" t="str">
        <f t="shared" si="532"/>
        <v>Cereal</v>
      </c>
      <c r="M5655" s="18">
        <f t="shared" si="533"/>
        <v>6.4267686103175944E-2</v>
      </c>
    </row>
    <row r="5656" spans="1:13">
      <c r="A5656" s="4">
        <v>2016</v>
      </c>
      <c r="B5656" s="5" t="s">
        <v>190</v>
      </c>
      <c r="C5656" s="5" t="s">
        <v>195</v>
      </c>
      <c r="D5656" s="5" t="s">
        <v>17</v>
      </c>
      <c r="E5656" s="5">
        <v>100</v>
      </c>
      <c r="F5656" s="6">
        <v>1000</v>
      </c>
      <c r="H5656" s="15" t="str">
        <f t="shared" si="528"/>
        <v>Medium</v>
      </c>
      <c r="I5656" s="11" t="str">
        <f t="shared" si="529"/>
        <v>Small</v>
      </c>
      <c r="J5656" s="11" t="str">
        <f t="shared" si="530"/>
        <v>North</v>
      </c>
      <c r="K5656" s="11" t="str">
        <f t="shared" si="531"/>
        <v>2010s</v>
      </c>
      <c r="L5656" s="11" t="str">
        <f t="shared" si="532"/>
        <v>Pulse</v>
      </c>
      <c r="M5656" s="18">
        <f t="shared" si="533"/>
        <v>10</v>
      </c>
    </row>
    <row r="5657" spans="1:13">
      <c r="A5657" s="4">
        <v>2017</v>
      </c>
      <c r="B5657" s="5" t="s">
        <v>190</v>
      </c>
      <c r="C5657" s="5" t="s">
        <v>195</v>
      </c>
      <c r="D5657" s="5" t="s">
        <v>15</v>
      </c>
      <c r="E5657" s="5">
        <v>98400</v>
      </c>
      <c r="F5657" s="6">
        <v>4085.16</v>
      </c>
      <c r="H5657" s="15" t="str">
        <f t="shared" si="528"/>
        <v>High</v>
      </c>
      <c r="I5657" s="11" t="str">
        <f t="shared" si="529"/>
        <v>Large</v>
      </c>
      <c r="J5657" s="11" t="str">
        <f t="shared" si="530"/>
        <v>North</v>
      </c>
      <c r="K5657" s="11" t="str">
        <f t="shared" si="531"/>
        <v>2010s</v>
      </c>
      <c r="L5657" s="11" t="str">
        <f t="shared" si="532"/>
        <v>Cereal</v>
      </c>
      <c r="M5657" s="18">
        <f t="shared" si="533"/>
        <v>4.1515853658536585E-2</v>
      </c>
    </row>
    <row r="5658" spans="1:13">
      <c r="A5658" s="4">
        <v>2017</v>
      </c>
      <c r="B5658" s="5" t="s">
        <v>190</v>
      </c>
      <c r="C5658" s="5" t="s">
        <v>195</v>
      </c>
      <c r="D5658" s="5" t="s">
        <v>16</v>
      </c>
      <c r="E5658" s="5">
        <v>59120</v>
      </c>
      <c r="F5658" s="6">
        <v>3549.9</v>
      </c>
      <c r="H5658" s="15" t="str">
        <f t="shared" si="528"/>
        <v>High</v>
      </c>
      <c r="I5658" s="11" t="str">
        <f t="shared" si="529"/>
        <v>Large</v>
      </c>
      <c r="J5658" s="11" t="str">
        <f t="shared" si="530"/>
        <v>North</v>
      </c>
      <c r="K5658" s="11" t="str">
        <f t="shared" si="531"/>
        <v>2010s</v>
      </c>
      <c r="L5658" s="11" t="str">
        <f t="shared" si="532"/>
        <v>Cereal</v>
      </c>
      <c r="M5658" s="18">
        <f t="shared" si="533"/>
        <v>6.0045669824086607E-2</v>
      </c>
    </row>
    <row r="5659" spans="1:13">
      <c r="A5659" s="4">
        <v>2008</v>
      </c>
      <c r="B5659" s="5" t="s">
        <v>190</v>
      </c>
      <c r="C5659" s="5" t="s">
        <v>196</v>
      </c>
      <c r="D5659" s="5" t="s">
        <v>15</v>
      </c>
      <c r="E5659" s="5">
        <v>49500</v>
      </c>
      <c r="F5659" s="6">
        <v>3696.97</v>
      </c>
      <c r="H5659" s="15" t="str">
        <f t="shared" si="528"/>
        <v>High</v>
      </c>
      <c r="I5659" s="11" t="str">
        <f t="shared" si="529"/>
        <v>Large</v>
      </c>
      <c r="J5659" s="11" t="str">
        <f t="shared" si="530"/>
        <v>North</v>
      </c>
      <c r="K5659" s="11" t="str">
        <f t="shared" si="531"/>
        <v>2000s</v>
      </c>
      <c r="L5659" s="11" t="str">
        <f t="shared" si="532"/>
        <v>Cereal</v>
      </c>
      <c r="M5659" s="18">
        <f t="shared" si="533"/>
        <v>7.4686262626262628E-2</v>
      </c>
    </row>
    <row r="5660" spans="1:13">
      <c r="A5660" s="4">
        <v>2008</v>
      </c>
      <c r="B5660" s="5" t="s">
        <v>190</v>
      </c>
      <c r="C5660" s="5" t="s">
        <v>196</v>
      </c>
      <c r="D5660" s="5" t="s">
        <v>16</v>
      </c>
      <c r="E5660" s="5">
        <v>25500</v>
      </c>
      <c r="F5660" s="6">
        <v>3392.16</v>
      </c>
      <c r="H5660" s="15" t="str">
        <f t="shared" si="528"/>
        <v>High</v>
      </c>
      <c r="I5660" s="11" t="str">
        <f t="shared" si="529"/>
        <v>Large</v>
      </c>
      <c r="J5660" s="11" t="str">
        <f t="shared" si="530"/>
        <v>North</v>
      </c>
      <c r="K5660" s="11" t="str">
        <f t="shared" si="531"/>
        <v>2000s</v>
      </c>
      <c r="L5660" s="11" t="str">
        <f t="shared" si="532"/>
        <v>Cereal</v>
      </c>
      <c r="M5660" s="18">
        <f t="shared" si="533"/>
        <v>0.13302588235294116</v>
      </c>
    </row>
    <row r="5661" spans="1:13">
      <c r="A5661" s="4">
        <v>2008</v>
      </c>
      <c r="B5661" s="5" t="s">
        <v>190</v>
      </c>
      <c r="C5661" s="5" t="s">
        <v>196</v>
      </c>
      <c r="D5661" s="5" t="s">
        <v>17</v>
      </c>
      <c r="E5661" s="5">
        <v>250</v>
      </c>
      <c r="F5661" s="6">
        <v>1000</v>
      </c>
      <c r="H5661" s="15" t="str">
        <f t="shared" si="528"/>
        <v>Medium</v>
      </c>
      <c r="I5661" s="11" t="str">
        <f t="shared" si="529"/>
        <v>Small</v>
      </c>
      <c r="J5661" s="11" t="str">
        <f t="shared" si="530"/>
        <v>North</v>
      </c>
      <c r="K5661" s="11" t="str">
        <f t="shared" si="531"/>
        <v>2000s</v>
      </c>
      <c r="L5661" s="11" t="str">
        <f t="shared" si="532"/>
        <v>Pulse</v>
      </c>
      <c r="M5661" s="18">
        <f t="shared" si="533"/>
        <v>4</v>
      </c>
    </row>
    <row r="5662" spans="1:13">
      <c r="A5662" s="4">
        <v>2009</v>
      </c>
      <c r="B5662" s="5" t="s">
        <v>190</v>
      </c>
      <c r="C5662" s="5" t="s">
        <v>196</v>
      </c>
      <c r="D5662" s="5" t="s">
        <v>15</v>
      </c>
      <c r="E5662" s="5">
        <v>53000</v>
      </c>
      <c r="F5662" s="6">
        <v>3471.7</v>
      </c>
      <c r="H5662" s="15" t="str">
        <f t="shared" si="528"/>
        <v>High</v>
      </c>
      <c r="I5662" s="11" t="str">
        <f t="shared" si="529"/>
        <v>Large</v>
      </c>
      <c r="J5662" s="11" t="str">
        <f t="shared" si="530"/>
        <v>North</v>
      </c>
      <c r="K5662" s="11" t="str">
        <f t="shared" si="531"/>
        <v>2000s</v>
      </c>
      <c r="L5662" s="11" t="str">
        <f t="shared" si="532"/>
        <v>Cereal</v>
      </c>
      <c r="M5662" s="18">
        <f t="shared" si="533"/>
        <v>6.5503773584905653E-2</v>
      </c>
    </row>
    <row r="5663" spans="1:13">
      <c r="A5663" s="4">
        <v>2009</v>
      </c>
      <c r="B5663" s="5" t="s">
        <v>190</v>
      </c>
      <c r="C5663" s="5" t="s">
        <v>196</v>
      </c>
      <c r="D5663" s="5" t="s">
        <v>16</v>
      </c>
      <c r="E5663" s="5">
        <v>23500</v>
      </c>
      <c r="F5663" s="6">
        <v>3127.66</v>
      </c>
      <c r="H5663" s="15" t="str">
        <f t="shared" si="528"/>
        <v>High</v>
      </c>
      <c r="I5663" s="11" t="str">
        <f t="shared" si="529"/>
        <v>Large</v>
      </c>
      <c r="J5663" s="11" t="str">
        <f t="shared" si="530"/>
        <v>North</v>
      </c>
      <c r="K5663" s="11" t="str">
        <f t="shared" si="531"/>
        <v>2000s</v>
      </c>
      <c r="L5663" s="11" t="str">
        <f t="shared" si="532"/>
        <v>Cereal</v>
      </c>
      <c r="M5663" s="18">
        <f t="shared" si="533"/>
        <v>0.13309191489361702</v>
      </c>
    </row>
    <row r="5664" spans="1:13">
      <c r="A5664" s="4">
        <v>2009</v>
      </c>
      <c r="B5664" s="5" t="s">
        <v>190</v>
      </c>
      <c r="C5664" s="5" t="s">
        <v>196</v>
      </c>
      <c r="D5664" s="5" t="s">
        <v>17</v>
      </c>
      <c r="E5664" s="5">
        <v>1500</v>
      </c>
      <c r="F5664" s="6">
        <v>1000</v>
      </c>
      <c r="H5664" s="15" t="str">
        <f t="shared" si="528"/>
        <v>Medium</v>
      </c>
      <c r="I5664" s="11" t="str">
        <f t="shared" si="529"/>
        <v>Medium</v>
      </c>
      <c r="J5664" s="11" t="str">
        <f t="shared" si="530"/>
        <v>North</v>
      </c>
      <c r="K5664" s="11" t="str">
        <f t="shared" si="531"/>
        <v>2000s</v>
      </c>
      <c r="L5664" s="11" t="str">
        <f t="shared" si="532"/>
        <v>Pulse</v>
      </c>
      <c r="M5664" s="18">
        <f t="shared" si="533"/>
        <v>0.66666666666666663</v>
      </c>
    </row>
    <row r="5665" spans="1:13">
      <c r="A5665" s="4">
        <v>2010</v>
      </c>
      <c r="B5665" s="5" t="s">
        <v>190</v>
      </c>
      <c r="C5665" s="5" t="s">
        <v>196</v>
      </c>
      <c r="D5665" s="5" t="s">
        <v>15</v>
      </c>
      <c r="E5665" s="5">
        <v>56500</v>
      </c>
      <c r="F5665" s="6">
        <v>3725.66</v>
      </c>
      <c r="H5665" s="15" t="str">
        <f t="shared" si="528"/>
        <v>High</v>
      </c>
      <c r="I5665" s="11" t="str">
        <f t="shared" si="529"/>
        <v>Large</v>
      </c>
      <c r="J5665" s="11" t="str">
        <f t="shared" si="530"/>
        <v>North</v>
      </c>
      <c r="K5665" s="11" t="str">
        <f t="shared" si="531"/>
        <v>2010s</v>
      </c>
      <c r="L5665" s="11" t="str">
        <f t="shared" si="532"/>
        <v>Cereal</v>
      </c>
      <c r="M5665" s="18">
        <f t="shared" si="533"/>
        <v>6.5940884955752205E-2</v>
      </c>
    </row>
    <row r="5666" spans="1:13">
      <c r="A5666" s="4">
        <v>2010</v>
      </c>
      <c r="B5666" s="5" t="s">
        <v>190</v>
      </c>
      <c r="C5666" s="5" t="s">
        <v>196</v>
      </c>
      <c r="D5666" s="5" t="s">
        <v>16</v>
      </c>
      <c r="E5666" s="5">
        <v>26000</v>
      </c>
      <c r="F5666" s="6">
        <v>3384.62</v>
      </c>
      <c r="H5666" s="15" t="str">
        <f t="shared" si="528"/>
        <v>High</v>
      </c>
      <c r="I5666" s="11" t="str">
        <f t="shared" si="529"/>
        <v>Large</v>
      </c>
      <c r="J5666" s="11" t="str">
        <f t="shared" si="530"/>
        <v>North</v>
      </c>
      <c r="K5666" s="11" t="str">
        <f t="shared" si="531"/>
        <v>2010s</v>
      </c>
      <c r="L5666" s="11" t="str">
        <f t="shared" si="532"/>
        <v>Cereal</v>
      </c>
      <c r="M5666" s="18">
        <f t="shared" si="533"/>
        <v>0.1301776923076923</v>
      </c>
    </row>
    <row r="5667" spans="1:13">
      <c r="A5667" s="4">
        <v>2010</v>
      </c>
      <c r="B5667" s="5" t="s">
        <v>190</v>
      </c>
      <c r="C5667" s="5" t="s">
        <v>196</v>
      </c>
      <c r="D5667" s="5" t="s">
        <v>17</v>
      </c>
      <c r="E5667" s="5">
        <v>250</v>
      </c>
      <c r="F5667" s="6">
        <v>1200</v>
      </c>
      <c r="H5667" s="15" t="str">
        <f t="shared" si="528"/>
        <v>Medium</v>
      </c>
      <c r="I5667" s="11" t="str">
        <f t="shared" si="529"/>
        <v>Small</v>
      </c>
      <c r="J5667" s="11" t="str">
        <f t="shared" si="530"/>
        <v>North</v>
      </c>
      <c r="K5667" s="11" t="str">
        <f t="shared" si="531"/>
        <v>2010s</v>
      </c>
      <c r="L5667" s="11" t="str">
        <f t="shared" si="532"/>
        <v>Pulse</v>
      </c>
      <c r="M5667" s="18">
        <f t="shared" si="533"/>
        <v>4.8</v>
      </c>
    </row>
    <row r="5668" spans="1:13">
      <c r="A5668" s="4">
        <v>2011</v>
      </c>
      <c r="B5668" s="5" t="s">
        <v>190</v>
      </c>
      <c r="C5668" s="5" t="s">
        <v>196</v>
      </c>
      <c r="D5668" s="5" t="s">
        <v>15</v>
      </c>
      <c r="E5668" s="5">
        <v>54000</v>
      </c>
      <c r="F5668" s="6">
        <v>3453.7</v>
      </c>
      <c r="H5668" s="15" t="str">
        <f t="shared" si="528"/>
        <v>High</v>
      </c>
      <c r="I5668" s="11" t="str">
        <f t="shared" si="529"/>
        <v>Large</v>
      </c>
      <c r="J5668" s="11" t="str">
        <f t="shared" si="530"/>
        <v>North</v>
      </c>
      <c r="K5668" s="11" t="str">
        <f t="shared" si="531"/>
        <v>2010s</v>
      </c>
      <c r="L5668" s="11" t="str">
        <f t="shared" si="532"/>
        <v>Cereal</v>
      </c>
      <c r="M5668" s="18">
        <f t="shared" si="533"/>
        <v>6.3957407407407407E-2</v>
      </c>
    </row>
    <row r="5669" spans="1:13">
      <c r="A5669" s="4">
        <v>2011</v>
      </c>
      <c r="B5669" s="5" t="s">
        <v>190</v>
      </c>
      <c r="C5669" s="5" t="s">
        <v>196</v>
      </c>
      <c r="D5669" s="5" t="s">
        <v>16</v>
      </c>
      <c r="E5669" s="5">
        <v>24000</v>
      </c>
      <c r="F5669" s="6">
        <v>3833.33</v>
      </c>
      <c r="H5669" s="15" t="str">
        <f t="shared" si="528"/>
        <v>High</v>
      </c>
      <c r="I5669" s="11" t="str">
        <f t="shared" si="529"/>
        <v>Large</v>
      </c>
      <c r="J5669" s="11" t="str">
        <f t="shared" si="530"/>
        <v>North</v>
      </c>
      <c r="K5669" s="11" t="str">
        <f t="shared" si="531"/>
        <v>2010s</v>
      </c>
      <c r="L5669" s="11" t="str">
        <f t="shared" si="532"/>
        <v>Cereal</v>
      </c>
      <c r="M5669" s="18">
        <f t="shared" si="533"/>
        <v>0.15972208333333332</v>
      </c>
    </row>
    <row r="5670" spans="1:13">
      <c r="A5670" s="4">
        <v>2011</v>
      </c>
      <c r="B5670" s="5" t="s">
        <v>190</v>
      </c>
      <c r="C5670" s="5" t="s">
        <v>196</v>
      </c>
      <c r="D5670" s="5" t="s">
        <v>17</v>
      </c>
      <c r="E5670" s="5">
        <v>50</v>
      </c>
      <c r="F5670" s="6">
        <v>1000</v>
      </c>
      <c r="H5670" s="15" t="str">
        <f t="shared" si="528"/>
        <v>Medium</v>
      </c>
      <c r="I5670" s="11" t="str">
        <f t="shared" si="529"/>
        <v>Small</v>
      </c>
      <c r="J5670" s="11" t="str">
        <f t="shared" si="530"/>
        <v>North</v>
      </c>
      <c r="K5670" s="11" t="str">
        <f t="shared" si="531"/>
        <v>2010s</v>
      </c>
      <c r="L5670" s="11" t="str">
        <f t="shared" si="532"/>
        <v>Pulse</v>
      </c>
      <c r="M5670" s="18">
        <f t="shared" si="533"/>
        <v>20</v>
      </c>
    </row>
    <row r="5671" spans="1:13">
      <c r="A5671" s="4">
        <v>2012</v>
      </c>
      <c r="B5671" s="5" t="s">
        <v>190</v>
      </c>
      <c r="C5671" s="5" t="s">
        <v>196</v>
      </c>
      <c r="D5671" s="5" t="s">
        <v>15</v>
      </c>
      <c r="E5671" s="5">
        <v>53500</v>
      </c>
      <c r="F5671" s="6">
        <v>3803.74</v>
      </c>
      <c r="H5671" s="15" t="str">
        <f t="shared" si="528"/>
        <v>High</v>
      </c>
      <c r="I5671" s="11" t="str">
        <f t="shared" si="529"/>
        <v>Large</v>
      </c>
      <c r="J5671" s="11" t="str">
        <f t="shared" si="530"/>
        <v>North</v>
      </c>
      <c r="K5671" s="11" t="str">
        <f t="shared" si="531"/>
        <v>2010s</v>
      </c>
      <c r="L5671" s="11" t="str">
        <f t="shared" si="532"/>
        <v>Cereal</v>
      </c>
      <c r="M5671" s="18">
        <f t="shared" si="533"/>
        <v>7.1097943925233636E-2</v>
      </c>
    </row>
    <row r="5672" spans="1:13">
      <c r="A5672" s="4">
        <v>2012</v>
      </c>
      <c r="B5672" s="5" t="s">
        <v>190</v>
      </c>
      <c r="C5672" s="5" t="s">
        <v>196</v>
      </c>
      <c r="D5672" s="5" t="s">
        <v>16</v>
      </c>
      <c r="E5672" s="5">
        <v>26000</v>
      </c>
      <c r="F5672" s="6">
        <v>3192.31</v>
      </c>
      <c r="H5672" s="15" t="str">
        <f t="shared" si="528"/>
        <v>High</v>
      </c>
      <c r="I5672" s="11" t="str">
        <f t="shared" si="529"/>
        <v>Large</v>
      </c>
      <c r="J5672" s="11" t="str">
        <f t="shared" si="530"/>
        <v>North</v>
      </c>
      <c r="K5672" s="11" t="str">
        <f t="shared" si="531"/>
        <v>2010s</v>
      </c>
      <c r="L5672" s="11" t="str">
        <f t="shared" si="532"/>
        <v>Cereal</v>
      </c>
      <c r="M5672" s="18">
        <f t="shared" si="533"/>
        <v>0.12278115384615385</v>
      </c>
    </row>
    <row r="5673" spans="1:13">
      <c r="A5673" s="4">
        <v>2012</v>
      </c>
      <c r="B5673" s="5" t="s">
        <v>190</v>
      </c>
      <c r="C5673" s="5" t="s">
        <v>196</v>
      </c>
      <c r="D5673" s="5" t="s">
        <v>17</v>
      </c>
      <c r="E5673" s="5">
        <v>100</v>
      </c>
      <c r="F5673" s="6">
        <v>2000</v>
      </c>
      <c r="H5673" s="15" t="str">
        <f t="shared" si="528"/>
        <v>Medium</v>
      </c>
      <c r="I5673" s="11" t="str">
        <f t="shared" si="529"/>
        <v>Small</v>
      </c>
      <c r="J5673" s="11" t="str">
        <f t="shared" si="530"/>
        <v>North</v>
      </c>
      <c r="K5673" s="11" t="str">
        <f t="shared" si="531"/>
        <v>2010s</v>
      </c>
      <c r="L5673" s="11" t="str">
        <f t="shared" si="532"/>
        <v>Pulse</v>
      </c>
      <c r="M5673" s="18">
        <f t="shared" si="533"/>
        <v>20</v>
      </c>
    </row>
    <row r="5674" spans="1:13">
      <c r="A5674" s="4">
        <v>2013</v>
      </c>
      <c r="B5674" s="5" t="s">
        <v>190</v>
      </c>
      <c r="C5674" s="5" t="s">
        <v>196</v>
      </c>
      <c r="D5674" s="5" t="s">
        <v>15</v>
      </c>
      <c r="E5674" s="5">
        <v>50500</v>
      </c>
      <c r="F5674" s="6">
        <v>3475.25</v>
      </c>
      <c r="H5674" s="15" t="str">
        <f t="shared" si="528"/>
        <v>High</v>
      </c>
      <c r="I5674" s="11" t="str">
        <f t="shared" si="529"/>
        <v>Large</v>
      </c>
      <c r="J5674" s="11" t="str">
        <f t="shared" si="530"/>
        <v>North</v>
      </c>
      <c r="K5674" s="11" t="str">
        <f t="shared" si="531"/>
        <v>2010s</v>
      </c>
      <c r="L5674" s="11" t="str">
        <f t="shared" si="532"/>
        <v>Cereal</v>
      </c>
      <c r="M5674" s="18">
        <f t="shared" si="533"/>
        <v>6.8816831683168322E-2</v>
      </c>
    </row>
    <row r="5675" spans="1:13">
      <c r="A5675" s="4">
        <v>2013</v>
      </c>
      <c r="B5675" s="5" t="s">
        <v>190</v>
      </c>
      <c r="C5675" s="5" t="s">
        <v>196</v>
      </c>
      <c r="D5675" s="5" t="s">
        <v>16</v>
      </c>
      <c r="E5675" s="5">
        <v>27500</v>
      </c>
      <c r="F5675" s="6">
        <v>3490.91</v>
      </c>
      <c r="H5675" s="15" t="str">
        <f t="shared" si="528"/>
        <v>High</v>
      </c>
      <c r="I5675" s="11" t="str">
        <f t="shared" si="529"/>
        <v>Large</v>
      </c>
      <c r="J5675" s="11" t="str">
        <f t="shared" si="530"/>
        <v>North</v>
      </c>
      <c r="K5675" s="11" t="str">
        <f t="shared" si="531"/>
        <v>2010s</v>
      </c>
      <c r="L5675" s="11" t="str">
        <f t="shared" si="532"/>
        <v>Cereal</v>
      </c>
      <c r="M5675" s="18">
        <f t="shared" si="533"/>
        <v>0.12694218181818182</v>
      </c>
    </row>
    <row r="5676" spans="1:13">
      <c r="A5676" s="4">
        <v>2014</v>
      </c>
      <c r="B5676" s="5" t="s">
        <v>190</v>
      </c>
      <c r="C5676" s="5" t="s">
        <v>196</v>
      </c>
      <c r="D5676" s="5" t="s">
        <v>15</v>
      </c>
      <c r="E5676" s="5">
        <v>50500</v>
      </c>
      <c r="F5676" s="6">
        <v>3485.15</v>
      </c>
      <c r="H5676" s="15" t="str">
        <f t="shared" si="528"/>
        <v>High</v>
      </c>
      <c r="I5676" s="11" t="str">
        <f t="shared" si="529"/>
        <v>Large</v>
      </c>
      <c r="J5676" s="11" t="str">
        <f t="shared" si="530"/>
        <v>North</v>
      </c>
      <c r="K5676" s="11" t="str">
        <f t="shared" si="531"/>
        <v>2010s</v>
      </c>
      <c r="L5676" s="11" t="str">
        <f t="shared" si="532"/>
        <v>Cereal</v>
      </c>
      <c r="M5676" s="18">
        <f t="shared" si="533"/>
        <v>6.9012871287128713E-2</v>
      </c>
    </row>
    <row r="5677" spans="1:13">
      <c r="A5677" s="4">
        <v>2014</v>
      </c>
      <c r="B5677" s="5" t="s">
        <v>190</v>
      </c>
      <c r="C5677" s="5" t="s">
        <v>196</v>
      </c>
      <c r="D5677" s="5" t="s">
        <v>16</v>
      </c>
      <c r="E5677" s="5">
        <v>24000</v>
      </c>
      <c r="F5677" s="6">
        <v>3041.67</v>
      </c>
      <c r="H5677" s="15" t="str">
        <f t="shared" si="528"/>
        <v>High</v>
      </c>
      <c r="I5677" s="11" t="str">
        <f t="shared" si="529"/>
        <v>Large</v>
      </c>
      <c r="J5677" s="11" t="str">
        <f t="shared" si="530"/>
        <v>North</v>
      </c>
      <c r="K5677" s="11" t="str">
        <f t="shared" si="531"/>
        <v>2010s</v>
      </c>
      <c r="L5677" s="11" t="str">
        <f t="shared" si="532"/>
        <v>Cereal</v>
      </c>
      <c r="M5677" s="18">
        <f t="shared" si="533"/>
        <v>0.12673624999999999</v>
      </c>
    </row>
    <row r="5678" spans="1:13">
      <c r="A5678" s="4">
        <v>2014</v>
      </c>
      <c r="B5678" s="5" t="s">
        <v>190</v>
      </c>
      <c r="C5678" s="5" t="s">
        <v>196</v>
      </c>
      <c r="D5678" s="5" t="s">
        <v>17</v>
      </c>
      <c r="E5678" s="5">
        <v>150</v>
      </c>
      <c r="F5678" s="6">
        <v>1200</v>
      </c>
      <c r="H5678" s="15" t="str">
        <f t="shared" si="528"/>
        <v>Medium</v>
      </c>
      <c r="I5678" s="11" t="str">
        <f t="shared" si="529"/>
        <v>Small</v>
      </c>
      <c r="J5678" s="11" t="str">
        <f t="shared" si="530"/>
        <v>North</v>
      </c>
      <c r="K5678" s="11" t="str">
        <f t="shared" si="531"/>
        <v>2010s</v>
      </c>
      <c r="L5678" s="11" t="str">
        <f t="shared" si="532"/>
        <v>Pulse</v>
      </c>
      <c r="M5678" s="18">
        <f t="shared" si="533"/>
        <v>8</v>
      </c>
    </row>
    <row r="5679" spans="1:13">
      <c r="A5679" s="4">
        <v>2015</v>
      </c>
      <c r="B5679" s="5" t="s">
        <v>190</v>
      </c>
      <c r="C5679" s="5" t="s">
        <v>196</v>
      </c>
      <c r="D5679" s="5" t="s">
        <v>15</v>
      </c>
      <c r="E5679" s="5">
        <v>51500</v>
      </c>
      <c r="F5679" s="6">
        <v>4252.43</v>
      </c>
      <c r="H5679" s="15" t="str">
        <f t="shared" si="528"/>
        <v>High</v>
      </c>
      <c r="I5679" s="11" t="str">
        <f t="shared" si="529"/>
        <v>Large</v>
      </c>
      <c r="J5679" s="11" t="str">
        <f t="shared" si="530"/>
        <v>North</v>
      </c>
      <c r="K5679" s="11" t="str">
        <f t="shared" si="531"/>
        <v>2010s</v>
      </c>
      <c r="L5679" s="11" t="str">
        <f t="shared" si="532"/>
        <v>Cereal</v>
      </c>
      <c r="M5679" s="18">
        <f t="shared" si="533"/>
        <v>8.2571456310679622E-2</v>
      </c>
    </row>
    <row r="5680" spans="1:13">
      <c r="A5680" s="4">
        <v>2015</v>
      </c>
      <c r="B5680" s="5" t="s">
        <v>190</v>
      </c>
      <c r="C5680" s="5" t="s">
        <v>196</v>
      </c>
      <c r="D5680" s="5" t="s">
        <v>16</v>
      </c>
      <c r="E5680" s="5">
        <v>23000</v>
      </c>
      <c r="F5680" s="6">
        <v>3782.61</v>
      </c>
      <c r="H5680" s="15" t="str">
        <f t="shared" si="528"/>
        <v>High</v>
      </c>
      <c r="I5680" s="11" t="str">
        <f t="shared" si="529"/>
        <v>Large</v>
      </c>
      <c r="J5680" s="11" t="str">
        <f t="shared" si="530"/>
        <v>North</v>
      </c>
      <c r="K5680" s="11" t="str">
        <f t="shared" si="531"/>
        <v>2010s</v>
      </c>
      <c r="L5680" s="11" t="str">
        <f t="shared" si="532"/>
        <v>Cereal</v>
      </c>
      <c r="M5680" s="18">
        <f t="shared" si="533"/>
        <v>0.1644613043478261</v>
      </c>
    </row>
    <row r="5681" spans="1:13">
      <c r="A5681" s="4">
        <v>2015</v>
      </c>
      <c r="B5681" s="5" t="s">
        <v>190</v>
      </c>
      <c r="C5681" s="5" t="s">
        <v>196</v>
      </c>
      <c r="D5681" s="5" t="s">
        <v>17</v>
      </c>
      <c r="E5681" s="5">
        <v>150</v>
      </c>
      <c r="F5681" s="6">
        <v>1300</v>
      </c>
      <c r="H5681" s="15" t="str">
        <f t="shared" si="528"/>
        <v>Medium</v>
      </c>
      <c r="I5681" s="11" t="str">
        <f t="shared" si="529"/>
        <v>Small</v>
      </c>
      <c r="J5681" s="11" t="str">
        <f t="shared" si="530"/>
        <v>North</v>
      </c>
      <c r="K5681" s="11" t="str">
        <f t="shared" si="531"/>
        <v>2010s</v>
      </c>
      <c r="L5681" s="11" t="str">
        <f t="shared" si="532"/>
        <v>Pulse</v>
      </c>
      <c r="M5681" s="18">
        <f t="shared" si="533"/>
        <v>8.6666666666666661</v>
      </c>
    </row>
    <row r="5682" spans="1:13">
      <c r="A5682" s="4">
        <v>2016</v>
      </c>
      <c r="B5682" s="5" t="s">
        <v>190</v>
      </c>
      <c r="C5682" s="5" t="s">
        <v>196</v>
      </c>
      <c r="D5682" s="5" t="s">
        <v>15</v>
      </c>
      <c r="E5682" s="5">
        <v>53500</v>
      </c>
      <c r="F5682" s="6">
        <v>4261.68</v>
      </c>
      <c r="H5682" s="15" t="str">
        <f t="shared" si="528"/>
        <v>High</v>
      </c>
      <c r="I5682" s="11" t="str">
        <f t="shared" si="529"/>
        <v>Large</v>
      </c>
      <c r="J5682" s="11" t="str">
        <f t="shared" si="530"/>
        <v>North</v>
      </c>
      <c r="K5682" s="11" t="str">
        <f t="shared" si="531"/>
        <v>2010s</v>
      </c>
      <c r="L5682" s="11" t="str">
        <f t="shared" si="532"/>
        <v>Cereal</v>
      </c>
      <c r="M5682" s="18">
        <f t="shared" si="533"/>
        <v>7.9657570093457947E-2</v>
      </c>
    </row>
    <row r="5683" spans="1:13">
      <c r="A5683" s="4">
        <v>2016</v>
      </c>
      <c r="B5683" s="5" t="s">
        <v>190</v>
      </c>
      <c r="C5683" s="5" t="s">
        <v>196</v>
      </c>
      <c r="D5683" s="5" t="s">
        <v>16</v>
      </c>
      <c r="E5683" s="5">
        <v>24000</v>
      </c>
      <c r="F5683" s="6">
        <v>3791.67</v>
      </c>
      <c r="H5683" s="15" t="str">
        <f t="shared" si="528"/>
        <v>High</v>
      </c>
      <c r="I5683" s="11" t="str">
        <f t="shared" si="529"/>
        <v>Large</v>
      </c>
      <c r="J5683" s="11" t="str">
        <f t="shared" si="530"/>
        <v>North</v>
      </c>
      <c r="K5683" s="11" t="str">
        <f t="shared" si="531"/>
        <v>2010s</v>
      </c>
      <c r="L5683" s="11" t="str">
        <f t="shared" si="532"/>
        <v>Cereal</v>
      </c>
      <c r="M5683" s="18">
        <f t="shared" si="533"/>
        <v>0.15798624999999999</v>
      </c>
    </row>
    <row r="5684" spans="1:13">
      <c r="A5684" s="4">
        <v>2017</v>
      </c>
      <c r="B5684" s="5" t="s">
        <v>190</v>
      </c>
      <c r="C5684" s="5" t="s">
        <v>196</v>
      </c>
      <c r="D5684" s="5" t="s">
        <v>15</v>
      </c>
      <c r="E5684" s="5">
        <v>55500</v>
      </c>
      <c r="F5684" s="6">
        <v>4036.04</v>
      </c>
      <c r="H5684" s="15" t="str">
        <f t="shared" si="528"/>
        <v>High</v>
      </c>
      <c r="I5684" s="11" t="str">
        <f t="shared" si="529"/>
        <v>Large</v>
      </c>
      <c r="J5684" s="11" t="str">
        <f t="shared" si="530"/>
        <v>North</v>
      </c>
      <c r="K5684" s="11" t="str">
        <f t="shared" si="531"/>
        <v>2010s</v>
      </c>
      <c r="L5684" s="11" t="str">
        <f t="shared" si="532"/>
        <v>Cereal</v>
      </c>
      <c r="M5684" s="18">
        <f t="shared" si="533"/>
        <v>7.2721441441441437E-2</v>
      </c>
    </row>
    <row r="5685" spans="1:13">
      <c r="A5685" s="4">
        <v>2017</v>
      </c>
      <c r="B5685" s="5" t="s">
        <v>190</v>
      </c>
      <c r="C5685" s="5" t="s">
        <v>196</v>
      </c>
      <c r="D5685" s="5" t="s">
        <v>16</v>
      </c>
      <c r="E5685" s="5">
        <v>25000</v>
      </c>
      <c r="F5685" s="6">
        <v>4140</v>
      </c>
      <c r="H5685" s="15" t="str">
        <f t="shared" si="528"/>
        <v>High</v>
      </c>
      <c r="I5685" s="11" t="str">
        <f t="shared" si="529"/>
        <v>Large</v>
      </c>
      <c r="J5685" s="11" t="str">
        <f t="shared" si="530"/>
        <v>North</v>
      </c>
      <c r="K5685" s="11" t="str">
        <f t="shared" si="531"/>
        <v>2010s</v>
      </c>
      <c r="L5685" s="11" t="str">
        <f t="shared" si="532"/>
        <v>Cereal</v>
      </c>
      <c r="M5685" s="18">
        <f t="shared" si="533"/>
        <v>0.1656</v>
      </c>
    </row>
    <row r="5686" spans="1:13">
      <c r="A5686" s="4">
        <v>2017</v>
      </c>
      <c r="B5686" s="5" t="s">
        <v>190</v>
      </c>
      <c r="C5686" s="5" t="s">
        <v>196</v>
      </c>
      <c r="D5686" s="5" t="s">
        <v>17</v>
      </c>
      <c r="E5686" s="5">
        <v>50</v>
      </c>
      <c r="F5686" s="6">
        <v>1000</v>
      </c>
      <c r="H5686" s="15" t="str">
        <f t="shared" si="528"/>
        <v>Medium</v>
      </c>
      <c r="I5686" s="11" t="str">
        <f t="shared" si="529"/>
        <v>Small</v>
      </c>
      <c r="J5686" s="11" t="str">
        <f t="shared" si="530"/>
        <v>North</v>
      </c>
      <c r="K5686" s="11" t="str">
        <f t="shared" si="531"/>
        <v>2010s</v>
      </c>
      <c r="L5686" s="11" t="str">
        <f t="shared" si="532"/>
        <v>Pulse</v>
      </c>
      <c r="M5686" s="18">
        <f t="shared" si="533"/>
        <v>20</v>
      </c>
    </row>
    <row r="5687" spans="1:13">
      <c r="A5687" s="4">
        <v>2008</v>
      </c>
      <c r="B5687" s="5" t="s">
        <v>190</v>
      </c>
      <c r="C5687" s="5" t="s">
        <v>197</v>
      </c>
      <c r="D5687" s="5" t="s">
        <v>15</v>
      </c>
      <c r="E5687" s="5">
        <v>266750</v>
      </c>
      <c r="F5687" s="6">
        <v>4459.04</v>
      </c>
      <c r="H5687" s="15" t="str">
        <f t="shared" si="528"/>
        <v>High</v>
      </c>
      <c r="I5687" s="11" t="str">
        <f t="shared" si="529"/>
        <v>Large</v>
      </c>
      <c r="J5687" s="11" t="str">
        <f t="shared" si="530"/>
        <v>North</v>
      </c>
      <c r="K5687" s="11" t="str">
        <f t="shared" si="531"/>
        <v>2000s</v>
      </c>
      <c r="L5687" s="11" t="str">
        <f t="shared" si="532"/>
        <v>Cereal</v>
      </c>
      <c r="M5687" s="18">
        <f t="shared" si="533"/>
        <v>1.6716176194939081E-2</v>
      </c>
    </row>
    <row r="5688" spans="1:13">
      <c r="A5688" s="4">
        <v>2008</v>
      </c>
      <c r="B5688" s="5" t="s">
        <v>190</v>
      </c>
      <c r="C5688" s="5" t="s">
        <v>197</v>
      </c>
      <c r="D5688" s="5" t="s">
        <v>16</v>
      </c>
      <c r="E5688" s="5">
        <v>2150</v>
      </c>
      <c r="F5688" s="6">
        <v>3534.88</v>
      </c>
      <c r="H5688" s="15" t="str">
        <f t="shared" si="528"/>
        <v>High</v>
      </c>
      <c r="I5688" s="11" t="str">
        <f t="shared" si="529"/>
        <v>Medium</v>
      </c>
      <c r="J5688" s="11" t="str">
        <f t="shared" si="530"/>
        <v>North</v>
      </c>
      <c r="K5688" s="11" t="str">
        <f t="shared" si="531"/>
        <v>2000s</v>
      </c>
      <c r="L5688" s="11" t="str">
        <f t="shared" si="532"/>
        <v>Cereal</v>
      </c>
      <c r="M5688" s="18">
        <f t="shared" si="533"/>
        <v>1.6441302325581395</v>
      </c>
    </row>
    <row r="5689" spans="1:13">
      <c r="A5689" s="4">
        <v>2008</v>
      </c>
      <c r="B5689" s="5" t="s">
        <v>190</v>
      </c>
      <c r="C5689" s="5" t="s">
        <v>197</v>
      </c>
      <c r="D5689" s="5" t="s">
        <v>18</v>
      </c>
      <c r="E5689" s="5">
        <v>2000</v>
      </c>
      <c r="F5689" s="6">
        <v>745</v>
      </c>
      <c r="H5689" s="15" t="str">
        <f t="shared" si="528"/>
        <v>Low</v>
      </c>
      <c r="I5689" s="11" t="str">
        <f t="shared" si="529"/>
        <v>Medium</v>
      </c>
      <c r="J5689" s="11" t="str">
        <f t="shared" si="530"/>
        <v>North</v>
      </c>
      <c r="K5689" s="11" t="str">
        <f t="shared" si="531"/>
        <v>2000s</v>
      </c>
      <c r="L5689" s="11" t="str">
        <f t="shared" si="532"/>
        <v>Fiber</v>
      </c>
      <c r="M5689" s="18">
        <f t="shared" si="533"/>
        <v>0.3725</v>
      </c>
    </row>
    <row r="5690" spans="1:13">
      <c r="A5690" s="4">
        <v>2009</v>
      </c>
      <c r="B5690" s="5" t="s">
        <v>190</v>
      </c>
      <c r="C5690" s="5" t="s">
        <v>197</v>
      </c>
      <c r="D5690" s="5" t="s">
        <v>15</v>
      </c>
      <c r="E5690" s="5">
        <v>269900</v>
      </c>
      <c r="F5690" s="6">
        <v>4685.62</v>
      </c>
      <c r="H5690" s="15" t="str">
        <f t="shared" si="528"/>
        <v>High</v>
      </c>
      <c r="I5690" s="11" t="str">
        <f t="shared" si="529"/>
        <v>Large</v>
      </c>
      <c r="J5690" s="11" t="str">
        <f t="shared" si="530"/>
        <v>North</v>
      </c>
      <c r="K5690" s="11" t="str">
        <f t="shared" si="531"/>
        <v>2000s</v>
      </c>
      <c r="L5690" s="11" t="str">
        <f t="shared" si="532"/>
        <v>Cereal</v>
      </c>
      <c r="M5690" s="18">
        <f t="shared" si="533"/>
        <v>1.7360577991848831E-2</v>
      </c>
    </row>
    <row r="5691" spans="1:13">
      <c r="A5691" s="4">
        <v>2009</v>
      </c>
      <c r="B5691" s="5" t="s">
        <v>190</v>
      </c>
      <c r="C5691" s="5" t="s">
        <v>197</v>
      </c>
      <c r="D5691" s="5" t="s">
        <v>16</v>
      </c>
      <c r="E5691" s="5">
        <v>2150</v>
      </c>
      <c r="F5691" s="6">
        <v>4395.3500000000004</v>
      </c>
      <c r="H5691" s="15" t="str">
        <f t="shared" si="528"/>
        <v>High</v>
      </c>
      <c r="I5691" s="11" t="str">
        <f t="shared" si="529"/>
        <v>Medium</v>
      </c>
      <c r="J5691" s="11" t="str">
        <f t="shared" si="530"/>
        <v>North</v>
      </c>
      <c r="K5691" s="11" t="str">
        <f t="shared" si="531"/>
        <v>2000s</v>
      </c>
      <c r="L5691" s="11" t="str">
        <f t="shared" si="532"/>
        <v>Cereal</v>
      </c>
      <c r="M5691" s="18">
        <f t="shared" si="533"/>
        <v>2.0443488372093026</v>
      </c>
    </row>
    <row r="5692" spans="1:13">
      <c r="A5692" s="4">
        <v>2009</v>
      </c>
      <c r="B5692" s="5" t="s">
        <v>190</v>
      </c>
      <c r="C5692" s="5" t="s">
        <v>197</v>
      </c>
      <c r="D5692" s="5" t="s">
        <v>18</v>
      </c>
      <c r="E5692" s="5">
        <v>2000</v>
      </c>
      <c r="F5692" s="6">
        <v>680</v>
      </c>
      <c r="H5692" s="15" t="str">
        <f t="shared" si="528"/>
        <v>Low</v>
      </c>
      <c r="I5692" s="11" t="str">
        <f t="shared" si="529"/>
        <v>Medium</v>
      </c>
      <c r="J5692" s="11" t="str">
        <f t="shared" si="530"/>
        <v>North</v>
      </c>
      <c r="K5692" s="11" t="str">
        <f t="shared" si="531"/>
        <v>2000s</v>
      </c>
      <c r="L5692" s="11" t="str">
        <f t="shared" si="532"/>
        <v>Fiber</v>
      </c>
      <c r="M5692" s="18">
        <f t="shared" si="533"/>
        <v>0.34</v>
      </c>
    </row>
    <row r="5693" spans="1:13">
      <c r="A5693" s="4">
        <v>2010</v>
      </c>
      <c r="B5693" s="5" t="s">
        <v>190</v>
      </c>
      <c r="C5693" s="5" t="s">
        <v>197</v>
      </c>
      <c r="D5693" s="5" t="s">
        <v>15</v>
      </c>
      <c r="E5693" s="5">
        <v>269300</v>
      </c>
      <c r="F5693" s="6">
        <v>4401.6000000000004</v>
      </c>
      <c r="H5693" s="15" t="str">
        <f t="shared" si="528"/>
        <v>High</v>
      </c>
      <c r="I5693" s="11" t="str">
        <f t="shared" si="529"/>
        <v>Large</v>
      </c>
      <c r="J5693" s="11" t="str">
        <f t="shared" si="530"/>
        <v>North</v>
      </c>
      <c r="K5693" s="11" t="str">
        <f t="shared" si="531"/>
        <v>2010s</v>
      </c>
      <c r="L5693" s="11" t="str">
        <f t="shared" si="532"/>
        <v>Cereal</v>
      </c>
      <c r="M5693" s="18">
        <f t="shared" si="533"/>
        <v>1.6344597103601931E-2</v>
      </c>
    </row>
    <row r="5694" spans="1:13">
      <c r="A5694" s="4">
        <v>2010</v>
      </c>
      <c r="B5694" s="5" t="s">
        <v>190</v>
      </c>
      <c r="C5694" s="5" t="s">
        <v>197</v>
      </c>
      <c r="D5694" s="5" t="s">
        <v>16</v>
      </c>
      <c r="E5694" s="5">
        <v>2000</v>
      </c>
      <c r="F5694" s="6">
        <v>3500</v>
      </c>
      <c r="H5694" s="15" t="str">
        <f t="shared" si="528"/>
        <v>High</v>
      </c>
      <c r="I5694" s="11" t="str">
        <f t="shared" si="529"/>
        <v>Medium</v>
      </c>
      <c r="J5694" s="11" t="str">
        <f t="shared" si="530"/>
        <v>North</v>
      </c>
      <c r="K5694" s="11" t="str">
        <f t="shared" si="531"/>
        <v>2010s</v>
      </c>
      <c r="L5694" s="11" t="str">
        <f t="shared" si="532"/>
        <v>Cereal</v>
      </c>
      <c r="M5694" s="18">
        <f t="shared" si="533"/>
        <v>1.75</v>
      </c>
    </row>
    <row r="5695" spans="1:13">
      <c r="A5695" s="4">
        <v>2010</v>
      </c>
      <c r="B5695" s="5" t="s">
        <v>190</v>
      </c>
      <c r="C5695" s="5" t="s">
        <v>197</v>
      </c>
      <c r="D5695" s="5" t="s">
        <v>18</v>
      </c>
      <c r="E5695" s="5">
        <v>1000</v>
      </c>
      <c r="F5695" s="6">
        <v>650</v>
      </c>
      <c r="H5695" s="15" t="str">
        <f t="shared" si="528"/>
        <v>Low</v>
      </c>
      <c r="I5695" s="11" t="str">
        <f t="shared" si="529"/>
        <v>Medium</v>
      </c>
      <c r="J5695" s="11" t="str">
        <f t="shared" si="530"/>
        <v>North</v>
      </c>
      <c r="K5695" s="11" t="str">
        <f t="shared" si="531"/>
        <v>2010s</v>
      </c>
      <c r="L5695" s="11" t="str">
        <f t="shared" si="532"/>
        <v>Fiber</v>
      </c>
      <c r="M5695" s="18">
        <f t="shared" si="533"/>
        <v>0.65</v>
      </c>
    </row>
    <row r="5696" spans="1:13">
      <c r="A5696" s="4">
        <v>2011</v>
      </c>
      <c r="B5696" s="5" t="s">
        <v>190</v>
      </c>
      <c r="C5696" s="5" t="s">
        <v>197</v>
      </c>
      <c r="D5696" s="5" t="s">
        <v>15</v>
      </c>
      <c r="E5696" s="5">
        <v>269900</v>
      </c>
      <c r="F5696" s="6">
        <v>4255.6499999999996</v>
      </c>
      <c r="H5696" s="15" t="str">
        <f t="shared" si="528"/>
        <v>High</v>
      </c>
      <c r="I5696" s="11" t="str">
        <f t="shared" si="529"/>
        <v>Large</v>
      </c>
      <c r="J5696" s="11" t="str">
        <f t="shared" si="530"/>
        <v>North</v>
      </c>
      <c r="K5696" s="11" t="str">
        <f t="shared" si="531"/>
        <v>2010s</v>
      </c>
      <c r="L5696" s="11" t="str">
        <f t="shared" si="532"/>
        <v>Cereal</v>
      </c>
      <c r="M5696" s="18">
        <f t="shared" si="533"/>
        <v>1.5767506483882917E-2</v>
      </c>
    </row>
    <row r="5697" spans="1:13">
      <c r="A5697" s="4">
        <v>2011</v>
      </c>
      <c r="B5697" s="5" t="s">
        <v>190</v>
      </c>
      <c r="C5697" s="5" t="s">
        <v>197</v>
      </c>
      <c r="D5697" s="5" t="s">
        <v>16</v>
      </c>
      <c r="E5697" s="5">
        <v>2000</v>
      </c>
      <c r="F5697" s="6">
        <v>3000</v>
      </c>
      <c r="H5697" s="15" t="str">
        <f t="shared" si="528"/>
        <v>High</v>
      </c>
      <c r="I5697" s="11" t="str">
        <f t="shared" si="529"/>
        <v>Medium</v>
      </c>
      <c r="J5697" s="11" t="str">
        <f t="shared" si="530"/>
        <v>North</v>
      </c>
      <c r="K5697" s="11" t="str">
        <f t="shared" si="531"/>
        <v>2010s</v>
      </c>
      <c r="L5697" s="11" t="str">
        <f t="shared" si="532"/>
        <v>Cereal</v>
      </c>
      <c r="M5697" s="18">
        <f t="shared" si="533"/>
        <v>1.5</v>
      </c>
    </row>
    <row r="5698" spans="1:13">
      <c r="A5698" s="4">
        <v>2011</v>
      </c>
      <c r="B5698" s="5" t="s">
        <v>190</v>
      </c>
      <c r="C5698" s="5" t="s">
        <v>197</v>
      </c>
      <c r="D5698" s="5" t="s">
        <v>18</v>
      </c>
      <c r="E5698" s="5">
        <v>1000</v>
      </c>
      <c r="F5698" s="6">
        <v>540</v>
      </c>
      <c r="H5698" s="15" t="str">
        <f t="shared" si="528"/>
        <v>Low</v>
      </c>
      <c r="I5698" s="11" t="str">
        <f t="shared" si="529"/>
        <v>Medium</v>
      </c>
      <c r="J5698" s="11" t="str">
        <f t="shared" si="530"/>
        <v>North</v>
      </c>
      <c r="K5698" s="11" t="str">
        <f t="shared" si="531"/>
        <v>2010s</v>
      </c>
      <c r="L5698" s="11" t="str">
        <f t="shared" si="532"/>
        <v>Fiber</v>
      </c>
      <c r="M5698" s="18">
        <f t="shared" si="533"/>
        <v>0.54</v>
      </c>
    </row>
    <row r="5699" spans="1:13">
      <c r="A5699" s="4">
        <v>2012</v>
      </c>
      <c r="B5699" s="5" t="s">
        <v>190</v>
      </c>
      <c r="C5699" s="5" t="s">
        <v>197</v>
      </c>
      <c r="D5699" s="5" t="s">
        <v>15</v>
      </c>
      <c r="E5699" s="5">
        <v>269900</v>
      </c>
      <c r="F5699" s="6">
        <v>4544.6499999999996</v>
      </c>
      <c r="H5699" s="15" t="str">
        <f t="shared" ref="H5699:H5762" si="534">IF(F5699&lt;1000,"Low",IF(F5699&lt;3000,"Medium","High"))</f>
        <v>High</v>
      </c>
      <c r="I5699" s="11" t="str">
        <f t="shared" ref="I5699:I5762" si="535">IF(E5699&lt;1000,"Small",IF(E5699&lt;5000,"Medium","Large"))</f>
        <v>Large</v>
      </c>
      <c r="J5699" s="11" t="str">
        <f t="shared" ref="J5699:J5762" si="536">IF(OR(B5699="Punjab",B5699="Haryana",B5699="Himachal Pradesh",B5699="Jammu and Kashmir",B5699="Uttarakhand",B5699="Delhi",B5699="Chandigarh"),"North",IF(OR(B5699="Tamil Nadu",B5699="Karnataka",B5699="Kerala",B5699="Andhra Pradesh",B5699="Telangana"),"South",IF(OR(B5699="Maharashtra",B5699="Gujarat",B5699="Goa",B5699="Rajasthan"),"West",IF(OR(B5699="West Bengal",B5699="Bihar",B5699="Jharkhand",B5699="Odisha",B5699="Assam",B5699="Sikkim",B5699="Arunachal Pradesh",B5699="Manipur",B5699="Meghalaya",B5699="Mizoram",B5699="Nagaland",B5699="Tripura"),"East","Central"))))</f>
        <v>North</v>
      </c>
      <c r="K5699" s="11" t="str">
        <f t="shared" ref="K5699:K5762" si="537">LEFT(A5699,3)&amp;"0s"</f>
        <v>2010s</v>
      </c>
      <c r="L5699" s="11" t="str">
        <f t="shared" ref="L5699:L5762" si="538">IF(D5699="Rice","Cereal",IF(D5699="Maize","Cereal",IF(D5699="Chickpea","Pulse",IF(D5699="Cotton","Fiber","Other"))))</f>
        <v>Cereal</v>
      </c>
      <c r="M5699" s="18">
        <f t="shared" ref="M5699:M5762" si="539">F5699/E5699</f>
        <v>1.6838273434605408E-2</v>
      </c>
    </row>
    <row r="5700" spans="1:13">
      <c r="A5700" s="4">
        <v>2012</v>
      </c>
      <c r="B5700" s="5" t="s">
        <v>190</v>
      </c>
      <c r="C5700" s="5" t="s">
        <v>197</v>
      </c>
      <c r="D5700" s="5" t="s">
        <v>16</v>
      </c>
      <c r="E5700" s="5">
        <v>3150</v>
      </c>
      <c r="F5700" s="6">
        <v>2730.16</v>
      </c>
      <c r="H5700" s="15" t="str">
        <f t="shared" si="534"/>
        <v>Medium</v>
      </c>
      <c r="I5700" s="11" t="str">
        <f t="shared" si="535"/>
        <v>Medium</v>
      </c>
      <c r="J5700" s="11" t="str">
        <f t="shared" si="536"/>
        <v>North</v>
      </c>
      <c r="K5700" s="11" t="str">
        <f t="shared" si="537"/>
        <v>2010s</v>
      </c>
      <c r="L5700" s="11" t="str">
        <f t="shared" si="538"/>
        <v>Cereal</v>
      </c>
      <c r="M5700" s="18">
        <f t="shared" si="539"/>
        <v>0.86671746031746022</v>
      </c>
    </row>
    <row r="5701" spans="1:13">
      <c r="A5701" s="4">
        <v>2012</v>
      </c>
      <c r="B5701" s="5" t="s">
        <v>190</v>
      </c>
      <c r="C5701" s="5" t="s">
        <v>197</v>
      </c>
      <c r="D5701" s="5" t="s">
        <v>18</v>
      </c>
      <c r="E5701" s="5">
        <v>1000</v>
      </c>
      <c r="F5701" s="6">
        <v>360</v>
      </c>
      <c r="H5701" s="15" t="str">
        <f t="shared" si="534"/>
        <v>Low</v>
      </c>
      <c r="I5701" s="11" t="str">
        <f t="shared" si="535"/>
        <v>Medium</v>
      </c>
      <c r="J5701" s="11" t="str">
        <f t="shared" si="536"/>
        <v>North</v>
      </c>
      <c r="K5701" s="11" t="str">
        <f t="shared" si="537"/>
        <v>2010s</v>
      </c>
      <c r="L5701" s="11" t="str">
        <f t="shared" si="538"/>
        <v>Fiber</v>
      </c>
      <c r="M5701" s="18">
        <f t="shared" si="539"/>
        <v>0.36</v>
      </c>
    </row>
    <row r="5702" spans="1:13">
      <c r="A5702" s="4">
        <v>2013</v>
      </c>
      <c r="B5702" s="5" t="s">
        <v>190</v>
      </c>
      <c r="C5702" s="5" t="s">
        <v>197</v>
      </c>
      <c r="D5702" s="5" t="s">
        <v>15</v>
      </c>
      <c r="E5702" s="5">
        <v>269900</v>
      </c>
      <c r="F5702" s="6">
        <v>4407.74</v>
      </c>
      <c r="H5702" s="15" t="str">
        <f t="shared" si="534"/>
        <v>High</v>
      </c>
      <c r="I5702" s="11" t="str">
        <f t="shared" si="535"/>
        <v>Large</v>
      </c>
      <c r="J5702" s="11" t="str">
        <f t="shared" si="536"/>
        <v>North</v>
      </c>
      <c r="K5702" s="11" t="str">
        <f t="shared" si="537"/>
        <v>2010s</v>
      </c>
      <c r="L5702" s="11" t="str">
        <f t="shared" si="538"/>
        <v>Cereal</v>
      </c>
      <c r="M5702" s="18">
        <f t="shared" si="539"/>
        <v>1.6331011485735458E-2</v>
      </c>
    </row>
    <row r="5703" spans="1:13">
      <c r="A5703" s="4">
        <v>2013</v>
      </c>
      <c r="B5703" s="5" t="s">
        <v>190</v>
      </c>
      <c r="C5703" s="5" t="s">
        <v>197</v>
      </c>
      <c r="D5703" s="5" t="s">
        <v>16</v>
      </c>
      <c r="E5703" s="5">
        <v>2150</v>
      </c>
      <c r="F5703" s="6">
        <v>6790.7</v>
      </c>
      <c r="H5703" s="15" t="str">
        <f t="shared" si="534"/>
        <v>High</v>
      </c>
      <c r="I5703" s="11" t="str">
        <f t="shared" si="535"/>
        <v>Medium</v>
      </c>
      <c r="J5703" s="11" t="str">
        <f t="shared" si="536"/>
        <v>North</v>
      </c>
      <c r="K5703" s="11" t="str">
        <f t="shared" si="537"/>
        <v>2010s</v>
      </c>
      <c r="L5703" s="11" t="str">
        <f t="shared" si="538"/>
        <v>Cereal</v>
      </c>
      <c r="M5703" s="18">
        <f t="shared" si="539"/>
        <v>3.1584651162790696</v>
      </c>
    </row>
    <row r="5704" spans="1:13">
      <c r="A5704" s="4">
        <v>2013</v>
      </c>
      <c r="B5704" s="5" t="s">
        <v>190</v>
      </c>
      <c r="C5704" s="5" t="s">
        <v>197</v>
      </c>
      <c r="D5704" s="5" t="s">
        <v>18</v>
      </c>
      <c r="E5704" s="5">
        <v>1000</v>
      </c>
      <c r="F5704" s="6">
        <v>540</v>
      </c>
      <c r="H5704" s="15" t="str">
        <f t="shared" si="534"/>
        <v>Low</v>
      </c>
      <c r="I5704" s="11" t="str">
        <f t="shared" si="535"/>
        <v>Medium</v>
      </c>
      <c r="J5704" s="11" t="str">
        <f t="shared" si="536"/>
        <v>North</v>
      </c>
      <c r="K5704" s="11" t="str">
        <f t="shared" si="537"/>
        <v>2010s</v>
      </c>
      <c r="L5704" s="11" t="str">
        <f t="shared" si="538"/>
        <v>Fiber</v>
      </c>
      <c r="M5704" s="18">
        <f t="shared" si="539"/>
        <v>0.54</v>
      </c>
    </row>
    <row r="5705" spans="1:13">
      <c r="A5705" s="4">
        <v>2014</v>
      </c>
      <c r="B5705" s="5" t="s">
        <v>190</v>
      </c>
      <c r="C5705" s="5" t="s">
        <v>197</v>
      </c>
      <c r="D5705" s="5" t="s">
        <v>15</v>
      </c>
      <c r="E5705" s="5">
        <v>269900</v>
      </c>
      <c r="F5705" s="6">
        <v>4353.83</v>
      </c>
      <c r="H5705" s="15" t="str">
        <f t="shared" si="534"/>
        <v>High</v>
      </c>
      <c r="I5705" s="11" t="str">
        <f t="shared" si="535"/>
        <v>Large</v>
      </c>
      <c r="J5705" s="11" t="str">
        <f t="shared" si="536"/>
        <v>North</v>
      </c>
      <c r="K5705" s="11" t="str">
        <f t="shared" si="537"/>
        <v>2010s</v>
      </c>
      <c r="L5705" s="11" t="str">
        <f t="shared" si="538"/>
        <v>Cereal</v>
      </c>
      <c r="M5705" s="18">
        <f t="shared" si="539"/>
        <v>1.6131270841052241E-2</v>
      </c>
    </row>
    <row r="5706" spans="1:13">
      <c r="A5706" s="4">
        <v>2014</v>
      </c>
      <c r="B5706" s="5" t="s">
        <v>190</v>
      </c>
      <c r="C5706" s="5" t="s">
        <v>197</v>
      </c>
      <c r="D5706" s="5" t="s">
        <v>16</v>
      </c>
      <c r="E5706" s="5">
        <v>3150</v>
      </c>
      <c r="F5706" s="6">
        <v>6857.14</v>
      </c>
      <c r="H5706" s="15" t="str">
        <f t="shared" si="534"/>
        <v>High</v>
      </c>
      <c r="I5706" s="11" t="str">
        <f t="shared" si="535"/>
        <v>Medium</v>
      </c>
      <c r="J5706" s="11" t="str">
        <f t="shared" si="536"/>
        <v>North</v>
      </c>
      <c r="K5706" s="11" t="str">
        <f t="shared" si="537"/>
        <v>2010s</v>
      </c>
      <c r="L5706" s="11" t="str">
        <f t="shared" si="538"/>
        <v>Cereal</v>
      </c>
      <c r="M5706" s="18">
        <f t="shared" si="539"/>
        <v>2.1768698412698413</v>
      </c>
    </row>
    <row r="5707" spans="1:13">
      <c r="A5707" s="4">
        <v>2015</v>
      </c>
      <c r="B5707" s="5" t="s">
        <v>190</v>
      </c>
      <c r="C5707" s="5" t="s">
        <v>197</v>
      </c>
      <c r="D5707" s="5" t="s">
        <v>15</v>
      </c>
      <c r="E5707" s="5">
        <v>269900</v>
      </c>
      <c r="F5707" s="6">
        <v>4589.1099999999997</v>
      </c>
      <c r="H5707" s="15" t="str">
        <f t="shared" si="534"/>
        <v>High</v>
      </c>
      <c r="I5707" s="11" t="str">
        <f t="shared" si="535"/>
        <v>Large</v>
      </c>
      <c r="J5707" s="11" t="str">
        <f t="shared" si="536"/>
        <v>North</v>
      </c>
      <c r="K5707" s="11" t="str">
        <f t="shared" si="537"/>
        <v>2010s</v>
      </c>
      <c r="L5707" s="11" t="str">
        <f t="shared" si="538"/>
        <v>Cereal</v>
      </c>
      <c r="M5707" s="18">
        <f t="shared" si="539"/>
        <v>1.7003001111522784E-2</v>
      </c>
    </row>
    <row r="5708" spans="1:13">
      <c r="A5708" s="4">
        <v>2015</v>
      </c>
      <c r="B5708" s="5" t="s">
        <v>190</v>
      </c>
      <c r="C5708" s="5" t="s">
        <v>197</v>
      </c>
      <c r="D5708" s="5" t="s">
        <v>16</v>
      </c>
      <c r="E5708" s="5">
        <v>3150</v>
      </c>
      <c r="F5708" s="6">
        <v>5587.3</v>
      </c>
      <c r="H5708" s="15" t="str">
        <f t="shared" si="534"/>
        <v>High</v>
      </c>
      <c r="I5708" s="11" t="str">
        <f t="shared" si="535"/>
        <v>Medium</v>
      </c>
      <c r="J5708" s="11" t="str">
        <f t="shared" si="536"/>
        <v>North</v>
      </c>
      <c r="K5708" s="11" t="str">
        <f t="shared" si="537"/>
        <v>2010s</v>
      </c>
      <c r="L5708" s="11" t="str">
        <f t="shared" si="538"/>
        <v>Cereal</v>
      </c>
      <c r="M5708" s="18">
        <f t="shared" si="539"/>
        <v>1.7737460317460318</v>
      </c>
    </row>
    <row r="5709" spans="1:13">
      <c r="A5709" s="4">
        <v>2016</v>
      </c>
      <c r="B5709" s="5" t="s">
        <v>190</v>
      </c>
      <c r="C5709" s="5" t="s">
        <v>197</v>
      </c>
      <c r="D5709" s="5" t="s">
        <v>15</v>
      </c>
      <c r="E5709" s="5">
        <v>271900</v>
      </c>
      <c r="F5709" s="6">
        <v>4809.67</v>
      </c>
      <c r="H5709" s="15" t="str">
        <f t="shared" si="534"/>
        <v>High</v>
      </c>
      <c r="I5709" s="11" t="str">
        <f t="shared" si="535"/>
        <v>Large</v>
      </c>
      <c r="J5709" s="11" t="str">
        <f t="shared" si="536"/>
        <v>North</v>
      </c>
      <c r="K5709" s="11" t="str">
        <f t="shared" si="537"/>
        <v>2010s</v>
      </c>
      <c r="L5709" s="11" t="str">
        <f t="shared" si="538"/>
        <v>Cereal</v>
      </c>
      <c r="M5709" s="18">
        <f t="shared" si="539"/>
        <v>1.7689113644722324E-2</v>
      </c>
    </row>
    <row r="5710" spans="1:13">
      <c r="A5710" s="4">
        <v>2016</v>
      </c>
      <c r="B5710" s="5" t="s">
        <v>190</v>
      </c>
      <c r="C5710" s="5" t="s">
        <v>197</v>
      </c>
      <c r="D5710" s="5" t="s">
        <v>16</v>
      </c>
      <c r="E5710" s="5">
        <v>1000</v>
      </c>
      <c r="F5710" s="6">
        <v>3000</v>
      </c>
      <c r="H5710" s="15" t="str">
        <f t="shared" si="534"/>
        <v>High</v>
      </c>
      <c r="I5710" s="11" t="str">
        <f t="shared" si="535"/>
        <v>Medium</v>
      </c>
      <c r="J5710" s="11" t="str">
        <f t="shared" si="536"/>
        <v>North</v>
      </c>
      <c r="K5710" s="11" t="str">
        <f t="shared" si="537"/>
        <v>2010s</v>
      </c>
      <c r="L5710" s="11" t="str">
        <f t="shared" si="538"/>
        <v>Cereal</v>
      </c>
      <c r="M5710" s="18">
        <f t="shared" si="539"/>
        <v>3</v>
      </c>
    </row>
    <row r="5711" spans="1:13">
      <c r="A5711" s="4">
        <v>2017</v>
      </c>
      <c r="B5711" s="5" t="s">
        <v>190</v>
      </c>
      <c r="C5711" s="5" t="s">
        <v>197</v>
      </c>
      <c r="D5711" s="5" t="s">
        <v>15</v>
      </c>
      <c r="E5711" s="5">
        <v>270900</v>
      </c>
      <c r="F5711" s="6">
        <v>4736.99</v>
      </c>
      <c r="H5711" s="15" t="str">
        <f t="shared" si="534"/>
        <v>High</v>
      </c>
      <c r="I5711" s="11" t="str">
        <f t="shared" si="535"/>
        <v>Large</v>
      </c>
      <c r="J5711" s="11" t="str">
        <f t="shared" si="536"/>
        <v>North</v>
      </c>
      <c r="K5711" s="11" t="str">
        <f t="shared" si="537"/>
        <v>2010s</v>
      </c>
      <c r="L5711" s="11" t="str">
        <f t="shared" si="538"/>
        <v>Cereal</v>
      </c>
      <c r="M5711" s="18">
        <f t="shared" si="539"/>
        <v>1.748612033960871E-2</v>
      </c>
    </row>
    <row r="5712" spans="1:13">
      <c r="A5712" s="4">
        <v>2017</v>
      </c>
      <c r="B5712" s="5" t="s">
        <v>190</v>
      </c>
      <c r="C5712" s="5" t="s">
        <v>197</v>
      </c>
      <c r="D5712" s="5" t="s">
        <v>16</v>
      </c>
      <c r="E5712" s="5">
        <v>1000</v>
      </c>
      <c r="F5712" s="6">
        <v>4000</v>
      </c>
      <c r="H5712" s="15" t="str">
        <f t="shared" si="534"/>
        <v>High</v>
      </c>
      <c r="I5712" s="11" t="str">
        <f t="shared" si="535"/>
        <v>Medium</v>
      </c>
      <c r="J5712" s="11" t="str">
        <f t="shared" si="536"/>
        <v>North</v>
      </c>
      <c r="K5712" s="11" t="str">
        <f t="shared" si="537"/>
        <v>2010s</v>
      </c>
      <c r="L5712" s="11" t="str">
        <f t="shared" si="538"/>
        <v>Cereal</v>
      </c>
      <c r="M5712" s="18">
        <f t="shared" si="539"/>
        <v>4</v>
      </c>
    </row>
    <row r="5713" spans="1:13">
      <c r="A5713" s="4">
        <v>2008</v>
      </c>
      <c r="B5713" s="5" t="s">
        <v>190</v>
      </c>
      <c r="C5713" s="5" t="s">
        <v>198</v>
      </c>
      <c r="D5713" s="5" t="s">
        <v>15</v>
      </c>
      <c r="E5713" s="5">
        <v>529360</v>
      </c>
      <c r="F5713" s="6">
        <v>4244.45</v>
      </c>
      <c r="H5713" s="15" t="str">
        <f t="shared" si="534"/>
        <v>High</v>
      </c>
      <c r="I5713" s="11" t="str">
        <f t="shared" si="535"/>
        <v>Large</v>
      </c>
      <c r="J5713" s="11" t="str">
        <f t="shared" si="536"/>
        <v>North</v>
      </c>
      <c r="K5713" s="11" t="str">
        <f t="shared" si="537"/>
        <v>2000s</v>
      </c>
      <c r="L5713" s="11" t="str">
        <f t="shared" si="538"/>
        <v>Cereal</v>
      </c>
      <c r="M5713" s="18">
        <f t="shared" si="539"/>
        <v>8.0180784343358014E-3</v>
      </c>
    </row>
    <row r="5714" spans="1:13">
      <c r="A5714" s="4">
        <v>2008</v>
      </c>
      <c r="B5714" s="5" t="s">
        <v>190</v>
      </c>
      <c r="C5714" s="5" t="s">
        <v>198</v>
      </c>
      <c r="D5714" s="5" t="s">
        <v>17</v>
      </c>
      <c r="E5714" s="5">
        <v>1600</v>
      </c>
      <c r="F5714" s="6">
        <v>1218.05</v>
      </c>
      <c r="H5714" s="15" t="str">
        <f t="shared" si="534"/>
        <v>Medium</v>
      </c>
      <c r="I5714" s="11" t="str">
        <f t="shared" si="535"/>
        <v>Medium</v>
      </c>
      <c r="J5714" s="11" t="str">
        <f t="shared" si="536"/>
        <v>North</v>
      </c>
      <c r="K5714" s="11" t="str">
        <f t="shared" si="537"/>
        <v>2000s</v>
      </c>
      <c r="L5714" s="11" t="str">
        <f t="shared" si="538"/>
        <v>Pulse</v>
      </c>
      <c r="M5714" s="18">
        <f t="shared" si="539"/>
        <v>0.76128125000000002</v>
      </c>
    </row>
    <row r="5715" spans="1:13">
      <c r="A5715" s="4">
        <v>2008</v>
      </c>
      <c r="B5715" s="5" t="s">
        <v>190</v>
      </c>
      <c r="C5715" s="5" t="s">
        <v>198</v>
      </c>
      <c r="D5715" s="5" t="s">
        <v>18</v>
      </c>
      <c r="E5715" s="5">
        <v>226560</v>
      </c>
      <c r="F5715" s="6">
        <v>694.01</v>
      </c>
      <c r="H5715" s="15" t="str">
        <f t="shared" si="534"/>
        <v>Low</v>
      </c>
      <c r="I5715" s="11" t="str">
        <f t="shared" si="535"/>
        <v>Large</v>
      </c>
      <c r="J5715" s="11" t="str">
        <f t="shared" si="536"/>
        <v>North</v>
      </c>
      <c r="K5715" s="11" t="str">
        <f t="shared" si="537"/>
        <v>2000s</v>
      </c>
      <c r="L5715" s="11" t="str">
        <f t="shared" si="538"/>
        <v>Fiber</v>
      </c>
      <c r="M5715" s="18">
        <f t="shared" si="539"/>
        <v>3.0632503531073446E-3</v>
      </c>
    </row>
    <row r="5716" spans="1:13">
      <c r="A5716" s="4">
        <v>2009</v>
      </c>
      <c r="B5716" s="5" t="s">
        <v>190</v>
      </c>
      <c r="C5716" s="5" t="s">
        <v>198</v>
      </c>
      <c r="D5716" s="5" t="s">
        <v>15</v>
      </c>
      <c r="E5716" s="5">
        <v>535800</v>
      </c>
      <c r="F5716" s="6">
        <v>4026.91</v>
      </c>
      <c r="H5716" s="15" t="str">
        <f t="shared" si="534"/>
        <v>High</v>
      </c>
      <c r="I5716" s="11" t="str">
        <f t="shared" si="535"/>
        <v>Large</v>
      </c>
      <c r="J5716" s="11" t="str">
        <f t="shared" si="536"/>
        <v>North</v>
      </c>
      <c r="K5716" s="11" t="str">
        <f t="shared" si="537"/>
        <v>2000s</v>
      </c>
      <c r="L5716" s="11" t="str">
        <f t="shared" si="538"/>
        <v>Cereal</v>
      </c>
      <c r="M5716" s="18">
        <f t="shared" si="539"/>
        <v>7.5156961552818209E-3</v>
      </c>
    </row>
    <row r="5717" spans="1:13">
      <c r="A5717" s="4">
        <v>2009</v>
      </c>
      <c r="B5717" s="5" t="s">
        <v>190</v>
      </c>
      <c r="C5717" s="5" t="s">
        <v>198</v>
      </c>
      <c r="D5717" s="5" t="s">
        <v>17</v>
      </c>
      <c r="E5717" s="5">
        <v>14480</v>
      </c>
      <c r="F5717" s="6">
        <v>1240.33</v>
      </c>
      <c r="H5717" s="15" t="str">
        <f t="shared" si="534"/>
        <v>Medium</v>
      </c>
      <c r="I5717" s="11" t="str">
        <f t="shared" si="535"/>
        <v>Large</v>
      </c>
      <c r="J5717" s="11" t="str">
        <f t="shared" si="536"/>
        <v>North</v>
      </c>
      <c r="K5717" s="11" t="str">
        <f t="shared" si="537"/>
        <v>2000s</v>
      </c>
      <c r="L5717" s="11" t="str">
        <f t="shared" si="538"/>
        <v>Pulse</v>
      </c>
      <c r="M5717" s="18">
        <f t="shared" si="539"/>
        <v>8.5658149171270709E-2</v>
      </c>
    </row>
    <row r="5718" spans="1:13">
      <c r="A5718" s="4">
        <v>2009</v>
      </c>
      <c r="B5718" s="5" t="s">
        <v>190</v>
      </c>
      <c r="C5718" s="5" t="s">
        <v>198</v>
      </c>
      <c r="D5718" s="5" t="s">
        <v>18</v>
      </c>
      <c r="E5718" s="5">
        <v>213320</v>
      </c>
      <c r="F5718" s="6">
        <v>614.79999999999995</v>
      </c>
      <c r="H5718" s="15" t="str">
        <f t="shared" si="534"/>
        <v>Low</v>
      </c>
      <c r="I5718" s="11" t="str">
        <f t="shared" si="535"/>
        <v>Large</v>
      </c>
      <c r="J5718" s="11" t="str">
        <f t="shared" si="536"/>
        <v>North</v>
      </c>
      <c r="K5718" s="11" t="str">
        <f t="shared" si="537"/>
        <v>2000s</v>
      </c>
      <c r="L5718" s="11" t="str">
        <f t="shared" si="538"/>
        <v>Fiber</v>
      </c>
      <c r="M5718" s="18">
        <f t="shared" si="539"/>
        <v>2.8820551284455278E-3</v>
      </c>
    </row>
    <row r="5719" spans="1:13">
      <c r="A5719" s="4">
        <v>2010</v>
      </c>
      <c r="B5719" s="5" t="s">
        <v>190</v>
      </c>
      <c r="C5719" s="5" t="s">
        <v>198</v>
      </c>
      <c r="D5719" s="5" t="s">
        <v>15</v>
      </c>
      <c r="E5719" s="5">
        <v>542160</v>
      </c>
      <c r="F5719" s="6">
        <v>3924.38</v>
      </c>
      <c r="H5719" s="15" t="str">
        <f t="shared" si="534"/>
        <v>High</v>
      </c>
      <c r="I5719" s="11" t="str">
        <f t="shared" si="535"/>
        <v>Large</v>
      </c>
      <c r="J5719" s="11" t="str">
        <f t="shared" si="536"/>
        <v>North</v>
      </c>
      <c r="K5719" s="11" t="str">
        <f t="shared" si="537"/>
        <v>2010s</v>
      </c>
      <c r="L5719" s="11" t="str">
        <f t="shared" si="538"/>
        <v>Cereal</v>
      </c>
      <c r="M5719" s="18">
        <f t="shared" si="539"/>
        <v>7.2384167035561458E-3</v>
      </c>
    </row>
    <row r="5720" spans="1:13">
      <c r="A5720" s="4">
        <v>2010</v>
      </c>
      <c r="B5720" s="5" t="s">
        <v>190</v>
      </c>
      <c r="C5720" s="5" t="s">
        <v>198</v>
      </c>
      <c r="D5720" s="5" t="s">
        <v>17</v>
      </c>
      <c r="E5720" s="5">
        <v>1250</v>
      </c>
      <c r="F5720" s="6">
        <v>1379.81</v>
      </c>
      <c r="H5720" s="15" t="str">
        <f t="shared" si="534"/>
        <v>Medium</v>
      </c>
      <c r="I5720" s="11" t="str">
        <f t="shared" si="535"/>
        <v>Medium</v>
      </c>
      <c r="J5720" s="11" t="str">
        <f t="shared" si="536"/>
        <v>North</v>
      </c>
      <c r="K5720" s="11" t="str">
        <f t="shared" si="537"/>
        <v>2010s</v>
      </c>
      <c r="L5720" s="11" t="str">
        <f t="shared" si="538"/>
        <v>Pulse</v>
      </c>
      <c r="M5720" s="18">
        <f t="shared" si="539"/>
        <v>1.1038479999999999</v>
      </c>
    </row>
    <row r="5721" spans="1:13">
      <c r="A5721" s="4">
        <v>2010</v>
      </c>
      <c r="B5721" s="5" t="s">
        <v>190</v>
      </c>
      <c r="C5721" s="5" t="s">
        <v>198</v>
      </c>
      <c r="D5721" s="5" t="s">
        <v>18</v>
      </c>
      <c r="E5721" s="5">
        <v>195920</v>
      </c>
      <c r="F5721" s="6">
        <v>585.16</v>
      </c>
      <c r="H5721" s="15" t="str">
        <f t="shared" si="534"/>
        <v>Low</v>
      </c>
      <c r="I5721" s="11" t="str">
        <f t="shared" si="535"/>
        <v>Large</v>
      </c>
      <c r="J5721" s="11" t="str">
        <f t="shared" si="536"/>
        <v>North</v>
      </c>
      <c r="K5721" s="11" t="str">
        <f t="shared" si="537"/>
        <v>2010s</v>
      </c>
      <c r="L5721" s="11" t="str">
        <f t="shared" si="538"/>
        <v>Fiber</v>
      </c>
      <c r="M5721" s="18">
        <f t="shared" si="539"/>
        <v>2.9867292772560229E-3</v>
      </c>
    </row>
    <row r="5722" spans="1:13">
      <c r="A5722" s="4">
        <v>2011</v>
      </c>
      <c r="B5722" s="5" t="s">
        <v>190</v>
      </c>
      <c r="C5722" s="5" t="s">
        <v>198</v>
      </c>
      <c r="D5722" s="5" t="s">
        <v>15</v>
      </c>
      <c r="E5722" s="5">
        <v>544120</v>
      </c>
      <c r="F5722" s="6">
        <v>3763.58</v>
      </c>
      <c r="H5722" s="15" t="str">
        <f t="shared" si="534"/>
        <v>High</v>
      </c>
      <c r="I5722" s="11" t="str">
        <f t="shared" si="535"/>
        <v>Large</v>
      </c>
      <c r="J5722" s="11" t="str">
        <f t="shared" si="536"/>
        <v>North</v>
      </c>
      <c r="K5722" s="11" t="str">
        <f t="shared" si="537"/>
        <v>2010s</v>
      </c>
      <c r="L5722" s="11" t="str">
        <f t="shared" si="538"/>
        <v>Cereal</v>
      </c>
      <c r="M5722" s="18">
        <f t="shared" si="539"/>
        <v>6.9168198191575389E-3</v>
      </c>
    </row>
    <row r="5723" spans="1:13">
      <c r="A5723" s="4">
        <v>2011</v>
      </c>
      <c r="B5723" s="5" t="s">
        <v>190</v>
      </c>
      <c r="C5723" s="5" t="s">
        <v>198</v>
      </c>
      <c r="D5723" s="5" t="s">
        <v>17</v>
      </c>
      <c r="E5723" s="5">
        <v>1070</v>
      </c>
      <c r="F5723" s="6">
        <v>1279.33</v>
      </c>
      <c r="H5723" s="15" t="str">
        <f t="shared" si="534"/>
        <v>Medium</v>
      </c>
      <c r="I5723" s="11" t="str">
        <f t="shared" si="535"/>
        <v>Medium</v>
      </c>
      <c r="J5723" s="11" t="str">
        <f t="shared" si="536"/>
        <v>North</v>
      </c>
      <c r="K5723" s="11" t="str">
        <f t="shared" si="537"/>
        <v>2010s</v>
      </c>
      <c r="L5723" s="11" t="str">
        <f t="shared" si="538"/>
        <v>Pulse</v>
      </c>
      <c r="M5723" s="18">
        <f t="shared" si="539"/>
        <v>1.1956355140186916</v>
      </c>
    </row>
    <row r="5724" spans="1:13">
      <c r="A5724" s="4">
        <v>2011</v>
      </c>
      <c r="B5724" s="5" t="s">
        <v>190</v>
      </c>
      <c r="C5724" s="5" t="s">
        <v>198</v>
      </c>
      <c r="D5724" s="5" t="s">
        <v>18</v>
      </c>
      <c r="E5724" s="5">
        <v>211320</v>
      </c>
      <c r="F5724" s="6">
        <v>441.89</v>
      </c>
      <c r="H5724" s="15" t="str">
        <f t="shared" si="534"/>
        <v>Low</v>
      </c>
      <c r="I5724" s="11" t="str">
        <f t="shared" si="535"/>
        <v>Large</v>
      </c>
      <c r="J5724" s="11" t="str">
        <f t="shared" si="536"/>
        <v>North</v>
      </c>
      <c r="K5724" s="11" t="str">
        <f t="shared" si="537"/>
        <v>2010s</v>
      </c>
      <c r="L5724" s="11" t="str">
        <f t="shared" si="538"/>
        <v>Fiber</v>
      </c>
      <c r="M5724" s="18">
        <f t="shared" si="539"/>
        <v>2.0910940753359835E-3</v>
      </c>
    </row>
    <row r="5725" spans="1:13">
      <c r="A5725" s="4">
        <v>2012</v>
      </c>
      <c r="B5725" s="5" t="s">
        <v>190</v>
      </c>
      <c r="C5725" s="5" t="s">
        <v>198</v>
      </c>
      <c r="D5725" s="5" t="s">
        <v>15</v>
      </c>
      <c r="E5725" s="5">
        <v>560040</v>
      </c>
      <c r="F5725" s="6">
        <v>4145.53</v>
      </c>
      <c r="H5725" s="15" t="str">
        <f t="shared" si="534"/>
        <v>High</v>
      </c>
      <c r="I5725" s="11" t="str">
        <f t="shared" si="535"/>
        <v>Large</v>
      </c>
      <c r="J5725" s="11" t="str">
        <f t="shared" si="536"/>
        <v>North</v>
      </c>
      <c r="K5725" s="11" t="str">
        <f t="shared" si="537"/>
        <v>2010s</v>
      </c>
      <c r="L5725" s="11" t="str">
        <f t="shared" si="538"/>
        <v>Cereal</v>
      </c>
      <c r="M5725" s="18">
        <f t="shared" si="539"/>
        <v>7.4022034140418533E-3</v>
      </c>
    </row>
    <row r="5726" spans="1:13">
      <c r="A5726" s="4">
        <v>2012</v>
      </c>
      <c r="B5726" s="5" t="s">
        <v>190</v>
      </c>
      <c r="C5726" s="5" t="s">
        <v>198</v>
      </c>
      <c r="D5726" s="5" t="s">
        <v>17</v>
      </c>
      <c r="E5726" s="5">
        <v>1450</v>
      </c>
      <c r="F5726" s="6">
        <v>1414.36</v>
      </c>
      <c r="H5726" s="15" t="str">
        <f t="shared" si="534"/>
        <v>Medium</v>
      </c>
      <c r="I5726" s="11" t="str">
        <f t="shared" si="535"/>
        <v>Medium</v>
      </c>
      <c r="J5726" s="11" t="str">
        <f t="shared" si="536"/>
        <v>North</v>
      </c>
      <c r="K5726" s="11" t="str">
        <f t="shared" si="537"/>
        <v>2010s</v>
      </c>
      <c r="L5726" s="11" t="str">
        <f t="shared" si="538"/>
        <v>Pulse</v>
      </c>
      <c r="M5726" s="18">
        <f t="shared" si="539"/>
        <v>0.97542068965517237</v>
      </c>
    </row>
    <row r="5727" spans="1:13">
      <c r="A5727" s="4">
        <v>2012</v>
      </c>
      <c r="B5727" s="5" t="s">
        <v>190</v>
      </c>
      <c r="C5727" s="5" t="s">
        <v>198</v>
      </c>
      <c r="D5727" s="5" t="s">
        <v>18</v>
      </c>
      <c r="E5727" s="5">
        <v>190700</v>
      </c>
      <c r="F5727" s="6">
        <v>525.01</v>
      </c>
      <c r="H5727" s="15" t="str">
        <f t="shared" si="534"/>
        <v>Low</v>
      </c>
      <c r="I5727" s="11" t="str">
        <f t="shared" si="535"/>
        <v>Large</v>
      </c>
      <c r="J5727" s="11" t="str">
        <f t="shared" si="536"/>
        <v>North</v>
      </c>
      <c r="K5727" s="11" t="str">
        <f t="shared" si="537"/>
        <v>2010s</v>
      </c>
      <c r="L5727" s="11" t="str">
        <f t="shared" si="538"/>
        <v>Fiber</v>
      </c>
      <c r="M5727" s="18">
        <f t="shared" si="539"/>
        <v>2.7530676455165179E-3</v>
      </c>
    </row>
    <row r="5728" spans="1:13">
      <c r="A5728" s="4">
        <v>2013</v>
      </c>
      <c r="B5728" s="5" t="s">
        <v>190</v>
      </c>
      <c r="C5728" s="5" t="s">
        <v>198</v>
      </c>
      <c r="D5728" s="5" t="s">
        <v>15</v>
      </c>
      <c r="E5728" s="5">
        <v>567300</v>
      </c>
      <c r="F5728" s="6">
        <v>4103.83</v>
      </c>
      <c r="H5728" s="15" t="str">
        <f t="shared" si="534"/>
        <v>High</v>
      </c>
      <c r="I5728" s="11" t="str">
        <f t="shared" si="535"/>
        <v>Large</v>
      </c>
      <c r="J5728" s="11" t="str">
        <f t="shared" si="536"/>
        <v>North</v>
      </c>
      <c r="K5728" s="11" t="str">
        <f t="shared" si="537"/>
        <v>2010s</v>
      </c>
      <c r="L5728" s="11" t="str">
        <f t="shared" si="538"/>
        <v>Cereal</v>
      </c>
      <c r="M5728" s="18">
        <f t="shared" si="539"/>
        <v>7.23396791820906E-3</v>
      </c>
    </row>
    <row r="5729" spans="1:13">
      <c r="A5729" s="4">
        <v>2013</v>
      </c>
      <c r="B5729" s="5" t="s">
        <v>190</v>
      </c>
      <c r="C5729" s="5" t="s">
        <v>198</v>
      </c>
      <c r="D5729" s="5" t="s">
        <v>17</v>
      </c>
      <c r="E5729" s="5">
        <v>1250</v>
      </c>
      <c r="F5729" s="6">
        <v>1270.03</v>
      </c>
      <c r="H5729" s="15" t="str">
        <f t="shared" si="534"/>
        <v>Medium</v>
      </c>
      <c r="I5729" s="11" t="str">
        <f t="shared" si="535"/>
        <v>Medium</v>
      </c>
      <c r="J5729" s="11" t="str">
        <f t="shared" si="536"/>
        <v>North</v>
      </c>
      <c r="K5729" s="11" t="str">
        <f t="shared" si="537"/>
        <v>2010s</v>
      </c>
      <c r="L5729" s="11" t="str">
        <f t="shared" si="538"/>
        <v>Pulse</v>
      </c>
      <c r="M5729" s="18">
        <f t="shared" si="539"/>
        <v>1.016024</v>
      </c>
    </row>
    <row r="5730" spans="1:13">
      <c r="A5730" s="4">
        <v>2013</v>
      </c>
      <c r="B5730" s="5" t="s">
        <v>190</v>
      </c>
      <c r="C5730" s="5" t="s">
        <v>198</v>
      </c>
      <c r="D5730" s="5" t="s">
        <v>18</v>
      </c>
      <c r="E5730" s="5">
        <v>170040</v>
      </c>
      <c r="F5730" s="6">
        <v>573.39</v>
      </c>
      <c r="H5730" s="15" t="str">
        <f t="shared" si="534"/>
        <v>Low</v>
      </c>
      <c r="I5730" s="11" t="str">
        <f t="shared" si="535"/>
        <v>Large</v>
      </c>
      <c r="J5730" s="11" t="str">
        <f t="shared" si="536"/>
        <v>North</v>
      </c>
      <c r="K5730" s="11" t="str">
        <f t="shared" si="537"/>
        <v>2010s</v>
      </c>
      <c r="L5730" s="11" t="str">
        <f t="shared" si="538"/>
        <v>Fiber</v>
      </c>
      <c r="M5730" s="18">
        <f t="shared" si="539"/>
        <v>3.3720889202540579E-3</v>
      </c>
    </row>
    <row r="5731" spans="1:13">
      <c r="A5731" s="4">
        <v>2014</v>
      </c>
      <c r="B5731" s="5" t="s">
        <v>190</v>
      </c>
      <c r="C5731" s="5" t="s">
        <v>198</v>
      </c>
      <c r="D5731" s="5" t="s">
        <v>15</v>
      </c>
      <c r="E5731" s="5">
        <v>595320</v>
      </c>
      <c r="F5731" s="6">
        <v>3905.46</v>
      </c>
      <c r="H5731" s="15" t="str">
        <f t="shared" si="534"/>
        <v>High</v>
      </c>
      <c r="I5731" s="11" t="str">
        <f t="shared" si="535"/>
        <v>Large</v>
      </c>
      <c r="J5731" s="11" t="str">
        <f t="shared" si="536"/>
        <v>North</v>
      </c>
      <c r="K5731" s="11" t="str">
        <f t="shared" si="537"/>
        <v>2010s</v>
      </c>
      <c r="L5731" s="11" t="str">
        <f t="shared" si="538"/>
        <v>Cereal</v>
      </c>
      <c r="M5731" s="18">
        <f t="shared" si="539"/>
        <v>6.5602701068333E-3</v>
      </c>
    </row>
    <row r="5732" spans="1:13">
      <c r="A5732" s="4">
        <v>2014</v>
      </c>
      <c r="B5732" s="5" t="s">
        <v>190</v>
      </c>
      <c r="C5732" s="5" t="s">
        <v>198</v>
      </c>
      <c r="D5732" s="5" t="s">
        <v>17</v>
      </c>
      <c r="E5732" s="5">
        <v>1050</v>
      </c>
      <c r="F5732" s="6">
        <v>1071.3699999999999</v>
      </c>
      <c r="H5732" s="15" t="str">
        <f t="shared" si="534"/>
        <v>Medium</v>
      </c>
      <c r="I5732" s="11" t="str">
        <f t="shared" si="535"/>
        <v>Medium</v>
      </c>
      <c r="J5732" s="11" t="str">
        <f t="shared" si="536"/>
        <v>North</v>
      </c>
      <c r="K5732" s="11" t="str">
        <f t="shared" si="537"/>
        <v>2010s</v>
      </c>
      <c r="L5732" s="11" t="str">
        <f t="shared" si="538"/>
        <v>Pulse</v>
      </c>
      <c r="M5732" s="18">
        <f t="shared" si="539"/>
        <v>1.0203523809523809</v>
      </c>
    </row>
    <row r="5733" spans="1:13">
      <c r="A5733" s="4">
        <v>2014</v>
      </c>
      <c r="B5733" s="5" t="s">
        <v>190</v>
      </c>
      <c r="C5733" s="5" t="s">
        <v>198</v>
      </c>
      <c r="D5733" s="5" t="s">
        <v>18</v>
      </c>
      <c r="E5733" s="5">
        <v>155980</v>
      </c>
      <c r="F5733" s="6">
        <v>512.58000000000004</v>
      </c>
      <c r="H5733" s="15" t="str">
        <f t="shared" si="534"/>
        <v>Low</v>
      </c>
      <c r="I5733" s="11" t="str">
        <f t="shared" si="535"/>
        <v>Large</v>
      </c>
      <c r="J5733" s="11" t="str">
        <f t="shared" si="536"/>
        <v>North</v>
      </c>
      <c r="K5733" s="11" t="str">
        <f t="shared" si="537"/>
        <v>2010s</v>
      </c>
      <c r="L5733" s="11" t="str">
        <f t="shared" si="538"/>
        <v>Fiber</v>
      </c>
      <c r="M5733" s="18">
        <f t="shared" si="539"/>
        <v>3.2861905372483656E-3</v>
      </c>
    </row>
    <row r="5734" spans="1:13">
      <c r="A5734" s="4">
        <v>2015</v>
      </c>
      <c r="B5734" s="5" t="s">
        <v>190</v>
      </c>
      <c r="C5734" s="5" t="s">
        <v>198</v>
      </c>
      <c r="D5734" s="5" t="s">
        <v>15</v>
      </c>
      <c r="E5734" s="5">
        <v>624740</v>
      </c>
      <c r="F5734" s="6">
        <v>3985.63</v>
      </c>
      <c r="H5734" s="15" t="str">
        <f t="shared" si="534"/>
        <v>High</v>
      </c>
      <c r="I5734" s="11" t="str">
        <f t="shared" si="535"/>
        <v>Large</v>
      </c>
      <c r="J5734" s="11" t="str">
        <f t="shared" si="536"/>
        <v>North</v>
      </c>
      <c r="K5734" s="11" t="str">
        <f t="shared" si="537"/>
        <v>2010s</v>
      </c>
      <c r="L5734" s="11" t="str">
        <f t="shared" si="538"/>
        <v>Cereal</v>
      </c>
      <c r="M5734" s="18">
        <f t="shared" si="539"/>
        <v>6.3796619393667771E-3</v>
      </c>
    </row>
    <row r="5735" spans="1:13">
      <c r="A5735" s="4">
        <v>2015</v>
      </c>
      <c r="B5735" s="5" t="s">
        <v>190</v>
      </c>
      <c r="C5735" s="5" t="s">
        <v>198</v>
      </c>
      <c r="D5735" s="5" t="s">
        <v>17</v>
      </c>
      <c r="E5735" s="5">
        <v>870</v>
      </c>
      <c r="F5735" s="6">
        <v>1357.21</v>
      </c>
      <c r="H5735" s="15" t="str">
        <f t="shared" si="534"/>
        <v>Medium</v>
      </c>
      <c r="I5735" s="11" t="str">
        <f t="shared" si="535"/>
        <v>Small</v>
      </c>
      <c r="J5735" s="11" t="str">
        <f t="shared" si="536"/>
        <v>North</v>
      </c>
      <c r="K5735" s="11" t="str">
        <f t="shared" si="537"/>
        <v>2010s</v>
      </c>
      <c r="L5735" s="11" t="str">
        <f t="shared" si="538"/>
        <v>Pulse</v>
      </c>
      <c r="M5735" s="18">
        <f t="shared" si="539"/>
        <v>1.5600114942528736</v>
      </c>
    </row>
    <row r="5736" spans="1:13">
      <c r="A5736" s="4">
        <v>2015</v>
      </c>
      <c r="B5736" s="5" t="s">
        <v>190</v>
      </c>
      <c r="C5736" s="5" t="s">
        <v>198</v>
      </c>
      <c r="D5736" s="5" t="s">
        <v>18</v>
      </c>
      <c r="E5736" s="5">
        <v>125220</v>
      </c>
      <c r="F5736" s="6">
        <v>240.12</v>
      </c>
      <c r="H5736" s="15" t="str">
        <f t="shared" si="534"/>
        <v>Low</v>
      </c>
      <c r="I5736" s="11" t="str">
        <f t="shared" si="535"/>
        <v>Large</v>
      </c>
      <c r="J5736" s="11" t="str">
        <f t="shared" si="536"/>
        <v>North</v>
      </c>
      <c r="K5736" s="11" t="str">
        <f t="shared" si="537"/>
        <v>2010s</v>
      </c>
      <c r="L5736" s="11" t="str">
        <f t="shared" si="538"/>
        <v>Fiber</v>
      </c>
      <c r="M5736" s="18">
        <f t="shared" si="539"/>
        <v>1.9175850503114519E-3</v>
      </c>
    </row>
    <row r="5737" spans="1:13">
      <c r="A5737" s="4">
        <v>2016</v>
      </c>
      <c r="B5737" s="5" t="s">
        <v>190</v>
      </c>
      <c r="C5737" s="5" t="s">
        <v>198</v>
      </c>
      <c r="D5737" s="5" t="s">
        <v>15</v>
      </c>
      <c r="E5737" s="5">
        <v>642840</v>
      </c>
      <c r="F5737" s="6">
        <v>4121.43</v>
      </c>
      <c r="H5737" s="15" t="str">
        <f t="shared" si="534"/>
        <v>High</v>
      </c>
      <c r="I5737" s="11" t="str">
        <f t="shared" si="535"/>
        <v>Large</v>
      </c>
      <c r="J5737" s="11" t="str">
        <f t="shared" si="536"/>
        <v>North</v>
      </c>
      <c r="K5737" s="11" t="str">
        <f t="shared" si="537"/>
        <v>2010s</v>
      </c>
      <c r="L5737" s="11" t="str">
        <f t="shared" si="538"/>
        <v>Cereal</v>
      </c>
      <c r="M5737" s="18">
        <f t="shared" si="539"/>
        <v>6.4112843009146913E-3</v>
      </c>
    </row>
    <row r="5738" spans="1:13">
      <c r="A5738" s="4">
        <v>2016</v>
      </c>
      <c r="B5738" s="5" t="s">
        <v>190</v>
      </c>
      <c r="C5738" s="5" t="s">
        <v>198</v>
      </c>
      <c r="D5738" s="5" t="s">
        <v>16</v>
      </c>
      <c r="E5738" s="5">
        <v>2000</v>
      </c>
      <c r="F5738" s="6">
        <v>4000</v>
      </c>
      <c r="H5738" s="15" t="str">
        <f t="shared" si="534"/>
        <v>High</v>
      </c>
      <c r="I5738" s="11" t="str">
        <f t="shared" si="535"/>
        <v>Medium</v>
      </c>
      <c r="J5738" s="11" t="str">
        <f t="shared" si="536"/>
        <v>North</v>
      </c>
      <c r="K5738" s="11" t="str">
        <f t="shared" si="537"/>
        <v>2010s</v>
      </c>
      <c r="L5738" s="11" t="str">
        <f t="shared" si="538"/>
        <v>Cereal</v>
      </c>
      <c r="M5738" s="18">
        <f t="shared" si="539"/>
        <v>2</v>
      </c>
    </row>
    <row r="5739" spans="1:13">
      <c r="A5739" s="4">
        <v>2016</v>
      </c>
      <c r="B5739" s="5" t="s">
        <v>190</v>
      </c>
      <c r="C5739" s="5" t="s">
        <v>198</v>
      </c>
      <c r="D5739" s="5" t="s">
        <v>17</v>
      </c>
      <c r="E5739" s="5">
        <v>970</v>
      </c>
      <c r="F5739" s="6">
        <v>1383.98</v>
      </c>
      <c r="H5739" s="15" t="str">
        <f t="shared" si="534"/>
        <v>Medium</v>
      </c>
      <c r="I5739" s="11" t="str">
        <f t="shared" si="535"/>
        <v>Small</v>
      </c>
      <c r="J5739" s="11" t="str">
        <f t="shared" si="536"/>
        <v>North</v>
      </c>
      <c r="K5739" s="11" t="str">
        <f t="shared" si="537"/>
        <v>2010s</v>
      </c>
      <c r="L5739" s="11" t="str">
        <f t="shared" si="538"/>
        <v>Pulse</v>
      </c>
      <c r="M5739" s="18">
        <f t="shared" si="539"/>
        <v>1.4267835051546391</v>
      </c>
    </row>
    <row r="5740" spans="1:13">
      <c r="A5740" s="4">
        <v>2016</v>
      </c>
      <c r="B5740" s="5" t="s">
        <v>190</v>
      </c>
      <c r="C5740" s="5" t="s">
        <v>198</v>
      </c>
      <c r="D5740" s="5" t="s">
        <v>18</v>
      </c>
      <c r="E5740" s="5">
        <v>105160</v>
      </c>
      <c r="F5740" s="6">
        <v>757.97</v>
      </c>
      <c r="H5740" s="15" t="str">
        <f t="shared" si="534"/>
        <v>Low</v>
      </c>
      <c r="I5740" s="11" t="str">
        <f t="shared" si="535"/>
        <v>Large</v>
      </c>
      <c r="J5740" s="11" t="str">
        <f t="shared" si="536"/>
        <v>North</v>
      </c>
      <c r="K5740" s="11" t="str">
        <f t="shared" si="537"/>
        <v>2010s</v>
      </c>
      <c r="L5740" s="11" t="str">
        <f t="shared" si="538"/>
        <v>Fiber</v>
      </c>
      <c r="M5740" s="18">
        <f t="shared" si="539"/>
        <v>7.20777862305059E-3</v>
      </c>
    </row>
    <row r="5741" spans="1:13">
      <c r="A5741" s="4">
        <v>2017</v>
      </c>
      <c r="B5741" s="5" t="s">
        <v>190</v>
      </c>
      <c r="C5741" s="5" t="s">
        <v>198</v>
      </c>
      <c r="D5741" s="5" t="s">
        <v>15</v>
      </c>
      <c r="E5741" s="5">
        <v>641060</v>
      </c>
      <c r="F5741" s="6">
        <v>4253.24</v>
      </c>
      <c r="H5741" s="15" t="str">
        <f t="shared" si="534"/>
        <v>High</v>
      </c>
      <c r="I5741" s="11" t="str">
        <f t="shared" si="535"/>
        <v>Large</v>
      </c>
      <c r="J5741" s="11" t="str">
        <f t="shared" si="536"/>
        <v>North</v>
      </c>
      <c r="K5741" s="11" t="str">
        <f t="shared" si="537"/>
        <v>2010s</v>
      </c>
      <c r="L5741" s="11" t="str">
        <f t="shared" si="538"/>
        <v>Cereal</v>
      </c>
      <c r="M5741" s="18">
        <f t="shared" si="539"/>
        <v>6.6346987801453837E-3</v>
      </c>
    </row>
    <row r="5742" spans="1:13">
      <c r="A5742" s="4">
        <v>2017</v>
      </c>
      <c r="B5742" s="5" t="s">
        <v>190</v>
      </c>
      <c r="C5742" s="5" t="s">
        <v>198</v>
      </c>
      <c r="D5742" s="5" t="s">
        <v>16</v>
      </c>
      <c r="E5742" s="5">
        <v>1000</v>
      </c>
      <c r="F5742" s="6">
        <v>4000</v>
      </c>
      <c r="H5742" s="15" t="str">
        <f t="shared" si="534"/>
        <v>High</v>
      </c>
      <c r="I5742" s="11" t="str">
        <f t="shared" si="535"/>
        <v>Medium</v>
      </c>
      <c r="J5742" s="11" t="str">
        <f t="shared" si="536"/>
        <v>North</v>
      </c>
      <c r="K5742" s="11" t="str">
        <f t="shared" si="537"/>
        <v>2010s</v>
      </c>
      <c r="L5742" s="11" t="str">
        <f t="shared" si="538"/>
        <v>Cereal</v>
      </c>
      <c r="M5742" s="18">
        <f t="shared" si="539"/>
        <v>4</v>
      </c>
    </row>
    <row r="5743" spans="1:13">
      <c r="A5743" s="4">
        <v>2017</v>
      </c>
      <c r="B5743" s="5" t="s">
        <v>190</v>
      </c>
      <c r="C5743" s="5" t="s">
        <v>198</v>
      </c>
      <c r="D5743" s="5" t="s">
        <v>17</v>
      </c>
      <c r="E5743" s="5">
        <v>1170</v>
      </c>
      <c r="F5743" s="6">
        <v>1085.18</v>
      </c>
      <c r="H5743" s="15" t="str">
        <f t="shared" si="534"/>
        <v>Medium</v>
      </c>
      <c r="I5743" s="11" t="str">
        <f t="shared" si="535"/>
        <v>Medium</v>
      </c>
      <c r="J5743" s="11" t="str">
        <f t="shared" si="536"/>
        <v>North</v>
      </c>
      <c r="K5743" s="11" t="str">
        <f t="shared" si="537"/>
        <v>2010s</v>
      </c>
      <c r="L5743" s="11" t="str">
        <f t="shared" si="538"/>
        <v>Pulse</v>
      </c>
      <c r="M5743" s="18">
        <f t="shared" si="539"/>
        <v>0.92750427350427356</v>
      </c>
    </row>
    <row r="5744" spans="1:13">
      <c r="A5744" s="4">
        <v>2017</v>
      </c>
      <c r="B5744" s="5" t="s">
        <v>190</v>
      </c>
      <c r="C5744" s="5" t="s">
        <v>198</v>
      </c>
      <c r="D5744" s="5" t="s">
        <v>18</v>
      </c>
      <c r="E5744" s="5">
        <v>112120</v>
      </c>
      <c r="F5744" s="6">
        <v>771.05</v>
      </c>
      <c r="H5744" s="15" t="str">
        <f t="shared" si="534"/>
        <v>Low</v>
      </c>
      <c r="I5744" s="11" t="str">
        <f t="shared" si="535"/>
        <v>Large</v>
      </c>
      <c r="J5744" s="11" t="str">
        <f t="shared" si="536"/>
        <v>North</v>
      </c>
      <c r="K5744" s="11" t="str">
        <f t="shared" si="537"/>
        <v>2010s</v>
      </c>
      <c r="L5744" s="11" t="str">
        <f t="shared" si="538"/>
        <v>Fiber</v>
      </c>
      <c r="M5744" s="18">
        <f t="shared" si="539"/>
        <v>6.8770067784516588E-3</v>
      </c>
    </row>
    <row r="5745" spans="1:13">
      <c r="A5745" s="4">
        <v>2008</v>
      </c>
      <c r="B5745" s="5" t="s">
        <v>190</v>
      </c>
      <c r="C5745" s="5" t="s">
        <v>199</v>
      </c>
      <c r="D5745" s="5" t="s">
        <v>15</v>
      </c>
      <c r="E5745" s="5">
        <v>262640</v>
      </c>
      <c r="F5745" s="6">
        <v>4352.57</v>
      </c>
      <c r="H5745" s="15" t="str">
        <f t="shared" si="534"/>
        <v>High</v>
      </c>
      <c r="I5745" s="11" t="str">
        <f t="shared" si="535"/>
        <v>Large</v>
      </c>
      <c r="J5745" s="11" t="str">
        <f t="shared" si="536"/>
        <v>North</v>
      </c>
      <c r="K5745" s="11" t="str">
        <f t="shared" si="537"/>
        <v>2000s</v>
      </c>
      <c r="L5745" s="11" t="str">
        <f t="shared" si="538"/>
        <v>Cereal</v>
      </c>
      <c r="M5745" s="18">
        <f t="shared" si="539"/>
        <v>1.65723804447152E-2</v>
      </c>
    </row>
    <row r="5746" spans="1:13">
      <c r="A5746" s="4">
        <v>2008</v>
      </c>
      <c r="B5746" s="5" t="s">
        <v>190</v>
      </c>
      <c r="C5746" s="5" t="s">
        <v>199</v>
      </c>
      <c r="D5746" s="5" t="s">
        <v>17</v>
      </c>
      <c r="E5746" s="5">
        <v>500</v>
      </c>
      <c r="F5746" s="6">
        <v>1103.17</v>
      </c>
      <c r="H5746" s="15" t="str">
        <f t="shared" si="534"/>
        <v>Medium</v>
      </c>
      <c r="I5746" s="11" t="str">
        <f t="shared" si="535"/>
        <v>Small</v>
      </c>
      <c r="J5746" s="11" t="str">
        <f t="shared" si="536"/>
        <v>North</v>
      </c>
      <c r="K5746" s="11" t="str">
        <f t="shared" si="537"/>
        <v>2000s</v>
      </c>
      <c r="L5746" s="11" t="str">
        <f t="shared" si="538"/>
        <v>Pulse</v>
      </c>
      <c r="M5746" s="18">
        <f t="shared" si="539"/>
        <v>2.20634</v>
      </c>
    </row>
    <row r="5747" spans="1:13">
      <c r="A5747" s="4">
        <v>2008</v>
      </c>
      <c r="B5747" s="5" t="s">
        <v>190</v>
      </c>
      <c r="C5747" s="5" t="s">
        <v>199</v>
      </c>
      <c r="D5747" s="5" t="s">
        <v>18</v>
      </c>
      <c r="E5747" s="5">
        <v>292440</v>
      </c>
      <c r="F5747" s="6">
        <v>717.91</v>
      </c>
      <c r="H5747" s="15" t="str">
        <f t="shared" si="534"/>
        <v>Low</v>
      </c>
      <c r="I5747" s="11" t="str">
        <f t="shared" si="535"/>
        <v>Large</v>
      </c>
      <c r="J5747" s="11" t="str">
        <f t="shared" si="536"/>
        <v>North</v>
      </c>
      <c r="K5747" s="11" t="str">
        <f t="shared" si="537"/>
        <v>2000s</v>
      </c>
      <c r="L5747" s="11" t="str">
        <f t="shared" si="538"/>
        <v>Fiber</v>
      </c>
      <c r="M5747" s="18">
        <f t="shared" si="539"/>
        <v>2.454896730953358E-3</v>
      </c>
    </row>
    <row r="5748" spans="1:13">
      <c r="A5748" s="4">
        <v>2009</v>
      </c>
      <c r="B5748" s="5" t="s">
        <v>190</v>
      </c>
      <c r="C5748" s="5" t="s">
        <v>199</v>
      </c>
      <c r="D5748" s="5" t="s">
        <v>15</v>
      </c>
      <c r="E5748" s="5">
        <v>277200</v>
      </c>
      <c r="F5748" s="6">
        <v>4398.92</v>
      </c>
      <c r="H5748" s="15" t="str">
        <f t="shared" si="534"/>
        <v>High</v>
      </c>
      <c r="I5748" s="11" t="str">
        <f t="shared" si="535"/>
        <v>Large</v>
      </c>
      <c r="J5748" s="11" t="str">
        <f t="shared" si="536"/>
        <v>North</v>
      </c>
      <c r="K5748" s="11" t="str">
        <f t="shared" si="537"/>
        <v>2000s</v>
      </c>
      <c r="L5748" s="11" t="str">
        <f t="shared" si="538"/>
        <v>Cereal</v>
      </c>
      <c r="M5748" s="18">
        <f t="shared" si="539"/>
        <v>1.5869119769119769E-2</v>
      </c>
    </row>
    <row r="5749" spans="1:13">
      <c r="A5749" s="4">
        <v>2009</v>
      </c>
      <c r="B5749" s="5" t="s">
        <v>190</v>
      </c>
      <c r="C5749" s="5" t="s">
        <v>199</v>
      </c>
      <c r="D5749" s="5" t="s">
        <v>17</v>
      </c>
      <c r="E5749" s="5">
        <v>5520</v>
      </c>
      <c r="F5749" s="6">
        <v>1275.3599999999999</v>
      </c>
      <c r="H5749" s="15" t="str">
        <f t="shared" si="534"/>
        <v>Medium</v>
      </c>
      <c r="I5749" s="11" t="str">
        <f t="shared" si="535"/>
        <v>Large</v>
      </c>
      <c r="J5749" s="11" t="str">
        <f t="shared" si="536"/>
        <v>North</v>
      </c>
      <c r="K5749" s="11" t="str">
        <f t="shared" si="537"/>
        <v>2000s</v>
      </c>
      <c r="L5749" s="11" t="str">
        <f t="shared" si="538"/>
        <v>Pulse</v>
      </c>
      <c r="M5749" s="18">
        <f t="shared" si="539"/>
        <v>0.23104347826086954</v>
      </c>
    </row>
    <row r="5750" spans="1:13">
      <c r="A5750" s="4">
        <v>2009</v>
      </c>
      <c r="B5750" s="5" t="s">
        <v>190</v>
      </c>
      <c r="C5750" s="5" t="s">
        <v>199</v>
      </c>
      <c r="D5750" s="5" t="s">
        <v>18</v>
      </c>
      <c r="E5750" s="5">
        <v>269680</v>
      </c>
      <c r="F5750" s="6">
        <v>700.69</v>
      </c>
      <c r="H5750" s="15" t="str">
        <f t="shared" si="534"/>
        <v>Low</v>
      </c>
      <c r="I5750" s="11" t="str">
        <f t="shared" si="535"/>
        <v>Large</v>
      </c>
      <c r="J5750" s="11" t="str">
        <f t="shared" si="536"/>
        <v>North</v>
      </c>
      <c r="K5750" s="11" t="str">
        <f t="shared" si="537"/>
        <v>2000s</v>
      </c>
      <c r="L5750" s="11" t="str">
        <f t="shared" si="538"/>
        <v>Fiber</v>
      </c>
      <c r="M5750" s="18">
        <f t="shared" si="539"/>
        <v>2.5982275289231685E-3</v>
      </c>
    </row>
    <row r="5751" spans="1:13">
      <c r="A5751" s="4">
        <v>2010</v>
      </c>
      <c r="B5751" s="5" t="s">
        <v>190</v>
      </c>
      <c r="C5751" s="5" t="s">
        <v>199</v>
      </c>
      <c r="D5751" s="5" t="s">
        <v>15</v>
      </c>
      <c r="E5751" s="5">
        <v>284840</v>
      </c>
      <c r="F5751" s="6">
        <v>4091.28</v>
      </c>
      <c r="H5751" s="15" t="str">
        <f t="shared" si="534"/>
        <v>High</v>
      </c>
      <c r="I5751" s="11" t="str">
        <f t="shared" si="535"/>
        <v>Large</v>
      </c>
      <c r="J5751" s="11" t="str">
        <f t="shared" si="536"/>
        <v>North</v>
      </c>
      <c r="K5751" s="11" t="str">
        <f t="shared" si="537"/>
        <v>2010s</v>
      </c>
      <c r="L5751" s="11" t="str">
        <f t="shared" si="538"/>
        <v>Cereal</v>
      </c>
      <c r="M5751" s="18">
        <f t="shared" si="539"/>
        <v>1.4363432102232834E-2</v>
      </c>
    </row>
    <row r="5752" spans="1:13">
      <c r="A5752" s="4">
        <v>2010</v>
      </c>
      <c r="B5752" s="5" t="s">
        <v>190</v>
      </c>
      <c r="C5752" s="5" t="s">
        <v>199</v>
      </c>
      <c r="D5752" s="5" t="s">
        <v>17</v>
      </c>
      <c r="E5752" s="5">
        <v>350</v>
      </c>
      <c r="F5752" s="6">
        <v>1357.95</v>
      </c>
      <c r="H5752" s="15" t="str">
        <f t="shared" si="534"/>
        <v>Medium</v>
      </c>
      <c r="I5752" s="11" t="str">
        <f t="shared" si="535"/>
        <v>Small</v>
      </c>
      <c r="J5752" s="11" t="str">
        <f t="shared" si="536"/>
        <v>North</v>
      </c>
      <c r="K5752" s="11" t="str">
        <f t="shared" si="537"/>
        <v>2010s</v>
      </c>
      <c r="L5752" s="11" t="str">
        <f t="shared" si="538"/>
        <v>Pulse</v>
      </c>
      <c r="M5752" s="18">
        <f t="shared" si="539"/>
        <v>3.8798571428571429</v>
      </c>
    </row>
    <row r="5753" spans="1:13">
      <c r="A5753" s="4">
        <v>2010</v>
      </c>
      <c r="B5753" s="5" t="s">
        <v>190</v>
      </c>
      <c r="C5753" s="5" t="s">
        <v>199</v>
      </c>
      <c r="D5753" s="5" t="s">
        <v>18</v>
      </c>
      <c r="E5753" s="5">
        <v>263080</v>
      </c>
      <c r="F5753" s="6">
        <v>685.25</v>
      </c>
      <c r="H5753" s="15" t="str">
        <f t="shared" si="534"/>
        <v>Low</v>
      </c>
      <c r="I5753" s="11" t="str">
        <f t="shared" si="535"/>
        <v>Large</v>
      </c>
      <c r="J5753" s="11" t="str">
        <f t="shared" si="536"/>
        <v>North</v>
      </c>
      <c r="K5753" s="11" t="str">
        <f t="shared" si="537"/>
        <v>2010s</v>
      </c>
      <c r="L5753" s="11" t="str">
        <f t="shared" si="538"/>
        <v>Fiber</v>
      </c>
      <c r="M5753" s="18">
        <f t="shared" si="539"/>
        <v>2.6047209974152351E-3</v>
      </c>
    </row>
    <row r="5754" spans="1:13">
      <c r="A5754" s="4">
        <v>2011</v>
      </c>
      <c r="B5754" s="5" t="s">
        <v>190</v>
      </c>
      <c r="C5754" s="5" t="s">
        <v>199</v>
      </c>
      <c r="D5754" s="5" t="s">
        <v>15</v>
      </c>
      <c r="E5754" s="5">
        <v>275880</v>
      </c>
      <c r="F5754" s="6">
        <v>4016.82</v>
      </c>
      <c r="H5754" s="15" t="str">
        <f t="shared" si="534"/>
        <v>High</v>
      </c>
      <c r="I5754" s="11" t="str">
        <f t="shared" si="535"/>
        <v>Large</v>
      </c>
      <c r="J5754" s="11" t="str">
        <f t="shared" si="536"/>
        <v>North</v>
      </c>
      <c r="K5754" s="11" t="str">
        <f t="shared" si="537"/>
        <v>2010s</v>
      </c>
      <c r="L5754" s="11" t="str">
        <f t="shared" si="538"/>
        <v>Cereal</v>
      </c>
      <c r="M5754" s="18">
        <f t="shared" si="539"/>
        <v>1.456002609830361E-2</v>
      </c>
    </row>
    <row r="5755" spans="1:13">
      <c r="A5755" s="4">
        <v>2011</v>
      </c>
      <c r="B5755" s="5" t="s">
        <v>190</v>
      </c>
      <c r="C5755" s="5" t="s">
        <v>199</v>
      </c>
      <c r="D5755" s="5" t="s">
        <v>17</v>
      </c>
      <c r="E5755" s="5">
        <v>330</v>
      </c>
      <c r="F5755" s="6">
        <v>1306.75</v>
      </c>
      <c r="H5755" s="15" t="str">
        <f t="shared" si="534"/>
        <v>Medium</v>
      </c>
      <c r="I5755" s="11" t="str">
        <f t="shared" si="535"/>
        <v>Small</v>
      </c>
      <c r="J5755" s="11" t="str">
        <f t="shared" si="536"/>
        <v>North</v>
      </c>
      <c r="K5755" s="11" t="str">
        <f t="shared" si="537"/>
        <v>2010s</v>
      </c>
      <c r="L5755" s="11" t="str">
        <f t="shared" si="538"/>
        <v>Pulse</v>
      </c>
      <c r="M5755" s="18">
        <f t="shared" si="539"/>
        <v>3.959848484848485</v>
      </c>
    </row>
    <row r="5756" spans="1:13">
      <c r="A5756" s="4">
        <v>2011</v>
      </c>
      <c r="B5756" s="5" t="s">
        <v>190</v>
      </c>
      <c r="C5756" s="5" t="s">
        <v>199</v>
      </c>
      <c r="D5756" s="5" t="s">
        <v>18</v>
      </c>
      <c r="E5756" s="5">
        <v>278680</v>
      </c>
      <c r="F5756" s="6">
        <v>600.51</v>
      </c>
      <c r="H5756" s="15" t="str">
        <f t="shared" si="534"/>
        <v>Low</v>
      </c>
      <c r="I5756" s="11" t="str">
        <f t="shared" si="535"/>
        <v>Large</v>
      </c>
      <c r="J5756" s="11" t="str">
        <f t="shared" si="536"/>
        <v>North</v>
      </c>
      <c r="K5756" s="11" t="str">
        <f t="shared" si="537"/>
        <v>2010s</v>
      </c>
      <c r="L5756" s="11" t="str">
        <f t="shared" si="538"/>
        <v>Fiber</v>
      </c>
      <c r="M5756" s="18">
        <f t="shared" si="539"/>
        <v>2.1548370891344912E-3</v>
      </c>
    </row>
    <row r="5757" spans="1:13">
      <c r="A5757" s="4">
        <v>2012</v>
      </c>
      <c r="B5757" s="5" t="s">
        <v>190</v>
      </c>
      <c r="C5757" s="5" t="s">
        <v>199</v>
      </c>
      <c r="D5757" s="5" t="s">
        <v>15</v>
      </c>
      <c r="E5757" s="5">
        <v>287960</v>
      </c>
      <c r="F5757" s="6">
        <v>4248.3</v>
      </c>
      <c r="H5757" s="15" t="str">
        <f t="shared" si="534"/>
        <v>High</v>
      </c>
      <c r="I5757" s="11" t="str">
        <f t="shared" si="535"/>
        <v>Large</v>
      </c>
      <c r="J5757" s="11" t="str">
        <f t="shared" si="536"/>
        <v>North</v>
      </c>
      <c r="K5757" s="11" t="str">
        <f t="shared" si="537"/>
        <v>2010s</v>
      </c>
      <c r="L5757" s="11" t="str">
        <f t="shared" si="538"/>
        <v>Cereal</v>
      </c>
      <c r="M5757" s="18">
        <f t="shared" si="539"/>
        <v>1.4753090707042645E-2</v>
      </c>
    </row>
    <row r="5758" spans="1:13">
      <c r="A5758" s="4">
        <v>2012</v>
      </c>
      <c r="B5758" s="5" t="s">
        <v>190</v>
      </c>
      <c r="C5758" s="5" t="s">
        <v>199</v>
      </c>
      <c r="D5758" s="5" t="s">
        <v>17</v>
      </c>
      <c r="E5758" s="5">
        <v>350</v>
      </c>
      <c r="F5758" s="6">
        <v>1000</v>
      </c>
      <c r="H5758" s="15" t="str">
        <f t="shared" si="534"/>
        <v>Medium</v>
      </c>
      <c r="I5758" s="11" t="str">
        <f t="shared" si="535"/>
        <v>Small</v>
      </c>
      <c r="J5758" s="11" t="str">
        <f t="shared" si="536"/>
        <v>North</v>
      </c>
      <c r="K5758" s="11" t="str">
        <f t="shared" si="537"/>
        <v>2010s</v>
      </c>
      <c r="L5758" s="11" t="str">
        <f t="shared" si="538"/>
        <v>Pulse</v>
      </c>
      <c r="M5758" s="18">
        <f t="shared" si="539"/>
        <v>2.8571428571428572</v>
      </c>
    </row>
    <row r="5759" spans="1:13">
      <c r="A5759" s="4">
        <v>2012</v>
      </c>
      <c r="B5759" s="5" t="s">
        <v>190</v>
      </c>
      <c r="C5759" s="5" t="s">
        <v>199</v>
      </c>
      <c r="D5759" s="5" t="s">
        <v>18</v>
      </c>
      <c r="E5759" s="5">
        <v>268300</v>
      </c>
      <c r="F5759" s="6">
        <v>664.03</v>
      </c>
      <c r="H5759" s="15" t="str">
        <f t="shared" si="534"/>
        <v>Low</v>
      </c>
      <c r="I5759" s="11" t="str">
        <f t="shared" si="535"/>
        <v>Large</v>
      </c>
      <c r="J5759" s="11" t="str">
        <f t="shared" si="536"/>
        <v>North</v>
      </c>
      <c r="K5759" s="11" t="str">
        <f t="shared" si="537"/>
        <v>2010s</v>
      </c>
      <c r="L5759" s="11" t="str">
        <f t="shared" si="538"/>
        <v>Fiber</v>
      </c>
      <c r="M5759" s="18">
        <f t="shared" si="539"/>
        <v>2.4749534103615353E-3</v>
      </c>
    </row>
    <row r="5760" spans="1:13">
      <c r="A5760" s="4">
        <v>2013</v>
      </c>
      <c r="B5760" s="5" t="s">
        <v>190</v>
      </c>
      <c r="C5760" s="5" t="s">
        <v>199</v>
      </c>
      <c r="D5760" s="5" t="s">
        <v>15</v>
      </c>
      <c r="E5760" s="5">
        <v>294700</v>
      </c>
      <c r="F5760" s="6">
        <v>4346.45</v>
      </c>
      <c r="H5760" s="15" t="str">
        <f t="shared" si="534"/>
        <v>High</v>
      </c>
      <c r="I5760" s="11" t="str">
        <f t="shared" si="535"/>
        <v>Large</v>
      </c>
      <c r="J5760" s="11" t="str">
        <f t="shared" si="536"/>
        <v>North</v>
      </c>
      <c r="K5760" s="11" t="str">
        <f t="shared" si="537"/>
        <v>2010s</v>
      </c>
      <c r="L5760" s="11" t="str">
        <f t="shared" si="538"/>
        <v>Cereal</v>
      </c>
      <c r="M5760" s="18">
        <f t="shared" si="539"/>
        <v>1.4748727519511368E-2</v>
      </c>
    </row>
    <row r="5761" spans="1:13">
      <c r="A5761" s="4">
        <v>2013</v>
      </c>
      <c r="B5761" s="5" t="s">
        <v>190</v>
      </c>
      <c r="C5761" s="5" t="s">
        <v>199</v>
      </c>
      <c r="D5761" s="5" t="s">
        <v>17</v>
      </c>
      <c r="E5761" s="5">
        <v>250</v>
      </c>
      <c r="F5761" s="6">
        <v>1170.6300000000001</v>
      </c>
      <c r="H5761" s="15" t="str">
        <f t="shared" si="534"/>
        <v>Medium</v>
      </c>
      <c r="I5761" s="11" t="str">
        <f t="shared" si="535"/>
        <v>Small</v>
      </c>
      <c r="J5761" s="11" t="str">
        <f t="shared" si="536"/>
        <v>North</v>
      </c>
      <c r="K5761" s="11" t="str">
        <f t="shared" si="537"/>
        <v>2010s</v>
      </c>
      <c r="L5761" s="11" t="str">
        <f t="shared" si="538"/>
        <v>Pulse</v>
      </c>
      <c r="M5761" s="18">
        <f t="shared" si="539"/>
        <v>4.6825200000000002</v>
      </c>
    </row>
    <row r="5762" spans="1:13">
      <c r="A5762" s="4">
        <v>2013</v>
      </c>
      <c r="B5762" s="5" t="s">
        <v>190</v>
      </c>
      <c r="C5762" s="5" t="s">
        <v>199</v>
      </c>
      <c r="D5762" s="5" t="s">
        <v>18</v>
      </c>
      <c r="E5762" s="5">
        <v>252960</v>
      </c>
      <c r="F5762" s="6">
        <v>612.20000000000005</v>
      </c>
      <c r="H5762" s="15" t="str">
        <f t="shared" si="534"/>
        <v>Low</v>
      </c>
      <c r="I5762" s="11" t="str">
        <f t="shared" si="535"/>
        <v>Large</v>
      </c>
      <c r="J5762" s="11" t="str">
        <f t="shared" si="536"/>
        <v>North</v>
      </c>
      <c r="K5762" s="11" t="str">
        <f t="shared" si="537"/>
        <v>2010s</v>
      </c>
      <c r="L5762" s="11" t="str">
        <f t="shared" si="538"/>
        <v>Fiber</v>
      </c>
      <c r="M5762" s="18">
        <f t="shared" si="539"/>
        <v>2.4201454775458573E-3</v>
      </c>
    </row>
    <row r="5763" spans="1:13">
      <c r="A5763" s="4">
        <v>2014</v>
      </c>
      <c r="B5763" s="5" t="s">
        <v>190</v>
      </c>
      <c r="C5763" s="5" t="s">
        <v>199</v>
      </c>
      <c r="D5763" s="5" t="s">
        <v>15</v>
      </c>
      <c r="E5763" s="5">
        <v>309680</v>
      </c>
      <c r="F5763" s="6">
        <v>4133.3</v>
      </c>
      <c r="H5763" s="15" t="str">
        <f t="shared" ref="H5763:H5826" si="540">IF(F5763&lt;1000,"Low",IF(F5763&lt;3000,"Medium","High"))</f>
        <v>High</v>
      </c>
      <c r="I5763" s="11" t="str">
        <f t="shared" ref="I5763:I5826" si="541">IF(E5763&lt;1000,"Small",IF(E5763&lt;5000,"Medium","Large"))</f>
        <v>Large</v>
      </c>
      <c r="J5763" s="11" t="str">
        <f t="shared" ref="J5763:J5826" si="542">IF(OR(B5763="Punjab",B5763="Haryana",B5763="Himachal Pradesh",B5763="Jammu and Kashmir",B5763="Uttarakhand",B5763="Delhi",B5763="Chandigarh"),"North",IF(OR(B5763="Tamil Nadu",B5763="Karnataka",B5763="Kerala",B5763="Andhra Pradesh",B5763="Telangana"),"South",IF(OR(B5763="Maharashtra",B5763="Gujarat",B5763="Goa",B5763="Rajasthan"),"West",IF(OR(B5763="West Bengal",B5763="Bihar",B5763="Jharkhand",B5763="Odisha",B5763="Assam",B5763="Sikkim",B5763="Arunachal Pradesh",B5763="Manipur",B5763="Meghalaya",B5763="Mizoram",B5763="Nagaland",B5763="Tripura"),"East","Central"))))</f>
        <v>North</v>
      </c>
      <c r="K5763" s="11" t="str">
        <f t="shared" ref="K5763:K5826" si="543">LEFT(A5763,3)&amp;"0s"</f>
        <v>2010s</v>
      </c>
      <c r="L5763" s="11" t="str">
        <f t="shared" ref="L5763:L5826" si="544">IF(D5763="Rice","Cereal",IF(D5763="Maize","Cereal",IF(D5763="Chickpea","Pulse",IF(D5763="Cotton","Fiber","Other"))))</f>
        <v>Cereal</v>
      </c>
      <c r="M5763" s="18">
        <f t="shared" ref="M5763:M5826" si="545">F5763/E5763</f>
        <v>1.3347003358305349E-2</v>
      </c>
    </row>
    <row r="5764" spans="1:13">
      <c r="A5764" s="4">
        <v>2014</v>
      </c>
      <c r="B5764" s="5" t="s">
        <v>190</v>
      </c>
      <c r="C5764" s="5" t="s">
        <v>199</v>
      </c>
      <c r="D5764" s="5" t="s">
        <v>16</v>
      </c>
      <c r="E5764" s="5">
        <v>1000</v>
      </c>
      <c r="F5764" s="6">
        <v>4000</v>
      </c>
      <c r="H5764" s="15" t="str">
        <f t="shared" si="540"/>
        <v>High</v>
      </c>
      <c r="I5764" s="11" t="str">
        <f t="shared" si="541"/>
        <v>Medium</v>
      </c>
      <c r="J5764" s="11" t="str">
        <f t="shared" si="542"/>
        <v>North</v>
      </c>
      <c r="K5764" s="11" t="str">
        <f t="shared" si="543"/>
        <v>2010s</v>
      </c>
      <c r="L5764" s="11" t="str">
        <f t="shared" si="544"/>
        <v>Cereal</v>
      </c>
      <c r="M5764" s="18">
        <f t="shared" si="545"/>
        <v>4</v>
      </c>
    </row>
    <row r="5765" spans="1:13">
      <c r="A5765" s="4">
        <v>2014</v>
      </c>
      <c r="B5765" s="5" t="s">
        <v>190</v>
      </c>
      <c r="C5765" s="5" t="s">
        <v>199</v>
      </c>
      <c r="D5765" s="5" t="s">
        <v>17</v>
      </c>
      <c r="E5765" s="5">
        <v>350</v>
      </c>
      <c r="F5765" s="6">
        <v>1128.4100000000001</v>
      </c>
      <c r="H5765" s="15" t="str">
        <f t="shared" si="540"/>
        <v>Medium</v>
      </c>
      <c r="I5765" s="11" t="str">
        <f t="shared" si="541"/>
        <v>Small</v>
      </c>
      <c r="J5765" s="11" t="str">
        <f t="shared" si="542"/>
        <v>North</v>
      </c>
      <c r="K5765" s="11" t="str">
        <f t="shared" si="543"/>
        <v>2010s</v>
      </c>
      <c r="L5765" s="11" t="str">
        <f t="shared" si="544"/>
        <v>Pulse</v>
      </c>
      <c r="M5765" s="18">
        <f t="shared" si="545"/>
        <v>3.2240285714285717</v>
      </c>
    </row>
    <row r="5766" spans="1:13">
      <c r="A5766" s="4">
        <v>2014</v>
      </c>
      <c r="B5766" s="5" t="s">
        <v>190</v>
      </c>
      <c r="C5766" s="5" t="s">
        <v>199</v>
      </c>
      <c r="D5766" s="5" t="s">
        <v>18</v>
      </c>
      <c r="E5766" s="5">
        <v>243020</v>
      </c>
      <c r="F5766" s="6">
        <v>604.26</v>
      </c>
      <c r="H5766" s="15" t="str">
        <f t="shared" si="540"/>
        <v>Low</v>
      </c>
      <c r="I5766" s="11" t="str">
        <f t="shared" si="541"/>
        <v>Large</v>
      </c>
      <c r="J5766" s="11" t="str">
        <f t="shared" si="542"/>
        <v>North</v>
      </c>
      <c r="K5766" s="11" t="str">
        <f t="shared" si="543"/>
        <v>2010s</v>
      </c>
      <c r="L5766" s="11" t="str">
        <f t="shared" si="544"/>
        <v>Fiber</v>
      </c>
      <c r="M5766" s="18">
        <f t="shared" si="545"/>
        <v>2.4864620195868652E-3</v>
      </c>
    </row>
    <row r="5767" spans="1:13">
      <c r="A5767" s="4">
        <v>2015</v>
      </c>
      <c r="B5767" s="5" t="s">
        <v>190</v>
      </c>
      <c r="C5767" s="5" t="s">
        <v>199</v>
      </c>
      <c r="D5767" s="5" t="s">
        <v>15</v>
      </c>
      <c r="E5767" s="5">
        <v>347260</v>
      </c>
      <c r="F5767" s="6">
        <v>4310.95</v>
      </c>
      <c r="H5767" s="15" t="str">
        <f t="shared" si="540"/>
        <v>High</v>
      </c>
      <c r="I5767" s="11" t="str">
        <f t="shared" si="541"/>
        <v>Large</v>
      </c>
      <c r="J5767" s="11" t="str">
        <f t="shared" si="542"/>
        <v>North</v>
      </c>
      <c r="K5767" s="11" t="str">
        <f t="shared" si="543"/>
        <v>2010s</v>
      </c>
      <c r="L5767" s="11" t="str">
        <f t="shared" si="544"/>
        <v>Cereal</v>
      </c>
      <c r="M5767" s="18">
        <f t="shared" si="545"/>
        <v>1.2414185336635374E-2</v>
      </c>
    </row>
    <row r="5768" spans="1:13">
      <c r="A5768" s="4">
        <v>2015</v>
      </c>
      <c r="B5768" s="5" t="s">
        <v>190</v>
      </c>
      <c r="C5768" s="5" t="s">
        <v>199</v>
      </c>
      <c r="D5768" s="5" t="s">
        <v>17</v>
      </c>
      <c r="E5768" s="5">
        <v>330</v>
      </c>
      <c r="F5768" s="6">
        <v>1085.28</v>
      </c>
      <c r="H5768" s="15" t="str">
        <f t="shared" si="540"/>
        <v>Medium</v>
      </c>
      <c r="I5768" s="11" t="str">
        <f t="shared" si="541"/>
        <v>Small</v>
      </c>
      <c r="J5768" s="11" t="str">
        <f t="shared" si="542"/>
        <v>North</v>
      </c>
      <c r="K5768" s="11" t="str">
        <f t="shared" si="543"/>
        <v>2010s</v>
      </c>
      <c r="L5768" s="11" t="str">
        <f t="shared" si="544"/>
        <v>Pulse</v>
      </c>
      <c r="M5768" s="18">
        <f t="shared" si="545"/>
        <v>3.2887272727272725</v>
      </c>
    </row>
    <row r="5769" spans="1:13">
      <c r="A5769" s="4">
        <v>2015</v>
      </c>
      <c r="B5769" s="5" t="s">
        <v>190</v>
      </c>
      <c r="C5769" s="5" t="s">
        <v>199</v>
      </c>
      <c r="D5769" s="5" t="s">
        <v>18</v>
      </c>
      <c r="E5769" s="5">
        <v>197780</v>
      </c>
      <c r="F5769" s="6">
        <v>188.35</v>
      </c>
      <c r="H5769" s="15" t="str">
        <f t="shared" si="540"/>
        <v>Low</v>
      </c>
      <c r="I5769" s="11" t="str">
        <f t="shared" si="541"/>
        <v>Large</v>
      </c>
      <c r="J5769" s="11" t="str">
        <f t="shared" si="542"/>
        <v>North</v>
      </c>
      <c r="K5769" s="11" t="str">
        <f t="shared" si="543"/>
        <v>2010s</v>
      </c>
      <c r="L5769" s="11" t="str">
        <f t="shared" si="544"/>
        <v>Fiber</v>
      </c>
      <c r="M5769" s="18">
        <f t="shared" si="545"/>
        <v>9.5232076044089395E-4</v>
      </c>
    </row>
    <row r="5770" spans="1:13">
      <c r="A5770" s="4">
        <v>2016</v>
      </c>
      <c r="B5770" s="5" t="s">
        <v>190</v>
      </c>
      <c r="C5770" s="5" t="s">
        <v>199</v>
      </c>
      <c r="D5770" s="5" t="s">
        <v>15</v>
      </c>
      <c r="E5770" s="5">
        <v>376160</v>
      </c>
      <c r="F5770" s="6">
        <v>4377.34</v>
      </c>
      <c r="H5770" s="15" t="str">
        <f t="shared" si="540"/>
        <v>High</v>
      </c>
      <c r="I5770" s="11" t="str">
        <f t="shared" si="541"/>
        <v>Large</v>
      </c>
      <c r="J5770" s="11" t="str">
        <f t="shared" si="542"/>
        <v>North</v>
      </c>
      <c r="K5770" s="11" t="str">
        <f t="shared" si="543"/>
        <v>2010s</v>
      </c>
      <c r="L5770" s="11" t="str">
        <f t="shared" si="544"/>
        <v>Cereal</v>
      </c>
      <c r="M5770" s="18">
        <f t="shared" si="545"/>
        <v>1.1636909825606126E-2</v>
      </c>
    </row>
    <row r="5771" spans="1:13">
      <c r="A5771" s="4">
        <v>2016</v>
      </c>
      <c r="B5771" s="5" t="s">
        <v>190</v>
      </c>
      <c r="C5771" s="5" t="s">
        <v>199</v>
      </c>
      <c r="D5771" s="5" t="s">
        <v>17</v>
      </c>
      <c r="E5771" s="5">
        <v>330</v>
      </c>
      <c r="F5771" s="6">
        <v>1693.25</v>
      </c>
      <c r="H5771" s="15" t="str">
        <f t="shared" si="540"/>
        <v>Medium</v>
      </c>
      <c r="I5771" s="11" t="str">
        <f t="shared" si="541"/>
        <v>Small</v>
      </c>
      <c r="J5771" s="11" t="str">
        <f t="shared" si="542"/>
        <v>North</v>
      </c>
      <c r="K5771" s="11" t="str">
        <f t="shared" si="543"/>
        <v>2010s</v>
      </c>
      <c r="L5771" s="11" t="str">
        <f t="shared" si="544"/>
        <v>Pulse</v>
      </c>
      <c r="M5771" s="18">
        <f t="shared" si="545"/>
        <v>5.1310606060606059</v>
      </c>
    </row>
    <row r="5772" spans="1:13">
      <c r="A5772" s="4">
        <v>2016</v>
      </c>
      <c r="B5772" s="5" t="s">
        <v>190</v>
      </c>
      <c r="C5772" s="5" t="s">
        <v>199</v>
      </c>
      <c r="D5772" s="5" t="s">
        <v>18</v>
      </c>
      <c r="E5772" s="5">
        <v>168840</v>
      </c>
      <c r="F5772" s="6">
        <v>828.55</v>
      </c>
      <c r="H5772" s="15" t="str">
        <f t="shared" si="540"/>
        <v>Low</v>
      </c>
      <c r="I5772" s="11" t="str">
        <f t="shared" si="541"/>
        <v>Large</v>
      </c>
      <c r="J5772" s="11" t="str">
        <f t="shared" si="542"/>
        <v>North</v>
      </c>
      <c r="K5772" s="11" t="str">
        <f t="shared" si="543"/>
        <v>2010s</v>
      </c>
      <c r="L5772" s="11" t="str">
        <f t="shared" si="544"/>
        <v>Fiber</v>
      </c>
      <c r="M5772" s="18">
        <f t="shared" si="545"/>
        <v>4.9073086946221272E-3</v>
      </c>
    </row>
    <row r="5773" spans="1:13">
      <c r="A5773" s="4">
        <v>2017</v>
      </c>
      <c r="B5773" s="5" t="s">
        <v>190</v>
      </c>
      <c r="C5773" s="5" t="s">
        <v>199</v>
      </c>
      <c r="D5773" s="5" t="s">
        <v>15</v>
      </c>
      <c r="E5773" s="5">
        <v>388940</v>
      </c>
      <c r="F5773" s="6">
        <v>4585.33</v>
      </c>
      <c r="H5773" s="15" t="str">
        <f t="shared" si="540"/>
        <v>High</v>
      </c>
      <c r="I5773" s="11" t="str">
        <f t="shared" si="541"/>
        <v>Large</v>
      </c>
      <c r="J5773" s="11" t="str">
        <f t="shared" si="542"/>
        <v>North</v>
      </c>
      <c r="K5773" s="11" t="str">
        <f t="shared" si="543"/>
        <v>2010s</v>
      </c>
      <c r="L5773" s="11" t="str">
        <f t="shared" si="544"/>
        <v>Cereal</v>
      </c>
      <c r="M5773" s="18">
        <f t="shared" si="545"/>
        <v>1.1789299120686995E-2</v>
      </c>
    </row>
    <row r="5774" spans="1:13">
      <c r="A5774" s="4">
        <v>2017</v>
      </c>
      <c r="B5774" s="5" t="s">
        <v>190</v>
      </c>
      <c r="C5774" s="5" t="s">
        <v>199</v>
      </c>
      <c r="D5774" s="5" t="s">
        <v>17</v>
      </c>
      <c r="E5774" s="5">
        <v>230</v>
      </c>
      <c r="F5774" s="6">
        <v>1442.48</v>
      </c>
      <c r="H5774" s="15" t="str">
        <f t="shared" si="540"/>
        <v>Medium</v>
      </c>
      <c r="I5774" s="11" t="str">
        <f t="shared" si="541"/>
        <v>Small</v>
      </c>
      <c r="J5774" s="11" t="str">
        <f t="shared" si="542"/>
        <v>North</v>
      </c>
      <c r="K5774" s="11" t="str">
        <f t="shared" si="543"/>
        <v>2010s</v>
      </c>
      <c r="L5774" s="11" t="str">
        <f t="shared" si="544"/>
        <v>Pulse</v>
      </c>
      <c r="M5774" s="18">
        <f t="shared" si="545"/>
        <v>6.2716521739130435</v>
      </c>
    </row>
    <row r="5775" spans="1:13">
      <c r="A5775" s="4">
        <v>2017</v>
      </c>
      <c r="B5775" s="5" t="s">
        <v>190</v>
      </c>
      <c r="C5775" s="5" t="s">
        <v>199</v>
      </c>
      <c r="D5775" s="5" t="s">
        <v>18</v>
      </c>
      <c r="E5775" s="5">
        <v>168880</v>
      </c>
      <c r="F5775" s="6">
        <v>812.94</v>
      </c>
      <c r="H5775" s="15" t="str">
        <f t="shared" si="540"/>
        <v>Low</v>
      </c>
      <c r="I5775" s="11" t="str">
        <f t="shared" si="541"/>
        <v>Large</v>
      </c>
      <c r="J5775" s="11" t="str">
        <f t="shared" si="542"/>
        <v>North</v>
      </c>
      <c r="K5775" s="11" t="str">
        <f t="shared" si="543"/>
        <v>2010s</v>
      </c>
      <c r="L5775" s="11" t="str">
        <f t="shared" si="544"/>
        <v>Fiber</v>
      </c>
      <c r="M5775" s="18">
        <f t="shared" si="545"/>
        <v>4.8137138796778781E-3</v>
      </c>
    </row>
    <row r="5776" spans="1:13">
      <c r="A5776" s="4">
        <v>2008</v>
      </c>
      <c r="B5776" s="5" t="s">
        <v>190</v>
      </c>
      <c r="C5776" s="5" t="s">
        <v>200</v>
      </c>
      <c r="D5776" s="5" t="s">
        <v>15</v>
      </c>
      <c r="E5776" s="5">
        <v>375800</v>
      </c>
      <c r="F5776" s="6">
        <v>4648.8599999999997</v>
      </c>
      <c r="H5776" s="15" t="str">
        <f t="shared" si="540"/>
        <v>High</v>
      </c>
      <c r="I5776" s="11" t="str">
        <f t="shared" si="541"/>
        <v>Large</v>
      </c>
      <c r="J5776" s="11" t="str">
        <f t="shared" si="542"/>
        <v>North</v>
      </c>
      <c r="K5776" s="11" t="str">
        <f t="shared" si="543"/>
        <v>2000s</v>
      </c>
      <c r="L5776" s="11" t="str">
        <f t="shared" si="544"/>
        <v>Cereal</v>
      </c>
      <c r="M5776" s="18">
        <f t="shared" si="545"/>
        <v>1.2370569451836082E-2</v>
      </c>
    </row>
    <row r="5777" spans="1:13">
      <c r="A5777" s="4">
        <v>2008</v>
      </c>
      <c r="B5777" s="5" t="s">
        <v>190</v>
      </c>
      <c r="C5777" s="5" t="s">
        <v>200</v>
      </c>
      <c r="D5777" s="5" t="s">
        <v>16</v>
      </c>
      <c r="E5777" s="5">
        <v>1080</v>
      </c>
      <c r="F5777" s="6">
        <v>3074.07</v>
      </c>
      <c r="H5777" s="15" t="str">
        <f t="shared" si="540"/>
        <v>High</v>
      </c>
      <c r="I5777" s="11" t="str">
        <f t="shared" si="541"/>
        <v>Medium</v>
      </c>
      <c r="J5777" s="11" t="str">
        <f t="shared" si="542"/>
        <v>North</v>
      </c>
      <c r="K5777" s="11" t="str">
        <f t="shared" si="543"/>
        <v>2000s</v>
      </c>
      <c r="L5777" s="11" t="str">
        <f t="shared" si="544"/>
        <v>Cereal</v>
      </c>
      <c r="M5777" s="18">
        <f t="shared" si="545"/>
        <v>2.8463611111111113</v>
      </c>
    </row>
    <row r="5778" spans="1:13">
      <c r="A5778" s="4">
        <v>2008</v>
      </c>
      <c r="B5778" s="5" t="s">
        <v>190</v>
      </c>
      <c r="C5778" s="5" t="s">
        <v>200</v>
      </c>
      <c r="D5778" s="5" t="s">
        <v>17</v>
      </c>
      <c r="E5778" s="5">
        <v>300</v>
      </c>
      <c r="F5778" s="6">
        <v>1333.33</v>
      </c>
      <c r="H5778" s="15" t="str">
        <f t="shared" si="540"/>
        <v>Medium</v>
      </c>
      <c r="I5778" s="11" t="str">
        <f t="shared" si="541"/>
        <v>Small</v>
      </c>
      <c r="J5778" s="11" t="str">
        <f t="shared" si="542"/>
        <v>North</v>
      </c>
      <c r="K5778" s="11" t="str">
        <f t="shared" si="543"/>
        <v>2000s</v>
      </c>
      <c r="L5778" s="11" t="str">
        <f t="shared" si="544"/>
        <v>Pulse</v>
      </c>
      <c r="M5778" s="18">
        <f t="shared" si="545"/>
        <v>4.4444333333333335</v>
      </c>
    </row>
    <row r="5779" spans="1:13">
      <c r="A5779" s="4">
        <v>2008</v>
      </c>
      <c r="B5779" s="5" t="s">
        <v>190</v>
      </c>
      <c r="C5779" s="5" t="s">
        <v>200</v>
      </c>
      <c r="D5779" s="5" t="s">
        <v>18</v>
      </c>
      <c r="E5779" s="5">
        <v>31000</v>
      </c>
      <c r="F5779" s="6">
        <v>583.87</v>
      </c>
      <c r="H5779" s="15" t="str">
        <f t="shared" si="540"/>
        <v>Low</v>
      </c>
      <c r="I5779" s="11" t="str">
        <f t="shared" si="541"/>
        <v>Large</v>
      </c>
      <c r="J5779" s="11" t="str">
        <f t="shared" si="542"/>
        <v>North</v>
      </c>
      <c r="K5779" s="11" t="str">
        <f t="shared" si="543"/>
        <v>2000s</v>
      </c>
      <c r="L5779" s="11" t="str">
        <f t="shared" si="544"/>
        <v>Fiber</v>
      </c>
      <c r="M5779" s="18">
        <f t="shared" si="545"/>
        <v>1.883451612903226E-2</v>
      </c>
    </row>
    <row r="5780" spans="1:13">
      <c r="A5780" s="4">
        <v>2009</v>
      </c>
      <c r="B5780" s="5" t="s">
        <v>190</v>
      </c>
      <c r="C5780" s="5" t="s">
        <v>200</v>
      </c>
      <c r="D5780" s="5" t="s">
        <v>15</v>
      </c>
      <c r="E5780" s="5">
        <v>381880</v>
      </c>
      <c r="F5780" s="6">
        <v>4714.26</v>
      </c>
      <c r="H5780" s="15" t="str">
        <f t="shared" si="540"/>
        <v>High</v>
      </c>
      <c r="I5780" s="11" t="str">
        <f t="shared" si="541"/>
        <v>Large</v>
      </c>
      <c r="J5780" s="11" t="str">
        <f t="shared" si="542"/>
        <v>North</v>
      </c>
      <c r="K5780" s="11" t="str">
        <f t="shared" si="543"/>
        <v>2000s</v>
      </c>
      <c r="L5780" s="11" t="str">
        <f t="shared" si="544"/>
        <v>Cereal</v>
      </c>
      <c r="M5780" s="18">
        <f t="shared" si="545"/>
        <v>1.2344872734890542E-2</v>
      </c>
    </row>
    <row r="5781" spans="1:13">
      <c r="A5781" s="4">
        <v>2009</v>
      </c>
      <c r="B5781" s="5" t="s">
        <v>190</v>
      </c>
      <c r="C5781" s="5" t="s">
        <v>200</v>
      </c>
      <c r="D5781" s="5" t="s">
        <v>16</v>
      </c>
      <c r="E5781" s="5">
        <v>80</v>
      </c>
      <c r="F5781" s="6">
        <v>3000</v>
      </c>
      <c r="H5781" s="15" t="str">
        <f t="shared" si="540"/>
        <v>High</v>
      </c>
      <c r="I5781" s="11" t="str">
        <f t="shared" si="541"/>
        <v>Small</v>
      </c>
      <c r="J5781" s="11" t="str">
        <f t="shared" si="542"/>
        <v>North</v>
      </c>
      <c r="K5781" s="11" t="str">
        <f t="shared" si="543"/>
        <v>2000s</v>
      </c>
      <c r="L5781" s="11" t="str">
        <f t="shared" si="544"/>
        <v>Cereal</v>
      </c>
      <c r="M5781" s="18">
        <f t="shared" si="545"/>
        <v>37.5</v>
      </c>
    </row>
    <row r="5782" spans="1:13">
      <c r="A5782" s="4">
        <v>2009</v>
      </c>
      <c r="B5782" s="5" t="s">
        <v>190</v>
      </c>
      <c r="C5782" s="5" t="s">
        <v>200</v>
      </c>
      <c r="D5782" s="5" t="s">
        <v>17</v>
      </c>
      <c r="E5782" s="5">
        <v>3000</v>
      </c>
      <c r="F5782" s="6">
        <v>1000</v>
      </c>
      <c r="H5782" s="15" t="str">
        <f t="shared" si="540"/>
        <v>Medium</v>
      </c>
      <c r="I5782" s="11" t="str">
        <f t="shared" si="541"/>
        <v>Medium</v>
      </c>
      <c r="J5782" s="11" t="str">
        <f t="shared" si="542"/>
        <v>North</v>
      </c>
      <c r="K5782" s="11" t="str">
        <f t="shared" si="543"/>
        <v>2000s</v>
      </c>
      <c r="L5782" s="11" t="str">
        <f t="shared" si="544"/>
        <v>Pulse</v>
      </c>
      <c r="M5782" s="18">
        <f t="shared" si="545"/>
        <v>0.33333333333333331</v>
      </c>
    </row>
    <row r="5783" spans="1:13">
      <c r="A5783" s="4">
        <v>2009</v>
      </c>
      <c r="B5783" s="5" t="s">
        <v>190</v>
      </c>
      <c r="C5783" s="5" t="s">
        <v>200</v>
      </c>
      <c r="D5783" s="5" t="s">
        <v>18</v>
      </c>
      <c r="E5783" s="5">
        <v>24000</v>
      </c>
      <c r="F5783" s="6">
        <v>757.92</v>
      </c>
      <c r="H5783" s="15" t="str">
        <f t="shared" si="540"/>
        <v>Low</v>
      </c>
      <c r="I5783" s="11" t="str">
        <f t="shared" si="541"/>
        <v>Large</v>
      </c>
      <c r="J5783" s="11" t="str">
        <f t="shared" si="542"/>
        <v>North</v>
      </c>
      <c r="K5783" s="11" t="str">
        <f t="shared" si="543"/>
        <v>2000s</v>
      </c>
      <c r="L5783" s="11" t="str">
        <f t="shared" si="544"/>
        <v>Fiber</v>
      </c>
      <c r="M5783" s="18">
        <f t="shared" si="545"/>
        <v>3.1579999999999997E-2</v>
      </c>
    </row>
    <row r="5784" spans="1:13">
      <c r="A5784" s="4">
        <v>2010</v>
      </c>
      <c r="B5784" s="5" t="s">
        <v>190</v>
      </c>
      <c r="C5784" s="5" t="s">
        <v>200</v>
      </c>
      <c r="D5784" s="5" t="s">
        <v>15</v>
      </c>
      <c r="E5784" s="5">
        <v>383560</v>
      </c>
      <c r="F5784" s="6">
        <v>4374.6000000000004</v>
      </c>
      <c r="H5784" s="15" t="str">
        <f t="shared" si="540"/>
        <v>High</v>
      </c>
      <c r="I5784" s="11" t="str">
        <f t="shared" si="541"/>
        <v>Large</v>
      </c>
      <c r="J5784" s="11" t="str">
        <f t="shared" si="542"/>
        <v>North</v>
      </c>
      <c r="K5784" s="11" t="str">
        <f t="shared" si="543"/>
        <v>2010s</v>
      </c>
      <c r="L5784" s="11" t="str">
        <f t="shared" si="544"/>
        <v>Cereal</v>
      </c>
      <c r="M5784" s="18">
        <f t="shared" si="545"/>
        <v>1.1405256022525812E-2</v>
      </c>
    </row>
    <row r="5785" spans="1:13">
      <c r="A5785" s="4">
        <v>2010</v>
      </c>
      <c r="B5785" s="5" t="s">
        <v>190</v>
      </c>
      <c r="C5785" s="5" t="s">
        <v>200</v>
      </c>
      <c r="D5785" s="5" t="s">
        <v>17</v>
      </c>
      <c r="E5785" s="5">
        <v>200</v>
      </c>
      <c r="F5785" s="6">
        <v>1000</v>
      </c>
      <c r="H5785" s="15" t="str">
        <f t="shared" si="540"/>
        <v>Medium</v>
      </c>
      <c r="I5785" s="11" t="str">
        <f t="shared" si="541"/>
        <v>Small</v>
      </c>
      <c r="J5785" s="11" t="str">
        <f t="shared" si="542"/>
        <v>North</v>
      </c>
      <c r="K5785" s="11" t="str">
        <f t="shared" si="543"/>
        <v>2010s</v>
      </c>
      <c r="L5785" s="11" t="str">
        <f t="shared" si="544"/>
        <v>Pulse</v>
      </c>
      <c r="M5785" s="18">
        <f t="shared" si="545"/>
        <v>5</v>
      </c>
    </row>
    <row r="5786" spans="1:13">
      <c r="A5786" s="4">
        <v>2010</v>
      </c>
      <c r="B5786" s="5" t="s">
        <v>190</v>
      </c>
      <c r="C5786" s="5" t="s">
        <v>200</v>
      </c>
      <c r="D5786" s="5" t="s">
        <v>18</v>
      </c>
      <c r="E5786" s="5">
        <v>21000</v>
      </c>
      <c r="F5786" s="6">
        <v>616.66999999999996</v>
      </c>
      <c r="H5786" s="15" t="str">
        <f t="shared" si="540"/>
        <v>Low</v>
      </c>
      <c r="I5786" s="11" t="str">
        <f t="shared" si="541"/>
        <v>Large</v>
      </c>
      <c r="J5786" s="11" t="str">
        <f t="shared" si="542"/>
        <v>North</v>
      </c>
      <c r="K5786" s="11" t="str">
        <f t="shared" si="543"/>
        <v>2010s</v>
      </c>
      <c r="L5786" s="11" t="str">
        <f t="shared" si="544"/>
        <v>Fiber</v>
      </c>
      <c r="M5786" s="18">
        <f t="shared" si="545"/>
        <v>2.9365238095238094E-2</v>
      </c>
    </row>
    <row r="5787" spans="1:13">
      <c r="A5787" s="4">
        <v>2011</v>
      </c>
      <c r="B5787" s="5" t="s">
        <v>190</v>
      </c>
      <c r="C5787" s="5" t="s">
        <v>200</v>
      </c>
      <c r="D5787" s="5" t="s">
        <v>15</v>
      </c>
      <c r="E5787" s="5">
        <v>385880</v>
      </c>
      <c r="F5787" s="6">
        <v>4343.63</v>
      </c>
      <c r="H5787" s="15" t="str">
        <f t="shared" si="540"/>
        <v>High</v>
      </c>
      <c r="I5787" s="11" t="str">
        <f t="shared" si="541"/>
        <v>Large</v>
      </c>
      <c r="J5787" s="11" t="str">
        <f t="shared" si="542"/>
        <v>North</v>
      </c>
      <c r="K5787" s="11" t="str">
        <f t="shared" si="543"/>
        <v>2010s</v>
      </c>
      <c r="L5787" s="11" t="str">
        <f t="shared" si="544"/>
        <v>Cereal</v>
      </c>
      <c r="M5787" s="18">
        <f t="shared" si="545"/>
        <v>1.1256426868456515E-2</v>
      </c>
    </row>
    <row r="5788" spans="1:13">
      <c r="A5788" s="4">
        <v>2011</v>
      </c>
      <c r="B5788" s="5" t="s">
        <v>190</v>
      </c>
      <c r="C5788" s="5" t="s">
        <v>200</v>
      </c>
      <c r="D5788" s="5" t="s">
        <v>17</v>
      </c>
      <c r="E5788" s="5">
        <v>200</v>
      </c>
      <c r="F5788" s="6">
        <v>1000</v>
      </c>
      <c r="H5788" s="15" t="str">
        <f t="shared" si="540"/>
        <v>Medium</v>
      </c>
      <c r="I5788" s="11" t="str">
        <f t="shared" si="541"/>
        <v>Small</v>
      </c>
      <c r="J5788" s="11" t="str">
        <f t="shared" si="542"/>
        <v>North</v>
      </c>
      <c r="K5788" s="11" t="str">
        <f t="shared" si="543"/>
        <v>2010s</v>
      </c>
      <c r="L5788" s="11" t="str">
        <f t="shared" si="544"/>
        <v>Pulse</v>
      </c>
      <c r="M5788" s="18">
        <f t="shared" si="545"/>
        <v>5</v>
      </c>
    </row>
    <row r="5789" spans="1:13">
      <c r="A5789" s="4">
        <v>2011</v>
      </c>
      <c r="B5789" s="5" t="s">
        <v>190</v>
      </c>
      <c r="C5789" s="5" t="s">
        <v>200</v>
      </c>
      <c r="D5789" s="5" t="s">
        <v>18</v>
      </c>
      <c r="E5789" s="5">
        <v>22000</v>
      </c>
      <c r="F5789" s="6">
        <v>591.36</v>
      </c>
      <c r="H5789" s="15" t="str">
        <f t="shared" si="540"/>
        <v>Low</v>
      </c>
      <c r="I5789" s="11" t="str">
        <f t="shared" si="541"/>
        <v>Large</v>
      </c>
      <c r="J5789" s="11" t="str">
        <f t="shared" si="542"/>
        <v>North</v>
      </c>
      <c r="K5789" s="11" t="str">
        <f t="shared" si="543"/>
        <v>2010s</v>
      </c>
      <c r="L5789" s="11" t="str">
        <f t="shared" si="544"/>
        <v>Fiber</v>
      </c>
      <c r="M5789" s="18">
        <f t="shared" si="545"/>
        <v>2.6880000000000001E-2</v>
      </c>
    </row>
    <row r="5790" spans="1:13">
      <c r="A5790" s="4">
        <v>2012</v>
      </c>
      <c r="B5790" s="5" t="s">
        <v>190</v>
      </c>
      <c r="C5790" s="5" t="s">
        <v>200</v>
      </c>
      <c r="D5790" s="5" t="s">
        <v>15</v>
      </c>
      <c r="E5790" s="5">
        <v>388880</v>
      </c>
      <c r="F5790" s="6">
        <v>4679.3900000000003</v>
      </c>
      <c r="H5790" s="15" t="str">
        <f t="shared" si="540"/>
        <v>High</v>
      </c>
      <c r="I5790" s="11" t="str">
        <f t="shared" si="541"/>
        <v>Large</v>
      </c>
      <c r="J5790" s="11" t="str">
        <f t="shared" si="542"/>
        <v>North</v>
      </c>
      <c r="K5790" s="11" t="str">
        <f t="shared" si="543"/>
        <v>2010s</v>
      </c>
      <c r="L5790" s="11" t="str">
        <f t="shared" si="544"/>
        <v>Cereal</v>
      </c>
      <c r="M5790" s="18">
        <f t="shared" si="545"/>
        <v>1.2032992182678462E-2</v>
      </c>
    </row>
    <row r="5791" spans="1:13">
      <c r="A5791" s="4">
        <v>2012</v>
      </c>
      <c r="B5791" s="5" t="s">
        <v>190</v>
      </c>
      <c r="C5791" s="5" t="s">
        <v>200</v>
      </c>
      <c r="D5791" s="5" t="s">
        <v>16</v>
      </c>
      <c r="E5791" s="5">
        <v>80</v>
      </c>
      <c r="F5791" s="6">
        <v>4000</v>
      </c>
      <c r="H5791" s="15" t="str">
        <f t="shared" si="540"/>
        <v>High</v>
      </c>
      <c r="I5791" s="11" t="str">
        <f t="shared" si="541"/>
        <v>Small</v>
      </c>
      <c r="J5791" s="11" t="str">
        <f t="shared" si="542"/>
        <v>North</v>
      </c>
      <c r="K5791" s="11" t="str">
        <f t="shared" si="543"/>
        <v>2010s</v>
      </c>
      <c r="L5791" s="11" t="str">
        <f t="shared" si="544"/>
        <v>Cereal</v>
      </c>
      <c r="M5791" s="18">
        <f t="shared" si="545"/>
        <v>50</v>
      </c>
    </row>
    <row r="5792" spans="1:13">
      <c r="A5792" s="4">
        <v>2012</v>
      </c>
      <c r="B5792" s="5" t="s">
        <v>190</v>
      </c>
      <c r="C5792" s="5" t="s">
        <v>200</v>
      </c>
      <c r="D5792" s="5" t="s">
        <v>17</v>
      </c>
      <c r="E5792" s="5">
        <v>100</v>
      </c>
      <c r="F5792" s="6">
        <v>1000</v>
      </c>
      <c r="H5792" s="15" t="str">
        <f t="shared" si="540"/>
        <v>Medium</v>
      </c>
      <c r="I5792" s="11" t="str">
        <f t="shared" si="541"/>
        <v>Small</v>
      </c>
      <c r="J5792" s="11" t="str">
        <f t="shared" si="542"/>
        <v>North</v>
      </c>
      <c r="K5792" s="11" t="str">
        <f t="shared" si="543"/>
        <v>2010s</v>
      </c>
      <c r="L5792" s="11" t="str">
        <f t="shared" si="544"/>
        <v>Pulse</v>
      </c>
      <c r="M5792" s="18">
        <f t="shared" si="545"/>
        <v>10</v>
      </c>
    </row>
    <row r="5793" spans="1:13">
      <c r="A5793" s="4">
        <v>2012</v>
      </c>
      <c r="B5793" s="5" t="s">
        <v>190</v>
      </c>
      <c r="C5793" s="5" t="s">
        <v>200</v>
      </c>
      <c r="D5793" s="5" t="s">
        <v>18</v>
      </c>
      <c r="E5793" s="5">
        <v>20000</v>
      </c>
      <c r="F5793" s="6">
        <v>684</v>
      </c>
      <c r="H5793" s="15" t="str">
        <f t="shared" si="540"/>
        <v>Low</v>
      </c>
      <c r="I5793" s="11" t="str">
        <f t="shared" si="541"/>
        <v>Large</v>
      </c>
      <c r="J5793" s="11" t="str">
        <f t="shared" si="542"/>
        <v>North</v>
      </c>
      <c r="K5793" s="11" t="str">
        <f t="shared" si="543"/>
        <v>2010s</v>
      </c>
      <c r="L5793" s="11" t="str">
        <f t="shared" si="544"/>
        <v>Fiber</v>
      </c>
      <c r="M5793" s="18">
        <f t="shared" si="545"/>
        <v>3.4200000000000001E-2</v>
      </c>
    </row>
    <row r="5794" spans="1:13">
      <c r="A5794" s="4">
        <v>2013</v>
      </c>
      <c r="B5794" s="5" t="s">
        <v>190</v>
      </c>
      <c r="C5794" s="5" t="s">
        <v>200</v>
      </c>
      <c r="D5794" s="5" t="s">
        <v>15</v>
      </c>
      <c r="E5794" s="5">
        <v>386880</v>
      </c>
      <c r="F5794" s="6">
        <v>4699.34</v>
      </c>
      <c r="H5794" s="15" t="str">
        <f t="shared" si="540"/>
        <v>High</v>
      </c>
      <c r="I5794" s="11" t="str">
        <f t="shared" si="541"/>
        <v>Large</v>
      </c>
      <c r="J5794" s="11" t="str">
        <f t="shared" si="542"/>
        <v>North</v>
      </c>
      <c r="K5794" s="11" t="str">
        <f t="shared" si="543"/>
        <v>2010s</v>
      </c>
      <c r="L5794" s="11" t="str">
        <f t="shared" si="544"/>
        <v>Cereal</v>
      </c>
      <c r="M5794" s="18">
        <f t="shared" si="545"/>
        <v>1.2146763854425145E-2</v>
      </c>
    </row>
    <row r="5795" spans="1:13">
      <c r="A5795" s="4">
        <v>2013</v>
      </c>
      <c r="B5795" s="5" t="s">
        <v>190</v>
      </c>
      <c r="C5795" s="5" t="s">
        <v>200</v>
      </c>
      <c r="D5795" s="5" t="s">
        <v>16</v>
      </c>
      <c r="E5795" s="5">
        <v>1080</v>
      </c>
      <c r="F5795" s="6">
        <v>4000</v>
      </c>
      <c r="H5795" s="15" t="str">
        <f t="shared" si="540"/>
        <v>High</v>
      </c>
      <c r="I5795" s="11" t="str">
        <f t="shared" si="541"/>
        <v>Medium</v>
      </c>
      <c r="J5795" s="11" t="str">
        <f t="shared" si="542"/>
        <v>North</v>
      </c>
      <c r="K5795" s="11" t="str">
        <f t="shared" si="543"/>
        <v>2010s</v>
      </c>
      <c r="L5795" s="11" t="str">
        <f t="shared" si="544"/>
        <v>Cereal</v>
      </c>
      <c r="M5795" s="18">
        <f t="shared" si="545"/>
        <v>3.7037037037037037</v>
      </c>
    </row>
    <row r="5796" spans="1:13">
      <c r="A5796" s="4">
        <v>2013</v>
      </c>
      <c r="B5796" s="5" t="s">
        <v>190</v>
      </c>
      <c r="C5796" s="5" t="s">
        <v>200</v>
      </c>
      <c r="D5796" s="5" t="s">
        <v>17</v>
      </c>
      <c r="E5796" s="5">
        <v>300</v>
      </c>
      <c r="F5796" s="6">
        <v>1233.33</v>
      </c>
      <c r="H5796" s="15" t="str">
        <f t="shared" si="540"/>
        <v>Medium</v>
      </c>
      <c r="I5796" s="11" t="str">
        <f t="shared" si="541"/>
        <v>Small</v>
      </c>
      <c r="J5796" s="11" t="str">
        <f t="shared" si="542"/>
        <v>North</v>
      </c>
      <c r="K5796" s="11" t="str">
        <f t="shared" si="543"/>
        <v>2010s</v>
      </c>
      <c r="L5796" s="11" t="str">
        <f t="shared" si="544"/>
        <v>Pulse</v>
      </c>
      <c r="M5796" s="18">
        <f t="shared" si="545"/>
        <v>4.1110999999999995</v>
      </c>
    </row>
    <row r="5797" spans="1:13">
      <c r="A5797" s="4">
        <v>2013</v>
      </c>
      <c r="B5797" s="5" t="s">
        <v>190</v>
      </c>
      <c r="C5797" s="5" t="s">
        <v>200</v>
      </c>
      <c r="D5797" s="5" t="s">
        <v>18</v>
      </c>
      <c r="E5797" s="5">
        <v>21000</v>
      </c>
      <c r="F5797" s="6">
        <v>745.71</v>
      </c>
      <c r="H5797" s="15" t="str">
        <f t="shared" si="540"/>
        <v>Low</v>
      </c>
      <c r="I5797" s="11" t="str">
        <f t="shared" si="541"/>
        <v>Large</v>
      </c>
      <c r="J5797" s="11" t="str">
        <f t="shared" si="542"/>
        <v>North</v>
      </c>
      <c r="K5797" s="11" t="str">
        <f t="shared" si="543"/>
        <v>2010s</v>
      </c>
      <c r="L5797" s="11" t="str">
        <f t="shared" si="544"/>
        <v>Fiber</v>
      </c>
      <c r="M5797" s="18">
        <f t="shared" si="545"/>
        <v>3.551E-2</v>
      </c>
    </row>
    <row r="5798" spans="1:13">
      <c r="A5798" s="4">
        <v>2014</v>
      </c>
      <c r="B5798" s="5" t="s">
        <v>190</v>
      </c>
      <c r="C5798" s="5" t="s">
        <v>200</v>
      </c>
      <c r="D5798" s="5" t="s">
        <v>15</v>
      </c>
      <c r="E5798" s="5">
        <v>385880</v>
      </c>
      <c r="F5798" s="6">
        <v>4711.1000000000004</v>
      </c>
      <c r="H5798" s="15" t="str">
        <f t="shared" si="540"/>
        <v>High</v>
      </c>
      <c r="I5798" s="11" t="str">
        <f t="shared" si="541"/>
        <v>Large</v>
      </c>
      <c r="J5798" s="11" t="str">
        <f t="shared" si="542"/>
        <v>North</v>
      </c>
      <c r="K5798" s="11" t="str">
        <f t="shared" si="543"/>
        <v>2010s</v>
      </c>
      <c r="L5798" s="11" t="str">
        <f t="shared" si="544"/>
        <v>Cereal</v>
      </c>
      <c r="M5798" s="18">
        <f t="shared" si="545"/>
        <v>1.2208717736083757E-2</v>
      </c>
    </row>
    <row r="5799" spans="1:13">
      <c r="A5799" s="4">
        <v>2014</v>
      </c>
      <c r="B5799" s="5" t="s">
        <v>190</v>
      </c>
      <c r="C5799" s="5" t="s">
        <v>200</v>
      </c>
      <c r="D5799" s="5" t="s">
        <v>16</v>
      </c>
      <c r="E5799" s="5">
        <v>2080</v>
      </c>
      <c r="F5799" s="6">
        <v>3519.23</v>
      </c>
      <c r="H5799" s="15" t="str">
        <f t="shared" si="540"/>
        <v>High</v>
      </c>
      <c r="I5799" s="11" t="str">
        <f t="shared" si="541"/>
        <v>Medium</v>
      </c>
      <c r="J5799" s="11" t="str">
        <f t="shared" si="542"/>
        <v>North</v>
      </c>
      <c r="K5799" s="11" t="str">
        <f t="shared" si="543"/>
        <v>2010s</v>
      </c>
      <c r="L5799" s="11" t="str">
        <f t="shared" si="544"/>
        <v>Cereal</v>
      </c>
      <c r="M5799" s="18">
        <f t="shared" si="545"/>
        <v>1.6919375000000001</v>
      </c>
    </row>
    <row r="5800" spans="1:13">
      <c r="A5800" s="4">
        <v>2014</v>
      </c>
      <c r="B5800" s="5" t="s">
        <v>190</v>
      </c>
      <c r="C5800" s="5" t="s">
        <v>200</v>
      </c>
      <c r="D5800" s="5" t="s">
        <v>17</v>
      </c>
      <c r="E5800" s="5">
        <v>100</v>
      </c>
      <c r="F5800" s="6">
        <v>1000</v>
      </c>
      <c r="H5800" s="15" t="str">
        <f t="shared" si="540"/>
        <v>Medium</v>
      </c>
      <c r="I5800" s="11" t="str">
        <f t="shared" si="541"/>
        <v>Small</v>
      </c>
      <c r="J5800" s="11" t="str">
        <f t="shared" si="542"/>
        <v>North</v>
      </c>
      <c r="K5800" s="11" t="str">
        <f t="shared" si="543"/>
        <v>2010s</v>
      </c>
      <c r="L5800" s="11" t="str">
        <f t="shared" si="544"/>
        <v>Pulse</v>
      </c>
      <c r="M5800" s="18">
        <f t="shared" si="545"/>
        <v>10</v>
      </c>
    </row>
    <row r="5801" spans="1:13">
      <c r="A5801" s="4">
        <v>2014</v>
      </c>
      <c r="B5801" s="5" t="s">
        <v>190</v>
      </c>
      <c r="C5801" s="5" t="s">
        <v>200</v>
      </c>
      <c r="D5801" s="5" t="s">
        <v>18</v>
      </c>
      <c r="E5801" s="5">
        <v>21000</v>
      </c>
      <c r="F5801" s="6">
        <v>702.86</v>
      </c>
      <c r="H5801" s="15" t="str">
        <f t="shared" si="540"/>
        <v>Low</v>
      </c>
      <c r="I5801" s="11" t="str">
        <f t="shared" si="541"/>
        <v>Large</v>
      </c>
      <c r="J5801" s="11" t="str">
        <f t="shared" si="542"/>
        <v>North</v>
      </c>
      <c r="K5801" s="11" t="str">
        <f t="shared" si="543"/>
        <v>2010s</v>
      </c>
      <c r="L5801" s="11" t="str">
        <f t="shared" si="544"/>
        <v>Fiber</v>
      </c>
      <c r="M5801" s="18">
        <f t="shared" si="545"/>
        <v>3.346952380952381E-2</v>
      </c>
    </row>
    <row r="5802" spans="1:13">
      <c r="A5802" s="4">
        <v>2015</v>
      </c>
      <c r="B5802" s="5" t="s">
        <v>190</v>
      </c>
      <c r="C5802" s="5" t="s">
        <v>200</v>
      </c>
      <c r="D5802" s="5" t="s">
        <v>15</v>
      </c>
      <c r="E5802" s="5">
        <v>390880</v>
      </c>
      <c r="F5802" s="6">
        <v>4798.71</v>
      </c>
      <c r="H5802" s="15" t="str">
        <f t="shared" si="540"/>
        <v>High</v>
      </c>
      <c r="I5802" s="11" t="str">
        <f t="shared" si="541"/>
        <v>Large</v>
      </c>
      <c r="J5802" s="11" t="str">
        <f t="shared" si="542"/>
        <v>North</v>
      </c>
      <c r="K5802" s="11" t="str">
        <f t="shared" si="543"/>
        <v>2010s</v>
      </c>
      <c r="L5802" s="11" t="str">
        <f t="shared" si="544"/>
        <v>Cereal</v>
      </c>
      <c r="M5802" s="18">
        <f t="shared" si="545"/>
        <v>1.2276683381088825E-2</v>
      </c>
    </row>
    <row r="5803" spans="1:13">
      <c r="A5803" s="4">
        <v>2015</v>
      </c>
      <c r="B5803" s="5" t="s">
        <v>190</v>
      </c>
      <c r="C5803" s="5" t="s">
        <v>200</v>
      </c>
      <c r="D5803" s="5" t="s">
        <v>16</v>
      </c>
      <c r="E5803" s="5">
        <v>1080</v>
      </c>
      <c r="F5803" s="6">
        <v>4000</v>
      </c>
      <c r="H5803" s="15" t="str">
        <f t="shared" si="540"/>
        <v>High</v>
      </c>
      <c r="I5803" s="11" t="str">
        <f t="shared" si="541"/>
        <v>Medium</v>
      </c>
      <c r="J5803" s="11" t="str">
        <f t="shared" si="542"/>
        <v>North</v>
      </c>
      <c r="K5803" s="11" t="str">
        <f t="shared" si="543"/>
        <v>2010s</v>
      </c>
      <c r="L5803" s="11" t="str">
        <f t="shared" si="544"/>
        <v>Cereal</v>
      </c>
      <c r="M5803" s="18">
        <f t="shared" si="545"/>
        <v>3.7037037037037037</v>
      </c>
    </row>
    <row r="5804" spans="1:13">
      <c r="A5804" s="4">
        <v>2015</v>
      </c>
      <c r="B5804" s="5" t="s">
        <v>190</v>
      </c>
      <c r="C5804" s="5" t="s">
        <v>200</v>
      </c>
      <c r="D5804" s="5" t="s">
        <v>18</v>
      </c>
      <c r="E5804" s="5">
        <v>15000</v>
      </c>
      <c r="F5804" s="6">
        <v>216</v>
      </c>
      <c r="H5804" s="15" t="str">
        <f t="shared" si="540"/>
        <v>Low</v>
      </c>
      <c r="I5804" s="11" t="str">
        <f t="shared" si="541"/>
        <v>Large</v>
      </c>
      <c r="J5804" s="11" t="str">
        <f t="shared" si="542"/>
        <v>North</v>
      </c>
      <c r="K5804" s="11" t="str">
        <f t="shared" si="543"/>
        <v>2010s</v>
      </c>
      <c r="L5804" s="11" t="str">
        <f t="shared" si="544"/>
        <v>Fiber</v>
      </c>
      <c r="M5804" s="18">
        <f t="shared" si="545"/>
        <v>1.44E-2</v>
      </c>
    </row>
    <row r="5805" spans="1:13">
      <c r="A5805" s="4">
        <v>2016</v>
      </c>
      <c r="B5805" s="5" t="s">
        <v>190</v>
      </c>
      <c r="C5805" s="5" t="s">
        <v>200</v>
      </c>
      <c r="D5805" s="5" t="s">
        <v>15</v>
      </c>
      <c r="E5805" s="5">
        <v>396880</v>
      </c>
      <c r="F5805" s="6">
        <v>4795.91</v>
      </c>
      <c r="H5805" s="15" t="str">
        <f t="shared" si="540"/>
        <v>High</v>
      </c>
      <c r="I5805" s="11" t="str">
        <f t="shared" si="541"/>
        <v>Large</v>
      </c>
      <c r="J5805" s="11" t="str">
        <f t="shared" si="542"/>
        <v>North</v>
      </c>
      <c r="K5805" s="11" t="str">
        <f t="shared" si="543"/>
        <v>2010s</v>
      </c>
      <c r="L5805" s="11" t="str">
        <f t="shared" si="544"/>
        <v>Cereal</v>
      </c>
      <c r="M5805" s="18">
        <f t="shared" si="545"/>
        <v>1.2084030437411812E-2</v>
      </c>
    </row>
    <row r="5806" spans="1:13">
      <c r="A5806" s="4">
        <v>2016</v>
      </c>
      <c r="B5806" s="5" t="s">
        <v>190</v>
      </c>
      <c r="C5806" s="5" t="s">
        <v>200</v>
      </c>
      <c r="D5806" s="5" t="s">
        <v>16</v>
      </c>
      <c r="E5806" s="5">
        <v>1000</v>
      </c>
      <c r="F5806" s="6">
        <v>3000</v>
      </c>
      <c r="H5806" s="15" t="str">
        <f t="shared" si="540"/>
        <v>High</v>
      </c>
      <c r="I5806" s="11" t="str">
        <f t="shared" si="541"/>
        <v>Medium</v>
      </c>
      <c r="J5806" s="11" t="str">
        <f t="shared" si="542"/>
        <v>North</v>
      </c>
      <c r="K5806" s="11" t="str">
        <f t="shared" si="543"/>
        <v>2010s</v>
      </c>
      <c r="L5806" s="11" t="str">
        <f t="shared" si="544"/>
        <v>Cereal</v>
      </c>
      <c r="M5806" s="18">
        <f t="shared" si="545"/>
        <v>3</v>
      </c>
    </row>
    <row r="5807" spans="1:13">
      <c r="A5807" s="4">
        <v>2016</v>
      </c>
      <c r="B5807" s="5" t="s">
        <v>190</v>
      </c>
      <c r="C5807" s="5" t="s">
        <v>200</v>
      </c>
      <c r="D5807" s="5" t="s">
        <v>17</v>
      </c>
      <c r="E5807" s="5">
        <v>100</v>
      </c>
      <c r="F5807" s="6">
        <v>1000</v>
      </c>
      <c r="H5807" s="15" t="str">
        <f t="shared" si="540"/>
        <v>Medium</v>
      </c>
      <c r="I5807" s="11" t="str">
        <f t="shared" si="541"/>
        <v>Small</v>
      </c>
      <c r="J5807" s="11" t="str">
        <f t="shared" si="542"/>
        <v>North</v>
      </c>
      <c r="K5807" s="11" t="str">
        <f t="shared" si="543"/>
        <v>2010s</v>
      </c>
      <c r="L5807" s="11" t="str">
        <f t="shared" si="544"/>
        <v>Pulse</v>
      </c>
      <c r="M5807" s="18">
        <f t="shared" si="545"/>
        <v>10</v>
      </c>
    </row>
    <row r="5808" spans="1:13">
      <c r="A5808" s="4">
        <v>2016</v>
      </c>
      <c r="B5808" s="5" t="s">
        <v>190</v>
      </c>
      <c r="C5808" s="5" t="s">
        <v>200</v>
      </c>
      <c r="D5808" s="5" t="s">
        <v>18</v>
      </c>
      <c r="E5808" s="5">
        <v>10000</v>
      </c>
      <c r="F5808" s="6">
        <v>774</v>
      </c>
      <c r="H5808" s="15" t="str">
        <f t="shared" si="540"/>
        <v>Low</v>
      </c>
      <c r="I5808" s="11" t="str">
        <f t="shared" si="541"/>
        <v>Large</v>
      </c>
      <c r="J5808" s="11" t="str">
        <f t="shared" si="542"/>
        <v>North</v>
      </c>
      <c r="K5808" s="11" t="str">
        <f t="shared" si="543"/>
        <v>2010s</v>
      </c>
      <c r="L5808" s="11" t="str">
        <f t="shared" si="544"/>
        <v>Fiber</v>
      </c>
      <c r="M5808" s="18">
        <f t="shared" si="545"/>
        <v>7.7399999999999997E-2</v>
      </c>
    </row>
    <row r="5809" spans="1:13">
      <c r="A5809" s="4">
        <v>2017</v>
      </c>
      <c r="B5809" s="5" t="s">
        <v>190</v>
      </c>
      <c r="C5809" s="5" t="s">
        <v>200</v>
      </c>
      <c r="D5809" s="5" t="s">
        <v>15</v>
      </c>
      <c r="E5809" s="5">
        <v>403880</v>
      </c>
      <c r="F5809" s="6">
        <v>5047.54</v>
      </c>
      <c r="H5809" s="15" t="str">
        <f t="shared" si="540"/>
        <v>High</v>
      </c>
      <c r="I5809" s="11" t="str">
        <f t="shared" si="541"/>
        <v>Large</v>
      </c>
      <c r="J5809" s="11" t="str">
        <f t="shared" si="542"/>
        <v>North</v>
      </c>
      <c r="K5809" s="11" t="str">
        <f t="shared" si="543"/>
        <v>2010s</v>
      </c>
      <c r="L5809" s="11" t="str">
        <f t="shared" si="544"/>
        <v>Cereal</v>
      </c>
      <c r="M5809" s="18">
        <f t="shared" si="545"/>
        <v>1.2497623056353373E-2</v>
      </c>
    </row>
    <row r="5810" spans="1:13">
      <c r="A5810" s="4">
        <v>2017</v>
      </c>
      <c r="B5810" s="5" t="s">
        <v>190</v>
      </c>
      <c r="C5810" s="5" t="s">
        <v>200</v>
      </c>
      <c r="D5810" s="5" t="s">
        <v>17</v>
      </c>
      <c r="E5810" s="5">
        <v>100</v>
      </c>
      <c r="F5810" s="6">
        <v>2000</v>
      </c>
      <c r="H5810" s="15" t="str">
        <f t="shared" si="540"/>
        <v>Medium</v>
      </c>
      <c r="I5810" s="11" t="str">
        <f t="shared" si="541"/>
        <v>Small</v>
      </c>
      <c r="J5810" s="11" t="str">
        <f t="shared" si="542"/>
        <v>North</v>
      </c>
      <c r="K5810" s="11" t="str">
        <f t="shared" si="543"/>
        <v>2010s</v>
      </c>
      <c r="L5810" s="11" t="str">
        <f t="shared" si="544"/>
        <v>Pulse</v>
      </c>
      <c r="M5810" s="18">
        <f t="shared" si="545"/>
        <v>20</v>
      </c>
    </row>
    <row r="5811" spans="1:13">
      <c r="A5811" s="4">
        <v>2017</v>
      </c>
      <c r="B5811" s="5" t="s">
        <v>190</v>
      </c>
      <c r="C5811" s="5" t="s">
        <v>200</v>
      </c>
      <c r="D5811" s="5" t="s">
        <v>18</v>
      </c>
      <c r="E5811" s="5">
        <v>9000</v>
      </c>
      <c r="F5811" s="6">
        <v>720</v>
      </c>
      <c r="H5811" s="15" t="str">
        <f t="shared" si="540"/>
        <v>Low</v>
      </c>
      <c r="I5811" s="11" t="str">
        <f t="shared" si="541"/>
        <v>Large</v>
      </c>
      <c r="J5811" s="11" t="str">
        <f t="shared" si="542"/>
        <v>North</v>
      </c>
      <c r="K5811" s="11" t="str">
        <f t="shared" si="543"/>
        <v>2010s</v>
      </c>
      <c r="L5811" s="11" t="str">
        <f t="shared" si="544"/>
        <v>Fiber</v>
      </c>
      <c r="M5811" s="18">
        <f t="shared" si="545"/>
        <v>0.08</v>
      </c>
    </row>
    <row r="5812" spans="1:13">
      <c r="A5812" s="4">
        <v>2008</v>
      </c>
      <c r="B5812" s="5" t="s">
        <v>190</v>
      </c>
      <c r="C5812" s="5" t="s">
        <v>201</v>
      </c>
      <c r="D5812" s="5" t="s">
        <v>15</v>
      </c>
      <c r="E5812" s="5">
        <v>316950</v>
      </c>
      <c r="F5812" s="6">
        <v>4204.16</v>
      </c>
      <c r="H5812" s="15" t="str">
        <f t="shared" si="540"/>
        <v>High</v>
      </c>
      <c r="I5812" s="11" t="str">
        <f t="shared" si="541"/>
        <v>Large</v>
      </c>
      <c r="J5812" s="11" t="str">
        <f t="shared" si="542"/>
        <v>North</v>
      </c>
      <c r="K5812" s="11" t="str">
        <f t="shared" si="543"/>
        <v>2000s</v>
      </c>
      <c r="L5812" s="11" t="str">
        <f t="shared" si="544"/>
        <v>Cereal</v>
      </c>
      <c r="M5812" s="18">
        <f t="shared" si="545"/>
        <v>1.326442656570437E-2</v>
      </c>
    </row>
    <row r="5813" spans="1:13">
      <c r="A5813" s="4">
        <v>2008</v>
      </c>
      <c r="B5813" s="5" t="s">
        <v>190</v>
      </c>
      <c r="C5813" s="5" t="s">
        <v>201</v>
      </c>
      <c r="D5813" s="5" t="s">
        <v>16</v>
      </c>
      <c r="E5813" s="5">
        <v>5270</v>
      </c>
      <c r="F5813" s="6">
        <v>3525.62</v>
      </c>
      <c r="H5813" s="15" t="str">
        <f t="shared" si="540"/>
        <v>High</v>
      </c>
      <c r="I5813" s="11" t="str">
        <f t="shared" si="541"/>
        <v>Large</v>
      </c>
      <c r="J5813" s="11" t="str">
        <f t="shared" si="542"/>
        <v>North</v>
      </c>
      <c r="K5813" s="11" t="str">
        <f t="shared" si="543"/>
        <v>2000s</v>
      </c>
      <c r="L5813" s="11" t="str">
        <f t="shared" si="544"/>
        <v>Cereal</v>
      </c>
      <c r="M5813" s="18">
        <f t="shared" si="545"/>
        <v>0.66899810246679314</v>
      </c>
    </row>
    <row r="5814" spans="1:13">
      <c r="A5814" s="4">
        <v>2008</v>
      </c>
      <c r="B5814" s="5" t="s">
        <v>190</v>
      </c>
      <c r="C5814" s="5" t="s">
        <v>201</v>
      </c>
      <c r="D5814" s="5" t="s">
        <v>17</v>
      </c>
      <c r="E5814" s="5">
        <v>50</v>
      </c>
      <c r="F5814" s="6">
        <v>1000</v>
      </c>
      <c r="H5814" s="15" t="str">
        <f t="shared" si="540"/>
        <v>Medium</v>
      </c>
      <c r="I5814" s="11" t="str">
        <f t="shared" si="541"/>
        <v>Small</v>
      </c>
      <c r="J5814" s="11" t="str">
        <f t="shared" si="542"/>
        <v>North</v>
      </c>
      <c r="K5814" s="11" t="str">
        <f t="shared" si="543"/>
        <v>2000s</v>
      </c>
      <c r="L5814" s="11" t="str">
        <f t="shared" si="544"/>
        <v>Pulse</v>
      </c>
      <c r="M5814" s="18">
        <f t="shared" si="545"/>
        <v>20</v>
      </c>
    </row>
    <row r="5815" spans="1:13">
      <c r="A5815" s="4">
        <v>2008</v>
      </c>
      <c r="B5815" s="5" t="s">
        <v>190</v>
      </c>
      <c r="C5815" s="5" t="s">
        <v>201</v>
      </c>
      <c r="D5815" s="5" t="s">
        <v>18</v>
      </c>
      <c r="E5815" s="5">
        <v>1000</v>
      </c>
      <c r="F5815" s="6">
        <v>740</v>
      </c>
      <c r="H5815" s="15" t="str">
        <f t="shared" si="540"/>
        <v>Low</v>
      </c>
      <c r="I5815" s="11" t="str">
        <f t="shared" si="541"/>
        <v>Medium</v>
      </c>
      <c r="J5815" s="11" t="str">
        <f t="shared" si="542"/>
        <v>North</v>
      </c>
      <c r="K5815" s="11" t="str">
        <f t="shared" si="543"/>
        <v>2000s</v>
      </c>
      <c r="L5815" s="11" t="str">
        <f t="shared" si="544"/>
        <v>Fiber</v>
      </c>
      <c r="M5815" s="18">
        <f t="shared" si="545"/>
        <v>0.74</v>
      </c>
    </row>
    <row r="5816" spans="1:13">
      <c r="A5816" s="4">
        <v>2009</v>
      </c>
      <c r="B5816" s="5" t="s">
        <v>190</v>
      </c>
      <c r="C5816" s="5" t="s">
        <v>201</v>
      </c>
      <c r="D5816" s="5" t="s">
        <v>15</v>
      </c>
      <c r="E5816" s="5">
        <v>321220</v>
      </c>
      <c r="F5816" s="6">
        <v>4268.32</v>
      </c>
      <c r="H5816" s="15" t="str">
        <f t="shared" si="540"/>
        <v>High</v>
      </c>
      <c r="I5816" s="11" t="str">
        <f t="shared" si="541"/>
        <v>Large</v>
      </c>
      <c r="J5816" s="11" t="str">
        <f t="shared" si="542"/>
        <v>North</v>
      </c>
      <c r="K5816" s="11" t="str">
        <f t="shared" si="543"/>
        <v>2000s</v>
      </c>
      <c r="L5816" s="11" t="str">
        <f t="shared" si="544"/>
        <v>Cereal</v>
      </c>
      <c r="M5816" s="18">
        <f t="shared" si="545"/>
        <v>1.3287840109582217E-2</v>
      </c>
    </row>
    <row r="5817" spans="1:13">
      <c r="A5817" s="4">
        <v>2009</v>
      </c>
      <c r="B5817" s="5" t="s">
        <v>190</v>
      </c>
      <c r="C5817" s="5" t="s">
        <v>201</v>
      </c>
      <c r="D5817" s="5" t="s">
        <v>16</v>
      </c>
      <c r="E5817" s="5">
        <v>4270</v>
      </c>
      <c r="F5817" s="6">
        <v>3468.38</v>
      </c>
      <c r="H5817" s="15" t="str">
        <f t="shared" si="540"/>
        <v>High</v>
      </c>
      <c r="I5817" s="11" t="str">
        <f t="shared" si="541"/>
        <v>Medium</v>
      </c>
      <c r="J5817" s="11" t="str">
        <f t="shared" si="542"/>
        <v>North</v>
      </c>
      <c r="K5817" s="11" t="str">
        <f t="shared" si="543"/>
        <v>2000s</v>
      </c>
      <c r="L5817" s="11" t="str">
        <f t="shared" si="544"/>
        <v>Cereal</v>
      </c>
      <c r="M5817" s="18">
        <f t="shared" si="545"/>
        <v>0.8122669789227166</v>
      </c>
    </row>
    <row r="5818" spans="1:13">
      <c r="A5818" s="4">
        <v>2009</v>
      </c>
      <c r="B5818" s="5" t="s">
        <v>190</v>
      </c>
      <c r="C5818" s="5" t="s">
        <v>201</v>
      </c>
      <c r="D5818" s="5" t="s">
        <v>17</v>
      </c>
      <c r="E5818" s="5">
        <v>500</v>
      </c>
      <c r="F5818" s="6">
        <v>1000</v>
      </c>
      <c r="H5818" s="15" t="str">
        <f t="shared" si="540"/>
        <v>Medium</v>
      </c>
      <c r="I5818" s="11" t="str">
        <f t="shared" si="541"/>
        <v>Small</v>
      </c>
      <c r="J5818" s="11" t="str">
        <f t="shared" si="542"/>
        <v>North</v>
      </c>
      <c r="K5818" s="11" t="str">
        <f t="shared" si="543"/>
        <v>2000s</v>
      </c>
      <c r="L5818" s="11" t="str">
        <f t="shared" si="544"/>
        <v>Pulse</v>
      </c>
      <c r="M5818" s="18">
        <f t="shared" si="545"/>
        <v>2</v>
      </c>
    </row>
    <row r="5819" spans="1:13">
      <c r="A5819" s="4">
        <v>2009</v>
      </c>
      <c r="B5819" s="5" t="s">
        <v>190</v>
      </c>
      <c r="C5819" s="5" t="s">
        <v>201</v>
      </c>
      <c r="D5819" s="5" t="s">
        <v>18</v>
      </c>
      <c r="E5819" s="5">
        <v>1000</v>
      </c>
      <c r="F5819" s="6">
        <v>680</v>
      </c>
      <c r="H5819" s="15" t="str">
        <f t="shared" si="540"/>
        <v>Low</v>
      </c>
      <c r="I5819" s="11" t="str">
        <f t="shared" si="541"/>
        <v>Medium</v>
      </c>
      <c r="J5819" s="11" t="str">
        <f t="shared" si="542"/>
        <v>North</v>
      </c>
      <c r="K5819" s="11" t="str">
        <f t="shared" si="543"/>
        <v>2000s</v>
      </c>
      <c r="L5819" s="11" t="str">
        <f t="shared" si="544"/>
        <v>Fiber</v>
      </c>
      <c r="M5819" s="18">
        <f t="shared" si="545"/>
        <v>0.68</v>
      </c>
    </row>
    <row r="5820" spans="1:13">
      <c r="A5820" s="4">
        <v>2010</v>
      </c>
      <c r="B5820" s="5" t="s">
        <v>190</v>
      </c>
      <c r="C5820" s="5" t="s">
        <v>201</v>
      </c>
      <c r="D5820" s="5" t="s">
        <v>15</v>
      </c>
      <c r="E5820" s="5">
        <v>315640</v>
      </c>
      <c r="F5820" s="6">
        <v>3818.37</v>
      </c>
      <c r="H5820" s="15" t="str">
        <f t="shared" si="540"/>
        <v>High</v>
      </c>
      <c r="I5820" s="11" t="str">
        <f t="shared" si="541"/>
        <v>Large</v>
      </c>
      <c r="J5820" s="11" t="str">
        <f t="shared" si="542"/>
        <v>North</v>
      </c>
      <c r="K5820" s="11" t="str">
        <f t="shared" si="543"/>
        <v>2010s</v>
      </c>
      <c r="L5820" s="11" t="str">
        <f t="shared" si="544"/>
        <v>Cereal</v>
      </c>
      <c r="M5820" s="18">
        <f t="shared" si="545"/>
        <v>1.209723102268407E-2</v>
      </c>
    </row>
    <row r="5821" spans="1:13">
      <c r="A5821" s="4">
        <v>2010</v>
      </c>
      <c r="B5821" s="5" t="s">
        <v>190</v>
      </c>
      <c r="C5821" s="5" t="s">
        <v>201</v>
      </c>
      <c r="D5821" s="5" t="s">
        <v>16</v>
      </c>
      <c r="E5821" s="5">
        <v>4000</v>
      </c>
      <c r="F5821" s="6">
        <v>3750</v>
      </c>
      <c r="H5821" s="15" t="str">
        <f t="shared" si="540"/>
        <v>High</v>
      </c>
      <c r="I5821" s="11" t="str">
        <f t="shared" si="541"/>
        <v>Medium</v>
      </c>
      <c r="J5821" s="11" t="str">
        <f t="shared" si="542"/>
        <v>North</v>
      </c>
      <c r="K5821" s="11" t="str">
        <f t="shared" si="543"/>
        <v>2010s</v>
      </c>
      <c r="L5821" s="11" t="str">
        <f t="shared" si="544"/>
        <v>Cereal</v>
      </c>
      <c r="M5821" s="18">
        <f t="shared" si="545"/>
        <v>0.9375</v>
      </c>
    </row>
    <row r="5822" spans="1:13">
      <c r="A5822" s="4">
        <v>2010</v>
      </c>
      <c r="B5822" s="5" t="s">
        <v>190</v>
      </c>
      <c r="C5822" s="5" t="s">
        <v>201</v>
      </c>
      <c r="D5822" s="5" t="s">
        <v>17</v>
      </c>
      <c r="E5822" s="5">
        <v>50</v>
      </c>
      <c r="F5822" s="6">
        <v>2000</v>
      </c>
      <c r="H5822" s="15" t="str">
        <f t="shared" si="540"/>
        <v>Medium</v>
      </c>
      <c r="I5822" s="11" t="str">
        <f t="shared" si="541"/>
        <v>Small</v>
      </c>
      <c r="J5822" s="11" t="str">
        <f t="shared" si="542"/>
        <v>North</v>
      </c>
      <c r="K5822" s="11" t="str">
        <f t="shared" si="543"/>
        <v>2010s</v>
      </c>
      <c r="L5822" s="11" t="str">
        <f t="shared" si="544"/>
        <v>Pulse</v>
      </c>
      <c r="M5822" s="18">
        <f t="shared" si="545"/>
        <v>40</v>
      </c>
    </row>
    <row r="5823" spans="1:13">
      <c r="A5823" s="4">
        <v>2010</v>
      </c>
      <c r="B5823" s="5" t="s">
        <v>190</v>
      </c>
      <c r="C5823" s="5" t="s">
        <v>201</v>
      </c>
      <c r="D5823" s="5" t="s">
        <v>18</v>
      </c>
      <c r="E5823" s="5">
        <v>1000</v>
      </c>
      <c r="F5823" s="6">
        <v>470</v>
      </c>
      <c r="H5823" s="15" t="str">
        <f t="shared" si="540"/>
        <v>Low</v>
      </c>
      <c r="I5823" s="11" t="str">
        <f t="shared" si="541"/>
        <v>Medium</v>
      </c>
      <c r="J5823" s="11" t="str">
        <f t="shared" si="542"/>
        <v>North</v>
      </c>
      <c r="K5823" s="11" t="str">
        <f t="shared" si="543"/>
        <v>2010s</v>
      </c>
      <c r="L5823" s="11" t="str">
        <f t="shared" si="544"/>
        <v>Fiber</v>
      </c>
      <c r="M5823" s="18">
        <f t="shared" si="545"/>
        <v>0.47</v>
      </c>
    </row>
    <row r="5824" spans="1:13">
      <c r="A5824" s="4">
        <v>2011</v>
      </c>
      <c r="B5824" s="5" t="s">
        <v>190</v>
      </c>
      <c r="C5824" s="5" t="s">
        <v>201</v>
      </c>
      <c r="D5824" s="5" t="s">
        <v>15</v>
      </c>
      <c r="E5824" s="5">
        <v>316220</v>
      </c>
      <c r="F5824" s="6">
        <v>3930.11</v>
      </c>
      <c r="H5824" s="15" t="str">
        <f t="shared" si="540"/>
        <v>High</v>
      </c>
      <c r="I5824" s="11" t="str">
        <f t="shared" si="541"/>
        <v>Large</v>
      </c>
      <c r="J5824" s="11" t="str">
        <f t="shared" si="542"/>
        <v>North</v>
      </c>
      <c r="K5824" s="11" t="str">
        <f t="shared" si="543"/>
        <v>2010s</v>
      </c>
      <c r="L5824" s="11" t="str">
        <f t="shared" si="544"/>
        <v>Cereal</v>
      </c>
      <c r="M5824" s="18">
        <f t="shared" si="545"/>
        <v>1.2428404275504396E-2</v>
      </c>
    </row>
    <row r="5825" spans="1:13">
      <c r="A5825" s="4">
        <v>2011</v>
      </c>
      <c r="B5825" s="5" t="s">
        <v>190</v>
      </c>
      <c r="C5825" s="5" t="s">
        <v>201</v>
      </c>
      <c r="D5825" s="5" t="s">
        <v>16</v>
      </c>
      <c r="E5825" s="5">
        <v>4000</v>
      </c>
      <c r="F5825" s="6">
        <v>4500</v>
      </c>
      <c r="H5825" s="15" t="str">
        <f t="shared" si="540"/>
        <v>High</v>
      </c>
      <c r="I5825" s="11" t="str">
        <f t="shared" si="541"/>
        <v>Medium</v>
      </c>
      <c r="J5825" s="11" t="str">
        <f t="shared" si="542"/>
        <v>North</v>
      </c>
      <c r="K5825" s="11" t="str">
        <f t="shared" si="543"/>
        <v>2010s</v>
      </c>
      <c r="L5825" s="11" t="str">
        <f t="shared" si="544"/>
        <v>Cereal</v>
      </c>
      <c r="M5825" s="18">
        <f t="shared" si="545"/>
        <v>1.125</v>
      </c>
    </row>
    <row r="5826" spans="1:13">
      <c r="A5826" s="4">
        <v>2011</v>
      </c>
      <c r="B5826" s="5" t="s">
        <v>190</v>
      </c>
      <c r="C5826" s="5" t="s">
        <v>201</v>
      </c>
      <c r="D5826" s="5" t="s">
        <v>17</v>
      </c>
      <c r="E5826" s="5">
        <v>50</v>
      </c>
      <c r="F5826" s="6">
        <v>1000</v>
      </c>
      <c r="H5826" s="15" t="str">
        <f t="shared" si="540"/>
        <v>Medium</v>
      </c>
      <c r="I5826" s="11" t="str">
        <f t="shared" si="541"/>
        <v>Small</v>
      </c>
      <c r="J5826" s="11" t="str">
        <f t="shared" si="542"/>
        <v>North</v>
      </c>
      <c r="K5826" s="11" t="str">
        <f t="shared" si="543"/>
        <v>2010s</v>
      </c>
      <c r="L5826" s="11" t="str">
        <f t="shared" si="544"/>
        <v>Pulse</v>
      </c>
      <c r="M5826" s="18">
        <f t="shared" si="545"/>
        <v>20</v>
      </c>
    </row>
    <row r="5827" spans="1:13">
      <c r="A5827" s="4">
        <v>2011</v>
      </c>
      <c r="B5827" s="5" t="s">
        <v>190</v>
      </c>
      <c r="C5827" s="5" t="s">
        <v>201</v>
      </c>
      <c r="D5827" s="5" t="s">
        <v>18</v>
      </c>
      <c r="E5827" s="5">
        <v>1000</v>
      </c>
      <c r="F5827" s="6">
        <v>540</v>
      </c>
      <c r="H5827" s="15" t="str">
        <f t="shared" ref="H5827:H5890" si="546">IF(F5827&lt;1000,"Low",IF(F5827&lt;3000,"Medium","High"))</f>
        <v>Low</v>
      </c>
      <c r="I5827" s="11" t="str">
        <f t="shared" ref="I5827:I5890" si="547">IF(E5827&lt;1000,"Small",IF(E5827&lt;5000,"Medium","Large"))</f>
        <v>Medium</v>
      </c>
      <c r="J5827" s="11" t="str">
        <f t="shared" ref="J5827:J5890" si="548">IF(OR(B5827="Punjab",B5827="Haryana",B5827="Himachal Pradesh",B5827="Jammu and Kashmir",B5827="Uttarakhand",B5827="Delhi",B5827="Chandigarh"),"North",IF(OR(B5827="Tamil Nadu",B5827="Karnataka",B5827="Kerala",B5827="Andhra Pradesh",B5827="Telangana"),"South",IF(OR(B5827="Maharashtra",B5827="Gujarat",B5827="Goa",B5827="Rajasthan"),"West",IF(OR(B5827="West Bengal",B5827="Bihar",B5827="Jharkhand",B5827="Odisha",B5827="Assam",B5827="Sikkim",B5827="Arunachal Pradesh",B5827="Manipur",B5827="Meghalaya",B5827="Mizoram",B5827="Nagaland",B5827="Tripura"),"East","Central"))))</f>
        <v>North</v>
      </c>
      <c r="K5827" s="11" t="str">
        <f t="shared" ref="K5827:K5890" si="549">LEFT(A5827,3)&amp;"0s"</f>
        <v>2010s</v>
      </c>
      <c r="L5827" s="11" t="str">
        <f t="shared" ref="L5827:L5890" si="550">IF(D5827="Rice","Cereal",IF(D5827="Maize","Cereal",IF(D5827="Chickpea","Pulse",IF(D5827="Cotton","Fiber","Other"))))</f>
        <v>Fiber</v>
      </c>
      <c r="M5827" s="18">
        <f t="shared" ref="M5827:M5890" si="551">F5827/E5827</f>
        <v>0.54</v>
      </c>
    </row>
    <row r="5828" spans="1:13">
      <c r="A5828" s="4">
        <v>2012</v>
      </c>
      <c r="B5828" s="5" t="s">
        <v>190</v>
      </c>
      <c r="C5828" s="5" t="s">
        <v>201</v>
      </c>
      <c r="D5828" s="5" t="s">
        <v>15</v>
      </c>
      <c r="E5828" s="5">
        <v>314720</v>
      </c>
      <c r="F5828" s="6">
        <v>4054.97</v>
      </c>
      <c r="H5828" s="15" t="str">
        <f t="shared" si="546"/>
        <v>High</v>
      </c>
      <c r="I5828" s="11" t="str">
        <f t="shared" si="547"/>
        <v>Large</v>
      </c>
      <c r="J5828" s="11" t="str">
        <f t="shared" si="548"/>
        <v>North</v>
      </c>
      <c r="K5828" s="11" t="str">
        <f t="shared" si="549"/>
        <v>2010s</v>
      </c>
      <c r="L5828" s="11" t="str">
        <f t="shared" si="550"/>
        <v>Cereal</v>
      </c>
      <c r="M5828" s="18">
        <f t="shared" si="551"/>
        <v>1.2884373411286221E-2</v>
      </c>
    </row>
    <row r="5829" spans="1:13">
      <c r="A5829" s="4">
        <v>2012</v>
      </c>
      <c r="B5829" s="5" t="s">
        <v>190</v>
      </c>
      <c r="C5829" s="5" t="s">
        <v>201</v>
      </c>
      <c r="D5829" s="5" t="s">
        <v>16</v>
      </c>
      <c r="E5829" s="5">
        <v>4770</v>
      </c>
      <c r="F5829" s="6">
        <v>3371.07</v>
      </c>
      <c r="H5829" s="15" t="str">
        <f t="shared" si="546"/>
        <v>High</v>
      </c>
      <c r="I5829" s="11" t="str">
        <f t="shared" si="547"/>
        <v>Medium</v>
      </c>
      <c r="J5829" s="11" t="str">
        <f t="shared" si="548"/>
        <v>North</v>
      </c>
      <c r="K5829" s="11" t="str">
        <f t="shared" si="549"/>
        <v>2010s</v>
      </c>
      <c r="L5829" s="11" t="str">
        <f t="shared" si="550"/>
        <v>Cereal</v>
      </c>
      <c r="M5829" s="18">
        <f t="shared" si="551"/>
        <v>0.70672327044025163</v>
      </c>
    </row>
    <row r="5830" spans="1:13">
      <c r="A5830" s="4">
        <v>2012</v>
      </c>
      <c r="B5830" s="5" t="s">
        <v>190</v>
      </c>
      <c r="C5830" s="5" t="s">
        <v>201</v>
      </c>
      <c r="D5830" s="5" t="s">
        <v>18</v>
      </c>
      <c r="E5830" s="5">
        <v>1000</v>
      </c>
      <c r="F5830" s="6">
        <v>540</v>
      </c>
      <c r="H5830" s="15" t="str">
        <f t="shared" si="546"/>
        <v>Low</v>
      </c>
      <c r="I5830" s="11" t="str">
        <f t="shared" si="547"/>
        <v>Medium</v>
      </c>
      <c r="J5830" s="11" t="str">
        <f t="shared" si="548"/>
        <v>North</v>
      </c>
      <c r="K5830" s="11" t="str">
        <f t="shared" si="549"/>
        <v>2010s</v>
      </c>
      <c r="L5830" s="11" t="str">
        <f t="shared" si="550"/>
        <v>Fiber</v>
      </c>
      <c r="M5830" s="18">
        <f t="shared" si="551"/>
        <v>0.54</v>
      </c>
    </row>
    <row r="5831" spans="1:13">
      <c r="A5831" s="4">
        <v>2013</v>
      </c>
      <c r="B5831" s="5" t="s">
        <v>190</v>
      </c>
      <c r="C5831" s="5" t="s">
        <v>201</v>
      </c>
      <c r="D5831" s="5" t="s">
        <v>15</v>
      </c>
      <c r="E5831" s="5">
        <v>310720</v>
      </c>
      <c r="F5831" s="6">
        <v>4109.07</v>
      </c>
      <c r="H5831" s="15" t="str">
        <f t="shared" si="546"/>
        <v>High</v>
      </c>
      <c r="I5831" s="11" t="str">
        <f t="shared" si="547"/>
        <v>Large</v>
      </c>
      <c r="J5831" s="11" t="str">
        <f t="shared" si="548"/>
        <v>North</v>
      </c>
      <c r="K5831" s="11" t="str">
        <f t="shared" si="549"/>
        <v>2010s</v>
      </c>
      <c r="L5831" s="11" t="str">
        <f t="shared" si="550"/>
        <v>Cereal</v>
      </c>
      <c r="M5831" s="18">
        <f t="shared" si="551"/>
        <v>1.3224349897013387E-2</v>
      </c>
    </row>
    <row r="5832" spans="1:13">
      <c r="A5832" s="4">
        <v>2013</v>
      </c>
      <c r="B5832" s="5" t="s">
        <v>190</v>
      </c>
      <c r="C5832" s="5" t="s">
        <v>201</v>
      </c>
      <c r="D5832" s="5" t="s">
        <v>16</v>
      </c>
      <c r="E5832" s="5">
        <v>6270</v>
      </c>
      <c r="F5832" s="6">
        <v>4797.45</v>
      </c>
      <c r="H5832" s="15" t="str">
        <f t="shared" si="546"/>
        <v>High</v>
      </c>
      <c r="I5832" s="11" t="str">
        <f t="shared" si="547"/>
        <v>Large</v>
      </c>
      <c r="J5832" s="11" t="str">
        <f t="shared" si="548"/>
        <v>North</v>
      </c>
      <c r="K5832" s="11" t="str">
        <f t="shared" si="549"/>
        <v>2010s</v>
      </c>
      <c r="L5832" s="11" t="str">
        <f t="shared" si="550"/>
        <v>Cereal</v>
      </c>
      <c r="M5832" s="18">
        <f t="shared" si="551"/>
        <v>0.76514354066985646</v>
      </c>
    </row>
    <row r="5833" spans="1:13">
      <c r="A5833" s="4">
        <v>2014</v>
      </c>
      <c r="B5833" s="5" t="s">
        <v>190</v>
      </c>
      <c r="C5833" s="5" t="s">
        <v>201</v>
      </c>
      <c r="D5833" s="5" t="s">
        <v>15</v>
      </c>
      <c r="E5833" s="5">
        <v>310720</v>
      </c>
      <c r="F5833" s="6">
        <v>3987.45</v>
      </c>
      <c r="H5833" s="15" t="str">
        <f t="shared" si="546"/>
        <v>High</v>
      </c>
      <c r="I5833" s="11" t="str">
        <f t="shared" si="547"/>
        <v>Large</v>
      </c>
      <c r="J5833" s="11" t="str">
        <f t="shared" si="548"/>
        <v>North</v>
      </c>
      <c r="K5833" s="11" t="str">
        <f t="shared" si="549"/>
        <v>2010s</v>
      </c>
      <c r="L5833" s="11" t="str">
        <f t="shared" si="550"/>
        <v>Cereal</v>
      </c>
      <c r="M5833" s="18">
        <f t="shared" si="551"/>
        <v>1.2832936405767249E-2</v>
      </c>
    </row>
    <row r="5834" spans="1:13">
      <c r="A5834" s="4">
        <v>2014</v>
      </c>
      <c r="B5834" s="5" t="s">
        <v>190</v>
      </c>
      <c r="C5834" s="5" t="s">
        <v>201</v>
      </c>
      <c r="D5834" s="5" t="s">
        <v>16</v>
      </c>
      <c r="E5834" s="5">
        <v>5770</v>
      </c>
      <c r="F5834" s="6">
        <v>4000</v>
      </c>
      <c r="H5834" s="15" t="str">
        <f t="shared" si="546"/>
        <v>High</v>
      </c>
      <c r="I5834" s="11" t="str">
        <f t="shared" si="547"/>
        <v>Large</v>
      </c>
      <c r="J5834" s="11" t="str">
        <f t="shared" si="548"/>
        <v>North</v>
      </c>
      <c r="K5834" s="11" t="str">
        <f t="shared" si="549"/>
        <v>2010s</v>
      </c>
      <c r="L5834" s="11" t="str">
        <f t="shared" si="550"/>
        <v>Cereal</v>
      </c>
      <c r="M5834" s="18">
        <f t="shared" si="551"/>
        <v>0.69324090121317161</v>
      </c>
    </row>
    <row r="5835" spans="1:13">
      <c r="A5835" s="4">
        <v>2014</v>
      </c>
      <c r="B5835" s="5" t="s">
        <v>190</v>
      </c>
      <c r="C5835" s="5" t="s">
        <v>201</v>
      </c>
      <c r="D5835" s="5" t="s">
        <v>17</v>
      </c>
      <c r="E5835" s="5">
        <v>150</v>
      </c>
      <c r="F5835" s="6">
        <v>1000</v>
      </c>
      <c r="H5835" s="15" t="str">
        <f t="shared" si="546"/>
        <v>Medium</v>
      </c>
      <c r="I5835" s="11" t="str">
        <f t="shared" si="547"/>
        <v>Small</v>
      </c>
      <c r="J5835" s="11" t="str">
        <f t="shared" si="548"/>
        <v>North</v>
      </c>
      <c r="K5835" s="11" t="str">
        <f t="shared" si="549"/>
        <v>2010s</v>
      </c>
      <c r="L5835" s="11" t="str">
        <f t="shared" si="550"/>
        <v>Pulse</v>
      </c>
      <c r="M5835" s="18">
        <f t="shared" si="551"/>
        <v>6.666666666666667</v>
      </c>
    </row>
    <row r="5836" spans="1:13">
      <c r="A5836" s="4">
        <v>2015</v>
      </c>
      <c r="B5836" s="5" t="s">
        <v>190</v>
      </c>
      <c r="C5836" s="5" t="s">
        <v>201</v>
      </c>
      <c r="D5836" s="5" t="s">
        <v>15</v>
      </c>
      <c r="E5836" s="5">
        <v>311720</v>
      </c>
      <c r="F5836" s="6">
        <v>4053.89</v>
      </c>
      <c r="H5836" s="15" t="str">
        <f t="shared" si="546"/>
        <v>High</v>
      </c>
      <c r="I5836" s="11" t="str">
        <f t="shared" si="547"/>
        <v>Large</v>
      </c>
      <c r="J5836" s="11" t="str">
        <f t="shared" si="548"/>
        <v>North</v>
      </c>
      <c r="K5836" s="11" t="str">
        <f t="shared" si="549"/>
        <v>2010s</v>
      </c>
      <c r="L5836" s="11" t="str">
        <f t="shared" si="550"/>
        <v>Cereal</v>
      </c>
      <c r="M5836" s="18">
        <f t="shared" si="551"/>
        <v>1.3004908250994481E-2</v>
      </c>
    </row>
    <row r="5837" spans="1:13">
      <c r="A5837" s="4">
        <v>2015</v>
      </c>
      <c r="B5837" s="5" t="s">
        <v>190</v>
      </c>
      <c r="C5837" s="5" t="s">
        <v>201</v>
      </c>
      <c r="D5837" s="5" t="s">
        <v>16</v>
      </c>
      <c r="E5837" s="5">
        <v>4770</v>
      </c>
      <c r="F5837" s="6">
        <v>4000</v>
      </c>
      <c r="H5837" s="15" t="str">
        <f t="shared" si="546"/>
        <v>High</v>
      </c>
      <c r="I5837" s="11" t="str">
        <f t="shared" si="547"/>
        <v>Medium</v>
      </c>
      <c r="J5837" s="11" t="str">
        <f t="shared" si="548"/>
        <v>North</v>
      </c>
      <c r="K5837" s="11" t="str">
        <f t="shared" si="549"/>
        <v>2010s</v>
      </c>
      <c r="L5837" s="11" t="str">
        <f t="shared" si="550"/>
        <v>Cereal</v>
      </c>
      <c r="M5837" s="18">
        <f t="shared" si="551"/>
        <v>0.83857442348008382</v>
      </c>
    </row>
    <row r="5838" spans="1:13">
      <c r="A5838" s="4">
        <v>2015</v>
      </c>
      <c r="B5838" s="5" t="s">
        <v>190</v>
      </c>
      <c r="C5838" s="5" t="s">
        <v>201</v>
      </c>
      <c r="D5838" s="5" t="s">
        <v>17</v>
      </c>
      <c r="E5838" s="5">
        <v>50</v>
      </c>
      <c r="F5838" s="6">
        <v>1300</v>
      </c>
      <c r="H5838" s="15" t="str">
        <f t="shared" si="546"/>
        <v>Medium</v>
      </c>
      <c r="I5838" s="11" t="str">
        <f t="shared" si="547"/>
        <v>Small</v>
      </c>
      <c r="J5838" s="11" t="str">
        <f t="shared" si="548"/>
        <v>North</v>
      </c>
      <c r="K5838" s="11" t="str">
        <f t="shared" si="549"/>
        <v>2010s</v>
      </c>
      <c r="L5838" s="11" t="str">
        <f t="shared" si="550"/>
        <v>Pulse</v>
      </c>
      <c r="M5838" s="18">
        <f t="shared" si="551"/>
        <v>26</v>
      </c>
    </row>
    <row r="5839" spans="1:13">
      <c r="A5839" s="4">
        <v>2015</v>
      </c>
      <c r="B5839" s="5" t="s">
        <v>190</v>
      </c>
      <c r="C5839" s="5" t="s">
        <v>201</v>
      </c>
      <c r="D5839" s="5" t="s">
        <v>18</v>
      </c>
      <c r="E5839" s="5">
        <v>1000</v>
      </c>
      <c r="F5839" s="6">
        <v>180</v>
      </c>
      <c r="H5839" s="15" t="str">
        <f t="shared" si="546"/>
        <v>Low</v>
      </c>
      <c r="I5839" s="11" t="str">
        <f t="shared" si="547"/>
        <v>Medium</v>
      </c>
      <c r="J5839" s="11" t="str">
        <f t="shared" si="548"/>
        <v>North</v>
      </c>
      <c r="K5839" s="11" t="str">
        <f t="shared" si="549"/>
        <v>2010s</v>
      </c>
      <c r="L5839" s="11" t="str">
        <f t="shared" si="550"/>
        <v>Fiber</v>
      </c>
      <c r="M5839" s="18">
        <f t="shared" si="551"/>
        <v>0.18</v>
      </c>
    </row>
    <row r="5840" spans="1:13">
      <c r="A5840" s="4">
        <v>2016</v>
      </c>
      <c r="B5840" s="5" t="s">
        <v>190</v>
      </c>
      <c r="C5840" s="5" t="s">
        <v>201</v>
      </c>
      <c r="D5840" s="5" t="s">
        <v>15</v>
      </c>
      <c r="E5840" s="5">
        <v>313720</v>
      </c>
      <c r="F5840" s="6">
        <v>4309.1000000000004</v>
      </c>
      <c r="H5840" s="15" t="str">
        <f t="shared" si="546"/>
        <v>High</v>
      </c>
      <c r="I5840" s="11" t="str">
        <f t="shared" si="547"/>
        <v>Large</v>
      </c>
      <c r="J5840" s="11" t="str">
        <f t="shared" si="548"/>
        <v>North</v>
      </c>
      <c r="K5840" s="11" t="str">
        <f t="shared" si="549"/>
        <v>2010s</v>
      </c>
      <c r="L5840" s="11" t="str">
        <f t="shared" si="550"/>
        <v>Cereal</v>
      </c>
      <c r="M5840" s="18">
        <f t="shared" si="551"/>
        <v>1.3735496621190873E-2</v>
      </c>
    </row>
    <row r="5841" spans="1:13">
      <c r="A5841" s="4">
        <v>2016</v>
      </c>
      <c r="B5841" s="5" t="s">
        <v>190</v>
      </c>
      <c r="C5841" s="5" t="s">
        <v>201</v>
      </c>
      <c r="D5841" s="5" t="s">
        <v>16</v>
      </c>
      <c r="E5841" s="5">
        <v>4000</v>
      </c>
      <c r="F5841" s="6">
        <v>4250</v>
      </c>
      <c r="H5841" s="15" t="str">
        <f t="shared" si="546"/>
        <v>High</v>
      </c>
      <c r="I5841" s="11" t="str">
        <f t="shared" si="547"/>
        <v>Medium</v>
      </c>
      <c r="J5841" s="11" t="str">
        <f t="shared" si="548"/>
        <v>North</v>
      </c>
      <c r="K5841" s="11" t="str">
        <f t="shared" si="549"/>
        <v>2010s</v>
      </c>
      <c r="L5841" s="11" t="str">
        <f t="shared" si="550"/>
        <v>Cereal</v>
      </c>
      <c r="M5841" s="18">
        <f t="shared" si="551"/>
        <v>1.0625</v>
      </c>
    </row>
    <row r="5842" spans="1:13">
      <c r="A5842" s="4">
        <v>2016</v>
      </c>
      <c r="B5842" s="5" t="s">
        <v>190</v>
      </c>
      <c r="C5842" s="5" t="s">
        <v>201</v>
      </c>
      <c r="D5842" s="5" t="s">
        <v>18</v>
      </c>
      <c r="E5842" s="5">
        <v>1000</v>
      </c>
      <c r="F5842" s="6">
        <v>720</v>
      </c>
      <c r="H5842" s="15" t="str">
        <f t="shared" si="546"/>
        <v>Low</v>
      </c>
      <c r="I5842" s="11" t="str">
        <f t="shared" si="547"/>
        <v>Medium</v>
      </c>
      <c r="J5842" s="11" t="str">
        <f t="shared" si="548"/>
        <v>North</v>
      </c>
      <c r="K5842" s="11" t="str">
        <f t="shared" si="549"/>
        <v>2010s</v>
      </c>
      <c r="L5842" s="11" t="str">
        <f t="shared" si="550"/>
        <v>Fiber</v>
      </c>
      <c r="M5842" s="18">
        <f t="shared" si="551"/>
        <v>0.72</v>
      </c>
    </row>
    <row r="5843" spans="1:13">
      <c r="A5843" s="4">
        <v>2017</v>
      </c>
      <c r="B5843" s="5" t="s">
        <v>190</v>
      </c>
      <c r="C5843" s="5" t="s">
        <v>201</v>
      </c>
      <c r="D5843" s="5" t="s">
        <v>15</v>
      </c>
      <c r="E5843" s="5">
        <v>314720</v>
      </c>
      <c r="F5843" s="6">
        <v>4318.6000000000004</v>
      </c>
      <c r="H5843" s="15" t="str">
        <f t="shared" si="546"/>
        <v>High</v>
      </c>
      <c r="I5843" s="11" t="str">
        <f t="shared" si="547"/>
        <v>Large</v>
      </c>
      <c r="J5843" s="11" t="str">
        <f t="shared" si="548"/>
        <v>North</v>
      </c>
      <c r="K5843" s="11" t="str">
        <f t="shared" si="549"/>
        <v>2010s</v>
      </c>
      <c r="L5843" s="11" t="str">
        <f t="shared" si="550"/>
        <v>Cereal</v>
      </c>
      <c r="M5843" s="18">
        <f t="shared" si="551"/>
        <v>1.3722038637519066E-2</v>
      </c>
    </row>
    <row r="5844" spans="1:13">
      <c r="A5844" s="4">
        <v>2017</v>
      </c>
      <c r="B5844" s="5" t="s">
        <v>190</v>
      </c>
      <c r="C5844" s="5" t="s">
        <v>201</v>
      </c>
      <c r="D5844" s="5" t="s">
        <v>16</v>
      </c>
      <c r="E5844" s="5">
        <v>4000</v>
      </c>
      <c r="F5844" s="6">
        <v>4125</v>
      </c>
      <c r="H5844" s="15" t="str">
        <f t="shared" si="546"/>
        <v>High</v>
      </c>
      <c r="I5844" s="11" t="str">
        <f t="shared" si="547"/>
        <v>Medium</v>
      </c>
      <c r="J5844" s="11" t="str">
        <f t="shared" si="548"/>
        <v>North</v>
      </c>
      <c r="K5844" s="11" t="str">
        <f t="shared" si="549"/>
        <v>2010s</v>
      </c>
      <c r="L5844" s="11" t="str">
        <f t="shared" si="550"/>
        <v>Cereal</v>
      </c>
      <c r="M5844" s="18">
        <f t="shared" si="551"/>
        <v>1.03125</v>
      </c>
    </row>
    <row r="5845" spans="1:13">
      <c r="A5845" s="4">
        <v>2017</v>
      </c>
      <c r="B5845" s="5" t="s">
        <v>190</v>
      </c>
      <c r="C5845" s="5" t="s">
        <v>201</v>
      </c>
      <c r="D5845" s="5" t="s">
        <v>17</v>
      </c>
      <c r="E5845" s="5">
        <v>50</v>
      </c>
      <c r="F5845" s="6">
        <v>1000</v>
      </c>
      <c r="H5845" s="15" t="str">
        <f t="shared" si="546"/>
        <v>Medium</v>
      </c>
      <c r="I5845" s="11" t="str">
        <f t="shared" si="547"/>
        <v>Small</v>
      </c>
      <c r="J5845" s="11" t="str">
        <f t="shared" si="548"/>
        <v>North</v>
      </c>
      <c r="K5845" s="11" t="str">
        <f t="shared" si="549"/>
        <v>2010s</v>
      </c>
      <c r="L5845" s="11" t="str">
        <f t="shared" si="550"/>
        <v>Pulse</v>
      </c>
      <c r="M5845" s="18">
        <f t="shared" si="551"/>
        <v>20</v>
      </c>
    </row>
    <row r="5846" spans="1:13">
      <c r="A5846" s="4">
        <v>2017</v>
      </c>
      <c r="B5846" s="5" t="s">
        <v>190</v>
      </c>
      <c r="C5846" s="5" t="s">
        <v>201</v>
      </c>
      <c r="D5846" s="5" t="s">
        <v>18</v>
      </c>
      <c r="E5846" s="5">
        <v>1000</v>
      </c>
      <c r="F5846" s="6">
        <v>720</v>
      </c>
      <c r="H5846" s="15" t="str">
        <f t="shared" si="546"/>
        <v>Low</v>
      </c>
      <c r="I5846" s="11" t="str">
        <f t="shared" si="547"/>
        <v>Medium</v>
      </c>
      <c r="J5846" s="11" t="str">
        <f t="shared" si="548"/>
        <v>North</v>
      </c>
      <c r="K5846" s="11" t="str">
        <f t="shared" si="549"/>
        <v>2010s</v>
      </c>
      <c r="L5846" s="11" t="str">
        <f t="shared" si="550"/>
        <v>Fiber</v>
      </c>
      <c r="M5846" s="18">
        <f t="shared" si="551"/>
        <v>0.72</v>
      </c>
    </row>
    <row r="5847" spans="1:13">
      <c r="A5847" s="4">
        <v>2008</v>
      </c>
      <c r="B5847" s="5" t="s">
        <v>202</v>
      </c>
      <c r="C5847" s="5" t="s">
        <v>203</v>
      </c>
      <c r="D5847" s="5" t="s">
        <v>15</v>
      </c>
      <c r="E5847" s="5">
        <v>198850</v>
      </c>
      <c r="F5847" s="6">
        <v>3514.93</v>
      </c>
      <c r="H5847" s="15" t="str">
        <f t="shared" si="546"/>
        <v>High</v>
      </c>
      <c r="I5847" s="11" t="str">
        <f t="shared" si="547"/>
        <v>Large</v>
      </c>
      <c r="J5847" s="11" t="str">
        <f t="shared" si="548"/>
        <v>North</v>
      </c>
      <c r="K5847" s="11" t="str">
        <f t="shared" si="549"/>
        <v>2000s</v>
      </c>
      <c r="L5847" s="11" t="str">
        <f t="shared" si="550"/>
        <v>Cereal</v>
      </c>
      <c r="M5847" s="18">
        <f t="shared" si="551"/>
        <v>1.7676288659793815E-2</v>
      </c>
    </row>
    <row r="5848" spans="1:13">
      <c r="A5848" s="4">
        <v>2008</v>
      </c>
      <c r="B5848" s="5" t="s">
        <v>202</v>
      </c>
      <c r="C5848" s="5" t="s">
        <v>203</v>
      </c>
      <c r="D5848" s="5" t="s">
        <v>17</v>
      </c>
      <c r="E5848" s="5">
        <v>85730</v>
      </c>
      <c r="F5848" s="6">
        <v>1022.3</v>
      </c>
      <c r="H5848" s="15" t="str">
        <f t="shared" si="546"/>
        <v>Medium</v>
      </c>
      <c r="I5848" s="11" t="str">
        <f t="shared" si="547"/>
        <v>Large</v>
      </c>
      <c r="J5848" s="11" t="str">
        <f t="shared" si="548"/>
        <v>North</v>
      </c>
      <c r="K5848" s="11" t="str">
        <f t="shared" si="549"/>
        <v>2000s</v>
      </c>
      <c r="L5848" s="11" t="str">
        <f t="shared" si="550"/>
        <v>Pulse</v>
      </c>
      <c r="M5848" s="18">
        <f t="shared" si="551"/>
        <v>1.1924647148022861E-2</v>
      </c>
    </row>
    <row r="5849" spans="1:13">
      <c r="A5849" s="4">
        <v>2008</v>
      </c>
      <c r="B5849" s="5" t="s">
        <v>202</v>
      </c>
      <c r="C5849" s="5" t="s">
        <v>203</v>
      </c>
      <c r="D5849" s="5" t="s">
        <v>18</v>
      </c>
      <c r="E5849" s="5">
        <v>389960</v>
      </c>
      <c r="F5849" s="6">
        <v>720.42</v>
      </c>
      <c r="H5849" s="15" t="str">
        <f t="shared" si="546"/>
        <v>Low</v>
      </c>
      <c r="I5849" s="11" t="str">
        <f t="shared" si="547"/>
        <v>Large</v>
      </c>
      <c r="J5849" s="11" t="str">
        <f t="shared" si="548"/>
        <v>North</v>
      </c>
      <c r="K5849" s="11" t="str">
        <f t="shared" si="549"/>
        <v>2000s</v>
      </c>
      <c r="L5849" s="11" t="str">
        <f t="shared" si="550"/>
        <v>Fiber</v>
      </c>
      <c r="M5849" s="18">
        <f t="shared" si="551"/>
        <v>1.8474202482305876E-3</v>
      </c>
    </row>
    <row r="5850" spans="1:13">
      <c r="A5850" s="4">
        <v>2009</v>
      </c>
      <c r="B5850" s="5" t="s">
        <v>202</v>
      </c>
      <c r="C5850" s="5" t="s">
        <v>203</v>
      </c>
      <c r="D5850" s="5" t="s">
        <v>15</v>
      </c>
      <c r="E5850" s="5">
        <v>199490</v>
      </c>
      <c r="F5850" s="6">
        <v>3109.13</v>
      </c>
      <c r="H5850" s="15" t="str">
        <f t="shared" si="546"/>
        <v>High</v>
      </c>
      <c r="I5850" s="11" t="str">
        <f t="shared" si="547"/>
        <v>Large</v>
      </c>
      <c r="J5850" s="11" t="str">
        <f t="shared" si="548"/>
        <v>North</v>
      </c>
      <c r="K5850" s="11" t="str">
        <f t="shared" si="549"/>
        <v>2000s</v>
      </c>
      <c r="L5850" s="11" t="str">
        <f t="shared" si="550"/>
        <v>Cereal</v>
      </c>
      <c r="M5850" s="18">
        <f t="shared" si="551"/>
        <v>1.5585392751516366E-2</v>
      </c>
    </row>
    <row r="5851" spans="1:13">
      <c r="A5851" s="4">
        <v>2009</v>
      </c>
      <c r="B5851" s="5" t="s">
        <v>202</v>
      </c>
      <c r="C5851" s="5" t="s">
        <v>203</v>
      </c>
      <c r="D5851" s="5" t="s">
        <v>17</v>
      </c>
      <c r="E5851" s="5">
        <v>60550</v>
      </c>
      <c r="F5851" s="6">
        <v>740.2</v>
      </c>
      <c r="H5851" s="15" t="str">
        <f t="shared" si="546"/>
        <v>Low</v>
      </c>
      <c r="I5851" s="11" t="str">
        <f t="shared" si="547"/>
        <v>Large</v>
      </c>
      <c r="J5851" s="11" t="str">
        <f t="shared" si="548"/>
        <v>North</v>
      </c>
      <c r="K5851" s="11" t="str">
        <f t="shared" si="549"/>
        <v>2000s</v>
      </c>
      <c r="L5851" s="11" t="str">
        <f t="shared" si="550"/>
        <v>Pulse</v>
      </c>
      <c r="M5851" s="18">
        <f t="shared" si="551"/>
        <v>1.2224607762180017E-2</v>
      </c>
    </row>
    <row r="5852" spans="1:13">
      <c r="A5852" s="4">
        <v>2009</v>
      </c>
      <c r="B5852" s="5" t="s">
        <v>202</v>
      </c>
      <c r="C5852" s="5" t="s">
        <v>203</v>
      </c>
      <c r="D5852" s="5" t="s">
        <v>18</v>
      </c>
      <c r="E5852" s="5">
        <v>434990</v>
      </c>
      <c r="F5852" s="6">
        <v>670.05</v>
      </c>
      <c r="H5852" s="15" t="str">
        <f t="shared" si="546"/>
        <v>Low</v>
      </c>
      <c r="I5852" s="11" t="str">
        <f t="shared" si="547"/>
        <v>Large</v>
      </c>
      <c r="J5852" s="11" t="str">
        <f t="shared" si="548"/>
        <v>North</v>
      </c>
      <c r="K5852" s="11" t="str">
        <f t="shared" si="549"/>
        <v>2000s</v>
      </c>
      <c r="L5852" s="11" t="str">
        <f t="shared" si="550"/>
        <v>Fiber</v>
      </c>
      <c r="M5852" s="18">
        <f t="shared" si="551"/>
        <v>1.5403802386261753E-3</v>
      </c>
    </row>
    <row r="5853" spans="1:13">
      <c r="A5853" s="4">
        <v>2010</v>
      </c>
      <c r="B5853" s="5" t="s">
        <v>202</v>
      </c>
      <c r="C5853" s="5" t="s">
        <v>203</v>
      </c>
      <c r="D5853" s="5" t="s">
        <v>15</v>
      </c>
      <c r="E5853" s="5">
        <v>208820</v>
      </c>
      <c r="F5853" s="6">
        <v>3291.02</v>
      </c>
      <c r="H5853" s="15" t="str">
        <f t="shared" si="546"/>
        <v>High</v>
      </c>
      <c r="I5853" s="11" t="str">
        <f t="shared" si="547"/>
        <v>Large</v>
      </c>
      <c r="J5853" s="11" t="str">
        <f t="shared" si="548"/>
        <v>North</v>
      </c>
      <c r="K5853" s="11" t="str">
        <f t="shared" si="549"/>
        <v>2010s</v>
      </c>
      <c r="L5853" s="11" t="str">
        <f t="shared" si="550"/>
        <v>Cereal</v>
      </c>
      <c r="M5853" s="18">
        <f t="shared" si="551"/>
        <v>1.5760080452063979E-2</v>
      </c>
    </row>
    <row r="5854" spans="1:13">
      <c r="A5854" s="4">
        <v>2010</v>
      </c>
      <c r="B5854" s="5" t="s">
        <v>202</v>
      </c>
      <c r="C5854" s="5" t="s">
        <v>203</v>
      </c>
      <c r="D5854" s="5" t="s">
        <v>17</v>
      </c>
      <c r="E5854" s="5">
        <v>77710</v>
      </c>
      <c r="F5854" s="6">
        <v>976.21</v>
      </c>
      <c r="H5854" s="15" t="str">
        <f t="shared" si="546"/>
        <v>Low</v>
      </c>
      <c r="I5854" s="11" t="str">
        <f t="shared" si="547"/>
        <v>Large</v>
      </c>
      <c r="J5854" s="11" t="str">
        <f t="shared" si="548"/>
        <v>North</v>
      </c>
      <c r="K5854" s="11" t="str">
        <f t="shared" si="549"/>
        <v>2010s</v>
      </c>
      <c r="L5854" s="11" t="str">
        <f t="shared" si="550"/>
        <v>Pulse</v>
      </c>
      <c r="M5854" s="18">
        <f t="shared" si="551"/>
        <v>1.2562218504696951E-2</v>
      </c>
    </row>
    <row r="5855" spans="1:13">
      <c r="A5855" s="4">
        <v>2010</v>
      </c>
      <c r="B5855" s="5" t="s">
        <v>202</v>
      </c>
      <c r="C5855" s="5" t="s">
        <v>203</v>
      </c>
      <c r="D5855" s="5" t="s">
        <v>18</v>
      </c>
      <c r="E5855" s="5">
        <v>422080</v>
      </c>
      <c r="F5855" s="6">
        <v>611.46</v>
      </c>
      <c r="H5855" s="15" t="str">
        <f t="shared" si="546"/>
        <v>Low</v>
      </c>
      <c r="I5855" s="11" t="str">
        <f t="shared" si="547"/>
        <v>Large</v>
      </c>
      <c r="J5855" s="11" t="str">
        <f t="shared" si="548"/>
        <v>North</v>
      </c>
      <c r="K5855" s="11" t="str">
        <f t="shared" si="549"/>
        <v>2010s</v>
      </c>
      <c r="L5855" s="11" t="str">
        <f t="shared" si="550"/>
        <v>Fiber</v>
      </c>
      <c r="M5855" s="18">
        <f t="shared" si="551"/>
        <v>1.4486827141774073E-3</v>
      </c>
    </row>
    <row r="5856" spans="1:13">
      <c r="A5856" s="4">
        <v>2011</v>
      </c>
      <c r="B5856" s="5" t="s">
        <v>202</v>
      </c>
      <c r="C5856" s="5" t="s">
        <v>203</v>
      </c>
      <c r="D5856" s="5" t="s">
        <v>15</v>
      </c>
      <c r="E5856" s="5">
        <v>205520</v>
      </c>
      <c r="F5856" s="6">
        <v>3268.02</v>
      </c>
      <c r="H5856" s="15" t="str">
        <f t="shared" si="546"/>
        <v>High</v>
      </c>
      <c r="I5856" s="11" t="str">
        <f t="shared" si="547"/>
        <v>Large</v>
      </c>
      <c r="J5856" s="11" t="str">
        <f t="shared" si="548"/>
        <v>North</v>
      </c>
      <c r="K5856" s="11" t="str">
        <f t="shared" si="549"/>
        <v>2010s</v>
      </c>
      <c r="L5856" s="11" t="str">
        <f t="shared" si="550"/>
        <v>Cereal</v>
      </c>
      <c r="M5856" s="18">
        <f t="shared" si="551"/>
        <v>1.5901226158038146E-2</v>
      </c>
    </row>
    <row r="5857" spans="1:13">
      <c r="A5857" s="4">
        <v>2011</v>
      </c>
      <c r="B5857" s="5" t="s">
        <v>202</v>
      </c>
      <c r="C5857" s="5" t="s">
        <v>203</v>
      </c>
      <c r="D5857" s="5" t="s">
        <v>17</v>
      </c>
      <c r="E5857" s="5">
        <v>55300</v>
      </c>
      <c r="F5857" s="6">
        <v>919</v>
      </c>
      <c r="H5857" s="15" t="str">
        <f t="shared" si="546"/>
        <v>Low</v>
      </c>
      <c r="I5857" s="11" t="str">
        <f t="shared" si="547"/>
        <v>Large</v>
      </c>
      <c r="J5857" s="11" t="str">
        <f t="shared" si="548"/>
        <v>North</v>
      </c>
      <c r="K5857" s="11" t="str">
        <f t="shared" si="549"/>
        <v>2010s</v>
      </c>
      <c r="L5857" s="11" t="str">
        <f t="shared" si="550"/>
        <v>Pulse</v>
      </c>
      <c r="M5857" s="18">
        <f t="shared" si="551"/>
        <v>1.6618444846292948E-2</v>
      </c>
    </row>
    <row r="5858" spans="1:13">
      <c r="A5858" s="4">
        <v>2011</v>
      </c>
      <c r="B5858" s="5" t="s">
        <v>202</v>
      </c>
      <c r="C5858" s="5" t="s">
        <v>203</v>
      </c>
      <c r="D5858" s="5" t="s">
        <v>18</v>
      </c>
      <c r="E5858" s="5">
        <v>497920</v>
      </c>
      <c r="F5858" s="6">
        <v>756.37</v>
      </c>
      <c r="H5858" s="15" t="str">
        <f t="shared" si="546"/>
        <v>Low</v>
      </c>
      <c r="I5858" s="11" t="str">
        <f t="shared" si="547"/>
        <v>Large</v>
      </c>
      <c r="J5858" s="11" t="str">
        <f t="shared" si="548"/>
        <v>North</v>
      </c>
      <c r="K5858" s="11" t="str">
        <f t="shared" si="549"/>
        <v>2010s</v>
      </c>
      <c r="L5858" s="11" t="str">
        <f t="shared" si="550"/>
        <v>Fiber</v>
      </c>
      <c r="M5858" s="18">
        <f t="shared" si="551"/>
        <v>1.5190592866323907E-3</v>
      </c>
    </row>
    <row r="5859" spans="1:13">
      <c r="A5859" s="4">
        <v>2012</v>
      </c>
      <c r="B5859" s="5" t="s">
        <v>202</v>
      </c>
      <c r="C5859" s="5" t="s">
        <v>203</v>
      </c>
      <c r="D5859" s="5" t="s">
        <v>15</v>
      </c>
      <c r="E5859" s="5">
        <v>207570</v>
      </c>
      <c r="F5859" s="6">
        <v>3518.88</v>
      </c>
      <c r="H5859" s="15" t="str">
        <f t="shared" si="546"/>
        <v>High</v>
      </c>
      <c r="I5859" s="11" t="str">
        <f t="shared" si="547"/>
        <v>Large</v>
      </c>
      <c r="J5859" s="11" t="str">
        <f t="shared" si="548"/>
        <v>North</v>
      </c>
      <c r="K5859" s="11" t="str">
        <f t="shared" si="549"/>
        <v>2010s</v>
      </c>
      <c r="L5859" s="11" t="str">
        <f t="shared" si="550"/>
        <v>Cereal</v>
      </c>
      <c r="M5859" s="18">
        <f t="shared" si="551"/>
        <v>1.6952738835091775E-2</v>
      </c>
    </row>
    <row r="5860" spans="1:13">
      <c r="A5860" s="4">
        <v>2012</v>
      </c>
      <c r="B5860" s="5" t="s">
        <v>202</v>
      </c>
      <c r="C5860" s="5" t="s">
        <v>203</v>
      </c>
      <c r="D5860" s="5" t="s">
        <v>17</v>
      </c>
      <c r="E5860" s="5">
        <v>29860</v>
      </c>
      <c r="F5860" s="6">
        <v>1091.3599999999999</v>
      </c>
      <c r="H5860" s="15" t="str">
        <f t="shared" si="546"/>
        <v>Medium</v>
      </c>
      <c r="I5860" s="11" t="str">
        <f t="shared" si="547"/>
        <v>Large</v>
      </c>
      <c r="J5860" s="11" t="str">
        <f t="shared" si="548"/>
        <v>North</v>
      </c>
      <c r="K5860" s="11" t="str">
        <f t="shared" si="549"/>
        <v>2010s</v>
      </c>
      <c r="L5860" s="11" t="str">
        <f t="shared" si="550"/>
        <v>Pulse</v>
      </c>
      <c r="M5860" s="18">
        <f t="shared" si="551"/>
        <v>3.6549229738780976E-2</v>
      </c>
    </row>
    <row r="5861" spans="1:13">
      <c r="A5861" s="4">
        <v>2012</v>
      </c>
      <c r="B5861" s="5" t="s">
        <v>202</v>
      </c>
      <c r="C5861" s="5" t="s">
        <v>203</v>
      </c>
      <c r="D5861" s="5" t="s">
        <v>18</v>
      </c>
      <c r="E5861" s="5">
        <v>474340</v>
      </c>
      <c r="F5861" s="6">
        <v>698.51</v>
      </c>
      <c r="H5861" s="15" t="str">
        <f t="shared" si="546"/>
        <v>Low</v>
      </c>
      <c r="I5861" s="11" t="str">
        <f t="shared" si="547"/>
        <v>Large</v>
      </c>
      <c r="J5861" s="11" t="str">
        <f t="shared" si="548"/>
        <v>North</v>
      </c>
      <c r="K5861" s="11" t="str">
        <f t="shared" si="549"/>
        <v>2010s</v>
      </c>
      <c r="L5861" s="11" t="str">
        <f t="shared" si="550"/>
        <v>Fiber</v>
      </c>
      <c r="M5861" s="18">
        <f t="shared" si="551"/>
        <v>1.4725934983345281E-3</v>
      </c>
    </row>
    <row r="5862" spans="1:13">
      <c r="A5862" s="4">
        <v>2013</v>
      </c>
      <c r="B5862" s="5" t="s">
        <v>202</v>
      </c>
      <c r="C5862" s="5" t="s">
        <v>203</v>
      </c>
      <c r="D5862" s="5" t="s">
        <v>15</v>
      </c>
      <c r="E5862" s="5">
        <v>217360</v>
      </c>
      <c r="F5862" s="6">
        <v>3560.22</v>
      </c>
      <c r="H5862" s="15" t="str">
        <f t="shared" si="546"/>
        <v>High</v>
      </c>
      <c r="I5862" s="11" t="str">
        <f t="shared" si="547"/>
        <v>Large</v>
      </c>
      <c r="J5862" s="11" t="str">
        <f t="shared" si="548"/>
        <v>North</v>
      </c>
      <c r="K5862" s="11" t="str">
        <f t="shared" si="549"/>
        <v>2010s</v>
      </c>
      <c r="L5862" s="11" t="str">
        <f t="shared" si="550"/>
        <v>Cereal</v>
      </c>
      <c r="M5862" s="18">
        <f t="shared" si="551"/>
        <v>1.6379370629370629E-2</v>
      </c>
    </row>
    <row r="5863" spans="1:13">
      <c r="A5863" s="4">
        <v>2013</v>
      </c>
      <c r="B5863" s="5" t="s">
        <v>202</v>
      </c>
      <c r="C5863" s="5" t="s">
        <v>203</v>
      </c>
      <c r="D5863" s="5" t="s">
        <v>17</v>
      </c>
      <c r="E5863" s="5">
        <v>53240</v>
      </c>
      <c r="F5863" s="6">
        <v>844.85</v>
      </c>
      <c r="H5863" s="15" t="str">
        <f t="shared" si="546"/>
        <v>Low</v>
      </c>
      <c r="I5863" s="11" t="str">
        <f t="shared" si="547"/>
        <v>Large</v>
      </c>
      <c r="J5863" s="11" t="str">
        <f t="shared" si="548"/>
        <v>North</v>
      </c>
      <c r="K5863" s="11" t="str">
        <f t="shared" si="549"/>
        <v>2010s</v>
      </c>
      <c r="L5863" s="11" t="str">
        <f t="shared" si="550"/>
        <v>Pulse</v>
      </c>
      <c r="M5863" s="18">
        <f t="shared" si="551"/>
        <v>1.5868707738542449E-2</v>
      </c>
    </row>
    <row r="5864" spans="1:13">
      <c r="A5864" s="4">
        <v>2013</v>
      </c>
      <c r="B5864" s="5" t="s">
        <v>202</v>
      </c>
      <c r="C5864" s="5" t="s">
        <v>203</v>
      </c>
      <c r="D5864" s="5" t="s">
        <v>18</v>
      </c>
      <c r="E5864" s="5">
        <v>440600</v>
      </c>
      <c r="F5864" s="6">
        <v>629.82000000000005</v>
      </c>
      <c r="H5864" s="15" t="str">
        <f t="shared" si="546"/>
        <v>Low</v>
      </c>
      <c r="I5864" s="11" t="str">
        <f t="shared" si="547"/>
        <v>Large</v>
      </c>
      <c r="J5864" s="11" t="str">
        <f t="shared" si="548"/>
        <v>North</v>
      </c>
      <c r="K5864" s="11" t="str">
        <f t="shared" si="549"/>
        <v>2010s</v>
      </c>
      <c r="L5864" s="11" t="str">
        <f t="shared" si="550"/>
        <v>Fiber</v>
      </c>
      <c r="M5864" s="18">
        <f t="shared" si="551"/>
        <v>1.4294598275079438E-3</v>
      </c>
    </row>
    <row r="5865" spans="1:13">
      <c r="A5865" s="4">
        <v>2014</v>
      </c>
      <c r="B5865" s="5" t="s">
        <v>202</v>
      </c>
      <c r="C5865" s="5" t="s">
        <v>203</v>
      </c>
      <c r="D5865" s="5" t="s">
        <v>15</v>
      </c>
      <c r="E5865" s="5">
        <v>243910</v>
      </c>
      <c r="F5865" s="6">
        <v>3371.33</v>
      </c>
      <c r="H5865" s="15" t="str">
        <f t="shared" si="546"/>
        <v>High</v>
      </c>
      <c r="I5865" s="11" t="str">
        <f t="shared" si="547"/>
        <v>Large</v>
      </c>
      <c r="J5865" s="11" t="str">
        <f t="shared" si="548"/>
        <v>North</v>
      </c>
      <c r="K5865" s="11" t="str">
        <f t="shared" si="549"/>
        <v>2010s</v>
      </c>
      <c r="L5865" s="11" t="str">
        <f t="shared" si="550"/>
        <v>Cereal</v>
      </c>
      <c r="M5865" s="18">
        <f t="shared" si="551"/>
        <v>1.3822024517239965E-2</v>
      </c>
    </row>
    <row r="5866" spans="1:13">
      <c r="A5866" s="4">
        <v>2014</v>
      </c>
      <c r="B5866" s="5" t="s">
        <v>202</v>
      </c>
      <c r="C5866" s="5" t="s">
        <v>203</v>
      </c>
      <c r="D5866" s="5" t="s">
        <v>17</v>
      </c>
      <c r="E5866" s="5">
        <v>45400</v>
      </c>
      <c r="F5866" s="6">
        <v>655.29</v>
      </c>
      <c r="H5866" s="15" t="str">
        <f t="shared" si="546"/>
        <v>Low</v>
      </c>
      <c r="I5866" s="11" t="str">
        <f t="shared" si="547"/>
        <v>Large</v>
      </c>
      <c r="J5866" s="11" t="str">
        <f t="shared" si="548"/>
        <v>North</v>
      </c>
      <c r="K5866" s="11" t="str">
        <f t="shared" si="549"/>
        <v>2010s</v>
      </c>
      <c r="L5866" s="11" t="str">
        <f t="shared" si="550"/>
        <v>Pulse</v>
      </c>
      <c r="M5866" s="18">
        <f t="shared" si="551"/>
        <v>1.4433700440528633E-2</v>
      </c>
    </row>
    <row r="5867" spans="1:13">
      <c r="A5867" s="4">
        <v>2014</v>
      </c>
      <c r="B5867" s="5" t="s">
        <v>202</v>
      </c>
      <c r="C5867" s="5" t="s">
        <v>203</v>
      </c>
      <c r="D5867" s="5" t="s">
        <v>18</v>
      </c>
      <c r="E5867" s="5">
        <v>492870</v>
      </c>
      <c r="F5867" s="6">
        <v>523.21</v>
      </c>
      <c r="H5867" s="15" t="str">
        <f t="shared" si="546"/>
        <v>Low</v>
      </c>
      <c r="I5867" s="11" t="str">
        <f t="shared" si="547"/>
        <v>Large</v>
      </c>
      <c r="J5867" s="11" t="str">
        <f t="shared" si="548"/>
        <v>North</v>
      </c>
      <c r="K5867" s="11" t="str">
        <f t="shared" si="549"/>
        <v>2010s</v>
      </c>
      <c r="L5867" s="11" t="str">
        <f t="shared" si="550"/>
        <v>Fiber</v>
      </c>
      <c r="M5867" s="18">
        <f t="shared" si="551"/>
        <v>1.0615578144338265E-3</v>
      </c>
    </row>
    <row r="5868" spans="1:13">
      <c r="A5868" s="4">
        <v>2015</v>
      </c>
      <c r="B5868" s="5" t="s">
        <v>202</v>
      </c>
      <c r="C5868" s="5" t="s">
        <v>203</v>
      </c>
      <c r="D5868" s="5" t="s">
        <v>15</v>
      </c>
      <c r="E5868" s="5">
        <v>282250</v>
      </c>
      <c r="F5868" s="6">
        <v>3297.18</v>
      </c>
      <c r="H5868" s="15" t="str">
        <f t="shared" si="546"/>
        <v>High</v>
      </c>
      <c r="I5868" s="11" t="str">
        <f t="shared" si="547"/>
        <v>Large</v>
      </c>
      <c r="J5868" s="11" t="str">
        <f t="shared" si="548"/>
        <v>North</v>
      </c>
      <c r="K5868" s="11" t="str">
        <f t="shared" si="549"/>
        <v>2010s</v>
      </c>
      <c r="L5868" s="11" t="str">
        <f t="shared" si="550"/>
        <v>Cereal</v>
      </c>
      <c r="M5868" s="18">
        <f t="shared" si="551"/>
        <v>1.1681771479185119E-2</v>
      </c>
    </row>
    <row r="5869" spans="1:13">
      <c r="A5869" s="4">
        <v>2015</v>
      </c>
      <c r="B5869" s="5" t="s">
        <v>202</v>
      </c>
      <c r="C5869" s="5" t="s">
        <v>203</v>
      </c>
      <c r="D5869" s="5" t="s">
        <v>17</v>
      </c>
      <c r="E5869" s="5">
        <v>32610</v>
      </c>
      <c r="F5869" s="6">
        <v>638.15</v>
      </c>
      <c r="H5869" s="15" t="str">
        <f t="shared" si="546"/>
        <v>Low</v>
      </c>
      <c r="I5869" s="11" t="str">
        <f t="shared" si="547"/>
        <v>Large</v>
      </c>
      <c r="J5869" s="11" t="str">
        <f t="shared" si="548"/>
        <v>North</v>
      </c>
      <c r="K5869" s="11" t="str">
        <f t="shared" si="549"/>
        <v>2010s</v>
      </c>
      <c r="L5869" s="11" t="str">
        <f t="shared" si="550"/>
        <v>Pulse</v>
      </c>
      <c r="M5869" s="18">
        <f t="shared" si="551"/>
        <v>1.956915056731064E-2</v>
      </c>
    </row>
    <row r="5870" spans="1:13">
      <c r="A5870" s="4">
        <v>2015</v>
      </c>
      <c r="B5870" s="5" t="s">
        <v>202</v>
      </c>
      <c r="C5870" s="5" t="s">
        <v>203</v>
      </c>
      <c r="D5870" s="5" t="s">
        <v>18</v>
      </c>
      <c r="E5870" s="5">
        <v>443930</v>
      </c>
      <c r="F5870" s="6">
        <v>297.58999999999997</v>
      </c>
      <c r="H5870" s="15" t="str">
        <f t="shared" si="546"/>
        <v>Low</v>
      </c>
      <c r="I5870" s="11" t="str">
        <f t="shared" si="547"/>
        <v>Large</v>
      </c>
      <c r="J5870" s="11" t="str">
        <f t="shared" si="548"/>
        <v>North</v>
      </c>
      <c r="K5870" s="11" t="str">
        <f t="shared" si="549"/>
        <v>2010s</v>
      </c>
      <c r="L5870" s="11" t="str">
        <f t="shared" si="550"/>
        <v>Fiber</v>
      </c>
      <c r="M5870" s="18">
        <f t="shared" si="551"/>
        <v>6.7035343409997065E-4</v>
      </c>
    </row>
    <row r="5871" spans="1:13">
      <c r="A5871" s="4">
        <v>2016</v>
      </c>
      <c r="B5871" s="5" t="s">
        <v>202</v>
      </c>
      <c r="C5871" s="5" t="s">
        <v>203</v>
      </c>
      <c r="D5871" s="5" t="s">
        <v>15</v>
      </c>
      <c r="E5871" s="5">
        <v>289750</v>
      </c>
      <c r="F5871" s="6">
        <v>3560.75</v>
      </c>
      <c r="H5871" s="15" t="str">
        <f t="shared" si="546"/>
        <v>High</v>
      </c>
      <c r="I5871" s="11" t="str">
        <f t="shared" si="547"/>
        <v>Large</v>
      </c>
      <c r="J5871" s="11" t="str">
        <f t="shared" si="548"/>
        <v>North</v>
      </c>
      <c r="K5871" s="11" t="str">
        <f t="shared" si="549"/>
        <v>2010s</v>
      </c>
      <c r="L5871" s="11" t="str">
        <f t="shared" si="550"/>
        <v>Cereal</v>
      </c>
      <c r="M5871" s="18">
        <f t="shared" si="551"/>
        <v>1.2289042277825712E-2</v>
      </c>
    </row>
    <row r="5872" spans="1:13">
      <c r="A5872" s="4">
        <v>2016</v>
      </c>
      <c r="B5872" s="5" t="s">
        <v>202</v>
      </c>
      <c r="C5872" s="5" t="s">
        <v>203</v>
      </c>
      <c r="D5872" s="5" t="s">
        <v>17</v>
      </c>
      <c r="E5872" s="5">
        <v>19970</v>
      </c>
      <c r="F5872" s="6">
        <v>1209.6300000000001</v>
      </c>
      <c r="H5872" s="15" t="str">
        <f t="shared" si="546"/>
        <v>Medium</v>
      </c>
      <c r="I5872" s="11" t="str">
        <f t="shared" si="547"/>
        <v>Large</v>
      </c>
      <c r="J5872" s="11" t="str">
        <f t="shared" si="548"/>
        <v>North</v>
      </c>
      <c r="K5872" s="11" t="str">
        <f t="shared" si="549"/>
        <v>2010s</v>
      </c>
      <c r="L5872" s="11" t="str">
        <f t="shared" si="550"/>
        <v>Pulse</v>
      </c>
      <c r="M5872" s="18">
        <f t="shared" si="551"/>
        <v>6.0572358537806716E-2</v>
      </c>
    </row>
    <row r="5873" spans="1:13">
      <c r="A5873" s="4">
        <v>2016</v>
      </c>
      <c r="B5873" s="5" t="s">
        <v>202</v>
      </c>
      <c r="C5873" s="5" t="s">
        <v>203</v>
      </c>
      <c r="D5873" s="5" t="s">
        <v>18</v>
      </c>
      <c r="E5873" s="5">
        <v>422200</v>
      </c>
      <c r="F5873" s="6">
        <v>684.77</v>
      </c>
      <c r="H5873" s="15" t="str">
        <f t="shared" si="546"/>
        <v>Low</v>
      </c>
      <c r="I5873" s="11" t="str">
        <f t="shared" si="547"/>
        <v>Large</v>
      </c>
      <c r="J5873" s="11" t="str">
        <f t="shared" si="548"/>
        <v>North</v>
      </c>
      <c r="K5873" s="11" t="str">
        <f t="shared" si="549"/>
        <v>2010s</v>
      </c>
      <c r="L5873" s="11" t="str">
        <f t="shared" si="550"/>
        <v>Fiber</v>
      </c>
      <c r="M5873" s="18">
        <f t="shared" si="551"/>
        <v>1.6219090478446234E-3</v>
      </c>
    </row>
    <row r="5874" spans="1:13">
      <c r="A5874" s="4">
        <v>2017</v>
      </c>
      <c r="B5874" s="5" t="s">
        <v>202</v>
      </c>
      <c r="C5874" s="5" t="s">
        <v>203</v>
      </c>
      <c r="D5874" s="5" t="s">
        <v>15</v>
      </c>
      <c r="E5874" s="5">
        <v>305380</v>
      </c>
      <c r="F5874" s="6">
        <v>3529.46</v>
      </c>
      <c r="H5874" s="15" t="str">
        <f t="shared" si="546"/>
        <v>High</v>
      </c>
      <c r="I5874" s="11" t="str">
        <f t="shared" si="547"/>
        <v>Large</v>
      </c>
      <c r="J5874" s="11" t="str">
        <f t="shared" si="548"/>
        <v>North</v>
      </c>
      <c r="K5874" s="11" t="str">
        <f t="shared" si="549"/>
        <v>2010s</v>
      </c>
      <c r="L5874" s="11" t="str">
        <f t="shared" si="550"/>
        <v>Cereal</v>
      </c>
      <c r="M5874" s="18">
        <f t="shared" si="551"/>
        <v>1.1557600366756174E-2</v>
      </c>
    </row>
    <row r="5875" spans="1:13">
      <c r="A5875" s="4">
        <v>2017</v>
      </c>
      <c r="B5875" s="5" t="s">
        <v>202</v>
      </c>
      <c r="C5875" s="5" t="s">
        <v>203</v>
      </c>
      <c r="D5875" s="5" t="s">
        <v>17</v>
      </c>
      <c r="E5875" s="5">
        <v>21500</v>
      </c>
      <c r="F5875" s="6">
        <v>1167.22</v>
      </c>
      <c r="H5875" s="15" t="str">
        <f t="shared" si="546"/>
        <v>Medium</v>
      </c>
      <c r="I5875" s="11" t="str">
        <f t="shared" si="547"/>
        <v>Large</v>
      </c>
      <c r="J5875" s="11" t="str">
        <f t="shared" si="548"/>
        <v>North</v>
      </c>
      <c r="K5875" s="11" t="str">
        <f t="shared" si="549"/>
        <v>2010s</v>
      </c>
      <c r="L5875" s="11" t="str">
        <f t="shared" si="550"/>
        <v>Pulse</v>
      </c>
      <c r="M5875" s="18">
        <f t="shared" si="551"/>
        <v>5.42893023255814E-2</v>
      </c>
    </row>
    <row r="5876" spans="1:13">
      <c r="A5876" s="4">
        <v>2017</v>
      </c>
      <c r="B5876" s="5" t="s">
        <v>202</v>
      </c>
      <c r="C5876" s="5" t="s">
        <v>203</v>
      </c>
      <c r="D5876" s="5" t="s">
        <v>18</v>
      </c>
      <c r="E5876" s="5">
        <v>482570</v>
      </c>
      <c r="F5876" s="6">
        <v>418.8</v>
      </c>
      <c r="H5876" s="15" t="str">
        <f t="shared" si="546"/>
        <v>Low</v>
      </c>
      <c r="I5876" s="11" t="str">
        <f t="shared" si="547"/>
        <v>Large</v>
      </c>
      <c r="J5876" s="11" t="str">
        <f t="shared" si="548"/>
        <v>North</v>
      </c>
      <c r="K5876" s="11" t="str">
        <f t="shared" si="549"/>
        <v>2010s</v>
      </c>
      <c r="L5876" s="11" t="str">
        <f t="shared" si="550"/>
        <v>Fiber</v>
      </c>
      <c r="M5876" s="18">
        <f t="shared" si="551"/>
        <v>8.6785336842323401E-4</v>
      </c>
    </row>
    <row r="5877" spans="1:13">
      <c r="A5877" s="4">
        <v>2008</v>
      </c>
      <c r="B5877" s="5" t="s">
        <v>202</v>
      </c>
      <c r="C5877" s="5" t="s">
        <v>204</v>
      </c>
      <c r="D5877" s="5" t="s">
        <v>15</v>
      </c>
      <c r="E5877" s="5">
        <v>46100</v>
      </c>
      <c r="F5877" s="6">
        <v>2603.04</v>
      </c>
      <c r="H5877" s="15" t="str">
        <f t="shared" si="546"/>
        <v>Medium</v>
      </c>
      <c r="I5877" s="11" t="str">
        <f t="shared" si="547"/>
        <v>Large</v>
      </c>
      <c r="J5877" s="11" t="str">
        <f t="shared" si="548"/>
        <v>North</v>
      </c>
      <c r="K5877" s="11" t="str">
        <f t="shared" si="549"/>
        <v>2000s</v>
      </c>
      <c r="L5877" s="11" t="str">
        <f t="shared" si="550"/>
        <v>Cereal</v>
      </c>
      <c r="M5877" s="18">
        <f t="shared" si="551"/>
        <v>5.6465075921908893E-2</v>
      </c>
    </row>
    <row r="5878" spans="1:13">
      <c r="A5878" s="4">
        <v>2008</v>
      </c>
      <c r="B5878" s="5" t="s">
        <v>202</v>
      </c>
      <c r="C5878" s="5" t="s">
        <v>204</v>
      </c>
      <c r="D5878" s="5" t="s">
        <v>16</v>
      </c>
      <c r="E5878" s="5">
        <v>100</v>
      </c>
      <c r="F5878" s="6">
        <v>2000</v>
      </c>
      <c r="H5878" s="15" t="str">
        <f t="shared" si="546"/>
        <v>Medium</v>
      </c>
      <c r="I5878" s="11" t="str">
        <f t="shared" si="547"/>
        <v>Small</v>
      </c>
      <c r="J5878" s="11" t="str">
        <f t="shared" si="548"/>
        <v>North</v>
      </c>
      <c r="K5878" s="11" t="str">
        <f t="shared" si="549"/>
        <v>2000s</v>
      </c>
      <c r="L5878" s="11" t="str">
        <f t="shared" si="550"/>
        <v>Cereal</v>
      </c>
      <c r="M5878" s="18">
        <f t="shared" si="551"/>
        <v>20</v>
      </c>
    </row>
    <row r="5879" spans="1:13">
      <c r="A5879" s="4">
        <v>2008</v>
      </c>
      <c r="B5879" s="5" t="s">
        <v>202</v>
      </c>
      <c r="C5879" s="5" t="s">
        <v>204</v>
      </c>
      <c r="D5879" s="5" t="s">
        <v>17</v>
      </c>
      <c r="E5879" s="5">
        <v>800</v>
      </c>
      <c r="F5879" s="6">
        <v>1250</v>
      </c>
      <c r="H5879" s="15" t="str">
        <f t="shared" si="546"/>
        <v>Medium</v>
      </c>
      <c r="I5879" s="11" t="str">
        <f t="shared" si="547"/>
        <v>Small</v>
      </c>
      <c r="J5879" s="11" t="str">
        <f t="shared" si="548"/>
        <v>North</v>
      </c>
      <c r="K5879" s="11" t="str">
        <f t="shared" si="549"/>
        <v>2000s</v>
      </c>
      <c r="L5879" s="11" t="str">
        <f t="shared" si="550"/>
        <v>Pulse</v>
      </c>
      <c r="M5879" s="18">
        <f t="shared" si="551"/>
        <v>1.5625</v>
      </c>
    </row>
    <row r="5880" spans="1:13">
      <c r="A5880" s="4">
        <v>2009</v>
      </c>
      <c r="B5880" s="5" t="s">
        <v>202</v>
      </c>
      <c r="C5880" s="5" t="s">
        <v>204</v>
      </c>
      <c r="D5880" s="5" t="s">
        <v>15</v>
      </c>
      <c r="E5880" s="5">
        <v>50700</v>
      </c>
      <c r="F5880" s="6">
        <v>2781.07</v>
      </c>
      <c r="H5880" s="15" t="str">
        <f t="shared" si="546"/>
        <v>Medium</v>
      </c>
      <c r="I5880" s="11" t="str">
        <f t="shared" si="547"/>
        <v>Large</v>
      </c>
      <c r="J5880" s="11" t="str">
        <f t="shared" si="548"/>
        <v>North</v>
      </c>
      <c r="K5880" s="11" t="str">
        <f t="shared" si="549"/>
        <v>2000s</v>
      </c>
      <c r="L5880" s="11" t="str">
        <f t="shared" si="550"/>
        <v>Cereal</v>
      </c>
      <c r="M5880" s="18">
        <f t="shared" si="551"/>
        <v>5.4853451676528601E-2</v>
      </c>
    </row>
    <row r="5881" spans="1:13">
      <c r="A5881" s="4">
        <v>2009</v>
      </c>
      <c r="B5881" s="5" t="s">
        <v>202</v>
      </c>
      <c r="C5881" s="5" t="s">
        <v>204</v>
      </c>
      <c r="D5881" s="5" t="s">
        <v>17</v>
      </c>
      <c r="E5881" s="5">
        <v>700</v>
      </c>
      <c r="F5881" s="6">
        <v>1428.57</v>
      </c>
      <c r="H5881" s="15" t="str">
        <f t="shared" si="546"/>
        <v>Medium</v>
      </c>
      <c r="I5881" s="11" t="str">
        <f t="shared" si="547"/>
        <v>Small</v>
      </c>
      <c r="J5881" s="11" t="str">
        <f t="shared" si="548"/>
        <v>North</v>
      </c>
      <c r="K5881" s="11" t="str">
        <f t="shared" si="549"/>
        <v>2000s</v>
      </c>
      <c r="L5881" s="11" t="str">
        <f t="shared" si="550"/>
        <v>Pulse</v>
      </c>
      <c r="M5881" s="18">
        <f t="shared" si="551"/>
        <v>2.0408142857142857</v>
      </c>
    </row>
    <row r="5882" spans="1:13">
      <c r="A5882" s="4">
        <v>2010</v>
      </c>
      <c r="B5882" s="5" t="s">
        <v>202</v>
      </c>
      <c r="C5882" s="5" t="s">
        <v>204</v>
      </c>
      <c r="D5882" s="5" t="s">
        <v>15</v>
      </c>
      <c r="E5882" s="5">
        <v>54000</v>
      </c>
      <c r="F5882" s="6">
        <v>2592.59</v>
      </c>
      <c r="H5882" s="15" t="str">
        <f t="shared" si="546"/>
        <v>Medium</v>
      </c>
      <c r="I5882" s="11" t="str">
        <f t="shared" si="547"/>
        <v>Large</v>
      </c>
      <c r="J5882" s="11" t="str">
        <f t="shared" si="548"/>
        <v>North</v>
      </c>
      <c r="K5882" s="11" t="str">
        <f t="shared" si="549"/>
        <v>2010s</v>
      </c>
      <c r="L5882" s="11" t="str">
        <f t="shared" si="550"/>
        <v>Cereal</v>
      </c>
      <c r="M5882" s="18">
        <f t="shared" si="551"/>
        <v>4.8010925925925929E-2</v>
      </c>
    </row>
    <row r="5883" spans="1:13">
      <c r="A5883" s="4">
        <v>2010</v>
      </c>
      <c r="B5883" s="5" t="s">
        <v>202</v>
      </c>
      <c r="C5883" s="5" t="s">
        <v>204</v>
      </c>
      <c r="D5883" s="5" t="s">
        <v>17</v>
      </c>
      <c r="E5883" s="5">
        <v>400</v>
      </c>
      <c r="F5883" s="6">
        <v>2500</v>
      </c>
      <c r="H5883" s="15" t="str">
        <f t="shared" si="546"/>
        <v>Medium</v>
      </c>
      <c r="I5883" s="11" t="str">
        <f t="shared" si="547"/>
        <v>Small</v>
      </c>
      <c r="J5883" s="11" t="str">
        <f t="shared" si="548"/>
        <v>North</v>
      </c>
      <c r="K5883" s="11" t="str">
        <f t="shared" si="549"/>
        <v>2010s</v>
      </c>
      <c r="L5883" s="11" t="str">
        <f t="shared" si="550"/>
        <v>Pulse</v>
      </c>
      <c r="M5883" s="18">
        <f t="shared" si="551"/>
        <v>6.25</v>
      </c>
    </row>
    <row r="5884" spans="1:13">
      <c r="A5884" s="4">
        <v>2011</v>
      </c>
      <c r="B5884" s="5" t="s">
        <v>202</v>
      </c>
      <c r="C5884" s="5" t="s">
        <v>204</v>
      </c>
      <c r="D5884" s="5" t="s">
        <v>15</v>
      </c>
      <c r="E5884" s="5">
        <v>54800</v>
      </c>
      <c r="F5884" s="6">
        <v>2718.98</v>
      </c>
      <c r="H5884" s="15" t="str">
        <f t="shared" si="546"/>
        <v>Medium</v>
      </c>
      <c r="I5884" s="11" t="str">
        <f t="shared" si="547"/>
        <v>Large</v>
      </c>
      <c r="J5884" s="11" t="str">
        <f t="shared" si="548"/>
        <v>North</v>
      </c>
      <c r="K5884" s="11" t="str">
        <f t="shared" si="549"/>
        <v>2010s</v>
      </c>
      <c r="L5884" s="11" t="str">
        <f t="shared" si="550"/>
        <v>Cereal</v>
      </c>
      <c r="M5884" s="18">
        <f t="shared" si="551"/>
        <v>4.9616423357664231E-2</v>
      </c>
    </row>
    <row r="5885" spans="1:13">
      <c r="A5885" s="4">
        <v>2011</v>
      </c>
      <c r="B5885" s="5" t="s">
        <v>202</v>
      </c>
      <c r="C5885" s="5" t="s">
        <v>204</v>
      </c>
      <c r="D5885" s="5" t="s">
        <v>17</v>
      </c>
      <c r="E5885" s="5">
        <v>400</v>
      </c>
      <c r="F5885" s="6">
        <v>2500</v>
      </c>
      <c r="H5885" s="15" t="str">
        <f t="shared" si="546"/>
        <v>Medium</v>
      </c>
      <c r="I5885" s="11" t="str">
        <f t="shared" si="547"/>
        <v>Small</v>
      </c>
      <c r="J5885" s="11" t="str">
        <f t="shared" si="548"/>
        <v>North</v>
      </c>
      <c r="K5885" s="11" t="str">
        <f t="shared" si="549"/>
        <v>2010s</v>
      </c>
      <c r="L5885" s="11" t="str">
        <f t="shared" si="550"/>
        <v>Pulse</v>
      </c>
      <c r="M5885" s="18">
        <f t="shared" si="551"/>
        <v>6.25</v>
      </c>
    </row>
    <row r="5886" spans="1:13">
      <c r="A5886" s="4">
        <v>2012</v>
      </c>
      <c r="B5886" s="5" t="s">
        <v>202</v>
      </c>
      <c r="C5886" s="5" t="s">
        <v>204</v>
      </c>
      <c r="D5886" s="5" t="s">
        <v>15</v>
      </c>
      <c r="E5886" s="5">
        <v>49230</v>
      </c>
      <c r="F5886" s="6">
        <v>2721.92</v>
      </c>
      <c r="H5886" s="15" t="str">
        <f t="shared" si="546"/>
        <v>Medium</v>
      </c>
      <c r="I5886" s="11" t="str">
        <f t="shared" si="547"/>
        <v>Large</v>
      </c>
      <c r="J5886" s="11" t="str">
        <f t="shared" si="548"/>
        <v>North</v>
      </c>
      <c r="K5886" s="11" t="str">
        <f t="shared" si="549"/>
        <v>2010s</v>
      </c>
      <c r="L5886" s="11" t="str">
        <f t="shared" si="550"/>
        <v>Cereal</v>
      </c>
      <c r="M5886" s="18">
        <f t="shared" si="551"/>
        <v>5.5289863904123507E-2</v>
      </c>
    </row>
    <row r="5887" spans="1:13">
      <c r="A5887" s="4">
        <v>2012</v>
      </c>
      <c r="B5887" s="5" t="s">
        <v>202</v>
      </c>
      <c r="C5887" s="5" t="s">
        <v>204</v>
      </c>
      <c r="D5887" s="5" t="s">
        <v>18</v>
      </c>
      <c r="E5887" s="5">
        <v>1260</v>
      </c>
      <c r="F5887" s="6">
        <v>539.67999999999995</v>
      </c>
      <c r="H5887" s="15" t="str">
        <f t="shared" si="546"/>
        <v>Low</v>
      </c>
      <c r="I5887" s="11" t="str">
        <f t="shared" si="547"/>
        <v>Medium</v>
      </c>
      <c r="J5887" s="11" t="str">
        <f t="shared" si="548"/>
        <v>North</v>
      </c>
      <c r="K5887" s="11" t="str">
        <f t="shared" si="549"/>
        <v>2010s</v>
      </c>
      <c r="L5887" s="11" t="str">
        <f t="shared" si="550"/>
        <v>Fiber</v>
      </c>
      <c r="M5887" s="18">
        <f t="shared" si="551"/>
        <v>0.42831746031746026</v>
      </c>
    </row>
    <row r="5888" spans="1:13">
      <c r="A5888" s="4">
        <v>2013</v>
      </c>
      <c r="B5888" s="5" t="s">
        <v>202</v>
      </c>
      <c r="C5888" s="5" t="s">
        <v>204</v>
      </c>
      <c r="D5888" s="5" t="s">
        <v>15</v>
      </c>
      <c r="E5888" s="5">
        <v>55000</v>
      </c>
      <c r="F5888" s="6">
        <v>2709.09</v>
      </c>
      <c r="H5888" s="15" t="str">
        <f t="shared" si="546"/>
        <v>Medium</v>
      </c>
      <c r="I5888" s="11" t="str">
        <f t="shared" si="547"/>
        <v>Large</v>
      </c>
      <c r="J5888" s="11" t="str">
        <f t="shared" si="548"/>
        <v>North</v>
      </c>
      <c r="K5888" s="11" t="str">
        <f t="shared" si="549"/>
        <v>2010s</v>
      </c>
      <c r="L5888" s="11" t="str">
        <f t="shared" si="550"/>
        <v>Cereal</v>
      </c>
      <c r="M5888" s="18">
        <f t="shared" si="551"/>
        <v>4.9256181818181824E-2</v>
      </c>
    </row>
    <row r="5889" spans="1:13">
      <c r="A5889" s="4">
        <v>2013</v>
      </c>
      <c r="B5889" s="5" t="s">
        <v>202</v>
      </c>
      <c r="C5889" s="5" t="s">
        <v>204</v>
      </c>
      <c r="D5889" s="5" t="s">
        <v>17</v>
      </c>
      <c r="E5889" s="5">
        <v>1000</v>
      </c>
      <c r="F5889" s="6">
        <v>1000</v>
      </c>
      <c r="H5889" s="15" t="str">
        <f t="shared" si="546"/>
        <v>Medium</v>
      </c>
      <c r="I5889" s="11" t="str">
        <f t="shared" si="547"/>
        <v>Medium</v>
      </c>
      <c r="J5889" s="11" t="str">
        <f t="shared" si="548"/>
        <v>North</v>
      </c>
      <c r="K5889" s="11" t="str">
        <f t="shared" si="549"/>
        <v>2010s</v>
      </c>
      <c r="L5889" s="11" t="str">
        <f t="shared" si="550"/>
        <v>Pulse</v>
      </c>
      <c r="M5889" s="18">
        <f t="shared" si="551"/>
        <v>1</v>
      </c>
    </row>
    <row r="5890" spans="1:13">
      <c r="A5890" s="4">
        <v>2013</v>
      </c>
      <c r="B5890" s="5" t="s">
        <v>202</v>
      </c>
      <c r="C5890" s="5" t="s">
        <v>204</v>
      </c>
      <c r="D5890" s="5" t="s">
        <v>18</v>
      </c>
      <c r="E5890" s="5">
        <v>1000</v>
      </c>
      <c r="F5890" s="6">
        <v>680</v>
      </c>
      <c r="H5890" s="15" t="str">
        <f t="shared" si="546"/>
        <v>Low</v>
      </c>
      <c r="I5890" s="11" t="str">
        <f t="shared" si="547"/>
        <v>Medium</v>
      </c>
      <c r="J5890" s="11" t="str">
        <f t="shared" si="548"/>
        <v>North</v>
      </c>
      <c r="K5890" s="11" t="str">
        <f t="shared" si="549"/>
        <v>2010s</v>
      </c>
      <c r="L5890" s="11" t="str">
        <f t="shared" si="550"/>
        <v>Fiber</v>
      </c>
      <c r="M5890" s="18">
        <f t="shared" si="551"/>
        <v>0.68</v>
      </c>
    </row>
    <row r="5891" spans="1:13">
      <c r="A5891" s="4">
        <v>2014</v>
      </c>
      <c r="B5891" s="5" t="s">
        <v>202</v>
      </c>
      <c r="C5891" s="5" t="s">
        <v>204</v>
      </c>
      <c r="D5891" s="5" t="s">
        <v>15</v>
      </c>
      <c r="E5891" s="5">
        <v>57000</v>
      </c>
      <c r="F5891" s="6">
        <v>2789.47</v>
      </c>
      <c r="H5891" s="15" t="str">
        <f t="shared" ref="H5891:H5954" si="552">IF(F5891&lt;1000,"Low",IF(F5891&lt;3000,"Medium","High"))</f>
        <v>Medium</v>
      </c>
      <c r="I5891" s="11" t="str">
        <f t="shared" ref="I5891:I5954" si="553">IF(E5891&lt;1000,"Small",IF(E5891&lt;5000,"Medium","Large"))</f>
        <v>Large</v>
      </c>
      <c r="J5891" s="11" t="str">
        <f t="shared" ref="J5891:J5954" si="554">IF(OR(B5891="Punjab",B5891="Haryana",B5891="Himachal Pradesh",B5891="Jammu and Kashmir",B5891="Uttarakhand",B5891="Delhi",B5891="Chandigarh"),"North",IF(OR(B5891="Tamil Nadu",B5891="Karnataka",B5891="Kerala",B5891="Andhra Pradesh",B5891="Telangana"),"South",IF(OR(B5891="Maharashtra",B5891="Gujarat",B5891="Goa",B5891="Rajasthan"),"West",IF(OR(B5891="West Bengal",B5891="Bihar",B5891="Jharkhand",B5891="Odisha",B5891="Assam",B5891="Sikkim",B5891="Arunachal Pradesh",B5891="Manipur",B5891="Meghalaya",B5891="Mizoram",B5891="Nagaland",B5891="Tripura"),"East","Central"))))</f>
        <v>North</v>
      </c>
      <c r="K5891" s="11" t="str">
        <f t="shared" ref="K5891:K5954" si="555">LEFT(A5891,3)&amp;"0s"</f>
        <v>2010s</v>
      </c>
      <c r="L5891" s="11" t="str">
        <f t="shared" ref="L5891:L5954" si="556">IF(D5891="Rice","Cereal",IF(D5891="Maize","Cereal",IF(D5891="Chickpea","Pulse",IF(D5891="Cotton","Fiber","Other"))))</f>
        <v>Cereal</v>
      </c>
      <c r="M5891" s="18">
        <f t="shared" ref="M5891:M5954" si="557">F5891/E5891</f>
        <v>4.8938070175438594E-2</v>
      </c>
    </row>
    <row r="5892" spans="1:13">
      <c r="A5892" s="4">
        <v>2014</v>
      </c>
      <c r="B5892" s="5" t="s">
        <v>202</v>
      </c>
      <c r="C5892" s="5" t="s">
        <v>204</v>
      </c>
      <c r="D5892" s="5" t="s">
        <v>18</v>
      </c>
      <c r="E5892" s="5">
        <v>5000</v>
      </c>
      <c r="F5892" s="6">
        <v>510</v>
      </c>
      <c r="H5892" s="15" t="str">
        <f t="shared" si="552"/>
        <v>Low</v>
      </c>
      <c r="I5892" s="11" t="str">
        <f t="shared" si="553"/>
        <v>Large</v>
      </c>
      <c r="J5892" s="11" t="str">
        <f t="shared" si="554"/>
        <v>North</v>
      </c>
      <c r="K5892" s="11" t="str">
        <f t="shared" si="555"/>
        <v>2010s</v>
      </c>
      <c r="L5892" s="11" t="str">
        <f t="shared" si="556"/>
        <v>Fiber</v>
      </c>
      <c r="M5892" s="18">
        <f t="shared" si="557"/>
        <v>0.10199999999999999</v>
      </c>
    </row>
    <row r="5893" spans="1:13">
      <c r="A5893" s="4">
        <v>2015</v>
      </c>
      <c r="B5893" s="5" t="s">
        <v>202</v>
      </c>
      <c r="C5893" s="5" t="s">
        <v>204</v>
      </c>
      <c r="D5893" s="5" t="s">
        <v>15</v>
      </c>
      <c r="E5893" s="5">
        <v>59000</v>
      </c>
      <c r="F5893" s="6">
        <v>2338.98</v>
      </c>
      <c r="H5893" s="15" t="str">
        <f t="shared" si="552"/>
        <v>Medium</v>
      </c>
      <c r="I5893" s="11" t="str">
        <f t="shared" si="553"/>
        <v>Large</v>
      </c>
      <c r="J5893" s="11" t="str">
        <f t="shared" si="554"/>
        <v>North</v>
      </c>
      <c r="K5893" s="11" t="str">
        <f t="shared" si="555"/>
        <v>2010s</v>
      </c>
      <c r="L5893" s="11" t="str">
        <f t="shared" si="556"/>
        <v>Cereal</v>
      </c>
      <c r="M5893" s="18">
        <f t="shared" si="557"/>
        <v>3.964372881355932E-2</v>
      </c>
    </row>
    <row r="5894" spans="1:13">
      <c r="A5894" s="4">
        <v>2015</v>
      </c>
      <c r="B5894" s="5" t="s">
        <v>202</v>
      </c>
      <c r="C5894" s="5" t="s">
        <v>204</v>
      </c>
      <c r="D5894" s="5" t="s">
        <v>17</v>
      </c>
      <c r="E5894" s="5">
        <v>400</v>
      </c>
      <c r="F5894" s="6">
        <v>2500</v>
      </c>
      <c r="H5894" s="15" t="str">
        <f t="shared" si="552"/>
        <v>Medium</v>
      </c>
      <c r="I5894" s="11" t="str">
        <f t="shared" si="553"/>
        <v>Small</v>
      </c>
      <c r="J5894" s="11" t="str">
        <f t="shared" si="554"/>
        <v>North</v>
      </c>
      <c r="K5894" s="11" t="str">
        <f t="shared" si="555"/>
        <v>2010s</v>
      </c>
      <c r="L5894" s="11" t="str">
        <f t="shared" si="556"/>
        <v>Pulse</v>
      </c>
      <c r="M5894" s="18">
        <f t="shared" si="557"/>
        <v>6.25</v>
      </c>
    </row>
    <row r="5895" spans="1:13">
      <c r="A5895" s="4">
        <v>2015</v>
      </c>
      <c r="B5895" s="5" t="s">
        <v>202</v>
      </c>
      <c r="C5895" s="5" t="s">
        <v>204</v>
      </c>
      <c r="D5895" s="5" t="s">
        <v>18</v>
      </c>
      <c r="E5895" s="5">
        <v>10400</v>
      </c>
      <c r="F5895" s="6">
        <v>294.23</v>
      </c>
      <c r="H5895" s="15" t="str">
        <f t="shared" si="552"/>
        <v>Low</v>
      </c>
      <c r="I5895" s="11" t="str">
        <f t="shared" si="553"/>
        <v>Large</v>
      </c>
      <c r="J5895" s="11" t="str">
        <f t="shared" si="554"/>
        <v>North</v>
      </c>
      <c r="K5895" s="11" t="str">
        <f t="shared" si="555"/>
        <v>2010s</v>
      </c>
      <c r="L5895" s="11" t="str">
        <f t="shared" si="556"/>
        <v>Fiber</v>
      </c>
      <c r="M5895" s="18">
        <f t="shared" si="557"/>
        <v>2.8291346153846157E-2</v>
      </c>
    </row>
    <row r="5896" spans="1:13">
      <c r="A5896" s="4">
        <v>2016</v>
      </c>
      <c r="B5896" s="5" t="s">
        <v>202</v>
      </c>
      <c r="C5896" s="5" t="s">
        <v>204</v>
      </c>
      <c r="D5896" s="5" t="s">
        <v>15</v>
      </c>
      <c r="E5896" s="5">
        <v>62100</v>
      </c>
      <c r="F5896" s="6">
        <v>2673.11</v>
      </c>
      <c r="H5896" s="15" t="str">
        <f t="shared" si="552"/>
        <v>Medium</v>
      </c>
      <c r="I5896" s="11" t="str">
        <f t="shared" si="553"/>
        <v>Large</v>
      </c>
      <c r="J5896" s="11" t="str">
        <f t="shared" si="554"/>
        <v>North</v>
      </c>
      <c r="K5896" s="11" t="str">
        <f t="shared" si="555"/>
        <v>2010s</v>
      </c>
      <c r="L5896" s="11" t="str">
        <f t="shared" si="556"/>
        <v>Cereal</v>
      </c>
      <c r="M5896" s="18">
        <f t="shared" si="557"/>
        <v>4.3045249597423514E-2</v>
      </c>
    </row>
    <row r="5897" spans="1:13">
      <c r="A5897" s="4">
        <v>2016</v>
      </c>
      <c r="B5897" s="5" t="s">
        <v>202</v>
      </c>
      <c r="C5897" s="5" t="s">
        <v>204</v>
      </c>
      <c r="D5897" s="5" t="s">
        <v>17</v>
      </c>
      <c r="E5897" s="5">
        <v>400</v>
      </c>
      <c r="F5897" s="6">
        <v>750</v>
      </c>
      <c r="H5897" s="15" t="str">
        <f t="shared" si="552"/>
        <v>Low</v>
      </c>
      <c r="I5897" s="11" t="str">
        <f t="shared" si="553"/>
        <v>Small</v>
      </c>
      <c r="J5897" s="11" t="str">
        <f t="shared" si="554"/>
        <v>North</v>
      </c>
      <c r="K5897" s="11" t="str">
        <f t="shared" si="555"/>
        <v>2010s</v>
      </c>
      <c r="L5897" s="11" t="str">
        <f t="shared" si="556"/>
        <v>Pulse</v>
      </c>
      <c r="M5897" s="18">
        <f t="shared" si="557"/>
        <v>1.875</v>
      </c>
    </row>
    <row r="5898" spans="1:13">
      <c r="A5898" s="4">
        <v>2016</v>
      </c>
      <c r="B5898" s="5" t="s">
        <v>202</v>
      </c>
      <c r="C5898" s="5" t="s">
        <v>204</v>
      </c>
      <c r="D5898" s="5" t="s">
        <v>18</v>
      </c>
      <c r="E5898" s="5">
        <v>13300</v>
      </c>
      <c r="F5898" s="6">
        <v>541.35</v>
      </c>
      <c r="H5898" s="15" t="str">
        <f t="shared" si="552"/>
        <v>Low</v>
      </c>
      <c r="I5898" s="11" t="str">
        <f t="shared" si="553"/>
        <v>Large</v>
      </c>
      <c r="J5898" s="11" t="str">
        <f t="shared" si="554"/>
        <v>North</v>
      </c>
      <c r="K5898" s="11" t="str">
        <f t="shared" si="555"/>
        <v>2010s</v>
      </c>
      <c r="L5898" s="11" t="str">
        <f t="shared" si="556"/>
        <v>Fiber</v>
      </c>
      <c r="M5898" s="18">
        <f t="shared" si="557"/>
        <v>4.0703007518796991E-2</v>
      </c>
    </row>
    <row r="5899" spans="1:13">
      <c r="A5899" s="4">
        <v>2017</v>
      </c>
      <c r="B5899" s="5" t="s">
        <v>202</v>
      </c>
      <c r="C5899" s="5" t="s">
        <v>204</v>
      </c>
      <c r="D5899" s="5" t="s">
        <v>15</v>
      </c>
      <c r="E5899" s="5">
        <v>64200</v>
      </c>
      <c r="F5899" s="6">
        <v>2710.28</v>
      </c>
      <c r="H5899" s="15" t="str">
        <f t="shared" si="552"/>
        <v>Medium</v>
      </c>
      <c r="I5899" s="11" t="str">
        <f t="shared" si="553"/>
        <v>Large</v>
      </c>
      <c r="J5899" s="11" t="str">
        <f t="shared" si="554"/>
        <v>North</v>
      </c>
      <c r="K5899" s="11" t="str">
        <f t="shared" si="555"/>
        <v>2010s</v>
      </c>
      <c r="L5899" s="11" t="str">
        <f t="shared" si="556"/>
        <v>Cereal</v>
      </c>
      <c r="M5899" s="18">
        <f t="shared" si="557"/>
        <v>4.2216199376947046E-2</v>
      </c>
    </row>
    <row r="5900" spans="1:13">
      <c r="A5900" s="4">
        <v>2017</v>
      </c>
      <c r="B5900" s="5" t="s">
        <v>202</v>
      </c>
      <c r="C5900" s="5" t="s">
        <v>204</v>
      </c>
      <c r="D5900" s="5" t="s">
        <v>17</v>
      </c>
      <c r="E5900" s="5">
        <v>400</v>
      </c>
      <c r="F5900" s="6">
        <v>2500</v>
      </c>
      <c r="H5900" s="15" t="str">
        <f t="shared" si="552"/>
        <v>Medium</v>
      </c>
      <c r="I5900" s="11" t="str">
        <f t="shared" si="553"/>
        <v>Small</v>
      </c>
      <c r="J5900" s="11" t="str">
        <f t="shared" si="554"/>
        <v>North</v>
      </c>
      <c r="K5900" s="11" t="str">
        <f t="shared" si="555"/>
        <v>2010s</v>
      </c>
      <c r="L5900" s="11" t="str">
        <f t="shared" si="556"/>
        <v>Pulse</v>
      </c>
      <c r="M5900" s="18">
        <f t="shared" si="557"/>
        <v>6.25</v>
      </c>
    </row>
    <row r="5901" spans="1:13">
      <c r="A5901" s="4">
        <v>2017</v>
      </c>
      <c r="B5901" s="5" t="s">
        <v>202</v>
      </c>
      <c r="C5901" s="5" t="s">
        <v>204</v>
      </c>
      <c r="D5901" s="5" t="s">
        <v>18</v>
      </c>
      <c r="E5901" s="5">
        <v>23700</v>
      </c>
      <c r="F5901" s="6">
        <v>425.32</v>
      </c>
      <c r="H5901" s="15" t="str">
        <f t="shared" si="552"/>
        <v>Low</v>
      </c>
      <c r="I5901" s="11" t="str">
        <f t="shared" si="553"/>
        <v>Large</v>
      </c>
      <c r="J5901" s="11" t="str">
        <f t="shared" si="554"/>
        <v>North</v>
      </c>
      <c r="K5901" s="11" t="str">
        <f t="shared" si="555"/>
        <v>2010s</v>
      </c>
      <c r="L5901" s="11" t="str">
        <f t="shared" si="556"/>
        <v>Fiber</v>
      </c>
      <c r="M5901" s="18">
        <f t="shared" si="557"/>
        <v>1.7945991561181433E-2</v>
      </c>
    </row>
    <row r="5902" spans="1:13">
      <c r="A5902" s="4">
        <v>2008</v>
      </c>
      <c r="B5902" s="5" t="s">
        <v>202</v>
      </c>
      <c r="C5902" s="5" t="s">
        <v>205</v>
      </c>
      <c r="D5902" s="5" t="s">
        <v>15</v>
      </c>
      <c r="E5902" s="5">
        <v>135030</v>
      </c>
      <c r="F5902" s="6">
        <v>2372.59</v>
      </c>
      <c r="H5902" s="15" t="str">
        <f t="shared" si="552"/>
        <v>Medium</v>
      </c>
      <c r="I5902" s="11" t="str">
        <f t="shared" si="553"/>
        <v>Large</v>
      </c>
      <c r="J5902" s="11" t="str">
        <f t="shared" si="554"/>
        <v>North</v>
      </c>
      <c r="K5902" s="11" t="str">
        <f t="shared" si="555"/>
        <v>2000s</v>
      </c>
      <c r="L5902" s="11" t="str">
        <f t="shared" si="556"/>
        <v>Cereal</v>
      </c>
      <c r="M5902" s="18">
        <f t="shared" si="557"/>
        <v>1.7570836110493964E-2</v>
      </c>
    </row>
    <row r="5903" spans="1:13">
      <c r="A5903" s="4">
        <v>2008</v>
      </c>
      <c r="B5903" s="5" t="s">
        <v>202</v>
      </c>
      <c r="C5903" s="5" t="s">
        <v>205</v>
      </c>
      <c r="D5903" s="5" t="s">
        <v>18</v>
      </c>
      <c r="E5903" s="5">
        <v>45550</v>
      </c>
      <c r="F5903" s="6">
        <v>579.08000000000004</v>
      </c>
      <c r="H5903" s="15" t="str">
        <f t="shared" si="552"/>
        <v>Low</v>
      </c>
      <c r="I5903" s="11" t="str">
        <f t="shared" si="553"/>
        <v>Large</v>
      </c>
      <c r="J5903" s="11" t="str">
        <f t="shared" si="554"/>
        <v>North</v>
      </c>
      <c r="K5903" s="11" t="str">
        <f t="shared" si="555"/>
        <v>2000s</v>
      </c>
      <c r="L5903" s="11" t="str">
        <f t="shared" si="556"/>
        <v>Fiber</v>
      </c>
      <c r="M5903" s="18">
        <f t="shared" si="557"/>
        <v>1.2713062568605929E-2</v>
      </c>
    </row>
    <row r="5904" spans="1:13">
      <c r="A5904" s="4">
        <v>2009</v>
      </c>
      <c r="B5904" s="5" t="s">
        <v>202</v>
      </c>
      <c r="C5904" s="5" t="s">
        <v>205</v>
      </c>
      <c r="D5904" s="5" t="s">
        <v>15</v>
      </c>
      <c r="E5904" s="5">
        <v>136790</v>
      </c>
      <c r="F5904" s="6">
        <v>2771.76</v>
      </c>
      <c r="H5904" s="15" t="str">
        <f t="shared" si="552"/>
        <v>Medium</v>
      </c>
      <c r="I5904" s="11" t="str">
        <f t="shared" si="553"/>
        <v>Large</v>
      </c>
      <c r="J5904" s="11" t="str">
        <f t="shared" si="554"/>
        <v>North</v>
      </c>
      <c r="K5904" s="11" t="str">
        <f t="shared" si="555"/>
        <v>2000s</v>
      </c>
      <c r="L5904" s="11" t="str">
        <f t="shared" si="556"/>
        <v>Cereal</v>
      </c>
      <c r="M5904" s="18">
        <f t="shared" si="557"/>
        <v>2.0262884713794869E-2</v>
      </c>
    </row>
    <row r="5905" spans="1:13">
      <c r="A5905" s="4">
        <v>2009</v>
      </c>
      <c r="B5905" s="5" t="s">
        <v>202</v>
      </c>
      <c r="C5905" s="5" t="s">
        <v>205</v>
      </c>
      <c r="D5905" s="5" t="s">
        <v>18</v>
      </c>
      <c r="E5905" s="5">
        <v>46630</v>
      </c>
      <c r="F5905" s="6">
        <v>521.91999999999996</v>
      </c>
      <c r="H5905" s="15" t="str">
        <f t="shared" si="552"/>
        <v>Low</v>
      </c>
      <c r="I5905" s="11" t="str">
        <f t="shared" si="553"/>
        <v>Large</v>
      </c>
      <c r="J5905" s="11" t="str">
        <f t="shared" si="554"/>
        <v>North</v>
      </c>
      <c r="K5905" s="11" t="str">
        <f t="shared" si="555"/>
        <v>2000s</v>
      </c>
      <c r="L5905" s="11" t="str">
        <f t="shared" si="556"/>
        <v>Fiber</v>
      </c>
      <c r="M5905" s="18">
        <f t="shared" si="557"/>
        <v>1.119279433840875E-2</v>
      </c>
    </row>
    <row r="5906" spans="1:13">
      <c r="A5906" s="4">
        <v>2010</v>
      </c>
      <c r="B5906" s="5" t="s">
        <v>202</v>
      </c>
      <c r="C5906" s="5" t="s">
        <v>205</v>
      </c>
      <c r="D5906" s="5" t="s">
        <v>15</v>
      </c>
      <c r="E5906" s="5">
        <v>142470</v>
      </c>
      <c r="F5906" s="6">
        <v>2544.33</v>
      </c>
      <c r="H5906" s="15" t="str">
        <f t="shared" si="552"/>
        <v>Medium</v>
      </c>
      <c r="I5906" s="11" t="str">
        <f t="shared" si="553"/>
        <v>Large</v>
      </c>
      <c r="J5906" s="11" t="str">
        <f t="shared" si="554"/>
        <v>North</v>
      </c>
      <c r="K5906" s="11" t="str">
        <f t="shared" si="555"/>
        <v>2010s</v>
      </c>
      <c r="L5906" s="11" t="str">
        <f t="shared" si="556"/>
        <v>Cereal</v>
      </c>
      <c r="M5906" s="18">
        <f t="shared" si="557"/>
        <v>1.7858707096230785E-2</v>
      </c>
    </row>
    <row r="5907" spans="1:13">
      <c r="A5907" s="4">
        <v>2010</v>
      </c>
      <c r="B5907" s="5" t="s">
        <v>202</v>
      </c>
      <c r="C5907" s="5" t="s">
        <v>205</v>
      </c>
      <c r="D5907" s="5" t="s">
        <v>18</v>
      </c>
      <c r="E5907" s="5">
        <v>48070</v>
      </c>
      <c r="F5907" s="6">
        <v>569.12</v>
      </c>
      <c r="H5907" s="15" t="str">
        <f t="shared" si="552"/>
        <v>Low</v>
      </c>
      <c r="I5907" s="11" t="str">
        <f t="shared" si="553"/>
        <v>Large</v>
      </c>
      <c r="J5907" s="11" t="str">
        <f t="shared" si="554"/>
        <v>North</v>
      </c>
      <c r="K5907" s="11" t="str">
        <f t="shared" si="555"/>
        <v>2010s</v>
      </c>
      <c r="L5907" s="11" t="str">
        <f t="shared" si="556"/>
        <v>Fiber</v>
      </c>
      <c r="M5907" s="18">
        <f t="shared" si="557"/>
        <v>1.1839400873725817E-2</v>
      </c>
    </row>
    <row r="5908" spans="1:13">
      <c r="A5908" s="4">
        <v>2011</v>
      </c>
      <c r="B5908" s="5" t="s">
        <v>202</v>
      </c>
      <c r="C5908" s="5" t="s">
        <v>205</v>
      </c>
      <c r="D5908" s="5" t="s">
        <v>15</v>
      </c>
      <c r="E5908" s="5">
        <v>143400</v>
      </c>
      <c r="F5908" s="6">
        <v>2649.75</v>
      </c>
      <c r="H5908" s="15" t="str">
        <f t="shared" si="552"/>
        <v>Medium</v>
      </c>
      <c r="I5908" s="11" t="str">
        <f t="shared" si="553"/>
        <v>Large</v>
      </c>
      <c r="J5908" s="11" t="str">
        <f t="shared" si="554"/>
        <v>North</v>
      </c>
      <c r="K5908" s="11" t="str">
        <f t="shared" si="555"/>
        <v>2010s</v>
      </c>
      <c r="L5908" s="11" t="str">
        <f t="shared" si="556"/>
        <v>Cereal</v>
      </c>
      <c r="M5908" s="18">
        <f t="shared" si="557"/>
        <v>1.8478033472803346E-2</v>
      </c>
    </row>
    <row r="5909" spans="1:13">
      <c r="A5909" s="4">
        <v>2011</v>
      </c>
      <c r="B5909" s="5" t="s">
        <v>202</v>
      </c>
      <c r="C5909" s="5" t="s">
        <v>205</v>
      </c>
      <c r="D5909" s="5" t="s">
        <v>18</v>
      </c>
      <c r="E5909" s="5">
        <v>64530</v>
      </c>
      <c r="F5909" s="6">
        <v>689.33</v>
      </c>
      <c r="H5909" s="15" t="str">
        <f t="shared" si="552"/>
        <v>Low</v>
      </c>
      <c r="I5909" s="11" t="str">
        <f t="shared" si="553"/>
        <v>Large</v>
      </c>
      <c r="J5909" s="11" t="str">
        <f t="shared" si="554"/>
        <v>North</v>
      </c>
      <c r="K5909" s="11" t="str">
        <f t="shared" si="555"/>
        <v>2010s</v>
      </c>
      <c r="L5909" s="11" t="str">
        <f t="shared" si="556"/>
        <v>Fiber</v>
      </c>
      <c r="M5909" s="18">
        <f t="shared" si="557"/>
        <v>1.0682318301565165E-2</v>
      </c>
    </row>
    <row r="5910" spans="1:13">
      <c r="A5910" s="4">
        <v>2012</v>
      </c>
      <c r="B5910" s="5" t="s">
        <v>202</v>
      </c>
      <c r="C5910" s="5" t="s">
        <v>205</v>
      </c>
      <c r="D5910" s="5" t="s">
        <v>15</v>
      </c>
      <c r="E5910" s="5">
        <v>143250</v>
      </c>
      <c r="F5910" s="6">
        <v>2863.19</v>
      </c>
      <c r="H5910" s="15" t="str">
        <f t="shared" si="552"/>
        <v>Medium</v>
      </c>
      <c r="I5910" s="11" t="str">
        <f t="shared" si="553"/>
        <v>Large</v>
      </c>
      <c r="J5910" s="11" t="str">
        <f t="shared" si="554"/>
        <v>North</v>
      </c>
      <c r="K5910" s="11" t="str">
        <f t="shared" si="555"/>
        <v>2010s</v>
      </c>
      <c r="L5910" s="11" t="str">
        <f t="shared" si="556"/>
        <v>Cereal</v>
      </c>
      <c r="M5910" s="18">
        <f t="shared" si="557"/>
        <v>1.9987364746945898E-2</v>
      </c>
    </row>
    <row r="5911" spans="1:13">
      <c r="A5911" s="4">
        <v>2012</v>
      </c>
      <c r="B5911" s="5" t="s">
        <v>202</v>
      </c>
      <c r="C5911" s="5" t="s">
        <v>205</v>
      </c>
      <c r="D5911" s="5" t="s">
        <v>18</v>
      </c>
      <c r="E5911" s="5">
        <v>68610</v>
      </c>
      <c r="F5911" s="6">
        <v>625.57000000000005</v>
      </c>
      <c r="H5911" s="15" t="str">
        <f t="shared" si="552"/>
        <v>Low</v>
      </c>
      <c r="I5911" s="11" t="str">
        <f t="shared" si="553"/>
        <v>Large</v>
      </c>
      <c r="J5911" s="11" t="str">
        <f t="shared" si="554"/>
        <v>North</v>
      </c>
      <c r="K5911" s="11" t="str">
        <f t="shared" si="555"/>
        <v>2010s</v>
      </c>
      <c r="L5911" s="11" t="str">
        <f t="shared" si="556"/>
        <v>Fiber</v>
      </c>
      <c r="M5911" s="18">
        <f t="shared" si="557"/>
        <v>9.1177670893455767E-3</v>
      </c>
    </row>
    <row r="5912" spans="1:13">
      <c r="A5912" s="4">
        <v>2013</v>
      </c>
      <c r="B5912" s="5" t="s">
        <v>202</v>
      </c>
      <c r="C5912" s="5" t="s">
        <v>205</v>
      </c>
      <c r="D5912" s="5" t="s">
        <v>15</v>
      </c>
      <c r="E5912" s="5">
        <v>148440</v>
      </c>
      <c r="F5912" s="6">
        <v>2813.26</v>
      </c>
      <c r="H5912" s="15" t="str">
        <f t="shared" si="552"/>
        <v>Medium</v>
      </c>
      <c r="I5912" s="11" t="str">
        <f t="shared" si="553"/>
        <v>Large</v>
      </c>
      <c r="J5912" s="11" t="str">
        <f t="shared" si="554"/>
        <v>North</v>
      </c>
      <c r="K5912" s="11" t="str">
        <f t="shared" si="555"/>
        <v>2010s</v>
      </c>
      <c r="L5912" s="11" t="str">
        <f t="shared" si="556"/>
        <v>Cereal</v>
      </c>
      <c r="M5912" s="18">
        <f t="shared" si="557"/>
        <v>1.8952169226623555E-2</v>
      </c>
    </row>
    <row r="5913" spans="1:13">
      <c r="A5913" s="4">
        <v>2013</v>
      </c>
      <c r="B5913" s="5" t="s">
        <v>202</v>
      </c>
      <c r="C5913" s="5" t="s">
        <v>205</v>
      </c>
      <c r="D5913" s="5" t="s">
        <v>18</v>
      </c>
      <c r="E5913" s="5">
        <v>74980</v>
      </c>
      <c r="F5913" s="6">
        <v>542.91999999999996</v>
      </c>
      <c r="H5913" s="15" t="str">
        <f t="shared" si="552"/>
        <v>Low</v>
      </c>
      <c r="I5913" s="11" t="str">
        <f t="shared" si="553"/>
        <v>Large</v>
      </c>
      <c r="J5913" s="11" t="str">
        <f t="shared" si="554"/>
        <v>North</v>
      </c>
      <c r="K5913" s="11" t="str">
        <f t="shared" si="555"/>
        <v>2010s</v>
      </c>
      <c r="L5913" s="11" t="str">
        <f t="shared" si="556"/>
        <v>Fiber</v>
      </c>
      <c r="M5913" s="18">
        <f t="shared" si="557"/>
        <v>7.240864230461456E-3</v>
      </c>
    </row>
    <row r="5914" spans="1:13">
      <c r="A5914" s="4">
        <v>2014</v>
      </c>
      <c r="B5914" s="5" t="s">
        <v>202</v>
      </c>
      <c r="C5914" s="5" t="s">
        <v>205</v>
      </c>
      <c r="D5914" s="5" t="s">
        <v>15</v>
      </c>
      <c r="E5914" s="5">
        <v>151980</v>
      </c>
      <c r="F5914" s="6">
        <v>2787.21</v>
      </c>
      <c r="H5914" s="15" t="str">
        <f t="shared" si="552"/>
        <v>Medium</v>
      </c>
      <c r="I5914" s="11" t="str">
        <f t="shared" si="553"/>
        <v>Large</v>
      </c>
      <c r="J5914" s="11" t="str">
        <f t="shared" si="554"/>
        <v>North</v>
      </c>
      <c r="K5914" s="11" t="str">
        <f t="shared" si="555"/>
        <v>2010s</v>
      </c>
      <c r="L5914" s="11" t="str">
        <f t="shared" si="556"/>
        <v>Cereal</v>
      </c>
      <c r="M5914" s="18">
        <f t="shared" si="557"/>
        <v>1.8339320963284642E-2</v>
      </c>
    </row>
    <row r="5915" spans="1:13">
      <c r="A5915" s="4">
        <v>2014</v>
      </c>
      <c r="B5915" s="5" t="s">
        <v>202</v>
      </c>
      <c r="C5915" s="5" t="s">
        <v>205</v>
      </c>
      <c r="D5915" s="5" t="s">
        <v>18</v>
      </c>
      <c r="E5915" s="5">
        <v>77800</v>
      </c>
      <c r="F5915" s="6">
        <v>480.59</v>
      </c>
      <c r="H5915" s="15" t="str">
        <f t="shared" si="552"/>
        <v>Low</v>
      </c>
      <c r="I5915" s="11" t="str">
        <f t="shared" si="553"/>
        <v>Large</v>
      </c>
      <c r="J5915" s="11" t="str">
        <f t="shared" si="554"/>
        <v>North</v>
      </c>
      <c r="K5915" s="11" t="str">
        <f t="shared" si="555"/>
        <v>2010s</v>
      </c>
      <c r="L5915" s="11" t="str">
        <f t="shared" si="556"/>
        <v>Fiber</v>
      </c>
      <c r="M5915" s="18">
        <f t="shared" si="557"/>
        <v>6.1772493573264775E-3</v>
      </c>
    </row>
    <row r="5916" spans="1:13">
      <c r="A5916" s="4">
        <v>2015</v>
      </c>
      <c r="B5916" s="5" t="s">
        <v>202</v>
      </c>
      <c r="C5916" s="5" t="s">
        <v>205</v>
      </c>
      <c r="D5916" s="5" t="s">
        <v>15</v>
      </c>
      <c r="E5916" s="5">
        <v>158140</v>
      </c>
      <c r="F5916" s="6">
        <v>2536.96</v>
      </c>
      <c r="H5916" s="15" t="str">
        <f t="shared" si="552"/>
        <v>Medium</v>
      </c>
      <c r="I5916" s="11" t="str">
        <f t="shared" si="553"/>
        <v>Large</v>
      </c>
      <c r="J5916" s="11" t="str">
        <f t="shared" si="554"/>
        <v>North</v>
      </c>
      <c r="K5916" s="11" t="str">
        <f t="shared" si="555"/>
        <v>2010s</v>
      </c>
      <c r="L5916" s="11" t="str">
        <f t="shared" si="556"/>
        <v>Cereal</v>
      </c>
      <c r="M5916" s="18">
        <f t="shared" si="557"/>
        <v>1.6042493992664726E-2</v>
      </c>
    </row>
    <row r="5917" spans="1:13">
      <c r="A5917" s="4">
        <v>2015</v>
      </c>
      <c r="B5917" s="5" t="s">
        <v>202</v>
      </c>
      <c r="C5917" s="5" t="s">
        <v>205</v>
      </c>
      <c r="D5917" s="5" t="s">
        <v>18</v>
      </c>
      <c r="E5917" s="5">
        <v>73910</v>
      </c>
      <c r="F5917" s="6">
        <v>188.8</v>
      </c>
      <c r="H5917" s="15" t="str">
        <f t="shared" si="552"/>
        <v>Low</v>
      </c>
      <c r="I5917" s="11" t="str">
        <f t="shared" si="553"/>
        <v>Large</v>
      </c>
      <c r="J5917" s="11" t="str">
        <f t="shared" si="554"/>
        <v>North</v>
      </c>
      <c r="K5917" s="11" t="str">
        <f t="shared" si="555"/>
        <v>2010s</v>
      </c>
      <c r="L5917" s="11" t="str">
        <f t="shared" si="556"/>
        <v>Fiber</v>
      </c>
      <c r="M5917" s="18">
        <f t="shared" si="557"/>
        <v>2.5544581247463134E-3</v>
      </c>
    </row>
    <row r="5918" spans="1:13">
      <c r="A5918" s="4">
        <v>2016</v>
      </c>
      <c r="B5918" s="5" t="s">
        <v>202</v>
      </c>
      <c r="C5918" s="5" t="s">
        <v>205</v>
      </c>
      <c r="D5918" s="5" t="s">
        <v>15</v>
      </c>
      <c r="E5918" s="5">
        <v>164160</v>
      </c>
      <c r="F5918" s="6">
        <v>2731.24</v>
      </c>
      <c r="H5918" s="15" t="str">
        <f t="shared" si="552"/>
        <v>Medium</v>
      </c>
      <c r="I5918" s="11" t="str">
        <f t="shared" si="553"/>
        <v>Large</v>
      </c>
      <c r="J5918" s="11" t="str">
        <f t="shared" si="554"/>
        <v>North</v>
      </c>
      <c r="K5918" s="11" t="str">
        <f t="shared" si="555"/>
        <v>2010s</v>
      </c>
      <c r="L5918" s="11" t="str">
        <f t="shared" si="556"/>
        <v>Cereal</v>
      </c>
      <c r="M5918" s="18">
        <f t="shared" si="557"/>
        <v>1.6637670565302142E-2</v>
      </c>
    </row>
    <row r="5919" spans="1:13">
      <c r="A5919" s="4">
        <v>2016</v>
      </c>
      <c r="B5919" s="5" t="s">
        <v>202</v>
      </c>
      <c r="C5919" s="5" t="s">
        <v>205</v>
      </c>
      <c r="D5919" s="5" t="s">
        <v>18</v>
      </c>
      <c r="E5919" s="5">
        <v>60440</v>
      </c>
      <c r="F5919" s="6">
        <v>530.83000000000004</v>
      </c>
      <c r="H5919" s="15" t="str">
        <f t="shared" si="552"/>
        <v>Low</v>
      </c>
      <c r="I5919" s="11" t="str">
        <f t="shared" si="553"/>
        <v>Large</v>
      </c>
      <c r="J5919" s="11" t="str">
        <f t="shared" si="554"/>
        <v>North</v>
      </c>
      <c r="K5919" s="11" t="str">
        <f t="shared" si="555"/>
        <v>2010s</v>
      </c>
      <c r="L5919" s="11" t="str">
        <f t="shared" si="556"/>
        <v>Fiber</v>
      </c>
      <c r="M5919" s="18">
        <f t="shared" si="557"/>
        <v>8.7827597617471873E-3</v>
      </c>
    </row>
    <row r="5920" spans="1:13">
      <c r="A5920" s="4">
        <v>2017</v>
      </c>
      <c r="B5920" s="5" t="s">
        <v>202</v>
      </c>
      <c r="C5920" s="5" t="s">
        <v>205</v>
      </c>
      <c r="D5920" s="5" t="s">
        <v>15</v>
      </c>
      <c r="E5920" s="5">
        <v>165650</v>
      </c>
      <c r="F5920" s="6">
        <v>2966.34</v>
      </c>
      <c r="H5920" s="15" t="str">
        <f t="shared" si="552"/>
        <v>Medium</v>
      </c>
      <c r="I5920" s="11" t="str">
        <f t="shared" si="553"/>
        <v>Large</v>
      </c>
      <c r="J5920" s="11" t="str">
        <f t="shared" si="554"/>
        <v>North</v>
      </c>
      <c r="K5920" s="11" t="str">
        <f t="shared" si="555"/>
        <v>2010s</v>
      </c>
      <c r="L5920" s="11" t="str">
        <f t="shared" si="556"/>
        <v>Cereal</v>
      </c>
      <c r="M5920" s="18">
        <f t="shared" si="557"/>
        <v>1.7907274373679446E-2</v>
      </c>
    </row>
    <row r="5921" spans="1:13">
      <c r="A5921" s="4">
        <v>2017</v>
      </c>
      <c r="B5921" s="5" t="s">
        <v>202</v>
      </c>
      <c r="C5921" s="5" t="s">
        <v>205</v>
      </c>
      <c r="D5921" s="5" t="s">
        <v>18</v>
      </c>
      <c r="E5921" s="5">
        <v>63900</v>
      </c>
      <c r="F5921" s="6">
        <v>498.51</v>
      </c>
      <c r="H5921" s="15" t="str">
        <f t="shared" si="552"/>
        <v>Low</v>
      </c>
      <c r="I5921" s="11" t="str">
        <f t="shared" si="553"/>
        <v>Large</v>
      </c>
      <c r="J5921" s="11" t="str">
        <f t="shared" si="554"/>
        <v>North</v>
      </c>
      <c r="K5921" s="11" t="str">
        <f t="shared" si="555"/>
        <v>2010s</v>
      </c>
      <c r="L5921" s="11" t="str">
        <f t="shared" si="556"/>
        <v>Fiber</v>
      </c>
      <c r="M5921" s="18">
        <f t="shared" si="557"/>
        <v>7.8014084507042249E-3</v>
      </c>
    </row>
    <row r="5922" spans="1:13">
      <c r="A5922" s="4">
        <v>2008</v>
      </c>
      <c r="B5922" s="5" t="s">
        <v>202</v>
      </c>
      <c r="C5922" s="5" t="s">
        <v>206</v>
      </c>
      <c r="D5922" s="5" t="s">
        <v>15</v>
      </c>
      <c r="E5922" s="5">
        <v>7890</v>
      </c>
      <c r="F5922" s="6">
        <v>2205.88</v>
      </c>
      <c r="H5922" s="15" t="str">
        <f t="shared" si="552"/>
        <v>Medium</v>
      </c>
      <c r="I5922" s="11" t="str">
        <f t="shared" si="553"/>
        <v>Large</v>
      </c>
      <c r="J5922" s="11" t="str">
        <f t="shared" si="554"/>
        <v>North</v>
      </c>
      <c r="K5922" s="11" t="str">
        <f t="shared" si="555"/>
        <v>2000s</v>
      </c>
      <c r="L5922" s="11" t="str">
        <f t="shared" si="556"/>
        <v>Cereal</v>
      </c>
      <c r="M5922" s="18">
        <f t="shared" si="557"/>
        <v>0.27957921419518378</v>
      </c>
    </row>
    <row r="5923" spans="1:13">
      <c r="A5923" s="4">
        <v>2008</v>
      </c>
      <c r="B5923" s="5" t="s">
        <v>202</v>
      </c>
      <c r="C5923" s="5" t="s">
        <v>206</v>
      </c>
      <c r="D5923" s="5" t="s">
        <v>17</v>
      </c>
      <c r="E5923" s="5">
        <v>33260</v>
      </c>
      <c r="F5923" s="6">
        <v>1093.24</v>
      </c>
      <c r="H5923" s="15" t="str">
        <f t="shared" si="552"/>
        <v>Medium</v>
      </c>
      <c r="I5923" s="11" t="str">
        <f t="shared" si="553"/>
        <v>Large</v>
      </c>
      <c r="J5923" s="11" t="str">
        <f t="shared" si="554"/>
        <v>North</v>
      </c>
      <c r="K5923" s="11" t="str">
        <f t="shared" si="555"/>
        <v>2000s</v>
      </c>
      <c r="L5923" s="11" t="str">
        <f t="shared" si="556"/>
        <v>Pulse</v>
      </c>
      <c r="M5923" s="18">
        <f t="shared" si="557"/>
        <v>3.2869512928442576E-2</v>
      </c>
    </row>
    <row r="5924" spans="1:13">
      <c r="A5924" s="4">
        <v>2008</v>
      </c>
      <c r="B5924" s="5" t="s">
        <v>202</v>
      </c>
      <c r="C5924" s="5" t="s">
        <v>206</v>
      </c>
      <c r="D5924" s="5" t="s">
        <v>18</v>
      </c>
      <c r="E5924" s="5">
        <v>10410</v>
      </c>
      <c r="F5924" s="6">
        <v>411.45</v>
      </c>
      <c r="H5924" s="15" t="str">
        <f t="shared" si="552"/>
        <v>Low</v>
      </c>
      <c r="I5924" s="11" t="str">
        <f t="shared" si="553"/>
        <v>Large</v>
      </c>
      <c r="J5924" s="11" t="str">
        <f t="shared" si="554"/>
        <v>North</v>
      </c>
      <c r="K5924" s="11" t="str">
        <f t="shared" si="555"/>
        <v>2000s</v>
      </c>
      <c r="L5924" s="11" t="str">
        <f t="shared" si="556"/>
        <v>Fiber</v>
      </c>
      <c r="M5924" s="18">
        <f t="shared" si="557"/>
        <v>3.9524495677233429E-2</v>
      </c>
    </row>
    <row r="5925" spans="1:13">
      <c r="A5925" s="4">
        <v>2009</v>
      </c>
      <c r="B5925" s="5" t="s">
        <v>202</v>
      </c>
      <c r="C5925" s="5" t="s">
        <v>206</v>
      </c>
      <c r="D5925" s="5" t="s">
        <v>15</v>
      </c>
      <c r="E5925" s="5">
        <v>7340</v>
      </c>
      <c r="F5925" s="6">
        <v>2332.02</v>
      </c>
      <c r="H5925" s="15" t="str">
        <f t="shared" si="552"/>
        <v>Medium</v>
      </c>
      <c r="I5925" s="11" t="str">
        <f t="shared" si="553"/>
        <v>Large</v>
      </c>
      <c r="J5925" s="11" t="str">
        <f t="shared" si="554"/>
        <v>North</v>
      </c>
      <c r="K5925" s="11" t="str">
        <f t="shared" si="555"/>
        <v>2000s</v>
      </c>
      <c r="L5925" s="11" t="str">
        <f t="shared" si="556"/>
        <v>Cereal</v>
      </c>
      <c r="M5925" s="18">
        <f t="shared" si="557"/>
        <v>0.31771389645776565</v>
      </c>
    </row>
    <row r="5926" spans="1:13">
      <c r="A5926" s="4">
        <v>2009</v>
      </c>
      <c r="B5926" s="5" t="s">
        <v>202</v>
      </c>
      <c r="C5926" s="5" t="s">
        <v>206</v>
      </c>
      <c r="D5926" s="5" t="s">
        <v>17</v>
      </c>
      <c r="E5926" s="5">
        <v>20240</v>
      </c>
      <c r="F5926" s="6">
        <v>700.73</v>
      </c>
      <c r="H5926" s="15" t="str">
        <f t="shared" si="552"/>
        <v>Low</v>
      </c>
      <c r="I5926" s="11" t="str">
        <f t="shared" si="553"/>
        <v>Large</v>
      </c>
      <c r="J5926" s="11" t="str">
        <f t="shared" si="554"/>
        <v>North</v>
      </c>
      <c r="K5926" s="11" t="str">
        <f t="shared" si="555"/>
        <v>2000s</v>
      </c>
      <c r="L5926" s="11" t="str">
        <f t="shared" si="556"/>
        <v>Pulse</v>
      </c>
      <c r="M5926" s="18">
        <f t="shared" si="557"/>
        <v>3.462104743083004E-2</v>
      </c>
    </row>
    <row r="5927" spans="1:13">
      <c r="A5927" s="4">
        <v>2009</v>
      </c>
      <c r="B5927" s="5" t="s">
        <v>202</v>
      </c>
      <c r="C5927" s="5" t="s">
        <v>206</v>
      </c>
      <c r="D5927" s="5" t="s">
        <v>18</v>
      </c>
      <c r="E5927" s="5">
        <v>10930</v>
      </c>
      <c r="F5927" s="6">
        <v>441.4</v>
      </c>
      <c r="H5927" s="15" t="str">
        <f t="shared" si="552"/>
        <v>Low</v>
      </c>
      <c r="I5927" s="11" t="str">
        <f t="shared" si="553"/>
        <v>Large</v>
      </c>
      <c r="J5927" s="11" t="str">
        <f t="shared" si="554"/>
        <v>North</v>
      </c>
      <c r="K5927" s="11" t="str">
        <f t="shared" si="555"/>
        <v>2000s</v>
      </c>
      <c r="L5927" s="11" t="str">
        <f t="shared" si="556"/>
        <v>Fiber</v>
      </c>
      <c r="M5927" s="18">
        <f t="shared" si="557"/>
        <v>4.0384263494967973E-2</v>
      </c>
    </row>
    <row r="5928" spans="1:13">
      <c r="A5928" s="4">
        <v>2010</v>
      </c>
      <c r="B5928" s="5" t="s">
        <v>202</v>
      </c>
      <c r="C5928" s="5" t="s">
        <v>206</v>
      </c>
      <c r="D5928" s="5" t="s">
        <v>15</v>
      </c>
      <c r="E5928" s="5">
        <v>8530</v>
      </c>
      <c r="F5928" s="6">
        <v>2312.9299999999998</v>
      </c>
      <c r="H5928" s="15" t="str">
        <f t="shared" si="552"/>
        <v>Medium</v>
      </c>
      <c r="I5928" s="11" t="str">
        <f t="shared" si="553"/>
        <v>Large</v>
      </c>
      <c r="J5928" s="11" t="str">
        <f t="shared" si="554"/>
        <v>North</v>
      </c>
      <c r="K5928" s="11" t="str">
        <f t="shared" si="555"/>
        <v>2010s</v>
      </c>
      <c r="L5928" s="11" t="str">
        <f t="shared" si="556"/>
        <v>Cereal</v>
      </c>
      <c r="M5928" s="18">
        <f t="shared" si="557"/>
        <v>0.27115240328253221</v>
      </c>
    </row>
    <row r="5929" spans="1:13">
      <c r="A5929" s="4">
        <v>2010</v>
      </c>
      <c r="B5929" s="5" t="s">
        <v>202</v>
      </c>
      <c r="C5929" s="5" t="s">
        <v>206</v>
      </c>
      <c r="D5929" s="5" t="s">
        <v>17</v>
      </c>
      <c r="E5929" s="5">
        <v>30880</v>
      </c>
      <c r="F5929" s="6">
        <v>1008.48</v>
      </c>
      <c r="H5929" s="15" t="str">
        <f t="shared" si="552"/>
        <v>Medium</v>
      </c>
      <c r="I5929" s="11" t="str">
        <f t="shared" si="553"/>
        <v>Large</v>
      </c>
      <c r="J5929" s="11" t="str">
        <f t="shared" si="554"/>
        <v>North</v>
      </c>
      <c r="K5929" s="11" t="str">
        <f t="shared" si="555"/>
        <v>2010s</v>
      </c>
      <c r="L5929" s="11" t="str">
        <f t="shared" si="556"/>
        <v>Pulse</v>
      </c>
      <c r="M5929" s="18">
        <f t="shared" si="557"/>
        <v>3.2658031088082899E-2</v>
      </c>
    </row>
    <row r="5930" spans="1:13">
      <c r="A5930" s="4">
        <v>2010</v>
      </c>
      <c r="B5930" s="5" t="s">
        <v>202</v>
      </c>
      <c r="C5930" s="5" t="s">
        <v>206</v>
      </c>
      <c r="D5930" s="5" t="s">
        <v>18</v>
      </c>
      <c r="E5930" s="5">
        <v>11060</v>
      </c>
      <c r="F5930" s="6">
        <v>574.29999999999995</v>
      </c>
      <c r="H5930" s="15" t="str">
        <f t="shared" si="552"/>
        <v>Low</v>
      </c>
      <c r="I5930" s="11" t="str">
        <f t="shared" si="553"/>
        <v>Large</v>
      </c>
      <c r="J5930" s="11" t="str">
        <f t="shared" si="554"/>
        <v>North</v>
      </c>
      <c r="K5930" s="11" t="str">
        <f t="shared" si="555"/>
        <v>2010s</v>
      </c>
      <c r="L5930" s="11" t="str">
        <f t="shared" si="556"/>
        <v>Fiber</v>
      </c>
      <c r="M5930" s="18">
        <f t="shared" si="557"/>
        <v>5.1925858951175401E-2</v>
      </c>
    </row>
    <row r="5931" spans="1:13">
      <c r="A5931" s="4">
        <v>2011</v>
      </c>
      <c r="B5931" s="5" t="s">
        <v>202</v>
      </c>
      <c r="C5931" s="5" t="s">
        <v>206</v>
      </c>
      <c r="D5931" s="5" t="s">
        <v>15</v>
      </c>
      <c r="E5931" s="5">
        <v>7950</v>
      </c>
      <c r="F5931" s="6">
        <v>2664.23</v>
      </c>
      <c r="H5931" s="15" t="str">
        <f t="shared" si="552"/>
        <v>Medium</v>
      </c>
      <c r="I5931" s="11" t="str">
        <f t="shared" si="553"/>
        <v>Large</v>
      </c>
      <c r="J5931" s="11" t="str">
        <f t="shared" si="554"/>
        <v>North</v>
      </c>
      <c r="K5931" s="11" t="str">
        <f t="shared" si="555"/>
        <v>2010s</v>
      </c>
      <c r="L5931" s="11" t="str">
        <f t="shared" si="556"/>
        <v>Cereal</v>
      </c>
      <c r="M5931" s="18">
        <f t="shared" si="557"/>
        <v>0.33512327044025159</v>
      </c>
    </row>
    <row r="5932" spans="1:13">
      <c r="A5932" s="4">
        <v>2011</v>
      </c>
      <c r="B5932" s="5" t="s">
        <v>202</v>
      </c>
      <c r="C5932" s="5" t="s">
        <v>206</v>
      </c>
      <c r="D5932" s="5" t="s">
        <v>17</v>
      </c>
      <c r="E5932" s="5">
        <v>21100</v>
      </c>
      <c r="F5932" s="6">
        <v>956.35</v>
      </c>
      <c r="H5932" s="15" t="str">
        <f t="shared" si="552"/>
        <v>Low</v>
      </c>
      <c r="I5932" s="11" t="str">
        <f t="shared" si="553"/>
        <v>Large</v>
      </c>
      <c r="J5932" s="11" t="str">
        <f t="shared" si="554"/>
        <v>North</v>
      </c>
      <c r="K5932" s="11" t="str">
        <f t="shared" si="555"/>
        <v>2010s</v>
      </c>
      <c r="L5932" s="11" t="str">
        <f t="shared" si="556"/>
        <v>Pulse</v>
      </c>
      <c r="M5932" s="18">
        <f t="shared" si="557"/>
        <v>4.5324644549763031E-2</v>
      </c>
    </row>
    <row r="5933" spans="1:13">
      <c r="A5933" s="4">
        <v>2011</v>
      </c>
      <c r="B5933" s="5" t="s">
        <v>202</v>
      </c>
      <c r="C5933" s="5" t="s">
        <v>206</v>
      </c>
      <c r="D5933" s="5" t="s">
        <v>18</v>
      </c>
      <c r="E5933" s="5">
        <v>20140</v>
      </c>
      <c r="F5933" s="6">
        <v>585.6</v>
      </c>
      <c r="H5933" s="15" t="str">
        <f t="shared" si="552"/>
        <v>Low</v>
      </c>
      <c r="I5933" s="11" t="str">
        <f t="shared" si="553"/>
        <v>Large</v>
      </c>
      <c r="J5933" s="11" t="str">
        <f t="shared" si="554"/>
        <v>North</v>
      </c>
      <c r="K5933" s="11" t="str">
        <f t="shared" si="555"/>
        <v>2010s</v>
      </c>
      <c r="L5933" s="11" t="str">
        <f t="shared" si="556"/>
        <v>Fiber</v>
      </c>
      <c r="M5933" s="18">
        <f t="shared" si="557"/>
        <v>2.9076464746772591E-2</v>
      </c>
    </row>
    <row r="5934" spans="1:13">
      <c r="A5934" s="4">
        <v>2012</v>
      </c>
      <c r="B5934" s="5" t="s">
        <v>202</v>
      </c>
      <c r="C5934" s="5" t="s">
        <v>206</v>
      </c>
      <c r="D5934" s="5" t="s">
        <v>15</v>
      </c>
      <c r="E5934" s="5">
        <v>6090</v>
      </c>
      <c r="F5934" s="6">
        <v>2903.38</v>
      </c>
      <c r="H5934" s="15" t="str">
        <f t="shared" si="552"/>
        <v>Medium</v>
      </c>
      <c r="I5934" s="11" t="str">
        <f t="shared" si="553"/>
        <v>Large</v>
      </c>
      <c r="J5934" s="11" t="str">
        <f t="shared" si="554"/>
        <v>North</v>
      </c>
      <c r="K5934" s="11" t="str">
        <f t="shared" si="555"/>
        <v>2010s</v>
      </c>
      <c r="L5934" s="11" t="str">
        <f t="shared" si="556"/>
        <v>Cereal</v>
      </c>
      <c r="M5934" s="18">
        <f t="shared" si="557"/>
        <v>0.47674548440065684</v>
      </c>
    </row>
    <row r="5935" spans="1:13">
      <c r="A5935" s="4">
        <v>2012</v>
      </c>
      <c r="B5935" s="5" t="s">
        <v>202</v>
      </c>
      <c r="C5935" s="5" t="s">
        <v>206</v>
      </c>
      <c r="D5935" s="5" t="s">
        <v>17</v>
      </c>
      <c r="E5935" s="5">
        <v>15010</v>
      </c>
      <c r="F5935" s="6">
        <v>1226.1600000000001</v>
      </c>
      <c r="H5935" s="15" t="str">
        <f t="shared" si="552"/>
        <v>Medium</v>
      </c>
      <c r="I5935" s="11" t="str">
        <f t="shared" si="553"/>
        <v>Large</v>
      </c>
      <c r="J5935" s="11" t="str">
        <f t="shared" si="554"/>
        <v>North</v>
      </c>
      <c r="K5935" s="11" t="str">
        <f t="shared" si="555"/>
        <v>2010s</v>
      </c>
      <c r="L5935" s="11" t="str">
        <f t="shared" si="556"/>
        <v>Pulse</v>
      </c>
      <c r="M5935" s="18">
        <f t="shared" si="557"/>
        <v>8.168954030646236E-2</v>
      </c>
    </row>
    <row r="5936" spans="1:13">
      <c r="A5936" s="4">
        <v>2012</v>
      </c>
      <c r="B5936" s="5" t="s">
        <v>202</v>
      </c>
      <c r="C5936" s="5" t="s">
        <v>206</v>
      </c>
      <c r="D5936" s="5" t="s">
        <v>18</v>
      </c>
      <c r="E5936" s="5">
        <v>24170</v>
      </c>
      <c r="F5936" s="6">
        <v>578.12</v>
      </c>
      <c r="H5936" s="15" t="str">
        <f t="shared" si="552"/>
        <v>Low</v>
      </c>
      <c r="I5936" s="11" t="str">
        <f t="shared" si="553"/>
        <v>Large</v>
      </c>
      <c r="J5936" s="11" t="str">
        <f t="shared" si="554"/>
        <v>North</v>
      </c>
      <c r="K5936" s="11" t="str">
        <f t="shared" si="555"/>
        <v>2010s</v>
      </c>
      <c r="L5936" s="11" t="str">
        <f t="shared" si="556"/>
        <v>Fiber</v>
      </c>
      <c r="M5936" s="18">
        <f t="shared" si="557"/>
        <v>2.3918907736863882E-2</v>
      </c>
    </row>
    <row r="5937" spans="1:13">
      <c r="A5937" s="4">
        <v>2013</v>
      </c>
      <c r="B5937" s="5" t="s">
        <v>202</v>
      </c>
      <c r="C5937" s="5" t="s">
        <v>206</v>
      </c>
      <c r="D5937" s="5" t="s">
        <v>15</v>
      </c>
      <c r="E5937" s="5">
        <v>6380</v>
      </c>
      <c r="F5937" s="6">
        <v>2545.4499999999998</v>
      </c>
      <c r="H5937" s="15" t="str">
        <f t="shared" si="552"/>
        <v>Medium</v>
      </c>
      <c r="I5937" s="11" t="str">
        <f t="shared" si="553"/>
        <v>Large</v>
      </c>
      <c r="J5937" s="11" t="str">
        <f t="shared" si="554"/>
        <v>North</v>
      </c>
      <c r="K5937" s="11" t="str">
        <f t="shared" si="555"/>
        <v>2010s</v>
      </c>
      <c r="L5937" s="11" t="str">
        <f t="shared" si="556"/>
        <v>Cereal</v>
      </c>
      <c r="M5937" s="18">
        <f t="shared" si="557"/>
        <v>0.39897335423197489</v>
      </c>
    </row>
    <row r="5938" spans="1:13">
      <c r="A5938" s="4">
        <v>2013</v>
      </c>
      <c r="B5938" s="5" t="s">
        <v>202</v>
      </c>
      <c r="C5938" s="5" t="s">
        <v>206</v>
      </c>
      <c r="D5938" s="5" t="s">
        <v>17</v>
      </c>
      <c r="E5938" s="5">
        <v>26760</v>
      </c>
      <c r="F5938" s="6">
        <v>897.61</v>
      </c>
      <c r="H5938" s="15" t="str">
        <f t="shared" si="552"/>
        <v>Low</v>
      </c>
      <c r="I5938" s="11" t="str">
        <f t="shared" si="553"/>
        <v>Large</v>
      </c>
      <c r="J5938" s="11" t="str">
        <f t="shared" si="554"/>
        <v>North</v>
      </c>
      <c r="K5938" s="11" t="str">
        <f t="shared" si="555"/>
        <v>2010s</v>
      </c>
      <c r="L5938" s="11" t="str">
        <f t="shared" si="556"/>
        <v>Pulse</v>
      </c>
      <c r="M5938" s="18">
        <f t="shared" si="557"/>
        <v>3.3542974588938713E-2</v>
      </c>
    </row>
    <row r="5939" spans="1:13">
      <c r="A5939" s="4">
        <v>2013</v>
      </c>
      <c r="B5939" s="5" t="s">
        <v>202</v>
      </c>
      <c r="C5939" s="5" t="s">
        <v>206</v>
      </c>
      <c r="D5939" s="5" t="s">
        <v>18</v>
      </c>
      <c r="E5939" s="5">
        <v>22270</v>
      </c>
      <c r="F5939" s="6">
        <v>521.07000000000005</v>
      </c>
      <c r="H5939" s="15" t="str">
        <f t="shared" si="552"/>
        <v>Low</v>
      </c>
      <c r="I5939" s="11" t="str">
        <f t="shared" si="553"/>
        <v>Large</v>
      </c>
      <c r="J5939" s="11" t="str">
        <f t="shared" si="554"/>
        <v>North</v>
      </c>
      <c r="K5939" s="11" t="str">
        <f t="shared" si="555"/>
        <v>2010s</v>
      </c>
      <c r="L5939" s="11" t="str">
        <f t="shared" si="556"/>
        <v>Fiber</v>
      </c>
      <c r="M5939" s="18">
        <f t="shared" si="557"/>
        <v>2.3397844634036824E-2</v>
      </c>
    </row>
    <row r="5940" spans="1:13">
      <c r="A5940" s="4">
        <v>2014</v>
      </c>
      <c r="B5940" s="5" t="s">
        <v>202</v>
      </c>
      <c r="C5940" s="5" t="s">
        <v>206</v>
      </c>
      <c r="D5940" s="5" t="s">
        <v>15</v>
      </c>
      <c r="E5940" s="5">
        <v>7830</v>
      </c>
      <c r="F5940" s="6">
        <v>1777.78</v>
      </c>
      <c r="H5940" s="15" t="str">
        <f t="shared" si="552"/>
        <v>Medium</v>
      </c>
      <c r="I5940" s="11" t="str">
        <f t="shared" si="553"/>
        <v>Large</v>
      </c>
      <c r="J5940" s="11" t="str">
        <f t="shared" si="554"/>
        <v>North</v>
      </c>
      <c r="K5940" s="11" t="str">
        <f t="shared" si="555"/>
        <v>2010s</v>
      </c>
      <c r="L5940" s="11" t="str">
        <f t="shared" si="556"/>
        <v>Cereal</v>
      </c>
      <c r="M5940" s="18">
        <f t="shared" si="557"/>
        <v>0.22704725415070243</v>
      </c>
    </row>
    <row r="5941" spans="1:13">
      <c r="A5941" s="4">
        <v>2014</v>
      </c>
      <c r="B5941" s="5" t="s">
        <v>202</v>
      </c>
      <c r="C5941" s="5" t="s">
        <v>206</v>
      </c>
      <c r="D5941" s="5" t="s">
        <v>17</v>
      </c>
      <c r="E5941" s="5">
        <v>18600</v>
      </c>
      <c r="F5941" s="6">
        <v>604.84</v>
      </c>
      <c r="H5941" s="15" t="str">
        <f t="shared" si="552"/>
        <v>Low</v>
      </c>
      <c r="I5941" s="11" t="str">
        <f t="shared" si="553"/>
        <v>Large</v>
      </c>
      <c r="J5941" s="11" t="str">
        <f t="shared" si="554"/>
        <v>North</v>
      </c>
      <c r="K5941" s="11" t="str">
        <f t="shared" si="555"/>
        <v>2010s</v>
      </c>
      <c r="L5941" s="11" t="str">
        <f t="shared" si="556"/>
        <v>Pulse</v>
      </c>
      <c r="M5941" s="18">
        <f t="shared" si="557"/>
        <v>3.2518279569892478E-2</v>
      </c>
    </row>
    <row r="5942" spans="1:13">
      <c r="A5942" s="4">
        <v>2014</v>
      </c>
      <c r="B5942" s="5" t="s">
        <v>202</v>
      </c>
      <c r="C5942" s="5" t="s">
        <v>206</v>
      </c>
      <c r="D5942" s="5" t="s">
        <v>18</v>
      </c>
      <c r="E5942" s="5">
        <v>36870</v>
      </c>
      <c r="F5942" s="6">
        <v>458.45</v>
      </c>
      <c r="H5942" s="15" t="str">
        <f t="shared" si="552"/>
        <v>Low</v>
      </c>
      <c r="I5942" s="11" t="str">
        <f t="shared" si="553"/>
        <v>Large</v>
      </c>
      <c r="J5942" s="11" t="str">
        <f t="shared" si="554"/>
        <v>North</v>
      </c>
      <c r="K5942" s="11" t="str">
        <f t="shared" si="555"/>
        <v>2010s</v>
      </c>
      <c r="L5942" s="11" t="str">
        <f t="shared" si="556"/>
        <v>Fiber</v>
      </c>
      <c r="M5942" s="18">
        <f t="shared" si="557"/>
        <v>1.2434228369948468E-2</v>
      </c>
    </row>
    <row r="5943" spans="1:13">
      <c r="A5943" s="4">
        <v>2015</v>
      </c>
      <c r="B5943" s="5" t="s">
        <v>202</v>
      </c>
      <c r="C5943" s="5" t="s">
        <v>206</v>
      </c>
      <c r="D5943" s="5" t="s">
        <v>15</v>
      </c>
      <c r="E5943" s="5">
        <v>8990</v>
      </c>
      <c r="F5943" s="6">
        <v>2290.3200000000002</v>
      </c>
      <c r="H5943" s="15" t="str">
        <f t="shared" si="552"/>
        <v>Medium</v>
      </c>
      <c r="I5943" s="11" t="str">
        <f t="shared" si="553"/>
        <v>Large</v>
      </c>
      <c r="J5943" s="11" t="str">
        <f t="shared" si="554"/>
        <v>North</v>
      </c>
      <c r="K5943" s="11" t="str">
        <f t="shared" si="555"/>
        <v>2010s</v>
      </c>
      <c r="L5943" s="11" t="str">
        <f t="shared" si="556"/>
        <v>Cereal</v>
      </c>
      <c r="M5943" s="18">
        <f t="shared" si="557"/>
        <v>0.25476307007786431</v>
      </c>
    </row>
    <row r="5944" spans="1:13">
      <c r="A5944" s="4">
        <v>2015</v>
      </c>
      <c r="B5944" s="5" t="s">
        <v>202</v>
      </c>
      <c r="C5944" s="5" t="s">
        <v>206</v>
      </c>
      <c r="D5944" s="5" t="s">
        <v>17</v>
      </c>
      <c r="E5944" s="5">
        <v>9090</v>
      </c>
      <c r="F5944" s="6">
        <v>570.96</v>
      </c>
      <c r="H5944" s="15" t="str">
        <f t="shared" si="552"/>
        <v>Low</v>
      </c>
      <c r="I5944" s="11" t="str">
        <f t="shared" si="553"/>
        <v>Large</v>
      </c>
      <c r="J5944" s="11" t="str">
        <f t="shared" si="554"/>
        <v>North</v>
      </c>
      <c r="K5944" s="11" t="str">
        <f t="shared" si="555"/>
        <v>2010s</v>
      </c>
      <c r="L5944" s="11" t="str">
        <f t="shared" si="556"/>
        <v>Pulse</v>
      </c>
      <c r="M5944" s="18">
        <f t="shared" si="557"/>
        <v>6.2811881188118812E-2</v>
      </c>
    </row>
    <row r="5945" spans="1:13">
      <c r="A5945" s="4">
        <v>2015</v>
      </c>
      <c r="B5945" s="5" t="s">
        <v>202</v>
      </c>
      <c r="C5945" s="5" t="s">
        <v>206</v>
      </c>
      <c r="D5945" s="5" t="s">
        <v>18</v>
      </c>
      <c r="E5945" s="5">
        <v>50060</v>
      </c>
      <c r="F5945" s="6">
        <v>341.7</v>
      </c>
      <c r="H5945" s="15" t="str">
        <f t="shared" si="552"/>
        <v>Low</v>
      </c>
      <c r="I5945" s="11" t="str">
        <f t="shared" si="553"/>
        <v>Large</v>
      </c>
      <c r="J5945" s="11" t="str">
        <f t="shared" si="554"/>
        <v>North</v>
      </c>
      <c r="K5945" s="11" t="str">
        <f t="shared" si="555"/>
        <v>2010s</v>
      </c>
      <c r="L5945" s="11" t="str">
        <f t="shared" si="556"/>
        <v>Fiber</v>
      </c>
      <c r="M5945" s="18">
        <f t="shared" si="557"/>
        <v>6.8258090291650015E-3</v>
      </c>
    </row>
    <row r="5946" spans="1:13">
      <c r="A5946" s="4">
        <v>2016</v>
      </c>
      <c r="B5946" s="5" t="s">
        <v>202</v>
      </c>
      <c r="C5946" s="5" t="s">
        <v>206</v>
      </c>
      <c r="D5946" s="5" t="s">
        <v>15</v>
      </c>
      <c r="E5946" s="5">
        <v>10240</v>
      </c>
      <c r="F5946" s="6">
        <v>2124.65</v>
      </c>
      <c r="H5946" s="15" t="str">
        <f t="shared" si="552"/>
        <v>Medium</v>
      </c>
      <c r="I5946" s="11" t="str">
        <f t="shared" si="553"/>
        <v>Large</v>
      </c>
      <c r="J5946" s="11" t="str">
        <f t="shared" si="554"/>
        <v>North</v>
      </c>
      <c r="K5946" s="11" t="str">
        <f t="shared" si="555"/>
        <v>2010s</v>
      </c>
      <c r="L5946" s="11" t="str">
        <f t="shared" si="556"/>
        <v>Cereal</v>
      </c>
      <c r="M5946" s="18">
        <f t="shared" si="557"/>
        <v>0.2074853515625</v>
      </c>
    </row>
    <row r="5947" spans="1:13">
      <c r="A5947" s="4">
        <v>2016</v>
      </c>
      <c r="B5947" s="5" t="s">
        <v>202</v>
      </c>
      <c r="C5947" s="5" t="s">
        <v>206</v>
      </c>
      <c r="D5947" s="5" t="s">
        <v>17</v>
      </c>
      <c r="E5947" s="5">
        <v>16030</v>
      </c>
      <c r="F5947" s="6">
        <v>1244.1500000000001</v>
      </c>
      <c r="H5947" s="15" t="str">
        <f t="shared" si="552"/>
        <v>Medium</v>
      </c>
      <c r="I5947" s="11" t="str">
        <f t="shared" si="553"/>
        <v>Large</v>
      </c>
      <c r="J5947" s="11" t="str">
        <f t="shared" si="554"/>
        <v>North</v>
      </c>
      <c r="K5947" s="11" t="str">
        <f t="shared" si="555"/>
        <v>2010s</v>
      </c>
      <c r="L5947" s="11" t="str">
        <f t="shared" si="556"/>
        <v>Pulse</v>
      </c>
      <c r="M5947" s="18">
        <f t="shared" si="557"/>
        <v>7.7613849033063009E-2</v>
      </c>
    </row>
    <row r="5948" spans="1:13">
      <c r="A5948" s="4">
        <v>2016</v>
      </c>
      <c r="B5948" s="5" t="s">
        <v>202</v>
      </c>
      <c r="C5948" s="5" t="s">
        <v>206</v>
      </c>
      <c r="D5948" s="5" t="s">
        <v>18</v>
      </c>
      <c r="E5948" s="5">
        <v>44080</v>
      </c>
      <c r="F5948" s="6">
        <v>559.55999999999995</v>
      </c>
      <c r="H5948" s="15" t="str">
        <f t="shared" si="552"/>
        <v>Low</v>
      </c>
      <c r="I5948" s="11" t="str">
        <f t="shared" si="553"/>
        <v>Large</v>
      </c>
      <c r="J5948" s="11" t="str">
        <f t="shared" si="554"/>
        <v>North</v>
      </c>
      <c r="K5948" s="11" t="str">
        <f t="shared" si="555"/>
        <v>2010s</v>
      </c>
      <c r="L5948" s="11" t="str">
        <f t="shared" si="556"/>
        <v>Fiber</v>
      </c>
      <c r="M5948" s="18">
        <f t="shared" si="557"/>
        <v>1.2694192377495462E-2</v>
      </c>
    </row>
    <row r="5949" spans="1:13">
      <c r="A5949" s="4">
        <v>2017</v>
      </c>
      <c r="B5949" s="5" t="s">
        <v>202</v>
      </c>
      <c r="C5949" s="5" t="s">
        <v>206</v>
      </c>
      <c r="D5949" s="5" t="s">
        <v>15</v>
      </c>
      <c r="E5949" s="5">
        <v>10590</v>
      </c>
      <c r="F5949" s="6">
        <v>2410.96</v>
      </c>
      <c r="H5949" s="15" t="str">
        <f t="shared" si="552"/>
        <v>Medium</v>
      </c>
      <c r="I5949" s="11" t="str">
        <f t="shared" si="553"/>
        <v>Large</v>
      </c>
      <c r="J5949" s="11" t="str">
        <f t="shared" si="554"/>
        <v>North</v>
      </c>
      <c r="K5949" s="11" t="str">
        <f t="shared" si="555"/>
        <v>2010s</v>
      </c>
      <c r="L5949" s="11" t="str">
        <f t="shared" si="556"/>
        <v>Cereal</v>
      </c>
      <c r="M5949" s="18">
        <f t="shared" si="557"/>
        <v>0.22766383380547686</v>
      </c>
    </row>
    <row r="5950" spans="1:13">
      <c r="A5950" s="4">
        <v>2017</v>
      </c>
      <c r="B5950" s="5" t="s">
        <v>202</v>
      </c>
      <c r="C5950" s="5" t="s">
        <v>206</v>
      </c>
      <c r="D5950" s="5" t="s">
        <v>17</v>
      </c>
      <c r="E5950" s="5">
        <v>9100</v>
      </c>
      <c r="F5950" s="6">
        <v>978.45</v>
      </c>
      <c r="H5950" s="15" t="str">
        <f t="shared" si="552"/>
        <v>Low</v>
      </c>
      <c r="I5950" s="11" t="str">
        <f t="shared" si="553"/>
        <v>Large</v>
      </c>
      <c r="J5950" s="11" t="str">
        <f t="shared" si="554"/>
        <v>North</v>
      </c>
      <c r="K5950" s="11" t="str">
        <f t="shared" si="555"/>
        <v>2010s</v>
      </c>
      <c r="L5950" s="11" t="str">
        <f t="shared" si="556"/>
        <v>Pulse</v>
      </c>
      <c r="M5950" s="18">
        <f t="shared" si="557"/>
        <v>0.10752197802197802</v>
      </c>
    </row>
    <row r="5951" spans="1:13">
      <c r="A5951" s="4">
        <v>2017</v>
      </c>
      <c r="B5951" s="5" t="s">
        <v>202</v>
      </c>
      <c r="C5951" s="5" t="s">
        <v>206</v>
      </c>
      <c r="D5951" s="5" t="s">
        <v>18</v>
      </c>
      <c r="E5951" s="5">
        <v>65720</v>
      </c>
      <c r="F5951" s="6">
        <v>468.97</v>
      </c>
      <c r="H5951" s="15" t="str">
        <f t="shared" si="552"/>
        <v>Low</v>
      </c>
      <c r="I5951" s="11" t="str">
        <f t="shared" si="553"/>
        <v>Large</v>
      </c>
      <c r="J5951" s="11" t="str">
        <f t="shared" si="554"/>
        <v>North</v>
      </c>
      <c r="K5951" s="11" t="str">
        <f t="shared" si="555"/>
        <v>2010s</v>
      </c>
      <c r="L5951" s="11" t="str">
        <f t="shared" si="556"/>
        <v>Fiber</v>
      </c>
      <c r="M5951" s="18">
        <f t="shared" si="557"/>
        <v>7.1358794887401104E-3</v>
      </c>
    </row>
    <row r="5952" spans="1:13">
      <c r="A5952" s="4">
        <v>2008</v>
      </c>
      <c r="B5952" s="5" t="s">
        <v>202</v>
      </c>
      <c r="C5952" s="5" t="s">
        <v>207</v>
      </c>
      <c r="D5952" s="5" t="s">
        <v>15</v>
      </c>
      <c r="E5952" s="5">
        <v>161500</v>
      </c>
      <c r="F5952" s="6">
        <v>3170.28</v>
      </c>
      <c r="H5952" s="15" t="str">
        <f t="shared" si="552"/>
        <v>High</v>
      </c>
      <c r="I5952" s="11" t="str">
        <f t="shared" si="553"/>
        <v>Large</v>
      </c>
      <c r="J5952" s="11" t="str">
        <f t="shared" si="554"/>
        <v>North</v>
      </c>
      <c r="K5952" s="11" t="str">
        <f t="shared" si="555"/>
        <v>2000s</v>
      </c>
      <c r="L5952" s="11" t="str">
        <f t="shared" si="556"/>
        <v>Cereal</v>
      </c>
      <c r="M5952" s="18">
        <f t="shared" si="557"/>
        <v>1.9630216718266254E-2</v>
      </c>
    </row>
    <row r="5953" spans="1:13">
      <c r="A5953" s="4">
        <v>2008</v>
      </c>
      <c r="B5953" s="5" t="s">
        <v>202</v>
      </c>
      <c r="C5953" s="5" t="s">
        <v>207</v>
      </c>
      <c r="D5953" s="5" t="s">
        <v>16</v>
      </c>
      <c r="E5953" s="5">
        <v>10500</v>
      </c>
      <c r="F5953" s="6">
        <v>2171.4299999999998</v>
      </c>
      <c r="H5953" s="15" t="str">
        <f t="shared" si="552"/>
        <v>Medium</v>
      </c>
      <c r="I5953" s="11" t="str">
        <f t="shared" si="553"/>
        <v>Large</v>
      </c>
      <c r="J5953" s="11" t="str">
        <f t="shared" si="554"/>
        <v>North</v>
      </c>
      <c r="K5953" s="11" t="str">
        <f t="shared" si="555"/>
        <v>2000s</v>
      </c>
      <c r="L5953" s="11" t="str">
        <f t="shared" si="556"/>
        <v>Cereal</v>
      </c>
      <c r="M5953" s="18">
        <f t="shared" si="557"/>
        <v>0.20680285714285712</v>
      </c>
    </row>
    <row r="5954" spans="1:13">
      <c r="A5954" s="4">
        <v>2008</v>
      </c>
      <c r="B5954" s="5" t="s">
        <v>202</v>
      </c>
      <c r="C5954" s="5" t="s">
        <v>207</v>
      </c>
      <c r="D5954" s="5" t="s">
        <v>17</v>
      </c>
      <c r="E5954" s="5">
        <v>900</v>
      </c>
      <c r="F5954" s="6">
        <v>1111.1099999999999</v>
      </c>
      <c r="H5954" s="15" t="str">
        <f t="shared" si="552"/>
        <v>Medium</v>
      </c>
      <c r="I5954" s="11" t="str">
        <f t="shared" si="553"/>
        <v>Small</v>
      </c>
      <c r="J5954" s="11" t="str">
        <f t="shared" si="554"/>
        <v>North</v>
      </c>
      <c r="K5954" s="11" t="str">
        <f t="shared" si="555"/>
        <v>2000s</v>
      </c>
      <c r="L5954" s="11" t="str">
        <f t="shared" si="556"/>
        <v>Pulse</v>
      </c>
      <c r="M5954" s="18">
        <f t="shared" si="557"/>
        <v>1.2345666666666666</v>
      </c>
    </row>
    <row r="5955" spans="1:13">
      <c r="A5955" s="4">
        <v>2009</v>
      </c>
      <c r="B5955" s="5" t="s">
        <v>202</v>
      </c>
      <c r="C5955" s="5" t="s">
        <v>207</v>
      </c>
      <c r="D5955" s="5" t="s">
        <v>15</v>
      </c>
      <c r="E5955" s="5">
        <v>164200</v>
      </c>
      <c r="F5955" s="6">
        <v>3629.72</v>
      </c>
      <c r="H5955" s="15" t="str">
        <f t="shared" ref="H5955:H6018" si="558">IF(F5955&lt;1000,"Low",IF(F5955&lt;3000,"Medium","High"))</f>
        <v>High</v>
      </c>
      <c r="I5955" s="11" t="str">
        <f t="shared" ref="I5955:I6018" si="559">IF(E5955&lt;1000,"Small",IF(E5955&lt;5000,"Medium","Large"))</f>
        <v>Large</v>
      </c>
      <c r="J5955" s="11" t="str">
        <f t="shared" ref="J5955:J6018" si="560">IF(OR(B5955="Punjab",B5955="Haryana",B5955="Himachal Pradesh",B5955="Jammu and Kashmir",B5955="Uttarakhand",B5955="Delhi",B5955="Chandigarh"),"North",IF(OR(B5955="Tamil Nadu",B5955="Karnataka",B5955="Kerala",B5955="Andhra Pradesh",B5955="Telangana"),"South",IF(OR(B5955="Maharashtra",B5955="Gujarat",B5955="Goa",B5955="Rajasthan"),"West",IF(OR(B5955="West Bengal",B5955="Bihar",B5955="Jharkhand",B5955="Odisha",B5955="Assam",B5955="Sikkim",B5955="Arunachal Pradesh",B5955="Manipur",B5955="Meghalaya",B5955="Mizoram",B5955="Nagaland",B5955="Tripura"),"East","Central"))))</f>
        <v>North</v>
      </c>
      <c r="K5955" s="11" t="str">
        <f t="shared" ref="K5955:K6018" si="561">LEFT(A5955,3)&amp;"0s"</f>
        <v>2000s</v>
      </c>
      <c r="L5955" s="11" t="str">
        <f t="shared" ref="L5955:L6018" si="562">IF(D5955="Rice","Cereal",IF(D5955="Maize","Cereal",IF(D5955="Chickpea","Pulse",IF(D5955="Cotton","Fiber","Other"))))</f>
        <v>Cereal</v>
      </c>
      <c r="M5955" s="18">
        <f t="shared" ref="M5955:M6018" si="563">F5955/E5955</f>
        <v>2.2105481120584653E-2</v>
      </c>
    </row>
    <row r="5956" spans="1:13">
      <c r="A5956" s="4">
        <v>2009</v>
      </c>
      <c r="B5956" s="5" t="s">
        <v>202</v>
      </c>
      <c r="C5956" s="5" t="s">
        <v>207</v>
      </c>
      <c r="D5956" s="5" t="s">
        <v>16</v>
      </c>
      <c r="E5956" s="5">
        <v>9400</v>
      </c>
      <c r="F5956" s="6">
        <v>2127.66</v>
      </c>
      <c r="H5956" s="15" t="str">
        <f t="shared" si="558"/>
        <v>Medium</v>
      </c>
      <c r="I5956" s="11" t="str">
        <f t="shared" si="559"/>
        <v>Large</v>
      </c>
      <c r="J5956" s="11" t="str">
        <f t="shared" si="560"/>
        <v>North</v>
      </c>
      <c r="K5956" s="11" t="str">
        <f t="shared" si="561"/>
        <v>2000s</v>
      </c>
      <c r="L5956" s="11" t="str">
        <f t="shared" si="562"/>
        <v>Cereal</v>
      </c>
      <c r="M5956" s="18">
        <f t="shared" si="563"/>
        <v>0.22634680851063829</v>
      </c>
    </row>
    <row r="5957" spans="1:13">
      <c r="A5957" s="4">
        <v>2010</v>
      </c>
      <c r="B5957" s="5" t="s">
        <v>202</v>
      </c>
      <c r="C5957" s="5" t="s">
        <v>207</v>
      </c>
      <c r="D5957" s="5" t="s">
        <v>15</v>
      </c>
      <c r="E5957" s="5">
        <v>165600</v>
      </c>
      <c r="F5957" s="6">
        <v>3357.49</v>
      </c>
      <c r="H5957" s="15" t="str">
        <f t="shared" si="558"/>
        <v>High</v>
      </c>
      <c r="I5957" s="11" t="str">
        <f t="shared" si="559"/>
        <v>Large</v>
      </c>
      <c r="J5957" s="11" t="str">
        <f t="shared" si="560"/>
        <v>North</v>
      </c>
      <c r="K5957" s="11" t="str">
        <f t="shared" si="561"/>
        <v>2010s</v>
      </c>
      <c r="L5957" s="11" t="str">
        <f t="shared" si="562"/>
        <v>Cereal</v>
      </c>
      <c r="M5957" s="18">
        <f t="shared" si="563"/>
        <v>2.0274698067632848E-2</v>
      </c>
    </row>
    <row r="5958" spans="1:13">
      <c r="A5958" s="4">
        <v>2010</v>
      </c>
      <c r="B5958" s="5" t="s">
        <v>202</v>
      </c>
      <c r="C5958" s="5" t="s">
        <v>207</v>
      </c>
      <c r="D5958" s="5" t="s">
        <v>16</v>
      </c>
      <c r="E5958" s="5">
        <v>7900</v>
      </c>
      <c r="F5958" s="6">
        <v>1898.73</v>
      </c>
      <c r="H5958" s="15" t="str">
        <f t="shared" si="558"/>
        <v>Medium</v>
      </c>
      <c r="I5958" s="11" t="str">
        <f t="shared" si="559"/>
        <v>Large</v>
      </c>
      <c r="J5958" s="11" t="str">
        <f t="shared" si="560"/>
        <v>North</v>
      </c>
      <c r="K5958" s="11" t="str">
        <f t="shared" si="561"/>
        <v>2010s</v>
      </c>
      <c r="L5958" s="11" t="str">
        <f t="shared" si="562"/>
        <v>Cereal</v>
      </c>
      <c r="M5958" s="18">
        <f t="shared" si="563"/>
        <v>0.24034556962025316</v>
      </c>
    </row>
    <row r="5959" spans="1:13">
      <c r="A5959" s="4">
        <v>2011</v>
      </c>
      <c r="B5959" s="5" t="s">
        <v>202</v>
      </c>
      <c r="C5959" s="5" t="s">
        <v>207</v>
      </c>
      <c r="D5959" s="5" t="s">
        <v>15</v>
      </c>
      <c r="E5959" s="5">
        <v>164500</v>
      </c>
      <c r="F5959" s="6">
        <v>3738.6</v>
      </c>
      <c r="H5959" s="15" t="str">
        <f t="shared" si="558"/>
        <v>High</v>
      </c>
      <c r="I5959" s="11" t="str">
        <f t="shared" si="559"/>
        <v>Large</v>
      </c>
      <c r="J5959" s="11" t="str">
        <f t="shared" si="560"/>
        <v>North</v>
      </c>
      <c r="K5959" s="11" t="str">
        <f t="shared" si="561"/>
        <v>2010s</v>
      </c>
      <c r="L5959" s="11" t="str">
        <f t="shared" si="562"/>
        <v>Cereal</v>
      </c>
      <c r="M5959" s="18">
        <f t="shared" si="563"/>
        <v>2.2727051671732522E-2</v>
      </c>
    </row>
    <row r="5960" spans="1:13">
      <c r="A5960" s="4">
        <v>2011</v>
      </c>
      <c r="B5960" s="5" t="s">
        <v>202</v>
      </c>
      <c r="C5960" s="5" t="s">
        <v>207</v>
      </c>
      <c r="D5960" s="5" t="s">
        <v>16</v>
      </c>
      <c r="E5960" s="5">
        <v>8500</v>
      </c>
      <c r="F5960" s="6">
        <v>2470.59</v>
      </c>
      <c r="H5960" s="15" t="str">
        <f t="shared" si="558"/>
        <v>Medium</v>
      </c>
      <c r="I5960" s="11" t="str">
        <f t="shared" si="559"/>
        <v>Large</v>
      </c>
      <c r="J5960" s="11" t="str">
        <f t="shared" si="560"/>
        <v>North</v>
      </c>
      <c r="K5960" s="11" t="str">
        <f t="shared" si="561"/>
        <v>2010s</v>
      </c>
      <c r="L5960" s="11" t="str">
        <f t="shared" si="562"/>
        <v>Cereal</v>
      </c>
      <c r="M5960" s="18">
        <f t="shared" si="563"/>
        <v>0.29065764705882352</v>
      </c>
    </row>
    <row r="5961" spans="1:13">
      <c r="A5961" s="4">
        <v>2012</v>
      </c>
      <c r="B5961" s="5" t="s">
        <v>202</v>
      </c>
      <c r="C5961" s="5" t="s">
        <v>207</v>
      </c>
      <c r="D5961" s="5" t="s">
        <v>15</v>
      </c>
      <c r="E5961" s="5">
        <v>162130</v>
      </c>
      <c r="F5961" s="6">
        <v>3978.29</v>
      </c>
      <c r="H5961" s="15" t="str">
        <f t="shared" si="558"/>
        <v>High</v>
      </c>
      <c r="I5961" s="11" t="str">
        <f t="shared" si="559"/>
        <v>Large</v>
      </c>
      <c r="J5961" s="11" t="str">
        <f t="shared" si="560"/>
        <v>North</v>
      </c>
      <c r="K5961" s="11" t="str">
        <f t="shared" si="561"/>
        <v>2010s</v>
      </c>
      <c r="L5961" s="11" t="str">
        <f t="shared" si="562"/>
        <v>Cereal</v>
      </c>
      <c r="M5961" s="18">
        <f t="shared" si="563"/>
        <v>2.4537654968235366E-2</v>
      </c>
    </row>
    <row r="5962" spans="1:13">
      <c r="A5962" s="4">
        <v>2012</v>
      </c>
      <c r="B5962" s="5" t="s">
        <v>202</v>
      </c>
      <c r="C5962" s="5" t="s">
        <v>207</v>
      </c>
      <c r="D5962" s="5" t="s">
        <v>16</v>
      </c>
      <c r="E5962" s="5">
        <v>7640</v>
      </c>
      <c r="F5962" s="6">
        <v>2617.8000000000002</v>
      </c>
      <c r="H5962" s="15" t="str">
        <f t="shared" si="558"/>
        <v>Medium</v>
      </c>
      <c r="I5962" s="11" t="str">
        <f t="shared" si="559"/>
        <v>Large</v>
      </c>
      <c r="J5962" s="11" t="str">
        <f t="shared" si="560"/>
        <v>North</v>
      </c>
      <c r="K5962" s="11" t="str">
        <f t="shared" si="561"/>
        <v>2010s</v>
      </c>
      <c r="L5962" s="11" t="str">
        <f t="shared" si="562"/>
        <v>Cereal</v>
      </c>
      <c r="M5962" s="18">
        <f t="shared" si="563"/>
        <v>0.34264397905759164</v>
      </c>
    </row>
    <row r="5963" spans="1:13">
      <c r="A5963" s="4">
        <v>2013</v>
      </c>
      <c r="B5963" s="5" t="s">
        <v>202</v>
      </c>
      <c r="C5963" s="5" t="s">
        <v>207</v>
      </c>
      <c r="D5963" s="5" t="s">
        <v>15</v>
      </c>
      <c r="E5963" s="5">
        <v>158000</v>
      </c>
      <c r="F5963" s="6">
        <v>3797.47</v>
      </c>
      <c r="H5963" s="15" t="str">
        <f t="shared" si="558"/>
        <v>High</v>
      </c>
      <c r="I5963" s="11" t="str">
        <f t="shared" si="559"/>
        <v>Large</v>
      </c>
      <c r="J5963" s="11" t="str">
        <f t="shared" si="560"/>
        <v>North</v>
      </c>
      <c r="K5963" s="11" t="str">
        <f t="shared" si="561"/>
        <v>2010s</v>
      </c>
      <c r="L5963" s="11" t="str">
        <f t="shared" si="562"/>
        <v>Cereal</v>
      </c>
      <c r="M5963" s="18">
        <f t="shared" si="563"/>
        <v>2.4034620253164555E-2</v>
      </c>
    </row>
    <row r="5964" spans="1:13">
      <c r="A5964" s="4">
        <v>2013</v>
      </c>
      <c r="B5964" s="5" t="s">
        <v>202</v>
      </c>
      <c r="C5964" s="5" t="s">
        <v>207</v>
      </c>
      <c r="D5964" s="5" t="s">
        <v>16</v>
      </c>
      <c r="E5964" s="5">
        <v>7000</v>
      </c>
      <c r="F5964" s="6">
        <v>3000</v>
      </c>
      <c r="H5964" s="15" t="str">
        <f t="shared" si="558"/>
        <v>High</v>
      </c>
      <c r="I5964" s="11" t="str">
        <f t="shared" si="559"/>
        <v>Large</v>
      </c>
      <c r="J5964" s="11" t="str">
        <f t="shared" si="560"/>
        <v>North</v>
      </c>
      <c r="K5964" s="11" t="str">
        <f t="shared" si="561"/>
        <v>2010s</v>
      </c>
      <c r="L5964" s="11" t="str">
        <f t="shared" si="562"/>
        <v>Cereal</v>
      </c>
      <c r="M5964" s="18">
        <f t="shared" si="563"/>
        <v>0.42857142857142855</v>
      </c>
    </row>
    <row r="5965" spans="1:13">
      <c r="A5965" s="4">
        <v>2014</v>
      </c>
      <c r="B5965" s="5" t="s">
        <v>202</v>
      </c>
      <c r="C5965" s="5" t="s">
        <v>207</v>
      </c>
      <c r="D5965" s="5" t="s">
        <v>15</v>
      </c>
      <c r="E5965" s="5">
        <v>163000</v>
      </c>
      <c r="F5965" s="6">
        <v>3656.44</v>
      </c>
      <c r="H5965" s="15" t="str">
        <f t="shared" si="558"/>
        <v>High</v>
      </c>
      <c r="I5965" s="11" t="str">
        <f t="shared" si="559"/>
        <v>Large</v>
      </c>
      <c r="J5965" s="11" t="str">
        <f t="shared" si="560"/>
        <v>North</v>
      </c>
      <c r="K5965" s="11" t="str">
        <f t="shared" si="561"/>
        <v>2010s</v>
      </c>
      <c r="L5965" s="11" t="str">
        <f t="shared" si="562"/>
        <v>Cereal</v>
      </c>
      <c r="M5965" s="18">
        <f t="shared" si="563"/>
        <v>2.2432147239263803E-2</v>
      </c>
    </row>
    <row r="5966" spans="1:13">
      <c r="A5966" s="4">
        <v>2014</v>
      </c>
      <c r="B5966" s="5" t="s">
        <v>202</v>
      </c>
      <c r="C5966" s="5" t="s">
        <v>207</v>
      </c>
      <c r="D5966" s="5" t="s">
        <v>16</v>
      </c>
      <c r="E5966" s="5">
        <v>6000</v>
      </c>
      <c r="F5966" s="6">
        <v>2000</v>
      </c>
      <c r="H5966" s="15" t="str">
        <f t="shared" si="558"/>
        <v>Medium</v>
      </c>
      <c r="I5966" s="11" t="str">
        <f t="shared" si="559"/>
        <v>Large</v>
      </c>
      <c r="J5966" s="11" t="str">
        <f t="shared" si="560"/>
        <v>North</v>
      </c>
      <c r="K5966" s="11" t="str">
        <f t="shared" si="561"/>
        <v>2010s</v>
      </c>
      <c r="L5966" s="11" t="str">
        <f t="shared" si="562"/>
        <v>Cereal</v>
      </c>
      <c r="M5966" s="18">
        <f t="shared" si="563"/>
        <v>0.33333333333333331</v>
      </c>
    </row>
    <row r="5967" spans="1:13">
      <c r="A5967" s="4">
        <v>2015</v>
      </c>
      <c r="B5967" s="5" t="s">
        <v>202</v>
      </c>
      <c r="C5967" s="5" t="s">
        <v>207</v>
      </c>
      <c r="D5967" s="5" t="s">
        <v>15</v>
      </c>
      <c r="E5967" s="5">
        <v>167800</v>
      </c>
      <c r="F5967" s="6">
        <v>3802.15</v>
      </c>
      <c r="H5967" s="15" t="str">
        <f t="shared" si="558"/>
        <v>High</v>
      </c>
      <c r="I5967" s="11" t="str">
        <f t="shared" si="559"/>
        <v>Large</v>
      </c>
      <c r="J5967" s="11" t="str">
        <f t="shared" si="560"/>
        <v>North</v>
      </c>
      <c r="K5967" s="11" t="str">
        <f t="shared" si="561"/>
        <v>2010s</v>
      </c>
      <c r="L5967" s="11" t="str">
        <f t="shared" si="562"/>
        <v>Cereal</v>
      </c>
      <c r="M5967" s="18">
        <f t="shared" si="563"/>
        <v>2.2658820023837904E-2</v>
      </c>
    </row>
    <row r="5968" spans="1:13">
      <c r="A5968" s="4">
        <v>2015</v>
      </c>
      <c r="B5968" s="5" t="s">
        <v>202</v>
      </c>
      <c r="C5968" s="5" t="s">
        <v>207</v>
      </c>
      <c r="D5968" s="5" t="s">
        <v>16</v>
      </c>
      <c r="E5968" s="5">
        <v>4300</v>
      </c>
      <c r="F5968" s="6">
        <v>3255.81</v>
      </c>
      <c r="H5968" s="15" t="str">
        <f t="shared" si="558"/>
        <v>High</v>
      </c>
      <c r="I5968" s="11" t="str">
        <f t="shared" si="559"/>
        <v>Medium</v>
      </c>
      <c r="J5968" s="11" t="str">
        <f t="shared" si="560"/>
        <v>North</v>
      </c>
      <c r="K5968" s="11" t="str">
        <f t="shared" si="561"/>
        <v>2010s</v>
      </c>
      <c r="L5968" s="11" t="str">
        <f t="shared" si="562"/>
        <v>Cereal</v>
      </c>
      <c r="M5968" s="18">
        <f t="shared" si="563"/>
        <v>0.75716511627906979</v>
      </c>
    </row>
    <row r="5969" spans="1:13">
      <c r="A5969" s="4">
        <v>2016</v>
      </c>
      <c r="B5969" s="5" t="s">
        <v>202</v>
      </c>
      <c r="C5969" s="5" t="s">
        <v>207</v>
      </c>
      <c r="D5969" s="5" t="s">
        <v>15</v>
      </c>
      <c r="E5969" s="5">
        <v>167300</v>
      </c>
      <c r="F5969" s="6">
        <v>3855.35</v>
      </c>
      <c r="H5969" s="15" t="str">
        <f t="shared" si="558"/>
        <v>High</v>
      </c>
      <c r="I5969" s="11" t="str">
        <f t="shared" si="559"/>
        <v>Large</v>
      </c>
      <c r="J5969" s="11" t="str">
        <f t="shared" si="560"/>
        <v>North</v>
      </c>
      <c r="K5969" s="11" t="str">
        <f t="shared" si="561"/>
        <v>2010s</v>
      </c>
      <c r="L5969" s="11" t="str">
        <f t="shared" si="562"/>
        <v>Cereal</v>
      </c>
      <c r="M5969" s="18">
        <f t="shared" si="563"/>
        <v>2.3044530783024507E-2</v>
      </c>
    </row>
    <row r="5970" spans="1:13">
      <c r="A5970" s="4">
        <v>2016</v>
      </c>
      <c r="B5970" s="5" t="s">
        <v>202</v>
      </c>
      <c r="C5970" s="5" t="s">
        <v>207</v>
      </c>
      <c r="D5970" s="5" t="s">
        <v>16</v>
      </c>
      <c r="E5970" s="5">
        <v>3700</v>
      </c>
      <c r="F5970" s="6">
        <v>2702.7</v>
      </c>
      <c r="H5970" s="15" t="str">
        <f t="shared" si="558"/>
        <v>Medium</v>
      </c>
      <c r="I5970" s="11" t="str">
        <f t="shared" si="559"/>
        <v>Medium</v>
      </c>
      <c r="J5970" s="11" t="str">
        <f t="shared" si="560"/>
        <v>North</v>
      </c>
      <c r="K5970" s="11" t="str">
        <f t="shared" si="561"/>
        <v>2010s</v>
      </c>
      <c r="L5970" s="11" t="str">
        <f t="shared" si="562"/>
        <v>Cereal</v>
      </c>
      <c r="M5970" s="18">
        <f t="shared" si="563"/>
        <v>0.73045945945945945</v>
      </c>
    </row>
    <row r="5971" spans="1:13">
      <c r="A5971" s="4">
        <v>2017</v>
      </c>
      <c r="B5971" s="5" t="s">
        <v>202</v>
      </c>
      <c r="C5971" s="5" t="s">
        <v>207</v>
      </c>
      <c r="D5971" s="5" t="s">
        <v>15</v>
      </c>
      <c r="E5971" s="5">
        <v>170600</v>
      </c>
      <c r="F5971" s="6">
        <v>3991.79</v>
      </c>
      <c r="H5971" s="15" t="str">
        <f t="shared" si="558"/>
        <v>High</v>
      </c>
      <c r="I5971" s="11" t="str">
        <f t="shared" si="559"/>
        <v>Large</v>
      </c>
      <c r="J5971" s="11" t="str">
        <f t="shared" si="560"/>
        <v>North</v>
      </c>
      <c r="K5971" s="11" t="str">
        <f t="shared" si="561"/>
        <v>2010s</v>
      </c>
      <c r="L5971" s="11" t="str">
        <f t="shared" si="562"/>
        <v>Cereal</v>
      </c>
      <c r="M5971" s="18">
        <f t="shared" si="563"/>
        <v>2.3398534583821805E-2</v>
      </c>
    </row>
    <row r="5972" spans="1:13">
      <c r="A5972" s="4">
        <v>2017</v>
      </c>
      <c r="B5972" s="5" t="s">
        <v>202</v>
      </c>
      <c r="C5972" s="5" t="s">
        <v>207</v>
      </c>
      <c r="D5972" s="5" t="s">
        <v>16</v>
      </c>
      <c r="E5972" s="5">
        <v>5200</v>
      </c>
      <c r="F5972" s="6">
        <v>2884.62</v>
      </c>
      <c r="H5972" s="15" t="str">
        <f t="shared" si="558"/>
        <v>Medium</v>
      </c>
      <c r="I5972" s="11" t="str">
        <f t="shared" si="559"/>
        <v>Large</v>
      </c>
      <c r="J5972" s="11" t="str">
        <f t="shared" si="560"/>
        <v>North</v>
      </c>
      <c r="K5972" s="11" t="str">
        <f t="shared" si="561"/>
        <v>2010s</v>
      </c>
      <c r="L5972" s="11" t="str">
        <f t="shared" si="562"/>
        <v>Cereal</v>
      </c>
      <c r="M5972" s="18">
        <f t="shared" si="563"/>
        <v>0.55473461538461533</v>
      </c>
    </row>
    <row r="5973" spans="1:13">
      <c r="A5973" s="4">
        <v>2017</v>
      </c>
      <c r="B5973" s="5" t="s">
        <v>202</v>
      </c>
      <c r="C5973" s="5" t="s">
        <v>207</v>
      </c>
      <c r="D5973" s="5" t="s">
        <v>17</v>
      </c>
      <c r="E5973" s="5">
        <v>100</v>
      </c>
      <c r="F5973" s="6">
        <v>5000</v>
      </c>
      <c r="H5973" s="15" t="str">
        <f t="shared" si="558"/>
        <v>High</v>
      </c>
      <c r="I5973" s="11" t="str">
        <f t="shared" si="559"/>
        <v>Small</v>
      </c>
      <c r="J5973" s="11" t="str">
        <f t="shared" si="560"/>
        <v>North</v>
      </c>
      <c r="K5973" s="11" t="str">
        <f t="shared" si="561"/>
        <v>2010s</v>
      </c>
      <c r="L5973" s="11" t="str">
        <f t="shared" si="562"/>
        <v>Pulse</v>
      </c>
      <c r="M5973" s="18">
        <f t="shared" si="563"/>
        <v>50</v>
      </c>
    </row>
    <row r="5974" spans="1:13">
      <c r="A5974" s="4">
        <v>2008</v>
      </c>
      <c r="B5974" s="5" t="s">
        <v>202</v>
      </c>
      <c r="C5974" s="5" t="s">
        <v>208</v>
      </c>
      <c r="D5974" s="5" t="s">
        <v>15</v>
      </c>
      <c r="E5974" s="5">
        <v>496470</v>
      </c>
      <c r="F5974" s="6">
        <v>2744.64</v>
      </c>
      <c r="H5974" s="15" t="str">
        <f t="shared" si="558"/>
        <v>Medium</v>
      </c>
      <c r="I5974" s="11" t="str">
        <f t="shared" si="559"/>
        <v>Large</v>
      </c>
      <c r="J5974" s="11" t="str">
        <f t="shared" si="560"/>
        <v>North</v>
      </c>
      <c r="K5974" s="11" t="str">
        <f t="shared" si="561"/>
        <v>2000s</v>
      </c>
      <c r="L5974" s="11" t="str">
        <f t="shared" si="562"/>
        <v>Cereal</v>
      </c>
      <c r="M5974" s="18">
        <f t="shared" si="563"/>
        <v>5.52830986766572E-3</v>
      </c>
    </row>
    <row r="5975" spans="1:13">
      <c r="A5975" s="4">
        <v>2008</v>
      </c>
      <c r="B5975" s="5" t="s">
        <v>202</v>
      </c>
      <c r="C5975" s="5" t="s">
        <v>208</v>
      </c>
      <c r="D5975" s="5" t="s">
        <v>16</v>
      </c>
      <c r="E5975" s="5">
        <v>780</v>
      </c>
      <c r="F5975" s="6">
        <v>1790.28</v>
      </c>
      <c r="H5975" s="15" t="str">
        <f t="shared" si="558"/>
        <v>Medium</v>
      </c>
      <c r="I5975" s="11" t="str">
        <f t="shared" si="559"/>
        <v>Small</v>
      </c>
      <c r="J5975" s="11" t="str">
        <f t="shared" si="560"/>
        <v>North</v>
      </c>
      <c r="K5975" s="11" t="str">
        <f t="shared" si="561"/>
        <v>2000s</v>
      </c>
      <c r="L5975" s="11" t="str">
        <f t="shared" si="562"/>
        <v>Cereal</v>
      </c>
      <c r="M5975" s="18">
        <f t="shared" si="563"/>
        <v>2.2952307692307694</v>
      </c>
    </row>
    <row r="5976" spans="1:13">
      <c r="A5976" s="4">
        <v>2008</v>
      </c>
      <c r="B5976" s="5" t="s">
        <v>202</v>
      </c>
      <c r="C5976" s="5" t="s">
        <v>208</v>
      </c>
      <c r="D5976" s="5" t="s">
        <v>18</v>
      </c>
      <c r="E5976" s="5">
        <v>2150</v>
      </c>
      <c r="F5976" s="6">
        <v>778.05</v>
      </c>
      <c r="H5976" s="15" t="str">
        <f t="shared" si="558"/>
        <v>Low</v>
      </c>
      <c r="I5976" s="11" t="str">
        <f t="shared" si="559"/>
        <v>Medium</v>
      </c>
      <c r="J5976" s="11" t="str">
        <f t="shared" si="560"/>
        <v>North</v>
      </c>
      <c r="K5976" s="11" t="str">
        <f t="shared" si="561"/>
        <v>2000s</v>
      </c>
      <c r="L5976" s="11" t="str">
        <f t="shared" si="562"/>
        <v>Fiber</v>
      </c>
      <c r="M5976" s="18">
        <f t="shared" si="563"/>
        <v>0.36188372093023252</v>
      </c>
    </row>
    <row r="5977" spans="1:13">
      <c r="A5977" s="4">
        <v>2009</v>
      </c>
      <c r="B5977" s="5" t="s">
        <v>202</v>
      </c>
      <c r="C5977" s="5" t="s">
        <v>208</v>
      </c>
      <c r="D5977" s="5" t="s">
        <v>15</v>
      </c>
      <c r="E5977" s="5">
        <v>496310</v>
      </c>
      <c r="F5977" s="6">
        <v>3138.87</v>
      </c>
      <c r="H5977" s="15" t="str">
        <f t="shared" si="558"/>
        <v>High</v>
      </c>
      <c r="I5977" s="11" t="str">
        <f t="shared" si="559"/>
        <v>Large</v>
      </c>
      <c r="J5977" s="11" t="str">
        <f t="shared" si="560"/>
        <v>North</v>
      </c>
      <c r="K5977" s="11" t="str">
        <f t="shared" si="561"/>
        <v>2000s</v>
      </c>
      <c r="L5977" s="11" t="str">
        <f t="shared" si="562"/>
        <v>Cereal</v>
      </c>
      <c r="M5977" s="18">
        <f t="shared" si="563"/>
        <v>6.324414176623481E-3</v>
      </c>
    </row>
    <row r="5978" spans="1:13">
      <c r="A5978" s="4">
        <v>2009</v>
      </c>
      <c r="B5978" s="5" t="s">
        <v>202</v>
      </c>
      <c r="C5978" s="5" t="s">
        <v>208</v>
      </c>
      <c r="D5978" s="5" t="s">
        <v>16</v>
      </c>
      <c r="E5978" s="5">
        <v>400</v>
      </c>
      <c r="F5978" s="6">
        <v>5000</v>
      </c>
      <c r="H5978" s="15" t="str">
        <f t="shared" si="558"/>
        <v>High</v>
      </c>
      <c r="I5978" s="11" t="str">
        <f t="shared" si="559"/>
        <v>Small</v>
      </c>
      <c r="J5978" s="11" t="str">
        <f t="shared" si="560"/>
        <v>North</v>
      </c>
      <c r="K5978" s="11" t="str">
        <f t="shared" si="561"/>
        <v>2000s</v>
      </c>
      <c r="L5978" s="11" t="str">
        <f t="shared" si="562"/>
        <v>Cereal</v>
      </c>
      <c r="M5978" s="18">
        <f t="shared" si="563"/>
        <v>12.5</v>
      </c>
    </row>
    <row r="5979" spans="1:13">
      <c r="A5979" s="4">
        <v>2009</v>
      </c>
      <c r="B5979" s="5" t="s">
        <v>202</v>
      </c>
      <c r="C5979" s="5" t="s">
        <v>208</v>
      </c>
      <c r="D5979" s="5" t="s">
        <v>18</v>
      </c>
      <c r="E5979" s="5">
        <v>2870</v>
      </c>
      <c r="F5979" s="6">
        <v>582.86</v>
      </c>
      <c r="H5979" s="15" t="str">
        <f t="shared" si="558"/>
        <v>Low</v>
      </c>
      <c r="I5979" s="11" t="str">
        <f t="shared" si="559"/>
        <v>Medium</v>
      </c>
      <c r="J5979" s="11" t="str">
        <f t="shared" si="560"/>
        <v>North</v>
      </c>
      <c r="K5979" s="11" t="str">
        <f t="shared" si="561"/>
        <v>2000s</v>
      </c>
      <c r="L5979" s="11" t="str">
        <f t="shared" si="562"/>
        <v>Fiber</v>
      </c>
      <c r="M5979" s="18">
        <f t="shared" si="563"/>
        <v>0.20308710801393728</v>
      </c>
    </row>
    <row r="5980" spans="1:13">
      <c r="A5980" s="4">
        <v>2010</v>
      </c>
      <c r="B5980" s="5" t="s">
        <v>202</v>
      </c>
      <c r="C5980" s="5" t="s">
        <v>208</v>
      </c>
      <c r="D5980" s="5" t="s">
        <v>15</v>
      </c>
      <c r="E5980" s="5">
        <v>499530</v>
      </c>
      <c r="F5980" s="6">
        <v>2753.61</v>
      </c>
      <c r="H5980" s="15" t="str">
        <f t="shared" si="558"/>
        <v>Medium</v>
      </c>
      <c r="I5980" s="11" t="str">
        <f t="shared" si="559"/>
        <v>Large</v>
      </c>
      <c r="J5980" s="11" t="str">
        <f t="shared" si="560"/>
        <v>North</v>
      </c>
      <c r="K5980" s="11" t="str">
        <f t="shared" si="561"/>
        <v>2010s</v>
      </c>
      <c r="L5980" s="11" t="str">
        <f t="shared" si="562"/>
        <v>Cereal</v>
      </c>
      <c r="M5980" s="18">
        <f t="shared" si="563"/>
        <v>5.5124016575581053E-3</v>
      </c>
    </row>
    <row r="5981" spans="1:13">
      <c r="A5981" s="4">
        <v>2010</v>
      </c>
      <c r="B5981" s="5" t="s">
        <v>202</v>
      </c>
      <c r="C5981" s="5" t="s">
        <v>208</v>
      </c>
      <c r="D5981" s="5" t="s">
        <v>18</v>
      </c>
      <c r="E5981" s="5">
        <v>3530</v>
      </c>
      <c r="F5981" s="6">
        <v>465.12</v>
      </c>
      <c r="H5981" s="15" t="str">
        <f t="shared" si="558"/>
        <v>Low</v>
      </c>
      <c r="I5981" s="11" t="str">
        <f t="shared" si="559"/>
        <v>Medium</v>
      </c>
      <c r="J5981" s="11" t="str">
        <f t="shared" si="560"/>
        <v>North</v>
      </c>
      <c r="K5981" s="11" t="str">
        <f t="shared" si="561"/>
        <v>2010s</v>
      </c>
      <c r="L5981" s="11" t="str">
        <f t="shared" si="562"/>
        <v>Fiber</v>
      </c>
      <c r="M5981" s="18">
        <f t="shared" si="563"/>
        <v>0.13176203966005665</v>
      </c>
    </row>
    <row r="5982" spans="1:13">
      <c r="A5982" s="4">
        <v>2011</v>
      </c>
      <c r="B5982" s="5" t="s">
        <v>202</v>
      </c>
      <c r="C5982" s="5" t="s">
        <v>208</v>
      </c>
      <c r="D5982" s="5" t="s">
        <v>15</v>
      </c>
      <c r="E5982" s="5">
        <v>492500</v>
      </c>
      <c r="F5982" s="6">
        <v>3124.93</v>
      </c>
      <c r="H5982" s="15" t="str">
        <f t="shared" si="558"/>
        <v>High</v>
      </c>
      <c r="I5982" s="11" t="str">
        <f t="shared" si="559"/>
        <v>Large</v>
      </c>
      <c r="J5982" s="11" t="str">
        <f t="shared" si="560"/>
        <v>North</v>
      </c>
      <c r="K5982" s="11" t="str">
        <f t="shared" si="561"/>
        <v>2010s</v>
      </c>
      <c r="L5982" s="11" t="str">
        <f t="shared" si="562"/>
        <v>Cereal</v>
      </c>
      <c r="M5982" s="18">
        <f t="shared" si="563"/>
        <v>6.3450355329949231E-3</v>
      </c>
    </row>
    <row r="5983" spans="1:13">
      <c r="A5983" s="4">
        <v>2011</v>
      </c>
      <c r="B5983" s="5" t="s">
        <v>202</v>
      </c>
      <c r="C5983" s="5" t="s">
        <v>208</v>
      </c>
      <c r="D5983" s="5" t="s">
        <v>16</v>
      </c>
      <c r="E5983" s="5">
        <v>1000</v>
      </c>
      <c r="F5983" s="6">
        <v>3000</v>
      </c>
      <c r="H5983" s="15" t="str">
        <f t="shared" si="558"/>
        <v>High</v>
      </c>
      <c r="I5983" s="11" t="str">
        <f t="shared" si="559"/>
        <v>Medium</v>
      </c>
      <c r="J5983" s="11" t="str">
        <f t="shared" si="560"/>
        <v>North</v>
      </c>
      <c r="K5983" s="11" t="str">
        <f t="shared" si="561"/>
        <v>2010s</v>
      </c>
      <c r="L5983" s="11" t="str">
        <f t="shared" si="562"/>
        <v>Cereal</v>
      </c>
      <c r="M5983" s="18">
        <f t="shared" si="563"/>
        <v>3</v>
      </c>
    </row>
    <row r="5984" spans="1:13">
      <c r="A5984" s="4">
        <v>2011</v>
      </c>
      <c r="B5984" s="5" t="s">
        <v>202</v>
      </c>
      <c r="C5984" s="5" t="s">
        <v>208</v>
      </c>
      <c r="D5984" s="5" t="s">
        <v>18</v>
      </c>
      <c r="E5984" s="5">
        <v>6970</v>
      </c>
      <c r="F5984" s="6">
        <v>740</v>
      </c>
      <c r="H5984" s="15" t="str">
        <f t="shared" si="558"/>
        <v>Low</v>
      </c>
      <c r="I5984" s="11" t="str">
        <f t="shared" si="559"/>
        <v>Large</v>
      </c>
      <c r="J5984" s="11" t="str">
        <f t="shared" si="560"/>
        <v>North</v>
      </c>
      <c r="K5984" s="11" t="str">
        <f t="shared" si="561"/>
        <v>2010s</v>
      </c>
      <c r="L5984" s="11" t="str">
        <f t="shared" si="562"/>
        <v>Fiber</v>
      </c>
      <c r="M5984" s="18">
        <f t="shared" si="563"/>
        <v>0.10616929698708752</v>
      </c>
    </row>
    <row r="5985" spans="1:13">
      <c r="A5985" s="4">
        <v>2012</v>
      </c>
      <c r="B5985" s="5" t="s">
        <v>202</v>
      </c>
      <c r="C5985" s="5" t="s">
        <v>208</v>
      </c>
      <c r="D5985" s="5" t="s">
        <v>15</v>
      </c>
      <c r="E5985" s="5">
        <v>489800</v>
      </c>
      <c r="F5985" s="6">
        <v>3427.62</v>
      </c>
      <c r="H5985" s="15" t="str">
        <f t="shared" si="558"/>
        <v>High</v>
      </c>
      <c r="I5985" s="11" t="str">
        <f t="shared" si="559"/>
        <v>Large</v>
      </c>
      <c r="J5985" s="11" t="str">
        <f t="shared" si="560"/>
        <v>North</v>
      </c>
      <c r="K5985" s="11" t="str">
        <f t="shared" si="561"/>
        <v>2010s</v>
      </c>
      <c r="L5985" s="11" t="str">
        <f t="shared" si="562"/>
        <v>Cereal</v>
      </c>
      <c r="M5985" s="18">
        <f t="shared" si="563"/>
        <v>6.9979991833401386E-3</v>
      </c>
    </row>
    <row r="5986" spans="1:13">
      <c r="A5986" s="4">
        <v>2012</v>
      </c>
      <c r="B5986" s="5" t="s">
        <v>202</v>
      </c>
      <c r="C5986" s="5" t="s">
        <v>208</v>
      </c>
      <c r="D5986" s="5" t="s">
        <v>18</v>
      </c>
      <c r="E5986" s="5">
        <v>8400</v>
      </c>
      <c r="F5986" s="6">
        <v>779.7</v>
      </c>
      <c r="H5986" s="15" t="str">
        <f t="shared" si="558"/>
        <v>Low</v>
      </c>
      <c r="I5986" s="11" t="str">
        <f t="shared" si="559"/>
        <v>Large</v>
      </c>
      <c r="J5986" s="11" t="str">
        <f t="shared" si="560"/>
        <v>North</v>
      </c>
      <c r="K5986" s="11" t="str">
        <f t="shared" si="561"/>
        <v>2010s</v>
      </c>
      <c r="L5986" s="11" t="str">
        <f t="shared" si="562"/>
        <v>Fiber</v>
      </c>
      <c r="M5986" s="18">
        <f t="shared" si="563"/>
        <v>9.2821428571428582E-2</v>
      </c>
    </row>
    <row r="5987" spans="1:13">
      <c r="A5987" s="4">
        <v>2013</v>
      </c>
      <c r="B5987" s="5" t="s">
        <v>202</v>
      </c>
      <c r="C5987" s="5" t="s">
        <v>208</v>
      </c>
      <c r="D5987" s="5" t="s">
        <v>15</v>
      </c>
      <c r="E5987" s="5">
        <v>484560</v>
      </c>
      <c r="F5987" s="6">
        <v>3461.7</v>
      </c>
      <c r="H5987" s="15" t="str">
        <f t="shared" si="558"/>
        <v>High</v>
      </c>
      <c r="I5987" s="11" t="str">
        <f t="shared" si="559"/>
        <v>Large</v>
      </c>
      <c r="J5987" s="11" t="str">
        <f t="shared" si="560"/>
        <v>North</v>
      </c>
      <c r="K5987" s="11" t="str">
        <f t="shared" si="561"/>
        <v>2010s</v>
      </c>
      <c r="L5987" s="11" t="str">
        <f t="shared" si="562"/>
        <v>Cereal</v>
      </c>
      <c r="M5987" s="18">
        <f t="shared" si="563"/>
        <v>7.1440069341258041E-3</v>
      </c>
    </row>
    <row r="5988" spans="1:13">
      <c r="A5988" s="4">
        <v>2013</v>
      </c>
      <c r="B5988" s="5" t="s">
        <v>202</v>
      </c>
      <c r="C5988" s="5" t="s">
        <v>208</v>
      </c>
      <c r="D5988" s="5" t="s">
        <v>18</v>
      </c>
      <c r="E5988" s="5">
        <v>9020</v>
      </c>
      <c r="F5988" s="6">
        <v>726.36</v>
      </c>
      <c r="H5988" s="15" t="str">
        <f t="shared" si="558"/>
        <v>Low</v>
      </c>
      <c r="I5988" s="11" t="str">
        <f t="shared" si="559"/>
        <v>Large</v>
      </c>
      <c r="J5988" s="11" t="str">
        <f t="shared" si="560"/>
        <v>North</v>
      </c>
      <c r="K5988" s="11" t="str">
        <f t="shared" si="561"/>
        <v>2010s</v>
      </c>
      <c r="L5988" s="11" t="str">
        <f t="shared" si="562"/>
        <v>Fiber</v>
      </c>
      <c r="M5988" s="18">
        <f t="shared" si="563"/>
        <v>8.0527716186252776E-2</v>
      </c>
    </row>
    <row r="5989" spans="1:13">
      <c r="A5989" s="4">
        <v>2014</v>
      </c>
      <c r="B5989" s="5" t="s">
        <v>202</v>
      </c>
      <c r="C5989" s="5" t="s">
        <v>208</v>
      </c>
      <c r="D5989" s="5" t="s">
        <v>15</v>
      </c>
      <c r="E5989" s="5">
        <v>489020</v>
      </c>
      <c r="F5989" s="6">
        <v>3221.55</v>
      </c>
      <c r="H5989" s="15" t="str">
        <f t="shared" si="558"/>
        <v>High</v>
      </c>
      <c r="I5989" s="11" t="str">
        <f t="shared" si="559"/>
        <v>Large</v>
      </c>
      <c r="J5989" s="11" t="str">
        <f t="shared" si="560"/>
        <v>North</v>
      </c>
      <c r="K5989" s="11" t="str">
        <f t="shared" si="561"/>
        <v>2010s</v>
      </c>
      <c r="L5989" s="11" t="str">
        <f t="shared" si="562"/>
        <v>Cereal</v>
      </c>
      <c r="M5989" s="18">
        <f t="shared" si="563"/>
        <v>6.5877673714776494E-3</v>
      </c>
    </row>
    <row r="5990" spans="1:13">
      <c r="A5990" s="4">
        <v>2014</v>
      </c>
      <c r="B5990" s="5" t="s">
        <v>202</v>
      </c>
      <c r="C5990" s="5" t="s">
        <v>208</v>
      </c>
      <c r="D5990" s="5" t="s">
        <v>16</v>
      </c>
      <c r="E5990" s="5">
        <v>1000</v>
      </c>
      <c r="F5990" s="6">
        <v>2000</v>
      </c>
      <c r="H5990" s="15" t="str">
        <f t="shared" si="558"/>
        <v>Medium</v>
      </c>
      <c r="I5990" s="11" t="str">
        <f t="shared" si="559"/>
        <v>Medium</v>
      </c>
      <c r="J5990" s="11" t="str">
        <f t="shared" si="560"/>
        <v>North</v>
      </c>
      <c r="K5990" s="11" t="str">
        <f t="shared" si="561"/>
        <v>2010s</v>
      </c>
      <c r="L5990" s="11" t="str">
        <f t="shared" si="562"/>
        <v>Cereal</v>
      </c>
      <c r="M5990" s="18">
        <f t="shared" si="563"/>
        <v>2</v>
      </c>
    </row>
    <row r="5991" spans="1:13">
      <c r="A5991" s="4">
        <v>2014</v>
      </c>
      <c r="B5991" s="5" t="s">
        <v>202</v>
      </c>
      <c r="C5991" s="5" t="s">
        <v>208</v>
      </c>
      <c r="D5991" s="5" t="s">
        <v>18</v>
      </c>
      <c r="E5991" s="5">
        <v>8200</v>
      </c>
      <c r="F5991" s="6">
        <v>561</v>
      </c>
      <c r="H5991" s="15" t="str">
        <f t="shared" si="558"/>
        <v>Low</v>
      </c>
      <c r="I5991" s="11" t="str">
        <f t="shared" si="559"/>
        <v>Large</v>
      </c>
      <c r="J5991" s="11" t="str">
        <f t="shared" si="560"/>
        <v>North</v>
      </c>
      <c r="K5991" s="11" t="str">
        <f t="shared" si="561"/>
        <v>2010s</v>
      </c>
      <c r="L5991" s="11" t="str">
        <f t="shared" si="562"/>
        <v>Fiber</v>
      </c>
      <c r="M5991" s="18">
        <f t="shared" si="563"/>
        <v>6.8414634146341469E-2</v>
      </c>
    </row>
    <row r="5992" spans="1:13">
      <c r="A5992" s="4">
        <v>2015</v>
      </c>
      <c r="B5992" s="5" t="s">
        <v>202</v>
      </c>
      <c r="C5992" s="5" t="s">
        <v>208</v>
      </c>
      <c r="D5992" s="5" t="s">
        <v>15</v>
      </c>
      <c r="E5992" s="5">
        <v>488460</v>
      </c>
      <c r="F5992" s="6">
        <v>3160.56</v>
      </c>
      <c r="H5992" s="15" t="str">
        <f t="shared" si="558"/>
        <v>High</v>
      </c>
      <c r="I5992" s="11" t="str">
        <f t="shared" si="559"/>
        <v>Large</v>
      </c>
      <c r="J5992" s="11" t="str">
        <f t="shared" si="560"/>
        <v>North</v>
      </c>
      <c r="K5992" s="11" t="str">
        <f t="shared" si="561"/>
        <v>2010s</v>
      </c>
      <c r="L5992" s="11" t="str">
        <f t="shared" si="562"/>
        <v>Cereal</v>
      </c>
      <c r="M5992" s="18">
        <f t="shared" si="563"/>
        <v>6.4704581746714163E-3</v>
      </c>
    </row>
    <row r="5993" spans="1:13">
      <c r="A5993" s="4">
        <v>2015</v>
      </c>
      <c r="B5993" s="5" t="s">
        <v>202</v>
      </c>
      <c r="C5993" s="5" t="s">
        <v>208</v>
      </c>
      <c r="D5993" s="5" t="s">
        <v>16</v>
      </c>
      <c r="E5993" s="5">
        <v>1300</v>
      </c>
      <c r="F5993" s="6">
        <v>2307.69</v>
      </c>
      <c r="H5993" s="15" t="str">
        <f t="shared" si="558"/>
        <v>Medium</v>
      </c>
      <c r="I5993" s="11" t="str">
        <f t="shared" si="559"/>
        <v>Medium</v>
      </c>
      <c r="J5993" s="11" t="str">
        <f t="shared" si="560"/>
        <v>North</v>
      </c>
      <c r="K5993" s="11" t="str">
        <f t="shared" si="561"/>
        <v>2010s</v>
      </c>
      <c r="L5993" s="11" t="str">
        <f t="shared" si="562"/>
        <v>Cereal</v>
      </c>
      <c r="M5993" s="18">
        <f t="shared" si="563"/>
        <v>1.7751461538461539</v>
      </c>
    </row>
    <row r="5994" spans="1:13">
      <c r="A5994" s="4">
        <v>2015</v>
      </c>
      <c r="B5994" s="5" t="s">
        <v>202</v>
      </c>
      <c r="C5994" s="5" t="s">
        <v>208</v>
      </c>
      <c r="D5994" s="5" t="s">
        <v>18</v>
      </c>
      <c r="E5994" s="5">
        <v>8790</v>
      </c>
      <c r="F5994" s="6">
        <v>235.03</v>
      </c>
      <c r="H5994" s="15" t="str">
        <f t="shared" si="558"/>
        <v>Low</v>
      </c>
      <c r="I5994" s="11" t="str">
        <f t="shared" si="559"/>
        <v>Large</v>
      </c>
      <c r="J5994" s="11" t="str">
        <f t="shared" si="560"/>
        <v>North</v>
      </c>
      <c r="K5994" s="11" t="str">
        <f t="shared" si="561"/>
        <v>2010s</v>
      </c>
      <c r="L5994" s="11" t="str">
        <f t="shared" si="562"/>
        <v>Fiber</v>
      </c>
      <c r="M5994" s="18">
        <f t="shared" si="563"/>
        <v>2.6738339021615473E-2</v>
      </c>
    </row>
    <row r="5995" spans="1:13">
      <c r="A5995" s="4">
        <v>2016</v>
      </c>
      <c r="B5995" s="5" t="s">
        <v>202</v>
      </c>
      <c r="C5995" s="5" t="s">
        <v>208</v>
      </c>
      <c r="D5995" s="5" t="s">
        <v>15</v>
      </c>
      <c r="E5995" s="5">
        <v>498940</v>
      </c>
      <c r="F5995" s="6">
        <v>3408.51</v>
      </c>
      <c r="H5995" s="15" t="str">
        <f t="shared" si="558"/>
        <v>High</v>
      </c>
      <c r="I5995" s="11" t="str">
        <f t="shared" si="559"/>
        <v>Large</v>
      </c>
      <c r="J5995" s="11" t="str">
        <f t="shared" si="560"/>
        <v>North</v>
      </c>
      <c r="K5995" s="11" t="str">
        <f t="shared" si="561"/>
        <v>2010s</v>
      </c>
      <c r="L5995" s="11" t="str">
        <f t="shared" si="562"/>
        <v>Cereal</v>
      </c>
      <c r="M5995" s="18">
        <f t="shared" si="563"/>
        <v>6.8315027859061211E-3</v>
      </c>
    </row>
    <row r="5996" spans="1:13">
      <c r="A5996" s="4">
        <v>2016</v>
      </c>
      <c r="B5996" s="5" t="s">
        <v>202</v>
      </c>
      <c r="C5996" s="5" t="s">
        <v>208</v>
      </c>
      <c r="D5996" s="5" t="s">
        <v>16</v>
      </c>
      <c r="E5996" s="5">
        <v>1500</v>
      </c>
      <c r="F5996" s="6">
        <v>666.67</v>
      </c>
      <c r="H5996" s="15" t="str">
        <f t="shared" si="558"/>
        <v>Low</v>
      </c>
      <c r="I5996" s="11" t="str">
        <f t="shared" si="559"/>
        <v>Medium</v>
      </c>
      <c r="J5996" s="11" t="str">
        <f t="shared" si="560"/>
        <v>North</v>
      </c>
      <c r="K5996" s="11" t="str">
        <f t="shared" si="561"/>
        <v>2010s</v>
      </c>
      <c r="L5996" s="11" t="str">
        <f t="shared" si="562"/>
        <v>Cereal</v>
      </c>
      <c r="M5996" s="18">
        <f t="shared" si="563"/>
        <v>0.44444666666666666</v>
      </c>
    </row>
    <row r="5997" spans="1:13">
      <c r="A5997" s="4">
        <v>2016</v>
      </c>
      <c r="B5997" s="5" t="s">
        <v>202</v>
      </c>
      <c r="C5997" s="5" t="s">
        <v>208</v>
      </c>
      <c r="D5997" s="5" t="s">
        <v>18</v>
      </c>
      <c r="E5997" s="5">
        <v>6560</v>
      </c>
      <c r="F5997" s="6">
        <v>405</v>
      </c>
      <c r="H5997" s="15" t="str">
        <f t="shared" si="558"/>
        <v>Low</v>
      </c>
      <c r="I5997" s="11" t="str">
        <f t="shared" si="559"/>
        <v>Large</v>
      </c>
      <c r="J5997" s="11" t="str">
        <f t="shared" si="560"/>
        <v>North</v>
      </c>
      <c r="K5997" s="11" t="str">
        <f t="shared" si="561"/>
        <v>2010s</v>
      </c>
      <c r="L5997" s="11" t="str">
        <f t="shared" si="562"/>
        <v>Fiber</v>
      </c>
      <c r="M5997" s="18">
        <f t="shared" si="563"/>
        <v>6.173780487804878E-2</v>
      </c>
    </row>
    <row r="5998" spans="1:13">
      <c r="A5998" s="4">
        <v>2017</v>
      </c>
      <c r="B5998" s="5" t="s">
        <v>202</v>
      </c>
      <c r="C5998" s="5" t="s">
        <v>208</v>
      </c>
      <c r="D5998" s="5" t="s">
        <v>15</v>
      </c>
      <c r="E5998" s="5">
        <v>508450</v>
      </c>
      <c r="F5998" s="6">
        <v>3791.18</v>
      </c>
      <c r="H5998" s="15" t="str">
        <f t="shared" si="558"/>
        <v>High</v>
      </c>
      <c r="I5998" s="11" t="str">
        <f t="shared" si="559"/>
        <v>Large</v>
      </c>
      <c r="J5998" s="11" t="str">
        <f t="shared" si="560"/>
        <v>North</v>
      </c>
      <c r="K5998" s="11" t="str">
        <f t="shared" si="561"/>
        <v>2010s</v>
      </c>
      <c r="L5998" s="11" t="str">
        <f t="shared" si="562"/>
        <v>Cereal</v>
      </c>
      <c r="M5998" s="18">
        <f t="shared" si="563"/>
        <v>7.4563477234733007E-3</v>
      </c>
    </row>
    <row r="5999" spans="1:13">
      <c r="A5999" s="4">
        <v>2017</v>
      </c>
      <c r="B5999" s="5" t="s">
        <v>202</v>
      </c>
      <c r="C5999" s="5" t="s">
        <v>208</v>
      </c>
      <c r="D5999" s="5" t="s">
        <v>17</v>
      </c>
      <c r="E5999" s="5">
        <v>200</v>
      </c>
      <c r="F5999" s="6">
        <v>500</v>
      </c>
      <c r="H5999" s="15" t="str">
        <f t="shared" si="558"/>
        <v>Low</v>
      </c>
      <c r="I5999" s="11" t="str">
        <f t="shared" si="559"/>
        <v>Small</v>
      </c>
      <c r="J5999" s="11" t="str">
        <f t="shared" si="560"/>
        <v>North</v>
      </c>
      <c r="K5999" s="11" t="str">
        <f t="shared" si="561"/>
        <v>2010s</v>
      </c>
      <c r="L5999" s="11" t="str">
        <f t="shared" si="562"/>
        <v>Pulse</v>
      </c>
      <c r="M5999" s="18">
        <f t="shared" si="563"/>
        <v>2.5</v>
      </c>
    </row>
    <row r="6000" spans="1:13">
      <c r="A6000" s="4">
        <v>2017</v>
      </c>
      <c r="B6000" s="5" t="s">
        <v>202</v>
      </c>
      <c r="C6000" s="5" t="s">
        <v>208</v>
      </c>
      <c r="D6000" s="5" t="s">
        <v>18</v>
      </c>
      <c r="E6000" s="5">
        <v>5900</v>
      </c>
      <c r="F6000" s="6">
        <v>550</v>
      </c>
      <c r="H6000" s="15" t="str">
        <f t="shared" si="558"/>
        <v>Low</v>
      </c>
      <c r="I6000" s="11" t="str">
        <f t="shared" si="559"/>
        <v>Large</v>
      </c>
      <c r="J6000" s="11" t="str">
        <f t="shared" si="560"/>
        <v>North</v>
      </c>
      <c r="K6000" s="11" t="str">
        <f t="shared" si="561"/>
        <v>2010s</v>
      </c>
      <c r="L6000" s="11" t="str">
        <f t="shared" si="562"/>
        <v>Fiber</v>
      </c>
      <c r="M6000" s="18">
        <f t="shared" si="563"/>
        <v>9.3220338983050849E-2</v>
      </c>
    </row>
    <row r="6001" spans="1:13">
      <c r="A6001" s="4">
        <v>2008</v>
      </c>
      <c r="B6001" s="5" t="s">
        <v>202</v>
      </c>
      <c r="C6001" s="5" t="s">
        <v>209</v>
      </c>
      <c r="D6001" s="5" t="s">
        <v>15</v>
      </c>
      <c r="E6001" s="5">
        <v>165360</v>
      </c>
      <c r="F6001" s="6">
        <v>1618.59</v>
      </c>
      <c r="H6001" s="15" t="str">
        <f t="shared" si="558"/>
        <v>Medium</v>
      </c>
      <c r="I6001" s="11" t="str">
        <f t="shared" si="559"/>
        <v>Large</v>
      </c>
      <c r="J6001" s="11" t="str">
        <f t="shared" si="560"/>
        <v>North</v>
      </c>
      <c r="K6001" s="11" t="str">
        <f t="shared" si="561"/>
        <v>2000s</v>
      </c>
      <c r="L6001" s="11" t="str">
        <f t="shared" si="562"/>
        <v>Cereal</v>
      </c>
      <c r="M6001" s="18">
        <f t="shared" si="563"/>
        <v>9.7882801161103036E-3</v>
      </c>
    </row>
    <row r="6002" spans="1:13">
      <c r="A6002" s="4">
        <v>2008</v>
      </c>
      <c r="B6002" s="5" t="s">
        <v>202</v>
      </c>
      <c r="C6002" s="5" t="s">
        <v>209</v>
      </c>
      <c r="D6002" s="5" t="s">
        <v>16</v>
      </c>
      <c r="E6002" s="5">
        <v>400</v>
      </c>
      <c r="F6002" s="6">
        <v>2000</v>
      </c>
      <c r="H6002" s="15" t="str">
        <f t="shared" si="558"/>
        <v>Medium</v>
      </c>
      <c r="I6002" s="11" t="str">
        <f t="shared" si="559"/>
        <v>Small</v>
      </c>
      <c r="J6002" s="11" t="str">
        <f t="shared" si="560"/>
        <v>North</v>
      </c>
      <c r="K6002" s="11" t="str">
        <f t="shared" si="561"/>
        <v>2000s</v>
      </c>
      <c r="L6002" s="11" t="str">
        <f t="shared" si="562"/>
        <v>Cereal</v>
      </c>
      <c r="M6002" s="18">
        <f t="shared" si="563"/>
        <v>5</v>
      </c>
    </row>
    <row r="6003" spans="1:13">
      <c r="A6003" s="4">
        <v>2008</v>
      </c>
      <c r="B6003" s="5" t="s">
        <v>202</v>
      </c>
      <c r="C6003" s="5" t="s">
        <v>209</v>
      </c>
      <c r="D6003" s="5" t="s">
        <v>17</v>
      </c>
      <c r="E6003" s="5">
        <v>1710</v>
      </c>
      <c r="F6003" s="6">
        <v>1167.54</v>
      </c>
      <c r="H6003" s="15" t="str">
        <f t="shared" si="558"/>
        <v>Medium</v>
      </c>
      <c r="I6003" s="11" t="str">
        <f t="shared" si="559"/>
        <v>Medium</v>
      </c>
      <c r="J6003" s="11" t="str">
        <f t="shared" si="560"/>
        <v>North</v>
      </c>
      <c r="K6003" s="11" t="str">
        <f t="shared" si="561"/>
        <v>2000s</v>
      </c>
      <c r="L6003" s="11" t="str">
        <f t="shared" si="562"/>
        <v>Pulse</v>
      </c>
      <c r="M6003" s="18">
        <f t="shared" si="563"/>
        <v>0.68277192982456136</v>
      </c>
    </row>
    <row r="6004" spans="1:13">
      <c r="A6004" s="4">
        <v>2008</v>
      </c>
      <c r="B6004" s="5" t="s">
        <v>202</v>
      </c>
      <c r="C6004" s="5" t="s">
        <v>209</v>
      </c>
      <c r="D6004" s="5" t="s">
        <v>18</v>
      </c>
      <c r="E6004" s="5">
        <v>7830</v>
      </c>
      <c r="F6004" s="6">
        <v>531.83000000000004</v>
      </c>
      <c r="H6004" s="15" t="str">
        <f t="shared" si="558"/>
        <v>Low</v>
      </c>
      <c r="I6004" s="11" t="str">
        <f t="shared" si="559"/>
        <v>Large</v>
      </c>
      <c r="J6004" s="11" t="str">
        <f t="shared" si="560"/>
        <v>North</v>
      </c>
      <c r="K6004" s="11" t="str">
        <f t="shared" si="561"/>
        <v>2000s</v>
      </c>
      <c r="L6004" s="11" t="str">
        <f t="shared" si="562"/>
        <v>Fiber</v>
      </c>
      <c r="M6004" s="18">
        <f t="shared" si="563"/>
        <v>6.7922094508301403E-2</v>
      </c>
    </row>
    <row r="6005" spans="1:13">
      <c r="A6005" s="4">
        <v>2009</v>
      </c>
      <c r="B6005" s="5" t="s">
        <v>202</v>
      </c>
      <c r="C6005" s="5" t="s">
        <v>209</v>
      </c>
      <c r="D6005" s="5" t="s">
        <v>15</v>
      </c>
      <c r="E6005" s="5">
        <v>151570</v>
      </c>
      <c r="F6005" s="6">
        <v>2089.09</v>
      </c>
      <c r="H6005" s="15" t="str">
        <f t="shared" si="558"/>
        <v>Medium</v>
      </c>
      <c r="I6005" s="11" t="str">
        <f t="shared" si="559"/>
        <v>Large</v>
      </c>
      <c r="J6005" s="11" t="str">
        <f t="shared" si="560"/>
        <v>North</v>
      </c>
      <c r="K6005" s="11" t="str">
        <f t="shared" si="561"/>
        <v>2000s</v>
      </c>
      <c r="L6005" s="11" t="str">
        <f t="shared" si="562"/>
        <v>Cereal</v>
      </c>
      <c r="M6005" s="18">
        <f t="shared" si="563"/>
        <v>1.3783004552352049E-2</v>
      </c>
    </row>
    <row r="6006" spans="1:13">
      <c r="A6006" s="4">
        <v>2009</v>
      </c>
      <c r="B6006" s="5" t="s">
        <v>202</v>
      </c>
      <c r="C6006" s="5" t="s">
        <v>209</v>
      </c>
      <c r="D6006" s="5" t="s">
        <v>16</v>
      </c>
      <c r="E6006" s="5">
        <v>2300</v>
      </c>
      <c r="F6006" s="6">
        <v>1739.13</v>
      </c>
      <c r="H6006" s="15" t="str">
        <f t="shared" si="558"/>
        <v>Medium</v>
      </c>
      <c r="I6006" s="11" t="str">
        <f t="shared" si="559"/>
        <v>Medium</v>
      </c>
      <c r="J6006" s="11" t="str">
        <f t="shared" si="560"/>
        <v>North</v>
      </c>
      <c r="K6006" s="11" t="str">
        <f t="shared" si="561"/>
        <v>2000s</v>
      </c>
      <c r="L6006" s="11" t="str">
        <f t="shared" si="562"/>
        <v>Cereal</v>
      </c>
      <c r="M6006" s="18">
        <f t="shared" si="563"/>
        <v>0.75614347826086958</v>
      </c>
    </row>
    <row r="6007" spans="1:13">
      <c r="A6007" s="4">
        <v>2009</v>
      </c>
      <c r="B6007" s="5" t="s">
        <v>202</v>
      </c>
      <c r="C6007" s="5" t="s">
        <v>209</v>
      </c>
      <c r="D6007" s="5" t="s">
        <v>17</v>
      </c>
      <c r="E6007" s="5">
        <v>1610</v>
      </c>
      <c r="F6007" s="6">
        <v>1239.93</v>
      </c>
      <c r="H6007" s="15" t="str">
        <f t="shared" si="558"/>
        <v>Medium</v>
      </c>
      <c r="I6007" s="11" t="str">
        <f t="shared" si="559"/>
        <v>Medium</v>
      </c>
      <c r="J6007" s="11" t="str">
        <f t="shared" si="560"/>
        <v>North</v>
      </c>
      <c r="K6007" s="11" t="str">
        <f t="shared" si="561"/>
        <v>2000s</v>
      </c>
      <c r="L6007" s="11" t="str">
        <f t="shared" si="562"/>
        <v>Pulse</v>
      </c>
      <c r="M6007" s="18">
        <f t="shared" si="563"/>
        <v>0.77014285714285713</v>
      </c>
    </row>
    <row r="6008" spans="1:13">
      <c r="A6008" s="4">
        <v>2009</v>
      </c>
      <c r="B6008" s="5" t="s">
        <v>202</v>
      </c>
      <c r="C6008" s="5" t="s">
        <v>209</v>
      </c>
      <c r="D6008" s="5" t="s">
        <v>18</v>
      </c>
      <c r="E6008" s="5">
        <v>9380</v>
      </c>
      <c r="F6008" s="6">
        <v>401.16</v>
      </c>
      <c r="H6008" s="15" t="str">
        <f t="shared" si="558"/>
        <v>Low</v>
      </c>
      <c r="I6008" s="11" t="str">
        <f t="shared" si="559"/>
        <v>Large</v>
      </c>
      <c r="J6008" s="11" t="str">
        <f t="shared" si="560"/>
        <v>North</v>
      </c>
      <c r="K6008" s="11" t="str">
        <f t="shared" si="561"/>
        <v>2000s</v>
      </c>
      <c r="L6008" s="11" t="str">
        <f t="shared" si="562"/>
        <v>Fiber</v>
      </c>
      <c r="M6008" s="18">
        <f t="shared" si="563"/>
        <v>4.276759061833689E-2</v>
      </c>
    </row>
    <row r="6009" spans="1:13">
      <c r="A6009" s="4">
        <v>2010</v>
      </c>
      <c r="B6009" s="5" t="s">
        <v>202</v>
      </c>
      <c r="C6009" s="5" t="s">
        <v>209</v>
      </c>
      <c r="D6009" s="5" t="s">
        <v>15</v>
      </c>
      <c r="E6009" s="5">
        <v>164350</v>
      </c>
      <c r="F6009" s="6">
        <v>1971.63</v>
      </c>
      <c r="H6009" s="15" t="str">
        <f t="shared" si="558"/>
        <v>Medium</v>
      </c>
      <c r="I6009" s="11" t="str">
        <f t="shared" si="559"/>
        <v>Large</v>
      </c>
      <c r="J6009" s="11" t="str">
        <f t="shared" si="560"/>
        <v>North</v>
      </c>
      <c r="K6009" s="11" t="str">
        <f t="shared" si="561"/>
        <v>2010s</v>
      </c>
      <c r="L6009" s="11" t="str">
        <f t="shared" si="562"/>
        <v>Cereal</v>
      </c>
      <c r="M6009" s="18">
        <f t="shared" si="563"/>
        <v>1.1996531791907515E-2</v>
      </c>
    </row>
    <row r="6010" spans="1:13">
      <c r="A6010" s="4">
        <v>2010</v>
      </c>
      <c r="B6010" s="5" t="s">
        <v>202</v>
      </c>
      <c r="C6010" s="5" t="s">
        <v>209</v>
      </c>
      <c r="D6010" s="5" t="s">
        <v>16</v>
      </c>
      <c r="E6010" s="5">
        <v>1200</v>
      </c>
      <c r="F6010" s="6">
        <v>3333.33</v>
      </c>
      <c r="H6010" s="15" t="str">
        <f t="shared" si="558"/>
        <v>High</v>
      </c>
      <c r="I6010" s="11" t="str">
        <f t="shared" si="559"/>
        <v>Medium</v>
      </c>
      <c r="J6010" s="11" t="str">
        <f t="shared" si="560"/>
        <v>North</v>
      </c>
      <c r="K6010" s="11" t="str">
        <f t="shared" si="561"/>
        <v>2010s</v>
      </c>
      <c r="L6010" s="11" t="str">
        <f t="shared" si="562"/>
        <v>Cereal</v>
      </c>
      <c r="M6010" s="18">
        <f t="shared" si="563"/>
        <v>2.7777750000000001</v>
      </c>
    </row>
    <row r="6011" spans="1:13">
      <c r="A6011" s="4">
        <v>2010</v>
      </c>
      <c r="B6011" s="5" t="s">
        <v>202</v>
      </c>
      <c r="C6011" s="5" t="s">
        <v>209</v>
      </c>
      <c r="D6011" s="5" t="s">
        <v>17</v>
      </c>
      <c r="E6011" s="5">
        <v>1510</v>
      </c>
      <c r="F6011" s="6">
        <v>1321.88</v>
      </c>
      <c r="H6011" s="15" t="str">
        <f t="shared" si="558"/>
        <v>Medium</v>
      </c>
      <c r="I6011" s="11" t="str">
        <f t="shared" si="559"/>
        <v>Medium</v>
      </c>
      <c r="J6011" s="11" t="str">
        <f t="shared" si="560"/>
        <v>North</v>
      </c>
      <c r="K6011" s="11" t="str">
        <f t="shared" si="561"/>
        <v>2010s</v>
      </c>
      <c r="L6011" s="11" t="str">
        <f t="shared" si="562"/>
        <v>Pulse</v>
      </c>
      <c r="M6011" s="18">
        <f t="shared" si="563"/>
        <v>0.87541721854304644</v>
      </c>
    </row>
    <row r="6012" spans="1:13">
      <c r="A6012" s="4">
        <v>2010</v>
      </c>
      <c r="B6012" s="5" t="s">
        <v>202</v>
      </c>
      <c r="C6012" s="5" t="s">
        <v>209</v>
      </c>
      <c r="D6012" s="5" t="s">
        <v>18</v>
      </c>
      <c r="E6012" s="5">
        <v>8160</v>
      </c>
      <c r="F6012" s="6">
        <v>273.89</v>
      </c>
      <c r="H6012" s="15" t="str">
        <f t="shared" si="558"/>
        <v>Low</v>
      </c>
      <c r="I6012" s="11" t="str">
        <f t="shared" si="559"/>
        <v>Large</v>
      </c>
      <c r="J6012" s="11" t="str">
        <f t="shared" si="560"/>
        <v>North</v>
      </c>
      <c r="K6012" s="11" t="str">
        <f t="shared" si="561"/>
        <v>2010s</v>
      </c>
      <c r="L6012" s="11" t="str">
        <f t="shared" si="562"/>
        <v>Fiber</v>
      </c>
      <c r="M6012" s="18">
        <f t="shared" si="563"/>
        <v>3.3564950980392153E-2</v>
      </c>
    </row>
    <row r="6013" spans="1:13">
      <c r="A6013" s="4">
        <v>2011</v>
      </c>
      <c r="B6013" s="5" t="s">
        <v>202</v>
      </c>
      <c r="C6013" s="5" t="s">
        <v>209</v>
      </c>
      <c r="D6013" s="5" t="s">
        <v>15</v>
      </c>
      <c r="E6013" s="5">
        <v>165430</v>
      </c>
      <c r="F6013" s="6">
        <v>2304.13</v>
      </c>
      <c r="H6013" s="15" t="str">
        <f t="shared" si="558"/>
        <v>Medium</v>
      </c>
      <c r="I6013" s="11" t="str">
        <f t="shared" si="559"/>
        <v>Large</v>
      </c>
      <c r="J6013" s="11" t="str">
        <f t="shared" si="560"/>
        <v>North</v>
      </c>
      <c r="K6013" s="11" t="str">
        <f t="shared" si="561"/>
        <v>2010s</v>
      </c>
      <c r="L6013" s="11" t="str">
        <f t="shared" si="562"/>
        <v>Cereal</v>
      </c>
      <c r="M6013" s="18">
        <f t="shared" si="563"/>
        <v>1.3928126700114852E-2</v>
      </c>
    </row>
    <row r="6014" spans="1:13">
      <c r="A6014" s="4">
        <v>2011</v>
      </c>
      <c r="B6014" s="5" t="s">
        <v>202</v>
      </c>
      <c r="C6014" s="5" t="s">
        <v>209</v>
      </c>
      <c r="D6014" s="5" t="s">
        <v>16</v>
      </c>
      <c r="E6014" s="5">
        <v>1400</v>
      </c>
      <c r="F6014" s="6">
        <v>4285.71</v>
      </c>
      <c r="H6014" s="15" t="str">
        <f t="shared" si="558"/>
        <v>High</v>
      </c>
      <c r="I6014" s="11" t="str">
        <f t="shared" si="559"/>
        <v>Medium</v>
      </c>
      <c r="J6014" s="11" t="str">
        <f t="shared" si="560"/>
        <v>North</v>
      </c>
      <c r="K6014" s="11" t="str">
        <f t="shared" si="561"/>
        <v>2010s</v>
      </c>
      <c r="L6014" s="11" t="str">
        <f t="shared" si="562"/>
        <v>Cereal</v>
      </c>
      <c r="M6014" s="18">
        <f t="shared" si="563"/>
        <v>3.0612214285714288</v>
      </c>
    </row>
    <row r="6015" spans="1:13">
      <c r="A6015" s="4">
        <v>2011</v>
      </c>
      <c r="B6015" s="5" t="s">
        <v>202</v>
      </c>
      <c r="C6015" s="5" t="s">
        <v>209</v>
      </c>
      <c r="D6015" s="5" t="s">
        <v>17</v>
      </c>
      <c r="E6015" s="5">
        <v>1300</v>
      </c>
      <c r="F6015" s="6">
        <v>769.23</v>
      </c>
      <c r="H6015" s="15" t="str">
        <f t="shared" si="558"/>
        <v>Low</v>
      </c>
      <c r="I6015" s="11" t="str">
        <f t="shared" si="559"/>
        <v>Medium</v>
      </c>
      <c r="J6015" s="11" t="str">
        <f t="shared" si="560"/>
        <v>North</v>
      </c>
      <c r="K6015" s="11" t="str">
        <f t="shared" si="561"/>
        <v>2010s</v>
      </c>
      <c r="L6015" s="11" t="str">
        <f t="shared" si="562"/>
        <v>Pulse</v>
      </c>
      <c r="M6015" s="18">
        <f t="shared" si="563"/>
        <v>0.59171538461538464</v>
      </c>
    </row>
    <row r="6016" spans="1:13">
      <c r="A6016" s="4">
        <v>2011</v>
      </c>
      <c r="B6016" s="5" t="s">
        <v>202</v>
      </c>
      <c r="C6016" s="5" t="s">
        <v>209</v>
      </c>
      <c r="D6016" s="5" t="s">
        <v>18</v>
      </c>
      <c r="E6016" s="5">
        <v>11840</v>
      </c>
      <c r="F6016" s="6">
        <v>635.33000000000004</v>
      </c>
      <c r="H6016" s="15" t="str">
        <f t="shared" si="558"/>
        <v>Low</v>
      </c>
      <c r="I6016" s="11" t="str">
        <f t="shared" si="559"/>
        <v>Large</v>
      </c>
      <c r="J6016" s="11" t="str">
        <f t="shared" si="560"/>
        <v>North</v>
      </c>
      <c r="K6016" s="11" t="str">
        <f t="shared" si="561"/>
        <v>2010s</v>
      </c>
      <c r="L6016" s="11" t="str">
        <f t="shared" si="562"/>
        <v>Fiber</v>
      </c>
      <c r="M6016" s="18">
        <f t="shared" si="563"/>
        <v>5.3659628378378385E-2</v>
      </c>
    </row>
    <row r="6017" spans="1:13">
      <c r="A6017" s="4">
        <v>2012</v>
      </c>
      <c r="B6017" s="5" t="s">
        <v>202</v>
      </c>
      <c r="C6017" s="5" t="s">
        <v>209</v>
      </c>
      <c r="D6017" s="5" t="s">
        <v>15</v>
      </c>
      <c r="E6017" s="5">
        <v>148180</v>
      </c>
      <c r="F6017" s="6">
        <v>2192.65</v>
      </c>
      <c r="H6017" s="15" t="str">
        <f t="shared" si="558"/>
        <v>Medium</v>
      </c>
      <c r="I6017" s="11" t="str">
        <f t="shared" si="559"/>
        <v>Large</v>
      </c>
      <c r="J6017" s="11" t="str">
        <f t="shared" si="560"/>
        <v>North</v>
      </c>
      <c r="K6017" s="11" t="str">
        <f t="shared" si="561"/>
        <v>2010s</v>
      </c>
      <c r="L6017" s="11" t="str">
        <f t="shared" si="562"/>
        <v>Cereal</v>
      </c>
      <c r="M6017" s="18">
        <f t="shared" si="563"/>
        <v>1.4797206100688352E-2</v>
      </c>
    </row>
    <row r="6018" spans="1:13">
      <c r="A6018" s="4">
        <v>2012</v>
      </c>
      <c r="B6018" s="5" t="s">
        <v>202</v>
      </c>
      <c r="C6018" s="5" t="s">
        <v>209</v>
      </c>
      <c r="D6018" s="5" t="s">
        <v>16</v>
      </c>
      <c r="E6018" s="5">
        <v>1530</v>
      </c>
      <c r="F6018" s="6">
        <v>3921.57</v>
      </c>
      <c r="H6018" s="15" t="str">
        <f t="shared" si="558"/>
        <v>High</v>
      </c>
      <c r="I6018" s="11" t="str">
        <f t="shared" si="559"/>
        <v>Medium</v>
      </c>
      <c r="J6018" s="11" t="str">
        <f t="shared" si="560"/>
        <v>North</v>
      </c>
      <c r="K6018" s="11" t="str">
        <f t="shared" si="561"/>
        <v>2010s</v>
      </c>
      <c r="L6018" s="11" t="str">
        <f t="shared" si="562"/>
        <v>Cereal</v>
      </c>
      <c r="M6018" s="18">
        <f t="shared" si="563"/>
        <v>2.5631176470588235</v>
      </c>
    </row>
    <row r="6019" spans="1:13">
      <c r="A6019" s="4">
        <v>2012</v>
      </c>
      <c r="B6019" s="5" t="s">
        <v>202</v>
      </c>
      <c r="C6019" s="5" t="s">
        <v>209</v>
      </c>
      <c r="D6019" s="5" t="s">
        <v>17</v>
      </c>
      <c r="E6019" s="5">
        <v>1200</v>
      </c>
      <c r="F6019" s="6">
        <v>1661.27</v>
      </c>
      <c r="H6019" s="15" t="str">
        <f t="shared" ref="H6019:H6082" si="564">IF(F6019&lt;1000,"Low",IF(F6019&lt;3000,"Medium","High"))</f>
        <v>Medium</v>
      </c>
      <c r="I6019" s="11" t="str">
        <f t="shared" ref="I6019:I6082" si="565">IF(E6019&lt;1000,"Small",IF(E6019&lt;5000,"Medium","Large"))</f>
        <v>Medium</v>
      </c>
      <c r="J6019" s="11" t="str">
        <f t="shared" ref="J6019:J6082" si="566">IF(OR(B6019="Punjab",B6019="Haryana",B6019="Himachal Pradesh",B6019="Jammu and Kashmir",B6019="Uttarakhand",B6019="Delhi",B6019="Chandigarh"),"North",IF(OR(B6019="Tamil Nadu",B6019="Karnataka",B6019="Kerala",B6019="Andhra Pradesh",B6019="Telangana"),"South",IF(OR(B6019="Maharashtra",B6019="Gujarat",B6019="Goa",B6019="Rajasthan"),"West",IF(OR(B6019="West Bengal",B6019="Bihar",B6019="Jharkhand",B6019="Odisha",B6019="Assam",B6019="Sikkim",B6019="Arunachal Pradesh",B6019="Manipur",B6019="Meghalaya",B6019="Mizoram",B6019="Nagaland",B6019="Tripura"),"East","Central"))))</f>
        <v>North</v>
      </c>
      <c r="K6019" s="11" t="str">
        <f t="shared" ref="K6019:K6082" si="567">LEFT(A6019,3)&amp;"0s"</f>
        <v>2010s</v>
      </c>
      <c r="L6019" s="11" t="str">
        <f t="shared" ref="L6019:L6082" si="568">IF(D6019="Rice","Cereal",IF(D6019="Maize","Cereal",IF(D6019="Chickpea","Pulse",IF(D6019="Cotton","Fiber","Other"))))</f>
        <v>Pulse</v>
      </c>
      <c r="M6019" s="18">
        <f t="shared" ref="M6019:M6082" si="569">F6019/E6019</f>
        <v>1.3843916666666667</v>
      </c>
    </row>
    <row r="6020" spans="1:13">
      <c r="A6020" s="4">
        <v>2012</v>
      </c>
      <c r="B6020" s="5" t="s">
        <v>202</v>
      </c>
      <c r="C6020" s="5" t="s">
        <v>209</v>
      </c>
      <c r="D6020" s="5" t="s">
        <v>18</v>
      </c>
      <c r="E6020" s="5">
        <v>15850</v>
      </c>
      <c r="F6020" s="6">
        <v>555.27</v>
      </c>
      <c r="H6020" s="15" t="str">
        <f t="shared" si="564"/>
        <v>Low</v>
      </c>
      <c r="I6020" s="11" t="str">
        <f t="shared" si="565"/>
        <v>Large</v>
      </c>
      <c r="J6020" s="11" t="str">
        <f t="shared" si="566"/>
        <v>North</v>
      </c>
      <c r="K6020" s="11" t="str">
        <f t="shared" si="567"/>
        <v>2010s</v>
      </c>
      <c r="L6020" s="11" t="str">
        <f t="shared" si="568"/>
        <v>Fiber</v>
      </c>
      <c r="M6020" s="18">
        <f t="shared" si="569"/>
        <v>3.5032807570977917E-2</v>
      </c>
    </row>
    <row r="6021" spans="1:13">
      <c r="A6021" s="4">
        <v>2013</v>
      </c>
      <c r="B6021" s="5" t="s">
        <v>202</v>
      </c>
      <c r="C6021" s="5" t="s">
        <v>209</v>
      </c>
      <c r="D6021" s="5" t="s">
        <v>15</v>
      </c>
      <c r="E6021" s="5">
        <v>174260</v>
      </c>
      <c r="F6021" s="6">
        <v>2335.0700000000002</v>
      </c>
      <c r="H6021" s="15" t="str">
        <f t="shared" si="564"/>
        <v>Medium</v>
      </c>
      <c r="I6021" s="11" t="str">
        <f t="shared" si="565"/>
        <v>Large</v>
      </c>
      <c r="J6021" s="11" t="str">
        <f t="shared" si="566"/>
        <v>North</v>
      </c>
      <c r="K6021" s="11" t="str">
        <f t="shared" si="567"/>
        <v>2010s</v>
      </c>
      <c r="L6021" s="11" t="str">
        <f t="shared" si="568"/>
        <v>Cereal</v>
      </c>
      <c r="M6021" s="18">
        <f t="shared" si="569"/>
        <v>1.3399919660277747E-2</v>
      </c>
    </row>
    <row r="6022" spans="1:13">
      <c r="A6022" s="4">
        <v>2013</v>
      </c>
      <c r="B6022" s="5" t="s">
        <v>202</v>
      </c>
      <c r="C6022" s="5" t="s">
        <v>209</v>
      </c>
      <c r="D6022" s="5" t="s">
        <v>16</v>
      </c>
      <c r="E6022" s="5">
        <v>1000</v>
      </c>
      <c r="F6022" s="6">
        <v>3000</v>
      </c>
      <c r="H6022" s="15" t="str">
        <f t="shared" si="564"/>
        <v>High</v>
      </c>
      <c r="I6022" s="11" t="str">
        <f t="shared" si="565"/>
        <v>Medium</v>
      </c>
      <c r="J6022" s="11" t="str">
        <f t="shared" si="566"/>
        <v>North</v>
      </c>
      <c r="K6022" s="11" t="str">
        <f t="shared" si="567"/>
        <v>2010s</v>
      </c>
      <c r="L6022" s="11" t="str">
        <f t="shared" si="568"/>
        <v>Cereal</v>
      </c>
      <c r="M6022" s="18">
        <f t="shared" si="569"/>
        <v>3</v>
      </c>
    </row>
    <row r="6023" spans="1:13">
      <c r="A6023" s="4">
        <v>2013</v>
      </c>
      <c r="B6023" s="5" t="s">
        <v>202</v>
      </c>
      <c r="C6023" s="5" t="s">
        <v>209</v>
      </c>
      <c r="D6023" s="5" t="s">
        <v>17</v>
      </c>
      <c r="E6023" s="5">
        <v>2000</v>
      </c>
      <c r="F6023" s="6">
        <v>1000</v>
      </c>
      <c r="H6023" s="15" t="str">
        <f t="shared" si="564"/>
        <v>Medium</v>
      </c>
      <c r="I6023" s="11" t="str">
        <f t="shared" si="565"/>
        <v>Medium</v>
      </c>
      <c r="J6023" s="11" t="str">
        <f t="shared" si="566"/>
        <v>North</v>
      </c>
      <c r="K6023" s="11" t="str">
        <f t="shared" si="567"/>
        <v>2010s</v>
      </c>
      <c r="L6023" s="11" t="str">
        <f t="shared" si="568"/>
        <v>Pulse</v>
      </c>
      <c r="M6023" s="18">
        <f t="shared" si="569"/>
        <v>0.5</v>
      </c>
    </row>
    <row r="6024" spans="1:13">
      <c r="A6024" s="4">
        <v>2013</v>
      </c>
      <c r="B6024" s="5" t="s">
        <v>202</v>
      </c>
      <c r="C6024" s="5" t="s">
        <v>209</v>
      </c>
      <c r="D6024" s="5" t="s">
        <v>18</v>
      </c>
      <c r="E6024" s="5">
        <v>19130</v>
      </c>
      <c r="F6024" s="6">
        <v>394.47</v>
      </c>
      <c r="H6024" s="15" t="str">
        <f t="shared" si="564"/>
        <v>Low</v>
      </c>
      <c r="I6024" s="11" t="str">
        <f t="shared" si="565"/>
        <v>Large</v>
      </c>
      <c r="J6024" s="11" t="str">
        <f t="shared" si="566"/>
        <v>North</v>
      </c>
      <c r="K6024" s="11" t="str">
        <f t="shared" si="567"/>
        <v>2010s</v>
      </c>
      <c r="L6024" s="11" t="str">
        <f t="shared" si="568"/>
        <v>Fiber</v>
      </c>
      <c r="M6024" s="18">
        <f t="shared" si="569"/>
        <v>2.0620491374803974E-2</v>
      </c>
    </row>
    <row r="6025" spans="1:13">
      <c r="A6025" s="4">
        <v>2014</v>
      </c>
      <c r="B6025" s="5" t="s">
        <v>202</v>
      </c>
      <c r="C6025" s="5" t="s">
        <v>209</v>
      </c>
      <c r="D6025" s="5" t="s">
        <v>15</v>
      </c>
      <c r="E6025" s="5">
        <v>164260</v>
      </c>
      <c r="F6025" s="6">
        <v>2427.7399999999998</v>
      </c>
      <c r="H6025" s="15" t="str">
        <f t="shared" si="564"/>
        <v>Medium</v>
      </c>
      <c r="I6025" s="11" t="str">
        <f t="shared" si="565"/>
        <v>Large</v>
      </c>
      <c r="J6025" s="11" t="str">
        <f t="shared" si="566"/>
        <v>North</v>
      </c>
      <c r="K6025" s="11" t="str">
        <f t="shared" si="567"/>
        <v>2010s</v>
      </c>
      <c r="L6025" s="11" t="str">
        <f t="shared" si="568"/>
        <v>Cereal</v>
      </c>
      <c r="M6025" s="18">
        <f t="shared" si="569"/>
        <v>1.4779861195665408E-2</v>
      </c>
    </row>
    <row r="6026" spans="1:13">
      <c r="A6026" s="4">
        <v>2014</v>
      </c>
      <c r="B6026" s="5" t="s">
        <v>202</v>
      </c>
      <c r="C6026" s="5" t="s">
        <v>209</v>
      </c>
      <c r="D6026" s="5" t="s">
        <v>16</v>
      </c>
      <c r="E6026" s="5">
        <v>2000</v>
      </c>
      <c r="F6026" s="6">
        <v>2000</v>
      </c>
      <c r="H6026" s="15" t="str">
        <f t="shared" si="564"/>
        <v>Medium</v>
      </c>
      <c r="I6026" s="11" t="str">
        <f t="shared" si="565"/>
        <v>Medium</v>
      </c>
      <c r="J6026" s="11" t="str">
        <f t="shared" si="566"/>
        <v>North</v>
      </c>
      <c r="K6026" s="11" t="str">
        <f t="shared" si="567"/>
        <v>2010s</v>
      </c>
      <c r="L6026" s="11" t="str">
        <f t="shared" si="568"/>
        <v>Cereal</v>
      </c>
      <c r="M6026" s="18">
        <f t="shared" si="569"/>
        <v>1</v>
      </c>
    </row>
    <row r="6027" spans="1:13">
      <c r="A6027" s="4">
        <v>2014</v>
      </c>
      <c r="B6027" s="5" t="s">
        <v>202</v>
      </c>
      <c r="C6027" s="5" t="s">
        <v>209</v>
      </c>
      <c r="D6027" s="5" t="s">
        <v>18</v>
      </c>
      <c r="E6027" s="5">
        <v>26260</v>
      </c>
      <c r="F6027" s="6">
        <v>392.63</v>
      </c>
      <c r="H6027" s="15" t="str">
        <f t="shared" si="564"/>
        <v>Low</v>
      </c>
      <c r="I6027" s="11" t="str">
        <f t="shared" si="565"/>
        <v>Large</v>
      </c>
      <c r="J6027" s="11" t="str">
        <f t="shared" si="566"/>
        <v>North</v>
      </c>
      <c r="K6027" s="11" t="str">
        <f t="shared" si="567"/>
        <v>2010s</v>
      </c>
      <c r="L6027" s="11" t="str">
        <f t="shared" si="568"/>
        <v>Fiber</v>
      </c>
      <c r="M6027" s="18">
        <f t="shared" si="569"/>
        <v>1.4951637471439452E-2</v>
      </c>
    </row>
    <row r="6028" spans="1:13">
      <c r="A6028" s="4">
        <v>2015</v>
      </c>
      <c r="B6028" s="5" t="s">
        <v>202</v>
      </c>
      <c r="C6028" s="5" t="s">
        <v>209</v>
      </c>
      <c r="D6028" s="5" t="s">
        <v>15</v>
      </c>
      <c r="E6028" s="5">
        <v>188460</v>
      </c>
      <c r="F6028" s="6">
        <v>2503.34</v>
      </c>
      <c r="H6028" s="15" t="str">
        <f t="shared" si="564"/>
        <v>Medium</v>
      </c>
      <c r="I6028" s="11" t="str">
        <f t="shared" si="565"/>
        <v>Large</v>
      </c>
      <c r="J6028" s="11" t="str">
        <f t="shared" si="566"/>
        <v>North</v>
      </c>
      <c r="K6028" s="11" t="str">
        <f t="shared" si="567"/>
        <v>2010s</v>
      </c>
      <c r="L6028" s="11" t="str">
        <f t="shared" si="568"/>
        <v>Cereal</v>
      </c>
      <c r="M6028" s="18">
        <f t="shared" si="569"/>
        <v>1.3283137005200044E-2</v>
      </c>
    </row>
    <row r="6029" spans="1:13">
      <c r="A6029" s="4">
        <v>2015</v>
      </c>
      <c r="B6029" s="5" t="s">
        <v>202</v>
      </c>
      <c r="C6029" s="5" t="s">
        <v>209</v>
      </c>
      <c r="D6029" s="5" t="s">
        <v>16</v>
      </c>
      <c r="E6029" s="5">
        <v>400</v>
      </c>
      <c r="F6029" s="6">
        <v>2500</v>
      </c>
      <c r="H6029" s="15" t="str">
        <f t="shared" si="564"/>
        <v>Medium</v>
      </c>
      <c r="I6029" s="11" t="str">
        <f t="shared" si="565"/>
        <v>Small</v>
      </c>
      <c r="J6029" s="11" t="str">
        <f t="shared" si="566"/>
        <v>North</v>
      </c>
      <c r="K6029" s="11" t="str">
        <f t="shared" si="567"/>
        <v>2010s</v>
      </c>
      <c r="L6029" s="11" t="str">
        <f t="shared" si="568"/>
        <v>Cereal</v>
      </c>
      <c r="M6029" s="18">
        <f t="shared" si="569"/>
        <v>6.25</v>
      </c>
    </row>
    <row r="6030" spans="1:13">
      <c r="A6030" s="4">
        <v>2015</v>
      </c>
      <c r="B6030" s="5" t="s">
        <v>202</v>
      </c>
      <c r="C6030" s="5" t="s">
        <v>209</v>
      </c>
      <c r="D6030" s="5" t="s">
        <v>18</v>
      </c>
      <c r="E6030" s="5">
        <v>28110</v>
      </c>
      <c r="F6030" s="6">
        <v>384.46</v>
      </c>
      <c r="H6030" s="15" t="str">
        <f t="shared" si="564"/>
        <v>Low</v>
      </c>
      <c r="I6030" s="11" t="str">
        <f t="shared" si="565"/>
        <v>Large</v>
      </c>
      <c r="J6030" s="11" t="str">
        <f t="shared" si="566"/>
        <v>North</v>
      </c>
      <c r="K6030" s="11" t="str">
        <f t="shared" si="567"/>
        <v>2010s</v>
      </c>
      <c r="L6030" s="11" t="str">
        <f t="shared" si="568"/>
        <v>Fiber</v>
      </c>
      <c r="M6030" s="18">
        <f t="shared" si="569"/>
        <v>1.3676983279971539E-2</v>
      </c>
    </row>
    <row r="6031" spans="1:13">
      <c r="A6031" s="4">
        <v>2016</v>
      </c>
      <c r="B6031" s="5" t="s">
        <v>202</v>
      </c>
      <c r="C6031" s="5" t="s">
        <v>209</v>
      </c>
      <c r="D6031" s="5" t="s">
        <v>15</v>
      </c>
      <c r="E6031" s="5">
        <v>192710</v>
      </c>
      <c r="F6031" s="6">
        <v>2280.71</v>
      </c>
      <c r="H6031" s="15" t="str">
        <f t="shared" si="564"/>
        <v>Medium</v>
      </c>
      <c r="I6031" s="11" t="str">
        <f t="shared" si="565"/>
        <v>Large</v>
      </c>
      <c r="J6031" s="11" t="str">
        <f t="shared" si="566"/>
        <v>North</v>
      </c>
      <c r="K6031" s="11" t="str">
        <f t="shared" si="567"/>
        <v>2010s</v>
      </c>
      <c r="L6031" s="11" t="str">
        <f t="shared" si="568"/>
        <v>Cereal</v>
      </c>
      <c r="M6031" s="18">
        <f t="shared" si="569"/>
        <v>1.1834933319495615E-2</v>
      </c>
    </row>
    <row r="6032" spans="1:13">
      <c r="A6032" s="4">
        <v>2016</v>
      </c>
      <c r="B6032" s="5" t="s">
        <v>202</v>
      </c>
      <c r="C6032" s="5" t="s">
        <v>209</v>
      </c>
      <c r="D6032" s="5" t="s">
        <v>16</v>
      </c>
      <c r="E6032" s="5">
        <v>700</v>
      </c>
      <c r="F6032" s="6">
        <v>2034</v>
      </c>
      <c r="H6032" s="15" t="str">
        <f t="shared" si="564"/>
        <v>Medium</v>
      </c>
      <c r="I6032" s="11" t="str">
        <f t="shared" si="565"/>
        <v>Small</v>
      </c>
      <c r="J6032" s="11" t="str">
        <f t="shared" si="566"/>
        <v>North</v>
      </c>
      <c r="K6032" s="11" t="str">
        <f t="shared" si="567"/>
        <v>2010s</v>
      </c>
      <c r="L6032" s="11" t="str">
        <f t="shared" si="568"/>
        <v>Cereal</v>
      </c>
      <c r="M6032" s="18">
        <f t="shared" si="569"/>
        <v>2.9057142857142857</v>
      </c>
    </row>
    <row r="6033" spans="1:13">
      <c r="A6033" s="4">
        <v>2016</v>
      </c>
      <c r="B6033" s="5" t="s">
        <v>202</v>
      </c>
      <c r="C6033" s="5" t="s">
        <v>209</v>
      </c>
      <c r="D6033" s="5" t="s">
        <v>17</v>
      </c>
      <c r="E6033" s="5">
        <v>500</v>
      </c>
      <c r="F6033" s="6">
        <v>4000</v>
      </c>
      <c r="H6033" s="15" t="str">
        <f t="shared" si="564"/>
        <v>High</v>
      </c>
      <c r="I6033" s="11" t="str">
        <f t="shared" si="565"/>
        <v>Small</v>
      </c>
      <c r="J6033" s="11" t="str">
        <f t="shared" si="566"/>
        <v>North</v>
      </c>
      <c r="K6033" s="11" t="str">
        <f t="shared" si="567"/>
        <v>2010s</v>
      </c>
      <c r="L6033" s="11" t="str">
        <f t="shared" si="568"/>
        <v>Pulse</v>
      </c>
      <c r="M6033" s="18">
        <f t="shared" si="569"/>
        <v>8</v>
      </c>
    </row>
    <row r="6034" spans="1:13">
      <c r="A6034" s="4">
        <v>2016</v>
      </c>
      <c r="B6034" s="5" t="s">
        <v>202</v>
      </c>
      <c r="C6034" s="5" t="s">
        <v>209</v>
      </c>
      <c r="D6034" s="5" t="s">
        <v>18</v>
      </c>
      <c r="E6034" s="5">
        <v>24620</v>
      </c>
      <c r="F6034" s="6">
        <v>473.83</v>
      </c>
      <c r="H6034" s="15" t="str">
        <f t="shared" si="564"/>
        <v>Low</v>
      </c>
      <c r="I6034" s="11" t="str">
        <f t="shared" si="565"/>
        <v>Large</v>
      </c>
      <c r="J6034" s="11" t="str">
        <f t="shared" si="566"/>
        <v>North</v>
      </c>
      <c r="K6034" s="11" t="str">
        <f t="shared" si="567"/>
        <v>2010s</v>
      </c>
      <c r="L6034" s="11" t="str">
        <f t="shared" si="568"/>
        <v>Fiber</v>
      </c>
      <c r="M6034" s="18">
        <f t="shared" si="569"/>
        <v>1.9245735174654752E-2</v>
      </c>
    </row>
    <row r="6035" spans="1:13">
      <c r="A6035" s="4">
        <v>2017</v>
      </c>
      <c r="B6035" s="5" t="s">
        <v>202</v>
      </c>
      <c r="C6035" s="5" t="s">
        <v>209</v>
      </c>
      <c r="D6035" s="5" t="s">
        <v>15</v>
      </c>
      <c r="E6035" s="5">
        <v>197130</v>
      </c>
      <c r="F6035" s="6">
        <v>2549.79</v>
      </c>
      <c r="H6035" s="15" t="str">
        <f t="shared" si="564"/>
        <v>Medium</v>
      </c>
      <c r="I6035" s="11" t="str">
        <f t="shared" si="565"/>
        <v>Large</v>
      </c>
      <c r="J6035" s="11" t="str">
        <f t="shared" si="566"/>
        <v>North</v>
      </c>
      <c r="K6035" s="11" t="str">
        <f t="shared" si="567"/>
        <v>2010s</v>
      </c>
      <c r="L6035" s="11" t="str">
        <f t="shared" si="568"/>
        <v>Cereal</v>
      </c>
      <c r="M6035" s="18">
        <f t="shared" si="569"/>
        <v>1.2934560949627149E-2</v>
      </c>
    </row>
    <row r="6036" spans="1:13">
      <c r="A6036" s="4">
        <v>2017</v>
      </c>
      <c r="B6036" s="5" t="s">
        <v>202</v>
      </c>
      <c r="C6036" s="5" t="s">
        <v>209</v>
      </c>
      <c r="D6036" s="5" t="s">
        <v>16</v>
      </c>
      <c r="E6036" s="5">
        <v>800</v>
      </c>
      <c r="F6036" s="6">
        <v>5000</v>
      </c>
      <c r="H6036" s="15" t="str">
        <f t="shared" si="564"/>
        <v>High</v>
      </c>
      <c r="I6036" s="11" t="str">
        <f t="shared" si="565"/>
        <v>Small</v>
      </c>
      <c r="J6036" s="11" t="str">
        <f t="shared" si="566"/>
        <v>North</v>
      </c>
      <c r="K6036" s="11" t="str">
        <f t="shared" si="567"/>
        <v>2010s</v>
      </c>
      <c r="L6036" s="11" t="str">
        <f t="shared" si="568"/>
        <v>Cereal</v>
      </c>
      <c r="M6036" s="18">
        <f t="shared" si="569"/>
        <v>6.25</v>
      </c>
    </row>
    <row r="6037" spans="1:13">
      <c r="A6037" s="4">
        <v>2017</v>
      </c>
      <c r="B6037" s="5" t="s">
        <v>202</v>
      </c>
      <c r="C6037" s="5" t="s">
        <v>209</v>
      </c>
      <c r="D6037" s="5" t="s">
        <v>17</v>
      </c>
      <c r="E6037" s="5">
        <v>600</v>
      </c>
      <c r="F6037" s="6">
        <v>1333.33</v>
      </c>
      <c r="H6037" s="15" t="str">
        <f t="shared" si="564"/>
        <v>Medium</v>
      </c>
      <c r="I6037" s="11" t="str">
        <f t="shared" si="565"/>
        <v>Small</v>
      </c>
      <c r="J6037" s="11" t="str">
        <f t="shared" si="566"/>
        <v>North</v>
      </c>
      <c r="K6037" s="11" t="str">
        <f t="shared" si="567"/>
        <v>2010s</v>
      </c>
      <c r="L6037" s="11" t="str">
        <f t="shared" si="568"/>
        <v>Pulse</v>
      </c>
      <c r="M6037" s="18">
        <f t="shared" si="569"/>
        <v>2.2222166666666667</v>
      </c>
    </row>
    <row r="6038" spans="1:13">
      <c r="A6038" s="4">
        <v>2017</v>
      </c>
      <c r="B6038" s="5" t="s">
        <v>202</v>
      </c>
      <c r="C6038" s="5" t="s">
        <v>209</v>
      </c>
      <c r="D6038" s="5" t="s">
        <v>18</v>
      </c>
      <c r="E6038" s="5">
        <v>26710</v>
      </c>
      <c r="F6038" s="6">
        <v>545.71</v>
      </c>
      <c r="H6038" s="15" t="str">
        <f t="shared" si="564"/>
        <v>Low</v>
      </c>
      <c r="I6038" s="11" t="str">
        <f t="shared" si="565"/>
        <v>Large</v>
      </c>
      <c r="J6038" s="11" t="str">
        <f t="shared" si="566"/>
        <v>North</v>
      </c>
      <c r="K6038" s="11" t="str">
        <f t="shared" si="567"/>
        <v>2010s</v>
      </c>
      <c r="L6038" s="11" t="str">
        <f t="shared" si="568"/>
        <v>Fiber</v>
      </c>
      <c r="M6038" s="18">
        <f t="shared" si="569"/>
        <v>2.0430924747285664E-2</v>
      </c>
    </row>
    <row r="6039" spans="1:13">
      <c r="A6039" s="4">
        <v>2008</v>
      </c>
      <c r="B6039" s="5" t="s">
        <v>210</v>
      </c>
      <c r="C6039" s="5" t="s">
        <v>211</v>
      </c>
      <c r="D6039" s="5" t="s">
        <v>15</v>
      </c>
      <c r="E6039" s="5">
        <v>66740</v>
      </c>
      <c r="F6039" s="6">
        <v>2221.16</v>
      </c>
      <c r="H6039" s="15" t="str">
        <f t="shared" si="564"/>
        <v>Medium</v>
      </c>
      <c r="I6039" s="11" t="str">
        <f t="shared" si="565"/>
        <v>Large</v>
      </c>
      <c r="J6039" s="11" t="str">
        <f t="shared" si="566"/>
        <v>Central</v>
      </c>
      <c r="K6039" s="11" t="str">
        <f t="shared" si="567"/>
        <v>2000s</v>
      </c>
      <c r="L6039" s="11" t="str">
        <f t="shared" si="568"/>
        <v>Cereal</v>
      </c>
      <c r="M6039" s="18">
        <f t="shared" si="569"/>
        <v>3.3280791129757265E-2</v>
      </c>
    </row>
    <row r="6040" spans="1:13">
      <c r="A6040" s="4">
        <v>2008</v>
      </c>
      <c r="B6040" s="5" t="s">
        <v>210</v>
      </c>
      <c r="C6040" s="5" t="s">
        <v>211</v>
      </c>
      <c r="D6040" s="5" t="s">
        <v>16</v>
      </c>
      <c r="E6040" s="5">
        <v>9620</v>
      </c>
      <c r="F6040" s="6">
        <v>1441.79</v>
      </c>
      <c r="H6040" s="15" t="str">
        <f t="shared" si="564"/>
        <v>Medium</v>
      </c>
      <c r="I6040" s="11" t="str">
        <f t="shared" si="565"/>
        <v>Large</v>
      </c>
      <c r="J6040" s="11" t="str">
        <f t="shared" si="566"/>
        <v>Central</v>
      </c>
      <c r="K6040" s="11" t="str">
        <f t="shared" si="567"/>
        <v>2000s</v>
      </c>
      <c r="L6040" s="11" t="str">
        <f t="shared" si="568"/>
        <v>Cereal</v>
      </c>
      <c r="M6040" s="18">
        <f t="shared" si="569"/>
        <v>0.14987422037422038</v>
      </c>
    </row>
    <row r="6041" spans="1:13">
      <c r="A6041" s="4">
        <v>2008</v>
      </c>
      <c r="B6041" s="5" t="s">
        <v>210</v>
      </c>
      <c r="C6041" s="5" t="s">
        <v>211</v>
      </c>
      <c r="D6041" s="5" t="s">
        <v>17</v>
      </c>
      <c r="E6041" s="5">
        <v>30</v>
      </c>
      <c r="F6041" s="6">
        <v>666.67</v>
      </c>
      <c r="H6041" s="15" t="str">
        <f t="shared" si="564"/>
        <v>Low</v>
      </c>
      <c r="I6041" s="11" t="str">
        <f t="shared" si="565"/>
        <v>Small</v>
      </c>
      <c r="J6041" s="11" t="str">
        <f t="shared" si="566"/>
        <v>Central</v>
      </c>
      <c r="K6041" s="11" t="str">
        <f t="shared" si="567"/>
        <v>2000s</v>
      </c>
      <c r="L6041" s="11" t="str">
        <f t="shared" si="568"/>
        <v>Pulse</v>
      </c>
      <c r="M6041" s="18">
        <f t="shared" si="569"/>
        <v>22.222333333333331</v>
      </c>
    </row>
    <row r="6042" spans="1:13">
      <c r="A6042" s="4">
        <v>2009</v>
      </c>
      <c r="B6042" s="5" t="s">
        <v>210</v>
      </c>
      <c r="C6042" s="5" t="s">
        <v>211</v>
      </c>
      <c r="D6042" s="5" t="s">
        <v>15</v>
      </c>
      <c r="E6042" s="5">
        <v>77860</v>
      </c>
      <c r="F6042" s="6">
        <v>2252.5</v>
      </c>
      <c r="H6042" s="15" t="str">
        <f t="shared" si="564"/>
        <v>Medium</v>
      </c>
      <c r="I6042" s="11" t="str">
        <f t="shared" si="565"/>
        <v>Large</v>
      </c>
      <c r="J6042" s="11" t="str">
        <f t="shared" si="566"/>
        <v>Central</v>
      </c>
      <c r="K6042" s="11" t="str">
        <f t="shared" si="567"/>
        <v>2000s</v>
      </c>
      <c r="L6042" s="11" t="str">
        <f t="shared" si="568"/>
        <v>Cereal</v>
      </c>
      <c r="M6042" s="18">
        <f t="shared" si="569"/>
        <v>2.8930131004366814E-2</v>
      </c>
    </row>
    <row r="6043" spans="1:13">
      <c r="A6043" s="4">
        <v>2009</v>
      </c>
      <c r="B6043" s="5" t="s">
        <v>210</v>
      </c>
      <c r="C6043" s="5" t="s">
        <v>211</v>
      </c>
      <c r="D6043" s="5" t="s">
        <v>16</v>
      </c>
      <c r="E6043" s="5">
        <v>8760</v>
      </c>
      <c r="F6043" s="6">
        <v>1089.04</v>
      </c>
      <c r="H6043" s="15" t="str">
        <f t="shared" si="564"/>
        <v>Medium</v>
      </c>
      <c r="I6043" s="11" t="str">
        <f t="shared" si="565"/>
        <v>Large</v>
      </c>
      <c r="J6043" s="11" t="str">
        <f t="shared" si="566"/>
        <v>Central</v>
      </c>
      <c r="K6043" s="11" t="str">
        <f t="shared" si="567"/>
        <v>2000s</v>
      </c>
      <c r="L6043" s="11" t="str">
        <f t="shared" si="568"/>
        <v>Cereal</v>
      </c>
      <c r="M6043" s="18">
        <f t="shared" si="569"/>
        <v>0.12431963470319635</v>
      </c>
    </row>
    <row r="6044" spans="1:13">
      <c r="A6044" s="4">
        <v>2009</v>
      </c>
      <c r="B6044" s="5" t="s">
        <v>210</v>
      </c>
      <c r="C6044" s="5" t="s">
        <v>211</v>
      </c>
      <c r="D6044" s="5" t="s">
        <v>17</v>
      </c>
      <c r="E6044" s="5">
        <v>40</v>
      </c>
      <c r="F6044" s="6">
        <v>500</v>
      </c>
      <c r="H6044" s="15" t="str">
        <f t="shared" si="564"/>
        <v>Low</v>
      </c>
      <c r="I6044" s="11" t="str">
        <f t="shared" si="565"/>
        <v>Small</v>
      </c>
      <c r="J6044" s="11" t="str">
        <f t="shared" si="566"/>
        <v>Central</v>
      </c>
      <c r="K6044" s="11" t="str">
        <f t="shared" si="567"/>
        <v>2000s</v>
      </c>
      <c r="L6044" s="11" t="str">
        <f t="shared" si="568"/>
        <v>Pulse</v>
      </c>
      <c r="M6044" s="18">
        <f t="shared" si="569"/>
        <v>12.5</v>
      </c>
    </row>
    <row r="6045" spans="1:13">
      <c r="A6045" s="4">
        <v>2010</v>
      </c>
      <c r="B6045" s="5" t="s">
        <v>210</v>
      </c>
      <c r="C6045" s="5" t="s">
        <v>211</v>
      </c>
      <c r="D6045" s="5" t="s">
        <v>15</v>
      </c>
      <c r="E6045" s="5">
        <v>73610</v>
      </c>
      <c r="F6045" s="6">
        <v>2041.16</v>
      </c>
      <c r="H6045" s="15" t="str">
        <f t="shared" si="564"/>
        <v>Medium</v>
      </c>
      <c r="I6045" s="11" t="str">
        <f t="shared" si="565"/>
        <v>Large</v>
      </c>
      <c r="J6045" s="11" t="str">
        <f t="shared" si="566"/>
        <v>Central</v>
      </c>
      <c r="K6045" s="11" t="str">
        <f t="shared" si="567"/>
        <v>2010s</v>
      </c>
      <c r="L6045" s="11" t="str">
        <f t="shared" si="568"/>
        <v>Cereal</v>
      </c>
      <c r="M6045" s="18">
        <f t="shared" si="569"/>
        <v>2.7729384594484447E-2</v>
      </c>
    </row>
    <row r="6046" spans="1:13">
      <c r="A6046" s="4">
        <v>2010</v>
      </c>
      <c r="B6046" s="5" t="s">
        <v>210</v>
      </c>
      <c r="C6046" s="5" t="s">
        <v>211</v>
      </c>
      <c r="D6046" s="5" t="s">
        <v>16</v>
      </c>
      <c r="E6046" s="5">
        <v>8720</v>
      </c>
      <c r="F6046" s="6">
        <v>1375</v>
      </c>
      <c r="H6046" s="15" t="str">
        <f t="shared" si="564"/>
        <v>Medium</v>
      </c>
      <c r="I6046" s="11" t="str">
        <f t="shared" si="565"/>
        <v>Large</v>
      </c>
      <c r="J6046" s="11" t="str">
        <f t="shared" si="566"/>
        <v>Central</v>
      </c>
      <c r="K6046" s="11" t="str">
        <f t="shared" si="567"/>
        <v>2010s</v>
      </c>
      <c r="L6046" s="11" t="str">
        <f t="shared" si="568"/>
        <v>Cereal</v>
      </c>
      <c r="M6046" s="18">
        <f t="shared" si="569"/>
        <v>0.15768348623853212</v>
      </c>
    </row>
    <row r="6047" spans="1:13">
      <c r="A6047" s="4">
        <v>2010</v>
      </c>
      <c r="B6047" s="5" t="s">
        <v>210</v>
      </c>
      <c r="C6047" s="5" t="s">
        <v>211</v>
      </c>
      <c r="D6047" s="5" t="s">
        <v>17</v>
      </c>
      <c r="E6047" s="5">
        <v>10</v>
      </c>
      <c r="F6047" s="6">
        <v>1000</v>
      </c>
      <c r="H6047" s="15" t="str">
        <f t="shared" si="564"/>
        <v>Medium</v>
      </c>
      <c r="I6047" s="11" t="str">
        <f t="shared" si="565"/>
        <v>Small</v>
      </c>
      <c r="J6047" s="11" t="str">
        <f t="shared" si="566"/>
        <v>Central</v>
      </c>
      <c r="K6047" s="11" t="str">
        <f t="shared" si="567"/>
        <v>2010s</v>
      </c>
      <c r="L6047" s="11" t="str">
        <f t="shared" si="568"/>
        <v>Pulse</v>
      </c>
      <c r="M6047" s="18">
        <f t="shared" si="569"/>
        <v>100</v>
      </c>
    </row>
    <row r="6048" spans="1:13">
      <c r="A6048" s="4">
        <v>2011</v>
      </c>
      <c r="B6048" s="5" t="s">
        <v>210</v>
      </c>
      <c r="C6048" s="5" t="s">
        <v>211</v>
      </c>
      <c r="D6048" s="5" t="s">
        <v>15</v>
      </c>
      <c r="E6048" s="5">
        <v>73320</v>
      </c>
      <c r="F6048" s="6">
        <v>2222.86</v>
      </c>
      <c r="H6048" s="15" t="str">
        <f t="shared" si="564"/>
        <v>Medium</v>
      </c>
      <c r="I6048" s="11" t="str">
        <f t="shared" si="565"/>
        <v>Large</v>
      </c>
      <c r="J6048" s="11" t="str">
        <f t="shared" si="566"/>
        <v>Central</v>
      </c>
      <c r="K6048" s="11" t="str">
        <f t="shared" si="567"/>
        <v>2010s</v>
      </c>
      <c r="L6048" s="11" t="str">
        <f t="shared" si="568"/>
        <v>Cereal</v>
      </c>
      <c r="M6048" s="18">
        <f t="shared" si="569"/>
        <v>3.0317239498090565E-2</v>
      </c>
    </row>
    <row r="6049" spans="1:13">
      <c r="A6049" s="4">
        <v>2011</v>
      </c>
      <c r="B6049" s="5" t="s">
        <v>210</v>
      </c>
      <c r="C6049" s="5" t="s">
        <v>211</v>
      </c>
      <c r="D6049" s="5" t="s">
        <v>16</v>
      </c>
      <c r="E6049" s="5">
        <v>8570</v>
      </c>
      <c r="F6049" s="6">
        <v>1420.07</v>
      </c>
      <c r="H6049" s="15" t="str">
        <f t="shared" si="564"/>
        <v>Medium</v>
      </c>
      <c r="I6049" s="11" t="str">
        <f t="shared" si="565"/>
        <v>Large</v>
      </c>
      <c r="J6049" s="11" t="str">
        <f t="shared" si="566"/>
        <v>Central</v>
      </c>
      <c r="K6049" s="11" t="str">
        <f t="shared" si="567"/>
        <v>2010s</v>
      </c>
      <c r="L6049" s="11" t="str">
        <f t="shared" si="568"/>
        <v>Cereal</v>
      </c>
      <c r="M6049" s="18">
        <f t="shared" si="569"/>
        <v>0.1657024504084014</v>
      </c>
    </row>
    <row r="6050" spans="1:13">
      <c r="A6050" s="4">
        <v>2011</v>
      </c>
      <c r="B6050" s="5" t="s">
        <v>210</v>
      </c>
      <c r="C6050" s="5" t="s">
        <v>211</v>
      </c>
      <c r="D6050" s="5" t="s">
        <v>17</v>
      </c>
      <c r="E6050" s="5">
        <v>10</v>
      </c>
      <c r="F6050" s="6">
        <v>1000</v>
      </c>
      <c r="H6050" s="15" t="str">
        <f t="shared" si="564"/>
        <v>Medium</v>
      </c>
      <c r="I6050" s="11" t="str">
        <f t="shared" si="565"/>
        <v>Small</v>
      </c>
      <c r="J6050" s="11" t="str">
        <f t="shared" si="566"/>
        <v>Central</v>
      </c>
      <c r="K6050" s="11" t="str">
        <f t="shared" si="567"/>
        <v>2010s</v>
      </c>
      <c r="L6050" s="11" t="str">
        <f t="shared" si="568"/>
        <v>Pulse</v>
      </c>
      <c r="M6050" s="18">
        <f t="shared" si="569"/>
        <v>100</v>
      </c>
    </row>
    <row r="6051" spans="1:13">
      <c r="A6051" s="4">
        <v>2012</v>
      </c>
      <c r="B6051" s="5" t="s">
        <v>210</v>
      </c>
      <c r="C6051" s="5" t="s">
        <v>211</v>
      </c>
      <c r="D6051" s="5" t="s">
        <v>15</v>
      </c>
      <c r="E6051" s="5">
        <v>67620</v>
      </c>
      <c r="F6051" s="6">
        <v>2545.1</v>
      </c>
      <c r="H6051" s="15" t="str">
        <f t="shared" si="564"/>
        <v>Medium</v>
      </c>
      <c r="I6051" s="11" t="str">
        <f t="shared" si="565"/>
        <v>Large</v>
      </c>
      <c r="J6051" s="11" t="str">
        <f t="shared" si="566"/>
        <v>Central</v>
      </c>
      <c r="K6051" s="11" t="str">
        <f t="shared" si="567"/>
        <v>2010s</v>
      </c>
      <c r="L6051" s="11" t="str">
        <f t="shared" si="568"/>
        <v>Cereal</v>
      </c>
      <c r="M6051" s="18">
        <f t="shared" si="569"/>
        <v>3.7638272700384501E-2</v>
      </c>
    </row>
    <row r="6052" spans="1:13">
      <c r="A6052" s="4">
        <v>2012</v>
      </c>
      <c r="B6052" s="5" t="s">
        <v>210</v>
      </c>
      <c r="C6052" s="5" t="s">
        <v>211</v>
      </c>
      <c r="D6052" s="5" t="s">
        <v>16</v>
      </c>
      <c r="E6052" s="5">
        <v>8560</v>
      </c>
      <c r="F6052" s="6">
        <v>1356.31</v>
      </c>
      <c r="H6052" s="15" t="str">
        <f t="shared" si="564"/>
        <v>Medium</v>
      </c>
      <c r="I6052" s="11" t="str">
        <f t="shared" si="565"/>
        <v>Large</v>
      </c>
      <c r="J6052" s="11" t="str">
        <f t="shared" si="566"/>
        <v>Central</v>
      </c>
      <c r="K6052" s="11" t="str">
        <f t="shared" si="567"/>
        <v>2010s</v>
      </c>
      <c r="L6052" s="11" t="str">
        <f t="shared" si="568"/>
        <v>Cereal</v>
      </c>
      <c r="M6052" s="18">
        <f t="shared" si="569"/>
        <v>0.15844742990654204</v>
      </c>
    </row>
    <row r="6053" spans="1:13">
      <c r="A6053" s="4">
        <v>2012</v>
      </c>
      <c r="B6053" s="5" t="s">
        <v>210</v>
      </c>
      <c r="C6053" s="5" t="s">
        <v>211</v>
      </c>
      <c r="D6053" s="5" t="s">
        <v>17</v>
      </c>
      <c r="E6053" s="5">
        <v>30</v>
      </c>
      <c r="F6053" s="6">
        <v>666.67</v>
      </c>
      <c r="H6053" s="15" t="str">
        <f t="shared" si="564"/>
        <v>Low</v>
      </c>
      <c r="I6053" s="11" t="str">
        <f t="shared" si="565"/>
        <v>Small</v>
      </c>
      <c r="J6053" s="11" t="str">
        <f t="shared" si="566"/>
        <v>Central</v>
      </c>
      <c r="K6053" s="11" t="str">
        <f t="shared" si="567"/>
        <v>2010s</v>
      </c>
      <c r="L6053" s="11" t="str">
        <f t="shared" si="568"/>
        <v>Pulse</v>
      </c>
      <c r="M6053" s="18">
        <f t="shared" si="569"/>
        <v>22.222333333333331</v>
      </c>
    </row>
    <row r="6054" spans="1:13">
      <c r="A6054" s="4">
        <v>2013</v>
      </c>
      <c r="B6054" s="5" t="s">
        <v>210</v>
      </c>
      <c r="C6054" s="5" t="s">
        <v>211</v>
      </c>
      <c r="D6054" s="5" t="s">
        <v>15</v>
      </c>
      <c r="E6054" s="5">
        <v>69580</v>
      </c>
      <c r="F6054" s="6">
        <v>2365.62</v>
      </c>
      <c r="H6054" s="15" t="str">
        <f t="shared" si="564"/>
        <v>Medium</v>
      </c>
      <c r="I6054" s="11" t="str">
        <f t="shared" si="565"/>
        <v>Large</v>
      </c>
      <c r="J6054" s="11" t="str">
        <f t="shared" si="566"/>
        <v>Central</v>
      </c>
      <c r="K6054" s="11" t="str">
        <f t="shared" si="567"/>
        <v>2010s</v>
      </c>
      <c r="L6054" s="11" t="str">
        <f t="shared" si="568"/>
        <v>Cereal</v>
      </c>
      <c r="M6054" s="18">
        <f t="shared" si="569"/>
        <v>3.3998562805403851E-2</v>
      </c>
    </row>
    <row r="6055" spans="1:13">
      <c r="A6055" s="4">
        <v>2013</v>
      </c>
      <c r="B6055" s="5" t="s">
        <v>210</v>
      </c>
      <c r="C6055" s="5" t="s">
        <v>211</v>
      </c>
      <c r="D6055" s="5" t="s">
        <v>16</v>
      </c>
      <c r="E6055" s="5">
        <v>7780</v>
      </c>
      <c r="F6055" s="6">
        <v>1239.07</v>
      </c>
      <c r="H6055" s="15" t="str">
        <f t="shared" si="564"/>
        <v>Medium</v>
      </c>
      <c r="I6055" s="11" t="str">
        <f t="shared" si="565"/>
        <v>Large</v>
      </c>
      <c r="J6055" s="11" t="str">
        <f t="shared" si="566"/>
        <v>Central</v>
      </c>
      <c r="K6055" s="11" t="str">
        <f t="shared" si="567"/>
        <v>2010s</v>
      </c>
      <c r="L6055" s="11" t="str">
        <f t="shared" si="568"/>
        <v>Cereal</v>
      </c>
      <c r="M6055" s="18">
        <f t="shared" si="569"/>
        <v>0.15926349614395885</v>
      </c>
    </row>
    <row r="6056" spans="1:13">
      <c r="A6056" s="4">
        <v>2014</v>
      </c>
      <c r="B6056" s="5" t="s">
        <v>210</v>
      </c>
      <c r="C6056" s="5" t="s">
        <v>211</v>
      </c>
      <c r="D6056" s="5" t="s">
        <v>15</v>
      </c>
      <c r="E6056" s="5">
        <v>75580</v>
      </c>
      <c r="F6056" s="6">
        <v>2442.9699999999998</v>
      </c>
      <c r="H6056" s="15" t="str">
        <f t="shared" si="564"/>
        <v>Medium</v>
      </c>
      <c r="I6056" s="11" t="str">
        <f t="shared" si="565"/>
        <v>Large</v>
      </c>
      <c r="J6056" s="11" t="str">
        <f t="shared" si="566"/>
        <v>Central</v>
      </c>
      <c r="K6056" s="11" t="str">
        <f t="shared" si="567"/>
        <v>2010s</v>
      </c>
      <c r="L6056" s="11" t="str">
        <f t="shared" si="568"/>
        <v>Cereal</v>
      </c>
      <c r="M6056" s="18">
        <f t="shared" si="569"/>
        <v>3.2322969039428419E-2</v>
      </c>
    </row>
    <row r="6057" spans="1:13">
      <c r="A6057" s="4">
        <v>2014</v>
      </c>
      <c r="B6057" s="5" t="s">
        <v>210</v>
      </c>
      <c r="C6057" s="5" t="s">
        <v>211</v>
      </c>
      <c r="D6057" s="5" t="s">
        <v>16</v>
      </c>
      <c r="E6057" s="5">
        <v>7990</v>
      </c>
      <c r="F6057" s="6">
        <v>1414.27</v>
      </c>
      <c r="H6057" s="15" t="str">
        <f t="shared" si="564"/>
        <v>Medium</v>
      </c>
      <c r="I6057" s="11" t="str">
        <f t="shared" si="565"/>
        <v>Large</v>
      </c>
      <c r="J6057" s="11" t="str">
        <f t="shared" si="566"/>
        <v>Central</v>
      </c>
      <c r="K6057" s="11" t="str">
        <f t="shared" si="567"/>
        <v>2010s</v>
      </c>
      <c r="L6057" s="11" t="str">
        <f t="shared" si="568"/>
        <v>Cereal</v>
      </c>
      <c r="M6057" s="18">
        <f t="shared" si="569"/>
        <v>0.17700500625782228</v>
      </c>
    </row>
    <row r="6058" spans="1:13">
      <c r="A6058" s="4">
        <v>2015</v>
      </c>
      <c r="B6058" s="5" t="s">
        <v>210</v>
      </c>
      <c r="C6058" s="5" t="s">
        <v>211</v>
      </c>
      <c r="D6058" s="5" t="s">
        <v>15</v>
      </c>
      <c r="E6058" s="5">
        <v>86820</v>
      </c>
      <c r="F6058" s="6">
        <v>2259.73</v>
      </c>
      <c r="H6058" s="15" t="str">
        <f t="shared" si="564"/>
        <v>Medium</v>
      </c>
      <c r="I6058" s="11" t="str">
        <f t="shared" si="565"/>
        <v>Large</v>
      </c>
      <c r="J6058" s="11" t="str">
        <f t="shared" si="566"/>
        <v>Central</v>
      </c>
      <c r="K6058" s="11" t="str">
        <f t="shared" si="567"/>
        <v>2010s</v>
      </c>
      <c r="L6058" s="11" t="str">
        <f t="shared" si="568"/>
        <v>Cereal</v>
      </c>
      <c r="M6058" s="18">
        <f t="shared" si="569"/>
        <v>2.6027758580972126E-2</v>
      </c>
    </row>
    <row r="6059" spans="1:13">
      <c r="A6059" s="4">
        <v>2015</v>
      </c>
      <c r="B6059" s="5" t="s">
        <v>210</v>
      </c>
      <c r="C6059" s="5" t="s">
        <v>211</v>
      </c>
      <c r="D6059" s="5" t="s">
        <v>16</v>
      </c>
      <c r="E6059" s="5">
        <v>7780</v>
      </c>
      <c r="F6059" s="6">
        <v>1629.82</v>
      </c>
      <c r="H6059" s="15" t="str">
        <f t="shared" si="564"/>
        <v>Medium</v>
      </c>
      <c r="I6059" s="11" t="str">
        <f t="shared" si="565"/>
        <v>Large</v>
      </c>
      <c r="J6059" s="11" t="str">
        <f t="shared" si="566"/>
        <v>Central</v>
      </c>
      <c r="K6059" s="11" t="str">
        <f t="shared" si="567"/>
        <v>2010s</v>
      </c>
      <c r="L6059" s="11" t="str">
        <f t="shared" si="568"/>
        <v>Cereal</v>
      </c>
      <c r="M6059" s="18">
        <f t="shared" si="569"/>
        <v>0.20948843187660668</v>
      </c>
    </row>
    <row r="6060" spans="1:13">
      <c r="A6060" s="4">
        <v>2016</v>
      </c>
      <c r="B6060" s="5" t="s">
        <v>210</v>
      </c>
      <c r="C6060" s="5" t="s">
        <v>211</v>
      </c>
      <c r="D6060" s="5" t="s">
        <v>15</v>
      </c>
      <c r="E6060" s="5">
        <v>72430</v>
      </c>
      <c r="F6060" s="6">
        <v>2383.63</v>
      </c>
      <c r="H6060" s="15" t="str">
        <f t="shared" si="564"/>
        <v>Medium</v>
      </c>
      <c r="I6060" s="11" t="str">
        <f t="shared" si="565"/>
        <v>Large</v>
      </c>
      <c r="J6060" s="11" t="str">
        <f t="shared" si="566"/>
        <v>Central</v>
      </c>
      <c r="K6060" s="11" t="str">
        <f t="shared" si="567"/>
        <v>2010s</v>
      </c>
      <c r="L6060" s="11" t="str">
        <f t="shared" si="568"/>
        <v>Cereal</v>
      </c>
      <c r="M6060" s="18">
        <f t="shared" si="569"/>
        <v>3.2909429794284135E-2</v>
      </c>
    </row>
    <row r="6061" spans="1:13">
      <c r="A6061" s="4">
        <v>2016</v>
      </c>
      <c r="B6061" s="5" t="s">
        <v>210</v>
      </c>
      <c r="C6061" s="5" t="s">
        <v>211</v>
      </c>
      <c r="D6061" s="5" t="s">
        <v>16</v>
      </c>
      <c r="E6061" s="5">
        <v>8120</v>
      </c>
      <c r="F6061" s="6">
        <v>1628.99</v>
      </c>
      <c r="H6061" s="15" t="str">
        <f t="shared" si="564"/>
        <v>Medium</v>
      </c>
      <c r="I6061" s="11" t="str">
        <f t="shared" si="565"/>
        <v>Large</v>
      </c>
      <c r="J6061" s="11" t="str">
        <f t="shared" si="566"/>
        <v>Central</v>
      </c>
      <c r="K6061" s="11" t="str">
        <f t="shared" si="567"/>
        <v>2010s</v>
      </c>
      <c r="L6061" s="11" t="str">
        <f t="shared" si="568"/>
        <v>Cereal</v>
      </c>
      <c r="M6061" s="18">
        <f t="shared" si="569"/>
        <v>0.20061453201970444</v>
      </c>
    </row>
    <row r="6062" spans="1:13">
      <c r="A6062" s="4">
        <v>2016</v>
      </c>
      <c r="B6062" s="5" t="s">
        <v>210</v>
      </c>
      <c r="C6062" s="5" t="s">
        <v>211</v>
      </c>
      <c r="D6062" s="5" t="s">
        <v>17</v>
      </c>
      <c r="E6062" s="5">
        <v>30</v>
      </c>
      <c r="F6062" s="6">
        <v>1033.33</v>
      </c>
      <c r="H6062" s="15" t="str">
        <f t="shared" si="564"/>
        <v>Medium</v>
      </c>
      <c r="I6062" s="11" t="str">
        <f t="shared" si="565"/>
        <v>Small</v>
      </c>
      <c r="J6062" s="11" t="str">
        <f t="shared" si="566"/>
        <v>Central</v>
      </c>
      <c r="K6062" s="11" t="str">
        <f t="shared" si="567"/>
        <v>2010s</v>
      </c>
      <c r="L6062" s="11" t="str">
        <f t="shared" si="568"/>
        <v>Pulse</v>
      </c>
      <c r="M6062" s="18">
        <f t="shared" si="569"/>
        <v>34.444333333333333</v>
      </c>
    </row>
    <row r="6063" spans="1:13">
      <c r="A6063" s="4">
        <v>2016</v>
      </c>
      <c r="B6063" s="5" t="s">
        <v>210</v>
      </c>
      <c r="C6063" s="5" t="s">
        <v>211</v>
      </c>
      <c r="D6063" s="5" t="s">
        <v>18</v>
      </c>
      <c r="E6063" s="5">
        <v>10</v>
      </c>
      <c r="F6063" s="6">
        <v>60</v>
      </c>
      <c r="H6063" s="15" t="str">
        <f t="shared" si="564"/>
        <v>Low</v>
      </c>
      <c r="I6063" s="11" t="str">
        <f t="shared" si="565"/>
        <v>Small</v>
      </c>
      <c r="J6063" s="11" t="str">
        <f t="shared" si="566"/>
        <v>Central</v>
      </c>
      <c r="K6063" s="11" t="str">
        <f t="shared" si="567"/>
        <v>2010s</v>
      </c>
      <c r="L6063" s="11" t="str">
        <f t="shared" si="568"/>
        <v>Fiber</v>
      </c>
      <c r="M6063" s="18">
        <f t="shared" si="569"/>
        <v>6</v>
      </c>
    </row>
    <row r="6064" spans="1:13">
      <c r="A6064" s="4">
        <v>2017</v>
      </c>
      <c r="B6064" s="5" t="s">
        <v>210</v>
      </c>
      <c r="C6064" s="5" t="s">
        <v>211</v>
      </c>
      <c r="D6064" s="5" t="s">
        <v>15</v>
      </c>
      <c r="E6064" s="5">
        <v>70550</v>
      </c>
      <c r="F6064" s="6">
        <v>2628.49</v>
      </c>
      <c r="H6064" s="15" t="str">
        <f t="shared" si="564"/>
        <v>Medium</v>
      </c>
      <c r="I6064" s="11" t="str">
        <f t="shared" si="565"/>
        <v>Large</v>
      </c>
      <c r="J6064" s="11" t="str">
        <f t="shared" si="566"/>
        <v>Central</v>
      </c>
      <c r="K6064" s="11" t="str">
        <f t="shared" si="567"/>
        <v>2010s</v>
      </c>
      <c r="L6064" s="11" t="str">
        <f t="shared" si="568"/>
        <v>Cereal</v>
      </c>
      <c r="M6064" s="18">
        <f t="shared" si="569"/>
        <v>3.7257122608079375E-2</v>
      </c>
    </row>
    <row r="6065" spans="1:13">
      <c r="A6065" s="4">
        <v>2017</v>
      </c>
      <c r="B6065" s="5" t="s">
        <v>210</v>
      </c>
      <c r="C6065" s="5" t="s">
        <v>211</v>
      </c>
      <c r="D6065" s="5" t="s">
        <v>16</v>
      </c>
      <c r="E6065" s="5">
        <v>8170</v>
      </c>
      <c r="F6065" s="6">
        <v>1637.14</v>
      </c>
      <c r="H6065" s="15" t="str">
        <f t="shared" si="564"/>
        <v>Medium</v>
      </c>
      <c r="I6065" s="11" t="str">
        <f t="shared" si="565"/>
        <v>Large</v>
      </c>
      <c r="J6065" s="11" t="str">
        <f t="shared" si="566"/>
        <v>Central</v>
      </c>
      <c r="K6065" s="11" t="str">
        <f t="shared" si="567"/>
        <v>2010s</v>
      </c>
      <c r="L6065" s="11" t="str">
        <f t="shared" si="568"/>
        <v>Cereal</v>
      </c>
      <c r="M6065" s="18">
        <f t="shared" si="569"/>
        <v>0.20038433292533661</v>
      </c>
    </row>
    <row r="6066" spans="1:13">
      <c r="A6066" s="4">
        <v>2017</v>
      </c>
      <c r="B6066" s="5" t="s">
        <v>210</v>
      </c>
      <c r="C6066" s="5" t="s">
        <v>211</v>
      </c>
      <c r="D6066" s="5" t="s">
        <v>17</v>
      </c>
      <c r="E6066" s="5">
        <v>20</v>
      </c>
      <c r="F6066" s="6">
        <v>937.5</v>
      </c>
      <c r="H6066" s="15" t="str">
        <f t="shared" si="564"/>
        <v>Low</v>
      </c>
      <c r="I6066" s="11" t="str">
        <f t="shared" si="565"/>
        <v>Small</v>
      </c>
      <c r="J6066" s="11" t="str">
        <f t="shared" si="566"/>
        <v>Central</v>
      </c>
      <c r="K6066" s="11" t="str">
        <f t="shared" si="567"/>
        <v>2010s</v>
      </c>
      <c r="L6066" s="11" t="str">
        <f t="shared" si="568"/>
        <v>Pulse</v>
      </c>
      <c r="M6066" s="18">
        <f t="shared" si="569"/>
        <v>46.875</v>
      </c>
    </row>
    <row r="6067" spans="1:13">
      <c r="A6067" s="4">
        <v>2008</v>
      </c>
      <c r="B6067" s="5" t="s">
        <v>210</v>
      </c>
      <c r="C6067" s="5" t="s">
        <v>212</v>
      </c>
      <c r="D6067" s="5" t="s">
        <v>15</v>
      </c>
      <c r="E6067" s="5">
        <v>29660</v>
      </c>
      <c r="F6067" s="6">
        <v>2368.85</v>
      </c>
      <c r="H6067" s="15" t="str">
        <f t="shared" si="564"/>
        <v>Medium</v>
      </c>
      <c r="I6067" s="11" t="str">
        <f t="shared" si="565"/>
        <v>Large</v>
      </c>
      <c r="J6067" s="11" t="str">
        <f t="shared" si="566"/>
        <v>Central</v>
      </c>
      <c r="K6067" s="11" t="str">
        <f t="shared" si="567"/>
        <v>2000s</v>
      </c>
      <c r="L6067" s="11" t="str">
        <f t="shared" si="568"/>
        <v>Cereal</v>
      </c>
      <c r="M6067" s="18">
        <f t="shared" si="569"/>
        <v>7.9866824005394466E-2</v>
      </c>
    </row>
    <row r="6068" spans="1:13">
      <c r="A6068" s="4">
        <v>2008</v>
      </c>
      <c r="B6068" s="5" t="s">
        <v>210</v>
      </c>
      <c r="C6068" s="5" t="s">
        <v>212</v>
      </c>
      <c r="D6068" s="5" t="s">
        <v>16</v>
      </c>
      <c r="E6068" s="5">
        <v>130</v>
      </c>
      <c r="F6068" s="6">
        <v>1384.62</v>
      </c>
      <c r="H6068" s="15" t="str">
        <f t="shared" si="564"/>
        <v>Medium</v>
      </c>
      <c r="I6068" s="11" t="str">
        <f t="shared" si="565"/>
        <v>Small</v>
      </c>
      <c r="J6068" s="11" t="str">
        <f t="shared" si="566"/>
        <v>Central</v>
      </c>
      <c r="K6068" s="11" t="str">
        <f t="shared" si="567"/>
        <v>2000s</v>
      </c>
      <c r="L6068" s="11" t="str">
        <f t="shared" si="568"/>
        <v>Cereal</v>
      </c>
      <c r="M6068" s="18">
        <f t="shared" si="569"/>
        <v>10.650923076923076</v>
      </c>
    </row>
    <row r="6069" spans="1:13">
      <c r="A6069" s="4">
        <v>2008</v>
      </c>
      <c r="B6069" s="5" t="s">
        <v>210</v>
      </c>
      <c r="C6069" s="5" t="s">
        <v>212</v>
      </c>
      <c r="D6069" s="5" t="s">
        <v>17</v>
      </c>
      <c r="E6069" s="5">
        <v>40</v>
      </c>
      <c r="F6069" s="6">
        <v>1000</v>
      </c>
      <c r="H6069" s="15" t="str">
        <f t="shared" si="564"/>
        <v>Medium</v>
      </c>
      <c r="I6069" s="11" t="str">
        <f t="shared" si="565"/>
        <v>Small</v>
      </c>
      <c r="J6069" s="11" t="str">
        <f t="shared" si="566"/>
        <v>Central</v>
      </c>
      <c r="K6069" s="11" t="str">
        <f t="shared" si="567"/>
        <v>2000s</v>
      </c>
      <c r="L6069" s="11" t="str">
        <f t="shared" si="568"/>
        <v>Pulse</v>
      </c>
      <c r="M6069" s="18">
        <f t="shared" si="569"/>
        <v>25</v>
      </c>
    </row>
    <row r="6070" spans="1:13">
      <c r="A6070" s="4">
        <v>2008</v>
      </c>
      <c r="B6070" s="5" t="s">
        <v>210</v>
      </c>
      <c r="C6070" s="5" t="s">
        <v>212</v>
      </c>
      <c r="D6070" s="5" t="s">
        <v>18</v>
      </c>
      <c r="E6070" s="5">
        <v>50</v>
      </c>
      <c r="F6070" s="6">
        <v>200</v>
      </c>
      <c r="H6070" s="15" t="str">
        <f t="shared" si="564"/>
        <v>Low</v>
      </c>
      <c r="I6070" s="11" t="str">
        <f t="shared" si="565"/>
        <v>Small</v>
      </c>
      <c r="J6070" s="11" t="str">
        <f t="shared" si="566"/>
        <v>Central</v>
      </c>
      <c r="K6070" s="11" t="str">
        <f t="shared" si="567"/>
        <v>2000s</v>
      </c>
      <c r="L6070" s="11" t="str">
        <f t="shared" si="568"/>
        <v>Fiber</v>
      </c>
      <c r="M6070" s="18">
        <f t="shared" si="569"/>
        <v>4</v>
      </c>
    </row>
    <row r="6071" spans="1:13">
      <c r="A6071" s="4">
        <v>2009</v>
      </c>
      <c r="B6071" s="5" t="s">
        <v>210</v>
      </c>
      <c r="C6071" s="5" t="s">
        <v>212</v>
      </c>
      <c r="D6071" s="5" t="s">
        <v>15</v>
      </c>
      <c r="E6071" s="5">
        <v>37160</v>
      </c>
      <c r="F6071" s="6">
        <v>2603.88</v>
      </c>
      <c r="H6071" s="15" t="str">
        <f t="shared" si="564"/>
        <v>Medium</v>
      </c>
      <c r="I6071" s="11" t="str">
        <f t="shared" si="565"/>
        <v>Large</v>
      </c>
      <c r="J6071" s="11" t="str">
        <f t="shared" si="566"/>
        <v>Central</v>
      </c>
      <c r="K6071" s="11" t="str">
        <f t="shared" si="567"/>
        <v>2000s</v>
      </c>
      <c r="L6071" s="11" t="str">
        <f t="shared" si="568"/>
        <v>Cereal</v>
      </c>
      <c r="M6071" s="18">
        <f t="shared" si="569"/>
        <v>7.0072120559741657E-2</v>
      </c>
    </row>
    <row r="6072" spans="1:13">
      <c r="A6072" s="4">
        <v>2009</v>
      </c>
      <c r="B6072" s="5" t="s">
        <v>210</v>
      </c>
      <c r="C6072" s="5" t="s">
        <v>212</v>
      </c>
      <c r="D6072" s="5" t="s">
        <v>16</v>
      </c>
      <c r="E6072" s="5">
        <v>160</v>
      </c>
      <c r="F6072" s="6">
        <v>1062.5</v>
      </c>
      <c r="H6072" s="15" t="str">
        <f t="shared" si="564"/>
        <v>Medium</v>
      </c>
      <c r="I6072" s="11" t="str">
        <f t="shared" si="565"/>
        <v>Small</v>
      </c>
      <c r="J6072" s="11" t="str">
        <f t="shared" si="566"/>
        <v>Central</v>
      </c>
      <c r="K6072" s="11" t="str">
        <f t="shared" si="567"/>
        <v>2000s</v>
      </c>
      <c r="L6072" s="11" t="str">
        <f t="shared" si="568"/>
        <v>Cereal</v>
      </c>
      <c r="M6072" s="18">
        <f t="shared" si="569"/>
        <v>6.640625</v>
      </c>
    </row>
    <row r="6073" spans="1:13">
      <c r="A6073" s="4">
        <v>2009</v>
      </c>
      <c r="B6073" s="5" t="s">
        <v>210</v>
      </c>
      <c r="C6073" s="5" t="s">
        <v>212</v>
      </c>
      <c r="D6073" s="5" t="s">
        <v>17</v>
      </c>
      <c r="E6073" s="5">
        <v>40</v>
      </c>
      <c r="F6073" s="6">
        <v>750</v>
      </c>
      <c r="H6073" s="15" t="str">
        <f t="shared" si="564"/>
        <v>Low</v>
      </c>
      <c r="I6073" s="11" t="str">
        <f t="shared" si="565"/>
        <v>Small</v>
      </c>
      <c r="J6073" s="11" t="str">
        <f t="shared" si="566"/>
        <v>Central</v>
      </c>
      <c r="K6073" s="11" t="str">
        <f t="shared" si="567"/>
        <v>2000s</v>
      </c>
      <c r="L6073" s="11" t="str">
        <f t="shared" si="568"/>
        <v>Pulse</v>
      </c>
      <c r="M6073" s="18">
        <f t="shared" si="569"/>
        <v>18.75</v>
      </c>
    </row>
    <row r="6074" spans="1:13">
      <c r="A6074" s="4">
        <v>2009</v>
      </c>
      <c r="B6074" s="5" t="s">
        <v>210</v>
      </c>
      <c r="C6074" s="5" t="s">
        <v>212</v>
      </c>
      <c r="D6074" s="5" t="s">
        <v>18</v>
      </c>
      <c r="E6074" s="5">
        <v>230</v>
      </c>
      <c r="F6074" s="6">
        <v>173.91</v>
      </c>
      <c r="H6074" s="15" t="str">
        <f t="shared" si="564"/>
        <v>Low</v>
      </c>
      <c r="I6074" s="11" t="str">
        <f t="shared" si="565"/>
        <v>Small</v>
      </c>
      <c r="J6074" s="11" t="str">
        <f t="shared" si="566"/>
        <v>Central</v>
      </c>
      <c r="K6074" s="11" t="str">
        <f t="shared" si="567"/>
        <v>2000s</v>
      </c>
      <c r="L6074" s="11" t="str">
        <f t="shared" si="568"/>
        <v>Fiber</v>
      </c>
      <c r="M6074" s="18">
        <f t="shared" si="569"/>
        <v>0.75613043478260866</v>
      </c>
    </row>
    <row r="6075" spans="1:13">
      <c r="A6075" s="4">
        <v>2010</v>
      </c>
      <c r="B6075" s="5" t="s">
        <v>210</v>
      </c>
      <c r="C6075" s="5" t="s">
        <v>212</v>
      </c>
      <c r="D6075" s="5" t="s">
        <v>15</v>
      </c>
      <c r="E6075" s="5">
        <v>36000</v>
      </c>
      <c r="F6075" s="6">
        <v>2236.67</v>
      </c>
      <c r="H6075" s="15" t="str">
        <f t="shared" si="564"/>
        <v>Medium</v>
      </c>
      <c r="I6075" s="11" t="str">
        <f t="shared" si="565"/>
        <v>Large</v>
      </c>
      <c r="J6075" s="11" t="str">
        <f t="shared" si="566"/>
        <v>Central</v>
      </c>
      <c r="K6075" s="11" t="str">
        <f t="shared" si="567"/>
        <v>2010s</v>
      </c>
      <c r="L6075" s="11" t="str">
        <f t="shared" si="568"/>
        <v>Cereal</v>
      </c>
      <c r="M6075" s="18">
        <f t="shared" si="569"/>
        <v>6.2129722222222225E-2</v>
      </c>
    </row>
    <row r="6076" spans="1:13">
      <c r="A6076" s="4">
        <v>2010</v>
      </c>
      <c r="B6076" s="5" t="s">
        <v>210</v>
      </c>
      <c r="C6076" s="5" t="s">
        <v>212</v>
      </c>
      <c r="D6076" s="5" t="s">
        <v>16</v>
      </c>
      <c r="E6076" s="5">
        <v>130</v>
      </c>
      <c r="F6076" s="6">
        <v>1384.62</v>
      </c>
      <c r="H6076" s="15" t="str">
        <f t="shared" si="564"/>
        <v>Medium</v>
      </c>
      <c r="I6076" s="11" t="str">
        <f t="shared" si="565"/>
        <v>Small</v>
      </c>
      <c r="J6076" s="11" t="str">
        <f t="shared" si="566"/>
        <v>Central</v>
      </c>
      <c r="K6076" s="11" t="str">
        <f t="shared" si="567"/>
        <v>2010s</v>
      </c>
      <c r="L6076" s="11" t="str">
        <f t="shared" si="568"/>
        <v>Cereal</v>
      </c>
      <c r="M6076" s="18">
        <f t="shared" si="569"/>
        <v>10.650923076923076</v>
      </c>
    </row>
    <row r="6077" spans="1:13">
      <c r="A6077" s="4">
        <v>2010</v>
      </c>
      <c r="B6077" s="5" t="s">
        <v>210</v>
      </c>
      <c r="C6077" s="5" t="s">
        <v>212</v>
      </c>
      <c r="D6077" s="5" t="s">
        <v>17</v>
      </c>
      <c r="E6077" s="5">
        <v>30</v>
      </c>
      <c r="F6077" s="6">
        <v>666.67</v>
      </c>
      <c r="H6077" s="15" t="str">
        <f t="shared" si="564"/>
        <v>Low</v>
      </c>
      <c r="I6077" s="11" t="str">
        <f t="shared" si="565"/>
        <v>Small</v>
      </c>
      <c r="J6077" s="11" t="str">
        <f t="shared" si="566"/>
        <v>Central</v>
      </c>
      <c r="K6077" s="11" t="str">
        <f t="shared" si="567"/>
        <v>2010s</v>
      </c>
      <c r="L6077" s="11" t="str">
        <f t="shared" si="568"/>
        <v>Pulse</v>
      </c>
      <c r="M6077" s="18">
        <f t="shared" si="569"/>
        <v>22.222333333333331</v>
      </c>
    </row>
    <row r="6078" spans="1:13">
      <c r="A6078" s="4">
        <v>2010</v>
      </c>
      <c r="B6078" s="5" t="s">
        <v>210</v>
      </c>
      <c r="C6078" s="5" t="s">
        <v>212</v>
      </c>
      <c r="D6078" s="5" t="s">
        <v>18</v>
      </c>
      <c r="E6078" s="5">
        <v>70</v>
      </c>
      <c r="F6078" s="6">
        <v>285.70999999999998</v>
      </c>
      <c r="H6078" s="15" t="str">
        <f t="shared" si="564"/>
        <v>Low</v>
      </c>
      <c r="I6078" s="11" t="str">
        <f t="shared" si="565"/>
        <v>Small</v>
      </c>
      <c r="J6078" s="11" t="str">
        <f t="shared" si="566"/>
        <v>Central</v>
      </c>
      <c r="K6078" s="11" t="str">
        <f t="shared" si="567"/>
        <v>2010s</v>
      </c>
      <c r="L6078" s="11" t="str">
        <f t="shared" si="568"/>
        <v>Fiber</v>
      </c>
      <c r="M6078" s="18">
        <f t="shared" si="569"/>
        <v>4.0815714285714284</v>
      </c>
    </row>
    <row r="6079" spans="1:13">
      <c r="A6079" s="4">
        <v>2011</v>
      </c>
      <c r="B6079" s="5" t="s">
        <v>210</v>
      </c>
      <c r="C6079" s="5" t="s">
        <v>212</v>
      </c>
      <c r="D6079" s="5" t="s">
        <v>15</v>
      </c>
      <c r="E6079" s="5">
        <v>35440</v>
      </c>
      <c r="F6079" s="6">
        <v>2347.63</v>
      </c>
      <c r="H6079" s="15" t="str">
        <f t="shared" si="564"/>
        <v>Medium</v>
      </c>
      <c r="I6079" s="11" t="str">
        <f t="shared" si="565"/>
        <v>Large</v>
      </c>
      <c r="J6079" s="11" t="str">
        <f t="shared" si="566"/>
        <v>Central</v>
      </c>
      <c r="K6079" s="11" t="str">
        <f t="shared" si="567"/>
        <v>2010s</v>
      </c>
      <c r="L6079" s="11" t="str">
        <f t="shared" si="568"/>
        <v>Cereal</v>
      </c>
      <c r="M6079" s="18">
        <f t="shared" si="569"/>
        <v>6.6242381489841989E-2</v>
      </c>
    </row>
    <row r="6080" spans="1:13">
      <c r="A6080" s="4">
        <v>2011</v>
      </c>
      <c r="B6080" s="5" t="s">
        <v>210</v>
      </c>
      <c r="C6080" s="5" t="s">
        <v>212</v>
      </c>
      <c r="D6080" s="5" t="s">
        <v>16</v>
      </c>
      <c r="E6080" s="5">
        <v>160</v>
      </c>
      <c r="F6080" s="6">
        <v>1375</v>
      </c>
      <c r="H6080" s="15" t="str">
        <f t="shared" si="564"/>
        <v>Medium</v>
      </c>
      <c r="I6080" s="11" t="str">
        <f t="shared" si="565"/>
        <v>Small</v>
      </c>
      <c r="J6080" s="11" t="str">
        <f t="shared" si="566"/>
        <v>Central</v>
      </c>
      <c r="K6080" s="11" t="str">
        <f t="shared" si="567"/>
        <v>2010s</v>
      </c>
      <c r="L6080" s="11" t="str">
        <f t="shared" si="568"/>
        <v>Cereal</v>
      </c>
      <c r="M6080" s="18">
        <f t="shared" si="569"/>
        <v>8.59375</v>
      </c>
    </row>
    <row r="6081" spans="1:13">
      <c r="A6081" s="4">
        <v>2011</v>
      </c>
      <c r="B6081" s="5" t="s">
        <v>210</v>
      </c>
      <c r="C6081" s="5" t="s">
        <v>212</v>
      </c>
      <c r="D6081" s="5" t="s">
        <v>17</v>
      </c>
      <c r="E6081" s="5">
        <v>30</v>
      </c>
      <c r="F6081" s="6">
        <v>1000</v>
      </c>
      <c r="H6081" s="15" t="str">
        <f t="shared" si="564"/>
        <v>Medium</v>
      </c>
      <c r="I6081" s="11" t="str">
        <f t="shared" si="565"/>
        <v>Small</v>
      </c>
      <c r="J6081" s="11" t="str">
        <f t="shared" si="566"/>
        <v>Central</v>
      </c>
      <c r="K6081" s="11" t="str">
        <f t="shared" si="567"/>
        <v>2010s</v>
      </c>
      <c r="L6081" s="11" t="str">
        <f t="shared" si="568"/>
        <v>Pulse</v>
      </c>
      <c r="M6081" s="18">
        <f t="shared" si="569"/>
        <v>33.333333333333336</v>
      </c>
    </row>
    <row r="6082" spans="1:13">
      <c r="A6082" s="4">
        <v>2011</v>
      </c>
      <c r="B6082" s="5" t="s">
        <v>210</v>
      </c>
      <c r="C6082" s="5" t="s">
        <v>212</v>
      </c>
      <c r="D6082" s="5" t="s">
        <v>18</v>
      </c>
      <c r="E6082" s="5">
        <v>60</v>
      </c>
      <c r="F6082" s="6">
        <v>333.33</v>
      </c>
      <c r="H6082" s="15" t="str">
        <f t="shared" si="564"/>
        <v>Low</v>
      </c>
      <c r="I6082" s="11" t="str">
        <f t="shared" si="565"/>
        <v>Small</v>
      </c>
      <c r="J6082" s="11" t="str">
        <f t="shared" si="566"/>
        <v>Central</v>
      </c>
      <c r="K6082" s="11" t="str">
        <f t="shared" si="567"/>
        <v>2010s</v>
      </c>
      <c r="L6082" s="11" t="str">
        <f t="shared" si="568"/>
        <v>Fiber</v>
      </c>
      <c r="M6082" s="18">
        <f t="shared" si="569"/>
        <v>5.5554999999999994</v>
      </c>
    </row>
    <row r="6083" spans="1:13">
      <c r="A6083" s="4">
        <v>2012</v>
      </c>
      <c r="B6083" s="5" t="s">
        <v>210</v>
      </c>
      <c r="C6083" s="5" t="s">
        <v>212</v>
      </c>
      <c r="D6083" s="5" t="s">
        <v>15</v>
      </c>
      <c r="E6083" s="5">
        <v>35440</v>
      </c>
      <c r="F6083" s="6">
        <v>2549.38</v>
      </c>
      <c r="H6083" s="15" t="str">
        <f t="shared" ref="H6083:H6146" si="570">IF(F6083&lt;1000,"Low",IF(F6083&lt;3000,"Medium","High"))</f>
        <v>Medium</v>
      </c>
      <c r="I6083" s="11" t="str">
        <f t="shared" ref="I6083:I6146" si="571">IF(E6083&lt;1000,"Small",IF(E6083&lt;5000,"Medium","Large"))</f>
        <v>Large</v>
      </c>
      <c r="J6083" s="11" t="str">
        <f t="shared" ref="J6083:J6146" si="572">IF(OR(B6083="Punjab",B6083="Haryana",B6083="Himachal Pradesh",B6083="Jammu and Kashmir",B6083="Uttarakhand",B6083="Delhi",B6083="Chandigarh"),"North",IF(OR(B6083="Tamil Nadu",B6083="Karnataka",B6083="Kerala",B6083="Andhra Pradesh",B6083="Telangana"),"South",IF(OR(B6083="Maharashtra",B6083="Gujarat",B6083="Goa",B6083="Rajasthan"),"West",IF(OR(B6083="West Bengal",B6083="Bihar",B6083="Jharkhand",B6083="Odisha",B6083="Assam",B6083="Sikkim",B6083="Arunachal Pradesh",B6083="Manipur",B6083="Meghalaya",B6083="Mizoram",B6083="Nagaland",B6083="Tripura"),"East","Central"))))</f>
        <v>Central</v>
      </c>
      <c r="K6083" s="11" t="str">
        <f t="shared" ref="K6083:K6146" si="573">LEFT(A6083,3)&amp;"0s"</f>
        <v>2010s</v>
      </c>
      <c r="L6083" s="11" t="str">
        <f t="shared" ref="L6083:L6146" si="574">IF(D6083="Rice","Cereal",IF(D6083="Maize","Cereal",IF(D6083="Chickpea","Pulse",IF(D6083="Cotton","Fiber","Other"))))</f>
        <v>Cereal</v>
      </c>
      <c r="M6083" s="18">
        <f t="shared" ref="M6083:M6146" si="575">F6083/E6083</f>
        <v>7.1935101580135441E-2</v>
      </c>
    </row>
    <row r="6084" spans="1:13">
      <c r="A6084" s="4">
        <v>2012</v>
      </c>
      <c r="B6084" s="5" t="s">
        <v>210</v>
      </c>
      <c r="C6084" s="5" t="s">
        <v>212</v>
      </c>
      <c r="D6084" s="5" t="s">
        <v>16</v>
      </c>
      <c r="E6084" s="5">
        <v>90</v>
      </c>
      <c r="F6084" s="6">
        <v>1555.56</v>
      </c>
      <c r="H6084" s="15" t="str">
        <f t="shared" si="570"/>
        <v>Medium</v>
      </c>
      <c r="I6084" s="11" t="str">
        <f t="shared" si="571"/>
        <v>Small</v>
      </c>
      <c r="J6084" s="11" t="str">
        <f t="shared" si="572"/>
        <v>Central</v>
      </c>
      <c r="K6084" s="11" t="str">
        <f t="shared" si="573"/>
        <v>2010s</v>
      </c>
      <c r="L6084" s="11" t="str">
        <f t="shared" si="574"/>
        <v>Cereal</v>
      </c>
      <c r="M6084" s="18">
        <f t="shared" si="575"/>
        <v>17.283999999999999</v>
      </c>
    </row>
    <row r="6085" spans="1:13">
      <c r="A6085" s="4">
        <v>2012</v>
      </c>
      <c r="B6085" s="5" t="s">
        <v>210</v>
      </c>
      <c r="C6085" s="5" t="s">
        <v>212</v>
      </c>
      <c r="D6085" s="5" t="s">
        <v>17</v>
      </c>
      <c r="E6085" s="5">
        <v>10</v>
      </c>
      <c r="F6085" s="6">
        <v>2000</v>
      </c>
      <c r="H6085" s="15" t="str">
        <f t="shared" si="570"/>
        <v>Medium</v>
      </c>
      <c r="I6085" s="11" t="str">
        <f t="shared" si="571"/>
        <v>Small</v>
      </c>
      <c r="J6085" s="11" t="str">
        <f t="shared" si="572"/>
        <v>Central</v>
      </c>
      <c r="K6085" s="11" t="str">
        <f t="shared" si="573"/>
        <v>2010s</v>
      </c>
      <c r="L6085" s="11" t="str">
        <f t="shared" si="574"/>
        <v>Pulse</v>
      </c>
      <c r="M6085" s="18">
        <f t="shared" si="575"/>
        <v>200</v>
      </c>
    </row>
    <row r="6086" spans="1:13">
      <c r="A6086" s="4">
        <v>2012</v>
      </c>
      <c r="B6086" s="5" t="s">
        <v>210</v>
      </c>
      <c r="C6086" s="5" t="s">
        <v>212</v>
      </c>
      <c r="D6086" s="5" t="s">
        <v>18</v>
      </c>
      <c r="E6086" s="5">
        <v>80</v>
      </c>
      <c r="F6086" s="6">
        <v>250</v>
      </c>
      <c r="H6086" s="15" t="str">
        <f t="shared" si="570"/>
        <v>Low</v>
      </c>
      <c r="I6086" s="11" t="str">
        <f t="shared" si="571"/>
        <v>Small</v>
      </c>
      <c r="J6086" s="11" t="str">
        <f t="shared" si="572"/>
        <v>Central</v>
      </c>
      <c r="K6086" s="11" t="str">
        <f t="shared" si="573"/>
        <v>2010s</v>
      </c>
      <c r="L6086" s="11" t="str">
        <f t="shared" si="574"/>
        <v>Fiber</v>
      </c>
      <c r="M6086" s="18">
        <f t="shared" si="575"/>
        <v>3.125</v>
      </c>
    </row>
    <row r="6087" spans="1:13">
      <c r="A6087" s="4">
        <v>2013</v>
      </c>
      <c r="B6087" s="5" t="s">
        <v>210</v>
      </c>
      <c r="C6087" s="5" t="s">
        <v>212</v>
      </c>
      <c r="D6087" s="5" t="s">
        <v>15</v>
      </c>
      <c r="E6087" s="5">
        <v>30840</v>
      </c>
      <c r="F6087" s="6">
        <v>2532.1</v>
      </c>
      <c r="H6087" s="15" t="str">
        <f t="shared" si="570"/>
        <v>Medium</v>
      </c>
      <c r="I6087" s="11" t="str">
        <f t="shared" si="571"/>
        <v>Large</v>
      </c>
      <c r="J6087" s="11" t="str">
        <f t="shared" si="572"/>
        <v>Central</v>
      </c>
      <c r="K6087" s="11" t="str">
        <f t="shared" si="573"/>
        <v>2010s</v>
      </c>
      <c r="L6087" s="11" t="str">
        <f t="shared" si="574"/>
        <v>Cereal</v>
      </c>
      <c r="M6087" s="18">
        <f t="shared" si="575"/>
        <v>8.2104409857328142E-2</v>
      </c>
    </row>
    <row r="6088" spans="1:13">
      <c r="A6088" s="4">
        <v>2013</v>
      </c>
      <c r="B6088" s="5" t="s">
        <v>210</v>
      </c>
      <c r="C6088" s="5" t="s">
        <v>212</v>
      </c>
      <c r="D6088" s="5" t="s">
        <v>16</v>
      </c>
      <c r="E6088" s="5">
        <v>100</v>
      </c>
      <c r="F6088" s="6">
        <v>1200</v>
      </c>
      <c r="H6088" s="15" t="str">
        <f t="shared" si="570"/>
        <v>Medium</v>
      </c>
      <c r="I6088" s="11" t="str">
        <f t="shared" si="571"/>
        <v>Small</v>
      </c>
      <c r="J6088" s="11" t="str">
        <f t="shared" si="572"/>
        <v>Central</v>
      </c>
      <c r="K6088" s="11" t="str">
        <f t="shared" si="573"/>
        <v>2010s</v>
      </c>
      <c r="L6088" s="11" t="str">
        <f t="shared" si="574"/>
        <v>Cereal</v>
      </c>
      <c r="M6088" s="18">
        <f t="shared" si="575"/>
        <v>12</v>
      </c>
    </row>
    <row r="6089" spans="1:13">
      <c r="A6089" s="4">
        <v>2013</v>
      </c>
      <c r="B6089" s="5" t="s">
        <v>210</v>
      </c>
      <c r="C6089" s="5" t="s">
        <v>212</v>
      </c>
      <c r="D6089" s="5" t="s">
        <v>17</v>
      </c>
      <c r="E6089" s="5">
        <v>20</v>
      </c>
      <c r="F6089" s="6">
        <v>500</v>
      </c>
      <c r="H6089" s="15" t="str">
        <f t="shared" si="570"/>
        <v>Low</v>
      </c>
      <c r="I6089" s="11" t="str">
        <f t="shared" si="571"/>
        <v>Small</v>
      </c>
      <c r="J6089" s="11" t="str">
        <f t="shared" si="572"/>
        <v>Central</v>
      </c>
      <c r="K6089" s="11" t="str">
        <f t="shared" si="573"/>
        <v>2010s</v>
      </c>
      <c r="L6089" s="11" t="str">
        <f t="shared" si="574"/>
        <v>Pulse</v>
      </c>
      <c r="M6089" s="18">
        <f t="shared" si="575"/>
        <v>25</v>
      </c>
    </row>
    <row r="6090" spans="1:13">
      <c r="A6090" s="4">
        <v>2013</v>
      </c>
      <c r="B6090" s="5" t="s">
        <v>210</v>
      </c>
      <c r="C6090" s="5" t="s">
        <v>212</v>
      </c>
      <c r="D6090" s="5" t="s">
        <v>18</v>
      </c>
      <c r="E6090" s="5">
        <v>40</v>
      </c>
      <c r="F6090" s="6">
        <v>250</v>
      </c>
      <c r="H6090" s="15" t="str">
        <f t="shared" si="570"/>
        <v>Low</v>
      </c>
      <c r="I6090" s="11" t="str">
        <f t="shared" si="571"/>
        <v>Small</v>
      </c>
      <c r="J6090" s="11" t="str">
        <f t="shared" si="572"/>
        <v>Central</v>
      </c>
      <c r="K6090" s="11" t="str">
        <f t="shared" si="573"/>
        <v>2010s</v>
      </c>
      <c r="L6090" s="11" t="str">
        <f t="shared" si="574"/>
        <v>Fiber</v>
      </c>
      <c r="M6090" s="18">
        <f t="shared" si="575"/>
        <v>6.25</v>
      </c>
    </row>
    <row r="6091" spans="1:13">
      <c r="A6091" s="4">
        <v>2014</v>
      </c>
      <c r="B6091" s="5" t="s">
        <v>210</v>
      </c>
      <c r="C6091" s="5" t="s">
        <v>212</v>
      </c>
      <c r="D6091" s="5" t="s">
        <v>15</v>
      </c>
      <c r="E6091" s="5">
        <v>33700</v>
      </c>
      <c r="F6091" s="6">
        <v>2570.33</v>
      </c>
      <c r="H6091" s="15" t="str">
        <f t="shared" si="570"/>
        <v>Medium</v>
      </c>
      <c r="I6091" s="11" t="str">
        <f t="shared" si="571"/>
        <v>Large</v>
      </c>
      <c r="J6091" s="11" t="str">
        <f t="shared" si="572"/>
        <v>Central</v>
      </c>
      <c r="K6091" s="11" t="str">
        <f t="shared" si="573"/>
        <v>2010s</v>
      </c>
      <c r="L6091" s="11" t="str">
        <f t="shared" si="574"/>
        <v>Cereal</v>
      </c>
      <c r="M6091" s="18">
        <f t="shared" si="575"/>
        <v>7.6270919881305632E-2</v>
      </c>
    </row>
    <row r="6092" spans="1:13">
      <c r="A6092" s="4">
        <v>2014</v>
      </c>
      <c r="B6092" s="5" t="s">
        <v>210</v>
      </c>
      <c r="C6092" s="5" t="s">
        <v>212</v>
      </c>
      <c r="D6092" s="5" t="s">
        <v>16</v>
      </c>
      <c r="E6092" s="5">
        <v>110</v>
      </c>
      <c r="F6092" s="6">
        <v>1363.64</v>
      </c>
      <c r="H6092" s="15" t="str">
        <f t="shared" si="570"/>
        <v>Medium</v>
      </c>
      <c r="I6092" s="11" t="str">
        <f t="shared" si="571"/>
        <v>Small</v>
      </c>
      <c r="J6092" s="11" t="str">
        <f t="shared" si="572"/>
        <v>Central</v>
      </c>
      <c r="K6092" s="11" t="str">
        <f t="shared" si="573"/>
        <v>2010s</v>
      </c>
      <c r="L6092" s="11" t="str">
        <f t="shared" si="574"/>
        <v>Cereal</v>
      </c>
      <c r="M6092" s="18">
        <f t="shared" si="575"/>
        <v>12.396727272727274</v>
      </c>
    </row>
    <row r="6093" spans="1:13">
      <c r="A6093" s="4">
        <v>2015</v>
      </c>
      <c r="B6093" s="5" t="s">
        <v>210</v>
      </c>
      <c r="C6093" s="5" t="s">
        <v>212</v>
      </c>
      <c r="D6093" s="5" t="s">
        <v>15</v>
      </c>
      <c r="E6093" s="5">
        <v>34150</v>
      </c>
      <c r="F6093" s="6">
        <v>2539.09</v>
      </c>
      <c r="H6093" s="15" t="str">
        <f t="shared" si="570"/>
        <v>Medium</v>
      </c>
      <c r="I6093" s="11" t="str">
        <f t="shared" si="571"/>
        <v>Large</v>
      </c>
      <c r="J6093" s="11" t="str">
        <f t="shared" si="572"/>
        <v>Central</v>
      </c>
      <c r="K6093" s="11" t="str">
        <f t="shared" si="573"/>
        <v>2010s</v>
      </c>
      <c r="L6093" s="11" t="str">
        <f t="shared" si="574"/>
        <v>Cereal</v>
      </c>
      <c r="M6093" s="18">
        <f t="shared" si="575"/>
        <v>7.4351098096632512E-2</v>
      </c>
    </row>
    <row r="6094" spans="1:13">
      <c r="A6094" s="4">
        <v>2015</v>
      </c>
      <c r="B6094" s="5" t="s">
        <v>210</v>
      </c>
      <c r="C6094" s="5" t="s">
        <v>212</v>
      </c>
      <c r="D6094" s="5" t="s">
        <v>16</v>
      </c>
      <c r="E6094" s="5">
        <v>160</v>
      </c>
      <c r="F6094" s="6">
        <v>1687.5</v>
      </c>
      <c r="H6094" s="15" t="str">
        <f t="shared" si="570"/>
        <v>Medium</v>
      </c>
      <c r="I6094" s="11" t="str">
        <f t="shared" si="571"/>
        <v>Small</v>
      </c>
      <c r="J6094" s="11" t="str">
        <f t="shared" si="572"/>
        <v>Central</v>
      </c>
      <c r="K6094" s="11" t="str">
        <f t="shared" si="573"/>
        <v>2010s</v>
      </c>
      <c r="L6094" s="11" t="str">
        <f t="shared" si="574"/>
        <v>Cereal</v>
      </c>
      <c r="M6094" s="18">
        <f t="shared" si="575"/>
        <v>10.546875</v>
      </c>
    </row>
    <row r="6095" spans="1:13">
      <c r="A6095" s="4">
        <v>2015</v>
      </c>
      <c r="B6095" s="5" t="s">
        <v>210</v>
      </c>
      <c r="C6095" s="5" t="s">
        <v>212</v>
      </c>
      <c r="D6095" s="5" t="s">
        <v>17</v>
      </c>
      <c r="E6095" s="5">
        <v>10</v>
      </c>
      <c r="F6095" s="6">
        <v>1000</v>
      </c>
      <c r="H6095" s="15" t="str">
        <f t="shared" si="570"/>
        <v>Medium</v>
      </c>
      <c r="I6095" s="11" t="str">
        <f t="shared" si="571"/>
        <v>Small</v>
      </c>
      <c r="J6095" s="11" t="str">
        <f t="shared" si="572"/>
        <v>Central</v>
      </c>
      <c r="K6095" s="11" t="str">
        <f t="shared" si="573"/>
        <v>2010s</v>
      </c>
      <c r="L6095" s="11" t="str">
        <f t="shared" si="574"/>
        <v>Pulse</v>
      </c>
      <c r="M6095" s="18">
        <f t="shared" si="575"/>
        <v>100</v>
      </c>
    </row>
    <row r="6096" spans="1:13">
      <c r="A6096" s="4">
        <v>2016</v>
      </c>
      <c r="B6096" s="5" t="s">
        <v>210</v>
      </c>
      <c r="C6096" s="5" t="s">
        <v>212</v>
      </c>
      <c r="D6096" s="5" t="s">
        <v>15</v>
      </c>
      <c r="E6096" s="5">
        <v>32180</v>
      </c>
      <c r="F6096" s="6">
        <v>2605.58</v>
      </c>
      <c r="H6096" s="15" t="str">
        <f t="shared" si="570"/>
        <v>Medium</v>
      </c>
      <c r="I6096" s="11" t="str">
        <f t="shared" si="571"/>
        <v>Large</v>
      </c>
      <c r="J6096" s="11" t="str">
        <f t="shared" si="572"/>
        <v>Central</v>
      </c>
      <c r="K6096" s="11" t="str">
        <f t="shared" si="573"/>
        <v>2010s</v>
      </c>
      <c r="L6096" s="11" t="str">
        <f t="shared" si="574"/>
        <v>Cereal</v>
      </c>
      <c r="M6096" s="18">
        <f t="shared" si="575"/>
        <v>8.0968924798011183E-2</v>
      </c>
    </row>
    <row r="6097" spans="1:13">
      <c r="A6097" s="4">
        <v>2016</v>
      </c>
      <c r="B6097" s="5" t="s">
        <v>210</v>
      </c>
      <c r="C6097" s="5" t="s">
        <v>212</v>
      </c>
      <c r="D6097" s="5" t="s">
        <v>16</v>
      </c>
      <c r="E6097" s="5">
        <v>120</v>
      </c>
      <c r="F6097" s="6">
        <v>1586.21</v>
      </c>
      <c r="H6097" s="15" t="str">
        <f t="shared" si="570"/>
        <v>Medium</v>
      </c>
      <c r="I6097" s="11" t="str">
        <f t="shared" si="571"/>
        <v>Small</v>
      </c>
      <c r="J6097" s="11" t="str">
        <f t="shared" si="572"/>
        <v>Central</v>
      </c>
      <c r="K6097" s="11" t="str">
        <f t="shared" si="573"/>
        <v>2010s</v>
      </c>
      <c r="L6097" s="11" t="str">
        <f t="shared" si="574"/>
        <v>Cereal</v>
      </c>
      <c r="M6097" s="18">
        <f t="shared" si="575"/>
        <v>13.218416666666666</v>
      </c>
    </row>
    <row r="6098" spans="1:13">
      <c r="A6098" s="4">
        <v>2016</v>
      </c>
      <c r="B6098" s="5" t="s">
        <v>210</v>
      </c>
      <c r="C6098" s="5" t="s">
        <v>212</v>
      </c>
      <c r="D6098" s="5" t="s">
        <v>17</v>
      </c>
      <c r="E6098" s="5">
        <v>30</v>
      </c>
      <c r="F6098" s="6">
        <v>1090.9100000000001</v>
      </c>
      <c r="H6098" s="15" t="str">
        <f t="shared" si="570"/>
        <v>Medium</v>
      </c>
      <c r="I6098" s="11" t="str">
        <f t="shared" si="571"/>
        <v>Small</v>
      </c>
      <c r="J6098" s="11" t="str">
        <f t="shared" si="572"/>
        <v>Central</v>
      </c>
      <c r="K6098" s="11" t="str">
        <f t="shared" si="573"/>
        <v>2010s</v>
      </c>
      <c r="L6098" s="11" t="str">
        <f t="shared" si="574"/>
        <v>Pulse</v>
      </c>
      <c r="M6098" s="18">
        <f t="shared" si="575"/>
        <v>36.363666666666667</v>
      </c>
    </row>
    <row r="6099" spans="1:13">
      <c r="A6099" s="4">
        <v>2016</v>
      </c>
      <c r="B6099" s="5" t="s">
        <v>210</v>
      </c>
      <c r="C6099" s="5" t="s">
        <v>212</v>
      </c>
      <c r="D6099" s="5" t="s">
        <v>18</v>
      </c>
      <c r="E6099" s="5">
        <v>30</v>
      </c>
      <c r="F6099" s="6">
        <v>64.290000000000006</v>
      </c>
      <c r="H6099" s="15" t="str">
        <f t="shared" si="570"/>
        <v>Low</v>
      </c>
      <c r="I6099" s="11" t="str">
        <f t="shared" si="571"/>
        <v>Small</v>
      </c>
      <c r="J6099" s="11" t="str">
        <f t="shared" si="572"/>
        <v>Central</v>
      </c>
      <c r="K6099" s="11" t="str">
        <f t="shared" si="573"/>
        <v>2010s</v>
      </c>
      <c r="L6099" s="11" t="str">
        <f t="shared" si="574"/>
        <v>Fiber</v>
      </c>
      <c r="M6099" s="18">
        <f t="shared" si="575"/>
        <v>2.1430000000000002</v>
      </c>
    </row>
    <row r="6100" spans="1:13">
      <c r="A6100" s="4">
        <v>2017</v>
      </c>
      <c r="B6100" s="5" t="s">
        <v>210</v>
      </c>
      <c r="C6100" s="5" t="s">
        <v>212</v>
      </c>
      <c r="D6100" s="5" t="s">
        <v>15</v>
      </c>
      <c r="E6100" s="5">
        <v>32930</v>
      </c>
      <c r="F6100" s="6">
        <v>2833.89</v>
      </c>
      <c r="H6100" s="15" t="str">
        <f t="shared" si="570"/>
        <v>Medium</v>
      </c>
      <c r="I6100" s="11" t="str">
        <f t="shared" si="571"/>
        <v>Large</v>
      </c>
      <c r="J6100" s="11" t="str">
        <f t="shared" si="572"/>
        <v>Central</v>
      </c>
      <c r="K6100" s="11" t="str">
        <f t="shared" si="573"/>
        <v>2010s</v>
      </c>
      <c r="L6100" s="11" t="str">
        <f t="shared" si="574"/>
        <v>Cereal</v>
      </c>
      <c r="M6100" s="18">
        <f t="shared" si="575"/>
        <v>8.6058001822046759E-2</v>
      </c>
    </row>
    <row r="6101" spans="1:13">
      <c r="A6101" s="4">
        <v>2017</v>
      </c>
      <c r="B6101" s="5" t="s">
        <v>210</v>
      </c>
      <c r="C6101" s="5" t="s">
        <v>212</v>
      </c>
      <c r="D6101" s="5" t="s">
        <v>16</v>
      </c>
      <c r="E6101" s="5">
        <v>120</v>
      </c>
      <c r="F6101" s="6">
        <v>1647.54</v>
      </c>
      <c r="H6101" s="15" t="str">
        <f t="shared" si="570"/>
        <v>Medium</v>
      </c>
      <c r="I6101" s="11" t="str">
        <f t="shared" si="571"/>
        <v>Small</v>
      </c>
      <c r="J6101" s="11" t="str">
        <f t="shared" si="572"/>
        <v>Central</v>
      </c>
      <c r="K6101" s="11" t="str">
        <f t="shared" si="573"/>
        <v>2010s</v>
      </c>
      <c r="L6101" s="11" t="str">
        <f t="shared" si="574"/>
        <v>Cereal</v>
      </c>
      <c r="M6101" s="18">
        <f t="shared" si="575"/>
        <v>13.7295</v>
      </c>
    </row>
    <row r="6102" spans="1:13">
      <c r="A6102" s="4">
        <v>2017</v>
      </c>
      <c r="B6102" s="5" t="s">
        <v>210</v>
      </c>
      <c r="C6102" s="5" t="s">
        <v>212</v>
      </c>
      <c r="D6102" s="5" t="s">
        <v>17</v>
      </c>
      <c r="E6102" s="5">
        <v>140</v>
      </c>
      <c r="F6102" s="6">
        <v>1050.72</v>
      </c>
      <c r="H6102" s="15" t="str">
        <f t="shared" si="570"/>
        <v>Medium</v>
      </c>
      <c r="I6102" s="11" t="str">
        <f t="shared" si="571"/>
        <v>Small</v>
      </c>
      <c r="J6102" s="11" t="str">
        <f t="shared" si="572"/>
        <v>Central</v>
      </c>
      <c r="K6102" s="11" t="str">
        <f t="shared" si="573"/>
        <v>2010s</v>
      </c>
      <c r="L6102" s="11" t="str">
        <f t="shared" si="574"/>
        <v>Pulse</v>
      </c>
      <c r="M6102" s="18">
        <f t="shared" si="575"/>
        <v>7.5051428571428573</v>
      </c>
    </row>
    <row r="6103" spans="1:13">
      <c r="A6103" s="4">
        <v>2017</v>
      </c>
      <c r="B6103" s="5" t="s">
        <v>210</v>
      </c>
      <c r="C6103" s="5" t="s">
        <v>212</v>
      </c>
      <c r="D6103" s="5" t="s">
        <v>18</v>
      </c>
      <c r="E6103" s="5">
        <v>50</v>
      </c>
      <c r="F6103" s="6">
        <v>66.67</v>
      </c>
      <c r="H6103" s="15" t="str">
        <f t="shared" si="570"/>
        <v>Low</v>
      </c>
      <c r="I6103" s="11" t="str">
        <f t="shared" si="571"/>
        <v>Small</v>
      </c>
      <c r="J6103" s="11" t="str">
        <f t="shared" si="572"/>
        <v>Central</v>
      </c>
      <c r="K6103" s="11" t="str">
        <f t="shared" si="573"/>
        <v>2010s</v>
      </c>
      <c r="L6103" s="11" t="str">
        <f t="shared" si="574"/>
        <v>Fiber</v>
      </c>
      <c r="M6103" s="18">
        <f t="shared" si="575"/>
        <v>1.3334000000000001</v>
      </c>
    </row>
    <row r="6104" spans="1:13">
      <c r="A6104" s="4">
        <v>2008</v>
      </c>
      <c r="B6104" s="5" t="s">
        <v>210</v>
      </c>
      <c r="C6104" s="5" t="s">
        <v>213</v>
      </c>
      <c r="D6104" s="5" t="s">
        <v>15</v>
      </c>
      <c r="E6104" s="5">
        <v>59470</v>
      </c>
      <c r="F6104" s="6">
        <v>2256.98</v>
      </c>
      <c r="H6104" s="15" t="str">
        <f t="shared" si="570"/>
        <v>Medium</v>
      </c>
      <c r="I6104" s="11" t="str">
        <f t="shared" si="571"/>
        <v>Large</v>
      </c>
      <c r="J6104" s="11" t="str">
        <f t="shared" si="572"/>
        <v>Central</v>
      </c>
      <c r="K6104" s="11" t="str">
        <f t="shared" si="573"/>
        <v>2000s</v>
      </c>
      <c r="L6104" s="11" t="str">
        <f t="shared" si="574"/>
        <v>Cereal</v>
      </c>
      <c r="M6104" s="18">
        <f t="shared" si="575"/>
        <v>3.7951572221288046E-2</v>
      </c>
    </row>
    <row r="6105" spans="1:13">
      <c r="A6105" s="4">
        <v>2008</v>
      </c>
      <c r="B6105" s="5" t="s">
        <v>210</v>
      </c>
      <c r="C6105" s="5" t="s">
        <v>213</v>
      </c>
      <c r="D6105" s="5" t="s">
        <v>16</v>
      </c>
      <c r="E6105" s="5">
        <v>2900</v>
      </c>
      <c r="F6105" s="6">
        <v>2391.89</v>
      </c>
      <c r="H6105" s="15" t="str">
        <f t="shared" si="570"/>
        <v>Medium</v>
      </c>
      <c r="I6105" s="11" t="str">
        <f t="shared" si="571"/>
        <v>Medium</v>
      </c>
      <c r="J6105" s="11" t="str">
        <f t="shared" si="572"/>
        <v>Central</v>
      </c>
      <c r="K6105" s="11" t="str">
        <f t="shared" si="573"/>
        <v>2000s</v>
      </c>
      <c r="L6105" s="11" t="str">
        <f t="shared" si="574"/>
        <v>Cereal</v>
      </c>
      <c r="M6105" s="18">
        <f t="shared" si="575"/>
        <v>0.82478965517241376</v>
      </c>
    </row>
    <row r="6106" spans="1:13">
      <c r="A6106" s="4">
        <v>2008</v>
      </c>
      <c r="B6106" s="5" t="s">
        <v>210</v>
      </c>
      <c r="C6106" s="5" t="s">
        <v>213</v>
      </c>
      <c r="D6106" s="5" t="s">
        <v>17</v>
      </c>
      <c r="E6106" s="5">
        <v>30</v>
      </c>
      <c r="F6106" s="6">
        <v>1000</v>
      </c>
      <c r="H6106" s="15" t="str">
        <f t="shared" si="570"/>
        <v>Medium</v>
      </c>
      <c r="I6106" s="11" t="str">
        <f t="shared" si="571"/>
        <v>Small</v>
      </c>
      <c r="J6106" s="11" t="str">
        <f t="shared" si="572"/>
        <v>Central</v>
      </c>
      <c r="K6106" s="11" t="str">
        <f t="shared" si="573"/>
        <v>2000s</v>
      </c>
      <c r="L6106" s="11" t="str">
        <f t="shared" si="574"/>
        <v>Pulse</v>
      </c>
      <c r="M6106" s="18">
        <f t="shared" si="575"/>
        <v>33.333333333333336</v>
      </c>
    </row>
    <row r="6107" spans="1:13">
      <c r="A6107" s="4">
        <v>2008</v>
      </c>
      <c r="B6107" s="5" t="s">
        <v>210</v>
      </c>
      <c r="C6107" s="5" t="s">
        <v>213</v>
      </c>
      <c r="D6107" s="5" t="s">
        <v>18</v>
      </c>
      <c r="E6107" s="5">
        <v>40</v>
      </c>
      <c r="F6107" s="6">
        <v>250</v>
      </c>
      <c r="H6107" s="15" t="str">
        <f t="shared" si="570"/>
        <v>Low</v>
      </c>
      <c r="I6107" s="11" t="str">
        <f t="shared" si="571"/>
        <v>Small</v>
      </c>
      <c r="J6107" s="11" t="str">
        <f t="shared" si="572"/>
        <v>Central</v>
      </c>
      <c r="K6107" s="11" t="str">
        <f t="shared" si="573"/>
        <v>2000s</v>
      </c>
      <c r="L6107" s="11" t="str">
        <f t="shared" si="574"/>
        <v>Fiber</v>
      </c>
      <c r="M6107" s="18">
        <f t="shared" si="575"/>
        <v>6.25</v>
      </c>
    </row>
    <row r="6108" spans="1:13">
      <c r="A6108" s="4">
        <v>2009</v>
      </c>
      <c r="B6108" s="5" t="s">
        <v>210</v>
      </c>
      <c r="C6108" s="5" t="s">
        <v>213</v>
      </c>
      <c r="D6108" s="5" t="s">
        <v>15</v>
      </c>
      <c r="E6108" s="5">
        <v>63750</v>
      </c>
      <c r="F6108" s="6">
        <v>2584.2600000000002</v>
      </c>
      <c r="H6108" s="15" t="str">
        <f t="shared" si="570"/>
        <v>Medium</v>
      </c>
      <c r="I6108" s="11" t="str">
        <f t="shared" si="571"/>
        <v>Large</v>
      </c>
      <c r="J6108" s="11" t="str">
        <f t="shared" si="572"/>
        <v>Central</v>
      </c>
      <c r="K6108" s="11" t="str">
        <f t="shared" si="573"/>
        <v>2000s</v>
      </c>
      <c r="L6108" s="11" t="str">
        <f t="shared" si="574"/>
        <v>Cereal</v>
      </c>
      <c r="M6108" s="18">
        <f t="shared" si="575"/>
        <v>4.0537411764705884E-2</v>
      </c>
    </row>
    <row r="6109" spans="1:13">
      <c r="A6109" s="4">
        <v>2009</v>
      </c>
      <c r="B6109" s="5" t="s">
        <v>210</v>
      </c>
      <c r="C6109" s="5" t="s">
        <v>213</v>
      </c>
      <c r="D6109" s="5" t="s">
        <v>16</v>
      </c>
      <c r="E6109" s="5">
        <v>2900</v>
      </c>
      <c r="F6109" s="6">
        <v>1873.17</v>
      </c>
      <c r="H6109" s="15" t="str">
        <f t="shared" si="570"/>
        <v>Medium</v>
      </c>
      <c r="I6109" s="11" t="str">
        <f t="shared" si="571"/>
        <v>Medium</v>
      </c>
      <c r="J6109" s="11" t="str">
        <f t="shared" si="572"/>
        <v>Central</v>
      </c>
      <c r="K6109" s="11" t="str">
        <f t="shared" si="573"/>
        <v>2000s</v>
      </c>
      <c r="L6109" s="11" t="str">
        <f t="shared" si="574"/>
        <v>Cereal</v>
      </c>
      <c r="M6109" s="18">
        <f t="shared" si="575"/>
        <v>0.64592068965517246</v>
      </c>
    </row>
    <row r="6110" spans="1:13">
      <c r="A6110" s="4">
        <v>2009</v>
      </c>
      <c r="B6110" s="5" t="s">
        <v>210</v>
      </c>
      <c r="C6110" s="5" t="s">
        <v>213</v>
      </c>
      <c r="D6110" s="5" t="s">
        <v>17</v>
      </c>
      <c r="E6110" s="5">
        <v>30</v>
      </c>
      <c r="F6110" s="6">
        <v>1000</v>
      </c>
      <c r="H6110" s="15" t="str">
        <f t="shared" si="570"/>
        <v>Medium</v>
      </c>
      <c r="I6110" s="11" t="str">
        <f t="shared" si="571"/>
        <v>Small</v>
      </c>
      <c r="J6110" s="11" t="str">
        <f t="shared" si="572"/>
        <v>Central</v>
      </c>
      <c r="K6110" s="11" t="str">
        <f t="shared" si="573"/>
        <v>2000s</v>
      </c>
      <c r="L6110" s="11" t="str">
        <f t="shared" si="574"/>
        <v>Pulse</v>
      </c>
      <c r="M6110" s="18">
        <f t="shared" si="575"/>
        <v>33.333333333333336</v>
      </c>
    </row>
    <row r="6111" spans="1:13">
      <c r="A6111" s="4">
        <v>2010</v>
      </c>
      <c r="B6111" s="5" t="s">
        <v>210</v>
      </c>
      <c r="C6111" s="5" t="s">
        <v>213</v>
      </c>
      <c r="D6111" s="5" t="s">
        <v>15</v>
      </c>
      <c r="E6111" s="5">
        <v>65390</v>
      </c>
      <c r="F6111" s="6">
        <v>2295.87</v>
      </c>
      <c r="H6111" s="15" t="str">
        <f t="shared" si="570"/>
        <v>Medium</v>
      </c>
      <c r="I6111" s="11" t="str">
        <f t="shared" si="571"/>
        <v>Large</v>
      </c>
      <c r="J6111" s="11" t="str">
        <f t="shared" si="572"/>
        <v>Central</v>
      </c>
      <c r="K6111" s="11" t="str">
        <f t="shared" si="573"/>
        <v>2010s</v>
      </c>
      <c r="L6111" s="11" t="str">
        <f t="shared" si="574"/>
        <v>Cereal</v>
      </c>
      <c r="M6111" s="18">
        <f t="shared" si="575"/>
        <v>3.5110414436458175E-2</v>
      </c>
    </row>
    <row r="6112" spans="1:13">
      <c r="A6112" s="4">
        <v>2010</v>
      </c>
      <c r="B6112" s="5" t="s">
        <v>210</v>
      </c>
      <c r="C6112" s="5" t="s">
        <v>213</v>
      </c>
      <c r="D6112" s="5" t="s">
        <v>16</v>
      </c>
      <c r="E6112" s="5">
        <v>2560</v>
      </c>
      <c r="F6112" s="6">
        <v>2217.77</v>
      </c>
      <c r="H6112" s="15" t="str">
        <f t="shared" si="570"/>
        <v>Medium</v>
      </c>
      <c r="I6112" s="11" t="str">
        <f t="shared" si="571"/>
        <v>Medium</v>
      </c>
      <c r="J6112" s="11" t="str">
        <f t="shared" si="572"/>
        <v>Central</v>
      </c>
      <c r="K6112" s="11" t="str">
        <f t="shared" si="573"/>
        <v>2010s</v>
      </c>
      <c r="L6112" s="11" t="str">
        <f t="shared" si="574"/>
        <v>Cereal</v>
      </c>
      <c r="M6112" s="18">
        <f t="shared" si="575"/>
        <v>0.86631640624999995</v>
      </c>
    </row>
    <row r="6113" spans="1:13">
      <c r="A6113" s="4">
        <v>2010</v>
      </c>
      <c r="B6113" s="5" t="s">
        <v>210</v>
      </c>
      <c r="C6113" s="5" t="s">
        <v>213</v>
      </c>
      <c r="D6113" s="5" t="s">
        <v>17</v>
      </c>
      <c r="E6113" s="5">
        <v>40</v>
      </c>
      <c r="F6113" s="6">
        <v>793.65</v>
      </c>
      <c r="H6113" s="15" t="str">
        <f t="shared" si="570"/>
        <v>Low</v>
      </c>
      <c r="I6113" s="11" t="str">
        <f t="shared" si="571"/>
        <v>Small</v>
      </c>
      <c r="J6113" s="11" t="str">
        <f t="shared" si="572"/>
        <v>Central</v>
      </c>
      <c r="K6113" s="11" t="str">
        <f t="shared" si="573"/>
        <v>2010s</v>
      </c>
      <c r="L6113" s="11" t="str">
        <f t="shared" si="574"/>
        <v>Pulse</v>
      </c>
      <c r="M6113" s="18">
        <f t="shared" si="575"/>
        <v>19.841249999999999</v>
      </c>
    </row>
    <row r="6114" spans="1:13">
      <c r="A6114" s="4">
        <v>2010</v>
      </c>
      <c r="B6114" s="5" t="s">
        <v>210</v>
      </c>
      <c r="C6114" s="5" t="s">
        <v>213</v>
      </c>
      <c r="D6114" s="5" t="s">
        <v>18</v>
      </c>
      <c r="E6114" s="5">
        <v>50</v>
      </c>
      <c r="F6114" s="6">
        <v>200</v>
      </c>
      <c r="H6114" s="15" t="str">
        <f t="shared" si="570"/>
        <v>Low</v>
      </c>
      <c r="I6114" s="11" t="str">
        <f t="shared" si="571"/>
        <v>Small</v>
      </c>
      <c r="J6114" s="11" t="str">
        <f t="shared" si="572"/>
        <v>Central</v>
      </c>
      <c r="K6114" s="11" t="str">
        <f t="shared" si="573"/>
        <v>2010s</v>
      </c>
      <c r="L6114" s="11" t="str">
        <f t="shared" si="574"/>
        <v>Fiber</v>
      </c>
      <c r="M6114" s="18">
        <f t="shared" si="575"/>
        <v>4</v>
      </c>
    </row>
    <row r="6115" spans="1:13">
      <c r="A6115" s="4">
        <v>2011</v>
      </c>
      <c r="B6115" s="5" t="s">
        <v>210</v>
      </c>
      <c r="C6115" s="5" t="s">
        <v>213</v>
      </c>
      <c r="D6115" s="5" t="s">
        <v>15</v>
      </c>
      <c r="E6115" s="5">
        <v>65750</v>
      </c>
      <c r="F6115" s="6">
        <v>2547.9699999999998</v>
      </c>
      <c r="H6115" s="15" t="str">
        <f t="shared" si="570"/>
        <v>Medium</v>
      </c>
      <c r="I6115" s="11" t="str">
        <f t="shared" si="571"/>
        <v>Large</v>
      </c>
      <c r="J6115" s="11" t="str">
        <f t="shared" si="572"/>
        <v>Central</v>
      </c>
      <c r="K6115" s="11" t="str">
        <f t="shared" si="573"/>
        <v>2010s</v>
      </c>
      <c r="L6115" s="11" t="str">
        <f t="shared" si="574"/>
        <v>Cereal</v>
      </c>
      <c r="M6115" s="18">
        <f t="shared" si="575"/>
        <v>3.8752395437262353E-2</v>
      </c>
    </row>
    <row r="6116" spans="1:13">
      <c r="A6116" s="4">
        <v>2011</v>
      </c>
      <c r="B6116" s="5" t="s">
        <v>210</v>
      </c>
      <c r="C6116" s="5" t="s">
        <v>213</v>
      </c>
      <c r="D6116" s="5" t="s">
        <v>16</v>
      </c>
      <c r="E6116" s="5">
        <v>2270</v>
      </c>
      <c r="F6116" s="6">
        <v>2111.04</v>
      </c>
      <c r="H6116" s="15" t="str">
        <f t="shared" si="570"/>
        <v>Medium</v>
      </c>
      <c r="I6116" s="11" t="str">
        <f t="shared" si="571"/>
        <v>Medium</v>
      </c>
      <c r="J6116" s="11" t="str">
        <f t="shared" si="572"/>
        <v>Central</v>
      </c>
      <c r="K6116" s="11" t="str">
        <f t="shared" si="573"/>
        <v>2010s</v>
      </c>
      <c r="L6116" s="11" t="str">
        <f t="shared" si="574"/>
        <v>Cereal</v>
      </c>
      <c r="M6116" s="18">
        <f t="shared" si="575"/>
        <v>0.92997356828193833</v>
      </c>
    </row>
    <row r="6117" spans="1:13">
      <c r="A6117" s="4">
        <v>2011</v>
      </c>
      <c r="B6117" s="5" t="s">
        <v>210</v>
      </c>
      <c r="C6117" s="5" t="s">
        <v>213</v>
      </c>
      <c r="D6117" s="5" t="s">
        <v>17</v>
      </c>
      <c r="E6117" s="5">
        <v>30</v>
      </c>
      <c r="F6117" s="6">
        <v>1000</v>
      </c>
      <c r="H6117" s="15" t="str">
        <f t="shared" si="570"/>
        <v>Medium</v>
      </c>
      <c r="I6117" s="11" t="str">
        <f t="shared" si="571"/>
        <v>Small</v>
      </c>
      <c r="J6117" s="11" t="str">
        <f t="shared" si="572"/>
        <v>Central</v>
      </c>
      <c r="K6117" s="11" t="str">
        <f t="shared" si="573"/>
        <v>2010s</v>
      </c>
      <c r="L6117" s="11" t="str">
        <f t="shared" si="574"/>
        <v>Pulse</v>
      </c>
      <c r="M6117" s="18">
        <f t="shared" si="575"/>
        <v>33.333333333333336</v>
      </c>
    </row>
    <row r="6118" spans="1:13">
      <c r="A6118" s="4">
        <v>2011</v>
      </c>
      <c r="B6118" s="5" t="s">
        <v>210</v>
      </c>
      <c r="C6118" s="5" t="s">
        <v>213</v>
      </c>
      <c r="D6118" s="5" t="s">
        <v>18</v>
      </c>
      <c r="E6118" s="5">
        <v>80</v>
      </c>
      <c r="F6118" s="6">
        <v>250</v>
      </c>
      <c r="H6118" s="15" t="str">
        <f t="shared" si="570"/>
        <v>Low</v>
      </c>
      <c r="I6118" s="11" t="str">
        <f t="shared" si="571"/>
        <v>Small</v>
      </c>
      <c r="J6118" s="11" t="str">
        <f t="shared" si="572"/>
        <v>Central</v>
      </c>
      <c r="K6118" s="11" t="str">
        <f t="shared" si="573"/>
        <v>2010s</v>
      </c>
      <c r="L6118" s="11" t="str">
        <f t="shared" si="574"/>
        <v>Fiber</v>
      </c>
      <c r="M6118" s="18">
        <f t="shared" si="575"/>
        <v>3.125</v>
      </c>
    </row>
    <row r="6119" spans="1:13">
      <c r="A6119" s="4">
        <v>2012</v>
      </c>
      <c r="B6119" s="5" t="s">
        <v>210</v>
      </c>
      <c r="C6119" s="5" t="s">
        <v>213</v>
      </c>
      <c r="D6119" s="5" t="s">
        <v>15</v>
      </c>
      <c r="E6119" s="5">
        <v>49510</v>
      </c>
      <c r="F6119" s="6">
        <v>2913.95</v>
      </c>
      <c r="H6119" s="15" t="str">
        <f t="shared" si="570"/>
        <v>Medium</v>
      </c>
      <c r="I6119" s="11" t="str">
        <f t="shared" si="571"/>
        <v>Large</v>
      </c>
      <c r="J6119" s="11" t="str">
        <f t="shared" si="572"/>
        <v>Central</v>
      </c>
      <c r="K6119" s="11" t="str">
        <f t="shared" si="573"/>
        <v>2010s</v>
      </c>
      <c r="L6119" s="11" t="str">
        <f t="shared" si="574"/>
        <v>Cereal</v>
      </c>
      <c r="M6119" s="18">
        <f t="shared" si="575"/>
        <v>5.8855786709755602E-2</v>
      </c>
    </row>
    <row r="6120" spans="1:13">
      <c r="A6120" s="4">
        <v>2012</v>
      </c>
      <c r="B6120" s="5" t="s">
        <v>210</v>
      </c>
      <c r="C6120" s="5" t="s">
        <v>213</v>
      </c>
      <c r="D6120" s="5" t="s">
        <v>16</v>
      </c>
      <c r="E6120" s="5">
        <v>2180</v>
      </c>
      <c r="F6120" s="6">
        <v>2301.83</v>
      </c>
      <c r="H6120" s="15" t="str">
        <f t="shared" si="570"/>
        <v>Medium</v>
      </c>
      <c r="I6120" s="11" t="str">
        <f t="shared" si="571"/>
        <v>Medium</v>
      </c>
      <c r="J6120" s="11" t="str">
        <f t="shared" si="572"/>
        <v>Central</v>
      </c>
      <c r="K6120" s="11" t="str">
        <f t="shared" si="573"/>
        <v>2010s</v>
      </c>
      <c r="L6120" s="11" t="str">
        <f t="shared" si="574"/>
        <v>Cereal</v>
      </c>
      <c r="M6120" s="18">
        <f t="shared" si="575"/>
        <v>1.0558853211009174</v>
      </c>
    </row>
    <row r="6121" spans="1:13">
      <c r="A6121" s="4">
        <v>2012</v>
      </c>
      <c r="B6121" s="5" t="s">
        <v>210</v>
      </c>
      <c r="C6121" s="5" t="s">
        <v>213</v>
      </c>
      <c r="D6121" s="5" t="s">
        <v>17</v>
      </c>
      <c r="E6121" s="5">
        <v>30</v>
      </c>
      <c r="F6121" s="6">
        <v>1000</v>
      </c>
      <c r="H6121" s="15" t="str">
        <f t="shared" si="570"/>
        <v>Medium</v>
      </c>
      <c r="I6121" s="11" t="str">
        <f t="shared" si="571"/>
        <v>Small</v>
      </c>
      <c r="J6121" s="11" t="str">
        <f t="shared" si="572"/>
        <v>Central</v>
      </c>
      <c r="K6121" s="11" t="str">
        <f t="shared" si="573"/>
        <v>2010s</v>
      </c>
      <c r="L6121" s="11" t="str">
        <f t="shared" si="574"/>
        <v>Pulse</v>
      </c>
      <c r="M6121" s="18">
        <f t="shared" si="575"/>
        <v>33.333333333333336</v>
      </c>
    </row>
    <row r="6122" spans="1:13">
      <c r="A6122" s="4">
        <v>2012</v>
      </c>
      <c r="B6122" s="5" t="s">
        <v>210</v>
      </c>
      <c r="C6122" s="5" t="s">
        <v>213</v>
      </c>
      <c r="D6122" s="5" t="s">
        <v>18</v>
      </c>
      <c r="E6122" s="5">
        <v>50</v>
      </c>
      <c r="F6122" s="6">
        <v>200</v>
      </c>
      <c r="H6122" s="15" t="str">
        <f t="shared" si="570"/>
        <v>Low</v>
      </c>
      <c r="I6122" s="11" t="str">
        <f t="shared" si="571"/>
        <v>Small</v>
      </c>
      <c r="J6122" s="11" t="str">
        <f t="shared" si="572"/>
        <v>Central</v>
      </c>
      <c r="K6122" s="11" t="str">
        <f t="shared" si="573"/>
        <v>2010s</v>
      </c>
      <c r="L6122" s="11" t="str">
        <f t="shared" si="574"/>
        <v>Fiber</v>
      </c>
      <c r="M6122" s="18">
        <f t="shared" si="575"/>
        <v>4</v>
      </c>
    </row>
    <row r="6123" spans="1:13">
      <c r="A6123" s="4">
        <v>2013</v>
      </c>
      <c r="B6123" s="5" t="s">
        <v>210</v>
      </c>
      <c r="C6123" s="5" t="s">
        <v>213</v>
      </c>
      <c r="D6123" s="5" t="s">
        <v>15</v>
      </c>
      <c r="E6123" s="5">
        <v>56250</v>
      </c>
      <c r="F6123" s="6">
        <v>2769.01</v>
      </c>
      <c r="H6123" s="15" t="str">
        <f t="shared" si="570"/>
        <v>Medium</v>
      </c>
      <c r="I6123" s="11" t="str">
        <f t="shared" si="571"/>
        <v>Large</v>
      </c>
      <c r="J6123" s="11" t="str">
        <f t="shared" si="572"/>
        <v>Central</v>
      </c>
      <c r="K6123" s="11" t="str">
        <f t="shared" si="573"/>
        <v>2010s</v>
      </c>
      <c r="L6123" s="11" t="str">
        <f t="shared" si="574"/>
        <v>Cereal</v>
      </c>
      <c r="M6123" s="18">
        <f t="shared" si="575"/>
        <v>4.9226844444444445E-2</v>
      </c>
    </row>
    <row r="6124" spans="1:13">
      <c r="A6124" s="4">
        <v>2013</v>
      </c>
      <c r="B6124" s="5" t="s">
        <v>210</v>
      </c>
      <c r="C6124" s="5" t="s">
        <v>213</v>
      </c>
      <c r="D6124" s="5" t="s">
        <v>16</v>
      </c>
      <c r="E6124" s="5">
        <v>2240</v>
      </c>
      <c r="F6124" s="6">
        <v>2394.85</v>
      </c>
      <c r="H6124" s="15" t="str">
        <f t="shared" si="570"/>
        <v>Medium</v>
      </c>
      <c r="I6124" s="11" t="str">
        <f t="shared" si="571"/>
        <v>Medium</v>
      </c>
      <c r="J6124" s="11" t="str">
        <f t="shared" si="572"/>
        <v>Central</v>
      </c>
      <c r="K6124" s="11" t="str">
        <f t="shared" si="573"/>
        <v>2010s</v>
      </c>
      <c r="L6124" s="11" t="str">
        <f t="shared" si="574"/>
        <v>Cereal</v>
      </c>
      <c r="M6124" s="18">
        <f t="shared" si="575"/>
        <v>1.0691294642857143</v>
      </c>
    </row>
    <row r="6125" spans="1:13">
      <c r="A6125" s="4">
        <v>2013</v>
      </c>
      <c r="B6125" s="5" t="s">
        <v>210</v>
      </c>
      <c r="C6125" s="5" t="s">
        <v>213</v>
      </c>
      <c r="D6125" s="5" t="s">
        <v>17</v>
      </c>
      <c r="E6125" s="5">
        <v>20</v>
      </c>
      <c r="F6125" s="6">
        <v>1000</v>
      </c>
      <c r="H6125" s="15" t="str">
        <f t="shared" si="570"/>
        <v>Medium</v>
      </c>
      <c r="I6125" s="11" t="str">
        <f t="shared" si="571"/>
        <v>Small</v>
      </c>
      <c r="J6125" s="11" t="str">
        <f t="shared" si="572"/>
        <v>Central</v>
      </c>
      <c r="K6125" s="11" t="str">
        <f t="shared" si="573"/>
        <v>2010s</v>
      </c>
      <c r="L6125" s="11" t="str">
        <f t="shared" si="574"/>
        <v>Pulse</v>
      </c>
      <c r="M6125" s="18">
        <f t="shared" si="575"/>
        <v>50</v>
      </c>
    </row>
    <row r="6126" spans="1:13">
      <c r="A6126" s="4">
        <v>2013</v>
      </c>
      <c r="B6126" s="5" t="s">
        <v>210</v>
      </c>
      <c r="C6126" s="5" t="s">
        <v>213</v>
      </c>
      <c r="D6126" s="5" t="s">
        <v>18</v>
      </c>
      <c r="E6126" s="5">
        <v>50</v>
      </c>
      <c r="F6126" s="6">
        <v>200</v>
      </c>
      <c r="H6126" s="15" t="str">
        <f t="shared" si="570"/>
        <v>Low</v>
      </c>
      <c r="I6126" s="11" t="str">
        <f t="shared" si="571"/>
        <v>Small</v>
      </c>
      <c r="J6126" s="11" t="str">
        <f t="shared" si="572"/>
        <v>Central</v>
      </c>
      <c r="K6126" s="11" t="str">
        <f t="shared" si="573"/>
        <v>2010s</v>
      </c>
      <c r="L6126" s="11" t="str">
        <f t="shared" si="574"/>
        <v>Fiber</v>
      </c>
      <c r="M6126" s="18">
        <f t="shared" si="575"/>
        <v>4</v>
      </c>
    </row>
    <row r="6127" spans="1:13">
      <c r="A6127" s="4">
        <v>2014</v>
      </c>
      <c r="B6127" s="5" t="s">
        <v>210</v>
      </c>
      <c r="C6127" s="5" t="s">
        <v>213</v>
      </c>
      <c r="D6127" s="5" t="s">
        <v>15</v>
      </c>
      <c r="E6127" s="5">
        <v>60990</v>
      </c>
      <c r="F6127" s="6">
        <v>2841.15</v>
      </c>
      <c r="H6127" s="15" t="str">
        <f t="shared" si="570"/>
        <v>Medium</v>
      </c>
      <c r="I6127" s="11" t="str">
        <f t="shared" si="571"/>
        <v>Large</v>
      </c>
      <c r="J6127" s="11" t="str">
        <f t="shared" si="572"/>
        <v>Central</v>
      </c>
      <c r="K6127" s="11" t="str">
        <f t="shared" si="573"/>
        <v>2010s</v>
      </c>
      <c r="L6127" s="11" t="str">
        <f t="shared" si="574"/>
        <v>Cereal</v>
      </c>
      <c r="M6127" s="18">
        <f t="shared" si="575"/>
        <v>4.6583866207575014E-2</v>
      </c>
    </row>
    <row r="6128" spans="1:13">
      <c r="A6128" s="4">
        <v>2014</v>
      </c>
      <c r="B6128" s="5" t="s">
        <v>210</v>
      </c>
      <c r="C6128" s="5" t="s">
        <v>213</v>
      </c>
      <c r="D6128" s="5" t="s">
        <v>16</v>
      </c>
      <c r="E6128" s="5">
        <v>1180</v>
      </c>
      <c r="F6128" s="6">
        <v>2172.13</v>
      </c>
      <c r="H6128" s="15" t="str">
        <f t="shared" si="570"/>
        <v>Medium</v>
      </c>
      <c r="I6128" s="11" t="str">
        <f t="shared" si="571"/>
        <v>Medium</v>
      </c>
      <c r="J6128" s="11" t="str">
        <f t="shared" si="572"/>
        <v>Central</v>
      </c>
      <c r="K6128" s="11" t="str">
        <f t="shared" si="573"/>
        <v>2010s</v>
      </c>
      <c r="L6128" s="11" t="str">
        <f t="shared" si="574"/>
        <v>Cereal</v>
      </c>
      <c r="M6128" s="18">
        <f t="shared" si="575"/>
        <v>1.8407881355932205</v>
      </c>
    </row>
    <row r="6129" spans="1:13">
      <c r="A6129" s="4">
        <v>2015</v>
      </c>
      <c r="B6129" s="5" t="s">
        <v>210</v>
      </c>
      <c r="C6129" s="5" t="s">
        <v>213</v>
      </c>
      <c r="D6129" s="5" t="s">
        <v>15</v>
      </c>
      <c r="E6129" s="5">
        <v>68400</v>
      </c>
      <c r="F6129" s="6">
        <v>2750.77</v>
      </c>
      <c r="H6129" s="15" t="str">
        <f t="shared" si="570"/>
        <v>Medium</v>
      </c>
      <c r="I6129" s="11" t="str">
        <f t="shared" si="571"/>
        <v>Large</v>
      </c>
      <c r="J6129" s="11" t="str">
        <f t="shared" si="572"/>
        <v>Central</v>
      </c>
      <c r="K6129" s="11" t="str">
        <f t="shared" si="573"/>
        <v>2010s</v>
      </c>
      <c r="L6129" s="11" t="str">
        <f t="shared" si="574"/>
        <v>Cereal</v>
      </c>
      <c r="M6129" s="18">
        <f t="shared" si="575"/>
        <v>4.0215935672514622E-2</v>
      </c>
    </row>
    <row r="6130" spans="1:13">
      <c r="A6130" s="4">
        <v>2015</v>
      </c>
      <c r="B6130" s="5" t="s">
        <v>210</v>
      </c>
      <c r="C6130" s="5" t="s">
        <v>213</v>
      </c>
      <c r="D6130" s="5" t="s">
        <v>16</v>
      </c>
      <c r="E6130" s="5">
        <v>1800</v>
      </c>
      <c r="F6130" s="6">
        <v>1757.74</v>
      </c>
      <c r="H6130" s="15" t="str">
        <f t="shared" si="570"/>
        <v>Medium</v>
      </c>
      <c r="I6130" s="11" t="str">
        <f t="shared" si="571"/>
        <v>Medium</v>
      </c>
      <c r="J6130" s="11" t="str">
        <f t="shared" si="572"/>
        <v>Central</v>
      </c>
      <c r="K6130" s="11" t="str">
        <f t="shared" si="573"/>
        <v>2010s</v>
      </c>
      <c r="L6130" s="11" t="str">
        <f t="shared" si="574"/>
        <v>Cereal</v>
      </c>
      <c r="M6130" s="18">
        <f t="shared" si="575"/>
        <v>0.97652222222222218</v>
      </c>
    </row>
    <row r="6131" spans="1:13">
      <c r="A6131" s="4">
        <v>2015</v>
      </c>
      <c r="B6131" s="5" t="s">
        <v>210</v>
      </c>
      <c r="C6131" s="5" t="s">
        <v>213</v>
      </c>
      <c r="D6131" s="5" t="s">
        <v>17</v>
      </c>
      <c r="E6131" s="5">
        <v>20</v>
      </c>
      <c r="F6131" s="6">
        <v>500</v>
      </c>
      <c r="H6131" s="15" t="str">
        <f t="shared" si="570"/>
        <v>Low</v>
      </c>
      <c r="I6131" s="11" t="str">
        <f t="shared" si="571"/>
        <v>Small</v>
      </c>
      <c r="J6131" s="11" t="str">
        <f t="shared" si="572"/>
        <v>Central</v>
      </c>
      <c r="K6131" s="11" t="str">
        <f t="shared" si="573"/>
        <v>2010s</v>
      </c>
      <c r="L6131" s="11" t="str">
        <f t="shared" si="574"/>
        <v>Pulse</v>
      </c>
      <c r="M6131" s="18">
        <f t="shared" si="575"/>
        <v>25</v>
      </c>
    </row>
    <row r="6132" spans="1:13">
      <c r="A6132" s="4">
        <v>2016</v>
      </c>
      <c r="B6132" s="5" t="s">
        <v>210</v>
      </c>
      <c r="C6132" s="5" t="s">
        <v>213</v>
      </c>
      <c r="D6132" s="5" t="s">
        <v>15</v>
      </c>
      <c r="E6132" s="5">
        <v>55670</v>
      </c>
      <c r="F6132" s="6">
        <v>2559.65</v>
      </c>
      <c r="H6132" s="15" t="str">
        <f t="shared" si="570"/>
        <v>Medium</v>
      </c>
      <c r="I6132" s="11" t="str">
        <f t="shared" si="571"/>
        <v>Large</v>
      </c>
      <c r="J6132" s="11" t="str">
        <f t="shared" si="572"/>
        <v>Central</v>
      </c>
      <c r="K6132" s="11" t="str">
        <f t="shared" si="573"/>
        <v>2010s</v>
      </c>
      <c r="L6132" s="11" t="str">
        <f t="shared" si="574"/>
        <v>Cereal</v>
      </c>
      <c r="M6132" s="18">
        <f t="shared" si="575"/>
        <v>4.5978983294413509E-2</v>
      </c>
    </row>
    <row r="6133" spans="1:13">
      <c r="A6133" s="4">
        <v>2016</v>
      </c>
      <c r="B6133" s="5" t="s">
        <v>210</v>
      </c>
      <c r="C6133" s="5" t="s">
        <v>213</v>
      </c>
      <c r="D6133" s="5" t="s">
        <v>16</v>
      </c>
      <c r="E6133" s="5">
        <v>1880</v>
      </c>
      <c r="F6133" s="6">
        <v>1941.37</v>
      </c>
      <c r="H6133" s="15" t="str">
        <f t="shared" si="570"/>
        <v>Medium</v>
      </c>
      <c r="I6133" s="11" t="str">
        <f t="shared" si="571"/>
        <v>Medium</v>
      </c>
      <c r="J6133" s="11" t="str">
        <f t="shared" si="572"/>
        <v>Central</v>
      </c>
      <c r="K6133" s="11" t="str">
        <f t="shared" si="573"/>
        <v>2010s</v>
      </c>
      <c r="L6133" s="11" t="str">
        <f t="shared" si="574"/>
        <v>Cereal</v>
      </c>
      <c r="M6133" s="18">
        <f t="shared" si="575"/>
        <v>1.0326436170212765</v>
      </c>
    </row>
    <row r="6134" spans="1:13">
      <c r="A6134" s="4">
        <v>2016</v>
      </c>
      <c r="B6134" s="5" t="s">
        <v>210</v>
      </c>
      <c r="C6134" s="5" t="s">
        <v>213</v>
      </c>
      <c r="D6134" s="5" t="s">
        <v>18</v>
      </c>
      <c r="E6134" s="5">
        <v>30</v>
      </c>
      <c r="F6134" s="6">
        <v>61.88</v>
      </c>
      <c r="H6134" s="15" t="str">
        <f t="shared" si="570"/>
        <v>Low</v>
      </c>
      <c r="I6134" s="11" t="str">
        <f t="shared" si="571"/>
        <v>Small</v>
      </c>
      <c r="J6134" s="11" t="str">
        <f t="shared" si="572"/>
        <v>Central</v>
      </c>
      <c r="K6134" s="11" t="str">
        <f t="shared" si="573"/>
        <v>2010s</v>
      </c>
      <c r="L6134" s="11" t="str">
        <f t="shared" si="574"/>
        <v>Fiber</v>
      </c>
      <c r="M6134" s="18">
        <f t="shared" si="575"/>
        <v>2.0626666666666669</v>
      </c>
    </row>
    <row r="6135" spans="1:13">
      <c r="A6135" s="4">
        <v>2017</v>
      </c>
      <c r="B6135" s="5" t="s">
        <v>210</v>
      </c>
      <c r="C6135" s="5" t="s">
        <v>213</v>
      </c>
      <c r="D6135" s="5" t="s">
        <v>15</v>
      </c>
      <c r="E6135" s="5">
        <v>52410</v>
      </c>
      <c r="F6135" s="6">
        <v>2772.12</v>
      </c>
      <c r="H6135" s="15" t="str">
        <f t="shared" si="570"/>
        <v>Medium</v>
      </c>
      <c r="I6135" s="11" t="str">
        <f t="shared" si="571"/>
        <v>Large</v>
      </c>
      <c r="J6135" s="11" t="str">
        <f t="shared" si="572"/>
        <v>Central</v>
      </c>
      <c r="K6135" s="11" t="str">
        <f t="shared" si="573"/>
        <v>2010s</v>
      </c>
      <c r="L6135" s="11" t="str">
        <f t="shared" si="574"/>
        <v>Cereal</v>
      </c>
      <c r="M6135" s="18">
        <f t="shared" si="575"/>
        <v>5.2892959358900968E-2</v>
      </c>
    </row>
    <row r="6136" spans="1:13">
      <c r="A6136" s="4">
        <v>2017</v>
      </c>
      <c r="B6136" s="5" t="s">
        <v>210</v>
      </c>
      <c r="C6136" s="5" t="s">
        <v>213</v>
      </c>
      <c r="D6136" s="5" t="s">
        <v>16</v>
      </c>
      <c r="E6136" s="5">
        <v>1760</v>
      </c>
      <c r="F6136" s="6">
        <v>2321.1799999999998</v>
      </c>
      <c r="H6136" s="15" t="str">
        <f t="shared" si="570"/>
        <v>Medium</v>
      </c>
      <c r="I6136" s="11" t="str">
        <f t="shared" si="571"/>
        <v>Medium</v>
      </c>
      <c r="J6136" s="11" t="str">
        <f t="shared" si="572"/>
        <v>Central</v>
      </c>
      <c r="K6136" s="11" t="str">
        <f t="shared" si="573"/>
        <v>2010s</v>
      </c>
      <c r="L6136" s="11" t="str">
        <f t="shared" si="574"/>
        <v>Cereal</v>
      </c>
      <c r="M6136" s="18">
        <f t="shared" si="575"/>
        <v>1.3188522727272727</v>
      </c>
    </row>
    <row r="6137" spans="1:13">
      <c r="A6137" s="4">
        <v>2017</v>
      </c>
      <c r="B6137" s="5" t="s">
        <v>210</v>
      </c>
      <c r="C6137" s="5" t="s">
        <v>213</v>
      </c>
      <c r="D6137" s="5" t="s">
        <v>17</v>
      </c>
      <c r="E6137" s="5">
        <v>10</v>
      </c>
      <c r="F6137" s="6">
        <v>1000</v>
      </c>
      <c r="H6137" s="15" t="str">
        <f t="shared" si="570"/>
        <v>Medium</v>
      </c>
      <c r="I6137" s="11" t="str">
        <f t="shared" si="571"/>
        <v>Small</v>
      </c>
      <c r="J6137" s="11" t="str">
        <f t="shared" si="572"/>
        <v>Central</v>
      </c>
      <c r="K6137" s="11" t="str">
        <f t="shared" si="573"/>
        <v>2010s</v>
      </c>
      <c r="L6137" s="11" t="str">
        <f t="shared" si="574"/>
        <v>Pulse</v>
      </c>
      <c r="M6137" s="18">
        <f t="shared" si="575"/>
        <v>100</v>
      </c>
    </row>
    <row r="6138" spans="1:13">
      <c r="A6138" s="4">
        <v>2017</v>
      </c>
      <c r="B6138" s="5" t="s">
        <v>210</v>
      </c>
      <c r="C6138" s="5" t="s">
        <v>213</v>
      </c>
      <c r="D6138" s="5" t="s">
        <v>18</v>
      </c>
      <c r="E6138" s="5">
        <v>20</v>
      </c>
      <c r="F6138" s="6">
        <v>67.5</v>
      </c>
      <c r="H6138" s="15" t="str">
        <f t="shared" si="570"/>
        <v>Low</v>
      </c>
      <c r="I6138" s="11" t="str">
        <f t="shared" si="571"/>
        <v>Small</v>
      </c>
      <c r="J6138" s="11" t="str">
        <f t="shared" si="572"/>
        <v>Central</v>
      </c>
      <c r="K6138" s="11" t="str">
        <f t="shared" si="573"/>
        <v>2010s</v>
      </c>
      <c r="L6138" s="11" t="str">
        <f t="shared" si="574"/>
        <v>Fiber</v>
      </c>
      <c r="M6138" s="18">
        <f t="shared" si="575"/>
        <v>3.375</v>
      </c>
    </row>
    <row r="6139" spans="1:13">
      <c r="A6139" s="4">
        <v>2008</v>
      </c>
      <c r="B6139" s="5" t="s">
        <v>210</v>
      </c>
      <c r="C6139" s="5" t="s">
        <v>214</v>
      </c>
      <c r="D6139" s="5" t="s">
        <v>15</v>
      </c>
      <c r="E6139" s="5">
        <v>74830</v>
      </c>
      <c r="F6139" s="6">
        <v>2323.77</v>
      </c>
      <c r="H6139" s="15" t="str">
        <f t="shared" si="570"/>
        <v>Medium</v>
      </c>
      <c r="I6139" s="11" t="str">
        <f t="shared" si="571"/>
        <v>Large</v>
      </c>
      <c r="J6139" s="11" t="str">
        <f t="shared" si="572"/>
        <v>Central</v>
      </c>
      <c r="K6139" s="11" t="str">
        <f t="shared" si="573"/>
        <v>2000s</v>
      </c>
      <c r="L6139" s="11" t="str">
        <f t="shared" si="574"/>
        <v>Cereal</v>
      </c>
      <c r="M6139" s="18">
        <f t="shared" si="575"/>
        <v>3.1053989041828142E-2</v>
      </c>
    </row>
    <row r="6140" spans="1:13">
      <c r="A6140" s="4">
        <v>2008</v>
      </c>
      <c r="B6140" s="5" t="s">
        <v>210</v>
      </c>
      <c r="C6140" s="5" t="s">
        <v>214</v>
      </c>
      <c r="D6140" s="5" t="s">
        <v>16</v>
      </c>
      <c r="E6140" s="5">
        <v>55280</v>
      </c>
      <c r="F6140" s="6">
        <v>2162.86</v>
      </c>
      <c r="H6140" s="15" t="str">
        <f t="shared" si="570"/>
        <v>Medium</v>
      </c>
      <c r="I6140" s="11" t="str">
        <f t="shared" si="571"/>
        <v>Large</v>
      </c>
      <c r="J6140" s="11" t="str">
        <f t="shared" si="572"/>
        <v>Central</v>
      </c>
      <c r="K6140" s="11" t="str">
        <f t="shared" si="573"/>
        <v>2000s</v>
      </c>
      <c r="L6140" s="11" t="str">
        <f t="shared" si="574"/>
        <v>Cereal</v>
      </c>
      <c r="M6140" s="18">
        <f t="shared" si="575"/>
        <v>3.9125542691751086E-2</v>
      </c>
    </row>
    <row r="6141" spans="1:13">
      <c r="A6141" s="4">
        <v>2008</v>
      </c>
      <c r="B6141" s="5" t="s">
        <v>210</v>
      </c>
      <c r="C6141" s="5" t="s">
        <v>214</v>
      </c>
      <c r="D6141" s="5" t="s">
        <v>17</v>
      </c>
      <c r="E6141" s="5">
        <v>60</v>
      </c>
      <c r="F6141" s="6">
        <v>1000</v>
      </c>
      <c r="H6141" s="15" t="str">
        <f t="shared" si="570"/>
        <v>Medium</v>
      </c>
      <c r="I6141" s="11" t="str">
        <f t="shared" si="571"/>
        <v>Small</v>
      </c>
      <c r="J6141" s="11" t="str">
        <f t="shared" si="572"/>
        <v>Central</v>
      </c>
      <c r="K6141" s="11" t="str">
        <f t="shared" si="573"/>
        <v>2000s</v>
      </c>
      <c r="L6141" s="11" t="str">
        <f t="shared" si="574"/>
        <v>Pulse</v>
      </c>
      <c r="M6141" s="18">
        <f t="shared" si="575"/>
        <v>16.666666666666668</v>
      </c>
    </row>
    <row r="6142" spans="1:13">
      <c r="A6142" s="4">
        <v>2008</v>
      </c>
      <c r="B6142" s="5" t="s">
        <v>210</v>
      </c>
      <c r="C6142" s="5" t="s">
        <v>214</v>
      </c>
      <c r="D6142" s="5" t="s">
        <v>18</v>
      </c>
      <c r="E6142" s="5">
        <v>230</v>
      </c>
      <c r="F6142" s="6">
        <v>217.39</v>
      </c>
      <c r="H6142" s="15" t="str">
        <f t="shared" si="570"/>
        <v>Low</v>
      </c>
      <c r="I6142" s="11" t="str">
        <f t="shared" si="571"/>
        <v>Small</v>
      </c>
      <c r="J6142" s="11" t="str">
        <f t="shared" si="572"/>
        <v>Central</v>
      </c>
      <c r="K6142" s="11" t="str">
        <f t="shared" si="573"/>
        <v>2000s</v>
      </c>
      <c r="L6142" s="11" t="str">
        <f t="shared" si="574"/>
        <v>Fiber</v>
      </c>
      <c r="M6142" s="18">
        <f t="shared" si="575"/>
        <v>0.9451739130434782</v>
      </c>
    </row>
    <row r="6143" spans="1:13">
      <c r="A6143" s="4">
        <v>2009</v>
      </c>
      <c r="B6143" s="5" t="s">
        <v>210</v>
      </c>
      <c r="C6143" s="5" t="s">
        <v>214</v>
      </c>
      <c r="D6143" s="5" t="s">
        <v>15</v>
      </c>
      <c r="E6143" s="5">
        <v>90600</v>
      </c>
      <c r="F6143" s="6">
        <v>2310.29</v>
      </c>
      <c r="H6143" s="15" t="str">
        <f t="shared" si="570"/>
        <v>Medium</v>
      </c>
      <c r="I6143" s="11" t="str">
        <f t="shared" si="571"/>
        <v>Large</v>
      </c>
      <c r="J6143" s="11" t="str">
        <f t="shared" si="572"/>
        <v>Central</v>
      </c>
      <c r="K6143" s="11" t="str">
        <f t="shared" si="573"/>
        <v>2000s</v>
      </c>
      <c r="L6143" s="11" t="str">
        <f t="shared" si="574"/>
        <v>Cereal</v>
      </c>
      <c r="M6143" s="18">
        <f t="shared" si="575"/>
        <v>2.5499889624724062E-2</v>
      </c>
    </row>
    <row r="6144" spans="1:13">
      <c r="A6144" s="4">
        <v>2009</v>
      </c>
      <c r="B6144" s="5" t="s">
        <v>210</v>
      </c>
      <c r="C6144" s="5" t="s">
        <v>214</v>
      </c>
      <c r="D6144" s="5" t="s">
        <v>16</v>
      </c>
      <c r="E6144" s="5">
        <v>54420</v>
      </c>
      <c r="F6144" s="6">
        <v>1894.11</v>
      </c>
      <c r="H6144" s="15" t="str">
        <f t="shared" si="570"/>
        <v>Medium</v>
      </c>
      <c r="I6144" s="11" t="str">
        <f t="shared" si="571"/>
        <v>Large</v>
      </c>
      <c r="J6144" s="11" t="str">
        <f t="shared" si="572"/>
        <v>Central</v>
      </c>
      <c r="K6144" s="11" t="str">
        <f t="shared" si="573"/>
        <v>2000s</v>
      </c>
      <c r="L6144" s="11" t="str">
        <f t="shared" si="574"/>
        <v>Cereal</v>
      </c>
      <c r="M6144" s="18">
        <f t="shared" si="575"/>
        <v>3.4805402425578828E-2</v>
      </c>
    </row>
    <row r="6145" spans="1:13">
      <c r="A6145" s="4">
        <v>2009</v>
      </c>
      <c r="B6145" s="5" t="s">
        <v>210</v>
      </c>
      <c r="C6145" s="5" t="s">
        <v>214</v>
      </c>
      <c r="D6145" s="5" t="s">
        <v>17</v>
      </c>
      <c r="E6145" s="5">
        <v>50</v>
      </c>
      <c r="F6145" s="6">
        <v>808.43</v>
      </c>
      <c r="H6145" s="15" t="str">
        <f t="shared" si="570"/>
        <v>Low</v>
      </c>
      <c r="I6145" s="11" t="str">
        <f t="shared" si="571"/>
        <v>Small</v>
      </c>
      <c r="J6145" s="11" t="str">
        <f t="shared" si="572"/>
        <v>Central</v>
      </c>
      <c r="K6145" s="11" t="str">
        <f t="shared" si="573"/>
        <v>2000s</v>
      </c>
      <c r="L6145" s="11" t="str">
        <f t="shared" si="574"/>
        <v>Pulse</v>
      </c>
      <c r="M6145" s="18">
        <f t="shared" si="575"/>
        <v>16.168599999999998</v>
      </c>
    </row>
    <row r="6146" spans="1:13">
      <c r="A6146" s="4">
        <v>2009</v>
      </c>
      <c r="B6146" s="5" t="s">
        <v>210</v>
      </c>
      <c r="C6146" s="5" t="s">
        <v>214</v>
      </c>
      <c r="D6146" s="5" t="s">
        <v>18</v>
      </c>
      <c r="E6146" s="5">
        <v>170</v>
      </c>
      <c r="F6146" s="6">
        <v>176.47</v>
      </c>
      <c r="H6146" s="15" t="str">
        <f t="shared" si="570"/>
        <v>Low</v>
      </c>
      <c r="I6146" s="11" t="str">
        <f t="shared" si="571"/>
        <v>Small</v>
      </c>
      <c r="J6146" s="11" t="str">
        <f t="shared" si="572"/>
        <v>Central</v>
      </c>
      <c r="K6146" s="11" t="str">
        <f t="shared" si="573"/>
        <v>2000s</v>
      </c>
      <c r="L6146" s="11" t="str">
        <f t="shared" si="574"/>
        <v>Fiber</v>
      </c>
      <c r="M6146" s="18">
        <f t="shared" si="575"/>
        <v>1.0380588235294117</v>
      </c>
    </row>
    <row r="6147" spans="1:13">
      <c r="A6147" s="4">
        <v>2010</v>
      </c>
      <c r="B6147" s="5" t="s">
        <v>210</v>
      </c>
      <c r="C6147" s="5" t="s">
        <v>214</v>
      </c>
      <c r="D6147" s="5" t="s">
        <v>15</v>
      </c>
      <c r="E6147" s="5">
        <v>86590</v>
      </c>
      <c r="F6147" s="6">
        <v>2269.81</v>
      </c>
      <c r="H6147" s="15" t="str">
        <f t="shared" ref="H6147:H6210" si="576">IF(F6147&lt;1000,"Low",IF(F6147&lt;3000,"Medium","High"))</f>
        <v>Medium</v>
      </c>
      <c r="I6147" s="11" t="str">
        <f t="shared" ref="I6147:I6210" si="577">IF(E6147&lt;1000,"Small",IF(E6147&lt;5000,"Medium","Large"))</f>
        <v>Large</v>
      </c>
      <c r="J6147" s="11" t="str">
        <f t="shared" ref="J6147:J6210" si="578">IF(OR(B6147="Punjab",B6147="Haryana",B6147="Himachal Pradesh",B6147="Jammu and Kashmir",B6147="Uttarakhand",B6147="Delhi",B6147="Chandigarh"),"North",IF(OR(B6147="Tamil Nadu",B6147="Karnataka",B6147="Kerala",B6147="Andhra Pradesh",B6147="Telangana"),"South",IF(OR(B6147="Maharashtra",B6147="Gujarat",B6147="Goa",B6147="Rajasthan"),"West",IF(OR(B6147="West Bengal",B6147="Bihar",B6147="Jharkhand",B6147="Odisha",B6147="Assam",B6147="Sikkim",B6147="Arunachal Pradesh",B6147="Manipur",B6147="Meghalaya",B6147="Mizoram",B6147="Nagaland",B6147="Tripura"),"East","Central"))))</f>
        <v>Central</v>
      </c>
      <c r="K6147" s="11" t="str">
        <f t="shared" ref="K6147:K6210" si="579">LEFT(A6147,3)&amp;"0s"</f>
        <v>2010s</v>
      </c>
      <c r="L6147" s="11" t="str">
        <f t="shared" ref="L6147:L6210" si="580">IF(D6147="Rice","Cereal",IF(D6147="Maize","Cereal",IF(D6147="Chickpea","Pulse",IF(D6147="Cotton","Fiber","Other"))))</f>
        <v>Cereal</v>
      </c>
      <c r="M6147" s="18">
        <f t="shared" ref="M6147:M6210" si="581">F6147/E6147</f>
        <v>2.6213304076683219E-2</v>
      </c>
    </row>
    <row r="6148" spans="1:13">
      <c r="A6148" s="4">
        <v>2010</v>
      </c>
      <c r="B6148" s="5" t="s">
        <v>210</v>
      </c>
      <c r="C6148" s="5" t="s">
        <v>214</v>
      </c>
      <c r="D6148" s="5" t="s">
        <v>16</v>
      </c>
      <c r="E6148" s="5">
        <v>54400</v>
      </c>
      <c r="F6148" s="6">
        <v>2076.89</v>
      </c>
      <c r="H6148" s="15" t="str">
        <f t="shared" si="576"/>
        <v>Medium</v>
      </c>
      <c r="I6148" s="11" t="str">
        <f t="shared" si="577"/>
        <v>Large</v>
      </c>
      <c r="J6148" s="11" t="str">
        <f t="shared" si="578"/>
        <v>Central</v>
      </c>
      <c r="K6148" s="11" t="str">
        <f t="shared" si="579"/>
        <v>2010s</v>
      </c>
      <c r="L6148" s="11" t="str">
        <f t="shared" si="580"/>
        <v>Cereal</v>
      </c>
      <c r="M6148" s="18">
        <f t="shared" si="581"/>
        <v>3.8178125E-2</v>
      </c>
    </row>
    <row r="6149" spans="1:13">
      <c r="A6149" s="4">
        <v>2010</v>
      </c>
      <c r="B6149" s="5" t="s">
        <v>210</v>
      </c>
      <c r="C6149" s="5" t="s">
        <v>214</v>
      </c>
      <c r="D6149" s="5" t="s">
        <v>17</v>
      </c>
      <c r="E6149" s="5">
        <v>20</v>
      </c>
      <c r="F6149" s="6">
        <v>900.9</v>
      </c>
      <c r="H6149" s="15" t="str">
        <f t="shared" si="576"/>
        <v>Low</v>
      </c>
      <c r="I6149" s="11" t="str">
        <f t="shared" si="577"/>
        <v>Small</v>
      </c>
      <c r="J6149" s="11" t="str">
        <f t="shared" si="578"/>
        <v>Central</v>
      </c>
      <c r="K6149" s="11" t="str">
        <f t="shared" si="579"/>
        <v>2010s</v>
      </c>
      <c r="L6149" s="11" t="str">
        <f t="shared" si="580"/>
        <v>Pulse</v>
      </c>
      <c r="M6149" s="18">
        <f t="shared" si="581"/>
        <v>45.045000000000002</v>
      </c>
    </row>
    <row r="6150" spans="1:13">
      <c r="A6150" s="4">
        <v>2010</v>
      </c>
      <c r="B6150" s="5" t="s">
        <v>210</v>
      </c>
      <c r="C6150" s="5" t="s">
        <v>214</v>
      </c>
      <c r="D6150" s="5" t="s">
        <v>18</v>
      </c>
      <c r="E6150" s="5">
        <v>170</v>
      </c>
      <c r="F6150" s="6">
        <v>235.29</v>
      </c>
      <c r="H6150" s="15" t="str">
        <f t="shared" si="576"/>
        <v>Low</v>
      </c>
      <c r="I6150" s="11" t="str">
        <f t="shared" si="577"/>
        <v>Small</v>
      </c>
      <c r="J6150" s="11" t="str">
        <f t="shared" si="578"/>
        <v>Central</v>
      </c>
      <c r="K6150" s="11" t="str">
        <f t="shared" si="579"/>
        <v>2010s</v>
      </c>
      <c r="L6150" s="11" t="str">
        <f t="shared" si="580"/>
        <v>Fiber</v>
      </c>
      <c r="M6150" s="18">
        <f t="shared" si="581"/>
        <v>1.3840588235294118</v>
      </c>
    </row>
    <row r="6151" spans="1:13">
      <c r="A6151" s="4">
        <v>2011</v>
      </c>
      <c r="B6151" s="5" t="s">
        <v>210</v>
      </c>
      <c r="C6151" s="5" t="s">
        <v>214</v>
      </c>
      <c r="D6151" s="5" t="s">
        <v>15</v>
      </c>
      <c r="E6151" s="5">
        <v>99690</v>
      </c>
      <c r="F6151" s="6">
        <v>2403.27</v>
      </c>
      <c r="H6151" s="15" t="str">
        <f t="shared" si="576"/>
        <v>Medium</v>
      </c>
      <c r="I6151" s="11" t="str">
        <f t="shared" si="577"/>
        <v>Large</v>
      </c>
      <c r="J6151" s="11" t="str">
        <f t="shared" si="578"/>
        <v>Central</v>
      </c>
      <c r="K6151" s="11" t="str">
        <f t="shared" si="579"/>
        <v>2010s</v>
      </c>
      <c r="L6151" s="11" t="str">
        <f t="shared" si="580"/>
        <v>Cereal</v>
      </c>
      <c r="M6151" s="18">
        <f t="shared" si="581"/>
        <v>2.4107433042431538E-2</v>
      </c>
    </row>
    <row r="6152" spans="1:13">
      <c r="A6152" s="4">
        <v>2011</v>
      </c>
      <c r="B6152" s="5" t="s">
        <v>210</v>
      </c>
      <c r="C6152" s="5" t="s">
        <v>214</v>
      </c>
      <c r="D6152" s="5" t="s">
        <v>16</v>
      </c>
      <c r="E6152" s="5">
        <v>51040</v>
      </c>
      <c r="F6152" s="6">
        <v>2204.5</v>
      </c>
      <c r="H6152" s="15" t="str">
        <f t="shared" si="576"/>
        <v>Medium</v>
      </c>
      <c r="I6152" s="11" t="str">
        <f t="shared" si="577"/>
        <v>Large</v>
      </c>
      <c r="J6152" s="11" t="str">
        <f t="shared" si="578"/>
        <v>Central</v>
      </c>
      <c r="K6152" s="11" t="str">
        <f t="shared" si="579"/>
        <v>2010s</v>
      </c>
      <c r="L6152" s="11" t="str">
        <f t="shared" si="580"/>
        <v>Cereal</v>
      </c>
      <c r="M6152" s="18">
        <f t="shared" si="581"/>
        <v>4.3191614420062696E-2</v>
      </c>
    </row>
    <row r="6153" spans="1:13">
      <c r="A6153" s="4">
        <v>2011</v>
      </c>
      <c r="B6153" s="5" t="s">
        <v>210</v>
      </c>
      <c r="C6153" s="5" t="s">
        <v>214</v>
      </c>
      <c r="D6153" s="5" t="s">
        <v>17</v>
      </c>
      <c r="E6153" s="5">
        <v>30</v>
      </c>
      <c r="F6153" s="6">
        <v>1333.33</v>
      </c>
      <c r="H6153" s="15" t="str">
        <f t="shared" si="576"/>
        <v>Medium</v>
      </c>
      <c r="I6153" s="11" t="str">
        <f t="shared" si="577"/>
        <v>Small</v>
      </c>
      <c r="J6153" s="11" t="str">
        <f t="shared" si="578"/>
        <v>Central</v>
      </c>
      <c r="K6153" s="11" t="str">
        <f t="shared" si="579"/>
        <v>2010s</v>
      </c>
      <c r="L6153" s="11" t="str">
        <f t="shared" si="580"/>
        <v>Pulse</v>
      </c>
      <c r="M6153" s="18">
        <f t="shared" si="581"/>
        <v>44.444333333333333</v>
      </c>
    </row>
    <row r="6154" spans="1:13">
      <c r="A6154" s="4">
        <v>2012</v>
      </c>
      <c r="B6154" s="5" t="s">
        <v>210</v>
      </c>
      <c r="C6154" s="5" t="s">
        <v>214</v>
      </c>
      <c r="D6154" s="5" t="s">
        <v>15</v>
      </c>
      <c r="E6154" s="5">
        <v>21190</v>
      </c>
      <c r="F6154" s="6">
        <v>2738.59</v>
      </c>
      <c r="H6154" s="15" t="str">
        <f t="shared" si="576"/>
        <v>Medium</v>
      </c>
      <c r="I6154" s="11" t="str">
        <f t="shared" si="577"/>
        <v>Large</v>
      </c>
      <c r="J6154" s="11" t="str">
        <f t="shared" si="578"/>
        <v>Central</v>
      </c>
      <c r="K6154" s="11" t="str">
        <f t="shared" si="579"/>
        <v>2010s</v>
      </c>
      <c r="L6154" s="11" t="str">
        <f t="shared" si="580"/>
        <v>Cereal</v>
      </c>
      <c r="M6154" s="18">
        <f t="shared" si="581"/>
        <v>0.12923973572439831</v>
      </c>
    </row>
    <row r="6155" spans="1:13">
      <c r="A6155" s="4">
        <v>2012</v>
      </c>
      <c r="B6155" s="5" t="s">
        <v>210</v>
      </c>
      <c r="C6155" s="5" t="s">
        <v>214</v>
      </c>
      <c r="D6155" s="5" t="s">
        <v>16</v>
      </c>
      <c r="E6155" s="5">
        <v>45660</v>
      </c>
      <c r="F6155" s="6">
        <v>2358.34</v>
      </c>
      <c r="H6155" s="15" t="str">
        <f t="shared" si="576"/>
        <v>Medium</v>
      </c>
      <c r="I6155" s="11" t="str">
        <f t="shared" si="577"/>
        <v>Large</v>
      </c>
      <c r="J6155" s="11" t="str">
        <f t="shared" si="578"/>
        <v>Central</v>
      </c>
      <c r="K6155" s="11" t="str">
        <f t="shared" si="579"/>
        <v>2010s</v>
      </c>
      <c r="L6155" s="11" t="str">
        <f t="shared" si="580"/>
        <v>Cereal</v>
      </c>
      <c r="M6155" s="18">
        <f t="shared" si="581"/>
        <v>5.1650021901007447E-2</v>
      </c>
    </row>
    <row r="6156" spans="1:13">
      <c r="A6156" s="4">
        <v>2012</v>
      </c>
      <c r="B6156" s="5" t="s">
        <v>210</v>
      </c>
      <c r="C6156" s="5" t="s">
        <v>214</v>
      </c>
      <c r="D6156" s="5" t="s">
        <v>17</v>
      </c>
      <c r="E6156" s="5">
        <v>30</v>
      </c>
      <c r="F6156" s="6">
        <v>1333.33</v>
      </c>
      <c r="H6156" s="15" t="str">
        <f t="shared" si="576"/>
        <v>Medium</v>
      </c>
      <c r="I6156" s="11" t="str">
        <f t="shared" si="577"/>
        <v>Small</v>
      </c>
      <c r="J6156" s="11" t="str">
        <f t="shared" si="578"/>
        <v>Central</v>
      </c>
      <c r="K6156" s="11" t="str">
        <f t="shared" si="579"/>
        <v>2010s</v>
      </c>
      <c r="L6156" s="11" t="str">
        <f t="shared" si="580"/>
        <v>Pulse</v>
      </c>
      <c r="M6156" s="18">
        <f t="shared" si="581"/>
        <v>44.444333333333333</v>
      </c>
    </row>
    <row r="6157" spans="1:13">
      <c r="A6157" s="4">
        <v>2012</v>
      </c>
      <c r="B6157" s="5" t="s">
        <v>210</v>
      </c>
      <c r="C6157" s="5" t="s">
        <v>214</v>
      </c>
      <c r="D6157" s="5" t="s">
        <v>18</v>
      </c>
      <c r="E6157" s="5">
        <v>70</v>
      </c>
      <c r="F6157" s="6">
        <v>285.70999999999998</v>
      </c>
      <c r="H6157" s="15" t="str">
        <f t="shared" si="576"/>
        <v>Low</v>
      </c>
      <c r="I6157" s="11" t="str">
        <f t="shared" si="577"/>
        <v>Small</v>
      </c>
      <c r="J6157" s="11" t="str">
        <f t="shared" si="578"/>
        <v>Central</v>
      </c>
      <c r="K6157" s="11" t="str">
        <f t="shared" si="579"/>
        <v>2010s</v>
      </c>
      <c r="L6157" s="11" t="str">
        <f t="shared" si="580"/>
        <v>Fiber</v>
      </c>
      <c r="M6157" s="18">
        <f t="shared" si="581"/>
        <v>4.0815714285714284</v>
      </c>
    </row>
    <row r="6158" spans="1:13">
      <c r="A6158" s="4">
        <v>2013</v>
      </c>
      <c r="B6158" s="5" t="s">
        <v>210</v>
      </c>
      <c r="C6158" s="5" t="s">
        <v>214</v>
      </c>
      <c r="D6158" s="5" t="s">
        <v>15</v>
      </c>
      <c r="E6158" s="5">
        <v>105210</v>
      </c>
      <c r="F6158" s="6">
        <v>2640.75</v>
      </c>
      <c r="H6158" s="15" t="str">
        <f t="shared" si="576"/>
        <v>Medium</v>
      </c>
      <c r="I6158" s="11" t="str">
        <f t="shared" si="577"/>
        <v>Large</v>
      </c>
      <c r="J6158" s="11" t="str">
        <f t="shared" si="578"/>
        <v>Central</v>
      </c>
      <c r="K6158" s="11" t="str">
        <f t="shared" si="579"/>
        <v>2010s</v>
      </c>
      <c r="L6158" s="11" t="str">
        <f t="shared" si="580"/>
        <v>Cereal</v>
      </c>
      <c r="M6158" s="18">
        <f t="shared" si="581"/>
        <v>2.5099800399201597E-2</v>
      </c>
    </row>
    <row r="6159" spans="1:13">
      <c r="A6159" s="4">
        <v>2013</v>
      </c>
      <c r="B6159" s="5" t="s">
        <v>210</v>
      </c>
      <c r="C6159" s="5" t="s">
        <v>214</v>
      </c>
      <c r="D6159" s="5" t="s">
        <v>16</v>
      </c>
      <c r="E6159" s="5">
        <v>41990</v>
      </c>
      <c r="F6159" s="6">
        <v>2391.89</v>
      </c>
      <c r="H6159" s="15" t="str">
        <f t="shared" si="576"/>
        <v>Medium</v>
      </c>
      <c r="I6159" s="11" t="str">
        <f t="shared" si="577"/>
        <v>Large</v>
      </c>
      <c r="J6159" s="11" t="str">
        <f t="shared" si="578"/>
        <v>Central</v>
      </c>
      <c r="K6159" s="11" t="str">
        <f t="shared" si="579"/>
        <v>2010s</v>
      </c>
      <c r="L6159" s="11" t="str">
        <f t="shared" si="580"/>
        <v>Cereal</v>
      </c>
      <c r="M6159" s="18">
        <f t="shared" si="581"/>
        <v>5.6963324601095496E-2</v>
      </c>
    </row>
    <row r="6160" spans="1:13">
      <c r="A6160" s="4">
        <v>2013</v>
      </c>
      <c r="B6160" s="5" t="s">
        <v>210</v>
      </c>
      <c r="C6160" s="5" t="s">
        <v>214</v>
      </c>
      <c r="D6160" s="5" t="s">
        <v>17</v>
      </c>
      <c r="E6160" s="5">
        <v>90</v>
      </c>
      <c r="F6160" s="6">
        <v>777.78</v>
      </c>
      <c r="H6160" s="15" t="str">
        <f t="shared" si="576"/>
        <v>Low</v>
      </c>
      <c r="I6160" s="11" t="str">
        <f t="shared" si="577"/>
        <v>Small</v>
      </c>
      <c r="J6160" s="11" t="str">
        <f t="shared" si="578"/>
        <v>Central</v>
      </c>
      <c r="K6160" s="11" t="str">
        <f t="shared" si="579"/>
        <v>2010s</v>
      </c>
      <c r="L6160" s="11" t="str">
        <f t="shared" si="580"/>
        <v>Pulse</v>
      </c>
      <c r="M6160" s="18">
        <f t="shared" si="581"/>
        <v>8.6419999999999995</v>
      </c>
    </row>
    <row r="6161" spans="1:13">
      <c r="A6161" s="4">
        <v>2013</v>
      </c>
      <c r="B6161" s="5" t="s">
        <v>210</v>
      </c>
      <c r="C6161" s="5" t="s">
        <v>214</v>
      </c>
      <c r="D6161" s="5" t="s">
        <v>18</v>
      </c>
      <c r="E6161" s="5">
        <v>240</v>
      </c>
      <c r="F6161" s="6">
        <v>250</v>
      </c>
      <c r="H6161" s="15" t="str">
        <f t="shared" si="576"/>
        <v>Low</v>
      </c>
      <c r="I6161" s="11" t="str">
        <f t="shared" si="577"/>
        <v>Small</v>
      </c>
      <c r="J6161" s="11" t="str">
        <f t="shared" si="578"/>
        <v>Central</v>
      </c>
      <c r="K6161" s="11" t="str">
        <f t="shared" si="579"/>
        <v>2010s</v>
      </c>
      <c r="L6161" s="11" t="str">
        <f t="shared" si="580"/>
        <v>Fiber</v>
      </c>
      <c r="M6161" s="18">
        <f t="shared" si="581"/>
        <v>1.0416666666666667</v>
      </c>
    </row>
    <row r="6162" spans="1:13">
      <c r="A6162" s="4">
        <v>2014</v>
      </c>
      <c r="B6162" s="5" t="s">
        <v>210</v>
      </c>
      <c r="C6162" s="5" t="s">
        <v>214</v>
      </c>
      <c r="D6162" s="5" t="s">
        <v>15</v>
      </c>
      <c r="E6162" s="5">
        <v>119040</v>
      </c>
      <c r="F6162" s="6">
        <v>2588.11</v>
      </c>
      <c r="H6162" s="15" t="str">
        <f t="shared" si="576"/>
        <v>Medium</v>
      </c>
      <c r="I6162" s="11" t="str">
        <f t="shared" si="577"/>
        <v>Large</v>
      </c>
      <c r="J6162" s="11" t="str">
        <f t="shared" si="578"/>
        <v>Central</v>
      </c>
      <c r="K6162" s="11" t="str">
        <f t="shared" si="579"/>
        <v>2010s</v>
      </c>
      <c r="L6162" s="11" t="str">
        <f t="shared" si="580"/>
        <v>Cereal</v>
      </c>
      <c r="M6162" s="18">
        <f t="shared" si="581"/>
        <v>2.1741515456989248E-2</v>
      </c>
    </row>
    <row r="6163" spans="1:13">
      <c r="A6163" s="4">
        <v>2014</v>
      </c>
      <c r="B6163" s="5" t="s">
        <v>210</v>
      </c>
      <c r="C6163" s="5" t="s">
        <v>214</v>
      </c>
      <c r="D6163" s="5" t="s">
        <v>16</v>
      </c>
      <c r="E6163" s="5">
        <v>40650</v>
      </c>
      <c r="F6163" s="6">
        <v>2320.6999999999998</v>
      </c>
      <c r="H6163" s="15" t="str">
        <f t="shared" si="576"/>
        <v>Medium</v>
      </c>
      <c r="I6163" s="11" t="str">
        <f t="shared" si="577"/>
        <v>Large</v>
      </c>
      <c r="J6163" s="11" t="str">
        <f t="shared" si="578"/>
        <v>Central</v>
      </c>
      <c r="K6163" s="11" t="str">
        <f t="shared" si="579"/>
        <v>2010s</v>
      </c>
      <c r="L6163" s="11" t="str">
        <f t="shared" si="580"/>
        <v>Cereal</v>
      </c>
      <c r="M6163" s="18">
        <f t="shared" si="581"/>
        <v>5.7089790897908978E-2</v>
      </c>
    </row>
    <row r="6164" spans="1:13">
      <c r="A6164" s="4">
        <v>2014</v>
      </c>
      <c r="B6164" s="5" t="s">
        <v>210</v>
      </c>
      <c r="C6164" s="5" t="s">
        <v>214</v>
      </c>
      <c r="D6164" s="5" t="s">
        <v>18</v>
      </c>
      <c r="E6164" s="5">
        <v>220</v>
      </c>
      <c r="F6164" s="6">
        <v>45.45</v>
      </c>
      <c r="H6164" s="15" t="str">
        <f t="shared" si="576"/>
        <v>Low</v>
      </c>
      <c r="I6164" s="11" t="str">
        <f t="shared" si="577"/>
        <v>Small</v>
      </c>
      <c r="J6164" s="11" t="str">
        <f t="shared" si="578"/>
        <v>Central</v>
      </c>
      <c r="K6164" s="11" t="str">
        <f t="shared" si="579"/>
        <v>2010s</v>
      </c>
      <c r="L6164" s="11" t="str">
        <f t="shared" si="580"/>
        <v>Fiber</v>
      </c>
      <c r="M6164" s="18">
        <f t="shared" si="581"/>
        <v>0.2065909090909091</v>
      </c>
    </row>
    <row r="6165" spans="1:13">
      <c r="A6165" s="4">
        <v>2015</v>
      </c>
      <c r="B6165" s="5" t="s">
        <v>210</v>
      </c>
      <c r="C6165" s="5" t="s">
        <v>214</v>
      </c>
      <c r="D6165" s="5" t="s">
        <v>15</v>
      </c>
      <c r="E6165" s="5">
        <v>116050</v>
      </c>
      <c r="F6165" s="6">
        <v>2688.13</v>
      </c>
      <c r="H6165" s="15" t="str">
        <f t="shared" si="576"/>
        <v>Medium</v>
      </c>
      <c r="I6165" s="11" t="str">
        <f t="shared" si="577"/>
        <v>Large</v>
      </c>
      <c r="J6165" s="11" t="str">
        <f t="shared" si="578"/>
        <v>Central</v>
      </c>
      <c r="K6165" s="11" t="str">
        <f t="shared" si="579"/>
        <v>2010s</v>
      </c>
      <c r="L6165" s="11" t="str">
        <f t="shared" si="580"/>
        <v>Cereal</v>
      </c>
      <c r="M6165" s="18">
        <f t="shared" si="581"/>
        <v>2.3163550193881947E-2</v>
      </c>
    </row>
    <row r="6166" spans="1:13">
      <c r="A6166" s="4">
        <v>2015</v>
      </c>
      <c r="B6166" s="5" t="s">
        <v>210</v>
      </c>
      <c r="C6166" s="5" t="s">
        <v>214</v>
      </c>
      <c r="D6166" s="5" t="s">
        <v>16</v>
      </c>
      <c r="E6166" s="5">
        <v>36940</v>
      </c>
      <c r="F6166" s="6">
        <v>2397.77</v>
      </c>
      <c r="H6166" s="15" t="str">
        <f t="shared" si="576"/>
        <v>Medium</v>
      </c>
      <c r="I6166" s="11" t="str">
        <f t="shared" si="577"/>
        <v>Large</v>
      </c>
      <c r="J6166" s="11" t="str">
        <f t="shared" si="578"/>
        <v>Central</v>
      </c>
      <c r="K6166" s="11" t="str">
        <f t="shared" si="579"/>
        <v>2010s</v>
      </c>
      <c r="L6166" s="11" t="str">
        <f t="shared" si="580"/>
        <v>Cereal</v>
      </c>
      <c r="M6166" s="18">
        <f t="shared" si="581"/>
        <v>6.490985381700054E-2</v>
      </c>
    </row>
    <row r="6167" spans="1:13">
      <c r="A6167" s="4">
        <v>2015</v>
      </c>
      <c r="B6167" s="5" t="s">
        <v>210</v>
      </c>
      <c r="C6167" s="5" t="s">
        <v>214</v>
      </c>
      <c r="D6167" s="5" t="s">
        <v>17</v>
      </c>
      <c r="E6167" s="5">
        <v>20</v>
      </c>
      <c r="F6167" s="6">
        <v>500</v>
      </c>
      <c r="H6167" s="15" t="str">
        <f t="shared" si="576"/>
        <v>Low</v>
      </c>
      <c r="I6167" s="11" t="str">
        <f t="shared" si="577"/>
        <v>Small</v>
      </c>
      <c r="J6167" s="11" t="str">
        <f t="shared" si="578"/>
        <v>Central</v>
      </c>
      <c r="K6167" s="11" t="str">
        <f t="shared" si="579"/>
        <v>2010s</v>
      </c>
      <c r="L6167" s="11" t="str">
        <f t="shared" si="580"/>
        <v>Pulse</v>
      </c>
      <c r="M6167" s="18">
        <f t="shared" si="581"/>
        <v>25</v>
      </c>
    </row>
    <row r="6168" spans="1:13">
      <c r="A6168" s="4">
        <v>2015</v>
      </c>
      <c r="B6168" s="5" t="s">
        <v>210</v>
      </c>
      <c r="C6168" s="5" t="s">
        <v>214</v>
      </c>
      <c r="D6168" s="5" t="s">
        <v>18</v>
      </c>
      <c r="E6168" s="5">
        <v>430</v>
      </c>
      <c r="F6168" s="6">
        <v>69.77</v>
      </c>
      <c r="H6168" s="15" t="str">
        <f t="shared" si="576"/>
        <v>Low</v>
      </c>
      <c r="I6168" s="11" t="str">
        <f t="shared" si="577"/>
        <v>Small</v>
      </c>
      <c r="J6168" s="11" t="str">
        <f t="shared" si="578"/>
        <v>Central</v>
      </c>
      <c r="K6168" s="11" t="str">
        <f t="shared" si="579"/>
        <v>2010s</v>
      </c>
      <c r="L6168" s="11" t="str">
        <f t="shared" si="580"/>
        <v>Fiber</v>
      </c>
      <c r="M6168" s="18">
        <f t="shared" si="581"/>
        <v>0.16225581395348837</v>
      </c>
    </row>
    <row r="6169" spans="1:13">
      <c r="A6169" s="4">
        <v>2016</v>
      </c>
      <c r="B6169" s="5" t="s">
        <v>210</v>
      </c>
      <c r="C6169" s="5" t="s">
        <v>214</v>
      </c>
      <c r="D6169" s="5" t="s">
        <v>15</v>
      </c>
      <c r="E6169" s="5">
        <v>93810</v>
      </c>
      <c r="F6169" s="6">
        <v>2525.21</v>
      </c>
      <c r="H6169" s="15" t="str">
        <f t="shared" si="576"/>
        <v>Medium</v>
      </c>
      <c r="I6169" s="11" t="str">
        <f t="shared" si="577"/>
        <v>Large</v>
      </c>
      <c r="J6169" s="11" t="str">
        <f t="shared" si="578"/>
        <v>Central</v>
      </c>
      <c r="K6169" s="11" t="str">
        <f t="shared" si="579"/>
        <v>2010s</v>
      </c>
      <c r="L6169" s="11" t="str">
        <f t="shared" si="580"/>
        <v>Cereal</v>
      </c>
      <c r="M6169" s="18">
        <f t="shared" si="581"/>
        <v>2.6918345592154357E-2</v>
      </c>
    </row>
    <row r="6170" spans="1:13">
      <c r="A6170" s="4">
        <v>2016</v>
      </c>
      <c r="B6170" s="5" t="s">
        <v>210</v>
      </c>
      <c r="C6170" s="5" t="s">
        <v>214</v>
      </c>
      <c r="D6170" s="5" t="s">
        <v>16</v>
      </c>
      <c r="E6170" s="5">
        <v>48650</v>
      </c>
      <c r="F6170" s="6">
        <v>2317.71</v>
      </c>
      <c r="H6170" s="15" t="str">
        <f t="shared" si="576"/>
        <v>Medium</v>
      </c>
      <c r="I6170" s="11" t="str">
        <f t="shared" si="577"/>
        <v>Large</v>
      </c>
      <c r="J6170" s="11" t="str">
        <f t="shared" si="578"/>
        <v>Central</v>
      </c>
      <c r="K6170" s="11" t="str">
        <f t="shared" si="579"/>
        <v>2010s</v>
      </c>
      <c r="L6170" s="11" t="str">
        <f t="shared" si="580"/>
        <v>Cereal</v>
      </c>
      <c r="M6170" s="18">
        <f t="shared" si="581"/>
        <v>4.7640493319630009E-2</v>
      </c>
    </row>
    <row r="6171" spans="1:13">
      <c r="A6171" s="4">
        <v>2016</v>
      </c>
      <c r="B6171" s="5" t="s">
        <v>210</v>
      </c>
      <c r="C6171" s="5" t="s">
        <v>214</v>
      </c>
      <c r="D6171" s="5" t="s">
        <v>17</v>
      </c>
      <c r="E6171" s="5">
        <v>70</v>
      </c>
      <c r="F6171" s="6">
        <v>1085.71</v>
      </c>
      <c r="H6171" s="15" t="str">
        <f t="shared" si="576"/>
        <v>Medium</v>
      </c>
      <c r="I6171" s="11" t="str">
        <f t="shared" si="577"/>
        <v>Small</v>
      </c>
      <c r="J6171" s="11" t="str">
        <f t="shared" si="578"/>
        <v>Central</v>
      </c>
      <c r="K6171" s="11" t="str">
        <f t="shared" si="579"/>
        <v>2010s</v>
      </c>
      <c r="L6171" s="11" t="str">
        <f t="shared" si="580"/>
        <v>Pulse</v>
      </c>
      <c r="M6171" s="18">
        <f t="shared" si="581"/>
        <v>15.510142857142858</v>
      </c>
    </row>
    <row r="6172" spans="1:13">
      <c r="A6172" s="4">
        <v>2016</v>
      </c>
      <c r="B6172" s="5" t="s">
        <v>210</v>
      </c>
      <c r="C6172" s="5" t="s">
        <v>214</v>
      </c>
      <c r="D6172" s="5" t="s">
        <v>18</v>
      </c>
      <c r="E6172" s="5">
        <v>200</v>
      </c>
      <c r="F6172" s="6">
        <v>64.16</v>
      </c>
      <c r="H6172" s="15" t="str">
        <f t="shared" si="576"/>
        <v>Low</v>
      </c>
      <c r="I6172" s="11" t="str">
        <f t="shared" si="577"/>
        <v>Small</v>
      </c>
      <c r="J6172" s="11" t="str">
        <f t="shared" si="578"/>
        <v>Central</v>
      </c>
      <c r="K6172" s="11" t="str">
        <f t="shared" si="579"/>
        <v>2010s</v>
      </c>
      <c r="L6172" s="11" t="str">
        <f t="shared" si="580"/>
        <v>Fiber</v>
      </c>
      <c r="M6172" s="18">
        <f t="shared" si="581"/>
        <v>0.32079999999999997</v>
      </c>
    </row>
    <row r="6173" spans="1:13">
      <c r="A6173" s="4">
        <v>2017</v>
      </c>
      <c r="B6173" s="5" t="s">
        <v>210</v>
      </c>
      <c r="C6173" s="5" t="s">
        <v>214</v>
      </c>
      <c r="D6173" s="5" t="s">
        <v>15</v>
      </c>
      <c r="E6173" s="5">
        <v>102100</v>
      </c>
      <c r="F6173" s="6">
        <v>2983.12</v>
      </c>
      <c r="H6173" s="15" t="str">
        <f t="shared" si="576"/>
        <v>Medium</v>
      </c>
      <c r="I6173" s="11" t="str">
        <f t="shared" si="577"/>
        <v>Large</v>
      </c>
      <c r="J6173" s="11" t="str">
        <f t="shared" si="578"/>
        <v>Central</v>
      </c>
      <c r="K6173" s="11" t="str">
        <f t="shared" si="579"/>
        <v>2010s</v>
      </c>
      <c r="L6173" s="11" t="str">
        <f t="shared" si="580"/>
        <v>Cereal</v>
      </c>
      <c r="M6173" s="18">
        <f t="shared" si="581"/>
        <v>2.9217629774730657E-2</v>
      </c>
    </row>
    <row r="6174" spans="1:13">
      <c r="A6174" s="4">
        <v>2017</v>
      </c>
      <c r="B6174" s="5" t="s">
        <v>210</v>
      </c>
      <c r="C6174" s="5" t="s">
        <v>214</v>
      </c>
      <c r="D6174" s="5" t="s">
        <v>16</v>
      </c>
      <c r="E6174" s="5">
        <v>44280</v>
      </c>
      <c r="F6174" s="6">
        <v>2494.89</v>
      </c>
      <c r="H6174" s="15" t="str">
        <f t="shared" si="576"/>
        <v>Medium</v>
      </c>
      <c r="I6174" s="11" t="str">
        <f t="shared" si="577"/>
        <v>Large</v>
      </c>
      <c r="J6174" s="11" t="str">
        <f t="shared" si="578"/>
        <v>Central</v>
      </c>
      <c r="K6174" s="11" t="str">
        <f t="shared" si="579"/>
        <v>2010s</v>
      </c>
      <c r="L6174" s="11" t="str">
        <f t="shared" si="580"/>
        <v>Cereal</v>
      </c>
      <c r="M6174" s="18">
        <f t="shared" si="581"/>
        <v>5.6343495934959346E-2</v>
      </c>
    </row>
    <row r="6175" spans="1:13">
      <c r="A6175" s="4">
        <v>2017</v>
      </c>
      <c r="B6175" s="5" t="s">
        <v>210</v>
      </c>
      <c r="C6175" s="5" t="s">
        <v>214</v>
      </c>
      <c r="D6175" s="5" t="s">
        <v>17</v>
      </c>
      <c r="E6175" s="5">
        <v>20</v>
      </c>
      <c r="F6175" s="6">
        <v>1042.6600000000001</v>
      </c>
      <c r="H6175" s="15" t="str">
        <f t="shared" si="576"/>
        <v>Medium</v>
      </c>
      <c r="I6175" s="11" t="str">
        <f t="shared" si="577"/>
        <v>Small</v>
      </c>
      <c r="J6175" s="11" t="str">
        <f t="shared" si="578"/>
        <v>Central</v>
      </c>
      <c r="K6175" s="11" t="str">
        <f t="shared" si="579"/>
        <v>2010s</v>
      </c>
      <c r="L6175" s="11" t="str">
        <f t="shared" si="580"/>
        <v>Pulse</v>
      </c>
      <c r="M6175" s="18">
        <f t="shared" si="581"/>
        <v>52.133000000000003</v>
      </c>
    </row>
    <row r="6176" spans="1:13">
      <c r="A6176" s="4">
        <v>2017</v>
      </c>
      <c r="B6176" s="5" t="s">
        <v>210</v>
      </c>
      <c r="C6176" s="5" t="s">
        <v>214</v>
      </c>
      <c r="D6176" s="5" t="s">
        <v>18</v>
      </c>
      <c r="E6176" s="5">
        <v>130</v>
      </c>
      <c r="F6176" s="6">
        <v>66.61</v>
      </c>
      <c r="H6176" s="15" t="str">
        <f t="shared" si="576"/>
        <v>Low</v>
      </c>
      <c r="I6176" s="11" t="str">
        <f t="shared" si="577"/>
        <v>Small</v>
      </c>
      <c r="J6176" s="11" t="str">
        <f t="shared" si="578"/>
        <v>Central</v>
      </c>
      <c r="K6176" s="11" t="str">
        <f t="shared" si="579"/>
        <v>2010s</v>
      </c>
      <c r="L6176" s="11" t="str">
        <f t="shared" si="580"/>
        <v>Fiber</v>
      </c>
      <c r="M6176" s="18">
        <f t="shared" si="581"/>
        <v>0.51238461538461533</v>
      </c>
    </row>
    <row r="6177" spans="1:13">
      <c r="A6177" s="4">
        <v>2008</v>
      </c>
      <c r="B6177" s="5" t="s">
        <v>210</v>
      </c>
      <c r="C6177" s="5" t="s">
        <v>215</v>
      </c>
      <c r="D6177" s="5" t="s">
        <v>15</v>
      </c>
      <c r="E6177" s="5">
        <v>72730</v>
      </c>
      <c r="F6177" s="6">
        <v>2122.65</v>
      </c>
      <c r="H6177" s="15" t="str">
        <f t="shared" si="576"/>
        <v>Medium</v>
      </c>
      <c r="I6177" s="11" t="str">
        <f t="shared" si="577"/>
        <v>Large</v>
      </c>
      <c r="J6177" s="11" t="str">
        <f t="shared" si="578"/>
        <v>Central</v>
      </c>
      <c r="K6177" s="11" t="str">
        <f t="shared" si="579"/>
        <v>2000s</v>
      </c>
      <c r="L6177" s="11" t="str">
        <f t="shared" si="580"/>
        <v>Cereal</v>
      </c>
      <c r="M6177" s="18">
        <f t="shared" si="581"/>
        <v>2.9185343049635638E-2</v>
      </c>
    </row>
    <row r="6178" spans="1:13">
      <c r="A6178" s="4">
        <v>2008</v>
      </c>
      <c r="B6178" s="5" t="s">
        <v>210</v>
      </c>
      <c r="C6178" s="5" t="s">
        <v>215</v>
      </c>
      <c r="D6178" s="5" t="s">
        <v>16</v>
      </c>
      <c r="E6178" s="5">
        <v>30370</v>
      </c>
      <c r="F6178" s="6">
        <v>2446.16</v>
      </c>
      <c r="H6178" s="15" t="str">
        <f t="shared" si="576"/>
        <v>Medium</v>
      </c>
      <c r="I6178" s="11" t="str">
        <f t="shared" si="577"/>
        <v>Large</v>
      </c>
      <c r="J6178" s="11" t="str">
        <f t="shared" si="578"/>
        <v>Central</v>
      </c>
      <c r="K6178" s="11" t="str">
        <f t="shared" si="579"/>
        <v>2000s</v>
      </c>
      <c r="L6178" s="11" t="str">
        <f t="shared" si="580"/>
        <v>Cereal</v>
      </c>
      <c r="M6178" s="18">
        <f t="shared" si="581"/>
        <v>8.0545274942377343E-2</v>
      </c>
    </row>
    <row r="6179" spans="1:13">
      <c r="A6179" s="4">
        <v>2008</v>
      </c>
      <c r="B6179" s="5" t="s">
        <v>210</v>
      </c>
      <c r="C6179" s="5" t="s">
        <v>215</v>
      </c>
      <c r="D6179" s="5" t="s">
        <v>17</v>
      </c>
      <c r="E6179" s="5">
        <v>110</v>
      </c>
      <c r="F6179" s="6">
        <v>1000</v>
      </c>
      <c r="H6179" s="15" t="str">
        <f t="shared" si="576"/>
        <v>Medium</v>
      </c>
      <c r="I6179" s="11" t="str">
        <f t="shared" si="577"/>
        <v>Small</v>
      </c>
      <c r="J6179" s="11" t="str">
        <f t="shared" si="578"/>
        <v>Central</v>
      </c>
      <c r="K6179" s="11" t="str">
        <f t="shared" si="579"/>
        <v>2000s</v>
      </c>
      <c r="L6179" s="11" t="str">
        <f t="shared" si="580"/>
        <v>Pulse</v>
      </c>
      <c r="M6179" s="18">
        <f t="shared" si="581"/>
        <v>9.0909090909090917</v>
      </c>
    </row>
    <row r="6180" spans="1:13">
      <c r="A6180" s="4">
        <v>2008</v>
      </c>
      <c r="B6180" s="5" t="s">
        <v>210</v>
      </c>
      <c r="C6180" s="5" t="s">
        <v>215</v>
      </c>
      <c r="D6180" s="5" t="s">
        <v>18</v>
      </c>
      <c r="E6180" s="5">
        <v>1950</v>
      </c>
      <c r="F6180" s="6">
        <v>215.38</v>
      </c>
      <c r="H6180" s="15" t="str">
        <f t="shared" si="576"/>
        <v>Low</v>
      </c>
      <c r="I6180" s="11" t="str">
        <f t="shared" si="577"/>
        <v>Medium</v>
      </c>
      <c r="J6180" s="11" t="str">
        <f t="shared" si="578"/>
        <v>Central</v>
      </c>
      <c r="K6180" s="11" t="str">
        <f t="shared" si="579"/>
        <v>2000s</v>
      </c>
      <c r="L6180" s="11" t="str">
        <f t="shared" si="580"/>
        <v>Fiber</v>
      </c>
      <c r="M6180" s="18">
        <f t="shared" si="581"/>
        <v>0.11045128205128205</v>
      </c>
    </row>
    <row r="6181" spans="1:13">
      <c r="A6181" s="4">
        <v>2009</v>
      </c>
      <c r="B6181" s="5" t="s">
        <v>210</v>
      </c>
      <c r="C6181" s="5" t="s">
        <v>215</v>
      </c>
      <c r="D6181" s="5" t="s">
        <v>15</v>
      </c>
      <c r="E6181" s="5">
        <v>84210</v>
      </c>
      <c r="F6181" s="6">
        <v>1725.69</v>
      </c>
      <c r="H6181" s="15" t="str">
        <f t="shared" si="576"/>
        <v>Medium</v>
      </c>
      <c r="I6181" s="11" t="str">
        <f t="shared" si="577"/>
        <v>Large</v>
      </c>
      <c r="J6181" s="11" t="str">
        <f t="shared" si="578"/>
        <v>Central</v>
      </c>
      <c r="K6181" s="11" t="str">
        <f t="shared" si="579"/>
        <v>2000s</v>
      </c>
      <c r="L6181" s="11" t="str">
        <f t="shared" si="580"/>
        <v>Cereal</v>
      </c>
      <c r="M6181" s="18">
        <f t="shared" si="581"/>
        <v>2.0492696829355183E-2</v>
      </c>
    </row>
    <row r="6182" spans="1:13">
      <c r="A6182" s="4">
        <v>2009</v>
      </c>
      <c r="B6182" s="5" t="s">
        <v>210</v>
      </c>
      <c r="C6182" s="5" t="s">
        <v>215</v>
      </c>
      <c r="D6182" s="5" t="s">
        <v>16</v>
      </c>
      <c r="E6182" s="5">
        <v>26930</v>
      </c>
      <c r="F6182" s="6">
        <v>1847.75</v>
      </c>
      <c r="H6182" s="15" t="str">
        <f t="shared" si="576"/>
        <v>Medium</v>
      </c>
      <c r="I6182" s="11" t="str">
        <f t="shared" si="577"/>
        <v>Large</v>
      </c>
      <c r="J6182" s="11" t="str">
        <f t="shared" si="578"/>
        <v>Central</v>
      </c>
      <c r="K6182" s="11" t="str">
        <f t="shared" si="579"/>
        <v>2000s</v>
      </c>
      <c r="L6182" s="11" t="str">
        <f t="shared" si="580"/>
        <v>Cereal</v>
      </c>
      <c r="M6182" s="18">
        <f t="shared" si="581"/>
        <v>6.8613070924619379E-2</v>
      </c>
    </row>
    <row r="6183" spans="1:13">
      <c r="A6183" s="4">
        <v>2009</v>
      </c>
      <c r="B6183" s="5" t="s">
        <v>210</v>
      </c>
      <c r="C6183" s="5" t="s">
        <v>215</v>
      </c>
      <c r="D6183" s="5" t="s">
        <v>17</v>
      </c>
      <c r="E6183" s="5">
        <v>70</v>
      </c>
      <c r="F6183" s="6">
        <v>857.14</v>
      </c>
      <c r="H6183" s="15" t="str">
        <f t="shared" si="576"/>
        <v>Low</v>
      </c>
      <c r="I6183" s="11" t="str">
        <f t="shared" si="577"/>
        <v>Small</v>
      </c>
      <c r="J6183" s="11" t="str">
        <f t="shared" si="578"/>
        <v>Central</v>
      </c>
      <c r="K6183" s="11" t="str">
        <f t="shared" si="579"/>
        <v>2000s</v>
      </c>
      <c r="L6183" s="11" t="str">
        <f t="shared" si="580"/>
        <v>Pulse</v>
      </c>
      <c r="M6183" s="18">
        <f t="shared" si="581"/>
        <v>12.244857142857143</v>
      </c>
    </row>
    <row r="6184" spans="1:13">
      <c r="A6184" s="4">
        <v>2009</v>
      </c>
      <c r="B6184" s="5" t="s">
        <v>210</v>
      </c>
      <c r="C6184" s="5" t="s">
        <v>215</v>
      </c>
      <c r="D6184" s="5" t="s">
        <v>18</v>
      </c>
      <c r="E6184" s="5">
        <v>3040</v>
      </c>
      <c r="F6184" s="6">
        <v>167.76</v>
      </c>
      <c r="H6184" s="15" t="str">
        <f t="shared" si="576"/>
        <v>Low</v>
      </c>
      <c r="I6184" s="11" t="str">
        <f t="shared" si="577"/>
        <v>Medium</v>
      </c>
      <c r="J6184" s="11" t="str">
        <f t="shared" si="578"/>
        <v>Central</v>
      </c>
      <c r="K6184" s="11" t="str">
        <f t="shared" si="579"/>
        <v>2000s</v>
      </c>
      <c r="L6184" s="11" t="str">
        <f t="shared" si="580"/>
        <v>Fiber</v>
      </c>
      <c r="M6184" s="18">
        <f t="shared" si="581"/>
        <v>5.5184210526315787E-2</v>
      </c>
    </row>
    <row r="6185" spans="1:13">
      <c r="A6185" s="4">
        <v>2010</v>
      </c>
      <c r="B6185" s="5" t="s">
        <v>210</v>
      </c>
      <c r="C6185" s="5" t="s">
        <v>215</v>
      </c>
      <c r="D6185" s="5" t="s">
        <v>15</v>
      </c>
      <c r="E6185" s="5">
        <v>81900</v>
      </c>
      <c r="F6185" s="6">
        <v>1982.05</v>
      </c>
      <c r="H6185" s="15" t="str">
        <f t="shared" si="576"/>
        <v>Medium</v>
      </c>
      <c r="I6185" s="11" t="str">
        <f t="shared" si="577"/>
        <v>Large</v>
      </c>
      <c r="J6185" s="11" t="str">
        <f t="shared" si="578"/>
        <v>Central</v>
      </c>
      <c r="K6185" s="11" t="str">
        <f t="shared" si="579"/>
        <v>2010s</v>
      </c>
      <c r="L6185" s="11" t="str">
        <f t="shared" si="580"/>
        <v>Cereal</v>
      </c>
      <c r="M6185" s="18">
        <f t="shared" si="581"/>
        <v>2.4200854700854701E-2</v>
      </c>
    </row>
    <row r="6186" spans="1:13">
      <c r="A6186" s="4">
        <v>2010</v>
      </c>
      <c r="B6186" s="5" t="s">
        <v>210</v>
      </c>
      <c r="C6186" s="5" t="s">
        <v>215</v>
      </c>
      <c r="D6186" s="5" t="s">
        <v>16</v>
      </c>
      <c r="E6186" s="5">
        <v>25540</v>
      </c>
      <c r="F6186" s="6">
        <v>1993.34</v>
      </c>
      <c r="H6186" s="15" t="str">
        <f t="shared" si="576"/>
        <v>Medium</v>
      </c>
      <c r="I6186" s="11" t="str">
        <f t="shared" si="577"/>
        <v>Large</v>
      </c>
      <c r="J6186" s="11" t="str">
        <f t="shared" si="578"/>
        <v>Central</v>
      </c>
      <c r="K6186" s="11" t="str">
        <f t="shared" si="579"/>
        <v>2010s</v>
      </c>
      <c r="L6186" s="11" t="str">
        <f t="shared" si="580"/>
        <v>Cereal</v>
      </c>
      <c r="M6186" s="18">
        <f t="shared" si="581"/>
        <v>7.8047768206734536E-2</v>
      </c>
    </row>
    <row r="6187" spans="1:13">
      <c r="A6187" s="4">
        <v>2010</v>
      </c>
      <c r="B6187" s="5" t="s">
        <v>210</v>
      </c>
      <c r="C6187" s="5" t="s">
        <v>215</v>
      </c>
      <c r="D6187" s="5" t="s">
        <v>17</v>
      </c>
      <c r="E6187" s="5">
        <v>60</v>
      </c>
      <c r="F6187" s="6">
        <v>833.33</v>
      </c>
      <c r="H6187" s="15" t="str">
        <f t="shared" si="576"/>
        <v>Low</v>
      </c>
      <c r="I6187" s="11" t="str">
        <f t="shared" si="577"/>
        <v>Small</v>
      </c>
      <c r="J6187" s="11" t="str">
        <f t="shared" si="578"/>
        <v>Central</v>
      </c>
      <c r="K6187" s="11" t="str">
        <f t="shared" si="579"/>
        <v>2010s</v>
      </c>
      <c r="L6187" s="11" t="str">
        <f t="shared" si="580"/>
        <v>Pulse</v>
      </c>
      <c r="M6187" s="18">
        <f t="shared" si="581"/>
        <v>13.888833333333334</v>
      </c>
    </row>
    <row r="6188" spans="1:13">
      <c r="A6188" s="4">
        <v>2010</v>
      </c>
      <c r="B6188" s="5" t="s">
        <v>210</v>
      </c>
      <c r="C6188" s="5" t="s">
        <v>215</v>
      </c>
      <c r="D6188" s="5" t="s">
        <v>18</v>
      </c>
      <c r="E6188" s="5">
        <v>1530</v>
      </c>
      <c r="F6188" s="6">
        <v>156.86000000000001</v>
      </c>
      <c r="H6188" s="15" t="str">
        <f t="shared" si="576"/>
        <v>Low</v>
      </c>
      <c r="I6188" s="11" t="str">
        <f t="shared" si="577"/>
        <v>Medium</v>
      </c>
      <c r="J6188" s="11" t="str">
        <f t="shared" si="578"/>
        <v>Central</v>
      </c>
      <c r="K6188" s="11" t="str">
        <f t="shared" si="579"/>
        <v>2010s</v>
      </c>
      <c r="L6188" s="11" t="str">
        <f t="shared" si="580"/>
        <v>Fiber</v>
      </c>
      <c r="M6188" s="18">
        <f t="shared" si="581"/>
        <v>0.10252287581699347</v>
      </c>
    </row>
    <row r="6189" spans="1:13">
      <c r="A6189" s="4">
        <v>2011</v>
      </c>
      <c r="B6189" s="5" t="s">
        <v>210</v>
      </c>
      <c r="C6189" s="5" t="s">
        <v>215</v>
      </c>
      <c r="D6189" s="5" t="s">
        <v>15</v>
      </c>
      <c r="E6189" s="5">
        <v>106140</v>
      </c>
      <c r="F6189" s="6">
        <v>2165.8200000000002</v>
      </c>
      <c r="H6189" s="15" t="str">
        <f t="shared" si="576"/>
        <v>Medium</v>
      </c>
      <c r="I6189" s="11" t="str">
        <f t="shared" si="577"/>
        <v>Large</v>
      </c>
      <c r="J6189" s="11" t="str">
        <f t="shared" si="578"/>
        <v>Central</v>
      </c>
      <c r="K6189" s="11" t="str">
        <f t="shared" si="579"/>
        <v>2010s</v>
      </c>
      <c r="L6189" s="11" t="str">
        <f t="shared" si="580"/>
        <v>Cereal</v>
      </c>
      <c r="M6189" s="18">
        <f t="shared" si="581"/>
        <v>2.0405313736574338E-2</v>
      </c>
    </row>
    <row r="6190" spans="1:13">
      <c r="A6190" s="4">
        <v>2011</v>
      </c>
      <c r="B6190" s="5" t="s">
        <v>210</v>
      </c>
      <c r="C6190" s="5" t="s">
        <v>215</v>
      </c>
      <c r="D6190" s="5" t="s">
        <v>16</v>
      </c>
      <c r="E6190" s="5">
        <v>21020</v>
      </c>
      <c r="F6190" s="6">
        <v>2031.4</v>
      </c>
      <c r="H6190" s="15" t="str">
        <f t="shared" si="576"/>
        <v>Medium</v>
      </c>
      <c r="I6190" s="11" t="str">
        <f t="shared" si="577"/>
        <v>Large</v>
      </c>
      <c r="J6190" s="11" t="str">
        <f t="shared" si="578"/>
        <v>Central</v>
      </c>
      <c r="K6190" s="11" t="str">
        <f t="shared" si="579"/>
        <v>2010s</v>
      </c>
      <c r="L6190" s="11" t="str">
        <f t="shared" si="580"/>
        <v>Cereal</v>
      </c>
      <c r="M6190" s="18">
        <f t="shared" si="581"/>
        <v>9.6641294005708853E-2</v>
      </c>
    </row>
    <row r="6191" spans="1:13">
      <c r="A6191" s="4">
        <v>2011</v>
      </c>
      <c r="B6191" s="5" t="s">
        <v>210</v>
      </c>
      <c r="C6191" s="5" t="s">
        <v>215</v>
      </c>
      <c r="D6191" s="5" t="s">
        <v>17</v>
      </c>
      <c r="E6191" s="5">
        <v>40</v>
      </c>
      <c r="F6191" s="6">
        <v>1000</v>
      </c>
      <c r="H6191" s="15" t="str">
        <f t="shared" si="576"/>
        <v>Medium</v>
      </c>
      <c r="I6191" s="11" t="str">
        <f t="shared" si="577"/>
        <v>Small</v>
      </c>
      <c r="J6191" s="11" t="str">
        <f t="shared" si="578"/>
        <v>Central</v>
      </c>
      <c r="K6191" s="11" t="str">
        <f t="shared" si="579"/>
        <v>2010s</v>
      </c>
      <c r="L6191" s="11" t="str">
        <f t="shared" si="580"/>
        <v>Pulse</v>
      </c>
      <c r="M6191" s="18">
        <f t="shared" si="581"/>
        <v>25</v>
      </c>
    </row>
    <row r="6192" spans="1:13">
      <c r="A6192" s="4">
        <v>2011</v>
      </c>
      <c r="B6192" s="5" t="s">
        <v>210</v>
      </c>
      <c r="C6192" s="5" t="s">
        <v>215</v>
      </c>
      <c r="D6192" s="5" t="s">
        <v>18</v>
      </c>
      <c r="E6192" s="5">
        <v>1160</v>
      </c>
      <c r="F6192" s="6">
        <v>172.41</v>
      </c>
      <c r="H6192" s="15" t="str">
        <f t="shared" si="576"/>
        <v>Low</v>
      </c>
      <c r="I6192" s="11" t="str">
        <f t="shared" si="577"/>
        <v>Medium</v>
      </c>
      <c r="J6192" s="11" t="str">
        <f t="shared" si="578"/>
        <v>Central</v>
      </c>
      <c r="K6192" s="11" t="str">
        <f t="shared" si="579"/>
        <v>2010s</v>
      </c>
      <c r="L6192" s="11" t="str">
        <f t="shared" si="580"/>
        <v>Fiber</v>
      </c>
      <c r="M6192" s="18">
        <f t="shared" si="581"/>
        <v>0.14862931034482757</v>
      </c>
    </row>
    <row r="6193" spans="1:13">
      <c r="A6193" s="4">
        <v>2012</v>
      </c>
      <c r="B6193" s="5" t="s">
        <v>210</v>
      </c>
      <c r="C6193" s="5" t="s">
        <v>215</v>
      </c>
      <c r="D6193" s="5" t="s">
        <v>15</v>
      </c>
      <c r="E6193" s="5">
        <v>39590</v>
      </c>
      <c r="F6193" s="6">
        <v>2443.8000000000002</v>
      </c>
      <c r="H6193" s="15" t="str">
        <f t="shared" si="576"/>
        <v>Medium</v>
      </c>
      <c r="I6193" s="11" t="str">
        <f t="shared" si="577"/>
        <v>Large</v>
      </c>
      <c r="J6193" s="11" t="str">
        <f t="shared" si="578"/>
        <v>Central</v>
      </c>
      <c r="K6193" s="11" t="str">
        <f t="shared" si="579"/>
        <v>2010s</v>
      </c>
      <c r="L6193" s="11" t="str">
        <f t="shared" si="580"/>
        <v>Cereal</v>
      </c>
      <c r="M6193" s="18">
        <f t="shared" si="581"/>
        <v>6.1727709017428647E-2</v>
      </c>
    </row>
    <row r="6194" spans="1:13">
      <c r="A6194" s="4">
        <v>2012</v>
      </c>
      <c r="B6194" s="5" t="s">
        <v>210</v>
      </c>
      <c r="C6194" s="5" t="s">
        <v>215</v>
      </c>
      <c r="D6194" s="5" t="s">
        <v>16</v>
      </c>
      <c r="E6194" s="5">
        <v>19880</v>
      </c>
      <c r="F6194" s="6">
        <v>2572.4299999999998</v>
      </c>
      <c r="H6194" s="15" t="str">
        <f t="shared" si="576"/>
        <v>Medium</v>
      </c>
      <c r="I6194" s="11" t="str">
        <f t="shared" si="577"/>
        <v>Large</v>
      </c>
      <c r="J6194" s="11" t="str">
        <f t="shared" si="578"/>
        <v>Central</v>
      </c>
      <c r="K6194" s="11" t="str">
        <f t="shared" si="579"/>
        <v>2010s</v>
      </c>
      <c r="L6194" s="11" t="str">
        <f t="shared" si="580"/>
        <v>Cereal</v>
      </c>
      <c r="M6194" s="18">
        <f t="shared" si="581"/>
        <v>0.12939788732394367</v>
      </c>
    </row>
    <row r="6195" spans="1:13">
      <c r="A6195" s="4">
        <v>2012</v>
      </c>
      <c r="B6195" s="5" t="s">
        <v>210</v>
      </c>
      <c r="C6195" s="5" t="s">
        <v>215</v>
      </c>
      <c r="D6195" s="5" t="s">
        <v>17</v>
      </c>
      <c r="E6195" s="5">
        <v>30</v>
      </c>
      <c r="F6195" s="6">
        <v>1333.33</v>
      </c>
      <c r="H6195" s="15" t="str">
        <f t="shared" si="576"/>
        <v>Medium</v>
      </c>
      <c r="I6195" s="11" t="str">
        <f t="shared" si="577"/>
        <v>Small</v>
      </c>
      <c r="J6195" s="11" t="str">
        <f t="shared" si="578"/>
        <v>Central</v>
      </c>
      <c r="K6195" s="11" t="str">
        <f t="shared" si="579"/>
        <v>2010s</v>
      </c>
      <c r="L6195" s="11" t="str">
        <f t="shared" si="580"/>
        <v>Pulse</v>
      </c>
      <c r="M6195" s="18">
        <f t="shared" si="581"/>
        <v>44.444333333333333</v>
      </c>
    </row>
    <row r="6196" spans="1:13">
      <c r="A6196" s="4">
        <v>2012</v>
      </c>
      <c r="B6196" s="5" t="s">
        <v>210</v>
      </c>
      <c r="C6196" s="5" t="s">
        <v>215</v>
      </c>
      <c r="D6196" s="5" t="s">
        <v>18</v>
      </c>
      <c r="E6196" s="5">
        <v>2380</v>
      </c>
      <c r="F6196" s="6">
        <v>197.48</v>
      </c>
      <c r="H6196" s="15" t="str">
        <f t="shared" si="576"/>
        <v>Low</v>
      </c>
      <c r="I6196" s="11" t="str">
        <f t="shared" si="577"/>
        <v>Medium</v>
      </c>
      <c r="J6196" s="11" t="str">
        <f t="shared" si="578"/>
        <v>Central</v>
      </c>
      <c r="K6196" s="11" t="str">
        <f t="shared" si="579"/>
        <v>2010s</v>
      </c>
      <c r="L6196" s="11" t="str">
        <f t="shared" si="580"/>
        <v>Fiber</v>
      </c>
      <c r="M6196" s="18">
        <f t="shared" si="581"/>
        <v>8.2974789915966379E-2</v>
      </c>
    </row>
    <row r="6197" spans="1:13">
      <c r="A6197" s="4">
        <v>2013</v>
      </c>
      <c r="B6197" s="5" t="s">
        <v>210</v>
      </c>
      <c r="C6197" s="5" t="s">
        <v>215</v>
      </c>
      <c r="D6197" s="5" t="s">
        <v>15</v>
      </c>
      <c r="E6197" s="5">
        <v>110750</v>
      </c>
      <c r="F6197" s="6">
        <v>2264.83</v>
      </c>
      <c r="H6197" s="15" t="str">
        <f t="shared" si="576"/>
        <v>Medium</v>
      </c>
      <c r="I6197" s="11" t="str">
        <f t="shared" si="577"/>
        <v>Large</v>
      </c>
      <c r="J6197" s="11" t="str">
        <f t="shared" si="578"/>
        <v>Central</v>
      </c>
      <c r="K6197" s="11" t="str">
        <f t="shared" si="579"/>
        <v>2010s</v>
      </c>
      <c r="L6197" s="11" t="str">
        <f t="shared" si="580"/>
        <v>Cereal</v>
      </c>
      <c r="M6197" s="18">
        <f t="shared" si="581"/>
        <v>2.0449932279909707E-2</v>
      </c>
    </row>
    <row r="6198" spans="1:13">
      <c r="A6198" s="4">
        <v>2013</v>
      </c>
      <c r="B6198" s="5" t="s">
        <v>210</v>
      </c>
      <c r="C6198" s="5" t="s">
        <v>215</v>
      </c>
      <c r="D6198" s="5" t="s">
        <v>16</v>
      </c>
      <c r="E6198" s="5">
        <v>14660</v>
      </c>
      <c r="F6198" s="6">
        <v>2899.73</v>
      </c>
      <c r="H6198" s="15" t="str">
        <f t="shared" si="576"/>
        <v>Medium</v>
      </c>
      <c r="I6198" s="11" t="str">
        <f t="shared" si="577"/>
        <v>Large</v>
      </c>
      <c r="J6198" s="11" t="str">
        <f t="shared" si="578"/>
        <v>Central</v>
      </c>
      <c r="K6198" s="11" t="str">
        <f t="shared" si="579"/>
        <v>2010s</v>
      </c>
      <c r="L6198" s="11" t="str">
        <f t="shared" si="580"/>
        <v>Cereal</v>
      </c>
      <c r="M6198" s="18">
        <f t="shared" si="581"/>
        <v>0.1977987721691678</v>
      </c>
    </row>
    <row r="6199" spans="1:13">
      <c r="A6199" s="4">
        <v>2013</v>
      </c>
      <c r="B6199" s="5" t="s">
        <v>210</v>
      </c>
      <c r="C6199" s="5" t="s">
        <v>215</v>
      </c>
      <c r="D6199" s="5" t="s">
        <v>17</v>
      </c>
      <c r="E6199" s="5">
        <v>40</v>
      </c>
      <c r="F6199" s="6">
        <v>500</v>
      </c>
      <c r="H6199" s="15" t="str">
        <f t="shared" si="576"/>
        <v>Low</v>
      </c>
      <c r="I6199" s="11" t="str">
        <f t="shared" si="577"/>
        <v>Small</v>
      </c>
      <c r="J6199" s="11" t="str">
        <f t="shared" si="578"/>
        <v>Central</v>
      </c>
      <c r="K6199" s="11" t="str">
        <f t="shared" si="579"/>
        <v>2010s</v>
      </c>
      <c r="L6199" s="11" t="str">
        <f t="shared" si="580"/>
        <v>Pulse</v>
      </c>
      <c r="M6199" s="18">
        <f t="shared" si="581"/>
        <v>12.5</v>
      </c>
    </row>
    <row r="6200" spans="1:13">
      <c r="A6200" s="4">
        <v>2013</v>
      </c>
      <c r="B6200" s="5" t="s">
        <v>210</v>
      </c>
      <c r="C6200" s="5" t="s">
        <v>215</v>
      </c>
      <c r="D6200" s="5" t="s">
        <v>18</v>
      </c>
      <c r="E6200" s="5">
        <v>1580</v>
      </c>
      <c r="F6200" s="6">
        <v>170.89</v>
      </c>
      <c r="H6200" s="15" t="str">
        <f t="shared" si="576"/>
        <v>Low</v>
      </c>
      <c r="I6200" s="11" t="str">
        <f t="shared" si="577"/>
        <v>Medium</v>
      </c>
      <c r="J6200" s="11" t="str">
        <f t="shared" si="578"/>
        <v>Central</v>
      </c>
      <c r="K6200" s="11" t="str">
        <f t="shared" si="579"/>
        <v>2010s</v>
      </c>
      <c r="L6200" s="11" t="str">
        <f t="shared" si="580"/>
        <v>Fiber</v>
      </c>
      <c r="M6200" s="18">
        <f t="shared" si="581"/>
        <v>0.10815822784810125</v>
      </c>
    </row>
    <row r="6201" spans="1:13">
      <c r="A6201" s="4">
        <v>2014</v>
      </c>
      <c r="B6201" s="5" t="s">
        <v>210</v>
      </c>
      <c r="C6201" s="5" t="s">
        <v>215</v>
      </c>
      <c r="D6201" s="5" t="s">
        <v>15</v>
      </c>
      <c r="E6201" s="5">
        <v>119890</v>
      </c>
      <c r="F6201" s="6">
        <v>2159.98</v>
      </c>
      <c r="H6201" s="15" t="str">
        <f t="shared" si="576"/>
        <v>Medium</v>
      </c>
      <c r="I6201" s="11" t="str">
        <f t="shared" si="577"/>
        <v>Large</v>
      </c>
      <c r="J6201" s="11" t="str">
        <f t="shared" si="578"/>
        <v>Central</v>
      </c>
      <c r="K6201" s="11" t="str">
        <f t="shared" si="579"/>
        <v>2010s</v>
      </c>
      <c r="L6201" s="11" t="str">
        <f t="shared" si="580"/>
        <v>Cereal</v>
      </c>
      <c r="M6201" s="18">
        <f t="shared" si="581"/>
        <v>1.8016348319292684E-2</v>
      </c>
    </row>
    <row r="6202" spans="1:13">
      <c r="A6202" s="4">
        <v>2014</v>
      </c>
      <c r="B6202" s="5" t="s">
        <v>210</v>
      </c>
      <c r="C6202" s="5" t="s">
        <v>215</v>
      </c>
      <c r="D6202" s="5" t="s">
        <v>16</v>
      </c>
      <c r="E6202" s="5">
        <v>18460</v>
      </c>
      <c r="F6202" s="6">
        <v>2122.9699999999998</v>
      </c>
      <c r="H6202" s="15" t="str">
        <f t="shared" si="576"/>
        <v>Medium</v>
      </c>
      <c r="I6202" s="11" t="str">
        <f t="shared" si="577"/>
        <v>Large</v>
      </c>
      <c r="J6202" s="11" t="str">
        <f t="shared" si="578"/>
        <v>Central</v>
      </c>
      <c r="K6202" s="11" t="str">
        <f t="shared" si="579"/>
        <v>2010s</v>
      </c>
      <c r="L6202" s="11" t="str">
        <f t="shared" si="580"/>
        <v>Cereal</v>
      </c>
      <c r="M6202" s="18">
        <f t="shared" si="581"/>
        <v>0.11500379198266521</v>
      </c>
    </row>
    <row r="6203" spans="1:13">
      <c r="A6203" s="4">
        <v>2014</v>
      </c>
      <c r="B6203" s="5" t="s">
        <v>210</v>
      </c>
      <c r="C6203" s="5" t="s">
        <v>215</v>
      </c>
      <c r="D6203" s="5" t="s">
        <v>18</v>
      </c>
      <c r="E6203" s="5">
        <v>2890</v>
      </c>
      <c r="F6203" s="6">
        <v>55.36</v>
      </c>
      <c r="H6203" s="15" t="str">
        <f t="shared" si="576"/>
        <v>Low</v>
      </c>
      <c r="I6203" s="11" t="str">
        <f t="shared" si="577"/>
        <v>Medium</v>
      </c>
      <c r="J6203" s="11" t="str">
        <f t="shared" si="578"/>
        <v>Central</v>
      </c>
      <c r="K6203" s="11" t="str">
        <f t="shared" si="579"/>
        <v>2010s</v>
      </c>
      <c r="L6203" s="11" t="str">
        <f t="shared" si="580"/>
        <v>Fiber</v>
      </c>
      <c r="M6203" s="18">
        <f t="shared" si="581"/>
        <v>1.9155709342560553E-2</v>
      </c>
    </row>
    <row r="6204" spans="1:13">
      <c r="A6204" s="4">
        <v>2015</v>
      </c>
      <c r="B6204" s="5" t="s">
        <v>210</v>
      </c>
      <c r="C6204" s="5" t="s">
        <v>215</v>
      </c>
      <c r="D6204" s="5" t="s">
        <v>15</v>
      </c>
      <c r="E6204" s="5">
        <v>113810</v>
      </c>
      <c r="F6204" s="6">
        <v>2258.94</v>
      </c>
      <c r="H6204" s="15" t="str">
        <f t="shared" si="576"/>
        <v>Medium</v>
      </c>
      <c r="I6204" s="11" t="str">
        <f t="shared" si="577"/>
        <v>Large</v>
      </c>
      <c r="J6204" s="11" t="str">
        <f t="shared" si="578"/>
        <v>Central</v>
      </c>
      <c r="K6204" s="11" t="str">
        <f t="shared" si="579"/>
        <v>2010s</v>
      </c>
      <c r="L6204" s="11" t="str">
        <f t="shared" si="580"/>
        <v>Cereal</v>
      </c>
      <c r="M6204" s="18">
        <f t="shared" si="581"/>
        <v>1.9848343730779369E-2</v>
      </c>
    </row>
    <row r="6205" spans="1:13">
      <c r="A6205" s="4">
        <v>2015</v>
      </c>
      <c r="B6205" s="5" t="s">
        <v>210</v>
      </c>
      <c r="C6205" s="5" t="s">
        <v>215</v>
      </c>
      <c r="D6205" s="5" t="s">
        <v>16</v>
      </c>
      <c r="E6205" s="5">
        <v>19420</v>
      </c>
      <c r="F6205" s="6">
        <v>2311.02</v>
      </c>
      <c r="H6205" s="15" t="str">
        <f t="shared" si="576"/>
        <v>Medium</v>
      </c>
      <c r="I6205" s="11" t="str">
        <f t="shared" si="577"/>
        <v>Large</v>
      </c>
      <c r="J6205" s="11" t="str">
        <f t="shared" si="578"/>
        <v>Central</v>
      </c>
      <c r="K6205" s="11" t="str">
        <f t="shared" si="579"/>
        <v>2010s</v>
      </c>
      <c r="L6205" s="11" t="str">
        <f t="shared" si="580"/>
        <v>Cereal</v>
      </c>
      <c r="M6205" s="18">
        <f t="shared" si="581"/>
        <v>0.11900205973223481</v>
      </c>
    </row>
    <row r="6206" spans="1:13">
      <c r="A6206" s="4">
        <v>2015</v>
      </c>
      <c r="B6206" s="5" t="s">
        <v>210</v>
      </c>
      <c r="C6206" s="5" t="s">
        <v>215</v>
      </c>
      <c r="D6206" s="5" t="s">
        <v>17</v>
      </c>
      <c r="E6206" s="5">
        <v>30</v>
      </c>
      <c r="F6206" s="6">
        <v>666.67</v>
      </c>
      <c r="H6206" s="15" t="str">
        <f t="shared" si="576"/>
        <v>Low</v>
      </c>
      <c r="I6206" s="11" t="str">
        <f t="shared" si="577"/>
        <v>Small</v>
      </c>
      <c r="J6206" s="11" t="str">
        <f t="shared" si="578"/>
        <v>Central</v>
      </c>
      <c r="K6206" s="11" t="str">
        <f t="shared" si="579"/>
        <v>2010s</v>
      </c>
      <c r="L6206" s="11" t="str">
        <f t="shared" si="580"/>
        <v>Pulse</v>
      </c>
      <c r="M6206" s="18">
        <f t="shared" si="581"/>
        <v>22.222333333333331</v>
      </c>
    </row>
    <row r="6207" spans="1:13">
      <c r="A6207" s="4">
        <v>2015</v>
      </c>
      <c r="B6207" s="5" t="s">
        <v>210</v>
      </c>
      <c r="C6207" s="5" t="s">
        <v>215</v>
      </c>
      <c r="D6207" s="5" t="s">
        <v>18</v>
      </c>
      <c r="E6207" s="5">
        <v>2850</v>
      </c>
      <c r="F6207" s="6">
        <v>56.14</v>
      </c>
      <c r="H6207" s="15" t="str">
        <f t="shared" si="576"/>
        <v>Low</v>
      </c>
      <c r="I6207" s="11" t="str">
        <f t="shared" si="577"/>
        <v>Medium</v>
      </c>
      <c r="J6207" s="11" t="str">
        <f t="shared" si="578"/>
        <v>Central</v>
      </c>
      <c r="K6207" s="11" t="str">
        <f t="shared" si="579"/>
        <v>2010s</v>
      </c>
      <c r="L6207" s="11" t="str">
        <f t="shared" si="580"/>
        <v>Fiber</v>
      </c>
      <c r="M6207" s="18">
        <f t="shared" si="581"/>
        <v>1.9698245614035086E-2</v>
      </c>
    </row>
    <row r="6208" spans="1:13">
      <c r="A6208" s="4">
        <v>2016</v>
      </c>
      <c r="B6208" s="5" t="s">
        <v>210</v>
      </c>
      <c r="C6208" s="5" t="s">
        <v>215</v>
      </c>
      <c r="D6208" s="5" t="s">
        <v>15</v>
      </c>
      <c r="E6208" s="5">
        <v>101270</v>
      </c>
      <c r="F6208" s="6">
        <v>2458.2199999999998</v>
      </c>
      <c r="H6208" s="15" t="str">
        <f t="shared" si="576"/>
        <v>Medium</v>
      </c>
      <c r="I6208" s="11" t="str">
        <f t="shared" si="577"/>
        <v>Large</v>
      </c>
      <c r="J6208" s="11" t="str">
        <f t="shared" si="578"/>
        <v>Central</v>
      </c>
      <c r="K6208" s="11" t="str">
        <f t="shared" si="579"/>
        <v>2010s</v>
      </c>
      <c r="L6208" s="11" t="str">
        <f t="shared" si="580"/>
        <v>Cereal</v>
      </c>
      <c r="M6208" s="18">
        <f t="shared" si="581"/>
        <v>2.4273921200750469E-2</v>
      </c>
    </row>
    <row r="6209" spans="1:13">
      <c r="A6209" s="4">
        <v>2016</v>
      </c>
      <c r="B6209" s="5" t="s">
        <v>210</v>
      </c>
      <c r="C6209" s="5" t="s">
        <v>215</v>
      </c>
      <c r="D6209" s="5" t="s">
        <v>16</v>
      </c>
      <c r="E6209" s="5">
        <v>23830</v>
      </c>
      <c r="F6209" s="6">
        <v>2262.15</v>
      </c>
      <c r="H6209" s="15" t="str">
        <f t="shared" si="576"/>
        <v>Medium</v>
      </c>
      <c r="I6209" s="11" t="str">
        <f t="shared" si="577"/>
        <v>Large</v>
      </c>
      <c r="J6209" s="11" t="str">
        <f t="shared" si="578"/>
        <v>Central</v>
      </c>
      <c r="K6209" s="11" t="str">
        <f t="shared" si="579"/>
        <v>2010s</v>
      </c>
      <c r="L6209" s="11" t="str">
        <f t="shared" si="580"/>
        <v>Cereal</v>
      </c>
      <c r="M6209" s="18">
        <f t="shared" si="581"/>
        <v>9.4928661351237939E-2</v>
      </c>
    </row>
    <row r="6210" spans="1:13">
      <c r="A6210" s="4">
        <v>2016</v>
      </c>
      <c r="B6210" s="5" t="s">
        <v>210</v>
      </c>
      <c r="C6210" s="5" t="s">
        <v>215</v>
      </c>
      <c r="D6210" s="5" t="s">
        <v>17</v>
      </c>
      <c r="E6210" s="5">
        <v>50</v>
      </c>
      <c r="F6210" s="6">
        <v>1090.9100000000001</v>
      </c>
      <c r="H6210" s="15" t="str">
        <f t="shared" si="576"/>
        <v>Medium</v>
      </c>
      <c r="I6210" s="11" t="str">
        <f t="shared" si="577"/>
        <v>Small</v>
      </c>
      <c r="J6210" s="11" t="str">
        <f t="shared" si="578"/>
        <v>Central</v>
      </c>
      <c r="K6210" s="11" t="str">
        <f t="shared" si="579"/>
        <v>2010s</v>
      </c>
      <c r="L6210" s="11" t="str">
        <f t="shared" si="580"/>
        <v>Pulse</v>
      </c>
      <c r="M6210" s="18">
        <f t="shared" si="581"/>
        <v>21.818200000000001</v>
      </c>
    </row>
    <row r="6211" spans="1:13">
      <c r="A6211" s="4">
        <v>2016</v>
      </c>
      <c r="B6211" s="5" t="s">
        <v>210</v>
      </c>
      <c r="C6211" s="5" t="s">
        <v>215</v>
      </c>
      <c r="D6211" s="5" t="s">
        <v>18</v>
      </c>
      <c r="E6211" s="5">
        <v>2390</v>
      </c>
      <c r="F6211" s="6">
        <v>66.459999999999994</v>
      </c>
      <c r="H6211" s="15" t="str">
        <f t="shared" ref="H6211:H6274" si="582">IF(F6211&lt;1000,"Low",IF(F6211&lt;3000,"Medium","High"))</f>
        <v>Low</v>
      </c>
      <c r="I6211" s="11" t="str">
        <f t="shared" ref="I6211:I6274" si="583">IF(E6211&lt;1000,"Small",IF(E6211&lt;5000,"Medium","Large"))</f>
        <v>Medium</v>
      </c>
      <c r="J6211" s="11" t="str">
        <f t="shared" ref="J6211:J6274" si="584">IF(OR(B6211="Punjab",B6211="Haryana",B6211="Himachal Pradesh",B6211="Jammu and Kashmir",B6211="Uttarakhand",B6211="Delhi",B6211="Chandigarh"),"North",IF(OR(B6211="Tamil Nadu",B6211="Karnataka",B6211="Kerala",B6211="Andhra Pradesh",B6211="Telangana"),"South",IF(OR(B6211="Maharashtra",B6211="Gujarat",B6211="Goa",B6211="Rajasthan"),"West",IF(OR(B6211="West Bengal",B6211="Bihar",B6211="Jharkhand",B6211="Odisha",B6211="Assam",B6211="Sikkim",B6211="Arunachal Pradesh",B6211="Manipur",B6211="Meghalaya",B6211="Mizoram",B6211="Nagaland",B6211="Tripura"),"East","Central"))))</f>
        <v>Central</v>
      </c>
      <c r="K6211" s="11" t="str">
        <f t="shared" ref="K6211:K6274" si="585">LEFT(A6211,3)&amp;"0s"</f>
        <v>2010s</v>
      </c>
      <c r="L6211" s="11" t="str">
        <f t="shared" ref="L6211:L6274" si="586">IF(D6211="Rice","Cereal",IF(D6211="Maize","Cereal",IF(D6211="Chickpea","Pulse",IF(D6211="Cotton","Fiber","Other"))))</f>
        <v>Fiber</v>
      </c>
      <c r="M6211" s="18">
        <f t="shared" ref="M6211:M6274" si="587">F6211/E6211</f>
        <v>2.7807531380753134E-2</v>
      </c>
    </row>
    <row r="6212" spans="1:13">
      <c r="A6212" s="4">
        <v>2017</v>
      </c>
      <c r="B6212" s="5" t="s">
        <v>210</v>
      </c>
      <c r="C6212" s="5" t="s">
        <v>215</v>
      </c>
      <c r="D6212" s="5" t="s">
        <v>15</v>
      </c>
      <c r="E6212" s="5">
        <v>107560</v>
      </c>
      <c r="F6212" s="6">
        <v>2585.37</v>
      </c>
      <c r="H6212" s="15" t="str">
        <f t="shared" si="582"/>
        <v>Medium</v>
      </c>
      <c r="I6212" s="11" t="str">
        <f t="shared" si="583"/>
        <v>Large</v>
      </c>
      <c r="J6212" s="11" t="str">
        <f t="shared" si="584"/>
        <v>Central</v>
      </c>
      <c r="K6212" s="11" t="str">
        <f t="shared" si="585"/>
        <v>2010s</v>
      </c>
      <c r="L6212" s="11" t="str">
        <f t="shared" si="586"/>
        <v>Cereal</v>
      </c>
      <c r="M6212" s="18">
        <f t="shared" si="587"/>
        <v>2.4036537746374115E-2</v>
      </c>
    </row>
    <row r="6213" spans="1:13">
      <c r="A6213" s="4">
        <v>2017</v>
      </c>
      <c r="B6213" s="5" t="s">
        <v>210</v>
      </c>
      <c r="C6213" s="5" t="s">
        <v>215</v>
      </c>
      <c r="D6213" s="5" t="s">
        <v>16</v>
      </c>
      <c r="E6213" s="5">
        <v>21940</v>
      </c>
      <c r="F6213" s="6">
        <v>2590.54</v>
      </c>
      <c r="H6213" s="15" t="str">
        <f t="shared" si="582"/>
        <v>Medium</v>
      </c>
      <c r="I6213" s="11" t="str">
        <f t="shared" si="583"/>
        <v>Large</v>
      </c>
      <c r="J6213" s="11" t="str">
        <f t="shared" si="584"/>
        <v>Central</v>
      </c>
      <c r="K6213" s="11" t="str">
        <f t="shared" si="585"/>
        <v>2010s</v>
      </c>
      <c r="L6213" s="11" t="str">
        <f t="shared" si="586"/>
        <v>Cereal</v>
      </c>
      <c r="M6213" s="18">
        <f t="shared" si="587"/>
        <v>0.11807383773928896</v>
      </c>
    </row>
    <row r="6214" spans="1:13">
      <c r="A6214" s="4">
        <v>2017</v>
      </c>
      <c r="B6214" s="5" t="s">
        <v>210</v>
      </c>
      <c r="C6214" s="5" t="s">
        <v>215</v>
      </c>
      <c r="D6214" s="5" t="s">
        <v>17</v>
      </c>
      <c r="E6214" s="5">
        <v>60</v>
      </c>
      <c r="F6214" s="6">
        <v>1046.8800000000001</v>
      </c>
      <c r="H6214" s="15" t="str">
        <f t="shared" si="582"/>
        <v>Medium</v>
      </c>
      <c r="I6214" s="11" t="str">
        <f t="shared" si="583"/>
        <v>Small</v>
      </c>
      <c r="J6214" s="11" t="str">
        <f t="shared" si="584"/>
        <v>Central</v>
      </c>
      <c r="K6214" s="11" t="str">
        <f t="shared" si="585"/>
        <v>2010s</v>
      </c>
      <c r="L6214" s="11" t="str">
        <f t="shared" si="586"/>
        <v>Pulse</v>
      </c>
      <c r="M6214" s="18">
        <f t="shared" si="587"/>
        <v>17.448</v>
      </c>
    </row>
    <row r="6215" spans="1:13">
      <c r="A6215" s="4">
        <v>2017</v>
      </c>
      <c r="B6215" s="5" t="s">
        <v>210</v>
      </c>
      <c r="C6215" s="5" t="s">
        <v>215</v>
      </c>
      <c r="D6215" s="5" t="s">
        <v>18</v>
      </c>
      <c r="E6215" s="5">
        <v>1980</v>
      </c>
      <c r="F6215" s="6">
        <v>88</v>
      </c>
      <c r="H6215" s="15" t="str">
        <f t="shared" si="582"/>
        <v>Low</v>
      </c>
      <c r="I6215" s="11" t="str">
        <f t="shared" si="583"/>
        <v>Medium</v>
      </c>
      <c r="J6215" s="11" t="str">
        <f t="shared" si="584"/>
        <v>Central</v>
      </c>
      <c r="K6215" s="11" t="str">
        <f t="shared" si="585"/>
        <v>2010s</v>
      </c>
      <c r="L6215" s="11" t="str">
        <f t="shared" si="586"/>
        <v>Fiber</v>
      </c>
      <c r="M6215" s="18">
        <f t="shared" si="587"/>
        <v>4.4444444444444446E-2</v>
      </c>
    </row>
    <row r="6216" spans="1:13">
      <c r="A6216" s="4">
        <v>2008</v>
      </c>
      <c r="B6216" s="5" t="s">
        <v>210</v>
      </c>
      <c r="C6216" s="5" t="s">
        <v>216</v>
      </c>
      <c r="D6216" s="5" t="s">
        <v>15</v>
      </c>
      <c r="E6216" s="5">
        <v>42810</v>
      </c>
      <c r="F6216" s="6">
        <v>2643.77</v>
      </c>
      <c r="H6216" s="15" t="str">
        <f t="shared" si="582"/>
        <v>Medium</v>
      </c>
      <c r="I6216" s="11" t="str">
        <f t="shared" si="583"/>
        <v>Large</v>
      </c>
      <c r="J6216" s="11" t="str">
        <f t="shared" si="584"/>
        <v>Central</v>
      </c>
      <c r="K6216" s="11" t="str">
        <f t="shared" si="585"/>
        <v>2000s</v>
      </c>
      <c r="L6216" s="11" t="str">
        <f t="shared" si="586"/>
        <v>Cereal</v>
      </c>
      <c r="M6216" s="18">
        <f t="shared" si="587"/>
        <v>6.1755898154636765E-2</v>
      </c>
    </row>
    <row r="6217" spans="1:13">
      <c r="A6217" s="4">
        <v>2008</v>
      </c>
      <c r="B6217" s="5" t="s">
        <v>210</v>
      </c>
      <c r="C6217" s="5" t="s">
        <v>216</v>
      </c>
      <c r="D6217" s="5" t="s">
        <v>16</v>
      </c>
      <c r="E6217" s="5">
        <v>160</v>
      </c>
      <c r="F6217" s="6">
        <v>2312.5</v>
      </c>
      <c r="H6217" s="15" t="str">
        <f t="shared" si="582"/>
        <v>Medium</v>
      </c>
      <c r="I6217" s="11" t="str">
        <f t="shared" si="583"/>
        <v>Small</v>
      </c>
      <c r="J6217" s="11" t="str">
        <f t="shared" si="584"/>
        <v>Central</v>
      </c>
      <c r="K6217" s="11" t="str">
        <f t="shared" si="585"/>
        <v>2000s</v>
      </c>
      <c r="L6217" s="11" t="str">
        <f t="shared" si="586"/>
        <v>Cereal</v>
      </c>
      <c r="M6217" s="18">
        <f t="shared" si="587"/>
        <v>14.453125</v>
      </c>
    </row>
    <row r="6218" spans="1:13">
      <c r="A6218" s="4">
        <v>2008</v>
      </c>
      <c r="B6218" s="5" t="s">
        <v>210</v>
      </c>
      <c r="C6218" s="5" t="s">
        <v>216</v>
      </c>
      <c r="D6218" s="5" t="s">
        <v>17</v>
      </c>
      <c r="E6218" s="5">
        <v>30</v>
      </c>
      <c r="F6218" s="6">
        <v>1000</v>
      </c>
      <c r="H6218" s="15" t="str">
        <f t="shared" si="582"/>
        <v>Medium</v>
      </c>
      <c r="I6218" s="11" t="str">
        <f t="shared" si="583"/>
        <v>Small</v>
      </c>
      <c r="J6218" s="11" t="str">
        <f t="shared" si="584"/>
        <v>Central</v>
      </c>
      <c r="K6218" s="11" t="str">
        <f t="shared" si="585"/>
        <v>2000s</v>
      </c>
      <c r="L6218" s="11" t="str">
        <f t="shared" si="586"/>
        <v>Pulse</v>
      </c>
      <c r="M6218" s="18">
        <f t="shared" si="587"/>
        <v>33.333333333333336</v>
      </c>
    </row>
    <row r="6219" spans="1:13">
      <c r="A6219" s="4">
        <v>2008</v>
      </c>
      <c r="B6219" s="5" t="s">
        <v>210</v>
      </c>
      <c r="C6219" s="5" t="s">
        <v>216</v>
      </c>
      <c r="D6219" s="5" t="s">
        <v>18</v>
      </c>
      <c r="E6219" s="5">
        <v>1180</v>
      </c>
      <c r="F6219" s="6">
        <v>220.34</v>
      </c>
      <c r="H6219" s="15" t="str">
        <f t="shared" si="582"/>
        <v>Low</v>
      </c>
      <c r="I6219" s="11" t="str">
        <f t="shared" si="583"/>
        <v>Medium</v>
      </c>
      <c r="J6219" s="11" t="str">
        <f t="shared" si="584"/>
        <v>Central</v>
      </c>
      <c r="K6219" s="11" t="str">
        <f t="shared" si="585"/>
        <v>2000s</v>
      </c>
      <c r="L6219" s="11" t="str">
        <f t="shared" si="586"/>
        <v>Fiber</v>
      </c>
      <c r="M6219" s="18">
        <f t="shared" si="587"/>
        <v>0.18672881355932203</v>
      </c>
    </row>
    <row r="6220" spans="1:13">
      <c r="A6220" s="4">
        <v>2009</v>
      </c>
      <c r="B6220" s="5" t="s">
        <v>210</v>
      </c>
      <c r="C6220" s="5" t="s">
        <v>216</v>
      </c>
      <c r="D6220" s="5" t="s">
        <v>15</v>
      </c>
      <c r="E6220" s="5">
        <v>45460</v>
      </c>
      <c r="F6220" s="6">
        <v>2143.1999999999998</v>
      </c>
      <c r="H6220" s="15" t="str">
        <f t="shared" si="582"/>
        <v>Medium</v>
      </c>
      <c r="I6220" s="11" t="str">
        <f t="shared" si="583"/>
        <v>Large</v>
      </c>
      <c r="J6220" s="11" t="str">
        <f t="shared" si="584"/>
        <v>Central</v>
      </c>
      <c r="K6220" s="11" t="str">
        <f t="shared" si="585"/>
        <v>2000s</v>
      </c>
      <c r="L6220" s="11" t="str">
        <f t="shared" si="586"/>
        <v>Cereal</v>
      </c>
      <c r="M6220" s="18">
        <f t="shared" si="587"/>
        <v>4.7144742630884293E-2</v>
      </c>
    </row>
    <row r="6221" spans="1:13">
      <c r="A6221" s="4">
        <v>2009</v>
      </c>
      <c r="B6221" s="5" t="s">
        <v>210</v>
      </c>
      <c r="C6221" s="5" t="s">
        <v>216</v>
      </c>
      <c r="D6221" s="5" t="s">
        <v>16</v>
      </c>
      <c r="E6221" s="5">
        <v>90</v>
      </c>
      <c r="F6221" s="6">
        <v>1666.67</v>
      </c>
      <c r="H6221" s="15" t="str">
        <f t="shared" si="582"/>
        <v>Medium</v>
      </c>
      <c r="I6221" s="11" t="str">
        <f t="shared" si="583"/>
        <v>Small</v>
      </c>
      <c r="J6221" s="11" t="str">
        <f t="shared" si="584"/>
        <v>Central</v>
      </c>
      <c r="K6221" s="11" t="str">
        <f t="shared" si="585"/>
        <v>2000s</v>
      </c>
      <c r="L6221" s="11" t="str">
        <f t="shared" si="586"/>
        <v>Cereal</v>
      </c>
      <c r="M6221" s="18">
        <f t="shared" si="587"/>
        <v>18.518555555555558</v>
      </c>
    </row>
    <row r="6222" spans="1:13">
      <c r="A6222" s="4">
        <v>2009</v>
      </c>
      <c r="B6222" s="5" t="s">
        <v>210</v>
      </c>
      <c r="C6222" s="5" t="s">
        <v>216</v>
      </c>
      <c r="D6222" s="5" t="s">
        <v>17</v>
      </c>
      <c r="E6222" s="5">
        <v>30</v>
      </c>
      <c r="F6222" s="6">
        <v>1000</v>
      </c>
      <c r="H6222" s="15" t="str">
        <f t="shared" si="582"/>
        <v>Medium</v>
      </c>
      <c r="I6222" s="11" t="str">
        <f t="shared" si="583"/>
        <v>Small</v>
      </c>
      <c r="J6222" s="11" t="str">
        <f t="shared" si="584"/>
        <v>Central</v>
      </c>
      <c r="K6222" s="11" t="str">
        <f t="shared" si="585"/>
        <v>2000s</v>
      </c>
      <c r="L6222" s="11" t="str">
        <f t="shared" si="586"/>
        <v>Pulse</v>
      </c>
      <c r="M6222" s="18">
        <f t="shared" si="587"/>
        <v>33.333333333333336</v>
      </c>
    </row>
    <row r="6223" spans="1:13">
      <c r="A6223" s="4">
        <v>2009</v>
      </c>
      <c r="B6223" s="5" t="s">
        <v>210</v>
      </c>
      <c r="C6223" s="5" t="s">
        <v>216</v>
      </c>
      <c r="D6223" s="5" t="s">
        <v>18</v>
      </c>
      <c r="E6223" s="5">
        <v>1120</v>
      </c>
      <c r="F6223" s="6">
        <v>169.64</v>
      </c>
      <c r="H6223" s="15" t="str">
        <f t="shared" si="582"/>
        <v>Low</v>
      </c>
      <c r="I6223" s="11" t="str">
        <f t="shared" si="583"/>
        <v>Medium</v>
      </c>
      <c r="J6223" s="11" t="str">
        <f t="shared" si="584"/>
        <v>Central</v>
      </c>
      <c r="K6223" s="11" t="str">
        <f t="shared" si="585"/>
        <v>2000s</v>
      </c>
      <c r="L6223" s="11" t="str">
        <f t="shared" si="586"/>
        <v>Fiber</v>
      </c>
      <c r="M6223" s="18">
        <f t="shared" si="587"/>
        <v>0.15146428571428569</v>
      </c>
    </row>
    <row r="6224" spans="1:13">
      <c r="A6224" s="4">
        <v>2010</v>
      </c>
      <c r="B6224" s="5" t="s">
        <v>210</v>
      </c>
      <c r="C6224" s="5" t="s">
        <v>216</v>
      </c>
      <c r="D6224" s="5" t="s">
        <v>15</v>
      </c>
      <c r="E6224" s="5">
        <v>42270</v>
      </c>
      <c r="F6224" s="6">
        <v>2130.83</v>
      </c>
      <c r="H6224" s="15" t="str">
        <f t="shared" si="582"/>
        <v>Medium</v>
      </c>
      <c r="I6224" s="11" t="str">
        <f t="shared" si="583"/>
        <v>Large</v>
      </c>
      <c r="J6224" s="11" t="str">
        <f t="shared" si="584"/>
        <v>Central</v>
      </c>
      <c r="K6224" s="11" t="str">
        <f t="shared" si="585"/>
        <v>2010s</v>
      </c>
      <c r="L6224" s="11" t="str">
        <f t="shared" si="586"/>
        <v>Cereal</v>
      </c>
      <c r="M6224" s="18">
        <f t="shared" si="587"/>
        <v>5.0409983439791813E-2</v>
      </c>
    </row>
    <row r="6225" spans="1:13">
      <c r="A6225" s="4">
        <v>2010</v>
      </c>
      <c r="B6225" s="5" t="s">
        <v>210</v>
      </c>
      <c r="C6225" s="5" t="s">
        <v>216</v>
      </c>
      <c r="D6225" s="5" t="s">
        <v>16</v>
      </c>
      <c r="E6225" s="5">
        <v>220</v>
      </c>
      <c r="F6225" s="6">
        <v>2227.27</v>
      </c>
      <c r="H6225" s="15" t="str">
        <f t="shared" si="582"/>
        <v>Medium</v>
      </c>
      <c r="I6225" s="11" t="str">
        <f t="shared" si="583"/>
        <v>Small</v>
      </c>
      <c r="J6225" s="11" t="str">
        <f t="shared" si="584"/>
        <v>Central</v>
      </c>
      <c r="K6225" s="11" t="str">
        <f t="shared" si="585"/>
        <v>2010s</v>
      </c>
      <c r="L6225" s="11" t="str">
        <f t="shared" si="586"/>
        <v>Cereal</v>
      </c>
      <c r="M6225" s="18">
        <f t="shared" si="587"/>
        <v>10.123954545454545</v>
      </c>
    </row>
    <row r="6226" spans="1:13">
      <c r="A6226" s="4">
        <v>2010</v>
      </c>
      <c r="B6226" s="5" t="s">
        <v>210</v>
      </c>
      <c r="C6226" s="5" t="s">
        <v>216</v>
      </c>
      <c r="D6226" s="5" t="s">
        <v>17</v>
      </c>
      <c r="E6226" s="5">
        <v>20</v>
      </c>
      <c r="F6226" s="6">
        <v>2000</v>
      </c>
      <c r="H6226" s="15" t="str">
        <f t="shared" si="582"/>
        <v>Medium</v>
      </c>
      <c r="I6226" s="11" t="str">
        <f t="shared" si="583"/>
        <v>Small</v>
      </c>
      <c r="J6226" s="11" t="str">
        <f t="shared" si="584"/>
        <v>Central</v>
      </c>
      <c r="K6226" s="11" t="str">
        <f t="shared" si="585"/>
        <v>2010s</v>
      </c>
      <c r="L6226" s="11" t="str">
        <f t="shared" si="586"/>
        <v>Pulse</v>
      </c>
      <c r="M6226" s="18">
        <f t="shared" si="587"/>
        <v>100</v>
      </c>
    </row>
    <row r="6227" spans="1:13">
      <c r="A6227" s="4">
        <v>2010</v>
      </c>
      <c r="B6227" s="5" t="s">
        <v>210</v>
      </c>
      <c r="C6227" s="5" t="s">
        <v>216</v>
      </c>
      <c r="D6227" s="5" t="s">
        <v>18</v>
      </c>
      <c r="E6227" s="5">
        <v>1170</v>
      </c>
      <c r="F6227" s="6">
        <v>264.95999999999998</v>
      </c>
      <c r="H6227" s="15" t="str">
        <f t="shared" si="582"/>
        <v>Low</v>
      </c>
      <c r="I6227" s="11" t="str">
        <f t="shared" si="583"/>
        <v>Medium</v>
      </c>
      <c r="J6227" s="11" t="str">
        <f t="shared" si="584"/>
        <v>Central</v>
      </c>
      <c r="K6227" s="11" t="str">
        <f t="shared" si="585"/>
        <v>2010s</v>
      </c>
      <c r="L6227" s="11" t="str">
        <f t="shared" si="586"/>
        <v>Fiber</v>
      </c>
      <c r="M6227" s="18">
        <f t="shared" si="587"/>
        <v>0.22646153846153844</v>
      </c>
    </row>
    <row r="6228" spans="1:13">
      <c r="A6228" s="4">
        <v>2011</v>
      </c>
      <c r="B6228" s="5" t="s">
        <v>210</v>
      </c>
      <c r="C6228" s="5" t="s">
        <v>216</v>
      </c>
      <c r="D6228" s="5" t="s">
        <v>15</v>
      </c>
      <c r="E6228" s="5">
        <v>48020</v>
      </c>
      <c r="F6228" s="6">
        <v>2262.1799999999998</v>
      </c>
      <c r="H6228" s="15" t="str">
        <f t="shared" si="582"/>
        <v>Medium</v>
      </c>
      <c r="I6228" s="11" t="str">
        <f t="shared" si="583"/>
        <v>Large</v>
      </c>
      <c r="J6228" s="11" t="str">
        <f t="shared" si="584"/>
        <v>Central</v>
      </c>
      <c r="K6228" s="11" t="str">
        <f t="shared" si="585"/>
        <v>2010s</v>
      </c>
      <c r="L6228" s="11" t="str">
        <f t="shared" si="586"/>
        <v>Cereal</v>
      </c>
      <c r="M6228" s="18">
        <f t="shared" si="587"/>
        <v>4.7109121199500205E-2</v>
      </c>
    </row>
    <row r="6229" spans="1:13">
      <c r="A6229" s="4">
        <v>2011</v>
      </c>
      <c r="B6229" s="5" t="s">
        <v>210</v>
      </c>
      <c r="C6229" s="5" t="s">
        <v>216</v>
      </c>
      <c r="D6229" s="5" t="s">
        <v>16</v>
      </c>
      <c r="E6229" s="5">
        <v>190</v>
      </c>
      <c r="F6229" s="6">
        <v>2473.6799999999998</v>
      </c>
      <c r="H6229" s="15" t="str">
        <f t="shared" si="582"/>
        <v>Medium</v>
      </c>
      <c r="I6229" s="11" t="str">
        <f t="shared" si="583"/>
        <v>Small</v>
      </c>
      <c r="J6229" s="11" t="str">
        <f t="shared" si="584"/>
        <v>Central</v>
      </c>
      <c r="K6229" s="11" t="str">
        <f t="shared" si="585"/>
        <v>2010s</v>
      </c>
      <c r="L6229" s="11" t="str">
        <f t="shared" si="586"/>
        <v>Cereal</v>
      </c>
      <c r="M6229" s="18">
        <f t="shared" si="587"/>
        <v>13.019368421052631</v>
      </c>
    </row>
    <row r="6230" spans="1:13">
      <c r="A6230" s="4">
        <v>2011</v>
      </c>
      <c r="B6230" s="5" t="s">
        <v>210</v>
      </c>
      <c r="C6230" s="5" t="s">
        <v>216</v>
      </c>
      <c r="D6230" s="5" t="s">
        <v>17</v>
      </c>
      <c r="E6230" s="5">
        <v>20</v>
      </c>
      <c r="F6230" s="6">
        <v>2000</v>
      </c>
      <c r="H6230" s="15" t="str">
        <f t="shared" si="582"/>
        <v>Medium</v>
      </c>
      <c r="I6230" s="11" t="str">
        <f t="shared" si="583"/>
        <v>Small</v>
      </c>
      <c r="J6230" s="11" t="str">
        <f t="shared" si="584"/>
        <v>Central</v>
      </c>
      <c r="K6230" s="11" t="str">
        <f t="shared" si="585"/>
        <v>2010s</v>
      </c>
      <c r="L6230" s="11" t="str">
        <f t="shared" si="586"/>
        <v>Pulse</v>
      </c>
      <c r="M6230" s="18">
        <f t="shared" si="587"/>
        <v>100</v>
      </c>
    </row>
    <row r="6231" spans="1:13">
      <c r="A6231" s="4">
        <v>2011</v>
      </c>
      <c r="B6231" s="5" t="s">
        <v>210</v>
      </c>
      <c r="C6231" s="5" t="s">
        <v>216</v>
      </c>
      <c r="D6231" s="5" t="s">
        <v>18</v>
      </c>
      <c r="E6231" s="5">
        <v>1230</v>
      </c>
      <c r="F6231" s="6">
        <v>276.42</v>
      </c>
      <c r="H6231" s="15" t="str">
        <f t="shared" si="582"/>
        <v>Low</v>
      </c>
      <c r="I6231" s="11" t="str">
        <f t="shared" si="583"/>
        <v>Medium</v>
      </c>
      <c r="J6231" s="11" t="str">
        <f t="shared" si="584"/>
        <v>Central</v>
      </c>
      <c r="K6231" s="11" t="str">
        <f t="shared" si="585"/>
        <v>2010s</v>
      </c>
      <c r="L6231" s="11" t="str">
        <f t="shared" si="586"/>
        <v>Fiber</v>
      </c>
      <c r="M6231" s="18">
        <f t="shared" si="587"/>
        <v>0.22473170731707318</v>
      </c>
    </row>
    <row r="6232" spans="1:13">
      <c r="A6232" s="4">
        <v>2012</v>
      </c>
      <c r="B6232" s="5" t="s">
        <v>210</v>
      </c>
      <c r="C6232" s="5" t="s">
        <v>216</v>
      </c>
      <c r="D6232" s="5" t="s">
        <v>15</v>
      </c>
      <c r="E6232" s="5">
        <v>19300</v>
      </c>
      <c r="F6232" s="6">
        <v>2835.75</v>
      </c>
      <c r="H6232" s="15" t="str">
        <f t="shared" si="582"/>
        <v>Medium</v>
      </c>
      <c r="I6232" s="11" t="str">
        <f t="shared" si="583"/>
        <v>Large</v>
      </c>
      <c r="J6232" s="11" t="str">
        <f t="shared" si="584"/>
        <v>Central</v>
      </c>
      <c r="K6232" s="11" t="str">
        <f t="shared" si="585"/>
        <v>2010s</v>
      </c>
      <c r="L6232" s="11" t="str">
        <f t="shared" si="586"/>
        <v>Cereal</v>
      </c>
      <c r="M6232" s="18">
        <f t="shared" si="587"/>
        <v>0.14693005181347149</v>
      </c>
    </row>
    <row r="6233" spans="1:13">
      <c r="A6233" s="4">
        <v>2012</v>
      </c>
      <c r="B6233" s="5" t="s">
        <v>210</v>
      </c>
      <c r="C6233" s="5" t="s">
        <v>216</v>
      </c>
      <c r="D6233" s="5" t="s">
        <v>16</v>
      </c>
      <c r="E6233" s="5">
        <v>170</v>
      </c>
      <c r="F6233" s="6">
        <v>2647.06</v>
      </c>
      <c r="H6233" s="15" t="str">
        <f t="shared" si="582"/>
        <v>Medium</v>
      </c>
      <c r="I6233" s="11" t="str">
        <f t="shared" si="583"/>
        <v>Small</v>
      </c>
      <c r="J6233" s="11" t="str">
        <f t="shared" si="584"/>
        <v>Central</v>
      </c>
      <c r="K6233" s="11" t="str">
        <f t="shared" si="585"/>
        <v>2010s</v>
      </c>
      <c r="L6233" s="11" t="str">
        <f t="shared" si="586"/>
        <v>Cereal</v>
      </c>
      <c r="M6233" s="18">
        <f t="shared" si="587"/>
        <v>15.570941176470589</v>
      </c>
    </row>
    <row r="6234" spans="1:13">
      <c r="A6234" s="4">
        <v>2012</v>
      </c>
      <c r="B6234" s="5" t="s">
        <v>210</v>
      </c>
      <c r="C6234" s="5" t="s">
        <v>216</v>
      </c>
      <c r="D6234" s="5" t="s">
        <v>17</v>
      </c>
      <c r="E6234" s="5">
        <v>20</v>
      </c>
      <c r="F6234" s="6">
        <v>1500</v>
      </c>
      <c r="H6234" s="15" t="str">
        <f t="shared" si="582"/>
        <v>Medium</v>
      </c>
      <c r="I6234" s="11" t="str">
        <f t="shared" si="583"/>
        <v>Small</v>
      </c>
      <c r="J6234" s="11" t="str">
        <f t="shared" si="584"/>
        <v>Central</v>
      </c>
      <c r="K6234" s="11" t="str">
        <f t="shared" si="585"/>
        <v>2010s</v>
      </c>
      <c r="L6234" s="11" t="str">
        <f t="shared" si="586"/>
        <v>Pulse</v>
      </c>
      <c r="M6234" s="18">
        <f t="shared" si="587"/>
        <v>75</v>
      </c>
    </row>
    <row r="6235" spans="1:13">
      <c r="A6235" s="4">
        <v>2012</v>
      </c>
      <c r="B6235" s="5" t="s">
        <v>210</v>
      </c>
      <c r="C6235" s="5" t="s">
        <v>216</v>
      </c>
      <c r="D6235" s="5" t="s">
        <v>18</v>
      </c>
      <c r="E6235" s="5">
        <v>1410</v>
      </c>
      <c r="F6235" s="6">
        <v>269.5</v>
      </c>
      <c r="H6235" s="15" t="str">
        <f t="shared" si="582"/>
        <v>Low</v>
      </c>
      <c r="I6235" s="11" t="str">
        <f t="shared" si="583"/>
        <v>Medium</v>
      </c>
      <c r="J6235" s="11" t="str">
        <f t="shared" si="584"/>
        <v>Central</v>
      </c>
      <c r="K6235" s="11" t="str">
        <f t="shared" si="585"/>
        <v>2010s</v>
      </c>
      <c r="L6235" s="11" t="str">
        <f t="shared" si="586"/>
        <v>Fiber</v>
      </c>
      <c r="M6235" s="18">
        <f t="shared" si="587"/>
        <v>0.19113475177304964</v>
      </c>
    </row>
    <row r="6236" spans="1:13">
      <c r="A6236" s="4">
        <v>2013</v>
      </c>
      <c r="B6236" s="5" t="s">
        <v>210</v>
      </c>
      <c r="C6236" s="5" t="s">
        <v>216</v>
      </c>
      <c r="D6236" s="5" t="s">
        <v>15</v>
      </c>
      <c r="E6236" s="5">
        <v>52650</v>
      </c>
      <c r="F6236" s="6">
        <v>2404.1799999999998</v>
      </c>
      <c r="H6236" s="15" t="str">
        <f t="shared" si="582"/>
        <v>Medium</v>
      </c>
      <c r="I6236" s="11" t="str">
        <f t="shared" si="583"/>
        <v>Large</v>
      </c>
      <c r="J6236" s="11" t="str">
        <f t="shared" si="584"/>
        <v>Central</v>
      </c>
      <c r="K6236" s="11" t="str">
        <f t="shared" si="585"/>
        <v>2010s</v>
      </c>
      <c r="L6236" s="11" t="str">
        <f t="shared" si="586"/>
        <v>Cereal</v>
      </c>
      <c r="M6236" s="18">
        <f t="shared" si="587"/>
        <v>4.5663437796771129E-2</v>
      </c>
    </row>
    <row r="6237" spans="1:13">
      <c r="A6237" s="4">
        <v>2013</v>
      </c>
      <c r="B6237" s="5" t="s">
        <v>210</v>
      </c>
      <c r="C6237" s="5" t="s">
        <v>216</v>
      </c>
      <c r="D6237" s="5" t="s">
        <v>16</v>
      </c>
      <c r="E6237" s="5">
        <v>150</v>
      </c>
      <c r="F6237" s="6">
        <v>2600</v>
      </c>
      <c r="H6237" s="15" t="str">
        <f t="shared" si="582"/>
        <v>Medium</v>
      </c>
      <c r="I6237" s="11" t="str">
        <f t="shared" si="583"/>
        <v>Small</v>
      </c>
      <c r="J6237" s="11" t="str">
        <f t="shared" si="584"/>
        <v>Central</v>
      </c>
      <c r="K6237" s="11" t="str">
        <f t="shared" si="585"/>
        <v>2010s</v>
      </c>
      <c r="L6237" s="11" t="str">
        <f t="shared" si="586"/>
        <v>Cereal</v>
      </c>
      <c r="M6237" s="18">
        <f t="shared" si="587"/>
        <v>17.333333333333332</v>
      </c>
    </row>
    <row r="6238" spans="1:13">
      <c r="A6238" s="4">
        <v>2013</v>
      </c>
      <c r="B6238" s="5" t="s">
        <v>210</v>
      </c>
      <c r="C6238" s="5" t="s">
        <v>216</v>
      </c>
      <c r="D6238" s="5" t="s">
        <v>17</v>
      </c>
      <c r="E6238" s="5">
        <v>20</v>
      </c>
      <c r="F6238" s="6">
        <v>1500</v>
      </c>
      <c r="H6238" s="15" t="str">
        <f t="shared" si="582"/>
        <v>Medium</v>
      </c>
      <c r="I6238" s="11" t="str">
        <f t="shared" si="583"/>
        <v>Small</v>
      </c>
      <c r="J6238" s="11" t="str">
        <f t="shared" si="584"/>
        <v>Central</v>
      </c>
      <c r="K6238" s="11" t="str">
        <f t="shared" si="585"/>
        <v>2010s</v>
      </c>
      <c r="L6238" s="11" t="str">
        <f t="shared" si="586"/>
        <v>Pulse</v>
      </c>
      <c r="M6238" s="18">
        <f t="shared" si="587"/>
        <v>75</v>
      </c>
    </row>
    <row r="6239" spans="1:13">
      <c r="A6239" s="4">
        <v>2013</v>
      </c>
      <c r="B6239" s="5" t="s">
        <v>210</v>
      </c>
      <c r="C6239" s="5" t="s">
        <v>216</v>
      </c>
      <c r="D6239" s="5" t="s">
        <v>18</v>
      </c>
      <c r="E6239" s="5">
        <v>1220</v>
      </c>
      <c r="F6239" s="6">
        <v>270.49</v>
      </c>
      <c r="H6239" s="15" t="str">
        <f t="shared" si="582"/>
        <v>Low</v>
      </c>
      <c r="I6239" s="11" t="str">
        <f t="shared" si="583"/>
        <v>Medium</v>
      </c>
      <c r="J6239" s="11" t="str">
        <f t="shared" si="584"/>
        <v>Central</v>
      </c>
      <c r="K6239" s="11" t="str">
        <f t="shared" si="585"/>
        <v>2010s</v>
      </c>
      <c r="L6239" s="11" t="str">
        <f t="shared" si="586"/>
        <v>Fiber</v>
      </c>
      <c r="M6239" s="18">
        <f t="shared" si="587"/>
        <v>0.22171311475409836</v>
      </c>
    </row>
    <row r="6240" spans="1:13">
      <c r="A6240" s="4">
        <v>2014</v>
      </c>
      <c r="B6240" s="5" t="s">
        <v>210</v>
      </c>
      <c r="C6240" s="5" t="s">
        <v>216</v>
      </c>
      <c r="D6240" s="5" t="s">
        <v>15</v>
      </c>
      <c r="E6240" s="5">
        <v>49400</v>
      </c>
      <c r="F6240" s="6">
        <v>2323.08</v>
      </c>
      <c r="H6240" s="15" t="str">
        <f t="shared" si="582"/>
        <v>Medium</v>
      </c>
      <c r="I6240" s="11" t="str">
        <f t="shared" si="583"/>
        <v>Large</v>
      </c>
      <c r="J6240" s="11" t="str">
        <f t="shared" si="584"/>
        <v>Central</v>
      </c>
      <c r="K6240" s="11" t="str">
        <f t="shared" si="585"/>
        <v>2010s</v>
      </c>
      <c r="L6240" s="11" t="str">
        <f t="shared" si="586"/>
        <v>Cereal</v>
      </c>
      <c r="M6240" s="18">
        <f t="shared" si="587"/>
        <v>4.7025910931174086E-2</v>
      </c>
    </row>
    <row r="6241" spans="1:13">
      <c r="A6241" s="4">
        <v>2014</v>
      </c>
      <c r="B6241" s="5" t="s">
        <v>210</v>
      </c>
      <c r="C6241" s="5" t="s">
        <v>216</v>
      </c>
      <c r="D6241" s="5" t="s">
        <v>16</v>
      </c>
      <c r="E6241" s="5">
        <v>250</v>
      </c>
      <c r="F6241" s="6">
        <v>2440</v>
      </c>
      <c r="H6241" s="15" t="str">
        <f t="shared" si="582"/>
        <v>Medium</v>
      </c>
      <c r="I6241" s="11" t="str">
        <f t="shared" si="583"/>
        <v>Small</v>
      </c>
      <c r="J6241" s="11" t="str">
        <f t="shared" si="584"/>
        <v>Central</v>
      </c>
      <c r="K6241" s="11" t="str">
        <f t="shared" si="585"/>
        <v>2010s</v>
      </c>
      <c r="L6241" s="11" t="str">
        <f t="shared" si="586"/>
        <v>Cereal</v>
      </c>
      <c r="M6241" s="18">
        <f t="shared" si="587"/>
        <v>9.76</v>
      </c>
    </row>
    <row r="6242" spans="1:13">
      <c r="A6242" s="4">
        <v>2014</v>
      </c>
      <c r="B6242" s="5" t="s">
        <v>210</v>
      </c>
      <c r="C6242" s="5" t="s">
        <v>216</v>
      </c>
      <c r="D6242" s="5" t="s">
        <v>17</v>
      </c>
      <c r="E6242" s="5">
        <v>20</v>
      </c>
      <c r="F6242" s="6">
        <v>1000</v>
      </c>
      <c r="H6242" s="15" t="str">
        <f t="shared" si="582"/>
        <v>Medium</v>
      </c>
      <c r="I6242" s="11" t="str">
        <f t="shared" si="583"/>
        <v>Small</v>
      </c>
      <c r="J6242" s="11" t="str">
        <f t="shared" si="584"/>
        <v>Central</v>
      </c>
      <c r="K6242" s="11" t="str">
        <f t="shared" si="585"/>
        <v>2010s</v>
      </c>
      <c r="L6242" s="11" t="str">
        <f t="shared" si="586"/>
        <v>Pulse</v>
      </c>
      <c r="M6242" s="18">
        <f t="shared" si="587"/>
        <v>50</v>
      </c>
    </row>
    <row r="6243" spans="1:13">
      <c r="A6243" s="4">
        <v>2014</v>
      </c>
      <c r="B6243" s="5" t="s">
        <v>210</v>
      </c>
      <c r="C6243" s="5" t="s">
        <v>216</v>
      </c>
      <c r="D6243" s="5" t="s">
        <v>18</v>
      </c>
      <c r="E6243" s="5">
        <v>1510</v>
      </c>
      <c r="F6243" s="6">
        <v>52.98</v>
      </c>
      <c r="H6243" s="15" t="str">
        <f t="shared" si="582"/>
        <v>Low</v>
      </c>
      <c r="I6243" s="11" t="str">
        <f t="shared" si="583"/>
        <v>Medium</v>
      </c>
      <c r="J6243" s="11" t="str">
        <f t="shared" si="584"/>
        <v>Central</v>
      </c>
      <c r="K6243" s="11" t="str">
        <f t="shared" si="585"/>
        <v>2010s</v>
      </c>
      <c r="L6243" s="11" t="str">
        <f t="shared" si="586"/>
        <v>Fiber</v>
      </c>
      <c r="M6243" s="18">
        <f t="shared" si="587"/>
        <v>3.5086092715231783E-2</v>
      </c>
    </row>
    <row r="6244" spans="1:13">
      <c r="A6244" s="4">
        <v>2015</v>
      </c>
      <c r="B6244" s="5" t="s">
        <v>210</v>
      </c>
      <c r="C6244" s="5" t="s">
        <v>216</v>
      </c>
      <c r="D6244" s="5" t="s">
        <v>15</v>
      </c>
      <c r="E6244" s="5">
        <v>48720</v>
      </c>
      <c r="F6244" s="6">
        <v>2224.14</v>
      </c>
      <c r="H6244" s="15" t="str">
        <f t="shared" si="582"/>
        <v>Medium</v>
      </c>
      <c r="I6244" s="11" t="str">
        <f t="shared" si="583"/>
        <v>Large</v>
      </c>
      <c r="J6244" s="11" t="str">
        <f t="shared" si="584"/>
        <v>Central</v>
      </c>
      <c r="K6244" s="11" t="str">
        <f t="shared" si="585"/>
        <v>2010s</v>
      </c>
      <c r="L6244" s="11" t="str">
        <f t="shared" si="586"/>
        <v>Cereal</v>
      </c>
      <c r="M6244" s="18">
        <f t="shared" si="587"/>
        <v>4.5651477832512312E-2</v>
      </c>
    </row>
    <row r="6245" spans="1:13">
      <c r="A6245" s="4">
        <v>2015</v>
      </c>
      <c r="B6245" s="5" t="s">
        <v>210</v>
      </c>
      <c r="C6245" s="5" t="s">
        <v>216</v>
      </c>
      <c r="D6245" s="5" t="s">
        <v>16</v>
      </c>
      <c r="E6245" s="5">
        <v>200</v>
      </c>
      <c r="F6245" s="6">
        <v>2650</v>
      </c>
      <c r="H6245" s="15" t="str">
        <f t="shared" si="582"/>
        <v>Medium</v>
      </c>
      <c r="I6245" s="11" t="str">
        <f t="shared" si="583"/>
        <v>Small</v>
      </c>
      <c r="J6245" s="11" t="str">
        <f t="shared" si="584"/>
        <v>Central</v>
      </c>
      <c r="K6245" s="11" t="str">
        <f t="shared" si="585"/>
        <v>2010s</v>
      </c>
      <c r="L6245" s="11" t="str">
        <f t="shared" si="586"/>
        <v>Cereal</v>
      </c>
      <c r="M6245" s="18">
        <f t="shared" si="587"/>
        <v>13.25</v>
      </c>
    </row>
    <row r="6246" spans="1:13">
      <c r="A6246" s="4">
        <v>2015</v>
      </c>
      <c r="B6246" s="5" t="s">
        <v>210</v>
      </c>
      <c r="C6246" s="5" t="s">
        <v>216</v>
      </c>
      <c r="D6246" s="5" t="s">
        <v>17</v>
      </c>
      <c r="E6246" s="5">
        <v>20</v>
      </c>
      <c r="F6246" s="6">
        <v>500</v>
      </c>
      <c r="H6246" s="15" t="str">
        <f t="shared" si="582"/>
        <v>Low</v>
      </c>
      <c r="I6246" s="11" t="str">
        <f t="shared" si="583"/>
        <v>Small</v>
      </c>
      <c r="J6246" s="11" t="str">
        <f t="shared" si="584"/>
        <v>Central</v>
      </c>
      <c r="K6246" s="11" t="str">
        <f t="shared" si="585"/>
        <v>2010s</v>
      </c>
      <c r="L6246" s="11" t="str">
        <f t="shared" si="586"/>
        <v>Pulse</v>
      </c>
      <c r="M6246" s="18">
        <f t="shared" si="587"/>
        <v>25</v>
      </c>
    </row>
    <row r="6247" spans="1:13">
      <c r="A6247" s="4">
        <v>2015</v>
      </c>
      <c r="B6247" s="5" t="s">
        <v>210</v>
      </c>
      <c r="C6247" s="5" t="s">
        <v>216</v>
      </c>
      <c r="D6247" s="5" t="s">
        <v>18</v>
      </c>
      <c r="E6247" s="5">
        <v>1420</v>
      </c>
      <c r="F6247" s="6">
        <v>63.38</v>
      </c>
      <c r="H6247" s="15" t="str">
        <f t="shared" si="582"/>
        <v>Low</v>
      </c>
      <c r="I6247" s="11" t="str">
        <f t="shared" si="583"/>
        <v>Medium</v>
      </c>
      <c r="J6247" s="11" t="str">
        <f t="shared" si="584"/>
        <v>Central</v>
      </c>
      <c r="K6247" s="11" t="str">
        <f t="shared" si="585"/>
        <v>2010s</v>
      </c>
      <c r="L6247" s="11" t="str">
        <f t="shared" si="586"/>
        <v>Fiber</v>
      </c>
      <c r="M6247" s="18">
        <f t="shared" si="587"/>
        <v>4.4633802816901408E-2</v>
      </c>
    </row>
    <row r="6248" spans="1:13">
      <c r="A6248" s="4">
        <v>2016</v>
      </c>
      <c r="B6248" s="5" t="s">
        <v>210</v>
      </c>
      <c r="C6248" s="5" t="s">
        <v>216</v>
      </c>
      <c r="D6248" s="5" t="s">
        <v>15</v>
      </c>
      <c r="E6248" s="5">
        <v>47920</v>
      </c>
      <c r="F6248" s="6">
        <v>2313.9899999999998</v>
      </c>
      <c r="H6248" s="15" t="str">
        <f t="shared" si="582"/>
        <v>Medium</v>
      </c>
      <c r="I6248" s="11" t="str">
        <f t="shared" si="583"/>
        <v>Large</v>
      </c>
      <c r="J6248" s="11" t="str">
        <f t="shared" si="584"/>
        <v>Central</v>
      </c>
      <c r="K6248" s="11" t="str">
        <f t="shared" si="585"/>
        <v>2010s</v>
      </c>
      <c r="L6248" s="11" t="str">
        <f t="shared" si="586"/>
        <v>Cereal</v>
      </c>
      <c r="M6248" s="18">
        <f t="shared" si="587"/>
        <v>4.8288606010016687E-2</v>
      </c>
    </row>
    <row r="6249" spans="1:13">
      <c r="A6249" s="4">
        <v>2016</v>
      </c>
      <c r="B6249" s="5" t="s">
        <v>210</v>
      </c>
      <c r="C6249" s="5" t="s">
        <v>216</v>
      </c>
      <c r="D6249" s="5" t="s">
        <v>16</v>
      </c>
      <c r="E6249" s="5">
        <v>160</v>
      </c>
      <c r="F6249" s="6">
        <v>2751.59</v>
      </c>
      <c r="H6249" s="15" t="str">
        <f t="shared" si="582"/>
        <v>Medium</v>
      </c>
      <c r="I6249" s="11" t="str">
        <f t="shared" si="583"/>
        <v>Small</v>
      </c>
      <c r="J6249" s="11" t="str">
        <f t="shared" si="584"/>
        <v>Central</v>
      </c>
      <c r="K6249" s="11" t="str">
        <f t="shared" si="585"/>
        <v>2010s</v>
      </c>
      <c r="L6249" s="11" t="str">
        <f t="shared" si="586"/>
        <v>Cereal</v>
      </c>
      <c r="M6249" s="18">
        <f t="shared" si="587"/>
        <v>17.197437499999999</v>
      </c>
    </row>
    <row r="6250" spans="1:13">
      <c r="A6250" s="4">
        <v>2016</v>
      </c>
      <c r="B6250" s="5" t="s">
        <v>210</v>
      </c>
      <c r="C6250" s="5" t="s">
        <v>216</v>
      </c>
      <c r="D6250" s="5" t="s">
        <v>18</v>
      </c>
      <c r="E6250" s="5">
        <v>2610</v>
      </c>
      <c r="F6250" s="6">
        <v>62.9</v>
      </c>
      <c r="H6250" s="15" t="str">
        <f t="shared" si="582"/>
        <v>Low</v>
      </c>
      <c r="I6250" s="11" t="str">
        <f t="shared" si="583"/>
        <v>Medium</v>
      </c>
      <c r="J6250" s="11" t="str">
        <f t="shared" si="584"/>
        <v>Central</v>
      </c>
      <c r="K6250" s="11" t="str">
        <f t="shared" si="585"/>
        <v>2010s</v>
      </c>
      <c r="L6250" s="11" t="str">
        <f t="shared" si="586"/>
        <v>Fiber</v>
      </c>
      <c r="M6250" s="18">
        <f t="shared" si="587"/>
        <v>2.4099616858237548E-2</v>
      </c>
    </row>
    <row r="6251" spans="1:13">
      <c r="A6251" s="4">
        <v>2017</v>
      </c>
      <c r="B6251" s="5" t="s">
        <v>210</v>
      </c>
      <c r="C6251" s="5" t="s">
        <v>216</v>
      </c>
      <c r="D6251" s="5" t="s">
        <v>15</v>
      </c>
      <c r="E6251" s="5">
        <v>46130</v>
      </c>
      <c r="F6251" s="6">
        <v>1811</v>
      </c>
      <c r="H6251" s="15" t="str">
        <f t="shared" si="582"/>
        <v>Medium</v>
      </c>
      <c r="I6251" s="11" t="str">
        <f t="shared" si="583"/>
        <v>Large</v>
      </c>
      <c r="J6251" s="11" t="str">
        <f t="shared" si="584"/>
        <v>Central</v>
      </c>
      <c r="K6251" s="11" t="str">
        <f t="shared" si="585"/>
        <v>2010s</v>
      </c>
      <c r="L6251" s="11" t="str">
        <f t="shared" si="586"/>
        <v>Cereal</v>
      </c>
      <c r="M6251" s="18">
        <f t="shared" si="587"/>
        <v>3.9258616952091915E-2</v>
      </c>
    </row>
    <row r="6252" spans="1:13">
      <c r="A6252" s="4">
        <v>2017</v>
      </c>
      <c r="B6252" s="5" t="s">
        <v>210</v>
      </c>
      <c r="C6252" s="5" t="s">
        <v>216</v>
      </c>
      <c r="D6252" s="5" t="s">
        <v>16</v>
      </c>
      <c r="E6252" s="5">
        <v>150</v>
      </c>
      <c r="F6252" s="6">
        <v>2856.16</v>
      </c>
      <c r="H6252" s="15" t="str">
        <f t="shared" si="582"/>
        <v>Medium</v>
      </c>
      <c r="I6252" s="11" t="str">
        <f t="shared" si="583"/>
        <v>Small</v>
      </c>
      <c r="J6252" s="11" t="str">
        <f t="shared" si="584"/>
        <v>Central</v>
      </c>
      <c r="K6252" s="11" t="str">
        <f t="shared" si="585"/>
        <v>2010s</v>
      </c>
      <c r="L6252" s="11" t="str">
        <f t="shared" si="586"/>
        <v>Cereal</v>
      </c>
      <c r="M6252" s="18">
        <f t="shared" si="587"/>
        <v>19.041066666666666</v>
      </c>
    </row>
    <row r="6253" spans="1:13">
      <c r="A6253" s="4">
        <v>2017</v>
      </c>
      <c r="B6253" s="5" t="s">
        <v>210</v>
      </c>
      <c r="C6253" s="5" t="s">
        <v>216</v>
      </c>
      <c r="D6253" s="5" t="s">
        <v>17</v>
      </c>
      <c r="E6253" s="5">
        <v>30</v>
      </c>
      <c r="F6253" s="6">
        <v>1896.55</v>
      </c>
      <c r="H6253" s="15" t="str">
        <f t="shared" si="582"/>
        <v>Medium</v>
      </c>
      <c r="I6253" s="11" t="str">
        <f t="shared" si="583"/>
        <v>Small</v>
      </c>
      <c r="J6253" s="11" t="str">
        <f t="shared" si="584"/>
        <v>Central</v>
      </c>
      <c r="K6253" s="11" t="str">
        <f t="shared" si="585"/>
        <v>2010s</v>
      </c>
      <c r="L6253" s="11" t="str">
        <f t="shared" si="586"/>
        <v>Pulse</v>
      </c>
      <c r="M6253" s="18">
        <f t="shared" si="587"/>
        <v>63.218333333333334</v>
      </c>
    </row>
    <row r="6254" spans="1:13">
      <c r="A6254" s="4">
        <v>2017</v>
      </c>
      <c r="B6254" s="5" t="s">
        <v>210</v>
      </c>
      <c r="C6254" s="5" t="s">
        <v>216</v>
      </c>
      <c r="D6254" s="5" t="s">
        <v>18</v>
      </c>
      <c r="E6254" s="5">
        <v>1620</v>
      </c>
      <c r="F6254" s="6">
        <v>44.86</v>
      </c>
      <c r="H6254" s="15" t="str">
        <f t="shared" si="582"/>
        <v>Low</v>
      </c>
      <c r="I6254" s="11" t="str">
        <f t="shared" si="583"/>
        <v>Medium</v>
      </c>
      <c r="J6254" s="11" t="str">
        <f t="shared" si="584"/>
        <v>Central</v>
      </c>
      <c r="K6254" s="11" t="str">
        <f t="shared" si="585"/>
        <v>2010s</v>
      </c>
      <c r="L6254" s="11" t="str">
        <f t="shared" si="586"/>
        <v>Fiber</v>
      </c>
      <c r="M6254" s="18">
        <f t="shared" si="587"/>
        <v>2.7691358024691359E-2</v>
      </c>
    </row>
    <row r="6255" spans="1:13">
      <c r="A6255" s="4">
        <v>2008</v>
      </c>
      <c r="B6255" s="5" t="s">
        <v>210</v>
      </c>
      <c r="C6255" s="5" t="s">
        <v>217</v>
      </c>
      <c r="D6255" s="5" t="s">
        <v>15</v>
      </c>
      <c r="E6255" s="5">
        <v>10720</v>
      </c>
      <c r="F6255" s="6">
        <v>2673.14</v>
      </c>
      <c r="H6255" s="15" t="str">
        <f t="shared" si="582"/>
        <v>Medium</v>
      </c>
      <c r="I6255" s="11" t="str">
        <f t="shared" si="583"/>
        <v>Large</v>
      </c>
      <c r="J6255" s="11" t="str">
        <f t="shared" si="584"/>
        <v>Central</v>
      </c>
      <c r="K6255" s="11" t="str">
        <f t="shared" si="585"/>
        <v>2000s</v>
      </c>
      <c r="L6255" s="11" t="str">
        <f t="shared" si="586"/>
        <v>Cereal</v>
      </c>
      <c r="M6255" s="18">
        <f t="shared" si="587"/>
        <v>0.24936007462686566</v>
      </c>
    </row>
    <row r="6256" spans="1:13">
      <c r="A6256" s="4">
        <v>2008</v>
      </c>
      <c r="B6256" s="5" t="s">
        <v>210</v>
      </c>
      <c r="C6256" s="5" t="s">
        <v>217</v>
      </c>
      <c r="D6256" s="5" t="s">
        <v>16</v>
      </c>
      <c r="E6256" s="5">
        <v>3200</v>
      </c>
      <c r="F6256" s="6">
        <v>2637.16</v>
      </c>
      <c r="H6256" s="15" t="str">
        <f t="shared" si="582"/>
        <v>Medium</v>
      </c>
      <c r="I6256" s="11" t="str">
        <f t="shared" si="583"/>
        <v>Medium</v>
      </c>
      <c r="J6256" s="11" t="str">
        <f t="shared" si="584"/>
        <v>Central</v>
      </c>
      <c r="K6256" s="11" t="str">
        <f t="shared" si="585"/>
        <v>2000s</v>
      </c>
      <c r="L6256" s="11" t="str">
        <f t="shared" si="586"/>
        <v>Cereal</v>
      </c>
      <c r="M6256" s="18">
        <f t="shared" si="587"/>
        <v>0.82411249999999991</v>
      </c>
    </row>
    <row r="6257" spans="1:13">
      <c r="A6257" s="4">
        <v>2008</v>
      </c>
      <c r="B6257" s="5" t="s">
        <v>210</v>
      </c>
      <c r="C6257" s="5" t="s">
        <v>217</v>
      </c>
      <c r="D6257" s="5" t="s">
        <v>17</v>
      </c>
      <c r="E6257" s="5">
        <v>1850</v>
      </c>
      <c r="F6257" s="6">
        <v>998.17</v>
      </c>
      <c r="H6257" s="15" t="str">
        <f t="shared" si="582"/>
        <v>Low</v>
      </c>
      <c r="I6257" s="11" t="str">
        <f t="shared" si="583"/>
        <v>Medium</v>
      </c>
      <c r="J6257" s="11" t="str">
        <f t="shared" si="584"/>
        <v>Central</v>
      </c>
      <c r="K6257" s="11" t="str">
        <f t="shared" si="585"/>
        <v>2000s</v>
      </c>
      <c r="L6257" s="11" t="str">
        <f t="shared" si="586"/>
        <v>Pulse</v>
      </c>
      <c r="M6257" s="18">
        <f t="shared" si="587"/>
        <v>0.53955135135135135</v>
      </c>
    </row>
    <row r="6258" spans="1:13">
      <c r="A6258" s="4">
        <v>2008</v>
      </c>
      <c r="B6258" s="5" t="s">
        <v>210</v>
      </c>
      <c r="C6258" s="5" t="s">
        <v>217</v>
      </c>
      <c r="D6258" s="5" t="s">
        <v>18</v>
      </c>
      <c r="E6258" s="5">
        <v>250</v>
      </c>
      <c r="F6258" s="6">
        <v>200</v>
      </c>
      <c r="H6258" s="15" t="str">
        <f t="shared" si="582"/>
        <v>Low</v>
      </c>
      <c r="I6258" s="11" t="str">
        <f t="shared" si="583"/>
        <v>Small</v>
      </c>
      <c r="J6258" s="11" t="str">
        <f t="shared" si="584"/>
        <v>Central</v>
      </c>
      <c r="K6258" s="11" t="str">
        <f t="shared" si="585"/>
        <v>2000s</v>
      </c>
      <c r="L6258" s="11" t="str">
        <f t="shared" si="586"/>
        <v>Fiber</v>
      </c>
      <c r="M6258" s="18">
        <f t="shared" si="587"/>
        <v>0.8</v>
      </c>
    </row>
    <row r="6259" spans="1:13">
      <c r="A6259" s="4">
        <v>2009</v>
      </c>
      <c r="B6259" s="5" t="s">
        <v>210</v>
      </c>
      <c r="C6259" s="5" t="s">
        <v>217</v>
      </c>
      <c r="D6259" s="5" t="s">
        <v>15</v>
      </c>
      <c r="E6259" s="5">
        <v>11260</v>
      </c>
      <c r="F6259" s="6">
        <v>2401.56</v>
      </c>
      <c r="H6259" s="15" t="str">
        <f t="shared" si="582"/>
        <v>Medium</v>
      </c>
      <c r="I6259" s="11" t="str">
        <f t="shared" si="583"/>
        <v>Large</v>
      </c>
      <c r="J6259" s="11" t="str">
        <f t="shared" si="584"/>
        <v>Central</v>
      </c>
      <c r="K6259" s="11" t="str">
        <f t="shared" si="585"/>
        <v>2000s</v>
      </c>
      <c r="L6259" s="11" t="str">
        <f t="shared" si="586"/>
        <v>Cereal</v>
      </c>
      <c r="M6259" s="18">
        <f t="shared" si="587"/>
        <v>0.21328241563055061</v>
      </c>
    </row>
    <row r="6260" spans="1:13">
      <c r="A6260" s="4">
        <v>2009</v>
      </c>
      <c r="B6260" s="5" t="s">
        <v>210</v>
      </c>
      <c r="C6260" s="5" t="s">
        <v>217</v>
      </c>
      <c r="D6260" s="5" t="s">
        <v>16</v>
      </c>
      <c r="E6260" s="5">
        <v>2930</v>
      </c>
      <c r="F6260" s="6">
        <v>2412.0300000000002</v>
      </c>
      <c r="H6260" s="15" t="str">
        <f t="shared" si="582"/>
        <v>Medium</v>
      </c>
      <c r="I6260" s="11" t="str">
        <f t="shared" si="583"/>
        <v>Medium</v>
      </c>
      <c r="J6260" s="11" t="str">
        <f t="shared" si="584"/>
        <v>Central</v>
      </c>
      <c r="K6260" s="11" t="str">
        <f t="shared" si="585"/>
        <v>2000s</v>
      </c>
      <c r="L6260" s="11" t="str">
        <f t="shared" si="586"/>
        <v>Cereal</v>
      </c>
      <c r="M6260" s="18">
        <f t="shared" si="587"/>
        <v>0.82321843003412976</v>
      </c>
    </row>
    <row r="6261" spans="1:13">
      <c r="A6261" s="4">
        <v>2009</v>
      </c>
      <c r="B6261" s="5" t="s">
        <v>210</v>
      </c>
      <c r="C6261" s="5" t="s">
        <v>217</v>
      </c>
      <c r="D6261" s="5" t="s">
        <v>17</v>
      </c>
      <c r="E6261" s="5">
        <v>1740</v>
      </c>
      <c r="F6261" s="6">
        <v>825.67</v>
      </c>
      <c r="H6261" s="15" t="str">
        <f t="shared" si="582"/>
        <v>Low</v>
      </c>
      <c r="I6261" s="11" t="str">
        <f t="shared" si="583"/>
        <v>Medium</v>
      </c>
      <c r="J6261" s="11" t="str">
        <f t="shared" si="584"/>
        <v>Central</v>
      </c>
      <c r="K6261" s="11" t="str">
        <f t="shared" si="585"/>
        <v>2000s</v>
      </c>
      <c r="L6261" s="11" t="str">
        <f t="shared" si="586"/>
        <v>Pulse</v>
      </c>
      <c r="M6261" s="18">
        <f t="shared" si="587"/>
        <v>0.47452298850574709</v>
      </c>
    </row>
    <row r="6262" spans="1:13">
      <c r="A6262" s="4">
        <v>2009</v>
      </c>
      <c r="B6262" s="5" t="s">
        <v>210</v>
      </c>
      <c r="C6262" s="5" t="s">
        <v>217</v>
      </c>
      <c r="D6262" s="5" t="s">
        <v>18</v>
      </c>
      <c r="E6262" s="5">
        <v>330</v>
      </c>
      <c r="F6262" s="6">
        <v>181.82</v>
      </c>
      <c r="H6262" s="15" t="str">
        <f t="shared" si="582"/>
        <v>Low</v>
      </c>
      <c r="I6262" s="11" t="str">
        <f t="shared" si="583"/>
        <v>Small</v>
      </c>
      <c r="J6262" s="11" t="str">
        <f t="shared" si="584"/>
        <v>Central</v>
      </c>
      <c r="K6262" s="11" t="str">
        <f t="shared" si="585"/>
        <v>2000s</v>
      </c>
      <c r="L6262" s="11" t="str">
        <f t="shared" si="586"/>
        <v>Fiber</v>
      </c>
      <c r="M6262" s="18">
        <f t="shared" si="587"/>
        <v>0.550969696969697</v>
      </c>
    </row>
    <row r="6263" spans="1:13">
      <c r="A6263" s="4">
        <v>2010</v>
      </c>
      <c r="B6263" s="5" t="s">
        <v>210</v>
      </c>
      <c r="C6263" s="5" t="s">
        <v>217</v>
      </c>
      <c r="D6263" s="5" t="s">
        <v>15</v>
      </c>
      <c r="E6263" s="5">
        <v>11410</v>
      </c>
      <c r="F6263" s="6">
        <v>2453.39</v>
      </c>
      <c r="H6263" s="15" t="str">
        <f t="shared" si="582"/>
        <v>Medium</v>
      </c>
      <c r="I6263" s="11" t="str">
        <f t="shared" si="583"/>
        <v>Large</v>
      </c>
      <c r="J6263" s="11" t="str">
        <f t="shared" si="584"/>
        <v>Central</v>
      </c>
      <c r="K6263" s="11" t="str">
        <f t="shared" si="585"/>
        <v>2010s</v>
      </c>
      <c r="L6263" s="11" t="str">
        <f t="shared" si="586"/>
        <v>Cereal</v>
      </c>
      <c r="M6263" s="18">
        <f t="shared" si="587"/>
        <v>0.21502103418054339</v>
      </c>
    </row>
    <row r="6264" spans="1:13">
      <c r="A6264" s="4">
        <v>2010</v>
      </c>
      <c r="B6264" s="5" t="s">
        <v>210</v>
      </c>
      <c r="C6264" s="5" t="s">
        <v>217</v>
      </c>
      <c r="D6264" s="5" t="s">
        <v>16</v>
      </c>
      <c r="E6264" s="5">
        <v>2910</v>
      </c>
      <c r="F6264" s="6">
        <v>2383.35</v>
      </c>
      <c r="H6264" s="15" t="str">
        <f t="shared" si="582"/>
        <v>Medium</v>
      </c>
      <c r="I6264" s="11" t="str">
        <f t="shared" si="583"/>
        <v>Medium</v>
      </c>
      <c r="J6264" s="11" t="str">
        <f t="shared" si="584"/>
        <v>Central</v>
      </c>
      <c r="K6264" s="11" t="str">
        <f t="shared" si="585"/>
        <v>2010s</v>
      </c>
      <c r="L6264" s="11" t="str">
        <f t="shared" si="586"/>
        <v>Cereal</v>
      </c>
      <c r="M6264" s="18">
        <f t="shared" si="587"/>
        <v>0.81902061855670105</v>
      </c>
    </row>
    <row r="6265" spans="1:13">
      <c r="A6265" s="4">
        <v>2010</v>
      </c>
      <c r="B6265" s="5" t="s">
        <v>210</v>
      </c>
      <c r="C6265" s="5" t="s">
        <v>217</v>
      </c>
      <c r="D6265" s="5" t="s">
        <v>17</v>
      </c>
      <c r="E6265" s="5">
        <v>1430</v>
      </c>
      <c r="F6265" s="6">
        <v>1854.72</v>
      </c>
      <c r="H6265" s="15" t="str">
        <f t="shared" si="582"/>
        <v>Medium</v>
      </c>
      <c r="I6265" s="11" t="str">
        <f t="shared" si="583"/>
        <v>Medium</v>
      </c>
      <c r="J6265" s="11" t="str">
        <f t="shared" si="584"/>
        <v>Central</v>
      </c>
      <c r="K6265" s="11" t="str">
        <f t="shared" si="585"/>
        <v>2010s</v>
      </c>
      <c r="L6265" s="11" t="str">
        <f t="shared" si="586"/>
        <v>Pulse</v>
      </c>
      <c r="M6265" s="18">
        <f t="shared" si="587"/>
        <v>1.297006993006993</v>
      </c>
    </row>
    <row r="6266" spans="1:13">
      <c r="A6266" s="4">
        <v>2010</v>
      </c>
      <c r="B6266" s="5" t="s">
        <v>210</v>
      </c>
      <c r="C6266" s="5" t="s">
        <v>217</v>
      </c>
      <c r="D6266" s="5" t="s">
        <v>18</v>
      </c>
      <c r="E6266" s="5">
        <v>380</v>
      </c>
      <c r="F6266" s="6">
        <v>265.39</v>
      </c>
      <c r="H6266" s="15" t="str">
        <f t="shared" si="582"/>
        <v>Low</v>
      </c>
      <c r="I6266" s="11" t="str">
        <f t="shared" si="583"/>
        <v>Small</v>
      </c>
      <c r="J6266" s="11" t="str">
        <f t="shared" si="584"/>
        <v>Central</v>
      </c>
      <c r="K6266" s="11" t="str">
        <f t="shared" si="585"/>
        <v>2010s</v>
      </c>
      <c r="L6266" s="11" t="str">
        <f t="shared" si="586"/>
        <v>Fiber</v>
      </c>
      <c r="M6266" s="18">
        <f t="shared" si="587"/>
        <v>0.69839473684210518</v>
      </c>
    </row>
    <row r="6267" spans="1:13">
      <c r="A6267" s="4">
        <v>2011</v>
      </c>
      <c r="B6267" s="5" t="s">
        <v>210</v>
      </c>
      <c r="C6267" s="5" t="s">
        <v>217</v>
      </c>
      <c r="D6267" s="5" t="s">
        <v>15</v>
      </c>
      <c r="E6267" s="5">
        <v>12250</v>
      </c>
      <c r="F6267" s="6">
        <v>2695.22</v>
      </c>
      <c r="H6267" s="15" t="str">
        <f t="shared" si="582"/>
        <v>Medium</v>
      </c>
      <c r="I6267" s="11" t="str">
        <f t="shared" si="583"/>
        <v>Large</v>
      </c>
      <c r="J6267" s="11" t="str">
        <f t="shared" si="584"/>
        <v>Central</v>
      </c>
      <c r="K6267" s="11" t="str">
        <f t="shared" si="585"/>
        <v>2010s</v>
      </c>
      <c r="L6267" s="11" t="str">
        <f t="shared" si="586"/>
        <v>Cereal</v>
      </c>
      <c r="M6267" s="18">
        <f t="shared" si="587"/>
        <v>0.22001795918367345</v>
      </c>
    </row>
    <row r="6268" spans="1:13">
      <c r="A6268" s="4">
        <v>2011</v>
      </c>
      <c r="B6268" s="5" t="s">
        <v>210</v>
      </c>
      <c r="C6268" s="5" t="s">
        <v>217</v>
      </c>
      <c r="D6268" s="5" t="s">
        <v>16</v>
      </c>
      <c r="E6268" s="5">
        <v>3100</v>
      </c>
      <c r="F6268" s="6">
        <v>2738.97</v>
      </c>
      <c r="H6268" s="15" t="str">
        <f t="shared" si="582"/>
        <v>Medium</v>
      </c>
      <c r="I6268" s="11" t="str">
        <f t="shared" si="583"/>
        <v>Medium</v>
      </c>
      <c r="J6268" s="11" t="str">
        <f t="shared" si="584"/>
        <v>Central</v>
      </c>
      <c r="K6268" s="11" t="str">
        <f t="shared" si="585"/>
        <v>2010s</v>
      </c>
      <c r="L6268" s="11" t="str">
        <f t="shared" si="586"/>
        <v>Cereal</v>
      </c>
      <c r="M6268" s="18">
        <f t="shared" si="587"/>
        <v>0.88353870967741932</v>
      </c>
    </row>
    <row r="6269" spans="1:13">
      <c r="A6269" s="4">
        <v>2011</v>
      </c>
      <c r="B6269" s="5" t="s">
        <v>210</v>
      </c>
      <c r="C6269" s="5" t="s">
        <v>217</v>
      </c>
      <c r="D6269" s="5" t="s">
        <v>17</v>
      </c>
      <c r="E6269" s="5">
        <v>1130</v>
      </c>
      <c r="F6269" s="6">
        <v>1522.15</v>
      </c>
      <c r="H6269" s="15" t="str">
        <f t="shared" si="582"/>
        <v>Medium</v>
      </c>
      <c r="I6269" s="11" t="str">
        <f t="shared" si="583"/>
        <v>Medium</v>
      </c>
      <c r="J6269" s="11" t="str">
        <f t="shared" si="584"/>
        <v>Central</v>
      </c>
      <c r="K6269" s="11" t="str">
        <f t="shared" si="585"/>
        <v>2010s</v>
      </c>
      <c r="L6269" s="11" t="str">
        <f t="shared" si="586"/>
        <v>Pulse</v>
      </c>
      <c r="M6269" s="18">
        <f t="shared" si="587"/>
        <v>1.3470353982300887</v>
      </c>
    </row>
    <row r="6270" spans="1:13">
      <c r="A6270" s="4">
        <v>2011</v>
      </c>
      <c r="B6270" s="5" t="s">
        <v>210</v>
      </c>
      <c r="C6270" s="5" t="s">
        <v>217</v>
      </c>
      <c r="D6270" s="5" t="s">
        <v>18</v>
      </c>
      <c r="E6270" s="5">
        <v>350</v>
      </c>
      <c r="F6270" s="6">
        <v>282.97000000000003</v>
      </c>
      <c r="H6270" s="15" t="str">
        <f t="shared" si="582"/>
        <v>Low</v>
      </c>
      <c r="I6270" s="11" t="str">
        <f t="shared" si="583"/>
        <v>Small</v>
      </c>
      <c r="J6270" s="11" t="str">
        <f t="shared" si="584"/>
        <v>Central</v>
      </c>
      <c r="K6270" s="11" t="str">
        <f t="shared" si="585"/>
        <v>2010s</v>
      </c>
      <c r="L6270" s="11" t="str">
        <f t="shared" si="586"/>
        <v>Fiber</v>
      </c>
      <c r="M6270" s="18">
        <f t="shared" si="587"/>
        <v>0.80848571428571436</v>
      </c>
    </row>
    <row r="6271" spans="1:13">
      <c r="A6271" s="4">
        <v>2012</v>
      </c>
      <c r="B6271" s="5" t="s">
        <v>210</v>
      </c>
      <c r="C6271" s="5" t="s">
        <v>217</v>
      </c>
      <c r="D6271" s="5" t="s">
        <v>15</v>
      </c>
      <c r="E6271" s="5">
        <v>10150</v>
      </c>
      <c r="F6271" s="6">
        <v>2726.38</v>
      </c>
      <c r="H6271" s="15" t="str">
        <f t="shared" si="582"/>
        <v>Medium</v>
      </c>
      <c r="I6271" s="11" t="str">
        <f t="shared" si="583"/>
        <v>Large</v>
      </c>
      <c r="J6271" s="11" t="str">
        <f t="shared" si="584"/>
        <v>Central</v>
      </c>
      <c r="K6271" s="11" t="str">
        <f t="shared" si="585"/>
        <v>2010s</v>
      </c>
      <c r="L6271" s="11" t="str">
        <f t="shared" si="586"/>
        <v>Cereal</v>
      </c>
      <c r="M6271" s="18">
        <f t="shared" si="587"/>
        <v>0.26860886699507391</v>
      </c>
    </row>
    <row r="6272" spans="1:13">
      <c r="A6272" s="4">
        <v>2012</v>
      </c>
      <c r="B6272" s="5" t="s">
        <v>210</v>
      </c>
      <c r="C6272" s="5" t="s">
        <v>217</v>
      </c>
      <c r="D6272" s="5" t="s">
        <v>16</v>
      </c>
      <c r="E6272" s="5">
        <v>3160</v>
      </c>
      <c r="F6272" s="6">
        <v>2562.6799999999998</v>
      </c>
      <c r="H6272" s="15" t="str">
        <f t="shared" si="582"/>
        <v>Medium</v>
      </c>
      <c r="I6272" s="11" t="str">
        <f t="shared" si="583"/>
        <v>Medium</v>
      </c>
      <c r="J6272" s="11" t="str">
        <f t="shared" si="584"/>
        <v>Central</v>
      </c>
      <c r="K6272" s="11" t="str">
        <f t="shared" si="585"/>
        <v>2010s</v>
      </c>
      <c r="L6272" s="11" t="str">
        <f t="shared" si="586"/>
        <v>Cereal</v>
      </c>
      <c r="M6272" s="18">
        <f t="shared" si="587"/>
        <v>0.8109746835443038</v>
      </c>
    </row>
    <row r="6273" spans="1:13">
      <c r="A6273" s="4">
        <v>2012</v>
      </c>
      <c r="B6273" s="5" t="s">
        <v>210</v>
      </c>
      <c r="C6273" s="5" t="s">
        <v>217</v>
      </c>
      <c r="D6273" s="5" t="s">
        <v>17</v>
      </c>
      <c r="E6273" s="5">
        <v>1740</v>
      </c>
      <c r="F6273" s="6">
        <v>1800.39</v>
      </c>
      <c r="H6273" s="15" t="str">
        <f t="shared" si="582"/>
        <v>Medium</v>
      </c>
      <c r="I6273" s="11" t="str">
        <f t="shared" si="583"/>
        <v>Medium</v>
      </c>
      <c r="J6273" s="11" t="str">
        <f t="shared" si="584"/>
        <v>Central</v>
      </c>
      <c r="K6273" s="11" t="str">
        <f t="shared" si="585"/>
        <v>2010s</v>
      </c>
      <c r="L6273" s="11" t="str">
        <f t="shared" si="586"/>
        <v>Pulse</v>
      </c>
      <c r="M6273" s="18">
        <f t="shared" si="587"/>
        <v>1.0347068965517241</v>
      </c>
    </row>
    <row r="6274" spans="1:13">
      <c r="A6274" s="4">
        <v>2012</v>
      </c>
      <c r="B6274" s="5" t="s">
        <v>210</v>
      </c>
      <c r="C6274" s="5" t="s">
        <v>217</v>
      </c>
      <c r="D6274" s="5" t="s">
        <v>18</v>
      </c>
      <c r="E6274" s="5">
        <v>1070</v>
      </c>
      <c r="F6274" s="6">
        <v>270.17</v>
      </c>
      <c r="H6274" s="15" t="str">
        <f t="shared" si="582"/>
        <v>Low</v>
      </c>
      <c r="I6274" s="11" t="str">
        <f t="shared" si="583"/>
        <v>Medium</v>
      </c>
      <c r="J6274" s="11" t="str">
        <f t="shared" si="584"/>
        <v>Central</v>
      </c>
      <c r="K6274" s="11" t="str">
        <f t="shared" si="585"/>
        <v>2010s</v>
      </c>
      <c r="L6274" s="11" t="str">
        <f t="shared" si="586"/>
        <v>Fiber</v>
      </c>
      <c r="M6274" s="18">
        <f t="shared" si="587"/>
        <v>0.25249532710280376</v>
      </c>
    </row>
    <row r="6275" spans="1:13">
      <c r="A6275" s="4">
        <v>2013</v>
      </c>
      <c r="B6275" s="5" t="s">
        <v>210</v>
      </c>
      <c r="C6275" s="5" t="s">
        <v>217</v>
      </c>
      <c r="D6275" s="5" t="s">
        <v>15</v>
      </c>
      <c r="E6275" s="5">
        <v>16030</v>
      </c>
      <c r="F6275" s="6">
        <v>2660.53</v>
      </c>
      <c r="H6275" s="15" t="str">
        <f t="shared" ref="H6275:H6338" si="588">IF(F6275&lt;1000,"Low",IF(F6275&lt;3000,"Medium","High"))</f>
        <v>Medium</v>
      </c>
      <c r="I6275" s="11" t="str">
        <f t="shared" ref="I6275:I6338" si="589">IF(E6275&lt;1000,"Small",IF(E6275&lt;5000,"Medium","Large"))</f>
        <v>Large</v>
      </c>
      <c r="J6275" s="11" t="str">
        <f t="shared" ref="J6275:J6338" si="590">IF(OR(B6275="Punjab",B6275="Haryana",B6275="Himachal Pradesh",B6275="Jammu and Kashmir",B6275="Uttarakhand",B6275="Delhi",B6275="Chandigarh"),"North",IF(OR(B6275="Tamil Nadu",B6275="Karnataka",B6275="Kerala",B6275="Andhra Pradesh",B6275="Telangana"),"South",IF(OR(B6275="Maharashtra",B6275="Gujarat",B6275="Goa",B6275="Rajasthan"),"West",IF(OR(B6275="West Bengal",B6275="Bihar",B6275="Jharkhand",B6275="Odisha",B6275="Assam",B6275="Sikkim",B6275="Arunachal Pradesh",B6275="Manipur",B6275="Meghalaya",B6275="Mizoram",B6275="Nagaland",B6275="Tripura"),"East","Central"))))</f>
        <v>Central</v>
      </c>
      <c r="K6275" s="11" t="str">
        <f t="shared" ref="K6275:K6338" si="591">LEFT(A6275,3)&amp;"0s"</f>
        <v>2010s</v>
      </c>
      <c r="L6275" s="11" t="str">
        <f t="shared" ref="L6275:L6338" si="592">IF(D6275="Rice","Cereal",IF(D6275="Maize","Cereal",IF(D6275="Chickpea","Pulse",IF(D6275="Cotton","Fiber","Other"))))</f>
        <v>Cereal</v>
      </c>
      <c r="M6275" s="18">
        <f t="shared" ref="M6275:M6338" si="593">F6275/E6275</f>
        <v>0.16597192763568311</v>
      </c>
    </row>
    <row r="6276" spans="1:13">
      <c r="A6276" s="4">
        <v>2013</v>
      </c>
      <c r="B6276" s="5" t="s">
        <v>210</v>
      </c>
      <c r="C6276" s="5" t="s">
        <v>217</v>
      </c>
      <c r="D6276" s="5" t="s">
        <v>16</v>
      </c>
      <c r="E6276" s="5">
        <v>2470</v>
      </c>
      <c r="F6276" s="6">
        <v>3144.66</v>
      </c>
      <c r="H6276" s="15" t="str">
        <f t="shared" si="588"/>
        <v>High</v>
      </c>
      <c r="I6276" s="11" t="str">
        <f t="shared" si="589"/>
        <v>Medium</v>
      </c>
      <c r="J6276" s="11" t="str">
        <f t="shared" si="590"/>
        <v>Central</v>
      </c>
      <c r="K6276" s="11" t="str">
        <f t="shared" si="591"/>
        <v>2010s</v>
      </c>
      <c r="L6276" s="11" t="str">
        <f t="shared" si="592"/>
        <v>Cereal</v>
      </c>
      <c r="M6276" s="18">
        <f t="shared" si="593"/>
        <v>1.2731417004048582</v>
      </c>
    </row>
    <row r="6277" spans="1:13">
      <c r="A6277" s="4">
        <v>2013</v>
      </c>
      <c r="B6277" s="5" t="s">
        <v>210</v>
      </c>
      <c r="C6277" s="5" t="s">
        <v>217</v>
      </c>
      <c r="D6277" s="5" t="s">
        <v>17</v>
      </c>
      <c r="E6277" s="5">
        <v>1650</v>
      </c>
      <c r="F6277" s="6">
        <v>1888.23</v>
      </c>
      <c r="H6277" s="15" t="str">
        <f t="shared" si="588"/>
        <v>Medium</v>
      </c>
      <c r="I6277" s="11" t="str">
        <f t="shared" si="589"/>
        <v>Medium</v>
      </c>
      <c r="J6277" s="11" t="str">
        <f t="shared" si="590"/>
        <v>Central</v>
      </c>
      <c r="K6277" s="11" t="str">
        <f t="shared" si="591"/>
        <v>2010s</v>
      </c>
      <c r="L6277" s="11" t="str">
        <f t="shared" si="592"/>
        <v>Pulse</v>
      </c>
      <c r="M6277" s="18">
        <f t="shared" si="593"/>
        <v>1.1443818181818182</v>
      </c>
    </row>
    <row r="6278" spans="1:13">
      <c r="A6278" s="4">
        <v>2013</v>
      </c>
      <c r="B6278" s="5" t="s">
        <v>210</v>
      </c>
      <c r="C6278" s="5" t="s">
        <v>217</v>
      </c>
      <c r="D6278" s="5" t="s">
        <v>18</v>
      </c>
      <c r="E6278" s="5">
        <v>720</v>
      </c>
      <c r="F6278" s="6">
        <v>262.64999999999998</v>
      </c>
      <c r="H6278" s="15" t="str">
        <f t="shared" si="588"/>
        <v>Low</v>
      </c>
      <c r="I6278" s="11" t="str">
        <f t="shared" si="589"/>
        <v>Small</v>
      </c>
      <c r="J6278" s="11" t="str">
        <f t="shared" si="590"/>
        <v>Central</v>
      </c>
      <c r="K6278" s="11" t="str">
        <f t="shared" si="591"/>
        <v>2010s</v>
      </c>
      <c r="L6278" s="11" t="str">
        <f t="shared" si="592"/>
        <v>Fiber</v>
      </c>
      <c r="M6278" s="18">
        <f t="shared" si="593"/>
        <v>0.36479166666666663</v>
      </c>
    </row>
    <row r="6279" spans="1:13">
      <c r="A6279" s="4">
        <v>2014</v>
      </c>
      <c r="B6279" s="5" t="s">
        <v>210</v>
      </c>
      <c r="C6279" s="5" t="s">
        <v>217</v>
      </c>
      <c r="D6279" s="5" t="s">
        <v>15</v>
      </c>
      <c r="E6279" s="5">
        <v>18090</v>
      </c>
      <c r="F6279" s="6">
        <v>2403.7399999999998</v>
      </c>
      <c r="H6279" s="15" t="str">
        <f t="shared" si="588"/>
        <v>Medium</v>
      </c>
      <c r="I6279" s="11" t="str">
        <f t="shared" si="589"/>
        <v>Large</v>
      </c>
      <c r="J6279" s="11" t="str">
        <f t="shared" si="590"/>
        <v>Central</v>
      </c>
      <c r="K6279" s="11" t="str">
        <f t="shared" si="591"/>
        <v>2010s</v>
      </c>
      <c r="L6279" s="11" t="str">
        <f t="shared" si="592"/>
        <v>Cereal</v>
      </c>
      <c r="M6279" s="18">
        <f t="shared" si="593"/>
        <v>0.13287672747374238</v>
      </c>
    </row>
    <row r="6280" spans="1:13">
      <c r="A6280" s="4">
        <v>2014</v>
      </c>
      <c r="B6280" s="5" t="s">
        <v>210</v>
      </c>
      <c r="C6280" s="5" t="s">
        <v>217</v>
      </c>
      <c r="D6280" s="5" t="s">
        <v>16</v>
      </c>
      <c r="E6280" s="5">
        <v>4040</v>
      </c>
      <c r="F6280" s="6">
        <v>2535.9499999999998</v>
      </c>
      <c r="H6280" s="15" t="str">
        <f t="shared" si="588"/>
        <v>Medium</v>
      </c>
      <c r="I6280" s="11" t="str">
        <f t="shared" si="589"/>
        <v>Medium</v>
      </c>
      <c r="J6280" s="11" t="str">
        <f t="shared" si="590"/>
        <v>Central</v>
      </c>
      <c r="K6280" s="11" t="str">
        <f t="shared" si="591"/>
        <v>2010s</v>
      </c>
      <c r="L6280" s="11" t="str">
        <f t="shared" si="592"/>
        <v>Cereal</v>
      </c>
      <c r="M6280" s="18">
        <f t="shared" si="593"/>
        <v>0.62771039603960388</v>
      </c>
    </row>
    <row r="6281" spans="1:13">
      <c r="A6281" s="4">
        <v>2014</v>
      </c>
      <c r="B6281" s="5" t="s">
        <v>210</v>
      </c>
      <c r="C6281" s="5" t="s">
        <v>217</v>
      </c>
      <c r="D6281" s="5" t="s">
        <v>17</v>
      </c>
      <c r="E6281" s="5">
        <v>690</v>
      </c>
      <c r="F6281" s="6">
        <v>1131.05</v>
      </c>
      <c r="H6281" s="15" t="str">
        <f t="shared" si="588"/>
        <v>Medium</v>
      </c>
      <c r="I6281" s="11" t="str">
        <f t="shared" si="589"/>
        <v>Small</v>
      </c>
      <c r="J6281" s="11" t="str">
        <f t="shared" si="590"/>
        <v>Central</v>
      </c>
      <c r="K6281" s="11" t="str">
        <f t="shared" si="591"/>
        <v>2010s</v>
      </c>
      <c r="L6281" s="11" t="str">
        <f t="shared" si="592"/>
        <v>Pulse</v>
      </c>
      <c r="M6281" s="18">
        <f t="shared" si="593"/>
        <v>1.6392028985507245</v>
      </c>
    </row>
    <row r="6282" spans="1:13">
      <c r="A6282" s="4">
        <v>2014</v>
      </c>
      <c r="B6282" s="5" t="s">
        <v>210</v>
      </c>
      <c r="C6282" s="5" t="s">
        <v>217</v>
      </c>
      <c r="D6282" s="5" t="s">
        <v>18</v>
      </c>
      <c r="E6282" s="5">
        <v>1580</v>
      </c>
      <c r="F6282" s="6">
        <v>50.74</v>
      </c>
      <c r="H6282" s="15" t="str">
        <f t="shared" si="588"/>
        <v>Low</v>
      </c>
      <c r="I6282" s="11" t="str">
        <f t="shared" si="589"/>
        <v>Medium</v>
      </c>
      <c r="J6282" s="11" t="str">
        <f t="shared" si="590"/>
        <v>Central</v>
      </c>
      <c r="K6282" s="11" t="str">
        <f t="shared" si="591"/>
        <v>2010s</v>
      </c>
      <c r="L6282" s="11" t="str">
        <f t="shared" si="592"/>
        <v>Fiber</v>
      </c>
      <c r="M6282" s="18">
        <f t="shared" si="593"/>
        <v>3.211392405063291E-2</v>
      </c>
    </row>
    <row r="6283" spans="1:13">
      <c r="A6283" s="4">
        <v>2015</v>
      </c>
      <c r="B6283" s="5" t="s">
        <v>210</v>
      </c>
      <c r="C6283" s="5" t="s">
        <v>217</v>
      </c>
      <c r="D6283" s="5" t="s">
        <v>15</v>
      </c>
      <c r="E6283" s="5">
        <v>17400</v>
      </c>
      <c r="F6283" s="6">
        <v>2397.9</v>
      </c>
      <c r="H6283" s="15" t="str">
        <f t="shared" si="588"/>
        <v>Medium</v>
      </c>
      <c r="I6283" s="11" t="str">
        <f t="shared" si="589"/>
        <v>Large</v>
      </c>
      <c r="J6283" s="11" t="str">
        <f t="shared" si="590"/>
        <v>Central</v>
      </c>
      <c r="K6283" s="11" t="str">
        <f t="shared" si="591"/>
        <v>2010s</v>
      </c>
      <c r="L6283" s="11" t="str">
        <f t="shared" si="592"/>
        <v>Cereal</v>
      </c>
      <c r="M6283" s="18">
        <f t="shared" si="593"/>
        <v>0.13781034482758622</v>
      </c>
    </row>
    <row r="6284" spans="1:13">
      <c r="A6284" s="4">
        <v>2015</v>
      </c>
      <c r="B6284" s="5" t="s">
        <v>210</v>
      </c>
      <c r="C6284" s="5" t="s">
        <v>217</v>
      </c>
      <c r="D6284" s="5" t="s">
        <v>16</v>
      </c>
      <c r="E6284" s="5">
        <v>3270</v>
      </c>
      <c r="F6284" s="6">
        <v>2512.5100000000002</v>
      </c>
      <c r="H6284" s="15" t="str">
        <f t="shared" si="588"/>
        <v>Medium</v>
      </c>
      <c r="I6284" s="11" t="str">
        <f t="shared" si="589"/>
        <v>Medium</v>
      </c>
      <c r="J6284" s="11" t="str">
        <f t="shared" si="590"/>
        <v>Central</v>
      </c>
      <c r="K6284" s="11" t="str">
        <f t="shared" si="591"/>
        <v>2010s</v>
      </c>
      <c r="L6284" s="11" t="str">
        <f t="shared" si="592"/>
        <v>Cereal</v>
      </c>
      <c r="M6284" s="18">
        <f t="shared" si="593"/>
        <v>0.76835168195718662</v>
      </c>
    </row>
    <row r="6285" spans="1:13">
      <c r="A6285" s="4">
        <v>2015</v>
      </c>
      <c r="B6285" s="5" t="s">
        <v>210</v>
      </c>
      <c r="C6285" s="5" t="s">
        <v>217</v>
      </c>
      <c r="D6285" s="5" t="s">
        <v>17</v>
      </c>
      <c r="E6285" s="5">
        <v>620</v>
      </c>
      <c r="F6285" s="6">
        <v>713.46</v>
      </c>
      <c r="H6285" s="15" t="str">
        <f t="shared" si="588"/>
        <v>Low</v>
      </c>
      <c r="I6285" s="11" t="str">
        <f t="shared" si="589"/>
        <v>Small</v>
      </c>
      <c r="J6285" s="11" t="str">
        <f t="shared" si="590"/>
        <v>Central</v>
      </c>
      <c r="K6285" s="11" t="str">
        <f t="shared" si="591"/>
        <v>2010s</v>
      </c>
      <c r="L6285" s="11" t="str">
        <f t="shared" si="592"/>
        <v>Pulse</v>
      </c>
      <c r="M6285" s="18">
        <f t="shared" si="593"/>
        <v>1.150741935483871</v>
      </c>
    </row>
    <row r="6286" spans="1:13">
      <c r="A6286" s="4">
        <v>2015</v>
      </c>
      <c r="B6286" s="5" t="s">
        <v>210</v>
      </c>
      <c r="C6286" s="5" t="s">
        <v>217</v>
      </c>
      <c r="D6286" s="5" t="s">
        <v>18</v>
      </c>
      <c r="E6286" s="5">
        <v>2880</v>
      </c>
      <c r="F6286" s="6">
        <v>65.97</v>
      </c>
      <c r="H6286" s="15" t="str">
        <f t="shared" si="588"/>
        <v>Low</v>
      </c>
      <c r="I6286" s="11" t="str">
        <f t="shared" si="589"/>
        <v>Medium</v>
      </c>
      <c r="J6286" s="11" t="str">
        <f t="shared" si="590"/>
        <v>Central</v>
      </c>
      <c r="K6286" s="11" t="str">
        <f t="shared" si="591"/>
        <v>2010s</v>
      </c>
      <c r="L6286" s="11" t="str">
        <f t="shared" si="592"/>
        <v>Fiber</v>
      </c>
      <c r="M6286" s="18">
        <f t="shared" si="593"/>
        <v>2.290625E-2</v>
      </c>
    </row>
    <row r="6287" spans="1:13">
      <c r="A6287" s="4">
        <v>2016</v>
      </c>
      <c r="B6287" s="5" t="s">
        <v>210</v>
      </c>
      <c r="C6287" s="5" t="s">
        <v>217</v>
      </c>
      <c r="D6287" s="5" t="s">
        <v>15</v>
      </c>
      <c r="E6287" s="5">
        <v>13080</v>
      </c>
      <c r="F6287" s="6">
        <v>2611.16</v>
      </c>
      <c r="H6287" s="15" t="str">
        <f t="shared" si="588"/>
        <v>Medium</v>
      </c>
      <c r="I6287" s="11" t="str">
        <f t="shared" si="589"/>
        <v>Large</v>
      </c>
      <c r="J6287" s="11" t="str">
        <f t="shared" si="590"/>
        <v>Central</v>
      </c>
      <c r="K6287" s="11" t="str">
        <f t="shared" si="591"/>
        <v>2010s</v>
      </c>
      <c r="L6287" s="11" t="str">
        <f t="shared" si="592"/>
        <v>Cereal</v>
      </c>
      <c r="M6287" s="18">
        <f t="shared" si="593"/>
        <v>0.19962996941896025</v>
      </c>
    </row>
    <row r="6288" spans="1:13">
      <c r="A6288" s="4">
        <v>2016</v>
      </c>
      <c r="B6288" s="5" t="s">
        <v>210</v>
      </c>
      <c r="C6288" s="5" t="s">
        <v>217</v>
      </c>
      <c r="D6288" s="5" t="s">
        <v>16</v>
      </c>
      <c r="E6288" s="5">
        <v>3940</v>
      </c>
      <c r="F6288" s="6">
        <v>2614.79</v>
      </c>
      <c r="H6288" s="15" t="str">
        <f t="shared" si="588"/>
        <v>Medium</v>
      </c>
      <c r="I6288" s="11" t="str">
        <f t="shared" si="589"/>
        <v>Medium</v>
      </c>
      <c r="J6288" s="11" t="str">
        <f t="shared" si="590"/>
        <v>Central</v>
      </c>
      <c r="K6288" s="11" t="str">
        <f t="shared" si="591"/>
        <v>2010s</v>
      </c>
      <c r="L6288" s="11" t="str">
        <f t="shared" si="592"/>
        <v>Cereal</v>
      </c>
      <c r="M6288" s="18">
        <f t="shared" si="593"/>
        <v>0.66365228426395939</v>
      </c>
    </row>
    <row r="6289" spans="1:13">
      <c r="A6289" s="4">
        <v>2016</v>
      </c>
      <c r="B6289" s="5" t="s">
        <v>210</v>
      </c>
      <c r="C6289" s="5" t="s">
        <v>217</v>
      </c>
      <c r="D6289" s="5" t="s">
        <v>17</v>
      </c>
      <c r="E6289" s="5">
        <v>2690</v>
      </c>
      <c r="F6289" s="6">
        <v>1869.59</v>
      </c>
      <c r="H6289" s="15" t="str">
        <f t="shared" si="588"/>
        <v>Medium</v>
      </c>
      <c r="I6289" s="11" t="str">
        <f t="shared" si="589"/>
        <v>Medium</v>
      </c>
      <c r="J6289" s="11" t="str">
        <f t="shared" si="590"/>
        <v>Central</v>
      </c>
      <c r="K6289" s="11" t="str">
        <f t="shared" si="591"/>
        <v>2010s</v>
      </c>
      <c r="L6289" s="11" t="str">
        <f t="shared" si="592"/>
        <v>Pulse</v>
      </c>
      <c r="M6289" s="18">
        <f t="shared" si="593"/>
        <v>0.69501486988847583</v>
      </c>
    </row>
    <row r="6290" spans="1:13">
      <c r="A6290" s="4">
        <v>2016</v>
      </c>
      <c r="B6290" s="5" t="s">
        <v>210</v>
      </c>
      <c r="C6290" s="5" t="s">
        <v>217</v>
      </c>
      <c r="D6290" s="5" t="s">
        <v>18</v>
      </c>
      <c r="E6290" s="5">
        <v>340</v>
      </c>
      <c r="F6290" s="6">
        <v>62.86</v>
      </c>
      <c r="H6290" s="15" t="str">
        <f t="shared" si="588"/>
        <v>Low</v>
      </c>
      <c r="I6290" s="11" t="str">
        <f t="shared" si="589"/>
        <v>Small</v>
      </c>
      <c r="J6290" s="11" t="str">
        <f t="shared" si="590"/>
        <v>Central</v>
      </c>
      <c r="K6290" s="11" t="str">
        <f t="shared" si="591"/>
        <v>2010s</v>
      </c>
      <c r="L6290" s="11" t="str">
        <f t="shared" si="592"/>
        <v>Fiber</v>
      </c>
      <c r="M6290" s="18">
        <f t="shared" si="593"/>
        <v>0.18488235294117647</v>
      </c>
    </row>
    <row r="6291" spans="1:13">
      <c r="A6291" s="4">
        <v>2017</v>
      </c>
      <c r="B6291" s="5" t="s">
        <v>210</v>
      </c>
      <c r="C6291" s="5" t="s">
        <v>217</v>
      </c>
      <c r="D6291" s="5" t="s">
        <v>15</v>
      </c>
      <c r="E6291" s="5">
        <v>12910</v>
      </c>
      <c r="F6291" s="6">
        <v>2638.98</v>
      </c>
      <c r="H6291" s="15" t="str">
        <f t="shared" si="588"/>
        <v>Medium</v>
      </c>
      <c r="I6291" s="11" t="str">
        <f t="shared" si="589"/>
        <v>Large</v>
      </c>
      <c r="J6291" s="11" t="str">
        <f t="shared" si="590"/>
        <v>Central</v>
      </c>
      <c r="K6291" s="11" t="str">
        <f t="shared" si="591"/>
        <v>2010s</v>
      </c>
      <c r="L6291" s="11" t="str">
        <f t="shared" si="592"/>
        <v>Cereal</v>
      </c>
      <c r="M6291" s="18">
        <f t="shared" si="593"/>
        <v>0.20441363284275754</v>
      </c>
    </row>
    <row r="6292" spans="1:13">
      <c r="A6292" s="4">
        <v>2017</v>
      </c>
      <c r="B6292" s="5" t="s">
        <v>210</v>
      </c>
      <c r="C6292" s="5" t="s">
        <v>217</v>
      </c>
      <c r="D6292" s="5" t="s">
        <v>16</v>
      </c>
      <c r="E6292" s="5">
        <v>2640</v>
      </c>
      <c r="F6292" s="6">
        <v>2800.44</v>
      </c>
      <c r="H6292" s="15" t="str">
        <f t="shared" si="588"/>
        <v>Medium</v>
      </c>
      <c r="I6292" s="11" t="str">
        <f t="shared" si="589"/>
        <v>Medium</v>
      </c>
      <c r="J6292" s="11" t="str">
        <f t="shared" si="590"/>
        <v>Central</v>
      </c>
      <c r="K6292" s="11" t="str">
        <f t="shared" si="591"/>
        <v>2010s</v>
      </c>
      <c r="L6292" s="11" t="str">
        <f t="shared" si="592"/>
        <v>Cereal</v>
      </c>
      <c r="M6292" s="18">
        <f t="shared" si="593"/>
        <v>1.0607727272727272</v>
      </c>
    </row>
    <row r="6293" spans="1:13">
      <c r="A6293" s="4">
        <v>2017</v>
      </c>
      <c r="B6293" s="5" t="s">
        <v>210</v>
      </c>
      <c r="C6293" s="5" t="s">
        <v>217</v>
      </c>
      <c r="D6293" s="5" t="s">
        <v>17</v>
      </c>
      <c r="E6293" s="5">
        <v>1130</v>
      </c>
      <c r="F6293" s="6">
        <v>1900.56</v>
      </c>
      <c r="H6293" s="15" t="str">
        <f t="shared" si="588"/>
        <v>Medium</v>
      </c>
      <c r="I6293" s="11" t="str">
        <f t="shared" si="589"/>
        <v>Medium</v>
      </c>
      <c r="J6293" s="11" t="str">
        <f t="shared" si="590"/>
        <v>Central</v>
      </c>
      <c r="K6293" s="11" t="str">
        <f t="shared" si="591"/>
        <v>2010s</v>
      </c>
      <c r="L6293" s="11" t="str">
        <f t="shared" si="592"/>
        <v>Pulse</v>
      </c>
      <c r="M6293" s="18">
        <f t="shared" si="593"/>
        <v>1.6819115044247788</v>
      </c>
    </row>
    <row r="6294" spans="1:13">
      <c r="A6294" s="4">
        <v>2017</v>
      </c>
      <c r="B6294" s="5" t="s">
        <v>210</v>
      </c>
      <c r="C6294" s="5" t="s">
        <v>217</v>
      </c>
      <c r="D6294" s="5" t="s">
        <v>18</v>
      </c>
      <c r="E6294" s="5">
        <v>330</v>
      </c>
      <c r="F6294" s="6">
        <v>44.73</v>
      </c>
      <c r="H6294" s="15" t="str">
        <f t="shared" si="588"/>
        <v>Low</v>
      </c>
      <c r="I6294" s="11" t="str">
        <f t="shared" si="589"/>
        <v>Small</v>
      </c>
      <c r="J6294" s="11" t="str">
        <f t="shared" si="590"/>
        <v>Central</v>
      </c>
      <c r="K6294" s="11" t="str">
        <f t="shared" si="591"/>
        <v>2010s</v>
      </c>
      <c r="L6294" s="11" t="str">
        <f t="shared" si="592"/>
        <v>Fiber</v>
      </c>
      <c r="M6294" s="18">
        <f t="shared" si="593"/>
        <v>0.13554545454545452</v>
      </c>
    </row>
    <row r="6295" spans="1:13">
      <c r="A6295" s="4">
        <v>2008</v>
      </c>
      <c r="B6295" s="5" t="s">
        <v>210</v>
      </c>
      <c r="C6295" s="5" t="s">
        <v>218</v>
      </c>
      <c r="D6295" s="5" t="s">
        <v>15</v>
      </c>
      <c r="E6295" s="5">
        <v>101040</v>
      </c>
      <c r="F6295" s="6">
        <v>2564.0700000000002</v>
      </c>
      <c r="H6295" s="15" t="str">
        <f t="shared" si="588"/>
        <v>Medium</v>
      </c>
      <c r="I6295" s="11" t="str">
        <f t="shared" si="589"/>
        <v>Large</v>
      </c>
      <c r="J6295" s="11" t="str">
        <f t="shared" si="590"/>
        <v>Central</v>
      </c>
      <c r="K6295" s="11" t="str">
        <f t="shared" si="591"/>
        <v>2000s</v>
      </c>
      <c r="L6295" s="11" t="str">
        <f t="shared" si="592"/>
        <v>Cereal</v>
      </c>
      <c r="M6295" s="18">
        <f t="shared" si="593"/>
        <v>2.5376781472684087E-2</v>
      </c>
    </row>
    <row r="6296" spans="1:13">
      <c r="A6296" s="4">
        <v>2008</v>
      </c>
      <c r="B6296" s="5" t="s">
        <v>210</v>
      </c>
      <c r="C6296" s="5" t="s">
        <v>218</v>
      </c>
      <c r="D6296" s="5" t="s">
        <v>16</v>
      </c>
      <c r="E6296" s="5">
        <v>62300</v>
      </c>
      <c r="F6296" s="6">
        <v>2402.92</v>
      </c>
      <c r="H6296" s="15" t="str">
        <f t="shared" si="588"/>
        <v>Medium</v>
      </c>
      <c r="I6296" s="11" t="str">
        <f t="shared" si="589"/>
        <v>Large</v>
      </c>
      <c r="J6296" s="11" t="str">
        <f t="shared" si="590"/>
        <v>Central</v>
      </c>
      <c r="K6296" s="11" t="str">
        <f t="shared" si="591"/>
        <v>2000s</v>
      </c>
      <c r="L6296" s="11" t="str">
        <f t="shared" si="592"/>
        <v>Cereal</v>
      </c>
      <c r="M6296" s="18">
        <f t="shared" si="593"/>
        <v>3.8570144462279292E-2</v>
      </c>
    </row>
    <row r="6297" spans="1:13">
      <c r="A6297" s="4">
        <v>2008</v>
      </c>
      <c r="B6297" s="5" t="s">
        <v>210</v>
      </c>
      <c r="C6297" s="5" t="s">
        <v>218</v>
      </c>
      <c r="D6297" s="5" t="s">
        <v>17</v>
      </c>
      <c r="E6297" s="5">
        <v>1390</v>
      </c>
      <c r="F6297" s="6">
        <v>995.24</v>
      </c>
      <c r="H6297" s="15" t="str">
        <f t="shared" si="588"/>
        <v>Low</v>
      </c>
      <c r="I6297" s="11" t="str">
        <f t="shared" si="589"/>
        <v>Medium</v>
      </c>
      <c r="J6297" s="11" t="str">
        <f t="shared" si="590"/>
        <v>Central</v>
      </c>
      <c r="K6297" s="11" t="str">
        <f t="shared" si="591"/>
        <v>2000s</v>
      </c>
      <c r="L6297" s="11" t="str">
        <f t="shared" si="592"/>
        <v>Pulse</v>
      </c>
      <c r="M6297" s="18">
        <f t="shared" si="593"/>
        <v>0.71599999999999997</v>
      </c>
    </row>
    <row r="6298" spans="1:13">
      <c r="A6298" s="4">
        <v>2009</v>
      </c>
      <c r="B6298" s="5" t="s">
        <v>210</v>
      </c>
      <c r="C6298" s="5" t="s">
        <v>218</v>
      </c>
      <c r="D6298" s="5" t="s">
        <v>15</v>
      </c>
      <c r="E6298" s="5">
        <v>61420</v>
      </c>
      <c r="F6298" s="6">
        <v>2453.09</v>
      </c>
      <c r="H6298" s="15" t="str">
        <f t="shared" si="588"/>
        <v>Medium</v>
      </c>
      <c r="I6298" s="11" t="str">
        <f t="shared" si="589"/>
        <v>Large</v>
      </c>
      <c r="J6298" s="11" t="str">
        <f t="shared" si="590"/>
        <v>Central</v>
      </c>
      <c r="K6298" s="11" t="str">
        <f t="shared" si="591"/>
        <v>2000s</v>
      </c>
      <c r="L6298" s="11" t="str">
        <f t="shared" si="592"/>
        <v>Cereal</v>
      </c>
      <c r="M6298" s="18">
        <f t="shared" si="593"/>
        <v>3.9939596222728753E-2</v>
      </c>
    </row>
    <row r="6299" spans="1:13">
      <c r="A6299" s="4">
        <v>2009</v>
      </c>
      <c r="B6299" s="5" t="s">
        <v>210</v>
      </c>
      <c r="C6299" s="5" t="s">
        <v>218</v>
      </c>
      <c r="D6299" s="5" t="s">
        <v>16</v>
      </c>
      <c r="E6299" s="5">
        <v>38010</v>
      </c>
      <c r="F6299" s="6">
        <v>1871.4</v>
      </c>
      <c r="H6299" s="15" t="str">
        <f t="shared" si="588"/>
        <v>Medium</v>
      </c>
      <c r="I6299" s="11" t="str">
        <f t="shared" si="589"/>
        <v>Large</v>
      </c>
      <c r="J6299" s="11" t="str">
        <f t="shared" si="590"/>
        <v>Central</v>
      </c>
      <c r="K6299" s="11" t="str">
        <f t="shared" si="591"/>
        <v>2000s</v>
      </c>
      <c r="L6299" s="11" t="str">
        <f t="shared" si="592"/>
        <v>Cereal</v>
      </c>
      <c r="M6299" s="18">
        <f t="shared" si="593"/>
        <v>4.923441199684294E-2</v>
      </c>
    </row>
    <row r="6300" spans="1:13">
      <c r="A6300" s="4">
        <v>2009</v>
      </c>
      <c r="B6300" s="5" t="s">
        <v>210</v>
      </c>
      <c r="C6300" s="5" t="s">
        <v>218</v>
      </c>
      <c r="D6300" s="5" t="s">
        <v>17</v>
      </c>
      <c r="E6300" s="5">
        <v>1260</v>
      </c>
      <c r="F6300" s="6">
        <v>828.05</v>
      </c>
      <c r="H6300" s="15" t="str">
        <f t="shared" si="588"/>
        <v>Low</v>
      </c>
      <c r="I6300" s="11" t="str">
        <f t="shared" si="589"/>
        <v>Medium</v>
      </c>
      <c r="J6300" s="11" t="str">
        <f t="shared" si="590"/>
        <v>Central</v>
      </c>
      <c r="K6300" s="11" t="str">
        <f t="shared" si="591"/>
        <v>2000s</v>
      </c>
      <c r="L6300" s="11" t="str">
        <f t="shared" si="592"/>
        <v>Pulse</v>
      </c>
      <c r="M6300" s="18">
        <f t="shared" si="593"/>
        <v>0.6571825396825397</v>
      </c>
    </row>
    <row r="6301" spans="1:13">
      <c r="A6301" s="4">
        <v>2010</v>
      </c>
      <c r="B6301" s="5" t="s">
        <v>210</v>
      </c>
      <c r="C6301" s="5" t="s">
        <v>218</v>
      </c>
      <c r="D6301" s="5" t="s">
        <v>15</v>
      </c>
      <c r="E6301" s="5">
        <v>77410</v>
      </c>
      <c r="F6301" s="6">
        <v>2450.29</v>
      </c>
      <c r="H6301" s="15" t="str">
        <f t="shared" si="588"/>
        <v>Medium</v>
      </c>
      <c r="I6301" s="11" t="str">
        <f t="shared" si="589"/>
        <v>Large</v>
      </c>
      <c r="J6301" s="11" t="str">
        <f t="shared" si="590"/>
        <v>Central</v>
      </c>
      <c r="K6301" s="11" t="str">
        <f t="shared" si="591"/>
        <v>2010s</v>
      </c>
      <c r="L6301" s="11" t="str">
        <f t="shared" si="592"/>
        <v>Cereal</v>
      </c>
      <c r="M6301" s="18">
        <f t="shared" si="593"/>
        <v>3.1653403952977652E-2</v>
      </c>
    </row>
    <row r="6302" spans="1:13">
      <c r="A6302" s="4">
        <v>2010</v>
      </c>
      <c r="B6302" s="5" t="s">
        <v>210</v>
      </c>
      <c r="C6302" s="5" t="s">
        <v>218</v>
      </c>
      <c r="D6302" s="5" t="s">
        <v>16</v>
      </c>
      <c r="E6302" s="5">
        <v>50180</v>
      </c>
      <c r="F6302" s="6">
        <v>2197.9699999999998</v>
      </c>
      <c r="H6302" s="15" t="str">
        <f t="shared" si="588"/>
        <v>Medium</v>
      </c>
      <c r="I6302" s="11" t="str">
        <f t="shared" si="589"/>
        <v>Large</v>
      </c>
      <c r="J6302" s="11" t="str">
        <f t="shared" si="590"/>
        <v>Central</v>
      </c>
      <c r="K6302" s="11" t="str">
        <f t="shared" si="591"/>
        <v>2010s</v>
      </c>
      <c r="L6302" s="11" t="str">
        <f t="shared" si="592"/>
        <v>Cereal</v>
      </c>
      <c r="M6302" s="18">
        <f t="shared" si="593"/>
        <v>4.3801713830211232E-2</v>
      </c>
    </row>
    <row r="6303" spans="1:13">
      <c r="A6303" s="4">
        <v>2010</v>
      </c>
      <c r="B6303" s="5" t="s">
        <v>210</v>
      </c>
      <c r="C6303" s="5" t="s">
        <v>218</v>
      </c>
      <c r="D6303" s="5" t="s">
        <v>17</v>
      </c>
      <c r="E6303" s="5">
        <v>1100</v>
      </c>
      <c r="F6303" s="6">
        <v>1816.27</v>
      </c>
      <c r="H6303" s="15" t="str">
        <f t="shared" si="588"/>
        <v>Medium</v>
      </c>
      <c r="I6303" s="11" t="str">
        <f t="shared" si="589"/>
        <v>Medium</v>
      </c>
      <c r="J6303" s="11" t="str">
        <f t="shared" si="590"/>
        <v>Central</v>
      </c>
      <c r="K6303" s="11" t="str">
        <f t="shared" si="591"/>
        <v>2010s</v>
      </c>
      <c r="L6303" s="11" t="str">
        <f t="shared" si="592"/>
        <v>Pulse</v>
      </c>
      <c r="M6303" s="18">
        <f t="shared" si="593"/>
        <v>1.6511545454545455</v>
      </c>
    </row>
    <row r="6304" spans="1:13">
      <c r="A6304" s="4">
        <v>2011</v>
      </c>
      <c r="B6304" s="5" t="s">
        <v>210</v>
      </c>
      <c r="C6304" s="5" t="s">
        <v>218</v>
      </c>
      <c r="D6304" s="5" t="s">
        <v>15</v>
      </c>
      <c r="E6304" s="5">
        <v>76910</v>
      </c>
      <c r="F6304" s="6">
        <v>2582.8000000000002</v>
      </c>
      <c r="H6304" s="15" t="str">
        <f t="shared" si="588"/>
        <v>Medium</v>
      </c>
      <c r="I6304" s="11" t="str">
        <f t="shared" si="589"/>
        <v>Large</v>
      </c>
      <c r="J6304" s="11" t="str">
        <f t="shared" si="590"/>
        <v>Central</v>
      </c>
      <c r="K6304" s="11" t="str">
        <f t="shared" si="591"/>
        <v>2010s</v>
      </c>
      <c r="L6304" s="11" t="str">
        <f t="shared" si="592"/>
        <v>Cereal</v>
      </c>
      <c r="M6304" s="18">
        <f t="shared" si="593"/>
        <v>3.3582108958522948E-2</v>
      </c>
    </row>
    <row r="6305" spans="1:13">
      <c r="A6305" s="4">
        <v>2011</v>
      </c>
      <c r="B6305" s="5" t="s">
        <v>210</v>
      </c>
      <c r="C6305" s="5" t="s">
        <v>218</v>
      </c>
      <c r="D6305" s="5" t="s">
        <v>16</v>
      </c>
      <c r="E6305" s="5">
        <v>48210</v>
      </c>
      <c r="F6305" s="6">
        <v>2566.89</v>
      </c>
      <c r="H6305" s="15" t="str">
        <f t="shared" si="588"/>
        <v>Medium</v>
      </c>
      <c r="I6305" s="11" t="str">
        <f t="shared" si="589"/>
        <v>Large</v>
      </c>
      <c r="J6305" s="11" t="str">
        <f t="shared" si="590"/>
        <v>Central</v>
      </c>
      <c r="K6305" s="11" t="str">
        <f t="shared" si="591"/>
        <v>2010s</v>
      </c>
      <c r="L6305" s="11" t="str">
        <f t="shared" si="592"/>
        <v>Cereal</v>
      </c>
      <c r="M6305" s="18">
        <f t="shared" si="593"/>
        <v>5.324393279402613E-2</v>
      </c>
    </row>
    <row r="6306" spans="1:13">
      <c r="A6306" s="4">
        <v>2011</v>
      </c>
      <c r="B6306" s="5" t="s">
        <v>210</v>
      </c>
      <c r="C6306" s="5" t="s">
        <v>218</v>
      </c>
      <c r="D6306" s="5" t="s">
        <v>17</v>
      </c>
      <c r="E6306" s="5">
        <v>1220</v>
      </c>
      <c r="F6306" s="6">
        <v>1516.35</v>
      </c>
      <c r="H6306" s="15" t="str">
        <f t="shared" si="588"/>
        <v>Medium</v>
      </c>
      <c r="I6306" s="11" t="str">
        <f t="shared" si="589"/>
        <v>Medium</v>
      </c>
      <c r="J6306" s="11" t="str">
        <f t="shared" si="590"/>
        <v>Central</v>
      </c>
      <c r="K6306" s="11" t="str">
        <f t="shared" si="591"/>
        <v>2010s</v>
      </c>
      <c r="L6306" s="11" t="str">
        <f t="shared" si="592"/>
        <v>Pulse</v>
      </c>
      <c r="M6306" s="18">
        <f t="shared" si="593"/>
        <v>1.2429098360655737</v>
      </c>
    </row>
    <row r="6307" spans="1:13">
      <c r="A6307" s="4">
        <v>2012</v>
      </c>
      <c r="B6307" s="5" t="s">
        <v>210</v>
      </c>
      <c r="C6307" s="5" t="s">
        <v>218</v>
      </c>
      <c r="D6307" s="5" t="s">
        <v>15</v>
      </c>
      <c r="E6307" s="5">
        <v>72720</v>
      </c>
      <c r="F6307" s="6">
        <v>2669.52</v>
      </c>
      <c r="H6307" s="15" t="str">
        <f t="shared" si="588"/>
        <v>Medium</v>
      </c>
      <c r="I6307" s="11" t="str">
        <f t="shared" si="589"/>
        <v>Large</v>
      </c>
      <c r="J6307" s="11" t="str">
        <f t="shared" si="590"/>
        <v>Central</v>
      </c>
      <c r="K6307" s="11" t="str">
        <f t="shared" si="591"/>
        <v>2010s</v>
      </c>
      <c r="L6307" s="11" t="str">
        <f t="shared" si="592"/>
        <v>Cereal</v>
      </c>
      <c r="M6307" s="18">
        <f t="shared" si="593"/>
        <v>3.6709570957095712E-2</v>
      </c>
    </row>
    <row r="6308" spans="1:13">
      <c r="A6308" s="4">
        <v>2012</v>
      </c>
      <c r="B6308" s="5" t="s">
        <v>210</v>
      </c>
      <c r="C6308" s="5" t="s">
        <v>218</v>
      </c>
      <c r="D6308" s="5" t="s">
        <v>16</v>
      </c>
      <c r="E6308" s="5">
        <v>47500</v>
      </c>
      <c r="F6308" s="6">
        <v>2672.67</v>
      </c>
      <c r="H6308" s="15" t="str">
        <f t="shared" si="588"/>
        <v>Medium</v>
      </c>
      <c r="I6308" s="11" t="str">
        <f t="shared" si="589"/>
        <v>Large</v>
      </c>
      <c r="J6308" s="11" t="str">
        <f t="shared" si="590"/>
        <v>Central</v>
      </c>
      <c r="K6308" s="11" t="str">
        <f t="shared" si="591"/>
        <v>2010s</v>
      </c>
      <c r="L6308" s="11" t="str">
        <f t="shared" si="592"/>
        <v>Cereal</v>
      </c>
      <c r="M6308" s="18">
        <f t="shared" si="593"/>
        <v>5.6266736842105265E-2</v>
      </c>
    </row>
    <row r="6309" spans="1:13">
      <c r="A6309" s="4">
        <v>2012</v>
      </c>
      <c r="B6309" s="5" t="s">
        <v>210</v>
      </c>
      <c r="C6309" s="5" t="s">
        <v>218</v>
      </c>
      <c r="D6309" s="5" t="s">
        <v>17</v>
      </c>
      <c r="E6309" s="5">
        <v>1190</v>
      </c>
      <c r="F6309" s="6">
        <v>1804.47</v>
      </c>
      <c r="H6309" s="15" t="str">
        <f t="shared" si="588"/>
        <v>Medium</v>
      </c>
      <c r="I6309" s="11" t="str">
        <f t="shared" si="589"/>
        <v>Medium</v>
      </c>
      <c r="J6309" s="11" t="str">
        <f t="shared" si="590"/>
        <v>Central</v>
      </c>
      <c r="K6309" s="11" t="str">
        <f t="shared" si="591"/>
        <v>2010s</v>
      </c>
      <c r="L6309" s="11" t="str">
        <f t="shared" si="592"/>
        <v>Pulse</v>
      </c>
      <c r="M6309" s="18">
        <f t="shared" si="593"/>
        <v>1.5163613445378152</v>
      </c>
    </row>
    <row r="6310" spans="1:13">
      <c r="A6310" s="4">
        <v>2013</v>
      </c>
      <c r="B6310" s="5" t="s">
        <v>210</v>
      </c>
      <c r="C6310" s="5" t="s">
        <v>218</v>
      </c>
      <c r="D6310" s="5" t="s">
        <v>15</v>
      </c>
      <c r="E6310" s="5">
        <v>79430</v>
      </c>
      <c r="F6310" s="6">
        <v>2659.47</v>
      </c>
      <c r="H6310" s="15" t="str">
        <f t="shared" si="588"/>
        <v>Medium</v>
      </c>
      <c r="I6310" s="11" t="str">
        <f t="shared" si="589"/>
        <v>Large</v>
      </c>
      <c r="J6310" s="11" t="str">
        <f t="shared" si="590"/>
        <v>Central</v>
      </c>
      <c r="K6310" s="11" t="str">
        <f t="shared" si="591"/>
        <v>2010s</v>
      </c>
      <c r="L6310" s="11" t="str">
        <f t="shared" si="592"/>
        <v>Cereal</v>
      </c>
      <c r="M6310" s="18">
        <f t="shared" si="593"/>
        <v>3.3481933778169458E-2</v>
      </c>
    </row>
    <row r="6311" spans="1:13">
      <c r="A6311" s="4">
        <v>2013</v>
      </c>
      <c r="B6311" s="5" t="s">
        <v>210</v>
      </c>
      <c r="C6311" s="5" t="s">
        <v>218</v>
      </c>
      <c r="D6311" s="5" t="s">
        <v>16</v>
      </c>
      <c r="E6311" s="5">
        <v>45750</v>
      </c>
      <c r="F6311" s="6">
        <v>2685.3</v>
      </c>
      <c r="H6311" s="15" t="str">
        <f t="shared" si="588"/>
        <v>Medium</v>
      </c>
      <c r="I6311" s="11" t="str">
        <f t="shared" si="589"/>
        <v>Large</v>
      </c>
      <c r="J6311" s="11" t="str">
        <f t="shared" si="590"/>
        <v>Central</v>
      </c>
      <c r="K6311" s="11" t="str">
        <f t="shared" si="591"/>
        <v>2010s</v>
      </c>
      <c r="L6311" s="11" t="str">
        <f t="shared" si="592"/>
        <v>Cereal</v>
      </c>
      <c r="M6311" s="18">
        <f t="shared" si="593"/>
        <v>5.8695081967213118E-2</v>
      </c>
    </row>
    <row r="6312" spans="1:13">
      <c r="A6312" s="4">
        <v>2013</v>
      </c>
      <c r="B6312" s="5" t="s">
        <v>210</v>
      </c>
      <c r="C6312" s="5" t="s">
        <v>218</v>
      </c>
      <c r="D6312" s="5" t="s">
        <v>17</v>
      </c>
      <c r="E6312" s="5">
        <v>1600</v>
      </c>
      <c r="F6312" s="6">
        <v>1884.03</v>
      </c>
      <c r="H6312" s="15" t="str">
        <f t="shared" si="588"/>
        <v>Medium</v>
      </c>
      <c r="I6312" s="11" t="str">
        <f t="shared" si="589"/>
        <v>Medium</v>
      </c>
      <c r="J6312" s="11" t="str">
        <f t="shared" si="590"/>
        <v>Central</v>
      </c>
      <c r="K6312" s="11" t="str">
        <f t="shared" si="591"/>
        <v>2010s</v>
      </c>
      <c r="L6312" s="11" t="str">
        <f t="shared" si="592"/>
        <v>Pulse</v>
      </c>
      <c r="M6312" s="18">
        <f t="shared" si="593"/>
        <v>1.1775187499999999</v>
      </c>
    </row>
    <row r="6313" spans="1:13">
      <c r="A6313" s="4">
        <v>2014</v>
      </c>
      <c r="B6313" s="5" t="s">
        <v>210</v>
      </c>
      <c r="C6313" s="5" t="s">
        <v>218</v>
      </c>
      <c r="D6313" s="5" t="s">
        <v>15</v>
      </c>
      <c r="E6313" s="5">
        <v>88630</v>
      </c>
      <c r="F6313" s="6">
        <v>2576.7399999999998</v>
      </c>
      <c r="H6313" s="15" t="str">
        <f t="shared" si="588"/>
        <v>Medium</v>
      </c>
      <c r="I6313" s="11" t="str">
        <f t="shared" si="589"/>
        <v>Large</v>
      </c>
      <c r="J6313" s="11" t="str">
        <f t="shared" si="590"/>
        <v>Central</v>
      </c>
      <c r="K6313" s="11" t="str">
        <f t="shared" si="591"/>
        <v>2010s</v>
      </c>
      <c r="L6313" s="11" t="str">
        <f t="shared" si="592"/>
        <v>Cereal</v>
      </c>
      <c r="M6313" s="18">
        <f t="shared" si="593"/>
        <v>2.9073000112828609E-2</v>
      </c>
    </row>
    <row r="6314" spans="1:13">
      <c r="A6314" s="4">
        <v>2014</v>
      </c>
      <c r="B6314" s="5" t="s">
        <v>210</v>
      </c>
      <c r="C6314" s="5" t="s">
        <v>218</v>
      </c>
      <c r="D6314" s="5" t="s">
        <v>16</v>
      </c>
      <c r="E6314" s="5">
        <v>57900</v>
      </c>
      <c r="F6314" s="6">
        <v>2565.71</v>
      </c>
      <c r="H6314" s="15" t="str">
        <f t="shared" si="588"/>
        <v>Medium</v>
      </c>
      <c r="I6314" s="11" t="str">
        <f t="shared" si="589"/>
        <v>Large</v>
      </c>
      <c r="J6314" s="11" t="str">
        <f t="shared" si="590"/>
        <v>Central</v>
      </c>
      <c r="K6314" s="11" t="str">
        <f t="shared" si="591"/>
        <v>2010s</v>
      </c>
      <c r="L6314" s="11" t="str">
        <f t="shared" si="592"/>
        <v>Cereal</v>
      </c>
      <c r="M6314" s="18">
        <f t="shared" si="593"/>
        <v>4.4312780656303973E-2</v>
      </c>
    </row>
    <row r="6315" spans="1:13">
      <c r="A6315" s="4">
        <v>2014</v>
      </c>
      <c r="B6315" s="5" t="s">
        <v>210</v>
      </c>
      <c r="C6315" s="5" t="s">
        <v>218</v>
      </c>
      <c r="D6315" s="5" t="s">
        <v>17</v>
      </c>
      <c r="E6315" s="5">
        <v>1120</v>
      </c>
      <c r="F6315" s="6">
        <v>1124.6199999999999</v>
      </c>
      <c r="H6315" s="15" t="str">
        <f t="shared" si="588"/>
        <v>Medium</v>
      </c>
      <c r="I6315" s="11" t="str">
        <f t="shared" si="589"/>
        <v>Medium</v>
      </c>
      <c r="J6315" s="11" t="str">
        <f t="shared" si="590"/>
        <v>Central</v>
      </c>
      <c r="K6315" s="11" t="str">
        <f t="shared" si="591"/>
        <v>2010s</v>
      </c>
      <c r="L6315" s="11" t="str">
        <f t="shared" si="592"/>
        <v>Pulse</v>
      </c>
      <c r="M6315" s="18">
        <f t="shared" si="593"/>
        <v>1.0041249999999999</v>
      </c>
    </row>
    <row r="6316" spans="1:13">
      <c r="A6316" s="4">
        <v>2015</v>
      </c>
      <c r="B6316" s="5" t="s">
        <v>210</v>
      </c>
      <c r="C6316" s="5" t="s">
        <v>218</v>
      </c>
      <c r="D6316" s="5" t="s">
        <v>15</v>
      </c>
      <c r="E6316" s="5">
        <v>88430</v>
      </c>
      <c r="F6316" s="6">
        <v>2594.1</v>
      </c>
      <c r="H6316" s="15" t="str">
        <f t="shared" si="588"/>
        <v>Medium</v>
      </c>
      <c r="I6316" s="11" t="str">
        <f t="shared" si="589"/>
        <v>Large</v>
      </c>
      <c r="J6316" s="11" t="str">
        <f t="shared" si="590"/>
        <v>Central</v>
      </c>
      <c r="K6316" s="11" t="str">
        <f t="shared" si="591"/>
        <v>2010s</v>
      </c>
      <c r="L6316" s="11" t="str">
        <f t="shared" si="592"/>
        <v>Cereal</v>
      </c>
      <c r="M6316" s="18">
        <f t="shared" si="593"/>
        <v>2.9335067284858077E-2</v>
      </c>
    </row>
    <row r="6317" spans="1:13">
      <c r="A6317" s="4">
        <v>2015</v>
      </c>
      <c r="B6317" s="5" t="s">
        <v>210</v>
      </c>
      <c r="C6317" s="5" t="s">
        <v>218</v>
      </c>
      <c r="D6317" s="5" t="s">
        <v>16</v>
      </c>
      <c r="E6317" s="5">
        <v>54550</v>
      </c>
      <c r="F6317" s="6">
        <v>2825.56</v>
      </c>
      <c r="H6317" s="15" t="str">
        <f t="shared" si="588"/>
        <v>Medium</v>
      </c>
      <c r="I6317" s="11" t="str">
        <f t="shared" si="589"/>
        <v>Large</v>
      </c>
      <c r="J6317" s="11" t="str">
        <f t="shared" si="590"/>
        <v>Central</v>
      </c>
      <c r="K6317" s="11" t="str">
        <f t="shared" si="591"/>
        <v>2010s</v>
      </c>
      <c r="L6317" s="11" t="str">
        <f t="shared" si="592"/>
        <v>Cereal</v>
      </c>
      <c r="M6317" s="18">
        <f t="shared" si="593"/>
        <v>5.1797616865261228E-2</v>
      </c>
    </row>
    <row r="6318" spans="1:13">
      <c r="A6318" s="4">
        <v>2015</v>
      </c>
      <c r="B6318" s="5" t="s">
        <v>210</v>
      </c>
      <c r="C6318" s="5" t="s">
        <v>218</v>
      </c>
      <c r="D6318" s="5" t="s">
        <v>17</v>
      </c>
      <c r="E6318" s="5">
        <v>1250</v>
      </c>
      <c r="F6318" s="6">
        <v>710.13</v>
      </c>
      <c r="H6318" s="15" t="str">
        <f t="shared" si="588"/>
        <v>Low</v>
      </c>
      <c r="I6318" s="11" t="str">
        <f t="shared" si="589"/>
        <v>Medium</v>
      </c>
      <c r="J6318" s="11" t="str">
        <f t="shared" si="590"/>
        <v>Central</v>
      </c>
      <c r="K6318" s="11" t="str">
        <f t="shared" si="591"/>
        <v>2010s</v>
      </c>
      <c r="L6318" s="11" t="str">
        <f t="shared" si="592"/>
        <v>Pulse</v>
      </c>
      <c r="M6318" s="18">
        <f t="shared" si="593"/>
        <v>0.56810399999999994</v>
      </c>
    </row>
    <row r="6319" spans="1:13">
      <c r="A6319" s="4">
        <v>2016</v>
      </c>
      <c r="B6319" s="5" t="s">
        <v>210</v>
      </c>
      <c r="C6319" s="5" t="s">
        <v>218</v>
      </c>
      <c r="D6319" s="5" t="s">
        <v>15</v>
      </c>
      <c r="E6319" s="5">
        <v>78270</v>
      </c>
      <c r="F6319" s="6">
        <v>2528.67</v>
      </c>
      <c r="H6319" s="15" t="str">
        <f t="shared" si="588"/>
        <v>Medium</v>
      </c>
      <c r="I6319" s="11" t="str">
        <f t="shared" si="589"/>
        <v>Large</v>
      </c>
      <c r="J6319" s="11" t="str">
        <f t="shared" si="590"/>
        <v>Central</v>
      </c>
      <c r="K6319" s="11" t="str">
        <f t="shared" si="591"/>
        <v>2010s</v>
      </c>
      <c r="L6319" s="11" t="str">
        <f t="shared" si="592"/>
        <v>Cereal</v>
      </c>
      <c r="M6319" s="18">
        <f t="shared" si="593"/>
        <v>3.2307014181678806E-2</v>
      </c>
    </row>
    <row r="6320" spans="1:13">
      <c r="A6320" s="4">
        <v>2016</v>
      </c>
      <c r="B6320" s="5" t="s">
        <v>210</v>
      </c>
      <c r="C6320" s="5" t="s">
        <v>218</v>
      </c>
      <c r="D6320" s="5" t="s">
        <v>16</v>
      </c>
      <c r="E6320" s="5">
        <v>47930</v>
      </c>
      <c r="F6320" s="6">
        <v>2964.07</v>
      </c>
      <c r="H6320" s="15" t="str">
        <f t="shared" si="588"/>
        <v>Medium</v>
      </c>
      <c r="I6320" s="11" t="str">
        <f t="shared" si="589"/>
        <v>Large</v>
      </c>
      <c r="J6320" s="11" t="str">
        <f t="shared" si="590"/>
        <v>Central</v>
      </c>
      <c r="K6320" s="11" t="str">
        <f t="shared" si="591"/>
        <v>2010s</v>
      </c>
      <c r="L6320" s="11" t="str">
        <f t="shared" si="592"/>
        <v>Cereal</v>
      </c>
      <c r="M6320" s="18">
        <f t="shared" si="593"/>
        <v>6.1841644064260383E-2</v>
      </c>
    </row>
    <row r="6321" spans="1:13">
      <c r="A6321" s="4">
        <v>2016</v>
      </c>
      <c r="B6321" s="5" t="s">
        <v>210</v>
      </c>
      <c r="C6321" s="5" t="s">
        <v>218</v>
      </c>
      <c r="D6321" s="5" t="s">
        <v>17</v>
      </c>
      <c r="E6321" s="5">
        <v>1240</v>
      </c>
      <c r="F6321" s="6">
        <v>1869.62</v>
      </c>
      <c r="H6321" s="15" t="str">
        <f t="shared" si="588"/>
        <v>Medium</v>
      </c>
      <c r="I6321" s="11" t="str">
        <f t="shared" si="589"/>
        <v>Medium</v>
      </c>
      <c r="J6321" s="11" t="str">
        <f t="shared" si="590"/>
        <v>Central</v>
      </c>
      <c r="K6321" s="11" t="str">
        <f t="shared" si="591"/>
        <v>2010s</v>
      </c>
      <c r="L6321" s="11" t="str">
        <f t="shared" si="592"/>
        <v>Pulse</v>
      </c>
      <c r="M6321" s="18">
        <f t="shared" si="593"/>
        <v>1.507758064516129</v>
      </c>
    </row>
    <row r="6322" spans="1:13">
      <c r="A6322" s="4">
        <v>2016</v>
      </c>
      <c r="B6322" s="5" t="s">
        <v>210</v>
      </c>
      <c r="C6322" s="5" t="s">
        <v>218</v>
      </c>
      <c r="D6322" s="5" t="s">
        <v>18</v>
      </c>
      <c r="E6322" s="5">
        <v>10</v>
      </c>
      <c r="F6322" s="6">
        <v>64.290000000000006</v>
      </c>
      <c r="H6322" s="15" t="str">
        <f t="shared" si="588"/>
        <v>Low</v>
      </c>
      <c r="I6322" s="11" t="str">
        <f t="shared" si="589"/>
        <v>Small</v>
      </c>
      <c r="J6322" s="11" t="str">
        <f t="shared" si="590"/>
        <v>Central</v>
      </c>
      <c r="K6322" s="11" t="str">
        <f t="shared" si="591"/>
        <v>2010s</v>
      </c>
      <c r="L6322" s="11" t="str">
        <f t="shared" si="592"/>
        <v>Fiber</v>
      </c>
      <c r="M6322" s="18">
        <f t="shared" si="593"/>
        <v>6.4290000000000003</v>
      </c>
    </row>
    <row r="6323" spans="1:13">
      <c r="A6323" s="4">
        <v>2017</v>
      </c>
      <c r="B6323" s="5" t="s">
        <v>210</v>
      </c>
      <c r="C6323" s="5" t="s">
        <v>218</v>
      </c>
      <c r="D6323" s="5" t="s">
        <v>15</v>
      </c>
      <c r="E6323" s="5">
        <v>76610</v>
      </c>
      <c r="F6323" s="6">
        <v>2957.82</v>
      </c>
      <c r="H6323" s="15" t="str">
        <f t="shared" si="588"/>
        <v>Medium</v>
      </c>
      <c r="I6323" s="11" t="str">
        <f t="shared" si="589"/>
        <v>Large</v>
      </c>
      <c r="J6323" s="11" t="str">
        <f t="shared" si="590"/>
        <v>Central</v>
      </c>
      <c r="K6323" s="11" t="str">
        <f t="shared" si="591"/>
        <v>2010s</v>
      </c>
      <c r="L6323" s="11" t="str">
        <f t="shared" si="592"/>
        <v>Cereal</v>
      </c>
      <c r="M6323" s="18">
        <f t="shared" si="593"/>
        <v>3.8608797807074796E-2</v>
      </c>
    </row>
    <row r="6324" spans="1:13">
      <c r="A6324" s="4">
        <v>2017</v>
      </c>
      <c r="B6324" s="5" t="s">
        <v>210</v>
      </c>
      <c r="C6324" s="5" t="s">
        <v>218</v>
      </c>
      <c r="D6324" s="5" t="s">
        <v>16</v>
      </c>
      <c r="E6324" s="5">
        <v>45710</v>
      </c>
      <c r="F6324" s="6">
        <v>3073.28</v>
      </c>
      <c r="H6324" s="15" t="str">
        <f t="shared" si="588"/>
        <v>High</v>
      </c>
      <c r="I6324" s="11" t="str">
        <f t="shared" si="589"/>
        <v>Large</v>
      </c>
      <c r="J6324" s="11" t="str">
        <f t="shared" si="590"/>
        <v>Central</v>
      </c>
      <c r="K6324" s="11" t="str">
        <f t="shared" si="591"/>
        <v>2010s</v>
      </c>
      <c r="L6324" s="11" t="str">
        <f t="shared" si="592"/>
        <v>Cereal</v>
      </c>
      <c r="M6324" s="18">
        <f t="shared" si="593"/>
        <v>6.7234303215926494E-2</v>
      </c>
    </row>
    <row r="6325" spans="1:13">
      <c r="A6325" s="4">
        <v>2017</v>
      </c>
      <c r="B6325" s="5" t="s">
        <v>210</v>
      </c>
      <c r="C6325" s="5" t="s">
        <v>218</v>
      </c>
      <c r="D6325" s="5" t="s">
        <v>17</v>
      </c>
      <c r="E6325" s="5">
        <v>860</v>
      </c>
      <c r="F6325" s="6">
        <v>1900.19</v>
      </c>
      <c r="H6325" s="15" t="str">
        <f t="shared" si="588"/>
        <v>Medium</v>
      </c>
      <c r="I6325" s="11" t="str">
        <f t="shared" si="589"/>
        <v>Small</v>
      </c>
      <c r="J6325" s="11" t="str">
        <f t="shared" si="590"/>
        <v>Central</v>
      </c>
      <c r="K6325" s="11" t="str">
        <f t="shared" si="591"/>
        <v>2010s</v>
      </c>
      <c r="L6325" s="11" t="str">
        <f t="shared" si="592"/>
        <v>Pulse</v>
      </c>
      <c r="M6325" s="18">
        <f t="shared" si="593"/>
        <v>2.2095232558139535</v>
      </c>
    </row>
    <row r="6326" spans="1:13">
      <c r="A6326" s="4">
        <v>2017</v>
      </c>
      <c r="B6326" s="5" t="s">
        <v>210</v>
      </c>
      <c r="C6326" s="5" t="s">
        <v>218</v>
      </c>
      <c r="D6326" s="5" t="s">
        <v>18</v>
      </c>
      <c r="E6326" s="5">
        <v>10</v>
      </c>
      <c r="F6326" s="6">
        <v>36</v>
      </c>
      <c r="H6326" s="15" t="str">
        <f t="shared" si="588"/>
        <v>Low</v>
      </c>
      <c r="I6326" s="11" t="str">
        <f t="shared" si="589"/>
        <v>Small</v>
      </c>
      <c r="J6326" s="11" t="str">
        <f t="shared" si="590"/>
        <v>Central</v>
      </c>
      <c r="K6326" s="11" t="str">
        <f t="shared" si="591"/>
        <v>2010s</v>
      </c>
      <c r="L6326" s="11" t="str">
        <f t="shared" si="592"/>
        <v>Fiber</v>
      </c>
      <c r="M6326" s="18">
        <f t="shared" si="593"/>
        <v>3.6</v>
      </c>
    </row>
    <row r="6327" spans="1:13">
      <c r="A6327" s="4">
        <v>2008</v>
      </c>
      <c r="B6327" s="5" t="s">
        <v>210</v>
      </c>
      <c r="C6327" s="5" t="s">
        <v>219</v>
      </c>
      <c r="D6327" s="5" t="s">
        <v>15</v>
      </c>
      <c r="E6327" s="5">
        <v>38180</v>
      </c>
      <c r="F6327" s="6">
        <v>2217.92</v>
      </c>
      <c r="H6327" s="15" t="str">
        <f t="shared" si="588"/>
        <v>Medium</v>
      </c>
      <c r="I6327" s="11" t="str">
        <f t="shared" si="589"/>
        <v>Large</v>
      </c>
      <c r="J6327" s="11" t="str">
        <f t="shared" si="590"/>
        <v>Central</v>
      </c>
      <c r="K6327" s="11" t="str">
        <f t="shared" si="591"/>
        <v>2000s</v>
      </c>
      <c r="L6327" s="11" t="str">
        <f t="shared" si="592"/>
        <v>Cereal</v>
      </c>
      <c r="M6327" s="18">
        <f t="shared" si="593"/>
        <v>5.8091147197485593E-2</v>
      </c>
    </row>
    <row r="6328" spans="1:13">
      <c r="A6328" s="4">
        <v>2008</v>
      </c>
      <c r="B6328" s="5" t="s">
        <v>210</v>
      </c>
      <c r="C6328" s="5" t="s">
        <v>219</v>
      </c>
      <c r="D6328" s="5" t="s">
        <v>16</v>
      </c>
      <c r="E6328" s="5">
        <v>63130</v>
      </c>
      <c r="F6328" s="6">
        <v>2063.6799999999998</v>
      </c>
      <c r="H6328" s="15" t="str">
        <f t="shared" si="588"/>
        <v>Medium</v>
      </c>
      <c r="I6328" s="11" t="str">
        <f t="shared" si="589"/>
        <v>Large</v>
      </c>
      <c r="J6328" s="11" t="str">
        <f t="shared" si="590"/>
        <v>Central</v>
      </c>
      <c r="K6328" s="11" t="str">
        <f t="shared" si="591"/>
        <v>2000s</v>
      </c>
      <c r="L6328" s="11" t="str">
        <f t="shared" si="592"/>
        <v>Cereal</v>
      </c>
      <c r="M6328" s="18">
        <f t="shared" si="593"/>
        <v>3.268937113891969E-2</v>
      </c>
    </row>
    <row r="6329" spans="1:13">
      <c r="A6329" s="4">
        <v>2008</v>
      </c>
      <c r="B6329" s="5" t="s">
        <v>210</v>
      </c>
      <c r="C6329" s="5" t="s">
        <v>219</v>
      </c>
      <c r="D6329" s="5" t="s">
        <v>17</v>
      </c>
      <c r="E6329" s="5">
        <v>910</v>
      </c>
      <c r="F6329" s="6">
        <v>989.01</v>
      </c>
      <c r="H6329" s="15" t="str">
        <f t="shared" si="588"/>
        <v>Low</v>
      </c>
      <c r="I6329" s="11" t="str">
        <f t="shared" si="589"/>
        <v>Small</v>
      </c>
      <c r="J6329" s="11" t="str">
        <f t="shared" si="590"/>
        <v>Central</v>
      </c>
      <c r="K6329" s="11" t="str">
        <f t="shared" si="591"/>
        <v>2000s</v>
      </c>
      <c r="L6329" s="11" t="str">
        <f t="shared" si="592"/>
        <v>Pulse</v>
      </c>
      <c r="M6329" s="18">
        <f t="shared" si="593"/>
        <v>1.0868241758241759</v>
      </c>
    </row>
    <row r="6330" spans="1:13">
      <c r="A6330" s="4">
        <v>2009</v>
      </c>
      <c r="B6330" s="5" t="s">
        <v>210</v>
      </c>
      <c r="C6330" s="5" t="s">
        <v>219</v>
      </c>
      <c r="D6330" s="5" t="s">
        <v>15</v>
      </c>
      <c r="E6330" s="5">
        <v>34480</v>
      </c>
      <c r="F6330" s="6">
        <v>2150.52</v>
      </c>
      <c r="H6330" s="15" t="str">
        <f t="shared" si="588"/>
        <v>Medium</v>
      </c>
      <c r="I6330" s="11" t="str">
        <f t="shared" si="589"/>
        <v>Large</v>
      </c>
      <c r="J6330" s="11" t="str">
        <f t="shared" si="590"/>
        <v>Central</v>
      </c>
      <c r="K6330" s="11" t="str">
        <f t="shared" si="591"/>
        <v>2000s</v>
      </c>
      <c r="L6330" s="11" t="str">
        <f t="shared" si="592"/>
        <v>Cereal</v>
      </c>
      <c r="M6330" s="18">
        <f t="shared" si="593"/>
        <v>6.2370069605568443E-2</v>
      </c>
    </row>
    <row r="6331" spans="1:13">
      <c r="A6331" s="4">
        <v>2009</v>
      </c>
      <c r="B6331" s="5" t="s">
        <v>210</v>
      </c>
      <c r="C6331" s="5" t="s">
        <v>219</v>
      </c>
      <c r="D6331" s="5" t="s">
        <v>16</v>
      </c>
      <c r="E6331" s="5">
        <v>55120</v>
      </c>
      <c r="F6331" s="6">
        <v>2026.12</v>
      </c>
      <c r="H6331" s="15" t="str">
        <f t="shared" si="588"/>
        <v>Medium</v>
      </c>
      <c r="I6331" s="11" t="str">
        <f t="shared" si="589"/>
        <v>Large</v>
      </c>
      <c r="J6331" s="11" t="str">
        <f t="shared" si="590"/>
        <v>Central</v>
      </c>
      <c r="K6331" s="11" t="str">
        <f t="shared" si="591"/>
        <v>2000s</v>
      </c>
      <c r="L6331" s="11" t="str">
        <f t="shared" si="592"/>
        <v>Cereal</v>
      </c>
      <c r="M6331" s="18">
        <f t="shared" si="593"/>
        <v>3.6758345428156744E-2</v>
      </c>
    </row>
    <row r="6332" spans="1:13">
      <c r="A6332" s="4">
        <v>2009</v>
      </c>
      <c r="B6332" s="5" t="s">
        <v>210</v>
      </c>
      <c r="C6332" s="5" t="s">
        <v>219</v>
      </c>
      <c r="D6332" s="5" t="s">
        <v>17</v>
      </c>
      <c r="E6332" s="5">
        <v>770</v>
      </c>
      <c r="F6332" s="6">
        <v>818.18</v>
      </c>
      <c r="H6332" s="15" t="str">
        <f t="shared" si="588"/>
        <v>Low</v>
      </c>
      <c r="I6332" s="11" t="str">
        <f t="shared" si="589"/>
        <v>Small</v>
      </c>
      <c r="J6332" s="11" t="str">
        <f t="shared" si="590"/>
        <v>Central</v>
      </c>
      <c r="K6332" s="11" t="str">
        <f t="shared" si="591"/>
        <v>2000s</v>
      </c>
      <c r="L6332" s="11" t="str">
        <f t="shared" si="592"/>
        <v>Pulse</v>
      </c>
      <c r="M6332" s="18">
        <f t="shared" si="593"/>
        <v>1.0625714285714285</v>
      </c>
    </row>
    <row r="6333" spans="1:13">
      <c r="A6333" s="4">
        <v>2010</v>
      </c>
      <c r="B6333" s="5" t="s">
        <v>210</v>
      </c>
      <c r="C6333" s="5" t="s">
        <v>219</v>
      </c>
      <c r="D6333" s="5" t="s">
        <v>15</v>
      </c>
      <c r="E6333" s="5">
        <v>35850</v>
      </c>
      <c r="F6333" s="6">
        <v>2124.9699999999998</v>
      </c>
      <c r="H6333" s="15" t="str">
        <f t="shared" si="588"/>
        <v>Medium</v>
      </c>
      <c r="I6333" s="11" t="str">
        <f t="shared" si="589"/>
        <v>Large</v>
      </c>
      <c r="J6333" s="11" t="str">
        <f t="shared" si="590"/>
        <v>Central</v>
      </c>
      <c r="K6333" s="11" t="str">
        <f t="shared" si="591"/>
        <v>2010s</v>
      </c>
      <c r="L6333" s="11" t="str">
        <f t="shared" si="592"/>
        <v>Cereal</v>
      </c>
      <c r="M6333" s="18">
        <f t="shared" si="593"/>
        <v>5.9273919107391902E-2</v>
      </c>
    </row>
    <row r="6334" spans="1:13">
      <c r="A6334" s="4">
        <v>2010</v>
      </c>
      <c r="B6334" s="5" t="s">
        <v>210</v>
      </c>
      <c r="C6334" s="5" t="s">
        <v>219</v>
      </c>
      <c r="D6334" s="5" t="s">
        <v>16</v>
      </c>
      <c r="E6334" s="5">
        <v>59530</v>
      </c>
      <c r="F6334" s="6">
        <v>1875.02</v>
      </c>
      <c r="H6334" s="15" t="str">
        <f t="shared" si="588"/>
        <v>Medium</v>
      </c>
      <c r="I6334" s="11" t="str">
        <f t="shared" si="589"/>
        <v>Large</v>
      </c>
      <c r="J6334" s="11" t="str">
        <f t="shared" si="590"/>
        <v>Central</v>
      </c>
      <c r="K6334" s="11" t="str">
        <f t="shared" si="591"/>
        <v>2010s</v>
      </c>
      <c r="L6334" s="11" t="str">
        <f t="shared" si="592"/>
        <v>Cereal</v>
      </c>
      <c r="M6334" s="18">
        <f t="shared" si="593"/>
        <v>3.1497060305728207E-2</v>
      </c>
    </row>
    <row r="6335" spans="1:13">
      <c r="A6335" s="4">
        <v>2010</v>
      </c>
      <c r="B6335" s="5" t="s">
        <v>210</v>
      </c>
      <c r="C6335" s="5" t="s">
        <v>219</v>
      </c>
      <c r="D6335" s="5" t="s">
        <v>17</v>
      </c>
      <c r="E6335" s="5">
        <v>540</v>
      </c>
      <c r="F6335" s="6">
        <v>870.37</v>
      </c>
      <c r="H6335" s="15" t="str">
        <f t="shared" si="588"/>
        <v>Low</v>
      </c>
      <c r="I6335" s="11" t="str">
        <f t="shared" si="589"/>
        <v>Small</v>
      </c>
      <c r="J6335" s="11" t="str">
        <f t="shared" si="590"/>
        <v>Central</v>
      </c>
      <c r="K6335" s="11" t="str">
        <f t="shared" si="591"/>
        <v>2010s</v>
      </c>
      <c r="L6335" s="11" t="str">
        <f t="shared" si="592"/>
        <v>Pulse</v>
      </c>
      <c r="M6335" s="18">
        <f t="shared" si="593"/>
        <v>1.6117962962962964</v>
      </c>
    </row>
    <row r="6336" spans="1:13">
      <c r="A6336" s="4">
        <v>2011</v>
      </c>
      <c r="B6336" s="5" t="s">
        <v>210</v>
      </c>
      <c r="C6336" s="5" t="s">
        <v>219</v>
      </c>
      <c r="D6336" s="5" t="s">
        <v>15</v>
      </c>
      <c r="E6336" s="5">
        <v>34460</v>
      </c>
      <c r="F6336" s="6">
        <v>2553.4</v>
      </c>
      <c r="H6336" s="15" t="str">
        <f t="shared" si="588"/>
        <v>Medium</v>
      </c>
      <c r="I6336" s="11" t="str">
        <f t="shared" si="589"/>
        <v>Large</v>
      </c>
      <c r="J6336" s="11" t="str">
        <f t="shared" si="590"/>
        <v>Central</v>
      </c>
      <c r="K6336" s="11" t="str">
        <f t="shared" si="591"/>
        <v>2010s</v>
      </c>
      <c r="L6336" s="11" t="str">
        <f t="shared" si="592"/>
        <v>Cereal</v>
      </c>
      <c r="M6336" s="18">
        <f t="shared" si="593"/>
        <v>7.4097504352872892E-2</v>
      </c>
    </row>
    <row r="6337" spans="1:13">
      <c r="A6337" s="4">
        <v>2011</v>
      </c>
      <c r="B6337" s="5" t="s">
        <v>210</v>
      </c>
      <c r="C6337" s="5" t="s">
        <v>219</v>
      </c>
      <c r="D6337" s="5" t="s">
        <v>16</v>
      </c>
      <c r="E6337" s="5">
        <v>59270</v>
      </c>
      <c r="F6337" s="6">
        <v>2510.71</v>
      </c>
      <c r="H6337" s="15" t="str">
        <f t="shared" si="588"/>
        <v>Medium</v>
      </c>
      <c r="I6337" s="11" t="str">
        <f t="shared" si="589"/>
        <v>Large</v>
      </c>
      <c r="J6337" s="11" t="str">
        <f t="shared" si="590"/>
        <v>Central</v>
      </c>
      <c r="K6337" s="11" t="str">
        <f t="shared" si="591"/>
        <v>2010s</v>
      </c>
      <c r="L6337" s="11" t="str">
        <f t="shared" si="592"/>
        <v>Cereal</v>
      </c>
      <c r="M6337" s="18">
        <f t="shared" si="593"/>
        <v>4.2360553399696306E-2</v>
      </c>
    </row>
    <row r="6338" spans="1:13">
      <c r="A6338" s="4">
        <v>2011</v>
      </c>
      <c r="B6338" s="5" t="s">
        <v>210</v>
      </c>
      <c r="C6338" s="5" t="s">
        <v>219</v>
      </c>
      <c r="D6338" s="5" t="s">
        <v>17</v>
      </c>
      <c r="E6338" s="5">
        <v>650</v>
      </c>
      <c r="F6338" s="6">
        <v>1184.6199999999999</v>
      </c>
      <c r="H6338" s="15" t="str">
        <f t="shared" si="588"/>
        <v>Medium</v>
      </c>
      <c r="I6338" s="11" t="str">
        <f t="shared" si="589"/>
        <v>Small</v>
      </c>
      <c r="J6338" s="11" t="str">
        <f t="shared" si="590"/>
        <v>Central</v>
      </c>
      <c r="K6338" s="11" t="str">
        <f t="shared" si="591"/>
        <v>2010s</v>
      </c>
      <c r="L6338" s="11" t="str">
        <f t="shared" si="592"/>
        <v>Pulse</v>
      </c>
      <c r="M6338" s="18">
        <f t="shared" si="593"/>
        <v>1.8224923076923076</v>
      </c>
    </row>
    <row r="6339" spans="1:13">
      <c r="A6339" s="4">
        <v>2012</v>
      </c>
      <c r="B6339" s="5" t="s">
        <v>210</v>
      </c>
      <c r="C6339" s="5" t="s">
        <v>219</v>
      </c>
      <c r="D6339" s="5" t="s">
        <v>15</v>
      </c>
      <c r="E6339" s="5">
        <v>20830</v>
      </c>
      <c r="F6339" s="6">
        <v>2690.35</v>
      </c>
      <c r="H6339" s="15" t="str">
        <f t="shared" ref="H6339:H6402" si="594">IF(F6339&lt;1000,"Low",IF(F6339&lt;3000,"Medium","High"))</f>
        <v>Medium</v>
      </c>
      <c r="I6339" s="11" t="str">
        <f t="shared" ref="I6339:I6402" si="595">IF(E6339&lt;1000,"Small",IF(E6339&lt;5000,"Medium","Large"))</f>
        <v>Large</v>
      </c>
      <c r="J6339" s="11" t="str">
        <f t="shared" ref="J6339:J6402" si="596">IF(OR(B6339="Punjab",B6339="Haryana",B6339="Himachal Pradesh",B6339="Jammu and Kashmir",B6339="Uttarakhand",B6339="Delhi",B6339="Chandigarh"),"North",IF(OR(B6339="Tamil Nadu",B6339="Karnataka",B6339="Kerala",B6339="Andhra Pradesh",B6339="Telangana"),"South",IF(OR(B6339="Maharashtra",B6339="Gujarat",B6339="Goa",B6339="Rajasthan"),"West",IF(OR(B6339="West Bengal",B6339="Bihar",B6339="Jharkhand",B6339="Odisha",B6339="Assam",B6339="Sikkim",B6339="Arunachal Pradesh",B6339="Manipur",B6339="Meghalaya",B6339="Mizoram",B6339="Nagaland",B6339="Tripura"),"East","Central"))))</f>
        <v>Central</v>
      </c>
      <c r="K6339" s="11" t="str">
        <f t="shared" ref="K6339:K6402" si="597">LEFT(A6339,3)&amp;"0s"</f>
        <v>2010s</v>
      </c>
      <c r="L6339" s="11" t="str">
        <f t="shared" ref="L6339:L6402" si="598">IF(D6339="Rice","Cereal",IF(D6339="Maize","Cereal",IF(D6339="Chickpea","Pulse",IF(D6339="Cotton","Fiber","Other"))))</f>
        <v>Cereal</v>
      </c>
      <c r="M6339" s="18">
        <f t="shared" ref="M6339:M6402" si="599">F6339/E6339</f>
        <v>0.12915746519443111</v>
      </c>
    </row>
    <row r="6340" spans="1:13">
      <c r="A6340" s="4">
        <v>2012</v>
      </c>
      <c r="B6340" s="5" t="s">
        <v>210</v>
      </c>
      <c r="C6340" s="5" t="s">
        <v>219</v>
      </c>
      <c r="D6340" s="5" t="s">
        <v>16</v>
      </c>
      <c r="E6340" s="5">
        <v>59590</v>
      </c>
      <c r="F6340" s="6">
        <v>2764.89</v>
      </c>
      <c r="H6340" s="15" t="str">
        <f t="shared" si="594"/>
        <v>Medium</v>
      </c>
      <c r="I6340" s="11" t="str">
        <f t="shared" si="595"/>
        <v>Large</v>
      </c>
      <c r="J6340" s="11" t="str">
        <f t="shared" si="596"/>
        <v>Central</v>
      </c>
      <c r="K6340" s="11" t="str">
        <f t="shared" si="597"/>
        <v>2010s</v>
      </c>
      <c r="L6340" s="11" t="str">
        <f t="shared" si="598"/>
        <v>Cereal</v>
      </c>
      <c r="M6340" s="18">
        <f t="shared" si="599"/>
        <v>4.639855680483302E-2</v>
      </c>
    </row>
    <row r="6341" spans="1:13">
      <c r="A6341" s="4">
        <v>2012</v>
      </c>
      <c r="B6341" s="5" t="s">
        <v>210</v>
      </c>
      <c r="C6341" s="5" t="s">
        <v>219</v>
      </c>
      <c r="D6341" s="5" t="s">
        <v>17</v>
      </c>
      <c r="E6341" s="5">
        <v>750</v>
      </c>
      <c r="F6341" s="6">
        <v>1106.67</v>
      </c>
      <c r="H6341" s="15" t="str">
        <f t="shared" si="594"/>
        <v>Medium</v>
      </c>
      <c r="I6341" s="11" t="str">
        <f t="shared" si="595"/>
        <v>Small</v>
      </c>
      <c r="J6341" s="11" t="str">
        <f t="shared" si="596"/>
        <v>Central</v>
      </c>
      <c r="K6341" s="11" t="str">
        <f t="shared" si="597"/>
        <v>2010s</v>
      </c>
      <c r="L6341" s="11" t="str">
        <f t="shared" si="598"/>
        <v>Pulse</v>
      </c>
      <c r="M6341" s="18">
        <f t="shared" si="599"/>
        <v>1.4755600000000002</v>
      </c>
    </row>
    <row r="6342" spans="1:13">
      <c r="A6342" s="4">
        <v>2013</v>
      </c>
      <c r="B6342" s="5" t="s">
        <v>210</v>
      </c>
      <c r="C6342" s="5" t="s">
        <v>219</v>
      </c>
      <c r="D6342" s="5" t="s">
        <v>15</v>
      </c>
      <c r="E6342" s="5">
        <v>36320</v>
      </c>
      <c r="F6342" s="6">
        <v>2284.69</v>
      </c>
      <c r="H6342" s="15" t="str">
        <f t="shared" si="594"/>
        <v>Medium</v>
      </c>
      <c r="I6342" s="11" t="str">
        <f t="shared" si="595"/>
        <v>Large</v>
      </c>
      <c r="J6342" s="11" t="str">
        <f t="shared" si="596"/>
        <v>Central</v>
      </c>
      <c r="K6342" s="11" t="str">
        <f t="shared" si="597"/>
        <v>2010s</v>
      </c>
      <c r="L6342" s="11" t="str">
        <f t="shared" si="598"/>
        <v>Cereal</v>
      </c>
      <c r="M6342" s="18">
        <f t="shared" si="599"/>
        <v>6.2904460352422906E-2</v>
      </c>
    </row>
    <row r="6343" spans="1:13">
      <c r="A6343" s="4">
        <v>2013</v>
      </c>
      <c r="B6343" s="5" t="s">
        <v>210</v>
      </c>
      <c r="C6343" s="5" t="s">
        <v>219</v>
      </c>
      <c r="D6343" s="5" t="s">
        <v>16</v>
      </c>
      <c r="E6343" s="5">
        <v>57200</v>
      </c>
      <c r="F6343" s="6">
        <v>2923.25</v>
      </c>
      <c r="H6343" s="15" t="str">
        <f t="shared" si="594"/>
        <v>Medium</v>
      </c>
      <c r="I6343" s="11" t="str">
        <f t="shared" si="595"/>
        <v>Large</v>
      </c>
      <c r="J6343" s="11" t="str">
        <f t="shared" si="596"/>
        <v>Central</v>
      </c>
      <c r="K6343" s="11" t="str">
        <f t="shared" si="597"/>
        <v>2010s</v>
      </c>
      <c r="L6343" s="11" t="str">
        <f t="shared" si="598"/>
        <v>Cereal</v>
      </c>
      <c r="M6343" s="18">
        <f t="shared" si="599"/>
        <v>5.1105769230769232E-2</v>
      </c>
    </row>
    <row r="6344" spans="1:13">
      <c r="A6344" s="4">
        <v>2013</v>
      </c>
      <c r="B6344" s="5" t="s">
        <v>210</v>
      </c>
      <c r="C6344" s="5" t="s">
        <v>219</v>
      </c>
      <c r="D6344" s="5" t="s">
        <v>17</v>
      </c>
      <c r="E6344" s="5">
        <v>310</v>
      </c>
      <c r="F6344" s="6">
        <v>419.35</v>
      </c>
      <c r="H6344" s="15" t="str">
        <f t="shared" si="594"/>
        <v>Low</v>
      </c>
      <c r="I6344" s="11" t="str">
        <f t="shared" si="595"/>
        <v>Small</v>
      </c>
      <c r="J6344" s="11" t="str">
        <f t="shared" si="596"/>
        <v>Central</v>
      </c>
      <c r="K6344" s="11" t="str">
        <f t="shared" si="597"/>
        <v>2010s</v>
      </c>
      <c r="L6344" s="11" t="str">
        <f t="shared" si="598"/>
        <v>Pulse</v>
      </c>
      <c r="M6344" s="18">
        <f t="shared" si="599"/>
        <v>1.352741935483871</v>
      </c>
    </row>
    <row r="6345" spans="1:13">
      <c r="A6345" s="4">
        <v>2014</v>
      </c>
      <c r="B6345" s="5" t="s">
        <v>210</v>
      </c>
      <c r="C6345" s="5" t="s">
        <v>219</v>
      </c>
      <c r="D6345" s="5" t="s">
        <v>15</v>
      </c>
      <c r="E6345" s="5">
        <v>37390</v>
      </c>
      <c r="F6345" s="6">
        <v>2300.62</v>
      </c>
      <c r="H6345" s="15" t="str">
        <f t="shared" si="594"/>
        <v>Medium</v>
      </c>
      <c r="I6345" s="11" t="str">
        <f t="shared" si="595"/>
        <v>Large</v>
      </c>
      <c r="J6345" s="11" t="str">
        <f t="shared" si="596"/>
        <v>Central</v>
      </c>
      <c r="K6345" s="11" t="str">
        <f t="shared" si="597"/>
        <v>2010s</v>
      </c>
      <c r="L6345" s="11" t="str">
        <f t="shared" si="598"/>
        <v>Cereal</v>
      </c>
      <c r="M6345" s="18">
        <f t="shared" si="599"/>
        <v>6.1530355710082904E-2</v>
      </c>
    </row>
    <row r="6346" spans="1:13">
      <c r="A6346" s="4">
        <v>2014</v>
      </c>
      <c r="B6346" s="5" t="s">
        <v>210</v>
      </c>
      <c r="C6346" s="5" t="s">
        <v>219</v>
      </c>
      <c r="D6346" s="5" t="s">
        <v>16</v>
      </c>
      <c r="E6346" s="5">
        <v>60000</v>
      </c>
      <c r="F6346" s="6">
        <v>3045.17</v>
      </c>
      <c r="H6346" s="15" t="str">
        <f t="shared" si="594"/>
        <v>High</v>
      </c>
      <c r="I6346" s="11" t="str">
        <f t="shared" si="595"/>
        <v>Large</v>
      </c>
      <c r="J6346" s="11" t="str">
        <f t="shared" si="596"/>
        <v>Central</v>
      </c>
      <c r="K6346" s="11" t="str">
        <f t="shared" si="597"/>
        <v>2010s</v>
      </c>
      <c r="L6346" s="11" t="str">
        <f t="shared" si="598"/>
        <v>Cereal</v>
      </c>
      <c r="M6346" s="18">
        <f t="shared" si="599"/>
        <v>5.0752833333333337E-2</v>
      </c>
    </row>
    <row r="6347" spans="1:13">
      <c r="A6347" s="4">
        <v>2014</v>
      </c>
      <c r="B6347" s="5" t="s">
        <v>210</v>
      </c>
      <c r="C6347" s="5" t="s">
        <v>219</v>
      </c>
      <c r="D6347" s="5" t="s">
        <v>17</v>
      </c>
      <c r="E6347" s="5">
        <v>100</v>
      </c>
      <c r="F6347" s="6">
        <v>300</v>
      </c>
      <c r="H6347" s="15" t="str">
        <f t="shared" si="594"/>
        <v>Low</v>
      </c>
      <c r="I6347" s="11" t="str">
        <f t="shared" si="595"/>
        <v>Small</v>
      </c>
      <c r="J6347" s="11" t="str">
        <f t="shared" si="596"/>
        <v>Central</v>
      </c>
      <c r="K6347" s="11" t="str">
        <f t="shared" si="597"/>
        <v>2010s</v>
      </c>
      <c r="L6347" s="11" t="str">
        <f t="shared" si="598"/>
        <v>Pulse</v>
      </c>
      <c r="M6347" s="18">
        <f t="shared" si="599"/>
        <v>3</v>
      </c>
    </row>
    <row r="6348" spans="1:13">
      <c r="A6348" s="4">
        <v>2015</v>
      </c>
      <c r="B6348" s="5" t="s">
        <v>210</v>
      </c>
      <c r="C6348" s="5" t="s">
        <v>219</v>
      </c>
      <c r="D6348" s="5" t="s">
        <v>15</v>
      </c>
      <c r="E6348" s="5">
        <v>47210</v>
      </c>
      <c r="F6348" s="6">
        <v>1685.45</v>
      </c>
      <c r="H6348" s="15" t="str">
        <f t="shared" si="594"/>
        <v>Medium</v>
      </c>
      <c r="I6348" s="11" t="str">
        <f t="shared" si="595"/>
        <v>Large</v>
      </c>
      <c r="J6348" s="11" t="str">
        <f t="shared" si="596"/>
        <v>Central</v>
      </c>
      <c r="K6348" s="11" t="str">
        <f t="shared" si="597"/>
        <v>2010s</v>
      </c>
      <c r="L6348" s="11" t="str">
        <f t="shared" si="598"/>
        <v>Cereal</v>
      </c>
      <c r="M6348" s="18">
        <f t="shared" si="599"/>
        <v>3.5701122643507735E-2</v>
      </c>
    </row>
    <row r="6349" spans="1:13">
      <c r="A6349" s="4">
        <v>2015</v>
      </c>
      <c r="B6349" s="5" t="s">
        <v>210</v>
      </c>
      <c r="C6349" s="5" t="s">
        <v>219</v>
      </c>
      <c r="D6349" s="5" t="s">
        <v>16</v>
      </c>
      <c r="E6349" s="5">
        <v>71170</v>
      </c>
      <c r="F6349" s="6">
        <v>2494.4499999999998</v>
      </c>
      <c r="H6349" s="15" t="str">
        <f t="shared" si="594"/>
        <v>Medium</v>
      </c>
      <c r="I6349" s="11" t="str">
        <f t="shared" si="595"/>
        <v>Large</v>
      </c>
      <c r="J6349" s="11" t="str">
        <f t="shared" si="596"/>
        <v>Central</v>
      </c>
      <c r="K6349" s="11" t="str">
        <f t="shared" si="597"/>
        <v>2010s</v>
      </c>
      <c r="L6349" s="11" t="str">
        <f t="shared" si="598"/>
        <v>Cereal</v>
      </c>
      <c r="M6349" s="18">
        <f t="shared" si="599"/>
        <v>3.5049178024448499E-2</v>
      </c>
    </row>
    <row r="6350" spans="1:13">
      <c r="A6350" s="4">
        <v>2015</v>
      </c>
      <c r="B6350" s="5" t="s">
        <v>210</v>
      </c>
      <c r="C6350" s="5" t="s">
        <v>219</v>
      </c>
      <c r="D6350" s="5" t="s">
        <v>17</v>
      </c>
      <c r="E6350" s="5">
        <v>40</v>
      </c>
      <c r="F6350" s="6">
        <v>500</v>
      </c>
      <c r="H6350" s="15" t="str">
        <f t="shared" si="594"/>
        <v>Low</v>
      </c>
      <c r="I6350" s="11" t="str">
        <f t="shared" si="595"/>
        <v>Small</v>
      </c>
      <c r="J6350" s="11" t="str">
        <f t="shared" si="596"/>
        <v>Central</v>
      </c>
      <c r="K6350" s="11" t="str">
        <f t="shared" si="597"/>
        <v>2010s</v>
      </c>
      <c r="L6350" s="11" t="str">
        <f t="shared" si="598"/>
        <v>Pulse</v>
      </c>
      <c r="M6350" s="18">
        <f t="shared" si="599"/>
        <v>12.5</v>
      </c>
    </row>
    <row r="6351" spans="1:13">
      <c r="A6351" s="4">
        <v>2016</v>
      </c>
      <c r="B6351" s="5" t="s">
        <v>210</v>
      </c>
      <c r="C6351" s="5" t="s">
        <v>219</v>
      </c>
      <c r="D6351" s="5" t="s">
        <v>15</v>
      </c>
      <c r="E6351" s="5">
        <v>32500</v>
      </c>
      <c r="F6351" s="6">
        <v>2356.9499999999998</v>
      </c>
      <c r="H6351" s="15" t="str">
        <f t="shared" si="594"/>
        <v>Medium</v>
      </c>
      <c r="I6351" s="11" t="str">
        <f t="shared" si="595"/>
        <v>Large</v>
      </c>
      <c r="J6351" s="11" t="str">
        <f t="shared" si="596"/>
        <v>Central</v>
      </c>
      <c r="K6351" s="11" t="str">
        <f t="shared" si="597"/>
        <v>2010s</v>
      </c>
      <c r="L6351" s="11" t="str">
        <f t="shared" si="598"/>
        <v>Cereal</v>
      </c>
      <c r="M6351" s="18">
        <f t="shared" si="599"/>
        <v>7.2521538461538457E-2</v>
      </c>
    </row>
    <row r="6352" spans="1:13">
      <c r="A6352" s="4">
        <v>2016</v>
      </c>
      <c r="B6352" s="5" t="s">
        <v>210</v>
      </c>
      <c r="C6352" s="5" t="s">
        <v>219</v>
      </c>
      <c r="D6352" s="5" t="s">
        <v>16</v>
      </c>
      <c r="E6352" s="5">
        <v>67650</v>
      </c>
      <c r="F6352" s="6">
        <v>2478.33</v>
      </c>
      <c r="H6352" s="15" t="str">
        <f t="shared" si="594"/>
        <v>Medium</v>
      </c>
      <c r="I6352" s="11" t="str">
        <f t="shared" si="595"/>
        <v>Large</v>
      </c>
      <c r="J6352" s="11" t="str">
        <f t="shared" si="596"/>
        <v>Central</v>
      </c>
      <c r="K6352" s="11" t="str">
        <f t="shared" si="597"/>
        <v>2010s</v>
      </c>
      <c r="L6352" s="11" t="str">
        <f t="shared" si="598"/>
        <v>Cereal</v>
      </c>
      <c r="M6352" s="18">
        <f t="shared" si="599"/>
        <v>3.6634589800443457E-2</v>
      </c>
    </row>
    <row r="6353" spans="1:13">
      <c r="A6353" s="4">
        <v>2016</v>
      </c>
      <c r="B6353" s="5" t="s">
        <v>210</v>
      </c>
      <c r="C6353" s="5" t="s">
        <v>219</v>
      </c>
      <c r="D6353" s="5" t="s">
        <v>17</v>
      </c>
      <c r="E6353" s="5">
        <v>280</v>
      </c>
      <c r="F6353" s="6">
        <v>1084.51</v>
      </c>
      <c r="H6353" s="15" t="str">
        <f t="shared" si="594"/>
        <v>Medium</v>
      </c>
      <c r="I6353" s="11" t="str">
        <f t="shared" si="595"/>
        <v>Small</v>
      </c>
      <c r="J6353" s="11" t="str">
        <f t="shared" si="596"/>
        <v>Central</v>
      </c>
      <c r="K6353" s="11" t="str">
        <f t="shared" si="597"/>
        <v>2010s</v>
      </c>
      <c r="L6353" s="11" t="str">
        <f t="shared" si="598"/>
        <v>Pulse</v>
      </c>
      <c r="M6353" s="18">
        <f t="shared" si="599"/>
        <v>3.8732500000000001</v>
      </c>
    </row>
    <row r="6354" spans="1:13">
      <c r="A6354" s="4">
        <v>2016</v>
      </c>
      <c r="B6354" s="5" t="s">
        <v>210</v>
      </c>
      <c r="C6354" s="5" t="s">
        <v>219</v>
      </c>
      <c r="D6354" s="5" t="s">
        <v>18</v>
      </c>
      <c r="E6354" s="5">
        <v>10</v>
      </c>
      <c r="F6354" s="6">
        <v>72</v>
      </c>
      <c r="H6354" s="15" t="str">
        <f t="shared" si="594"/>
        <v>Low</v>
      </c>
      <c r="I6354" s="11" t="str">
        <f t="shared" si="595"/>
        <v>Small</v>
      </c>
      <c r="J6354" s="11" t="str">
        <f t="shared" si="596"/>
        <v>Central</v>
      </c>
      <c r="K6354" s="11" t="str">
        <f t="shared" si="597"/>
        <v>2010s</v>
      </c>
      <c r="L6354" s="11" t="str">
        <f t="shared" si="598"/>
        <v>Fiber</v>
      </c>
      <c r="M6354" s="18">
        <f t="shared" si="599"/>
        <v>7.2</v>
      </c>
    </row>
    <row r="6355" spans="1:13">
      <c r="A6355" s="4">
        <v>2017</v>
      </c>
      <c r="B6355" s="5" t="s">
        <v>210</v>
      </c>
      <c r="C6355" s="5" t="s">
        <v>219</v>
      </c>
      <c r="D6355" s="5" t="s">
        <v>15</v>
      </c>
      <c r="E6355" s="5">
        <v>28790</v>
      </c>
      <c r="F6355" s="6">
        <v>2476.44</v>
      </c>
      <c r="H6355" s="15" t="str">
        <f t="shared" si="594"/>
        <v>Medium</v>
      </c>
      <c r="I6355" s="11" t="str">
        <f t="shared" si="595"/>
        <v>Large</v>
      </c>
      <c r="J6355" s="11" t="str">
        <f t="shared" si="596"/>
        <v>Central</v>
      </c>
      <c r="K6355" s="11" t="str">
        <f t="shared" si="597"/>
        <v>2010s</v>
      </c>
      <c r="L6355" s="11" t="str">
        <f t="shared" si="598"/>
        <v>Cereal</v>
      </c>
      <c r="M6355" s="18">
        <f t="shared" si="599"/>
        <v>8.6017367141368539E-2</v>
      </c>
    </row>
    <row r="6356" spans="1:13">
      <c r="A6356" s="4">
        <v>2017</v>
      </c>
      <c r="B6356" s="5" t="s">
        <v>210</v>
      </c>
      <c r="C6356" s="5" t="s">
        <v>219</v>
      </c>
      <c r="D6356" s="5" t="s">
        <v>16</v>
      </c>
      <c r="E6356" s="5">
        <v>56520</v>
      </c>
      <c r="F6356" s="6">
        <v>2566.42</v>
      </c>
      <c r="H6356" s="15" t="str">
        <f t="shared" si="594"/>
        <v>Medium</v>
      </c>
      <c r="I6356" s="11" t="str">
        <f t="shared" si="595"/>
        <v>Large</v>
      </c>
      <c r="J6356" s="11" t="str">
        <f t="shared" si="596"/>
        <v>Central</v>
      </c>
      <c r="K6356" s="11" t="str">
        <f t="shared" si="597"/>
        <v>2010s</v>
      </c>
      <c r="L6356" s="11" t="str">
        <f t="shared" si="598"/>
        <v>Cereal</v>
      </c>
      <c r="M6356" s="18">
        <f t="shared" si="599"/>
        <v>4.540728945506016E-2</v>
      </c>
    </row>
    <row r="6357" spans="1:13">
      <c r="A6357" s="4">
        <v>2017</v>
      </c>
      <c r="B6357" s="5" t="s">
        <v>210</v>
      </c>
      <c r="C6357" s="5" t="s">
        <v>219</v>
      </c>
      <c r="D6357" s="5" t="s">
        <v>17</v>
      </c>
      <c r="E6357" s="5">
        <v>260</v>
      </c>
      <c r="F6357" s="6">
        <v>1046.8800000000001</v>
      </c>
      <c r="H6357" s="15" t="str">
        <f t="shared" si="594"/>
        <v>Medium</v>
      </c>
      <c r="I6357" s="11" t="str">
        <f t="shared" si="595"/>
        <v>Small</v>
      </c>
      <c r="J6357" s="11" t="str">
        <f t="shared" si="596"/>
        <v>Central</v>
      </c>
      <c r="K6357" s="11" t="str">
        <f t="shared" si="597"/>
        <v>2010s</v>
      </c>
      <c r="L6357" s="11" t="str">
        <f t="shared" si="598"/>
        <v>Pulse</v>
      </c>
      <c r="M6357" s="18">
        <f t="shared" si="599"/>
        <v>4.0264615384615388</v>
      </c>
    </row>
    <row r="6358" spans="1:13">
      <c r="A6358" s="4">
        <v>2008</v>
      </c>
      <c r="B6358" s="5" t="s">
        <v>210</v>
      </c>
      <c r="C6358" s="5" t="s">
        <v>220</v>
      </c>
      <c r="D6358" s="5" t="s">
        <v>15</v>
      </c>
      <c r="E6358" s="5">
        <v>176560</v>
      </c>
      <c r="F6358" s="6">
        <v>1755.95</v>
      </c>
      <c r="H6358" s="15" t="str">
        <f t="shared" si="594"/>
        <v>Medium</v>
      </c>
      <c r="I6358" s="11" t="str">
        <f t="shared" si="595"/>
        <v>Large</v>
      </c>
      <c r="J6358" s="11" t="str">
        <f t="shared" si="596"/>
        <v>Central</v>
      </c>
      <c r="K6358" s="11" t="str">
        <f t="shared" si="597"/>
        <v>2000s</v>
      </c>
      <c r="L6358" s="11" t="str">
        <f t="shared" si="598"/>
        <v>Cereal</v>
      </c>
      <c r="M6358" s="18">
        <f t="shared" si="599"/>
        <v>9.9453443588581793E-3</v>
      </c>
    </row>
    <row r="6359" spans="1:13">
      <c r="A6359" s="4">
        <v>2008</v>
      </c>
      <c r="B6359" s="5" t="s">
        <v>210</v>
      </c>
      <c r="C6359" s="5" t="s">
        <v>220</v>
      </c>
      <c r="D6359" s="5" t="s">
        <v>16</v>
      </c>
      <c r="E6359" s="5">
        <v>230</v>
      </c>
      <c r="F6359" s="6">
        <v>1826.09</v>
      </c>
      <c r="H6359" s="15" t="str">
        <f t="shared" si="594"/>
        <v>Medium</v>
      </c>
      <c r="I6359" s="11" t="str">
        <f t="shared" si="595"/>
        <v>Small</v>
      </c>
      <c r="J6359" s="11" t="str">
        <f t="shared" si="596"/>
        <v>Central</v>
      </c>
      <c r="K6359" s="11" t="str">
        <f t="shared" si="597"/>
        <v>2000s</v>
      </c>
      <c r="L6359" s="11" t="str">
        <f t="shared" si="598"/>
        <v>Cereal</v>
      </c>
      <c r="M6359" s="18">
        <f t="shared" si="599"/>
        <v>7.9395217391304342</v>
      </c>
    </row>
    <row r="6360" spans="1:13">
      <c r="A6360" s="4">
        <v>2008</v>
      </c>
      <c r="B6360" s="5" t="s">
        <v>210</v>
      </c>
      <c r="C6360" s="5" t="s">
        <v>220</v>
      </c>
      <c r="D6360" s="5" t="s">
        <v>17</v>
      </c>
      <c r="E6360" s="5">
        <v>10</v>
      </c>
      <c r="F6360" s="6">
        <v>1000</v>
      </c>
      <c r="H6360" s="15" t="str">
        <f t="shared" si="594"/>
        <v>Medium</v>
      </c>
      <c r="I6360" s="11" t="str">
        <f t="shared" si="595"/>
        <v>Small</v>
      </c>
      <c r="J6360" s="11" t="str">
        <f t="shared" si="596"/>
        <v>Central</v>
      </c>
      <c r="K6360" s="11" t="str">
        <f t="shared" si="597"/>
        <v>2000s</v>
      </c>
      <c r="L6360" s="11" t="str">
        <f t="shared" si="598"/>
        <v>Pulse</v>
      </c>
      <c r="M6360" s="18">
        <f t="shared" si="599"/>
        <v>100</v>
      </c>
    </row>
    <row r="6361" spans="1:13">
      <c r="A6361" s="4">
        <v>2009</v>
      </c>
      <c r="B6361" s="5" t="s">
        <v>210</v>
      </c>
      <c r="C6361" s="5" t="s">
        <v>220</v>
      </c>
      <c r="D6361" s="5" t="s">
        <v>15</v>
      </c>
      <c r="E6361" s="5">
        <v>163080</v>
      </c>
      <c r="F6361" s="6">
        <v>1779.07</v>
      </c>
      <c r="H6361" s="15" t="str">
        <f t="shared" si="594"/>
        <v>Medium</v>
      </c>
      <c r="I6361" s="11" t="str">
        <f t="shared" si="595"/>
        <v>Large</v>
      </c>
      <c r="J6361" s="11" t="str">
        <f t="shared" si="596"/>
        <v>Central</v>
      </c>
      <c r="K6361" s="11" t="str">
        <f t="shared" si="597"/>
        <v>2000s</v>
      </c>
      <c r="L6361" s="11" t="str">
        <f t="shared" si="598"/>
        <v>Cereal</v>
      </c>
      <c r="M6361" s="18">
        <f t="shared" si="599"/>
        <v>1.0909185675741966E-2</v>
      </c>
    </row>
    <row r="6362" spans="1:13">
      <c r="A6362" s="4">
        <v>2009</v>
      </c>
      <c r="B6362" s="5" t="s">
        <v>210</v>
      </c>
      <c r="C6362" s="5" t="s">
        <v>220</v>
      </c>
      <c r="D6362" s="5" t="s">
        <v>16</v>
      </c>
      <c r="E6362" s="5">
        <v>260</v>
      </c>
      <c r="F6362" s="6">
        <v>1692.31</v>
      </c>
      <c r="H6362" s="15" t="str">
        <f t="shared" si="594"/>
        <v>Medium</v>
      </c>
      <c r="I6362" s="11" t="str">
        <f t="shared" si="595"/>
        <v>Small</v>
      </c>
      <c r="J6362" s="11" t="str">
        <f t="shared" si="596"/>
        <v>Central</v>
      </c>
      <c r="K6362" s="11" t="str">
        <f t="shared" si="597"/>
        <v>2000s</v>
      </c>
      <c r="L6362" s="11" t="str">
        <f t="shared" si="598"/>
        <v>Cereal</v>
      </c>
      <c r="M6362" s="18">
        <f t="shared" si="599"/>
        <v>6.5088846153846154</v>
      </c>
    </row>
    <row r="6363" spans="1:13">
      <c r="A6363" s="4">
        <v>2009</v>
      </c>
      <c r="B6363" s="5" t="s">
        <v>210</v>
      </c>
      <c r="C6363" s="5" t="s">
        <v>220</v>
      </c>
      <c r="D6363" s="5" t="s">
        <v>17</v>
      </c>
      <c r="E6363" s="5">
        <v>10</v>
      </c>
      <c r="F6363" s="6">
        <v>1000</v>
      </c>
      <c r="H6363" s="15" t="str">
        <f t="shared" si="594"/>
        <v>Medium</v>
      </c>
      <c r="I6363" s="11" t="str">
        <f t="shared" si="595"/>
        <v>Small</v>
      </c>
      <c r="J6363" s="11" t="str">
        <f t="shared" si="596"/>
        <v>Central</v>
      </c>
      <c r="K6363" s="11" t="str">
        <f t="shared" si="597"/>
        <v>2000s</v>
      </c>
      <c r="L6363" s="11" t="str">
        <f t="shared" si="598"/>
        <v>Pulse</v>
      </c>
      <c r="M6363" s="18">
        <f t="shared" si="599"/>
        <v>100</v>
      </c>
    </row>
    <row r="6364" spans="1:13">
      <c r="A6364" s="4">
        <v>2010</v>
      </c>
      <c r="B6364" s="5" t="s">
        <v>210</v>
      </c>
      <c r="C6364" s="5" t="s">
        <v>220</v>
      </c>
      <c r="D6364" s="5" t="s">
        <v>15</v>
      </c>
      <c r="E6364" s="5">
        <v>165690</v>
      </c>
      <c r="F6364" s="6">
        <v>1650.37</v>
      </c>
      <c r="H6364" s="15" t="str">
        <f t="shared" si="594"/>
        <v>Medium</v>
      </c>
      <c r="I6364" s="11" t="str">
        <f t="shared" si="595"/>
        <v>Large</v>
      </c>
      <c r="J6364" s="11" t="str">
        <f t="shared" si="596"/>
        <v>Central</v>
      </c>
      <c r="K6364" s="11" t="str">
        <f t="shared" si="597"/>
        <v>2010s</v>
      </c>
      <c r="L6364" s="11" t="str">
        <f t="shared" si="598"/>
        <v>Cereal</v>
      </c>
      <c r="M6364" s="18">
        <f t="shared" si="599"/>
        <v>9.9605890518438042E-3</v>
      </c>
    </row>
    <row r="6365" spans="1:13">
      <c r="A6365" s="4">
        <v>2010</v>
      </c>
      <c r="B6365" s="5" t="s">
        <v>210</v>
      </c>
      <c r="C6365" s="5" t="s">
        <v>220</v>
      </c>
      <c r="D6365" s="5" t="s">
        <v>16</v>
      </c>
      <c r="E6365" s="5">
        <v>280</v>
      </c>
      <c r="F6365" s="6">
        <v>1678.57</v>
      </c>
      <c r="H6365" s="15" t="str">
        <f t="shared" si="594"/>
        <v>Medium</v>
      </c>
      <c r="I6365" s="11" t="str">
        <f t="shared" si="595"/>
        <v>Small</v>
      </c>
      <c r="J6365" s="11" t="str">
        <f t="shared" si="596"/>
        <v>Central</v>
      </c>
      <c r="K6365" s="11" t="str">
        <f t="shared" si="597"/>
        <v>2010s</v>
      </c>
      <c r="L6365" s="11" t="str">
        <f t="shared" si="598"/>
        <v>Cereal</v>
      </c>
      <c r="M6365" s="18">
        <f t="shared" si="599"/>
        <v>5.9948928571428572</v>
      </c>
    </row>
    <row r="6366" spans="1:13">
      <c r="A6366" s="4">
        <v>2010</v>
      </c>
      <c r="B6366" s="5" t="s">
        <v>210</v>
      </c>
      <c r="C6366" s="5" t="s">
        <v>220</v>
      </c>
      <c r="D6366" s="5" t="s">
        <v>17</v>
      </c>
      <c r="E6366" s="5">
        <v>20</v>
      </c>
      <c r="F6366" s="6">
        <v>1000</v>
      </c>
      <c r="H6366" s="15" t="str">
        <f t="shared" si="594"/>
        <v>Medium</v>
      </c>
      <c r="I6366" s="11" t="str">
        <f t="shared" si="595"/>
        <v>Small</v>
      </c>
      <c r="J6366" s="11" t="str">
        <f t="shared" si="596"/>
        <v>Central</v>
      </c>
      <c r="K6366" s="11" t="str">
        <f t="shared" si="597"/>
        <v>2010s</v>
      </c>
      <c r="L6366" s="11" t="str">
        <f t="shared" si="598"/>
        <v>Pulse</v>
      </c>
      <c r="M6366" s="18">
        <f t="shared" si="599"/>
        <v>50</v>
      </c>
    </row>
    <row r="6367" spans="1:13">
      <c r="A6367" s="4">
        <v>2011</v>
      </c>
      <c r="B6367" s="5" t="s">
        <v>210</v>
      </c>
      <c r="C6367" s="5" t="s">
        <v>220</v>
      </c>
      <c r="D6367" s="5" t="s">
        <v>15</v>
      </c>
      <c r="E6367" s="5">
        <v>162320</v>
      </c>
      <c r="F6367" s="6">
        <v>2509.67</v>
      </c>
      <c r="H6367" s="15" t="str">
        <f t="shared" si="594"/>
        <v>Medium</v>
      </c>
      <c r="I6367" s="11" t="str">
        <f t="shared" si="595"/>
        <v>Large</v>
      </c>
      <c r="J6367" s="11" t="str">
        <f t="shared" si="596"/>
        <v>Central</v>
      </c>
      <c r="K6367" s="11" t="str">
        <f t="shared" si="597"/>
        <v>2010s</v>
      </c>
      <c r="L6367" s="11" t="str">
        <f t="shared" si="598"/>
        <v>Cereal</v>
      </c>
      <c r="M6367" s="18">
        <f t="shared" si="599"/>
        <v>1.5461249383932972E-2</v>
      </c>
    </row>
    <row r="6368" spans="1:13">
      <c r="A6368" s="4">
        <v>2011</v>
      </c>
      <c r="B6368" s="5" t="s">
        <v>210</v>
      </c>
      <c r="C6368" s="5" t="s">
        <v>220</v>
      </c>
      <c r="D6368" s="5" t="s">
        <v>16</v>
      </c>
      <c r="E6368" s="5">
        <v>230</v>
      </c>
      <c r="F6368" s="6">
        <v>1826.09</v>
      </c>
      <c r="H6368" s="15" t="str">
        <f t="shared" si="594"/>
        <v>Medium</v>
      </c>
      <c r="I6368" s="11" t="str">
        <f t="shared" si="595"/>
        <v>Small</v>
      </c>
      <c r="J6368" s="11" t="str">
        <f t="shared" si="596"/>
        <v>Central</v>
      </c>
      <c r="K6368" s="11" t="str">
        <f t="shared" si="597"/>
        <v>2010s</v>
      </c>
      <c r="L6368" s="11" t="str">
        <f t="shared" si="598"/>
        <v>Cereal</v>
      </c>
      <c r="M6368" s="18">
        <f t="shared" si="599"/>
        <v>7.9395217391304342</v>
      </c>
    </row>
    <row r="6369" spans="1:13">
      <c r="A6369" s="4">
        <v>2011</v>
      </c>
      <c r="B6369" s="5" t="s">
        <v>210</v>
      </c>
      <c r="C6369" s="5" t="s">
        <v>220</v>
      </c>
      <c r="D6369" s="5" t="s">
        <v>17</v>
      </c>
      <c r="E6369" s="5">
        <v>20</v>
      </c>
      <c r="F6369" s="6">
        <v>1000</v>
      </c>
      <c r="H6369" s="15" t="str">
        <f t="shared" si="594"/>
        <v>Medium</v>
      </c>
      <c r="I6369" s="11" t="str">
        <f t="shared" si="595"/>
        <v>Small</v>
      </c>
      <c r="J6369" s="11" t="str">
        <f t="shared" si="596"/>
        <v>Central</v>
      </c>
      <c r="K6369" s="11" t="str">
        <f t="shared" si="597"/>
        <v>2010s</v>
      </c>
      <c r="L6369" s="11" t="str">
        <f t="shared" si="598"/>
        <v>Pulse</v>
      </c>
      <c r="M6369" s="18">
        <f t="shared" si="599"/>
        <v>50</v>
      </c>
    </row>
    <row r="6370" spans="1:13">
      <c r="A6370" s="4">
        <v>2012</v>
      </c>
      <c r="B6370" s="5" t="s">
        <v>210</v>
      </c>
      <c r="C6370" s="5" t="s">
        <v>220</v>
      </c>
      <c r="D6370" s="5" t="s">
        <v>15</v>
      </c>
      <c r="E6370" s="5">
        <v>83830</v>
      </c>
      <c r="F6370" s="6">
        <v>2282.9499999999998</v>
      </c>
      <c r="H6370" s="15" t="str">
        <f t="shared" si="594"/>
        <v>Medium</v>
      </c>
      <c r="I6370" s="11" t="str">
        <f t="shared" si="595"/>
        <v>Large</v>
      </c>
      <c r="J6370" s="11" t="str">
        <f t="shared" si="596"/>
        <v>Central</v>
      </c>
      <c r="K6370" s="11" t="str">
        <f t="shared" si="597"/>
        <v>2010s</v>
      </c>
      <c r="L6370" s="11" t="str">
        <f t="shared" si="598"/>
        <v>Cereal</v>
      </c>
      <c r="M6370" s="18">
        <f t="shared" si="599"/>
        <v>2.723309077895741E-2</v>
      </c>
    </row>
    <row r="6371" spans="1:13">
      <c r="A6371" s="4">
        <v>2012</v>
      </c>
      <c r="B6371" s="5" t="s">
        <v>210</v>
      </c>
      <c r="C6371" s="5" t="s">
        <v>220</v>
      </c>
      <c r="D6371" s="5" t="s">
        <v>16</v>
      </c>
      <c r="E6371" s="5">
        <v>330</v>
      </c>
      <c r="F6371" s="6">
        <v>2060.61</v>
      </c>
      <c r="H6371" s="15" t="str">
        <f t="shared" si="594"/>
        <v>Medium</v>
      </c>
      <c r="I6371" s="11" t="str">
        <f t="shared" si="595"/>
        <v>Small</v>
      </c>
      <c r="J6371" s="11" t="str">
        <f t="shared" si="596"/>
        <v>Central</v>
      </c>
      <c r="K6371" s="11" t="str">
        <f t="shared" si="597"/>
        <v>2010s</v>
      </c>
      <c r="L6371" s="11" t="str">
        <f t="shared" si="598"/>
        <v>Cereal</v>
      </c>
      <c r="M6371" s="18">
        <f t="shared" si="599"/>
        <v>6.2442727272727279</v>
      </c>
    </row>
    <row r="6372" spans="1:13">
      <c r="A6372" s="4">
        <v>2012</v>
      </c>
      <c r="B6372" s="5" t="s">
        <v>210</v>
      </c>
      <c r="C6372" s="5" t="s">
        <v>220</v>
      </c>
      <c r="D6372" s="5" t="s">
        <v>17</v>
      </c>
      <c r="E6372" s="5">
        <v>20</v>
      </c>
      <c r="F6372" s="6">
        <v>1000</v>
      </c>
      <c r="H6372" s="15" t="str">
        <f t="shared" si="594"/>
        <v>Medium</v>
      </c>
      <c r="I6372" s="11" t="str">
        <f t="shared" si="595"/>
        <v>Small</v>
      </c>
      <c r="J6372" s="11" t="str">
        <f t="shared" si="596"/>
        <v>Central</v>
      </c>
      <c r="K6372" s="11" t="str">
        <f t="shared" si="597"/>
        <v>2010s</v>
      </c>
      <c r="L6372" s="11" t="str">
        <f t="shared" si="598"/>
        <v>Pulse</v>
      </c>
      <c r="M6372" s="18">
        <f t="shared" si="599"/>
        <v>50</v>
      </c>
    </row>
    <row r="6373" spans="1:13">
      <c r="A6373" s="4">
        <v>2013</v>
      </c>
      <c r="B6373" s="5" t="s">
        <v>210</v>
      </c>
      <c r="C6373" s="5" t="s">
        <v>220</v>
      </c>
      <c r="D6373" s="5" t="s">
        <v>15</v>
      </c>
      <c r="E6373" s="5">
        <v>162920</v>
      </c>
      <c r="F6373" s="6">
        <v>2249.94</v>
      </c>
      <c r="H6373" s="15" t="str">
        <f t="shared" si="594"/>
        <v>Medium</v>
      </c>
      <c r="I6373" s="11" t="str">
        <f t="shared" si="595"/>
        <v>Large</v>
      </c>
      <c r="J6373" s="11" t="str">
        <f t="shared" si="596"/>
        <v>Central</v>
      </c>
      <c r="K6373" s="11" t="str">
        <f t="shared" si="597"/>
        <v>2010s</v>
      </c>
      <c r="L6373" s="11" t="str">
        <f t="shared" si="598"/>
        <v>Cereal</v>
      </c>
      <c r="M6373" s="18">
        <f t="shared" si="599"/>
        <v>1.3810090842131108E-2</v>
      </c>
    </row>
    <row r="6374" spans="1:13">
      <c r="A6374" s="4">
        <v>2013</v>
      </c>
      <c r="B6374" s="5" t="s">
        <v>210</v>
      </c>
      <c r="C6374" s="5" t="s">
        <v>220</v>
      </c>
      <c r="D6374" s="5" t="s">
        <v>16</v>
      </c>
      <c r="E6374" s="5">
        <v>460</v>
      </c>
      <c r="F6374" s="6">
        <v>2043.48</v>
      </c>
      <c r="H6374" s="15" t="str">
        <f t="shared" si="594"/>
        <v>Medium</v>
      </c>
      <c r="I6374" s="11" t="str">
        <f t="shared" si="595"/>
        <v>Small</v>
      </c>
      <c r="J6374" s="11" t="str">
        <f t="shared" si="596"/>
        <v>Central</v>
      </c>
      <c r="K6374" s="11" t="str">
        <f t="shared" si="597"/>
        <v>2010s</v>
      </c>
      <c r="L6374" s="11" t="str">
        <f t="shared" si="598"/>
        <v>Cereal</v>
      </c>
      <c r="M6374" s="18">
        <f t="shared" si="599"/>
        <v>4.4423478260869569</v>
      </c>
    </row>
    <row r="6375" spans="1:13">
      <c r="A6375" s="4">
        <v>2013</v>
      </c>
      <c r="B6375" s="5" t="s">
        <v>210</v>
      </c>
      <c r="C6375" s="5" t="s">
        <v>220</v>
      </c>
      <c r="D6375" s="5" t="s">
        <v>17</v>
      </c>
      <c r="E6375" s="5">
        <v>20</v>
      </c>
      <c r="F6375" s="6">
        <v>500</v>
      </c>
      <c r="H6375" s="15" t="str">
        <f t="shared" si="594"/>
        <v>Low</v>
      </c>
      <c r="I6375" s="11" t="str">
        <f t="shared" si="595"/>
        <v>Small</v>
      </c>
      <c r="J6375" s="11" t="str">
        <f t="shared" si="596"/>
        <v>Central</v>
      </c>
      <c r="K6375" s="11" t="str">
        <f t="shared" si="597"/>
        <v>2010s</v>
      </c>
      <c r="L6375" s="11" t="str">
        <f t="shared" si="598"/>
        <v>Pulse</v>
      </c>
      <c r="M6375" s="18">
        <f t="shared" si="599"/>
        <v>25</v>
      </c>
    </row>
    <row r="6376" spans="1:13">
      <c r="A6376" s="4">
        <v>2014</v>
      </c>
      <c r="B6376" s="5" t="s">
        <v>210</v>
      </c>
      <c r="C6376" s="5" t="s">
        <v>220</v>
      </c>
      <c r="D6376" s="5" t="s">
        <v>15</v>
      </c>
      <c r="E6376" s="5">
        <v>163950</v>
      </c>
      <c r="F6376" s="6">
        <v>2058.98</v>
      </c>
      <c r="H6376" s="15" t="str">
        <f t="shared" si="594"/>
        <v>Medium</v>
      </c>
      <c r="I6376" s="11" t="str">
        <f t="shared" si="595"/>
        <v>Large</v>
      </c>
      <c r="J6376" s="11" t="str">
        <f t="shared" si="596"/>
        <v>Central</v>
      </c>
      <c r="K6376" s="11" t="str">
        <f t="shared" si="597"/>
        <v>2010s</v>
      </c>
      <c r="L6376" s="11" t="str">
        <f t="shared" si="598"/>
        <v>Cereal</v>
      </c>
      <c r="M6376" s="18">
        <f t="shared" si="599"/>
        <v>1.255858493443123E-2</v>
      </c>
    </row>
    <row r="6377" spans="1:13">
      <c r="A6377" s="4">
        <v>2014</v>
      </c>
      <c r="B6377" s="5" t="s">
        <v>210</v>
      </c>
      <c r="C6377" s="5" t="s">
        <v>220</v>
      </c>
      <c r="D6377" s="5" t="s">
        <v>16</v>
      </c>
      <c r="E6377" s="5">
        <v>470</v>
      </c>
      <c r="F6377" s="6">
        <v>1787.23</v>
      </c>
      <c r="H6377" s="15" t="str">
        <f t="shared" si="594"/>
        <v>Medium</v>
      </c>
      <c r="I6377" s="11" t="str">
        <f t="shared" si="595"/>
        <v>Small</v>
      </c>
      <c r="J6377" s="11" t="str">
        <f t="shared" si="596"/>
        <v>Central</v>
      </c>
      <c r="K6377" s="11" t="str">
        <f t="shared" si="597"/>
        <v>2010s</v>
      </c>
      <c r="L6377" s="11" t="str">
        <f t="shared" si="598"/>
        <v>Cereal</v>
      </c>
      <c r="M6377" s="18">
        <f t="shared" si="599"/>
        <v>3.8026170212765957</v>
      </c>
    </row>
    <row r="6378" spans="1:13">
      <c r="A6378" s="4">
        <v>2015</v>
      </c>
      <c r="B6378" s="5" t="s">
        <v>210</v>
      </c>
      <c r="C6378" s="5" t="s">
        <v>220</v>
      </c>
      <c r="D6378" s="5" t="s">
        <v>15</v>
      </c>
      <c r="E6378" s="5">
        <v>158630</v>
      </c>
      <c r="F6378" s="6">
        <v>2063.9899999999998</v>
      </c>
      <c r="H6378" s="15" t="str">
        <f t="shared" si="594"/>
        <v>Medium</v>
      </c>
      <c r="I6378" s="11" t="str">
        <f t="shared" si="595"/>
        <v>Large</v>
      </c>
      <c r="J6378" s="11" t="str">
        <f t="shared" si="596"/>
        <v>Central</v>
      </c>
      <c r="K6378" s="11" t="str">
        <f t="shared" si="597"/>
        <v>2010s</v>
      </c>
      <c r="L6378" s="11" t="str">
        <f t="shared" si="598"/>
        <v>Cereal</v>
      </c>
      <c r="M6378" s="18">
        <f t="shared" si="599"/>
        <v>1.3011347160057996E-2</v>
      </c>
    </row>
    <row r="6379" spans="1:13">
      <c r="A6379" s="4">
        <v>2015</v>
      </c>
      <c r="B6379" s="5" t="s">
        <v>210</v>
      </c>
      <c r="C6379" s="5" t="s">
        <v>220</v>
      </c>
      <c r="D6379" s="5" t="s">
        <v>16</v>
      </c>
      <c r="E6379" s="5">
        <v>690</v>
      </c>
      <c r="F6379" s="6">
        <v>1811.59</v>
      </c>
      <c r="H6379" s="15" t="str">
        <f t="shared" si="594"/>
        <v>Medium</v>
      </c>
      <c r="I6379" s="11" t="str">
        <f t="shared" si="595"/>
        <v>Small</v>
      </c>
      <c r="J6379" s="11" t="str">
        <f t="shared" si="596"/>
        <v>Central</v>
      </c>
      <c r="K6379" s="11" t="str">
        <f t="shared" si="597"/>
        <v>2010s</v>
      </c>
      <c r="L6379" s="11" t="str">
        <f t="shared" si="598"/>
        <v>Cereal</v>
      </c>
      <c r="M6379" s="18">
        <f t="shared" si="599"/>
        <v>2.6254927536231882</v>
      </c>
    </row>
    <row r="6380" spans="1:13">
      <c r="A6380" s="4">
        <v>2016</v>
      </c>
      <c r="B6380" s="5" t="s">
        <v>210</v>
      </c>
      <c r="C6380" s="5" t="s">
        <v>220</v>
      </c>
      <c r="D6380" s="5" t="s">
        <v>15</v>
      </c>
      <c r="E6380" s="5">
        <v>160280</v>
      </c>
      <c r="F6380" s="6">
        <v>2236</v>
      </c>
      <c r="H6380" s="15" t="str">
        <f t="shared" si="594"/>
        <v>Medium</v>
      </c>
      <c r="I6380" s="11" t="str">
        <f t="shared" si="595"/>
        <v>Large</v>
      </c>
      <c r="J6380" s="11" t="str">
        <f t="shared" si="596"/>
        <v>Central</v>
      </c>
      <c r="K6380" s="11" t="str">
        <f t="shared" si="597"/>
        <v>2010s</v>
      </c>
      <c r="L6380" s="11" t="str">
        <f t="shared" si="598"/>
        <v>Cereal</v>
      </c>
      <c r="M6380" s="18">
        <f t="shared" si="599"/>
        <v>1.3950586473671076E-2</v>
      </c>
    </row>
    <row r="6381" spans="1:13">
      <c r="A6381" s="4">
        <v>2016</v>
      </c>
      <c r="B6381" s="5" t="s">
        <v>210</v>
      </c>
      <c r="C6381" s="5" t="s">
        <v>220</v>
      </c>
      <c r="D6381" s="5" t="s">
        <v>16</v>
      </c>
      <c r="E6381" s="5">
        <v>950</v>
      </c>
      <c r="F6381" s="6">
        <v>1971.52</v>
      </c>
      <c r="H6381" s="15" t="str">
        <f t="shared" si="594"/>
        <v>Medium</v>
      </c>
      <c r="I6381" s="11" t="str">
        <f t="shared" si="595"/>
        <v>Small</v>
      </c>
      <c r="J6381" s="11" t="str">
        <f t="shared" si="596"/>
        <v>Central</v>
      </c>
      <c r="K6381" s="11" t="str">
        <f t="shared" si="597"/>
        <v>2010s</v>
      </c>
      <c r="L6381" s="11" t="str">
        <f t="shared" si="598"/>
        <v>Cereal</v>
      </c>
      <c r="M6381" s="18">
        <f t="shared" si="599"/>
        <v>2.0752842105263158</v>
      </c>
    </row>
    <row r="6382" spans="1:13">
      <c r="A6382" s="4">
        <v>2016</v>
      </c>
      <c r="B6382" s="5" t="s">
        <v>210</v>
      </c>
      <c r="C6382" s="5" t="s">
        <v>220</v>
      </c>
      <c r="D6382" s="5" t="s">
        <v>17</v>
      </c>
      <c r="E6382" s="5">
        <v>10</v>
      </c>
      <c r="F6382" s="6">
        <v>1166.67</v>
      </c>
      <c r="H6382" s="15" t="str">
        <f t="shared" si="594"/>
        <v>Medium</v>
      </c>
      <c r="I6382" s="11" t="str">
        <f t="shared" si="595"/>
        <v>Small</v>
      </c>
      <c r="J6382" s="11" t="str">
        <f t="shared" si="596"/>
        <v>Central</v>
      </c>
      <c r="K6382" s="11" t="str">
        <f t="shared" si="597"/>
        <v>2010s</v>
      </c>
      <c r="L6382" s="11" t="str">
        <f t="shared" si="598"/>
        <v>Pulse</v>
      </c>
      <c r="M6382" s="18">
        <f t="shared" si="599"/>
        <v>116.667</v>
      </c>
    </row>
    <row r="6383" spans="1:13">
      <c r="A6383" s="4">
        <v>2017</v>
      </c>
      <c r="B6383" s="5" t="s">
        <v>210</v>
      </c>
      <c r="C6383" s="5" t="s">
        <v>220</v>
      </c>
      <c r="D6383" s="5" t="s">
        <v>15</v>
      </c>
      <c r="E6383" s="5">
        <v>145230</v>
      </c>
      <c r="F6383" s="6">
        <v>2460.9899999999998</v>
      </c>
      <c r="H6383" s="15" t="str">
        <f t="shared" si="594"/>
        <v>Medium</v>
      </c>
      <c r="I6383" s="11" t="str">
        <f t="shared" si="595"/>
        <v>Large</v>
      </c>
      <c r="J6383" s="11" t="str">
        <f t="shared" si="596"/>
        <v>Central</v>
      </c>
      <c r="K6383" s="11" t="str">
        <f t="shared" si="597"/>
        <v>2010s</v>
      </c>
      <c r="L6383" s="11" t="str">
        <f t="shared" si="598"/>
        <v>Cereal</v>
      </c>
      <c r="M6383" s="18">
        <f t="shared" si="599"/>
        <v>1.6945465812848583E-2</v>
      </c>
    </row>
    <row r="6384" spans="1:13">
      <c r="A6384" s="4">
        <v>2017</v>
      </c>
      <c r="B6384" s="5" t="s">
        <v>210</v>
      </c>
      <c r="C6384" s="5" t="s">
        <v>220</v>
      </c>
      <c r="D6384" s="5" t="s">
        <v>16</v>
      </c>
      <c r="E6384" s="5">
        <v>260</v>
      </c>
      <c r="F6384" s="6">
        <v>2243.2399999999998</v>
      </c>
      <c r="H6384" s="15" t="str">
        <f t="shared" si="594"/>
        <v>Medium</v>
      </c>
      <c r="I6384" s="11" t="str">
        <f t="shared" si="595"/>
        <v>Small</v>
      </c>
      <c r="J6384" s="11" t="str">
        <f t="shared" si="596"/>
        <v>Central</v>
      </c>
      <c r="K6384" s="11" t="str">
        <f t="shared" si="597"/>
        <v>2010s</v>
      </c>
      <c r="L6384" s="11" t="str">
        <f t="shared" si="598"/>
        <v>Cereal</v>
      </c>
      <c r="M6384" s="18">
        <f t="shared" si="599"/>
        <v>8.6278461538461535</v>
      </c>
    </row>
    <row r="6385" spans="1:13">
      <c r="A6385" s="4">
        <v>2017</v>
      </c>
      <c r="B6385" s="5" t="s">
        <v>210</v>
      </c>
      <c r="C6385" s="5" t="s">
        <v>220</v>
      </c>
      <c r="D6385" s="5" t="s">
        <v>17</v>
      </c>
      <c r="E6385" s="5">
        <v>20</v>
      </c>
      <c r="F6385" s="6">
        <v>1052.6300000000001</v>
      </c>
      <c r="H6385" s="15" t="str">
        <f t="shared" si="594"/>
        <v>Medium</v>
      </c>
      <c r="I6385" s="11" t="str">
        <f t="shared" si="595"/>
        <v>Small</v>
      </c>
      <c r="J6385" s="11" t="str">
        <f t="shared" si="596"/>
        <v>Central</v>
      </c>
      <c r="K6385" s="11" t="str">
        <f t="shared" si="597"/>
        <v>2010s</v>
      </c>
      <c r="L6385" s="11" t="str">
        <f t="shared" si="598"/>
        <v>Pulse</v>
      </c>
      <c r="M6385" s="18">
        <f t="shared" si="599"/>
        <v>52.631500000000003</v>
      </c>
    </row>
    <row r="6386" spans="1:13">
      <c r="A6386" s="4">
        <v>2008</v>
      </c>
      <c r="B6386" s="5" t="s">
        <v>210</v>
      </c>
      <c r="C6386" s="5" t="s">
        <v>221</v>
      </c>
      <c r="D6386" s="5" t="s">
        <v>15</v>
      </c>
      <c r="E6386" s="5">
        <v>87280</v>
      </c>
      <c r="F6386" s="6">
        <v>1762.95</v>
      </c>
      <c r="H6386" s="15" t="str">
        <f t="shared" si="594"/>
        <v>Medium</v>
      </c>
      <c r="I6386" s="11" t="str">
        <f t="shared" si="595"/>
        <v>Large</v>
      </c>
      <c r="J6386" s="11" t="str">
        <f t="shared" si="596"/>
        <v>Central</v>
      </c>
      <c r="K6386" s="11" t="str">
        <f t="shared" si="597"/>
        <v>2000s</v>
      </c>
      <c r="L6386" s="11" t="str">
        <f t="shared" si="598"/>
        <v>Cereal</v>
      </c>
      <c r="M6386" s="18">
        <f t="shared" si="599"/>
        <v>2.0198785517873512E-2</v>
      </c>
    </row>
    <row r="6387" spans="1:13">
      <c r="A6387" s="4">
        <v>2008</v>
      </c>
      <c r="B6387" s="5" t="s">
        <v>210</v>
      </c>
      <c r="C6387" s="5" t="s">
        <v>221</v>
      </c>
      <c r="D6387" s="5" t="s">
        <v>16</v>
      </c>
      <c r="E6387" s="5">
        <v>12720</v>
      </c>
      <c r="F6387" s="6">
        <v>1890.72</v>
      </c>
      <c r="H6387" s="15" t="str">
        <f t="shared" si="594"/>
        <v>Medium</v>
      </c>
      <c r="I6387" s="11" t="str">
        <f t="shared" si="595"/>
        <v>Large</v>
      </c>
      <c r="J6387" s="11" t="str">
        <f t="shared" si="596"/>
        <v>Central</v>
      </c>
      <c r="K6387" s="11" t="str">
        <f t="shared" si="597"/>
        <v>2000s</v>
      </c>
      <c r="L6387" s="11" t="str">
        <f t="shared" si="598"/>
        <v>Cereal</v>
      </c>
      <c r="M6387" s="18">
        <f t="shared" si="599"/>
        <v>0.14864150943396226</v>
      </c>
    </row>
    <row r="6388" spans="1:13">
      <c r="A6388" s="4">
        <v>2008</v>
      </c>
      <c r="B6388" s="5" t="s">
        <v>210</v>
      </c>
      <c r="C6388" s="5" t="s">
        <v>221</v>
      </c>
      <c r="D6388" s="5" t="s">
        <v>17</v>
      </c>
      <c r="E6388" s="5">
        <v>100</v>
      </c>
      <c r="F6388" s="6">
        <v>1000</v>
      </c>
      <c r="H6388" s="15" t="str">
        <f t="shared" si="594"/>
        <v>Medium</v>
      </c>
      <c r="I6388" s="11" t="str">
        <f t="shared" si="595"/>
        <v>Small</v>
      </c>
      <c r="J6388" s="11" t="str">
        <f t="shared" si="596"/>
        <v>Central</v>
      </c>
      <c r="K6388" s="11" t="str">
        <f t="shared" si="597"/>
        <v>2000s</v>
      </c>
      <c r="L6388" s="11" t="str">
        <f t="shared" si="598"/>
        <v>Pulse</v>
      </c>
      <c r="M6388" s="18">
        <f t="shared" si="599"/>
        <v>10</v>
      </c>
    </row>
    <row r="6389" spans="1:13">
      <c r="A6389" s="4">
        <v>2009</v>
      </c>
      <c r="B6389" s="5" t="s">
        <v>210</v>
      </c>
      <c r="C6389" s="5" t="s">
        <v>221</v>
      </c>
      <c r="D6389" s="5" t="s">
        <v>15</v>
      </c>
      <c r="E6389" s="5">
        <v>68670</v>
      </c>
      <c r="F6389" s="6">
        <v>2010.05</v>
      </c>
      <c r="H6389" s="15" t="str">
        <f t="shared" si="594"/>
        <v>Medium</v>
      </c>
      <c r="I6389" s="11" t="str">
        <f t="shared" si="595"/>
        <v>Large</v>
      </c>
      <c r="J6389" s="11" t="str">
        <f t="shared" si="596"/>
        <v>Central</v>
      </c>
      <c r="K6389" s="11" t="str">
        <f t="shared" si="597"/>
        <v>2000s</v>
      </c>
      <c r="L6389" s="11" t="str">
        <f t="shared" si="598"/>
        <v>Cereal</v>
      </c>
      <c r="M6389" s="18">
        <f t="shared" si="599"/>
        <v>2.9271151885830786E-2</v>
      </c>
    </row>
    <row r="6390" spans="1:13">
      <c r="A6390" s="4">
        <v>2009</v>
      </c>
      <c r="B6390" s="5" t="s">
        <v>210</v>
      </c>
      <c r="C6390" s="5" t="s">
        <v>221</v>
      </c>
      <c r="D6390" s="5" t="s">
        <v>16</v>
      </c>
      <c r="E6390" s="5">
        <v>13800</v>
      </c>
      <c r="F6390" s="6">
        <v>1833.33</v>
      </c>
      <c r="H6390" s="15" t="str">
        <f t="shared" si="594"/>
        <v>Medium</v>
      </c>
      <c r="I6390" s="11" t="str">
        <f t="shared" si="595"/>
        <v>Large</v>
      </c>
      <c r="J6390" s="11" t="str">
        <f t="shared" si="596"/>
        <v>Central</v>
      </c>
      <c r="K6390" s="11" t="str">
        <f t="shared" si="597"/>
        <v>2000s</v>
      </c>
      <c r="L6390" s="11" t="str">
        <f t="shared" si="598"/>
        <v>Cereal</v>
      </c>
      <c r="M6390" s="18">
        <f t="shared" si="599"/>
        <v>0.13285</v>
      </c>
    </row>
    <row r="6391" spans="1:13">
      <c r="A6391" s="4">
        <v>2009</v>
      </c>
      <c r="B6391" s="5" t="s">
        <v>210</v>
      </c>
      <c r="C6391" s="5" t="s">
        <v>221</v>
      </c>
      <c r="D6391" s="5" t="s">
        <v>17</v>
      </c>
      <c r="E6391" s="5">
        <v>120</v>
      </c>
      <c r="F6391" s="6">
        <v>833.33</v>
      </c>
      <c r="H6391" s="15" t="str">
        <f t="shared" si="594"/>
        <v>Low</v>
      </c>
      <c r="I6391" s="11" t="str">
        <f t="shared" si="595"/>
        <v>Small</v>
      </c>
      <c r="J6391" s="11" t="str">
        <f t="shared" si="596"/>
        <v>Central</v>
      </c>
      <c r="K6391" s="11" t="str">
        <f t="shared" si="597"/>
        <v>2000s</v>
      </c>
      <c r="L6391" s="11" t="str">
        <f t="shared" si="598"/>
        <v>Pulse</v>
      </c>
      <c r="M6391" s="18">
        <f t="shared" si="599"/>
        <v>6.9444166666666671</v>
      </c>
    </row>
    <row r="6392" spans="1:13">
      <c r="A6392" s="4">
        <v>2010</v>
      </c>
      <c r="B6392" s="5" t="s">
        <v>210</v>
      </c>
      <c r="C6392" s="5" t="s">
        <v>221</v>
      </c>
      <c r="D6392" s="5" t="s">
        <v>15</v>
      </c>
      <c r="E6392" s="5">
        <v>76870</v>
      </c>
      <c r="F6392" s="6">
        <v>1885.13</v>
      </c>
      <c r="H6392" s="15" t="str">
        <f t="shared" si="594"/>
        <v>Medium</v>
      </c>
      <c r="I6392" s="11" t="str">
        <f t="shared" si="595"/>
        <v>Large</v>
      </c>
      <c r="J6392" s="11" t="str">
        <f t="shared" si="596"/>
        <v>Central</v>
      </c>
      <c r="K6392" s="11" t="str">
        <f t="shared" si="597"/>
        <v>2010s</v>
      </c>
      <c r="L6392" s="11" t="str">
        <f t="shared" si="598"/>
        <v>Cereal</v>
      </c>
      <c r="M6392" s="18">
        <f t="shared" si="599"/>
        <v>2.4523611291791338E-2</v>
      </c>
    </row>
    <row r="6393" spans="1:13">
      <c r="A6393" s="4">
        <v>2010</v>
      </c>
      <c r="B6393" s="5" t="s">
        <v>210</v>
      </c>
      <c r="C6393" s="5" t="s">
        <v>221</v>
      </c>
      <c r="D6393" s="5" t="s">
        <v>16</v>
      </c>
      <c r="E6393" s="5">
        <v>13370</v>
      </c>
      <c r="F6393" s="6">
        <v>1938.67</v>
      </c>
      <c r="H6393" s="15" t="str">
        <f t="shared" si="594"/>
        <v>Medium</v>
      </c>
      <c r="I6393" s="11" t="str">
        <f t="shared" si="595"/>
        <v>Large</v>
      </c>
      <c r="J6393" s="11" t="str">
        <f t="shared" si="596"/>
        <v>Central</v>
      </c>
      <c r="K6393" s="11" t="str">
        <f t="shared" si="597"/>
        <v>2010s</v>
      </c>
      <c r="L6393" s="11" t="str">
        <f t="shared" si="598"/>
        <v>Cereal</v>
      </c>
      <c r="M6393" s="18">
        <f t="shared" si="599"/>
        <v>0.14500149588631264</v>
      </c>
    </row>
    <row r="6394" spans="1:13">
      <c r="A6394" s="4">
        <v>2010</v>
      </c>
      <c r="B6394" s="5" t="s">
        <v>210</v>
      </c>
      <c r="C6394" s="5" t="s">
        <v>221</v>
      </c>
      <c r="D6394" s="5" t="s">
        <v>17</v>
      </c>
      <c r="E6394" s="5">
        <v>120</v>
      </c>
      <c r="F6394" s="6">
        <v>833.33</v>
      </c>
      <c r="H6394" s="15" t="str">
        <f t="shared" si="594"/>
        <v>Low</v>
      </c>
      <c r="I6394" s="11" t="str">
        <f t="shared" si="595"/>
        <v>Small</v>
      </c>
      <c r="J6394" s="11" t="str">
        <f t="shared" si="596"/>
        <v>Central</v>
      </c>
      <c r="K6394" s="11" t="str">
        <f t="shared" si="597"/>
        <v>2010s</v>
      </c>
      <c r="L6394" s="11" t="str">
        <f t="shared" si="598"/>
        <v>Pulse</v>
      </c>
      <c r="M6394" s="18">
        <f t="shared" si="599"/>
        <v>6.9444166666666671</v>
      </c>
    </row>
    <row r="6395" spans="1:13">
      <c r="A6395" s="4">
        <v>2011</v>
      </c>
      <c r="B6395" s="5" t="s">
        <v>210</v>
      </c>
      <c r="C6395" s="5" t="s">
        <v>221</v>
      </c>
      <c r="D6395" s="5" t="s">
        <v>15</v>
      </c>
      <c r="E6395" s="5">
        <v>94400</v>
      </c>
      <c r="F6395" s="6">
        <v>2153.34</v>
      </c>
      <c r="H6395" s="15" t="str">
        <f t="shared" si="594"/>
        <v>Medium</v>
      </c>
      <c r="I6395" s="11" t="str">
        <f t="shared" si="595"/>
        <v>Large</v>
      </c>
      <c r="J6395" s="11" t="str">
        <f t="shared" si="596"/>
        <v>Central</v>
      </c>
      <c r="K6395" s="11" t="str">
        <f t="shared" si="597"/>
        <v>2010s</v>
      </c>
      <c r="L6395" s="11" t="str">
        <f t="shared" si="598"/>
        <v>Cereal</v>
      </c>
      <c r="M6395" s="18">
        <f t="shared" si="599"/>
        <v>2.2810805084745766E-2</v>
      </c>
    </row>
    <row r="6396" spans="1:13">
      <c r="A6396" s="4">
        <v>2011</v>
      </c>
      <c r="B6396" s="5" t="s">
        <v>210</v>
      </c>
      <c r="C6396" s="5" t="s">
        <v>221</v>
      </c>
      <c r="D6396" s="5" t="s">
        <v>16</v>
      </c>
      <c r="E6396" s="5">
        <v>12360</v>
      </c>
      <c r="F6396" s="6">
        <v>1934.97</v>
      </c>
      <c r="H6396" s="15" t="str">
        <f t="shared" si="594"/>
        <v>Medium</v>
      </c>
      <c r="I6396" s="11" t="str">
        <f t="shared" si="595"/>
        <v>Large</v>
      </c>
      <c r="J6396" s="11" t="str">
        <f t="shared" si="596"/>
        <v>Central</v>
      </c>
      <c r="K6396" s="11" t="str">
        <f t="shared" si="597"/>
        <v>2010s</v>
      </c>
      <c r="L6396" s="11" t="str">
        <f t="shared" si="598"/>
        <v>Cereal</v>
      </c>
      <c r="M6396" s="18">
        <f t="shared" si="599"/>
        <v>0.15655097087378642</v>
      </c>
    </row>
    <row r="6397" spans="1:13">
      <c r="A6397" s="4">
        <v>2011</v>
      </c>
      <c r="B6397" s="5" t="s">
        <v>210</v>
      </c>
      <c r="C6397" s="5" t="s">
        <v>221</v>
      </c>
      <c r="D6397" s="5" t="s">
        <v>17</v>
      </c>
      <c r="E6397" s="5">
        <v>70</v>
      </c>
      <c r="F6397" s="6">
        <v>1135.5</v>
      </c>
      <c r="H6397" s="15" t="str">
        <f t="shared" si="594"/>
        <v>Medium</v>
      </c>
      <c r="I6397" s="11" t="str">
        <f t="shared" si="595"/>
        <v>Small</v>
      </c>
      <c r="J6397" s="11" t="str">
        <f t="shared" si="596"/>
        <v>Central</v>
      </c>
      <c r="K6397" s="11" t="str">
        <f t="shared" si="597"/>
        <v>2010s</v>
      </c>
      <c r="L6397" s="11" t="str">
        <f t="shared" si="598"/>
        <v>Pulse</v>
      </c>
      <c r="M6397" s="18">
        <f t="shared" si="599"/>
        <v>16.221428571428572</v>
      </c>
    </row>
    <row r="6398" spans="1:13">
      <c r="A6398" s="4">
        <v>2012</v>
      </c>
      <c r="B6398" s="5" t="s">
        <v>210</v>
      </c>
      <c r="C6398" s="5" t="s">
        <v>221</v>
      </c>
      <c r="D6398" s="5" t="s">
        <v>15</v>
      </c>
      <c r="E6398" s="5">
        <v>63440</v>
      </c>
      <c r="F6398" s="6">
        <v>1889.91</v>
      </c>
      <c r="H6398" s="15" t="str">
        <f t="shared" si="594"/>
        <v>Medium</v>
      </c>
      <c r="I6398" s="11" t="str">
        <f t="shared" si="595"/>
        <v>Large</v>
      </c>
      <c r="J6398" s="11" t="str">
        <f t="shared" si="596"/>
        <v>Central</v>
      </c>
      <c r="K6398" s="11" t="str">
        <f t="shared" si="597"/>
        <v>2010s</v>
      </c>
      <c r="L6398" s="11" t="str">
        <f t="shared" si="598"/>
        <v>Cereal</v>
      </c>
      <c r="M6398" s="18">
        <f t="shared" si="599"/>
        <v>2.9790510718789409E-2</v>
      </c>
    </row>
    <row r="6399" spans="1:13">
      <c r="A6399" s="4">
        <v>2012</v>
      </c>
      <c r="B6399" s="5" t="s">
        <v>210</v>
      </c>
      <c r="C6399" s="5" t="s">
        <v>221</v>
      </c>
      <c r="D6399" s="5" t="s">
        <v>16</v>
      </c>
      <c r="E6399" s="5">
        <v>12230</v>
      </c>
      <c r="F6399" s="6">
        <v>1914.79</v>
      </c>
      <c r="H6399" s="15" t="str">
        <f t="shared" si="594"/>
        <v>Medium</v>
      </c>
      <c r="I6399" s="11" t="str">
        <f t="shared" si="595"/>
        <v>Large</v>
      </c>
      <c r="J6399" s="11" t="str">
        <f t="shared" si="596"/>
        <v>Central</v>
      </c>
      <c r="K6399" s="11" t="str">
        <f t="shared" si="597"/>
        <v>2010s</v>
      </c>
      <c r="L6399" s="11" t="str">
        <f t="shared" si="598"/>
        <v>Cereal</v>
      </c>
      <c r="M6399" s="18">
        <f t="shared" si="599"/>
        <v>0.15656500408830742</v>
      </c>
    </row>
    <row r="6400" spans="1:13">
      <c r="A6400" s="4">
        <v>2012</v>
      </c>
      <c r="B6400" s="5" t="s">
        <v>210</v>
      </c>
      <c r="C6400" s="5" t="s">
        <v>221</v>
      </c>
      <c r="D6400" s="5" t="s">
        <v>17</v>
      </c>
      <c r="E6400" s="5">
        <v>10</v>
      </c>
      <c r="F6400" s="6">
        <v>1000</v>
      </c>
      <c r="H6400" s="15" t="str">
        <f t="shared" si="594"/>
        <v>Medium</v>
      </c>
      <c r="I6400" s="11" t="str">
        <f t="shared" si="595"/>
        <v>Small</v>
      </c>
      <c r="J6400" s="11" t="str">
        <f t="shared" si="596"/>
        <v>Central</v>
      </c>
      <c r="K6400" s="11" t="str">
        <f t="shared" si="597"/>
        <v>2010s</v>
      </c>
      <c r="L6400" s="11" t="str">
        <f t="shared" si="598"/>
        <v>Pulse</v>
      </c>
      <c r="M6400" s="18">
        <f t="shared" si="599"/>
        <v>100</v>
      </c>
    </row>
    <row r="6401" spans="1:13">
      <c r="A6401" s="4">
        <v>2013</v>
      </c>
      <c r="B6401" s="5" t="s">
        <v>210</v>
      </c>
      <c r="C6401" s="5" t="s">
        <v>221</v>
      </c>
      <c r="D6401" s="5" t="s">
        <v>15</v>
      </c>
      <c r="E6401" s="5">
        <v>95230</v>
      </c>
      <c r="F6401" s="6">
        <v>2218.83</v>
      </c>
      <c r="H6401" s="15" t="str">
        <f t="shared" si="594"/>
        <v>Medium</v>
      </c>
      <c r="I6401" s="11" t="str">
        <f t="shared" si="595"/>
        <v>Large</v>
      </c>
      <c r="J6401" s="11" t="str">
        <f t="shared" si="596"/>
        <v>Central</v>
      </c>
      <c r="K6401" s="11" t="str">
        <f t="shared" si="597"/>
        <v>2010s</v>
      </c>
      <c r="L6401" s="11" t="str">
        <f t="shared" si="598"/>
        <v>Cereal</v>
      </c>
      <c r="M6401" s="18">
        <f t="shared" si="599"/>
        <v>2.3299695474115298E-2</v>
      </c>
    </row>
    <row r="6402" spans="1:13">
      <c r="A6402" s="4">
        <v>2013</v>
      </c>
      <c r="B6402" s="5" t="s">
        <v>210</v>
      </c>
      <c r="C6402" s="5" t="s">
        <v>221</v>
      </c>
      <c r="D6402" s="5" t="s">
        <v>16</v>
      </c>
      <c r="E6402" s="5">
        <v>10750</v>
      </c>
      <c r="F6402" s="6">
        <v>2124.4299999999998</v>
      </c>
      <c r="H6402" s="15" t="str">
        <f t="shared" si="594"/>
        <v>Medium</v>
      </c>
      <c r="I6402" s="11" t="str">
        <f t="shared" si="595"/>
        <v>Large</v>
      </c>
      <c r="J6402" s="11" t="str">
        <f t="shared" si="596"/>
        <v>Central</v>
      </c>
      <c r="K6402" s="11" t="str">
        <f t="shared" si="597"/>
        <v>2010s</v>
      </c>
      <c r="L6402" s="11" t="str">
        <f t="shared" si="598"/>
        <v>Cereal</v>
      </c>
      <c r="M6402" s="18">
        <f t="shared" si="599"/>
        <v>0.19762139534883719</v>
      </c>
    </row>
    <row r="6403" spans="1:13">
      <c r="A6403" s="4">
        <v>2013</v>
      </c>
      <c r="B6403" s="5" t="s">
        <v>210</v>
      </c>
      <c r="C6403" s="5" t="s">
        <v>221</v>
      </c>
      <c r="D6403" s="5" t="s">
        <v>17</v>
      </c>
      <c r="E6403" s="5">
        <v>70</v>
      </c>
      <c r="F6403" s="6">
        <v>428.57</v>
      </c>
      <c r="H6403" s="15" t="str">
        <f t="shared" ref="H6403:H6466" si="600">IF(F6403&lt;1000,"Low",IF(F6403&lt;3000,"Medium","High"))</f>
        <v>Low</v>
      </c>
      <c r="I6403" s="11" t="str">
        <f t="shared" ref="I6403:I6466" si="601">IF(E6403&lt;1000,"Small",IF(E6403&lt;5000,"Medium","Large"))</f>
        <v>Small</v>
      </c>
      <c r="J6403" s="11" t="str">
        <f t="shared" ref="J6403:J6466" si="602">IF(OR(B6403="Punjab",B6403="Haryana",B6403="Himachal Pradesh",B6403="Jammu and Kashmir",B6403="Uttarakhand",B6403="Delhi",B6403="Chandigarh"),"North",IF(OR(B6403="Tamil Nadu",B6403="Karnataka",B6403="Kerala",B6403="Andhra Pradesh",B6403="Telangana"),"South",IF(OR(B6403="Maharashtra",B6403="Gujarat",B6403="Goa",B6403="Rajasthan"),"West",IF(OR(B6403="West Bengal",B6403="Bihar",B6403="Jharkhand",B6403="Odisha",B6403="Assam",B6403="Sikkim",B6403="Arunachal Pradesh",B6403="Manipur",B6403="Meghalaya",B6403="Mizoram",B6403="Nagaland",B6403="Tripura"),"East","Central"))))</f>
        <v>Central</v>
      </c>
      <c r="K6403" s="11" t="str">
        <f t="shared" ref="K6403:K6466" si="603">LEFT(A6403,3)&amp;"0s"</f>
        <v>2010s</v>
      </c>
      <c r="L6403" s="11" t="str">
        <f t="shared" ref="L6403:L6466" si="604">IF(D6403="Rice","Cereal",IF(D6403="Maize","Cereal",IF(D6403="Chickpea","Pulse",IF(D6403="Cotton","Fiber","Other"))))</f>
        <v>Pulse</v>
      </c>
      <c r="M6403" s="18">
        <f t="shared" ref="M6403:M6466" si="605">F6403/E6403</f>
        <v>6.1224285714285713</v>
      </c>
    </row>
    <row r="6404" spans="1:13">
      <c r="A6404" s="4">
        <v>2014</v>
      </c>
      <c r="B6404" s="5" t="s">
        <v>210</v>
      </c>
      <c r="C6404" s="5" t="s">
        <v>221</v>
      </c>
      <c r="D6404" s="5" t="s">
        <v>15</v>
      </c>
      <c r="E6404" s="5">
        <v>94600</v>
      </c>
      <c r="F6404" s="6">
        <v>2072.08</v>
      </c>
      <c r="H6404" s="15" t="str">
        <f t="shared" si="600"/>
        <v>Medium</v>
      </c>
      <c r="I6404" s="11" t="str">
        <f t="shared" si="601"/>
        <v>Large</v>
      </c>
      <c r="J6404" s="11" t="str">
        <f t="shared" si="602"/>
        <v>Central</v>
      </c>
      <c r="K6404" s="11" t="str">
        <f t="shared" si="603"/>
        <v>2010s</v>
      </c>
      <c r="L6404" s="11" t="str">
        <f t="shared" si="604"/>
        <v>Cereal</v>
      </c>
      <c r="M6404" s="18">
        <f t="shared" si="605"/>
        <v>2.1903594080338266E-2</v>
      </c>
    </row>
    <row r="6405" spans="1:13">
      <c r="A6405" s="4">
        <v>2014</v>
      </c>
      <c r="B6405" s="5" t="s">
        <v>210</v>
      </c>
      <c r="C6405" s="5" t="s">
        <v>221</v>
      </c>
      <c r="D6405" s="5" t="s">
        <v>16</v>
      </c>
      <c r="E6405" s="5">
        <v>14380</v>
      </c>
      <c r="F6405" s="6">
        <v>2035.02</v>
      </c>
      <c r="H6405" s="15" t="str">
        <f t="shared" si="600"/>
        <v>Medium</v>
      </c>
      <c r="I6405" s="11" t="str">
        <f t="shared" si="601"/>
        <v>Large</v>
      </c>
      <c r="J6405" s="11" t="str">
        <f t="shared" si="602"/>
        <v>Central</v>
      </c>
      <c r="K6405" s="11" t="str">
        <f t="shared" si="603"/>
        <v>2010s</v>
      </c>
      <c r="L6405" s="11" t="str">
        <f t="shared" si="604"/>
        <v>Cereal</v>
      </c>
      <c r="M6405" s="18">
        <f t="shared" si="605"/>
        <v>0.14151738525730181</v>
      </c>
    </row>
    <row r="6406" spans="1:13">
      <c r="A6406" s="4">
        <v>2014</v>
      </c>
      <c r="B6406" s="5" t="s">
        <v>210</v>
      </c>
      <c r="C6406" s="5" t="s">
        <v>221</v>
      </c>
      <c r="D6406" s="5" t="s">
        <v>17</v>
      </c>
      <c r="E6406" s="5">
        <v>30</v>
      </c>
      <c r="F6406" s="6">
        <v>295.86</v>
      </c>
      <c r="H6406" s="15" t="str">
        <f t="shared" si="600"/>
        <v>Low</v>
      </c>
      <c r="I6406" s="11" t="str">
        <f t="shared" si="601"/>
        <v>Small</v>
      </c>
      <c r="J6406" s="11" t="str">
        <f t="shared" si="602"/>
        <v>Central</v>
      </c>
      <c r="K6406" s="11" t="str">
        <f t="shared" si="603"/>
        <v>2010s</v>
      </c>
      <c r="L6406" s="11" t="str">
        <f t="shared" si="604"/>
        <v>Pulse</v>
      </c>
      <c r="M6406" s="18">
        <f t="shared" si="605"/>
        <v>9.8620000000000001</v>
      </c>
    </row>
    <row r="6407" spans="1:13">
      <c r="A6407" s="4">
        <v>2015</v>
      </c>
      <c r="B6407" s="5" t="s">
        <v>210</v>
      </c>
      <c r="C6407" s="5" t="s">
        <v>221</v>
      </c>
      <c r="D6407" s="5" t="s">
        <v>15</v>
      </c>
      <c r="E6407" s="5">
        <v>79570</v>
      </c>
      <c r="F6407" s="6">
        <v>1920.98</v>
      </c>
      <c r="H6407" s="15" t="str">
        <f t="shared" si="600"/>
        <v>Medium</v>
      </c>
      <c r="I6407" s="11" t="str">
        <f t="shared" si="601"/>
        <v>Large</v>
      </c>
      <c r="J6407" s="11" t="str">
        <f t="shared" si="602"/>
        <v>Central</v>
      </c>
      <c r="K6407" s="11" t="str">
        <f t="shared" si="603"/>
        <v>2010s</v>
      </c>
      <c r="L6407" s="11" t="str">
        <f t="shared" si="604"/>
        <v>Cereal</v>
      </c>
      <c r="M6407" s="18">
        <f t="shared" si="605"/>
        <v>2.4142013321603619E-2</v>
      </c>
    </row>
    <row r="6408" spans="1:13">
      <c r="A6408" s="4">
        <v>2015</v>
      </c>
      <c r="B6408" s="5" t="s">
        <v>210</v>
      </c>
      <c r="C6408" s="5" t="s">
        <v>221</v>
      </c>
      <c r="D6408" s="5" t="s">
        <v>16</v>
      </c>
      <c r="E6408" s="5">
        <v>20530</v>
      </c>
      <c r="F6408" s="6">
        <v>1859.63</v>
      </c>
      <c r="H6408" s="15" t="str">
        <f t="shared" si="600"/>
        <v>Medium</v>
      </c>
      <c r="I6408" s="11" t="str">
        <f t="shared" si="601"/>
        <v>Large</v>
      </c>
      <c r="J6408" s="11" t="str">
        <f t="shared" si="602"/>
        <v>Central</v>
      </c>
      <c r="K6408" s="11" t="str">
        <f t="shared" si="603"/>
        <v>2010s</v>
      </c>
      <c r="L6408" s="11" t="str">
        <f t="shared" si="604"/>
        <v>Cereal</v>
      </c>
      <c r="M6408" s="18">
        <f t="shared" si="605"/>
        <v>9.058110082805651E-2</v>
      </c>
    </row>
    <row r="6409" spans="1:13">
      <c r="A6409" s="4">
        <v>2016</v>
      </c>
      <c r="B6409" s="5" t="s">
        <v>210</v>
      </c>
      <c r="C6409" s="5" t="s">
        <v>221</v>
      </c>
      <c r="D6409" s="5" t="s">
        <v>15</v>
      </c>
      <c r="E6409" s="5">
        <v>84130</v>
      </c>
      <c r="F6409" s="6">
        <v>2138.13</v>
      </c>
      <c r="H6409" s="15" t="str">
        <f t="shared" si="600"/>
        <v>Medium</v>
      </c>
      <c r="I6409" s="11" t="str">
        <f t="shared" si="601"/>
        <v>Large</v>
      </c>
      <c r="J6409" s="11" t="str">
        <f t="shared" si="602"/>
        <v>Central</v>
      </c>
      <c r="K6409" s="11" t="str">
        <f t="shared" si="603"/>
        <v>2010s</v>
      </c>
      <c r="L6409" s="11" t="str">
        <f t="shared" si="604"/>
        <v>Cereal</v>
      </c>
      <c r="M6409" s="18">
        <f t="shared" si="605"/>
        <v>2.5414596457862832E-2</v>
      </c>
    </row>
    <row r="6410" spans="1:13">
      <c r="A6410" s="4">
        <v>2016</v>
      </c>
      <c r="B6410" s="5" t="s">
        <v>210</v>
      </c>
      <c r="C6410" s="5" t="s">
        <v>221</v>
      </c>
      <c r="D6410" s="5" t="s">
        <v>16</v>
      </c>
      <c r="E6410" s="5">
        <v>19610</v>
      </c>
      <c r="F6410" s="6">
        <v>2021.79</v>
      </c>
      <c r="H6410" s="15" t="str">
        <f t="shared" si="600"/>
        <v>Medium</v>
      </c>
      <c r="I6410" s="11" t="str">
        <f t="shared" si="601"/>
        <v>Large</v>
      </c>
      <c r="J6410" s="11" t="str">
        <f t="shared" si="602"/>
        <v>Central</v>
      </c>
      <c r="K6410" s="11" t="str">
        <f t="shared" si="603"/>
        <v>2010s</v>
      </c>
      <c r="L6410" s="11" t="str">
        <f t="shared" si="604"/>
        <v>Cereal</v>
      </c>
      <c r="M6410" s="18">
        <f t="shared" si="605"/>
        <v>0.10309994900560938</v>
      </c>
    </row>
    <row r="6411" spans="1:13">
      <c r="A6411" s="4">
        <v>2016</v>
      </c>
      <c r="B6411" s="5" t="s">
        <v>210</v>
      </c>
      <c r="C6411" s="5" t="s">
        <v>221</v>
      </c>
      <c r="D6411" s="5" t="s">
        <v>17</v>
      </c>
      <c r="E6411" s="5">
        <v>190</v>
      </c>
      <c r="F6411" s="6">
        <v>1088.08</v>
      </c>
      <c r="H6411" s="15" t="str">
        <f t="shared" si="600"/>
        <v>Medium</v>
      </c>
      <c r="I6411" s="11" t="str">
        <f t="shared" si="601"/>
        <v>Small</v>
      </c>
      <c r="J6411" s="11" t="str">
        <f t="shared" si="602"/>
        <v>Central</v>
      </c>
      <c r="K6411" s="11" t="str">
        <f t="shared" si="603"/>
        <v>2010s</v>
      </c>
      <c r="L6411" s="11" t="str">
        <f t="shared" si="604"/>
        <v>Pulse</v>
      </c>
      <c r="M6411" s="18">
        <f t="shared" si="605"/>
        <v>5.7267368421052627</v>
      </c>
    </row>
    <row r="6412" spans="1:13">
      <c r="A6412" s="4">
        <v>2017</v>
      </c>
      <c r="B6412" s="5" t="s">
        <v>210</v>
      </c>
      <c r="C6412" s="5" t="s">
        <v>221</v>
      </c>
      <c r="D6412" s="5" t="s">
        <v>15</v>
      </c>
      <c r="E6412" s="5">
        <v>88350</v>
      </c>
      <c r="F6412" s="6">
        <v>2133.41</v>
      </c>
      <c r="H6412" s="15" t="str">
        <f t="shared" si="600"/>
        <v>Medium</v>
      </c>
      <c r="I6412" s="11" t="str">
        <f t="shared" si="601"/>
        <v>Large</v>
      </c>
      <c r="J6412" s="11" t="str">
        <f t="shared" si="602"/>
        <v>Central</v>
      </c>
      <c r="K6412" s="11" t="str">
        <f t="shared" si="603"/>
        <v>2010s</v>
      </c>
      <c r="L6412" s="11" t="str">
        <f t="shared" si="604"/>
        <v>Cereal</v>
      </c>
      <c r="M6412" s="18">
        <f t="shared" si="605"/>
        <v>2.4147255234861345E-2</v>
      </c>
    </row>
    <row r="6413" spans="1:13">
      <c r="A6413" s="4">
        <v>2017</v>
      </c>
      <c r="B6413" s="5" t="s">
        <v>210</v>
      </c>
      <c r="C6413" s="5" t="s">
        <v>221</v>
      </c>
      <c r="D6413" s="5" t="s">
        <v>16</v>
      </c>
      <c r="E6413" s="5">
        <v>10440</v>
      </c>
      <c r="F6413" s="6">
        <v>2245.27</v>
      </c>
      <c r="H6413" s="15" t="str">
        <f t="shared" si="600"/>
        <v>Medium</v>
      </c>
      <c r="I6413" s="11" t="str">
        <f t="shared" si="601"/>
        <v>Large</v>
      </c>
      <c r="J6413" s="11" t="str">
        <f t="shared" si="602"/>
        <v>Central</v>
      </c>
      <c r="K6413" s="11" t="str">
        <f t="shared" si="603"/>
        <v>2010s</v>
      </c>
      <c r="L6413" s="11" t="str">
        <f t="shared" si="604"/>
        <v>Cereal</v>
      </c>
      <c r="M6413" s="18">
        <f t="shared" si="605"/>
        <v>0.21506417624521074</v>
      </c>
    </row>
    <row r="6414" spans="1:13">
      <c r="A6414" s="4">
        <v>2017</v>
      </c>
      <c r="B6414" s="5" t="s">
        <v>210</v>
      </c>
      <c r="C6414" s="5" t="s">
        <v>221</v>
      </c>
      <c r="D6414" s="5" t="s">
        <v>17</v>
      </c>
      <c r="E6414" s="5">
        <v>30</v>
      </c>
      <c r="F6414" s="6">
        <v>1060.6099999999999</v>
      </c>
      <c r="H6414" s="15" t="str">
        <f t="shared" si="600"/>
        <v>Medium</v>
      </c>
      <c r="I6414" s="11" t="str">
        <f t="shared" si="601"/>
        <v>Small</v>
      </c>
      <c r="J6414" s="11" t="str">
        <f t="shared" si="602"/>
        <v>Central</v>
      </c>
      <c r="K6414" s="11" t="str">
        <f t="shared" si="603"/>
        <v>2010s</v>
      </c>
      <c r="L6414" s="11" t="str">
        <f t="shared" si="604"/>
        <v>Pulse</v>
      </c>
      <c r="M6414" s="18">
        <f t="shared" si="605"/>
        <v>35.353666666666662</v>
      </c>
    </row>
    <row r="6415" spans="1:13">
      <c r="A6415" s="4">
        <v>2008</v>
      </c>
      <c r="B6415" s="5" t="s">
        <v>210</v>
      </c>
      <c r="C6415" s="5" t="s">
        <v>222</v>
      </c>
      <c r="D6415" s="5" t="s">
        <v>15</v>
      </c>
      <c r="E6415" s="5">
        <v>162960</v>
      </c>
      <c r="F6415" s="6">
        <v>2166.9699999999998</v>
      </c>
      <c r="H6415" s="15" t="str">
        <f t="shared" si="600"/>
        <v>Medium</v>
      </c>
      <c r="I6415" s="11" t="str">
        <f t="shared" si="601"/>
        <v>Large</v>
      </c>
      <c r="J6415" s="11" t="str">
        <f t="shared" si="602"/>
        <v>Central</v>
      </c>
      <c r="K6415" s="11" t="str">
        <f t="shared" si="603"/>
        <v>2000s</v>
      </c>
      <c r="L6415" s="11" t="str">
        <f t="shared" si="604"/>
        <v>Cereal</v>
      </c>
      <c r="M6415" s="18">
        <f t="shared" si="605"/>
        <v>1.3297557682866961E-2</v>
      </c>
    </row>
    <row r="6416" spans="1:13">
      <c r="A6416" s="4">
        <v>2008</v>
      </c>
      <c r="B6416" s="5" t="s">
        <v>210</v>
      </c>
      <c r="C6416" s="5" t="s">
        <v>222</v>
      </c>
      <c r="D6416" s="5" t="s">
        <v>16</v>
      </c>
      <c r="E6416" s="5">
        <v>5320</v>
      </c>
      <c r="F6416" s="6">
        <v>1374.06</v>
      </c>
      <c r="H6416" s="15" t="str">
        <f t="shared" si="600"/>
        <v>Medium</v>
      </c>
      <c r="I6416" s="11" t="str">
        <f t="shared" si="601"/>
        <v>Large</v>
      </c>
      <c r="J6416" s="11" t="str">
        <f t="shared" si="602"/>
        <v>Central</v>
      </c>
      <c r="K6416" s="11" t="str">
        <f t="shared" si="603"/>
        <v>2000s</v>
      </c>
      <c r="L6416" s="11" t="str">
        <f t="shared" si="604"/>
        <v>Cereal</v>
      </c>
      <c r="M6416" s="18">
        <f t="shared" si="605"/>
        <v>0.25828195488721806</v>
      </c>
    </row>
    <row r="6417" spans="1:13">
      <c r="A6417" s="4">
        <v>2008</v>
      </c>
      <c r="B6417" s="5" t="s">
        <v>210</v>
      </c>
      <c r="C6417" s="5" t="s">
        <v>222</v>
      </c>
      <c r="D6417" s="5" t="s">
        <v>17</v>
      </c>
      <c r="E6417" s="5">
        <v>90</v>
      </c>
      <c r="F6417" s="6">
        <v>1111.1099999999999</v>
      </c>
      <c r="H6417" s="15" t="str">
        <f t="shared" si="600"/>
        <v>Medium</v>
      </c>
      <c r="I6417" s="11" t="str">
        <f t="shared" si="601"/>
        <v>Small</v>
      </c>
      <c r="J6417" s="11" t="str">
        <f t="shared" si="602"/>
        <v>Central</v>
      </c>
      <c r="K6417" s="11" t="str">
        <f t="shared" si="603"/>
        <v>2000s</v>
      </c>
      <c r="L6417" s="11" t="str">
        <f t="shared" si="604"/>
        <v>Pulse</v>
      </c>
      <c r="M6417" s="18">
        <f t="shared" si="605"/>
        <v>12.345666666666666</v>
      </c>
    </row>
    <row r="6418" spans="1:13">
      <c r="A6418" s="4">
        <v>2009</v>
      </c>
      <c r="B6418" s="5" t="s">
        <v>210</v>
      </c>
      <c r="C6418" s="5" t="s">
        <v>222</v>
      </c>
      <c r="D6418" s="5" t="s">
        <v>15</v>
      </c>
      <c r="E6418" s="5">
        <v>156940</v>
      </c>
      <c r="F6418" s="6">
        <v>2277.62</v>
      </c>
      <c r="H6418" s="15" t="str">
        <f t="shared" si="600"/>
        <v>Medium</v>
      </c>
      <c r="I6418" s="11" t="str">
        <f t="shared" si="601"/>
        <v>Large</v>
      </c>
      <c r="J6418" s="11" t="str">
        <f t="shared" si="602"/>
        <v>Central</v>
      </c>
      <c r="K6418" s="11" t="str">
        <f t="shared" si="603"/>
        <v>2000s</v>
      </c>
      <c r="L6418" s="11" t="str">
        <f t="shared" si="604"/>
        <v>Cereal</v>
      </c>
      <c r="M6418" s="18">
        <f t="shared" si="605"/>
        <v>1.4512680005097488E-2</v>
      </c>
    </row>
    <row r="6419" spans="1:13">
      <c r="A6419" s="4">
        <v>2009</v>
      </c>
      <c r="B6419" s="5" t="s">
        <v>210</v>
      </c>
      <c r="C6419" s="5" t="s">
        <v>222</v>
      </c>
      <c r="D6419" s="5" t="s">
        <v>16</v>
      </c>
      <c r="E6419" s="5">
        <v>5470</v>
      </c>
      <c r="F6419" s="6">
        <v>1504.57</v>
      </c>
      <c r="H6419" s="15" t="str">
        <f t="shared" si="600"/>
        <v>Medium</v>
      </c>
      <c r="I6419" s="11" t="str">
        <f t="shared" si="601"/>
        <v>Large</v>
      </c>
      <c r="J6419" s="11" t="str">
        <f t="shared" si="602"/>
        <v>Central</v>
      </c>
      <c r="K6419" s="11" t="str">
        <f t="shared" si="603"/>
        <v>2000s</v>
      </c>
      <c r="L6419" s="11" t="str">
        <f t="shared" si="604"/>
        <v>Cereal</v>
      </c>
      <c r="M6419" s="18">
        <f t="shared" si="605"/>
        <v>0.2750585009140768</v>
      </c>
    </row>
    <row r="6420" spans="1:13">
      <c r="A6420" s="4">
        <v>2009</v>
      </c>
      <c r="B6420" s="5" t="s">
        <v>210</v>
      </c>
      <c r="C6420" s="5" t="s">
        <v>222</v>
      </c>
      <c r="D6420" s="5" t="s">
        <v>17</v>
      </c>
      <c r="E6420" s="5">
        <v>20</v>
      </c>
      <c r="F6420" s="6">
        <v>500</v>
      </c>
      <c r="H6420" s="15" t="str">
        <f t="shared" si="600"/>
        <v>Low</v>
      </c>
      <c r="I6420" s="11" t="str">
        <f t="shared" si="601"/>
        <v>Small</v>
      </c>
      <c r="J6420" s="11" t="str">
        <f t="shared" si="602"/>
        <v>Central</v>
      </c>
      <c r="K6420" s="11" t="str">
        <f t="shared" si="603"/>
        <v>2000s</v>
      </c>
      <c r="L6420" s="11" t="str">
        <f t="shared" si="604"/>
        <v>Pulse</v>
      </c>
      <c r="M6420" s="18">
        <f t="shared" si="605"/>
        <v>25</v>
      </c>
    </row>
    <row r="6421" spans="1:13">
      <c r="A6421" s="4">
        <v>2010</v>
      </c>
      <c r="B6421" s="5" t="s">
        <v>210</v>
      </c>
      <c r="C6421" s="5" t="s">
        <v>222</v>
      </c>
      <c r="D6421" s="5" t="s">
        <v>15</v>
      </c>
      <c r="E6421" s="5">
        <v>158550</v>
      </c>
      <c r="F6421" s="6">
        <v>1817.16</v>
      </c>
      <c r="H6421" s="15" t="str">
        <f t="shared" si="600"/>
        <v>Medium</v>
      </c>
      <c r="I6421" s="11" t="str">
        <f t="shared" si="601"/>
        <v>Large</v>
      </c>
      <c r="J6421" s="11" t="str">
        <f t="shared" si="602"/>
        <v>Central</v>
      </c>
      <c r="K6421" s="11" t="str">
        <f t="shared" si="603"/>
        <v>2010s</v>
      </c>
      <c r="L6421" s="11" t="str">
        <f t="shared" si="604"/>
        <v>Cereal</v>
      </c>
      <c r="M6421" s="18">
        <f t="shared" si="605"/>
        <v>1.1461116367076633E-2</v>
      </c>
    </row>
    <row r="6422" spans="1:13">
      <c r="A6422" s="4">
        <v>2010</v>
      </c>
      <c r="B6422" s="5" t="s">
        <v>210</v>
      </c>
      <c r="C6422" s="5" t="s">
        <v>222</v>
      </c>
      <c r="D6422" s="5" t="s">
        <v>16</v>
      </c>
      <c r="E6422" s="5">
        <v>4820</v>
      </c>
      <c r="F6422" s="6">
        <v>1190.8699999999999</v>
      </c>
      <c r="H6422" s="15" t="str">
        <f t="shared" si="600"/>
        <v>Medium</v>
      </c>
      <c r="I6422" s="11" t="str">
        <f t="shared" si="601"/>
        <v>Medium</v>
      </c>
      <c r="J6422" s="11" t="str">
        <f t="shared" si="602"/>
        <v>Central</v>
      </c>
      <c r="K6422" s="11" t="str">
        <f t="shared" si="603"/>
        <v>2010s</v>
      </c>
      <c r="L6422" s="11" t="str">
        <f t="shared" si="604"/>
        <v>Cereal</v>
      </c>
      <c r="M6422" s="18">
        <f t="shared" si="605"/>
        <v>0.24706846473029043</v>
      </c>
    </row>
    <row r="6423" spans="1:13">
      <c r="A6423" s="4">
        <v>2010</v>
      </c>
      <c r="B6423" s="5" t="s">
        <v>210</v>
      </c>
      <c r="C6423" s="5" t="s">
        <v>222</v>
      </c>
      <c r="D6423" s="5" t="s">
        <v>17</v>
      </c>
      <c r="E6423" s="5">
        <v>20</v>
      </c>
      <c r="F6423" s="6">
        <v>1000</v>
      </c>
      <c r="H6423" s="15" t="str">
        <f t="shared" si="600"/>
        <v>Medium</v>
      </c>
      <c r="I6423" s="11" t="str">
        <f t="shared" si="601"/>
        <v>Small</v>
      </c>
      <c r="J6423" s="11" t="str">
        <f t="shared" si="602"/>
        <v>Central</v>
      </c>
      <c r="K6423" s="11" t="str">
        <f t="shared" si="603"/>
        <v>2010s</v>
      </c>
      <c r="L6423" s="11" t="str">
        <f t="shared" si="604"/>
        <v>Pulse</v>
      </c>
      <c r="M6423" s="18">
        <f t="shared" si="605"/>
        <v>50</v>
      </c>
    </row>
    <row r="6424" spans="1:13">
      <c r="A6424" s="4">
        <v>2011</v>
      </c>
      <c r="B6424" s="5" t="s">
        <v>210</v>
      </c>
      <c r="C6424" s="5" t="s">
        <v>222</v>
      </c>
      <c r="D6424" s="5" t="s">
        <v>15</v>
      </c>
      <c r="E6424" s="5">
        <v>141480</v>
      </c>
      <c r="F6424" s="6">
        <v>2074.9499999999998</v>
      </c>
      <c r="H6424" s="15" t="str">
        <f t="shared" si="600"/>
        <v>Medium</v>
      </c>
      <c r="I6424" s="11" t="str">
        <f t="shared" si="601"/>
        <v>Large</v>
      </c>
      <c r="J6424" s="11" t="str">
        <f t="shared" si="602"/>
        <v>Central</v>
      </c>
      <c r="K6424" s="11" t="str">
        <f t="shared" si="603"/>
        <v>2010s</v>
      </c>
      <c r="L6424" s="11" t="str">
        <f t="shared" si="604"/>
        <v>Cereal</v>
      </c>
      <c r="M6424" s="18">
        <f t="shared" si="605"/>
        <v>1.4666030534351143E-2</v>
      </c>
    </row>
    <row r="6425" spans="1:13">
      <c r="A6425" s="4">
        <v>2011</v>
      </c>
      <c r="B6425" s="5" t="s">
        <v>210</v>
      </c>
      <c r="C6425" s="5" t="s">
        <v>222</v>
      </c>
      <c r="D6425" s="5" t="s">
        <v>16</v>
      </c>
      <c r="E6425" s="5">
        <v>5030</v>
      </c>
      <c r="F6425" s="6">
        <v>1678.83</v>
      </c>
      <c r="H6425" s="15" t="str">
        <f t="shared" si="600"/>
        <v>Medium</v>
      </c>
      <c r="I6425" s="11" t="str">
        <f t="shared" si="601"/>
        <v>Large</v>
      </c>
      <c r="J6425" s="11" t="str">
        <f t="shared" si="602"/>
        <v>Central</v>
      </c>
      <c r="K6425" s="11" t="str">
        <f t="shared" si="603"/>
        <v>2010s</v>
      </c>
      <c r="L6425" s="11" t="str">
        <f t="shared" si="604"/>
        <v>Cereal</v>
      </c>
      <c r="M6425" s="18">
        <f t="shared" si="605"/>
        <v>0.3337634194831014</v>
      </c>
    </row>
    <row r="6426" spans="1:13">
      <c r="A6426" s="4">
        <v>2011</v>
      </c>
      <c r="B6426" s="5" t="s">
        <v>210</v>
      </c>
      <c r="C6426" s="5" t="s">
        <v>222</v>
      </c>
      <c r="D6426" s="5" t="s">
        <v>17</v>
      </c>
      <c r="E6426" s="5">
        <v>30</v>
      </c>
      <c r="F6426" s="6">
        <v>1000</v>
      </c>
      <c r="H6426" s="15" t="str">
        <f t="shared" si="600"/>
        <v>Medium</v>
      </c>
      <c r="I6426" s="11" t="str">
        <f t="shared" si="601"/>
        <v>Small</v>
      </c>
      <c r="J6426" s="11" t="str">
        <f t="shared" si="602"/>
        <v>Central</v>
      </c>
      <c r="K6426" s="11" t="str">
        <f t="shared" si="603"/>
        <v>2010s</v>
      </c>
      <c r="L6426" s="11" t="str">
        <f t="shared" si="604"/>
        <v>Pulse</v>
      </c>
      <c r="M6426" s="18">
        <f t="shared" si="605"/>
        <v>33.333333333333336</v>
      </c>
    </row>
    <row r="6427" spans="1:13">
      <c r="A6427" s="4">
        <v>2012</v>
      </c>
      <c r="B6427" s="5" t="s">
        <v>210</v>
      </c>
      <c r="C6427" s="5" t="s">
        <v>222</v>
      </c>
      <c r="D6427" s="5" t="s">
        <v>15</v>
      </c>
      <c r="E6427" s="5">
        <v>135890</v>
      </c>
      <c r="F6427" s="6">
        <v>2291.0100000000002</v>
      </c>
      <c r="H6427" s="15" t="str">
        <f t="shared" si="600"/>
        <v>Medium</v>
      </c>
      <c r="I6427" s="11" t="str">
        <f t="shared" si="601"/>
        <v>Large</v>
      </c>
      <c r="J6427" s="11" t="str">
        <f t="shared" si="602"/>
        <v>Central</v>
      </c>
      <c r="K6427" s="11" t="str">
        <f t="shared" si="603"/>
        <v>2010s</v>
      </c>
      <c r="L6427" s="11" t="str">
        <f t="shared" si="604"/>
        <v>Cereal</v>
      </c>
      <c r="M6427" s="18">
        <f t="shared" si="605"/>
        <v>1.685929796158658E-2</v>
      </c>
    </row>
    <row r="6428" spans="1:13">
      <c r="A6428" s="4">
        <v>2012</v>
      </c>
      <c r="B6428" s="5" t="s">
        <v>210</v>
      </c>
      <c r="C6428" s="5" t="s">
        <v>222</v>
      </c>
      <c r="D6428" s="5" t="s">
        <v>16</v>
      </c>
      <c r="E6428" s="5">
        <v>5710</v>
      </c>
      <c r="F6428" s="6">
        <v>1115.82</v>
      </c>
      <c r="H6428" s="15" t="str">
        <f t="shared" si="600"/>
        <v>Medium</v>
      </c>
      <c r="I6428" s="11" t="str">
        <f t="shared" si="601"/>
        <v>Large</v>
      </c>
      <c r="J6428" s="11" t="str">
        <f t="shared" si="602"/>
        <v>Central</v>
      </c>
      <c r="K6428" s="11" t="str">
        <f t="shared" si="603"/>
        <v>2010s</v>
      </c>
      <c r="L6428" s="11" t="str">
        <f t="shared" si="604"/>
        <v>Cereal</v>
      </c>
      <c r="M6428" s="18">
        <f t="shared" si="605"/>
        <v>0.19541506129597197</v>
      </c>
    </row>
    <row r="6429" spans="1:13">
      <c r="A6429" s="4">
        <v>2012</v>
      </c>
      <c r="B6429" s="5" t="s">
        <v>210</v>
      </c>
      <c r="C6429" s="5" t="s">
        <v>222</v>
      </c>
      <c r="D6429" s="5" t="s">
        <v>17</v>
      </c>
      <c r="E6429" s="5">
        <v>50</v>
      </c>
      <c r="F6429" s="6">
        <v>1216.45</v>
      </c>
      <c r="H6429" s="15" t="str">
        <f t="shared" si="600"/>
        <v>Medium</v>
      </c>
      <c r="I6429" s="11" t="str">
        <f t="shared" si="601"/>
        <v>Small</v>
      </c>
      <c r="J6429" s="11" t="str">
        <f t="shared" si="602"/>
        <v>Central</v>
      </c>
      <c r="K6429" s="11" t="str">
        <f t="shared" si="603"/>
        <v>2010s</v>
      </c>
      <c r="L6429" s="11" t="str">
        <f t="shared" si="604"/>
        <v>Pulse</v>
      </c>
      <c r="M6429" s="18">
        <f t="shared" si="605"/>
        <v>24.329000000000001</v>
      </c>
    </row>
    <row r="6430" spans="1:13">
      <c r="A6430" s="4">
        <v>2013</v>
      </c>
      <c r="B6430" s="5" t="s">
        <v>210</v>
      </c>
      <c r="C6430" s="5" t="s">
        <v>222</v>
      </c>
      <c r="D6430" s="5" t="s">
        <v>15</v>
      </c>
      <c r="E6430" s="5">
        <v>148260</v>
      </c>
      <c r="F6430" s="6">
        <v>2187.98</v>
      </c>
      <c r="H6430" s="15" t="str">
        <f t="shared" si="600"/>
        <v>Medium</v>
      </c>
      <c r="I6430" s="11" t="str">
        <f t="shared" si="601"/>
        <v>Large</v>
      </c>
      <c r="J6430" s="11" t="str">
        <f t="shared" si="602"/>
        <v>Central</v>
      </c>
      <c r="K6430" s="11" t="str">
        <f t="shared" si="603"/>
        <v>2010s</v>
      </c>
      <c r="L6430" s="11" t="str">
        <f t="shared" si="604"/>
        <v>Cereal</v>
      </c>
      <c r="M6430" s="18">
        <f t="shared" si="605"/>
        <v>1.4757722919196007E-2</v>
      </c>
    </row>
    <row r="6431" spans="1:13">
      <c r="A6431" s="4">
        <v>2013</v>
      </c>
      <c r="B6431" s="5" t="s">
        <v>210</v>
      </c>
      <c r="C6431" s="5" t="s">
        <v>222</v>
      </c>
      <c r="D6431" s="5" t="s">
        <v>16</v>
      </c>
      <c r="E6431" s="5">
        <v>4170</v>
      </c>
      <c r="F6431" s="6">
        <v>1501.8</v>
      </c>
      <c r="H6431" s="15" t="str">
        <f t="shared" si="600"/>
        <v>Medium</v>
      </c>
      <c r="I6431" s="11" t="str">
        <f t="shared" si="601"/>
        <v>Medium</v>
      </c>
      <c r="J6431" s="11" t="str">
        <f t="shared" si="602"/>
        <v>Central</v>
      </c>
      <c r="K6431" s="11" t="str">
        <f t="shared" si="603"/>
        <v>2010s</v>
      </c>
      <c r="L6431" s="11" t="str">
        <f t="shared" si="604"/>
        <v>Cereal</v>
      </c>
      <c r="M6431" s="18">
        <f t="shared" si="605"/>
        <v>0.36014388489208632</v>
      </c>
    </row>
    <row r="6432" spans="1:13">
      <c r="A6432" s="4">
        <v>2013</v>
      </c>
      <c r="B6432" s="5" t="s">
        <v>210</v>
      </c>
      <c r="C6432" s="5" t="s">
        <v>222</v>
      </c>
      <c r="D6432" s="5" t="s">
        <v>17</v>
      </c>
      <c r="E6432" s="5">
        <v>30</v>
      </c>
      <c r="F6432" s="6">
        <v>333.33</v>
      </c>
      <c r="H6432" s="15" t="str">
        <f t="shared" si="600"/>
        <v>Low</v>
      </c>
      <c r="I6432" s="11" t="str">
        <f t="shared" si="601"/>
        <v>Small</v>
      </c>
      <c r="J6432" s="11" t="str">
        <f t="shared" si="602"/>
        <v>Central</v>
      </c>
      <c r="K6432" s="11" t="str">
        <f t="shared" si="603"/>
        <v>2010s</v>
      </c>
      <c r="L6432" s="11" t="str">
        <f t="shared" si="604"/>
        <v>Pulse</v>
      </c>
      <c r="M6432" s="18">
        <f t="shared" si="605"/>
        <v>11.110999999999999</v>
      </c>
    </row>
    <row r="6433" spans="1:13">
      <c r="A6433" s="4">
        <v>2014</v>
      </c>
      <c r="B6433" s="5" t="s">
        <v>210</v>
      </c>
      <c r="C6433" s="5" t="s">
        <v>222</v>
      </c>
      <c r="D6433" s="5" t="s">
        <v>15</v>
      </c>
      <c r="E6433" s="5">
        <v>133380</v>
      </c>
      <c r="F6433" s="6">
        <v>2372.63</v>
      </c>
      <c r="H6433" s="15" t="str">
        <f t="shared" si="600"/>
        <v>Medium</v>
      </c>
      <c r="I6433" s="11" t="str">
        <f t="shared" si="601"/>
        <v>Large</v>
      </c>
      <c r="J6433" s="11" t="str">
        <f t="shared" si="602"/>
        <v>Central</v>
      </c>
      <c r="K6433" s="11" t="str">
        <f t="shared" si="603"/>
        <v>2010s</v>
      </c>
      <c r="L6433" s="11" t="str">
        <f t="shared" si="604"/>
        <v>Cereal</v>
      </c>
      <c r="M6433" s="18">
        <f t="shared" si="605"/>
        <v>1.7788499025341131E-2</v>
      </c>
    </row>
    <row r="6434" spans="1:13">
      <c r="A6434" s="4">
        <v>2014</v>
      </c>
      <c r="B6434" s="5" t="s">
        <v>210</v>
      </c>
      <c r="C6434" s="5" t="s">
        <v>222</v>
      </c>
      <c r="D6434" s="5" t="s">
        <v>16</v>
      </c>
      <c r="E6434" s="5">
        <v>6160</v>
      </c>
      <c r="F6434" s="6">
        <v>1817.54</v>
      </c>
      <c r="H6434" s="15" t="str">
        <f t="shared" si="600"/>
        <v>Medium</v>
      </c>
      <c r="I6434" s="11" t="str">
        <f t="shared" si="601"/>
        <v>Large</v>
      </c>
      <c r="J6434" s="11" t="str">
        <f t="shared" si="602"/>
        <v>Central</v>
      </c>
      <c r="K6434" s="11" t="str">
        <f t="shared" si="603"/>
        <v>2010s</v>
      </c>
      <c r="L6434" s="11" t="str">
        <f t="shared" si="604"/>
        <v>Cereal</v>
      </c>
      <c r="M6434" s="18">
        <f t="shared" si="605"/>
        <v>0.29505519480519482</v>
      </c>
    </row>
    <row r="6435" spans="1:13">
      <c r="A6435" s="4">
        <v>2014</v>
      </c>
      <c r="B6435" s="5" t="s">
        <v>210</v>
      </c>
      <c r="C6435" s="5" t="s">
        <v>222</v>
      </c>
      <c r="D6435" s="5" t="s">
        <v>17</v>
      </c>
      <c r="E6435" s="5">
        <v>170</v>
      </c>
      <c r="F6435" s="6">
        <v>300.83999999999997</v>
      </c>
      <c r="H6435" s="15" t="str">
        <f t="shared" si="600"/>
        <v>Low</v>
      </c>
      <c r="I6435" s="11" t="str">
        <f t="shared" si="601"/>
        <v>Small</v>
      </c>
      <c r="J6435" s="11" t="str">
        <f t="shared" si="602"/>
        <v>Central</v>
      </c>
      <c r="K6435" s="11" t="str">
        <f t="shared" si="603"/>
        <v>2010s</v>
      </c>
      <c r="L6435" s="11" t="str">
        <f t="shared" si="604"/>
        <v>Pulse</v>
      </c>
      <c r="M6435" s="18">
        <f t="shared" si="605"/>
        <v>1.7696470588235294</v>
      </c>
    </row>
    <row r="6436" spans="1:13">
      <c r="A6436" s="4">
        <v>2015</v>
      </c>
      <c r="B6436" s="5" t="s">
        <v>210</v>
      </c>
      <c r="C6436" s="5" t="s">
        <v>222</v>
      </c>
      <c r="D6436" s="5" t="s">
        <v>15</v>
      </c>
      <c r="E6436" s="5">
        <v>139570</v>
      </c>
      <c r="F6436" s="6">
        <v>2317.3200000000002</v>
      </c>
      <c r="H6436" s="15" t="str">
        <f t="shared" si="600"/>
        <v>Medium</v>
      </c>
      <c r="I6436" s="11" t="str">
        <f t="shared" si="601"/>
        <v>Large</v>
      </c>
      <c r="J6436" s="11" t="str">
        <f t="shared" si="602"/>
        <v>Central</v>
      </c>
      <c r="K6436" s="11" t="str">
        <f t="shared" si="603"/>
        <v>2010s</v>
      </c>
      <c r="L6436" s="11" t="str">
        <f t="shared" si="604"/>
        <v>Cereal</v>
      </c>
      <c r="M6436" s="18">
        <f t="shared" si="605"/>
        <v>1.6603281507487282E-2</v>
      </c>
    </row>
    <row r="6437" spans="1:13">
      <c r="A6437" s="4">
        <v>2015</v>
      </c>
      <c r="B6437" s="5" t="s">
        <v>210</v>
      </c>
      <c r="C6437" s="5" t="s">
        <v>222</v>
      </c>
      <c r="D6437" s="5" t="s">
        <v>16</v>
      </c>
      <c r="E6437" s="5">
        <v>13920</v>
      </c>
      <c r="F6437" s="6">
        <v>1921.81</v>
      </c>
      <c r="H6437" s="15" t="str">
        <f t="shared" si="600"/>
        <v>Medium</v>
      </c>
      <c r="I6437" s="11" t="str">
        <f t="shared" si="601"/>
        <v>Large</v>
      </c>
      <c r="J6437" s="11" t="str">
        <f t="shared" si="602"/>
        <v>Central</v>
      </c>
      <c r="K6437" s="11" t="str">
        <f t="shared" si="603"/>
        <v>2010s</v>
      </c>
      <c r="L6437" s="11" t="str">
        <f t="shared" si="604"/>
        <v>Cereal</v>
      </c>
      <c r="M6437" s="18">
        <f t="shared" si="605"/>
        <v>0.13806106321839079</v>
      </c>
    </row>
    <row r="6438" spans="1:13">
      <c r="A6438" s="4">
        <v>2015</v>
      </c>
      <c r="B6438" s="5" t="s">
        <v>210</v>
      </c>
      <c r="C6438" s="5" t="s">
        <v>222</v>
      </c>
      <c r="D6438" s="5" t="s">
        <v>17</v>
      </c>
      <c r="E6438" s="5">
        <v>50</v>
      </c>
      <c r="F6438" s="6">
        <v>400</v>
      </c>
      <c r="H6438" s="15" t="str">
        <f t="shared" si="600"/>
        <v>Low</v>
      </c>
      <c r="I6438" s="11" t="str">
        <f t="shared" si="601"/>
        <v>Small</v>
      </c>
      <c r="J6438" s="11" t="str">
        <f t="shared" si="602"/>
        <v>Central</v>
      </c>
      <c r="K6438" s="11" t="str">
        <f t="shared" si="603"/>
        <v>2010s</v>
      </c>
      <c r="L6438" s="11" t="str">
        <f t="shared" si="604"/>
        <v>Pulse</v>
      </c>
      <c r="M6438" s="18">
        <f t="shared" si="605"/>
        <v>8</v>
      </c>
    </row>
    <row r="6439" spans="1:13">
      <c r="A6439" s="4">
        <v>2016</v>
      </c>
      <c r="B6439" s="5" t="s">
        <v>210</v>
      </c>
      <c r="C6439" s="5" t="s">
        <v>222</v>
      </c>
      <c r="D6439" s="5" t="s">
        <v>15</v>
      </c>
      <c r="E6439" s="5">
        <v>143020</v>
      </c>
      <c r="F6439" s="6">
        <v>2242.87</v>
      </c>
      <c r="H6439" s="15" t="str">
        <f t="shared" si="600"/>
        <v>Medium</v>
      </c>
      <c r="I6439" s="11" t="str">
        <f t="shared" si="601"/>
        <v>Large</v>
      </c>
      <c r="J6439" s="11" t="str">
        <f t="shared" si="602"/>
        <v>Central</v>
      </c>
      <c r="K6439" s="11" t="str">
        <f t="shared" si="603"/>
        <v>2010s</v>
      </c>
      <c r="L6439" s="11" t="str">
        <f t="shared" si="604"/>
        <v>Cereal</v>
      </c>
      <c r="M6439" s="18">
        <f t="shared" si="605"/>
        <v>1.5682212278003076E-2</v>
      </c>
    </row>
    <row r="6440" spans="1:13">
      <c r="A6440" s="4">
        <v>2016</v>
      </c>
      <c r="B6440" s="5" t="s">
        <v>210</v>
      </c>
      <c r="C6440" s="5" t="s">
        <v>222</v>
      </c>
      <c r="D6440" s="5" t="s">
        <v>16</v>
      </c>
      <c r="E6440" s="5">
        <v>6330</v>
      </c>
      <c r="F6440" s="6">
        <v>2033.47</v>
      </c>
      <c r="H6440" s="15" t="str">
        <f t="shared" si="600"/>
        <v>Medium</v>
      </c>
      <c r="I6440" s="11" t="str">
        <f t="shared" si="601"/>
        <v>Large</v>
      </c>
      <c r="J6440" s="11" t="str">
        <f t="shared" si="602"/>
        <v>Central</v>
      </c>
      <c r="K6440" s="11" t="str">
        <f t="shared" si="603"/>
        <v>2010s</v>
      </c>
      <c r="L6440" s="11" t="str">
        <f t="shared" si="604"/>
        <v>Cereal</v>
      </c>
      <c r="M6440" s="18">
        <f t="shared" si="605"/>
        <v>0.32124328593996843</v>
      </c>
    </row>
    <row r="6441" spans="1:13">
      <c r="A6441" s="4">
        <v>2016</v>
      </c>
      <c r="B6441" s="5" t="s">
        <v>210</v>
      </c>
      <c r="C6441" s="5" t="s">
        <v>222</v>
      </c>
      <c r="D6441" s="5" t="s">
        <v>17</v>
      </c>
      <c r="E6441" s="5">
        <v>20</v>
      </c>
      <c r="F6441" s="6">
        <v>1105.26</v>
      </c>
      <c r="H6441" s="15" t="str">
        <f t="shared" si="600"/>
        <v>Medium</v>
      </c>
      <c r="I6441" s="11" t="str">
        <f t="shared" si="601"/>
        <v>Small</v>
      </c>
      <c r="J6441" s="11" t="str">
        <f t="shared" si="602"/>
        <v>Central</v>
      </c>
      <c r="K6441" s="11" t="str">
        <f t="shared" si="603"/>
        <v>2010s</v>
      </c>
      <c r="L6441" s="11" t="str">
        <f t="shared" si="604"/>
        <v>Pulse</v>
      </c>
      <c r="M6441" s="18">
        <f t="shared" si="605"/>
        <v>55.262999999999998</v>
      </c>
    </row>
    <row r="6442" spans="1:13">
      <c r="A6442" s="4">
        <v>2017</v>
      </c>
      <c r="B6442" s="5" t="s">
        <v>210</v>
      </c>
      <c r="C6442" s="5" t="s">
        <v>222</v>
      </c>
      <c r="D6442" s="5" t="s">
        <v>15</v>
      </c>
      <c r="E6442" s="5">
        <v>140630</v>
      </c>
      <c r="F6442" s="6">
        <v>2326.88</v>
      </c>
      <c r="H6442" s="15" t="str">
        <f t="shared" si="600"/>
        <v>Medium</v>
      </c>
      <c r="I6442" s="11" t="str">
        <f t="shared" si="601"/>
        <v>Large</v>
      </c>
      <c r="J6442" s="11" t="str">
        <f t="shared" si="602"/>
        <v>Central</v>
      </c>
      <c r="K6442" s="11" t="str">
        <f t="shared" si="603"/>
        <v>2010s</v>
      </c>
      <c r="L6442" s="11" t="str">
        <f t="shared" si="604"/>
        <v>Cereal</v>
      </c>
      <c r="M6442" s="18">
        <f t="shared" si="605"/>
        <v>1.6546113915949658E-2</v>
      </c>
    </row>
    <row r="6443" spans="1:13">
      <c r="A6443" s="4">
        <v>2017</v>
      </c>
      <c r="B6443" s="5" t="s">
        <v>210</v>
      </c>
      <c r="C6443" s="5" t="s">
        <v>222</v>
      </c>
      <c r="D6443" s="5" t="s">
        <v>16</v>
      </c>
      <c r="E6443" s="5">
        <v>5640</v>
      </c>
      <c r="F6443" s="6">
        <v>2143.4299999999998</v>
      </c>
      <c r="H6443" s="15" t="str">
        <f t="shared" si="600"/>
        <v>Medium</v>
      </c>
      <c r="I6443" s="11" t="str">
        <f t="shared" si="601"/>
        <v>Large</v>
      </c>
      <c r="J6443" s="11" t="str">
        <f t="shared" si="602"/>
        <v>Central</v>
      </c>
      <c r="K6443" s="11" t="str">
        <f t="shared" si="603"/>
        <v>2010s</v>
      </c>
      <c r="L6443" s="11" t="str">
        <f t="shared" si="604"/>
        <v>Cereal</v>
      </c>
      <c r="M6443" s="18">
        <f t="shared" si="605"/>
        <v>0.38004078014184395</v>
      </c>
    </row>
    <row r="6444" spans="1:13">
      <c r="A6444" s="4">
        <v>2008</v>
      </c>
      <c r="B6444" s="5" t="s">
        <v>210</v>
      </c>
      <c r="C6444" s="5" t="s">
        <v>223</v>
      </c>
      <c r="D6444" s="5" t="s">
        <v>15</v>
      </c>
      <c r="E6444" s="5">
        <v>213170</v>
      </c>
      <c r="F6444" s="6">
        <v>2262</v>
      </c>
      <c r="H6444" s="15" t="str">
        <f t="shared" si="600"/>
        <v>Medium</v>
      </c>
      <c r="I6444" s="11" t="str">
        <f t="shared" si="601"/>
        <v>Large</v>
      </c>
      <c r="J6444" s="11" t="str">
        <f t="shared" si="602"/>
        <v>Central</v>
      </c>
      <c r="K6444" s="11" t="str">
        <f t="shared" si="603"/>
        <v>2000s</v>
      </c>
      <c r="L6444" s="11" t="str">
        <f t="shared" si="604"/>
        <v>Cereal</v>
      </c>
      <c r="M6444" s="18">
        <f t="shared" si="605"/>
        <v>1.0611249237697613E-2</v>
      </c>
    </row>
    <row r="6445" spans="1:13">
      <c r="A6445" s="4">
        <v>2008</v>
      </c>
      <c r="B6445" s="5" t="s">
        <v>210</v>
      </c>
      <c r="C6445" s="5" t="s">
        <v>223</v>
      </c>
      <c r="D6445" s="5" t="s">
        <v>16</v>
      </c>
      <c r="E6445" s="5">
        <v>2280</v>
      </c>
      <c r="F6445" s="6">
        <v>1921.05</v>
      </c>
      <c r="H6445" s="15" t="str">
        <f t="shared" si="600"/>
        <v>Medium</v>
      </c>
      <c r="I6445" s="11" t="str">
        <f t="shared" si="601"/>
        <v>Medium</v>
      </c>
      <c r="J6445" s="11" t="str">
        <f t="shared" si="602"/>
        <v>Central</v>
      </c>
      <c r="K6445" s="11" t="str">
        <f t="shared" si="603"/>
        <v>2000s</v>
      </c>
      <c r="L6445" s="11" t="str">
        <f t="shared" si="604"/>
        <v>Cereal</v>
      </c>
      <c r="M6445" s="18">
        <f t="shared" si="605"/>
        <v>0.84256578947368421</v>
      </c>
    </row>
    <row r="6446" spans="1:13">
      <c r="A6446" s="4">
        <v>2008</v>
      </c>
      <c r="B6446" s="5" t="s">
        <v>210</v>
      </c>
      <c r="C6446" s="5" t="s">
        <v>223</v>
      </c>
      <c r="D6446" s="5" t="s">
        <v>17</v>
      </c>
      <c r="E6446" s="5">
        <v>150</v>
      </c>
      <c r="F6446" s="6">
        <v>1000</v>
      </c>
      <c r="H6446" s="15" t="str">
        <f t="shared" si="600"/>
        <v>Medium</v>
      </c>
      <c r="I6446" s="11" t="str">
        <f t="shared" si="601"/>
        <v>Small</v>
      </c>
      <c r="J6446" s="11" t="str">
        <f t="shared" si="602"/>
        <v>Central</v>
      </c>
      <c r="K6446" s="11" t="str">
        <f t="shared" si="603"/>
        <v>2000s</v>
      </c>
      <c r="L6446" s="11" t="str">
        <f t="shared" si="604"/>
        <v>Pulse</v>
      </c>
      <c r="M6446" s="18">
        <f t="shared" si="605"/>
        <v>6.666666666666667</v>
      </c>
    </row>
    <row r="6447" spans="1:13">
      <c r="A6447" s="4">
        <v>2009</v>
      </c>
      <c r="B6447" s="5" t="s">
        <v>210</v>
      </c>
      <c r="C6447" s="5" t="s">
        <v>223</v>
      </c>
      <c r="D6447" s="5" t="s">
        <v>15</v>
      </c>
      <c r="E6447" s="5">
        <v>201510</v>
      </c>
      <c r="F6447" s="6">
        <v>2647.36</v>
      </c>
      <c r="H6447" s="15" t="str">
        <f t="shared" si="600"/>
        <v>Medium</v>
      </c>
      <c r="I6447" s="11" t="str">
        <f t="shared" si="601"/>
        <v>Large</v>
      </c>
      <c r="J6447" s="11" t="str">
        <f t="shared" si="602"/>
        <v>Central</v>
      </c>
      <c r="K6447" s="11" t="str">
        <f t="shared" si="603"/>
        <v>2000s</v>
      </c>
      <c r="L6447" s="11" t="str">
        <f t="shared" si="604"/>
        <v>Cereal</v>
      </c>
      <c r="M6447" s="18">
        <f t="shared" si="605"/>
        <v>1.3137611036673118E-2</v>
      </c>
    </row>
    <row r="6448" spans="1:13">
      <c r="A6448" s="4">
        <v>2009</v>
      </c>
      <c r="B6448" s="5" t="s">
        <v>210</v>
      </c>
      <c r="C6448" s="5" t="s">
        <v>223</v>
      </c>
      <c r="D6448" s="5" t="s">
        <v>16</v>
      </c>
      <c r="E6448" s="5">
        <v>1950</v>
      </c>
      <c r="F6448" s="6">
        <v>1907.69</v>
      </c>
      <c r="H6448" s="15" t="str">
        <f t="shared" si="600"/>
        <v>Medium</v>
      </c>
      <c r="I6448" s="11" t="str">
        <f t="shared" si="601"/>
        <v>Medium</v>
      </c>
      <c r="J6448" s="11" t="str">
        <f t="shared" si="602"/>
        <v>Central</v>
      </c>
      <c r="K6448" s="11" t="str">
        <f t="shared" si="603"/>
        <v>2000s</v>
      </c>
      <c r="L6448" s="11" t="str">
        <f t="shared" si="604"/>
        <v>Cereal</v>
      </c>
      <c r="M6448" s="18">
        <f t="shared" si="605"/>
        <v>0.97830256410256411</v>
      </c>
    </row>
    <row r="6449" spans="1:13">
      <c r="A6449" s="4">
        <v>2009</v>
      </c>
      <c r="B6449" s="5" t="s">
        <v>210</v>
      </c>
      <c r="C6449" s="5" t="s">
        <v>223</v>
      </c>
      <c r="D6449" s="5" t="s">
        <v>17</v>
      </c>
      <c r="E6449" s="5">
        <v>80</v>
      </c>
      <c r="F6449" s="6">
        <v>875</v>
      </c>
      <c r="H6449" s="15" t="str">
        <f t="shared" si="600"/>
        <v>Low</v>
      </c>
      <c r="I6449" s="11" t="str">
        <f t="shared" si="601"/>
        <v>Small</v>
      </c>
      <c r="J6449" s="11" t="str">
        <f t="shared" si="602"/>
        <v>Central</v>
      </c>
      <c r="K6449" s="11" t="str">
        <f t="shared" si="603"/>
        <v>2000s</v>
      </c>
      <c r="L6449" s="11" t="str">
        <f t="shared" si="604"/>
        <v>Pulse</v>
      </c>
      <c r="M6449" s="18">
        <f t="shared" si="605"/>
        <v>10.9375</v>
      </c>
    </row>
    <row r="6450" spans="1:13">
      <c r="A6450" s="4">
        <v>2010</v>
      </c>
      <c r="B6450" s="5" t="s">
        <v>210</v>
      </c>
      <c r="C6450" s="5" t="s">
        <v>223</v>
      </c>
      <c r="D6450" s="5" t="s">
        <v>15</v>
      </c>
      <c r="E6450" s="5">
        <v>201470</v>
      </c>
      <c r="F6450" s="6">
        <v>2138.04</v>
      </c>
      <c r="H6450" s="15" t="str">
        <f t="shared" si="600"/>
        <v>Medium</v>
      </c>
      <c r="I6450" s="11" t="str">
        <f t="shared" si="601"/>
        <v>Large</v>
      </c>
      <c r="J6450" s="11" t="str">
        <f t="shared" si="602"/>
        <v>Central</v>
      </c>
      <c r="K6450" s="11" t="str">
        <f t="shared" si="603"/>
        <v>2010s</v>
      </c>
      <c r="L6450" s="11" t="str">
        <f t="shared" si="604"/>
        <v>Cereal</v>
      </c>
      <c r="M6450" s="18">
        <f t="shared" si="605"/>
        <v>1.0612200327592197E-2</v>
      </c>
    </row>
    <row r="6451" spans="1:13">
      <c r="A6451" s="4">
        <v>2010</v>
      </c>
      <c r="B6451" s="5" t="s">
        <v>210</v>
      </c>
      <c r="C6451" s="5" t="s">
        <v>223</v>
      </c>
      <c r="D6451" s="5" t="s">
        <v>16</v>
      </c>
      <c r="E6451" s="5">
        <v>1840</v>
      </c>
      <c r="F6451" s="6">
        <v>1722.83</v>
      </c>
      <c r="H6451" s="15" t="str">
        <f t="shared" si="600"/>
        <v>Medium</v>
      </c>
      <c r="I6451" s="11" t="str">
        <f t="shared" si="601"/>
        <v>Medium</v>
      </c>
      <c r="J6451" s="11" t="str">
        <f t="shared" si="602"/>
        <v>Central</v>
      </c>
      <c r="K6451" s="11" t="str">
        <f t="shared" si="603"/>
        <v>2010s</v>
      </c>
      <c r="L6451" s="11" t="str">
        <f t="shared" si="604"/>
        <v>Cereal</v>
      </c>
      <c r="M6451" s="18">
        <f t="shared" si="605"/>
        <v>0.93632065217391303</v>
      </c>
    </row>
    <row r="6452" spans="1:13">
      <c r="A6452" s="4">
        <v>2010</v>
      </c>
      <c r="B6452" s="5" t="s">
        <v>210</v>
      </c>
      <c r="C6452" s="5" t="s">
        <v>223</v>
      </c>
      <c r="D6452" s="5" t="s">
        <v>17</v>
      </c>
      <c r="E6452" s="5">
        <v>60</v>
      </c>
      <c r="F6452" s="6">
        <v>833.33</v>
      </c>
      <c r="H6452" s="15" t="str">
        <f t="shared" si="600"/>
        <v>Low</v>
      </c>
      <c r="I6452" s="11" t="str">
        <f t="shared" si="601"/>
        <v>Small</v>
      </c>
      <c r="J6452" s="11" t="str">
        <f t="shared" si="602"/>
        <v>Central</v>
      </c>
      <c r="K6452" s="11" t="str">
        <f t="shared" si="603"/>
        <v>2010s</v>
      </c>
      <c r="L6452" s="11" t="str">
        <f t="shared" si="604"/>
        <v>Pulse</v>
      </c>
      <c r="M6452" s="18">
        <f t="shared" si="605"/>
        <v>13.888833333333334</v>
      </c>
    </row>
    <row r="6453" spans="1:13">
      <c r="A6453" s="4">
        <v>2011</v>
      </c>
      <c r="B6453" s="5" t="s">
        <v>210</v>
      </c>
      <c r="C6453" s="5" t="s">
        <v>223</v>
      </c>
      <c r="D6453" s="5" t="s">
        <v>15</v>
      </c>
      <c r="E6453" s="5">
        <v>213180</v>
      </c>
      <c r="F6453" s="6">
        <v>2604</v>
      </c>
      <c r="H6453" s="15" t="str">
        <f t="shared" si="600"/>
        <v>Medium</v>
      </c>
      <c r="I6453" s="11" t="str">
        <f t="shared" si="601"/>
        <v>Large</v>
      </c>
      <c r="J6453" s="11" t="str">
        <f t="shared" si="602"/>
        <v>Central</v>
      </c>
      <c r="K6453" s="11" t="str">
        <f t="shared" si="603"/>
        <v>2010s</v>
      </c>
      <c r="L6453" s="11" t="str">
        <f t="shared" si="604"/>
        <v>Cereal</v>
      </c>
      <c r="M6453" s="18">
        <f t="shared" si="605"/>
        <v>1.2215029552490852E-2</v>
      </c>
    </row>
    <row r="6454" spans="1:13">
      <c r="A6454" s="4">
        <v>2011</v>
      </c>
      <c r="B6454" s="5" t="s">
        <v>210</v>
      </c>
      <c r="C6454" s="5" t="s">
        <v>223</v>
      </c>
      <c r="D6454" s="5" t="s">
        <v>16</v>
      </c>
      <c r="E6454" s="5">
        <v>2340</v>
      </c>
      <c r="F6454" s="6">
        <v>1388.89</v>
      </c>
      <c r="H6454" s="15" t="str">
        <f t="shared" si="600"/>
        <v>Medium</v>
      </c>
      <c r="I6454" s="11" t="str">
        <f t="shared" si="601"/>
        <v>Medium</v>
      </c>
      <c r="J6454" s="11" t="str">
        <f t="shared" si="602"/>
        <v>Central</v>
      </c>
      <c r="K6454" s="11" t="str">
        <f t="shared" si="603"/>
        <v>2010s</v>
      </c>
      <c r="L6454" s="11" t="str">
        <f t="shared" si="604"/>
        <v>Cereal</v>
      </c>
      <c r="M6454" s="18">
        <f t="shared" si="605"/>
        <v>0.59354273504273514</v>
      </c>
    </row>
    <row r="6455" spans="1:13">
      <c r="A6455" s="4">
        <v>2011</v>
      </c>
      <c r="B6455" s="5" t="s">
        <v>210</v>
      </c>
      <c r="C6455" s="5" t="s">
        <v>223</v>
      </c>
      <c r="D6455" s="5" t="s">
        <v>17</v>
      </c>
      <c r="E6455" s="5">
        <v>70</v>
      </c>
      <c r="F6455" s="6">
        <v>1142.8599999999999</v>
      </c>
      <c r="H6455" s="15" t="str">
        <f t="shared" si="600"/>
        <v>Medium</v>
      </c>
      <c r="I6455" s="11" t="str">
        <f t="shared" si="601"/>
        <v>Small</v>
      </c>
      <c r="J6455" s="11" t="str">
        <f t="shared" si="602"/>
        <v>Central</v>
      </c>
      <c r="K6455" s="11" t="str">
        <f t="shared" si="603"/>
        <v>2010s</v>
      </c>
      <c r="L6455" s="11" t="str">
        <f t="shared" si="604"/>
        <v>Pulse</v>
      </c>
      <c r="M6455" s="18">
        <f t="shared" si="605"/>
        <v>16.326571428571427</v>
      </c>
    </row>
    <row r="6456" spans="1:13">
      <c r="A6456" s="4">
        <v>2012</v>
      </c>
      <c r="B6456" s="5" t="s">
        <v>210</v>
      </c>
      <c r="C6456" s="5" t="s">
        <v>223</v>
      </c>
      <c r="D6456" s="5" t="s">
        <v>15</v>
      </c>
      <c r="E6456" s="5">
        <v>161540</v>
      </c>
      <c r="F6456" s="6">
        <v>2771.02</v>
      </c>
      <c r="H6456" s="15" t="str">
        <f t="shared" si="600"/>
        <v>Medium</v>
      </c>
      <c r="I6456" s="11" t="str">
        <f t="shared" si="601"/>
        <v>Large</v>
      </c>
      <c r="J6456" s="11" t="str">
        <f t="shared" si="602"/>
        <v>Central</v>
      </c>
      <c r="K6456" s="11" t="str">
        <f t="shared" si="603"/>
        <v>2010s</v>
      </c>
      <c r="L6456" s="11" t="str">
        <f t="shared" si="604"/>
        <v>Cereal</v>
      </c>
      <c r="M6456" s="18">
        <f t="shared" si="605"/>
        <v>1.715376996409558E-2</v>
      </c>
    </row>
    <row r="6457" spans="1:13">
      <c r="A6457" s="4">
        <v>2012</v>
      </c>
      <c r="B6457" s="5" t="s">
        <v>210</v>
      </c>
      <c r="C6457" s="5" t="s">
        <v>223</v>
      </c>
      <c r="D6457" s="5" t="s">
        <v>16</v>
      </c>
      <c r="E6457" s="5">
        <v>1780</v>
      </c>
      <c r="F6457" s="6">
        <v>1893.26</v>
      </c>
      <c r="H6457" s="15" t="str">
        <f t="shared" si="600"/>
        <v>Medium</v>
      </c>
      <c r="I6457" s="11" t="str">
        <f t="shared" si="601"/>
        <v>Medium</v>
      </c>
      <c r="J6457" s="11" t="str">
        <f t="shared" si="602"/>
        <v>Central</v>
      </c>
      <c r="K6457" s="11" t="str">
        <f t="shared" si="603"/>
        <v>2010s</v>
      </c>
      <c r="L6457" s="11" t="str">
        <f t="shared" si="604"/>
        <v>Cereal</v>
      </c>
      <c r="M6457" s="18">
        <f t="shared" si="605"/>
        <v>1.063629213483146</v>
      </c>
    </row>
    <row r="6458" spans="1:13">
      <c r="A6458" s="4">
        <v>2012</v>
      </c>
      <c r="B6458" s="5" t="s">
        <v>210</v>
      </c>
      <c r="C6458" s="5" t="s">
        <v>223</v>
      </c>
      <c r="D6458" s="5" t="s">
        <v>17</v>
      </c>
      <c r="E6458" s="5">
        <v>80</v>
      </c>
      <c r="F6458" s="6">
        <v>1125</v>
      </c>
      <c r="H6458" s="15" t="str">
        <f t="shared" si="600"/>
        <v>Medium</v>
      </c>
      <c r="I6458" s="11" t="str">
        <f t="shared" si="601"/>
        <v>Small</v>
      </c>
      <c r="J6458" s="11" t="str">
        <f t="shared" si="602"/>
        <v>Central</v>
      </c>
      <c r="K6458" s="11" t="str">
        <f t="shared" si="603"/>
        <v>2010s</v>
      </c>
      <c r="L6458" s="11" t="str">
        <f t="shared" si="604"/>
        <v>Pulse</v>
      </c>
      <c r="M6458" s="18">
        <f t="shared" si="605"/>
        <v>14.0625</v>
      </c>
    </row>
    <row r="6459" spans="1:13">
      <c r="A6459" s="4">
        <v>2013</v>
      </c>
      <c r="B6459" s="5" t="s">
        <v>210</v>
      </c>
      <c r="C6459" s="5" t="s">
        <v>223</v>
      </c>
      <c r="D6459" s="5" t="s">
        <v>15</v>
      </c>
      <c r="E6459" s="5">
        <v>198110</v>
      </c>
      <c r="F6459" s="6">
        <v>2683.91</v>
      </c>
      <c r="H6459" s="15" t="str">
        <f t="shared" si="600"/>
        <v>Medium</v>
      </c>
      <c r="I6459" s="11" t="str">
        <f t="shared" si="601"/>
        <v>Large</v>
      </c>
      <c r="J6459" s="11" t="str">
        <f t="shared" si="602"/>
        <v>Central</v>
      </c>
      <c r="K6459" s="11" t="str">
        <f t="shared" si="603"/>
        <v>2010s</v>
      </c>
      <c r="L6459" s="11" t="str">
        <f t="shared" si="604"/>
        <v>Cereal</v>
      </c>
      <c r="M6459" s="18">
        <f t="shared" si="605"/>
        <v>1.354757457977891E-2</v>
      </c>
    </row>
    <row r="6460" spans="1:13">
      <c r="A6460" s="4">
        <v>2013</v>
      </c>
      <c r="B6460" s="5" t="s">
        <v>210</v>
      </c>
      <c r="C6460" s="5" t="s">
        <v>223</v>
      </c>
      <c r="D6460" s="5" t="s">
        <v>16</v>
      </c>
      <c r="E6460" s="5">
        <v>1590</v>
      </c>
      <c r="F6460" s="6">
        <v>1106.92</v>
      </c>
      <c r="H6460" s="15" t="str">
        <f t="shared" si="600"/>
        <v>Medium</v>
      </c>
      <c r="I6460" s="11" t="str">
        <f t="shared" si="601"/>
        <v>Medium</v>
      </c>
      <c r="J6460" s="11" t="str">
        <f t="shared" si="602"/>
        <v>Central</v>
      </c>
      <c r="K6460" s="11" t="str">
        <f t="shared" si="603"/>
        <v>2010s</v>
      </c>
      <c r="L6460" s="11" t="str">
        <f t="shared" si="604"/>
        <v>Cereal</v>
      </c>
      <c r="M6460" s="18">
        <f t="shared" si="605"/>
        <v>0.69617610062893087</v>
      </c>
    </row>
    <row r="6461" spans="1:13">
      <c r="A6461" s="4">
        <v>2013</v>
      </c>
      <c r="B6461" s="5" t="s">
        <v>210</v>
      </c>
      <c r="C6461" s="5" t="s">
        <v>223</v>
      </c>
      <c r="D6461" s="5" t="s">
        <v>17</v>
      </c>
      <c r="E6461" s="5">
        <v>100</v>
      </c>
      <c r="F6461" s="6">
        <v>400</v>
      </c>
      <c r="H6461" s="15" t="str">
        <f t="shared" si="600"/>
        <v>Low</v>
      </c>
      <c r="I6461" s="11" t="str">
        <f t="shared" si="601"/>
        <v>Small</v>
      </c>
      <c r="J6461" s="11" t="str">
        <f t="shared" si="602"/>
        <v>Central</v>
      </c>
      <c r="K6461" s="11" t="str">
        <f t="shared" si="603"/>
        <v>2010s</v>
      </c>
      <c r="L6461" s="11" t="str">
        <f t="shared" si="604"/>
        <v>Pulse</v>
      </c>
      <c r="M6461" s="18">
        <f t="shared" si="605"/>
        <v>4</v>
      </c>
    </row>
    <row r="6462" spans="1:13">
      <c r="A6462" s="4">
        <v>2014</v>
      </c>
      <c r="B6462" s="5" t="s">
        <v>210</v>
      </c>
      <c r="C6462" s="5" t="s">
        <v>223</v>
      </c>
      <c r="D6462" s="5" t="s">
        <v>15</v>
      </c>
      <c r="E6462" s="5">
        <v>209330</v>
      </c>
      <c r="F6462" s="6">
        <v>2804.95</v>
      </c>
      <c r="H6462" s="15" t="str">
        <f t="shared" si="600"/>
        <v>Medium</v>
      </c>
      <c r="I6462" s="11" t="str">
        <f t="shared" si="601"/>
        <v>Large</v>
      </c>
      <c r="J6462" s="11" t="str">
        <f t="shared" si="602"/>
        <v>Central</v>
      </c>
      <c r="K6462" s="11" t="str">
        <f t="shared" si="603"/>
        <v>2010s</v>
      </c>
      <c r="L6462" s="11" t="str">
        <f t="shared" si="604"/>
        <v>Cereal</v>
      </c>
      <c r="M6462" s="18">
        <f t="shared" si="605"/>
        <v>1.3399656045478431E-2</v>
      </c>
    </row>
    <row r="6463" spans="1:13">
      <c r="A6463" s="4">
        <v>2014</v>
      </c>
      <c r="B6463" s="5" t="s">
        <v>210</v>
      </c>
      <c r="C6463" s="5" t="s">
        <v>223</v>
      </c>
      <c r="D6463" s="5" t="s">
        <v>16</v>
      </c>
      <c r="E6463" s="5">
        <v>1980</v>
      </c>
      <c r="F6463" s="6">
        <v>1136.3599999999999</v>
      </c>
      <c r="H6463" s="15" t="str">
        <f t="shared" si="600"/>
        <v>Medium</v>
      </c>
      <c r="I6463" s="11" t="str">
        <f t="shared" si="601"/>
        <v>Medium</v>
      </c>
      <c r="J6463" s="11" t="str">
        <f t="shared" si="602"/>
        <v>Central</v>
      </c>
      <c r="K6463" s="11" t="str">
        <f t="shared" si="603"/>
        <v>2010s</v>
      </c>
      <c r="L6463" s="11" t="str">
        <f t="shared" si="604"/>
        <v>Cereal</v>
      </c>
      <c r="M6463" s="18">
        <f t="shared" si="605"/>
        <v>0.57391919191919183</v>
      </c>
    </row>
    <row r="6464" spans="1:13">
      <c r="A6464" s="4">
        <v>2014</v>
      </c>
      <c r="B6464" s="5" t="s">
        <v>210</v>
      </c>
      <c r="C6464" s="5" t="s">
        <v>223</v>
      </c>
      <c r="D6464" s="5" t="s">
        <v>17</v>
      </c>
      <c r="E6464" s="5">
        <v>70</v>
      </c>
      <c r="F6464" s="6">
        <v>285.70999999999998</v>
      </c>
      <c r="H6464" s="15" t="str">
        <f t="shared" si="600"/>
        <v>Low</v>
      </c>
      <c r="I6464" s="11" t="str">
        <f t="shared" si="601"/>
        <v>Small</v>
      </c>
      <c r="J6464" s="11" t="str">
        <f t="shared" si="602"/>
        <v>Central</v>
      </c>
      <c r="K6464" s="11" t="str">
        <f t="shared" si="603"/>
        <v>2010s</v>
      </c>
      <c r="L6464" s="11" t="str">
        <f t="shared" si="604"/>
        <v>Pulse</v>
      </c>
      <c r="M6464" s="18">
        <f t="shared" si="605"/>
        <v>4.0815714285714284</v>
      </c>
    </row>
    <row r="6465" spans="1:13">
      <c r="A6465" s="4">
        <v>2015</v>
      </c>
      <c r="B6465" s="5" t="s">
        <v>210</v>
      </c>
      <c r="C6465" s="5" t="s">
        <v>223</v>
      </c>
      <c r="D6465" s="5" t="s">
        <v>15</v>
      </c>
      <c r="E6465" s="5">
        <v>155990</v>
      </c>
      <c r="F6465" s="6">
        <v>3149.05</v>
      </c>
      <c r="H6465" s="15" t="str">
        <f t="shared" si="600"/>
        <v>High</v>
      </c>
      <c r="I6465" s="11" t="str">
        <f t="shared" si="601"/>
        <v>Large</v>
      </c>
      <c r="J6465" s="11" t="str">
        <f t="shared" si="602"/>
        <v>Central</v>
      </c>
      <c r="K6465" s="11" t="str">
        <f t="shared" si="603"/>
        <v>2010s</v>
      </c>
      <c r="L6465" s="11" t="str">
        <f t="shared" si="604"/>
        <v>Cereal</v>
      </c>
      <c r="M6465" s="18">
        <f t="shared" si="605"/>
        <v>2.0187512020001283E-2</v>
      </c>
    </row>
    <row r="6466" spans="1:13">
      <c r="A6466" s="4">
        <v>2015</v>
      </c>
      <c r="B6466" s="5" t="s">
        <v>210</v>
      </c>
      <c r="C6466" s="5" t="s">
        <v>223</v>
      </c>
      <c r="D6466" s="5" t="s">
        <v>16</v>
      </c>
      <c r="E6466" s="5">
        <v>1480</v>
      </c>
      <c r="F6466" s="6">
        <v>1358.11</v>
      </c>
      <c r="H6466" s="15" t="str">
        <f t="shared" si="600"/>
        <v>Medium</v>
      </c>
      <c r="I6466" s="11" t="str">
        <f t="shared" si="601"/>
        <v>Medium</v>
      </c>
      <c r="J6466" s="11" t="str">
        <f t="shared" si="602"/>
        <v>Central</v>
      </c>
      <c r="K6466" s="11" t="str">
        <f t="shared" si="603"/>
        <v>2010s</v>
      </c>
      <c r="L6466" s="11" t="str">
        <f t="shared" si="604"/>
        <v>Cereal</v>
      </c>
      <c r="M6466" s="18">
        <f t="shared" si="605"/>
        <v>0.91764189189189183</v>
      </c>
    </row>
    <row r="6467" spans="1:13">
      <c r="A6467" s="4">
        <v>2015</v>
      </c>
      <c r="B6467" s="5" t="s">
        <v>210</v>
      </c>
      <c r="C6467" s="5" t="s">
        <v>223</v>
      </c>
      <c r="D6467" s="5" t="s">
        <v>17</v>
      </c>
      <c r="E6467" s="5">
        <v>130</v>
      </c>
      <c r="F6467" s="6">
        <v>615.38</v>
      </c>
      <c r="H6467" s="15" t="str">
        <f t="shared" ref="H6467:H6530" si="606">IF(F6467&lt;1000,"Low",IF(F6467&lt;3000,"Medium","High"))</f>
        <v>Low</v>
      </c>
      <c r="I6467" s="11" t="str">
        <f t="shared" ref="I6467:I6530" si="607">IF(E6467&lt;1000,"Small",IF(E6467&lt;5000,"Medium","Large"))</f>
        <v>Small</v>
      </c>
      <c r="J6467" s="11" t="str">
        <f t="shared" ref="J6467:J6530" si="608">IF(OR(B6467="Punjab",B6467="Haryana",B6467="Himachal Pradesh",B6467="Jammu and Kashmir",B6467="Uttarakhand",B6467="Delhi",B6467="Chandigarh"),"North",IF(OR(B6467="Tamil Nadu",B6467="Karnataka",B6467="Kerala",B6467="Andhra Pradesh",B6467="Telangana"),"South",IF(OR(B6467="Maharashtra",B6467="Gujarat",B6467="Goa",B6467="Rajasthan"),"West",IF(OR(B6467="West Bengal",B6467="Bihar",B6467="Jharkhand",B6467="Odisha",B6467="Assam",B6467="Sikkim",B6467="Arunachal Pradesh",B6467="Manipur",B6467="Meghalaya",B6467="Mizoram",B6467="Nagaland",B6467="Tripura"),"East","Central"))))</f>
        <v>Central</v>
      </c>
      <c r="K6467" s="11" t="str">
        <f t="shared" ref="K6467:K6530" si="609">LEFT(A6467,3)&amp;"0s"</f>
        <v>2010s</v>
      </c>
      <c r="L6467" s="11" t="str">
        <f t="shared" ref="L6467:L6530" si="610">IF(D6467="Rice","Cereal",IF(D6467="Maize","Cereal",IF(D6467="Chickpea","Pulse",IF(D6467="Cotton","Fiber","Other"))))</f>
        <v>Pulse</v>
      </c>
      <c r="M6467" s="18">
        <f t="shared" ref="M6467:M6530" si="611">F6467/E6467</f>
        <v>4.7336923076923076</v>
      </c>
    </row>
    <row r="6468" spans="1:13">
      <c r="A6468" s="4">
        <v>2016</v>
      </c>
      <c r="B6468" s="5" t="s">
        <v>210</v>
      </c>
      <c r="C6468" s="5" t="s">
        <v>223</v>
      </c>
      <c r="D6468" s="5" t="s">
        <v>15</v>
      </c>
      <c r="E6468" s="5">
        <v>210850</v>
      </c>
      <c r="F6468" s="6">
        <v>2974</v>
      </c>
      <c r="H6468" s="15" t="str">
        <f t="shared" si="606"/>
        <v>Medium</v>
      </c>
      <c r="I6468" s="11" t="str">
        <f t="shared" si="607"/>
        <v>Large</v>
      </c>
      <c r="J6468" s="11" t="str">
        <f t="shared" si="608"/>
        <v>Central</v>
      </c>
      <c r="K6468" s="11" t="str">
        <f t="shared" si="609"/>
        <v>2010s</v>
      </c>
      <c r="L6468" s="11" t="str">
        <f t="shared" si="610"/>
        <v>Cereal</v>
      </c>
      <c r="M6468" s="18">
        <f t="shared" si="611"/>
        <v>1.4104813848707612E-2</v>
      </c>
    </row>
    <row r="6469" spans="1:13">
      <c r="A6469" s="4">
        <v>2016</v>
      </c>
      <c r="B6469" s="5" t="s">
        <v>210</v>
      </c>
      <c r="C6469" s="5" t="s">
        <v>223</v>
      </c>
      <c r="D6469" s="5" t="s">
        <v>16</v>
      </c>
      <c r="E6469" s="5">
        <v>2250</v>
      </c>
      <c r="F6469" s="6">
        <v>1908.77</v>
      </c>
      <c r="H6469" s="15" t="str">
        <f t="shared" si="606"/>
        <v>Medium</v>
      </c>
      <c r="I6469" s="11" t="str">
        <f t="shared" si="607"/>
        <v>Medium</v>
      </c>
      <c r="J6469" s="11" t="str">
        <f t="shared" si="608"/>
        <v>Central</v>
      </c>
      <c r="K6469" s="11" t="str">
        <f t="shared" si="609"/>
        <v>2010s</v>
      </c>
      <c r="L6469" s="11" t="str">
        <f t="shared" si="610"/>
        <v>Cereal</v>
      </c>
      <c r="M6469" s="18">
        <f t="shared" si="611"/>
        <v>0.84834222222222222</v>
      </c>
    </row>
    <row r="6470" spans="1:13">
      <c r="A6470" s="4">
        <v>2016</v>
      </c>
      <c r="B6470" s="5" t="s">
        <v>210</v>
      </c>
      <c r="C6470" s="5" t="s">
        <v>223</v>
      </c>
      <c r="D6470" s="5" t="s">
        <v>17</v>
      </c>
      <c r="E6470" s="5">
        <v>60</v>
      </c>
      <c r="F6470" s="6">
        <v>1080.6500000000001</v>
      </c>
      <c r="H6470" s="15" t="str">
        <f t="shared" si="606"/>
        <v>Medium</v>
      </c>
      <c r="I6470" s="11" t="str">
        <f t="shared" si="607"/>
        <v>Small</v>
      </c>
      <c r="J6470" s="11" t="str">
        <f t="shared" si="608"/>
        <v>Central</v>
      </c>
      <c r="K6470" s="11" t="str">
        <f t="shared" si="609"/>
        <v>2010s</v>
      </c>
      <c r="L6470" s="11" t="str">
        <f t="shared" si="610"/>
        <v>Pulse</v>
      </c>
      <c r="M6470" s="18">
        <f t="shared" si="611"/>
        <v>18.010833333333334</v>
      </c>
    </row>
    <row r="6471" spans="1:13">
      <c r="A6471" s="4">
        <v>2017</v>
      </c>
      <c r="B6471" s="5" t="s">
        <v>210</v>
      </c>
      <c r="C6471" s="5" t="s">
        <v>223</v>
      </c>
      <c r="D6471" s="5" t="s">
        <v>15</v>
      </c>
      <c r="E6471" s="5">
        <v>210760</v>
      </c>
      <c r="F6471" s="6">
        <v>3259</v>
      </c>
      <c r="H6471" s="15" t="str">
        <f t="shared" si="606"/>
        <v>High</v>
      </c>
      <c r="I6471" s="11" t="str">
        <f t="shared" si="607"/>
        <v>Large</v>
      </c>
      <c r="J6471" s="11" t="str">
        <f t="shared" si="608"/>
        <v>Central</v>
      </c>
      <c r="K6471" s="11" t="str">
        <f t="shared" si="609"/>
        <v>2010s</v>
      </c>
      <c r="L6471" s="11" t="str">
        <f t="shared" si="610"/>
        <v>Cereal</v>
      </c>
      <c r="M6471" s="18">
        <f t="shared" si="611"/>
        <v>1.546308597456823E-2</v>
      </c>
    </row>
    <row r="6472" spans="1:13">
      <c r="A6472" s="4">
        <v>2017</v>
      </c>
      <c r="B6472" s="5" t="s">
        <v>210</v>
      </c>
      <c r="C6472" s="5" t="s">
        <v>223</v>
      </c>
      <c r="D6472" s="5" t="s">
        <v>16</v>
      </c>
      <c r="E6472" s="5">
        <v>2300</v>
      </c>
      <c r="F6472" s="6">
        <v>2131.13</v>
      </c>
      <c r="H6472" s="15" t="str">
        <f t="shared" si="606"/>
        <v>Medium</v>
      </c>
      <c r="I6472" s="11" t="str">
        <f t="shared" si="607"/>
        <v>Medium</v>
      </c>
      <c r="J6472" s="11" t="str">
        <f t="shared" si="608"/>
        <v>Central</v>
      </c>
      <c r="K6472" s="11" t="str">
        <f t="shared" si="609"/>
        <v>2010s</v>
      </c>
      <c r="L6472" s="11" t="str">
        <f t="shared" si="610"/>
        <v>Cereal</v>
      </c>
      <c r="M6472" s="18">
        <f t="shared" si="611"/>
        <v>0.9265782608695653</v>
      </c>
    </row>
    <row r="6473" spans="1:13">
      <c r="A6473" s="4">
        <v>2017</v>
      </c>
      <c r="B6473" s="5" t="s">
        <v>210</v>
      </c>
      <c r="C6473" s="5" t="s">
        <v>223</v>
      </c>
      <c r="D6473" s="5" t="s">
        <v>17</v>
      </c>
      <c r="E6473" s="5">
        <v>190</v>
      </c>
      <c r="F6473" s="6">
        <v>1047.6199999999999</v>
      </c>
      <c r="H6473" s="15" t="str">
        <f t="shared" si="606"/>
        <v>Medium</v>
      </c>
      <c r="I6473" s="11" t="str">
        <f t="shared" si="607"/>
        <v>Small</v>
      </c>
      <c r="J6473" s="11" t="str">
        <f t="shared" si="608"/>
        <v>Central</v>
      </c>
      <c r="K6473" s="11" t="str">
        <f t="shared" si="609"/>
        <v>2010s</v>
      </c>
      <c r="L6473" s="11" t="str">
        <f t="shared" si="610"/>
        <v>Pulse</v>
      </c>
      <c r="M6473" s="18">
        <f t="shared" si="611"/>
        <v>5.5137894736842101</v>
      </c>
    </row>
    <row r="6474" spans="1:13">
      <c r="A6474" s="4">
        <v>2008</v>
      </c>
      <c r="B6474" s="5" t="s">
        <v>210</v>
      </c>
      <c r="C6474" s="5" t="s">
        <v>224</v>
      </c>
      <c r="D6474" s="5" t="s">
        <v>15</v>
      </c>
      <c r="E6474" s="5">
        <v>162540</v>
      </c>
      <c r="F6474" s="6">
        <v>2413.9899999999998</v>
      </c>
      <c r="H6474" s="15" t="str">
        <f t="shared" si="606"/>
        <v>Medium</v>
      </c>
      <c r="I6474" s="11" t="str">
        <f t="shared" si="607"/>
        <v>Large</v>
      </c>
      <c r="J6474" s="11" t="str">
        <f t="shared" si="608"/>
        <v>Central</v>
      </c>
      <c r="K6474" s="11" t="str">
        <f t="shared" si="609"/>
        <v>2000s</v>
      </c>
      <c r="L6474" s="11" t="str">
        <f t="shared" si="610"/>
        <v>Cereal</v>
      </c>
      <c r="M6474" s="18">
        <f t="shared" si="611"/>
        <v>1.4851667281899839E-2</v>
      </c>
    </row>
    <row r="6475" spans="1:13">
      <c r="A6475" s="4">
        <v>2008</v>
      </c>
      <c r="B6475" s="5" t="s">
        <v>210</v>
      </c>
      <c r="C6475" s="5" t="s">
        <v>224</v>
      </c>
      <c r="D6475" s="5" t="s">
        <v>16</v>
      </c>
      <c r="E6475" s="5">
        <v>360</v>
      </c>
      <c r="F6475" s="6">
        <v>1833.33</v>
      </c>
      <c r="H6475" s="15" t="str">
        <f t="shared" si="606"/>
        <v>Medium</v>
      </c>
      <c r="I6475" s="11" t="str">
        <f t="shared" si="607"/>
        <v>Small</v>
      </c>
      <c r="J6475" s="11" t="str">
        <f t="shared" si="608"/>
        <v>Central</v>
      </c>
      <c r="K6475" s="11" t="str">
        <f t="shared" si="609"/>
        <v>2000s</v>
      </c>
      <c r="L6475" s="11" t="str">
        <f t="shared" si="610"/>
        <v>Cereal</v>
      </c>
      <c r="M6475" s="18">
        <f t="shared" si="611"/>
        <v>5.0925833333333328</v>
      </c>
    </row>
    <row r="6476" spans="1:13">
      <c r="A6476" s="4">
        <v>2009</v>
      </c>
      <c r="B6476" s="5" t="s">
        <v>210</v>
      </c>
      <c r="C6476" s="5" t="s">
        <v>224</v>
      </c>
      <c r="D6476" s="5" t="s">
        <v>15</v>
      </c>
      <c r="E6476" s="5">
        <v>163420</v>
      </c>
      <c r="F6476" s="6">
        <v>2598.09</v>
      </c>
      <c r="H6476" s="15" t="str">
        <f t="shared" si="606"/>
        <v>Medium</v>
      </c>
      <c r="I6476" s="11" t="str">
        <f t="shared" si="607"/>
        <v>Large</v>
      </c>
      <c r="J6476" s="11" t="str">
        <f t="shared" si="608"/>
        <v>Central</v>
      </c>
      <c r="K6476" s="11" t="str">
        <f t="shared" si="609"/>
        <v>2000s</v>
      </c>
      <c r="L6476" s="11" t="str">
        <f t="shared" si="610"/>
        <v>Cereal</v>
      </c>
      <c r="M6476" s="18">
        <f t="shared" si="611"/>
        <v>1.5898237669807858E-2</v>
      </c>
    </row>
    <row r="6477" spans="1:13">
      <c r="A6477" s="4">
        <v>2009</v>
      </c>
      <c r="B6477" s="5" t="s">
        <v>210</v>
      </c>
      <c r="C6477" s="5" t="s">
        <v>224</v>
      </c>
      <c r="D6477" s="5" t="s">
        <v>16</v>
      </c>
      <c r="E6477" s="5">
        <v>200</v>
      </c>
      <c r="F6477" s="6">
        <v>1700</v>
      </c>
      <c r="H6477" s="15" t="str">
        <f t="shared" si="606"/>
        <v>Medium</v>
      </c>
      <c r="I6477" s="11" t="str">
        <f t="shared" si="607"/>
        <v>Small</v>
      </c>
      <c r="J6477" s="11" t="str">
        <f t="shared" si="608"/>
        <v>Central</v>
      </c>
      <c r="K6477" s="11" t="str">
        <f t="shared" si="609"/>
        <v>2000s</v>
      </c>
      <c r="L6477" s="11" t="str">
        <f t="shared" si="610"/>
        <v>Cereal</v>
      </c>
      <c r="M6477" s="18">
        <f t="shared" si="611"/>
        <v>8.5</v>
      </c>
    </row>
    <row r="6478" spans="1:13">
      <c r="A6478" s="4">
        <v>2010</v>
      </c>
      <c r="B6478" s="5" t="s">
        <v>210</v>
      </c>
      <c r="C6478" s="5" t="s">
        <v>224</v>
      </c>
      <c r="D6478" s="5" t="s">
        <v>15</v>
      </c>
      <c r="E6478" s="5">
        <v>162790</v>
      </c>
      <c r="F6478" s="6">
        <v>2485.7199999999998</v>
      </c>
      <c r="H6478" s="15" t="str">
        <f t="shared" si="606"/>
        <v>Medium</v>
      </c>
      <c r="I6478" s="11" t="str">
        <f t="shared" si="607"/>
        <v>Large</v>
      </c>
      <c r="J6478" s="11" t="str">
        <f t="shared" si="608"/>
        <v>Central</v>
      </c>
      <c r="K6478" s="11" t="str">
        <f t="shared" si="609"/>
        <v>2010s</v>
      </c>
      <c r="L6478" s="11" t="str">
        <f t="shared" si="610"/>
        <v>Cereal</v>
      </c>
      <c r="M6478" s="18">
        <f t="shared" si="611"/>
        <v>1.5269488297806989E-2</v>
      </c>
    </row>
    <row r="6479" spans="1:13">
      <c r="A6479" s="4">
        <v>2010</v>
      </c>
      <c r="B6479" s="5" t="s">
        <v>210</v>
      </c>
      <c r="C6479" s="5" t="s">
        <v>224</v>
      </c>
      <c r="D6479" s="5" t="s">
        <v>16</v>
      </c>
      <c r="E6479" s="5">
        <v>170</v>
      </c>
      <c r="F6479" s="6">
        <v>1647.06</v>
      </c>
      <c r="H6479" s="15" t="str">
        <f t="shared" si="606"/>
        <v>Medium</v>
      </c>
      <c r="I6479" s="11" t="str">
        <f t="shared" si="607"/>
        <v>Small</v>
      </c>
      <c r="J6479" s="11" t="str">
        <f t="shared" si="608"/>
        <v>Central</v>
      </c>
      <c r="K6479" s="11" t="str">
        <f t="shared" si="609"/>
        <v>2010s</v>
      </c>
      <c r="L6479" s="11" t="str">
        <f t="shared" si="610"/>
        <v>Cereal</v>
      </c>
      <c r="M6479" s="18">
        <f t="shared" si="611"/>
        <v>9.6885882352941177</v>
      </c>
    </row>
    <row r="6480" spans="1:13">
      <c r="A6480" s="4">
        <v>2011</v>
      </c>
      <c r="B6480" s="5" t="s">
        <v>210</v>
      </c>
      <c r="C6480" s="5" t="s">
        <v>224</v>
      </c>
      <c r="D6480" s="5" t="s">
        <v>15</v>
      </c>
      <c r="E6480" s="5">
        <v>155150</v>
      </c>
      <c r="F6480" s="6">
        <v>2807.03</v>
      </c>
      <c r="H6480" s="15" t="str">
        <f t="shared" si="606"/>
        <v>Medium</v>
      </c>
      <c r="I6480" s="11" t="str">
        <f t="shared" si="607"/>
        <v>Large</v>
      </c>
      <c r="J6480" s="11" t="str">
        <f t="shared" si="608"/>
        <v>Central</v>
      </c>
      <c r="K6480" s="11" t="str">
        <f t="shared" si="609"/>
        <v>2010s</v>
      </c>
      <c r="L6480" s="11" t="str">
        <f t="shared" si="610"/>
        <v>Cereal</v>
      </c>
      <c r="M6480" s="18">
        <f t="shared" si="611"/>
        <v>1.8092362230099905E-2</v>
      </c>
    </row>
    <row r="6481" spans="1:13">
      <c r="A6481" s="4">
        <v>2011</v>
      </c>
      <c r="B6481" s="5" t="s">
        <v>210</v>
      </c>
      <c r="C6481" s="5" t="s">
        <v>224</v>
      </c>
      <c r="D6481" s="5" t="s">
        <v>16</v>
      </c>
      <c r="E6481" s="5">
        <v>310</v>
      </c>
      <c r="F6481" s="6">
        <v>1838.71</v>
      </c>
      <c r="H6481" s="15" t="str">
        <f t="shared" si="606"/>
        <v>Medium</v>
      </c>
      <c r="I6481" s="11" t="str">
        <f t="shared" si="607"/>
        <v>Small</v>
      </c>
      <c r="J6481" s="11" t="str">
        <f t="shared" si="608"/>
        <v>Central</v>
      </c>
      <c r="K6481" s="11" t="str">
        <f t="shared" si="609"/>
        <v>2010s</v>
      </c>
      <c r="L6481" s="11" t="str">
        <f t="shared" si="610"/>
        <v>Cereal</v>
      </c>
      <c r="M6481" s="18">
        <f t="shared" si="611"/>
        <v>5.931322580645161</v>
      </c>
    </row>
    <row r="6482" spans="1:13">
      <c r="A6482" s="4">
        <v>2012</v>
      </c>
      <c r="B6482" s="5" t="s">
        <v>210</v>
      </c>
      <c r="C6482" s="5" t="s">
        <v>224</v>
      </c>
      <c r="D6482" s="5" t="s">
        <v>15</v>
      </c>
      <c r="E6482" s="5">
        <v>51510</v>
      </c>
      <c r="F6482" s="6">
        <v>2524.17</v>
      </c>
      <c r="H6482" s="15" t="str">
        <f t="shared" si="606"/>
        <v>Medium</v>
      </c>
      <c r="I6482" s="11" t="str">
        <f t="shared" si="607"/>
        <v>Large</v>
      </c>
      <c r="J6482" s="11" t="str">
        <f t="shared" si="608"/>
        <v>Central</v>
      </c>
      <c r="K6482" s="11" t="str">
        <f t="shared" si="609"/>
        <v>2010s</v>
      </c>
      <c r="L6482" s="11" t="str">
        <f t="shared" si="610"/>
        <v>Cereal</v>
      </c>
      <c r="M6482" s="18">
        <f t="shared" si="611"/>
        <v>4.9003494467093768E-2</v>
      </c>
    </row>
    <row r="6483" spans="1:13">
      <c r="A6483" s="4">
        <v>2012</v>
      </c>
      <c r="B6483" s="5" t="s">
        <v>210</v>
      </c>
      <c r="C6483" s="5" t="s">
        <v>224</v>
      </c>
      <c r="D6483" s="5" t="s">
        <v>16</v>
      </c>
      <c r="E6483" s="5">
        <v>200</v>
      </c>
      <c r="F6483" s="6">
        <v>1950</v>
      </c>
      <c r="H6483" s="15" t="str">
        <f t="shared" si="606"/>
        <v>Medium</v>
      </c>
      <c r="I6483" s="11" t="str">
        <f t="shared" si="607"/>
        <v>Small</v>
      </c>
      <c r="J6483" s="11" t="str">
        <f t="shared" si="608"/>
        <v>Central</v>
      </c>
      <c r="K6483" s="11" t="str">
        <f t="shared" si="609"/>
        <v>2010s</v>
      </c>
      <c r="L6483" s="11" t="str">
        <f t="shared" si="610"/>
        <v>Cereal</v>
      </c>
      <c r="M6483" s="18">
        <f t="shared" si="611"/>
        <v>9.75</v>
      </c>
    </row>
    <row r="6484" spans="1:13">
      <c r="A6484" s="4">
        <v>2013</v>
      </c>
      <c r="B6484" s="5" t="s">
        <v>210</v>
      </c>
      <c r="C6484" s="5" t="s">
        <v>224</v>
      </c>
      <c r="D6484" s="5" t="s">
        <v>15</v>
      </c>
      <c r="E6484" s="5">
        <v>135910</v>
      </c>
      <c r="F6484" s="6">
        <v>2797</v>
      </c>
      <c r="H6484" s="15" t="str">
        <f t="shared" si="606"/>
        <v>Medium</v>
      </c>
      <c r="I6484" s="11" t="str">
        <f t="shared" si="607"/>
        <v>Large</v>
      </c>
      <c r="J6484" s="11" t="str">
        <f t="shared" si="608"/>
        <v>Central</v>
      </c>
      <c r="K6484" s="11" t="str">
        <f t="shared" si="609"/>
        <v>2010s</v>
      </c>
      <c r="L6484" s="11" t="str">
        <f t="shared" si="610"/>
        <v>Cereal</v>
      </c>
      <c r="M6484" s="18">
        <f t="shared" si="611"/>
        <v>2.0579795452873226E-2</v>
      </c>
    </row>
    <row r="6485" spans="1:13">
      <c r="A6485" s="4">
        <v>2013</v>
      </c>
      <c r="B6485" s="5" t="s">
        <v>210</v>
      </c>
      <c r="C6485" s="5" t="s">
        <v>224</v>
      </c>
      <c r="D6485" s="5" t="s">
        <v>16</v>
      </c>
      <c r="E6485" s="5">
        <v>280</v>
      </c>
      <c r="F6485" s="6">
        <v>2035.71</v>
      </c>
      <c r="H6485" s="15" t="str">
        <f t="shared" si="606"/>
        <v>Medium</v>
      </c>
      <c r="I6485" s="11" t="str">
        <f t="shared" si="607"/>
        <v>Small</v>
      </c>
      <c r="J6485" s="11" t="str">
        <f t="shared" si="608"/>
        <v>Central</v>
      </c>
      <c r="K6485" s="11" t="str">
        <f t="shared" si="609"/>
        <v>2010s</v>
      </c>
      <c r="L6485" s="11" t="str">
        <f t="shared" si="610"/>
        <v>Cereal</v>
      </c>
      <c r="M6485" s="18">
        <f t="shared" si="611"/>
        <v>7.2703928571428573</v>
      </c>
    </row>
    <row r="6486" spans="1:13">
      <c r="A6486" s="4">
        <v>2014</v>
      </c>
      <c r="B6486" s="5" t="s">
        <v>210</v>
      </c>
      <c r="C6486" s="5" t="s">
        <v>224</v>
      </c>
      <c r="D6486" s="5" t="s">
        <v>15</v>
      </c>
      <c r="E6486" s="5">
        <v>128990</v>
      </c>
      <c r="F6486" s="6">
        <v>2626.02</v>
      </c>
      <c r="H6486" s="15" t="str">
        <f t="shared" si="606"/>
        <v>Medium</v>
      </c>
      <c r="I6486" s="11" t="str">
        <f t="shared" si="607"/>
        <v>Large</v>
      </c>
      <c r="J6486" s="11" t="str">
        <f t="shared" si="608"/>
        <v>Central</v>
      </c>
      <c r="K6486" s="11" t="str">
        <f t="shared" si="609"/>
        <v>2010s</v>
      </c>
      <c r="L6486" s="11" t="str">
        <f t="shared" si="610"/>
        <v>Cereal</v>
      </c>
      <c r="M6486" s="18">
        <f t="shared" si="611"/>
        <v>2.0358322350569811E-2</v>
      </c>
    </row>
    <row r="6487" spans="1:13">
      <c r="A6487" s="4">
        <v>2014</v>
      </c>
      <c r="B6487" s="5" t="s">
        <v>210</v>
      </c>
      <c r="C6487" s="5" t="s">
        <v>224</v>
      </c>
      <c r="D6487" s="5" t="s">
        <v>16</v>
      </c>
      <c r="E6487" s="5">
        <v>580</v>
      </c>
      <c r="F6487" s="6">
        <v>1948.28</v>
      </c>
      <c r="H6487" s="15" t="str">
        <f t="shared" si="606"/>
        <v>Medium</v>
      </c>
      <c r="I6487" s="11" t="str">
        <f t="shared" si="607"/>
        <v>Small</v>
      </c>
      <c r="J6487" s="11" t="str">
        <f t="shared" si="608"/>
        <v>Central</v>
      </c>
      <c r="K6487" s="11" t="str">
        <f t="shared" si="609"/>
        <v>2010s</v>
      </c>
      <c r="L6487" s="11" t="str">
        <f t="shared" si="610"/>
        <v>Cereal</v>
      </c>
      <c r="M6487" s="18">
        <f t="shared" si="611"/>
        <v>3.3591034482758619</v>
      </c>
    </row>
    <row r="6488" spans="1:13">
      <c r="A6488" s="4">
        <v>2015</v>
      </c>
      <c r="B6488" s="5" t="s">
        <v>210</v>
      </c>
      <c r="C6488" s="5" t="s">
        <v>224</v>
      </c>
      <c r="D6488" s="5" t="s">
        <v>15</v>
      </c>
      <c r="E6488" s="5">
        <v>145070</v>
      </c>
      <c r="F6488" s="6">
        <v>3010</v>
      </c>
      <c r="H6488" s="15" t="str">
        <f t="shared" si="606"/>
        <v>High</v>
      </c>
      <c r="I6488" s="11" t="str">
        <f t="shared" si="607"/>
        <v>Large</v>
      </c>
      <c r="J6488" s="11" t="str">
        <f t="shared" si="608"/>
        <v>Central</v>
      </c>
      <c r="K6488" s="11" t="str">
        <f t="shared" si="609"/>
        <v>2010s</v>
      </c>
      <c r="L6488" s="11" t="str">
        <f t="shared" si="610"/>
        <v>Cereal</v>
      </c>
      <c r="M6488" s="18">
        <f t="shared" si="611"/>
        <v>2.0748604122147928E-2</v>
      </c>
    </row>
    <row r="6489" spans="1:13">
      <c r="A6489" s="4">
        <v>2015</v>
      </c>
      <c r="B6489" s="5" t="s">
        <v>210</v>
      </c>
      <c r="C6489" s="5" t="s">
        <v>224</v>
      </c>
      <c r="D6489" s="5" t="s">
        <v>16</v>
      </c>
      <c r="E6489" s="5">
        <v>1660</v>
      </c>
      <c r="F6489" s="6">
        <v>1765.06</v>
      </c>
      <c r="H6489" s="15" t="str">
        <f t="shared" si="606"/>
        <v>Medium</v>
      </c>
      <c r="I6489" s="11" t="str">
        <f t="shared" si="607"/>
        <v>Medium</v>
      </c>
      <c r="J6489" s="11" t="str">
        <f t="shared" si="608"/>
        <v>Central</v>
      </c>
      <c r="K6489" s="11" t="str">
        <f t="shared" si="609"/>
        <v>2010s</v>
      </c>
      <c r="L6489" s="11" t="str">
        <f t="shared" si="610"/>
        <v>Cereal</v>
      </c>
      <c r="M6489" s="18">
        <f t="shared" si="611"/>
        <v>1.0632891566265059</v>
      </c>
    </row>
    <row r="6490" spans="1:13">
      <c r="A6490" s="4">
        <v>2016</v>
      </c>
      <c r="B6490" s="5" t="s">
        <v>210</v>
      </c>
      <c r="C6490" s="5" t="s">
        <v>224</v>
      </c>
      <c r="D6490" s="5" t="s">
        <v>15</v>
      </c>
      <c r="E6490" s="5">
        <v>153580</v>
      </c>
      <c r="F6490" s="6">
        <v>3132</v>
      </c>
      <c r="H6490" s="15" t="str">
        <f t="shared" si="606"/>
        <v>High</v>
      </c>
      <c r="I6490" s="11" t="str">
        <f t="shared" si="607"/>
        <v>Large</v>
      </c>
      <c r="J6490" s="11" t="str">
        <f t="shared" si="608"/>
        <v>Central</v>
      </c>
      <c r="K6490" s="11" t="str">
        <f t="shared" si="609"/>
        <v>2010s</v>
      </c>
      <c r="L6490" s="11" t="str">
        <f t="shared" si="610"/>
        <v>Cereal</v>
      </c>
      <c r="M6490" s="18">
        <f t="shared" si="611"/>
        <v>2.0393280375048835E-2</v>
      </c>
    </row>
    <row r="6491" spans="1:13">
      <c r="A6491" s="4">
        <v>2016</v>
      </c>
      <c r="B6491" s="5" t="s">
        <v>210</v>
      </c>
      <c r="C6491" s="5" t="s">
        <v>224</v>
      </c>
      <c r="D6491" s="5" t="s">
        <v>16</v>
      </c>
      <c r="E6491" s="5">
        <v>350</v>
      </c>
      <c r="F6491" s="6">
        <v>2057.31</v>
      </c>
      <c r="H6491" s="15" t="str">
        <f t="shared" si="606"/>
        <v>Medium</v>
      </c>
      <c r="I6491" s="11" t="str">
        <f t="shared" si="607"/>
        <v>Small</v>
      </c>
      <c r="J6491" s="11" t="str">
        <f t="shared" si="608"/>
        <v>Central</v>
      </c>
      <c r="K6491" s="11" t="str">
        <f t="shared" si="609"/>
        <v>2010s</v>
      </c>
      <c r="L6491" s="11" t="str">
        <f t="shared" si="610"/>
        <v>Cereal</v>
      </c>
      <c r="M6491" s="18">
        <f t="shared" si="611"/>
        <v>5.8780285714285716</v>
      </c>
    </row>
    <row r="6492" spans="1:13">
      <c r="A6492" s="4">
        <v>2017</v>
      </c>
      <c r="B6492" s="5" t="s">
        <v>210</v>
      </c>
      <c r="C6492" s="5" t="s">
        <v>224</v>
      </c>
      <c r="D6492" s="5" t="s">
        <v>15</v>
      </c>
      <c r="E6492" s="5">
        <v>140740</v>
      </c>
      <c r="F6492" s="6">
        <v>3276</v>
      </c>
      <c r="H6492" s="15" t="str">
        <f t="shared" si="606"/>
        <v>High</v>
      </c>
      <c r="I6492" s="11" t="str">
        <f t="shared" si="607"/>
        <v>Large</v>
      </c>
      <c r="J6492" s="11" t="str">
        <f t="shared" si="608"/>
        <v>Central</v>
      </c>
      <c r="K6492" s="11" t="str">
        <f t="shared" si="609"/>
        <v>2010s</v>
      </c>
      <c r="L6492" s="11" t="str">
        <f t="shared" si="610"/>
        <v>Cereal</v>
      </c>
      <c r="M6492" s="18">
        <f t="shared" si="611"/>
        <v>2.3276964615603239E-2</v>
      </c>
    </row>
    <row r="6493" spans="1:13">
      <c r="A6493" s="4">
        <v>2017</v>
      </c>
      <c r="B6493" s="5" t="s">
        <v>210</v>
      </c>
      <c r="C6493" s="5" t="s">
        <v>224</v>
      </c>
      <c r="D6493" s="5" t="s">
        <v>16</v>
      </c>
      <c r="E6493" s="5">
        <v>180</v>
      </c>
      <c r="F6493" s="6">
        <v>2211.96</v>
      </c>
      <c r="H6493" s="15" t="str">
        <f t="shared" si="606"/>
        <v>Medium</v>
      </c>
      <c r="I6493" s="11" t="str">
        <f t="shared" si="607"/>
        <v>Small</v>
      </c>
      <c r="J6493" s="11" t="str">
        <f t="shared" si="608"/>
        <v>Central</v>
      </c>
      <c r="K6493" s="11" t="str">
        <f t="shared" si="609"/>
        <v>2010s</v>
      </c>
      <c r="L6493" s="11" t="str">
        <f t="shared" si="610"/>
        <v>Cereal</v>
      </c>
      <c r="M6493" s="18">
        <f t="shared" si="611"/>
        <v>12.288666666666668</v>
      </c>
    </row>
    <row r="6494" spans="1:13">
      <c r="A6494" s="4">
        <v>2017</v>
      </c>
      <c r="B6494" s="5" t="s">
        <v>210</v>
      </c>
      <c r="C6494" s="5" t="s">
        <v>224</v>
      </c>
      <c r="D6494" s="5" t="s">
        <v>17</v>
      </c>
      <c r="E6494" s="5">
        <v>100</v>
      </c>
      <c r="F6494" s="6">
        <v>1048.54</v>
      </c>
      <c r="H6494" s="15" t="str">
        <f t="shared" si="606"/>
        <v>Medium</v>
      </c>
      <c r="I6494" s="11" t="str">
        <f t="shared" si="607"/>
        <v>Small</v>
      </c>
      <c r="J6494" s="11" t="str">
        <f t="shared" si="608"/>
        <v>Central</v>
      </c>
      <c r="K6494" s="11" t="str">
        <f t="shared" si="609"/>
        <v>2010s</v>
      </c>
      <c r="L6494" s="11" t="str">
        <f t="shared" si="610"/>
        <v>Pulse</v>
      </c>
      <c r="M6494" s="18">
        <f t="shared" si="611"/>
        <v>10.4854</v>
      </c>
    </row>
    <row r="6495" spans="1:13">
      <c r="A6495" s="4">
        <v>2008</v>
      </c>
      <c r="B6495" s="5" t="s">
        <v>210</v>
      </c>
      <c r="C6495" s="5" t="s">
        <v>225</v>
      </c>
      <c r="D6495" s="5" t="s">
        <v>15</v>
      </c>
      <c r="E6495" s="5">
        <v>144200</v>
      </c>
      <c r="F6495" s="6">
        <v>1973.99</v>
      </c>
      <c r="H6495" s="15" t="str">
        <f t="shared" si="606"/>
        <v>Medium</v>
      </c>
      <c r="I6495" s="11" t="str">
        <f t="shared" si="607"/>
        <v>Large</v>
      </c>
      <c r="J6495" s="11" t="str">
        <f t="shared" si="608"/>
        <v>Central</v>
      </c>
      <c r="K6495" s="11" t="str">
        <f t="shared" si="609"/>
        <v>2000s</v>
      </c>
      <c r="L6495" s="11" t="str">
        <f t="shared" si="610"/>
        <v>Cereal</v>
      </c>
      <c r="M6495" s="18">
        <f t="shared" si="611"/>
        <v>1.3689251040221914E-2</v>
      </c>
    </row>
    <row r="6496" spans="1:13">
      <c r="A6496" s="4">
        <v>2008</v>
      </c>
      <c r="B6496" s="5" t="s">
        <v>210</v>
      </c>
      <c r="C6496" s="5" t="s">
        <v>225</v>
      </c>
      <c r="D6496" s="5" t="s">
        <v>16</v>
      </c>
      <c r="E6496" s="5">
        <v>210</v>
      </c>
      <c r="F6496" s="6">
        <v>1380.95</v>
      </c>
      <c r="H6496" s="15" t="str">
        <f t="shared" si="606"/>
        <v>Medium</v>
      </c>
      <c r="I6496" s="11" t="str">
        <f t="shared" si="607"/>
        <v>Small</v>
      </c>
      <c r="J6496" s="11" t="str">
        <f t="shared" si="608"/>
        <v>Central</v>
      </c>
      <c r="K6496" s="11" t="str">
        <f t="shared" si="609"/>
        <v>2000s</v>
      </c>
      <c r="L6496" s="11" t="str">
        <f t="shared" si="610"/>
        <v>Cereal</v>
      </c>
      <c r="M6496" s="18">
        <f t="shared" si="611"/>
        <v>6.5759523809523808</v>
      </c>
    </row>
    <row r="6497" spans="1:13">
      <c r="A6497" s="4">
        <v>2009</v>
      </c>
      <c r="B6497" s="5" t="s">
        <v>210</v>
      </c>
      <c r="C6497" s="5" t="s">
        <v>225</v>
      </c>
      <c r="D6497" s="5" t="s">
        <v>15</v>
      </c>
      <c r="E6497" s="5">
        <v>139880</v>
      </c>
      <c r="F6497" s="6">
        <v>2239.06</v>
      </c>
      <c r="H6497" s="15" t="str">
        <f t="shared" si="606"/>
        <v>Medium</v>
      </c>
      <c r="I6497" s="11" t="str">
        <f t="shared" si="607"/>
        <v>Large</v>
      </c>
      <c r="J6497" s="11" t="str">
        <f t="shared" si="608"/>
        <v>Central</v>
      </c>
      <c r="K6497" s="11" t="str">
        <f t="shared" si="609"/>
        <v>2000s</v>
      </c>
      <c r="L6497" s="11" t="str">
        <f t="shared" si="610"/>
        <v>Cereal</v>
      </c>
      <c r="M6497" s="18">
        <f t="shared" si="611"/>
        <v>1.6007006005147269E-2</v>
      </c>
    </row>
    <row r="6498" spans="1:13">
      <c r="A6498" s="4">
        <v>2009</v>
      </c>
      <c r="B6498" s="5" t="s">
        <v>210</v>
      </c>
      <c r="C6498" s="5" t="s">
        <v>225</v>
      </c>
      <c r="D6498" s="5" t="s">
        <v>16</v>
      </c>
      <c r="E6498" s="5">
        <v>110</v>
      </c>
      <c r="F6498" s="6">
        <v>1545.45</v>
      </c>
      <c r="H6498" s="15" t="str">
        <f t="shared" si="606"/>
        <v>Medium</v>
      </c>
      <c r="I6498" s="11" t="str">
        <f t="shared" si="607"/>
        <v>Small</v>
      </c>
      <c r="J6498" s="11" t="str">
        <f t="shared" si="608"/>
        <v>Central</v>
      </c>
      <c r="K6498" s="11" t="str">
        <f t="shared" si="609"/>
        <v>2000s</v>
      </c>
      <c r="L6498" s="11" t="str">
        <f t="shared" si="610"/>
        <v>Cereal</v>
      </c>
      <c r="M6498" s="18">
        <f t="shared" si="611"/>
        <v>14.049545454545456</v>
      </c>
    </row>
    <row r="6499" spans="1:13">
      <c r="A6499" s="4">
        <v>2009</v>
      </c>
      <c r="B6499" s="5" t="s">
        <v>210</v>
      </c>
      <c r="C6499" s="5" t="s">
        <v>225</v>
      </c>
      <c r="D6499" s="5" t="s">
        <v>17</v>
      </c>
      <c r="E6499" s="5">
        <v>20</v>
      </c>
      <c r="F6499" s="6">
        <v>500</v>
      </c>
      <c r="H6499" s="15" t="str">
        <f t="shared" si="606"/>
        <v>Low</v>
      </c>
      <c r="I6499" s="11" t="str">
        <f t="shared" si="607"/>
        <v>Small</v>
      </c>
      <c r="J6499" s="11" t="str">
        <f t="shared" si="608"/>
        <v>Central</v>
      </c>
      <c r="K6499" s="11" t="str">
        <f t="shared" si="609"/>
        <v>2000s</v>
      </c>
      <c r="L6499" s="11" t="str">
        <f t="shared" si="610"/>
        <v>Pulse</v>
      </c>
      <c r="M6499" s="18">
        <f t="shared" si="611"/>
        <v>25</v>
      </c>
    </row>
    <row r="6500" spans="1:13">
      <c r="A6500" s="4">
        <v>2010</v>
      </c>
      <c r="B6500" s="5" t="s">
        <v>210</v>
      </c>
      <c r="C6500" s="5" t="s">
        <v>225</v>
      </c>
      <c r="D6500" s="5" t="s">
        <v>15</v>
      </c>
      <c r="E6500" s="5">
        <v>144800</v>
      </c>
      <c r="F6500" s="6">
        <v>1921.82</v>
      </c>
      <c r="H6500" s="15" t="str">
        <f t="shared" si="606"/>
        <v>Medium</v>
      </c>
      <c r="I6500" s="11" t="str">
        <f t="shared" si="607"/>
        <v>Large</v>
      </c>
      <c r="J6500" s="11" t="str">
        <f t="shared" si="608"/>
        <v>Central</v>
      </c>
      <c r="K6500" s="11" t="str">
        <f t="shared" si="609"/>
        <v>2010s</v>
      </c>
      <c r="L6500" s="11" t="str">
        <f t="shared" si="610"/>
        <v>Cereal</v>
      </c>
      <c r="M6500" s="18">
        <f t="shared" si="611"/>
        <v>1.3272237569060773E-2</v>
      </c>
    </row>
    <row r="6501" spans="1:13">
      <c r="A6501" s="4">
        <v>2010</v>
      </c>
      <c r="B6501" s="5" t="s">
        <v>210</v>
      </c>
      <c r="C6501" s="5" t="s">
        <v>225</v>
      </c>
      <c r="D6501" s="5" t="s">
        <v>16</v>
      </c>
      <c r="E6501" s="5">
        <v>100</v>
      </c>
      <c r="F6501" s="6">
        <v>1100</v>
      </c>
      <c r="H6501" s="15" t="str">
        <f t="shared" si="606"/>
        <v>Medium</v>
      </c>
      <c r="I6501" s="11" t="str">
        <f t="shared" si="607"/>
        <v>Small</v>
      </c>
      <c r="J6501" s="11" t="str">
        <f t="shared" si="608"/>
        <v>Central</v>
      </c>
      <c r="K6501" s="11" t="str">
        <f t="shared" si="609"/>
        <v>2010s</v>
      </c>
      <c r="L6501" s="11" t="str">
        <f t="shared" si="610"/>
        <v>Cereal</v>
      </c>
      <c r="M6501" s="18">
        <f t="shared" si="611"/>
        <v>11</v>
      </c>
    </row>
    <row r="6502" spans="1:13">
      <c r="A6502" s="4">
        <v>2010</v>
      </c>
      <c r="B6502" s="5" t="s">
        <v>210</v>
      </c>
      <c r="C6502" s="5" t="s">
        <v>225</v>
      </c>
      <c r="D6502" s="5" t="s">
        <v>17</v>
      </c>
      <c r="E6502" s="5">
        <v>40</v>
      </c>
      <c r="F6502" s="6">
        <v>1000</v>
      </c>
      <c r="H6502" s="15" t="str">
        <f t="shared" si="606"/>
        <v>Medium</v>
      </c>
      <c r="I6502" s="11" t="str">
        <f t="shared" si="607"/>
        <v>Small</v>
      </c>
      <c r="J6502" s="11" t="str">
        <f t="shared" si="608"/>
        <v>Central</v>
      </c>
      <c r="K6502" s="11" t="str">
        <f t="shared" si="609"/>
        <v>2010s</v>
      </c>
      <c r="L6502" s="11" t="str">
        <f t="shared" si="610"/>
        <v>Pulse</v>
      </c>
      <c r="M6502" s="18">
        <f t="shared" si="611"/>
        <v>25</v>
      </c>
    </row>
    <row r="6503" spans="1:13">
      <c r="A6503" s="4">
        <v>2011</v>
      </c>
      <c r="B6503" s="5" t="s">
        <v>210</v>
      </c>
      <c r="C6503" s="5" t="s">
        <v>225</v>
      </c>
      <c r="D6503" s="5" t="s">
        <v>15</v>
      </c>
      <c r="E6503" s="5">
        <v>144990</v>
      </c>
      <c r="F6503" s="6">
        <v>2185.25</v>
      </c>
      <c r="H6503" s="15" t="str">
        <f t="shared" si="606"/>
        <v>Medium</v>
      </c>
      <c r="I6503" s="11" t="str">
        <f t="shared" si="607"/>
        <v>Large</v>
      </c>
      <c r="J6503" s="11" t="str">
        <f t="shared" si="608"/>
        <v>Central</v>
      </c>
      <c r="K6503" s="11" t="str">
        <f t="shared" si="609"/>
        <v>2010s</v>
      </c>
      <c r="L6503" s="11" t="str">
        <f t="shared" si="610"/>
        <v>Cereal</v>
      </c>
      <c r="M6503" s="18">
        <f t="shared" si="611"/>
        <v>1.5071729084764467E-2</v>
      </c>
    </row>
    <row r="6504" spans="1:13">
      <c r="A6504" s="4">
        <v>2011</v>
      </c>
      <c r="B6504" s="5" t="s">
        <v>210</v>
      </c>
      <c r="C6504" s="5" t="s">
        <v>225</v>
      </c>
      <c r="D6504" s="5" t="s">
        <v>16</v>
      </c>
      <c r="E6504" s="5">
        <v>70</v>
      </c>
      <c r="F6504" s="6">
        <v>1857.14</v>
      </c>
      <c r="H6504" s="15" t="str">
        <f t="shared" si="606"/>
        <v>Medium</v>
      </c>
      <c r="I6504" s="11" t="str">
        <f t="shared" si="607"/>
        <v>Small</v>
      </c>
      <c r="J6504" s="11" t="str">
        <f t="shared" si="608"/>
        <v>Central</v>
      </c>
      <c r="K6504" s="11" t="str">
        <f t="shared" si="609"/>
        <v>2010s</v>
      </c>
      <c r="L6504" s="11" t="str">
        <f t="shared" si="610"/>
        <v>Cereal</v>
      </c>
      <c r="M6504" s="18">
        <f t="shared" si="611"/>
        <v>26.530571428571431</v>
      </c>
    </row>
    <row r="6505" spans="1:13">
      <c r="A6505" s="4">
        <v>2011</v>
      </c>
      <c r="B6505" s="5" t="s">
        <v>210</v>
      </c>
      <c r="C6505" s="5" t="s">
        <v>225</v>
      </c>
      <c r="D6505" s="5" t="s">
        <v>17</v>
      </c>
      <c r="E6505" s="5">
        <v>10</v>
      </c>
      <c r="F6505" s="6">
        <v>2000</v>
      </c>
      <c r="H6505" s="15" t="str">
        <f t="shared" si="606"/>
        <v>Medium</v>
      </c>
      <c r="I6505" s="11" t="str">
        <f t="shared" si="607"/>
        <v>Small</v>
      </c>
      <c r="J6505" s="11" t="str">
        <f t="shared" si="608"/>
        <v>Central</v>
      </c>
      <c r="K6505" s="11" t="str">
        <f t="shared" si="609"/>
        <v>2010s</v>
      </c>
      <c r="L6505" s="11" t="str">
        <f t="shared" si="610"/>
        <v>Pulse</v>
      </c>
      <c r="M6505" s="18">
        <f t="shared" si="611"/>
        <v>200</v>
      </c>
    </row>
    <row r="6506" spans="1:13">
      <c r="A6506" s="4">
        <v>2012</v>
      </c>
      <c r="B6506" s="5" t="s">
        <v>210</v>
      </c>
      <c r="C6506" s="5" t="s">
        <v>225</v>
      </c>
      <c r="D6506" s="5" t="s">
        <v>15</v>
      </c>
      <c r="E6506" s="5">
        <v>137540</v>
      </c>
      <c r="F6506" s="6">
        <v>2273.0100000000002</v>
      </c>
      <c r="H6506" s="15" t="str">
        <f t="shared" si="606"/>
        <v>Medium</v>
      </c>
      <c r="I6506" s="11" t="str">
        <f t="shared" si="607"/>
        <v>Large</v>
      </c>
      <c r="J6506" s="11" t="str">
        <f t="shared" si="608"/>
        <v>Central</v>
      </c>
      <c r="K6506" s="11" t="str">
        <f t="shared" si="609"/>
        <v>2010s</v>
      </c>
      <c r="L6506" s="11" t="str">
        <f t="shared" si="610"/>
        <v>Cereal</v>
      </c>
      <c r="M6506" s="18">
        <f t="shared" si="611"/>
        <v>1.6526174203867969E-2</v>
      </c>
    </row>
    <row r="6507" spans="1:13">
      <c r="A6507" s="4">
        <v>2012</v>
      </c>
      <c r="B6507" s="5" t="s">
        <v>210</v>
      </c>
      <c r="C6507" s="5" t="s">
        <v>225</v>
      </c>
      <c r="D6507" s="5" t="s">
        <v>16</v>
      </c>
      <c r="E6507" s="5">
        <v>170</v>
      </c>
      <c r="F6507" s="6">
        <v>1411.76</v>
      </c>
      <c r="H6507" s="15" t="str">
        <f t="shared" si="606"/>
        <v>Medium</v>
      </c>
      <c r="I6507" s="11" t="str">
        <f t="shared" si="607"/>
        <v>Small</v>
      </c>
      <c r="J6507" s="11" t="str">
        <f t="shared" si="608"/>
        <v>Central</v>
      </c>
      <c r="K6507" s="11" t="str">
        <f t="shared" si="609"/>
        <v>2010s</v>
      </c>
      <c r="L6507" s="11" t="str">
        <f t="shared" si="610"/>
        <v>Cereal</v>
      </c>
      <c r="M6507" s="18">
        <f t="shared" si="611"/>
        <v>8.3044705882352936</v>
      </c>
    </row>
    <row r="6508" spans="1:13">
      <c r="A6508" s="4">
        <v>2013</v>
      </c>
      <c r="B6508" s="5" t="s">
        <v>210</v>
      </c>
      <c r="C6508" s="5" t="s">
        <v>225</v>
      </c>
      <c r="D6508" s="5" t="s">
        <v>15</v>
      </c>
      <c r="E6508" s="5">
        <v>136970</v>
      </c>
      <c r="F6508" s="6">
        <v>2241</v>
      </c>
      <c r="H6508" s="15" t="str">
        <f t="shared" si="606"/>
        <v>Medium</v>
      </c>
      <c r="I6508" s="11" t="str">
        <f t="shared" si="607"/>
        <v>Large</v>
      </c>
      <c r="J6508" s="11" t="str">
        <f t="shared" si="608"/>
        <v>Central</v>
      </c>
      <c r="K6508" s="11" t="str">
        <f t="shared" si="609"/>
        <v>2010s</v>
      </c>
      <c r="L6508" s="11" t="str">
        <f t="shared" si="610"/>
        <v>Cereal</v>
      </c>
      <c r="M6508" s="18">
        <f t="shared" si="611"/>
        <v>1.6361246988391618E-2</v>
      </c>
    </row>
    <row r="6509" spans="1:13">
      <c r="A6509" s="4">
        <v>2013</v>
      </c>
      <c r="B6509" s="5" t="s">
        <v>210</v>
      </c>
      <c r="C6509" s="5" t="s">
        <v>225</v>
      </c>
      <c r="D6509" s="5" t="s">
        <v>16</v>
      </c>
      <c r="E6509" s="5">
        <v>400</v>
      </c>
      <c r="F6509" s="6">
        <v>3050</v>
      </c>
      <c r="H6509" s="15" t="str">
        <f t="shared" si="606"/>
        <v>High</v>
      </c>
      <c r="I6509" s="11" t="str">
        <f t="shared" si="607"/>
        <v>Small</v>
      </c>
      <c r="J6509" s="11" t="str">
        <f t="shared" si="608"/>
        <v>Central</v>
      </c>
      <c r="K6509" s="11" t="str">
        <f t="shared" si="609"/>
        <v>2010s</v>
      </c>
      <c r="L6509" s="11" t="str">
        <f t="shared" si="610"/>
        <v>Cereal</v>
      </c>
      <c r="M6509" s="18">
        <f t="shared" si="611"/>
        <v>7.625</v>
      </c>
    </row>
    <row r="6510" spans="1:13">
      <c r="A6510" s="4">
        <v>2014</v>
      </c>
      <c r="B6510" s="5" t="s">
        <v>210</v>
      </c>
      <c r="C6510" s="5" t="s">
        <v>225</v>
      </c>
      <c r="D6510" s="5" t="s">
        <v>15</v>
      </c>
      <c r="E6510" s="5">
        <v>132690</v>
      </c>
      <c r="F6510" s="6">
        <v>2260</v>
      </c>
      <c r="H6510" s="15" t="str">
        <f t="shared" si="606"/>
        <v>Medium</v>
      </c>
      <c r="I6510" s="11" t="str">
        <f t="shared" si="607"/>
        <v>Large</v>
      </c>
      <c r="J6510" s="11" t="str">
        <f t="shared" si="608"/>
        <v>Central</v>
      </c>
      <c r="K6510" s="11" t="str">
        <f t="shared" si="609"/>
        <v>2010s</v>
      </c>
      <c r="L6510" s="11" t="str">
        <f t="shared" si="610"/>
        <v>Cereal</v>
      </c>
      <c r="M6510" s="18">
        <f t="shared" si="611"/>
        <v>1.7032180269801793E-2</v>
      </c>
    </row>
    <row r="6511" spans="1:13">
      <c r="A6511" s="4">
        <v>2014</v>
      </c>
      <c r="B6511" s="5" t="s">
        <v>210</v>
      </c>
      <c r="C6511" s="5" t="s">
        <v>225</v>
      </c>
      <c r="D6511" s="5" t="s">
        <v>16</v>
      </c>
      <c r="E6511" s="5">
        <v>90</v>
      </c>
      <c r="F6511" s="6">
        <v>1888.89</v>
      </c>
      <c r="H6511" s="15" t="str">
        <f t="shared" si="606"/>
        <v>Medium</v>
      </c>
      <c r="I6511" s="11" t="str">
        <f t="shared" si="607"/>
        <v>Small</v>
      </c>
      <c r="J6511" s="11" t="str">
        <f t="shared" si="608"/>
        <v>Central</v>
      </c>
      <c r="K6511" s="11" t="str">
        <f t="shared" si="609"/>
        <v>2010s</v>
      </c>
      <c r="L6511" s="11" t="str">
        <f t="shared" si="610"/>
        <v>Cereal</v>
      </c>
      <c r="M6511" s="18">
        <f t="shared" si="611"/>
        <v>20.987666666666669</v>
      </c>
    </row>
    <row r="6512" spans="1:13">
      <c r="A6512" s="4">
        <v>2015</v>
      </c>
      <c r="B6512" s="5" t="s">
        <v>210</v>
      </c>
      <c r="C6512" s="5" t="s">
        <v>225</v>
      </c>
      <c r="D6512" s="5" t="s">
        <v>15</v>
      </c>
      <c r="E6512" s="5">
        <v>129980</v>
      </c>
      <c r="F6512" s="6">
        <v>2259.89</v>
      </c>
      <c r="H6512" s="15" t="str">
        <f t="shared" si="606"/>
        <v>Medium</v>
      </c>
      <c r="I6512" s="11" t="str">
        <f t="shared" si="607"/>
        <v>Large</v>
      </c>
      <c r="J6512" s="11" t="str">
        <f t="shared" si="608"/>
        <v>Central</v>
      </c>
      <c r="K6512" s="11" t="str">
        <f t="shared" si="609"/>
        <v>2010s</v>
      </c>
      <c r="L6512" s="11" t="str">
        <f t="shared" si="610"/>
        <v>Cereal</v>
      </c>
      <c r="M6512" s="18">
        <f t="shared" si="611"/>
        <v>1.7386444068318203E-2</v>
      </c>
    </row>
    <row r="6513" spans="1:13">
      <c r="A6513" s="4">
        <v>2015</v>
      </c>
      <c r="B6513" s="5" t="s">
        <v>210</v>
      </c>
      <c r="C6513" s="5" t="s">
        <v>225</v>
      </c>
      <c r="D6513" s="5" t="s">
        <v>16</v>
      </c>
      <c r="E6513" s="5">
        <v>50</v>
      </c>
      <c r="F6513" s="6">
        <v>2200</v>
      </c>
      <c r="H6513" s="15" t="str">
        <f t="shared" si="606"/>
        <v>Medium</v>
      </c>
      <c r="I6513" s="11" t="str">
        <f t="shared" si="607"/>
        <v>Small</v>
      </c>
      <c r="J6513" s="11" t="str">
        <f t="shared" si="608"/>
        <v>Central</v>
      </c>
      <c r="K6513" s="11" t="str">
        <f t="shared" si="609"/>
        <v>2010s</v>
      </c>
      <c r="L6513" s="11" t="str">
        <f t="shared" si="610"/>
        <v>Cereal</v>
      </c>
      <c r="M6513" s="18">
        <f t="shared" si="611"/>
        <v>44</v>
      </c>
    </row>
    <row r="6514" spans="1:13">
      <c r="A6514" s="4">
        <v>2016</v>
      </c>
      <c r="B6514" s="5" t="s">
        <v>210</v>
      </c>
      <c r="C6514" s="5" t="s">
        <v>225</v>
      </c>
      <c r="D6514" s="5" t="s">
        <v>15</v>
      </c>
      <c r="E6514" s="5">
        <v>148540</v>
      </c>
      <c r="F6514" s="6">
        <v>2440</v>
      </c>
      <c r="H6514" s="15" t="str">
        <f t="shared" si="606"/>
        <v>Medium</v>
      </c>
      <c r="I6514" s="11" t="str">
        <f t="shared" si="607"/>
        <v>Large</v>
      </c>
      <c r="J6514" s="11" t="str">
        <f t="shared" si="608"/>
        <v>Central</v>
      </c>
      <c r="K6514" s="11" t="str">
        <f t="shared" si="609"/>
        <v>2010s</v>
      </c>
      <c r="L6514" s="11" t="str">
        <f t="shared" si="610"/>
        <v>Cereal</v>
      </c>
      <c r="M6514" s="18">
        <f t="shared" si="611"/>
        <v>1.6426551770566851E-2</v>
      </c>
    </row>
    <row r="6515" spans="1:13">
      <c r="A6515" s="4">
        <v>2016</v>
      </c>
      <c r="B6515" s="5" t="s">
        <v>210</v>
      </c>
      <c r="C6515" s="5" t="s">
        <v>225</v>
      </c>
      <c r="D6515" s="5" t="s">
        <v>16</v>
      </c>
      <c r="E6515" s="5">
        <v>220</v>
      </c>
      <c r="F6515" s="6">
        <v>2083.33</v>
      </c>
      <c r="H6515" s="15" t="str">
        <f t="shared" si="606"/>
        <v>Medium</v>
      </c>
      <c r="I6515" s="11" t="str">
        <f t="shared" si="607"/>
        <v>Small</v>
      </c>
      <c r="J6515" s="11" t="str">
        <f t="shared" si="608"/>
        <v>Central</v>
      </c>
      <c r="K6515" s="11" t="str">
        <f t="shared" si="609"/>
        <v>2010s</v>
      </c>
      <c r="L6515" s="11" t="str">
        <f t="shared" si="610"/>
        <v>Cereal</v>
      </c>
      <c r="M6515" s="18">
        <f t="shared" si="611"/>
        <v>9.469681818181817</v>
      </c>
    </row>
    <row r="6516" spans="1:13">
      <c r="A6516" s="4">
        <v>2017</v>
      </c>
      <c r="B6516" s="5" t="s">
        <v>210</v>
      </c>
      <c r="C6516" s="5" t="s">
        <v>225</v>
      </c>
      <c r="D6516" s="5" t="s">
        <v>15</v>
      </c>
      <c r="E6516" s="5">
        <v>138670</v>
      </c>
      <c r="F6516" s="6">
        <v>2369</v>
      </c>
      <c r="H6516" s="15" t="str">
        <f t="shared" si="606"/>
        <v>Medium</v>
      </c>
      <c r="I6516" s="11" t="str">
        <f t="shared" si="607"/>
        <v>Large</v>
      </c>
      <c r="J6516" s="11" t="str">
        <f t="shared" si="608"/>
        <v>Central</v>
      </c>
      <c r="K6516" s="11" t="str">
        <f t="shared" si="609"/>
        <v>2010s</v>
      </c>
      <c r="L6516" s="11" t="str">
        <f t="shared" si="610"/>
        <v>Cereal</v>
      </c>
      <c r="M6516" s="18">
        <f t="shared" si="611"/>
        <v>1.7083723948943533E-2</v>
      </c>
    </row>
    <row r="6517" spans="1:13">
      <c r="A6517" s="4">
        <v>2017</v>
      </c>
      <c r="B6517" s="5" t="s">
        <v>210</v>
      </c>
      <c r="C6517" s="5" t="s">
        <v>225</v>
      </c>
      <c r="D6517" s="5" t="s">
        <v>16</v>
      </c>
      <c r="E6517" s="5">
        <v>280</v>
      </c>
      <c r="F6517" s="6">
        <v>2728.26</v>
      </c>
      <c r="H6517" s="15" t="str">
        <f t="shared" si="606"/>
        <v>Medium</v>
      </c>
      <c r="I6517" s="11" t="str">
        <f t="shared" si="607"/>
        <v>Small</v>
      </c>
      <c r="J6517" s="11" t="str">
        <f t="shared" si="608"/>
        <v>Central</v>
      </c>
      <c r="K6517" s="11" t="str">
        <f t="shared" si="609"/>
        <v>2010s</v>
      </c>
      <c r="L6517" s="11" t="str">
        <f t="shared" si="610"/>
        <v>Cereal</v>
      </c>
      <c r="M6517" s="18">
        <f t="shared" si="611"/>
        <v>9.7437857142857158</v>
      </c>
    </row>
    <row r="6518" spans="1:13">
      <c r="A6518" s="4">
        <v>2017</v>
      </c>
      <c r="B6518" s="5" t="s">
        <v>210</v>
      </c>
      <c r="C6518" s="5" t="s">
        <v>225</v>
      </c>
      <c r="D6518" s="5" t="s">
        <v>17</v>
      </c>
      <c r="E6518" s="5">
        <v>20</v>
      </c>
      <c r="F6518" s="6">
        <v>1210.53</v>
      </c>
      <c r="H6518" s="15" t="str">
        <f t="shared" si="606"/>
        <v>Medium</v>
      </c>
      <c r="I6518" s="11" t="str">
        <f t="shared" si="607"/>
        <v>Small</v>
      </c>
      <c r="J6518" s="11" t="str">
        <f t="shared" si="608"/>
        <v>Central</v>
      </c>
      <c r="K6518" s="11" t="str">
        <f t="shared" si="609"/>
        <v>2010s</v>
      </c>
      <c r="L6518" s="11" t="str">
        <f t="shared" si="610"/>
        <v>Pulse</v>
      </c>
      <c r="M6518" s="18">
        <f t="shared" si="611"/>
        <v>60.526499999999999</v>
      </c>
    </row>
    <row r="6519" spans="1:13">
      <c r="A6519" s="4">
        <v>2008</v>
      </c>
      <c r="B6519" s="5" t="s">
        <v>210</v>
      </c>
      <c r="C6519" s="5" t="s">
        <v>226</v>
      </c>
      <c r="D6519" s="5" t="s">
        <v>15</v>
      </c>
      <c r="E6519" s="5">
        <v>56940</v>
      </c>
      <c r="F6519" s="6">
        <v>2523.0100000000002</v>
      </c>
      <c r="H6519" s="15" t="str">
        <f t="shared" si="606"/>
        <v>Medium</v>
      </c>
      <c r="I6519" s="11" t="str">
        <f t="shared" si="607"/>
        <v>Large</v>
      </c>
      <c r="J6519" s="11" t="str">
        <f t="shared" si="608"/>
        <v>Central</v>
      </c>
      <c r="K6519" s="11" t="str">
        <f t="shared" si="609"/>
        <v>2000s</v>
      </c>
      <c r="L6519" s="11" t="str">
        <f t="shared" si="610"/>
        <v>Cereal</v>
      </c>
      <c r="M6519" s="18">
        <f t="shared" si="611"/>
        <v>4.4309975412715141E-2</v>
      </c>
    </row>
    <row r="6520" spans="1:13">
      <c r="A6520" s="4">
        <v>2008</v>
      </c>
      <c r="B6520" s="5" t="s">
        <v>210</v>
      </c>
      <c r="C6520" s="5" t="s">
        <v>226</v>
      </c>
      <c r="D6520" s="5" t="s">
        <v>16</v>
      </c>
      <c r="E6520" s="5">
        <v>20</v>
      </c>
      <c r="F6520" s="6">
        <v>1500</v>
      </c>
      <c r="H6520" s="15" t="str">
        <f t="shared" si="606"/>
        <v>Medium</v>
      </c>
      <c r="I6520" s="11" t="str">
        <f t="shared" si="607"/>
        <v>Small</v>
      </c>
      <c r="J6520" s="11" t="str">
        <f t="shared" si="608"/>
        <v>Central</v>
      </c>
      <c r="K6520" s="11" t="str">
        <f t="shared" si="609"/>
        <v>2000s</v>
      </c>
      <c r="L6520" s="11" t="str">
        <f t="shared" si="610"/>
        <v>Cereal</v>
      </c>
      <c r="M6520" s="18">
        <f t="shared" si="611"/>
        <v>75</v>
      </c>
    </row>
    <row r="6521" spans="1:13">
      <c r="A6521" s="4">
        <v>2008</v>
      </c>
      <c r="B6521" s="5" t="s">
        <v>210</v>
      </c>
      <c r="C6521" s="5" t="s">
        <v>226</v>
      </c>
      <c r="D6521" s="5" t="s">
        <v>17</v>
      </c>
      <c r="E6521" s="5">
        <v>100</v>
      </c>
      <c r="F6521" s="6">
        <v>1100</v>
      </c>
      <c r="H6521" s="15" t="str">
        <f t="shared" si="606"/>
        <v>Medium</v>
      </c>
      <c r="I6521" s="11" t="str">
        <f t="shared" si="607"/>
        <v>Small</v>
      </c>
      <c r="J6521" s="11" t="str">
        <f t="shared" si="608"/>
        <v>Central</v>
      </c>
      <c r="K6521" s="11" t="str">
        <f t="shared" si="609"/>
        <v>2000s</v>
      </c>
      <c r="L6521" s="11" t="str">
        <f t="shared" si="610"/>
        <v>Pulse</v>
      </c>
      <c r="M6521" s="18">
        <f t="shared" si="611"/>
        <v>11</v>
      </c>
    </row>
    <row r="6522" spans="1:13">
      <c r="A6522" s="4">
        <v>2009</v>
      </c>
      <c r="B6522" s="5" t="s">
        <v>210</v>
      </c>
      <c r="C6522" s="5" t="s">
        <v>226</v>
      </c>
      <c r="D6522" s="5" t="s">
        <v>15</v>
      </c>
      <c r="E6522" s="5">
        <v>60570</v>
      </c>
      <c r="F6522" s="6">
        <v>2402.1799999999998</v>
      </c>
      <c r="H6522" s="15" t="str">
        <f t="shared" si="606"/>
        <v>Medium</v>
      </c>
      <c r="I6522" s="11" t="str">
        <f t="shared" si="607"/>
        <v>Large</v>
      </c>
      <c r="J6522" s="11" t="str">
        <f t="shared" si="608"/>
        <v>Central</v>
      </c>
      <c r="K6522" s="11" t="str">
        <f t="shared" si="609"/>
        <v>2000s</v>
      </c>
      <c r="L6522" s="11" t="str">
        <f t="shared" si="610"/>
        <v>Cereal</v>
      </c>
      <c r="M6522" s="18">
        <f t="shared" si="611"/>
        <v>3.9659567442628364E-2</v>
      </c>
    </row>
    <row r="6523" spans="1:13">
      <c r="A6523" s="4">
        <v>2009</v>
      </c>
      <c r="B6523" s="5" t="s">
        <v>210</v>
      </c>
      <c r="C6523" s="5" t="s">
        <v>226</v>
      </c>
      <c r="D6523" s="5" t="s">
        <v>16</v>
      </c>
      <c r="E6523" s="5">
        <v>10</v>
      </c>
      <c r="F6523" s="6">
        <v>1000</v>
      </c>
      <c r="H6523" s="15" t="str">
        <f t="shared" si="606"/>
        <v>Medium</v>
      </c>
      <c r="I6523" s="11" t="str">
        <f t="shared" si="607"/>
        <v>Small</v>
      </c>
      <c r="J6523" s="11" t="str">
        <f t="shared" si="608"/>
        <v>Central</v>
      </c>
      <c r="K6523" s="11" t="str">
        <f t="shared" si="609"/>
        <v>2000s</v>
      </c>
      <c r="L6523" s="11" t="str">
        <f t="shared" si="610"/>
        <v>Cereal</v>
      </c>
      <c r="M6523" s="18">
        <f t="shared" si="611"/>
        <v>100</v>
      </c>
    </row>
    <row r="6524" spans="1:13">
      <c r="A6524" s="4">
        <v>2009</v>
      </c>
      <c r="B6524" s="5" t="s">
        <v>210</v>
      </c>
      <c r="C6524" s="5" t="s">
        <v>226</v>
      </c>
      <c r="D6524" s="5" t="s">
        <v>17</v>
      </c>
      <c r="E6524" s="5">
        <v>60</v>
      </c>
      <c r="F6524" s="6">
        <v>833.33</v>
      </c>
      <c r="H6524" s="15" t="str">
        <f t="shared" si="606"/>
        <v>Low</v>
      </c>
      <c r="I6524" s="11" t="str">
        <f t="shared" si="607"/>
        <v>Small</v>
      </c>
      <c r="J6524" s="11" t="str">
        <f t="shared" si="608"/>
        <v>Central</v>
      </c>
      <c r="K6524" s="11" t="str">
        <f t="shared" si="609"/>
        <v>2000s</v>
      </c>
      <c r="L6524" s="11" t="str">
        <f t="shared" si="610"/>
        <v>Pulse</v>
      </c>
      <c r="M6524" s="18">
        <f t="shared" si="611"/>
        <v>13.888833333333334</v>
      </c>
    </row>
    <row r="6525" spans="1:13">
      <c r="A6525" s="4">
        <v>2010</v>
      </c>
      <c r="B6525" s="5" t="s">
        <v>210</v>
      </c>
      <c r="C6525" s="5" t="s">
        <v>226</v>
      </c>
      <c r="D6525" s="5" t="s">
        <v>15</v>
      </c>
      <c r="E6525" s="5">
        <v>59180</v>
      </c>
      <c r="F6525" s="6">
        <v>2242.65</v>
      </c>
      <c r="H6525" s="15" t="str">
        <f t="shared" si="606"/>
        <v>Medium</v>
      </c>
      <c r="I6525" s="11" t="str">
        <f t="shared" si="607"/>
        <v>Large</v>
      </c>
      <c r="J6525" s="11" t="str">
        <f t="shared" si="608"/>
        <v>Central</v>
      </c>
      <c r="K6525" s="11" t="str">
        <f t="shared" si="609"/>
        <v>2010s</v>
      </c>
      <c r="L6525" s="11" t="str">
        <f t="shared" si="610"/>
        <v>Cereal</v>
      </c>
      <c r="M6525" s="18">
        <f t="shared" si="611"/>
        <v>3.7895403852652922E-2</v>
      </c>
    </row>
    <row r="6526" spans="1:13">
      <c r="A6526" s="4">
        <v>2010</v>
      </c>
      <c r="B6526" s="5" t="s">
        <v>210</v>
      </c>
      <c r="C6526" s="5" t="s">
        <v>226</v>
      </c>
      <c r="D6526" s="5" t="s">
        <v>17</v>
      </c>
      <c r="E6526" s="5">
        <v>50</v>
      </c>
      <c r="F6526" s="6">
        <v>1000</v>
      </c>
      <c r="H6526" s="15" t="str">
        <f t="shared" si="606"/>
        <v>Medium</v>
      </c>
      <c r="I6526" s="11" t="str">
        <f t="shared" si="607"/>
        <v>Small</v>
      </c>
      <c r="J6526" s="11" t="str">
        <f t="shared" si="608"/>
        <v>Central</v>
      </c>
      <c r="K6526" s="11" t="str">
        <f t="shared" si="609"/>
        <v>2010s</v>
      </c>
      <c r="L6526" s="11" t="str">
        <f t="shared" si="610"/>
        <v>Pulse</v>
      </c>
      <c r="M6526" s="18">
        <f t="shared" si="611"/>
        <v>20</v>
      </c>
    </row>
    <row r="6527" spans="1:13">
      <c r="A6527" s="4">
        <v>2011</v>
      </c>
      <c r="B6527" s="5" t="s">
        <v>210</v>
      </c>
      <c r="C6527" s="5" t="s">
        <v>226</v>
      </c>
      <c r="D6527" s="5" t="s">
        <v>15</v>
      </c>
      <c r="E6527" s="5">
        <v>57900</v>
      </c>
      <c r="F6527" s="6">
        <v>2394.8200000000002</v>
      </c>
      <c r="H6527" s="15" t="str">
        <f t="shared" si="606"/>
        <v>Medium</v>
      </c>
      <c r="I6527" s="11" t="str">
        <f t="shared" si="607"/>
        <v>Large</v>
      </c>
      <c r="J6527" s="11" t="str">
        <f t="shared" si="608"/>
        <v>Central</v>
      </c>
      <c r="K6527" s="11" t="str">
        <f t="shared" si="609"/>
        <v>2010s</v>
      </c>
      <c r="L6527" s="11" t="str">
        <f t="shared" si="610"/>
        <v>Cereal</v>
      </c>
      <c r="M6527" s="18">
        <f t="shared" si="611"/>
        <v>4.1361312607944734E-2</v>
      </c>
    </row>
    <row r="6528" spans="1:13">
      <c r="A6528" s="4">
        <v>2011</v>
      </c>
      <c r="B6528" s="5" t="s">
        <v>210</v>
      </c>
      <c r="C6528" s="5" t="s">
        <v>226</v>
      </c>
      <c r="D6528" s="5" t="s">
        <v>17</v>
      </c>
      <c r="E6528" s="5">
        <v>10</v>
      </c>
      <c r="F6528" s="6">
        <v>2000</v>
      </c>
      <c r="H6528" s="15" t="str">
        <f t="shared" si="606"/>
        <v>Medium</v>
      </c>
      <c r="I6528" s="11" t="str">
        <f t="shared" si="607"/>
        <v>Small</v>
      </c>
      <c r="J6528" s="11" t="str">
        <f t="shared" si="608"/>
        <v>Central</v>
      </c>
      <c r="K6528" s="11" t="str">
        <f t="shared" si="609"/>
        <v>2010s</v>
      </c>
      <c r="L6528" s="11" t="str">
        <f t="shared" si="610"/>
        <v>Pulse</v>
      </c>
      <c r="M6528" s="18">
        <f t="shared" si="611"/>
        <v>200</v>
      </c>
    </row>
    <row r="6529" spans="1:13">
      <c r="A6529" s="4">
        <v>2012</v>
      </c>
      <c r="B6529" s="5" t="s">
        <v>210</v>
      </c>
      <c r="C6529" s="5" t="s">
        <v>226</v>
      </c>
      <c r="D6529" s="5" t="s">
        <v>15</v>
      </c>
      <c r="E6529" s="5">
        <v>16120</v>
      </c>
      <c r="F6529" s="6">
        <v>2746.28</v>
      </c>
      <c r="H6529" s="15" t="str">
        <f t="shared" si="606"/>
        <v>Medium</v>
      </c>
      <c r="I6529" s="11" t="str">
        <f t="shared" si="607"/>
        <v>Large</v>
      </c>
      <c r="J6529" s="11" t="str">
        <f t="shared" si="608"/>
        <v>Central</v>
      </c>
      <c r="K6529" s="11" t="str">
        <f t="shared" si="609"/>
        <v>2010s</v>
      </c>
      <c r="L6529" s="11" t="str">
        <f t="shared" si="610"/>
        <v>Cereal</v>
      </c>
      <c r="M6529" s="18">
        <f t="shared" si="611"/>
        <v>0.17036476426799008</v>
      </c>
    </row>
    <row r="6530" spans="1:13">
      <c r="A6530" s="4">
        <v>2012</v>
      </c>
      <c r="B6530" s="5" t="s">
        <v>210</v>
      </c>
      <c r="C6530" s="5" t="s">
        <v>226</v>
      </c>
      <c r="D6530" s="5" t="s">
        <v>16</v>
      </c>
      <c r="E6530" s="5">
        <v>10</v>
      </c>
      <c r="F6530" s="6">
        <v>2000</v>
      </c>
      <c r="H6530" s="15" t="str">
        <f t="shared" si="606"/>
        <v>Medium</v>
      </c>
      <c r="I6530" s="11" t="str">
        <f t="shared" si="607"/>
        <v>Small</v>
      </c>
      <c r="J6530" s="11" t="str">
        <f t="shared" si="608"/>
        <v>Central</v>
      </c>
      <c r="K6530" s="11" t="str">
        <f t="shared" si="609"/>
        <v>2010s</v>
      </c>
      <c r="L6530" s="11" t="str">
        <f t="shared" si="610"/>
        <v>Cereal</v>
      </c>
      <c r="M6530" s="18">
        <f t="shared" si="611"/>
        <v>200</v>
      </c>
    </row>
    <row r="6531" spans="1:13">
      <c r="A6531" s="4">
        <v>2012</v>
      </c>
      <c r="B6531" s="5" t="s">
        <v>210</v>
      </c>
      <c r="C6531" s="5" t="s">
        <v>226</v>
      </c>
      <c r="D6531" s="5" t="s">
        <v>17</v>
      </c>
      <c r="E6531" s="5">
        <v>20</v>
      </c>
      <c r="F6531" s="6">
        <v>1000</v>
      </c>
      <c r="H6531" s="15" t="str">
        <f t="shared" ref="H6531:H6594" si="612">IF(F6531&lt;1000,"Low",IF(F6531&lt;3000,"Medium","High"))</f>
        <v>Medium</v>
      </c>
      <c r="I6531" s="11" t="str">
        <f t="shared" ref="I6531:I6594" si="613">IF(E6531&lt;1000,"Small",IF(E6531&lt;5000,"Medium","Large"))</f>
        <v>Small</v>
      </c>
      <c r="J6531" s="11" t="str">
        <f t="shared" ref="J6531:J6594" si="614">IF(OR(B6531="Punjab",B6531="Haryana",B6531="Himachal Pradesh",B6531="Jammu and Kashmir",B6531="Uttarakhand",B6531="Delhi",B6531="Chandigarh"),"North",IF(OR(B6531="Tamil Nadu",B6531="Karnataka",B6531="Kerala",B6531="Andhra Pradesh",B6531="Telangana"),"South",IF(OR(B6531="Maharashtra",B6531="Gujarat",B6531="Goa",B6531="Rajasthan"),"West",IF(OR(B6531="West Bengal",B6531="Bihar",B6531="Jharkhand",B6531="Odisha",B6531="Assam",B6531="Sikkim",B6531="Arunachal Pradesh",B6531="Manipur",B6531="Meghalaya",B6531="Mizoram",B6531="Nagaland",B6531="Tripura"),"East","Central"))))</f>
        <v>Central</v>
      </c>
      <c r="K6531" s="11" t="str">
        <f t="shared" ref="K6531:K6594" si="615">LEFT(A6531,3)&amp;"0s"</f>
        <v>2010s</v>
      </c>
      <c r="L6531" s="11" t="str">
        <f t="shared" ref="L6531:L6594" si="616">IF(D6531="Rice","Cereal",IF(D6531="Maize","Cereal",IF(D6531="Chickpea","Pulse",IF(D6531="Cotton","Fiber","Other"))))</f>
        <v>Pulse</v>
      </c>
      <c r="M6531" s="18">
        <f t="shared" ref="M6531:M6594" si="617">F6531/E6531</f>
        <v>50</v>
      </c>
    </row>
    <row r="6532" spans="1:13">
      <c r="A6532" s="4">
        <v>2013</v>
      </c>
      <c r="B6532" s="5" t="s">
        <v>210</v>
      </c>
      <c r="C6532" s="5" t="s">
        <v>226</v>
      </c>
      <c r="D6532" s="5" t="s">
        <v>15</v>
      </c>
      <c r="E6532" s="5">
        <v>52940</v>
      </c>
      <c r="F6532" s="6">
        <v>2329.0500000000002</v>
      </c>
      <c r="H6532" s="15" t="str">
        <f t="shared" si="612"/>
        <v>Medium</v>
      </c>
      <c r="I6532" s="11" t="str">
        <f t="shared" si="613"/>
        <v>Large</v>
      </c>
      <c r="J6532" s="11" t="str">
        <f t="shared" si="614"/>
        <v>Central</v>
      </c>
      <c r="K6532" s="11" t="str">
        <f t="shared" si="615"/>
        <v>2010s</v>
      </c>
      <c r="L6532" s="11" t="str">
        <f t="shared" si="616"/>
        <v>Cereal</v>
      </c>
      <c r="M6532" s="18">
        <f t="shared" si="617"/>
        <v>4.3994144314318098E-2</v>
      </c>
    </row>
    <row r="6533" spans="1:13">
      <c r="A6533" s="4">
        <v>2013</v>
      </c>
      <c r="B6533" s="5" t="s">
        <v>210</v>
      </c>
      <c r="C6533" s="5" t="s">
        <v>226</v>
      </c>
      <c r="D6533" s="5" t="s">
        <v>16</v>
      </c>
      <c r="E6533" s="5">
        <v>40</v>
      </c>
      <c r="F6533" s="6">
        <v>2250</v>
      </c>
      <c r="H6533" s="15" t="str">
        <f t="shared" si="612"/>
        <v>Medium</v>
      </c>
      <c r="I6533" s="11" t="str">
        <f t="shared" si="613"/>
        <v>Small</v>
      </c>
      <c r="J6533" s="11" t="str">
        <f t="shared" si="614"/>
        <v>Central</v>
      </c>
      <c r="K6533" s="11" t="str">
        <f t="shared" si="615"/>
        <v>2010s</v>
      </c>
      <c r="L6533" s="11" t="str">
        <f t="shared" si="616"/>
        <v>Cereal</v>
      </c>
      <c r="M6533" s="18">
        <f t="shared" si="617"/>
        <v>56.25</v>
      </c>
    </row>
    <row r="6534" spans="1:13">
      <c r="A6534" s="4">
        <v>2014</v>
      </c>
      <c r="B6534" s="5" t="s">
        <v>210</v>
      </c>
      <c r="C6534" s="5" t="s">
        <v>226</v>
      </c>
      <c r="D6534" s="5" t="s">
        <v>15</v>
      </c>
      <c r="E6534" s="5">
        <v>54810</v>
      </c>
      <c r="F6534" s="6">
        <v>2615.9499999999998</v>
      </c>
      <c r="H6534" s="15" t="str">
        <f t="shared" si="612"/>
        <v>Medium</v>
      </c>
      <c r="I6534" s="11" t="str">
        <f t="shared" si="613"/>
        <v>Large</v>
      </c>
      <c r="J6534" s="11" t="str">
        <f t="shared" si="614"/>
        <v>Central</v>
      </c>
      <c r="K6534" s="11" t="str">
        <f t="shared" si="615"/>
        <v>2010s</v>
      </c>
      <c r="L6534" s="11" t="str">
        <f t="shared" si="616"/>
        <v>Cereal</v>
      </c>
      <c r="M6534" s="18">
        <f t="shared" si="617"/>
        <v>4.7727604451742379E-2</v>
      </c>
    </row>
    <row r="6535" spans="1:13">
      <c r="A6535" s="4">
        <v>2014</v>
      </c>
      <c r="B6535" s="5" t="s">
        <v>210</v>
      </c>
      <c r="C6535" s="5" t="s">
        <v>226</v>
      </c>
      <c r="D6535" s="5" t="s">
        <v>16</v>
      </c>
      <c r="E6535" s="5">
        <v>10</v>
      </c>
      <c r="F6535" s="6">
        <v>1000</v>
      </c>
      <c r="H6535" s="15" t="str">
        <f t="shared" si="612"/>
        <v>Medium</v>
      </c>
      <c r="I6535" s="11" t="str">
        <f t="shared" si="613"/>
        <v>Small</v>
      </c>
      <c r="J6535" s="11" t="str">
        <f t="shared" si="614"/>
        <v>Central</v>
      </c>
      <c r="K6535" s="11" t="str">
        <f t="shared" si="615"/>
        <v>2010s</v>
      </c>
      <c r="L6535" s="11" t="str">
        <f t="shared" si="616"/>
        <v>Cereal</v>
      </c>
      <c r="M6535" s="18">
        <f t="shared" si="617"/>
        <v>100</v>
      </c>
    </row>
    <row r="6536" spans="1:13">
      <c r="A6536" s="4">
        <v>2014</v>
      </c>
      <c r="B6536" s="5" t="s">
        <v>210</v>
      </c>
      <c r="C6536" s="5" t="s">
        <v>226</v>
      </c>
      <c r="D6536" s="5" t="s">
        <v>17</v>
      </c>
      <c r="E6536" s="5">
        <v>20</v>
      </c>
      <c r="F6536" s="6">
        <v>500</v>
      </c>
      <c r="H6536" s="15" t="str">
        <f t="shared" si="612"/>
        <v>Low</v>
      </c>
      <c r="I6536" s="11" t="str">
        <f t="shared" si="613"/>
        <v>Small</v>
      </c>
      <c r="J6536" s="11" t="str">
        <f t="shared" si="614"/>
        <v>Central</v>
      </c>
      <c r="K6536" s="11" t="str">
        <f t="shared" si="615"/>
        <v>2010s</v>
      </c>
      <c r="L6536" s="11" t="str">
        <f t="shared" si="616"/>
        <v>Pulse</v>
      </c>
      <c r="M6536" s="18">
        <f t="shared" si="617"/>
        <v>25</v>
      </c>
    </row>
    <row r="6537" spans="1:13">
      <c r="A6537" s="4">
        <v>2015</v>
      </c>
      <c r="B6537" s="5" t="s">
        <v>210</v>
      </c>
      <c r="C6537" s="5" t="s">
        <v>226</v>
      </c>
      <c r="D6537" s="5" t="s">
        <v>15</v>
      </c>
      <c r="E6537" s="5">
        <v>51350</v>
      </c>
      <c r="F6537" s="6">
        <v>2590.0700000000002</v>
      </c>
      <c r="H6537" s="15" t="str">
        <f t="shared" si="612"/>
        <v>Medium</v>
      </c>
      <c r="I6537" s="11" t="str">
        <f t="shared" si="613"/>
        <v>Large</v>
      </c>
      <c r="J6537" s="11" t="str">
        <f t="shared" si="614"/>
        <v>Central</v>
      </c>
      <c r="K6537" s="11" t="str">
        <f t="shared" si="615"/>
        <v>2010s</v>
      </c>
      <c r="L6537" s="11" t="str">
        <f t="shared" si="616"/>
        <v>Cereal</v>
      </c>
      <c r="M6537" s="18">
        <f t="shared" si="617"/>
        <v>5.0439532619279456E-2</v>
      </c>
    </row>
    <row r="6538" spans="1:13">
      <c r="A6538" s="4">
        <v>2015</v>
      </c>
      <c r="B6538" s="5" t="s">
        <v>210</v>
      </c>
      <c r="C6538" s="5" t="s">
        <v>226</v>
      </c>
      <c r="D6538" s="5" t="s">
        <v>17</v>
      </c>
      <c r="E6538" s="5">
        <v>20</v>
      </c>
      <c r="F6538" s="6">
        <v>500</v>
      </c>
      <c r="H6538" s="15" t="str">
        <f t="shared" si="612"/>
        <v>Low</v>
      </c>
      <c r="I6538" s="11" t="str">
        <f t="shared" si="613"/>
        <v>Small</v>
      </c>
      <c r="J6538" s="11" t="str">
        <f t="shared" si="614"/>
        <v>Central</v>
      </c>
      <c r="K6538" s="11" t="str">
        <f t="shared" si="615"/>
        <v>2010s</v>
      </c>
      <c r="L6538" s="11" t="str">
        <f t="shared" si="616"/>
        <v>Pulse</v>
      </c>
      <c r="M6538" s="18">
        <f t="shared" si="617"/>
        <v>25</v>
      </c>
    </row>
    <row r="6539" spans="1:13">
      <c r="A6539" s="4">
        <v>2016</v>
      </c>
      <c r="B6539" s="5" t="s">
        <v>210</v>
      </c>
      <c r="C6539" s="5" t="s">
        <v>226</v>
      </c>
      <c r="D6539" s="5" t="s">
        <v>15</v>
      </c>
      <c r="E6539" s="5">
        <v>53390</v>
      </c>
      <c r="F6539" s="6">
        <v>2527</v>
      </c>
      <c r="H6539" s="15" t="str">
        <f t="shared" si="612"/>
        <v>Medium</v>
      </c>
      <c r="I6539" s="11" t="str">
        <f t="shared" si="613"/>
        <v>Large</v>
      </c>
      <c r="J6539" s="11" t="str">
        <f t="shared" si="614"/>
        <v>Central</v>
      </c>
      <c r="K6539" s="11" t="str">
        <f t="shared" si="615"/>
        <v>2010s</v>
      </c>
      <c r="L6539" s="11" t="str">
        <f t="shared" si="616"/>
        <v>Cereal</v>
      </c>
      <c r="M6539" s="18">
        <f t="shared" si="617"/>
        <v>4.7330960854092524E-2</v>
      </c>
    </row>
    <row r="6540" spans="1:13">
      <c r="A6540" s="4">
        <v>2016</v>
      </c>
      <c r="B6540" s="5" t="s">
        <v>210</v>
      </c>
      <c r="C6540" s="5" t="s">
        <v>226</v>
      </c>
      <c r="D6540" s="5" t="s">
        <v>16</v>
      </c>
      <c r="E6540" s="5">
        <v>20</v>
      </c>
      <c r="F6540" s="6">
        <v>2125</v>
      </c>
      <c r="H6540" s="15" t="str">
        <f t="shared" si="612"/>
        <v>Medium</v>
      </c>
      <c r="I6540" s="11" t="str">
        <f t="shared" si="613"/>
        <v>Small</v>
      </c>
      <c r="J6540" s="11" t="str">
        <f t="shared" si="614"/>
        <v>Central</v>
      </c>
      <c r="K6540" s="11" t="str">
        <f t="shared" si="615"/>
        <v>2010s</v>
      </c>
      <c r="L6540" s="11" t="str">
        <f t="shared" si="616"/>
        <v>Cereal</v>
      </c>
      <c r="M6540" s="18">
        <f t="shared" si="617"/>
        <v>106.25</v>
      </c>
    </row>
    <row r="6541" spans="1:13">
      <c r="A6541" s="4">
        <v>2016</v>
      </c>
      <c r="B6541" s="5" t="s">
        <v>210</v>
      </c>
      <c r="C6541" s="5" t="s">
        <v>226</v>
      </c>
      <c r="D6541" s="5" t="s">
        <v>17</v>
      </c>
      <c r="E6541" s="5">
        <v>30</v>
      </c>
      <c r="F6541" s="6">
        <v>1074.07</v>
      </c>
      <c r="H6541" s="15" t="str">
        <f t="shared" si="612"/>
        <v>Medium</v>
      </c>
      <c r="I6541" s="11" t="str">
        <f t="shared" si="613"/>
        <v>Small</v>
      </c>
      <c r="J6541" s="11" t="str">
        <f t="shared" si="614"/>
        <v>Central</v>
      </c>
      <c r="K6541" s="11" t="str">
        <f t="shared" si="615"/>
        <v>2010s</v>
      </c>
      <c r="L6541" s="11" t="str">
        <f t="shared" si="616"/>
        <v>Pulse</v>
      </c>
      <c r="M6541" s="18">
        <f t="shared" si="617"/>
        <v>35.80233333333333</v>
      </c>
    </row>
    <row r="6542" spans="1:13">
      <c r="A6542" s="4">
        <v>2017</v>
      </c>
      <c r="B6542" s="5" t="s">
        <v>210</v>
      </c>
      <c r="C6542" s="5" t="s">
        <v>226</v>
      </c>
      <c r="D6542" s="5" t="s">
        <v>15</v>
      </c>
      <c r="E6542" s="5">
        <v>50880</v>
      </c>
      <c r="F6542" s="6">
        <v>2511.02</v>
      </c>
      <c r="H6542" s="15" t="str">
        <f t="shared" si="612"/>
        <v>Medium</v>
      </c>
      <c r="I6542" s="11" t="str">
        <f t="shared" si="613"/>
        <v>Large</v>
      </c>
      <c r="J6542" s="11" t="str">
        <f t="shared" si="614"/>
        <v>Central</v>
      </c>
      <c r="K6542" s="11" t="str">
        <f t="shared" si="615"/>
        <v>2010s</v>
      </c>
      <c r="L6542" s="11" t="str">
        <f t="shared" si="616"/>
        <v>Cereal</v>
      </c>
      <c r="M6542" s="18">
        <f t="shared" si="617"/>
        <v>4.9351808176100631E-2</v>
      </c>
    </row>
    <row r="6543" spans="1:13">
      <c r="A6543" s="4">
        <v>2017</v>
      </c>
      <c r="B6543" s="5" t="s">
        <v>210</v>
      </c>
      <c r="C6543" s="5" t="s">
        <v>226</v>
      </c>
      <c r="D6543" s="5" t="s">
        <v>16</v>
      </c>
      <c r="E6543" s="5">
        <v>30</v>
      </c>
      <c r="F6543" s="6">
        <v>3000</v>
      </c>
      <c r="H6543" s="15" t="str">
        <f t="shared" si="612"/>
        <v>High</v>
      </c>
      <c r="I6543" s="11" t="str">
        <f t="shared" si="613"/>
        <v>Small</v>
      </c>
      <c r="J6543" s="11" t="str">
        <f t="shared" si="614"/>
        <v>Central</v>
      </c>
      <c r="K6543" s="11" t="str">
        <f t="shared" si="615"/>
        <v>2010s</v>
      </c>
      <c r="L6543" s="11" t="str">
        <f t="shared" si="616"/>
        <v>Cereal</v>
      </c>
      <c r="M6543" s="18">
        <f t="shared" si="617"/>
        <v>100</v>
      </c>
    </row>
    <row r="6544" spans="1:13">
      <c r="A6544" s="4">
        <v>2017</v>
      </c>
      <c r="B6544" s="5" t="s">
        <v>210</v>
      </c>
      <c r="C6544" s="5" t="s">
        <v>226</v>
      </c>
      <c r="D6544" s="5" t="s">
        <v>17</v>
      </c>
      <c r="E6544" s="5">
        <v>10</v>
      </c>
      <c r="F6544" s="6">
        <v>1230.77</v>
      </c>
      <c r="H6544" s="15" t="str">
        <f t="shared" si="612"/>
        <v>Medium</v>
      </c>
      <c r="I6544" s="11" t="str">
        <f t="shared" si="613"/>
        <v>Small</v>
      </c>
      <c r="J6544" s="11" t="str">
        <f t="shared" si="614"/>
        <v>Central</v>
      </c>
      <c r="K6544" s="11" t="str">
        <f t="shared" si="615"/>
        <v>2010s</v>
      </c>
      <c r="L6544" s="11" t="str">
        <f t="shared" si="616"/>
        <v>Pulse</v>
      </c>
      <c r="M6544" s="18">
        <f t="shared" si="617"/>
        <v>123.077</v>
      </c>
    </row>
    <row r="6545" spans="1:13">
      <c r="A6545" s="4">
        <v>2008</v>
      </c>
      <c r="B6545" s="5" t="s">
        <v>210</v>
      </c>
      <c r="C6545" s="5" t="s">
        <v>227</v>
      </c>
      <c r="D6545" s="5" t="s">
        <v>15</v>
      </c>
      <c r="E6545" s="5">
        <v>35770</v>
      </c>
      <c r="F6545" s="6">
        <v>2620.0700000000002</v>
      </c>
      <c r="H6545" s="15" t="str">
        <f t="shared" si="612"/>
        <v>Medium</v>
      </c>
      <c r="I6545" s="11" t="str">
        <f t="shared" si="613"/>
        <v>Large</v>
      </c>
      <c r="J6545" s="11" t="str">
        <f t="shared" si="614"/>
        <v>Central</v>
      </c>
      <c r="K6545" s="11" t="str">
        <f t="shared" si="615"/>
        <v>2000s</v>
      </c>
      <c r="L6545" s="11" t="str">
        <f t="shared" si="616"/>
        <v>Cereal</v>
      </c>
      <c r="M6545" s="18">
        <f t="shared" si="617"/>
        <v>7.3247693597987149E-2</v>
      </c>
    </row>
    <row r="6546" spans="1:13">
      <c r="A6546" s="4">
        <v>2008</v>
      </c>
      <c r="B6546" s="5" t="s">
        <v>210</v>
      </c>
      <c r="C6546" s="5" t="s">
        <v>227</v>
      </c>
      <c r="D6546" s="5" t="s">
        <v>16</v>
      </c>
      <c r="E6546" s="5">
        <v>90190</v>
      </c>
      <c r="F6546" s="6">
        <v>2155.23</v>
      </c>
      <c r="H6546" s="15" t="str">
        <f t="shared" si="612"/>
        <v>Medium</v>
      </c>
      <c r="I6546" s="11" t="str">
        <f t="shared" si="613"/>
        <v>Large</v>
      </c>
      <c r="J6546" s="11" t="str">
        <f t="shared" si="614"/>
        <v>Central</v>
      </c>
      <c r="K6546" s="11" t="str">
        <f t="shared" si="615"/>
        <v>2000s</v>
      </c>
      <c r="L6546" s="11" t="str">
        <f t="shared" si="616"/>
        <v>Cereal</v>
      </c>
      <c r="M6546" s="18">
        <f t="shared" si="617"/>
        <v>2.3896551724137932E-2</v>
      </c>
    </row>
    <row r="6547" spans="1:13">
      <c r="A6547" s="4">
        <v>2008</v>
      </c>
      <c r="B6547" s="5" t="s">
        <v>210</v>
      </c>
      <c r="C6547" s="5" t="s">
        <v>227</v>
      </c>
      <c r="D6547" s="5" t="s">
        <v>17</v>
      </c>
      <c r="E6547" s="5">
        <v>1720</v>
      </c>
      <c r="F6547" s="6">
        <v>1488.37</v>
      </c>
      <c r="H6547" s="15" t="str">
        <f t="shared" si="612"/>
        <v>Medium</v>
      </c>
      <c r="I6547" s="11" t="str">
        <f t="shared" si="613"/>
        <v>Medium</v>
      </c>
      <c r="J6547" s="11" t="str">
        <f t="shared" si="614"/>
        <v>Central</v>
      </c>
      <c r="K6547" s="11" t="str">
        <f t="shared" si="615"/>
        <v>2000s</v>
      </c>
      <c r="L6547" s="11" t="str">
        <f t="shared" si="616"/>
        <v>Pulse</v>
      </c>
      <c r="M6547" s="18">
        <f t="shared" si="617"/>
        <v>0.86533139534883718</v>
      </c>
    </row>
    <row r="6548" spans="1:13">
      <c r="A6548" s="4">
        <v>2009</v>
      </c>
      <c r="B6548" s="5" t="s">
        <v>210</v>
      </c>
      <c r="C6548" s="5" t="s">
        <v>227</v>
      </c>
      <c r="D6548" s="5" t="s">
        <v>15</v>
      </c>
      <c r="E6548" s="5">
        <v>26060</v>
      </c>
      <c r="F6548" s="6">
        <v>2439.75</v>
      </c>
      <c r="H6548" s="15" t="str">
        <f t="shared" si="612"/>
        <v>Medium</v>
      </c>
      <c r="I6548" s="11" t="str">
        <f t="shared" si="613"/>
        <v>Large</v>
      </c>
      <c r="J6548" s="11" t="str">
        <f t="shared" si="614"/>
        <v>Central</v>
      </c>
      <c r="K6548" s="11" t="str">
        <f t="shared" si="615"/>
        <v>2000s</v>
      </c>
      <c r="L6548" s="11" t="str">
        <f t="shared" si="616"/>
        <v>Cereal</v>
      </c>
      <c r="M6548" s="18">
        <f t="shared" si="617"/>
        <v>9.3620491174213352E-2</v>
      </c>
    </row>
    <row r="6549" spans="1:13">
      <c r="A6549" s="4">
        <v>2009</v>
      </c>
      <c r="B6549" s="5" t="s">
        <v>210</v>
      </c>
      <c r="C6549" s="5" t="s">
        <v>227</v>
      </c>
      <c r="D6549" s="5" t="s">
        <v>16</v>
      </c>
      <c r="E6549" s="5">
        <v>72040</v>
      </c>
      <c r="F6549" s="6">
        <v>1600.36</v>
      </c>
      <c r="H6549" s="15" t="str">
        <f t="shared" si="612"/>
        <v>Medium</v>
      </c>
      <c r="I6549" s="11" t="str">
        <f t="shared" si="613"/>
        <v>Large</v>
      </c>
      <c r="J6549" s="11" t="str">
        <f t="shared" si="614"/>
        <v>Central</v>
      </c>
      <c r="K6549" s="11" t="str">
        <f t="shared" si="615"/>
        <v>2000s</v>
      </c>
      <c r="L6549" s="11" t="str">
        <f t="shared" si="616"/>
        <v>Cereal</v>
      </c>
      <c r="M6549" s="18">
        <f t="shared" si="617"/>
        <v>2.2214880621876733E-2</v>
      </c>
    </row>
    <row r="6550" spans="1:13">
      <c r="A6550" s="4">
        <v>2009</v>
      </c>
      <c r="B6550" s="5" t="s">
        <v>210</v>
      </c>
      <c r="C6550" s="5" t="s">
        <v>227</v>
      </c>
      <c r="D6550" s="5" t="s">
        <v>17</v>
      </c>
      <c r="E6550" s="5">
        <v>1540</v>
      </c>
      <c r="F6550" s="6">
        <v>1220.78</v>
      </c>
      <c r="H6550" s="15" t="str">
        <f t="shared" si="612"/>
        <v>Medium</v>
      </c>
      <c r="I6550" s="11" t="str">
        <f t="shared" si="613"/>
        <v>Medium</v>
      </c>
      <c r="J6550" s="11" t="str">
        <f t="shared" si="614"/>
        <v>Central</v>
      </c>
      <c r="K6550" s="11" t="str">
        <f t="shared" si="615"/>
        <v>2000s</v>
      </c>
      <c r="L6550" s="11" t="str">
        <f t="shared" si="616"/>
        <v>Pulse</v>
      </c>
      <c r="M6550" s="18">
        <f t="shared" si="617"/>
        <v>0.7927142857142857</v>
      </c>
    </row>
    <row r="6551" spans="1:13">
      <c r="A6551" s="4">
        <v>2010</v>
      </c>
      <c r="B6551" s="5" t="s">
        <v>210</v>
      </c>
      <c r="C6551" s="5" t="s">
        <v>227</v>
      </c>
      <c r="D6551" s="5" t="s">
        <v>15</v>
      </c>
      <c r="E6551" s="5">
        <v>30140</v>
      </c>
      <c r="F6551" s="6">
        <v>2215.9899999999998</v>
      </c>
      <c r="H6551" s="15" t="str">
        <f t="shared" si="612"/>
        <v>Medium</v>
      </c>
      <c r="I6551" s="11" t="str">
        <f t="shared" si="613"/>
        <v>Large</v>
      </c>
      <c r="J6551" s="11" t="str">
        <f t="shared" si="614"/>
        <v>Central</v>
      </c>
      <c r="K6551" s="11" t="str">
        <f t="shared" si="615"/>
        <v>2010s</v>
      </c>
      <c r="L6551" s="11" t="str">
        <f t="shared" si="616"/>
        <v>Cereal</v>
      </c>
      <c r="M6551" s="18">
        <f t="shared" si="617"/>
        <v>7.3523224950232238E-2</v>
      </c>
    </row>
    <row r="6552" spans="1:13">
      <c r="A6552" s="4">
        <v>2010</v>
      </c>
      <c r="B6552" s="5" t="s">
        <v>210</v>
      </c>
      <c r="C6552" s="5" t="s">
        <v>227</v>
      </c>
      <c r="D6552" s="5" t="s">
        <v>16</v>
      </c>
      <c r="E6552" s="5">
        <v>76720</v>
      </c>
      <c r="F6552" s="6">
        <v>1952.03</v>
      </c>
      <c r="H6552" s="15" t="str">
        <f t="shared" si="612"/>
        <v>Medium</v>
      </c>
      <c r="I6552" s="11" t="str">
        <f t="shared" si="613"/>
        <v>Large</v>
      </c>
      <c r="J6552" s="11" t="str">
        <f t="shared" si="614"/>
        <v>Central</v>
      </c>
      <c r="K6552" s="11" t="str">
        <f t="shared" si="615"/>
        <v>2010s</v>
      </c>
      <c r="L6552" s="11" t="str">
        <f t="shared" si="616"/>
        <v>Cereal</v>
      </c>
      <c r="M6552" s="18">
        <f t="shared" si="617"/>
        <v>2.5443561001042753E-2</v>
      </c>
    </row>
    <row r="6553" spans="1:13">
      <c r="A6553" s="4">
        <v>2010</v>
      </c>
      <c r="B6553" s="5" t="s">
        <v>210</v>
      </c>
      <c r="C6553" s="5" t="s">
        <v>227</v>
      </c>
      <c r="D6553" s="5" t="s">
        <v>17</v>
      </c>
      <c r="E6553" s="5">
        <v>1830</v>
      </c>
      <c r="F6553" s="6">
        <v>1519.13</v>
      </c>
      <c r="H6553" s="15" t="str">
        <f t="shared" si="612"/>
        <v>Medium</v>
      </c>
      <c r="I6553" s="11" t="str">
        <f t="shared" si="613"/>
        <v>Medium</v>
      </c>
      <c r="J6553" s="11" t="str">
        <f t="shared" si="614"/>
        <v>Central</v>
      </c>
      <c r="K6553" s="11" t="str">
        <f t="shared" si="615"/>
        <v>2010s</v>
      </c>
      <c r="L6553" s="11" t="str">
        <f t="shared" si="616"/>
        <v>Pulse</v>
      </c>
      <c r="M6553" s="18">
        <f t="shared" si="617"/>
        <v>0.83012568306010937</v>
      </c>
    </row>
    <row r="6554" spans="1:13">
      <c r="A6554" s="4">
        <v>2011</v>
      </c>
      <c r="B6554" s="5" t="s">
        <v>210</v>
      </c>
      <c r="C6554" s="5" t="s">
        <v>227</v>
      </c>
      <c r="D6554" s="5" t="s">
        <v>15</v>
      </c>
      <c r="E6554" s="5">
        <v>31110</v>
      </c>
      <c r="F6554" s="6">
        <v>2627.45</v>
      </c>
      <c r="H6554" s="15" t="str">
        <f t="shared" si="612"/>
        <v>Medium</v>
      </c>
      <c r="I6554" s="11" t="str">
        <f t="shared" si="613"/>
        <v>Large</v>
      </c>
      <c r="J6554" s="11" t="str">
        <f t="shared" si="614"/>
        <v>Central</v>
      </c>
      <c r="K6554" s="11" t="str">
        <f t="shared" si="615"/>
        <v>2010s</v>
      </c>
      <c r="L6554" s="11" t="str">
        <f t="shared" si="616"/>
        <v>Cereal</v>
      </c>
      <c r="M6554" s="18">
        <f t="shared" si="617"/>
        <v>8.4456766313082604E-2</v>
      </c>
    </row>
    <row r="6555" spans="1:13">
      <c r="A6555" s="4">
        <v>2011</v>
      </c>
      <c r="B6555" s="5" t="s">
        <v>210</v>
      </c>
      <c r="C6555" s="5" t="s">
        <v>227</v>
      </c>
      <c r="D6555" s="5" t="s">
        <v>16</v>
      </c>
      <c r="E6555" s="5">
        <v>79630</v>
      </c>
      <c r="F6555" s="6">
        <v>2376.4899999999998</v>
      </c>
      <c r="H6555" s="15" t="str">
        <f t="shared" si="612"/>
        <v>Medium</v>
      </c>
      <c r="I6555" s="11" t="str">
        <f t="shared" si="613"/>
        <v>Large</v>
      </c>
      <c r="J6555" s="11" t="str">
        <f t="shared" si="614"/>
        <v>Central</v>
      </c>
      <c r="K6555" s="11" t="str">
        <f t="shared" si="615"/>
        <v>2010s</v>
      </c>
      <c r="L6555" s="11" t="str">
        <f t="shared" si="616"/>
        <v>Cereal</v>
      </c>
      <c r="M6555" s="18">
        <f t="shared" si="617"/>
        <v>2.9844154213236215E-2</v>
      </c>
    </row>
    <row r="6556" spans="1:13">
      <c r="A6556" s="4">
        <v>2011</v>
      </c>
      <c r="B6556" s="5" t="s">
        <v>210</v>
      </c>
      <c r="C6556" s="5" t="s">
        <v>227</v>
      </c>
      <c r="D6556" s="5" t="s">
        <v>17</v>
      </c>
      <c r="E6556" s="5">
        <v>1780</v>
      </c>
      <c r="F6556" s="6">
        <v>1539.33</v>
      </c>
      <c r="H6556" s="15" t="str">
        <f t="shared" si="612"/>
        <v>Medium</v>
      </c>
      <c r="I6556" s="11" t="str">
        <f t="shared" si="613"/>
        <v>Medium</v>
      </c>
      <c r="J6556" s="11" t="str">
        <f t="shared" si="614"/>
        <v>Central</v>
      </c>
      <c r="K6556" s="11" t="str">
        <f t="shared" si="615"/>
        <v>2010s</v>
      </c>
      <c r="L6556" s="11" t="str">
        <f t="shared" si="616"/>
        <v>Pulse</v>
      </c>
      <c r="M6556" s="18">
        <f t="shared" si="617"/>
        <v>0.86479213483146067</v>
      </c>
    </row>
    <row r="6557" spans="1:13">
      <c r="A6557" s="4">
        <v>2012</v>
      </c>
      <c r="B6557" s="5" t="s">
        <v>210</v>
      </c>
      <c r="C6557" s="5" t="s">
        <v>227</v>
      </c>
      <c r="D6557" s="5" t="s">
        <v>15</v>
      </c>
      <c r="E6557" s="5">
        <v>32560</v>
      </c>
      <c r="F6557" s="6">
        <v>2909.4</v>
      </c>
      <c r="H6557" s="15" t="str">
        <f t="shared" si="612"/>
        <v>Medium</v>
      </c>
      <c r="I6557" s="11" t="str">
        <f t="shared" si="613"/>
        <v>Large</v>
      </c>
      <c r="J6557" s="11" t="str">
        <f t="shared" si="614"/>
        <v>Central</v>
      </c>
      <c r="K6557" s="11" t="str">
        <f t="shared" si="615"/>
        <v>2010s</v>
      </c>
      <c r="L6557" s="11" t="str">
        <f t="shared" si="616"/>
        <v>Cereal</v>
      </c>
      <c r="M6557" s="18">
        <f t="shared" si="617"/>
        <v>8.935503685503686E-2</v>
      </c>
    </row>
    <row r="6558" spans="1:13">
      <c r="A6558" s="4">
        <v>2012</v>
      </c>
      <c r="B6558" s="5" t="s">
        <v>210</v>
      </c>
      <c r="C6558" s="5" t="s">
        <v>227</v>
      </c>
      <c r="D6558" s="5" t="s">
        <v>16</v>
      </c>
      <c r="E6558" s="5">
        <v>75780</v>
      </c>
      <c r="F6558" s="6">
        <v>2390.6</v>
      </c>
      <c r="H6558" s="15" t="str">
        <f t="shared" si="612"/>
        <v>Medium</v>
      </c>
      <c r="I6558" s="11" t="str">
        <f t="shared" si="613"/>
        <v>Large</v>
      </c>
      <c r="J6558" s="11" t="str">
        <f t="shared" si="614"/>
        <v>Central</v>
      </c>
      <c r="K6558" s="11" t="str">
        <f t="shared" si="615"/>
        <v>2010s</v>
      </c>
      <c r="L6558" s="11" t="str">
        <f t="shared" si="616"/>
        <v>Cereal</v>
      </c>
      <c r="M6558" s="18">
        <f t="shared" si="617"/>
        <v>3.1546582211665349E-2</v>
      </c>
    </row>
    <row r="6559" spans="1:13">
      <c r="A6559" s="4">
        <v>2012</v>
      </c>
      <c r="B6559" s="5" t="s">
        <v>210</v>
      </c>
      <c r="C6559" s="5" t="s">
        <v>227</v>
      </c>
      <c r="D6559" s="5" t="s">
        <v>17</v>
      </c>
      <c r="E6559" s="5">
        <v>1700</v>
      </c>
      <c r="F6559" s="6">
        <v>1364.71</v>
      </c>
      <c r="H6559" s="15" t="str">
        <f t="shared" si="612"/>
        <v>Medium</v>
      </c>
      <c r="I6559" s="11" t="str">
        <f t="shared" si="613"/>
        <v>Medium</v>
      </c>
      <c r="J6559" s="11" t="str">
        <f t="shared" si="614"/>
        <v>Central</v>
      </c>
      <c r="K6559" s="11" t="str">
        <f t="shared" si="615"/>
        <v>2010s</v>
      </c>
      <c r="L6559" s="11" t="str">
        <f t="shared" si="616"/>
        <v>Pulse</v>
      </c>
      <c r="M6559" s="18">
        <f t="shared" si="617"/>
        <v>0.80277058823529412</v>
      </c>
    </row>
    <row r="6560" spans="1:13">
      <c r="A6560" s="4">
        <v>2013</v>
      </c>
      <c r="B6560" s="5" t="s">
        <v>210</v>
      </c>
      <c r="C6560" s="5" t="s">
        <v>227</v>
      </c>
      <c r="D6560" s="5" t="s">
        <v>15</v>
      </c>
      <c r="E6560" s="5">
        <v>37910</v>
      </c>
      <c r="F6560" s="6">
        <v>2832.23</v>
      </c>
      <c r="H6560" s="15" t="str">
        <f t="shared" si="612"/>
        <v>Medium</v>
      </c>
      <c r="I6560" s="11" t="str">
        <f t="shared" si="613"/>
        <v>Large</v>
      </c>
      <c r="J6560" s="11" t="str">
        <f t="shared" si="614"/>
        <v>Central</v>
      </c>
      <c r="K6560" s="11" t="str">
        <f t="shared" si="615"/>
        <v>2010s</v>
      </c>
      <c r="L6560" s="11" t="str">
        <f t="shared" si="616"/>
        <v>Cereal</v>
      </c>
      <c r="M6560" s="18">
        <f t="shared" si="617"/>
        <v>7.4709311527301508E-2</v>
      </c>
    </row>
    <row r="6561" spans="1:13">
      <c r="A6561" s="4">
        <v>2013</v>
      </c>
      <c r="B6561" s="5" t="s">
        <v>210</v>
      </c>
      <c r="C6561" s="5" t="s">
        <v>227</v>
      </c>
      <c r="D6561" s="5" t="s">
        <v>16</v>
      </c>
      <c r="E6561" s="5">
        <v>76460</v>
      </c>
      <c r="F6561" s="6">
        <v>2271.12</v>
      </c>
      <c r="H6561" s="15" t="str">
        <f t="shared" si="612"/>
        <v>Medium</v>
      </c>
      <c r="I6561" s="11" t="str">
        <f t="shared" si="613"/>
        <v>Large</v>
      </c>
      <c r="J6561" s="11" t="str">
        <f t="shared" si="614"/>
        <v>Central</v>
      </c>
      <c r="K6561" s="11" t="str">
        <f t="shared" si="615"/>
        <v>2010s</v>
      </c>
      <c r="L6561" s="11" t="str">
        <f t="shared" si="616"/>
        <v>Cereal</v>
      </c>
      <c r="M6561" s="18">
        <f t="shared" si="617"/>
        <v>2.9703374313366466E-2</v>
      </c>
    </row>
    <row r="6562" spans="1:13">
      <c r="A6562" s="4">
        <v>2013</v>
      </c>
      <c r="B6562" s="5" t="s">
        <v>210</v>
      </c>
      <c r="C6562" s="5" t="s">
        <v>227</v>
      </c>
      <c r="D6562" s="5" t="s">
        <v>17</v>
      </c>
      <c r="E6562" s="5">
        <v>1740</v>
      </c>
      <c r="F6562" s="6">
        <v>609.20000000000005</v>
      </c>
      <c r="H6562" s="15" t="str">
        <f t="shared" si="612"/>
        <v>Low</v>
      </c>
      <c r="I6562" s="11" t="str">
        <f t="shared" si="613"/>
        <v>Medium</v>
      </c>
      <c r="J6562" s="11" t="str">
        <f t="shared" si="614"/>
        <v>Central</v>
      </c>
      <c r="K6562" s="11" t="str">
        <f t="shared" si="615"/>
        <v>2010s</v>
      </c>
      <c r="L6562" s="11" t="str">
        <f t="shared" si="616"/>
        <v>Pulse</v>
      </c>
      <c r="M6562" s="18">
        <f t="shared" si="617"/>
        <v>0.35011494252873565</v>
      </c>
    </row>
    <row r="6563" spans="1:13">
      <c r="A6563" s="4">
        <v>2014</v>
      </c>
      <c r="B6563" s="5" t="s">
        <v>210</v>
      </c>
      <c r="C6563" s="5" t="s">
        <v>227</v>
      </c>
      <c r="D6563" s="5" t="s">
        <v>15</v>
      </c>
      <c r="E6563" s="5">
        <v>33910</v>
      </c>
      <c r="F6563" s="6">
        <v>2523.44</v>
      </c>
      <c r="H6563" s="15" t="str">
        <f t="shared" si="612"/>
        <v>Medium</v>
      </c>
      <c r="I6563" s="11" t="str">
        <f t="shared" si="613"/>
        <v>Large</v>
      </c>
      <c r="J6563" s="11" t="str">
        <f t="shared" si="614"/>
        <v>Central</v>
      </c>
      <c r="K6563" s="11" t="str">
        <f t="shared" si="615"/>
        <v>2010s</v>
      </c>
      <c r="L6563" s="11" t="str">
        <f t="shared" si="616"/>
        <v>Cereal</v>
      </c>
      <c r="M6563" s="18">
        <f t="shared" si="617"/>
        <v>7.4415806546741375E-2</v>
      </c>
    </row>
    <row r="6564" spans="1:13">
      <c r="A6564" s="4">
        <v>2014</v>
      </c>
      <c r="B6564" s="5" t="s">
        <v>210</v>
      </c>
      <c r="C6564" s="5" t="s">
        <v>227</v>
      </c>
      <c r="D6564" s="5" t="s">
        <v>16</v>
      </c>
      <c r="E6564" s="5">
        <v>79770</v>
      </c>
      <c r="F6564" s="6">
        <v>1829.13</v>
      </c>
      <c r="H6564" s="15" t="str">
        <f t="shared" si="612"/>
        <v>Medium</v>
      </c>
      <c r="I6564" s="11" t="str">
        <f t="shared" si="613"/>
        <v>Large</v>
      </c>
      <c r="J6564" s="11" t="str">
        <f t="shared" si="614"/>
        <v>Central</v>
      </c>
      <c r="K6564" s="11" t="str">
        <f t="shared" si="615"/>
        <v>2010s</v>
      </c>
      <c r="L6564" s="11" t="str">
        <f t="shared" si="616"/>
        <v>Cereal</v>
      </c>
      <c r="M6564" s="18">
        <f t="shared" si="617"/>
        <v>2.2930048890560363E-2</v>
      </c>
    </row>
    <row r="6565" spans="1:13">
      <c r="A6565" s="4">
        <v>2014</v>
      </c>
      <c r="B6565" s="5" t="s">
        <v>210</v>
      </c>
      <c r="C6565" s="5" t="s">
        <v>227</v>
      </c>
      <c r="D6565" s="5" t="s">
        <v>17</v>
      </c>
      <c r="E6565" s="5">
        <v>1480</v>
      </c>
      <c r="F6565" s="6">
        <v>412.16</v>
      </c>
      <c r="H6565" s="15" t="str">
        <f t="shared" si="612"/>
        <v>Low</v>
      </c>
      <c r="I6565" s="11" t="str">
        <f t="shared" si="613"/>
        <v>Medium</v>
      </c>
      <c r="J6565" s="11" t="str">
        <f t="shared" si="614"/>
        <v>Central</v>
      </c>
      <c r="K6565" s="11" t="str">
        <f t="shared" si="615"/>
        <v>2010s</v>
      </c>
      <c r="L6565" s="11" t="str">
        <f t="shared" si="616"/>
        <v>Pulse</v>
      </c>
      <c r="M6565" s="18">
        <f t="shared" si="617"/>
        <v>0.2784864864864865</v>
      </c>
    </row>
    <row r="6566" spans="1:13">
      <c r="A6566" s="4">
        <v>2015</v>
      </c>
      <c r="B6566" s="5" t="s">
        <v>210</v>
      </c>
      <c r="C6566" s="5" t="s">
        <v>227</v>
      </c>
      <c r="D6566" s="5" t="s">
        <v>15</v>
      </c>
      <c r="E6566" s="5">
        <v>41550</v>
      </c>
      <c r="F6566" s="6">
        <v>2322.98</v>
      </c>
      <c r="H6566" s="15" t="str">
        <f t="shared" si="612"/>
        <v>Medium</v>
      </c>
      <c r="I6566" s="11" t="str">
        <f t="shared" si="613"/>
        <v>Large</v>
      </c>
      <c r="J6566" s="11" t="str">
        <f t="shared" si="614"/>
        <v>Central</v>
      </c>
      <c r="K6566" s="11" t="str">
        <f t="shared" si="615"/>
        <v>2010s</v>
      </c>
      <c r="L6566" s="11" t="str">
        <f t="shared" si="616"/>
        <v>Cereal</v>
      </c>
      <c r="M6566" s="18">
        <f t="shared" si="617"/>
        <v>5.5908062575210589E-2</v>
      </c>
    </row>
    <row r="6567" spans="1:13">
      <c r="A6567" s="4">
        <v>2015</v>
      </c>
      <c r="B6567" s="5" t="s">
        <v>210</v>
      </c>
      <c r="C6567" s="5" t="s">
        <v>227</v>
      </c>
      <c r="D6567" s="5" t="s">
        <v>16</v>
      </c>
      <c r="E6567" s="5">
        <v>90780</v>
      </c>
      <c r="F6567" s="6">
        <v>1934.02</v>
      </c>
      <c r="H6567" s="15" t="str">
        <f t="shared" si="612"/>
        <v>Medium</v>
      </c>
      <c r="I6567" s="11" t="str">
        <f t="shared" si="613"/>
        <v>Large</v>
      </c>
      <c r="J6567" s="11" t="str">
        <f t="shared" si="614"/>
        <v>Central</v>
      </c>
      <c r="K6567" s="11" t="str">
        <f t="shared" si="615"/>
        <v>2010s</v>
      </c>
      <c r="L6567" s="11" t="str">
        <f t="shared" si="616"/>
        <v>Cereal</v>
      </c>
      <c r="M6567" s="18">
        <f t="shared" si="617"/>
        <v>2.1304472350738048E-2</v>
      </c>
    </row>
    <row r="6568" spans="1:13">
      <c r="A6568" s="4">
        <v>2015</v>
      </c>
      <c r="B6568" s="5" t="s">
        <v>210</v>
      </c>
      <c r="C6568" s="5" t="s">
        <v>227</v>
      </c>
      <c r="D6568" s="5" t="s">
        <v>17</v>
      </c>
      <c r="E6568" s="5">
        <v>1340</v>
      </c>
      <c r="F6568" s="6">
        <v>925.37</v>
      </c>
      <c r="H6568" s="15" t="str">
        <f t="shared" si="612"/>
        <v>Low</v>
      </c>
      <c r="I6568" s="11" t="str">
        <f t="shared" si="613"/>
        <v>Medium</v>
      </c>
      <c r="J6568" s="11" t="str">
        <f t="shared" si="614"/>
        <v>Central</v>
      </c>
      <c r="K6568" s="11" t="str">
        <f t="shared" si="615"/>
        <v>2010s</v>
      </c>
      <c r="L6568" s="11" t="str">
        <f t="shared" si="616"/>
        <v>Pulse</v>
      </c>
      <c r="M6568" s="18">
        <f t="shared" si="617"/>
        <v>0.69057462686567161</v>
      </c>
    </row>
    <row r="6569" spans="1:13">
      <c r="A6569" s="4">
        <v>2016</v>
      </c>
      <c r="B6569" s="5" t="s">
        <v>210</v>
      </c>
      <c r="C6569" s="5" t="s">
        <v>227</v>
      </c>
      <c r="D6569" s="5" t="s">
        <v>15</v>
      </c>
      <c r="E6569" s="5">
        <v>37590</v>
      </c>
      <c r="F6569" s="6">
        <v>2657.33</v>
      </c>
      <c r="H6569" s="15" t="str">
        <f t="shared" si="612"/>
        <v>Medium</v>
      </c>
      <c r="I6569" s="11" t="str">
        <f t="shared" si="613"/>
        <v>Large</v>
      </c>
      <c r="J6569" s="11" t="str">
        <f t="shared" si="614"/>
        <v>Central</v>
      </c>
      <c r="K6569" s="11" t="str">
        <f t="shared" si="615"/>
        <v>2010s</v>
      </c>
      <c r="L6569" s="11" t="str">
        <f t="shared" si="616"/>
        <v>Cereal</v>
      </c>
      <c r="M6569" s="18">
        <f t="shared" si="617"/>
        <v>7.0692471401968604E-2</v>
      </c>
    </row>
    <row r="6570" spans="1:13">
      <c r="A6570" s="4">
        <v>2016</v>
      </c>
      <c r="B6570" s="5" t="s">
        <v>210</v>
      </c>
      <c r="C6570" s="5" t="s">
        <v>227</v>
      </c>
      <c r="D6570" s="5" t="s">
        <v>16</v>
      </c>
      <c r="E6570" s="5">
        <v>90630</v>
      </c>
      <c r="F6570" s="6">
        <v>2048.3200000000002</v>
      </c>
      <c r="H6570" s="15" t="str">
        <f t="shared" si="612"/>
        <v>Medium</v>
      </c>
      <c r="I6570" s="11" t="str">
        <f t="shared" si="613"/>
        <v>Large</v>
      </c>
      <c r="J6570" s="11" t="str">
        <f t="shared" si="614"/>
        <v>Central</v>
      </c>
      <c r="K6570" s="11" t="str">
        <f t="shared" si="615"/>
        <v>2010s</v>
      </c>
      <c r="L6570" s="11" t="str">
        <f t="shared" si="616"/>
        <v>Cereal</v>
      </c>
      <c r="M6570" s="18">
        <f t="shared" si="617"/>
        <v>2.2600904777667442E-2</v>
      </c>
    </row>
    <row r="6571" spans="1:13">
      <c r="A6571" s="4">
        <v>2016</v>
      </c>
      <c r="B6571" s="5" t="s">
        <v>210</v>
      </c>
      <c r="C6571" s="5" t="s">
        <v>227</v>
      </c>
      <c r="D6571" s="5" t="s">
        <v>17</v>
      </c>
      <c r="E6571" s="5">
        <v>1730</v>
      </c>
      <c r="F6571" s="6">
        <v>1303.07</v>
      </c>
      <c r="H6571" s="15" t="str">
        <f t="shared" si="612"/>
        <v>Medium</v>
      </c>
      <c r="I6571" s="11" t="str">
        <f t="shared" si="613"/>
        <v>Medium</v>
      </c>
      <c r="J6571" s="11" t="str">
        <f t="shared" si="614"/>
        <v>Central</v>
      </c>
      <c r="K6571" s="11" t="str">
        <f t="shared" si="615"/>
        <v>2010s</v>
      </c>
      <c r="L6571" s="11" t="str">
        <f t="shared" si="616"/>
        <v>Pulse</v>
      </c>
      <c r="M6571" s="18">
        <f t="shared" si="617"/>
        <v>0.75321965317919071</v>
      </c>
    </row>
    <row r="6572" spans="1:13">
      <c r="A6572" s="4">
        <v>2017</v>
      </c>
      <c r="B6572" s="5" t="s">
        <v>210</v>
      </c>
      <c r="C6572" s="5" t="s">
        <v>227</v>
      </c>
      <c r="D6572" s="5" t="s">
        <v>15</v>
      </c>
      <c r="E6572" s="5">
        <v>34620</v>
      </c>
      <c r="F6572" s="6">
        <v>3122.12</v>
      </c>
      <c r="H6572" s="15" t="str">
        <f t="shared" si="612"/>
        <v>High</v>
      </c>
      <c r="I6572" s="11" t="str">
        <f t="shared" si="613"/>
        <v>Large</v>
      </c>
      <c r="J6572" s="11" t="str">
        <f t="shared" si="614"/>
        <v>Central</v>
      </c>
      <c r="K6572" s="11" t="str">
        <f t="shared" si="615"/>
        <v>2010s</v>
      </c>
      <c r="L6572" s="11" t="str">
        <f t="shared" si="616"/>
        <v>Cereal</v>
      </c>
      <c r="M6572" s="18">
        <f t="shared" si="617"/>
        <v>9.0182553437319471E-2</v>
      </c>
    </row>
    <row r="6573" spans="1:13">
      <c r="A6573" s="4">
        <v>2017</v>
      </c>
      <c r="B6573" s="5" t="s">
        <v>210</v>
      </c>
      <c r="C6573" s="5" t="s">
        <v>227</v>
      </c>
      <c r="D6573" s="5" t="s">
        <v>16</v>
      </c>
      <c r="E6573" s="5">
        <v>85470</v>
      </c>
      <c r="F6573" s="6">
        <v>3140.12</v>
      </c>
      <c r="H6573" s="15" t="str">
        <f t="shared" si="612"/>
        <v>High</v>
      </c>
      <c r="I6573" s="11" t="str">
        <f t="shared" si="613"/>
        <v>Large</v>
      </c>
      <c r="J6573" s="11" t="str">
        <f t="shared" si="614"/>
        <v>Central</v>
      </c>
      <c r="K6573" s="11" t="str">
        <f t="shared" si="615"/>
        <v>2010s</v>
      </c>
      <c r="L6573" s="11" t="str">
        <f t="shared" si="616"/>
        <v>Cereal</v>
      </c>
      <c r="M6573" s="18">
        <f t="shared" si="617"/>
        <v>3.6739440739440736E-2</v>
      </c>
    </row>
    <row r="6574" spans="1:13">
      <c r="A6574" s="4">
        <v>2017</v>
      </c>
      <c r="B6574" s="5" t="s">
        <v>210</v>
      </c>
      <c r="C6574" s="5" t="s">
        <v>227</v>
      </c>
      <c r="D6574" s="5" t="s">
        <v>17</v>
      </c>
      <c r="E6574" s="5">
        <v>1500</v>
      </c>
      <c r="F6574" s="6">
        <v>1679.6</v>
      </c>
      <c r="H6574" s="15" t="str">
        <f t="shared" si="612"/>
        <v>Medium</v>
      </c>
      <c r="I6574" s="11" t="str">
        <f t="shared" si="613"/>
        <v>Medium</v>
      </c>
      <c r="J6574" s="11" t="str">
        <f t="shared" si="614"/>
        <v>Central</v>
      </c>
      <c r="K6574" s="11" t="str">
        <f t="shared" si="615"/>
        <v>2010s</v>
      </c>
      <c r="L6574" s="11" t="str">
        <f t="shared" si="616"/>
        <v>Pulse</v>
      </c>
      <c r="M6574" s="18">
        <f t="shared" si="617"/>
        <v>1.1197333333333332</v>
      </c>
    </row>
    <row r="6575" spans="1:13">
      <c r="A6575" s="4">
        <v>2008</v>
      </c>
      <c r="B6575" s="5" t="s">
        <v>210</v>
      </c>
      <c r="C6575" s="5" t="s">
        <v>228</v>
      </c>
      <c r="D6575" s="5" t="s">
        <v>15</v>
      </c>
      <c r="E6575" s="5">
        <v>98800</v>
      </c>
      <c r="F6575" s="6">
        <v>2929.45</v>
      </c>
      <c r="H6575" s="15" t="str">
        <f t="shared" si="612"/>
        <v>Medium</v>
      </c>
      <c r="I6575" s="11" t="str">
        <f t="shared" si="613"/>
        <v>Large</v>
      </c>
      <c r="J6575" s="11" t="str">
        <f t="shared" si="614"/>
        <v>Central</v>
      </c>
      <c r="K6575" s="11" t="str">
        <f t="shared" si="615"/>
        <v>2000s</v>
      </c>
      <c r="L6575" s="11" t="str">
        <f t="shared" si="616"/>
        <v>Cereal</v>
      </c>
      <c r="M6575" s="18">
        <f t="shared" si="617"/>
        <v>2.9650303643724694E-2</v>
      </c>
    </row>
    <row r="6576" spans="1:13">
      <c r="A6576" s="4">
        <v>2008</v>
      </c>
      <c r="B6576" s="5" t="s">
        <v>210</v>
      </c>
      <c r="C6576" s="5" t="s">
        <v>228</v>
      </c>
      <c r="D6576" s="5" t="s">
        <v>16</v>
      </c>
      <c r="E6576" s="5">
        <v>14160</v>
      </c>
      <c r="F6576" s="6">
        <v>2192.09</v>
      </c>
      <c r="H6576" s="15" t="str">
        <f t="shared" si="612"/>
        <v>Medium</v>
      </c>
      <c r="I6576" s="11" t="str">
        <f t="shared" si="613"/>
        <v>Large</v>
      </c>
      <c r="J6576" s="11" t="str">
        <f t="shared" si="614"/>
        <v>Central</v>
      </c>
      <c r="K6576" s="11" t="str">
        <f t="shared" si="615"/>
        <v>2000s</v>
      </c>
      <c r="L6576" s="11" t="str">
        <f t="shared" si="616"/>
        <v>Cereal</v>
      </c>
      <c r="M6576" s="18">
        <f t="shared" si="617"/>
        <v>0.15480861581920904</v>
      </c>
    </row>
    <row r="6577" spans="1:13">
      <c r="A6577" s="4">
        <v>2008</v>
      </c>
      <c r="B6577" s="5" t="s">
        <v>210</v>
      </c>
      <c r="C6577" s="5" t="s">
        <v>228</v>
      </c>
      <c r="D6577" s="5" t="s">
        <v>17</v>
      </c>
      <c r="E6577" s="5">
        <v>8010</v>
      </c>
      <c r="F6577" s="6">
        <v>1599.25</v>
      </c>
      <c r="H6577" s="15" t="str">
        <f t="shared" si="612"/>
        <v>Medium</v>
      </c>
      <c r="I6577" s="11" t="str">
        <f t="shared" si="613"/>
        <v>Large</v>
      </c>
      <c r="J6577" s="11" t="str">
        <f t="shared" si="614"/>
        <v>Central</v>
      </c>
      <c r="K6577" s="11" t="str">
        <f t="shared" si="615"/>
        <v>2000s</v>
      </c>
      <c r="L6577" s="11" t="str">
        <f t="shared" si="616"/>
        <v>Pulse</v>
      </c>
      <c r="M6577" s="18">
        <f t="shared" si="617"/>
        <v>0.19965667915106117</v>
      </c>
    </row>
    <row r="6578" spans="1:13">
      <c r="A6578" s="4">
        <v>2009</v>
      </c>
      <c r="B6578" s="5" t="s">
        <v>210</v>
      </c>
      <c r="C6578" s="5" t="s">
        <v>228</v>
      </c>
      <c r="D6578" s="5" t="s">
        <v>15</v>
      </c>
      <c r="E6578" s="5">
        <v>80100</v>
      </c>
      <c r="F6578" s="6">
        <v>2704.37</v>
      </c>
      <c r="H6578" s="15" t="str">
        <f t="shared" si="612"/>
        <v>Medium</v>
      </c>
      <c r="I6578" s="11" t="str">
        <f t="shared" si="613"/>
        <v>Large</v>
      </c>
      <c r="J6578" s="11" t="str">
        <f t="shared" si="614"/>
        <v>Central</v>
      </c>
      <c r="K6578" s="11" t="str">
        <f t="shared" si="615"/>
        <v>2000s</v>
      </c>
      <c r="L6578" s="11" t="str">
        <f t="shared" si="616"/>
        <v>Cereal</v>
      </c>
      <c r="M6578" s="18">
        <f t="shared" si="617"/>
        <v>3.3762421972534332E-2</v>
      </c>
    </row>
    <row r="6579" spans="1:13">
      <c r="A6579" s="4">
        <v>2009</v>
      </c>
      <c r="B6579" s="5" t="s">
        <v>210</v>
      </c>
      <c r="C6579" s="5" t="s">
        <v>228</v>
      </c>
      <c r="D6579" s="5" t="s">
        <v>16</v>
      </c>
      <c r="E6579" s="5">
        <v>13290</v>
      </c>
      <c r="F6579" s="6">
        <v>1972.16</v>
      </c>
      <c r="H6579" s="15" t="str">
        <f t="shared" si="612"/>
        <v>Medium</v>
      </c>
      <c r="I6579" s="11" t="str">
        <f t="shared" si="613"/>
        <v>Large</v>
      </c>
      <c r="J6579" s="11" t="str">
        <f t="shared" si="614"/>
        <v>Central</v>
      </c>
      <c r="K6579" s="11" t="str">
        <f t="shared" si="615"/>
        <v>2000s</v>
      </c>
      <c r="L6579" s="11" t="str">
        <f t="shared" si="616"/>
        <v>Cereal</v>
      </c>
      <c r="M6579" s="18">
        <f t="shared" si="617"/>
        <v>0.14839428141459746</v>
      </c>
    </row>
    <row r="6580" spans="1:13">
      <c r="A6580" s="4">
        <v>2009</v>
      </c>
      <c r="B6580" s="5" t="s">
        <v>210</v>
      </c>
      <c r="C6580" s="5" t="s">
        <v>228</v>
      </c>
      <c r="D6580" s="5" t="s">
        <v>17</v>
      </c>
      <c r="E6580" s="5">
        <v>8280</v>
      </c>
      <c r="F6580" s="6">
        <v>1272.95</v>
      </c>
      <c r="H6580" s="15" t="str">
        <f t="shared" si="612"/>
        <v>Medium</v>
      </c>
      <c r="I6580" s="11" t="str">
        <f t="shared" si="613"/>
        <v>Large</v>
      </c>
      <c r="J6580" s="11" t="str">
        <f t="shared" si="614"/>
        <v>Central</v>
      </c>
      <c r="K6580" s="11" t="str">
        <f t="shared" si="615"/>
        <v>2000s</v>
      </c>
      <c r="L6580" s="11" t="str">
        <f t="shared" si="616"/>
        <v>Pulse</v>
      </c>
      <c r="M6580" s="18">
        <f t="shared" si="617"/>
        <v>0.15373792270531403</v>
      </c>
    </row>
    <row r="6581" spans="1:13">
      <c r="A6581" s="4">
        <v>2010</v>
      </c>
      <c r="B6581" s="5" t="s">
        <v>210</v>
      </c>
      <c r="C6581" s="5" t="s">
        <v>228</v>
      </c>
      <c r="D6581" s="5" t="s">
        <v>15</v>
      </c>
      <c r="E6581" s="5">
        <v>92750</v>
      </c>
      <c r="F6581" s="6">
        <v>2614.02</v>
      </c>
      <c r="H6581" s="15" t="str">
        <f t="shared" si="612"/>
        <v>Medium</v>
      </c>
      <c r="I6581" s="11" t="str">
        <f t="shared" si="613"/>
        <v>Large</v>
      </c>
      <c r="J6581" s="11" t="str">
        <f t="shared" si="614"/>
        <v>Central</v>
      </c>
      <c r="K6581" s="11" t="str">
        <f t="shared" si="615"/>
        <v>2010s</v>
      </c>
      <c r="L6581" s="11" t="str">
        <f t="shared" si="616"/>
        <v>Cereal</v>
      </c>
      <c r="M6581" s="18">
        <f t="shared" si="617"/>
        <v>2.8183504043126684E-2</v>
      </c>
    </row>
    <row r="6582" spans="1:13">
      <c r="A6582" s="4">
        <v>2010</v>
      </c>
      <c r="B6582" s="5" t="s">
        <v>210</v>
      </c>
      <c r="C6582" s="5" t="s">
        <v>228</v>
      </c>
      <c r="D6582" s="5" t="s">
        <v>16</v>
      </c>
      <c r="E6582" s="5">
        <v>13870</v>
      </c>
      <c r="F6582" s="6">
        <v>1970.44</v>
      </c>
      <c r="H6582" s="15" t="str">
        <f t="shared" si="612"/>
        <v>Medium</v>
      </c>
      <c r="I6582" s="11" t="str">
        <f t="shared" si="613"/>
        <v>Large</v>
      </c>
      <c r="J6582" s="11" t="str">
        <f t="shared" si="614"/>
        <v>Central</v>
      </c>
      <c r="K6582" s="11" t="str">
        <f t="shared" si="615"/>
        <v>2010s</v>
      </c>
      <c r="L6582" s="11" t="str">
        <f t="shared" si="616"/>
        <v>Cereal</v>
      </c>
      <c r="M6582" s="18">
        <f t="shared" si="617"/>
        <v>0.1420648882480173</v>
      </c>
    </row>
    <row r="6583" spans="1:13">
      <c r="A6583" s="4">
        <v>2010</v>
      </c>
      <c r="B6583" s="5" t="s">
        <v>210</v>
      </c>
      <c r="C6583" s="5" t="s">
        <v>228</v>
      </c>
      <c r="D6583" s="5" t="s">
        <v>17</v>
      </c>
      <c r="E6583" s="5">
        <v>7770</v>
      </c>
      <c r="F6583" s="6">
        <v>1482.63</v>
      </c>
      <c r="H6583" s="15" t="str">
        <f t="shared" si="612"/>
        <v>Medium</v>
      </c>
      <c r="I6583" s="11" t="str">
        <f t="shared" si="613"/>
        <v>Large</v>
      </c>
      <c r="J6583" s="11" t="str">
        <f t="shared" si="614"/>
        <v>Central</v>
      </c>
      <c r="K6583" s="11" t="str">
        <f t="shared" si="615"/>
        <v>2010s</v>
      </c>
      <c r="L6583" s="11" t="str">
        <f t="shared" si="616"/>
        <v>Pulse</v>
      </c>
      <c r="M6583" s="18">
        <f t="shared" si="617"/>
        <v>0.19081467181467182</v>
      </c>
    </row>
    <row r="6584" spans="1:13">
      <c r="A6584" s="4">
        <v>2011</v>
      </c>
      <c r="B6584" s="5" t="s">
        <v>210</v>
      </c>
      <c r="C6584" s="5" t="s">
        <v>228</v>
      </c>
      <c r="D6584" s="5" t="s">
        <v>15</v>
      </c>
      <c r="E6584" s="5">
        <v>97450</v>
      </c>
      <c r="F6584" s="6">
        <v>2800.41</v>
      </c>
      <c r="H6584" s="15" t="str">
        <f t="shared" si="612"/>
        <v>Medium</v>
      </c>
      <c r="I6584" s="11" t="str">
        <f t="shared" si="613"/>
        <v>Large</v>
      </c>
      <c r="J6584" s="11" t="str">
        <f t="shared" si="614"/>
        <v>Central</v>
      </c>
      <c r="K6584" s="11" t="str">
        <f t="shared" si="615"/>
        <v>2010s</v>
      </c>
      <c r="L6584" s="11" t="str">
        <f t="shared" si="616"/>
        <v>Cereal</v>
      </c>
      <c r="M6584" s="18">
        <f t="shared" si="617"/>
        <v>2.8736890713186247E-2</v>
      </c>
    </row>
    <row r="6585" spans="1:13">
      <c r="A6585" s="4">
        <v>2011</v>
      </c>
      <c r="B6585" s="5" t="s">
        <v>210</v>
      </c>
      <c r="C6585" s="5" t="s">
        <v>228</v>
      </c>
      <c r="D6585" s="5" t="s">
        <v>16</v>
      </c>
      <c r="E6585" s="5">
        <v>14170</v>
      </c>
      <c r="F6585" s="6">
        <v>1976.01</v>
      </c>
      <c r="H6585" s="15" t="str">
        <f t="shared" si="612"/>
        <v>Medium</v>
      </c>
      <c r="I6585" s="11" t="str">
        <f t="shared" si="613"/>
        <v>Large</v>
      </c>
      <c r="J6585" s="11" t="str">
        <f t="shared" si="614"/>
        <v>Central</v>
      </c>
      <c r="K6585" s="11" t="str">
        <f t="shared" si="615"/>
        <v>2010s</v>
      </c>
      <c r="L6585" s="11" t="str">
        <f t="shared" si="616"/>
        <v>Cereal</v>
      </c>
      <c r="M6585" s="18">
        <f t="shared" si="617"/>
        <v>0.13945024700070571</v>
      </c>
    </row>
    <row r="6586" spans="1:13">
      <c r="A6586" s="4">
        <v>2011</v>
      </c>
      <c r="B6586" s="5" t="s">
        <v>210</v>
      </c>
      <c r="C6586" s="5" t="s">
        <v>228</v>
      </c>
      <c r="D6586" s="5" t="s">
        <v>17</v>
      </c>
      <c r="E6586" s="5">
        <v>7040</v>
      </c>
      <c r="F6586" s="6">
        <v>1637.78</v>
      </c>
      <c r="H6586" s="15" t="str">
        <f t="shared" si="612"/>
        <v>Medium</v>
      </c>
      <c r="I6586" s="11" t="str">
        <f t="shared" si="613"/>
        <v>Large</v>
      </c>
      <c r="J6586" s="11" t="str">
        <f t="shared" si="614"/>
        <v>Central</v>
      </c>
      <c r="K6586" s="11" t="str">
        <f t="shared" si="615"/>
        <v>2010s</v>
      </c>
      <c r="L6586" s="11" t="str">
        <f t="shared" si="616"/>
        <v>Pulse</v>
      </c>
      <c r="M6586" s="18">
        <f t="shared" si="617"/>
        <v>0.23263920454545453</v>
      </c>
    </row>
    <row r="6587" spans="1:13">
      <c r="A6587" s="4">
        <v>2012</v>
      </c>
      <c r="B6587" s="5" t="s">
        <v>210</v>
      </c>
      <c r="C6587" s="5" t="s">
        <v>228</v>
      </c>
      <c r="D6587" s="5" t="s">
        <v>15</v>
      </c>
      <c r="E6587" s="5">
        <v>101820</v>
      </c>
      <c r="F6587" s="6">
        <v>3045.08</v>
      </c>
      <c r="H6587" s="15" t="str">
        <f t="shared" si="612"/>
        <v>High</v>
      </c>
      <c r="I6587" s="11" t="str">
        <f t="shared" si="613"/>
        <v>Large</v>
      </c>
      <c r="J6587" s="11" t="str">
        <f t="shared" si="614"/>
        <v>Central</v>
      </c>
      <c r="K6587" s="11" t="str">
        <f t="shared" si="615"/>
        <v>2010s</v>
      </c>
      <c r="L6587" s="11" t="str">
        <f t="shared" si="616"/>
        <v>Cereal</v>
      </c>
      <c r="M6587" s="18">
        <f t="shared" si="617"/>
        <v>2.9906501669613041E-2</v>
      </c>
    </row>
    <row r="6588" spans="1:13">
      <c r="A6588" s="4">
        <v>2012</v>
      </c>
      <c r="B6588" s="5" t="s">
        <v>210</v>
      </c>
      <c r="C6588" s="5" t="s">
        <v>228</v>
      </c>
      <c r="D6588" s="5" t="s">
        <v>16</v>
      </c>
      <c r="E6588" s="5">
        <v>15160</v>
      </c>
      <c r="F6588" s="6">
        <v>2529.6799999999998</v>
      </c>
      <c r="H6588" s="15" t="str">
        <f t="shared" si="612"/>
        <v>Medium</v>
      </c>
      <c r="I6588" s="11" t="str">
        <f t="shared" si="613"/>
        <v>Large</v>
      </c>
      <c r="J6588" s="11" t="str">
        <f t="shared" si="614"/>
        <v>Central</v>
      </c>
      <c r="K6588" s="11" t="str">
        <f t="shared" si="615"/>
        <v>2010s</v>
      </c>
      <c r="L6588" s="11" t="str">
        <f t="shared" si="616"/>
        <v>Cereal</v>
      </c>
      <c r="M6588" s="18">
        <f t="shared" si="617"/>
        <v>0.16686543535620052</v>
      </c>
    </row>
    <row r="6589" spans="1:13">
      <c r="A6589" s="4">
        <v>2012</v>
      </c>
      <c r="B6589" s="5" t="s">
        <v>210</v>
      </c>
      <c r="C6589" s="5" t="s">
        <v>228</v>
      </c>
      <c r="D6589" s="5" t="s">
        <v>17</v>
      </c>
      <c r="E6589" s="5">
        <v>7270</v>
      </c>
      <c r="F6589" s="6">
        <v>1397.52</v>
      </c>
      <c r="H6589" s="15" t="str">
        <f t="shared" si="612"/>
        <v>Medium</v>
      </c>
      <c r="I6589" s="11" t="str">
        <f t="shared" si="613"/>
        <v>Large</v>
      </c>
      <c r="J6589" s="11" t="str">
        <f t="shared" si="614"/>
        <v>Central</v>
      </c>
      <c r="K6589" s="11" t="str">
        <f t="shared" si="615"/>
        <v>2010s</v>
      </c>
      <c r="L6589" s="11" t="str">
        <f t="shared" si="616"/>
        <v>Pulse</v>
      </c>
      <c r="M6589" s="18">
        <f t="shared" si="617"/>
        <v>0.19223108665749655</v>
      </c>
    </row>
    <row r="6590" spans="1:13">
      <c r="A6590" s="4">
        <v>2013</v>
      </c>
      <c r="B6590" s="5" t="s">
        <v>210</v>
      </c>
      <c r="C6590" s="5" t="s">
        <v>228</v>
      </c>
      <c r="D6590" s="5" t="s">
        <v>15</v>
      </c>
      <c r="E6590" s="5">
        <v>111840</v>
      </c>
      <c r="F6590" s="6">
        <v>3090.75</v>
      </c>
      <c r="H6590" s="15" t="str">
        <f t="shared" si="612"/>
        <v>High</v>
      </c>
      <c r="I6590" s="11" t="str">
        <f t="shared" si="613"/>
        <v>Large</v>
      </c>
      <c r="J6590" s="11" t="str">
        <f t="shared" si="614"/>
        <v>Central</v>
      </c>
      <c r="K6590" s="11" t="str">
        <f t="shared" si="615"/>
        <v>2010s</v>
      </c>
      <c r="L6590" s="11" t="str">
        <f t="shared" si="616"/>
        <v>Cereal</v>
      </c>
      <c r="M6590" s="18">
        <f t="shared" si="617"/>
        <v>2.7635461373390558E-2</v>
      </c>
    </row>
    <row r="6591" spans="1:13">
      <c r="A6591" s="4">
        <v>2013</v>
      </c>
      <c r="B6591" s="5" t="s">
        <v>210</v>
      </c>
      <c r="C6591" s="5" t="s">
        <v>228</v>
      </c>
      <c r="D6591" s="5" t="s">
        <v>16</v>
      </c>
      <c r="E6591" s="5">
        <v>11870</v>
      </c>
      <c r="F6591" s="6">
        <v>2645.32</v>
      </c>
      <c r="H6591" s="15" t="str">
        <f t="shared" si="612"/>
        <v>Medium</v>
      </c>
      <c r="I6591" s="11" t="str">
        <f t="shared" si="613"/>
        <v>Large</v>
      </c>
      <c r="J6591" s="11" t="str">
        <f t="shared" si="614"/>
        <v>Central</v>
      </c>
      <c r="K6591" s="11" t="str">
        <f t="shared" si="615"/>
        <v>2010s</v>
      </c>
      <c r="L6591" s="11" t="str">
        <f t="shared" si="616"/>
        <v>Cereal</v>
      </c>
      <c r="M6591" s="18">
        <f t="shared" si="617"/>
        <v>0.22285762426284753</v>
      </c>
    </row>
    <row r="6592" spans="1:13">
      <c r="A6592" s="4">
        <v>2013</v>
      </c>
      <c r="B6592" s="5" t="s">
        <v>210</v>
      </c>
      <c r="C6592" s="5" t="s">
        <v>228</v>
      </c>
      <c r="D6592" s="5" t="s">
        <v>17</v>
      </c>
      <c r="E6592" s="5">
        <v>6530</v>
      </c>
      <c r="F6592" s="6">
        <v>730.47</v>
      </c>
      <c r="H6592" s="15" t="str">
        <f t="shared" si="612"/>
        <v>Low</v>
      </c>
      <c r="I6592" s="11" t="str">
        <f t="shared" si="613"/>
        <v>Large</v>
      </c>
      <c r="J6592" s="11" t="str">
        <f t="shared" si="614"/>
        <v>Central</v>
      </c>
      <c r="K6592" s="11" t="str">
        <f t="shared" si="615"/>
        <v>2010s</v>
      </c>
      <c r="L6592" s="11" t="str">
        <f t="shared" si="616"/>
        <v>Pulse</v>
      </c>
      <c r="M6592" s="18">
        <f t="shared" si="617"/>
        <v>0.11186370597243492</v>
      </c>
    </row>
    <row r="6593" spans="1:13">
      <c r="A6593" s="4">
        <v>2014</v>
      </c>
      <c r="B6593" s="5" t="s">
        <v>210</v>
      </c>
      <c r="C6593" s="5" t="s">
        <v>228</v>
      </c>
      <c r="D6593" s="5" t="s">
        <v>15</v>
      </c>
      <c r="E6593" s="5">
        <v>108550</v>
      </c>
      <c r="F6593" s="6">
        <v>2878.21</v>
      </c>
      <c r="H6593" s="15" t="str">
        <f t="shared" si="612"/>
        <v>Medium</v>
      </c>
      <c r="I6593" s="11" t="str">
        <f t="shared" si="613"/>
        <v>Large</v>
      </c>
      <c r="J6593" s="11" t="str">
        <f t="shared" si="614"/>
        <v>Central</v>
      </c>
      <c r="K6593" s="11" t="str">
        <f t="shared" si="615"/>
        <v>2010s</v>
      </c>
      <c r="L6593" s="11" t="str">
        <f t="shared" si="616"/>
        <v>Cereal</v>
      </c>
      <c r="M6593" s="18">
        <f t="shared" si="617"/>
        <v>2.6515062183325656E-2</v>
      </c>
    </row>
    <row r="6594" spans="1:13">
      <c r="A6594" s="4">
        <v>2014</v>
      </c>
      <c r="B6594" s="5" t="s">
        <v>210</v>
      </c>
      <c r="C6594" s="5" t="s">
        <v>228</v>
      </c>
      <c r="D6594" s="5" t="s">
        <v>16</v>
      </c>
      <c r="E6594" s="5">
        <v>14570</v>
      </c>
      <c r="F6594" s="6">
        <v>2430.34</v>
      </c>
      <c r="H6594" s="15" t="str">
        <f t="shared" si="612"/>
        <v>Medium</v>
      </c>
      <c r="I6594" s="11" t="str">
        <f t="shared" si="613"/>
        <v>Large</v>
      </c>
      <c r="J6594" s="11" t="str">
        <f t="shared" si="614"/>
        <v>Central</v>
      </c>
      <c r="K6594" s="11" t="str">
        <f t="shared" si="615"/>
        <v>2010s</v>
      </c>
      <c r="L6594" s="11" t="str">
        <f t="shared" si="616"/>
        <v>Cereal</v>
      </c>
      <c r="M6594" s="18">
        <f t="shared" si="617"/>
        <v>0.16680439258750859</v>
      </c>
    </row>
    <row r="6595" spans="1:13">
      <c r="A6595" s="4">
        <v>2014</v>
      </c>
      <c r="B6595" s="5" t="s">
        <v>210</v>
      </c>
      <c r="C6595" s="5" t="s">
        <v>228</v>
      </c>
      <c r="D6595" s="5" t="s">
        <v>17</v>
      </c>
      <c r="E6595" s="5">
        <v>5600</v>
      </c>
      <c r="F6595" s="6">
        <v>492.86</v>
      </c>
      <c r="H6595" s="15" t="str">
        <f t="shared" ref="H6595:H6658" si="618">IF(F6595&lt;1000,"Low",IF(F6595&lt;3000,"Medium","High"))</f>
        <v>Low</v>
      </c>
      <c r="I6595" s="11" t="str">
        <f t="shared" ref="I6595:I6658" si="619">IF(E6595&lt;1000,"Small",IF(E6595&lt;5000,"Medium","Large"))</f>
        <v>Large</v>
      </c>
      <c r="J6595" s="11" t="str">
        <f t="shared" ref="J6595:J6658" si="620">IF(OR(B6595="Punjab",B6595="Haryana",B6595="Himachal Pradesh",B6595="Jammu and Kashmir",B6595="Uttarakhand",B6595="Delhi",B6595="Chandigarh"),"North",IF(OR(B6595="Tamil Nadu",B6595="Karnataka",B6595="Kerala",B6595="Andhra Pradesh",B6595="Telangana"),"South",IF(OR(B6595="Maharashtra",B6595="Gujarat",B6595="Goa",B6595="Rajasthan"),"West",IF(OR(B6595="West Bengal",B6595="Bihar",B6595="Jharkhand",B6595="Odisha",B6595="Assam",B6595="Sikkim",B6595="Arunachal Pradesh",B6595="Manipur",B6595="Meghalaya",B6595="Mizoram",B6595="Nagaland",B6595="Tripura"),"East","Central"))))</f>
        <v>Central</v>
      </c>
      <c r="K6595" s="11" t="str">
        <f t="shared" ref="K6595:K6658" si="621">LEFT(A6595,3)&amp;"0s"</f>
        <v>2010s</v>
      </c>
      <c r="L6595" s="11" t="str">
        <f t="shared" ref="L6595:L6658" si="622">IF(D6595="Rice","Cereal",IF(D6595="Maize","Cereal",IF(D6595="Chickpea","Pulse",IF(D6595="Cotton","Fiber","Other"))))</f>
        <v>Pulse</v>
      </c>
      <c r="M6595" s="18">
        <f t="shared" ref="M6595:M6658" si="623">F6595/E6595</f>
        <v>8.8010714285714289E-2</v>
      </c>
    </row>
    <row r="6596" spans="1:13">
      <c r="A6596" s="4">
        <v>2015</v>
      </c>
      <c r="B6596" s="5" t="s">
        <v>210</v>
      </c>
      <c r="C6596" s="5" t="s">
        <v>228</v>
      </c>
      <c r="D6596" s="5" t="s">
        <v>15</v>
      </c>
      <c r="E6596" s="5">
        <v>107190</v>
      </c>
      <c r="F6596" s="6">
        <v>2642.5</v>
      </c>
      <c r="H6596" s="15" t="str">
        <f t="shared" si="618"/>
        <v>Medium</v>
      </c>
      <c r="I6596" s="11" t="str">
        <f t="shared" si="619"/>
        <v>Large</v>
      </c>
      <c r="J6596" s="11" t="str">
        <f t="shared" si="620"/>
        <v>Central</v>
      </c>
      <c r="K6596" s="11" t="str">
        <f t="shared" si="621"/>
        <v>2010s</v>
      </c>
      <c r="L6596" s="11" t="str">
        <f t="shared" si="622"/>
        <v>Cereal</v>
      </c>
      <c r="M6596" s="18">
        <f t="shared" si="623"/>
        <v>2.4652486239388004E-2</v>
      </c>
    </row>
    <row r="6597" spans="1:13">
      <c r="A6597" s="4">
        <v>2015</v>
      </c>
      <c r="B6597" s="5" t="s">
        <v>210</v>
      </c>
      <c r="C6597" s="5" t="s">
        <v>228</v>
      </c>
      <c r="D6597" s="5" t="s">
        <v>16</v>
      </c>
      <c r="E6597" s="5">
        <v>12690</v>
      </c>
      <c r="F6597" s="6">
        <v>2524.8200000000002</v>
      </c>
      <c r="H6597" s="15" t="str">
        <f t="shared" si="618"/>
        <v>Medium</v>
      </c>
      <c r="I6597" s="11" t="str">
        <f t="shared" si="619"/>
        <v>Large</v>
      </c>
      <c r="J6597" s="11" t="str">
        <f t="shared" si="620"/>
        <v>Central</v>
      </c>
      <c r="K6597" s="11" t="str">
        <f t="shared" si="621"/>
        <v>2010s</v>
      </c>
      <c r="L6597" s="11" t="str">
        <f t="shared" si="622"/>
        <v>Cereal</v>
      </c>
      <c r="M6597" s="18">
        <f t="shared" si="623"/>
        <v>0.19896138691883375</v>
      </c>
    </row>
    <row r="6598" spans="1:13">
      <c r="A6598" s="4">
        <v>2015</v>
      </c>
      <c r="B6598" s="5" t="s">
        <v>210</v>
      </c>
      <c r="C6598" s="5" t="s">
        <v>228</v>
      </c>
      <c r="D6598" s="5" t="s">
        <v>17</v>
      </c>
      <c r="E6598" s="5">
        <v>4850</v>
      </c>
      <c r="F6598" s="6">
        <v>1142.27</v>
      </c>
      <c r="H6598" s="15" t="str">
        <f t="shared" si="618"/>
        <v>Medium</v>
      </c>
      <c r="I6598" s="11" t="str">
        <f t="shared" si="619"/>
        <v>Medium</v>
      </c>
      <c r="J6598" s="11" t="str">
        <f t="shared" si="620"/>
        <v>Central</v>
      </c>
      <c r="K6598" s="11" t="str">
        <f t="shared" si="621"/>
        <v>2010s</v>
      </c>
      <c r="L6598" s="11" t="str">
        <f t="shared" si="622"/>
        <v>Pulse</v>
      </c>
      <c r="M6598" s="18">
        <f t="shared" si="623"/>
        <v>0.23551958762886596</v>
      </c>
    </row>
    <row r="6599" spans="1:13">
      <c r="A6599" s="4">
        <v>2016</v>
      </c>
      <c r="B6599" s="5" t="s">
        <v>210</v>
      </c>
      <c r="C6599" s="5" t="s">
        <v>228</v>
      </c>
      <c r="D6599" s="5" t="s">
        <v>15</v>
      </c>
      <c r="E6599" s="5">
        <v>102760</v>
      </c>
      <c r="F6599" s="6">
        <v>2895.75</v>
      </c>
      <c r="H6599" s="15" t="str">
        <f t="shared" si="618"/>
        <v>Medium</v>
      </c>
      <c r="I6599" s="11" t="str">
        <f t="shared" si="619"/>
        <v>Large</v>
      </c>
      <c r="J6599" s="11" t="str">
        <f t="shared" si="620"/>
        <v>Central</v>
      </c>
      <c r="K6599" s="11" t="str">
        <f t="shared" si="621"/>
        <v>2010s</v>
      </c>
      <c r="L6599" s="11" t="str">
        <f t="shared" si="622"/>
        <v>Cereal</v>
      </c>
      <c r="M6599" s="18">
        <f t="shared" si="623"/>
        <v>2.8179739198131569E-2</v>
      </c>
    </row>
    <row r="6600" spans="1:13">
      <c r="A6600" s="4">
        <v>2016</v>
      </c>
      <c r="B6600" s="5" t="s">
        <v>210</v>
      </c>
      <c r="C6600" s="5" t="s">
        <v>228</v>
      </c>
      <c r="D6600" s="5" t="s">
        <v>16</v>
      </c>
      <c r="E6600" s="5">
        <v>14550</v>
      </c>
      <c r="F6600" s="6">
        <v>2624.18</v>
      </c>
      <c r="H6600" s="15" t="str">
        <f t="shared" si="618"/>
        <v>Medium</v>
      </c>
      <c r="I6600" s="11" t="str">
        <f t="shared" si="619"/>
        <v>Large</v>
      </c>
      <c r="J6600" s="11" t="str">
        <f t="shared" si="620"/>
        <v>Central</v>
      </c>
      <c r="K6600" s="11" t="str">
        <f t="shared" si="621"/>
        <v>2010s</v>
      </c>
      <c r="L6600" s="11" t="str">
        <f t="shared" si="622"/>
        <v>Cereal</v>
      </c>
      <c r="M6600" s="18">
        <f t="shared" si="623"/>
        <v>0.18035601374570445</v>
      </c>
    </row>
    <row r="6601" spans="1:13">
      <c r="A6601" s="4">
        <v>2016</v>
      </c>
      <c r="B6601" s="5" t="s">
        <v>210</v>
      </c>
      <c r="C6601" s="5" t="s">
        <v>228</v>
      </c>
      <c r="D6601" s="5" t="s">
        <v>17</v>
      </c>
      <c r="E6601" s="5">
        <v>6440</v>
      </c>
      <c r="F6601" s="6">
        <v>1391.89</v>
      </c>
      <c r="H6601" s="15" t="str">
        <f t="shared" si="618"/>
        <v>Medium</v>
      </c>
      <c r="I6601" s="11" t="str">
        <f t="shared" si="619"/>
        <v>Large</v>
      </c>
      <c r="J6601" s="11" t="str">
        <f t="shared" si="620"/>
        <v>Central</v>
      </c>
      <c r="K6601" s="11" t="str">
        <f t="shared" si="621"/>
        <v>2010s</v>
      </c>
      <c r="L6601" s="11" t="str">
        <f t="shared" si="622"/>
        <v>Pulse</v>
      </c>
      <c r="M6601" s="18">
        <f t="shared" si="623"/>
        <v>0.21613198757763977</v>
      </c>
    </row>
    <row r="6602" spans="1:13">
      <c r="A6602" s="4">
        <v>2017</v>
      </c>
      <c r="B6602" s="5" t="s">
        <v>210</v>
      </c>
      <c r="C6602" s="5" t="s">
        <v>228</v>
      </c>
      <c r="D6602" s="5" t="s">
        <v>15</v>
      </c>
      <c r="E6602" s="5">
        <v>101350</v>
      </c>
      <c r="F6602" s="6">
        <v>2913.67</v>
      </c>
      <c r="H6602" s="15" t="str">
        <f t="shared" si="618"/>
        <v>Medium</v>
      </c>
      <c r="I6602" s="11" t="str">
        <f t="shared" si="619"/>
        <v>Large</v>
      </c>
      <c r="J6602" s="11" t="str">
        <f t="shared" si="620"/>
        <v>Central</v>
      </c>
      <c r="K6602" s="11" t="str">
        <f t="shared" si="621"/>
        <v>2010s</v>
      </c>
      <c r="L6602" s="11" t="str">
        <f t="shared" si="622"/>
        <v>Cereal</v>
      </c>
      <c r="M6602" s="18">
        <f t="shared" si="623"/>
        <v>2.8748593981253085E-2</v>
      </c>
    </row>
    <row r="6603" spans="1:13">
      <c r="A6603" s="4">
        <v>2017</v>
      </c>
      <c r="B6603" s="5" t="s">
        <v>210</v>
      </c>
      <c r="C6603" s="5" t="s">
        <v>228</v>
      </c>
      <c r="D6603" s="5" t="s">
        <v>16</v>
      </c>
      <c r="E6603" s="5">
        <v>14620</v>
      </c>
      <c r="F6603" s="6">
        <v>2954.05</v>
      </c>
      <c r="H6603" s="15" t="str">
        <f t="shared" si="618"/>
        <v>Medium</v>
      </c>
      <c r="I6603" s="11" t="str">
        <f t="shared" si="619"/>
        <v>Large</v>
      </c>
      <c r="J6603" s="11" t="str">
        <f t="shared" si="620"/>
        <v>Central</v>
      </c>
      <c r="K6603" s="11" t="str">
        <f t="shared" si="621"/>
        <v>2010s</v>
      </c>
      <c r="L6603" s="11" t="str">
        <f t="shared" si="622"/>
        <v>Cereal</v>
      </c>
      <c r="M6603" s="18">
        <f t="shared" si="623"/>
        <v>0.20205540355677157</v>
      </c>
    </row>
    <row r="6604" spans="1:13">
      <c r="A6604" s="4">
        <v>2017</v>
      </c>
      <c r="B6604" s="5" t="s">
        <v>210</v>
      </c>
      <c r="C6604" s="5" t="s">
        <v>228</v>
      </c>
      <c r="D6604" s="5" t="s">
        <v>17</v>
      </c>
      <c r="E6604" s="5">
        <v>7100</v>
      </c>
      <c r="F6604" s="6">
        <v>1683.48</v>
      </c>
      <c r="H6604" s="15" t="str">
        <f t="shared" si="618"/>
        <v>Medium</v>
      </c>
      <c r="I6604" s="11" t="str">
        <f t="shared" si="619"/>
        <v>Large</v>
      </c>
      <c r="J6604" s="11" t="str">
        <f t="shared" si="620"/>
        <v>Central</v>
      </c>
      <c r="K6604" s="11" t="str">
        <f t="shared" si="621"/>
        <v>2010s</v>
      </c>
      <c r="L6604" s="11" t="str">
        <f t="shared" si="622"/>
        <v>Pulse</v>
      </c>
      <c r="M6604" s="18">
        <f t="shared" si="623"/>
        <v>0.23710985915492958</v>
      </c>
    </row>
    <row r="6605" spans="1:13">
      <c r="A6605" s="4">
        <v>2008</v>
      </c>
      <c r="B6605" s="5" t="s">
        <v>210</v>
      </c>
      <c r="C6605" s="5" t="s">
        <v>229</v>
      </c>
      <c r="D6605" s="5" t="s">
        <v>15</v>
      </c>
      <c r="E6605" s="5">
        <v>88560</v>
      </c>
      <c r="F6605" s="6">
        <v>2320.69</v>
      </c>
      <c r="H6605" s="15" t="str">
        <f t="shared" si="618"/>
        <v>Medium</v>
      </c>
      <c r="I6605" s="11" t="str">
        <f t="shared" si="619"/>
        <v>Large</v>
      </c>
      <c r="J6605" s="11" t="str">
        <f t="shared" si="620"/>
        <v>Central</v>
      </c>
      <c r="K6605" s="11" t="str">
        <f t="shared" si="621"/>
        <v>2000s</v>
      </c>
      <c r="L6605" s="11" t="str">
        <f t="shared" si="622"/>
        <v>Cereal</v>
      </c>
      <c r="M6605" s="18">
        <f t="shared" si="623"/>
        <v>2.6204719963866308E-2</v>
      </c>
    </row>
    <row r="6606" spans="1:13">
      <c r="A6606" s="4">
        <v>2008</v>
      </c>
      <c r="B6606" s="5" t="s">
        <v>210</v>
      </c>
      <c r="C6606" s="5" t="s">
        <v>229</v>
      </c>
      <c r="D6606" s="5" t="s">
        <v>16</v>
      </c>
      <c r="E6606" s="5">
        <v>37300</v>
      </c>
      <c r="F6606" s="6">
        <v>1442.9</v>
      </c>
      <c r="H6606" s="15" t="str">
        <f t="shared" si="618"/>
        <v>Medium</v>
      </c>
      <c r="I6606" s="11" t="str">
        <f t="shared" si="619"/>
        <v>Large</v>
      </c>
      <c r="J6606" s="11" t="str">
        <f t="shared" si="620"/>
        <v>Central</v>
      </c>
      <c r="K6606" s="11" t="str">
        <f t="shared" si="621"/>
        <v>2000s</v>
      </c>
      <c r="L6606" s="11" t="str">
        <f t="shared" si="622"/>
        <v>Cereal</v>
      </c>
      <c r="M6606" s="18">
        <f t="shared" si="623"/>
        <v>3.8683646112600542E-2</v>
      </c>
    </row>
    <row r="6607" spans="1:13">
      <c r="A6607" s="4">
        <v>2008</v>
      </c>
      <c r="B6607" s="5" t="s">
        <v>210</v>
      </c>
      <c r="C6607" s="5" t="s">
        <v>229</v>
      </c>
      <c r="D6607" s="5" t="s">
        <v>17</v>
      </c>
      <c r="E6607" s="5">
        <v>42010</v>
      </c>
      <c r="F6607" s="6">
        <v>1452.04</v>
      </c>
      <c r="H6607" s="15" t="str">
        <f t="shared" si="618"/>
        <v>Medium</v>
      </c>
      <c r="I6607" s="11" t="str">
        <f t="shared" si="619"/>
        <v>Large</v>
      </c>
      <c r="J6607" s="11" t="str">
        <f t="shared" si="620"/>
        <v>Central</v>
      </c>
      <c r="K6607" s="11" t="str">
        <f t="shared" si="621"/>
        <v>2000s</v>
      </c>
      <c r="L6607" s="11" t="str">
        <f t="shared" si="622"/>
        <v>Pulse</v>
      </c>
      <c r="M6607" s="18">
        <f t="shared" si="623"/>
        <v>3.456415139252559E-2</v>
      </c>
    </row>
    <row r="6608" spans="1:13">
      <c r="A6608" s="4">
        <v>2009</v>
      </c>
      <c r="B6608" s="5" t="s">
        <v>210</v>
      </c>
      <c r="C6608" s="5" t="s">
        <v>229</v>
      </c>
      <c r="D6608" s="5" t="s">
        <v>15</v>
      </c>
      <c r="E6608" s="5">
        <v>68450</v>
      </c>
      <c r="F6608" s="6">
        <v>2297.88</v>
      </c>
      <c r="H6608" s="15" t="str">
        <f t="shared" si="618"/>
        <v>Medium</v>
      </c>
      <c r="I6608" s="11" t="str">
        <f t="shared" si="619"/>
        <v>Large</v>
      </c>
      <c r="J6608" s="11" t="str">
        <f t="shared" si="620"/>
        <v>Central</v>
      </c>
      <c r="K6608" s="11" t="str">
        <f t="shared" si="621"/>
        <v>2000s</v>
      </c>
      <c r="L6608" s="11" t="str">
        <f t="shared" si="622"/>
        <v>Cereal</v>
      </c>
      <c r="M6608" s="18">
        <f t="shared" si="623"/>
        <v>3.357019722425128E-2</v>
      </c>
    </row>
    <row r="6609" spans="1:13">
      <c r="A6609" s="4">
        <v>2009</v>
      </c>
      <c r="B6609" s="5" t="s">
        <v>210</v>
      </c>
      <c r="C6609" s="5" t="s">
        <v>229</v>
      </c>
      <c r="D6609" s="5" t="s">
        <v>16</v>
      </c>
      <c r="E6609" s="5">
        <v>33240</v>
      </c>
      <c r="F6609" s="6">
        <v>1243.3800000000001</v>
      </c>
      <c r="H6609" s="15" t="str">
        <f t="shared" si="618"/>
        <v>Medium</v>
      </c>
      <c r="I6609" s="11" t="str">
        <f t="shared" si="619"/>
        <v>Large</v>
      </c>
      <c r="J6609" s="11" t="str">
        <f t="shared" si="620"/>
        <v>Central</v>
      </c>
      <c r="K6609" s="11" t="str">
        <f t="shared" si="621"/>
        <v>2000s</v>
      </c>
      <c r="L6609" s="11" t="str">
        <f t="shared" si="622"/>
        <v>Cereal</v>
      </c>
      <c r="M6609" s="18">
        <f t="shared" si="623"/>
        <v>3.7406137184115527E-2</v>
      </c>
    </row>
    <row r="6610" spans="1:13">
      <c r="A6610" s="4">
        <v>2009</v>
      </c>
      <c r="B6610" s="5" t="s">
        <v>210</v>
      </c>
      <c r="C6610" s="5" t="s">
        <v>229</v>
      </c>
      <c r="D6610" s="5" t="s">
        <v>17</v>
      </c>
      <c r="E6610" s="5">
        <v>41840</v>
      </c>
      <c r="F6610" s="6">
        <v>1200.76</v>
      </c>
      <c r="H6610" s="15" t="str">
        <f t="shared" si="618"/>
        <v>Medium</v>
      </c>
      <c r="I6610" s="11" t="str">
        <f t="shared" si="619"/>
        <v>Large</v>
      </c>
      <c r="J6610" s="11" t="str">
        <f t="shared" si="620"/>
        <v>Central</v>
      </c>
      <c r="K6610" s="11" t="str">
        <f t="shared" si="621"/>
        <v>2000s</v>
      </c>
      <c r="L6610" s="11" t="str">
        <f t="shared" si="622"/>
        <v>Pulse</v>
      </c>
      <c r="M6610" s="18">
        <f t="shared" si="623"/>
        <v>2.8698852772466539E-2</v>
      </c>
    </row>
    <row r="6611" spans="1:13">
      <c r="A6611" s="4">
        <v>2010</v>
      </c>
      <c r="B6611" s="5" t="s">
        <v>210</v>
      </c>
      <c r="C6611" s="5" t="s">
        <v>229</v>
      </c>
      <c r="D6611" s="5" t="s">
        <v>15</v>
      </c>
      <c r="E6611" s="5">
        <v>73480</v>
      </c>
      <c r="F6611" s="6">
        <v>2307.98</v>
      </c>
      <c r="H6611" s="15" t="str">
        <f t="shared" si="618"/>
        <v>Medium</v>
      </c>
      <c r="I6611" s="11" t="str">
        <f t="shared" si="619"/>
        <v>Large</v>
      </c>
      <c r="J6611" s="11" t="str">
        <f t="shared" si="620"/>
        <v>Central</v>
      </c>
      <c r="K6611" s="11" t="str">
        <f t="shared" si="621"/>
        <v>2010s</v>
      </c>
      <c r="L6611" s="11" t="str">
        <f t="shared" si="622"/>
        <v>Cereal</v>
      </c>
      <c r="M6611" s="18">
        <f t="shared" si="623"/>
        <v>3.1409635274904736E-2</v>
      </c>
    </row>
    <row r="6612" spans="1:13">
      <c r="A6612" s="4">
        <v>2010</v>
      </c>
      <c r="B6612" s="5" t="s">
        <v>210</v>
      </c>
      <c r="C6612" s="5" t="s">
        <v>229</v>
      </c>
      <c r="D6612" s="5" t="s">
        <v>16</v>
      </c>
      <c r="E6612" s="5">
        <v>34720</v>
      </c>
      <c r="F6612" s="6">
        <v>1257.78</v>
      </c>
      <c r="H6612" s="15" t="str">
        <f t="shared" si="618"/>
        <v>Medium</v>
      </c>
      <c r="I6612" s="11" t="str">
        <f t="shared" si="619"/>
        <v>Large</v>
      </c>
      <c r="J6612" s="11" t="str">
        <f t="shared" si="620"/>
        <v>Central</v>
      </c>
      <c r="K6612" s="11" t="str">
        <f t="shared" si="621"/>
        <v>2010s</v>
      </c>
      <c r="L6612" s="11" t="str">
        <f t="shared" si="622"/>
        <v>Cereal</v>
      </c>
      <c r="M6612" s="18">
        <f t="shared" si="623"/>
        <v>3.6226382488479258E-2</v>
      </c>
    </row>
    <row r="6613" spans="1:13">
      <c r="A6613" s="4">
        <v>2010</v>
      </c>
      <c r="B6613" s="5" t="s">
        <v>210</v>
      </c>
      <c r="C6613" s="5" t="s">
        <v>229</v>
      </c>
      <c r="D6613" s="5" t="s">
        <v>17</v>
      </c>
      <c r="E6613" s="5">
        <v>40610</v>
      </c>
      <c r="F6613" s="6">
        <v>1531.89</v>
      </c>
      <c r="H6613" s="15" t="str">
        <f t="shared" si="618"/>
        <v>Medium</v>
      </c>
      <c r="I6613" s="11" t="str">
        <f t="shared" si="619"/>
        <v>Large</v>
      </c>
      <c r="J6613" s="11" t="str">
        <f t="shared" si="620"/>
        <v>Central</v>
      </c>
      <c r="K6613" s="11" t="str">
        <f t="shared" si="621"/>
        <v>2010s</v>
      </c>
      <c r="L6613" s="11" t="str">
        <f t="shared" si="622"/>
        <v>Pulse</v>
      </c>
      <c r="M6613" s="18">
        <f t="shared" si="623"/>
        <v>3.7721989657719779E-2</v>
      </c>
    </row>
    <row r="6614" spans="1:13">
      <c r="A6614" s="4">
        <v>2011</v>
      </c>
      <c r="B6614" s="5" t="s">
        <v>210</v>
      </c>
      <c r="C6614" s="5" t="s">
        <v>229</v>
      </c>
      <c r="D6614" s="5" t="s">
        <v>15</v>
      </c>
      <c r="E6614" s="5">
        <v>74540</v>
      </c>
      <c r="F6614" s="6">
        <v>2692.25</v>
      </c>
      <c r="H6614" s="15" t="str">
        <f t="shared" si="618"/>
        <v>Medium</v>
      </c>
      <c r="I6614" s="11" t="str">
        <f t="shared" si="619"/>
        <v>Large</v>
      </c>
      <c r="J6614" s="11" t="str">
        <f t="shared" si="620"/>
        <v>Central</v>
      </c>
      <c r="K6614" s="11" t="str">
        <f t="shared" si="621"/>
        <v>2010s</v>
      </c>
      <c r="L6614" s="11" t="str">
        <f t="shared" si="622"/>
        <v>Cereal</v>
      </c>
      <c r="M6614" s="18">
        <f t="shared" si="623"/>
        <v>3.611819157499329E-2</v>
      </c>
    </row>
    <row r="6615" spans="1:13">
      <c r="A6615" s="4">
        <v>2011</v>
      </c>
      <c r="B6615" s="5" t="s">
        <v>210</v>
      </c>
      <c r="C6615" s="5" t="s">
        <v>229</v>
      </c>
      <c r="D6615" s="5" t="s">
        <v>16</v>
      </c>
      <c r="E6615" s="5">
        <v>36050</v>
      </c>
      <c r="F6615" s="6">
        <v>1428.29</v>
      </c>
      <c r="H6615" s="15" t="str">
        <f t="shared" si="618"/>
        <v>Medium</v>
      </c>
      <c r="I6615" s="11" t="str">
        <f t="shared" si="619"/>
        <v>Large</v>
      </c>
      <c r="J6615" s="11" t="str">
        <f t="shared" si="620"/>
        <v>Central</v>
      </c>
      <c r="K6615" s="11" t="str">
        <f t="shared" si="621"/>
        <v>2010s</v>
      </c>
      <c r="L6615" s="11" t="str">
        <f t="shared" si="622"/>
        <v>Cereal</v>
      </c>
      <c r="M6615" s="18">
        <f t="shared" si="623"/>
        <v>3.9619694868238554E-2</v>
      </c>
    </row>
    <row r="6616" spans="1:13">
      <c r="A6616" s="4">
        <v>2011</v>
      </c>
      <c r="B6616" s="5" t="s">
        <v>210</v>
      </c>
      <c r="C6616" s="5" t="s">
        <v>229</v>
      </c>
      <c r="D6616" s="5" t="s">
        <v>17</v>
      </c>
      <c r="E6616" s="5">
        <v>40060</v>
      </c>
      <c r="F6616" s="6">
        <v>1506.24</v>
      </c>
      <c r="H6616" s="15" t="str">
        <f t="shared" si="618"/>
        <v>Medium</v>
      </c>
      <c r="I6616" s="11" t="str">
        <f t="shared" si="619"/>
        <v>Large</v>
      </c>
      <c r="J6616" s="11" t="str">
        <f t="shared" si="620"/>
        <v>Central</v>
      </c>
      <c r="K6616" s="11" t="str">
        <f t="shared" si="621"/>
        <v>2010s</v>
      </c>
      <c r="L6616" s="11" t="str">
        <f t="shared" si="622"/>
        <v>Pulse</v>
      </c>
      <c r="M6616" s="18">
        <f t="shared" si="623"/>
        <v>3.7599600599101349E-2</v>
      </c>
    </row>
    <row r="6617" spans="1:13">
      <c r="A6617" s="4">
        <v>2012</v>
      </c>
      <c r="B6617" s="5" t="s">
        <v>210</v>
      </c>
      <c r="C6617" s="5" t="s">
        <v>229</v>
      </c>
      <c r="D6617" s="5" t="s">
        <v>15</v>
      </c>
      <c r="E6617" s="5">
        <v>71560</v>
      </c>
      <c r="F6617" s="6">
        <v>2711.85</v>
      </c>
      <c r="H6617" s="15" t="str">
        <f t="shared" si="618"/>
        <v>Medium</v>
      </c>
      <c r="I6617" s="11" t="str">
        <f t="shared" si="619"/>
        <v>Large</v>
      </c>
      <c r="J6617" s="11" t="str">
        <f t="shared" si="620"/>
        <v>Central</v>
      </c>
      <c r="K6617" s="11" t="str">
        <f t="shared" si="621"/>
        <v>2010s</v>
      </c>
      <c r="L6617" s="11" t="str">
        <f t="shared" si="622"/>
        <v>Cereal</v>
      </c>
      <c r="M6617" s="18">
        <f t="shared" si="623"/>
        <v>3.7896171045276691E-2</v>
      </c>
    </row>
    <row r="6618" spans="1:13">
      <c r="A6618" s="4">
        <v>2012</v>
      </c>
      <c r="B6618" s="5" t="s">
        <v>210</v>
      </c>
      <c r="C6618" s="5" t="s">
        <v>229</v>
      </c>
      <c r="D6618" s="5" t="s">
        <v>16</v>
      </c>
      <c r="E6618" s="5">
        <v>33120</v>
      </c>
      <c r="F6618" s="6">
        <v>1669.38</v>
      </c>
      <c r="H6618" s="15" t="str">
        <f t="shared" si="618"/>
        <v>Medium</v>
      </c>
      <c r="I6618" s="11" t="str">
        <f t="shared" si="619"/>
        <v>Large</v>
      </c>
      <c r="J6618" s="11" t="str">
        <f t="shared" si="620"/>
        <v>Central</v>
      </c>
      <c r="K6618" s="11" t="str">
        <f t="shared" si="621"/>
        <v>2010s</v>
      </c>
      <c r="L6618" s="11" t="str">
        <f t="shared" si="622"/>
        <v>Cereal</v>
      </c>
      <c r="M6618" s="18">
        <f t="shared" si="623"/>
        <v>5.0403985507246382E-2</v>
      </c>
    </row>
    <row r="6619" spans="1:13">
      <c r="A6619" s="4">
        <v>2012</v>
      </c>
      <c r="B6619" s="5" t="s">
        <v>210</v>
      </c>
      <c r="C6619" s="5" t="s">
        <v>229</v>
      </c>
      <c r="D6619" s="5" t="s">
        <v>17</v>
      </c>
      <c r="E6619" s="5">
        <v>38660</v>
      </c>
      <c r="F6619" s="6">
        <v>1328.76</v>
      </c>
      <c r="H6619" s="15" t="str">
        <f t="shared" si="618"/>
        <v>Medium</v>
      </c>
      <c r="I6619" s="11" t="str">
        <f t="shared" si="619"/>
        <v>Large</v>
      </c>
      <c r="J6619" s="11" t="str">
        <f t="shared" si="620"/>
        <v>Central</v>
      </c>
      <c r="K6619" s="11" t="str">
        <f t="shared" si="621"/>
        <v>2010s</v>
      </c>
      <c r="L6619" s="11" t="str">
        <f t="shared" si="622"/>
        <v>Pulse</v>
      </c>
      <c r="M6619" s="18">
        <f t="shared" si="623"/>
        <v>3.4370408691153646E-2</v>
      </c>
    </row>
    <row r="6620" spans="1:13">
      <c r="A6620" s="4">
        <v>2013</v>
      </c>
      <c r="B6620" s="5" t="s">
        <v>210</v>
      </c>
      <c r="C6620" s="5" t="s">
        <v>229</v>
      </c>
      <c r="D6620" s="5" t="s">
        <v>15</v>
      </c>
      <c r="E6620" s="5">
        <v>75030</v>
      </c>
      <c r="F6620" s="6">
        <v>2642.14</v>
      </c>
      <c r="H6620" s="15" t="str">
        <f t="shared" si="618"/>
        <v>Medium</v>
      </c>
      <c r="I6620" s="11" t="str">
        <f t="shared" si="619"/>
        <v>Large</v>
      </c>
      <c r="J6620" s="11" t="str">
        <f t="shared" si="620"/>
        <v>Central</v>
      </c>
      <c r="K6620" s="11" t="str">
        <f t="shared" si="621"/>
        <v>2010s</v>
      </c>
      <c r="L6620" s="11" t="str">
        <f t="shared" si="622"/>
        <v>Cereal</v>
      </c>
      <c r="M6620" s="18">
        <f t="shared" si="623"/>
        <v>3.5214447554311606E-2</v>
      </c>
    </row>
    <row r="6621" spans="1:13">
      <c r="A6621" s="4">
        <v>2013</v>
      </c>
      <c r="B6621" s="5" t="s">
        <v>210</v>
      </c>
      <c r="C6621" s="5" t="s">
        <v>229</v>
      </c>
      <c r="D6621" s="5" t="s">
        <v>16</v>
      </c>
      <c r="E6621" s="5">
        <v>33630</v>
      </c>
      <c r="F6621" s="6">
        <v>1901.87</v>
      </c>
      <c r="H6621" s="15" t="str">
        <f t="shared" si="618"/>
        <v>Medium</v>
      </c>
      <c r="I6621" s="11" t="str">
        <f t="shared" si="619"/>
        <v>Large</v>
      </c>
      <c r="J6621" s="11" t="str">
        <f t="shared" si="620"/>
        <v>Central</v>
      </c>
      <c r="K6621" s="11" t="str">
        <f t="shared" si="621"/>
        <v>2010s</v>
      </c>
      <c r="L6621" s="11" t="str">
        <f t="shared" si="622"/>
        <v>Cereal</v>
      </c>
      <c r="M6621" s="18">
        <f t="shared" si="623"/>
        <v>5.655278025572405E-2</v>
      </c>
    </row>
    <row r="6622" spans="1:13">
      <c r="A6622" s="4">
        <v>2013</v>
      </c>
      <c r="B6622" s="5" t="s">
        <v>210</v>
      </c>
      <c r="C6622" s="5" t="s">
        <v>229</v>
      </c>
      <c r="D6622" s="5" t="s">
        <v>17</v>
      </c>
      <c r="E6622" s="5">
        <v>31970</v>
      </c>
      <c r="F6622" s="6">
        <v>628.4</v>
      </c>
      <c r="H6622" s="15" t="str">
        <f t="shared" si="618"/>
        <v>Low</v>
      </c>
      <c r="I6622" s="11" t="str">
        <f t="shared" si="619"/>
        <v>Large</v>
      </c>
      <c r="J6622" s="11" t="str">
        <f t="shared" si="620"/>
        <v>Central</v>
      </c>
      <c r="K6622" s="11" t="str">
        <f t="shared" si="621"/>
        <v>2010s</v>
      </c>
      <c r="L6622" s="11" t="str">
        <f t="shared" si="622"/>
        <v>Pulse</v>
      </c>
      <c r="M6622" s="18">
        <f t="shared" si="623"/>
        <v>1.9655927431967469E-2</v>
      </c>
    </row>
    <row r="6623" spans="1:13">
      <c r="A6623" s="4">
        <v>2014</v>
      </c>
      <c r="B6623" s="5" t="s">
        <v>210</v>
      </c>
      <c r="C6623" s="5" t="s">
        <v>229</v>
      </c>
      <c r="D6623" s="5" t="s">
        <v>15</v>
      </c>
      <c r="E6623" s="5">
        <v>67390</v>
      </c>
      <c r="F6623" s="6">
        <v>2403.4699999999998</v>
      </c>
      <c r="H6623" s="15" t="str">
        <f t="shared" si="618"/>
        <v>Medium</v>
      </c>
      <c r="I6623" s="11" t="str">
        <f t="shared" si="619"/>
        <v>Large</v>
      </c>
      <c r="J6623" s="11" t="str">
        <f t="shared" si="620"/>
        <v>Central</v>
      </c>
      <c r="K6623" s="11" t="str">
        <f t="shared" si="621"/>
        <v>2010s</v>
      </c>
      <c r="L6623" s="11" t="str">
        <f t="shared" si="622"/>
        <v>Cereal</v>
      </c>
      <c r="M6623" s="18">
        <f t="shared" si="623"/>
        <v>3.5665083840332387E-2</v>
      </c>
    </row>
    <row r="6624" spans="1:13">
      <c r="A6624" s="4">
        <v>2014</v>
      </c>
      <c r="B6624" s="5" t="s">
        <v>210</v>
      </c>
      <c r="C6624" s="5" t="s">
        <v>229</v>
      </c>
      <c r="D6624" s="5" t="s">
        <v>16</v>
      </c>
      <c r="E6624" s="5">
        <v>32380</v>
      </c>
      <c r="F6624" s="6">
        <v>1394.07</v>
      </c>
      <c r="H6624" s="15" t="str">
        <f t="shared" si="618"/>
        <v>Medium</v>
      </c>
      <c r="I6624" s="11" t="str">
        <f t="shared" si="619"/>
        <v>Large</v>
      </c>
      <c r="J6624" s="11" t="str">
        <f t="shared" si="620"/>
        <v>Central</v>
      </c>
      <c r="K6624" s="11" t="str">
        <f t="shared" si="621"/>
        <v>2010s</v>
      </c>
      <c r="L6624" s="11" t="str">
        <f t="shared" si="622"/>
        <v>Cereal</v>
      </c>
      <c r="M6624" s="18">
        <f t="shared" si="623"/>
        <v>4.3053428042001234E-2</v>
      </c>
    </row>
    <row r="6625" spans="1:13">
      <c r="A6625" s="4">
        <v>2014</v>
      </c>
      <c r="B6625" s="5" t="s">
        <v>210</v>
      </c>
      <c r="C6625" s="5" t="s">
        <v>229</v>
      </c>
      <c r="D6625" s="5" t="s">
        <v>17</v>
      </c>
      <c r="E6625" s="5">
        <v>37990</v>
      </c>
      <c r="F6625" s="6">
        <v>471.44</v>
      </c>
      <c r="H6625" s="15" t="str">
        <f t="shared" si="618"/>
        <v>Low</v>
      </c>
      <c r="I6625" s="11" t="str">
        <f t="shared" si="619"/>
        <v>Large</v>
      </c>
      <c r="J6625" s="11" t="str">
        <f t="shared" si="620"/>
        <v>Central</v>
      </c>
      <c r="K6625" s="11" t="str">
        <f t="shared" si="621"/>
        <v>2010s</v>
      </c>
      <c r="L6625" s="11" t="str">
        <f t="shared" si="622"/>
        <v>Pulse</v>
      </c>
      <c r="M6625" s="18">
        <f t="shared" si="623"/>
        <v>1.2409581468807581E-2</v>
      </c>
    </row>
    <row r="6626" spans="1:13">
      <c r="A6626" s="4">
        <v>2015</v>
      </c>
      <c r="B6626" s="5" t="s">
        <v>210</v>
      </c>
      <c r="C6626" s="5" t="s">
        <v>229</v>
      </c>
      <c r="D6626" s="5" t="s">
        <v>15</v>
      </c>
      <c r="E6626" s="5">
        <v>69580</v>
      </c>
      <c r="F6626" s="6">
        <v>2473.27</v>
      </c>
      <c r="H6626" s="15" t="str">
        <f t="shared" si="618"/>
        <v>Medium</v>
      </c>
      <c r="I6626" s="11" t="str">
        <f t="shared" si="619"/>
        <v>Large</v>
      </c>
      <c r="J6626" s="11" t="str">
        <f t="shared" si="620"/>
        <v>Central</v>
      </c>
      <c r="K6626" s="11" t="str">
        <f t="shared" si="621"/>
        <v>2010s</v>
      </c>
      <c r="L6626" s="11" t="str">
        <f t="shared" si="622"/>
        <v>Cereal</v>
      </c>
      <c r="M6626" s="18">
        <f t="shared" si="623"/>
        <v>3.5545702788157517E-2</v>
      </c>
    </row>
    <row r="6627" spans="1:13">
      <c r="A6627" s="4">
        <v>2015</v>
      </c>
      <c r="B6627" s="5" t="s">
        <v>210</v>
      </c>
      <c r="C6627" s="5" t="s">
        <v>229</v>
      </c>
      <c r="D6627" s="5" t="s">
        <v>16</v>
      </c>
      <c r="E6627" s="5">
        <v>35410</v>
      </c>
      <c r="F6627" s="6">
        <v>2443.38</v>
      </c>
      <c r="H6627" s="15" t="str">
        <f t="shared" si="618"/>
        <v>Medium</v>
      </c>
      <c r="I6627" s="11" t="str">
        <f t="shared" si="619"/>
        <v>Large</v>
      </c>
      <c r="J6627" s="11" t="str">
        <f t="shared" si="620"/>
        <v>Central</v>
      </c>
      <c r="K6627" s="11" t="str">
        <f t="shared" si="621"/>
        <v>2010s</v>
      </c>
      <c r="L6627" s="11" t="str">
        <f t="shared" si="622"/>
        <v>Cereal</v>
      </c>
      <c r="M6627" s="18">
        <f t="shared" si="623"/>
        <v>6.9002541654899746E-2</v>
      </c>
    </row>
    <row r="6628" spans="1:13">
      <c r="A6628" s="4">
        <v>2015</v>
      </c>
      <c r="B6628" s="5" t="s">
        <v>210</v>
      </c>
      <c r="C6628" s="5" t="s">
        <v>229</v>
      </c>
      <c r="D6628" s="5" t="s">
        <v>17</v>
      </c>
      <c r="E6628" s="5">
        <v>32900</v>
      </c>
      <c r="F6628" s="6">
        <v>913.37</v>
      </c>
      <c r="H6628" s="15" t="str">
        <f t="shared" si="618"/>
        <v>Low</v>
      </c>
      <c r="I6628" s="11" t="str">
        <f t="shared" si="619"/>
        <v>Large</v>
      </c>
      <c r="J6628" s="11" t="str">
        <f t="shared" si="620"/>
        <v>Central</v>
      </c>
      <c r="K6628" s="11" t="str">
        <f t="shared" si="621"/>
        <v>2010s</v>
      </c>
      <c r="L6628" s="11" t="str">
        <f t="shared" si="622"/>
        <v>Pulse</v>
      </c>
      <c r="M6628" s="18">
        <f t="shared" si="623"/>
        <v>2.7762006079027356E-2</v>
      </c>
    </row>
    <row r="6629" spans="1:13">
      <c r="A6629" s="4">
        <v>2016</v>
      </c>
      <c r="B6629" s="5" t="s">
        <v>210</v>
      </c>
      <c r="C6629" s="5" t="s">
        <v>229</v>
      </c>
      <c r="D6629" s="5" t="s">
        <v>15</v>
      </c>
      <c r="E6629" s="5">
        <v>77920</v>
      </c>
      <c r="F6629" s="6">
        <v>3064.24</v>
      </c>
      <c r="H6629" s="15" t="str">
        <f t="shared" si="618"/>
        <v>High</v>
      </c>
      <c r="I6629" s="11" t="str">
        <f t="shared" si="619"/>
        <v>Large</v>
      </c>
      <c r="J6629" s="11" t="str">
        <f t="shared" si="620"/>
        <v>Central</v>
      </c>
      <c r="K6629" s="11" t="str">
        <f t="shared" si="621"/>
        <v>2010s</v>
      </c>
      <c r="L6629" s="11" t="str">
        <f t="shared" si="622"/>
        <v>Cereal</v>
      </c>
      <c r="M6629" s="18">
        <f t="shared" si="623"/>
        <v>3.9325462012320324E-2</v>
      </c>
    </row>
    <row r="6630" spans="1:13">
      <c r="A6630" s="4">
        <v>2016</v>
      </c>
      <c r="B6630" s="5" t="s">
        <v>210</v>
      </c>
      <c r="C6630" s="5" t="s">
        <v>229</v>
      </c>
      <c r="D6630" s="5" t="s">
        <v>16</v>
      </c>
      <c r="E6630" s="5">
        <v>41850</v>
      </c>
      <c r="F6630" s="6">
        <v>2563.33</v>
      </c>
      <c r="H6630" s="15" t="str">
        <f t="shared" si="618"/>
        <v>Medium</v>
      </c>
      <c r="I6630" s="11" t="str">
        <f t="shared" si="619"/>
        <v>Large</v>
      </c>
      <c r="J6630" s="11" t="str">
        <f t="shared" si="620"/>
        <v>Central</v>
      </c>
      <c r="K6630" s="11" t="str">
        <f t="shared" si="621"/>
        <v>2010s</v>
      </c>
      <c r="L6630" s="11" t="str">
        <f t="shared" si="622"/>
        <v>Cereal</v>
      </c>
      <c r="M6630" s="18">
        <f t="shared" si="623"/>
        <v>6.1250418160095577E-2</v>
      </c>
    </row>
    <row r="6631" spans="1:13">
      <c r="A6631" s="4">
        <v>2016</v>
      </c>
      <c r="B6631" s="5" t="s">
        <v>210</v>
      </c>
      <c r="C6631" s="5" t="s">
        <v>229</v>
      </c>
      <c r="D6631" s="5" t="s">
        <v>17</v>
      </c>
      <c r="E6631" s="5">
        <v>38250</v>
      </c>
      <c r="F6631" s="6">
        <v>1301.8900000000001</v>
      </c>
      <c r="H6631" s="15" t="str">
        <f t="shared" si="618"/>
        <v>Medium</v>
      </c>
      <c r="I6631" s="11" t="str">
        <f t="shared" si="619"/>
        <v>Large</v>
      </c>
      <c r="J6631" s="11" t="str">
        <f t="shared" si="620"/>
        <v>Central</v>
      </c>
      <c r="K6631" s="11" t="str">
        <f t="shared" si="621"/>
        <v>2010s</v>
      </c>
      <c r="L6631" s="11" t="str">
        <f t="shared" si="622"/>
        <v>Pulse</v>
      </c>
      <c r="M6631" s="18">
        <f t="shared" si="623"/>
        <v>3.4036339869281049E-2</v>
      </c>
    </row>
    <row r="6632" spans="1:13">
      <c r="A6632" s="4">
        <v>2017</v>
      </c>
      <c r="B6632" s="5" t="s">
        <v>210</v>
      </c>
      <c r="C6632" s="5" t="s">
        <v>229</v>
      </c>
      <c r="D6632" s="5" t="s">
        <v>15</v>
      </c>
      <c r="E6632" s="5">
        <v>73990</v>
      </c>
      <c r="F6632" s="6">
        <v>2990</v>
      </c>
      <c r="H6632" s="15" t="str">
        <f t="shared" si="618"/>
        <v>Medium</v>
      </c>
      <c r="I6632" s="11" t="str">
        <f t="shared" si="619"/>
        <v>Large</v>
      </c>
      <c r="J6632" s="11" t="str">
        <f t="shared" si="620"/>
        <v>Central</v>
      </c>
      <c r="K6632" s="11" t="str">
        <f t="shared" si="621"/>
        <v>2010s</v>
      </c>
      <c r="L6632" s="11" t="str">
        <f t="shared" si="622"/>
        <v>Cereal</v>
      </c>
      <c r="M6632" s="18">
        <f t="shared" si="623"/>
        <v>4.0410866333288283E-2</v>
      </c>
    </row>
    <row r="6633" spans="1:13">
      <c r="A6633" s="4">
        <v>2017</v>
      </c>
      <c r="B6633" s="5" t="s">
        <v>210</v>
      </c>
      <c r="C6633" s="5" t="s">
        <v>229</v>
      </c>
      <c r="D6633" s="5" t="s">
        <v>16</v>
      </c>
      <c r="E6633" s="5">
        <v>34240</v>
      </c>
      <c r="F6633" s="6">
        <v>3226.65</v>
      </c>
      <c r="H6633" s="15" t="str">
        <f t="shared" si="618"/>
        <v>High</v>
      </c>
      <c r="I6633" s="11" t="str">
        <f t="shared" si="619"/>
        <v>Large</v>
      </c>
      <c r="J6633" s="11" t="str">
        <f t="shared" si="620"/>
        <v>Central</v>
      </c>
      <c r="K6633" s="11" t="str">
        <f t="shared" si="621"/>
        <v>2010s</v>
      </c>
      <c r="L6633" s="11" t="str">
        <f t="shared" si="622"/>
        <v>Cereal</v>
      </c>
      <c r="M6633" s="18">
        <f t="shared" si="623"/>
        <v>9.4236273364485978E-2</v>
      </c>
    </row>
    <row r="6634" spans="1:13">
      <c r="A6634" s="4">
        <v>2017</v>
      </c>
      <c r="B6634" s="5" t="s">
        <v>210</v>
      </c>
      <c r="C6634" s="5" t="s">
        <v>229</v>
      </c>
      <c r="D6634" s="5" t="s">
        <v>17</v>
      </c>
      <c r="E6634" s="5">
        <v>38390</v>
      </c>
      <c r="F6634" s="6">
        <v>1756.69</v>
      </c>
      <c r="H6634" s="15" t="str">
        <f t="shared" si="618"/>
        <v>Medium</v>
      </c>
      <c r="I6634" s="11" t="str">
        <f t="shared" si="619"/>
        <v>Large</v>
      </c>
      <c r="J6634" s="11" t="str">
        <f t="shared" si="620"/>
        <v>Central</v>
      </c>
      <c r="K6634" s="11" t="str">
        <f t="shared" si="621"/>
        <v>2010s</v>
      </c>
      <c r="L6634" s="11" t="str">
        <f t="shared" si="622"/>
        <v>Pulse</v>
      </c>
      <c r="M6634" s="18">
        <f t="shared" si="623"/>
        <v>4.5759051836415737E-2</v>
      </c>
    </row>
    <row r="6635" spans="1:13">
      <c r="A6635" s="4">
        <v>2008</v>
      </c>
      <c r="B6635" s="5" t="s">
        <v>210</v>
      </c>
      <c r="C6635" s="5" t="s">
        <v>230</v>
      </c>
      <c r="D6635" s="5" t="s">
        <v>15</v>
      </c>
      <c r="E6635" s="5">
        <v>87040</v>
      </c>
      <c r="F6635" s="6">
        <v>2307.9</v>
      </c>
      <c r="H6635" s="15" t="str">
        <f t="shared" si="618"/>
        <v>Medium</v>
      </c>
      <c r="I6635" s="11" t="str">
        <f t="shared" si="619"/>
        <v>Large</v>
      </c>
      <c r="J6635" s="11" t="str">
        <f t="shared" si="620"/>
        <v>Central</v>
      </c>
      <c r="K6635" s="11" t="str">
        <f t="shared" si="621"/>
        <v>2000s</v>
      </c>
      <c r="L6635" s="11" t="str">
        <f t="shared" si="622"/>
        <v>Cereal</v>
      </c>
      <c r="M6635" s="18">
        <f t="shared" si="623"/>
        <v>2.6515395220588236E-2</v>
      </c>
    </row>
    <row r="6636" spans="1:13">
      <c r="A6636" s="4">
        <v>2008</v>
      </c>
      <c r="B6636" s="5" t="s">
        <v>210</v>
      </c>
      <c r="C6636" s="5" t="s">
        <v>230</v>
      </c>
      <c r="D6636" s="5" t="s">
        <v>16</v>
      </c>
      <c r="E6636" s="5">
        <v>370</v>
      </c>
      <c r="F6636" s="6">
        <v>1540.54</v>
      </c>
      <c r="H6636" s="15" t="str">
        <f t="shared" si="618"/>
        <v>Medium</v>
      </c>
      <c r="I6636" s="11" t="str">
        <f t="shared" si="619"/>
        <v>Small</v>
      </c>
      <c r="J6636" s="11" t="str">
        <f t="shared" si="620"/>
        <v>Central</v>
      </c>
      <c r="K6636" s="11" t="str">
        <f t="shared" si="621"/>
        <v>2000s</v>
      </c>
      <c r="L6636" s="11" t="str">
        <f t="shared" si="622"/>
        <v>Cereal</v>
      </c>
      <c r="M6636" s="18">
        <f t="shared" si="623"/>
        <v>4.1636216216216217</v>
      </c>
    </row>
    <row r="6637" spans="1:13">
      <c r="A6637" s="4">
        <v>2008</v>
      </c>
      <c r="B6637" s="5" t="s">
        <v>210</v>
      </c>
      <c r="C6637" s="5" t="s">
        <v>230</v>
      </c>
      <c r="D6637" s="5" t="s">
        <v>17</v>
      </c>
      <c r="E6637" s="5">
        <v>46710</v>
      </c>
      <c r="F6637" s="6">
        <v>1192.04</v>
      </c>
      <c r="H6637" s="15" t="str">
        <f t="shared" si="618"/>
        <v>Medium</v>
      </c>
      <c r="I6637" s="11" t="str">
        <f t="shared" si="619"/>
        <v>Large</v>
      </c>
      <c r="J6637" s="11" t="str">
        <f t="shared" si="620"/>
        <v>Central</v>
      </c>
      <c r="K6637" s="11" t="str">
        <f t="shared" si="621"/>
        <v>2000s</v>
      </c>
      <c r="L6637" s="11" t="str">
        <f t="shared" si="622"/>
        <v>Pulse</v>
      </c>
      <c r="M6637" s="18">
        <f t="shared" si="623"/>
        <v>2.5520017126953544E-2</v>
      </c>
    </row>
    <row r="6638" spans="1:13">
      <c r="A6638" s="4">
        <v>2009</v>
      </c>
      <c r="B6638" s="5" t="s">
        <v>210</v>
      </c>
      <c r="C6638" s="5" t="s">
        <v>230</v>
      </c>
      <c r="D6638" s="5" t="s">
        <v>15</v>
      </c>
      <c r="E6638" s="5">
        <v>62420</v>
      </c>
      <c r="F6638" s="6">
        <v>2182.9499999999998</v>
      </c>
      <c r="H6638" s="15" t="str">
        <f t="shared" si="618"/>
        <v>Medium</v>
      </c>
      <c r="I6638" s="11" t="str">
        <f t="shared" si="619"/>
        <v>Large</v>
      </c>
      <c r="J6638" s="11" t="str">
        <f t="shared" si="620"/>
        <v>Central</v>
      </c>
      <c r="K6638" s="11" t="str">
        <f t="shared" si="621"/>
        <v>2000s</v>
      </c>
      <c r="L6638" s="11" t="str">
        <f t="shared" si="622"/>
        <v>Cereal</v>
      </c>
      <c r="M6638" s="18">
        <f t="shared" si="623"/>
        <v>3.4971964114066001E-2</v>
      </c>
    </row>
    <row r="6639" spans="1:13">
      <c r="A6639" s="4">
        <v>2009</v>
      </c>
      <c r="B6639" s="5" t="s">
        <v>210</v>
      </c>
      <c r="C6639" s="5" t="s">
        <v>230</v>
      </c>
      <c r="D6639" s="5" t="s">
        <v>16</v>
      </c>
      <c r="E6639" s="5">
        <v>300</v>
      </c>
      <c r="F6639" s="6">
        <v>1433.33</v>
      </c>
      <c r="H6639" s="15" t="str">
        <f t="shared" si="618"/>
        <v>Medium</v>
      </c>
      <c r="I6639" s="11" t="str">
        <f t="shared" si="619"/>
        <v>Small</v>
      </c>
      <c r="J6639" s="11" t="str">
        <f t="shared" si="620"/>
        <v>Central</v>
      </c>
      <c r="K6639" s="11" t="str">
        <f t="shared" si="621"/>
        <v>2000s</v>
      </c>
      <c r="L6639" s="11" t="str">
        <f t="shared" si="622"/>
        <v>Cereal</v>
      </c>
      <c r="M6639" s="18">
        <f t="shared" si="623"/>
        <v>4.7777666666666665</v>
      </c>
    </row>
    <row r="6640" spans="1:13">
      <c r="A6640" s="4">
        <v>2009</v>
      </c>
      <c r="B6640" s="5" t="s">
        <v>210</v>
      </c>
      <c r="C6640" s="5" t="s">
        <v>230</v>
      </c>
      <c r="D6640" s="5" t="s">
        <v>17</v>
      </c>
      <c r="E6640" s="5">
        <v>45600</v>
      </c>
      <c r="F6640" s="6">
        <v>975</v>
      </c>
      <c r="H6640" s="15" t="str">
        <f t="shared" si="618"/>
        <v>Low</v>
      </c>
      <c r="I6640" s="11" t="str">
        <f t="shared" si="619"/>
        <v>Large</v>
      </c>
      <c r="J6640" s="11" t="str">
        <f t="shared" si="620"/>
        <v>Central</v>
      </c>
      <c r="K6640" s="11" t="str">
        <f t="shared" si="621"/>
        <v>2000s</v>
      </c>
      <c r="L6640" s="11" t="str">
        <f t="shared" si="622"/>
        <v>Pulse</v>
      </c>
      <c r="M6640" s="18">
        <f t="shared" si="623"/>
        <v>2.1381578947368422E-2</v>
      </c>
    </row>
    <row r="6641" spans="1:13">
      <c r="A6641" s="4">
        <v>2010</v>
      </c>
      <c r="B6641" s="5" t="s">
        <v>210</v>
      </c>
      <c r="C6641" s="5" t="s">
        <v>230</v>
      </c>
      <c r="D6641" s="5" t="s">
        <v>15</v>
      </c>
      <c r="E6641" s="5">
        <v>71470</v>
      </c>
      <c r="F6641" s="6">
        <v>2107.3200000000002</v>
      </c>
      <c r="H6641" s="15" t="str">
        <f t="shared" si="618"/>
        <v>Medium</v>
      </c>
      <c r="I6641" s="11" t="str">
        <f t="shared" si="619"/>
        <v>Large</v>
      </c>
      <c r="J6641" s="11" t="str">
        <f t="shared" si="620"/>
        <v>Central</v>
      </c>
      <c r="K6641" s="11" t="str">
        <f t="shared" si="621"/>
        <v>2010s</v>
      </c>
      <c r="L6641" s="11" t="str">
        <f t="shared" si="622"/>
        <v>Cereal</v>
      </c>
      <c r="M6641" s="18">
        <f t="shared" si="623"/>
        <v>2.9485378480481324E-2</v>
      </c>
    </row>
    <row r="6642" spans="1:13">
      <c r="A6642" s="4">
        <v>2010</v>
      </c>
      <c r="B6642" s="5" t="s">
        <v>210</v>
      </c>
      <c r="C6642" s="5" t="s">
        <v>230</v>
      </c>
      <c r="D6642" s="5" t="s">
        <v>16</v>
      </c>
      <c r="E6642" s="5">
        <v>350</v>
      </c>
      <c r="F6642" s="6">
        <v>885.71</v>
      </c>
      <c r="H6642" s="15" t="str">
        <f t="shared" si="618"/>
        <v>Low</v>
      </c>
      <c r="I6642" s="11" t="str">
        <f t="shared" si="619"/>
        <v>Small</v>
      </c>
      <c r="J6642" s="11" t="str">
        <f t="shared" si="620"/>
        <v>Central</v>
      </c>
      <c r="K6642" s="11" t="str">
        <f t="shared" si="621"/>
        <v>2010s</v>
      </c>
      <c r="L6642" s="11" t="str">
        <f t="shared" si="622"/>
        <v>Cereal</v>
      </c>
      <c r="M6642" s="18">
        <f t="shared" si="623"/>
        <v>2.5306000000000002</v>
      </c>
    </row>
    <row r="6643" spans="1:13">
      <c r="A6643" s="4">
        <v>2010</v>
      </c>
      <c r="B6643" s="5" t="s">
        <v>210</v>
      </c>
      <c r="C6643" s="5" t="s">
        <v>230</v>
      </c>
      <c r="D6643" s="5" t="s">
        <v>17</v>
      </c>
      <c r="E6643" s="5">
        <v>44730</v>
      </c>
      <c r="F6643" s="6">
        <v>1154.26</v>
      </c>
      <c r="H6643" s="15" t="str">
        <f t="shared" si="618"/>
        <v>Medium</v>
      </c>
      <c r="I6643" s="11" t="str">
        <f t="shared" si="619"/>
        <v>Large</v>
      </c>
      <c r="J6643" s="11" t="str">
        <f t="shared" si="620"/>
        <v>Central</v>
      </c>
      <c r="K6643" s="11" t="str">
        <f t="shared" si="621"/>
        <v>2010s</v>
      </c>
      <c r="L6643" s="11" t="str">
        <f t="shared" si="622"/>
        <v>Pulse</v>
      </c>
      <c r="M6643" s="18">
        <f t="shared" si="623"/>
        <v>2.5805052537446905E-2</v>
      </c>
    </row>
    <row r="6644" spans="1:13">
      <c r="A6644" s="4">
        <v>2011</v>
      </c>
      <c r="B6644" s="5" t="s">
        <v>210</v>
      </c>
      <c r="C6644" s="5" t="s">
        <v>230</v>
      </c>
      <c r="D6644" s="5" t="s">
        <v>15</v>
      </c>
      <c r="E6644" s="5">
        <v>79780</v>
      </c>
      <c r="F6644" s="6">
        <v>2338.1799999999998</v>
      </c>
      <c r="H6644" s="15" t="str">
        <f t="shared" si="618"/>
        <v>Medium</v>
      </c>
      <c r="I6644" s="11" t="str">
        <f t="shared" si="619"/>
        <v>Large</v>
      </c>
      <c r="J6644" s="11" t="str">
        <f t="shared" si="620"/>
        <v>Central</v>
      </c>
      <c r="K6644" s="11" t="str">
        <f t="shared" si="621"/>
        <v>2010s</v>
      </c>
      <c r="L6644" s="11" t="str">
        <f t="shared" si="622"/>
        <v>Cereal</v>
      </c>
      <c r="M6644" s="18">
        <f t="shared" si="623"/>
        <v>2.9307846578089745E-2</v>
      </c>
    </row>
    <row r="6645" spans="1:13">
      <c r="A6645" s="4">
        <v>2011</v>
      </c>
      <c r="B6645" s="5" t="s">
        <v>210</v>
      </c>
      <c r="C6645" s="5" t="s">
        <v>230</v>
      </c>
      <c r="D6645" s="5" t="s">
        <v>16</v>
      </c>
      <c r="E6645" s="5">
        <v>310</v>
      </c>
      <c r="F6645" s="6">
        <v>1000</v>
      </c>
      <c r="H6645" s="15" t="str">
        <f t="shared" si="618"/>
        <v>Medium</v>
      </c>
      <c r="I6645" s="11" t="str">
        <f t="shared" si="619"/>
        <v>Small</v>
      </c>
      <c r="J6645" s="11" t="str">
        <f t="shared" si="620"/>
        <v>Central</v>
      </c>
      <c r="K6645" s="11" t="str">
        <f t="shared" si="621"/>
        <v>2010s</v>
      </c>
      <c r="L6645" s="11" t="str">
        <f t="shared" si="622"/>
        <v>Cereal</v>
      </c>
      <c r="M6645" s="18">
        <f t="shared" si="623"/>
        <v>3.225806451612903</v>
      </c>
    </row>
    <row r="6646" spans="1:13">
      <c r="A6646" s="4">
        <v>2011</v>
      </c>
      <c r="B6646" s="5" t="s">
        <v>210</v>
      </c>
      <c r="C6646" s="5" t="s">
        <v>230</v>
      </c>
      <c r="D6646" s="5" t="s">
        <v>17</v>
      </c>
      <c r="E6646" s="5">
        <v>42900</v>
      </c>
      <c r="F6646" s="6">
        <v>1312.59</v>
      </c>
      <c r="H6646" s="15" t="str">
        <f t="shared" si="618"/>
        <v>Medium</v>
      </c>
      <c r="I6646" s="11" t="str">
        <f t="shared" si="619"/>
        <v>Large</v>
      </c>
      <c r="J6646" s="11" t="str">
        <f t="shared" si="620"/>
        <v>Central</v>
      </c>
      <c r="K6646" s="11" t="str">
        <f t="shared" si="621"/>
        <v>2010s</v>
      </c>
      <c r="L6646" s="11" t="str">
        <f t="shared" si="622"/>
        <v>Pulse</v>
      </c>
      <c r="M6646" s="18">
        <f t="shared" si="623"/>
        <v>3.0596503496503495E-2</v>
      </c>
    </row>
    <row r="6647" spans="1:13">
      <c r="A6647" s="4">
        <v>2012</v>
      </c>
      <c r="B6647" s="5" t="s">
        <v>210</v>
      </c>
      <c r="C6647" s="5" t="s">
        <v>230</v>
      </c>
      <c r="D6647" s="5" t="s">
        <v>15</v>
      </c>
      <c r="E6647" s="5">
        <v>77160</v>
      </c>
      <c r="F6647" s="6">
        <v>2456.19</v>
      </c>
      <c r="H6647" s="15" t="str">
        <f t="shared" si="618"/>
        <v>Medium</v>
      </c>
      <c r="I6647" s="11" t="str">
        <f t="shared" si="619"/>
        <v>Large</v>
      </c>
      <c r="J6647" s="11" t="str">
        <f t="shared" si="620"/>
        <v>Central</v>
      </c>
      <c r="K6647" s="11" t="str">
        <f t="shared" si="621"/>
        <v>2010s</v>
      </c>
      <c r="L6647" s="11" t="str">
        <f t="shared" si="622"/>
        <v>Cereal</v>
      </c>
      <c r="M6647" s="18">
        <f t="shared" si="623"/>
        <v>3.1832426127527215E-2</v>
      </c>
    </row>
    <row r="6648" spans="1:13">
      <c r="A6648" s="4">
        <v>2012</v>
      </c>
      <c r="B6648" s="5" t="s">
        <v>210</v>
      </c>
      <c r="C6648" s="5" t="s">
        <v>230</v>
      </c>
      <c r="D6648" s="5" t="s">
        <v>16</v>
      </c>
      <c r="E6648" s="5">
        <v>380</v>
      </c>
      <c r="F6648" s="6">
        <v>1289.47</v>
      </c>
      <c r="H6648" s="15" t="str">
        <f t="shared" si="618"/>
        <v>Medium</v>
      </c>
      <c r="I6648" s="11" t="str">
        <f t="shared" si="619"/>
        <v>Small</v>
      </c>
      <c r="J6648" s="11" t="str">
        <f t="shared" si="620"/>
        <v>Central</v>
      </c>
      <c r="K6648" s="11" t="str">
        <f t="shared" si="621"/>
        <v>2010s</v>
      </c>
      <c r="L6648" s="11" t="str">
        <f t="shared" si="622"/>
        <v>Cereal</v>
      </c>
      <c r="M6648" s="18">
        <f t="shared" si="623"/>
        <v>3.3933421052631578</v>
      </c>
    </row>
    <row r="6649" spans="1:13">
      <c r="A6649" s="4">
        <v>2012</v>
      </c>
      <c r="B6649" s="5" t="s">
        <v>210</v>
      </c>
      <c r="C6649" s="5" t="s">
        <v>230</v>
      </c>
      <c r="D6649" s="5" t="s">
        <v>17</v>
      </c>
      <c r="E6649" s="5">
        <v>43380</v>
      </c>
      <c r="F6649" s="6">
        <v>1248.5</v>
      </c>
      <c r="H6649" s="15" t="str">
        <f t="shared" si="618"/>
        <v>Medium</v>
      </c>
      <c r="I6649" s="11" t="str">
        <f t="shared" si="619"/>
        <v>Large</v>
      </c>
      <c r="J6649" s="11" t="str">
        <f t="shared" si="620"/>
        <v>Central</v>
      </c>
      <c r="K6649" s="11" t="str">
        <f t="shared" si="621"/>
        <v>2010s</v>
      </c>
      <c r="L6649" s="11" t="str">
        <f t="shared" si="622"/>
        <v>Pulse</v>
      </c>
      <c r="M6649" s="18">
        <f t="shared" si="623"/>
        <v>2.8780544029506683E-2</v>
      </c>
    </row>
    <row r="6650" spans="1:13">
      <c r="A6650" s="4">
        <v>2013</v>
      </c>
      <c r="B6650" s="5" t="s">
        <v>210</v>
      </c>
      <c r="C6650" s="5" t="s">
        <v>230</v>
      </c>
      <c r="D6650" s="5" t="s">
        <v>15</v>
      </c>
      <c r="E6650" s="5">
        <v>86460</v>
      </c>
      <c r="F6650" s="6">
        <v>2605.02</v>
      </c>
      <c r="H6650" s="15" t="str">
        <f t="shared" si="618"/>
        <v>Medium</v>
      </c>
      <c r="I6650" s="11" t="str">
        <f t="shared" si="619"/>
        <v>Large</v>
      </c>
      <c r="J6650" s="11" t="str">
        <f t="shared" si="620"/>
        <v>Central</v>
      </c>
      <c r="K6650" s="11" t="str">
        <f t="shared" si="621"/>
        <v>2010s</v>
      </c>
      <c r="L6650" s="11" t="str">
        <f t="shared" si="622"/>
        <v>Cereal</v>
      </c>
      <c r="M6650" s="18">
        <f t="shared" si="623"/>
        <v>3.0129770992366411E-2</v>
      </c>
    </row>
    <row r="6651" spans="1:13">
      <c r="A6651" s="4">
        <v>2013</v>
      </c>
      <c r="B6651" s="5" t="s">
        <v>210</v>
      </c>
      <c r="C6651" s="5" t="s">
        <v>230</v>
      </c>
      <c r="D6651" s="5" t="s">
        <v>16</v>
      </c>
      <c r="E6651" s="5">
        <v>250</v>
      </c>
      <c r="F6651" s="6">
        <v>1200</v>
      </c>
      <c r="H6651" s="15" t="str">
        <f t="shared" si="618"/>
        <v>Medium</v>
      </c>
      <c r="I6651" s="11" t="str">
        <f t="shared" si="619"/>
        <v>Small</v>
      </c>
      <c r="J6651" s="11" t="str">
        <f t="shared" si="620"/>
        <v>Central</v>
      </c>
      <c r="K6651" s="11" t="str">
        <f t="shared" si="621"/>
        <v>2010s</v>
      </c>
      <c r="L6651" s="11" t="str">
        <f t="shared" si="622"/>
        <v>Cereal</v>
      </c>
      <c r="M6651" s="18">
        <f t="shared" si="623"/>
        <v>4.8</v>
      </c>
    </row>
    <row r="6652" spans="1:13">
      <c r="A6652" s="4">
        <v>2013</v>
      </c>
      <c r="B6652" s="5" t="s">
        <v>210</v>
      </c>
      <c r="C6652" s="5" t="s">
        <v>230</v>
      </c>
      <c r="D6652" s="5" t="s">
        <v>17</v>
      </c>
      <c r="E6652" s="5">
        <v>41690</v>
      </c>
      <c r="F6652" s="6">
        <v>434.88</v>
      </c>
      <c r="H6652" s="15" t="str">
        <f t="shared" si="618"/>
        <v>Low</v>
      </c>
      <c r="I6652" s="11" t="str">
        <f t="shared" si="619"/>
        <v>Large</v>
      </c>
      <c r="J6652" s="11" t="str">
        <f t="shared" si="620"/>
        <v>Central</v>
      </c>
      <c r="K6652" s="11" t="str">
        <f t="shared" si="621"/>
        <v>2010s</v>
      </c>
      <c r="L6652" s="11" t="str">
        <f t="shared" si="622"/>
        <v>Pulse</v>
      </c>
      <c r="M6652" s="18">
        <f t="shared" si="623"/>
        <v>1.0431278484048933E-2</v>
      </c>
    </row>
    <row r="6653" spans="1:13">
      <c r="A6653" s="4">
        <v>2014</v>
      </c>
      <c r="B6653" s="5" t="s">
        <v>210</v>
      </c>
      <c r="C6653" s="5" t="s">
        <v>230</v>
      </c>
      <c r="D6653" s="5" t="s">
        <v>15</v>
      </c>
      <c r="E6653" s="5">
        <v>80700</v>
      </c>
      <c r="F6653" s="6">
        <v>1946.1</v>
      </c>
      <c r="H6653" s="15" t="str">
        <f t="shared" si="618"/>
        <v>Medium</v>
      </c>
      <c r="I6653" s="11" t="str">
        <f t="shared" si="619"/>
        <v>Large</v>
      </c>
      <c r="J6653" s="11" t="str">
        <f t="shared" si="620"/>
        <v>Central</v>
      </c>
      <c r="K6653" s="11" t="str">
        <f t="shared" si="621"/>
        <v>2010s</v>
      </c>
      <c r="L6653" s="11" t="str">
        <f t="shared" si="622"/>
        <v>Cereal</v>
      </c>
      <c r="M6653" s="18">
        <f t="shared" si="623"/>
        <v>2.4115241635687731E-2</v>
      </c>
    </row>
    <row r="6654" spans="1:13">
      <c r="A6654" s="4">
        <v>2014</v>
      </c>
      <c r="B6654" s="5" t="s">
        <v>210</v>
      </c>
      <c r="C6654" s="5" t="s">
        <v>230</v>
      </c>
      <c r="D6654" s="5" t="s">
        <v>16</v>
      </c>
      <c r="E6654" s="5">
        <v>280</v>
      </c>
      <c r="F6654" s="6">
        <v>1892.86</v>
      </c>
      <c r="H6654" s="15" t="str">
        <f t="shared" si="618"/>
        <v>Medium</v>
      </c>
      <c r="I6654" s="11" t="str">
        <f t="shared" si="619"/>
        <v>Small</v>
      </c>
      <c r="J6654" s="11" t="str">
        <f t="shared" si="620"/>
        <v>Central</v>
      </c>
      <c r="K6654" s="11" t="str">
        <f t="shared" si="621"/>
        <v>2010s</v>
      </c>
      <c r="L6654" s="11" t="str">
        <f t="shared" si="622"/>
        <v>Cereal</v>
      </c>
      <c r="M6654" s="18">
        <f t="shared" si="623"/>
        <v>6.7602142857142855</v>
      </c>
    </row>
    <row r="6655" spans="1:13">
      <c r="A6655" s="4">
        <v>2014</v>
      </c>
      <c r="B6655" s="5" t="s">
        <v>210</v>
      </c>
      <c r="C6655" s="5" t="s">
        <v>230</v>
      </c>
      <c r="D6655" s="5" t="s">
        <v>17</v>
      </c>
      <c r="E6655" s="5">
        <v>41940</v>
      </c>
      <c r="F6655" s="6">
        <v>182.64</v>
      </c>
      <c r="H6655" s="15" t="str">
        <f t="shared" si="618"/>
        <v>Low</v>
      </c>
      <c r="I6655" s="11" t="str">
        <f t="shared" si="619"/>
        <v>Large</v>
      </c>
      <c r="J6655" s="11" t="str">
        <f t="shared" si="620"/>
        <v>Central</v>
      </c>
      <c r="K6655" s="11" t="str">
        <f t="shared" si="621"/>
        <v>2010s</v>
      </c>
      <c r="L6655" s="11" t="str">
        <f t="shared" si="622"/>
        <v>Pulse</v>
      </c>
      <c r="M6655" s="18">
        <f t="shared" si="623"/>
        <v>4.3547925608011439E-3</v>
      </c>
    </row>
    <row r="6656" spans="1:13">
      <c r="A6656" s="4">
        <v>2015</v>
      </c>
      <c r="B6656" s="5" t="s">
        <v>210</v>
      </c>
      <c r="C6656" s="5" t="s">
        <v>230</v>
      </c>
      <c r="D6656" s="5" t="s">
        <v>15</v>
      </c>
      <c r="E6656" s="5">
        <v>81950</v>
      </c>
      <c r="F6656" s="6">
        <v>2046.98</v>
      </c>
      <c r="H6656" s="15" t="str">
        <f t="shared" si="618"/>
        <v>Medium</v>
      </c>
      <c r="I6656" s="11" t="str">
        <f t="shared" si="619"/>
        <v>Large</v>
      </c>
      <c r="J6656" s="11" t="str">
        <f t="shared" si="620"/>
        <v>Central</v>
      </c>
      <c r="K6656" s="11" t="str">
        <f t="shared" si="621"/>
        <v>2010s</v>
      </c>
      <c r="L6656" s="11" t="str">
        <f t="shared" si="622"/>
        <v>Cereal</v>
      </c>
      <c r="M6656" s="18">
        <f t="shared" si="623"/>
        <v>2.4978401464307506E-2</v>
      </c>
    </row>
    <row r="6657" spans="1:13">
      <c r="A6657" s="4">
        <v>2015</v>
      </c>
      <c r="B6657" s="5" t="s">
        <v>210</v>
      </c>
      <c r="C6657" s="5" t="s">
        <v>230</v>
      </c>
      <c r="D6657" s="5" t="s">
        <v>16</v>
      </c>
      <c r="E6657" s="5">
        <v>530</v>
      </c>
      <c r="F6657" s="6">
        <v>754.72</v>
      </c>
      <c r="H6657" s="15" t="str">
        <f t="shared" si="618"/>
        <v>Low</v>
      </c>
      <c r="I6657" s="11" t="str">
        <f t="shared" si="619"/>
        <v>Small</v>
      </c>
      <c r="J6657" s="11" t="str">
        <f t="shared" si="620"/>
        <v>Central</v>
      </c>
      <c r="K6657" s="11" t="str">
        <f t="shared" si="621"/>
        <v>2010s</v>
      </c>
      <c r="L6657" s="11" t="str">
        <f t="shared" si="622"/>
        <v>Cereal</v>
      </c>
      <c r="M6657" s="18">
        <f t="shared" si="623"/>
        <v>1.4240000000000002</v>
      </c>
    </row>
    <row r="6658" spans="1:13">
      <c r="A6658" s="4">
        <v>2015</v>
      </c>
      <c r="B6658" s="5" t="s">
        <v>210</v>
      </c>
      <c r="C6658" s="5" t="s">
        <v>230</v>
      </c>
      <c r="D6658" s="5" t="s">
        <v>17</v>
      </c>
      <c r="E6658" s="5">
        <v>33910</v>
      </c>
      <c r="F6658" s="6">
        <v>572.99</v>
      </c>
      <c r="H6658" s="15" t="str">
        <f t="shared" si="618"/>
        <v>Low</v>
      </c>
      <c r="I6658" s="11" t="str">
        <f t="shared" si="619"/>
        <v>Large</v>
      </c>
      <c r="J6658" s="11" t="str">
        <f t="shared" si="620"/>
        <v>Central</v>
      </c>
      <c r="K6658" s="11" t="str">
        <f t="shared" si="621"/>
        <v>2010s</v>
      </c>
      <c r="L6658" s="11" t="str">
        <f t="shared" si="622"/>
        <v>Pulse</v>
      </c>
      <c r="M6658" s="18">
        <f t="shared" si="623"/>
        <v>1.6897375405485106E-2</v>
      </c>
    </row>
    <row r="6659" spans="1:13">
      <c r="A6659" s="4">
        <v>2016</v>
      </c>
      <c r="B6659" s="5" t="s">
        <v>210</v>
      </c>
      <c r="C6659" s="5" t="s">
        <v>230</v>
      </c>
      <c r="D6659" s="5" t="s">
        <v>15</v>
      </c>
      <c r="E6659" s="5">
        <v>86790</v>
      </c>
      <c r="F6659" s="6">
        <v>2485</v>
      </c>
      <c r="H6659" s="15" t="str">
        <f t="shared" ref="H6659:H6722" si="624">IF(F6659&lt;1000,"Low",IF(F6659&lt;3000,"Medium","High"))</f>
        <v>Medium</v>
      </c>
      <c r="I6659" s="11" t="str">
        <f t="shared" ref="I6659:I6722" si="625">IF(E6659&lt;1000,"Small",IF(E6659&lt;5000,"Medium","Large"))</f>
        <v>Large</v>
      </c>
      <c r="J6659" s="11" t="str">
        <f t="shared" ref="J6659:J6722" si="626">IF(OR(B6659="Punjab",B6659="Haryana",B6659="Himachal Pradesh",B6659="Jammu and Kashmir",B6659="Uttarakhand",B6659="Delhi",B6659="Chandigarh"),"North",IF(OR(B6659="Tamil Nadu",B6659="Karnataka",B6659="Kerala",B6659="Andhra Pradesh",B6659="Telangana"),"South",IF(OR(B6659="Maharashtra",B6659="Gujarat",B6659="Goa",B6659="Rajasthan"),"West",IF(OR(B6659="West Bengal",B6659="Bihar",B6659="Jharkhand",B6659="Odisha",B6659="Assam",B6659="Sikkim",B6659="Arunachal Pradesh",B6659="Manipur",B6659="Meghalaya",B6659="Mizoram",B6659="Nagaland",B6659="Tripura"),"East","Central"))))</f>
        <v>Central</v>
      </c>
      <c r="K6659" s="11" t="str">
        <f t="shared" ref="K6659:K6722" si="627">LEFT(A6659,3)&amp;"0s"</f>
        <v>2010s</v>
      </c>
      <c r="L6659" s="11" t="str">
        <f t="shared" ref="L6659:L6722" si="628">IF(D6659="Rice","Cereal",IF(D6659="Maize","Cereal",IF(D6659="Chickpea","Pulse",IF(D6659="Cotton","Fiber","Other"))))</f>
        <v>Cereal</v>
      </c>
      <c r="M6659" s="18">
        <f t="shared" ref="M6659:M6722" si="629">F6659/E6659</f>
        <v>2.8632330913699735E-2</v>
      </c>
    </row>
    <row r="6660" spans="1:13">
      <c r="A6660" s="4">
        <v>2016</v>
      </c>
      <c r="B6660" s="5" t="s">
        <v>210</v>
      </c>
      <c r="C6660" s="5" t="s">
        <v>230</v>
      </c>
      <c r="D6660" s="5" t="s">
        <v>16</v>
      </c>
      <c r="E6660" s="5">
        <v>500</v>
      </c>
      <c r="F6660" s="6">
        <v>1954.27</v>
      </c>
      <c r="H6660" s="15" t="str">
        <f t="shared" si="624"/>
        <v>Medium</v>
      </c>
      <c r="I6660" s="11" t="str">
        <f t="shared" si="625"/>
        <v>Small</v>
      </c>
      <c r="J6660" s="11" t="str">
        <f t="shared" si="626"/>
        <v>Central</v>
      </c>
      <c r="K6660" s="11" t="str">
        <f t="shared" si="627"/>
        <v>2010s</v>
      </c>
      <c r="L6660" s="11" t="str">
        <f t="shared" si="628"/>
        <v>Cereal</v>
      </c>
      <c r="M6660" s="18">
        <f t="shared" si="629"/>
        <v>3.9085399999999999</v>
      </c>
    </row>
    <row r="6661" spans="1:13">
      <c r="A6661" s="4">
        <v>2016</v>
      </c>
      <c r="B6661" s="5" t="s">
        <v>210</v>
      </c>
      <c r="C6661" s="5" t="s">
        <v>230</v>
      </c>
      <c r="D6661" s="5" t="s">
        <v>17</v>
      </c>
      <c r="E6661" s="5">
        <v>44680</v>
      </c>
      <c r="F6661" s="6">
        <v>1279.6099999999999</v>
      </c>
      <c r="H6661" s="15" t="str">
        <f t="shared" si="624"/>
        <v>Medium</v>
      </c>
      <c r="I6661" s="11" t="str">
        <f t="shared" si="625"/>
        <v>Large</v>
      </c>
      <c r="J6661" s="11" t="str">
        <f t="shared" si="626"/>
        <v>Central</v>
      </c>
      <c r="K6661" s="11" t="str">
        <f t="shared" si="627"/>
        <v>2010s</v>
      </c>
      <c r="L6661" s="11" t="str">
        <f t="shared" si="628"/>
        <v>Pulse</v>
      </c>
      <c r="M6661" s="18">
        <f t="shared" si="629"/>
        <v>2.8639435989256935E-2</v>
      </c>
    </row>
    <row r="6662" spans="1:13">
      <c r="A6662" s="4">
        <v>2017</v>
      </c>
      <c r="B6662" s="5" t="s">
        <v>210</v>
      </c>
      <c r="C6662" s="5" t="s">
        <v>230</v>
      </c>
      <c r="D6662" s="5" t="s">
        <v>15</v>
      </c>
      <c r="E6662" s="5">
        <v>82060</v>
      </c>
      <c r="F6662" s="6">
        <v>2640</v>
      </c>
      <c r="H6662" s="15" t="str">
        <f t="shared" si="624"/>
        <v>Medium</v>
      </c>
      <c r="I6662" s="11" t="str">
        <f t="shared" si="625"/>
        <v>Large</v>
      </c>
      <c r="J6662" s="11" t="str">
        <f t="shared" si="626"/>
        <v>Central</v>
      </c>
      <c r="K6662" s="11" t="str">
        <f t="shared" si="627"/>
        <v>2010s</v>
      </c>
      <c r="L6662" s="11" t="str">
        <f t="shared" si="628"/>
        <v>Cereal</v>
      </c>
      <c r="M6662" s="18">
        <f t="shared" si="629"/>
        <v>3.2171581769436998E-2</v>
      </c>
    </row>
    <row r="6663" spans="1:13">
      <c r="A6663" s="4">
        <v>2017</v>
      </c>
      <c r="B6663" s="5" t="s">
        <v>210</v>
      </c>
      <c r="C6663" s="5" t="s">
        <v>230</v>
      </c>
      <c r="D6663" s="5" t="s">
        <v>16</v>
      </c>
      <c r="E6663" s="5">
        <v>310</v>
      </c>
      <c r="F6663" s="6">
        <v>2200</v>
      </c>
      <c r="H6663" s="15" t="str">
        <f t="shared" si="624"/>
        <v>Medium</v>
      </c>
      <c r="I6663" s="11" t="str">
        <f t="shared" si="625"/>
        <v>Small</v>
      </c>
      <c r="J6663" s="11" t="str">
        <f t="shared" si="626"/>
        <v>Central</v>
      </c>
      <c r="K6663" s="11" t="str">
        <f t="shared" si="627"/>
        <v>2010s</v>
      </c>
      <c r="L6663" s="11" t="str">
        <f t="shared" si="628"/>
        <v>Cereal</v>
      </c>
      <c r="M6663" s="18">
        <f t="shared" si="629"/>
        <v>7.096774193548387</v>
      </c>
    </row>
    <row r="6664" spans="1:13">
      <c r="A6664" s="4">
        <v>2017</v>
      </c>
      <c r="B6664" s="5" t="s">
        <v>210</v>
      </c>
      <c r="C6664" s="5" t="s">
        <v>230</v>
      </c>
      <c r="D6664" s="5" t="s">
        <v>17</v>
      </c>
      <c r="E6664" s="5">
        <v>42140</v>
      </c>
      <c r="F6664" s="6">
        <v>1611.75</v>
      </c>
      <c r="H6664" s="15" t="str">
        <f t="shared" si="624"/>
        <v>Medium</v>
      </c>
      <c r="I6664" s="11" t="str">
        <f t="shared" si="625"/>
        <v>Large</v>
      </c>
      <c r="J6664" s="11" t="str">
        <f t="shared" si="626"/>
        <v>Central</v>
      </c>
      <c r="K6664" s="11" t="str">
        <f t="shared" si="627"/>
        <v>2010s</v>
      </c>
      <c r="L6664" s="11" t="str">
        <f t="shared" si="628"/>
        <v>Pulse</v>
      </c>
      <c r="M6664" s="18">
        <f t="shared" si="629"/>
        <v>3.824750830564784E-2</v>
      </c>
    </row>
    <row r="6665" spans="1:13">
      <c r="A6665" s="4">
        <v>2008</v>
      </c>
      <c r="B6665" s="5" t="s">
        <v>210</v>
      </c>
      <c r="C6665" s="5" t="s">
        <v>231</v>
      </c>
      <c r="D6665" s="5" t="s">
        <v>15</v>
      </c>
      <c r="E6665" s="5">
        <v>217820</v>
      </c>
      <c r="F6665" s="6">
        <v>2390.5100000000002</v>
      </c>
      <c r="H6665" s="15" t="str">
        <f t="shared" si="624"/>
        <v>Medium</v>
      </c>
      <c r="I6665" s="11" t="str">
        <f t="shared" si="625"/>
        <v>Large</v>
      </c>
      <c r="J6665" s="11" t="str">
        <f t="shared" si="626"/>
        <v>Central</v>
      </c>
      <c r="K6665" s="11" t="str">
        <f t="shared" si="627"/>
        <v>2000s</v>
      </c>
      <c r="L6665" s="11" t="str">
        <f t="shared" si="628"/>
        <v>Cereal</v>
      </c>
      <c r="M6665" s="18">
        <f t="shared" si="629"/>
        <v>1.0974703883940869E-2</v>
      </c>
    </row>
    <row r="6666" spans="1:13">
      <c r="A6666" s="4">
        <v>2008</v>
      </c>
      <c r="B6666" s="5" t="s">
        <v>210</v>
      </c>
      <c r="C6666" s="5" t="s">
        <v>231</v>
      </c>
      <c r="D6666" s="5" t="s">
        <v>16</v>
      </c>
      <c r="E6666" s="5">
        <v>320</v>
      </c>
      <c r="F6666" s="6">
        <v>1562.5</v>
      </c>
      <c r="H6666" s="15" t="str">
        <f t="shared" si="624"/>
        <v>Medium</v>
      </c>
      <c r="I6666" s="11" t="str">
        <f t="shared" si="625"/>
        <v>Small</v>
      </c>
      <c r="J6666" s="11" t="str">
        <f t="shared" si="626"/>
        <v>Central</v>
      </c>
      <c r="K6666" s="11" t="str">
        <f t="shared" si="627"/>
        <v>2000s</v>
      </c>
      <c r="L6666" s="11" t="str">
        <f t="shared" si="628"/>
        <v>Cereal</v>
      </c>
      <c r="M6666" s="18">
        <f t="shared" si="629"/>
        <v>4.8828125</v>
      </c>
    </row>
    <row r="6667" spans="1:13">
      <c r="A6667" s="4">
        <v>2008</v>
      </c>
      <c r="B6667" s="5" t="s">
        <v>210</v>
      </c>
      <c r="C6667" s="5" t="s">
        <v>231</v>
      </c>
      <c r="D6667" s="5" t="s">
        <v>17</v>
      </c>
      <c r="E6667" s="5">
        <v>28450</v>
      </c>
      <c r="F6667" s="6">
        <v>1097.72</v>
      </c>
      <c r="H6667" s="15" t="str">
        <f t="shared" si="624"/>
        <v>Medium</v>
      </c>
      <c r="I6667" s="11" t="str">
        <f t="shared" si="625"/>
        <v>Large</v>
      </c>
      <c r="J6667" s="11" t="str">
        <f t="shared" si="626"/>
        <v>Central</v>
      </c>
      <c r="K6667" s="11" t="str">
        <f t="shared" si="627"/>
        <v>2000s</v>
      </c>
      <c r="L6667" s="11" t="str">
        <f t="shared" si="628"/>
        <v>Pulse</v>
      </c>
      <c r="M6667" s="18">
        <f t="shared" si="629"/>
        <v>3.858418277680141E-2</v>
      </c>
    </row>
    <row r="6668" spans="1:13">
      <c r="A6668" s="4">
        <v>2009</v>
      </c>
      <c r="B6668" s="5" t="s">
        <v>210</v>
      </c>
      <c r="C6668" s="5" t="s">
        <v>231</v>
      </c>
      <c r="D6668" s="5" t="s">
        <v>15</v>
      </c>
      <c r="E6668" s="5">
        <v>166340</v>
      </c>
      <c r="F6668" s="6">
        <v>2163.94</v>
      </c>
      <c r="H6668" s="15" t="str">
        <f t="shared" si="624"/>
        <v>Medium</v>
      </c>
      <c r="I6668" s="11" t="str">
        <f t="shared" si="625"/>
        <v>Large</v>
      </c>
      <c r="J6668" s="11" t="str">
        <f t="shared" si="626"/>
        <v>Central</v>
      </c>
      <c r="K6668" s="11" t="str">
        <f t="shared" si="627"/>
        <v>2000s</v>
      </c>
      <c r="L6668" s="11" t="str">
        <f t="shared" si="628"/>
        <v>Cereal</v>
      </c>
      <c r="M6668" s="18">
        <f t="shared" si="629"/>
        <v>1.3009137910304197E-2</v>
      </c>
    </row>
    <row r="6669" spans="1:13">
      <c r="A6669" s="4">
        <v>2009</v>
      </c>
      <c r="B6669" s="5" t="s">
        <v>210</v>
      </c>
      <c r="C6669" s="5" t="s">
        <v>231</v>
      </c>
      <c r="D6669" s="5" t="s">
        <v>16</v>
      </c>
      <c r="E6669" s="5">
        <v>350</v>
      </c>
      <c r="F6669" s="6">
        <v>1600</v>
      </c>
      <c r="H6669" s="15" t="str">
        <f t="shared" si="624"/>
        <v>Medium</v>
      </c>
      <c r="I6669" s="11" t="str">
        <f t="shared" si="625"/>
        <v>Small</v>
      </c>
      <c r="J6669" s="11" t="str">
        <f t="shared" si="626"/>
        <v>Central</v>
      </c>
      <c r="K6669" s="11" t="str">
        <f t="shared" si="627"/>
        <v>2000s</v>
      </c>
      <c r="L6669" s="11" t="str">
        <f t="shared" si="628"/>
        <v>Cereal</v>
      </c>
      <c r="M6669" s="18">
        <f t="shared" si="629"/>
        <v>4.5714285714285712</v>
      </c>
    </row>
    <row r="6670" spans="1:13">
      <c r="A6670" s="4">
        <v>2009</v>
      </c>
      <c r="B6670" s="5" t="s">
        <v>210</v>
      </c>
      <c r="C6670" s="5" t="s">
        <v>231</v>
      </c>
      <c r="D6670" s="5" t="s">
        <v>17</v>
      </c>
      <c r="E6670" s="5">
        <v>28590</v>
      </c>
      <c r="F6670" s="6">
        <v>765.65</v>
      </c>
      <c r="H6670" s="15" t="str">
        <f t="shared" si="624"/>
        <v>Low</v>
      </c>
      <c r="I6670" s="11" t="str">
        <f t="shared" si="625"/>
        <v>Large</v>
      </c>
      <c r="J6670" s="11" t="str">
        <f t="shared" si="626"/>
        <v>Central</v>
      </c>
      <c r="K6670" s="11" t="str">
        <f t="shared" si="627"/>
        <v>2000s</v>
      </c>
      <c r="L6670" s="11" t="str">
        <f t="shared" si="628"/>
        <v>Pulse</v>
      </c>
      <c r="M6670" s="18">
        <f t="shared" si="629"/>
        <v>2.6780342777194821E-2</v>
      </c>
    </row>
    <row r="6671" spans="1:13">
      <c r="A6671" s="4">
        <v>2010</v>
      </c>
      <c r="B6671" s="5" t="s">
        <v>210</v>
      </c>
      <c r="C6671" s="5" t="s">
        <v>231</v>
      </c>
      <c r="D6671" s="5" t="s">
        <v>15</v>
      </c>
      <c r="E6671" s="5">
        <v>189330</v>
      </c>
      <c r="F6671" s="6">
        <v>2256.17</v>
      </c>
      <c r="H6671" s="15" t="str">
        <f t="shared" si="624"/>
        <v>Medium</v>
      </c>
      <c r="I6671" s="11" t="str">
        <f t="shared" si="625"/>
        <v>Large</v>
      </c>
      <c r="J6671" s="11" t="str">
        <f t="shared" si="626"/>
        <v>Central</v>
      </c>
      <c r="K6671" s="11" t="str">
        <f t="shared" si="627"/>
        <v>2010s</v>
      </c>
      <c r="L6671" s="11" t="str">
        <f t="shared" si="628"/>
        <v>Cereal</v>
      </c>
      <c r="M6671" s="18">
        <f t="shared" si="629"/>
        <v>1.1916600644377542E-2</v>
      </c>
    </row>
    <row r="6672" spans="1:13">
      <c r="A6672" s="4">
        <v>2010</v>
      </c>
      <c r="B6672" s="5" t="s">
        <v>210</v>
      </c>
      <c r="C6672" s="5" t="s">
        <v>231</v>
      </c>
      <c r="D6672" s="5" t="s">
        <v>16</v>
      </c>
      <c r="E6672" s="5">
        <v>400</v>
      </c>
      <c r="F6672" s="6">
        <v>1200</v>
      </c>
      <c r="H6672" s="15" t="str">
        <f t="shared" si="624"/>
        <v>Medium</v>
      </c>
      <c r="I6672" s="11" t="str">
        <f t="shared" si="625"/>
        <v>Small</v>
      </c>
      <c r="J6672" s="11" t="str">
        <f t="shared" si="626"/>
        <v>Central</v>
      </c>
      <c r="K6672" s="11" t="str">
        <f t="shared" si="627"/>
        <v>2010s</v>
      </c>
      <c r="L6672" s="11" t="str">
        <f t="shared" si="628"/>
        <v>Cereal</v>
      </c>
      <c r="M6672" s="18">
        <f t="shared" si="629"/>
        <v>3</v>
      </c>
    </row>
    <row r="6673" spans="1:13">
      <c r="A6673" s="4">
        <v>2010</v>
      </c>
      <c r="B6673" s="5" t="s">
        <v>210</v>
      </c>
      <c r="C6673" s="5" t="s">
        <v>231</v>
      </c>
      <c r="D6673" s="5" t="s">
        <v>17</v>
      </c>
      <c r="E6673" s="5">
        <v>27950</v>
      </c>
      <c r="F6673" s="6">
        <v>1045.8</v>
      </c>
      <c r="H6673" s="15" t="str">
        <f t="shared" si="624"/>
        <v>Medium</v>
      </c>
      <c r="I6673" s="11" t="str">
        <f t="shared" si="625"/>
        <v>Large</v>
      </c>
      <c r="J6673" s="11" t="str">
        <f t="shared" si="626"/>
        <v>Central</v>
      </c>
      <c r="K6673" s="11" t="str">
        <f t="shared" si="627"/>
        <v>2010s</v>
      </c>
      <c r="L6673" s="11" t="str">
        <f t="shared" si="628"/>
        <v>Pulse</v>
      </c>
      <c r="M6673" s="18">
        <f t="shared" si="629"/>
        <v>3.7416815742397136E-2</v>
      </c>
    </row>
    <row r="6674" spans="1:13">
      <c r="A6674" s="4">
        <v>2011</v>
      </c>
      <c r="B6674" s="5" t="s">
        <v>210</v>
      </c>
      <c r="C6674" s="5" t="s">
        <v>231</v>
      </c>
      <c r="D6674" s="5" t="s">
        <v>15</v>
      </c>
      <c r="E6674" s="5">
        <v>191540</v>
      </c>
      <c r="F6674" s="6">
        <v>2525.7399999999998</v>
      </c>
      <c r="H6674" s="15" t="str">
        <f t="shared" si="624"/>
        <v>Medium</v>
      </c>
      <c r="I6674" s="11" t="str">
        <f t="shared" si="625"/>
        <v>Large</v>
      </c>
      <c r="J6674" s="11" t="str">
        <f t="shared" si="626"/>
        <v>Central</v>
      </c>
      <c r="K6674" s="11" t="str">
        <f t="shared" si="627"/>
        <v>2010s</v>
      </c>
      <c r="L6674" s="11" t="str">
        <f t="shared" si="628"/>
        <v>Cereal</v>
      </c>
      <c r="M6674" s="18">
        <f t="shared" si="629"/>
        <v>1.3186488461940064E-2</v>
      </c>
    </row>
    <row r="6675" spans="1:13">
      <c r="A6675" s="4">
        <v>2011</v>
      </c>
      <c r="B6675" s="5" t="s">
        <v>210</v>
      </c>
      <c r="C6675" s="5" t="s">
        <v>231</v>
      </c>
      <c r="D6675" s="5" t="s">
        <v>16</v>
      </c>
      <c r="E6675" s="5">
        <v>390</v>
      </c>
      <c r="F6675" s="6">
        <v>1333.33</v>
      </c>
      <c r="H6675" s="15" t="str">
        <f t="shared" si="624"/>
        <v>Medium</v>
      </c>
      <c r="I6675" s="11" t="str">
        <f t="shared" si="625"/>
        <v>Small</v>
      </c>
      <c r="J6675" s="11" t="str">
        <f t="shared" si="626"/>
        <v>Central</v>
      </c>
      <c r="K6675" s="11" t="str">
        <f t="shared" si="627"/>
        <v>2010s</v>
      </c>
      <c r="L6675" s="11" t="str">
        <f t="shared" si="628"/>
        <v>Cereal</v>
      </c>
      <c r="M6675" s="18">
        <f t="shared" si="629"/>
        <v>3.4187948717948715</v>
      </c>
    </row>
    <row r="6676" spans="1:13">
      <c r="A6676" s="4">
        <v>2011</v>
      </c>
      <c r="B6676" s="5" t="s">
        <v>210</v>
      </c>
      <c r="C6676" s="5" t="s">
        <v>231</v>
      </c>
      <c r="D6676" s="5" t="s">
        <v>17</v>
      </c>
      <c r="E6676" s="5">
        <v>28010</v>
      </c>
      <c r="F6676" s="6">
        <v>1173.8699999999999</v>
      </c>
      <c r="H6676" s="15" t="str">
        <f t="shared" si="624"/>
        <v>Medium</v>
      </c>
      <c r="I6676" s="11" t="str">
        <f t="shared" si="625"/>
        <v>Large</v>
      </c>
      <c r="J6676" s="11" t="str">
        <f t="shared" si="626"/>
        <v>Central</v>
      </c>
      <c r="K6676" s="11" t="str">
        <f t="shared" si="627"/>
        <v>2010s</v>
      </c>
      <c r="L6676" s="11" t="str">
        <f t="shared" si="628"/>
        <v>Pulse</v>
      </c>
      <c r="M6676" s="18">
        <f t="shared" si="629"/>
        <v>4.1908961085326664E-2</v>
      </c>
    </row>
    <row r="6677" spans="1:13">
      <c r="A6677" s="4">
        <v>2012</v>
      </c>
      <c r="B6677" s="5" t="s">
        <v>210</v>
      </c>
      <c r="C6677" s="5" t="s">
        <v>231</v>
      </c>
      <c r="D6677" s="5" t="s">
        <v>15</v>
      </c>
      <c r="E6677" s="5">
        <v>195080</v>
      </c>
      <c r="F6677" s="6">
        <v>2704.84</v>
      </c>
      <c r="H6677" s="15" t="str">
        <f t="shared" si="624"/>
        <v>Medium</v>
      </c>
      <c r="I6677" s="11" t="str">
        <f t="shared" si="625"/>
        <v>Large</v>
      </c>
      <c r="J6677" s="11" t="str">
        <f t="shared" si="626"/>
        <v>Central</v>
      </c>
      <c r="K6677" s="11" t="str">
        <f t="shared" si="627"/>
        <v>2010s</v>
      </c>
      <c r="L6677" s="11" t="str">
        <f t="shared" si="628"/>
        <v>Cereal</v>
      </c>
      <c r="M6677" s="18">
        <f t="shared" si="629"/>
        <v>1.3865286036497847E-2</v>
      </c>
    </row>
    <row r="6678" spans="1:13">
      <c r="A6678" s="4">
        <v>2012</v>
      </c>
      <c r="B6678" s="5" t="s">
        <v>210</v>
      </c>
      <c r="C6678" s="5" t="s">
        <v>231</v>
      </c>
      <c r="D6678" s="5" t="s">
        <v>16</v>
      </c>
      <c r="E6678" s="5">
        <v>400</v>
      </c>
      <c r="F6678" s="6">
        <v>1375</v>
      </c>
      <c r="H6678" s="15" t="str">
        <f t="shared" si="624"/>
        <v>Medium</v>
      </c>
      <c r="I6678" s="11" t="str">
        <f t="shared" si="625"/>
        <v>Small</v>
      </c>
      <c r="J6678" s="11" t="str">
        <f t="shared" si="626"/>
        <v>Central</v>
      </c>
      <c r="K6678" s="11" t="str">
        <f t="shared" si="627"/>
        <v>2010s</v>
      </c>
      <c r="L6678" s="11" t="str">
        <f t="shared" si="628"/>
        <v>Cereal</v>
      </c>
      <c r="M6678" s="18">
        <f t="shared" si="629"/>
        <v>3.4375</v>
      </c>
    </row>
    <row r="6679" spans="1:13">
      <c r="A6679" s="4">
        <v>2012</v>
      </c>
      <c r="B6679" s="5" t="s">
        <v>210</v>
      </c>
      <c r="C6679" s="5" t="s">
        <v>231</v>
      </c>
      <c r="D6679" s="5" t="s">
        <v>17</v>
      </c>
      <c r="E6679" s="5">
        <v>28550</v>
      </c>
      <c r="F6679" s="6">
        <v>1059.19</v>
      </c>
      <c r="H6679" s="15" t="str">
        <f t="shared" si="624"/>
        <v>Medium</v>
      </c>
      <c r="I6679" s="11" t="str">
        <f t="shared" si="625"/>
        <v>Large</v>
      </c>
      <c r="J6679" s="11" t="str">
        <f t="shared" si="626"/>
        <v>Central</v>
      </c>
      <c r="K6679" s="11" t="str">
        <f t="shared" si="627"/>
        <v>2010s</v>
      </c>
      <c r="L6679" s="11" t="str">
        <f t="shared" si="628"/>
        <v>Pulse</v>
      </c>
      <c r="M6679" s="18">
        <f t="shared" si="629"/>
        <v>3.7099474605954467E-2</v>
      </c>
    </row>
    <row r="6680" spans="1:13">
      <c r="A6680" s="4">
        <v>2013</v>
      </c>
      <c r="B6680" s="5" t="s">
        <v>210</v>
      </c>
      <c r="C6680" s="5" t="s">
        <v>231</v>
      </c>
      <c r="D6680" s="5" t="s">
        <v>15</v>
      </c>
      <c r="E6680" s="5">
        <v>210420</v>
      </c>
      <c r="F6680" s="6">
        <v>2535.0300000000002</v>
      </c>
      <c r="H6680" s="15" t="str">
        <f t="shared" si="624"/>
        <v>Medium</v>
      </c>
      <c r="I6680" s="11" t="str">
        <f t="shared" si="625"/>
        <v>Large</v>
      </c>
      <c r="J6680" s="11" t="str">
        <f t="shared" si="626"/>
        <v>Central</v>
      </c>
      <c r="K6680" s="11" t="str">
        <f t="shared" si="627"/>
        <v>2010s</v>
      </c>
      <c r="L6680" s="11" t="str">
        <f t="shared" si="628"/>
        <v>Cereal</v>
      </c>
      <c r="M6680" s="18">
        <f t="shared" si="629"/>
        <v>1.2047476475620189E-2</v>
      </c>
    </row>
    <row r="6681" spans="1:13">
      <c r="A6681" s="4">
        <v>2013</v>
      </c>
      <c r="B6681" s="5" t="s">
        <v>210</v>
      </c>
      <c r="C6681" s="5" t="s">
        <v>231</v>
      </c>
      <c r="D6681" s="5" t="s">
        <v>16</v>
      </c>
      <c r="E6681" s="5">
        <v>830</v>
      </c>
      <c r="F6681" s="6">
        <v>1674.7</v>
      </c>
      <c r="H6681" s="15" t="str">
        <f t="shared" si="624"/>
        <v>Medium</v>
      </c>
      <c r="I6681" s="11" t="str">
        <f t="shared" si="625"/>
        <v>Small</v>
      </c>
      <c r="J6681" s="11" t="str">
        <f t="shared" si="626"/>
        <v>Central</v>
      </c>
      <c r="K6681" s="11" t="str">
        <f t="shared" si="627"/>
        <v>2010s</v>
      </c>
      <c r="L6681" s="11" t="str">
        <f t="shared" si="628"/>
        <v>Cereal</v>
      </c>
      <c r="M6681" s="18">
        <f t="shared" si="629"/>
        <v>2.0177108433734938</v>
      </c>
    </row>
    <row r="6682" spans="1:13">
      <c r="A6682" s="4">
        <v>2013</v>
      </c>
      <c r="B6682" s="5" t="s">
        <v>210</v>
      </c>
      <c r="C6682" s="5" t="s">
        <v>231</v>
      </c>
      <c r="D6682" s="5" t="s">
        <v>17</v>
      </c>
      <c r="E6682" s="5">
        <v>23490</v>
      </c>
      <c r="F6682" s="6">
        <v>591.32000000000005</v>
      </c>
      <c r="H6682" s="15" t="str">
        <f t="shared" si="624"/>
        <v>Low</v>
      </c>
      <c r="I6682" s="11" t="str">
        <f t="shared" si="625"/>
        <v>Large</v>
      </c>
      <c r="J6682" s="11" t="str">
        <f t="shared" si="626"/>
        <v>Central</v>
      </c>
      <c r="K6682" s="11" t="str">
        <f t="shared" si="627"/>
        <v>2010s</v>
      </c>
      <c r="L6682" s="11" t="str">
        <f t="shared" si="628"/>
        <v>Pulse</v>
      </c>
      <c r="M6682" s="18">
        <f t="shared" si="629"/>
        <v>2.5173265219242232E-2</v>
      </c>
    </row>
    <row r="6683" spans="1:13">
      <c r="A6683" s="4">
        <v>2014</v>
      </c>
      <c r="B6683" s="5" t="s">
        <v>210</v>
      </c>
      <c r="C6683" s="5" t="s">
        <v>231</v>
      </c>
      <c r="D6683" s="5" t="s">
        <v>15</v>
      </c>
      <c r="E6683" s="5">
        <v>192640</v>
      </c>
      <c r="F6683" s="6">
        <v>2114.15</v>
      </c>
      <c r="H6683" s="15" t="str">
        <f t="shared" si="624"/>
        <v>Medium</v>
      </c>
      <c r="I6683" s="11" t="str">
        <f t="shared" si="625"/>
        <v>Large</v>
      </c>
      <c r="J6683" s="11" t="str">
        <f t="shared" si="626"/>
        <v>Central</v>
      </c>
      <c r="K6683" s="11" t="str">
        <f t="shared" si="627"/>
        <v>2010s</v>
      </c>
      <c r="L6683" s="11" t="str">
        <f t="shared" si="628"/>
        <v>Cereal</v>
      </c>
      <c r="M6683" s="18">
        <f t="shared" si="629"/>
        <v>1.0974615863787375E-2</v>
      </c>
    </row>
    <row r="6684" spans="1:13">
      <c r="A6684" s="4">
        <v>2014</v>
      </c>
      <c r="B6684" s="5" t="s">
        <v>210</v>
      </c>
      <c r="C6684" s="5" t="s">
        <v>231</v>
      </c>
      <c r="D6684" s="5" t="s">
        <v>16</v>
      </c>
      <c r="E6684" s="5">
        <v>850</v>
      </c>
      <c r="F6684" s="6">
        <v>2141.1799999999998</v>
      </c>
      <c r="H6684" s="15" t="str">
        <f t="shared" si="624"/>
        <v>Medium</v>
      </c>
      <c r="I6684" s="11" t="str">
        <f t="shared" si="625"/>
        <v>Small</v>
      </c>
      <c r="J6684" s="11" t="str">
        <f t="shared" si="626"/>
        <v>Central</v>
      </c>
      <c r="K6684" s="11" t="str">
        <f t="shared" si="627"/>
        <v>2010s</v>
      </c>
      <c r="L6684" s="11" t="str">
        <f t="shared" si="628"/>
        <v>Cereal</v>
      </c>
      <c r="M6684" s="18">
        <f t="shared" si="629"/>
        <v>2.5190352941176468</v>
      </c>
    </row>
    <row r="6685" spans="1:13">
      <c r="A6685" s="4">
        <v>2014</v>
      </c>
      <c r="B6685" s="5" t="s">
        <v>210</v>
      </c>
      <c r="C6685" s="5" t="s">
        <v>231</v>
      </c>
      <c r="D6685" s="5" t="s">
        <v>17</v>
      </c>
      <c r="E6685" s="5">
        <v>30230</v>
      </c>
      <c r="F6685" s="6">
        <v>280.85000000000002</v>
      </c>
      <c r="H6685" s="15" t="str">
        <f t="shared" si="624"/>
        <v>Low</v>
      </c>
      <c r="I6685" s="11" t="str">
        <f t="shared" si="625"/>
        <v>Large</v>
      </c>
      <c r="J6685" s="11" t="str">
        <f t="shared" si="626"/>
        <v>Central</v>
      </c>
      <c r="K6685" s="11" t="str">
        <f t="shared" si="627"/>
        <v>2010s</v>
      </c>
      <c r="L6685" s="11" t="str">
        <f t="shared" si="628"/>
        <v>Pulse</v>
      </c>
      <c r="M6685" s="18">
        <f t="shared" si="629"/>
        <v>9.2904399603043336E-3</v>
      </c>
    </row>
    <row r="6686" spans="1:13">
      <c r="A6686" s="4">
        <v>2015</v>
      </c>
      <c r="B6686" s="5" t="s">
        <v>210</v>
      </c>
      <c r="C6686" s="5" t="s">
        <v>231</v>
      </c>
      <c r="D6686" s="5" t="s">
        <v>15</v>
      </c>
      <c r="E6686" s="5">
        <v>192540</v>
      </c>
      <c r="F6686" s="6">
        <v>1901.47</v>
      </c>
      <c r="H6686" s="15" t="str">
        <f t="shared" si="624"/>
        <v>Medium</v>
      </c>
      <c r="I6686" s="11" t="str">
        <f t="shared" si="625"/>
        <v>Large</v>
      </c>
      <c r="J6686" s="11" t="str">
        <f t="shared" si="626"/>
        <v>Central</v>
      </c>
      <c r="K6686" s="11" t="str">
        <f t="shared" si="627"/>
        <v>2010s</v>
      </c>
      <c r="L6686" s="11" t="str">
        <f t="shared" si="628"/>
        <v>Cereal</v>
      </c>
      <c r="M6686" s="18">
        <f t="shared" si="629"/>
        <v>9.8757141373221145E-3</v>
      </c>
    </row>
    <row r="6687" spans="1:13">
      <c r="A6687" s="4">
        <v>2015</v>
      </c>
      <c r="B6687" s="5" t="s">
        <v>210</v>
      </c>
      <c r="C6687" s="5" t="s">
        <v>231</v>
      </c>
      <c r="D6687" s="5" t="s">
        <v>16</v>
      </c>
      <c r="E6687" s="5">
        <v>570</v>
      </c>
      <c r="F6687" s="6">
        <v>1315.79</v>
      </c>
      <c r="H6687" s="15" t="str">
        <f t="shared" si="624"/>
        <v>Medium</v>
      </c>
      <c r="I6687" s="11" t="str">
        <f t="shared" si="625"/>
        <v>Small</v>
      </c>
      <c r="J6687" s="11" t="str">
        <f t="shared" si="626"/>
        <v>Central</v>
      </c>
      <c r="K6687" s="11" t="str">
        <f t="shared" si="627"/>
        <v>2010s</v>
      </c>
      <c r="L6687" s="11" t="str">
        <f t="shared" si="628"/>
        <v>Cereal</v>
      </c>
      <c r="M6687" s="18">
        <f t="shared" si="629"/>
        <v>2.3084035087719297</v>
      </c>
    </row>
    <row r="6688" spans="1:13">
      <c r="A6688" s="4">
        <v>2015</v>
      </c>
      <c r="B6688" s="5" t="s">
        <v>210</v>
      </c>
      <c r="C6688" s="5" t="s">
        <v>231</v>
      </c>
      <c r="D6688" s="5" t="s">
        <v>17</v>
      </c>
      <c r="E6688" s="5">
        <v>19260</v>
      </c>
      <c r="F6688" s="6">
        <v>592.94000000000005</v>
      </c>
      <c r="H6688" s="15" t="str">
        <f t="shared" si="624"/>
        <v>Low</v>
      </c>
      <c r="I6688" s="11" t="str">
        <f t="shared" si="625"/>
        <v>Large</v>
      </c>
      <c r="J6688" s="11" t="str">
        <f t="shared" si="626"/>
        <v>Central</v>
      </c>
      <c r="K6688" s="11" t="str">
        <f t="shared" si="627"/>
        <v>2010s</v>
      </c>
      <c r="L6688" s="11" t="str">
        <f t="shared" si="628"/>
        <v>Pulse</v>
      </c>
      <c r="M6688" s="18">
        <f t="shared" si="629"/>
        <v>3.0786085150571133E-2</v>
      </c>
    </row>
    <row r="6689" spans="1:13">
      <c r="A6689" s="4">
        <v>2016</v>
      </c>
      <c r="B6689" s="5" t="s">
        <v>210</v>
      </c>
      <c r="C6689" s="5" t="s">
        <v>231</v>
      </c>
      <c r="D6689" s="5" t="s">
        <v>15</v>
      </c>
      <c r="E6689" s="5">
        <v>211760</v>
      </c>
      <c r="F6689" s="6">
        <v>2670.84</v>
      </c>
      <c r="H6689" s="15" t="str">
        <f t="shared" si="624"/>
        <v>Medium</v>
      </c>
      <c r="I6689" s="11" t="str">
        <f t="shared" si="625"/>
        <v>Large</v>
      </c>
      <c r="J6689" s="11" t="str">
        <f t="shared" si="626"/>
        <v>Central</v>
      </c>
      <c r="K6689" s="11" t="str">
        <f t="shared" si="627"/>
        <v>2010s</v>
      </c>
      <c r="L6689" s="11" t="str">
        <f t="shared" si="628"/>
        <v>Cereal</v>
      </c>
      <c r="M6689" s="18">
        <f t="shared" si="629"/>
        <v>1.261258027956177E-2</v>
      </c>
    </row>
    <row r="6690" spans="1:13">
      <c r="A6690" s="4">
        <v>2016</v>
      </c>
      <c r="B6690" s="5" t="s">
        <v>210</v>
      </c>
      <c r="C6690" s="5" t="s">
        <v>231</v>
      </c>
      <c r="D6690" s="5" t="s">
        <v>16</v>
      </c>
      <c r="E6690" s="5">
        <v>320</v>
      </c>
      <c r="F6690" s="6">
        <v>1915.09</v>
      </c>
      <c r="H6690" s="15" t="str">
        <f t="shared" si="624"/>
        <v>Medium</v>
      </c>
      <c r="I6690" s="11" t="str">
        <f t="shared" si="625"/>
        <v>Small</v>
      </c>
      <c r="J6690" s="11" t="str">
        <f t="shared" si="626"/>
        <v>Central</v>
      </c>
      <c r="K6690" s="11" t="str">
        <f t="shared" si="627"/>
        <v>2010s</v>
      </c>
      <c r="L6690" s="11" t="str">
        <f t="shared" si="628"/>
        <v>Cereal</v>
      </c>
      <c r="M6690" s="18">
        <f t="shared" si="629"/>
        <v>5.9846562499999996</v>
      </c>
    </row>
    <row r="6691" spans="1:13">
      <c r="A6691" s="4">
        <v>2016</v>
      </c>
      <c r="B6691" s="5" t="s">
        <v>210</v>
      </c>
      <c r="C6691" s="5" t="s">
        <v>231</v>
      </c>
      <c r="D6691" s="5" t="s">
        <v>17</v>
      </c>
      <c r="E6691" s="5">
        <v>27980</v>
      </c>
      <c r="F6691" s="6">
        <v>1019.34</v>
      </c>
      <c r="H6691" s="15" t="str">
        <f t="shared" si="624"/>
        <v>Medium</v>
      </c>
      <c r="I6691" s="11" t="str">
        <f t="shared" si="625"/>
        <v>Large</v>
      </c>
      <c r="J6691" s="11" t="str">
        <f t="shared" si="626"/>
        <v>Central</v>
      </c>
      <c r="K6691" s="11" t="str">
        <f t="shared" si="627"/>
        <v>2010s</v>
      </c>
      <c r="L6691" s="11" t="str">
        <f t="shared" si="628"/>
        <v>Pulse</v>
      </c>
      <c r="M6691" s="18">
        <f t="shared" si="629"/>
        <v>3.6431022158684774E-2</v>
      </c>
    </row>
    <row r="6692" spans="1:13">
      <c r="A6692" s="4">
        <v>2017</v>
      </c>
      <c r="B6692" s="5" t="s">
        <v>210</v>
      </c>
      <c r="C6692" s="5" t="s">
        <v>231</v>
      </c>
      <c r="D6692" s="5" t="s">
        <v>15</v>
      </c>
      <c r="E6692" s="5">
        <v>215880</v>
      </c>
      <c r="F6692" s="6">
        <v>2667.89</v>
      </c>
      <c r="H6692" s="15" t="str">
        <f t="shared" si="624"/>
        <v>Medium</v>
      </c>
      <c r="I6692" s="11" t="str">
        <f t="shared" si="625"/>
        <v>Large</v>
      </c>
      <c r="J6692" s="11" t="str">
        <f t="shared" si="626"/>
        <v>Central</v>
      </c>
      <c r="K6692" s="11" t="str">
        <f t="shared" si="627"/>
        <v>2010s</v>
      </c>
      <c r="L6692" s="11" t="str">
        <f t="shared" si="628"/>
        <v>Cereal</v>
      </c>
      <c r="M6692" s="18">
        <f t="shared" si="629"/>
        <v>1.2358208263850286E-2</v>
      </c>
    </row>
    <row r="6693" spans="1:13">
      <c r="A6693" s="4">
        <v>2017</v>
      </c>
      <c r="B6693" s="5" t="s">
        <v>210</v>
      </c>
      <c r="C6693" s="5" t="s">
        <v>231</v>
      </c>
      <c r="D6693" s="5" t="s">
        <v>16</v>
      </c>
      <c r="E6693" s="5">
        <v>560</v>
      </c>
      <c r="F6693" s="6">
        <v>2431.13</v>
      </c>
      <c r="H6693" s="15" t="str">
        <f t="shared" si="624"/>
        <v>Medium</v>
      </c>
      <c r="I6693" s="11" t="str">
        <f t="shared" si="625"/>
        <v>Small</v>
      </c>
      <c r="J6693" s="11" t="str">
        <f t="shared" si="626"/>
        <v>Central</v>
      </c>
      <c r="K6693" s="11" t="str">
        <f t="shared" si="627"/>
        <v>2010s</v>
      </c>
      <c r="L6693" s="11" t="str">
        <f t="shared" si="628"/>
        <v>Cereal</v>
      </c>
      <c r="M6693" s="18">
        <f t="shared" si="629"/>
        <v>4.3413035714285719</v>
      </c>
    </row>
    <row r="6694" spans="1:13">
      <c r="A6694" s="4">
        <v>2017</v>
      </c>
      <c r="B6694" s="5" t="s">
        <v>210</v>
      </c>
      <c r="C6694" s="5" t="s">
        <v>231</v>
      </c>
      <c r="D6694" s="5" t="s">
        <v>17</v>
      </c>
      <c r="E6694" s="5">
        <v>17560</v>
      </c>
      <c r="F6694" s="6">
        <v>1384.22</v>
      </c>
      <c r="H6694" s="15" t="str">
        <f t="shared" si="624"/>
        <v>Medium</v>
      </c>
      <c r="I6694" s="11" t="str">
        <f t="shared" si="625"/>
        <v>Large</v>
      </c>
      <c r="J6694" s="11" t="str">
        <f t="shared" si="626"/>
        <v>Central</v>
      </c>
      <c r="K6694" s="11" t="str">
        <f t="shared" si="627"/>
        <v>2010s</v>
      </c>
      <c r="L6694" s="11" t="str">
        <f t="shared" si="628"/>
        <v>Pulse</v>
      </c>
      <c r="M6694" s="18">
        <f t="shared" si="629"/>
        <v>7.8828018223234625E-2</v>
      </c>
    </row>
    <row r="6695" spans="1:13">
      <c r="A6695" s="4">
        <v>2008</v>
      </c>
      <c r="B6695" s="5" t="s">
        <v>210</v>
      </c>
      <c r="C6695" s="5" t="s">
        <v>232</v>
      </c>
      <c r="D6695" s="5" t="s">
        <v>15</v>
      </c>
      <c r="E6695" s="5">
        <v>5730</v>
      </c>
      <c r="F6695" s="6">
        <v>1193.72</v>
      </c>
      <c r="H6695" s="15" t="str">
        <f t="shared" si="624"/>
        <v>Medium</v>
      </c>
      <c r="I6695" s="11" t="str">
        <f t="shared" si="625"/>
        <v>Large</v>
      </c>
      <c r="J6695" s="11" t="str">
        <f t="shared" si="626"/>
        <v>Central</v>
      </c>
      <c r="K6695" s="11" t="str">
        <f t="shared" si="627"/>
        <v>2000s</v>
      </c>
      <c r="L6695" s="11" t="str">
        <f t="shared" si="628"/>
        <v>Cereal</v>
      </c>
      <c r="M6695" s="18">
        <f t="shared" si="629"/>
        <v>0.20832809773123909</v>
      </c>
    </row>
    <row r="6696" spans="1:13">
      <c r="A6696" s="4">
        <v>2008</v>
      </c>
      <c r="B6696" s="5" t="s">
        <v>210</v>
      </c>
      <c r="C6696" s="5" t="s">
        <v>232</v>
      </c>
      <c r="D6696" s="5" t="s">
        <v>16</v>
      </c>
      <c r="E6696" s="5">
        <v>42270</v>
      </c>
      <c r="F6696" s="6">
        <v>1012.3</v>
      </c>
      <c r="H6696" s="15" t="str">
        <f t="shared" si="624"/>
        <v>Medium</v>
      </c>
      <c r="I6696" s="11" t="str">
        <f t="shared" si="625"/>
        <v>Large</v>
      </c>
      <c r="J6696" s="11" t="str">
        <f t="shared" si="626"/>
        <v>Central</v>
      </c>
      <c r="K6696" s="11" t="str">
        <f t="shared" si="627"/>
        <v>2000s</v>
      </c>
      <c r="L6696" s="11" t="str">
        <f t="shared" si="628"/>
        <v>Cereal</v>
      </c>
      <c r="M6696" s="18">
        <f t="shared" si="629"/>
        <v>2.3948426780222378E-2</v>
      </c>
    </row>
    <row r="6697" spans="1:13">
      <c r="A6697" s="4">
        <v>2008</v>
      </c>
      <c r="B6697" s="5" t="s">
        <v>210</v>
      </c>
      <c r="C6697" s="5" t="s">
        <v>232</v>
      </c>
      <c r="D6697" s="5" t="s">
        <v>17</v>
      </c>
      <c r="E6697" s="5">
        <v>68770</v>
      </c>
      <c r="F6697" s="6">
        <v>1077.6500000000001</v>
      </c>
      <c r="H6697" s="15" t="str">
        <f t="shared" si="624"/>
        <v>Medium</v>
      </c>
      <c r="I6697" s="11" t="str">
        <f t="shared" si="625"/>
        <v>Large</v>
      </c>
      <c r="J6697" s="11" t="str">
        <f t="shared" si="626"/>
        <v>Central</v>
      </c>
      <c r="K6697" s="11" t="str">
        <f t="shared" si="627"/>
        <v>2000s</v>
      </c>
      <c r="L6697" s="11" t="str">
        <f t="shared" si="628"/>
        <v>Pulse</v>
      </c>
      <c r="M6697" s="18">
        <f t="shared" si="629"/>
        <v>1.5670350443507345E-2</v>
      </c>
    </row>
    <row r="6698" spans="1:13">
      <c r="A6698" s="4">
        <v>2009</v>
      </c>
      <c r="B6698" s="5" t="s">
        <v>210</v>
      </c>
      <c r="C6698" s="5" t="s">
        <v>232</v>
      </c>
      <c r="D6698" s="5" t="s">
        <v>15</v>
      </c>
      <c r="E6698" s="5">
        <v>4540</v>
      </c>
      <c r="F6698" s="6">
        <v>1136.56</v>
      </c>
      <c r="H6698" s="15" t="str">
        <f t="shared" si="624"/>
        <v>Medium</v>
      </c>
      <c r="I6698" s="11" t="str">
        <f t="shared" si="625"/>
        <v>Medium</v>
      </c>
      <c r="J6698" s="11" t="str">
        <f t="shared" si="626"/>
        <v>Central</v>
      </c>
      <c r="K6698" s="11" t="str">
        <f t="shared" si="627"/>
        <v>2000s</v>
      </c>
      <c r="L6698" s="11" t="str">
        <f t="shared" si="628"/>
        <v>Cereal</v>
      </c>
      <c r="M6698" s="18">
        <f t="shared" si="629"/>
        <v>0.25034361233480174</v>
      </c>
    </row>
    <row r="6699" spans="1:13">
      <c r="A6699" s="4">
        <v>2009</v>
      </c>
      <c r="B6699" s="5" t="s">
        <v>210</v>
      </c>
      <c r="C6699" s="5" t="s">
        <v>232</v>
      </c>
      <c r="D6699" s="5" t="s">
        <v>16</v>
      </c>
      <c r="E6699" s="5">
        <v>38810</v>
      </c>
      <c r="F6699" s="6">
        <v>1651.38</v>
      </c>
      <c r="H6699" s="15" t="str">
        <f t="shared" si="624"/>
        <v>Medium</v>
      </c>
      <c r="I6699" s="11" t="str">
        <f t="shared" si="625"/>
        <v>Large</v>
      </c>
      <c r="J6699" s="11" t="str">
        <f t="shared" si="626"/>
        <v>Central</v>
      </c>
      <c r="K6699" s="11" t="str">
        <f t="shared" si="627"/>
        <v>2000s</v>
      </c>
      <c r="L6699" s="11" t="str">
        <f t="shared" si="628"/>
        <v>Cereal</v>
      </c>
      <c r="M6699" s="18">
        <f t="shared" si="629"/>
        <v>4.2550373615047668E-2</v>
      </c>
    </row>
    <row r="6700" spans="1:13">
      <c r="A6700" s="4">
        <v>2009</v>
      </c>
      <c r="B6700" s="5" t="s">
        <v>210</v>
      </c>
      <c r="C6700" s="5" t="s">
        <v>232</v>
      </c>
      <c r="D6700" s="5" t="s">
        <v>17</v>
      </c>
      <c r="E6700" s="5">
        <v>67370</v>
      </c>
      <c r="F6700" s="6">
        <v>1089.8</v>
      </c>
      <c r="H6700" s="15" t="str">
        <f t="shared" si="624"/>
        <v>Medium</v>
      </c>
      <c r="I6700" s="11" t="str">
        <f t="shared" si="625"/>
        <v>Large</v>
      </c>
      <c r="J6700" s="11" t="str">
        <f t="shared" si="626"/>
        <v>Central</v>
      </c>
      <c r="K6700" s="11" t="str">
        <f t="shared" si="627"/>
        <v>2000s</v>
      </c>
      <c r="L6700" s="11" t="str">
        <f t="shared" si="628"/>
        <v>Pulse</v>
      </c>
      <c r="M6700" s="18">
        <f t="shared" si="629"/>
        <v>1.6176339617040226E-2</v>
      </c>
    </row>
    <row r="6701" spans="1:13">
      <c r="A6701" s="4">
        <v>2010</v>
      </c>
      <c r="B6701" s="5" t="s">
        <v>210</v>
      </c>
      <c r="C6701" s="5" t="s">
        <v>232</v>
      </c>
      <c r="D6701" s="5" t="s">
        <v>15</v>
      </c>
      <c r="E6701" s="5">
        <v>8130</v>
      </c>
      <c r="F6701" s="6">
        <v>1942.19</v>
      </c>
      <c r="H6701" s="15" t="str">
        <f t="shared" si="624"/>
        <v>Medium</v>
      </c>
      <c r="I6701" s="11" t="str">
        <f t="shared" si="625"/>
        <v>Large</v>
      </c>
      <c r="J6701" s="11" t="str">
        <f t="shared" si="626"/>
        <v>Central</v>
      </c>
      <c r="K6701" s="11" t="str">
        <f t="shared" si="627"/>
        <v>2010s</v>
      </c>
      <c r="L6701" s="11" t="str">
        <f t="shared" si="628"/>
        <v>Cereal</v>
      </c>
      <c r="M6701" s="18">
        <f t="shared" si="629"/>
        <v>0.23889175891758918</v>
      </c>
    </row>
    <row r="6702" spans="1:13">
      <c r="A6702" s="4">
        <v>2010</v>
      </c>
      <c r="B6702" s="5" t="s">
        <v>210</v>
      </c>
      <c r="C6702" s="5" t="s">
        <v>232</v>
      </c>
      <c r="D6702" s="5" t="s">
        <v>16</v>
      </c>
      <c r="E6702" s="5">
        <v>38420</v>
      </c>
      <c r="F6702" s="6">
        <v>1560.39</v>
      </c>
      <c r="H6702" s="15" t="str">
        <f t="shared" si="624"/>
        <v>Medium</v>
      </c>
      <c r="I6702" s="11" t="str">
        <f t="shared" si="625"/>
        <v>Large</v>
      </c>
      <c r="J6702" s="11" t="str">
        <f t="shared" si="626"/>
        <v>Central</v>
      </c>
      <c r="K6702" s="11" t="str">
        <f t="shared" si="627"/>
        <v>2010s</v>
      </c>
      <c r="L6702" s="11" t="str">
        <f t="shared" si="628"/>
        <v>Cereal</v>
      </c>
      <c r="M6702" s="18">
        <f t="shared" si="629"/>
        <v>4.0614003123373245E-2</v>
      </c>
    </row>
    <row r="6703" spans="1:13">
      <c r="A6703" s="4">
        <v>2010</v>
      </c>
      <c r="B6703" s="5" t="s">
        <v>210</v>
      </c>
      <c r="C6703" s="5" t="s">
        <v>232</v>
      </c>
      <c r="D6703" s="5" t="s">
        <v>17</v>
      </c>
      <c r="E6703" s="5">
        <v>64960</v>
      </c>
      <c r="F6703" s="6">
        <v>1006.93</v>
      </c>
      <c r="H6703" s="15" t="str">
        <f t="shared" si="624"/>
        <v>Medium</v>
      </c>
      <c r="I6703" s="11" t="str">
        <f t="shared" si="625"/>
        <v>Large</v>
      </c>
      <c r="J6703" s="11" t="str">
        <f t="shared" si="626"/>
        <v>Central</v>
      </c>
      <c r="K6703" s="11" t="str">
        <f t="shared" si="627"/>
        <v>2010s</v>
      </c>
      <c r="L6703" s="11" t="str">
        <f t="shared" si="628"/>
        <v>Pulse</v>
      </c>
      <c r="M6703" s="18">
        <f t="shared" si="629"/>
        <v>1.5500769704433497E-2</v>
      </c>
    </row>
    <row r="6704" spans="1:13">
      <c r="A6704" s="4">
        <v>2011</v>
      </c>
      <c r="B6704" s="5" t="s">
        <v>210</v>
      </c>
      <c r="C6704" s="5" t="s">
        <v>232</v>
      </c>
      <c r="D6704" s="5" t="s">
        <v>15</v>
      </c>
      <c r="E6704" s="5">
        <v>14280</v>
      </c>
      <c r="F6704" s="6">
        <v>1838.94</v>
      </c>
      <c r="H6704" s="15" t="str">
        <f t="shared" si="624"/>
        <v>Medium</v>
      </c>
      <c r="I6704" s="11" t="str">
        <f t="shared" si="625"/>
        <v>Large</v>
      </c>
      <c r="J6704" s="11" t="str">
        <f t="shared" si="626"/>
        <v>Central</v>
      </c>
      <c r="K6704" s="11" t="str">
        <f t="shared" si="627"/>
        <v>2010s</v>
      </c>
      <c r="L6704" s="11" t="str">
        <f t="shared" si="628"/>
        <v>Cereal</v>
      </c>
      <c r="M6704" s="18">
        <f t="shared" si="629"/>
        <v>0.12877731092436975</v>
      </c>
    </row>
    <row r="6705" spans="1:13">
      <c r="A6705" s="4">
        <v>2011</v>
      </c>
      <c r="B6705" s="5" t="s">
        <v>210</v>
      </c>
      <c r="C6705" s="5" t="s">
        <v>232</v>
      </c>
      <c r="D6705" s="5" t="s">
        <v>16</v>
      </c>
      <c r="E6705" s="5">
        <v>30140</v>
      </c>
      <c r="F6705" s="6">
        <v>1132.71</v>
      </c>
      <c r="H6705" s="15" t="str">
        <f t="shared" si="624"/>
        <v>Medium</v>
      </c>
      <c r="I6705" s="11" t="str">
        <f t="shared" si="625"/>
        <v>Large</v>
      </c>
      <c r="J6705" s="11" t="str">
        <f t="shared" si="626"/>
        <v>Central</v>
      </c>
      <c r="K6705" s="11" t="str">
        <f t="shared" si="627"/>
        <v>2010s</v>
      </c>
      <c r="L6705" s="11" t="str">
        <f t="shared" si="628"/>
        <v>Cereal</v>
      </c>
      <c r="M6705" s="18">
        <f t="shared" si="629"/>
        <v>3.7581619110816193E-2</v>
      </c>
    </row>
    <row r="6706" spans="1:13">
      <c r="A6706" s="4">
        <v>2011</v>
      </c>
      <c r="B6706" s="5" t="s">
        <v>210</v>
      </c>
      <c r="C6706" s="5" t="s">
        <v>232</v>
      </c>
      <c r="D6706" s="5" t="s">
        <v>17</v>
      </c>
      <c r="E6706" s="5">
        <v>73250</v>
      </c>
      <c r="F6706" s="6">
        <v>1260.8900000000001</v>
      </c>
      <c r="H6706" s="15" t="str">
        <f t="shared" si="624"/>
        <v>Medium</v>
      </c>
      <c r="I6706" s="11" t="str">
        <f t="shared" si="625"/>
        <v>Large</v>
      </c>
      <c r="J6706" s="11" t="str">
        <f t="shared" si="626"/>
        <v>Central</v>
      </c>
      <c r="K6706" s="11" t="str">
        <f t="shared" si="627"/>
        <v>2010s</v>
      </c>
      <c r="L6706" s="11" t="str">
        <f t="shared" si="628"/>
        <v>Pulse</v>
      </c>
      <c r="M6706" s="18">
        <f t="shared" si="629"/>
        <v>1.7213515358361776E-2</v>
      </c>
    </row>
    <row r="6707" spans="1:13">
      <c r="A6707" s="4">
        <v>2012</v>
      </c>
      <c r="B6707" s="5" t="s">
        <v>210</v>
      </c>
      <c r="C6707" s="5" t="s">
        <v>232</v>
      </c>
      <c r="D6707" s="5" t="s">
        <v>15</v>
      </c>
      <c r="E6707" s="5">
        <v>11360</v>
      </c>
      <c r="F6707" s="6">
        <v>1876.76</v>
      </c>
      <c r="H6707" s="15" t="str">
        <f t="shared" si="624"/>
        <v>Medium</v>
      </c>
      <c r="I6707" s="11" t="str">
        <f t="shared" si="625"/>
        <v>Large</v>
      </c>
      <c r="J6707" s="11" t="str">
        <f t="shared" si="626"/>
        <v>Central</v>
      </c>
      <c r="K6707" s="11" t="str">
        <f t="shared" si="627"/>
        <v>2010s</v>
      </c>
      <c r="L6707" s="11" t="str">
        <f t="shared" si="628"/>
        <v>Cereal</v>
      </c>
      <c r="M6707" s="18">
        <f t="shared" si="629"/>
        <v>0.16520774647887324</v>
      </c>
    </row>
    <row r="6708" spans="1:13">
      <c r="A6708" s="4">
        <v>2012</v>
      </c>
      <c r="B6708" s="5" t="s">
        <v>210</v>
      </c>
      <c r="C6708" s="5" t="s">
        <v>232</v>
      </c>
      <c r="D6708" s="5" t="s">
        <v>16</v>
      </c>
      <c r="E6708" s="5">
        <v>26500</v>
      </c>
      <c r="F6708" s="6">
        <v>1296.23</v>
      </c>
      <c r="H6708" s="15" t="str">
        <f t="shared" si="624"/>
        <v>Medium</v>
      </c>
      <c r="I6708" s="11" t="str">
        <f t="shared" si="625"/>
        <v>Large</v>
      </c>
      <c r="J6708" s="11" t="str">
        <f t="shared" si="626"/>
        <v>Central</v>
      </c>
      <c r="K6708" s="11" t="str">
        <f t="shared" si="627"/>
        <v>2010s</v>
      </c>
      <c r="L6708" s="11" t="str">
        <f t="shared" si="628"/>
        <v>Cereal</v>
      </c>
      <c r="M6708" s="18">
        <f t="shared" si="629"/>
        <v>4.8914339622641509E-2</v>
      </c>
    </row>
    <row r="6709" spans="1:13">
      <c r="A6709" s="4">
        <v>2012</v>
      </c>
      <c r="B6709" s="5" t="s">
        <v>210</v>
      </c>
      <c r="C6709" s="5" t="s">
        <v>232</v>
      </c>
      <c r="D6709" s="5" t="s">
        <v>17</v>
      </c>
      <c r="E6709" s="5">
        <v>83140</v>
      </c>
      <c r="F6709" s="6">
        <v>1218.9100000000001</v>
      </c>
      <c r="H6709" s="15" t="str">
        <f t="shared" si="624"/>
        <v>Medium</v>
      </c>
      <c r="I6709" s="11" t="str">
        <f t="shared" si="625"/>
        <v>Large</v>
      </c>
      <c r="J6709" s="11" t="str">
        <f t="shared" si="626"/>
        <v>Central</v>
      </c>
      <c r="K6709" s="11" t="str">
        <f t="shared" si="627"/>
        <v>2010s</v>
      </c>
      <c r="L6709" s="11" t="str">
        <f t="shared" si="628"/>
        <v>Pulse</v>
      </c>
      <c r="M6709" s="18">
        <f t="shared" si="629"/>
        <v>1.4660933365407747E-2</v>
      </c>
    </row>
    <row r="6710" spans="1:13">
      <c r="A6710" s="4">
        <v>2013</v>
      </c>
      <c r="B6710" s="5" t="s">
        <v>210</v>
      </c>
      <c r="C6710" s="5" t="s">
        <v>232</v>
      </c>
      <c r="D6710" s="5" t="s">
        <v>15</v>
      </c>
      <c r="E6710" s="5">
        <v>12100</v>
      </c>
      <c r="F6710" s="6">
        <v>1807.44</v>
      </c>
      <c r="H6710" s="15" t="str">
        <f t="shared" si="624"/>
        <v>Medium</v>
      </c>
      <c r="I6710" s="11" t="str">
        <f t="shared" si="625"/>
        <v>Large</v>
      </c>
      <c r="J6710" s="11" t="str">
        <f t="shared" si="626"/>
        <v>Central</v>
      </c>
      <c r="K6710" s="11" t="str">
        <f t="shared" si="627"/>
        <v>2010s</v>
      </c>
      <c r="L6710" s="11" t="str">
        <f t="shared" si="628"/>
        <v>Cereal</v>
      </c>
      <c r="M6710" s="18">
        <f t="shared" si="629"/>
        <v>0.14937520661157025</v>
      </c>
    </row>
    <row r="6711" spans="1:13">
      <c r="A6711" s="4">
        <v>2013</v>
      </c>
      <c r="B6711" s="5" t="s">
        <v>210</v>
      </c>
      <c r="C6711" s="5" t="s">
        <v>232</v>
      </c>
      <c r="D6711" s="5" t="s">
        <v>16</v>
      </c>
      <c r="E6711" s="5">
        <v>27450</v>
      </c>
      <c r="F6711" s="6">
        <v>619.66999999999996</v>
      </c>
      <c r="H6711" s="15" t="str">
        <f t="shared" si="624"/>
        <v>Low</v>
      </c>
      <c r="I6711" s="11" t="str">
        <f t="shared" si="625"/>
        <v>Large</v>
      </c>
      <c r="J6711" s="11" t="str">
        <f t="shared" si="626"/>
        <v>Central</v>
      </c>
      <c r="K6711" s="11" t="str">
        <f t="shared" si="627"/>
        <v>2010s</v>
      </c>
      <c r="L6711" s="11" t="str">
        <f t="shared" si="628"/>
        <v>Cereal</v>
      </c>
      <c r="M6711" s="18">
        <f t="shared" si="629"/>
        <v>2.2574499089253186E-2</v>
      </c>
    </row>
    <row r="6712" spans="1:13">
      <c r="A6712" s="4">
        <v>2013</v>
      </c>
      <c r="B6712" s="5" t="s">
        <v>210</v>
      </c>
      <c r="C6712" s="5" t="s">
        <v>232</v>
      </c>
      <c r="D6712" s="5" t="s">
        <v>17</v>
      </c>
      <c r="E6712" s="5">
        <v>74070</v>
      </c>
      <c r="F6712" s="6">
        <v>329.82</v>
      </c>
      <c r="H6712" s="15" t="str">
        <f t="shared" si="624"/>
        <v>Low</v>
      </c>
      <c r="I6712" s="11" t="str">
        <f t="shared" si="625"/>
        <v>Large</v>
      </c>
      <c r="J6712" s="11" t="str">
        <f t="shared" si="626"/>
        <v>Central</v>
      </c>
      <c r="K6712" s="11" t="str">
        <f t="shared" si="627"/>
        <v>2010s</v>
      </c>
      <c r="L6712" s="11" t="str">
        <f t="shared" si="628"/>
        <v>Pulse</v>
      </c>
      <c r="M6712" s="18">
        <f t="shared" si="629"/>
        <v>4.4528149048197654E-3</v>
      </c>
    </row>
    <row r="6713" spans="1:13">
      <c r="A6713" s="4">
        <v>2014</v>
      </c>
      <c r="B6713" s="5" t="s">
        <v>210</v>
      </c>
      <c r="C6713" s="5" t="s">
        <v>232</v>
      </c>
      <c r="D6713" s="5" t="s">
        <v>15</v>
      </c>
      <c r="E6713" s="5">
        <v>10550</v>
      </c>
      <c r="F6713" s="6">
        <v>1748.82</v>
      </c>
      <c r="H6713" s="15" t="str">
        <f t="shared" si="624"/>
        <v>Medium</v>
      </c>
      <c r="I6713" s="11" t="str">
        <f t="shared" si="625"/>
        <v>Large</v>
      </c>
      <c r="J6713" s="11" t="str">
        <f t="shared" si="626"/>
        <v>Central</v>
      </c>
      <c r="K6713" s="11" t="str">
        <f t="shared" si="627"/>
        <v>2010s</v>
      </c>
      <c r="L6713" s="11" t="str">
        <f t="shared" si="628"/>
        <v>Cereal</v>
      </c>
      <c r="M6713" s="18">
        <f t="shared" si="629"/>
        <v>0.16576492890995259</v>
      </c>
    </row>
    <row r="6714" spans="1:13">
      <c r="A6714" s="4">
        <v>2014</v>
      </c>
      <c r="B6714" s="5" t="s">
        <v>210</v>
      </c>
      <c r="C6714" s="5" t="s">
        <v>232</v>
      </c>
      <c r="D6714" s="5" t="s">
        <v>16</v>
      </c>
      <c r="E6714" s="5">
        <v>22140</v>
      </c>
      <c r="F6714" s="6">
        <v>979.22</v>
      </c>
      <c r="H6714" s="15" t="str">
        <f t="shared" si="624"/>
        <v>Low</v>
      </c>
      <c r="I6714" s="11" t="str">
        <f t="shared" si="625"/>
        <v>Large</v>
      </c>
      <c r="J6714" s="11" t="str">
        <f t="shared" si="626"/>
        <v>Central</v>
      </c>
      <c r="K6714" s="11" t="str">
        <f t="shared" si="627"/>
        <v>2010s</v>
      </c>
      <c r="L6714" s="11" t="str">
        <f t="shared" si="628"/>
        <v>Cereal</v>
      </c>
      <c r="M6714" s="18">
        <f t="shared" si="629"/>
        <v>4.4228545618789521E-2</v>
      </c>
    </row>
    <row r="6715" spans="1:13">
      <c r="A6715" s="4">
        <v>2014</v>
      </c>
      <c r="B6715" s="5" t="s">
        <v>210</v>
      </c>
      <c r="C6715" s="5" t="s">
        <v>232</v>
      </c>
      <c r="D6715" s="5" t="s">
        <v>17</v>
      </c>
      <c r="E6715" s="5">
        <v>64110</v>
      </c>
      <c r="F6715" s="6">
        <v>411.32</v>
      </c>
      <c r="H6715" s="15" t="str">
        <f t="shared" si="624"/>
        <v>Low</v>
      </c>
      <c r="I6715" s="11" t="str">
        <f t="shared" si="625"/>
        <v>Large</v>
      </c>
      <c r="J6715" s="11" t="str">
        <f t="shared" si="626"/>
        <v>Central</v>
      </c>
      <c r="K6715" s="11" t="str">
        <f t="shared" si="627"/>
        <v>2010s</v>
      </c>
      <c r="L6715" s="11" t="str">
        <f t="shared" si="628"/>
        <v>Pulse</v>
      </c>
      <c r="M6715" s="18">
        <f t="shared" si="629"/>
        <v>6.4158477616596474E-3</v>
      </c>
    </row>
    <row r="6716" spans="1:13">
      <c r="A6716" s="4">
        <v>2015</v>
      </c>
      <c r="B6716" s="5" t="s">
        <v>210</v>
      </c>
      <c r="C6716" s="5" t="s">
        <v>232</v>
      </c>
      <c r="D6716" s="5" t="s">
        <v>15</v>
      </c>
      <c r="E6716" s="5">
        <v>10290</v>
      </c>
      <c r="F6716" s="6">
        <v>1665.69</v>
      </c>
      <c r="H6716" s="15" t="str">
        <f t="shared" si="624"/>
        <v>Medium</v>
      </c>
      <c r="I6716" s="11" t="str">
        <f t="shared" si="625"/>
        <v>Large</v>
      </c>
      <c r="J6716" s="11" t="str">
        <f t="shared" si="626"/>
        <v>Central</v>
      </c>
      <c r="K6716" s="11" t="str">
        <f t="shared" si="627"/>
        <v>2010s</v>
      </c>
      <c r="L6716" s="11" t="str">
        <f t="shared" si="628"/>
        <v>Cereal</v>
      </c>
      <c r="M6716" s="18">
        <f t="shared" si="629"/>
        <v>0.16187463556851311</v>
      </c>
    </row>
    <row r="6717" spans="1:13">
      <c r="A6717" s="4">
        <v>2015</v>
      </c>
      <c r="B6717" s="5" t="s">
        <v>210</v>
      </c>
      <c r="C6717" s="5" t="s">
        <v>232</v>
      </c>
      <c r="D6717" s="5" t="s">
        <v>16</v>
      </c>
      <c r="E6717" s="5">
        <v>17200</v>
      </c>
      <c r="F6717" s="6">
        <v>700.58</v>
      </c>
      <c r="H6717" s="15" t="str">
        <f t="shared" si="624"/>
        <v>Low</v>
      </c>
      <c r="I6717" s="11" t="str">
        <f t="shared" si="625"/>
        <v>Large</v>
      </c>
      <c r="J6717" s="11" t="str">
        <f t="shared" si="626"/>
        <v>Central</v>
      </c>
      <c r="K6717" s="11" t="str">
        <f t="shared" si="627"/>
        <v>2010s</v>
      </c>
      <c r="L6717" s="11" t="str">
        <f t="shared" si="628"/>
        <v>Cereal</v>
      </c>
      <c r="M6717" s="18">
        <f t="shared" si="629"/>
        <v>4.0731395348837213E-2</v>
      </c>
    </row>
    <row r="6718" spans="1:13">
      <c r="A6718" s="4">
        <v>2015</v>
      </c>
      <c r="B6718" s="5" t="s">
        <v>210</v>
      </c>
      <c r="C6718" s="5" t="s">
        <v>232</v>
      </c>
      <c r="D6718" s="5" t="s">
        <v>17</v>
      </c>
      <c r="E6718" s="5">
        <v>23500</v>
      </c>
      <c r="F6718" s="6">
        <v>637.45000000000005</v>
      </c>
      <c r="H6718" s="15" t="str">
        <f t="shared" si="624"/>
        <v>Low</v>
      </c>
      <c r="I6718" s="11" t="str">
        <f t="shared" si="625"/>
        <v>Large</v>
      </c>
      <c r="J6718" s="11" t="str">
        <f t="shared" si="626"/>
        <v>Central</v>
      </c>
      <c r="K6718" s="11" t="str">
        <f t="shared" si="627"/>
        <v>2010s</v>
      </c>
      <c r="L6718" s="11" t="str">
        <f t="shared" si="628"/>
        <v>Pulse</v>
      </c>
      <c r="M6718" s="18">
        <f t="shared" si="629"/>
        <v>2.7125531914893621E-2</v>
      </c>
    </row>
    <row r="6719" spans="1:13">
      <c r="A6719" s="4">
        <v>2016</v>
      </c>
      <c r="B6719" s="5" t="s">
        <v>210</v>
      </c>
      <c r="C6719" s="5" t="s">
        <v>232</v>
      </c>
      <c r="D6719" s="5" t="s">
        <v>15</v>
      </c>
      <c r="E6719" s="5">
        <v>11660</v>
      </c>
      <c r="F6719" s="6">
        <v>1291.3</v>
      </c>
      <c r="H6719" s="15" t="str">
        <f t="shared" si="624"/>
        <v>Medium</v>
      </c>
      <c r="I6719" s="11" t="str">
        <f t="shared" si="625"/>
        <v>Large</v>
      </c>
      <c r="J6719" s="11" t="str">
        <f t="shared" si="626"/>
        <v>Central</v>
      </c>
      <c r="K6719" s="11" t="str">
        <f t="shared" si="627"/>
        <v>2010s</v>
      </c>
      <c r="L6719" s="11" t="str">
        <f t="shared" si="628"/>
        <v>Cereal</v>
      </c>
      <c r="M6719" s="18">
        <f t="shared" si="629"/>
        <v>0.11074614065180102</v>
      </c>
    </row>
    <row r="6720" spans="1:13">
      <c r="A6720" s="4">
        <v>2016</v>
      </c>
      <c r="B6720" s="5" t="s">
        <v>210</v>
      </c>
      <c r="C6720" s="5" t="s">
        <v>232</v>
      </c>
      <c r="D6720" s="5" t="s">
        <v>16</v>
      </c>
      <c r="E6720" s="5">
        <v>29230</v>
      </c>
      <c r="F6720" s="6">
        <v>1150.72</v>
      </c>
      <c r="H6720" s="15" t="str">
        <f t="shared" si="624"/>
        <v>Medium</v>
      </c>
      <c r="I6720" s="11" t="str">
        <f t="shared" si="625"/>
        <v>Large</v>
      </c>
      <c r="J6720" s="11" t="str">
        <f t="shared" si="626"/>
        <v>Central</v>
      </c>
      <c r="K6720" s="11" t="str">
        <f t="shared" si="627"/>
        <v>2010s</v>
      </c>
      <c r="L6720" s="11" t="str">
        <f t="shared" si="628"/>
        <v>Cereal</v>
      </c>
      <c r="M6720" s="18">
        <f t="shared" si="629"/>
        <v>3.9367772836127267E-2</v>
      </c>
    </row>
    <row r="6721" spans="1:13">
      <c r="A6721" s="4">
        <v>2016</v>
      </c>
      <c r="B6721" s="5" t="s">
        <v>210</v>
      </c>
      <c r="C6721" s="5" t="s">
        <v>232</v>
      </c>
      <c r="D6721" s="5" t="s">
        <v>17</v>
      </c>
      <c r="E6721" s="5">
        <v>96230</v>
      </c>
      <c r="F6721" s="6">
        <v>1291.79</v>
      </c>
      <c r="H6721" s="15" t="str">
        <f t="shared" si="624"/>
        <v>Medium</v>
      </c>
      <c r="I6721" s="11" t="str">
        <f t="shared" si="625"/>
        <v>Large</v>
      </c>
      <c r="J6721" s="11" t="str">
        <f t="shared" si="626"/>
        <v>Central</v>
      </c>
      <c r="K6721" s="11" t="str">
        <f t="shared" si="627"/>
        <v>2010s</v>
      </c>
      <c r="L6721" s="11" t="str">
        <f t="shared" si="628"/>
        <v>Pulse</v>
      </c>
      <c r="M6721" s="18">
        <f t="shared" si="629"/>
        <v>1.3423984204510027E-2</v>
      </c>
    </row>
    <row r="6722" spans="1:13">
      <c r="A6722" s="4">
        <v>2017</v>
      </c>
      <c r="B6722" s="5" t="s">
        <v>210</v>
      </c>
      <c r="C6722" s="5" t="s">
        <v>232</v>
      </c>
      <c r="D6722" s="5" t="s">
        <v>15</v>
      </c>
      <c r="E6722" s="5">
        <v>10210</v>
      </c>
      <c r="F6722" s="6">
        <v>1589.75</v>
      </c>
      <c r="H6722" s="15" t="str">
        <f t="shared" si="624"/>
        <v>Medium</v>
      </c>
      <c r="I6722" s="11" t="str">
        <f t="shared" si="625"/>
        <v>Large</v>
      </c>
      <c r="J6722" s="11" t="str">
        <f t="shared" si="626"/>
        <v>Central</v>
      </c>
      <c r="K6722" s="11" t="str">
        <f t="shared" si="627"/>
        <v>2010s</v>
      </c>
      <c r="L6722" s="11" t="str">
        <f t="shared" si="628"/>
        <v>Cereal</v>
      </c>
      <c r="M6722" s="18">
        <f t="shared" si="629"/>
        <v>0.15570519098922625</v>
      </c>
    </row>
    <row r="6723" spans="1:13">
      <c r="A6723" s="4">
        <v>2017</v>
      </c>
      <c r="B6723" s="5" t="s">
        <v>210</v>
      </c>
      <c r="C6723" s="5" t="s">
        <v>232</v>
      </c>
      <c r="D6723" s="5" t="s">
        <v>16</v>
      </c>
      <c r="E6723" s="5">
        <v>20740</v>
      </c>
      <c r="F6723" s="6">
        <v>888.9</v>
      </c>
      <c r="H6723" s="15" t="str">
        <f t="shared" ref="H6723:H6786" si="630">IF(F6723&lt;1000,"Low",IF(F6723&lt;3000,"Medium","High"))</f>
        <v>Low</v>
      </c>
      <c r="I6723" s="11" t="str">
        <f t="shared" ref="I6723:I6786" si="631">IF(E6723&lt;1000,"Small",IF(E6723&lt;5000,"Medium","Large"))</f>
        <v>Large</v>
      </c>
      <c r="J6723" s="11" t="str">
        <f t="shared" ref="J6723:J6786" si="632">IF(OR(B6723="Punjab",B6723="Haryana",B6723="Himachal Pradesh",B6723="Jammu and Kashmir",B6723="Uttarakhand",B6723="Delhi",B6723="Chandigarh"),"North",IF(OR(B6723="Tamil Nadu",B6723="Karnataka",B6723="Kerala",B6723="Andhra Pradesh",B6723="Telangana"),"South",IF(OR(B6723="Maharashtra",B6723="Gujarat",B6723="Goa",B6723="Rajasthan"),"West",IF(OR(B6723="West Bengal",B6723="Bihar",B6723="Jharkhand",B6723="Odisha",B6723="Assam",B6723="Sikkim",B6723="Arunachal Pradesh",B6723="Manipur",B6723="Meghalaya",B6723="Mizoram",B6723="Nagaland",B6723="Tripura"),"East","Central"))))</f>
        <v>Central</v>
      </c>
      <c r="K6723" s="11" t="str">
        <f t="shared" ref="K6723:K6786" si="633">LEFT(A6723,3)&amp;"0s"</f>
        <v>2010s</v>
      </c>
      <c r="L6723" s="11" t="str">
        <f t="shared" ref="L6723:L6786" si="634">IF(D6723="Rice","Cereal",IF(D6723="Maize","Cereal",IF(D6723="Chickpea","Pulse",IF(D6723="Cotton","Fiber","Other"))))</f>
        <v>Cereal</v>
      </c>
      <c r="M6723" s="18">
        <f t="shared" ref="M6723:M6786" si="635">F6723/E6723</f>
        <v>4.2859209257473482E-2</v>
      </c>
    </row>
    <row r="6724" spans="1:13">
      <c r="A6724" s="4">
        <v>2017</v>
      </c>
      <c r="B6724" s="5" t="s">
        <v>210</v>
      </c>
      <c r="C6724" s="5" t="s">
        <v>232</v>
      </c>
      <c r="D6724" s="5" t="s">
        <v>17</v>
      </c>
      <c r="E6724" s="5">
        <v>42860</v>
      </c>
      <c r="F6724" s="6">
        <v>1100.6300000000001</v>
      </c>
      <c r="H6724" s="15" t="str">
        <f t="shared" si="630"/>
        <v>Medium</v>
      </c>
      <c r="I6724" s="11" t="str">
        <f t="shared" si="631"/>
        <v>Large</v>
      </c>
      <c r="J6724" s="11" t="str">
        <f t="shared" si="632"/>
        <v>Central</v>
      </c>
      <c r="K6724" s="11" t="str">
        <f t="shared" si="633"/>
        <v>2010s</v>
      </c>
      <c r="L6724" s="11" t="str">
        <f t="shared" si="634"/>
        <v>Pulse</v>
      </c>
      <c r="M6724" s="18">
        <f t="shared" si="635"/>
        <v>2.5679654689687356E-2</v>
      </c>
    </row>
    <row r="6725" spans="1:13">
      <c r="A6725" s="4">
        <v>2008</v>
      </c>
      <c r="B6725" s="5" t="s">
        <v>210</v>
      </c>
      <c r="C6725" s="5" t="s">
        <v>233</v>
      </c>
      <c r="D6725" s="5" t="s">
        <v>15</v>
      </c>
      <c r="E6725" s="5">
        <v>450</v>
      </c>
      <c r="F6725" s="6">
        <v>1200</v>
      </c>
      <c r="H6725" s="15" t="str">
        <f t="shared" si="630"/>
        <v>Medium</v>
      </c>
      <c r="I6725" s="11" t="str">
        <f t="shared" si="631"/>
        <v>Small</v>
      </c>
      <c r="J6725" s="11" t="str">
        <f t="shared" si="632"/>
        <v>Central</v>
      </c>
      <c r="K6725" s="11" t="str">
        <f t="shared" si="633"/>
        <v>2000s</v>
      </c>
      <c r="L6725" s="11" t="str">
        <f t="shared" si="634"/>
        <v>Cereal</v>
      </c>
      <c r="M6725" s="18">
        <f t="shared" si="635"/>
        <v>2.6666666666666665</v>
      </c>
    </row>
    <row r="6726" spans="1:13">
      <c r="A6726" s="4">
        <v>2008</v>
      </c>
      <c r="B6726" s="5" t="s">
        <v>210</v>
      </c>
      <c r="C6726" s="5" t="s">
        <v>233</v>
      </c>
      <c r="D6726" s="5" t="s">
        <v>16</v>
      </c>
      <c r="E6726" s="5">
        <v>20</v>
      </c>
      <c r="F6726" s="6">
        <v>500</v>
      </c>
      <c r="H6726" s="15" t="str">
        <f t="shared" si="630"/>
        <v>Low</v>
      </c>
      <c r="I6726" s="11" t="str">
        <f t="shared" si="631"/>
        <v>Small</v>
      </c>
      <c r="J6726" s="11" t="str">
        <f t="shared" si="632"/>
        <v>Central</v>
      </c>
      <c r="K6726" s="11" t="str">
        <f t="shared" si="633"/>
        <v>2000s</v>
      </c>
      <c r="L6726" s="11" t="str">
        <f t="shared" si="634"/>
        <v>Cereal</v>
      </c>
      <c r="M6726" s="18">
        <f t="shared" si="635"/>
        <v>25</v>
      </c>
    </row>
    <row r="6727" spans="1:13">
      <c r="A6727" s="4">
        <v>2008</v>
      </c>
      <c r="B6727" s="5" t="s">
        <v>210</v>
      </c>
      <c r="C6727" s="5" t="s">
        <v>233</v>
      </c>
      <c r="D6727" s="5" t="s">
        <v>17</v>
      </c>
      <c r="E6727" s="5">
        <v>45110</v>
      </c>
      <c r="F6727" s="6">
        <v>1138.1099999999999</v>
      </c>
      <c r="H6727" s="15" t="str">
        <f t="shared" si="630"/>
        <v>Medium</v>
      </c>
      <c r="I6727" s="11" t="str">
        <f t="shared" si="631"/>
        <v>Large</v>
      </c>
      <c r="J6727" s="11" t="str">
        <f t="shared" si="632"/>
        <v>Central</v>
      </c>
      <c r="K6727" s="11" t="str">
        <f t="shared" si="633"/>
        <v>2000s</v>
      </c>
      <c r="L6727" s="11" t="str">
        <f t="shared" si="634"/>
        <v>Pulse</v>
      </c>
      <c r="M6727" s="18">
        <f t="shared" si="635"/>
        <v>2.5229660829084458E-2</v>
      </c>
    </row>
    <row r="6728" spans="1:13">
      <c r="A6728" s="4">
        <v>2009</v>
      </c>
      <c r="B6728" s="5" t="s">
        <v>210</v>
      </c>
      <c r="C6728" s="5" t="s">
        <v>233</v>
      </c>
      <c r="D6728" s="5" t="s">
        <v>15</v>
      </c>
      <c r="E6728" s="5">
        <v>340</v>
      </c>
      <c r="F6728" s="6">
        <v>1147.06</v>
      </c>
      <c r="H6728" s="15" t="str">
        <f t="shared" si="630"/>
        <v>Medium</v>
      </c>
      <c r="I6728" s="11" t="str">
        <f t="shared" si="631"/>
        <v>Small</v>
      </c>
      <c r="J6728" s="11" t="str">
        <f t="shared" si="632"/>
        <v>Central</v>
      </c>
      <c r="K6728" s="11" t="str">
        <f t="shared" si="633"/>
        <v>2000s</v>
      </c>
      <c r="L6728" s="11" t="str">
        <f t="shared" si="634"/>
        <v>Cereal</v>
      </c>
      <c r="M6728" s="18">
        <f t="shared" si="635"/>
        <v>3.3737058823529411</v>
      </c>
    </row>
    <row r="6729" spans="1:13">
      <c r="A6729" s="4">
        <v>2009</v>
      </c>
      <c r="B6729" s="5" t="s">
        <v>210</v>
      </c>
      <c r="C6729" s="5" t="s">
        <v>233</v>
      </c>
      <c r="D6729" s="5" t="s">
        <v>16</v>
      </c>
      <c r="E6729" s="5">
        <v>30</v>
      </c>
      <c r="F6729" s="6">
        <v>1666.67</v>
      </c>
      <c r="H6729" s="15" t="str">
        <f t="shared" si="630"/>
        <v>Medium</v>
      </c>
      <c r="I6729" s="11" t="str">
        <f t="shared" si="631"/>
        <v>Small</v>
      </c>
      <c r="J6729" s="11" t="str">
        <f t="shared" si="632"/>
        <v>Central</v>
      </c>
      <c r="K6729" s="11" t="str">
        <f t="shared" si="633"/>
        <v>2000s</v>
      </c>
      <c r="L6729" s="11" t="str">
        <f t="shared" si="634"/>
        <v>Cereal</v>
      </c>
      <c r="M6729" s="18">
        <f t="shared" si="635"/>
        <v>55.555666666666667</v>
      </c>
    </row>
    <row r="6730" spans="1:13">
      <c r="A6730" s="4">
        <v>2009</v>
      </c>
      <c r="B6730" s="5" t="s">
        <v>210</v>
      </c>
      <c r="C6730" s="5" t="s">
        <v>233</v>
      </c>
      <c r="D6730" s="5" t="s">
        <v>17</v>
      </c>
      <c r="E6730" s="5">
        <v>42590</v>
      </c>
      <c r="F6730" s="6">
        <v>963.37</v>
      </c>
      <c r="H6730" s="15" t="str">
        <f t="shared" si="630"/>
        <v>Low</v>
      </c>
      <c r="I6730" s="11" t="str">
        <f t="shared" si="631"/>
        <v>Large</v>
      </c>
      <c r="J6730" s="11" t="str">
        <f t="shared" si="632"/>
        <v>Central</v>
      </c>
      <c r="K6730" s="11" t="str">
        <f t="shared" si="633"/>
        <v>2000s</v>
      </c>
      <c r="L6730" s="11" t="str">
        <f t="shared" si="634"/>
        <v>Pulse</v>
      </c>
      <c r="M6730" s="18">
        <f t="shared" si="635"/>
        <v>2.2619629020896925E-2</v>
      </c>
    </row>
    <row r="6731" spans="1:13">
      <c r="A6731" s="4">
        <v>2010</v>
      </c>
      <c r="B6731" s="5" t="s">
        <v>210</v>
      </c>
      <c r="C6731" s="5" t="s">
        <v>233</v>
      </c>
      <c r="D6731" s="5" t="s">
        <v>15</v>
      </c>
      <c r="E6731" s="5">
        <v>570</v>
      </c>
      <c r="F6731" s="6">
        <v>1947.37</v>
      </c>
      <c r="H6731" s="15" t="str">
        <f t="shared" si="630"/>
        <v>Medium</v>
      </c>
      <c r="I6731" s="11" t="str">
        <f t="shared" si="631"/>
        <v>Small</v>
      </c>
      <c r="J6731" s="11" t="str">
        <f t="shared" si="632"/>
        <v>Central</v>
      </c>
      <c r="K6731" s="11" t="str">
        <f t="shared" si="633"/>
        <v>2010s</v>
      </c>
      <c r="L6731" s="11" t="str">
        <f t="shared" si="634"/>
        <v>Cereal</v>
      </c>
      <c r="M6731" s="18">
        <f t="shared" si="635"/>
        <v>3.4164385964912278</v>
      </c>
    </row>
    <row r="6732" spans="1:13">
      <c r="A6732" s="4">
        <v>2010</v>
      </c>
      <c r="B6732" s="5" t="s">
        <v>210</v>
      </c>
      <c r="C6732" s="5" t="s">
        <v>233</v>
      </c>
      <c r="D6732" s="5" t="s">
        <v>16</v>
      </c>
      <c r="E6732" s="5">
        <v>20</v>
      </c>
      <c r="F6732" s="6">
        <v>1000</v>
      </c>
      <c r="H6732" s="15" t="str">
        <f t="shared" si="630"/>
        <v>Medium</v>
      </c>
      <c r="I6732" s="11" t="str">
        <f t="shared" si="631"/>
        <v>Small</v>
      </c>
      <c r="J6732" s="11" t="str">
        <f t="shared" si="632"/>
        <v>Central</v>
      </c>
      <c r="K6732" s="11" t="str">
        <f t="shared" si="633"/>
        <v>2010s</v>
      </c>
      <c r="L6732" s="11" t="str">
        <f t="shared" si="634"/>
        <v>Cereal</v>
      </c>
      <c r="M6732" s="18">
        <f t="shared" si="635"/>
        <v>50</v>
      </c>
    </row>
    <row r="6733" spans="1:13">
      <c r="A6733" s="4">
        <v>2010</v>
      </c>
      <c r="B6733" s="5" t="s">
        <v>210</v>
      </c>
      <c r="C6733" s="5" t="s">
        <v>233</v>
      </c>
      <c r="D6733" s="5" t="s">
        <v>17</v>
      </c>
      <c r="E6733" s="5">
        <v>39230</v>
      </c>
      <c r="F6733" s="6">
        <v>1146.32</v>
      </c>
      <c r="H6733" s="15" t="str">
        <f t="shared" si="630"/>
        <v>Medium</v>
      </c>
      <c r="I6733" s="11" t="str">
        <f t="shared" si="631"/>
        <v>Large</v>
      </c>
      <c r="J6733" s="11" t="str">
        <f t="shared" si="632"/>
        <v>Central</v>
      </c>
      <c r="K6733" s="11" t="str">
        <f t="shared" si="633"/>
        <v>2010s</v>
      </c>
      <c r="L6733" s="11" t="str">
        <f t="shared" si="634"/>
        <v>Pulse</v>
      </c>
      <c r="M6733" s="18">
        <f t="shared" si="635"/>
        <v>2.922049451950038E-2</v>
      </c>
    </row>
    <row r="6734" spans="1:13">
      <c r="A6734" s="4">
        <v>2011</v>
      </c>
      <c r="B6734" s="5" t="s">
        <v>210</v>
      </c>
      <c r="C6734" s="5" t="s">
        <v>233</v>
      </c>
      <c r="D6734" s="5" t="s">
        <v>15</v>
      </c>
      <c r="E6734" s="5">
        <v>530</v>
      </c>
      <c r="F6734" s="6">
        <v>1849.06</v>
      </c>
      <c r="H6734" s="15" t="str">
        <f t="shared" si="630"/>
        <v>Medium</v>
      </c>
      <c r="I6734" s="11" t="str">
        <f t="shared" si="631"/>
        <v>Small</v>
      </c>
      <c r="J6734" s="11" t="str">
        <f t="shared" si="632"/>
        <v>Central</v>
      </c>
      <c r="K6734" s="11" t="str">
        <f t="shared" si="633"/>
        <v>2010s</v>
      </c>
      <c r="L6734" s="11" t="str">
        <f t="shared" si="634"/>
        <v>Cereal</v>
      </c>
      <c r="M6734" s="18">
        <f t="shared" si="635"/>
        <v>3.4887924528301886</v>
      </c>
    </row>
    <row r="6735" spans="1:13">
      <c r="A6735" s="4">
        <v>2011</v>
      </c>
      <c r="B6735" s="5" t="s">
        <v>210</v>
      </c>
      <c r="C6735" s="5" t="s">
        <v>233</v>
      </c>
      <c r="D6735" s="5" t="s">
        <v>16</v>
      </c>
      <c r="E6735" s="5">
        <v>10</v>
      </c>
      <c r="F6735" s="6">
        <v>1000</v>
      </c>
      <c r="H6735" s="15" t="str">
        <f t="shared" si="630"/>
        <v>Medium</v>
      </c>
      <c r="I6735" s="11" t="str">
        <f t="shared" si="631"/>
        <v>Small</v>
      </c>
      <c r="J6735" s="11" t="str">
        <f t="shared" si="632"/>
        <v>Central</v>
      </c>
      <c r="K6735" s="11" t="str">
        <f t="shared" si="633"/>
        <v>2010s</v>
      </c>
      <c r="L6735" s="11" t="str">
        <f t="shared" si="634"/>
        <v>Cereal</v>
      </c>
      <c r="M6735" s="18">
        <f t="shared" si="635"/>
        <v>100</v>
      </c>
    </row>
    <row r="6736" spans="1:13">
      <c r="A6736" s="4">
        <v>2011</v>
      </c>
      <c r="B6736" s="5" t="s">
        <v>210</v>
      </c>
      <c r="C6736" s="5" t="s">
        <v>233</v>
      </c>
      <c r="D6736" s="5" t="s">
        <v>17</v>
      </c>
      <c r="E6736" s="5">
        <v>42010</v>
      </c>
      <c r="F6736" s="6">
        <v>1324.68</v>
      </c>
      <c r="H6736" s="15" t="str">
        <f t="shared" si="630"/>
        <v>Medium</v>
      </c>
      <c r="I6736" s="11" t="str">
        <f t="shared" si="631"/>
        <v>Large</v>
      </c>
      <c r="J6736" s="11" t="str">
        <f t="shared" si="632"/>
        <v>Central</v>
      </c>
      <c r="K6736" s="11" t="str">
        <f t="shared" si="633"/>
        <v>2010s</v>
      </c>
      <c r="L6736" s="11" t="str">
        <f t="shared" si="634"/>
        <v>Pulse</v>
      </c>
      <c r="M6736" s="18">
        <f t="shared" si="635"/>
        <v>3.1532492263746728E-2</v>
      </c>
    </row>
    <row r="6737" spans="1:13">
      <c r="A6737" s="4">
        <v>2012</v>
      </c>
      <c r="B6737" s="5" t="s">
        <v>210</v>
      </c>
      <c r="C6737" s="5" t="s">
        <v>233</v>
      </c>
      <c r="D6737" s="5" t="s">
        <v>15</v>
      </c>
      <c r="E6737" s="5">
        <v>510</v>
      </c>
      <c r="F6737" s="6">
        <v>1098.04</v>
      </c>
      <c r="H6737" s="15" t="str">
        <f t="shared" si="630"/>
        <v>Medium</v>
      </c>
      <c r="I6737" s="11" t="str">
        <f t="shared" si="631"/>
        <v>Small</v>
      </c>
      <c r="J6737" s="11" t="str">
        <f t="shared" si="632"/>
        <v>Central</v>
      </c>
      <c r="K6737" s="11" t="str">
        <f t="shared" si="633"/>
        <v>2010s</v>
      </c>
      <c r="L6737" s="11" t="str">
        <f t="shared" si="634"/>
        <v>Cereal</v>
      </c>
      <c r="M6737" s="18">
        <f t="shared" si="635"/>
        <v>2.1530196078431372</v>
      </c>
    </row>
    <row r="6738" spans="1:13">
      <c r="A6738" s="4">
        <v>2012</v>
      </c>
      <c r="B6738" s="5" t="s">
        <v>210</v>
      </c>
      <c r="C6738" s="5" t="s">
        <v>233</v>
      </c>
      <c r="D6738" s="5" t="s">
        <v>16</v>
      </c>
      <c r="E6738" s="5">
        <v>20</v>
      </c>
      <c r="F6738" s="6">
        <v>1500</v>
      </c>
      <c r="H6738" s="15" t="str">
        <f t="shared" si="630"/>
        <v>Medium</v>
      </c>
      <c r="I6738" s="11" t="str">
        <f t="shared" si="631"/>
        <v>Small</v>
      </c>
      <c r="J6738" s="11" t="str">
        <f t="shared" si="632"/>
        <v>Central</v>
      </c>
      <c r="K6738" s="11" t="str">
        <f t="shared" si="633"/>
        <v>2010s</v>
      </c>
      <c r="L6738" s="11" t="str">
        <f t="shared" si="634"/>
        <v>Cereal</v>
      </c>
      <c r="M6738" s="18">
        <f t="shared" si="635"/>
        <v>75</v>
      </c>
    </row>
    <row r="6739" spans="1:13">
      <c r="A6739" s="4">
        <v>2012</v>
      </c>
      <c r="B6739" s="5" t="s">
        <v>210</v>
      </c>
      <c r="C6739" s="5" t="s">
        <v>233</v>
      </c>
      <c r="D6739" s="5" t="s">
        <v>17</v>
      </c>
      <c r="E6739" s="5">
        <v>37730</v>
      </c>
      <c r="F6739" s="6">
        <v>1375.83</v>
      </c>
      <c r="H6739" s="15" t="str">
        <f t="shared" si="630"/>
        <v>Medium</v>
      </c>
      <c r="I6739" s="11" t="str">
        <f t="shared" si="631"/>
        <v>Large</v>
      </c>
      <c r="J6739" s="11" t="str">
        <f t="shared" si="632"/>
        <v>Central</v>
      </c>
      <c r="K6739" s="11" t="str">
        <f t="shared" si="633"/>
        <v>2010s</v>
      </c>
      <c r="L6739" s="11" t="str">
        <f t="shared" si="634"/>
        <v>Pulse</v>
      </c>
      <c r="M6739" s="18">
        <f t="shared" si="635"/>
        <v>3.646514709780016E-2</v>
      </c>
    </row>
    <row r="6740" spans="1:13">
      <c r="A6740" s="4">
        <v>2013</v>
      </c>
      <c r="B6740" s="5" t="s">
        <v>210</v>
      </c>
      <c r="C6740" s="5" t="s">
        <v>233</v>
      </c>
      <c r="D6740" s="5" t="s">
        <v>15</v>
      </c>
      <c r="E6740" s="5">
        <v>520</v>
      </c>
      <c r="F6740" s="6">
        <v>1788.46</v>
      </c>
      <c r="H6740" s="15" t="str">
        <f t="shared" si="630"/>
        <v>Medium</v>
      </c>
      <c r="I6740" s="11" t="str">
        <f t="shared" si="631"/>
        <v>Small</v>
      </c>
      <c r="J6740" s="11" t="str">
        <f t="shared" si="632"/>
        <v>Central</v>
      </c>
      <c r="K6740" s="11" t="str">
        <f t="shared" si="633"/>
        <v>2010s</v>
      </c>
      <c r="L6740" s="11" t="str">
        <f t="shared" si="634"/>
        <v>Cereal</v>
      </c>
      <c r="M6740" s="18">
        <f t="shared" si="635"/>
        <v>3.4393461538461541</v>
      </c>
    </row>
    <row r="6741" spans="1:13">
      <c r="A6741" s="4">
        <v>2013</v>
      </c>
      <c r="B6741" s="5" t="s">
        <v>210</v>
      </c>
      <c r="C6741" s="5" t="s">
        <v>233</v>
      </c>
      <c r="D6741" s="5" t="s">
        <v>16</v>
      </c>
      <c r="E6741" s="5">
        <v>230</v>
      </c>
      <c r="F6741" s="6">
        <v>3347.83</v>
      </c>
      <c r="H6741" s="15" t="str">
        <f t="shared" si="630"/>
        <v>High</v>
      </c>
      <c r="I6741" s="11" t="str">
        <f t="shared" si="631"/>
        <v>Small</v>
      </c>
      <c r="J6741" s="11" t="str">
        <f t="shared" si="632"/>
        <v>Central</v>
      </c>
      <c r="K6741" s="11" t="str">
        <f t="shared" si="633"/>
        <v>2010s</v>
      </c>
      <c r="L6741" s="11" t="str">
        <f t="shared" si="634"/>
        <v>Cereal</v>
      </c>
      <c r="M6741" s="18">
        <f t="shared" si="635"/>
        <v>14.555782608695651</v>
      </c>
    </row>
    <row r="6742" spans="1:13">
      <c r="A6742" s="4">
        <v>2013</v>
      </c>
      <c r="B6742" s="5" t="s">
        <v>210</v>
      </c>
      <c r="C6742" s="5" t="s">
        <v>233</v>
      </c>
      <c r="D6742" s="5" t="s">
        <v>17</v>
      </c>
      <c r="E6742" s="5">
        <v>39650</v>
      </c>
      <c r="F6742" s="6">
        <v>744.51</v>
      </c>
      <c r="H6742" s="15" t="str">
        <f t="shared" si="630"/>
        <v>Low</v>
      </c>
      <c r="I6742" s="11" t="str">
        <f t="shared" si="631"/>
        <v>Large</v>
      </c>
      <c r="J6742" s="11" t="str">
        <f t="shared" si="632"/>
        <v>Central</v>
      </c>
      <c r="K6742" s="11" t="str">
        <f t="shared" si="633"/>
        <v>2010s</v>
      </c>
      <c r="L6742" s="11" t="str">
        <f t="shared" si="634"/>
        <v>Pulse</v>
      </c>
      <c r="M6742" s="18">
        <f t="shared" si="635"/>
        <v>1.8777049180327868E-2</v>
      </c>
    </row>
    <row r="6743" spans="1:13">
      <c r="A6743" s="4">
        <v>2014</v>
      </c>
      <c r="B6743" s="5" t="s">
        <v>210</v>
      </c>
      <c r="C6743" s="5" t="s">
        <v>233</v>
      </c>
      <c r="D6743" s="5" t="s">
        <v>15</v>
      </c>
      <c r="E6743" s="5">
        <v>510</v>
      </c>
      <c r="F6743" s="6">
        <v>1745.1</v>
      </c>
      <c r="H6743" s="15" t="str">
        <f t="shared" si="630"/>
        <v>Medium</v>
      </c>
      <c r="I6743" s="11" t="str">
        <f t="shared" si="631"/>
        <v>Small</v>
      </c>
      <c r="J6743" s="11" t="str">
        <f t="shared" si="632"/>
        <v>Central</v>
      </c>
      <c r="K6743" s="11" t="str">
        <f t="shared" si="633"/>
        <v>2010s</v>
      </c>
      <c r="L6743" s="11" t="str">
        <f t="shared" si="634"/>
        <v>Cereal</v>
      </c>
      <c r="M6743" s="18">
        <f t="shared" si="635"/>
        <v>3.4217647058823526</v>
      </c>
    </row>
    <row r="6744" spans="1:13">
      <c r="A6744" s="4">
        <v>2014</v>
      </c>
      <c r="B6744" s="5" t="s">
        <v>210</v>
      </c>
      <c r="C6744" s="5" t="s">
        <v>233</v>
      </c>
      <c r="D6744" s="5" t="s">
        <v>17</v>
      </c>
      <c r="E6744" s="5">
        <v>36150</v>
      </c>
      <c r="F6744" s="6">
        <v>324.76</v>
      </c>
      <c r="H6744" s="15" t="str">
        <f t="shared" si="630"/>
        <v>Low</v>
      </c>
      <c r="I6744" s="11" t="str">
        <f t="shared" si="631"/>
        <v>Large</v>
      </c>
      <c r="J6744" s="11" t="str">
        <f t="shared" si="632"/>
        <v>Central</v>
      </c>
      <c r="K6744" s="11" t="str">
        <f t="shared" si="633"/>
        <v>2010s</v>
      </c>
      <c r="L6744" s="11" t="str">
        <f t="shared" si="634"/>
        <v>Pulse</v>
      </c>
      <c r="M6744" s="18">
        <f t="shared" si="635"/>
        <v>8.9836791147994473E-3</v>
      </c>
    </row>
    <row r="6745" spans="1:13">
      <c r="A6745" s="4">
        <v>2015</v>
      </c>
      <c r="B6745" s="5" t="s">
        <v>210</v>
      </c>
      <c r="C6745" s="5" t="s">
        <v>233</v>
      </c>
      <c r="D6745" s="5" t="s">
        <v>15</v>
      </c>
      <c r="E6745" s="5">
        <v>1560</v>
      </c>
      <c r="F6745" s="6">
        <v>1794.87</v>
      </c>
      <c r="H6745" s="15" t="str">
        <f t="shared" si="630"/>
        <v>Medium</v>
      </c>
      <c r="I6745" s="11" t="str">
        <f t="shared" si="631"/>
        <v>Medium</v>
      </c>
      <c r="J6745" s="11" t="str">
        <f t="shared" si="632"/>
        <v>Central</v>
      </c>
      <c r="K6745" s="11" t="str">
        <f t="shared" si="633"/>
        <v>2010s</v>
      </c>
      <c r="L6745" s="11" t="str">
        <f t="shared" si="634"/>
        <v>Cereal</v>
      </c>
      <c r="M6745" s="18">
        <f t="shared" si="635"/>
        <v>1.1505576923076923</v>
      </c>
    </row>
    <row r="6746" spans="1:13">
      <c r="A6746" s="4">
        <v>2015</v>
      </c>
      <c r="B6746" s="5" t="s">
        <v>210</v>
      </c>
      <c r="C6746" s="5" t="s">
        <v>233</v>
      </c>
      <c r="D6746" s="5" t="s">
        <v>17</v>
      </c>
      <c r="E6746" s="5">
        <v>37080</v>
      </c>
      <c r="F6746" s="6">
        <v>419.63</v>
      </c>
      <c r="H6746" s="15" t="str">
        <f t="shared" si="630"/>
        <v>Low</v>
      </c>
      <c r="I6746" s="11" t="str">
        <f t="shared" si="631"/>
        <v>Large</v>
      </c>
      <c r="J6746" s="11" t="str">
        <f t="shared" si="632"/>
        <v>Central</v>
      </c>
      <c r="K6746" s="11" t="str">
        <f t="shared" si="633"/>
        <v>2010s</v>
      </c>
      <c r="L6746" s="11" t="str">
        <f t="shared" si="634"/>
        <v>Pulse</v>
      </c>
      <c r="M6746" s="18">
        <f t="shared" si="635"/>
        <v>1.131688241639698E-2</v>
      </c>
    </row>
    <row r="6747" spans="1:13">
      <c r="A6747" s="4">
        <v>2016</v>
      </c>
      <c r="B6747" s="5" t="s">
        <v>210</v>
      </c>
      <c r="C6747" s="5" t="s">
        <v>233</v>
      </c>
      <c r="D6747" s="5" t="s">
        <v>15</v>
      </c>
      <c r="E6747" s="5">
        <v>420</v>
      </c>
      <c r="F6747" s="6">
        <v>1552.13</v>
      </c>
      <c r="H6747" s="15" t="str">
        <f t="shared" si="630"/>
        <v>Medium</v>
      </c>
      <c r="I6747" s="11" t="str">
        <f t="shared" si="631"/>
        <v>Small</v>
      </c>
      <c r="J6747" s="11" t="str">
        <f t="shared" si="632"/>
        <v>Central</v>
      </c>
      <c r="K6747" s="11" t="str">
        <f t="shared" si="633"/>
        <v>2010s</v>
      </c>
      <c r="L6747" s="11" t="str">
        <f t="shared" si="634"/>
        <v>Cereal</v>
      </c>
      <c r="M6747" s="18">
        <f t="shared" si="635"/>
        <v>3.6955476190476193</v>
      </c>
    </row>
    <row r="6748" spans="1:13">
      <c r="A6748" s="4">
        <v>2016</v>
      </c>
      <c r="B6748" s="5" t="s">
        <v>210</v>
      </c>
      <c r="C6748" s="5" t="s">
        <v>233</v>
      </c>
      <c r="D6748" s="5" t="s">
        <v>17</v>
      </c>
      <c r="E6748" s="5">
        <v>43380</v>
      </c>
      <c r="F6748" s="6">
        <v>1204.8599999999999</v>
      </c>
      <c r="H6748" s="15" t="str">
        <f t="shared" si="630"/>
        <v>Medium</v>
      </c>
      <c r="I6748" s="11" t="str">
        <f t="shared" si="631"/>
        <v>Large</v>
      </c>
      <c r="J6748" s="11" t="str">
        <f t="shared" si="632"/>
        <v>Central</v>
      </c>
      <c r="K6748" s="11" t="str">
        <f t="shared" si="633"/>
        <v>2010s</v>
      </c>
      <c r="L6748" s="11" t="str">
        <f t="shared" si="634"/>
        <v>Pulse</v>
      </c>
      <c r="M6748" s="18">
        <f t="shared" si="635"/>
        <v>2.7774550484094052E-2</v>
      </c>
    </row>
    <row r="6749" spans="1:13">
      <c r="A6749" s="4">
        <v>2017</v>
      </c>
      <c r="B6749" s="5" t="s">
        <v>210</v>
      </c>
      <c r="C6749" s="5" t="s">
        <v>233</v>
      </c>
      <c r="D6749" s="5" t="s">
        <v>15</v>
      </c>
      <c r="E6749" s="5">
        <v>270</v>
      </c>
      <c r="F6749" s="6">
        <v>1264.93</v>
      </c>
      <c r="H6749" s="15" t="str">
        <f t="shared" si="630"/>
        <v>Medium</v>
      </c>
      <c r="I6749" s="11" t="str">
        <f t="shared" si="631"/>
        <v>Small</v>
      </c>
      <c r="J6749" s="11" t="str">
        <f t="shared" si="632"/>
        <v>Central</v>
      </c>
      <c r="K6749" s="11" t="str">
        <f t="shared" si="633"/>
        <v>2010s</v>
      </c>
      <c r="L6749" s="11" t="str">
        <f t="shared" si="634"/>
        <v>Cereal</v>
      </c>
      <c r="M6749" s="18">
        <f t="shared" si="635"/>
        <v>4.6849259259259259</v>
      </c>
    </row>
    <row r="6750" spans="1:13">
      <c r="A6750" s="4">
        <v>2017</v>
      </c>
      <c r="B6750" s="5" t="s">
        <v>210</v>
      </c>
      <c r="C6750" s="5" t="s">
        <v>233</v>
      </c>
      <c r="D6750" s="5" t="s">
        <v>16</v>
      </c>
      <c r="E6750" s="5">
        <v>20</v>
      </c>
      <c r="F6750" s="6">
        <v>2521.7399999999998</v>
      </c>
      <c r="H6750" s="15" t="str">
        <f t="shared" si="630"/>
        <v>Medium</v>
      </c>
      <c r="I6750" s="11" t="str">
        <f t="shared" si="631"/>
        <v>Small</v>
      </c>
      <c r="J6750" s="11" t="str">
        <f t="shared" si="632"/>
        <v>Central</v>
      </c>
      <c r="K6750" s="11" t="str">
        <f t="shared" si="633"/>
        <v>2010s</v>
      </c>
      <c r="L6750" s="11" t="str">
        <f t="shared" si="634"/>
        <v>Cereal</v>
      </c>
      <c r="M6750" s="18">
        <f t="shared" si="635"/>
        <v>126.08699999999999</v>
      </c>
    </row>
    <row r="6751" spans="1:13">
      <c r="A6751" s="4">
        <v>2017</v>
      </c>
      <c r="B6751" s="5" t="s">
        <v>210</v>
      </c>
      <c r="C6751" s="5" t="s">
        <v>233</v>
      </c>
      <c r="D6751" s="5" t="s">
        <v>17</v>
      </c>
      <c r="E6751" s="5">
        <v>13720</v>
      </c>
      <c r="F6751" s="6">
        <v>1412.4</v>
      </c>
      <c r="H6751" s="15" t="str">
        <f t="shared" si="630"/>
        <v>Medium</v>
      </c>
      <c r="I6751" s="11" t="str">
        <f t="shared" si="631"/>
        <v>Large</v>
      </c>
      <c r="J6751" s="11" t="str">
        <f t="shared" si="632"/>
        <v>Central</v>
      </c>
      <c r="K6751" s="11" t="str">
        <f t="shared" si="633"/>
        <v>2010s</v>
      </c>
      <c r="L6751" s="11" t="str">
        <f t="shared" si="634"/>
        <v>Pulse</v>
      </c>
      <c r="M6751" s="18">
        <f t="shared" si="635"/>
        <v>0.10294460641399418</v>
      </c>
    </row>
    <row r="6752" spans="1:13">
      <c r="A6752" s="4">
        <v>2008</v>
      </c>
      <c r="B6752" s="5" t="s">
        <v>210</v>
      </c>
      <c r="C6752" s="5" t="s">
        <v>234</v>
      </c>
      <c r="D6752" s="5" t="s">
        <v>15</v>
      </c>
      <c r="E6752" s="5">
        <v>330</v>
      </c>
      <c r="F6752" s="6">
        <v>1212.1199999999999</v>
      </c>
      <c r="H6752" s="15" t="str">
        <f t="shared" si="630"/>
        <v>Medium</v>
      </c>
      <c r="I6752" s="11" t="str">
        <f t="shared" si="631"/>
        <v>Small</v>
      </c>
      <c r="J6752" s="11" t="str">
        <f t="shared" si="632"/>
        <v>Central</v>
      </c>
      <c r="K6752" s="11" t="str">
        <f t="shared" si="633"/>
        <v>2000s</v>
      </c>
      <c r="L6752" s="11" t="str">
        <f t="shared" si="634"/>
        <v>Cereal</v>
      </c>
      <c r="M6752" s="18">
        <f t="shared" si="635"/>
        <v>3.673090909090909</v>
      </c>
    </row>
    <row r="6753" spans="1:13">
      <c r="A6753" s="4">
        <v>2008</v>
      </c>
      <c r="B6753" s="5" t="s">
        <v>210</v>
      </c>
      <c r="C6753" s="5" t="s">
        <v>234</v>
      </c>
      <c r="D6753" s="5" t="s">
        <v>16</v>
      </c>
      <c r="E6753" s="5">
        <v>10</v>
      </c>
      <c r="F6753" s="6">
        <v>2000</v>
      </c>
      <c r="H6753" s="15" t="str">
        <f t="shared" si="630"/>
        <v>Medium</v>
      </c>
      <c r="I6753" s="11" t="str">
        <f t="shared" si="631"/>
        <v>Small</v>
      </c>
      <c r="J6753" s="11" t="str">
        <f t="shared" si="632"/>
        <v>Central</v>
      </c>
      <c r="K6753" s="11" t="str">
        <f t="shared" si="633"/>
        <v>2000s</v>
      </c>
      <c r="L6753" s="11" t="str">
        <f t="shared" si="634"/>
        <v>Cereal</v>
      </c>
      <c r="M6753" s="18">
        <f t="shared" si="635"/>
        <v>200</v>
      </c>
    </row>
    <row r="6754" spans="1:13">
      <c r="A6754" s="4">
        <v>2008</v>
      </c>
      <c r="B6754" s="5" t="s">
        <v>210</v>
      </c>
      <c r="C6754" s="5" t="s">
        <v>234</v>
      </c>
      <c r="D6754" s="5" t="s">
        <v>17</v>
      </c>
      <c r="E6754" s="5">
        <v>151690</v>
      </c>
      <c r="F6754" s="6">
        <v>928.93</v>
      </c>
      <c r="H6754" s="15" t="str">
        <f t="shared" si="630"/>
        <v>Low</v>
      </c>
      <c r="I6754" s="11" t="str">
        <f t="shared" si="631"/>
        <v>Large</v>
      </c>
      <c r="J6754" s="11" t="str">
        <f t="shared" si="632"/>
        <v>Central</v>
      </c>
      <c r="K6754" s="11" t="str">
        <f t="shared" si="633"/>
        <v>2000s</v>
      </c>
      <c r="L6754" s="11" t="str">
        <f t="shared" si="634"/>
        <v>Pulse</v>
      </c>
      <c r="M6754" s="18">
        <f t="shared" si="635"/>
        <v>6.1238710528050628E-3</v>
      </c>
    </row>
    <row r="6755" spans="1:13">
      <c r="A6755" s="4">
        <v>2009</v>
      </c>
      <c r="B6755" s="5" t="s">
        <v>210</v>
      </c>
      <c r="C6755" s="5" t="s">
        <v>234</v>
      </c>
      <c r="D6755" s="5" t="s">
        <v>15</v>
      </c>
      <c r="E6755" s="5">
        <v>300</v>
      </c>
      <c r="F6755" s="6">
        <v>933.33</v>
      </c>
      <c r="H6755" s="15" t="str">
        <f t="shared" si="630"/>
        <v>Low</v>
      </c>
      <c r="I6755" s="11" t="str">
        <f t="shared" si="631"/>
        <v>Small</v>
      </c>
      <c r="J6755" s="11" t="str">
        <f t="shared" si="632"/>
        <v>Central</v>
      </c>
      <c r="K6755" s="11" t="str">
        <f t="shared" si="633"/>
        <v>2000s</v>
      </c>
      <c r="L6755" s="11" t="str">
        <f t="shared" si="634"/>
        <v>Cereal</v>
      </c>
      <c r="M6755" s="18">
        <f t="shared" si="635"/>
        <v>3.1111</v>
      </c>
    </row>
    <row r="6756" spans="1:13">
      <c r="A6756" s="4">
        <v>2009</v>
      </c>
      <c r="B6756" s="5" t="s">
        <v>210</v>
      </c>
      <c r="C6756" s="5" t="s">
        <v>234</v>
      </c>
      <c r="D6756" s="5" t="s">
        <v>16</v>
      </c>
      <c r="E6756" s="5">
        <v>20</v>
      </c>
      <c r="F6756" s="6">
        <v>1000</v>
      </c>
      <c r="H6756" s="15" t="str">
        <f t="shared" si="630"/>
        <v>Medium</v>
      </c>
      <c r="I6756" s="11" t="str">
        <f t="shared" si="631"/>
        <v>Small</v>
      </c>
      <c r="J6756" s="11" t="str">
        <f t="shared" si="632"/>
        <v>Central</v>
      </c>
      <c r="K6756" s="11" t="str">
        <f t="shared" si="633"/>
        <v>2000s</v>
      </c>
      <c r="L6756" s="11" t="str">
        <f t="shared" si="634"/>
        <v>Cereal</v>
      </c>
      <c r="M6756" s="18">
        <f t="shared" si="635"/>
        <v>50</v>
      </c>
    </row>
    <row r="6757" spans="1:13">
      <c r="A6757" s="4">
        <v>2009</v>
      </c>
      <c r="B6757" s="5" t="s">
        <v>210</v>
      </c>
      <c r="C6757" s="5" t="s">
        <v>234</v>
      </c>
      <c r="D6757" s="5" t="s">
        <v>17</v>
      </c>
      <c r="E6757" s="5">
        <v>144580</v>
      </c>
      <c r="F6757" s="6">
        <v>683.29</v>
      </c>
      <c r="H6757" s="15" t="str">
        <f t="shared" si="630"/>
        <v>Low</v>
      </c>
      <c r="I6757" s="11" t="str">
        <f t="shared" si="631"/>
        <v>Large</v>
      </c>
      <c r="J6757" s="11" t="str">
        <f t="shared" si="632"/>
        <v>Central</v>
      </c>
      <c r="K6757" s="11" t="str">
        <f t="shared" si="633"/>
        <v>2000s</v>
      </c>
      <c r="L6757" s="11" t="str">
        <f t="shared" si="634"/>
        <v>Pulse</v>
      </c>
      <c r="M6757" s="18">
        <f t="shared" si="635"/>
        <v>4.7260340296029881E-3</v>
      </c>
    </row>
    <row r="6758" spans="1:13">
      <c r="A6758" s="4">
        <v>2010</v>
      </c>
      <c r="B6758" s="5" t="s">
        <v>210</v>
      </c>
      <c r="C6758" s="5" t="s">
        <v>234</v>
      </c>
      <c r="D6758" s="5" t="s">
        <v>15</v>
      </c>
      <c r="E6758" s="5">
        <v>220</v>
      </c>
      <c r="F6758" s="6">
        <v>1136.3599999999999</v>
      </c>
      <c r="H6758" s="15" t="str">
        <f t="shared" si="630"/>
        <v>Medium</v>
      </c>
      <c r="I6758" s="11" t="str">
        <f t="shared" si="631"/>
        <v>Small</v>
      </c>
      <c r="J6758" s="11" t="str">
        <f t="shared" si="632"/>
        <v>Central</v>
      </c>
      <c r="K6758" s="11" t="str">
        <f t="shared" si="633"/>
        <v>2010s</v>
      </c>
      <c r="L6758" s="11" t="str">
        <f t="shared" si="634"/>
        <v>Cereal</v>
      </c>
      <c r="M6758" s="18">
        <f t="shared" si="635"/>
        <v>5.1652727272727272</v>
      </c>
    </row>
    <row r="6759" spans="1:13">
      <c r="A6759" s="4">
        <v>2010</v>
      </c>
      <c r="B6759" s="5" t="s">
        <v>210</v>
      </c>
      <c r="C6759" s="5" t="s">
        <v>234</v>
      </c>
      <c r="D6759" s="5" t="s">
        <v>16</v>
      </c>
      <c r="E6759" s="5">
        <v>10</v>
      </c>
      <c r="F6759" s="6">
        <v>1000</v>
      </c>
      <c r="H6759" s="15" t="str">
        <f t="shared" si="630"/>
        <v>Medium</v>
      </c>
      <c r="I6759" s="11" t="str">
        <f t="shared" si="631"/>
        <v>Small</v>
      </c>
      <c r="J6759" s="11" t="str">
        <f t="shared" si="632"/>
        <v>Central</v>
      </c>
      <c r="K6759" s="11" t="str">
        <f t="shared" si="633"/>
        <v>2010s</v>
      </c>
      <c r="L6759" s="11" t="str">
        <f t="shared" si="634"/>
        <v>Cereal</v>
      </c>
      <c r="M6759" s="18">
        <f t="shared" si="635"/>
        <v>100</v>
      </c>
    </row>
    <row r="6760" spans="1:13">
      <c r="A6760" s="4">
        <v>2010</v>
      </c>
      <c r="B6760" s="5" t="s">
        <v>210</v>
      </c>
      <c r="C6760" s="5" t="s">
        <v>234</v>
      </c>
      <c r="D6760" s="5" t="s">
        <v>17</v>
      </c>
      <c r="E6760" s="5">
        <v>140390</v>
      </c>
      <c r="F6760" s="6">
        <v>751.05</v>
      </c>
      <c r="H6760" s="15" t="str">
        <f t="shared" si="630"/>
        <v>Low</v>
      </c>
      <c r="I6760" s="11" t="str">
        <f t="shared" si="631"/>
        <v>Large</v>
      </c>
      <c r="J6760" s="11" t="str">
        <f t="shared" si="632"/>
        <v>Central</v>
      </c>
      <c r="K6760" s="11" t="str">
        <f t="shared" si="633"/>
        <v>2010s</v>
      </c>
      <c r="L6760" s="11" t="str">
        <f t="shared" si="634"/>
        <v>Pulse</v>
      </c>
      <c r="M6760" s="18">
        <f t="shared" si="635"/>
        <v>5.3497400099722196E-3</v>
      </c>
    </row>
    <row r="6761" spans="1:13">
      <c r="A6761" s="4">
        <v>2011</v>
      </c>
      <c r="B6761" s="5" t="s">
        <v>210</v>
      </c>
      <c r="C6761" s="5" t="s">
        <v>234</v>
      </c>
      <c r="D6761" s="5" t="s">
        <v>15</v>
      </c>
      <c r="E6761" s="5">
        <v>140</v>
      </c>
      <c r="F6761" s="6">
        <v>1357.14</v>
      </c>
      <c r="H6761" s="15" t="str">
        <f t="shared" si="630"/>
        <v>Medium</v>
      </c>
      <c r="I6761" s="11" t="str">
        <f t="shared" si="631"/>
        <v>Small</v>
      </c>
      <c r="J6761" s="11" t="str">
        <f t="shared" si="632"/>
        <v>Central</v>
      </c>
      <c r="K6761" s="11" t="str">
        <f t="shared" si="633"/>
        <v>2010s</v>
      </c>
      <c r="L6761" s="11" t="str">
        <f t="shared" si="634"/>
        <v>Cereal</v>
      </c>
      <c r="M6761" s="18">
        <f t="shared" si="635"/>
        <v>9.6938571428571443</v>
      </c>
    </row>
    <row r="6762" spans="1:13">
      <c r="A6762" s="4">
        <v>2011</v>
      </c>
      <c r="B6762" s="5" t="s">
        <v>210</v>
      </c>
      <c r="C6762" s="5" t="s">
        <v>234</v>
      </c>
      <c r="D6762" s="5" t="s">
        <v>16</v>
      </c>
      <c r="E6762" s="5">
        <v>10</v>
      </c>
      <c r="F6762" s="6">
        <v>1000</v>
      </c>
      <c r="H6762" s="15" t="str">
        <f t="shared" si="630"/>
        <v>Medium</v>
      </c>
      <c r="I6762" s="11" t="str">
        <f t="shared" si="631"/>
        <v>Small</v>
      </c>
      <c r="J6762" s="11" t="str">
        <f t="shared" si="632"/>
        <v>Central</v>
      </c>
      <c r="K6762" s="11" t="str">
        <f t="shared" si="633"/>
        <v>2010s</v>
      </c>
      <c r="L6762" s="11" t="str">
        <f t="shared" si="634"/>
        <v>Cereal</v>
      </c>
      <c r="M6762" s="18">
        <f t="shared" si="635"/>
        <v>100</v>
      </c>
    </row>
    <row r="6763" spans="1:13">
      <c r="A6763" s="4">
        <v>2011</v>
      </c>
      <c r="B6763" s="5" t="s">
        <v>210</v>
      </c>
      <c r="C6763" s="5" t="s">
        <v>234</v>
      </c>
      <c r="D6763" s="5" t="s">
        <v>17</v>
      </c>
      <c r="E6763" s="5">
        <v>143890</v>
      </c>
      <c r="F6763" s="6">
        <v>1009.31</v>
      </c>
      <c r="H6763" s="15" t="str">
        <f t="shared" si="630"/>
        <v>Medium</v>
      </c>
      <c r="I6763" s="11" t="str">
        <f t="shared" si="631"/>
        <v>Large</v>
      </c>
      <c r="J6763" s="11" t="str">
        <f t="shared" si="632"/>
        <v>Central</v>
      </c>
      <c r="K6763" s="11" t="str">
        <f t="shared" si="633"/>
        <v>2010s</v>
      </c>
      <c r="L6763" s="11" t="str">
        <f t="shared" si="634"/>
        <v>Pulse</v>
      </c>
      <c r="M6763" s="18">
        <f t="shared" si="635"/>
        <v>7.0144554868302169E-3</v>
      </c>
    </row>
    <row r="6764" spans="1:13">
      <c r="A6764" s="4">
        <v>2012</v>
      </c>
      <c r="B6764" s="5" t="s">
        <v>210</v>
      </c>
      <c r="C6764" s="5" t="s">
        <v>234</v>
      </c>
      <c r="D6764" s="5" t="s">
        <v>15</v>
      </c>
      <c r="E6764" s="5">
        <v>160</v>
      </c>
      <c r="F6764" s="6">
        <v>1812.5</v>
      </c>
      <c r="H6764" s="15" t="str">
        <f t="shared" si="630"/>
        <v>Medium</v>
      </c>
      <c r="I6764" s="11" t="str">
        <f t="shared" si="631"/>
        <v>Small</v>
      </c>
      <c r="J6764" s="11" t="str">
        <f t="shared" si="632"/>
        <v>Central</v>
      </c>
      <c r="K6764" s="11" t="str">
        <f t="shared" si="633"/>
        <v>2010s</v>
      </c>
      <c r="L6764" s="11" t="str">
        <f t="shared" si="634"/>
        <v>Cereal</v>
      </c>
      <c r="M6764" s="18">
        <f t="shared" si="635"/>
        <v>11.328125</v>
      </c>
    </row>
    <row r="6765" spans="1:13">
      <c r="A6765" s="4">
        <v>2012</v>
      </c>
      <c r="B6765" s="5" t="s">
        <v>210</v>
      </c>
      <c r="C6765" s="5" t="s">
        <v>234</v>
      </c>
      <c r="D6765" s="5" t="s">
        <v>16</v>
      </c>
      <c r="E6765" s="5">
        <v>10</v>
      </c>
      <c r="F6765" s="6">
        <v>2000</v>
      </c>
      <c r="H6765" s="15" t="str">
        <f t="shared" si="630"/>
        <v>Medium</v>
      </c>
      <c r="I6765" s="11" t="str">
        <f t="shared" si="631"/>
        <v>Small</v>
      </c>
      <c r="J6765" s="11" t="str">
        <f t="shared" si="632"/>
        <v>Central</v>
      </c>
      <c r="K6765" s="11" t="str">
        <f t="shared" si="633"/>
        <v>2010s</v>
      </c>
      <c r="L6765" s="11" t="str">
        <f t="shared" si="634"/>
        <v>Cereal</v>
      </c>
      <c r="M6765" s="18">
        <f t="shared" si="635"/>
        <v>200</v>
      </c>
    </row>
    <row r="6766" spans="1:13">
      <c r="A6766" s="4">
        <v>2012</v>
      </c>
      <c r="B6766" s="5" t="s">
        <v>210</v>
      </c>
      <c r="C6766" s="5" t="s">
        <v>234</v>
      </c>
      <c r="D6766" s="5" t="s">
        <v>17</v>
      </c>
      <c r="E6766" s="5">
        <v>141530</v>
      </c>
      <c r="F6766" s="6">
        <v>918.75</v>
      </c>
      <c r="H6766" s="15" t="str">
        <f t="shared" si="630"/>
        <v>Low</v>
      </c>
      <c r="I6766" s="11" t="str">
        <f t="shared" si="631"/>
        <v>Large</v>
      </c>
      <c r="J6766" s="11" t="str">
        <f t="shared" si="632"/>
        <v>Central</v>
      </c>
      <c r="K6766" s="11" t="str">
        <f t="shared" si="633"/>
        <v>2010s</v>
      </c>
      <c r="L6766" s="11" t="str">
        <f t="shared" si="634"/>
        <v>Pulse</v>
      </c>
      <c r="M6766" s="18">
        <f t="shared" si="635"/>
        <v>6.4915565604465484E-3</v>
      </c>
    </row>
    <row r="6767" spans="1:13">
      <c r="A6767" s="4">
        <v>2013</v>
      </c>
      <c r="B6767" s="5" t="s">
        <v>210</v>
      </c>
      <c r="C6767" s="5" t="s">
        <v>234</v>
      </c>
      <c r="D6767" s="5" t="s">
        <v>15</v>
      </c>
      <c r="E6767" s="5">
        <v>130</v>
      </c>
      <c r="F6767" s="6">
        <v>1846.15</v>
      </c>
      <c r="H6767" s="15" t="str">
        <f t="shared" si="630"/>
        <v>Medium</v>
      </c>
      <c r="I6767" s="11" t="str">
        <f t="shared" si="631"/>
        <v>Small</v>
      </c>
      <c r="J6767" s="11" t="str">
        <f t="shared" si="632"/>
        <v>Central</v>
      </c>
      <c r="K6767" s="11" t="str">
        <f t="shared" si="633"/>
        <v>2010s</v>
      </c>
      <c r="L6767" s="11" t="str">
        <f t="shared" si="634"/>
        <v>Cereal</v>
      </c>
      <c r="M6767" s="18">
        <f t="shared" si="635"/>
        <v>14.201153846153847</v>
      </c>
    </row>
    <row r="6768" spans="1:13">
      <c r="A6768" s="4">
        <v>2013</v>
      </c>
      <c r="B6768" s="5" t="s">
        <v>210</v>
      </c>
      <c r="C6768" s="5" t="s">
        <v>234</v>
      </c>
      <c r="D6768" s="5" t="s">
        <v>16</v>
      </c>
      <c r="E6768" s="5">
        <v>1560</v>
      </c>
      <c r="F6768" s="6">
        <v>3532.05</v>
      </c>
      <c r="H6768" s="15" t="str">
        <f t="shared" si="630"/>
        <v>High</v>
      </c>
      <c r="I6768" s="11" t="str">
        <f t="shared" si="631"/>
        <v>Medium</v>
      </c>
      <c r="J6768" s="11" t="str">
        <f t="shared" si="632"/>
        <v>Central</v>
      </c>
      <c r="K6768" s="11" t="str">
        <f t="shared" si="633"/>
        <v>2010s</v>
      </c>
      <c r="L6768" s="11" t="str">
        <f t="shared" si="634"/>
        <v>Cereal</v>
      </c>
      <c r="M6768" s="18">
        <f t="shared" si="635"/>
        <v>2.2641346153846156</v>
      </c>
    </row>
    <row r="6769" spans="1:13">
      <c r="A6769" s="4">
        <v>2013</v>
      </c>
      <c r="B6769" s="5" t="s">
        <v>210</v>
      </c>
      <c r="C6769" s="5" t="s">
        <v>234</v>
      </c>
      <c r="D6769" s="5" t="s">
        <v>17</v>
      </c>
      <c r="E6769" s="5">
        <v>142210</v>
      </c>
      <c r="F6769" s="6">
        <v>403.77</v>
      </c>
      <c r="H6769" s="15" t="str">
        <f t="shared" si="630"/>
        <v>Low</v>
      </c>
      <c r="I6769" s="11" t="str">
        <f t="shared" si="631"/>
        <v>Large</v>
      </c>
      <c r="J6769" s="11" t="str">
        <f t="shared" si="632"/>
        <v>Central</v>
      </c>
      <c r="K6769" s="11" t="str">
        <f t="shared" si="633"/>
        <v>2010s</v>
      </c>
      <c r="L6769" s="11" t="str">
        <f t="shared" si="634"/>
        <v>Pulse</v>
      </c>
      <c r="M6769" s="18">
        <f t="shared" si="635"/>
        <v>2.8392518107024822E-3</v>
      </c>
    </row>
    <row r="6770" spans="1:13">
      <c r="A6770" s="4">
        <v>2014</v>
      </c>
      <c r="B6770" s="5" t="s">
        <v>210</v>
      </c>
      <c r="C6770" s="5" t="s">
        <v>234</v>
      </c>
      <c r="D6770" s="5" t="s">
        <v>15</v>
      </c>
      <c r="E6770" s="5">
        <v>50</v>
      </c>
      <c r="F6770" s="6">
        <v>1800</v>
      </c>
      <c r="H6770" s="15" t="str">
        <f t="shared" si="630"/>
        <v>Medium</v>
      </c>
      <c r="I6770" s="11" t="str">
        <f t="shared" si="631"/>
        <v>Small</v>
      </c>
      <c r="J6770" s="11" t="str">
        <f t="shared" si="632"/>
        <v>Central</v>
      </c>
      <c r="K6770" s="11" t="str">
        <f t="shared" si="633"/>
        <v>2010s</v>
      </c>
      <c r="L6770" s="11" t="str">
        <f t="shared" si="634"/>
        <v>Cereal</v>
      </c>
      <c r="M6770" s="18">
        <f t="shared" si="635"/>
        <v>36</v>
      </c>
    </row>
    <row r="6771" spans="1:13">
      <c r="A6771" s="4">
        <v>2014</v>
      </c>
      <c r="B6771" s="5" t="s">
        <v>210</v>
      </c>
      <c r="C6771" s="5" t="s">
        <v>234</v>
      </c>
      <c r="D6771" s="5" t="s">
        <v>16</v>
      </c>
      <c r="E6771" s="5">
        <v>20</v>
      </c>
      <c r="F6771" s="6">
        <v>1500</v>
      </c>
      <c r="H6771" s="15" t="str">
        <f t="shared" si="630"/>
        <v>Medium</v>
      </c>
      <c r="I6771" s="11" t="str">
        <f t="shared" si="631"/>
        <v>Small</v>
      </c>
      <c r="J6771" s="11" t="str">
        <f t="shared" si="632"/>
        <v>Central</v>
      </c>
      <c r="K6771" s="11" t="str">
        <f t="shared" si="633"/>
        <v>2010s</v>
      </c>
      <c r="L6771" s="11" t="str">
        <f t="shared" si="634"/>
        <v>Cereal</v>
      </c>
      <c r="M6771" s="18">
        <f t="shared" si="635"/>
        <v>75</v>
      </c>
    </row>
    <row r="6772" spans="1:13">
      <c r="A6772" s="4">
        <v>2014</v>
      </c>
      <c r="B6772" s="5" t="s">
        <v>210</v>
      </c>
      <c r="C6772" s="5" t="s">
        <v>234</v>
      </c>
      <c r="D6772" s="5" t="s">
        <v>17</v>
      </c>
      <c r="E6772" s="5">
        <v>123930</v>
      </c>
      <c r="F6772" s="6">
        <v>184.86</v>
      </c>
      <c r="H6772" s="15" t="str">
        <f t="shared" si="630"/>
        <v>Low</v>
      </c>
      <c r="I6772" s="11" t="str">
        <f t="shared" si="631"/>
        <v>Large</v>
      </c>
      <c r="J6772" s="11" t="str">
        <f t="shared" si="632"/>
        <v>Central</v>
      </c>
      <c r="K6772" s="11" t="str">
        <f t="shared" si="633"/>
        <v>2010s</v>
      </c>
      <c r="L6772" s="11" t="str">
        <f t="shared" si="634"/>
        <v>Pulse</v>
      </c>
      <c r="M6772" s="18">
        <f t="shared" si="635"/>
        <v>1.4916485112563545E-3</v>
      </c>
    </row>
    <row r="6773" spans="1:13">
      <c r="A6773" s="4">
        <v>2015</v>
      </c>
      <c r="B6773" s="5" t="s">
        <v>210</v>
      </c>
      <c r="C6773" s="5" t="s">
        <v>234</v>
      </c>
      <c r="D6773" s="5" t="s">
        <v>15</v>
      </c>
      <c r="E6773" s="5">
        <v>90</v>
      </c>
      <c r="F6773" s="6">
        <v>1111.1099999999999</v>
      </c>
      <c r="H6773" s="15" t="str">
        <f t="shared" si="630"/>
        <v>Medium</v>
      </c>
      <c r="I6773" s="11" t="str">
        <f t="shared" si="631"/>
        <v>Small</v>
      </c>
      <c r="J6773" s="11" t="str">
        <f t="shared" si="632"/>
        <v>Central</v>
      </c>
      <c r="K6773" s="11" t="str">
        <f t="shared" si="633"/>
        <v>2010s</v>
      </c>
      <c r="L6773" s="11" t="str">
        <f t="shared" si="634"/>
        <v>Cereal</v>
      </c>
      <c r="M6773" s="18">
        <f t="shared" si="635"/>
        <v>12.345666666666666</v>
      </c>
    </row>
    <row r="6774" spans="1:13">
      <c r="A6774" s="4">
        <v>2015</v>
      </c>
      <c r="B6774" s="5" t="s">
        <v>210</v>
      </c>
      <c r="C6774" s="5" t="s">
        <v>234</v>
      </c>
      <c r="D6774" s="5" t="s">
        <v>16</v>
      </c>
      <c r="E6774" s="5">
        <v>60</v>
      </c>
      <c r="F6774" s="6">
        <v>2166.67</v>
      </c>
      <c r="H6774" s="15" t="str">
        <f t="shared" si="630"/>
        <v>Medium</v>
      </c>
      <c r="I6774" s="11" t="str">
        <f t="shared" si="631"/>
        <v>Small</v>
      </c>
      <c r="J6774" s="11" t="str">
        <f t="shared" si="632"/>
        <v>Central</v>
      </c>
      <c r="K6774" s="11" t="str">
        <f t="shared" si="633"/>
        <v>2010s</v>
      </c>
      <c r="L6774" s="11" t="str">
        <f t="shared" si="634"/>
        <v>Cereal</v>
      </c>
      <c r="M6774" s="18">
        <f t="shared" si="635"/>
        <v>36.111166666666669</v>
      </c>
    </row>
    <row r="6775" spans="1:13">
      <c r="A6775" s="4">
        <v>2015</v>
      </c>
      <c r="B6775" s="5" t="s">
        <v>210</v>
      </c>
      <c r="C6775" s="5" t="s">
        <v>234</v>
      </c>
      <c r="D6775" s="5" t="s">
        <v>17</v>
      </c>
      <c r="E6775" s="5">
        <v>38880</v>
      </c>
      <c r="F6775" s="6">
        <v>376.8</v>
      </c>
      <c r="H6775" s="15" t="str">
        <f t="shared" si="630"/>
        <v>Low</v>
      </c>
      <c r="I6775" s="11" t="str">
        <f t="shared" si="631"/>
        <v>Large</v>
      </c>
      <c r="J6775" s="11" t="str">
        <f t="shared" si="632"/>
        <v>Central</v>
      </c>
      <c r="K6775" s="11" t="str">
        <f t="shared" si="633"/>
        <v>2010s</v>
      </c>
      <c r="L6775" s="11" t="str">
        <f t="shared" si="634"/>
        <v>Pulse</v>
      </c>
      <c r="M6775" s="18">
        <f t="shared" si="635"/>
        <v>9.6913580246913589E-3</v>
      </c>
    </row>
    <row r="6776" spans="1:13">
      <c r="A6776" s="4">
        <v>2016</v>
      </c>
      <c r="B6776" s="5" t="s">
        <v>210</v>
      </c>
      <c r="C6776" s="5" t="s">
        <v>234</v>
      </c>
      <c r="D6776" s="5" t="s">
        <v>15</v>
      </c>
      <c r="E6776" s="5">
        <v>200</v>
      </c>
      <c r="F6776" s="6">
        <v>1778.89</v>
      </c>
      <c r="H6776" s="15" t="str">
        <f t="shared" si="630"/>
        <v>Medium</v>
      </c>
      <c r="I6776" s="11" t="str">
        <f t="shared" si="631"/>
        <v>Small</v>
      </c>
      <c r="J6776" s="11" t="str">
        <f t="shared" si="632"/>
        <v>Central</v>
      </c>
      <c r="K6776" s="11" t="str">
        <f t="shared" si="633"/>
        <v>2010s</v>
      </c>
      <c r="L6776" s="11" t="str">
        <f t="shared" si="634"/>
        <v>Cereal</v>
      </c>
      <c r="M6776" s="18">
        <f t="shared" si="635"/>
        <v>8.8944500000000009</v>
      </c>
    </row>
    <row r="6777" spans="1:13">
      <c r="A6777" s="4">
        <v>2016</v>
      </c>
      <c r="B6777" s="5" t="s">
        <v>210</v>
      </c>
      <c r="C6777" s="5" t="s">
        <v>234</v>
      </c>
      <c r="D6777" s="5" t="s">
        <v>16</v>
      </c>
      <c r="E6777" s="5">
        <v>1550</v>
      </c>
      <c r="F6777" s="6">
        <v>2794.08</v>
      </c>
      <c r="H6777" s="15" t="str">
        <f t="shared" si="630"/>
        <v>Medium</v>
      </c>
      <c r="I6777" s="11" t="str">
        <f t="shared" si="631"/>
        <v>Medium</v>
      </c>
      <c r="J6777" s="11" t="str">
        <f t="shared" si="632"/>
        <v>Central</v>
      </c>
      <c r="K6777" s="11" t="str">
        <f t="shared" si="633"/>
        <v>2010s</v>
      </c>
      <c r="L6777" s="11" t="str">
        <f t="shared" si="634"/>
        <v>Cereal</v>
      </c>
      <c r="M6777" s="18">
        <f t="shared" si="635"/>
        <v>1.802632258064516</v>
      </c>
    </row>
    <row r="6778" spans="1:13">
      <c r="A6778" s="4">
        <v>2016</v>
      </c>
      <c r="B6778" s="5" t="s">
        <v>210</v>
      </c>
      <c r="C6778" s="5" t="s">
        <v>234</v>
      </c>
      <c r="D6778" s="5" t="s">
        <v>17</v>
      </c>
      <c r="E6778" s="5">
        <v>117660</v>
      </c>
      <c r="F6778" s="6">
        <v>816.69</v>
      </c>
      <c r="H6778" s="15" t="str">
        <f t="shared" si="630"/>
        <v>Low</v>
      </c>
      <c r="I6778" s="11" t="str">
        <f t="shared" si="631"/>
        <v>Large</v>
      </c>
      <c r="J6778" s="11" t="str">
        <f t="shared" si="632"/>
        <v>Central</v>
      </c>
      <c r="K6778" s="11" t="str">
        <f t="shared" si="633"/>
        <v>2010s</v>
      </c>
      <c r="L6778" s="11" t="str">
        <f t="shared" si="634"/>
        <v>Pulse</v>
      </c>
      <c r="M6778" s="18">
        <f t="shared" si="635"/>
        <v>6.9411014788373282E-3</v>
      </c>
    </row>
    <row r="6779" spans="1:13">
      <c r="A6779" s="4">
        <v>2017</v>
      </c>
      <c r="B6779" s="5" t="s">
        <v>210</v>
      </c>
      <c r="C6779" s="5" t="s">
        <v>234</v>
      </c>
      <c r="D6779" s="5" t="s">
        <v>15</v>
      </c>
      <c r="E6779" s="5">
        <v>80</v>
      </c>
      <c r="F6779" s="6">
        <v>1948.05</v>
      </c>
      <c r="H6779" s="15" t="str">
        <f t="shared" si="630"/>
        <v>Medium</v>
      </c>
      <c r="I6779" s="11" t="str">
        <f t="shared" si="631"/>
        <v>Small</v>
      </c>
      <c r="J6779" s="11" t="str">
        <f t="shared" si="632"/>
        <v>Central</v>
      </c>
      <c r="K6779" s="11" t="str">
        <f t="shared" si="633"/>
        <v>2010s</v>
      </c>
      <c r="L6779" s="11" t="str">
        <f t="shared" si="634"/>
        <v>Cereal</v>
      </c>
      <c r="M6779" s="18">
        <f t="shared" si="635"/>
        <v>24.350625000000001</v>
      </c>
    </row>
    <row r="6780" spans="1:13">
      <c r="A6780" s="4">
        <v>2017</v>
      </c>
      <c r="B6780" s="5" t="s">
        <v>210</v>
      </c>
      <c r="C6780" s="5" t="s">
        <v>234</v>
      </c>
      <c r="D6780" s="5" t="s">
        <v>16</v>
      </c>
      <c r="E6780" s="5">
        <v>430</v>
      </c>
      <c r="F6780" s="6">
        <v>2953.05</v>
      </c>
      <c r="H6780" s="15" t="str">
        <f t="shared" si="630"/>
        <v>Medium</v>
      </c>
      <c r="I6780" s="11" t="str">
        <f t="shared" si="631"/>
        <v>Small</v>
      </c>
      <c r="J6780" s="11" t="str">
        <f t="shared" si="632"/>
        <v>Central</v>
      </c>
      <c r="K6780" s="11" t="str">
        <f t="shared" si="633"/>
        <v>2010s</v>
      </c>
      <c r="L6780" s="11" t="str">
        <f t="shared" si="634"/>
        <v>Cereal</v>
      </c>
      <c r="M6780" s="18">
        <f t="shared" si="635"/>
        <v>6.8675581395348839</v>
      </c>
    </row>
    <row r="6781" spans="1:13">
      <c r="A6781" s="4">
        <v>2017</v>
      </c>
      <c r="B6781" s="5" t="s">
        <v>210</v>
      </c>
      <c r="C6781" s="5" t="s">
        <v>234</v>
      </c>
      <c r="D6781" s="5" t="s">
        <v>17</v>
      </c>
      <c r="E6781" s="5">
        <v>119830</v>
      </c>
      <c r="F6781" s="6">
        <v>879.15</v>
      </c>
      <c r="H6781" s="15" t="str">
        <f t="shared" si="630"/>
        <v>Low</v>
      </c>
      <c r="I6781" s="11" t="str">
        <f t="shared" si="631"/>
        <v>Large</v>
      </c>
      <c r="J6781" s="11" t="str">
        <f t="shared" si="632"/>
        <v>Central</v>
      </c>
      <c r="K6781" s="11" t="str">
        <f t="shared" si="633"/>
        <v>2010s</v>
      </c>
      <c r="L6781" s="11" t="str">
        <f t="shared" si="634"/>
        <v>Pulse</v>
      </c>
      <c r="M6781" s="18">
        <f t="shared" si="635"/>
        <v>7.3366435784027366E-3</v>
      </c>
    </row>
    <row r="6782" spans="1:13">
      <c r="A6782" s="4">
        <v>2008</v>
      </c>
      <c r="B6782" s="5" t="s">
        <v>210</v>
      </c>
      <c r="C6782" s="5" t="s">
        <v>235</v>
      </c>
      <c r="D6782" s="5" t="s">
        <v>15</v>
      </c>
      <c r="E6782" s="5">
        <v>73680</v>
      </c>
      <c r="F6782" s="6">
        <v>1329.8</v>
      </c>
      <c r="H6782" s="15" t="str">
        <f t="shared" si="630"/>
        <v>Medium</v>
      </c>
      <c r="I6782" s="11" t="str">
        <f t="shared" si="631"/>
        <v>Large</v>
      </c>
      <c r="J6782" s="11" t="str">
        <f t="shared" si="632"/>
        <v>Central</v>
      </c>
      <c r="K6782" s="11" t="str">
        <f t="shared" si="633"/>
        <v>2000s</v>
      </c>
      <c r="L6782" s="11" t="str">
        <f t="shared" si="634"/>
        <v>Cereal</v>
      </c>
      <c r="M6782" s="18">
        <f t="shared" si="635"/>
        <v>1.804831704668838E-2</v>
      </c>
    </row>
    <row r="6783" spans="1:13">
      <c r="A6783" s="4">
        <v>2008</v>
      </c>
      <c r="B6783" s="5" t="s">
        <v>210</v>
      </c>
      <c r="C6783" s="5" t="s">
        <v>235</v>
      </c>
      <c r="D6783" s="5" t="s">
        <v>16</v>
      </c>
      <c r="E6783" s="5">
        <v>10</v>
      </c>
      <c r="F6783" s="6">
        <v>3000</v>
      </c>
      <c r="H6783" s="15" t="str">
        <f t="shared" si="630"/>
        <v>High</v>
      </c>
      <c r="I6783" s="11" t="str">
        <f t="shared" si="631"/>
        <v>Small</v>
      </c>
      <c r="J6783" s="11" t="str">
        <f t="shared" si="632"/>
        <v>Central</v>
      </c>
      <c r="K6783" s="11" t="str">
        <f t="shared" si="633"/>
        <v>2000s</v>
      </c>
      <c r="L6783" s="11" t="str">
        <f t="shared" si="634"/>
        <v>Cereal</v>
      </c>
      <c r="M6783" s="18">
        <f t="shared" si="635"/>
        <v>300</v>
      </c>
    </row>
    <row r="6784" spans="1:13">
      <c r="A6784" s="4">
        <v>2008</v>
      </c>
      <c r="B6784" s="5" t="s">
        <v>210</v>
      </c>
      <c r="C6784" s="5" t="s">
        <v>235</v>
      </c>
      <c r="D6784" s="5" t="s">
        <v>17</v>
      </c>
      <c r="E6784" s="5">
        <v>153110</v>
      </c>
      <c r="F6784" s="6">
        <v>804.06</v>
      </c>
      <c r="H6784" s="15" t="str">
        <f t="shared" si="630"/>
        <v>Low</v>
      </c>
      <c r="I6784" s="11" t="str">
        <f t="shared" si="631"/>
        <v>Large</v>
      </c>
      <c r="J6784" s="11" t="str">
        <f t="shared" si="632"/>
        <v>Central</v>
      </c>
      <c r="K6784" s="11" t="str">
        <f t="shared" si="633"/>
        <v>2000s</v>
      </c>
      <c r="L6784" s="11" t="str">
        <f t="shared" si="634"/>
        <v>Pulse</v>
      </c>
      <c r="M6784" s="18">
        <f t="shared" si="635"/>
        <v>5.2515185160995357E-3</v>
      </c>
    </row>
    <row r="6785" spans="1:13">
      <c r="A6785" s="4">
        <v>2009</v>
      </c>
      <c r="B6785" s="5" t="s">
        <v>210</v>
      </c>
      <c r="C6785" s="5" t="s">
        <v>235</v>
      </c>
      <c r="D6785" s="5" t="s">
        <v>15</v>
      </c>
      <c r="E6785" s="5">
        <v>54510</v>
      </c>
      <c r="F6785" s="6">
        <v>1008.26</v>
      </c>
      <c r="H6785" s="15" t="str">
        <f t="shared" si="630"/>
        <v>Medium</v>
      </c>
      <c r="I6785" s="11" t="str">
        <f t="shared" si="631"/>
        <v>Large</v>
      </c>
      <c r="J6785" s="11" t="str">
        <f t="shared" si="632"/>
        <v>Central</v>
      </c>
      <c r="K6785" s="11" t="str">
        <f t="shared" si="633"/>
        <v>2000s</v>
      </c>
      <c r="L6785" s="11" t="str">
        <f t="shared" si="634"/>
        <v>Cereal</v>
      </c>
      <c r="M6785" s="18">
        <f t="shared" si="635"/>
        <v>1.8496789579893598E-2</v>
      </c>
    </row>
    <row r="6786" spans="1:13">
      <c r="A6786" s="4">
        <v>2009</v>
      </c>
      <c r="B6786" s="5" t="s">
        <v>210</v>
      </c>
      <c r="C6786" s="5" t="s">
        <v>235</v>
      </c>
      <c r="D6786" s="5" t="s">
        <v>16</v>
      </c>
      <c r="E6786" s="5">
        <v>20</v>
      </c>
      <c r="F6786" s="6">
        <v>1000</v>
      </c>
      <c r="H6786" s="15" t="str">
        <f t="shared" si="630"/>
        <v>Medium</v>
      </c>
      <c r="I6786" s="11" t="str">
        <f t="shared" si="631"/>
        <v>Small</v>
      </c>
      <c r="J6786" s="11" t="str">
        <f t="shared" si="632"/>
        <v>Central</v>
      </c>
      <c r="K6786" s="11" t="str">
        <f t="shared" si="633"/>
        <v>2000s</v>
      </c>
      <c r="L6786" s="11" t="str">
        <f t="shared" si="634"/>
        <v>Cereal</v>
      </c>
      <c r="M6786" s="18">
        <f t="shared" si="635"/>
        <v>50</v>
      </c>
    </row>
    <row r="6787" spans="1:13">
      <c r="A6787" s="4">
        <v>2009</v>
      </c>
      <c r="B6787" s="5" t="s">
        <v>210</v>
      </c>
      <c r="C6787" s="5" t="s">
        <v>235</v>
      </c>
      <c r="D6787" s="5" t="s">
        <v>17</v>
      </c>
      <c r="E6787" s="5">
        <v>145510</v>
      </c>
      <c r="F6787" s="6">
        <v>590.54</v>
      </c>
      <c r="H6787" s="15" t="str">
        <f t="shared" ref="H6787:H6850" si="636">IF(F6787&lt;1000,"Low",IF(F6787&lt;3000,"Medium","High"))</f>
        <v>Low</v>
      </c>
      <c r="I6787" s="11" t="str">
        <f t="shared" ref="I6787:I6850" si="637">IF(E6787&lt;1000,"Small",IF(E6787&lt;5000,"Medium","Large"))</f>
        <v>Large</v>
      </c>
      <c r="J6787" s="11" t="str">
        <f t="shared" ref="J6787:J6850" si="638">IF(OR(B6787="Punjab",B6787="Haryana",B6787="Himachal Pradesh",B6787="Jammu and Kashmir",B6787="Uttarakhand",B6787="Delhi",B6787="Chandigarh"),"North",IF(OR(B6787="Tamil Nadu",B6787="Karnataka",B6787="Kerala",B6787="Andhra Pradesh",B6787="Telangana"),"South",IF(OR(B6787="Maharashtra",B6787="Gujarat",B6787="Goa",B6787="Rajasthan"),"West",IF(OR(B6787="West Bengal",B6787="Bihar",B6787="Jharkhand",B6787="Odisha",B6787="Assam",B6787="Sikkim",B6787="Arunachal Pradesh",B6787="Manipur",B6787="Meghalaya",B6787="Mizoram",B6787="Nagaland",B6787="Tripura"),"East","Central"))))</f>
        <v>Central</v>
      </c>
      <c r="K6787" s="11" t="str">
        <f t="shared" ref="K6787:K6850" si="639">LEFT(A6787,3)&amp;"0s"</f>
        <v>2000s</v>
      </c>
      <c r="L6787" s="11" t="str">
        <f t="shared" ref="L6787:L6850" si="640">IF(D6787="Rice","Cereal",IF(D6787="Maize","Cereal",IF(D6787="Chickpea","Pulse",IF(D6787="Cotton","Fiber","Other"))))</f>
        <v>Pulse</v>
      </c>
      <c r="M6787" s="18">
        <f t="shared" ref="M6787:M6850" si="641">F6787/E6787</f>
        <v>4.0584152291938697E-3</v>
      </c>
    </row>
    <row r="6788" spans="1:13">
      <c r="A6788" s="4">
        <v>2010</v>
      </c>
      <c r="B6788" s="5" t="s">
        <v>210</v>
      </c>
      <c r="C6788" s="5" t="s">
        <v>235</v>
      </c>
      <c r="D6788" s="5" t="s">
        <v>15</v>
      </c>
      <c r="E6788" s="5">
        <v>53920</v>
      </c>
      <c r="F6788" s="6">
        <v>1122.96</v>
      </c>
      <c r="H6788" s="15" t="str">
        <f t="shared" si="636"/>
        <v>Medium</v>
      </c>
      <c r="I6788" s="11" t="str">
        <f t="shared" si="637"/>
        <v>Large</v>
      </c>
      <c r="J6788" s="11" t="str">
        <f t="shared" si="638"/>
        <v>Central</v>
      </c>
      <c r="K6788" s="11" t="str">
        <f t="shared" si="639"/>
        <v>2010s</v>
      </c>
      <c r="L6788" s="11" t="str">
        <f t="shared" si="640"/>
        <v>Cereal</v>
      </c>
      <c r="M6788" s="18">
        <f t="shared" si="641"/>
        <v>2.0826409495548964E-2</v>
      </c>
    </row>
    <row r="6789" spans="1:13">
      <c r="A6789" s="4">
        <v>2010</v>
      </c>
      <c r="B6789" s="5" t="s">
        <v>210</v>
      </c>
      <c r="C6789" s="5" t="s">
        <v>235</v>
      </c>
      <c r="D6789" s="5" t="s">
        <v>16</v>
      </c>
      <c r="E6789" s="5">
        <v>20</v>
      </c>
      <c r="F6789" s="6">
        <v>1000</v>
      </c>
      <c r="H6789" s="15" t="str">
        <f t="shared" si="636"/>
        <v>Medium</v>
      </c>
      <c r="I6789" s="11" t="str">
        <f t="shared" si="637"/>
        <v>Small</v>
      </c>
      <c r="J6789" s="11" t="str">
        <f t="shared" si="638"/>
        <v>Central</v>
      </c>
      <c r="K6789" s="11" t="str">
        <f t="shared" si="639"/>
        <v>2010s</v>
      </c>
      <c r="L6789" s="11" t="str">
        <f t="shared" si="640"/>
        <v>Cereal</v>
      </c>
      <c r="M6789" s="18">
        <f t="shared" si="641"/>
        <v>50</v>
      </c>
    </row>
    <row r="6790" spans="1:13">
      <c r="A6790" s="4">
        <v>2010</v>
      </c>
      <c r="B6790" s="5" t="s">
        <v>210</v>
      </c>
      <c r="C6790" s="5" t="s">
        <v>235</v>
      </c>
      <c r="D6790" s="5" t="s">
        <v>17</v>
      </c>
      <c r="E6790" s="5">
        <v>140900</v>
      </c>
      <c r="F6790" s="6">
        <v>631.58000000000004</v>
      </c>
      <c r="H6790" s="15" t="str">
        <f t="shared" si="636"/>
        <v>Low</v>
      </c>
      <c r="I6790" s="11" t="str">
        <f t="shared" si="637"/>
        <v>Large</v>
      </c>
      <c r="J6790" s="11" t="str">
        <f t="shared" si="638"/>
        <v>Central</v>
      </c>
      <c r="K6790" s="11" t="str">
        <f t="shared" si="639"/>
        <v>2010s</v>
      </c>
      <c r="L6790" s="11" t="str">
        <f t="shared" si="640"/>
        <v>Pulse</v>
      </c>
      <c r="M6790" s="18">
        <f t="shared" si="641"/>
        <v>4.482469836763662E-3</v>
      </c>
    </row>
    <row r="6791" spans="1:13">
      <c r="A6791" s="4">
        <v>2011</v>
      </c>
      <c r="B6791" s="5" t="s">
        <v>210</v>
      </c>
      <c r="C6791" s="5" t="s">
        <v>235</v>
      </c>
      <c r="D6791" s="5" t="s">
        <v>15</v>
      </c>
      <c r="E6791" s="5">
        <v>64300</v>
      </c>
      <c r="F6791" s="6">
        <v>1407.15</v>
      </c>
      <c r="H6791" s="15" t="str">
        <f t="shared" si="636"/>
        <v>Medium</v>
      </c>
      <c r="I6791" s="11" t="str">
        <f t="shared" si="637"/>
        <v>Large</v>
      </c>
      <c r="J6791" s="11" t="str">
        <f t="shared" si="638"/>
        <v>Central</v>
      </c>
      <c r="K6791" s="11" t="str">
        <f t="shared" si="639"/>
        <v>2010s</v>
      </c>
      <c r="L6791" s="11" t="str">
        <f t="shared" si="640"/>
        <v>Cereal</v>
      </c>
      <c r="M6791" s="18">
        <f t="shared" si="641"/>
        <v>2.1884136858475896E-2</v>
      </c>
    </row>
    <row r="6792" spans="1:13">
      <c r="A6792" s="4">
        <v>2011</v>
      </c>
      <c r="B6792" s="5" t="s">
        <v>210</v>
      </c>
      <c r="C6792" s="5" t="s">
        <v>235</v>
      </c>
      <c r="D6792" s="5" t="s">
        <v>16</v>
      </c>
      <c r="E6792" s="5">
        <v>20</v>
      </c>
      <c r="F6792" s="6">
        <v>1000</v>
      </c>
      <c r="H6792" s="15" t="str">
        <f t="shared" si="636"/>
        <v>Medium</v>
      </c>
      <c r="I6792" s="11" t="str">
        <f t="shared" si="637"/>
        <v>Small</v>
      </c>
      <c r="J6792" s="11" t="str">
        <f t="shared" si="638"/>
        <v>Central</v>
      </c>
      <c r="K6792" s="11" t="str">
        <f t="shared" si="639"/>
        <v>2010s</v>
      </c>
      <c r="L6792" s="11" t="str">
        <f t="shared" si="640"/>
        <v>Cereal</v>
      </c>
      <c r="M6792" s="18">
        <f t="shared" si="641"/>
        <v>50</v>
      </c>
    </row>
    <row r="6793" spans="1:13">
      <c r="A6793" s="4">
        <v>2011</v>
      </c>
      <c r="B6793" s="5" t="s">
        <v>210</v>
      </c>
      <c r="C6793" s="5" t="s">
        <v>235</v>
      </c>
      <c r="D6793" s="5" t="s">
        <v>17</v>
      </c>
      <c r="E6793" s="5">
        <v>142850</v>
      </c>
      <c r="F6793" s="6">
        <v>1099.83</v>
      </c>
      <c r="H6793" s="15" t="str">
        <f t="shared" si="636"/>
        <v>Medium</v>
      </c>
      <c r="I6793" s="11" t="str">
        <f t="shared" si="637"/>
        <v>Large</v>
      </c>
      <c r="J6793" s="11" t="str">
        <f t="shared" si="638"/>
        <v>Central</v>
      </c>
      <c r="K6793" s="11" t="str">
        <f t="shared" si="639"/>
        <v>2010s</v>
      </c>
      <c r="L6793" s="11" t="str">
        <f t="shared" si="640"/>
        <v>Pulse</v>
      </c>
      <c r="M6793" s="18">
        <f t="shared" si="641"/>
        <v>7.6991949597479872E-3</v>
      </c>
    </row>
    <row r="6794" spans="1:13">
      <c r="A6794" s="4">
        <v>2012</v>
      </c>
      <c r="B6794" s="5" t="s">
        <v>210</v>
      </c>
      <c r="C6794" s="5" t="s">
        <v>235</v>
      </c>
      <c r="D6794" s="5" t="s">
        <v>15</v>
      </c>
      <c r="E6794" s="5">
        <v>58320</v>
      </c>
      <c r="F6794" s="6">
        <v>1713.82</v>
      </c>
      <c r="H6794" s="15" t="str">
        <f t="shared" si="636"/>
        <v>Medium</v>
      </c>
      <c r="I6794" s="11" t="str">
        <f t="shared" si="637"/>
        <v>Large</v>
      </c>
      <c r="J6794" s="11" t="str">
        <f t="shared" si="638"/>
        <v>Central</v>
      </c>
      <c r="K6794" s="11" t="str">
        <f t="shared" si="639"/>
        <v>2010s</v>
      </c>
      <c r="L6794" s="11" t="str">
        <f t="shared" si="640"/>
        <v>Cereal</v>
      </c>
      <c r="M6794" s="18">
        <f t="shared" si="641"/>
        <v>2.9386488340192043E-2</v>
      </c>
    </row>
    <row r="6795" spans="1:13">
      <c r="A6795" s="4">
        <v>2012</v>
      </c>
      <c r="B6795" s="5" t="s">
        <v>210</v>
      </c>
      <c r="C6795" s="5" t="s">
        <v>235</v>
      </c>
      <c r="D6795" s="5" t="s">
        <v>16</v>
      </c>
      <c r="E6795" s="5">
        <v>80</v>
      </c>
      <c r="F6795" s="6">
        <v>2000</v>
      </c>
      <c r="H6795" s="15" t="str">
        <f t="shared" si="636"/>
        <v>Medium</v>
      </c>
      <c r="I6795" s="11" t="str">
        <f t="shared" si="637"/>
        <v>Small</v>
      </c>
      <c r="J6795" s="11" t="str">
        <f t="shared" si="638"/>
        <v>Central</v>
      </c>
      <c r="K6795" s="11" t="str">
        <f t="shared" si="639"/>
        <v>2010s</v>
      </c>
      <c r="L6795" s="11" t="str">
        <f t="shared" si="640"/>
        <v>Cereal</v>
      </c>
      <c r="M6795" s="18">
        <f t="shared" si="641"/>
        <v>25</v>
      </c>
    </row>
    <row r="6796" spans="1:13">
      <c r="A6796" s="4">
        <v>2012</v>
      </c>
      <c r="B6796" s="5" t="s">
        <v>210</v>
      </c>
      <c r="C6796" s="5" t="s">
        <v>235</v>
      </c>
      <c r="D6796" s="5" t="s">
        <v>17</v>
      </c>
      <c r="E6796" s="5">
        <v>144560</v>
      </c>
      <c r="F6796" s="6">
        <v>1063.3</v>
      </c>
      <c r="H6796" s="15" t="str">
        <f t="shared" si="636"/>
        <v>Medium</v>
      </c>
      <c r="I6796" s="11" t="str">
        <f t="shared" si="637"/>
        <v>Large</v>
      </c>
      <c r="J6796" s="11" t="str">
        <f t="shared" si="638"/>
        <v>Central</v>
      </c>
      <c r="K6796" s="11" t="str">
        <f t="shared" si="639"/>
        <v>2010s</v>
      </c>
      <c r="L6796" s="11" t="str">
        <f t="shared" si="640"/>
        <v>Pulse</v>
      </c>
      <c r="M6796" s="18">
        <f t="shared" si="641"/>
        <v>7.3554233536247925E-3</v>
      </c>
    </row>
    <row r="6797" spans="1:13">
      <c r="A6797" s="4">
        <v>2013</v>
      </c>
      <c r="B6797" s="5" t="s">
        <v>210</v>
      </c>
      <c r="C6797" s="5" t="s">
        <v>235</v>
      </c>
      <c r="D6797" s="5" t="s">
        <v>15</v>
      </c>
      <c r="E6797" s="5">
        <v>66510</v>
      </c>
      <c r="F6797" s="6">
        <v>1805.59</v>
      </c>
      <c r="H6797" s="15" t="str">
        <f t="shared" si="636"/>
        <v>Medium</v>
      </c>
      <c r="I6797" s="11" t="str">
        <f t="shared" si="637"/>
        <v>Large</v>
      </c>
      <c r="J6797" s="11" t="str">
        <f t="shared" si="638"/>
        <v>Central</v>
      </c>
      <c r="K6797" s="11" t="str">
        <f t="shared" si="639"/>
        <v>2010s</v>
      </c>
      <c r="L6797" s="11" t="str">
        <f t="shared" si="640"/>
        <v>Cereal</v>
      </c>
      <c r="M6797" s="18">
        <f t="shared" si="641"/>
        <v>2.7147646970380392E-2</v>
      </c>
    </row>
    <row r="6798" spans="1:13">
      <c r="A6798" s="4">
        <v>2013</v>
      </c>
      <c r="B6798" s="5" t="s">
        <v>210</v>
      </c>
      <c r="C6798" s="5" t="s">
        <v>235</v>
      </c>
      <c r="D6798" s="5" t="s">
        <v>16</v>
      </c>
      <c r="E6798" s="5">
        <v>130</v>
      </c>
      <c r="F6798" s="6">
        <v>3230.77</v>
      </c>
      <c r="H6798" s="15" t="str">
        <f t="shared" si="636"/>
        <v>High</v>
      </c>
      <c r="I6798" s="11" t="str">
        <f t="shared" si="637"/>
        <v>Small</v>
      </c>
      <c r="J6798" s="11" t="str">
        <f t="shared" si="638"/>
        <v>Central</v>
      </c>
      <c r="K6798" s="11" t="str">
        <f t="shared" si="639"/>
        <v>2010s</v>
      </c>
      <c r="L6798" s="11" t="str">
        <f t="shared" si="640"/>
        <v>Cereal</v>
      </c>
      <c r="M6798" s="18">
        <f t="shared" si="641"/>
        <v>24.852076923076922</v>
      </c>
    </row>
    <row r="6799" spans="1:13">
      <c r="A6799" s="4">
        <v>2013</v>
      </c>
      <c r="B6799" s="5" t="s">
        <v>210</v>
      </c>
      <c r="C6799" s="5" t="s">
        <v>235</v>
      </c>
      <c r="D6799" s="5" t="s">
        <v>17</v>
      </c>
      <c r="E6799" s="5">
        <v>140460</v>
      </c>
      <c r="F6799" s="6">
        <v>245.19</v>
      </c>
      <c r="H6799" s="15" t="str">
        <f t="shared" si="636"/>
        <v>Low</v>
      </c>
      <c r="I6799" s="11" t="str">
        <f t="shared" si="637"/>
        <v>Large</v>
      </c>
      <c r="J6799" s="11" t="str">
        <f t="shared" si="638"/>
        <v>Central</v>
      </c>
      <c r="K6799" s="11" t="str">
        <f t="shared" si="639"/>
        <v>2010s</v>
      </c>
      <c r="L6799" s="11" t="str">
        <f t="shared" si="640"/>
        <v>Pulse</v>
      </c>
      <c r="M6799" s="18">
        <f t="shared" si="641"/>
        <v>1.7456215292609995E-3</v>
      </c>
    </row>
    <row r="6800" spans="1:13">
      <c r="A6800" s="4">
        <v>2014</v>
      </c>
      <c r="B6800" s="5" t="s">
        <v>210</v>
      </c>
      <c r="C6800" s="5" t="s">
        <v>235</v>
      </c>
      <c r="D6800" s="5" t="s">
        <v>15</v>
      </c>
      <c r="E6800" s="5">
        <v>58560</v>
      </c>
      <c r="F6800" s="6">
        <v>1616.8</v>
      </c>
      <c r="H6800" s="15" t="str">
        <f t="shared" si="636"/>
        <v>Medium</v>
      </c>
      <c r="I6800" s="11" t="str">
        <f t="shared" si="637"/>
        <v>Large</v>
      </c>
      <c r="J6800" s="11" t="str">
        <f t="shared" si="638"/>
        <v>Central</v>
      </c>
      <c r="K6800" s="11" t="str">
        <f t="shared" si="639"/>
        <v>2010s</v>
      </c>
      <c r="L6800" s="11" t="str">
        <f t="shared" si="640"/>
        <v>Cereal</v>
      </c>
      <c r="M6800" s="18">
        <f t="shared" si="641"/>
        <v>2.7609289617486339E-2</v>
      </c>
    </row>
    <row r="6801" spans="1:13">
      <c r="A6801" s="4">
        <v>2014</v>
      </c>
      <c r="B6801" s="5" t="s">
        <v>210</v>
      </c>
      <c r="C6801" s="5" t="s">
        <v>235</v>
      </c>
      <c r="D6801" s="5" t="s">
        <v>16</v>
      </c>
      <c r="E6801" s="5">
        <v>10</v>
      </c>
      <c r="F6801" s="6">
        <v>4000</v>
      </c>
      <c r="H6801" s="15" t="str">
        <f t="shared" si="636"/>
        <v>High</v>
      </c>
      <c r="I6801" s="11" t="str">
        <f t="shared" si="637"/>
        <v>Small</v>
      </c>
      <c r="J6801" s="11" t="str">
        <f t="shared" si="638"/>
        <v>Central</v>
      </c>
      <c r="K6801" s="11" t="str">
        <f t="shared" si="639"/>
        <v>2010s</v>
      </c>
      <c r="L6801" s="11" t="str">
        <f t="shared" si="640"/>
        <v>Cereal</v>
      </c>
      <c r="M6801" s="18">
        <f t="shared" si="641"/>
        <v>400</v>
      </c>
    </row>
    <row r="6802" spans="1:13">
      <c r="A6802" s="4">
        <v>2014</v>
      </c>
      <c r="B6802" s="5" t="s">
        <v>210</v>
      </c>
      <c r="C6802" s="5" t="s">
        <v>235</v>
      </c>
      <c r="D6802" s="5" t="s">
        <v>17</v>
      </c>
      <c r="E6802" s="5">
        <v>145920</v>
      </c>
      <c r="F6802" s="6">
        <v>167.56</v>
      </c>
      <c r="H6802" s="15" t="str">
        <f t="shared" si="636"/>
        <v>Low</v>
      </c>
      <c r="I6802" s="11" t="str">
        <f t="shared" si="637"/>
        <v>Large</v>
      </c>
      <c r="J6802" s="11" t="str">
        <f t="shared" si="638"/>
        <v>Central</v>
      </c>
      <c r="K6802" s="11" t="str">
        <f t="shared" si="639"/>
        <v>2010s</v>
      </c>
      <c r="L6802" s="11" t="str">
        <f t="shared" si="640"/>
        <v>Pulse</v>
      </c>
      <c r="M6802" s="18">
        <f t="shared" si="641"/>
        <v>1.1483004385964913E-3</v>
      </c>
    </row>
    <row r="6803" spans="1:13">
      <c r="A6803" s="4">
        <v>2015</v>
      </c>
      <c r="B6803" s="5" t="s">
        <v>210</v>
      </c>
      <c r="C6803" s="5" t="s">
        <v>235</v>
      </c>
      <c r="D6803" s="5" t="s">
        <v>15</v>
      </c>
      <c r="E6803" s="5">
        <v>57820</v>
      </c>
      <c r="F6803" s="6">
        <v>1155.6600000000001</v>
      </c>
      <c r="H6803" s="15" t="str">
        <f t="shared" si="636"/>
        <v>Medium</v>
      </c>
      <c r="I6803" s="11" t="str">
        <f t="shared" si="637"/>
        <v>Large</v>
      </c>
      <c r="J6803" s="11" t="str">
        <f t="shared" si="638"/>
        <v>Central</v>
      </c>
      <c r="K6803" s="11" t="str">
        <f t="shared" si="639"/>
        <v>2010s</v>
      </c>
      <c r="L6803" s="11" t="str">
        <f t="shared" si="640"/>
        <v>Cereal</v>
      </c>
      <c r="M6803" s="18">
        <f t="shared" si="641"/>
        <v>1.9987201660325148E-2</v>
      </c>
    </row>
    <row r="6804" spans="1:13">
      <c r="A6804" s="4">
        <v>2015</v>
      </c>
      <c r="B6804" s="5" t="s">
        <v>210</v>
      </c>
      <c r="C6804" s="5" t="s">
        <v>235</v>
      </c>
      <c r="D6804" s="5" t="s">
        <v>16</v>
      </c>
      <c r="E6804" s="5">
        <v>130</v>
      </c>
      <c r="F6804" s="6">
        <v>1846.15</v>
      </c>
      <c r="H6804" s="15" t="str">
        <f t="shared" si="636"/>
        <v>Medium</v>
      </c>
      <c r="I6804" s="11" t="str">
        <f t="shared" si="637"/>
        <v>Small</v>
      </c>
      <c r="J6804" s="11" t="str">
        <f t="shared" si="638"/>
        <v>Central</v>
      </c>
      <c r="K6804" s="11" t="str">
        <f t="shared" si="639"/>
        <v>2010s</v>
      </c>
      <c r="L6804" s="11" t="str">
        <f t="shared" si="640"/>
        <v>Cereal</v>
      </c>
      <c r="M6804" s="18">
        <f t="shared" si="641"/>
        <v>14.201153846153847</v>
      </c>
    </row>
    <row r="6805" spans="1:13">
      <c r="A6805" s="4">
        <v>2015</v>
      </c>
      <c r="B6805" s="5" t="s">
        <v>210</v>
      </c>
      <c r="C6805" s="5" t="s">
        <v>235</v>
      </c>
      <c r="D6805" s="5" t="s">
        <v>17</v>
      </c>
      <c r="E6805" s="5">
        <v>19190</v>
      </c>
      <c r="F6805" s="6">
        <v>331.42</v>
      </c>
      <c r="H6805" s="15" t="str">
        <f t="shared" si="636"/>
        <v>Low</v>
      </c>
      <c r="I6805" s="11" t="str">
        <f t="shared" si="637"/>
        <v>Large</v>
      </c>
      <c r="J6805" s="11" t="str">
        <f t="shared" si="638"/>
        <v>Central</v>
      </c>
      <c r="K6805" s="11" t="str">
        <f t="shared" si="639"/>
        <v>2010s</v>
      </c>
      <c r="L6805" s="11" t="str">
        <f t="shared" si="640"/>
        <v>Pulse</v>
      </c>
      <c r="M6805" s="18">
        <f t="shared" si="641"/>
        <v>1.7270453361125586E-2</v>
      </c>
    </row>
    <row r="6806" spans="1:13">
      <c r="A6806" s="4">
        <v>2016</v>
      </c>
      <c r="B6806" s="5" t="s">
        <v>210</v>
      </c>
      <c r="C6806" s="5" t="s">
        <v>235</v>
      </c>
      <c r="D6806" s="5" t="s">
        <v>15</v>
      </c>
      <c r="E6806" s="5">
        <v>73750</v>
      </c>
      <c r="F6806" s="6">
        <v>1776.22</v>
      </c>
      <c r="H6806" s="15" t="str">
        <f t="shared" si="636"/>
        <v>Medium</v>
      </c>
      <c r="I6806" s="11" t="str">
        <f t="shared" si="637"/>
        <v>Large</v>
      </c>
      <c r="J6806" s="11" t="str">
        <f t="shared" si="638"/>
        <v>Central</v>
      </c>
      <c r="K6806" s="11" t="str">
        <f t="shared" si="639"/>
        <v>2010s</v>
      </c>
      <c r="L6806" s="11" t="str">
        <f t="shared" si="640"/>
        <v>Cereal</v>
      </c>
      <c r="M6806" s="18">
        <f t="shared" si="641"/>
        <v>2.4084338983050849E-2</v>
      </c>
    </row>
    <row r="6807" spans="1:13">
      <c r="A6807" s="4">
        <v>2016</v>
      </c>
      <c r="B6807" s="5" t="s">
        <v>210</v>
      </c>
      <c r="C6807" s="5" t="s">
        <v>235</v>
      </c>
      <c r="D6807" s="5" t="s">
        <v>17</v>
      </c>
      <c r="E6807" s="5">
        <v>103770</v>
      </c>
      <c r="F6807" s="6">
        <v>873.59</v>
      </c>
      <c r="H6807" s="15" t="str">
        <f t="shared" si="636"/>
        <v>Low</v>
      </c>
      <c r="I6807" s="11" t="str">
        <f t="shared" si="637"/>
        <v>Large</v>
      </c>
      <c r="J6807" s="11" t="str">
        <f t="shared" si="638"/>
        <v>Central</v>
      </c>
      <c r="K6807" s="11" t="str">
        <f t="shared" si="639"/>
        <v>2010s</v>
      </c>
      <c r="L6807" s="11" t="str">
        <f t="shared" si="640"/>
        <v>Pulse</v>
      </c>
      <c r="M6807" s="18">
        <f t="shared" si="641"/>
        <v>8.4185217307506995E-3</v>
      </c>
    </row>
    <row r="6808" spans="1:13">
      <c r="A6808" s="4">
        <v>2017</v>
      </c>
      <c r="B6808" s="5" t="s">
        <v>210</v>
      </c>
      <c r="C6808" s="5" t="s">
        <v>235</v>
      </c>
      <c r="D6808" s="5" t="s">
        <v>15</v>
      </c>
      <c r="E6808" s="5">
        <v>60720</v>
      </c>
      <c r="F6808" s="6">
        <v>1957.57</v>
      </c>
      <c r="H6808" s="15" t="str">
        <f t="shared" si="636"/>
        <v>Medium</v>
      </c>
      <c r="I6808" s="11" t="str">
        <f t="shared" si="637"/>
        <v>Large</v>
      </c>
      <c r="J6808" s="11" t="str">
        <f t="shared" si="638"/>
        <v>Central</v>
      </c>
      <c r="K6808" s="11" t="str">
        <f t="shared" si="639"/>
        <v>2010s</v>
      </c>
      <c r="L6808" s="11" t="str">
        <f t="shared" si="640"/>
        <v>Cereal</v>
      </c>
      <c r="M6808" s="18">
        <f t="shared" si="641"/>
        <v>3.2239295125164692E-2</v>
      </c>
    </row>
    <row r="6809" spans="1:13">
      <c r="A6809" s="4">
        <v>2017</v>
      </c>
      <c r="B6809" s="5" t="s">
        <v>210</v>
      </c>
      <c r="C6809" s="5" t="s">
        <v>235</v>
      </c>
      <c r="D6809" s="5" t="s">
        <v>16</v>
      </c>
      <c r="E6809" s="5">
        <v>20</v>
      </c>
      <c r="F6809" s="6">
        <v>2222.2199999999998</v>
      </c>
      <c r="H6809" s="15" t="str">
        <f t="shared" si="636"/>
        <v>Medium</v>
      </c>
      <c r="I6809" s="11" t="str">
        <f t="shared" si="637"/>
        <v>Small</v>
      </c>
      <c r="J6809" s="11" t="str">
        <f t="shared" si="638"/>
        <v>Central</v>
      </c>
      <c r="K6809" s="11" t="str">
        <f t="shared" si="639"/>
        <v>2010s</v>
      </c>
      <c r="L6809" s="11" t="str">
        <f t="shared" si="640"/>
        <v>Cereal</v>
      </c>
      <c r="M6809" s="18">
        <f t="shared" si="641"/>
        <v>111.11099999999999</v>
      </c>
    </row>
    <row r="6810" spans="1:13">
      <c r="A6810" s="4">
        <v>2017</v>
      </c>
      <c r="B6810" s="5" t="s">
        <v>210</v>
      </c>
      <c r="C6810" s="5" t="s">
        <v>235</v>
      </c>
      <c r="D6810" s="5" t="s">
        <v>17</v>
      </c>
      <c r="E6810" s="5">
        <v>142530</v>
      </c>
      <c r="F6810" s="6">
        <v>961.36</v>
      </c>
      <c r="H6810" s="15" t="str">
        <f t="shared" si="636"/>
        <v>Low</v>
      </c>
      <c r="I6810" s="11" t="str">
        <f t="shared" si="637"/>
        <v>Large</v>
      </c>
      <c r="J6810" s="11" t="str">
        <f t="shared" si="638"/>
        <v>Central</v>
      </c>
      <c r="K6810" s="11" t="str">
        <f t="shared" si="639"/>
        <v>2010s</v>
      </c>
      <c r="L6810" s="11" t="str">
        <f t="shared" si="640"/>
        <v>Pulse</v>
      </c>
      <c r="M6810" s="18">
        <f t="shared" si="641"/>
        <v>6.7449659720760545E-3</v>
      </c>
    </row>
    <row r="6811" spans="1:13">
      <c r="A6811" s="4">
        <v>2008</v>
      </c>
      <c r="B6811" s="5" t="s">
        <v>210</v>
      </c>
      <c r="C6811" s="5" t="s">
        <v>236</v>
      </c>
      <c r="D6811" s="5" t="s">
        <v>15</v>
      </c>
      <c r="E6811" s="5">
        <v>196630</v>
      </c>
      <c r="F6811" s="6">
        <v>2423.4899999999998</v>
      </c>
      <c r="H6811" s="15" t="str">
        <f t="shared" si="636"/>
        <v>Medium</v>
      </c>
      <c r="I6811" s="11" t="str">
        <f t="shared" si="637"/>
        <v>Large</v>
      </c>
      <c r="J6811" s="11" t="str">
        <f t="shared" si="638"/>
        <v>Central</v>
      </c>
      <c r="K6811" s="11" t="str">
        <f t="shared" si="639"/>
        <v>2000s</v>
      </c>
      <c r="L6811" s="11" t="str">
        <f t="shared" si="640"/>
        <v>Cereal</v>
      </c>
      <c r="M6811" s="18">
        <f t="shared" si="641"/>
        <v>1.2325128413772058E-2</v>
      </c>
    </row>
    <row r="6812" spans="1:13">
      <c r="A6812" s="4">
        <v>2008</v>
      </c>
      <c r="B6812" s="5" t="s">
        <v>210</v>
      </c>
      <c r="C6812" s="5" t="s">
        <v>236</v>
      </c>
      <c r="D6812" s="5" t="s">
        <v>16</v>
      </c>
      <c r="E6812" s="5">
        <v>3690</v>
      </c>
      <c r="F6812" s="6">
        <v>1214.0899999999999</v>
      </c>
      <c r="H6812" s="15" t="str">
        <f t="shared" si="636"/>
        <v>Medium</v>
      </c>
      <c r="I6812" s="11" t="str">
        <f t="shared" si="637"/>
        <v>Medium</v>
      </c>
      <c r="J6812" s="11" t="str">
        <f t="shared" si="638"/>
        <v>Central</v>
      </c>
      <c r="K6812" s="11" t="str">
        <f t="shared" si="639"/>
        <v>2000s</v>
      </c>
      <c r="L6812" s="11" t="str">
        <f t="shared" si="640"/>
        <v>Cereal</v>
      </c>
      <c r="M6812" s="18">
        <f t="shared" si="641"/>
        <v>0.32902168021680217</v>
      </c>
    </row>
    <row r="6813" spans="1:13">
      <c r="A6813" s="4">
        <v>2008</v>
      </c>
      <c r="B6813" s="5" t="s">
        <v>210</v>
      </c>
      <c r="C6813" s="5" t="s">
        <v>236</v>
      </c>
      <c r="D6813" s="5" t="s">
        <v>17</v>
      </c>
      <c r="E6813" s="5">
        <v>4710</v>
      </c>
      <c r="F6813" s="6">
        <v>1027.5999999999999</v>
      </c>
      <c r="H6813" s="15" t="str">
        <f t="shared" si="636"/>
        <v>Medium</v>
      </c>
      <c r="I6813" s="11" t="str">
        <f t="shared" si="637"/>
        <v>Medium</v>
      </c>
      <c r="J6813" s="11" t="str">
        <f t="shared" si="638"/>
        <v>Central</v>
      </c>
      <c r="K6813" s="11" t="str">
        <f t="shared" si="639"/>
        <v>2000s</v>
      </c>
      <c r="L6813" s="11" t="str">
        <f t="shared" si="640"/>
        <v>Pulse</v>
      </c>
      <c r="M6813" s="18">
        <f t="shared" si="641"/>
        <v>0.21817409766454351</v>
      </c>
    </row>
    <row r="6814" spans="1:13">
      <c r="A6814" s="4">
        <v>2009</v>
      </c>
      <c r="B6814" s="5" t="s">
        <v>210</v>
      </c>
      <c r="C6814" s="5" t="s">
        <v>236</v>
      </c>
      <c r="D6814" s="5" t="s">
        <v>15</v>
      </c>
      <c r="E6814" s="5">
        <v>164270</v>
      </c>
      <c r="F6814" s="6">
        <v>1875.27</v>
      </c>
      <c r="H6814" s="15" t="str">
        <f t="shared" si="636"/>
        <v>Medium</v>
      </c>
      <c r="I6814" s="11" t="str">
        <f t="shared" si="637"/>
        <v>Large</v>
      </c>
      <c r="J6814" s="11" t="str">
        <f t="shared" si="638"/>
        <v>Central</v>
      </c>
      <c r="K6814" s="11" t="str">
        <f t="shared" si="639"/>
        <v>2000s</v>
      </c>
      <c r="L6814" s="11" t="str">
        <f t="shared" si="640"/>
        <v>Cereal</v>
      </c>
      <c r="M6814" s="18">
        <f t="shared" si="641"/>
        <v>1.1415778900590491E-2</v>
      </c>
    </row>
    <row r="6815" spans="1:13">
      <c r="A6815" s="4">
        <v>2009</v>
      </c>
      <c r="B6815" s="5" t="s">
        <v>210</v>
      </c>
      <c r="C6815" s="5" t="s">
        <v>236</v>
      </c>
      <c r="D6815" s="5" t="s">
        <v>16</v>
      </c>
      <c r="E6815" s="5">
        <v>3730</v>
      </c>
      <c r="F6815" s="6">
        <v>1340.48</v>
      </c>
      <c r="H6815" s="15" t="str">
        <f t="shared" si="636"/>
        <v>Medium</v>
      </c>
      <c r="I6815" s="11" t="str">
        <f t="shared" si="637"/>
        <v>Medium</v>
      </c>
      <c r="J6815" s="11" t="str">
        <f t="shared" si="638"/>
        <v>Central</v>
      </c>
      <c r="K6815" s="11" t="str">
        <f t="shared" si="639"/>
        <v>2000s</v>
      </c>
      <c r="L6815" s="11" t="str">
        <f t="shared" si="640"/>
        <v>Cereal</v>
      </c>
      <c r="M6815" s="18">
        <f t="shared" si="641"/>
        <v>0.3593780160857909</v>
      </c>
    </row>
    <row r="6816" spans="1:13">
      <c r="A6816" s="4">
        <v>2009</v>
      </c>
      <c r="B6816" s="5" t="s">
        <v>210</v>
      </c>
      <c r="C6816" s="5" t="s">
        <v>236</v>
      </c>
      <c r="D6816" s="5" t="s">
        <v>17</v>
      </c>
      <c r="E6816" s="5">
        <v>4910</v>
      </c>
      <c r="F6816" s="6">
        <v>904.28</v>
      </c>
      <c r="H6816" s="15" t="str">
        <f t="shared" si="636"/>
        <v>Low</v>
      </c>
      <c r="I6816" s="11" t="str">
        <f t="shared" si="637"/>
        <v>Medium</v>
      </c>
      <c r="J6816" s="11" t="str">
        <f t="shared" si="638"/>
        <v>Central</v>
      </c>
      <c r="K6816" s="11" t="str">
        <f t="shared" si="639"/>
        <v>2000s</v>
      </c>
      <c r="L6816" s="11" t="str">
        <f t="shared" si="640"/>
        <v>Pulse</v>
      </c>
      <c r="M6816" s="18">
        <f t="shared" si="641"/>
        <v>0.18417107942973523</v>
      </c>
    </row>
    <row r="6817" spans="1:13">
      <c r="A6817" s="4">
        <v>2010</v>
      </c>
      <c r="B6817" s="5" t="s">
        <v>210</v>
      </c>
      <c r="C6817" s="5" t="s">
        <v>236</v>
      </c>
      <c r="D6817" s="5" t="s">
        <v>15</v>
      </c>
      <c r="E6817" s="5">
        <v>184990</v>
      </c>
      <c r="F6817" s="6">
        <v>2456.84</v>
      </c>
      <c r="H6817" s="15" t="str">
        <f t="shared" si="636"/>
        <v>Medium</v>
      </c>
      <c r="I6817" s="11" t="str">
        <f t="shared" si="637"/>
        <v>Large</v>
      </c>
      <c r="J6817" s="11" t="str">
        <f t="shared" si="638"/>
        <v>Central</v>
      </c>
      <c r="K6817" s="11" t="str">
        <f t="shared" si="639"/>
        <v>2010s</v>
      </c>
      <c r="L6817" s="11" t="str">
        <f t="shared" si="640"/>
        <v>Cereal</v>
      </c>
      <c r="M6817" s="18">
        <f t="shared" si="641"/>
        <v>1.3280934104546192E-2</v>
      </c>
    </row>
    <row r="6818" spans="1:13">
      <c r="A6818" s="4">
        <v>2010</v>
      </c>
      <c r="B6818" s="5" t="s">
        <v>210</v>
      </c>
      <c r="C6818" s="5" t="s">
        <v>236</v>
      </c>
      <c r="D6818" s="5" t="s">
        <v>16</v>
      </c>
      <c r="E6818" s="5">
        <v>3720</v>
      </c>
      <c r="F6818" s="6">
        <v>1368.28</v>
      </c>
      <c r="H6818" s="15" t="str">
        <f t="shared" si="636"/>
        <v>Medium</v>
      </c>
      <c r="I6818" s="11" t="str">
        <f t="shared" si="637"/>
        <v>Medium</v>
      </c>
      <c r="J6818" s="11" t="str">
        <f t="shared" si="638"/>
        <v>Central</v>
      </c>
      <c r="K6818" s="11" t="str">
        <f t="shared" si="639"/>
        <v>2010s</v>
      </c>
      <c r="L6818" s="11" t="str">
        <f t="shared" si="640"/>
        <v>Cereal</v>
      </c>
      <c r="M6818" s="18">
        <f t="shared" si="641"/>
        <v>0.36781720430107528</v>
      </c>
    </row>
    <row r="6819" spans="1:13">
      <c r="A6819" s="4">
        <v>2010</v>
      </c>
      <c r="B6819" s="5" t="s">
        <v>210</v>
      </c>
      <c r="C6819" s="5" t="s">
        <v>236</v>
      </c>
      <c r="D6819" s="5" t="s">
        <v>17</v>
      </c>
      <c r="E6819" s="5">
        <v>4820</v>
      </c>
      <c r="F6819" s="6">
        <v>958.51</v>
      </c>
      <c r="H6819" s="15" t="str">
        <f t="shared" si="636"/>
        <v>Low</v>
      </c>
      <c r="I6819" s="11" t="str">
        <f t="shared" si="637"/>
        <v>Medium</v>
      </c>
      <c r="J6819" s="11" t="str">
        <f t="shared" si="638"/>
        <v>Central</v>
      </c>
      <c r="K6819" s="11" t="str">
        <f t="shared" si="639"/>
        <v>2010s</v>
      </c>
      <c r="L6819" s="11" t="str">
        <f t="shared" si="640"/>
        <v>Pulse</v>
      </c>
      <c r="M6819" s="18">
        <f t="shared" si="641"/>
        <v>0.19886099585062242</v>
      </c>
    </row>
    <row r="6820" spans="1:13">
      <c r="A6820" s="4">
        <v>2011</v>
      </c>
      <c r="B6820" s="5" t="s">
        <v>210</v>
      </c>
      <c r="C6820" s="5" t="s">
        <v>236</v>
      </c>
      <c r="D6820" s="5" t="s">
        <v>15</v>
      </c>
      <c r="E6820" s="5">
        <v>179820</v>
      </c>
      <c r="F6820" s="6">
        <v>2549.7199999999998</v>
      </c>
      <c r="H6820" s="15" t="str">
        <f t="shared" si="636"/>
        <v>Medium</v>
      </c>
      <c r="I6820" s="11" t="str">
        <f t="shared" si="637"/>
        <v>Large</v>
      </c>
      <c r="J6820" s="11" t="str">
        <f t="shared" si="638"/>
        <v>Central</v>
      </c>
      <c r="K6820" s="11" t="str">
        <f t="shared" si="639"/>
        <v>2010s</v>
      </c>
      <c r="L6820" s="11" t="str">
        <f t="shared" si="640"/>
        <v>Cereal</v>
      </c>
      <c r="M6820" s="18">
        <f t="shared" si="641"/>
        <v>1.4179290401512622E-2</v>
      </c>
    </row>
    <row r="6821" spans="1:13">
      <c r="A6821" s="4">
        <v>2011</v>
      </c>
      <c r="B6821" s="5" t="s">
        <v>210</v>
      </c>
      <c r="C6821" s="5" t="s">
        <v>236</v>
      </c>
      <c r="D6821" s="5" t="s">
        <v>16</v>
      </c>
      <c r="E6821" s="5">
        <v>3670</v>
      </c>
      <c r="F6821" s="6">
        <v>1356.95</v>
      </c>
      <c r="H6821" s="15" t="str">
        <f t="shared" si="636"/>
        <v>Medium</v>
      </c>
      <c r="I6821" s="11" t="str">
        <f t="shared" si="637"/>
        <v>Medium</v>
      </c>
      <c r="J6821" s="11" t="str">
        <f t="shared" si="638"/>
        <v>Central</v>
      </c>
      <c r="K6821" s="11" t="str">
        <f t="shared" si="639"/>
        <v>2010s</v>
      </c>
      <c r="L6821" s="11" t="str">
        <f t="shared" si="640"/>
        <v>Cereal</v>
      </c>
      <c r="M6821" s="18">
        <f t="shared" si="641"/>
        <v>0.36974114441416894</v>
      </c>
    </row>
    <row r="6822" spans="1:13">
      <c r="A6822" s="4">
        <v>2011</v>
      </c>
      <c r="B6822" s="5" t="s">
        <v>210</v>
      </c>
      <c r="C6822" s="5" t="s">
        <v>236</v>
      </c>
      <c r="D6822" s="5" t="s">
        <v>17</v>
      </c>
      <c r="E6822" s="5">
        <v>4760</v>
      </c>
      <c r="F6822" s="6">
        <v>1210.08</v>
      </c>
      <c r="H6822" s="15" t="str">
        <f t="shared" si="636"/>
        <v>Medium</v>
      </c>
      <c r="I6822" s="11" t="str">
        <f t="shared" si="637"/>
        <v>Medium</v>
      </c>
      <c r="J6822" s="11" t="str">
        <f t="shared" si="638"/>
        <v>Central</v>
      </c>
      <c r="K6822" s="11" t="str">
        <f t="shared" si="639"/>
        <v>2010s</v>
      </c>
      <c r="L6822" s="11" t="str">
        <f t="shared" si="640"/>
        <v>Pulse</v>
      </c>
      <c r="M6822" s="18">
        <f t="shared" si="641"/>
        <v>0.25421848739495795</v>
      </c>
    </row>
    <row r="6823" spans="1:13">
      <c r="A6823" s="4">
        <v>2012</v>
      </c>
      <c r="B6823" s="5" t="s">
        <v>210</v>
      </c>
      <c r="C6823" s="5" t="s">
        <v>236</v>
      </c>
      <c r="D6823" s="5" t="s">
        <v>15</v>
      </c>
      <c r="E6823" s="5">
        <v>174380</v>
      </c>
      <c r="F6823" s="6">
        <v>2670.95</v>
      </c>
      <c r="H6823" s="15" t="str">
        <f t="shared" si="636"/>
        <v>Medium</v>
      </c>
      <c r="I6823" s="11" t="str">
        <f t="shared" si="637"/>
        <v>Large</v>
      </c>
      <c r="J6823" s="11" t="str">
        <f t="shared" si="638"/>
        <v>Central</v>
      </c>
      <c r="K6823" s="11" t="str">
        <f t="shared" si="639"/>
        <v>2010s</v>
      </c>
      <c r="L6823" s="11" t="str">
        <f t="shared" si="640"/>
        <v>Cereal</v>
      </c>
      <c r="M6823" s="18">
        <f t="shared" si="641"/>
        <v>1.5316836793210229E-2</v>
      </c>
    </row>
    <row r="6824" spans="1:13">
      <c r="A6824" s="4">
        <v>2012</v>
      </c>
      <c r="B6824" s="5" t="s">
        <v>210</v>
      </c>
      <c r="C6824" s="5" t="s">
        <v>236</v>
      </c>
      <c r="D6824" s="5" t="s">
        <v>16</v>
      </c>
      <c r="E6824" s="5">
        <v>3740</v>
      </c>
      <c r="F6824" s="6">
        <v>1625.67</v>
      </c>
      <c r="H6824" s="15" t="str">
        <f t="shared" si="636"/>
        <v>Medium</v>
      </c>
      <c r="I6824" s="11" t="str">
        <f t="shared" si="637"/>
        <v>Medium</v>
      </c>
      <c r="J6824" s="11" t="str">
        <f t="shared" si="638"/>
        <v>Central</v>
      </c>
      <c r="K6824" s="11" t="str">
        <f t="shared" si="639"/>
        <v>2010s</v>
      </c>
      <c r="L6824" s="11" t="str">
        <f t="shared" si="640"/>
        <v>Cereal</v>
      </c>
      <c r="M6824" s="18">
        <f t="shared" si="641"/>
        <v>0.43467112299465244</v>
      </c>
    </row>
    <row r="6825" spans="1:13">
      <c r="A6825" s="4">
        <v>2012</v>
      </c>
      <c r="B6825" s="5" t="s">
        <v>210</v>
      </c>
      <c r="C6825" s="5" t="s">
        <v>236</v>
      </c>
      <c r="D6825" s="5" t="s">
        <v>17</v>
      </c>
      <c r="E6825" s="5">
        <v>4650</v>
      </c>
      <c r="F6825" s="6">
        <v>1139.78</v>
      </c>
      <c r="H6825" s="15" t="str">
        <f t="shared" si="636"/>
        <v>Medium</v>
      </c>
      <c r="I6825" s="11" t="str">
        <f t="shared" si="637"/>
        <v>Medium</v>
      </c>
      <c r="J6825" s="11" t="str">
        <f t="shared" si="638"/>
        <v>Central</v>
      </c>
      <c r="K6825" s="11" t="str">
        <f t="shared" si="639"/>
        <v>2010s</v>
      </c>
      <c r="L6825" s="11" t="str">
        <f t="shared" si="640"/>
        <v>Pulse</v>
      </c>
      <c r="M6825" s="18">
        <f t="shared" si="641"/>
        <v>0.24511397849462366</v>
      </c>
    </row>
    <row r="6826" spans="1:13">
      <c r="A6826" s="4">
        <v>2013</v>
      </c>
      <c r="B6826" s="5" t="s">
        <v>210</v>
      </c>
      <c r="C6826" s="5" t="s">
        <v>236</v>
      </c>
      <c r="D6826" s="5" t="s">
        <v>15</v>
      </c>
      <c r="E6826" s="5">
        <v>187120</v>
      </c>
      <c r="F6826" s="6">
        <v>2526.29</v>
      </c>
      <c r="H6826" s="15" t="str">
        <f t="shared" si="636"/>
        <v>Medium</v>
      </c>
      <c r="I6826" s="11" t="str">
        <f t="shared" si="637"/>
        <v>Large</v>
      </c>
      <c r="J6826" s="11" t="str">
        <f t="shared" si="638"/>
        <v>Central</v>
      </c>
      <c r="K6826" s="11" t="str">
        <f t="shared" si="639"/>
        <v>2010s</v>
      </c>
      <c r="L6826" s="11" t="str">
        <f t="shared" si="640"/>
        <v>Cereal</v>
      </c>
      <c r="M6826" s="18">
        <f t="shared" si="641"/>
        <v>1.3500908507909363E-2</v>
      </c>
    </row>
    <row r="6827" spans="1:13">
      <c r="A6827" s="4">
        <v>2013</v>
      </c>
      <c r="B6827" s="5" t="s">
        <v>210</v>
      </c>
      <c r="C6827" s="5" t="s">
        <v>236</v>
      </c>
      <c r="D6827" s="5" t="s">
        <v>16</v>
      </c>
      <c r="E6827" s="5">
        <v>3660</v>
      </c>
      <c r="F6827" s="6">
        <v>1609.29</v>
      </c>
      <c r="H6827" s="15" t="str">
        <f t="shared" si="636"/>
        <v>Medium</v>
      </c>
      <c r="I6827" s="11" t="str">
        <f t="shared" si="637"/>
        <v>Medium</v>
      </c>
      <c r="J6827" s="11" t="str">
        <f t="shared" si="638"/>
        <v>Central</v>
      </c>
      <c r="K6827" s="11" t="str">
        <f t="shared" si="639"/>
        <v>2010s</v>
      </c>
      <c r="L6827" s="11" t="str">
        <f t="shared" si="640"/>
        <v>Cereal</v>
      </c>
      <c r="M6827" s="18">
        <f t="shared" si="641"/>
        <v>0.43969672131147541</v>
      </c>
    </row>
    <row r="6828" spans="1:13">
      <c r="A6828" s="4">
        <v>2013</v>
      </c>
      <c r="B6828" s="5" t="s">
        <v>210</v>
      </c>
      <c r="C6828" s="5" t="s">
        <v>236</v>
      </c>
      <c r="D6828" s="5" t="s">
        <v>17</v>
      </c>
      <c r="E6828" s="5">
        <v>3810</v>
      </c>
      <c r="F6828" s="6">
        <v>939.63</v>
      </c>
      <c r="H6828" s="15" t="str">
        <f t="shared" si="636"/>
        <v>Low</v>
      </c>
      <c r="I6828" s="11" t="str">
        <f t="shared" si="637"/>
        <v>Medium</v>
      </c>
      <c r="J6828" s="11" t="str">
        <f t="shared" si="638"/>
        <v>Central</v>
      </c>
      <c r="K6828" s="11" t="str">
        <f t="shared" si="639"/>
        <v>2010s</v>
      </c>
      <c r="L6828" s="11" t="str">
        <f t="shared" si="640"/>
        <v>Pulse</v>
      </c>
      <c r="M6828" s="18">
        <f t="shared" si="641"/>
        <v>0.24662204724409448</v>
      </c>
    </row>
    <row r="6829" spans="1:13">
      <c r="A6829" s="4">
        <v>2014</v>
      </c>
      <c r="B6829" s="5" t="s">
        <v>210</v>
      </c>
      <c r="C6829" s="5" t="s">
        <v>236</v>
      </c>
      <c r="D6829" s="5" t="s">
        <v>15</v>
      </c>
      <c r="E6829" s="5">
        <v>174440</v>
      </c>
      <c r="F6829" s="6">
        <v>2680.52</v>
      </c>
      <c r="H6829" s="15" t="str">
        <f t="shared" si="636"/>
        <v>Medium</v>
      </c>
      <c r="I6829" s="11" t="str">
        <f t="shared" si="637"/>
        <v>Large</v>
      </c>
      <c r="J6829" s="11" t="str">
        <f t="shared" si="638"/>
        <v>Central</v>
      </c>
      <c r="K6829" s="11" t="str">
        <f t="shared" si="639"/>
        <v>2010s</v>
      </c>
      <c r="L6829" s="11" t="str">
        <f t="shared" si="640"/>
        <v>Cereal</v>
      </c>
      <c r="M6829" s="18">
        <f t="shared" si="641"/>
        <v>1.5366429717954598E-2</v>
      </c>
    </row>
    <row r="6830" spans="1:13">
      <c r="A6830" s="4">
        <v>2014</v>
      </c>
      <c r="B6830" s="5" t="s">
        <v>210</v>
      </c>
      <c r="C6830" s="5" t="s">
        <v>236</v>
      </c>
      <c r="D6830" s="5" t="s">
        <v>16</v>
      </c>
      <c r="E6830" s="5">
        <v>3430</v>
      </c>
      <c r="F6830" s="6">
        <v>1533.53</v>
      </c>
      <c r="H6830" s="15" t="str">
        <f t="shared" si="636"/>
        <v>Medium</v>
      </c>
      <c r="I6830" s="11" t="str">
        <f t="shared" si="637"/>
        <v>Medium</v>
      </c>
      <c r="J6830" s="11" t="str">
        <f t="shared" si="638"/>
        <v>Central</v>
      </c>
      <c r="K6830" s="11" t="str">
        <f t="shared" si="639"/>
        <v>2010s</v>
      </c>
      <c r="L6830" s="11" t="str">
        <f t="shared" si="640"/>
        <v>Cereal</v>
      </c>
      <c r="M6830" s="18">
        <f t="shared" si="641"/>
        <v>0.44709329446064139</v>
      </c>
    </row>
    <row r="6831" spans="1:13">
      <c r="A6831" s="4">
        <v>2014</v>
      </c>
      <c r="B6831" s="5" t="s">
        <v>210</v>
      </c>
      <c r="C6831" s="5" t="s">
        <v>236</v>
      </c>
      <c r="D6831" s="5" t="s">
        <v>17</v>
      </c>
      <c r="E6831" s="5">
        <v>4180</v>
      </c>
      <c r="F6831" s="6">
        <v>665.07</v>
      </c>
      <c r="H6831" s="15" t="str">
        <f t="shared" si="636"/>
        <v>Low</v>
      </c>
      <c r="I6831" s="11" t="str">
        <f t="shared" si="637"/>
        <v>Medium</v>
      </c>
      <c r="J6831" s="11" t="str">
        <f t="shared" si="638"/>
        <v>Central</v>
      </c>
      <c r="K6831" s="11" t="str">
        <f t="shared" si="639"/>
        <v>2010s</v>
      </c>
      <c r="L6831" s="11" t="str">
        <f t="shared" si="640"/>
        <v>Pulse</v>
      </c>
      <c r="M6831" s="18">
        <f t="shared" si="641"/>
        <v>0.15910765550239236</v>
      </c>
    </row>
    <row r="6832" spans="1:13">
      <c r="A6832" s="4">
        <v>2015</v>
      </c>
      <c r="B6832" s="5" t="s">
        <v>210</v>
      </c>
      <c r="C6832" s="5" t="s">
        <v>236</v>
      </c>
      <c r="D6832" s="5" t="s">
        <v>15</v>
      </c>
      <c r="E6832" s="5">
        <v>187870</v>
      </c>
      <c r="F6832" s="6">
        <v>2683.72</v>
      </c>
      <c r="H6832" s="15" t="str">
        <f t="shared" si="636"/>
        <v>Medium</v>
      </c>
      <c r="I6832" s="11" t="str">
        <f t="shared" si="637"/>
        <v>Large</v>
      </c>
      <c r="J6832" s="11" t="str">
        <f t="shared" si="638"/>
        <v>Central</v>
      </c>
      <c r="K6832" s="11" t="str">
        <f t="shared" si="639"/>
        <v>2010s</v>
      </c>
      <c r="L6832" s="11" t="str">
        <f t="shared" si="640"/>
        <v>Cereal</v>
      </c>
      <c r="M6832" s="18">
        <f t="shared" si="641"/>
        <v>1.4284984297652631E-2</v>
      </c>
    </row>
    <row r="6833" spans="1:13">
      <c r="A6833" s="4">
        <v>2015</v>
      </c>
      <c r="B6833" s="5" t="s">
        <v>210</v>
      </c>
      <c r="C6833" s="5" t="s">
        <v>236</v>
      </c>
      <c r="D6833" s="5" t="s">
        <v>16</v>
      </c>
      <c r="E6833" s="5">
        <v>3530</v>
      </c>
      <c r="F6833" s="6">
        <v>1450.42</v>
      </c>
      <c r="H6833" s="15" t="str">
        <f t="shared" si="636"/>
        <v>Medium</v>
      </c>
      <c r="I6833" s="11" t="str">
        <f t="shared" si="637"/>
        <v>Medium</v>
      </c>
      <c r="J6833" s="11" t="str">
        <f t="shared" si="638"/>
        <v>Central</v>
      </c>
      <c r="K6833" s="11" t="str">
        <f t="shared" si="639"/>
        <v>2010s</v>
      </c>
      <c r="L6833" s="11" t="str">
        <f t="shared" si="640"/>
        <v>Cereal</v>
      </c>
      <c r="M6833" s="18">
        <f t="shared" si="641"/>
        <v>0.41088385269121813</v>
      </c>
    </row>
    <row r="6834" spans="1:13">
      <c r="A6834" s="4">
        <v>2015</v>
      </c>
      <c r="B6834" s="5" t="s">
        <v>210</v>
      </c>
      <c r="C6834" s="5" t="s">
        <v>236</v>
      </c>
      <c r="D6834" s="5" t="s">
        <v>17</v>
      </c>
      <c r="E6834" s="5">
        <v>4420</v>
      </c>
      <c r="F6834" s="6">
        <v>1000</v>
      </c>
      <c r="H6834" s="15" t="str">
        <f t="shared" si="636"/>
        <v>Medium</v>
      </c>
      <c r="I6834" s="11" t="str">
        <f t="shared" si="637"/>
        <v>Medium</v>
      </c>
      <c r="J6834" s="11" t="str">
        <f t="shared" si="638"/>
        <v>Central</v>
      </c>
      <c r="K6834" s="11" t="str">
        <f t="shared" si="639"/>
        <v>2010s</v>
      </c>
      <c r="L6834" s="11" t="str">
        <f t="shared" si="640"/>
        <v>Pulse</v>
      </c>
      <c r="M6834" s="18">
        <f t="shared" si="641"/>
        <v>0.22624434389140272</v>
      </c>
    </row>
    <row r="6835" spans="1:13">
      <c r="A6835" s="4">
        <v>2016</v>
      </c>
      <c r="B6835" s="5" t="s">
        <v>210</v>
      </c>
      <c r="C6835" s="5" t="s">
        <v>236</v>
      </c>
      <c r="D6835" s="5" t="s">
        <v>15</v>
      </c>
      <c r="E6835" s="5">
        <v>196400</v>
      </c>
      <c r="F6835" s="6">
        <v>2681.03</v>
      </c>
      <c r="H6835" s="15" t="str">
        <f t="shared" si="636"/>
        <v>Medium</v>
      </c>
      <c r="I6835" s="11" t="str">
        <f t="shared" si="637"/>
        <v>Large</v>
      </c>
      <c r="J6835" s="11" t="str">
        <f t="shared" si="638"/>
        <v>Central</v>
      </c>
      <c r="K6835" s="11" t="str">
        <f t="shared" si="639"/>
        <v>2010s</v>
      </c>
      <c r="L6835" s="11" t="str">
        <f t="shared" si="640"/>
        <v>Cereal</v>
      </c>
      <c r="M6835" s="18">
        <f t="shared" si="641"/>
        <v>1.3650865580448066E-2</v>
      </c>
    </row>
    <row r="6836" spans="1:13">
      <c r="A6836" s="4">
        <v>2016</v>
      </c>
      <c r="B6836" s="5" t="s">
        <v>210</v>
      </c>
      <c r="C6836" s="5" t="s">
        <v>236</v>
      </c>
      <c r="D6836" s="5" t="s">
        <v>16</v>
      </c>
      <c r="E6836" s="5">
        <v>3700</v>
      </c>
      <c r="F6836" s="6">
        <v>1602.22</v>
      </c>
      <c r="H6836" s="15" t="str">
        <f t="shared" si="636"/>
        <v>Medium</v>
      </c>
      <c r="I6836" s="11" t="str">
        <f t="shared" si="637"/>
        <v>Medium</v>
      </c>
      <c r="J6836" s="11" t="str">
        <f t="shared" si="638"/>
        <v>Central</v>
      </c>
      <c r="K6836" s="11" t="str">
        <f t="shared" si="639"/>
        <v>2010s</v>
      </c>
      <c r="L6836" s="11" t="str">
        <f t="shared" si="640"/>
        <v>Cereal</v>
      </c>
      <c r="M6836" s="18">
        <f t="shared" si="641"/>
        <v>0.43303243243243245</v>
      </c>
    </row>
    <row r="6837" spans="1:13">
      <c r="A6837" s="4">
        <v>2016</v>
      </c>
      <c r="B6837" s="5" t="s">
        <v>210</v>
      </c>
      <c r="C6837" s="5" t="s">
        <v>236</v>
      </c>
      <c r="D6837" s="5" t="s">
        <v>17</v>
      </c>
      <c r="E6837" s="5">
        <v>4860</v>
      </c>
      <c r="F6837" s="6">
        <v>1392.39</v>
      </c>
      <c r="H6837" s="15" t="str">
        <f t="shared" si="636"/>
        <v>Medium</v>
      </c>
      <c r="I6837" s="11" t="str">
        <f t="shared" si="637"/>
        <v>Medium</v>
      </c>
      <c r="J6837" s="11" t="str">
        <f t="shared" si="638"/>
        <v>Central</v>
      </c>
      <c r="K6837" s="11" t="str">
        <f t="shared" si="639"/>
        <v>2010s</v>
      </c>
      <c r="L6837" s="11" t="str">
        <f t="shared" si="640"/>
        <v>Pulse</v>
      </c>
      <c r="M6837" s="18">
        <f t="shared" si="641"/>
        <v>0.28650000000000003</v>
      </c>
    </row>
    <row r="6838" spans="1:13">
      <c r="A6838" s="4">
        <v>2017</v>
      </c>
      <c r="B6838" s="5" t="s">
        <v>210</v>
      </c>
      <c r="C6838" s="5" t="s">
        <v>236</v>
      </c>
      <c r="D6838" s="5" t="s">
        <v>15</v>
      </c>
      <c r="E6838" s="5">
        <v>194460</v>
      </c>
      <c r="F6838" s="6">
        <v>2948.8</v>
      </c>
      <c r="H6838" s="15" t="str">
        <f t="shared" si="636"/>
        <v>Medium</v>
      </c>
      <c r="I6838" s="11" t="str">
        <f t="shared" si="637"/>
        <v>Large</v>
      </c>
      <c r="J6838" s="11" t="str">
        <f t="shared" si="638"/>
        <v>Central</v>
      </c>
      <c r="K6838" s="11" t="str">
        <f t="shared" si="639"/>
        <v>2010s</v>
      </c>
      <c r="L6838" s="11" t="str">
        <f t="shared" si="640"/>
        <v>Cereal</v>
      </c>
      <c r="M6838" s="18">
        <f t="shared" si="641"/>
        <v>1.5164044019335597E-2</v>
      </c>
    </row>
    <row r="6839" spans="1:13">
      <c r="A6839" s="4">
        <v>2017</v>
      </c>
      <c r="B6839" s="5" t="s">
        <v>210</v>
      </c>
      <c r="C6839" s="5" t="s">
        <v>236</v>
      </c>
      <c r="D6839" s="5" t="s">
        <v>16</v>
      </c>
      <c r="E6839" s="5">
        <v>3400</v>
      </c>
      <c r="F6839" s="6">
        <v>1721.42</v>
      </c>
      <c r="H6839" s="15" t="str">
        <f t="shared" si="636"/>
        <v>Medium</v>
      </c>
      <c r="I6839" s="11" t="str">
        <f t="shared" si="637"/>
        <v>Medium</v>
      </c>
      <c r="J6839" s="11" t="str">
        <f t="shared" si="638"/>
        <v>Central</v>
      </c>
      <c r="K6839" s="11" t="str">
        <f t="shared" si="639"/>
        <v>2010s</v>
      </c>
      <c r="L6839" s="11" t="str">
        <f t="shared" si="640"/>
        <v>Cereal</v>
      </c>
      <c r="M6839" s="18">
        <f t="shared" si="641"/>
        <v>0.50629999999999997</v>
      </c>
    </row>
    <row r="6840" spans="1:13">
      <c r="A6840" s="4">
        <v>2017</v>
      </c>
      <c r="B6840" s="5" t="s">
        <v>210</v>
      </c>
      <c r="C6840" s="5" t="s">
        <v>236</v>
      </c>
      <c r="D6840" s="5" t="s">
        <v>17</v>
      </c>
      <c r="E6840" s="5">
        <v>3590</v>
      </c>
      <c r="F6840" s="6">
        <v>1372.56</v>
      </c>
      <c r="H6840" s="15" t="str">
        <f t="shared" si="636"/>
        <v>Medium</v>
      </c>
      <c r="I6840" s="11" t="str">
        <f t="shared" si="637"/>
        <v>Medium</v>
      </c>
      <c r="J6840" s="11" t="str">
        <f t="shared" si="638"/>
        <v>Central</v>
      </c>
      <c r="K6840" s="11" t="str">
        <f t="shared" si="639"/>
        <v>2010s</v>
      </c>
      <c r="L6840" s="11" t="str">
        <f t="shared" si="640"/>
        <v>Pulse</v>
      </c>
      <c r="M6840" s="18">
        <f t="shared" si="641"/>
        <v>0.38232869080779941</v>
      </c>
    </row>
    <row r="6841" spans="1:13">
      <c r="A6841" s="4">
        <v>2008</v>
      </c>
      <c r="B6841" s="5" t="s">
        <v>210</v>
      </c>
      <c r="C6841" s="5" t="s">
        <v>237</v>
      </c>
      <c r="D6841" s="5" t="s">
        <v>15</v>
      </c>
      <c r="E6841" s="5">
        <v>147900</v>
      </c>
      <c r="F6841" s="6">
        <v>1847.33</v>
      </c>
      <c r="H6841" s="15" t="str">
        <f t="shared" si="636"/>
        <v>Medium</v>
      </c>
      <c r="I6841" s="11" t="str">
        <f t="shared" si="637"/>
        <v>Large</v>
      </c>
      <c r="J6841" s="11" t="str">
        <f t="shared" si="638"/>
        <v>Central</v>
      </c>
      <c r="K6841" s="11" t="str">
        <f t="shared" si="639"/>
        <v>2000s</v>
      </c>
      <c r="L6841" s="11" t="str">
        <f t="shared" si="640"/>
        <v>Cereal</v>
      </c>
      <c r="M6841" s="18">
        <f t="shared" si="641"/>
        <v>1.2490398918187965E-2</v>
      </c>
    </row>
    <row r="6842" spans="1:13">
      <c r="A6842" s="4">
        <v>2008</v>
      </c>
      <c r="B6842" s="5" t="s">
        <v>210</v>
      </c>
      <c r="C6842" s="5" t="s">
        <v>237</v>
      </c>
      <c r="D6842" s="5" t="s">
        <v>16</v>
      </c>
      <c r="E6842" s="5">
        <v>15040</v>
      </c>
      <c r="F6842" s="6">
        <v>594.41</v>
      </c>
      <c r="H6842" s="15" t="str">
        <f t="shared" si="636"/>
        <v>Low</v>
      </c>
      <c r="I6842" s="11" t="str">
        <f t="shared" si="637"/>
        <v>Large</v>
      </c>
      <c r="J6842" s="11" t="str">
        <f t="shared" si="638"/>
        <v>Central</v>
      </c>
      <c r="K6842" s="11" t="str">
        <f t="shared" si="639"/>
        <v>2000s</v>
      </c>
      <c r="L6842" s="11" t="str">
        <f t="shared" si="640"/>
        <v>Cereal</v>
      </c>
      <c r="M6842" s="18">
        <f t="shared" si="641"/>
        <v>3.9521941489361702E-2</v>
      </c>
    </row>
    <row r="6843" spans="1:13">
      <c r="A6843" s="4">
        <v>2008</v>
      </c>
      <c r="B6843" s="5" t="s">
        <v>210</v>
      </c>
      <c r="C6843" s="5" t="s">
        <v>237</v>
      </c>
      <c r="D6843" s="5" t="s">
        <v>17</v>
      </c>
      <c r="E6843" s="5">
        <v>24770</v>
      </c>
      <c r="F6843" s="6">
        <v>925.72</v>
      </c>
      <c r="H6843" s="15" t="str">
        <f t="shared" si="636"/>
        <v>Low</v>
      </c>
      <c r="I6843" s="11" t="str">
        <f t="shared" si="637"/>
        <v>Large</v>
      </c>
      <c r="J6843" s="11" t="str">
        <f t="shared" si="638"/>
        <v>Central</v>
      </c>
      <c r="K6843" s="11" t="str">
        <f t="shared" si="639"/>
        <v>2000s</v>
      </c>
      <c r="L6843" s="11" t="str">
        <f t="shared" si="640"/>
        <v>Pulse</v>
      </c>
      <c r="M6843" s="18">
        <f t="shared" si="641"/>
        <v>3.7372628179249093E-2</v>
      </c>
    </row>
    <row r="6844" spans="1:13">
      <c r="A6844" s="4">
        <v>2009</v>
      </c>
      <c r="B6844" s="5" t="s">
        <v>210</v>
      </c>
      <c r="C6844" s="5" t="s">
        <v>237</v>
      </c>
      <c r="D6844" s="5" t="s">
        <v>15</v>
      </c>
      <c r="E6844" s="5">
        <v>100120</v>
      </c>
      <c r="F6844" s="6">
        <v>1441.07</v>
      </c>
      <c r="H6844" s="15" t="str">
        <f t="shared" si="636"/>
        <v>Medium</v>
      </c>
      <c r="I6844" s="11" t="str">
        <f t="shared" si="637"/>
        <v>Large</v>
      </c>
      <c r="J6844" s="11" t="str">
        <f t="shared" si="638"/>
        <v>Central</v>
      </c>
      <c r="K6844" s="11" t="str">
        <f t="shared" si="639"/>
        <v>2000s</v>
      </c>
      <c r="L6844" s="11" t="str">
        <f t="shared" si="640"/>
        <v>Cereal</v>
      </c>
      <c r="M6844" s="18">
        <f t="shared" si="641"/>
        <v>1.4393427886536156E-2</v>
      </c>
    </row>
    <row r="6845" spans="1:13">
      <c r="A6845" s="4">
        <v>2009</v>
      </c>
      <c r="B6845" s="5" t="s">
        <v>210</v>
      </c>
      <c r="C6845" s="5" t="s">
        <v>237</v>
      </c>
      <c r="D6845" s="5" t="s">
        <v>16</v>
      </c>
      <c r="E6845" s="5">
        <v>15080</v>
      </c>
      <c r="F6845" s="6">
        <v>685.01</v>
      </c>
      <c r="H6845" s="15" t="str">
        <f t="shared" si="636"/>
        <v>Low</v>
      </c>
      <c r="I6845" s="11" t="str">
        <f t="shared" si="637"/>
        <v>Large</v>
      </c>
      <c r="J6845" s="11" t="str">
        <f t="shared" si="638"/>
        <v>Central</v>
      </c>
      <c r="K6845" s="11" t="str">
        <f t="shared" si="639"/>
        <v>2000s</v>
      </c>
      <c r="L6845" s="11" t="str">
        <f t="shared" si="640"/>
        <v>Cereal</v>
      </c>
      <c r="M6845" s="18">
        <f t="shared" si="641"/>
        <v>4.542506631299735E-2</v>
      </c>
    </row>
    <row r="6846" spans="1:13">
      <c r="A6846" s="4">
        <v>2009</v>
      </c>
      <c r="B6846" s="5" t="s">
        <v>210</v>
      </c>
      <c r="C6846" s="5" t="s">
        <v>237</v>
      </c>
      <c r="D6846" s="5" t="s">
        <v>17</v>
      </c>
      <c r="E6846" s="5">
        <v>25090</v>
      </c>
      <c r="F6846" s="6">
        <v>940.22</v>
      </c>
      <c r="H6846" s="15" t="str">
        <f t="shared" si="636"/>
        <v>Low</v>
      </c>
      <c r="I6846" s="11" t="str">
        <f t="shared" si="637"/>
        <v>Large</v>
      </c>
      <c r="J6846" s="11" t="str">
        <f t="shared" si="638"/>
        <v>Central</v>
      </c>
      <c r="K6846" s="11" t="str">
        <f t="shared" si="639"/>
        <v>2000s</v>
      </c>
      <c r="L6846" s="11" t="str">
        <f t="shared" si="640"/>
        <v>Pulse</v>
      </c>
      <c r="M6846" s="18">
        <f t="shared" si="641"/>
        <v>3.7473893981666007E-2</v>
      </c>
    </row>
    <row r="6847" spans="1:13">
      <c r="A6847" s="4">
        <v>2010</v>
      </c>
      <c r="B6847" s="5" t="s">
        <v>210</v>
      </c>
      <c r="C6847" s="5" t="s">
        <v>237</v>
      </c>
      <c r="D6847" s="5" t="s">
        <v>15</v>
      </c>
      <c r="E6847" s="5">
        <v>116450</v>
      </c>
      <c r="F6847" s="6">
        <v>1859.51</v>
      </c>
      <c r="H6847" s="15" t="str">
        <f t="shared" si="636"/>
        <v>Medium</v>
      </c>
      <c r="I6847" s="11" t="str">
        <f t="shared" si="637"/>
        <v>Large</v>
      </c>
      <c r="J6847" s="11" t="str">
        <f t="shared" si="638"/>
        <v>Central</v>
      </c>
      <c r="K6847" s="11" t="str">
        <f t="shared" si="639"/>
        <v>2010s</v>
      </c>
      <c r="L6847" s="11" t="str">
        <f t="shared" si="640"/>
        <v>Cereal</v>
      </c>
      <c r="M6847" s="18">
        <f t="shared" si="641"/>
        <v>1.5968312580506655E-2</v>
      </c>
    </row>
    <row r="6848" spans="1:13">
      <c r="A6848" s="4">
        <v>2010</v>
      </c>
      <c r="B6848" s="5" t="s">
        <v>210</v>
      </c>
      <c r="C6848" s="5" t="s">
        <v>237</v>
      </c>
      <c r="D6848" s="5" t="s">
        <v>16</v>
      </c>
      <c r="E6848" s="5">
        <v>14900</v>
      </c>
      <c r="F6848" s="6">
        <v>885.23</v>
      </c>
      <c r="H6848" s="15" t="str">
        <f t="shared" si="636"/>
        <v>Low</v>
      </c>
      <c r="I6848" s="11" t="str">
        <f t="shared" si="637"/>
        <v>Large</v>
      </c>
      <c r="J6848" s="11" t="str">
        <f t="shared" si="638"/>
        <v>Central</v>
      </c>
      <c r="K6848" s="11" t="str">
        <f t="shared" si="639"/>
        <v>2010s</v>
      </c>
      <c r="L6848" s="11" t="str">
        <f t="shared" si="640"/>
        <v>Cereal</v>
      </c>
      <c r="M6848" s="18">
        <f t="shared" si="641"/>
        <v>5.9411409395973155E-2</v>
      </c>
    </row>
    <row r="6849" spans="1:13">
      <c r="A6849" s="4">
        <v>2010</v>
      </c>
      <c r="B6849" s="5" t="s">
        <v>210</v>
      </c>
      <c r="C6849" s="5" t="s">
        <v>237</v>
      </c>
      <c r="D6849" s="5" t="s">
        <v>17</v>
      </c>
      <c r="E6849" s="5">
        <v>24720</v>
      </c>
      <c r="F6849" s="6">
        <v>1029.53</v>
      </c>
      <c r="H6849" s="15" t="str">
        <f t="shared" si="636"/>
        <v>Medium</v>
      </c>
      <c r="I6849" s="11" t="str">
        <f t="shared" si="637"/>
        <v>Large</v>
      </c>
      <c r="J6849" s="11" t="str">
        <f t="shared" si="638"/>
        <v>Central</v>
      </c>
      <c r="K6849" s="11" t="str">
        <f t="shared" si="639"/>
        <v>2010s</v>
      </c>
      <c r="L6849" s="11" t="str">
        <f t="shared" si="640"/>
        <v>Pulse</v>
      </c>
      <c r="M6849" s="18">
        <f t="shared" si="641"/>
        <v>4.1647653721682845E-2</v>
      </c>
    </row>
    <row r="6850" spans="1:13">
      <c r="A6850" s="4">
        <v>2011</v>
      </c>
      <c r="B6850" s="5" t="s">
        <v>210</v>
      </c>
      <c r="C6850" s="5" t="s">
        <v>237</v>
      </c>
      <c r="D6850" s="5" t="s">
        <v>15</v>
      </c>
      <c r="E6850" s="5">
        <v>125910</v>
      </c>
      <c r="F6850" s="6">
        <v>2115.88</v>
      </c>
      <c r="H6850" s="15" t="str">
        <f t="shared" si="636"/>
        <v>Medium</v>
      </c>
      <c r="I6850" s="11" t="str">
        <f t="shared" si="637"/>
        <v>Large</v>
      </c>
      <c r="J6850" s="11" t="str">
        <f t="shared" si="638"/>
        <v>Central</v>
      </c>
      <c r="K6850" s="11" t="str">
        <f t="shared" si="639"/>
        <v>2010s</v>
      </c>
      <c r="L6850" s="11" t="str">
        <f t="shared" si="640"/>
        <v>Cereal</v>
      </c>
      <c r="M6850" s="18">
        <f t="shared" si="641"/>
        <v>1.6804701771106347E-2</v>
      </c>
    </row>
    <row r="6851" spans="1:13">
      <c r="A6851" s="4">
        <v>2011</v>
      </c>
      <c r="B6851" s="5" t="s">
        <v>210</v>
      </c>
      <c r="C6851" s="5" t="s">
        <v>237</v>
      </c>
      <c r="D6851" s="5" t="s">
        <v>16</v>
      </c>
      <c r="E6851" s="5">
        <v>16740</v>
      </c>
      <c r="F6851" s="6">
        <v>856.03</v>
      </c>
      <c r="H6851" s="15" t="str">
        <f t="shared" ref="H6851:H6914" si="642">IF(F6851&lt;1000,"Low",IF(F6851&lt;3000,"Medium","High"))</f>
        <v>Low</v>
      </c>
      <c r="I6851" s="11" t="str">
        <f t="shared" ref="I6851:I6914" si="643">IF(E6851&lt;1000,"Small",IF(E6851&lt;5000,"Medium","Large"))</f>
        <v>Large</v>
      </c>
      <c r="J6851" s="11" t="str">
        <f t="shared" ref="J6851:J6914" si="644">IF(OR(B6851="Punjab",B6851="Haryana",B6851="Himachal Pradesh",B6851="Jammu and Kashmir",B6851="Uttarakhand",B6851="Delhi",B6851="Chandigarh"),"North",IF(OR(B6851="Tamil Nadu",B6851="Karnataka",B6851="Kerala",B6851="Andhra Pradesh",B6851="Telangana"),"South",IF(OR(B6851="Maharashtra",B6851="Gujarat",B6851="Goa",B6851="Rajasthan"),"West",IF(OR(B6851="West Bengal",B6851="Bihar",B6851="Jharkhand",B6851="Odisha",B6851="Assam",B6851="Sikkim",B6851="Arunachal Pradesh",B6851="Manipur",B6851="Meghalaya",B6851="Mizoram",B6851="Nagaland",B6851="Tripura"),"East","Central"))))</f>
        <v>Central</v>
      </c>
      <c r="K6851" s="11" t="str">
        <f t="shared" ref="K6851:K6914" si="645">LEFT(A6851,3)&amp;"0s"</f>
        <v>2010s</v>
      </c>
      <c r="L6851" s="11" t="str">
        <f t="shared" ref="L6851:L6914" si="646">IF(D6851="Rice","Cereal",IF(D6851="Maize","Cereal",IF(D6851="Chickpea","Pulse",IF(D6851="Cotton","Fiber","Other"))))</f>
        <v>Cereal</v>
      </c>
      <c r="M6851" s="18">
        <f t="shared" ref="M6851:M6914" si="647">F6851/E6851</f>
        <v>5.1136798088410991E-2</v>
      </c>
    </row>
    <row r="6852" spans="1:13">
      <c r="A6852" s="4">
        <v>2011</v>
      </c>
      <c r="B6852" s="5" t="s">
        <v>210</v>
      </c>
      <c r="C6852" s="5" t="s">
        <v>237</v>
      </c>
      <c r="D6852" s="5" t="s">
        <v>17</v>
      </c>
      <c r="E6852" s="5">
        <v>24600</v>
      </c>
      <c r="F6852" s="6">
        <v>1064.6300000000001</v>
      </c>
      <c r="H6852" s="15" t="str">
        <f t="shared" si="642"/>
        <v>Medium</v>
      </c>
      <c r="I6852" s="11" t="str">
        <f t="shared" si="643"/>
        <v>Large</v>
      </c>
      <c r="J6852" s="11" t="str">
        <f t="shared" si="644"/>
        <v>Central</v>
      </c>
      <c r="K6852" s="11" t="str">
        <f t="shared" si="645"/>
        <v>2010s</v>
      </c>
      <c r="L6852" s="11" t="str">
        <f t="shared" si="646"/>
        <v>Pulse</v>
      </c>
      <c r="M6852" s="18">
        <f t="shared" si="647"/>
        <v>4.3277642276422772E-2</v>
      </c>
    </row>
    <row r="6853" spans="1:13">
      <c r="A6853" s="4">
        <v>2012</v>
      </c>
      <c r="B6853" s="5" t="s">
        <v>210</v>
      </c>
      <c r="C6853" s="5" t="s">
        <v>237</v>
      </c>
      <c r="D6853" s="5" t="s">
        <v>15</v>
      </c>
      <c r="E6853" s="5">
        <v>124500</v>
      </c>
      <c r="F6853" s="6">
        <v>2266.83</v>
      </c>
      <c r="H6853" s="15" t="str">
        <f t="shared" si="642"/>
        <v>Medium</v>
      </c>
      <c r="I6853" s="11" t="str">
        <f t="shared" si="643"/>
        <v>Large</v>
      </c>
      <c r="J6853" s="11" t="str">
        <f t="shared" si="644"/>
        <v>Central</v>
      </c>
      <c r="K6853" s="11" t="str">
        <f t="shared" si="645"/>
        <v>2010s</v>
      </c>
      <c r="L6853" s="11" t="str">
        <f t="shared" si="646"/>
        <v>Cereal</v>
      </c>
      <c r="M6853" s="18">
        <f t="shared" si="647"/>
        <v>1.8207469879518073E-2</v>
      </c>
    </row>
    <row r="6854" spans="1:13">
      <c r="A6854" s="4">
        <v>2012</v>
      </c>
      <c r="B6854" s="5" t="s">
        <v>210</v>
      </c>
      <c r="C6854" s="5" t="s">
        <v>237</v>
      </c>
      <c r="D6854" s="5" t="s">
        <v>16</v>
      </c>
      <c r="E6854" s="5">
        <v>16580</v>
      </c>
      <c r="F6854" s="6">
        <v>1003.02</v>
      </c>
      <c r="H6854" s="15" t="str">
        <f t="shared" si="642"/>
        <v>Medium</v>
      </c>
      <c r="I6854" s="11" t="str">
        <f t="shared" si="643"/>
        <v>Large</v>
      </c>
      <c r="J6854" s="11" t="str">
        <f t="shared" si="644"/>
        <v>Central</v>
      </c>
      <c r="K6854" s="11" t="str">
        <f t="shared" si="645"/>
        <v>2010s</v>
      </c>
      <c r="L6854" s="11" t="str">
        <f t="shared" si="646"/>
        <v>Cereal</v>
      </c>
      <c r="M6854" s="18">
        <f t="shared" si="647"/>
        <v>6.0495778045838361E-2</v>
      </c>
    </row>
    <row r="6855" spans="1:13">
      <c r="A6855" s="4">
        <v>2012</v>
      </c>
      <c r="B6855" s="5" t="s">
        <v>210</v>
      </c>
      <c r="C6855" s="5" t="s">
        <v>237</v>
      </c>
      <c r="D6855" s="5" t="s">
        <v>17</v>
      </c>
      <c r="E6855" s="5">
        <v>24660</v>
      </c>
      <c r="F6855" s="6">
        <v>1176.8</v>
      </c>
      <c r="H6855" s="15" t="str">
        <f t="shared" si="642"/>
        <v>Medium</v>
      </c>
      <c r="I6855" s="11" t="str">
        <f t="shared" si="643"/>
        <v>Large</v>
      </c>
      <c r="J6855" s="11" t="str">
        <f t="shared" si="644"/>
        <v>Central</v>
      </c>
      <c r="K6855" s="11" t="str">
        <f t="shared" si="645"/>
        <v>2010s</v>
      </c>
      <c r="L6855" s="11" t="str">
        <f t="shared" si="646"/>
        <v>Pulse</v>
      </c>
      <c r="M6855" s="18">
        <f t="shared" si="647"/>
        <v>4.7721005677210056E-2</v>
      </c>
    </row>
    <row r="6856" spans="1:13">
      <c r="A6856" s="4">
        <v>2013</v>
      </c>
      <c r="B6856" s="5" t="s">
        <v>210</v>
      </c>
      <c r="C6856" s="5" t="s">
        <v>237</v>
      </c>
      <c r="D6856" s="5" t="s">
        <v>15</v>
      </c>
      <c r="E6856" s="5">
        <v>111940</v>
      </c>
      <c r="F6856" s="6">
        <v>2264.16</v>
      </c>
      <c r="H6856" s="15" t="str">
        <f t="shared" si="642"/>
        <v>Medium</v>
      </c>
      <c r="I6856" s="11" t="str">
        <f t="shared" si="643"/>
        <v>Large</v>
      </c>
      <c r="J6856" s="11" t="str">
        <f t="shared" si="644"/>
        <v>Central</v>
      </c>
      <c r="K6856" s="11" t="str">
        <f t="shared" si="645"/>
        <v>2010s</v>
      </c>
      <c r="L6856" s="11" t="str">
        <f t="shared" si="646"/>
        <v>Cereal</v>
      </c>
      <c r="M6856" s="18">
        <f t="shared" si="647"/>
        <v>2.02265499374665E-2</v>
      </c>
    </row>
    <row r="6857" spans="1:13">
      <c r="A6857" s="4">
        <v>2013</v>
      </c>
      <c r="B6857" s="5" t="s">
        <v>210</v>
      </c>
      <c r="C6857" s="5" t="s">
        <v>237</v>
      </c>
      <c r="D6857" s="5" t="s">
        <v>16</v>
      </c>
      <c r="E6857" s="5">
        <v>14670</v>
      </c>
      <c r="F6857" s="6">
        <v>1160.19</v>
      </c>
      <c r="H6857" s="15" t="str">
        <f t="shared" si="642"/>
        <v>Medium</v>
      </c>
      <c r="I6857" s="11" t="str">
        <f t="shared" si="643"/>
        <v>Large</v>
      </c>
      <c r="J6857" s="11" t="str">
        <f t="shared" si="644"/>
        <v>Central</v>
      </c>
      <c r="K6857" s="11" t="str">
        <f t="shared" si="645"/>
        <v>2010s</v>
      </c>
      <c r="L6857" s="11" t="str">
        <f t="shared" si="646"/>
        <v>Cereal</v>
      </c>
      <c r="M6857" s="18">
        <f t="shared" si="647"/>
        <v>7.9085889570552154E-2</v>
      </c>
    </row>
    <row r="6858" spans="1:13">
      <c r="A6858" s="4">
        <v>2013</v>
      </c>
      <c r="B6858" s="5" t="s">
        <v>210</v>
      </c>
      <c r="C6858" s="5" t="s">
        <v>237</v>
      </c>
      <c r="D6858" s="5" t="s">
        <v>17</v>
      </c>
      <c r="E6858" s="5">
        <v>20590</v>
      </c>
      <c r="F6858" s="6">
        <v>1077.22</v>
      </c>
      <c r="H6858" s="15" t="str">
        <f t="shared" si="642"/>
        <v>Medium</v>
      </c>
      <c r="I6858" s="11" t="str">
        <f t="shared" si="643"/>
        <v>Large</v>
      </c>
      <c r="J6858" s="11" t="str">
        <f t="shared" si="644"/>
        <v>Central</v>
      </c>
      <c r="K6858" s="11" t="str">
        <f t="shared" si="645"/>
        <v>2010s</v>
      </c>
      <c r="L6858" s="11" t="str">
        <f t="shared" si="646"/>
        <v>Pulse</v>
      </c>
      <c r="M6858" s="18">
        <f t="shared" si="647"/>
        <v>5.2317629917435653E-2</v>
      </c>
    </row>
    <row r="6859" spans="1:13">
      <c r="A6859" s="4">
        <v>2014</v>
      </c>
      <c r="B6859" s="5" t="s">
        <v>210</v>
      </c>
      <c r="C6859" s="5" t="s">
        <v>237</v>
      </c>
      <c r="D6859" s="5" t="s">
        <v>15</v>
      </c>
      <c r="E6859" s="5">
        <v>110560</v>
      </c>
      <c r="F6859" s="6">
        <v>2171.7600000000002</v>
      </c>
      <c r="H6859" s="15" t="str">
        <f t="shared" si="642"/>
        <v>Medium</v>
      </c>
      <c r="I6859" s="11" t="str">
        <f t="shared" si="643"/>
        <v>Large</v>
      </c>
      <c r="J6859" s="11" t="str">
        <f t="shared" si="644"/>
        <v>Central</v>
      </c>
      <c r="K6859" s="11" t="str">
        <f t="shared" si="645"/>
        <v>2010s</v>
      </c>
      <c r="L6859" s="11" t="str">
        <f t="shared" si="646"/>
        <v>Cereal</v>
      </c>
      <c r="M6859" s="18">
        <f t="shared" si="647"/>
        <v>1.9643270622286543E-2</v>
      </c>
    </row>
    <row r="6860" spans="1:13">
      <c r="A6860" s="4">
        <v>2014</v>
      </c>
      <c r="B6860" s="5" t="s">
        <v>210</v>
      </c>
      <c r="C6860" s="5" t="s">
        <v>237</v>
      </c>
      <c r="D6860" s="5" t="s">
        <v>16</v>
      </c>
      <c r="E6860" s="5">
        <v>17150</v>
      </c>
      <c r="F6860" s="6">
        <v>1061.81</v>
      </c>
      <c r="H6860" s="15" t="str">
        <f t="shared" si="642"/>
        <v>Medium</v>
      </c>
      <c r="I6860" s="11" t="str">
        <f t="shared" si="643"/>
        <v>Large</v>
      </c>
      <c r="J6860" s="11" t="str">
        <f t="shared" si="644"/>
        <v>Central</v>
      </c>
      <c r="K6860" s="11" t="str">
        <f t="shared" si="645"/>
        <v>2010s</v>
      </c>
      <c r="L6860" s="11" t="str">
        <f t="shared" si="646"/>
        <v>Cereal</v>
      </c>
      <c r="M6860" s="18">
        <f t="shared" si="647"/>
        <v>6.1913119533527697E-2</v>
      </c>
    </row>
    <row r="6861" spans="1:13">
      <c r="A6861" s="4">
        <v>2014</v>
      </c>
      <c r="B6861" s="5" t="s">
        <v>210</v>
      </c>
      <c r="C6861" s="5" t="s">
        <v>237</v>
      </c>
      <c r="D6861" s="5" t="s">
        <v>17</v>
      </c>
      <c r="E6861" s="5">
        <v>23890</v>
      </c>
      <c r="F6861" s="6">
        <v>979.91</v>
      </c>
      <c r="H6861" s="15" t="str">
        <f t="shared" si="642"/>
        <v>Low</v>
      </c>
      <c r="I6861" s="11" t="str">
        <f t="shared" si="643"/>
        <v>Large</v>
      </c>
      <c r="J6861" s="11" t="str">
        <f t="shared" si="644"/>
        <v>Central</v>
      </c>
      <c r="K6861" s="11" t="str">
        <f t="shared" si="645"/>
        <v>2010s</v>
      </c>
      <c r="L6861" s="11" t="str">
        <f t="shared" si="646"/>
        <v>Pulse</v>
      </c>
      <c r="M6861" s="18">
        <f t="shared" si="647"/>
        <v>4.1017580577647553E-2</v>
      </c>
    </row>
    <row r="6862" spans="1:13">
      <c r="A6862" s="4">
        <v>2015</v>
      </c>
      <c r="B6862" s="5" t="s">
        <v>210</v>
      </c>
      <c r="C6862" s="5" t="s">
        <v>237</v>
      </c>
      <c r="D6862" s="5" t="s">
        <v>15</v>
      </c>
      <c r="E6862" s="5">
        <v>126610</v>
      </c>
      <c r="F6862" s="6">
        <v>1652.79</v>
      </c>
      <c r="H6862" s="15" t="str">
        <f t="shared" si="642"/>
        <v>Medium</v>
      </c>
      <c r="I6862" s="11" t="str">
        <f t="shared" si="643"/>
        <v>Large</v>
      </c>
      <c r="J6862" s="11" t="str">
        <f t="shared" si="644"/>
        <v>Central</v>
      </c>
      <c r="K6862" s="11" t="str">
        <f t="shared" si="645"/>
        <v>2010s</v>
      </c>
      <c r="L6862" s="11" t="str">
        <f t="shared" si="646"/>
        <v>Cereal</v>
      </c>
      <c r="M6862" s="18">
        <f t="shared" si="647"/>
        <v>1.3054182134112628E-2</v>
      </c>
    </row>
    <row r="6863" spans="1:13">
      <c r="A6863" s="4">
        <v>2015</v>
      </c>
      <c r="B6863" s="5" t="s">
        <v>210</v>
      </c>
      <c r="C6863" s="5" t="s">
        <v>237</v>
      </c>
      <c r="D6863" s="5" t="s">
        <v>16</v>
      </c>
      <c r="E6863" s="5">
        <v>16100</v>
      </c>
      <c r="F6863" s="6">
        <v>893.79</v>
      </c>
      <c r="H6863" s="15" t="str">
        <f t="shared" si="642"/>
        <v>Low</v>
      </c>
      <c r="I6863" s="11" t="str">
        <f t="shared" si="643"/>
        <v>Large</v>
      </c>
      <c r="J6863" s="11" t="str">
        <f t="shared" si="644"/>
        <v>Central</v>
      </c>
      <c r="K6863" s="11" t="str">
        <f t="shared" si="645"/>
        <v>2010s</v>
      </c>
      <c r="L6863" s="11" t="str">
        <f t="shared" si="646"/>
        <v>Cereal</v>
      </c>
      <c r="M6863" s="18">
        <f t="shared" si="647"/>
        <v>5.5514906832298136E-2</v>
      </c>
    </row>
    <row r="6864" spans="1:13">
      <c r="A6864" s="4">
        <v>2015</v>
      </c>
      <c r="B6864" s="5" t="s">
        <v>210</v>
      </c>
      <c r="C6864" s="5" t="s">
        <v>237</v>
      </c>
      <c r="D6864" s="5" t="s">
        <v>17</v>
      </c>
      <c r="E6864" s="5">
        <v>22140</v>
      </c>
      <c r="F6864" s="6">
        <v>781.84</v>
      </c>
      <c r="H6864" s="15" t="str">
        <f t="shared" si="642"/>
        <v>Low</v>
      </c>
      <c r="I6864" s="11" t="str">
        <f t="shared" si="643"/>
        <v>Large</v>
      </c>
      <c r="J6864" s="11" t="str">
        <f t="shared" si="644"/>
        <v>Central</v>
      </c>
      <c r="K6864" s="11" t="str">
        <f t="shared" si="645"/>
        <v>2010s</v>
      </c>
      <c r="L6864" s="11" t="str">
        <f t="shared" si="646"/>
        <v>Pulse</v>
      </c>
      <c r="M6864" s="18">
        <f t="shared" si="647"/>
        <v>3.5313459801264678E-2</v>
      </c>
    </row>
    <row r="6865" spans="1:13">
      <c r="A6865" s="4">
        <v>2016</v>
      </c>
      <c r="B6865" s="5" t="s">
        <v>210</v>
      </c>
      <c r="C6865" s="5" t="s">
        <v>237</v>
      </c>
      <c r="D6865" s="5" t="s">
        <v>15</v>
      </c>
      <c r="E6865" s="5">
        <v>123770</v>
      </c>
      <c r="F6865" s="6">
        <v>2628.42</v>
      </c>
      <c r="H6865" s="15" t="str">
        <f t="shared" si="642"/>
        <v>Medium</v>
      </c>
      <c r="I6865" s="11" t="str">
        <f t="shared" si="643"/>
        <v>Large</v>
      </c>
      <c r="J6865" s="11" t="str">
        <f t="shared" si="644"/>
        <v>Central</v>
      </c>
      <c r="K6865" s="11" t="str">
        <f t="shared" si="645"/>
        <v>2010s</v>
      </c>
      <c r="L6865" s="11" t="str">
        <f t="shared" si="646"/>
        <v>Cereal</v>
      </c>
      <c r="M6865" s="18">
        <f t="shared" si="647"/>
        <v>2.1236325442352752E-2</v>
      </c>
    </row>
    <row r="6866" spans="1:13">
      <c r="A6866" s="4">
        <v>2016</v>
      </c>
      <c r="B6866" s="5" t="s">
        <v>210</v>
      </c>
      <c r="C6866" s="5" t="s">
        <v>237</v>
      </c>
      <c r="D6866" s="5" t="s">
        <v>16</v>
      </c>
      <c r="E6866" s="5">
        <v>17000</v>
      </c>
      <c r="F6866" s="6">
        <v>846.68</v>
      </c>
      <c r="H6866" s="15" t="str">
        <f t="shared" si="642"/>
        <v>Low</v>
      </c>
      <c r="I6866" s="11" t="str">
        <f t="shared" si="643"/>
        <v>Large</v>
      </c>
      <c r="J6866" s="11" t="str">
        <f t="shared" si="644"/>
        <v>Central</v>
      </c>
      <c r="K6866" s="11" t="str">
        <f t="shared" si="645"/>
        <v>2010s</v>
      </c>
      <c r="L6866" s="11" t="str">
        <f t="shared" si="646"/>
        <v>Cereal</v>
      </c>
      <c r="M6866" s="18">
        <f t="shared" si="647"/>
        <v>4.9804705882352938E-2</v>
      </c>
    </row>
    <row r="6867" spans="1:13">
      <c r="A6867" s="4">
        <v>2016</v>
      </c>
      <c r="B6867" s="5" t="s">
        <v>210</v>
      </c>
      <c r="C6867" s="5" t="s">
        <v>237</v>
      </c>
      <c r="D6867" s="5" t="s">
        <v>17</v>
      </c>
      <c r="E6867" s="5">
        <v>25150</v>
      </c>
      <c r="F6867" s="6">
        <v>1179.57</v>
      </c>
      <c r="H6867" s="15" t="str">
        <f t="shared" si="642"/>
        <v>Medium</v>
      </c>
      <c r="I6867" s="11" t="str">
        <f t="shared" si="643"/>
        <v>Large</v>
      </c>
      <c r="J6867" s="11" t="str">
        <f t="shared" si="644"/>
        <v>Central</v>
      </c>
      <c r="K6867" s="11" t="str">
        <f t="shared" si="645"/>
        <v>2010s</v>
      </c>
      <c r="L6867" s="11" t="str">
        <f t="shared" si="646"/>
        <v>Pulse</v>
      </c>
      <c r="M6867" s="18">
        <f t="shared" si="647"/>
        <v>4.6901391650099399E-2</v>
      </c>
    </row>
    <row r="6868" spans="1:13">
      <c r="A6868" s="4">
        <v>2017</v>
      </c>
      <c r="B6868" s="5" t="s">
        <v>210</v>
      </c>
      <c r="C6868" s="5" t="s">
        <v>237</v>
      </c>
      <c r="D6868" s="5" t="s">
        <v>15</v>
      </c>
      <c r="E6868" s="5">
        <v>123580</v>
      </c>
      <c r="F6868" s="6">
        <v>2601.1</v>
      </c>
      <c r="H6868" s="15" t="str">
        <f t="shared" si="642"/>
        <v>Medium</v>
      </c>
      <c r="I6868" s="11" t="str">
        <f t="shared" si="643"/>
        <v>Large</v>
      </c>
      <c r="J6868" s="11" t="str">
        <f t="shared" si="644"/>
        <v>Central</v>
      </c>
      <c r="K6868" s="11" t="str">
        <f t="shared" si="645"/>
        <v>2010s</v>
      </c>
      <c r="L6868" s="11" t="str">
        <f t="shared" si="646"/>
        <v>Cereal</v>
      </c>
      <c r="M6868" s="18">
        <f t="shared" si="647"/>
        <v>2.1047904191616767E-2</v>
      </c>
    </row>
    <row r="6869" spans="1:13">
      <c r="A6869" s="4">
        <v>2017</v>
      </c>
      <c r="B6869" s="5" t="s">
        <v>210</v>
      </c>
      <c r="C6869" s="5" t="s">
        <v>237</v>
      </c>
      <c r="D6869" s="5" t="s">
        <v>16</v>
      </c>
      <c r="E6869" s="5">
        <v>15280</v>
      </c>
      <c r="F6869" s="6">
        <v>1009.75</v>
      </c>
      <c r="H6869" s="15" t="str">
        <f t="shared" si="642"/>
        <v>Medium</v>
      </c>
      <c r="I6869" s="11" t="str">
        <f t="shared" si="643"/>
        <v>Large</v>
      </c>
      <c r="J6869" s="11" t="str">
        <f t="shared" si="644"/>
        <v>Central</v>
      </c>
      <c r="K6869" s="11" t="str">
        <f t="shared" si="645"/>
        <v>2010s</v>
      </c>
      <c r="L6869" s="11" t="str">
        <f t="shared" si="646"/>
        <v>Cereal</v>
      </c>
      <c r="M6869" s="18">
        <f t="shared" si="647"/>
        <v>6.6083115183246069E-2</v>
      </c>
    </row>
    <row r="6870" spans="1:13">
      <c r="A6870" s="4">
        <v>2017</v>
      </c>
      <c r="B6870" s="5" t="s">
        <v>210</v>
      </c>
      <c r="C6870" s="5" t="s">
        <v>237</v>
      </c>
      <c r="D6870" s="5" t="s">
        <v>17</v>
      </c>
      <c r="E6870" s="5">
        <v>25100</v>
      </c>
      <c r="F6870" s="6">
        <v>1399.79</v>
      </c>
      <c r="H6870" s="15" t="str">
        <f t="shared" si="642"/>
        <v>Medium</v>
      </c>
      <c r="I6870" s="11" t="str">
        <f t="shared" si="643"/>
        <v>Large</v>
      </c>
      <c r="J6870" s="11" t="str">
        <f t="shared" si="644"/>
        <v>Central</v>
      </c>
      <c r="K6870" s="11" t="str">
        <f t="shared" si="645"/>
        <v>2010s</v>
      </c>
      <c r="L6870" s="11" t="str">
        <f t="shared" si="646"/>
        <v>Pulse</v>
      </c>
      <c r="M6870" s="18">
        <f t="shared" si="647"/>
        <v>5.5768525896414338E-2</v>
      </c>
    </row>
    <row r="6871" spans="1:13">
      <c r="A6871" s="4">
        <v>2008</v>
      </c>
      <c r="B6871" s="5" t="s">
        <v>210</v>
      </c>
      <c r="C6871" s="5" t="s">
        <v>238</v>
      </c>
      <c r="D6871" s="5" t="s">
        <v>15</v>
      </c>
      <c r="E6871" s="5">
        <v>147010</v>
      </c>
      <c r="F6871" s="6">
        <v>2154</v>
      </c>
      <c r="H6871" s="15" t="str">
        <f t="shared" si="642"/>
        <v>Medium</v>
      </c>
      <c r="I6871" s="11" t="str">
        <f t="shared" si="643"/>
        <v>Large</v>
      </c>
      <c r="J6871" s="11" t="str">
        <f t="shared" si="644"/>
        <v>Central</v>
      </c>
      <c r="K6871" s="11" t="str">
        <f t="shared" si="645"/>
        <v>2000s</v>
      </c>
      <c r="L6871" s="11" t="str">
        <f t="shared" si="646"/>
        <v>Cereal</v>
      </c>
      <c r="M6871" s="18">
        <f t="shared" si="647"/>
        <v>1.4652064485409157E-2</v>
      </c>
    </row>
    <row r="6872" spans="1:13">
      <c r="A6872" s="4">
        <v>2008</v>
      </c>
      <c r="B6872" s="5" t="s">
        <v>210</v>
      </c>
      <c r="C6872" s="5" t="s">
        <v>238</v>
      </c>
      <c r="D6872" s="5" t="s">
        <v>16</v>
      </c>
      <c r="E6872" s="5">
        <v>45010</v>
      </c>
      <c r="F6872" s="6">
        <v>1308.3800000000001</v>
      </c>
      <c r="H6872" s="15" t="str">
        <f t="shared" si="642"/>
        <v>Medium</v>
      </c>
      <c r="I6872" s="11" t="str">
        <f t="shared" si="643"/>
        <v>Large</v>
      </c>
      <c r="J6872" s="11" t="str">
        <f t="shared" si="644"/>
        <v>Central</v>
      </c>
      <c r="K6872" s="11" t="str">
        <f t="shared" si="645"/>
        <v>2000s</v>
      </c>
      <c r="L6872" s="11" t="str">
        <f t="shared" si="646"/>
        <v>Cereal</v>
      </c>
      <c r="M6872" s="18">
        <f t="shared" si="647"/>
        <v>2.9068651410797602E-2</v>
      </c>
    </row>
    <row r="6873" spans="1:13">
      <c r="A6873" s="4">
        <v>2008</v>
      </c>
      <c r="B6873" s="5" t="s">
        <v>210</v>
      </c>
      <c r="C6873" s="5" t="s">
        <v>238</v>
      </c>
      <c r="D6873" s="5" t="s">
        <v>17</v>
      </c>
      <c r="E6873" s="5">
        <v>5110</v>
      </c>
      <c r="F6873" s="6">
        <v>1060.67</v>
      </c>
      <c r="H6873" s="15" t="str">
        <f t="shared" si="642"/>
        <v>Medium</v>
      </c>
      <c r="I6873" s="11" t="str">
        <f t="shared" si="643"/>
        <v>Large</v>
      </c>
      <c r="J6873" s="11" t="str">
        <f t="shared" si="644"/>
        <v>Central</v>
      </c>
      <c r="K6873" s="11" t="str">
        <f t="shared" si="645"/>
        <v>2000s</v>
      </c>
      <c r="L6873" s="11" t="str">
        <f t="shared" si="646"/>
        <v>Pulse</v>
      </c>
      <c r="M6873" s="18">
        <f t="shared" si="647"/>
        <v>0.20756751467710374</v>
      </c>
    </row>
    <row r="6874" spans="1:13">
      <c r="A6874" s="4">
        <v>2009</v>
      </c>
      <c r="B6874" s="5" t="s">
        <v>210</v>
      </c>
      <c r="C6874" s="5" t="s">
        <v>238</v>
      </c>
      <c r="D6874" s="5" t="s">
        <v>15</v>
      </c>
      <c r="E6874" s="5">
        <v>140840</v>
      </c>
      <c r="F6874" s="6">
        <v>1976</v>
      </c>
      <c r="H6874" s="15" t="str">
        <f t="shared" si="642"/>
        <v>Medium</v>
      </c>
      <c r="I6874" s="11" t="str">
        <f t="shared" si="643"/>
        <v>Large</v>
      </c>
      <c r="J6874" s="11" t="str">
        <f t="shared" si="644"/>
        <v>Central</v>
      </c>
      <c r="K6874" s="11" t="str">
        <f t="shared" si="645"/>
        <v>2000s</v>
      </c>
      <c r="L6874" s="11" t="str">
        <f t="shared" si="646"/>
        <v>Cereal</v>
      </c>
      <c r="M6874" s="18">
        <f t="shared" si="647"/>
        <v>1.4030105083783016E-2</v>
      </c>
    </row>
    <row r="6875" spans="1:13">
      <c r="A6875" s="4">
        <v>2009</v>
      </c>
      <c r="B6875" s="5" t="s">
        <v>210</v>
      </c>
      <c r="C6875" s="5" t="s">
        <v>238</v>
      </c>
      <c r="D6875" s="5" t="s">
        <v>16</v>
      </c>
      <c r="E6875" s="5">
        <v>43250</v>
      </c>
      <c r="F6875" s="6">
        <v>1429.13</v>
      </c>
      <c r="H6875" s="15" t="str">
        <f t="shared" si="642"/>
        <v>Medium</v>
      </c>
      <c r="I6875" s="11" t="str">
        <f t="shared" si="643"/>
        <v>Large</v>
      </c>
      <c r="J6875" s="11" t="str">
        <f t="shared" si="644"/>
        <v>Central</v>
      </c>
      <c r="K6875" s="11" t="str">
        <f t="shared" si="645"/>
        <v>2000s</v>
      </c>
      <c r="L6875" s="11" t="str">
        <f t="shared" si="646"/>
        <v>Cereal</v>
      </c>
      <c r="M6875" s="18">
        <f t="shared" si="647"/>
        <v>3.3043468208092487E-2</v>
      </c>
    </row>
    <row r="6876" spans="1:13">
      <c r="A6876" s="4">
        <v>2009</v>
      </c>
      <c r="B6876" s="5" t="s">
        <v>210</v>
      </c>
      <c r="C6876" s="5" t="s">
        <v>238</v>
      </c>
      <c r="D6876" s="5" t="s">
        <v>17</v>
      </c>
      <c r="E6876" s="5">
        <v>5090</v>
      </c>
      <c r="F6876" s="6">
        <v>897.84</v>
      </c>
      <c r="H6876" s="15" t="str">
        <f t="shared" si="642"/>
        <v>Low</v>
      </c>
      <c r="I6876" s="11" t="str">
        <f t="shared" si="643"/>
        <v>Large</v>
      </c>
      <c r="J6876" s="11" t="str">
        <f t="shared" si="644"/>
        <v>Central</v>
      </c>
      <c r="K6876" s="11" t="str">
        <f t="shared" si="645"/>
        <v>2000s</v>
      </c>
      <c r="L6876" s="11" t="str">
        <f t="shared" si="646"/>
        <v>Pulse</v>
      </c>
      <c r="M6876" s="18">
        <f t="shared" si="647"/>
        <v>0.17639292730844794</v>
      </c>
    </row>
    <row r="6877" spans="1:13">
      <c r="A6877" s="4">
        <v>2010</v>
      </c>
      <c r="B6877" s="5" t="s">
        <v>210</v>
      </c>
      <c r="C6877" s="5" t="s">
        <v>238</v>
      </c>
      <c r="D6877" s="5" t="s">
        <v>15</v>
      </c>
      <c r="E6877" s="5">
        <v>144030</v>
      </c>
      <c r="F6877" s="6">
        <v>2087.13</v>
      </c>
      <c r="H6877" s="15" t="str">
        <f t="shared" si="642"/>
        <v>Medium</v>
      </c>
      <c r="I6877" s="11" t="str">
        <f t="shared" si="643"/>
        <v>Large</v>
      </c>
      <c r="J6877" s="11" t="str">
        <f t="shared" si="644"/>
        <v>Central</v>
      </c>
      <c r="K6877" s="11" t="str">
        <f t="shared" si="645"/>
        <v>2010s</v>
      </c>
      <c r="L6877" s="11" t="str">
        <f t="shared" si="646"/>
        <v>Cereal</v>
      </c>
      <c r="M6877" s="18">
        <f t="shared" si="647"/>
        <v>1.4490939387627579E-2</v>
      </c>
    </row>
    <row r="6878" spans="1:13">
      <c r="A6878" s="4">
        <v>2010</v>
      </c>
      <c r="B6878" s="5" t="s">
        <v>210</v>
      </c>
      <c r="C6878" s="5" t="s">
        <v>238</v>
      </c>
      <c r="D6878" s="5" t="s">
        <v>16</v>
      </c>
      <c r="E6878" s="5">
        <v>45350</v>
      </c>
      <c r="F6878" s="6">
        <v>1461.3</v>
      </c>
      <c r="H6878" s="15" t="str">
        <f t="shared" si="642"/>
        <v>Medium</v>
      </c>
      <c r="I6878" s="11" t="str">
        <f t="shared" si="643"/>
        <v>Large</v>
      </c>
      <c r="J6878" s="11" t="str">
        <f t="shared" si="644"/>
        <v>Central</v>
      </c>
      <c r="K6878" s="11" t="str">
        <f t="shared" si="645"/>
        <v>2010s</v>
      </c>
      <c r="L6878" s="11" t="str">
        <f t="shared" si="646"/>
        <v>Cereal</v>
      </c>
      <c r="M6878" s="18">
        <f t="shared" si="647"/>
        <v>3.2222712238147738E-2</v>
      </c>
    </row>
    <row r="6879" spans="1:13">
      <c r="A6879" s="4">
        <v>2010</v>
      </c>
      <c r="B6879" s="5" t="s">
        <v>210</v>
      </c>
      <c r="C6879" s="5" t="s">
        <v>238</v>
      </c>
      <c r="D6879" s="5" t="s">
        <v>17</v>
      </c>
      <c r="E6879" s="5">
        <v>5060</v>
      </c>
      <c r="F6879" s="6">
        <v>958.5</v>
      </c>
      <c r="H6879" s="15" t="str">
        <f t="shared" si="642"/>
        <v>Low</v>
      </c>
      <c r="I6879" s="11" t="str">
        <f t="shared" si="643"/>
        <v>Large</v>
      </c>
      <c r="J6879" s="11" t="str">
        <f t="shared" si="644"/>
        <v>Central</v>
      </c>
      <c r="K6879" s="11" t="str">
        <f t="shared" si="645"/>
        <v>2010s</v>
      </c>
      <c r="L6879" s="11" t="str">
        <f t="shared" si="646"/>
        <v>Pulse</v>
      </c>
      <c r="M6879" s="18">
        <f t="shared" si="647"/>
        <v>0.18942687747035572</v>
      </c>
    </row>
    <row r="6880" spans="1:13">
      <c r="A6880" s="4">
        <v>2011</v>
      </c>
      <c r="B6880" s="5" t="s">
        <v>210</v>
      </c>
      <c r="C6880" s="5" t="s">
        <v>238</v>
      </c>
      <c r="D6880" s="5" t="s">
        <v>15</v>
      </c>
      <c r="E6880" s="5">
        <v>145190</v>
      </c>
      <c r="F6880" s="6">
        <v>2238.86</v>
      </c>
      <c r="H6880" s="15" t="str">
        <f t="shared" si="642"/>
        <v>Medium</v>
      </c>
      <c r="I6880" s="11" t="str">
        <f t="shared" si="643"/>
        <v>Large</v>
      </c>
      <c r="J6880" s="11" t="str">
        <f t="shared" si="644"/>
        <v>Central</v>
      </c>
      <c r="K6880" s="11" t="str">
        <f t="shared" si="645"/>
        <v>2010s</v>
      </c>
      <c r="L6880" s="11" t="str">
        <f t="shared" si="646"/>
        <v>Cereal</v>
      </c>
      <c r="M6880" s="18">
        <f t="shared" si="647"/>
        <v>1.5420208003306013E-2</v>
      </c>
    </row>
    <row r="6881" spans="1:13">
      <c r="A6881" s="4">
        <v>2011</v>
      </c>
      <c r="B6881" s="5" t="s">
        <v>210</v>
      </c>
      <c r="C6881" s="5" t="s">
        <v>238</v>
      </c>
      <c r="D6881" s="5" t="s">
        <v>16</v>
      </c>
      <c r="E6881" s="5">
        <v>45510</v>
      </c>
      <c r="F6881" s="6">
        <v>1455.72</v>
      </c>
      <c r="H6881" s="15" t="str">
        <f t="shared" si="642"/>
        <v>Medium</v>
      </c>
      <c r="I6881" s="11" t="str">
        <f t="shared" si="643"/>
        <v>Large</v>
      </c>
      <c r="J6881" s="11" t="str">
        <f t="shared" si="644"/>
        <v>Central</v>
      </c>
      <c r="K6881" s="11" t="str">
        <f t="shared" si="645"/>
        <v>2010s</v>
      </c>
      <c r="L6881" s="11" t="str">
        <f t="shared" si="646"/>
        <v>Cereal</v>
      </c>
      <c r="M6881" s="18">
        <f t="shared" si="647"/>
        <v>3.1986816084377062E-2</v>
      </c>
    </row>
    <row r="6882" spans="1:13">
      <c r="A6882" s="4">
        <v>2011</v>
      </c>
      <c r="B6882" s="5" t="s">
        <v>210</v>
      </c>
      <c r="C6882" s="5" t="s">
        <v>238</v>
      </c>
      <c r="D6882" s="5" t="s">
        <v>17</v>
      </c>
      <c r="E6882" s="5">
        <v>4940</v>
      </c>
      <c r="F6882" s="6">
        <v>1242.9100000000001</v>
      </c>
      <c r="H6882" s="15" t="str">
        <f t="shared" si="642"/>
        <v>Medium</v>
      </c>
      <c r="I6882" s="11" t="str">
        <f t="shared" si="643"/>
        <v>Medium</v>
      </c>
      <c r="J6882" s="11" t="str">
        <f t="shared" si="644"/>
        <v>Central</v>
      </c>
      <c r="K6882" s="11" t="str">
        <f t="shared" si="645"/>
        <v>2010s</v>
      </c>
      <c r="L6882" s="11" t="str">
        <f t="shared" si="646"/>
        <v>Pulse</v>
      </c>
      <c r="M6882" s="18">
        <f t="shared" si="647"/>
        <v>0.25160121457489881</v>
      </c>
    </row>
    <row r="6883" spans="1:13">
      <c r="A6883" s="4">
        <v>2012</v>
      </c>
      <c r="B6883" s="5" t="s">
        <v>210</v>
      </c>
      <c r="C6883" s="5" t="s">
        <v>238</v>
      </c>
      <c r="D6883" s="5" t="s">
        <v>15</v>
      </c>
      <c r="E6883" s="5">
        <v>147190</v>
      </c>
      <c r="F6883" s="6">
        <v>2336.91</v>
      </c>
      <c r="H6883" s="15" t="str">
        <f t="shared" si="642"/>
        <v>Medium</v>
      </c>
      <c r="I6883" s="11" t="str">
        <f t="shared" si="643"/>
        <v>Large</v>
      </c>
      <c r="J6883" s="11" t="str">
        <f t="shared" si="644"/>
        <v>Central</v>
      </c>
      <c r="K6883" s="11" t="str">
        <f t="shared" si="645"/>
        <v>2010s</v>
      </c>
      <c r="L6883" s="11" t="str">
        <f t="shared" si="646"/>
        <v>Cereal</v>
      </c>
      <c r="M6883" s="18">
        <f t="shared" si="647"/>
        <v>1.5876825871322778E-2</v>
      </c>
    </row>
    <row r="6884" spans="1:13">
      <c r="A6884" s="4">
        <v>2012</v>
      </c>
      <c r="B6884" s="5" t="s">
        <v>210</v>
      </c>
      <c r="C6884" s="5" t="s">
        <v>238</v>
      </c>
      <c r="D6884" s="5" t="s">
        <v>16</v>
      </c>
      <c r="E6884" s="5">
        <v>44810</v>
      </c>
      <c r="F6884" s="6">
        <v>1767.91</v>
      </c>
      <c r="H6884" s="15" t="str">
        <f t="shared" si="642"/>
        <v>Medium</v>
      </c>
      <c r="I6884" s="11" t="str">
        <f t="shared" si="643"/>
        <v>Large</v>
      </c>
      <c r="J6884" s="11" t="str">
        <f t="shared" si="644"/>
        <v>Central</v>
      </c>
      <c r="K6884" s="11" t="str">
        <f t="shared" si="645"/>
        <v>2010s</v>
      </c>
      <c r="L6884" s="11" t="str">
        <f t="shared" si="646"/>
        <v>Cereal</v>
      </c>
      <c r="M6884" s="18">
        <f t="shared" si="647"/>
        <v>3.9453470207542959E-2</v>
      </c>
    </row>
    <row r="6885" spans="1:13">
      <c r="A6885" s="4">
        <v>2012</v>
      </c>
      <c r="B6885" s="5" t="s">
        <v>210</v>
      </c>
      <c r="C6885" s="5" t="s">
        <v>238</v>
      </c>
      <c r="D6885" s="5" t="s">
        <v>17</v>
      </c>
      <c r="E6885" s="5">
        <v>4930</v>
      </c>
      <c r="F6885" s="6">
        <v>1150.0999999999999</v>
      </c>
      <c r="H6885" s="15" t="str">
        <f t="shared" si="642"/>
        <v>Medium</v>
      </c>
      <c r="I6885" s="11" t="str">
        <f t="shared" si="643"/>
        <v>Medium</v>
      </c>
      <c r="J6885" s="11" t="str">
        <f t="shared" si="644"/>
        <v>Central</v>
      </c>
      <c r="K6885" s="11" t="str">
        <f t="shared" si="645"/>
        <v>2010s</v>
      </c>
      <c r="L6885" s="11" t="str">
        <f t="shared" si="646"/>
        <v>Pulse</v>
      </c>
      <c r="M6885" s="18">
        <f t="shared" si="647"/>
        <v>0.23328600405679512</v>
      </c>
    </row>
    <row r="6886" spans="1:13">
      <c r="A6886" s="4">
        <v>2013</v>
      </c>
      <c r="B6886" s="5" t="s">
        <v>210</v>
      </c>
      <c r="C6886" s="5" t="s">
        <v>238</v>
      </c>
      <c r="D6886" s="5" t="s">
        <v>15</v>
      </c>
      <c r="E6886" s="5">
        <v>149520</v>
      </c>
      <c r="F6886" s="6">
        <v>2289.9299999999998</v>
      </c>
      <c r="H6886" s="15" t="str">
        <f t="shared" si="642"/>
        <v>Medium</v>
      </c>
      <c r="I6886" s="11" t="str">
        <f t="shared" si="643"/>
        <v>Large</v>
      </c>
      <c r="J6886" s="11" t="str">
        <f t="shared" si="644"/>
        <v>Central</v>
      </c>
      <c r="K6886" s="11" t="str">
        <f t="shared" si="645"/>
        <v>2010s</v>
      </c>
      <c r="L6886" s="11" t="str">
        <f t="shared" si="646"/>
        <v>Cereal</v>
      </c>
      <c r="M6886" s="18">
        <f t="shared" si="647"/>
        <v>1.5315208667736757E-2</v>
      </c>
    </row>
    <row r="6887" spans="1:13">
      <c r="A6887" s="4">
        <v>2013</v>
      </c>
      <c r="B6887" s="5" t="s">
        <v>210</v>
      </c>
      <c r="C6887" s="5" t="s">
        <v>238</v>
      </c>
      <c r="D6887" s="5" t="s">
        <v>16</v>
      </c>
      <c r="E6887" s="5">
        <v>43920</v>
      </c>
      <c r="F6887" s="6">
        <v>1579.01</v>
      </c>
      <c r="H6887" s="15" t="str">
        <f t="shared" si="642"/>
        <v>Medium</v>
      </c>
      <c r="I6887" s="11" t="str">
        <f t="shared" si="643"/>
        <v>Large</v>
      </c>
      <c r="J6887" s="11" t="str">
        <f t="shared" si="644"/>
        <v>Central</v>
      </c>
      <c r="K6887" s="11" t="str">
        <f t="shared" si="645"/>
        <v>2010s</v>
      </c>
      <c r="L6887" s="11" t="str">
        <f t="shared" si="646"/>
        <v>Cereal</v>
      </c>
      <c r="M6887" s="18">
        <f t="shared" si="647"/>
        <v>3.5951958105646629E-2</v>
      </c>
    </row>
    <row r="6888" spans="1:13">
      <c r="A6888" s="4">
        <v>2013</v>
      </c>
      <c r="B6888" s="5" t="s">
        <v>210</v>
      </c>
      <c r="C6888" s="5" t="s">
        <v>238</v>
      </c>
      <c r="D6888" s="5" t="s">
        <v>17</v>
      </c>
      <c r="E6888" s="5">
        <v>5130</v>
      </c>
      <c r="F6888" s="6">
        <v>937.62</v>
      </c>
      <c r="H6888" s="15" t="str">
        <f t="shared" si="642"/>
        <v>Low</v>
      </c>
      <c r="I6888" s="11" t="str">
        <f t="shared" si="643"/>
        <v>Large</v>
      </c>
      <c r="J6888" s="11" t="str">
        <f t="shared" si="644"/>
        <v>Central</v>
      </c>
      <c r="K6888" s="11" t="str">
        <f t="shared" si="645"/>
        <v>2010s</v>
      </c>
      <c r="L6888" s="11" t="str">
        <f t="shared" si="646"/>
        <v>Pulse</v>
      </c>
      <c r="M6888" s="18">
        <f t="shared" si="647"/>
        <v>0.18277192982456139</v>
      </c>
    </row>
    <row r="6889" spans="1:13">
      <c r="A6889" s="4">
        <v>2013</v>
      </c>
      <c r="B6889" s="5" t="s">
        <v>210</v>
      </c>
      <c r="C6889" s="5" t="s">
        <v>238</v>
      </c>
      <c r="D6889" s="5" t="s">
        <v>18</v>
      </c>
      <c r="E6889" s="5">
        <v>20</v>
      </c>
      <c r="F6889" s="6">
        <v>500</v>
      </c>
      <c r="H6889" s="15" t="str">
        <f t="shared" si="642"/>
        <v>Low</v>
      </c>
      <c r="I6889" s="11" t="str">
        <f t="shared" si="643"/>
        <v>Small</v>
      </c>
      <c r="J6889" s="11" t="str">
        <f t="shared" si="644"/>
        <v>Central</v>
      </c>
      <c r="K6889" s="11" t="str">
        <f t="shared" si="645"/>
        <v>2010s</v>
      </c>
      <c r="L6889" s="11" t="str">
        <f t="shared" si="646"/>
        <v>Fiber</v>
      </c>
      <c r="M6889" s="18">
        <f t="shared" si="647"/>
        <v>25</v>
      </c>
    </row>
    <row r="6890" spans="1:13">
      <c r="A6890" s="4">
        <v>2014</v>
      </c>
      <c r="B6890" s="5" t="s">
        <v>210</v>
      </c>
      <c r="C6890" s="5" t="s">
        <v>238</v>
      </c>
      <c r="D6890" s="5" t="s">
        <v>15</v>
      </c>
      <c r="E6890" s="5">
        <v>140430</v>
      </c>
      <c r="F6890" s="6">
        <v>2413.94</v>
      </c>
      <c r="H6890" s="15" t="str">
        <f t="shared" si="642"/>
        <v>Medium</v>
      </c>
      <c r="I6890" s="11" t="str">
        <f t="shared" si="643"/>
        <v>Large</v>
      </c>
      <c r="J6890" s="11" t="str">
        <f t="shared" si="644"/>
        <v>Central</v>
      </c>
      <c r="K6890" s="11" t="str">
        <f t="shared" si="645"/>
        <v>2010s</v>
      </c>
      <c r="L6890" s="11" t="str">
        <f t="shared" si="646"/>
        <v>Cereal</v>
      </c>
      <c r="M6890" s="18">
        <f t="shared" si="647"/>
        <v>1.7189631845047355E-2</v>
      </c>
    </row>
    <row r="6891" spans="1:13">
      <c r="A6891" s="4">
        <v>2014</v>
      </c>
      <c r="B6891" s="5" t="s">
        <v>210</v>
      </c>
      <c r="C6891" s="5" t="s">
        <v>238</v>
      </c>
      <c r="D6891" s="5" t="s">
        <v>16</v>
      </c>
      <c r="E6891" s="5">
        <v>45500</v>
      </c>
      <c r="F6891" s="6">
        <v>1590.55</v>
      </c>
      <c r="H6891" s="15" t="str">
        <f t="shared" si="642"/>
        <v>Medium</v>
      </c>
      <c r="I6891" s="11" t="str">
        <f t="shared" si="643"/>
        <v>Large</v>
      </c>
      <c r="J6891" s="11" t="str">
        <f t="shared" si="644"/>
        <v>Central</v>
      </c>
      <c r="K6891" s="11" t="str">
        <f t="shared" si="645"/>
        <v>2010s</v>
      </c>
      <c r="L6891" s="11" t="str">
        <f t="shared" si="646"/>
        <v>Cereal</v>
      </c>
      <c r="M6891" s="18">
        <f t="shared" si="647"/>
        <v>3.4957142857142853E-2</v>
      </c>
    </row>
    <row r="6892" spans="1:13">
      <c r="A6892" s="4">
        <v>2014</v>
      </c>
      <c r="B6892" s="5" t="s">
        <v>210</v>
      </c>
      <c r="C6892" s="5" t="s">
        <v>238</v>
      </c>
      <c r="D6892" s="5" t="s">
        <v>17</v>
      </c>
      <c r="E6892" s="5">
        <v>4660</v>
      </c>
      <c r="F6892" s="6">
        <v>650.21</v>
      </c>
      <c r="H6892" s="15" t="str">
        <f t="shared" si="642"/>
        <v>Low</v>
      </c>
      <c r="I6892" s="11" t="str">
        <f t="shared" si="643"/>
        <v>Medium</v>
      </c>
      <c r="J6892" s="11" t="str">
        <f t="shared" si="644"/>
        <v>Central</v>
      </c>
      <c r="K6892" s="11" t="str">
        <f t="shared" si="645"/>
        <v>2010s</v>
      </c>
      <c r="L6892" s="11" t="str">
        <f t="shared" si="646"/>
        <v>Pulse</v>
      </c>
      <c r="M6892" s="18">
        <f t="shared" si="647"/>
        <v>0.13953004291845494</v>
      </c>
    </row>
    <row r="6893" spans="1:13">
      <c r="A6893" s="4">
        <v>2015</v>
      </c>
      <c r="B6893" s="5" t="s">
        <v>210</v>
      </c>
      <c r="C6893" s="5" t="s">
        <v>238</v>
      </c>
      <c r="D6893" s="5" t="s">
        <v>15</v>
      </c>
      <c r="E6893" s="5">
        <v>143900</v>
      </c>
      <c r="F6893" s="6">
        <v>1759.97</v>
      </c>
      <c r="H6893" s="15" t="str">
        <f t="shared" si="642"/>
        <v>Medium</v>
      </c>
      <c r="I6893" s="11" t="str">
        <f t="shared" si="643"/>
        <v>Large</v>
      </c>
      <c r="J6893" s="11" t="str">
        <f t="shared" si="644"/>
        <v>Central</v>
      </c>
      <c r="K6893" s="11" t="str">
        <f t="shared" si="645"/>
        <v>2010s</v>
      </c>
      <c r="L6893" s="11" t="str">
        <f t="shared" si="646"/>
        <v>Cereal</v>
      </c>
      <c r="M6893" s="18">
        <f t="shared" si="647"/>
        <v>1.2230507296733844E-2</v>
      </c>
    </row>
    <row r="6894" spans="1:13">
      <c r="A6894" s="4">
        <v>2015</v>
      </c>
      <c r="B6894" s="5" t="s">
        <v>210</v>
      </c>
      <c r="C6894" s="5" t="s">
        <v>238</v>
      </c>
      <c r="D6894" s="5" t="s">
        <v>16</v>
      </c>
      <c r="E6894" s="5">
        <v>44100</v>
      </c>
      <c r="F6894" s="6">
        <v>1444.22</v>
      </c>
      <c r="H6894" s="15" t="str">
        <f t="shared" si="642"/>
        <v>Medium</v>
      </c>
      <c r="I6894" s="11" t="str">
        <f t="shared" si="643"/>
        <v>Large</v>
      </c>
      <c r="J6894" s="11" t="str">
        <f t="shared" si="644"/>
        <v>Central</v>
      </c>
      <c r="K6894" s="11" t="str">
        <f t="shared" si="645"/>
        <v>2010s</v>
      </c>
      <c r="L6894" s="11" t="str">
        <f t="shared" si="646"/>
        <v>Cereal</v>
      </c>
      <c r="M6894" s="18">
        <f t="shared" si="647"/>
        <v>3.2748752834467119E-2</v>
      </c>
    </row>
    <row r="6895" spans="1:13">
      <c r="A6895" s="4">
        <v>2015</v>
      </c>
      <c r="B6895" s="5" t="s">
        <v>210</v>
      </c>
      <c r="C6895" s="5" t="s">
        <v>238</v>
      </c>
      <c r="D6895" s="5" t="s">
        <v>17</v>
      </c>
      <c r="E6895" s="5">
        <v>1790</v>
      </c>
      <c r="F6895" s="6">
        <v>1776.54</v>
      </c>
      <c r="H6895" s="15" t="str">
        <f t="shared" si="642"/>
        <v>Medium</v>
      </c>
      <c r="I6895" s="11" t="str">
        <f t="shared" si="643"/>
        <v>Medium</v>
      </c>
      <c r="J6895" s="11" t="str">
        <f t="shared" si="644"/>
        <v>Central</v>
      </c>
      <c r="K6895" s="11" t="str">
        <f t="shared" si="645"/>
        <v>2010s</v>
      </c>
      <c r="L6895" s="11" t="str">
        <f t="shared" si="646"/>
        <v>Pulse</v>
      </c>
      <c r="M6895" s="18">
        <f t="shared" si="647"/>
        <v>0.99248044692737425</v>
      </c>
    </row>
    <row r="6896" spans="1:13">
      <c r="A6896" s="4">
        <v>2016</v>
      </c>
      <c r="B6896" s="5" t="s">
        <v>210</v>
      </c>
      <c r="C6896" s="5" t="s">
        <v>238</v>
      </c>
      <c r="D6896" s="5" t="s">
        <v>15</v>
      </c>
      <c r="E6896" s="5">
        <v>153460</v>
      </c>
      <c r="F6896" s="6">
        <v>2342</v>
      </c>
      <c r="H6896" s="15" t="str">
        <f t="shared" si="642"/>
        <v>Medium</v>
      </c>
      <c r="I6896" s="11" t="str">
        <f t="shared" si="643"/>
        <v>Large</v>
      </c>
      <c r="J6896" s="11" t="str">
        <f t="shared" si="644"/>
        <v>Central</v>
      </c>
      <c r="K6896" s="11" t="str">
        <f t="shared" si="645"/>
        <v>2010s</v>
      </c>
      <c r="L6896" s="11" t="str">
        <f t="shared" si="646"/>
        <v>Cereal</v>
      </c>
      <c r="M6896" s="18">
        <f t="shared" si="647"/>
        <v>1.5261305877753161E-2</v>
      </c>
    </row>
    <row r="6897" spans="1:13">
      <c r="A6897" s="4">
        <v>2016</v>
      </c>
      <c r="B6897" s="5" t="s">
        <v>210</v>
      </c>
      <c r="C6897" s="5" t="s">
        <v>238</v>
      </c>
      <c r="D6897" s="5" t="s">
        <v>16</v>
      </c>
      <c r="E6897" s="5">
        <v>46400</v>
      </c>
      <c r="F6897" s="6">
        <v>1544.97</v>
      </c>
      <c r="H6897" s="15" t="str">
        <f t="shared" si="642"/>
        <v>Medium</v>
      </c>
      <c r="I6897" s="11" t="str">
        <f t="shared" si="643"/>
        <v>Large</v>
      </c>
      <c r="J6897" s="11" t="str">
        <f t="shared" si="644"/>
        <v>Central</v>
      </c>
      <c r="K6897" s="11" t="str">
        <f t="shared" si="645"/>
        <v>2010s</v>
      </c>
      <c r="L6897" s="11" t="str">
        <f t="shared" si="646"/>
        <v>Cereal</v>
      </c>
      <c r="M6897" s="18">
        <f t="shared" si="647"/>
        <v>3.329676724137931E-2</v>
      </c>
    </row>
    <row r="6898" spans="1:13">
      <c r="A6898" s="4">
        <v>2016</v>
      </c>
      <c r="B6898" s="5" t="s">
        <v>210</v>
      </c>
      <c r="C6898" s="5" t="s">
        <v>238</v>
      </c>
      <c r="D6898" s="5" t="s">
        <v>17</v>
      </c>
      <c r="E6898" s="5">
        <v>5050</v>
      </c>
      <c r="F6898" s="6">
        <v>2271.67</v>
      </c>
      <c r="H6898" s="15" t="str">
        <f t="shared" si="642"/>
        <v>Medium</v>
      </c>
      <c r="I6898" s="11" t="str">
        <f t="shared" si="643"/>
        <v>Large</v>
      </c>
      <c r="J6898" s="11" t="str">
        <f t="shared" si="644"/>
        <v>Central</v>
      </c>
      <c r="K6898" s="11" t="str">
        <f t="shared" si="645"/>
        <v>2010s</v>
      </c>
      <c r="L6898" s="11" t="str">
        <f t="shared" si="646"/>
        <v>Pulse</v>
      </c>
      <c r="M6898" s="18">
        <f t="shared" si="647"/>
        <v>0.44983564356435646</v>
      </c>
    </row>
    <row r="6899" spans="1:13">
      <c r="A6899" s="4">
        <v>2017</v>
      </c>
      <c r="B6899" s="5" t="s">
        <v>210</v>
      </c>
      <c r="C6899" s="5" t="s">
        <v>238</v>
      </c>
      <c r="D6899" s="5" t="s">
        <v>15</v>
      </c>
      <c r="E6899" s="5">
        <v>157280</v>
      </c>
      <c r="F6899" s="6">
        <v>2306</v>
      </c>
      <c r="H6899" s="15" t="str">
        <f t="shared" si="642"/>
        <v>Medium</v>
      </c>
      <c r="I6899" s="11" t="str">
        <f t="shared" si="643"/>
        <v>Large</v>
      </c>
      <c r="J6899" s="11" t="str">
        <f t="shared" si="644"/>
        <v>Central</v>
      </c>
      <c r="K6899" s="11" t="str">
        <f t="shared" si="645"/>
        <v>2010s</v>
      </c>
      <c r="L6899" s="11" t="str">
        <f t="shared" si="646"/>
        <v>Cereal</v>
      </c>
      <c r="M6899" s="18">
        <f t="shared" si="647"/>
        <v>1.46617497456765E-2</v>
      </c>
    </row>
    <row r="6900" spans="1:13">
      <c r="A6900" s="4">
        <v>2017</v>
      </c>
      <c r="B6900" s="5" t="s">
        <v>210</v>
      </c>
      <c r="C6900" s="5" t="s">
        <v>238</v>
      </c>
      <c r="D6900" s="5" t="s">
        <v>16</v>
      </c>
      <c r="E6900" s="5">
        <v>43350</v>
      </c>
      <c r="F6900" s="6">
        <v>1550.96</v>
      </c>
      <c r="H6900" s="15" t="str">
        <f t="shared" si="642"/>
        <v>Medium</v>
      </c>
      <c r="I6900" s="11" t="str">
        <f t="shared" si="643"/>
        <v>Large</v>
      </c>
      <c r="J6900" s="11" t="str">
        <f t="shared" si="644"/>
        <v>Central</v>
      </c>
      <c r="K6900" s="11" t="str">
        <f t="shared" si="645"/>
        <v>2010s</v>
      </c>
      <c r="L6900" s="11" t="str">
        <f t="shared" si="646"/>
        <v>Cereal</v>
      </c>
      <c r="M6900" s="18">
        <f t="shared" si="647"/>
        <v>3.5777623990772778E-2</v>
      </c>
    </row>
    <row r="6901" spans="1:13">
      <c r="A6901" s="4">
        <v>2017</v>
      </c>
      <c r="B6901" s="5" t="s">
        <v>210</v>
      </c>
      <c r="C6901" s="5" t="s">
        <v>238</v>
      </c>
      <c r="D6901" s="5" t="s">
        <v>17</v>
      </c>
      <c r="E6901" s="5">
        <v>5050</v>
      </c>
      <c r="F6901" s="6">
        <v>1481</v>
      </c>
      <c r="H6901" s="15" t="str">
        <f t="shared" si="642"/>
        <v>Medium</v>
      </c>
      <c r="I6901" s="11" t="str">
        <f t="shared" si="643"/>
        <v>Large</v>
      </c>
      <c r="J6901" s="11" t="str">
        <f t="shared" si="644"/>
        <v>Central</v>
      </c>
      <c r="K6901" s="11" t="str">
        <f t="shared" si="645"/>
        <v>2010s</v>
      </c>
      <c r="L6901" s="11" t="str">
        <f t="shared" si="646"/>
        <v>Pulse</v>
      </c>
      <c r="M6901" s="18">
        <f t="shared" si="647"/>
        <v>0.29326732673267325</v>
      </c>
    </row>
    <row r="6902" spans="1:13">
      <c r="A6902" s="4">
        <v>2008</v>
      </c>
      <c r="B6902" s="5" t="s">
        <v>210</v>
      </c>
      <c r="C6902" s="5" t="s">
        <v>239</v>
      </c>
      <c r="D6902" s="5" t="s">
        <v>15</v>
      </c>
      <c r="E6902" s="5">
        <v>151780</v>
      </c>
      <c r="F6902" s="6">
        <v>2235.08</v>
      </c>
      <c r="H6902" s="15" t="str">
        <f t="shared" si="642"/>
        <v>Medium</v>
      </c>
      <c r="I6902" s="11" t="str">
        <f t="shared" si="643"/>
        <v>Large</v>
      </c>
      <c r="J6902" s="11" t="str">
        <f t="shared" si="644"/>
        <v>Central</v>
      </c>
      <c r="K6902" s="11" t="str">
        <f t="shared" si="645"/>
        <v>2000s</v>
      </c>
      <c r="L6902" s="11" t="str">
        <f t="shared" si="646"/>
        <v>Cereal</v>
      </c>
      <c r="M6902" s="18">
        <f t="shared" si="647"/>
        <v>1.472578732375807E-2</v>
      </c>
    </row>
    <row r="6903" spans="1:13">
      <c r="A6903" s="4">
        <v>2008</v>
      </c>
      <c r="B6903" s="5" t="s">
        <v>210</v>
      </c>
      <c r="C6903" s="5" t="s">
        <v>239</v>
      </c>
      <c r="D6903" s="5" t="s">
        <v>16</v>
      </c>
      <c r="E6903" s="5">
        <v>640</v>
      </c>
      <c r="F6903" s="6">
        <v>1328.13</v>
      </c>
      <c r="H6903" s="15" t="str">
        <f t="shared" si="642"/>
        <v>Medium</v>
      </c>
      <c r="I6903" s="11" t="str">
        <f t="shared" si="643"/>
        <v>Small</v>
      </c>
      <c r="J6903" s="11" t="str">
        <f t="shared" si="644"/>
        <v>Central</v>
      </c>
      <c r="K6903" s="11" t="str">
        <f t="shared" si="645"/>
        <v>2000s</v>
      </c>
      <c r="L6903" s="11" t="str">
        <f t="shared" si="646"/>
        <v>Cereal</v>
      </c>
      <c r="M6903" s="18">
        <f t="shared" si="647"/>
        <v>2.0752031250000003</v>
      </c>
    </row>
    <row r="6904" spans="1:13">
      <c r="A6904" s="4">
        <v>2008</v>
      </c>
      <c r="B6904" s="5" t="s">
        <v>210</v>
      </c>
      <c r="C6904" s="5" t="s">
        <v>239</v>
      </c>
      <c r="D6904" s="5" t="s">
        <v>17</v>
      </c>
      <c r="E6904" s="5">
        <v>4200</v>
      </c>
      <c r="F6904" s="6">
        <v>1061.9000000000001</v>
      </c>
      <c r="H6904" s="15" t="str">
        <f t="shared" si="642"/>
        <v>Medium</v>
      </c>
      <c r="I6904" s="11" t="str">
        <f t="shared" si="643"/>
        <v>Medium</v>
      </c>
      <c r="J6904" s="11" t="str">
        <f t="shared" si="644"/>
        <v>Central</v>
      </c>
      <c r="K6904" s="11" t="str">
        <f t="shared" si="645"/>
        <v>2000s</v>
      </c>
      <c r="L6904" s="11" t="str">
        <f t="shared" si="646"/>
        <v>Pulse</v>
      </c>
      <c r="M6904" s="18">
        <f t="shared" si="647"/>
        <v>0.25283333333333335</v>
      </c>
    </row>
    <row r="6905" spans="1:13">
      <c r="A6905" s="4">
        <v>2009</v>
      </c>
      <c r="B6905" s="5" t="s">
        <v>210</v>
      </c>
      <c r="C6905" s="5" t="s">
        <v>239</v>
      </c>
      <c r="D6905" s="5" t="s">
        <v>15</v>
      </c>
      <c r="E6905" s="5">
        <v>145700</v>
      </c>
      <c r="F6905" s="6">
        <v>1855.25</v>
      </c>
      <c r="H6905" s="15" t="str">
        <f t="shared" si="642"/>
        <v>Medium</v>
      </c>
      <c r="I6905" s="11" t="str">
        <f t="shared" si="643"/>
        <v>Large</v>
      </c>
      <c r="J6905" s="11" t="str">
        <f t="shared" si="644"/>
        <v>Central</v>
      </c>
      <c r="K6905" s="11" t="str">
        <f t="shared" si="645"/>
        <v>2000s</v>
      </c>
      <c r="L6905" s="11" t="str">
        <f t="shared" si="646"/>
        <v>Cereal</v>
      </c>
      <c r="M6905" s="18">
        <f t="shared" si="647"/>
        <v>1.2733356211393274E-2</v>
      </c>
    </row>
    <row r="6906" spans="1:13">
      <c r="A6906" s="4">
        <v>2009</v>
      </c>
      <c r="B6906" s="5" t="s">
        <v>210</v>
      </c>
      <c r="C6906" s="5" t="s">
        <v>239</v>
      </c>
      <c r="D6906" s="5" t="s">
        <v>16</v>
      </c>
      <c r="E6906" s="5">
        <v>640</v>
      </c>
      <c r="F6906" s="6">
        <v>1421.88</v>
      </c>
      <c r="H6906" s="15" t="str">
        <f t="shared" si="642"/>
        <v>Medium</v>
      </c>
      <c r="I6906" s="11" t="str">
        <f t="shared" si="643"/>
        <v>Small</v>
      </c>
      <c r="J6906" s="11" t="str">
        <f t="shared" si="644"/>
        <v>Central</v>
      </c>
      <c r="K6906" s="11" t="str">
        <f t="shared" si="645"/>
        <v>2000s</v>
      </c>
      <c r="L6906" s="11" t="str">
        <f t="shared" si="646"/>
        <v>Cereal</v>
      </c>
      <c r="M6906" s="18">
        <f t="shared" si="647"/>
        <v>2.2216875000000003</v>
      </c>
    </row>
    <row r="6907" spans="1:13">
      <c r="A6907" s="4">
        <v>2009</v>
      </c>
      <c r="B6907" s="5" t="s">
        <v>210</v>
      </c>
      <c r="C6907" s="5" t="s">
        <v>239</v>
      </c>
      <c r="D6907" s="5" t="s">
        <v>17</v>
      </c>
      <c r="E6907" s="5">
        <v>4220</v>
      </c>
      <c r="F6907" s="6">
        <v>898.1</v>
      </c>
      <c r="H6907" s="15" t="str">
        <f t="shared" si="642"/>
        <v>Low</v>
      </c>
      <c r="I6907" s="11" t="str">
        <f t="shared" si="643"/>
        <v>Medium</v>
      </c>
      <c r="J6907" s="11" t="str">
        <f t="shared" si="644"/>
        <v>Central</v>
      </c>
      <c r="K6907" s="11" t="str">
        <f t="shared" si="645"/>
        <v>2000s</v>
      </c>
      <c r="L6907" s="11" t="str">
        <f t="shared" si="646"/>
        <v>Pulse</v>
      </c>
      <c r="M6907" s="18">
        <f t="shared" si="647"/>
        <v>0.21281990521327016</v>
      </c>
    </row>
    <row r="6908" spans="1:13">
      <c r="A6908" s="4">
        <v>2010</v>
      </c>
      <c r="B6908" s="5" t="s">
        <v>210</v>
      </c>
      <c r="C6908" s="5" t="s">
        <v>239</v>
      </c>
      <c r="D6908" s="5" t="s">
        <v>15</v>
      </c>
      <c r="E6908" s="5">
        <v>149900</v>
      </c>
      <c r="F6908" s="6">
        <v>2102</v>
      </c>
      <c r="H6908" s="15" t="str">
        <f t="shared" si="642"/>
        <v>Medium</v>
      </c>
      <c r="I6908" s="11" t="str">
        <f t="shared" si="643"/>
        <v>Large</v>
      </c>
      <c r="J6908" s="11" t="str">
        <f t="shared" si="644"/>
        <v>Central</v>
      </c>
      <c r="K6908" s="11" t="str">
        <f t="shared" si="645"/>
        <v>2010s</v>
      </c>
      <c r="L6908" s="11" t="str">
        <f t="shared" si="646"/>
        <v>Cereal</v>
      </c>
      <c r="M6908" s="18">
        <f t="shared" si="647"/>
        <v>1.4022681787858572E-2</v>
      </c>
    </row>
    <row r="6909" spans="1:13">
      <c r="A6909" s="4">
        <v>2010</v>
      </c>
      <c r="B6909" s="5" t="s">
        <v>210</v>
      </c>
      <c r="C6909" s="5" t="s">
        <v>239</v>
      </c>
      <c r="D6909" s="5" t="s">
        <v>16</v>
      </c>
      <c r="E6909" s="5">
        <v>660</v>
      </c>
      <c r="F6909" s="6">
        <v>1469.7</v>
      </c>
      <c r="H6909" s="15" t="str">
        <f t="shared" si="642"/>
        <v>Medium</v>
      </c>
      <c r="I6909" s="11" t="str">
        <f t="shared" si="643"/>
        <v>Small</v>
      </c>
      <c r="J6909" s="11" t="str">
        <f t="shared" si="644"/>
        <v>Central</v>
      </c>
      <c r="K6909" s="11" t="str">
        <f t="shared" si="645"/>
        <v>2010s</v>
      </c>
      <c r="L6909" s="11" t="str">
        <f t="shared" si="646"/>
        <v>Cereal</v>
      </c>
      <c r="M6909" s="18">
        <f t="shared" si="647"/>
        <v>2.226818181818182</v>
      </c>
    </row>
    <row r="6910" spans="1:13">
      <c r="A6910" s="4">
        <v>2010</v>
      </c>
      <c r="B6910" s="5" t="s">
        <v>210</v>
      </c>
      <c r="C6910" s="5" t="s">
        <v>239</v>
      </c>
      <c r="D6910" s="5" t="s">
        <v>17</v>
      </c>
      <c r="E6910" s="5">
        <v>4200</v>
      </c>
      <c r="F6910" s="6">
        <v>957.14</v>
      </c>
      <c r="H6910" s="15" t="str">
        <f t="shared" si="642"/>
        <v>Low</v>
      </c>
      <c r="I6910" s="11" t="str">
        <f t="shared" si="643"/>
        <v>Medium</v>
      </c>
      <c r="J6910" s="11" t="str">
        <f t="shared" si="644"/>
        <v>Central</v>
      </c>
      <c r="K6910" s="11" t="str">
        <f t="shared" si="645"/>
        <v>2010s</v>
      </c>
      <c r="L6910" s="11" t="str">
        <f t="shared" si="646"/>
        <v>Pulse</v>
      </c>
      <c r="M6910" s="18">
        <f t="shared" si="647"/>
        <v>0.2278904761904762</v>
      </c>
    </row>
    <row r="6911" spans="1:13">
      <c r="A6911" s="4">
        <v>2011</v>
      </c>
      <c r="B6911" s="5" t="s">
        <v>210</v>
      </c>
      <c r="C6911" s="5" t="s">
        <v>239</v>
      </c>
      <c r="D6911" s="5" t="s">
        <v>15</v>
      </c>
      <c r="E6911" s="5">
        <v>148840</v>
      </c>
      <c r="F6911" s="6">
        <v>2286.0100000000002</v>
      </c>
      <c r="H6911" s="15" t="str">
        <f t="shared" si="642"/>
        <v>Medium</v>
      </c>
      <c r="I6911" s="11" t="str">
        <f t="shared" si="643"/>
        <v>Large</v>
      </c>
      <c r="J6911" s="11" t="str">
        <f t="shared" si="644"/>
        <v>Central</v>
      </c>
      <c r="K6911" s="11" t="str">
        <f t="shared" si="645"/>
        <v>2010s</v>
      </c>
      <c r="L6911" s="11" t="str">
        <f t="shared" si="646"/>
        <v>Cereal</v>
      </c>
      <c r="M6911" s="18">
        <f t="shared" si="647"/>
        <v>1.5358841709217953E-2</v>
      </c>
    </row>
    <row r="6912" spans="1:13">
      <c r="A6912" s="4">
        <v>2011</v>
      </c>
      <c r="B6912" s="5" t="s">
        <v>210</v>
      </c>
      <c r="C6912" s="5" t="s">
        <v>239</v>
      </c>
      <c r="D6912" s="5" t="s">
        <v>16</v>
      </c>
      <c r="E6912" s="5">
        <v>660</v>
      </c>
      <c r="F6912" s="6">
        <v>1484.85</v>
      </c>
      <c r="H6912" s="15" t="str">
        <f t="shared" si="642"/>
        <v>Medium</v>
      </c>
      <c r="I6912" s="11" t="str">
        <f t="shared" si="643"/>
        <v>Small</v>
      </c>
      <c r="J6912" s="11" t="str">
        <f t="shared" si="644"/>
        <v>Central</v>
      </c>
      <c r="K6912" s="11" t="str">
        <f t="shared" si="645"/>
        <v>2010s</v>
      </c>
      <c r="L6912" s="11" t="str">
        <f t="shared" si="646"/>
        <v>Cereal</v>
      </c>
      <c r="M6912" s="18">
        <f t="shared" si="647"/>
        <v>2.249772727272727</v>
      </c>
    </row>
    <row r="6913" spans="1:13">
      <c r="A6913" s="4">
        <v>2011</v>
      </c>
      <c r="B6913" s="5" t="s">
        <v>210</v>
      </c>
      <c r="C6913" s="5" t="s">
        <v>239</v>
      </c>
      <c r="D6913" s="5" t="s">
        <v>17</v>
      </c>
      <c r="E6913" s="5">
        <v>4180</v>
      </c>
      <c r="F6913" s="6">
        <v>1244.02</v>
      </c>
      <c r="H6913" s="15" t="str">
        <f t="shared" si="642"/>
        <v>Medium</v>
      </c>
      <c r="I6913" s="11" t="str">
        <f t="shared" si="643"/>
        <v>Medium</v>
      </c>
      <c r="J6913" s="11" t="str">
        <f t="shared" si="644"/>
        <v>Central</v>
      </c>
      <c r="K6913" s="11" t="str">
        <f t="shared" si="645"/>
        <v>2010s</v>
      </c>
      <c r="L6913" s="11" t="str">
        <f t="shared" si="646"/>
        <v>Pulse</v>
      </c>
      <c r="M6913" s="18">
        <f t="shared" si="647"/>
        <v>0.29761244019138755</v>
      </c>
    </row>
    <row r="6914" spans="1:13">
      <c r="A6914" s="4">
        <v>2012</v>
      </c>
      <c r="B6914" s="5" t="s">
        <v>210</v>
      </c>
      <c r="C6914" s="5" t="s">
        <v>239</v>
      </c>
      <c r="D6914" s="5" t="s">
        <v>15</v>
      </c>
      <c r="E6914" s="5">
        <v>149180</v>
      </c>
      <c r="F6914" s="6">
        <v>2336.91</v>
      </c>
      <c r="H6914" s="15" t="str">
        <f t="shared" si="642"/>
        <v>Medium</v>
      </c>
      <c r="I6914" s="11" t="str">
        <f t="shared" si="643"/>
        <v>Large</v>
      </c>
      <c r="J6914" s="11" t="str">
        <f t="shared" si="644"/>
        <v>Central</v>
      </c>
      <c r="K6914" s="11" t="str">
        <f t="shared" si="645"/>
        <v>2010s</v>
      </c>
      <c r="L6914" s="11" t="str">
        <f t="shared" si="646"/>
        <v>Cereal</v>
      </c>
      <c r="M6914" s="18">
        <f t="shared" si="647"/>
        <v>1.5665035527550608E-2</v>
      </c>
    </row>
    <row r="6915" spans="1:13">
      <c r="A6915" s="4">
        <v>2012</v>
      </c>
      <c r="B6915" s="5" t="s">
        <v>210</v>
      </c>
      <c r="C6915" s="5" t="s">
        <v>239</v>
      </c>
      <c r="D6915" s="5" t="s">
        <v>16</v>
      </c>
      <c r="E6915" s="5">
        <v>650</v>
      </c>
      <c r="F6915" s="6">
        <v>1769.23</v>
      </c>
      <c r="H6915" s="15" t="str">
        <f t="shared" ref="H6915:H6978" si="648">IF(F6915&lt;1000,"Low",IF(F6915&lt;3000,"Medium","High"))</f>
        <v>Medium</v>
      </c>
      <c r="I6915" s="11" t="str">
        <f t="shared" ref="I6915:I6978" si="649">IF(E6915&lt;1000,"Small",IF(E6915&lt;5000,"Medium","Large"))</f>
        <v>Small</v>
      </c>
      <c r="J6915" s="11" t="str">
        <f t="shared" ref="J6915:J6978" si="650">IF(OR(B6915="Punjab",B6915="Haryana",B6915="Himachal Pradesh",B6915="Jammu and Kashmir",B6915="Uttarakhand",B6915="Delhi",B6915="Chandigarh"),"North",IF(OR(B6915="Tamil Nadu",B6915="Karnataka",B6915="Kerala",B6915="Andhra Pradesh",B6915="Telangana"),"South",IF(OR(B6915="Maharashtra",B6915="Gujarat",B6915="Goa",B6915="Rajasthan"),"West",IF(OR(B6915="West Bengal",B6915="Bihar",B6915="Jharkhand",B6915="Odisha",B6915="Assam",B6915="Sikkim",B6915="Arunachal Pradesh",B6915="Manipur",B6915="Meghalaya",B6915="Mizoram",B6915="Nagaland",B6915="Tripura"),"East","Central"))))</f>
        <v>Central</v>
      </c>
      <c r="K6915" s="11" t="str">
        <f t="shared" ref="K6915:K6978" si="651">LEFT(A6915,3)&amp;"0s"</f>
        <v>2010s</v>
      </c>
      <c r="L6915" s="11" t="str">
        <f t="shared" ref="L6915:L6978" si="652">IF(D6915="Rice","Cereal",IF(D6915="Maize","Cereal",IF(D6915="Chickpea","Pulse",IF(D6915="Cotton","Fiber","Other"))))</f>
        <v>Cereal</v>
      </c>
      <c r="M6915" s="18">
        <f t="shared" ref="M6915:M6978" si="653">F6915/E6915</f>
        <v>2.7218923076923076</v>
      </c>
    </row>
    <row r="6916" spans="1:13">
      <c r="A6916" s="4">
        <v>2012</v>
      </c>
      <c r="B6916" s="5" t="s">
        <v>210</v>
      </c>
      <c r="C6916" s="5" t="s">
        <v>239</v>
      </c>
      <c r="D6916" s="5" t="s">
        <v>17</v>
      </c>
      <c r="E6916" s="5">
        <v>4300</v>
      </c>
      <c r="F6916" s="6">
        <v>1148.8399999999999</v>
      </c>
      <c r="H6916" s="15" t="str">
        <f t="shared" si="648"/>
        <v>Medium</v>
      </c>
      <c r="I6916" s="11" t="str">
        <f t="shared" si="649"/>
        <v>Medium</v>
      </c>
      <c r="J6916" s="11" t="str">
        <f t="shared" si="650"/>
        <v>Central</v>
      </c>
      <c r="K6916" s="11" t="str">
        <f t="shared" si="651"/>
        <v>2010s</v>
      </c>
      <c r="L6916" s="11" t="str">
        <f t="shared" si="652"/>
        <v>Pulse</v>
      </c>
      <c r="M6916" s="18">
        <f t="shared" si="653"/>
        <v>0.26717209302325579</v>
      </c>
    </row>
    <row r="6917" spans="1:13">
      <c r="A6917" s="4">
        <v>2013</v>
      </c>
      <c r="B6917" s="5" t="s">
        <v>210</v>
      </c>
      <c r="C6917" s="5" t="s">
        <v>239</v>
      </c>
      <c r="D6917" s="5" t="s">
        <v>15</v>
      </c>
      <c r="E6917" s="5">
        <v>148900</v>
      </c>
      <c r="F6917" s="6">
        <v>2135.9299999999998</v>
      </c>
      <c r="H6917" s="15" t="str">
        <f t="shared" si="648"/>
        <v>Medium</v>
      </c>
      <c r="I6917" s="11" t="str">
        <f t="shared" si="649"/>
        <v>Large</v>
      </c>
      <c r="J6917" s="11" t="str">
        <f t="shared" si="650"/>
        <v>Central</v>
      </c>
      <c r="K6917" s="11" t="str">
        <f t="shared" si="651"/>
        <v>2010s</v>
      </c>
      <c r="L6917" s="11" t="str">
        <f t="shared" si="652"/>
        <v>Cereal</v>
      </c>
      <c r="M6917" s="18">
        <f t="shared" si="653"/>
        <v>1.4344728005372733E-2</v>
      </c>
    </row>
    <row r="6918" spans="1:13">
      <c r="A6918" s="4">
        <v>2013</v>
      </c>
      <c r="B6918" s="5" t="s">
        <v>210</v>
      </c>
      <c r="C6918" s="5" t="s">
        <v>239</v>
      </c>
      <c r="D6918" s="5" t="s">
        <v>16</v>
      </c>
      <c r="E6918" s="5">
        <v>760</v>
      </c>
      <c r="F6918" s="6">
        <v>2026.32</v>
      </c>
      <c r="H6918" s="15" t="str">
        <f t="shared" si="648"/>
        <v>Medium</v>
      </c>
      <c r="I6918" s="11" t="str">
        <f t="shared" si="649"/>
        <v>Small</v>
      </c>
      <c r="J6918" s="11" t="str">
        <f t="shared" si="650"/>
        <v>Central</v>
      </c>
      <c r="K6918" s="11" t="str">
        <f t="shared" si="651"/>
        <v>2010s</v>
      </c>
      <c r="L6918" s="11" t="str">
        <f t="shared" si="652"/>
        <v>Cereal</v>
      </c>
      <c r="M6918" s="18">
        <f t="shared" si="653"/>
        <v>2.6662105263157896</v>
      </c>
    </row>
    <row r="6919" spans="1:13">
      <c r="A6919" s="4">
        <v>2013</v>
      </c>
      <c r="B6919" s="5" t="s">
        <v>210</v>
      </c>
      <c r="C6919" s="5" t="s">
        <v>239</v>
      </c>
      <c r="D6919" s="5" t="s">
        <v>17</v>
      </c>
      <c r="E6919" s="5">
        <v>4300</v>
      </c>
      <c r="F6919" s="6">
        <v>939.53</v>
      </c>
      <c r="H6919" s="15" t="str">
        <f t="shared" si="648"/>
        <v>Low</v>
      </c>
      <c r="I6919" s="11" t="str">
        <f t="shared" si="649"/>
        <v>Medium</v>
      </c>
      <c r="J6919" s="11" t="str">
        <f t="shared" si="650"/>
        <v>Central</v>
      </c>
      <c r="K6919" s="11" t="str">
        <f t="shared" si="651"/>
        <v>2010s</v>
      </c>
      <c r="L6919" s="11" t="str">
        <f t="shared" si="652"/>
        <v>Pulse</v>
      </c>
      <c r="M6919" s="18">
        <f t="shared" si="653"/>
        <v>0.21849534883720931</v>
      </c>
    </row>
    <row r="6920" spans="1:13">
      <c r="A6920" s="4">
        <v>2014</v>
      </c>
      <c r="B6920" s="5" t="s">
        <v>210</v>
      </c>
      <c r="C6920" s="5" t="s">
        <v>239</v>
      </c>
      <c r="D6920" s="5" t="s">
        <v>15</v>
      </c>
      <c r="E6920" s="5">
        <v>136670</v>
      </c>
      <c r="F6920" s="6">
        <v>2153.0700000000002</v>
      </c>
      <c r="H6920" s="15" t="str">
        <f t="shared" si="648"/>
        <v>Medium</v>
      </c>
      <c r="I6920" s="11" t="str">
        <f t="shared" si="649"/>
        <v>Large</v>
      </c>
      <c r="J6920" s="11" t="str">
        <f t="shared" si="650"/>
        <v>Central</v>
      </c>
      <c r="K6920" s="11" t="str">
        <f t="shared" si="651"/>
        <v>2010s</v>
      </c>
      <c r="L6920" s="11" t="str">
        <f t="shared" si="652"/>
        <v>Cereal</v>
      </c>
      <c r="M6920" s="18">
        <f t="shared" si="653"/>
        <v>1.5753786493012366E-2</v>
      </c>
    </row>
    <row r="6921" spans="1:13">
      <c r="A6921" s="4">
        <v>2014</v>
      </c>
      <c r="B6921" s="5" t="s">
        <v>210</v>
      </c>
      <c r="C6921" s="5" t="s">
        <v>239</v>
      </c>
      <c r="D6921" s="5" t="s">
        <v>16</v>
      </c>
      <c r="E6921" s="5">
        <v>800</v>
      </c>
      <c r="F6921" s="6">
        <v>1687.5</v>
      </c>
      <c r="H6921" s="15" t="str">
        <f t="shared" si="648"/>
        <v>Medium</v>
      </c>
      <c r="I6921" s="11" t="str">
        <f t="shared" si="649"/>
        <v>Small</v>
      </c>
      <c r="J6921" s="11" t="str">
        <f t="shared" si="650"/>
        <v>Central</v>
      </c>
      <c r="K6921" s="11" t="str">
        <f t="shared" si="651"/>
        <v>2010s</v>
      </c>
      <c r="L6921" s="11" t="str">
        <f t="shared" si="652"/>
        <v>Cereal</v>
      </c>
      <c r="M6921" s="18">
        <f t="shared" si="653"/>
        <v>2.109375</v>
      </c>
    </row>
    <row r="6922" spans="1:13">
      <c r="A6922" s="4">
        <v>2014</v>
      </c>
      <c r="B6922" s="5" t="s">
        <v>210</v>
      </c>
      <c r="C6922" s="5" t="s">
        <v>239</v>
      </c>
      <c r="D6922" s="5" t="s">
        <v>17</v>
      </c>
      <c r="E6922" s="5">
        <v>3960</v>
      </c>
      <c r="F6922" s="6">
        <v>1292.93</v>
      </c>
      <c r="H6922" s="15" t="str">
        <f t="shared" si="648"/>
        <v>Medium</v>
      </c>
      <c r="I6922" s="11" t="str">
        <f t="shared" si="649"/>
        <v>Medium</v>
      </c>
      <c r="J6922" s="11" t="str">
        <f t="shared" si="650"/>
        <v>Central</v>
      </c>
      <c r="K6922" s="11" t="str">
        <f t="shared" si="651"/>
        <v>2010s</v>
      </c>
      <c r="L6922" s="11" t="str">
        <f t="shared" si="652"/>
        <v>Pulse</v>
      </c>
      <c r="M6922" s="18">
        <f t="shared" si="653"/>
        <v>0.32649747474747476</v>
      </c>
    </row>
    <row r="6923" spans="1:13">
      <c r="A6923" s="4">
        <v>2015</v>
      </c>
      <c r="B6923" s="5" t="s">
        <v>210</v>
      </c>
      <c r="C6923" s="5" t="s">
        <v>239</v>
      </c>
      <c r="D6923" s="5" t="s">
        <v>15</v>
      </c>
      <c r="E6923" s="5">
        <v>154410</v>
      </c>
      <c r="F6923" s="6">
        <v>2165.02</v>
      </c>
      <c r="H6923" s="15" t="str">
        <f t="shared" si="648"/>
        <v>Medium</v>
      </c>
      <c r="I6923" s="11" t="str">
        <f t="shared" si="649"/>
        <v>Large</v>
      </c>
      <c r="J6923" s="11" t="str">
        <f t="shared" si="650"/>
        <v>Central</v>
      </c>
      <c r="K6923" s="11" t="str">
        <f t="shared" si="651"/>
        <v>2010s</v>
      </c>
      <c r="L6923" s="11" t="str">
        <f t="shared" si="652"/>
        <v>Cereal</v>
      </c>
      <c r="M6923" s="18">
        <f t="shared" si="653"/>
        <v>1.4021242147529304E-2</v>
      </c>
    </row>
    <row r="6924" spans="1:13">
      <c r="A6924" s="4">
        <v>2015</v>
      </c>
      <c r="B6924" s="5" t="s">
        <v>210</v>
      </c>
      <c r="C6924" s="5" t="s">
        <v>239</v>
      </c>
      <c r="D6924" s="5" t="s">
        <v>16</v>
      </c>
      <c r="E6924" s="5">
        <v>1140</v>
      </c>
      <c r="F6924" s="6">
        <v>1210.53</v>
      </c>
      <c r="H6924" s="15" t="str">
        <f t="shared" si="648"/>
        <v>Medium</v>
      </c>
      <c r="I6924" s="11" t="str">
        <f t="shared" si="649"/>
        <v>Medium</v>
      </c>
      <c r="J6924" s="11" t="str">
        <f t="shared" si="650"/>
        <v>Central</v>
      </c>
      <c r="K6924" s="11" t="str">
        <f t="shared" si="651"/>
        <v>2010s</v>
      </c>
      <c r="L6924" s="11" t="str">
        <f t="shared" si="652"/>
        <v>Cereal</v>
      </c>
      <c r="M6924" s="18">
        <f t="shared" si="653"/>
        <v>1.0618684210526315</v>
      </c>
    </row>
    <row r="6925" spans="1:13">
      <c r="A6925" s="4">
        <v>2015</v>
      </c>
      <c r="B6925" s="5" t="s">
        <v>210</v>
      </c>
      <c r="C6925" s="5" t="s">
        <v>239</v>
      </c>
      <c r="D6925" s="5" t="s">
        <v>17</v>
      </c>
      <c r="E6925" s="5">
        <v>2480</v>
      </c>
      <c r="F6925" s="6">
        <v>1560.48</v>
      </c>
      <c r="H6925" s="15" t="str">
        <f t="shared" si="648"/>
        <v>Medium</v>
      </c>
      <c r="I6925" s="11" t="str">
        <f t="shared" si="649"/>
        <v>Medium</v>
      </c>
      <c r="J6925" s="11" t="str">
        <f t="shared" si="650"/>
        <v>Central</v>
      </c>
      <c r="K6925" s="11" t="str">
        <f t="shared" si="651"/>
        <v>2010s</v>
      </c>
      <c r="L6925" s="11" t="str">
        <f t="shared" si="652"/>
        <v>Pulse</v>
      </c>
      <c r="M6925" s="18">
        <f t="shared" si="653"/>
        <v>0.62922580645161286</v>
      </c>
    </row>
    <row r="6926" spans="1:13">
      <c r="A6926" s="4">
        <v>2016</v>
      </c>
      <c r="B6926" s="5" t="s">
        <v>210</v>
      </c>
      <c r="C6926" s="5" t="s">
        <v>239</v>
      </c>
      <c r="D6926" s="5" t="s">
        <v>15</v>
      </c>
      <c r="E6926" s="5">
        <v>147670</v>
      </c>
      <c r="F6926" s="6">
        <v>2147</v>
      </c>
      <c r="H6926" s="15" t="str">
        <f t="shared" si="648"/>
        <v>Medium</v>
      </c>
      <c r="I6926" s="11" t="str">
        <f t="shared" si="649"/>
        <v>Large</v>
      </c>
      <c r="J6926" s="11" t="str">
        <f t="shared" si="650"/>
        <v>Central</v>
      </c>
      <c r="K6926" s="11" t="str">
        <f t="shared" si="651"/>
        <v>2010s</v>
      </c>
      <c r="L6926" s="11" t="str">
        <f t="shared" si="652"/>
        <v>Cereal</v>
      </c>
      <c r="M6926" s="18">
        <f t="shared" si="653"/>
        <v>1.4539175187919008E-2</v>
      </c>
    </row>
    <row r="6927" spans="1:13">
      <c r="A6927" s="4">
        <v>2016</v>
      </c>
      <c r="B6927" s="5" t="s">
        <v>210</v>
      </c>
      <c r="C6927" s="5" t="s">
        <v>239</v>
      </c>
      <c r="D6927" s="5" t="s">
        <v>16</v>
      </c>
      <c r="E6927" s="5">
        <v>860</v>
      </c>
      <c r="F6927" s="6">
        <v>1095.02</v>
      </c>
      <c r="H6927" s="15" t="str">
        <f t="shared" si="648"/>
        <v>Medium</v>
      </c>
      <c r="I6927" s="11" t="str">
        <f t="shared" si="649"/>
        <v>Small</v>
      </c>
      <c r="J6927" s="11" t="str">
        <f t="shared" si="650"/>
        <v>Central</v>
      </c>
      <c r="K6927" s="11" t="str">
        <f t="shared" si="651"/>
        <v>2010s</v>
      </c>
      <c r="L6927" s="11" t="str">
        <f t="shared" si="652"/>
        <v>Cereal</v>
      </c>
      <c r="M6927" s="18">
        <f t="shared" si="653"/>
        <v>1.2732790697674419</v>
      </c>
    </row>
    <row r="6928" spans="1:13">
      <c r="A6928" s="4">
        <v>2016</v>
      </c>
      <c r="B6928" s="5" t="s">
        <v>210</v>
      </c>
      <c r="C6928" s="5" t="s">
        <v>239</v>
      </c>
      <c r="D6928" s="5" t="s">
        <v>17</v>
      </c>
      <c r="E6928" s="5">
        <v>5400</v>
      </c>
      <c r="F6928" s="6">
        <v>2442.3000000000002</v>
      </c>
      <c r="H6928" s="15" t="str">
        <f t="shared" si="648"/>
        <v>Medium</v>
      </c>
      <c r="I6928" s="11" t="str">
        <f t="shared" si="649"/>
        <v>Large</v>
      </c>
      <c r="J6928" s="11" t="str">
        <f t="shared" si="650"/>
        <v>Central</v>
      </c>
      <c r="K6928" s="11" t="str">
        <f t="shared" si="651"/>
        <v>2010s</v>
      </c>
      <c r="L6928" s="11" t="str">
        <f t="shared" si="652"/>
        <v>Pulse</v>
      </c>
      <c r="M6928" s="18">
        <f t="shared" si="653"/>
        <v>0.45227777777777783</v>
      </c>
    </row>
    <row r="6929" spans="1:13">
      <c r="A6929" s="4">
        <v>2017</v>
      </c>
      <c r="B6929" s="5" t="s">
        <v>210</v>
      </c>
      <c r="C6929" s="5" t="s">
        <v>239</v>
      </c>
      <c r="D6929" s="5" t="s">
        <v>15</v>
      </c>
      <c r="E6929" s="5">
        <v>154820</v>
      </c>
      <c r="F6929" s="6">
        <v>2482</v>
      </c>
      <c r="H6929" s="15" t="str">
        <f t="shared" si="648"/>
        <v>Medium</v>
      </c>
      <c r="I6929" s="11" t="str">
        <f t="shared" si="649"/>
        <v>Large</v>
      </c>
      <c r="J6929" s="11" t="str">
        <f t="shared" si="650"/>
        <v>Central</v>
      </c>
      <c r="K6929" s="11" t="str">
        <f t="shared" si="651"/>
        <v>2010s</v>
      </c>
      <c r="L6929" s="11" t="str">
        <f t="shared" si="652"/>
        <v>Cereal</v>
      </c>
      <c r="M6929" s="18">
        <f t="shared" si="653"/>
        <v>1.6031520475390776E-2</v>
      </c>
    </row>
    <row r="6930" spans="1:13">
      <c r="A6930" s="4">
        <v>2017</v>
      </c>
      <c r="B6930" s="5" t="s">
        <v>210</v>
      </c>
      <c r="C6930" s="5" t="s">
        <v>239</v>
      </c>
      <c r="D6930" s="5" t="s">
        <v>16</v>
      </c>
      <c r="E6930" s="5">
        <v>810</v>
      </c>
      <c r="F6930" s="6">
        <v>1267.24</v>
      </c>
      <c r="H6930" s="15" t="str">
        <f t="shared" si="648"/>
        <v>Medium</v>
      </c>
      <c r="I6930" s="11" t="str">
        <f t="shared" si="649"/>
        <v>Small</v>
      </c>
      <c r="J6930" s="11" t="str">
        <f t="shared" si="650"/>
        <v>Central</v>
      </c>
      <c r="K6930" s="11" t="str">
        <f t="shared" si="651"/>
        <v>2010s</v>
      </c>
      <c r="L6930" s="11" t="str">
        <f t="shared" si="652"/>
        <v>Cereal</v>
      </c>
      <c r="M6930" s="18">
        <f t="shared" si="653"/>
        <v>1.5644938271604938</v>
      </c>
    </row>
    <row r="6931" spans="1:13">
      <c r="A6931" s="4">
        <v>2017</v>
      </c>
      <c r="B6931" s="5" t="s">
        <v>210</v>
      </c>
      <c r="C6931" s="5" t="s">
        <v>239</v>
      </c>
      <c r="D6931" s="5" t="s">
        <v>17</v>
      </c>
      <c r="E6931" s="5">
        <v>4260</v>
      </c>
      <c r="F6931" s="6">
        <v>1732.82</v>
      </c>
      <c r="H6931" s="15" t="str">
        <f t="shared" si="648"/>
        <v>Medium</v>
      </c>
      <c r="I6931" s="11" t="str">
        <f t="shared" si="649"/>
        <v>Medium</v>
      </c>
      <c r="J6931" s="11" t="str">
        <f t="shared" si="650"/>
        <v>Central</v>
      </c>
      <c r="K6931" s="11" t="str">
        <f t="shared" si="651"/>
        <v>2010s</v>
      </c>
      <c r="L6931" s="11" t="str">
        <f t="shared" si="652"/>
        <v>Pulse</v>
      </c>
      <c r="M6931" s="18">
        <f t="shared" si="653"/>
        <v>0.40676525821596243</v>
      </c>
    </row>
    <row r="6932" spans="1:13">
      <c r="A6932" s="4">
        <v>2008</v>
      </c>
      <c r="B6932" s="5" t="s">
        <v>210</v>
      </c>
      <c r="C6932" s="5" t="s">
        <v>240</v>
      </c>
      <c r="D6932" s="5" t="s">
        <v>15</v>
      </c>
      <c r="E6932" s="5">
        <v>115770</v>
      </c>
      <c r="F6932" s="6">
        <v>1993</v>
      </c>
      <c r="H6932" s="15" t="str">
        <f t="shared" si="648"/>
        <v>Medium</v>
      </c>
      <c r="I6932" s="11" t="str">
        <f t="shared" si="649"/>
        <v>Large</v>
      </c>
      <c r="J6932" s="11" t="str">
        <f t="shared" si="650"/>
        <v>Central</v>
      </c>
      <c r="K6932" s="11" t="str">
        <f t="shared" si="651"/>
        <v>2000s</v>
      </c>
      <c r="L6932" s="11" t="str">
        <f t="shared" si="652"/>
        <v>Cereal</v>
      </c>
      <c r="M6932" s="18">
        <f t="shared" si="653"/>
        <v>1.7215168005528202E-2</v>
      </c>
    </row>
    <row r="6933" spans="1:13">
      <c r="A6933" s="4">
        <v>2008</v>
      </c>
      <c r="B6933" s="5" t="s">
        <v>210</v>
      </c>
      <c r="C6933" s="5" t="s">
        <v>240</v>
      </c>
      <c r="D6933" s="5" t="s">
        <v>16</v>
      </c>
      <c r="E6933" s="5">
        <v>7910</v>
      </c>
      <c r="F6933" s="6">
        <v>620.73</v>
      </c>
      <c r="H6933" s="15" t="str">
        <f t="shared" si="648"/>
        <v>Low</v>
      </c>
      <c r="I6933" s="11" t="str">
        <f t="shared" si="649"/>
        <v>Large</v>
      </c>
      <c r="J6933" s="11" t="str">
        <f t="shared" si="650"/>
        <v>Central</v>
      </c>
      <c r="K6933" s="11" t="str">
        <f t="shared" si="651"/>
        <v>2000s</v>
      </c>
      <c r="L6933" s="11" t="str">
        <f t="shared" si="652"/>
        <v>Cereal</v>
      </c>
      <c r="M6933" s="18">
        <f t="shared" si="653"/>
        <v>7.8474083438685213E-2</v>
      </c>
    </row>
    <row r="6934" spans="1:13">
      <c r="A6934" s="4">
        <v>2008</v>
      </c>
      <c r="B6934" s="5" t="s">
        <v>210</v>
      </c>
      <c r="C6934" s="5" t="s">
        <v>240</v>
      </c>
      <c r="D6934" s="5" t="s">
        <v>17</v>
      </c>
      <c r="E6934" s="5">
        <v>3260</v>
      </c>
      <c r="F6934" s="6">
        <v>1003.07</v>
      </c>
      <c r="H6934" s="15" t="str">
        <f t="shared" si="648"/>
        <v>Medium</v>
      </c>
      <c r="I6934" s="11" t="str">
        <f t="shared" si="649"/>
        <v>Medium</v>
      </c>
      <c r="J6934" s="11" t="str">
        <f t="shared" si="650"/>
        <v>Central</v>
      </c>
      <c r="K6934" s="11" t="str">
        <f t="shared" si="651"/>
        <v>2000s</v>
      </c>
      <c r="L6934" s="11" t="str">
        <f t="shared" si="652"/>
        <v>Pulse</v>
      </c>
      <c r="M6934" s="18">
        <f t="shared" si="653"/>
        <v>0.30769018404907977</v>
      </c>
    </row>
    <row r="6935" spans="1:13">
      <c r="A6935" s="4">
        <v>2009</v>
      </c>
      <c r="B6935" s="5" t="s">
        <v>210</v>
      </c>
      <c r="C6935" s="5" t="s">
        <v>240</v>
      </c>
      <c r="D6935" s="5" t="s">
        <v>15</v>
      </c>
      <c r="E6935" s="5">
        <v>111060</v>
      </c>
      <c r="F6935" s="6">
        <v>1981.99</v>
      </c>
      <c r="H6935" s="15" t="str">
        <f t="shared" si="648"/>
        <v>Medium</v>
      </c>
      <c r="I6935" s="11" t="str">
        <f t="shared" si="649"/>
        <v>Large</v>
      </c>
      <c r="J6935" s="11" t="str">
        <f t="shared" si="650"/>
        <v>Central</v>
      </c>
      <c r="K6935" s="11" t="str">
        <f t="shared" si="651"/>
        <v>2000s</v>
      </c>
      <c r="L6935" s="11" t="str">
        <f t="shared" si="652"/>
        <v>Cereal</v>
      </c>
      <c r="M6935" s="18">
        <f t="shared" si="653"/>
        <v>1.7846119214838824E-2</v>
      </c>
    </row>
    <row r="6936" spans="1:13">
      <c r="A6936" s="4">
        <v>2009</v>
      </c>
      <c r="B6936" s="5" t="s">
        <v>210</v>
      </c>
      <c r="C6936" s="5" t="s">
        <v>240</v>
      </c>
      <c r="D6936" s="5" t="s">
        <v>16</v>
      </c>
      <c r="E6936" s="5">
        <v>29890</v>
      </c>
      <c r="F6936" s="6">
        <v>1388.76</v>
      </c>
      <c r="H6936" s="15" t="str">
        <f t="shared" si="648"/>
        <v>Medium</v>
      </c>
      <c r="I6936" s="11" t="str">
        <f t="shared" si="649"/>
        <v>Large</v>
      </c>
      <c r="J6936" s="11" t="str">
        <f t="shared" si="650"/>
        <v>Central</v>
      </c>
      <c r="K6936" s="11" t="str">
        <f t="shared" si="651"/>
        <v>2000s</v>
      </c>
      <c r="L6936" s="11" t="str">
        <f t="shared" si="652"/>
        <v>Cereal</v>
      </c>
      <c r="M6936" s="18">
        <f t="shared" si="653"/>
        <v>4.6462361993977921E-2</v>
      </c>
    </row>
    <row r="6937" spans="1:13">
      <c r="A6937" s="4">
        <v>2009</v>
      </c>
      <c r="B6937" s="5" t="s">
        <v>210</v>
      </c>
      <c r="C6937" s="5" t="s">
        <v>240</v>
      </c>
      <c r="D6937" s="5" t="s">
        <v>17</v>
      </c>
      <c r="E6937" s="5">
        <v>3430</v>
      </c>
      <c r="F6937" s="6">
        <v>927.11</v>
      </c>
      <c r="H6937" s="15" t="str">
        <f t="shared" si="648"/>
        <v>Low</v>
      </c>
      <c r="I6937" s="11" t="str">
        <f t="shared" si="649"/>
        <v>Medium</v>
      </c>
      <c r="J6937" s="11" t="str">
        <f t="shared" si="650"/>
        <v>Central</v>
      </c>
      <c r="K6937" s="11" t="str">
        <f t="shared" si="651"/>
        <v>2000s</v>
      </c>
      <c r="L6937" s="11" t="str">
        <f t="shared" si="652"/>
        <v>Pulse</v>
      </c>
      <c r="M6937" s="18">
        <f t="shared" si="653"/>
        <v>0.27029446064139945</v>
      </c>
    </row>
    <row r="6938" spans="1:13">
      <c r="A6938" s="4">
        <v>2010</v>
      </c>
      <c r="B6938" s="5" t="s">
        <v>210</v>
      </c>
      <c r="C6938" s="5" t="s">
        <v>240</v>
      </c>
      <c r="D6938" s="5" t="s">
        <v>15</v>
      </c>
      <c r="E6938" s="5">
        <v>115980</v>
      </c>
      <c r="F6938" s="6">
        <v>1913.52</v>
      </c>
      <c r="H6938" s="15" t="str">
        <f t="shared" si="648"/>
        <v>Medium</v>
      </c>
      <c r="I6938" s="11" t="str">
        <f t="shared" si="649"/>
        <v>Large</v>
      </c>
      <c r="J6938" s="11" t="str">
        <f t="shared" si="650"/>
        <v>Central</v>
      </c>
      <c r="K6938" s="11" t="str">
        <f t="shared" si="651"/>
        <v>2010s</v>
      </c>
      <c r="L6938" s="11" t="str">
        <f t="shared" si="652"/>
        <v>Cereal</v>
      </c>
      <c r="M6938" s="18">
        <f t="shared" si="653"/>
        <v>1.6498706673564408E-2</v>
      </c>
    </row>
    <row r="6939" spans="1:13">
      <c r="A6939" s="4">
        <v>2010</v>
      </c>
      <c r="B6939" s="5" t="s">
        <v>210</v>
      </c>
      <c r="C6939" s="5" t="s">
        <v>240</v>
      </c>
      <c r="D6939" s="5" t="s">
        <v>16</v>
      </c>
      <c r="E6939" s="5">
        <v>29910</v>
      </c>
      <c r="F6939" s="6">
        <v>1573.05</v>
      </c>
      <c r="H6939" s="15" t="str">
        <f t="shared" si="648"/>
        <v>Medium</v>
      </c>
      <c r="I6939" s="11" t="str">
        <f t="shared" si="649"/>
        <v>Large</v>
      </c>
      <c r="J6939" s="11" t="str">
        <f t="shared" si="650"/>
        <v>Central</v>
      </c>
      <c r="K6939" s="11" t="str">
        <f t="shared" si="651"/>
        <v>2010s</v>
      </c>
      <c r="L6939" s="11" t="str">
        <f t="shared" si="652"/>
        <v>Cereal</v>
      </c>
      <c r="M6939" s="18">
        <f t="shared" si="653"/>
        <v>5.2592778335005017E-2</v>
      </c>
    </row>
    <row r="6940" spans="1:13">
      <c r="A6940" s="4">
        <v>2010</v>
      </c>
      <c r="B6940" s="5" t="s">
        <v>210</v>
      </c>
      <c r="C6940" s="5" t="s">
        <v>240</v>
      </c>
      <c r="D6940" s="5" t="s">
        <v>17</v>
      </c>
      <c r="E6940" s="5">
        <v>3240</v>
      </c>
      <c r="F6940" s="6">
        <v>1219.1400000000001</v>
      </c>
      <c r="H6940" s="15" t="str">
        <f t="shared" si="648"/>
        <v>Medium</v>
      </c>
      <c r="I6940" s="11" t="str">
        <f t="shared" si="649"/>
        <v>Medium</v>
      </c>
      <c r="J6940" s="11" t="str">
        <f t="shared" si="650"/>
        <v>Central</v>
      </c>
      <c r="K6940" s="11" t="str">
        <f t="shared" si="651"/>
        <v>2010s</v>
      </c>
      <c r="L6940" s="11" t="str">
        <f t="shared" si="652"/>
        <v>Pulse</v>
      </c>
      <c r="M6940" s="18">
        <f t="shared" si="653"/>
        <v>0.37627777777777782</v>
      </c>
    </row>
    <row r="6941" spans="1:13">
      <c r="A6941" s="4">
        <v>2011</v>
      </c>
      <c r="B6941" s="5" t="s">
        <v>210</v>
      </c>
      <c r="C6941" s="5" t="s">
        <v>240</v>
      </c>
      <c r="D6941" s="5" t="s">
        <v>15</v>
      </c>
      <c r="E6941" s="5">
        <v>116370</v>
      </c>
      <c r="F6941" s="6">
        <v>2540.4299999999998</v>
      </c>
      <c r="H6941" s="15" t="str">
        <f t="shared" si="648"/>
        <v>Medium</v>
      </c>
      <c r="I6941" s="11" t="str">
        <f t="shared" si="649"/>
        <v>Large</v>
      </c>
      <c r="J6941" s="11" t="str">
        <f t="shared" si="650"/>
        <v>Central</v>
      </c>
      <c r="K6941" s="11" t="str">
        <f t="shared" si="651"/>
        <v>2010s</v>
      </c>
      <c r="L6941" s="11" t="str">
        <f t="shared" si="652"/>
        <v>Cereal</v>
      </c>
      <c r="M6941" s="18">
        <f t="shared" si="653"/>
        <v>2.1830626450116009E-2</v>
      </c>
    </row>
    <row r="6942" spans="1:13">
      <c r="A6942" s="4">
        <v>2011</v>
      </c>
      <c r="B6942" s="5" t="s">
        <v>210</v>
      </c>
      <c r="C6942" s="5" t="s">
        <v>240</v>
      </c>
      <c r="D6942" s="5" t="s">
        <v>16</v>
      </c>
      <c r="E6942" s="5">
        <v>32720</v>
      </c>
      <c r="F6942" s="6">
        <v>1769.87</v>
      </c>
      <c r="H6942" s="15" t="str">
        <f t="shared" si="648"/>
        <v>Medium</v>
      </c>
      <c r="I6942" s="11" t="str">
        <f t="shared" si="649"/>
        <v>Large</v>
      </c>
      <c r="J6942" s="11" t="str">
        <f t="shared" si="650"/>
        <v>Central</v>
      </c>
      <c r="K6942" s="11" t="str">
        <f t="shared" si="651"/>
        <v>2010s</v>
      </c>
      <c r="L6942" s="11" t="str">
        <f t="shared" si="652"/>
        <v>Cereal</v>
      </c>
      <c r="M6942" s="18">
        <f t="shared" si="653"/>
        <v>5.4091381418092908E-2</v>
      </c>
    </row>
    <row r="6943" spans="1:13">
      <c r="A6943" s="4">
        <v>2011</v>
      </c>
      <c r="B6943" s="5" t="s">
        <v>210</v>
      </c>
      <c r="C6943" s="5" t="s">
        <v>240</v>
      </c>
      <c r="D6943" s="5" t="s">
        <v>17</v>
      </c>
      <c r="E6943" s="5">
        <v>3200</v>
      </c>
      <c r="F6943" s="6">
        <v>1312.5</v>
      </c>
      <c r="H6943" s="15" t="str">
        <f t="shared" si="648"/>
        <v>Medium</v>
      </c>
      <c r="I6943" s="11" t="str">
        <f t="shared" si="649"/>
        <v>Medium</v>
      </c>
      <c r="J6943" s="11" t="str">
        <f t="shared" si="650"/>
        <v>Central</v>
      </c>
      <c r="K6943" s="11" t="str">
        <f t="shared" si="651"/>
        <v>2010s</v>
      </c>
      <c r="L6943" s="11" t="str">
        <f t="shared" si="652"/>
        <v>Pulse</v>
      </c>
      <c r="M6943" s="18">
        <f t="shared" si="653"/>
        <v>0.41015625</v>
      </c>
    </row>
    <row r="6944" spans="1:13">
      <c r="A6944" s="4">
        <v>2012</v>
      </c>
      <c r="B6944" s="5" t="s">
        <v>210</v>
      </c>
      <c r="C6944" s="5" t="s">
        <v>240</v>
      </c>
      <c r="D6944" s="5" t="s">
        <v>15</v>
      </c>
      <c r="E6944" s="5">
        <v>112170</v>
      </c>
      <c r="F6944" s="6">
        <v>2177.94</v>
      </c>
      <c r="H6944" s="15" t="str">
        <f t="shared" si="648"/>
        <v>Medium</v>
      </c>
      <c r="I6944" s="11" t="str">
        <f t="shared" si="649"/>
        <v>Large</v>
      </c>
      <c r="J6944" s="11" t="str">
        <f t="shared" si="650"/>
        <v>Central</v>
      </c>
      <c r="K6944" s="11" t="str">
        <f t="shared" si="651"/>
        <v>2010s</v>
      </c>
      <c r="L6944" s="11" t="str">
        <f t="shared" si="652"/>
        <v>Cereal</v>
      </c>
      <c r="M6944" s="18">
        <f t="shared" si="653"/>
        <v>1.9416421503075688E-2</v>
      </c>
    </row>
    <row r="6945" spans="1:13">
      <c r="A6945" s="4">
        <v>2012</v>
      </c>
      <c r="B6945" s="5" t="s">
        <v>210</v>
      </c>
      <c r="C6945" s="5" t="s">
        <v>240</v>
      </c>
      <c r="D6945" s="5" t="s">
        <v>16</v>
      </c>
      <c r="E6945" s="5">
        <v>33500</v>
      </c>
      <c r="F6945" s="6">
        <v>1958.21</v>
      </c>
      <c r="H6945" s="15" t="str">
        <f t="shared" si="648"/>
        <v>Medium</v>
      </c>
      <c r="I6945" s="11" t="str">
        <f t="shared" si="649"/>
        <v>Large</v>
      </c>
      <c r="J6945" s="11" t="str">
        <f t="shared" si="650"/>
        <v>Central</v>
      </c>
      <c r="K6945" s="11" t="str">
        <f t="shared" si="651"/>
        <v>2010s</v>
      </c>
      <c r="L6945" s="11" t="str">
        <f t="shared" si="652"/>
        <v>Cereal</v>
      </c>
      <c r="M6945" s="18">
        <f t="shared" si="653"/>
        <v>5.845402985074627E-2</v>
      </c>
    </row>
    <row r="6946" spans="1:13">
      <c r="A6946" s="4">
        <v>2012</v>
      </c>
      <c r="B6946" s="5" t="s">
        <v>210</v>
      </c>
      <c r="C6946" s="5" t="s">
        <v>240</v>
      </c>
      <c r="D6946" s="5" t="s">
        <v>17</v>
      </c>
      <c r="E6946" s="5">
        <v>2990</v>
      </c>
      <c r="F6946" s="6">
        <v>1662.21</v>
      </c>
      <c r="H6946" s="15" t="str">
        <f t="shared" si="648"/>
        <v>Medium</v>
      </c>
      <c r="I6946" s="11" t="str">
        <f t="shared" si="649"/>
        <v>Medium</v>
      </c>
      <c r="J6946" s="11" t="str">
        <f t="shared" si="650"/>
        <v>Central</v>
      </c>
      <c r="K6946" s="11" t="str">
        <f t="shared" si="651"/>
        <v>2010s</v>
      </c>
      <c r="L6946" s="11" t="str">
        <f t="shared" si="652"/>
        <v>Pulse</v>
      </c>
      <c r="M6946" s="18">
        <f t="shared" si="653"/>
        <v>0.55592307692307696</v>
      </c>
    </row>
    <row r="6947" spans="1:13">
      <c r="A6947" s="4">
        <v>2013</v>
      </c>
      <c r="B6947" s="5" t="s">
        <v>210</v>
      </c>
      <c r="C6947" s="5" t="s">
        <v>240</v>
      </c>
      <c r="D6947" s="5" t="s">
        <v>15</v>
      </c>
      <c r="E6947" s="5">
        <v>118000</v>
      </c>
      <c r="F6947" s="6">
        <v>2220</v>
      </c>
      <c r="H6947" s="15" t="str">
        <f t="shared" si="648"/>
        <v>Medium</v>
      </c>
      <c r="I6947" s="11" t="str">
        <f t="shared" si="649"/>
        <v>Large</v>
      </c>
      <c r="J6947" s="11" t="str">
        <f t="shared" si="650"/>
        <v>Central</v>
      </c>
      <c r="K6947" s="11" t="str">
        <f t="shared" si="651"/>
        <v>2010s</v>
      </c>
      <c r="L6947" s="11" t="str">
        <f t="shared" si="652"/>
        <v>Cereal</v>
      </c>
      <c r="M6947" s="18">
        <f t="shared" si="653"/>
        <v>1.8813559322033897E-2</v>
      </c>
    </row>
    <row r="6948" spans="1:13">
      <c r="A6948" s="4">
        <v>2013</v>
      </c>
      <c r="B6948" s="5" t="s">
        <v>210</v>
      </c>
      <c r="C6948" s="5" t="s">
        <v>240</v>
      </c>
      <c r="D6948" s="5" t="s">
        <v>16</v>
      </c>
      <c r="E6948" s="5">
        <v>31300</v>
      </c>
      <c r="F6948" s="6">
        <v>1513.1</v>
      </c>
      <c r="H6948" s="15" t="str">
        <f t="shared" si="648"/>
        <v>Medium</v>
      </c>
      <c r="I6948" s="11" t="str">
        <f t="shared" si="649"/>
        <v>Large</v>
      </c>
      <c r="J6948" s="11" t="str">
        <f t="shared" si="650"/>
        <v>Central</v>
      </c>
      <c r="K6948" s="11" t="str">
        <f t="shared" si="651"/>
        <v>2010s</v>
      </c>
      <c r="L6948" s="11" t="str">
        <f t="shared" si="652"/>
        <v>Cereal</v>
      </c>
      <c r="M6948" s="18">
        <f t="shared" si="653"/>
        <v>4.8341853035143767E-2</v>
      </c>
    </row>
    <row r="6949" spans="1:13">
      <c r="A6949" s="4">
        <v>2013</v>
      </c>
      <c r="B6949" s="5" t="s">
        <v>210</v>
      </c>
      <c r="C6949" s="5" t="s">
        <v>240</v>
      </c>
      <c r="D6949" s="5" t="s">
        <v>17</v>
      </c>
      <c r="E6949" s="5">
        <v>3280</v>
      </c>
      <c r="F6949" s="6">
        <v>795.73</v>
      </c>
      <c r="H6949" s="15" t="str">
        <f t="shared" si="648"/>
        <v>Low</v>
      </c>
      <c r="I6949" s="11" t="str">
        <f t="shared" si="649"/>
        <v>Medium</v>
      </c>
      <c r="J6949" s="11" t="str">
        <f t="shared" si="650"/>
        <v>Central</v>
      </c>
      <c r="K6949" s="11" t="str">
        <f t="shared" si="651"/>
        <v>2010s</v>
      </c>
      <c r="L6949" s="11" t="str">
        <f t="shared" si="652"/>
        <v>Pulse</v>
      </c>
      <c r="M6949" s="18">
        <f t="shared" si="653"/>
        <v>0.24260060975609757</v>
      </c>
    </row>
    <row r="6950" spans="1:13">
      <c r="A6950" s="4">
        <v>2014</v>
      </c>
      <c r="B6950" s="5" t="s">
        <v>210</v>
      </c>
      <c r="C6950" s="5" t="s">
        <v>240</v>
      </c>
      <c r="D6950" s="5" t="s">
        <v>15</v>
      </c>
      <c r="E6950" s="5">
        <v>122460</v>
      </c>
      <c r="F6950" s="6">
        <v>2057.08</v>
      </c>
      <c r="H6950" s="15" t="str">
        <f t="shared" si="648"/>
        <v>Medium</v>
      </c>
      <c r="I6950" s="11" t="str">
        <f t="shared" si="649"/>
        <v>Large</v>
      </c>
      <c r="J6950" s="11" t="str">
        <f t="shared" si="650"/>
        <v>Central</v>
      </c>
      <c r="K6950" s="11" t="str">
        <f t="shared" si="651"/>
        <v>2010s</v>
      </c>
      <c r="L6950" s="11" t="str">
        <f t="shared" si="652"/>
        <v>Cereal</v>
      </c>
      <c r="M6950" s="18">
        <f t="shared" si="653"/>
        <v>1.6797974848930263E-2</v>
      </c>
    </row>
    <row r="6951" spans="1:13">
      <c r="A6951" s="4">
        <v>2014</v>
      </c>
      <c r="B6951" s="5" t="s">
        <v>210</v>
      </c>
      <c r="C6951" s="5" t="s">
        <v>240</v>
      </c>
      <c r="D6951" s="5" t="s">
        <v>16</v>
      </c>
      <c r="E6951" s="5">
        <v>32060</v>
      </c>
      <c r="F6951" s="6">
        <v>1487.21</v>
      </c>
      <c r="H6951" s="15" t="str">
        <f t="shared" si="648"/>
        <v>Medium</v>
      </c>
      <c r="I6951" s="11" t="str">
        <f t="shared" si="649"/>
        <v>Large</v>
      </c>
      <c r="J6951" s="11" t="str">
        <f t="shared" si="650"/>
        <v>Central</v>
      </c>
      <c r="K6951" s="11" t="str">
        <f t="shared" si="651"/>
        <v>2010s</v>
      </c>
      <c r="L6951" s="11" t="str">
        <f t="shared" si="652"/>
        <v>Cereal</v>
      </c>
      <c r="M6951" s="18">
        <f t="shared" si="653"/>
        <v>4.6388334373050531E-2</v>
      </c>
    </row>
    <row r="6952" spans="1:13">
      <c r="A6952" s="4">
        <v>2014</v>
      </c>
      <c r="B6952" s="5" t="s">
        <v>210</v>
      </c>
      <c r="C6952" s="5" t="s">
        <v>240</v>
      </c>
      <c r="D6952" s="5" t="s">
        <v>17</v>
      </c>
      <c r="E6952" s="5">
        <v>1550</v>
      </c>
      <c r="F6952" s="6">
        <v>1419.35</v>
      </c>
      <c r="H6952" s="15" t="str">
        <f t="shared" si="648"/>
        <v>Medium</v>
      </c>
      <c r="I6952" s="11" t="str">
        <f t="shared" si="649"/>
        <v>Medium</v>
      </c>
      <c r="J6952" s="11" t="str">
        <f t="shared" si="650"/>
        <v>Central</v>
      </c>
      <c r="K6952" s="11" t="str">
        <f t="shared" si="651"/>
        <v>2010s</v>
      </c>
      <c r="L6952" s="11" t="str">
        <f t="shared" si="652"/>
        <v>Pulse</v>
      </c>
      <c r="M6952" s="18">
        <f t="shared" si="653"/>
        <v>0.91570967741935483</v>
      </c>
    </row>
    <row r="6953" spans="1:13">
      <c r="A6953" s="4">
        <v>2015</v>
      </c>
      <c r="B6953" s="5" t="s">
        <v>210</v>
      </c>
      <c r="C6953" s="5" t="s">
        <v>240</v>
      </c>
      <c r="D6953" s="5" t="s">
        <v>15</v>
      </c>
      <c r="E6953" s="5">
        <v>115760</v>
      </c>
      <c r="F6953" s="6">
        <v>1694.02</v>
      </c>
      <c r="H6953" s="15" t="str">
        <f t="shared" si="648"/>
        <v>Medium</v>
      </c>
      <c r="I6953" s="11" t="str">
        <f t="shared" si="649"/>
        <v>Large</v>
      </c>
      <c r="J6953" s="11" t="str">
        <f t="shared" si="650"/>
        <v>Central</v>
      </c>
      <c r="K6953" s="11" t="str">
        <f t="shared" si="651"/>
        <v>2010s</v>
      </c>
      <c r="L6953" s="11" t="str">
        <f t="shared" si="652"/>
        <v>Cereal</v>
      </c>
      <c r="M6953" s="18">
        <f t="shared" si="653"/>
        <v>1.4633897719419489E-2</v>
      </c>
    </row>
    <row r="6954" spans="1:13">
      <c r="A6954" s="4">
        <v>2015</v>
      </c>
      <c r="B6954" s="5" t="s">
        <v>210</v>
      </c>
      <c r="C6954" s="5" t="s">
        <v>240</v>
      </c>
      <c r="D6954" s="5" t="s">
        <v>16</v>
      </c>
      <c r="E6954" s="5">
        <v>32730</v>
      </c>
      <c r="F6954" s="6">
        <v>1176.9000000000001</v>
      </c>
      <c r="H6954" s="15" t="str">
        <f t="shared" si="648"/>
        <v>Medium</v>
      </c>
      <c r="I6954" s="11" t="str">
        <f t="shared" si="649"/>
        <v>Large</v>
      </c>
      <c r="J6954" s="11" t="str">
        <f t="shared" si="650"/>
        <v>Central</v>
      </c>
      <c r="K6954" s="11" t="str">
        <f t="shared" si="651"/>
        <v>2010s</v>
      </c>
      <c r="L6954" s="11" t="str">
        <f t="shared" si="652"/>
        <v>Cereal</v>
      </c>
      <c r="M6954" s="18">
        <f t="shared" si="653"/>
        <v>3.5957836846929422E-2</v>
      </c>
    </row>
    <row r="6955" spans="1:13">
      <c r="A6955" s="4">
        <v>2015</v>
      </c>
      <c r="B6955" s="5" t="s">
        <v>210</v>
      </c>
      <c r="C6955" s="5" t="s">
        <v>240</v>
      </c>
      <c r="D6955" s="5" t="s">
        <v>17</v>
      </c>
      <c r="E6955" s="5">
        <v>1190</v>
      </c>
      <c r="F6955" s="6">
        <v>924.37</v>
      </c>
      <c r="H6955" s="15" t="str">
        <f t="shared" si="648"/>
        <v>Low</v>
      </c>
      <c r="I6955" s="11" t="str">
        <f t="shared" si="649"/>
        <v>Medium</v>
      </c>
      <c r="J6955" s="11" t="str">
        <f t="shared" si="650"/>
        <v>Central</v>
      </c>
      <c r="K6955" s="11" t="str">
        <f t="shared" si="651"/>
        <v>2010s</v>
      </c>
      <c r="L6955" s="11" t="str">
        <f t="shared" si="652"/>
        <v>Pulse</v>
      </c>
      <c r="M6955" s="18">
        <f t="shared" si="653"/>
        <v>0.77678151260504202</v>
      </c>
    </row>
    <row r="6956" spans="1:13">
      <c r="A6956" s="4">
        <v>2016</v>
      </c>
      <c r="B6956" s="5" t="s">
        <v>210</v>
      </c>
      <c r="C6956" s="5" t="s">
        <v>240</v>
      </c>
      <c r="D6956" s="5" t="s">
        <v>15</v>
      </c>
      <c r="E6956" s="5">
        <v>115910</v>
      </c>
      <c r="F6956" s="6">
        <v>2386</v>
      </c>
      <c r="H6956" s="15" t="str">
        <f t="shared" si="648"/>
        <v>Medium</v>
      </c>
      <c r="I6956" s="11" t="str">
        <f t="shared" si="649"/>
        <v>Large</v>
      </c>
      <c r="J6956" s="11" t="str">
        <f t="shared" si="650"/>
        <v>Central</v>
      </c>
      <c r="K6956" s="11" t="str">
        <f t="shared" si="651"/>
        <v>2010s</v>
      </c>
      <c r="L6956" s="11" t="str">
        <f t="shared" si="652"/>
        <v>Cereal</v>
      </c>
      <c r="M6956" s="18">
        <f t="shared" si="653"/>
        <v>2.0584936588732637E-2</v>
      </c>
    </row>
    <row r="6957" spans="1:13">
      <c r="A6957" s="4">
        <v>2016</v>
      </c>
      <c r="B6957" s="5" t="s">
        <v>210</v>
      </c>
      <c r="C6957" s="5" t="s">
        <v>240</v>
      </c>
      <c r="D6957" s="5" t="s">
        <v>16</v>
      </c>
      <c r="E6957" s="5">
        <v>31710</v>
      </c>
      <c r="F6957" s="6">
        <v>997.19</v>
      </c>
      <c r="H6957" s="15" t="str">
        <f t="shared" si="648"/>
        <v>Low</v>
      </c>
      <c r="I6957" s="11" t="str">
        <f t="shared" si="649"/>
        <v>Large</v>
      </c>
      <c r="J6957" s="11" t="str">
        <f t="shared" si="650"/>
        <v>Central</v>
      </c>
      <c r="K6957" s="11" t="str">
        <f t="shared" si="651"/>
        <v>2010s</v>
      </c>
      <c r="L6957" s="11" t="str">
        <f t="shared" si="652"/>
        <v>Cereal</v>
      </c>
      <c r="M6957" s="18">
        <f t="shared" si="653"/>
        <v>3.1447177546515298E-2</v>
      </c>
    </row>
    <row r="6958" spans="1:13">
      <c r="A6958" s="4">
        <v>2016</v>
      </c>
      <c r="B6958" s="5" t="s">
        <v>210</v>
      </c>
      <c r="C6958" s="5" t="s">
        <v>240</v>
      </c>
      <c r="D6958" s="5" t="s">
        <v>17</v>
      </c>
      <c r="E6958" s="5">
        <v>3210</v>
      </c>
      <c r="F6958" s="6">
        <v>1762.01</v>
      </c>
      <c r="H6958" s="15" t="str">
        <f t="shared" si="648"/>
        <v>Medium</v>
      </c>
      <c r="I6958" s="11" t="str">
        <f t="shared" si="649"/>
        <v>Medium</v>
      </c>
      <c r="J6958" s="11" t="str">
        <f t="shared" si="650"/>
        <v>Central</v>
      </c>
      <c r="K6958" s="11" t="str">
        <f t="shared" si="651"/>
        <v>2010s</v>
      </c>
      <c r="L6958" s="11" t="str">
        <f t="shared" si="652"/>
        <v>Pulse</v>
      </c>
      <c r="M6958" s="18">
        <f t="shared" si="653"/>
        <v>0.54891277258566973</v>
      </c>
    </row>
    <row r="6959" spans="1:13">
      <c r="A6959" s="4">
        <v>2017</v>
      </c>
      <c r="B6959" s="5" t="s">
        <v>210</v>
      </c>
      <c r="C6959" s="5" t="s">
        <v>240</v>
      </c>
      <c r="D6959" s="5" t="s">
        <v>15</v>
      </c>
      <c r="E6959" s="5">
        <v>115870</v>
      </c>
      <c r="F6959" s="6">
        <v>2503</v>
      </c>
      <c r="H6959" s="15" t="str">
        <f t="shared" si="648"/>
        <v>Medium</v>
      </c>
      <c r="I6959" s="11" t="str">
        <f t="shared" si="649"/>
        <v>Large</v>
      </c>
      <c r="J6959" s="11" t="str">
        <f t="shared" si="650"/>
        <v>Central</v>
      </c>
      <c r="K6959" s="11" t="str">
        <f t="shared" si="651"/>
        <v>2010s</v>
      </c>
      <c r="L6959" s="11" t="str">
        <f t="shared" si="652"/>
        <v>Cereal</v>
      </c>
      <c r="M6959" s="18">
        <f t="shared" si="653"/>
        <v>2.1601795115215327E-2</v>
      </c>
    </row>
    <row r="6960" spans="1:13">
      <c r="A6960" s="4">
        <v>2017</v>
      </c>
      <c r="B6960" s="5" t="s">
        <v>210</v>
      </c>
      <c r="C6960" s="5" t="s">
        <v>240</v>
      </c>
      <c r="D6960" s="5" t="s">
        <v>16</v>
      </c>
      <c r="E6960" s="5">
        <v>31760</v>
      </c>
      <c r="F6960" s="6">
        <v>1918.55</v>
      </c>
      <c r="H6960" s="15" t="str">
        <f t="shared" si="648"/>
        <v>Medium</v>
      </c>
      <c r="I6960" s="11" t="str">
        <f t="shared" si="649"/>
        <v>Large</v>
      </c>
      <c r="J6960" s="11" t="str">
        <f t="shared" si="650"/>
        <v>Central</v>
      </c>
      <c r="K6960" s="11" t="str">
        <f t="shared" si="651"/>
        <v>2010s</v>
      </c>
      <c r="L6960" s="11" t="str">
        <f t="shared" si="652"/>
        <v>Cereal</v>
      </c>
      <c r="M6960" s="18">
        <f t="shared" si="653"/>
        <v>6.0407745591939545E-2</v>
      </c>
    </row>
    <row r="6961" spans="1:13">
      <c r="A6961" s="4">
        <v>2017</v>
      </c>
      <c r="B6961" s="5" t="s">
        <v>210</v>
      </c>
      <c r="C6961" s="5" t="s">
        <v>240</v>
      </c>
      <c r="D6961" s="5" t="s">
        <v>17</v>
      </c>
      <c r="E6961" s="5">
        <v>3340</v>
      </c>
      <c r="F6961" s="6">
        <v>1677.45</v>
      </c>
      <c r="H6961" s="15" t="str">
        <f t="shared" si="648"/>
        <v>Medium</v>
      </c>
      <c r="I6961" s="11" t="str">
        <f t="shared" si="649"/>
        <v>Medium</v>
      </c>
      <c r="J6961" s="11" t="str">
        <f t="shared" si="650"/>
        <v>Central</v>
      </c>
      <c r="K6961" s="11" t="str">
        <f t="shared" si="651"/>
        <v>2010s</v>
      </c>
      <c r="L6961" s="11" t="str">
        <f t="shared" si="652"/>
        <v>Pulse</v>
      </c>
      <c r="M6961" s="18">
        <f t="shared" si="653"/>
        <v>0.50223053892215574</v>
      </c>
    </row>
    <row r="6962" spans="1:13">
      <c r="A6962" s="4">
        <v>2008</v>
      </c>
      <c r="B6962" s="5" t="s">
        <v>210</v>
      </c>
      <c r="C6962" s="5" t="s">
        <v>241</v>
      </c>
      <c r="D6962" s="5" t="s">
        <v>15</v>
      </c>
      <c r="E6962" s="5">
        <v>318670</v>
      </c>
      <c r="F6962" s="6">
        <v>2144.98</v>
      </c>
      <c r="H6962" s="15" t="str">
        <f t="shared" si="648"/>
        <v>Medium</v>
      </c>
      <c r="I6962" s="11" t="str">
        <f t="shared" si="649"/>
        <v>Large</v>
      </c>
      <c r="J6962" s="11" t="str">
        <f t="shared" si="650"/>
        <v>Central</v>
      </c>
      <c r="K6962" s="11" t="str">
        <f t="shared" si="651"/>
        <v>2000s</v>
      </c>
      <c r="L6962" s="11" t="str">
        <f t="shared" si="652"/>
        <v>Cereal</v>
      </c>
      <c r="M6962" s="18">
        <f t="shared" si="653"/>
        <v>6.7310383782596414E-3</v>
      </c>
    </row>
    <row r="6963" spans="1:13">
      <c r="A6963" s="4">
        <v>2008</v>
      </c>
      <c r="B6963" s="5" t="s">
        <v>210</v>
      </c>
      <c r="C6963" s="5" t="s">
        <v>241</v>
      </c>
      <c r="D6963" s="5" t="s">
        <v>16</v>
      </c>
      <c r="E6963" s="5">
        <v>2460</v>
      </c>
      <c r="F6963" s="6">
        <v>422.76</v>
      </c>
      <c r="H6963" s="15" t="str">
        <f t="shared" si="648"/>
        <v>Low</v>
      </c>
      <c r="I6963" s="11" t="str">
        <f t="shared" si="649"/>
        <v>Medium</v>
      </c>
      <c r="J6963" s="11" t="str">
        <f t="shared" si="650"/>
        <v>Central</v>
      </c>
      <c r="K6963" s="11" t="str">
        <f t="shared" si="651"/>
        <v>2000s</v>
      </c>
      <c r="L6963" s="11" t="str">
        <f t="shared" si="652"/>
        <v>Cereal</v>
      </c>
      <c r="M6963" s="18">
        <f t="shared" si="653"/>
        <v>0.17185365853658535</v>
      </c>
    </row>
    <row r="6964" spans="1:13">
      <c r="A6964" s="4">
        <v>2008</v>
      </c>
      <c r="B6964" s="5" t="s">
        <v>210</v>
      </c>
      <c r="C6964" s="5" t="s">
        <v>241</v>
      </c>
      <c r="D6964" s="5" t="s">
        <v>17</v>
      </c>
      <c r="E6964" s="5">
        <v>480</v>
      </c>
      <c r="F6964" s="6">
        <v>916.67</v>
      </c>
      <c r="H6964" s="15" t="str">
        <f t="shared" si="648"/>
        <v>Low</v>
      </c>
      <c r="I6964" s="11" t="str">
        <f t="shared" si="649"/>
        <v>Small</v>
      </c>
      <c r="J6964" s="11" t="str">
        <f t="shared" si="650"/>
        <v>Central</v>
      </c>
      <c r="K6964" s="11" t="str">
        <f t="shared" si="651"/>
        <v>2000s</v>
      </c>
      <c r="L6964" s="11" t="str">
        <f t="shared" si="652"/>
        <v>Pulse</v>
      </c>
      <c r="M6964" s="18">
        <f t="shared" si="653"/>
        <v>1.9097291666666665</v>
      </c>
    </row>
    <row r="6965" spans="1:13">
      <c r="A6965" s="4">
        <v>2009</v>
      </c>
      <c r="B6965" s="5" t="s">
        <v>210</v>
      </c>
      <c r="C6965" s="5" t="s">
        <v>241</v>
      </c>
      <c r="D6965" s="5" t="s">
        <v>15</v>
      </c>
      <c r="E6965" s="5">
        <v>321570</v>
      </c>
      <c r="F6965" s="6">
        <v>2145.44</v>
      </c>
      <c r="H6965" s="15" t="str">
        <f t="shared" si="648"/>
        <v>Medium</v>
      </c>
      <c r="I6965" s="11" t="str">
        <f t="shared" si="649"/>
        <v>Large</v>
      </c>
      <c r="J6965" s="11" t="str">
        <f t="shared" si="650"/>
        <v>Central</v>
      </c>
      <c r="K6965" s="11" t="str">
        <f t="shared" si="651"/>
        <v>2000s</v>
      </c>
      <c r="L6965" s="11" t="str">
        <f t="shared" si="652"/>
        <v>Cereal</v>
      </c>
      <c r="M6965" s="18">
        <f t="shared" si="653"/>
        <v>6.6717666448984671E-3</v>
      </c>
    </row>
    <row r="6966" spans="1:13">
      <c r="A6966" s="4">
        <v>2009</v>
      </c>
      <c r="B6966" s="5" t="s">
        <v>210</v>
      </c>
      <c r="C6966" s="5" t="s">
        <v>241</v>
      </c>
      <c r="D6966" s="5" t="s">
        <v>16</v>
      </c>
      <c r="E6966" s="5">
        <v>3380</v>
      </c>
      <c r="F6966" s="6">
        <v>1068.05</v>
      </c>
      <c r="H6966" s="15" t="str">
        <f t="shared" si="648"/>
        <v>Medium</v>
      </c>
      <c r="I6966" s="11" t="str">
        <f t="shared" si="649"/>
        <v>Medium</v>
      </c>
      <c r="J6966" s="11" t="str">
        <f t="shared" si="650"/>
        <v>Central</v>
      </c>
      <c r="K6966" s="11" t="str">
        <f t="shared" si="651"/>
        <v>2000s</v>
      </c>
      <c r="L6966" s="11" t="str">
        <f t="shared" si="652"/>
        <v>Cereal</v>
      </c>
      <c r="M6966" s="18">
        <f t="shared" si="653"/>
        <v>0.31599112426035503</v>
      </c>
    </row>
    <row r="6967" spans="1:13">
      <c r="A6967" s="4">
        <v>2009</v>
      </c>
      <c r="B6967" s="5" t="s">
        <v>210</v>
      </c>
      <c r="C6967" s="5" t="s">
        <v>241</v>
      </c>
      <c r="D6967" s="5" t="s">
        <v>17</v>
      </c>
      <c r="E6967" s="5">
        <v>580</v>
      </c>
      <c r="F6967" s="6">
        <v>758.62</v>
      </c>
      <c r="H6967" s="15" t="str">
        <f t="shared" si="648"/>
        <v>Low</v>
      </c>
      <c r="I6967" s="11" t="str">
        <f t="shared" si="649"/>
        <v>Small</v>
      </c>
      <c r="J6967" s="11" t="str">
        <f t="shared" si="650"/>
        <v>Central</v>
      </c>
      <c r="K6967" s="11" t="str">
        <f t="shared" si="651"/>
        <v>2000s</v>
      </c>
      <c r="L6967" s="11" t="str">
        <f t="shared" si="652"/>
        <v>Pulse</v>
      </c>
      <c r="M6967" s="18">
        <f t="shared" si="653"/>
        <v>1.3079655172413793</v>
      </c>
    </row>
    <row r="6968" spans="1:13">
      <c r="A6968" s="4">
        <v>2010</v>
      </c>
      <c r="B6968" s="5" t="s">
        <v>210</v>
      </c>
      <c r="C6968" s="5" t="s">
        <v>241</v>
      </c>
      <c r="D6968" s="5" t="s">
        <v>15</v>
      </c>
      <c r="E6968" s="5">
        <v>319900</v>
      </c>
      <c r="F6968" s="6">
        <v>2102.31</v>
      </c>
      <c r="H6968" s="15" t="str">
        <f t="shared" si="648"/>
        <v>Medium</v>
      </c>
      <c r="I6968" s="11" t="str">
        <f t="shared" si="649"/>
        <v>Large</v>
      </c>
      <c r="J6968" s="11" t="str">
        <f t="shared" si="650"/>
        <v>Central</v>
      </c>
      <c r="K6968" s="11" t="str">
        <f t="shared" si="651"/>
        <v>2010s</v>
      </c>
      <c r="L6968" s="11" t="str">
        <f t="shared" si="652"/>
        <v>Cereal</v>
      </c>
      <c r="M6968" s="18">
        <f t="shared" si="653"/>
        <v>6.5717724288840264E-3</v>
      </c>
    </row>
    <row r="6969" spans="1:13">
      <c r="A6969" s="4">
        <v>2010</v>
      </c>
      <c r="B6969" s="5" t="s">
        <v>210</v>
      </c>
      <c r="C6969" s="5" t="s">
        <v>241</v>
      </c>
      <c r="D6969" s="5" t="s">
        <v>16</v>
      </c>
      <c r="E6969" s="5">
        <v>3190</v>
      </c>
      <c r="F6969" s="6">
        <v>617.54999999999995</v>
      </c>
      <c r="H6969" s="15" t="str">
        <f t="shared" si="648"/>
        <v>Low</v>
      </c>
      <c r="I6969" s="11" t="str">
        <f t="shared" si="649"/>
        <v>Medium</v>
      </c>
      <c r="J6969" s="11" t="str">
        <f t="shared" si="650"/>
        <v>Central</v>
      </c>
      <c r="K6969" s="11" t="str">
        <f t="shared" si="651"/>
        <v>2010s</v>
      </c>
      <c r="L6969" s="11" t="str">
        <f t="shared" si="652"/>
        <v>Cereal</v>
      </c>
      <c r="M6969" s="18">
        <f t="shared" si="653"/>
        <v>0.19358934169278996</v>
      </c>
    </row>
    <row r="6970" spans="1:13">
      <c r="A6970" s="4">
        <v>2010</v>
      </c>
      <c r="B6970" s="5" t="s">
        <v>210</v>
      </c>
      <c r="C6970" s="5" t="s">
        <v>241</v>
      </c>
      <c r="D6970" s="5" t="s">
        <v>17</v>
      </c>
      <c r="E6970" s="5">
        <v>580</v>
      </c>
      <c r="F6970" s="6">
        <v>948.28</v>
      </c>
      <c r="H6970" s="15" t="str">
        <f t="shared" si="648"/>
        <v>Low</v>
      </c>
      <c r="I6970" s="11" t="str">
        <f t="shared" si="649"/>
        <v>Small</v>
      </c>
      <c r="J6970" s="11" t="str">
        <f t="shared" si="650"/>
        <v>Central</v>
      </c>
      <c r="K6970" s="11" t="str">
        <f t="shared" si="651"/>
        <v>2010s</v>
      </c>
      <c r="L6970" s="11" t="str">
        <f t="shared" si="652"/>
        <v>Pulse</v>
      </c>
      <c r="M6970" s="18">
        <f t="shared" si="653"/>
        <v>1.6349655172413793</v>
      </c>
    </row>
    <row r="6971" spans="1:13">
      <c r="A6971" s="4">
        <v>2011</v>
      </c>
      <c r="B6971" s="5" t="s">
        <v>210</v>
      </c>
      <c r="C6971" s="5" t="s">
        <v>241</v>
      </c>
      <c r="D6971" s="5" t="s">
        <v>15</v>
      </c>
      <c r="E6971" s="5">
        <v>320330</v>
      </c>
      <c r="F6971" s="6">
        <v>2276</v>
      </c>
      <c r="H6971" s="15" t="str">
        <f t="shared" si="648"/>
        <v>Medium</v>
      </c>
      <c r="I6971" s="11" t="str">
        <f t="shared" si="649"/>
        <v>Large</v>
      </c>
      <c r="J6971" s="11" t="str">
        <f t="shared" si="650"/>
        <v>Central</v>
      </c>
      <c r="K6971" s="11" t="str">
        <f t="shared" si="651"/>
        <v>2010s</v>
      </c>
      <c r="L6971" s="11" t="str">
        <f t="shared" si="652"/>
        <v>Cereal</v>
      </c>
      <c r="M6971" s="18">
        <f t="shared" si="653"/>
        <v>7.1051727905597356E-3</v>
      </c>
    </row>
    <row r="6972" spans="1:13">
      <c r="A6972" s="4">
        <v>2011</v>
      </c>
      <c r="B6972" s="5" t="s">
        <v>210</v>
      </c>
      <c r="C6972" s="5" t="s">
        <v>241</v>
      </c>
      <c r="D6972" s="5" t="s">
        <v>16</v>
      </c>
      <c r="E6972" s="5">
        <v>3080</v>
      </c>
      <c r="F6972" s="6">
        <v>1227.27</v>
      </c>
      <c r="H6972" s="15" t="str">
        <f t="shared" si="648"/>
        <v>Medium</v>
      </c>
      <c r="I6972" s="11" t="str">
        <f t="shared" si="649"/>
        <v>Medium</v>
      </c>
      <c r="J6972" s="11" t="str">
        <f t="shared" si="650"/>
        <v>Central</v>
      </c>
      <c r="K6972" s="11" t="str">
        <f t="shared" si="651"/>
        <v>2010s</v>
      </c>
      <c r="L6972" s="11" t="str">
        <f t="shared" si="652"/>
        <v>Cereal</v>
      </c>
      <c r="M6972" s="18">
        <f t="shared" si="653"/>
        <v>0.39846428571428572</v>
      </c>
    </row>
    <row r="6973" spans="1:13">
      <c r="A6973" s="4">
        <v>2011</v>
      </c>
      <c r="B6973" s="5" t="s">
        <v>210</v>
      </c>
      <c r="C6973" s="5" t="s">
        <v>241</v>
      </c>
      <c r="D6973" s="5" t="s">
        <v>17</v>
      </c>
      <c r="E6973" s="5">
        <v>570</v>
      </c>
      <c r="F6973" s="6">
        <v>1070.18</v>
      </c>
      <c r="H6973" s="15" t="str">
        <f t="shared" si="648"/>
        <v>Medium</v>
      </c>
      <c r="I6973" s="11" t="str">
        <f t="shared" si="649"/>
        <v>Small</v>
      </c>
      <c r="J6973" s="11" t="str">
        <f t="shared" si="650"/>
        <v>Central</v>
      </c>
      <c r="K6973" s="11" t="str">
        <f t="shared" si="651"/>
        <v>2010s</v>
      </c>
      <c r="L6973" s="11" t="str">
        <f t="shared" si="652"/>
        <v>Pulse</v>
      </c>
      <c r="M6973" s="18">
        <f t="shared" si="653"/>
        <v>1.8775087719298247</v>
      </c>
    </row>
    <row r="6974" spans="1:13">
      <c r="A6974" s="4">
        <v>2012</v>
      </c>
      <c r="B6974" s="5" t="s">
        <v>210</v>
      </c>
      <c r="C6974" s="5" t="s">
        <v>241</v>
      </c>
      <c r="D6974" s="5" t="s">
        <v>15</v>
      </c>
      <c r="E6974" s="5">
        <v>316050</v>
      </c>
      <c r="F6974" s="6">
        <v>2372.38</v>
      </c>
      <c r="H6974" s="15" t="str">
        <f t="shared" si="648"/>
        <v>Medium</v>
      </c>
      <c r="I6974" s="11" t="str">
        <f t="shared" si="649"/>
        <v>Large</v>
      </c>
      <c r="J6974" s="11" t="str">
        <f t="shared" si="650"/>
        <v>Central</v>
      </c>
      <c r="K6974" s="11" t="str">
        <f t="shared" si="651"/>
        <v>2010s</v>
      </c>
      <c r="L6974" s="11" t="str">
        <f t="shared" si="652"/>
        <v>Cereal</v>
      </c>
      <c r="M6974" s="18">
        <f t="shared" si="653"/>
        <v>7.5063439329220065E-3</v>
      </c>
    </row>
    <row r="6975" spans="1:13">
      <c r="A6975" s="4">
        <v>2012</v>
      </c>
      <c r="B6975" s="5" t="s">
        <v>210</v>
      </c>
      <c r="C6975" s="5" t="s">
        <v>241</v>
      </c>
      <c r="D6975" s="5" t="s">
        <v>16</v>
      </c>
      <c r="E6975" s="5">
        <v>3110</v>
      </c>
      <c r="F6975" s="6">
        <v>1434.08</v>
      </c>
      <c r="H6975" s="15" t="str">
        <f t="shared" si="648"/>
        <v>Medium</v>
      </c>
      <c r="I6975" s="11" t="str">
        <f t="shared" si="649"/>
        <v>Medium</v>
      </c>
      <c r="J6975" s="11" t="str">
        <f t="shared" si="650"/>
        <v>Central</v>
      </c>
      <c r="K6975" s="11" t="str">
        <f t="shared" si="651"/>
        <v>2010s</v>
      </c>
      <c r="L6975" s="11" t="str">
        <f t="shared" si="652"/>
        <v>Cereal</v>
      </c>
      <c r="M6975" s="18">
        <f t="shared" si="653"/>
        <v>0.46111897106109323</v>
      </c>
    </row>
    <row r="6976" spans="1:13">
      <c r="A6976" s="4">
        <v>2012</v>
      </c>
      <c r="B6976" s="5" t="s">
        <v>210</v>
      </c>
      <c r="C6976" s="5" t="s">
        <v>241</v>
      </c>
      <c r="D6976" s="5" t="s">
        <v>17</v>
      </c>
      <c r="E6976" s="5">
        <v>510</v>
      </c>
      <c r="F6976" s="6">
        <v>941.18</v>
      </c>
      <c r="H6976" s="15" t="str">
        <f t="shared" si="648"/>
        <v>Low</v>
      </c>
      <c r="I6976" s="11" t="str">
        <f t="shared" si="649"/>
        <v>Small</v>
      </c>
      <c r="J6976" s="11" t="str">
        <f t="shared" si="650"/>
        <v>Central</v>
      </c>
      <c r="K6976" s="11" t="str">
        <f t="shared" si="651"/>
        <v>2010s</v>
      </c>
      <c r="L6976" s="11" t="str">
        <f t="shared" si="652"/>
        <v>Pulse</v>
      </c>
      <c r="M6976" s="18">
        <f t="shared" si="653"/>
        <v>1.8454509803921568</v>
      </c>
    </row>
    <row r="6977" spans="1:13">
      <c r="A6977" s="4">
        <v>2013</v>
      </c>
      <c r="B6977" s="5" t="s">
        <v>210</v>
      </c>
      <c r="C6977" s="5" t="s">
        <v>241</v>
      </c>
      <c r="D6977" s="5" t="s">
        <v>15</v>
      </c>
      <c r="E6977" s="5">
        <v>311900</v>
      </c>
      <c r="F6977" s="6">
        <v>2438.6999999999998</v>
      </c>
      <c r="H6977" s="15" t="str">
        <f t="shared" si="648"/>
        <v>Medium</v>
      </c>
      <c r="I6977" s="11" t="str">
        <f t="shared" si="649"/>
        <v>Large</v>
      </c>
      <c r="J6977" s="11" t="str">
        <f t="shared" si="650"/>
        <v>Central</v>
      </c>
      <c r="K6977" s="11" t="str">
        <f t="shared" si="651"/>
        <v>2010s</v>
      </c>
      <c r="L6977" s="11" t="str">
        <f t="shared" si="652"/>
        <v>Cereal</v>
      </c>
      <c r="M6977" s="18">
        <f t="shared" si="653"/>
        <v>7.818852196216735E-3</v>
      </c>
    </row>
    <row r="6978" spans="1:13">
      <c r="A6978" s="4">
        <v>2013</v>
      </c>
      <c r="B6978" s="5" t="s">
        <v>210</v>
      </c>
      <c r="C6978" s="5" t="s">
        <v>241</v>
      </c>
      <c r="D6978" s="5" t="s">
        <v>16</v>
      </c>
      <c r="E6978" s="5">
        <v>2690</v>
      </c>
      <c r="F6978" s="6">
        <v>1022.3</v>
      </c>
      <c r="H6978" s="15" t="str">
        <f t="shared" si="648"/>
        <v>Medium</v>
      </c>
      <c r="I6978" s="11" t="str">
        <f t="shared" si="649"/>
        <v>Medium</v>
      </c>
      <c r="J6978" s="11" t="str">
        <f t="shared" si="650"/>
        <v>Central</v>
      </c>
      <c r="K6978" s="11" t="str">
        <f t="shared" si="651"/>
        <v>2010s</v>
      </c>
      <c r="L6978" s="11" t="str">
        <f t="shared" si="652"/>
        <v>Cereal</v>
      </c>
      <c r="M6978" s="18">
        <f t="shared" si="653"/>
        <v>0.38003717472118959</v>
      </c>
    </row>
    <row r="6979" spans="1:13">
      <c r="A6979" s="4">
        <v>2013</v>
      </c>
      <c r="B6979" s="5" t="s">
        <v>210</v>
      </c>
      <c r="C6979" s="5" t="s">
        <v>241</v>
      </c>
      <c r="D6979" s="5" t="s">
        <v>17</v>
      </c>
      <c r="E6979" s="5">
        <v>1100</v>
      </c>
      <c r="F6979" s="6">
        <v>654.54999999999995</v>
      </c>
      <c r="H6979" s="15" t="str">
        <f t="shared" ref="H6979:H7042" si="654">IF(F6979&lt;1000,"Low",IF(F6979&lt;3000,"Medium","High"))</f>
        <v>Low</v>
      </c>
      <c r="I6979" s="11" t="str">
        <f t="shared" ref="I6979:I7042" si="655">IF(E6979&lt;1000,"Small",IF(E6979&lt;5000,"Medium","Large"))</f>
        <v>Medium</v>
      </c>
      <c r="J6979" s="11" t="str">
        <f t="shared" ref="J6979:J7042" si="656">IF(OR(B6979="Punjab",B6979="Haryana",B6979="Himachal Pradesh",B6979="Jammu and Kashmir",B6979="Uttarakhand",B6979="Delhi",B6979="Chandigarh"),"North",IF(OR(B6979="Tamil Nadu",B6979="Karnataka",B6979="Kerala",B6979="Andhra Pradesh",B6979="Telangana"),"South",IF(OR(B6979="Maharashtra",B6979="Gujarat",B6979="Goa",B6979="Rajasthan"),"West",IF(OR(B6979="West Bengal",B6979="Bihar",B6979="Jharkhand",B6979="Odisha",B6979="Assam",B6979="Sikkim",B6979="Arunachal Pradesh",B6979="Manipur",B6979="Meghalaya",B6979="Mizoram",B6979="Nagaland",B6979="Tripura"),"East","Central"))))</f>
        <v>Central</v>
      </c>
      <c r="K6979" s="11" t="str">
        <f t="shared" ref="K6979:K7042" si="657">LEFT(A6979,3)&amp;"0s"</f>
        <v>2010s</v>
      </c>
      <c r="L6979" s="11" t="str">
        <f t="shared" ref="L6979:L7042" si="658">IF(D6979="Rice","Cereal",IF(D6979="Maize","Cereal",IF(D6979="Chickpea","Pulse",IF(D6979="Cotton","Fiber","Other"))))</f>
        <v>Pulse</v>
      </c>
      <c r="M6979" s="18">
        <f t="shared" ref="M6979:M7042" si="659">F6979/E6979</f>
        <v>0.59504545454545454</v>
      </c>
    </row>
    <row r="6980" spans="1:13">
      <c r="A6980" s="4">
        <v>2014</v>
      </c>
      <c r="B6980" s="5" t="s">
        <v>210</v>
      </c>
      <c r="C6980" s="5" t="s">
        <v>241</v>
      </c>
      <c r="D6980" s="5" t="s">
        <v>15</v>
      </c>
      <c r="E6980" s="5">
        <v>318400</v>
      </c>
      <c r="F6980" s="6">
        <v>2336.6799999999998</v>
      </c>
      <c r="H6980" s="15" t="str">
        <f t="shared" si="654"/>
        <v>Medium</v>
      </c>
      <c r="I6980" s="11" t="str">
        <f t="shared" si="655"/>
        <v>Large</v>
      </c>
      <c r="J6980" s="11" t="str">
        <f t="shared" si="656"/>
        <v>Central</v>
      </c>
      <c r="K6980" s="11" t="str">
        <f t="shared" si="657"/>
        <v>2010s</v>
      </c>
      <c r="L6980" s="11" t="str">
        <f t="shared" si="658"/>
        <v>Cereal</v>
      </c>
      <c r="M6980" s="18">
        <f t="shared" si="659"/>
        <v>7.3388190954773863E-3</v>
      </c>
    </row>
    <row r="6981" spans="1:13">
      <c r="A6981" s="4">
        <v>2014</v>
      </c>
      <c r="B6981" s="5" t="s">
        <v>210</v>
      </c>
      <c r="C6981" s="5" t="s">
        <v>241</v>
      </c>
      <c r="D6981" s="5" t="s">
        <v>16</v>
      </c>
      <c r="E6981" s="5">
        <v>3340</v>
      </c>
      <c r="F6981" s="6">
        <v>1625.75</v>
      </c>
      <c r="H6981" s="15" t="str">
        <f t="shared" si="654"/>
        <v>Medium</v>
      </c>
      <c r="I6981" s="11" t="str">
        <f t="shared" si="655"/>
        <v>Medium</v>
      </c>
      <c r="J6981" s="11" t="str">
        <f t="shared" si="656"/>
        <v>Central</v>
      </c>
      <c r="K6981" s="11" t="str">
        <f t="shared" si="657"/>
        <v>2010s</v>
      </c>
      <c r="L6981" s="11" t="str">
        <f t="shared" si="658"/>
        <v>Cereal</v>
      </c>
      <c r="M6981" s="18">
        <f t="shared" si="659"/>
        <v>0.48675149700598802</v>
      </c>
    </row>
    <row r="6982" spans="1:13">
      <c r="A6982" s="4">
        <v>2014</v>
      </c>
      <c r="B6982" s="5" t="s">
        <v>210</v>
      </c>
      <c r="C6982" s="5" t="s">
        <v>241</v>
      </c>
      <c r="D6982" s="5" t="s">
        <v>17</v>
      </c>
      <c r="E6982" s="5">
        <v>880</v>
      </c>
      <c r="F6982" s="6">
        <v>363.64</v>
      </c>
      <c r="H6982" s="15" t="str">
        <f t="shared" si="654"/>
        <v>Low</v>
      </c>
      <c r="I6982" s="11" t="str">
        <f t="shared" si="655"/>
        <v>Small</v>
      </c>
      <c r="J6982" s="11" t="str">
        <f t="shared" si="656"/>
        <v>Central</v>
      </c>
      <c r="K6982" s="11" t="str">
        <f t="shared" si="657"/>
        <v>2010s</v>
      </c>
      <c r="L6982" s="11" t="str">
        <f t="shared" si="658"/>
        <v>Pulse</v>
      </c>
      <c r="M6982" s="18">
        <f t="shared" si="659"/>
        <v>0.41322727272727272</v>
      </c>
    </row>
    <row r="6983" spans="1:13">
      <c r="A6983" s="4">
        <v>2015</v>
      </c>
      <c r="B6983" s="5" t="s">
        <v>210</v>
      </c>
      <c r="C6983" s="5" t="s">
        <v>241</v>
      </c>
      <c r="D6983" s="5" t="s">
        <v>15</v>
      </c>
      <c r="E6983" s="5">
        <v>320340</v>
      </c>
      <c r="F6983" s="6">
        <v>1961.67</v>
      </c>
      <c r="H6983" s="15" t="str">
        <f t="shared" si="654"/>
        <v>Medium</v>
      </c>
      <c r="I6983" s="11" t="str">
        <f t="shared" si="655"/>
        <v>Large</v>
      </c>
      <c r="J6983" s="11" t="str">
        <f t="shared" si="656"/>
        <v>Central</v>
      </c>
      <c r="K6983" s="11" t="str">
        <f t="shared" si="657"/>
        <v>2010s</v>
      </c>
      <c r="L6983" s="11" t="str">
        <f t="shared" si="658"/>
        <v>Cereal</v>
      </c>
      <c r="M6983" s="18">
        <f t="shared" si="659"/>
        <v>6.1237123056752203E-3</v>
      </c>
    </row>
    <row r="6984" spans="1:13">
      <c r="A6984" s="4">
        <v>2015</v>
      </c>
      <c r="B6984" s="5" t="s">
        <v>210</v>
      </c>
      <c r="C6984" s="5" t="s">
        <v>241</v>
      </c>
      <c r="D6984" s="5" t="s">
        <v>16</v>
      </c>
      <c r="E6984" s="5">
        <v>3480</v>
      </c>
      <c r="F6984" s="6">
        <v>1433.91</v>
      </c>
      <c r="H6984" s="15" t="str">
        <f t="shared" si="654"/>
        <v>Medium</v>
      </c>
      <c r="I6984" s="11" t="str">
        <f t="shared" si="655"/>
        <v>Medium</v>
      </c>
      <c r="J6984" s="11" t="str">
        <f t="shared" si="656"/>
        <v>Central</v>
      </c>
      <c r="K6984" s="11" t="str">
        <f t="shared" si="657"/>
        <v>2010s</v>
      </c>
      <c r="L6984" s="11" t="str">
        <f t="shared" si="658"/>
        <v>Cereal</v>
      </c>
      <c r="M6984" s="18">
        <f t="shared" si="659"/>
        <v>0.41204310344827588</v>
      </c>
    </row>
    <row r="6985" spans="1:13">
      <c r="A6985" s="4">
        <v>2015</v>
      </c>
      <c r="B6985" s="5" t="s">
        <v>210</v>
      </c>
      <c r="C6985" s="5" t="s">
        <v>241</v>
      </c>
      <c r="D6985" s="5" t="s">
        <v>17</v>
      </c>
      <c r="E6985" s="5">
        <v>370</v>
      </c>
      <c r="F6985" s="6">
        <v>594.59</v>
      </c>
      <c r="H6985" s="15" t="str">
        <f t="shared" si="654"/>
        <v>Low</v>
      </c>
      <c r="I6985" s="11" t="str">
        <f t="shared" si="655"/>
        <v>Small</v>
      </c>
      <c r="J6985" s="11" t="str">
        <f t="shared" si="656"/>
        <v>Central</v>
      </c>
      <c r="K6985" s="11" t="str">
        <f t="shared" si="657"/>
        <v>2010s</v>
      </c>
      <c r="L6985" s="11" t="str">
        <f t="shared" si="658"/>
        <v>Pulse</v>
      </c>
      <c r="M6985" s="18">
        <f t="shared" si="659"/>
        <v>1.607</v>
      </c>
    </row>
    <row r="6986" spans="1:13">
      <c r="A6986" s="4">
        <v>2016</v>
      </c>
      <c r="B6986" s="5" t="s">
        <v>210</v>
      </c>
      <c r="C6986" s="5" t="s">
        <v>241</v>
      </c>
      <c r="D6986" s="5" t="s">
        <v>15</v>
      </c>
      <c r="E6986" s="5">
        <v>318290</v>
      </c>
      <c r="F6986" s="6">
        <v>2207.85</v>
      </c>
      <c r="H6986" s="15" t="str">
        <f t="shared" si="654"/>
        <v>Medium</v>
      </c>
      <c r="I6986" s="11" t="str">
        <f t="shared" si="655"/>
        <v>Large</v>
      </c>
      <c r="J6986" s="11" t="str">
        <f t="shared" si="656"/>
        <v>Central</v>
      </c>
      <c r="K6986" s="11" t="str">
        <f t="shared" si="657"/>
        <v>2010s</v>
      </c>
      <c r="L6986" s="11" t="str">
        <f t="shared" si="658"/>
        <v>Cereal</v>
      </c>
      <c r="M6986" s="18">
        <f t="shared" si="659"/>
        <v>6.936598699299381E-3</v>
      </c>
    </row>
    <row r="6987" spans="1:13">
      <c r="A6987" s="4">
        <v>2016</v>
      </c>
      <c r="B6987" s="5" t="s">
        <v>210</v>
      </c>
      <c r="C6987" s="5" t="s">
        <v>241</v>
      </c>
      <c r="D6987" s="5" t="s">
        <v>16</v>
      </c>
      <c r="E6987" s="5">
        <v>3830</v>
      </c>
      <c r="F6987" s="6">
        <v>1360.41</v>
      </c>
      <c r="H6987" s="15" t="str">
        <f t="shared" si="654"/>
        <v>Medium</v>
      </c>
      <c r="I6987" s="11" t="str">
        <f t="shared" si="655"/>
        <v>Medium</v>
      </c>
      <c r="J6987" s="11" t="str">
        <f t="shared" si="656"/>
        <v>Central</v>
      </c>
      <c r="K6987" s="11" t="str">
        <f t="shared" si="657"/>
        <v>2010s</v>
      </c>
      <c r="L6987" s="11" t="str">
        <f t="shared" si="658"/>
        <v>Cereal</v>
      </c>
      <c r="M6987" s="18">
        <f t="shared" si="659"/>
        <v>0.35519843342036556</v>
      </c>
    </row>
    <row r="6988" spans="1:13">
      <c r="A6988" s="4">
        <v>2016</v>
      </c>
      <c r="B6988" s="5" t="s">
        <v>210</v>
      </c>
      <c r="C6988" s="5" t="s">
        <v>241</v>
      </c>
      <c r="D6988" s="5" t="s">
        <v>17</v>
      </c>
      <c r="E6988" s="5">
        <v>550</v>
      </c>
      <c r="F6988" s="6">
        <v>1023.51</v>
      </c>
      <c r="H6988" s="15" t="str">
        <f t="shared" si="654"/>
        <v>Medium</v>
      </c>
      <c r="I6988" s="11" t="str">
        <f t="shared" si="655"/>
        <v>Small</v>
      </c>
      <c r="J6988" s="11" t="str">
        <f t="shared" si="656"/>
        <v>Central</v>
      </c>
      <c r="K6988" s="11" t="str">
        <f t="shared" si="657"/>
        <v>2010s</v>
      </c>
      <c r="L6988" s="11" t="str">
        <f t="shared" si="658"/>
        <v>Pulse</v>
      </c>
      <c r="M6988" s="18">
        <f t="shared" si="659"/>
        <v>1.8609272727272728</v>
      </c>
    </row>
    <row r="6989" spans="1:13">
      <c r="A6989" s="4">
        <v>2017</v>
      </c>
      <c r="B6989" s="5" t="s">
        <v>210</v>
      </c>
      <c r="C6989" s="5" t="s">
        <v>241</v>
      </c>
      <c r="D6989" s="5" t="s">
        <v>15</v>
      </c>
      <c r="E6989" s="5">
        <v>319730</v>
      </c>
      <c r="F6989" s="6">
        <v>2518.15</v>
      </c>
      <c r="H6989" s="15" t="str">
        <f t="shared" si="654"/>
        <v>Medium</v>
      </c>
      <c r="I6989" s="11" t="str">
        <f t="shared" si="655"/>
        <v>Large</v>
      </c>
      <c r="J6989" s="11" t="str">
        <f t="shared" si="656"/>
        <v>Central</v>
      </c>
      <c r="K6989" s="11" t="str">
        <f t="shared" si="657"/>
        <v>2010s</v>
      </c>
      <c r="L6989" s="11" t="str">
        <f t="shared" si="658"/>
        <v>Cereal</v>
      </c>
      <c r="M6989" s="18">
        <f t="shared" si="659"/>
        <v>7.8758640102586566E-3</v>
      </c>
    </row>
    <row r="6990" spans="1:13">
      <c r="A6990" s="4">
        <v>2017</v>
      </c>
      <c r="B6990" s="5" t="s">
        <v>210</v>
      </c>
      <c r="C6990" s="5" t="s">
        <v>241</v>
      </c>
      <c r="D6990" s="5" t="s">
        <v>16</v>
      </c>
      <c r="E6990" s="5">
        <v>3060</v>
      </c>
      <c r="F6990" s="6">
        <v>802.68</v>
      </c>
      <c r="H6990" s="15" t="str">
        <f t="shared" si="654"/>
        <v>Low</v>
      </c>
      <c r="I6990" s="11" t="str">
        <f t="shared" si="655"/>
        <v>Medium</v>
      </c>
      <c r="J6990" s="11" t="str">
        <f t="shared" si="656"/>
        <v>Central</v>
      </c>
      <c r="K6990" s="11" t="str">
        <f t="shared" si="657"/>
        <v>2010s</v>
      </c>
      <c r="L6990" s="11" t="str">
        <f t="shared" si="658"/>
        <v>Cereal</v>
      </c>
      <c r="M6990" s="18">
        <f t="shared" si="659"/>
        <v>0.26231372549019605</v>
      </c>
    </row>
    <row r="6991" spans="1:13">
      <c r="A6991" s="4">
        <v>2017</v>
      </c>
      <c r="B6991" s="5" t="s">
        <v>210</v>
      </c>
      <c r="C6991" s="5" t="s">
        <v>241</v>
      </c>
      <c r="D6991" s="5" t="s">
        <v>17</v>
      </c>
      <c r="E6991" s="5">
        <v>350</v>
      </c>
      <c r="F6991" s="6">
        <v>1064.97</v>
      </c>
      <c r="H6991" s="15" t="str">
        <f t="shared" si="654"/>
        <v>Medium</v>
      </c>
      <c r="I6991" s="11" t="str">
        <f t="shared" si="655"/>
        <v>Small</v>
      </c>
      <c r="J6991" s="11" t="str">
        <f t="shared" si="656"/>
        <v>Central</v>
      </c>
      <c r="K6991" s="11" t="str">
        <f t="shared" si="657"/>
        <v>2010s</v>
      </c>
      <c r="L6991" s="11" t="str">
        <f t="shared" si="658"/>
        <v>Pulse</v>
      </c>
      <c r="M6991" s="18">
        <f t="shared" si="659"/>
        <v>3.0427714285714287</v>
      </c>
    </row>
    <row r="6992" spans="1:13">
      <c r="A6992" s="4">
        <v>2008</v>
      </c>
      <c r="B6992" s="5" t="s">
        <v>210</v>
      </c>
      <c r="C6992" s="5" t="s">
        <v>242</v>
      </c>
      <c r="D6992" s="5" t="s">
        <v>15</v>
      </c>
      <c r="E6992" s="5">
        <v>252170</v>
      </c>
      <c r="F6992" s="6">
        <v>2364.2399999999998</v>
      </c>
      <c r="H6992" s="15" t="str">
        <f t="shared" si="654"/>
        <v>Medium</v>
      </c>
      <c r="I6992" s="11" t="str">
        <f t="shared" si="655"/>
        <v>Large</v>
      </c>
      <c r="J6992" s="11" t="str">
        <f t="shared" si="656"/>
        <v>Central</v>
      </c>
      <c r="K6992" s="11" t="str">
        <f t="shared" si="657"/>
        <v>2000s</v>
      </c>
      <c r="L6992" s="11" t="str">
        <f t="shared" si="658"/>
        <v>Cereal</v>
      </c>
      <c r="M6992" s="18">
        <f t="shared" si="659"/>
        <v>9.3755799658960214E-3</v>
      </c>
    </row>
    <row r="6993" spans="1:13">
      <c r="A6993" s="4">
        <v>2008</v>
      </c>
      <c r="B6993" s="5" t="s">
        <v>210</v>
      </c>
      <c r="C6993" s="5" t="s">
        <v>242</v>
      </c>
      <c r="D6993" s="5" t="s">
        <v>16</v>
      </c>
      <c r="E6993" s="5">
        <v>12400</v>
      </c>
      <c r="F6993" s="6">
        <v>1283.8699999999999</v>
      </c>
      <c r="H6993" s="15" t="str">
        <f t="shared" si="654"/>
        <v>Medium</v>
      </c>
      <c r="I6993" s="11" t="str">
        <f t="shared" si="655"/>
        <v>Large</v>
      </c>
      <c r="J6993" s="11" t="str">
        <f t="shared" si="656"/>
        <v>Central</v>
      </c>
      <c r="K6993" s="11" t="str">
        <f t="shared" si="657"/>
        <v>2000s</v>
      </c>
      <c r="L6993" s="11" t="str">
        <f t="shared" si="658"/>
        <v>Cereal</v>
      </c>
      <c r="M6993" s="18">
        <f t="shared" si="659"/>
        <v>0.10353790322580644</v>
      </c>
    </row>
    <row r="6994" spans="1:13">
      <c r="A6994" s="4">
        <v>2008</v>
      </c>
      <c r="B6994" s="5" t="s">
        <v>210</v>
      </c>
      <c r="C6994" s="5" t="s">
        <v>242</v>
      </c>
      <c r="D6994" s="5" t="s">
        <v>17</v>
      </c>
      <c r="E6994" s="5">
        <v>120</v>
      </c>
      <c r="F6994" s="6">
        <v>916.67</v>
      </c>
      <c r="H6994" s="15" t="str">
        <f t="shared" si="654"/>
        <v>Low</v>
      </c>
      <c r="I6994" s="11" t="str">
        <f t="shared" si="655"/>
        <v>Small</v>
      </c>
      <c r="J6994" s="11" t="str">
        <f t="shared" si="656"/>
        <v>Central</v>
      </c>
      <c r="K6994" s="11" t="str">
        <f t="shared" si="657"/>
        <v>2000s</v>
      </c>
      <c r="L6994" s="11" t="str">
        <f t="shared" si="658"/>
        <v>Pulse</v>
      </c>
      <c r="M6994" s="18">
        <f t="shared" si="659"/>
        <v>7.6389166666666659</v>
      </c>
    </row>
    <row r="6995" spans="1:13">
      <c r="A6995" s="4">
        <v>2009</v>
      </c>
      <c r="B6995" s="5" t="s">
        <v>210</v>
      </c>
      <c r="C6995" s="5" t="s">
        <v>242</v>
      </c>
      <c r="D6995" s="5" t="s">
        <v>15</v>
      </c>
      <c r="E6995" s="5">
        <v>255300</v>
      </c>
      <c r="F6995" s="6">
        <v>1789.54</v>
      </c>
      <c r="H6995" s="15" t="str">
        <f t="shared" si="654"/>
        <v>Medium</v>
      </c>
      <c r="I6995" s="11" t="str">
        <f t="shared" si="655"/>
        <v>Large</v>
      </c>
      <c r="J6995" s="11" t="str">
        <f t="shared" si="656"/>
        <v>Central</v>
      </c>
      <c r="K6995" s="11" t="str">
        <f t="shared" si="657"/>
        <v>2000s</v>
      </c>
      <c r="L6995" s="11" t="str">
        <f t="shared" si="658"/>
        <v>Cereal</v>
      </c>
      <c r="M6995" s="18">
        <f t="shared" si="659"/>
        <v>7.0095573834704269E-3</v>
      </c>
    </row>
    <row r="6996" spans="1:13">
      <c r="A6996" s="4">
        <v>2009</v>
      </c>
      <c r="B6996" s="5" t="s">
        <v>210</v>
      </c>
      <c r="C6996" s="5" t="s">
        <v>242</v>
      </c>
      <c r="D6996" s="5" t="s">
        <v>16</v>
      </c>
      <c r="E6996" s="5">
        <v>11950</v>
      </c>
      <c r="F6996" s="6">
        <v>1410.04</v>
      </c>
      <c r="H6996" s="15" t="str">
        <f t="shared" si="654"/>
        <v>Medium</v>
      </c>
      <c r="I6996" s="11" t="str">
        <f t="shared" si="655"/>
        <v>Large</v>
      </c>
      <c r="J6996" s="11" t="str">
        <f t="shared" si="656"/>
        <v>Central</v>
      </c>
      <c r="K6996" s="11" t="str">
        <f t="shared" si="657"/>
        <v>2000s</v>
      </c>
      <c r="L6996" s="11" t="str">
        <f t="shared" si="658"/>
        <v>Cereal</v>
      </c>
      <c r="M6996" s="18">
        <f t="shared" si="659"/>
        <v>0.11799497907949791</v>
      </c>
    </row>
    <row r="6997" spans="1:13">
      <c r="A6997" s="4">
        <v>2009</v>
      </c>
      <c r="B6997" s="5" t="s">
        <v>210</v>
      </c>
      <c r="C6997" s="5" t="s">
        <v>242</v>
      </c>
      <c r="D6997" s="5" t="s">
        <v>17</v>
      </c>
      <c r="E6997" s="5">
        <v>120</v>
      </c>
      <c r="F6997" s="6">
        <v>750</v>
      </c>
      <c r="H6997" s="15" t="str">
        <f t="shared" si="654"/>
        <v>Low</v>
      </c>
      <c r="I6997" s="11" t="str">
        <f t="shared" si="655"/>
        <v>Small</v>
      </c>
      <c r="J6997" s="11" t="str">
        <f t="shared" si="656"/>
        <v>Central</v>
      </c>
      <c r="K6997" s="11" t="str">
        <f t="shared" si="657"/>
        <v>2000s</v>
      </c>
      <c r="L6997" s="11" t="str">
        <f t="shared" si="658"/>
        <v>Pulse</v>
      </c>
      <c r="M6997" s="18">
        <f t="shared" si="659"/>
        <v>6.25</v>
      </c>
    </row>
    <row r="6998" spans="1:13">
      <c r="A6998" s="4">
        <v>2010</v>
      </c>
      <c r="B6998" s="5" t="s">
        <v>210</v>
      </c>
      <c r="C6998" s="5" t="s">
        <v>242</v>
      </c>
      <c r="D6998" s="5" t="s">
        <v>15</v>
      </c>
      <c r="E6998" s="5">
        <v>255540</v>
      </c>
      <c r="F6998" s="6">
        <v>2152.5</v>
      </c>
      <c r="H6998" s="15" t="str">
        <f t="shared" si="654"/>
        <v>Medium</v>
      </c>
      <c r="I6998" s="11" t="str">
        <f t="shared" si="655"/>
        <v>Large</v>
      </c>
      <c r="J6998" s="11" t="str">
        <f t="shared" si="656"/>
        <v>Central</v>
      </c>
      <c r="K6998" s="11" t="str">
        <f t="shared" si="657"/>
        <v>2010s</v>
      </c>
      <c r="L6998" s="11" t="str">
        <f t="shared" si="658"/>
        <v>Cereal</v>
      </c>
      <c r="M6998" s="18">
        <f t="shared" si="659"/>
        <v>8.423338811927682E-3</v>
      </c>
    </row>
    <row r="6999" spans="1:13">
      <c r="A6999" s="4">
        <v>2010</v>
      </c>
      <c r="B6999" s="5" t="s">
        <v>210</v>
      </c>
      <c r="C6999" s="5" t="s">
        <v>242</v>
      </c>
      <c r="D6999" s="5" t="s">
        <v>16</v>
      </c>
      <c r="E6999" s="5">
        <v>11600</v>
      </c>
      <c r="F6999" s="6">
        <v>1739.66</v>
      </c>
      <c r="H6999" s="15" t="str">
        <f t="shared" si="654"/>
        <v>Medium</v>
      </c>
      <c r="I6999" s="11" t="str">
        <f t="shared" si="655"/>
        <v>Large</v>
      </c>
      <c r="J6999" s="11" t="str">
        <f t="shared" si="656"/>
        <v>Central</v>
      </c>
      <c r="K6999" s="11" t="str">
        <f t="shared" si="657"/>
        <v>2010s</v>
      </c>
      <c r="L6999" s="11" t="str">
        <f t="shared" si="658"/>
        <v>Cereal</v>
      </c>
      <c r="M6999" s="18">
        <f t="shared" si="659"/>
        <v>0.14997068965517243</v>
      </c>
    </row>
    <row r="7000" spans="1:13">
      <c r="A7000" s="4">
        <v>2010</v>
      </c>
      <c r="B7000" s="5" t="s">
        <v>210</v>
      </c>
      <c r="C7000" s="5" t="s">
        <v>242</v>
      </c>
      <c r="D7000" s="5" t="s">
        <v>17</v>
      </c>
      <c r="E7000" s="5">
        <v>90</v>
      </c>
      <c r="F7000" s="6">
        <v>1000</v>
      </c>
      <c r="H7000" s="15" t="str">
        <f t="shared" si="654"/>
        <v>Medium</v>
      </c>
      <c r="I7000" s="11" t="str">
        <f t="shared" si="655"/>
        <v>Small</v>
      </c>
      <c r="J7000" s="11" t="str">
        <f t="shared" si="656"/>
        <v>Central</v>
      </c>
      <c r="K7000" s="11" t="str">
        <f t="shared" si="657"/>
        <v>2010s</v>
      </c>
      <c r="L7000" s="11" t="str">
        <f t="shared" si="658"/>
        <v>Pulse</v>
      </c>
      <c r="M7000" s="18">
        <f t="shared" si="659"/>
        <v>11.111111111111111</v>
      </c>
    </row>
    <row r="7001" spans="1:13">
      <c r="A7001" s="4">
        <v>2011</v>
      </c>
      <c r="B7001" s="5" t="s">
        <v>210</v>
      </c>
      <c r="C7001" s="5" t="s">
        <v>242</v>
      </c>
      <c r="D7001" s="5" t="s">
        <v>15</v>
      </c>
      <c r="E7001" s="5">
        <v>254830</v>
      </c>
      <c r="F7001" s="6">
        <v>2290.23</v>
      </c>
      <c r="H7001" s="15" t="str">
        <f t="shared" si="654"/>
        <v>Medium</v>
      </c>
      <c r="I7001" s="11" t="str">
        <f t="shared" si="655"/>
        <v>Large</v>
      </c>
      <c r="J7001" s="11" t="str">
        <f t="shared" si="656"/>
        <v>Central</v>
      </c>
      <c r="K7001" s="11" t="str">
        <f t="shared" si="657"/>
        <v>2010s</v>
      </c>
      <c r="L7001" s="11" t="str">
        <f t="shared" si="658"/>
        <v>Cereal</v>
      </c>
      <c r="M7001" s="18">
        <f t="shared" si="659"/>
        <v>8.9872856414079973E-3</v>
      </c>
    </row>
    <row r="7002" spans="1:13">
      <c r="A7002" s="4">
        <v>2011</v>
      </c>
      <c r="B7002" s="5" t="s">
        <v>210</v>
      </c>
      <c r="C7002" s="5" t="s">
        <v>242</v>
      </c>
      <c r="D7002" s="5" t="s">
        <v>16</v>
      </c>
      <c r="E7002" s="5">
        <v>11850</v>
      </c>
      <c r="F7002" s="6">
        <v>2018.57</v>
      </c>
      <c r="H7002" s="15" t="str">
        <f t="shared" si="654"/>
        <v>Medium</v>
      </c>
      <c r="I7002" s="11" t="str">
        <f t="shared" si="655"/>
        <v>Large</v>
      </c>
      <c r="J7002" s="11" t="str">
        <f t="shared" si="656"/>
        <v>Central</v>
      </c>
      <c r="K7002" s="11" t="str">
        <f t="shared" si="657"/>
        <v>2010s</v>
      </c>
      <c r="L7002" s="11" t="str">
        <f t="shared" si="658"/>
        <v>Cereal</v>
      </c>
      <c r="M7002" s="18">
        <f t="shared" si="659"/>
        <v>0.17034345991561181</v>
      </c>
    </row>
    <row r="7003" spans="1:13">
      <c r="A7003" s="4">
        <v>2011</v>
      </c>
      <c r="B7003" s="5" t="s">
        <v>210</v>
      </c>
      <c r="C7003" s="5" t="s">
        <v>242</v>
      </c>
      <c r="D7003" s="5" t="s">
        <v>17</v>
      </c>
      <c r="E7003" s="5">
        <v>100</v>
      </c>
      <c r="F7003" s="6">
        <v>1100</v>
      </c>
      <c r="H7003" s="15" t="str">
        <f t="shared" si="654"/>
        <v>Medium</v>
      </c>
      <c r="I7003" s="11" t="str">
        <f t="shared" si="655"/>
        <v>Small</v>
      </c>
      <c r="J7003" s="11" t="str">
        <f t="shared" si="656"/>
        <v>Central</v>
      </c>
      <c r="K7003" s="11" t="str">
        <f t="shared" si="657"/>
        <v>2010s</v>
      </c>
      <c r="L7003" s="11" t="str">
        <f t="shared" si="658"/>
        <v>Pulse</v>
      </c>
      <c r="M7003" s="18">
        <f t="shared" si="659"/>
        <v>11</v>
      </c>
    </row>
    <row r="7004" spans="1:13">
      <c r="A7004" s="4">
        <v>2012</v>
      </c>
      <c r="B7004" s="5" t="s">
        <v>210</v>
      </c>
      <c r="C7004" s="5" t="s">
        <v>242</v>
      </c>
      <c r="D7004" s="5" t="s">
        <v>15</v>
      </c>
      <c r="E7004" s="5">
        <v>264660</v>
      </c>
      <c r="F7004" s="6">
        <v>2353.06</v>
      </c>
      <c r="H7004" s="15" t="str">
        <f t="shared" si="654"/>
        <v>Medium</v>
      </c>
      <c r="I7004" s="11" t="str">
        <f t="shared" si="655"/>
        <v>Large</v>
      </c>
      <c r="J7004" s="11" t="str">
        <f t="shared" si="656"/>
        <v>Central</v>
      </c>
      <c r="K7004" s="11" t="str">
        <f t="shared" si="657"/>
        <v>2010s</v>
      </c>
      <c r="L7004" s="11" t="str">
        <f t="shared" si="658"/>
        <v>Cereal</v>
      </c>
      <c r="M7004" s="18">
        <f t="shared" si="659"/>
        <v>8.8908788634474416E-3</v>
      </c>
    </row>
    <row r="7005" spans="1:13">
      <c r="A7005" s="4">
        <v>2012</v>
      </c>
      <c r="B7005" s="5" t="s">
        <v>210</v>
      </c>
      <c r="C7005" s="5" t="s">
        <v>242</v>
      </c>
      <c r="D7005" s="5" t="s">
        <v>16</v>
      </c>
      <c r="E7005" s="5">
        <v>12450</v>
      </c>
      <c r="F7005" s="6">
        <v>2325.3000000000002</v>
      </c>
      <c r="H7005" s="15" t="str">
        <f t="shared" si="654"/>
        <v>Medium</v>
      </c>
      <c r="I7005" s="11" t="str">
        <f t="shared" si="655"/>
        <v>Large</v>
      </c>
      <c r="J7005" s="11" t="str">
        <f t="shared" si="656"/>
        <v>Central</v>
      </c>
      <c r="K7005" s="11" t="str">
        <f t="shared" si="657"/>
        <v>2010s</v>
      </c>
      <c r="L7005" s="11" t="str">
        <f t="shared" si="658"/>
        <v>Cereal</v>
      </c>
      <c r="M7005" s="18">
        <f t="shared" si="659"/>
        <v>0.1867710843373494</v>
      </c>
    </row>
    <row r="7006" spans="1:13">
      <c r="A7006" s="4">
        <v>2012</v>
      </c>
      <c r="B7006" s="5" t="s">
        <v>210</v>
      </c>
      <c r="C7006" s="5" t="s">
        <v>242</v>
      </c>
      <c r="D7006" s="5" t="s">
        <v>17</v>
      </c>
      <c r="E7006" s="5">
        <v>100</v>
      </c>
      <c r="F7006" s="6">
        <v>900</v>
      </c>
      <c r="H7006" s="15" t="str">
        <f t="shared" si="654"/>
        <v>Low</v>
      </c>
      <c r="I7006" s="11" t="str">
        <f t="shared" si="655"/>
        <v>Small</v>
      </c>
      <c r="J7006" s="11" t="str">
        <f t="shared" si="656"/>
        <v>Central</v>
      </c>
      <c r="K7006" s="11" t="str">
        <f t="shared" si="657"/>
        <v>2010s</v>
      </c>
      <c r="L7006" s="11" t="str">
        <f t="shared" si="658"/>
        <v>Pulse</v>
      </c>
      <c r="M7006" s="18">
        <f t="shared" si="659"/>
        <v>9</v>
      </c>
    </row>
    <row r="7007" spans="1:13">
      <c r="A7007" s="4">
        <v>2013</v>
      </c>
      <c r="B7007" s="5" t="s">
        <v>210</v>
      </c>
      <c r="C7007" s="5" t="s">
        <v>242</v>
      </c>
      <c r="D7007" s="5" t="s">
        <v>15</v>
      </c>
      <c r="E7007" s="5">
        <v>258230</v>
      </c>
      <c r="F7007" s="6">
        <v>2533.94</v>
      </c>
      <c r="H7007" s="15" t="str">
        <f t="shared" si="654"/>
        <v>Medium</v>
      </c>
      <c r="I7007" s="11" t="str">
        <f t="shared" si="655"/>
        <v>Large</v>
      </c>
      <c r="J7007" s="11" t="str">
        <f t="shared" si="656"/>
        <v>Central</v>
      </c>
      <c r="K7007" s="11" t="str">
        <f t="shared" si="657"/>
        <v>2010s</v>
      </c>
      <c r="L7007" s="11" t="str">
        <f t="shared" si="658"/>
        <v>Cereal</v>
      </c>
      <c r="M7007" s="18">
        <f t="shared" si="659"/>
        <v>9.8127250900360147E-3</v>
      </c>
    </row>
    <row r="7008" spans="1:13">
      <c r="A7008" s="4">
        <v>2013</v>
      </c>
      <c r="B7008" s="5" t="s">
        <v>210</v>
      </c>
      <c r="C7008" s="5" t="s">
        <v>242</v>
      </c>
      <c r="D7008" s="5" t="s">
        <v>16</v>
      </c>
      <c r="E7008" s="5">
        <v>12640</v>
      </c>
      <c r="F7008" s="6">
        <v>2789.56</v>
      </c>
      <c r="H7008" s="15" t="str">
        <f t="shared" si="654"/>
        <v>Medium</v>
      </c>
      <c r="I7008" s="11" t="str">
        <f t="shared" si="655"/>
        <v>Large</v>
      </c>
      <c r="J7008" s="11" t="str">
        <f t="shared" si="656"/>
        <v>Central</v>
      </c>
      <c r="K7008" s="11" t="str">
        <f t="shared" si="657"/>
        <v>2010s</v>
      </c>
      <c r="L7008" s="11" t="str">
        <f t="shared" si="658"/>
        <v>Cereal</v>
      </c>
      <c r="M7008" s="18">
        <f t="shared" si="659"/>
        <v>0.22069303797468354</v>
      </c>
    </row>
    <row r="7009" spans="1:13">
      <c r="A7009" s="4">
        <v>2013</v>
      </c>
      <c r="B7009" s="5" t="s">
        <v>210</v>
      </c>
      <c r="C7009" s="5" t="s">
        <v>242</v>
      </c>
      <c r="D7009" s="5" t="s">
        <v>17</v>
      </c>
      <c r="E7009" s="5">
        <v>430</v>
      </c>
      <c r="F7009" s="6">
        <v>651.16</v>
      </c>
      <c r="H7009" s="15" t="str">
        <f t="shared" si="654"/>
        <v>Low</v>
      </c>
      <c r="I7009" s="11" t="str">
        <f t="shared" si="655"/>
        <v>Small</v>
      </c>
      <c r="J7009" s="11" t="str">
        <f t="shared" si="656"/>
        <v>Central</v>
      </c>
      <c r="K7009" s="11" t="str">
        <f t="shared" si="657"/>
        <v>2010s</v>
      </c>
      <c r="L7009" s="11" t="str">
        <f t="shared" si="658"/>
        <v>Pulse</v>
      </c>
      <c r="M7009" s="18">
        <f t="shared" si="659"/>
        <v>1.5143255813953487</v>
      </c>
    </row>
    <row r="7010" spans="1:13">
      <c r="A7010" s="4">
        <v>2014</v>
      </c>
      <c r="B7010" s="5" t="s">
        <v>210</v>
      </c>
      <c r="C7010" s="5" t="s">
        <v>242</v>
      </c>
      <c r="D7010" s="5" t="s">
        <v>15</v>
      </c>
      <c r="E7010" s="5">
        <v>251340</v>
      </c>
      <c r="F7010" s="6">
        <v>2071.62</v>
      </c>
      <c r="H7010" s="15" t="str">
        <f t="shared" si="654"/>
        <v>Medium</v>
      </c>
      <c r="I7010" s="11" t="str">
        <f t="shared" si="655"/>
        <v>Large</v>
      </c>
      <c r="J7010" s="11" t="str">
        <f t="shared" si="656"/>
        <v>Central</v>
      </c>
      <c r="K7010" s="11" t="str">
        <f t="shared" si="657"/>
        <v>2010s</v>
      </c>
      <c r="L7010" s="11" t="str">
        <f t="shared" si="658"/>
        <v>Cereal</v>
      </c>
      <c r="M7010" s="18">
        <f t="shared" si="659"/>
        <v>8.2423012652184293E-3</v>
      </c>
    </row>
    <row r="7011" spans="1:13">
      <c r="A7011" s="4">
        <v>2014</v>
      </c>
      <c r="B7011" s="5" t="s">
        <v>210</v>
      </c>
      <c r="C7011" s="5" t="s">
        <v>242</v>
      </c>
      <c r="D7011" s="5" t="s">
        <v>16</v>
      </c>
      <c r="E7011" s="5">
        <v>12640</v>
      </c>
      <c r="F7011" s="6">
        <v>2458.86</v>
      </c>
      <c r="H7011" s="15" t="str">
        <f t="shared" si="654"/>
        <v>Medium</v>
      </c>
      <c r="I7011" s="11" t="str">
        <f t="shared" si="655"/>
        <v>Large</v>
      </c>
      <c r="J7011" s="11" t="str">
        <f t="shared" si="656"/>
        <v>Central</v>
      </c>
      <c r="K7011" s="11" t="str">
        <f t="shared" si="657"/>
        <v>2010s</v>
      </c>
      <c r="L7011" s="11" t="str">
        <f t="shared" si="658"/>
        <v>Cereal</v>
      </c>
      <c r="M7011" s="18">
        <f t="shared" si="659"/>
        <v>0.19453006329113925</v>
      </c>
    </row>
    <row r="7012" spans="1:13">
      <c r="A7012" s="4">
        <v>2014</v>
      </c>
      <c r="B7012" s="5" t="s">
        <v>210</v>
      </c>
      <c r="C7012" s="5" t="s">
        <v>242</v>
      </c>
      <c r="D7012" s="5" t="s">
        <v>17</v>
      </c>
      <c r="E7012" s="5">
        <v>140</v>
      </c>
      <c r="F7012" s="6">
        <v>357.14</v>
      </c>
      <c r="H7012" s="15" t="str">
        <f t="shared" si="654"/>
        <v>Low</v>
      </c>
      <c r="I7012" s="11" t="str">
        <f t="shared" si="655"/>
        <v>Small</v>
      </c>
      <c r="J7012" s="11" t="str">
        <f t="shared" si="656"/>
        <v>Central</v>
      </c>
      <c r="K7012" s="11" t="str">
        <f t="shared" si="657"/>
        <v>2010s</v>
      </c>
      <c r="L7012" s="11" t="str">
        <f t="shared" si="658"/>
        <v>Pulse</v>
      </c>
      <c r="M7012" s="18">
        <f t="shared" si="659"/>
        <v>2.5509999999999997</v>
      </c>
    </row>
    <row r="7013" spans="1:13">
      <c r="A7013" s="4">
        <v>2015</v>
      </c>
      <c r="B7013" s="5" t="s">
        <v>210</v>
      </c>
      <c r="C7013" s="5" t="s">
        <v>242</v>
      </c>
      <c r="D7013" s="5" t="s">
        <v>15</v>
      </c>
      <c r="E7013" s="5">
        <v>236490</v>
      </c>
      <c r="F7013" s="6">
        <v>1158.9100000000001</v>
      </c>
      <c r="H7013" s="15" t="str">
        <f t="shared" si="654"/>
        <v>Medium</v>
      </c>
      <c r="I7013" s="11" t="str">
        <f t="shared" si="655"/>
        <v>Large</v>
      </c>
      <c r="J7013" s="11" t="str">
        <f t="shared" si="656"/>
        <v>Central</v>
      </c>
      <c r="K7013" s="11" t="str">
        <f t="shared" si="657"/>
        <v>2010s</v>
      </c>
      <c r="L7013" s="11" t="str">
        <f t="shared" si="658"/>
        <v>Cereal</v>
      </c>
      <c r="M7013" s="18">
        <f t="shared" si="659"/>
        <v>4.9004609074379474E-3</v>
      </c>
    </row>
    <row r="7014" spans="1:13">
      <c r="A7014" s="4">
        <v>2015</v>
      </c>
      <c r="B7014" s="5" t="s">
        <v>210</v>
      </c>
      <c r="C7014" s="5" t="s">
        <v>242</v>
      </c>
      <c r="D7014" s="5" t="s">
        <v>16</v>
      </c>
      <c r="E7014" s="5">
        <v>12610</v>
      </c>
      <c r="F7014" s="6">
        <v>2394.13</v>
      </c>
      <c r="H7014" s="15" t="str">
        <f t="shared" si="654"/>
        <v>Medium</v>
      </c>
      <c r="I7014" s="11" t="str">
        <f t="shared" si="655"/>
        <v>Large</v>
      </c>
      <c r="J7014" s="11" t="str">
        <f t="shared" si="656"/>
        <v>Central</v>
      </c>
      <c r="K7014" s="11" t="str">
        <f t="shared" si="657"/>
        <v>2010s</v>
      </c>
      <c r="L7014" s="11" t="str">
        <f t="shared" si="658"/>
        <v>Cereal</v>
      </c>
      <c r="M7014" s="18">
        <f t="shared" si="659"/>
        <v>0.18985963521015067</v>
      </c>
    </row>
    <row r="7015" spans="1:13">
      <c r="A7015" s="4">
        <v>2015</v>
      </c>
      <c r="B7015" s="5" t="s">
        <v>210</v>
      </c>
      <c r="C7015" s="5" t="s">
        <v>242</v>
      </c>
      <c r="D7015" s="5" t="s">
        <v>17</v>
      </c>
      <c r="E7015" s="5">
        <v>110</v>
      </c>
      <c r="F7015" s="6">
        <v>636.36</v>
      </c>
      <c r="H7015" s="15" t="str">
        <f t="shared" si="654"/>
        <v>Low</v>
      </c>
      <c r="I7015" s="11" t="str">
        <f t="shared" si="655"/>
        <v>Small</v>
      </c>
      <c r="J7015" s="11" t="str">
        <f t="shared" si="656"/>
        <v>Central</v>
      </c>
      <c r="K7015" s="11" t="str">
        <f t="shared" si="657"/>
        <v>2010s</v>
      </c>
      <c r="L7015" s="11" t="str">
        <f t="shared" si="658"/>
        <v>Pulse</v>
      </c>
      <c r="M7015" s="18">
        <f t="shared" si="659"/>
        <v>5.7850909090909095</v>
      </c>
    </row>
    <row r="7016" spans="1:13">
      <c r="A7016" s="4">
        <v>2016</v>
      </c>
      <c r="B7016" s="5" t="s">
        <v>210</v>
      </c>
      <c r="C7016" s="5" t="s">
        <v>242</v>
      </c>
      <c r="D7016" s="5" t="s">
        <v>15</v>
      </c>
      <c r="E7016" s="5">
        <v>260110</v>
      </c>
      <c r="F7016" s="6">
        <v>2052.11</v>
      </c>
      <c r="H7016" s="15" t="str">
        <f t="shared" si="654"/>
        <v>Medium</v>
      </c>
      <c r="I7016" s="11" t="str">
        <f t="shared" si="655"/>
        <v>Large</v>
      </c>
      <c r="J7016" s="11" t="str">
        <f t="shared" si="656"/>
        <v>Central</v>
      </c>
      <c r="K7016" s="11" t="str">
        <f t="shared" si="657"/>
        <v>2010s</v>
      </c>
      <c r="L7016" s="11" t="str">
        <f t="shared" si="658"/>
        <v>Cereal</v>
      </c>
      <c r="M7016" s="18">
        <f t="shared" si="659"/>
        <v>7.8893929491369048E-3</v>
      </c>
    </row>
    <row r="7017" spans="1:13">
      <c r="A7017" s="4">
        <v>2016</v>
      </c>
      <c r="B7017" s="5" t="s">
        <v>210</v>
      </c>
      <c r="C7017" s="5" t="s">
        <v>242</v>
      </c>
      <c r="D7017" s="5" t="s">
        <v>16</v>
      </c>
      <c r="E7017" s="5">
        <v>15210</v>
      </c>
      <c r="F7017" s="6">
        <v>2665.83</v>
      </c>
      <c r="H7017" s="15" t="str">
        <f t="shared" si="654"/>
        <v>Medium</v>
      </c>
      <c r="I7017" s="11" t="str">
        <f t="shared" si="655"/>
        <v>Large</v>
      </c>
      <c r="J7017" s="11" t="str">
        <f t="shared" si="656"/>
        <v>Central</v>
      </c>
      <c r="K7017" s="11" t="str">
        <f t="shared" si="657"/>
        <v>2010s</v>
      </c>
      <c r="L7017" s="11" t="str">
        <f t="shared" si="658"/>
        <v>Cereal</v>
      </c>
      <c r="M7017" s="18">
        <f t="shared" si="659"/>
        <v>0.17526824457593687</v>
      </c>
    </row>
    <row r="7018" spans="1:13">
      <c r="A7018" s="4">
        <v>2016</v>
      </c>
      <c r="B7018" s="5" t="s">
        <v>210</v>
      </c>
      <c r="C7018" s="5" t="s">
        <v>242</v>
      </c>
      <c r="D7018" s="5" t="s">
        <v>17</v>
      </c>
      <c r="E7018" s="5">
        <v>120</v>
      </c>
      <c r="F7018" s="6">
        <v>1024.5899999999999</v>
      </c>
      <c r="H7018" s="15" t="str">
        <f t="shared" si="654"/>
        <v>Medium</v>
      </c>
      <c r="I7018" s="11" t="str">
        <f t="shared" si="655"/>
        <v>Small</v>
      </c>
      <c r="J7018" s="11" t="str">
        <f t="shared" si="656"/>
        <v>Central</v>
      </c>
      <c r="K7018" s="11" t="str">
        <f t="shared" si="657"/>
        <v>2010s</v>
      </c>
      <c r="L7018" s="11" t="str">
        <f t="shared" si="658"/>
        <v>Pulse</v>
      </c>
      <c r="M7018" s="18">
        <f t="shared" si="659"/>
        <v>8.5382499999999997</v>
      </c>
    </row>
    <row r="7019" spans="1:13">
      <c r="A7019" s="4">
        <v>2017</v>
      </c>
      <c r="B7019" s="5" t="s">
        <v>210</v>
      </c>
      <c r="C7019" s="5" t="s">
        <v>242</v>
      </c>
      <c r="D7019" s="5" t="s">
        <v>15</v>
      </c>
      <c r="E7019" s="5">
        <v>255140</v>
      </c>
      <c r="F7019" s="6">
        <v>2509.8000000000002</v>
      </c>
      <c r="H7019" s="15" t="str">
        <f t="shared" si="654"/>
        <v>Medium</v>
      </c>
      <c r="I7019" s="11" t="str">
        <f t="shared" si="655"/>
        <v>Large</v>
      </c>
      <c r="J7019" s="11" t="str">
        <f t="shared" si="656"/>
        <v>Central</v>
      </c>
      <c r="K7019" s="11" t="str">
        <f t="shared" si="657"/>
        <v>2010s</v>
      </c>
      <c r="L7019" s="11" t="str">
        <f t="shared" si="658"/>
        <v>Cereal</v>
      </c>
      <c r="M7019" s="18">
        <f t="shared" si="659"/>
        <v>9.8369522615034885E-3</v>
      </c>
    </row>
    <row r="7020" spans="1:13">
      <c r="A7020" s="4">
        <v>2017</v>
      </c>
      <c r="B7020" s="5" t="s">
        <v>210</v>
      </c>
      <c r="C7020" s="5" t="s">
        <v>242</v>
      </c>
      <c r="D7020" s="5" t="s">
        <v>16</v>
      </c>
      <c r="E7020" s="5">
        <v>15860</v>
      </c>
      <c r="F7020" s="6">
        <v>2744.37</v>
      </c>
      <c r="H7020" s="15" t="str">
        <f t="shared" si="654"/>
        <v>Medium</v>
      </c>
      <c r="I7020" s="11" t="str">
        <f t="shared" si="655"/>
        <v>Large</v>
      </c>
      <c r="J7020" s="11" t="str">
        <f t="shared" si="656"/>
        <v>Central</v>
      </c>
      <c r="K7020" s="11" t="str">
        <f t="shared" si="657"/>
        <v>2010s</v>
      </c>
      <c r="L7020" s="11" t="str">
        <f t="shared" si="658"/>
        <v>Cereal</v>
      </c>
      <c r="M7020" s="18">
        <f t="shared" si="659"/>
        <v>0.17303720050441362</v>
      </c>
    </row>
    <row r="7021" spans="1:13">
      <c r="A7021" s="4">
        <v>2017</v>
      </c>
      <c r="B7021" s="5" t="s">
        <v>210</v>
      </c>
      <c r="C7021" s="5" t="s">
        <v>242</v>
      </c>
      <c r="D7021" s="5" t="s">
        <v>17</v>
      </c>
      <c r="E7021" s="5">
        <v>110</v>
      </c>
      <c r="F7021" s="6">
        <v>1063.6400000000001</v>
      </c>
      <c r="H7021" s="15" t="str">
        <f t="shared" si="654"/>
        <v>Medium</v>
      </c>
      <c r="I7021" s="11" t="str">
        <f t="shared" si="655"/>
        <v>Small</v>
      </c>
      <c r="J7021" s="11" t="str">
        <f t="shared" si="656"/>
        <v>Central</v>
      </c>
      <c r="K7021" s="11" t="str">
        <f t="shared" si="657"/>
        <v>2010s</v>
      </c>
      <c r="L7021" s="11" t="str">
        <f t="shared" si="658"/>
        <v>Pulse</v>
      </c>
      <c r="M7021" s="18">
        <f t="shared" si="659"/>
        <v>9.6694545454545455</v>
      </c>
    </row>
    <row r="7022" spans="1:13">
      <c r="A7022" s="4">
        <v>2008</v>
      </c>
      <c r="B7022" s="5" t="s">
        <v>210</v>
      </c>
      <c r="C7022" s="5" t="s">
        <v>243</v>
      </c>
      <c r="D7022" s="5" t="s">
        <v>15</v>
      </c>
      <c r="E7022" s="5">
        <v>375060</v>
      </c>
      <c r="F7022" s="6">
        <v>2162.5100000000002</v>
      </c>
      <c r="H7022" s="15" t="str">
        <f t="shared" si="654"/>
        <v>Medium</v>
      </c>
      <c r="I7022" s="11" t="str">
        <f t="shared" si="655"/>
        <v>Large</v>
      </c>
      <c r="J7022" s="11" t="str">
        <f t="shared" si="656"/>
        <v>Central</v>
      </c>
      <c r="K7022" s="11" t="str">
        <f t="shared" si="657"/>
        <v>2000s</v>
      </c>
      <c r="L7022" s="11" t="str">
        <f t="shared" si="658"/>
        <v>Cereal</v>
      </c>
      <c r="M7022" s="18">
        <f t="shared" si="659"/>
        <v>5.7657708100037333E-3</v>
      </c>
    </row>
    <row r="7023" spans="1:13">
      <c r="A7023" s="4">
        <v>2008</v>
      </c>
      <c r="B7023" s="5" t="s">
        <v>210</v>
      </c>
      <c r="C7023" s="5" t="s">
        <v>243</v>
      </c>
      <c r="D7023" s="5" t="s">
        <v>16</v>
      </c>
      <c r="E7023" s="5">
        <v>6150</v>
      </c>
      <c r="F7023" s="6">
        <v>1531.71</v>
      </c>
      <c r="H7023" s="15" t="str">
        <f t="shared" si="654"/>
        <v>Medium</v>
      </c>
      <c r="I7023" s="11" t="str">
        <f t="shared" si="655"/>
        <v>Large</v>
      </c>
      <c r="J7023" s="11" t="str">
        <f t="shared" si="656"/>
        <v>Central</v>
      </c>
      <c r="K7023" s="11" t="str">
        <f t="shared" si="657"/>
        <v>2000s</v>
      </c>
      <c r="L7023" s="11" t="str">
        <f t="shared" si="658"/>
        <v>Cereal</v>
      </c>
      <c r="M7023" s="18">
        <f t="shared" si="659"/>
        <v>0.24905853658536586</v>
      </c>
    </row>
    <row r="7024" spans="1:13">
      <c r="A7024" s="4">
        <v>2008</v>
      </c>
      <c r="B7024" s="5" t="s">
        <v>210</v>
      </c>
      <c r="C7024" s="5" t="s">
        <v>243</v>
      </c>
      <c r="D7024" s="5" t="s">
        <v>17</v>
      </c>
      <c r="E7024" s="5">
        <v>2280</v>
      </c>
      <c r="F7024" s="6">
        <v>995.61</v>
      </c>
      <c r="H7024" s="15" t="str">
        <f t="shared" si="654"/>
        <v>Low</v>
      </c>
      <c r="I7024" s="11" t="str">
        <f t="shared" si="655"/>
        <v>Medium</v>
      </c>
      <c r="J7024" s="11" t="str">
        <f t="shared" si="656"/>
        <v>Central</v>
      </c>
      <c r="K7024" s="11" t="str">
        <f t="shared" si="657"/>
        <v>2000s</v>
      </c>
      <c r="L7024" s="11" t="str">
        <f t="shared" si="658"/>
        <v>Pulse</v>
      </c>
      <c r="M7024" s="18">
        <f t="shared" si="659"/>
        <v>0.43667105263157896</v>
      </c>
    </row>
    <row r="7025" spans="1:13">
      <c r="A7025" s="4">
        <v>2009</v>
      </c>
      <c r="B7025" s="5" t="s">
        <v>210</v>
      </c>
      <c r="C7025" s="5" t="s">
        <v>243</v>
      </c>
      <c r="D7025" s="5" t="s">
        <v>15</v>
      </c>
      <c r="E7025" s="5">
        <v>374350</v>
      </c>
      <c r="F7025" s="6">
        <v>2071.83</v>
      </c>
      <c r="H7025" s="15" t="str">
        <f t="shared" si="654"/>
        <v>Medium</v>
      </c>
      <c r="I7025" s="11" t="str">
        <f t="shared" si="655"/>
        <v>Large</v>
      </c>
      <c r="J7025" s="11" t="str">
        <f t="shared" si="656"/>
        <v>Central</v>
      </c>
      <c r="K7025" s="11" t="str">
        <f t="shared" si="657"/>
        <v>2000s</v>
      </c>
      <c r="L7025" s="11" t="str">
        <f t="shared" si="658"/>
        <v>Cereal</v>
      </c>
      <c r="M7025" s="18">
        <f t="shared" si="659"/>
        <v>5.5344730866835846E-3</v>
      </c>
    </row>
    <row r="7026" spans="1:13">
      <c r="A7026" s="4">
        <v>2009</v>
      </c>
      <c r="B7026" s="5" t="s">
        <v>210</v>
      </c>
      <c r="C7026" s="5" t="s">
        <v>243</v>
      </c>
      <c r="D7026" s="5" t="s">
        <v>16</v>
      </c>
      <c r="E7026" s="5">
        <v>5930</v>
      </c>
      <c r="F7026" s="6">
        <v>1446.88</v>
      </c>
      <c r="H7026" s="15" t="str">
        <f t="shared" si="654"/>
        <v>Medium</v>
      </c>
      <c r="I7026" s="11" t="str">
        <f t="shared" si="655"/>
        <v>Large</v>
      </c>
      <c r="J7026" s="11" t="str">
        <f t="shared" si="656"/>
        <v>Central</v>
      </c>
      <c r="K7026" s="11" t="str">
        <f t="shared" si="657"/>
        <v>2000s</v>
      </c>
      <c r="L7026" s="11" t="str">
        <f t="shared" si="658"/>
        <v>Cereal</v>
      </c>
      <c r="M7026" s="18">
        <f t="shared" si="659"/>
        <v>0.24399325463743679</v>
      </c>
    </row>
    <row r="7027" spans="1:13">
      <c r="A7027" s="4">
        <v>2009</v>
      </c>
      <c r="B7027" s="5" t="s">
        <v>210</v>
      </c>
      <c r="C7027" s="5" t="s">
        <v>243</v>
      </c>
      <c r="D7027" s="5" t="s">
        <v>17</v>
      </c>
      <c r="E7027" s="5">
        <v>2150</v>
      </c>
      <c r="F7027" s="6">
        <v>818.6</v>
      </c>
      <c r="H7027" s="15" t="str">
        <f t="shared" si="654"/>
        <v>Low</v>
      </c>
      <c r="I7027" s="11" t="str">
        <f t="shared" si="655"/>
        <v>Medium</v>
      </c>
      <c r="J7027" s="11" t="str">
        <f t="shared" si="656"/>
        <v>Central</v>
      </c>
      <c r="K7027" s="11" t="str">
        <f t="shared" si="657"/>
        <v>2000s</v>
      </c>
      <c r="L7027" s="11" t="str">
        <f t="shared" si="658"/>
        <v>Pulse</v>
      </c>
      <c r="M7027" s="18">
        <f t="shared" si="659"/>
        <v>0.38074418604651161</v>
      </c>
    </row>
    <row r="7028" spans="1:13">
      <c r="A7028" s="4">
        <v>2010</v>
      </c>
      <c r="B7028" s="5" t="s">
        <v>210</v>
      </c>
      <c r="C7028" s="5" t="s">
        <v>243</v>
      </c>
      <c r="D7028" s="5" t="s">
        <v>15</v>
      </c>
      <c r="E7028" s="5">
        <v>368260</v>
      </c>
      <c r="F7028" s="6">
        <v>2186.66</v>
      </c>
      <c r="H7028" s="15" t="str">
        <f t="shared" si="654"/>
        <v>Medium</v>
      </c>
      <c r="I7028" s="11" t="str">
        <f t="shared" si="655"/>
        <v>Large</v>
      </c>
      <c r="J7028" s="11" t="str">
        <f t="shared" si="656"/>
        <v>Central</v>
      </c>
      <c r="K7028" s="11" t="str">
        <f t="shared" si="657"/>
        <v>2010s</v>
      </c>
      <c r="L7028" s="11" t="str">
        <f t="shared" si="658"/>
        <v>Cereal</v>
      </c>
      <c r="M7028" s="18">
        <f t="shared" si="659"/>
        <v>5.9378156737087927E-3</v>
      </c>
    </row>
    <row r="7029" spans="1:13">
      <c r="A7029" s="4">
        <v>2010</v>
      </c>
      <c r="B7029" s="5" t="s">
        <v>210</v>
      </c>
      <c r="C7029" s="5" t="s">
        <v>243</v>
      </c>
      <c r="D7029" s="5" t="s">
        <v>16</v>
      </c>
      <c r="E7029" s="5">
        <v>5040</v>
      </c>
      <c r="F7029" s="6">
        <v>1210.32</v>
      </c>
      <c r="H7029" s="15" t="str">
        <f t="shared" si="654"/>
        <v>Medium</v>
      </c>
      <c r="I7029" s="11" t="str">
        <f t="shared" si="655"/>
        <v>Large</v>
      </c>
      <c r="J7029" s="11" t="str">
        <f t="shared" si="656"/>
        <v>Central</v>
      </c>
      <c r="K7029" s="11" t="str">
        <f t="shared" si="657"/>
        <v>2010s</v>
      </c>
      <c r="L7029" s="11" t="str">
        <f t="shared" si="658"/>
        <v>Cereal</v>
      </c>
      <c r="M7029" s="18">
        <f t="shared" si="659"/>
        <v>0.24014285714285713</v>
      </c>
    </row>
    <row r="7030" spans="1:13">
      <c r="A7030" s="4">
        <v>2010</v>
      </c>
      <c r="B7030" s="5" t="s">
        <v>210</v>
      </c>
      <c r="C7030" s="5" t="s">
        <v>243</v>
      </c>
      <c r="D7030" s="5" t="s">
        <v>17</v>
      </c>
      <c r="E7030" s="5">
        <v>1520</v>
      </c>
      <c r="F7030" s="6">
        <v>888.16</v>
      </c>
      <c r="H7030" s="15" t="str">
        <f t="shared" si="654"/>
        <v>Low</v>
      </c>
      <c r="I7030" s="11" t="str">
        <f t="shared" si="655"/>
        <v>Medium</v>
      </c>
      <c r="J7030" s="11" t="str">
        <f t="shared" si="656"/>
        <v>Central</v>
      </c>
      <c r="K7030" s="11" t="str">
        <f t="shared" si="657"/>
        <v>2010s</v>
      </c>
      <c r="L7030" s="11" t="str">
        <f t="shared" si="658"/>
        <v>Pulse</v>
      </c>
      <c r="M7030" s="18">
        <f t="shared" si="659"/>
        <v>0.58431578947368423</v>
      </c>
    </row>
    <row r="7031" spans="1:13">
      <c r="A7031" s="4">
        <v>2011</v>
      </c>
      <c r="B7031" s="5" t="s">
        <v>210</v>
      </c>
      <c r="C7031" s="5" t="s">
        <v>243</v>
      </c>
      <c r="D7031" s="5" t="s">
        <v>15</v>
      </c>
      <c r="E7031" s="5">
        <v>355310</v>
      </c>
      <c r="F7031" s="6">
        <v>2465.79</v>
      </c>
      <c r="H7031" s="15" t="str">
        <f t="shared" si="654"/>
        <v>Medium</v>
      </c>
      <c r="I7031" s="11" t="str">
        <f t="shared" si="655"/>
        <v>Large</v>
      </c>
      <c r="J7031" s="11" t="str">
        <f t="shared" si="656"/>
        <v>Central</v>
      </c>
      <c r="K7031" s="11" t="str">
        <f t="shared" si="657"/>
        <v>2010s</v>
      </c>
      <c r="L7031" s="11" t="str">
        <f t="shared" si="658"/>
        <v>Cereal</v>
      </c>
      <c r="M7031" s="18">
        <f t="shared" si="659"/>
        <v>6.939827193155273E-3</v>
      </c>
    </row>
    <row r="7032" spans="1:13">
      <c r="A7032" s="4">
        <v>2011</v>
      </c>
      <c r="B7032" s="5" t="s">
        <v>210</v>
      </c>
      <c r="C7032" s="5" t="s">
        <v>243</v>
      </c>
      <c r="D7032" s="5" t="s">
        <v>16</v>
      </c>
      <c r="E7032" s="5">
        <v>4710</v>
      </c>
      <c r="F7032" s="6">
        <v>1774.95</v>
      </c>
      <c r="H7032" s="15" t="str">
        <f t="shared" si="654"/>
        <v>Medium</v>
      </c>
      <c r="I7032" s="11" t="str">
        <f t="shared" si="655"/>
        <v>Medium</v>
      </c>
      <c r="J7032" s="11" t="str">
        <f t="shared" si="656"/>
        <v>Central</v>
      </c>
      <c r="K7032" s="11" t="str">
        <f t="shared" si="657"/>
        <v>2010s</v>
      </c>
      <c r="L7032" s="11" t="str">
        <f t="shared" si="658"/>
        <v>Cereal</v>
      </c>
      <c r="M7032" s="18">
        <f t="shared" si="659"/>
        <v>0.37684713375796181</v>
      </c>
    </row>
    <row r="7033" spans="1:13">
      <c r="A7033" s="4">
        <v>2011</v>
      </c>
      <c r="B7033" s="5" t="s">
        <v>210</v>
      </c>
      <c r="C7033" s="5" t="s">
        <v>243</v>
      </c>
      <c r="D7033" s="5" t="s">
        <v>17</v>
      </c>
      <c r="E7033" s="5">
        <v>1370</v>
      </c>
      <c r="F7033" s="6">
        <v>1175.18</v>
      </c>
      <c r="H7033" s="15" t="str">
        <f t="shared" si="654"/>
        <v>Medium</v>
      </c>
      <c r="I7033" s="11" t="str">
        <f t="shared" si="655"/>
        <v>Medium</v>
      </c>
      <c r="J7033" s="11" t="str">
        <f t="shared" si="656"/>
        <v>Central</v>
      </c>
      <c r="K7033" s="11" t="str">
        <f t="shared" si="657"/>
        <v>2010s</v>
      </c>
      <c r="L7033" s="11" t="str">
        <f t="shared" si="658"/>
        <v>Pulse</v>
      </c>
      <c r="M7033" s="18">
        <f t="shared" si="659"/>
        <v>0.85779562043795621</v>
      </c>
    </row>
    <row r="7034" spans="1:13">
      <c r="A7034" s="4">
        <v>2012</v>
      </c>
      <c r="B7034" s="5" t="s">
        <v>210</v>
      </c>
      <c r="C7034" s="5" t="s">
        <v>243</v>
      </c>
      <c r="D7034" s="5" t="s">
        <v>15</v>
      </c>
      <c r="E7034" s="5">
        <v>356770</v>
      </c>
      <c r="F7034" s="6">
        <v>2457.4899999999998</v>
      </c>
      <c r="H7034" s="15" t="str">
        <f t="shared" si="654"/>
        <v>Medium</v>
      </c>
      <c r="I7034" s="11" t="str">
        <f t="shared" si="655"/>
        <v>Large</v>
      </c>
      <c r="J7034" s="11" t="str">
        <f t="shared" si="656"/>
        <v>Central</v>
      </c>
      <c r="K7034" s="11" t="str">
        <f t="shared" si="657"/>
        <v>2010s</v>
      </c>
      <c r="L7034" s="11" t="str">
        <f t="shared" si="658"/>
        <v>Cereal</v>
      </c>
      <c r="M7034" s="18">
        <f t="shared" si="659"/>
        <v>6.8881632424250914E-3</v>
      </c>
    </row>
    <row r="7035" spans="1:13">
      <c r="A7035" s="4">
        <v>2012</v>
      </c>
      <c r="B7035" s="5" t="s">
        <v>210</v>
      </c>
      <c r="C7035" s="5" t="s">
        <v>243</v>
      </c>
      <c r="D7035" s="5" t="s">
        <v>16</v>
      </c>
      <c r="E7035" s="5">
        <v>4860</v>
      </c>
      <c r="F7035" s="6">
        <v>1853.91</v>
      </c>
      <c r="H7035" s="15" t="str">
        <f t="shared" si="654"/>
        <v>Medium</v>
      </c>
      <c r="I7035" s="11" t="str">
        <f t="shared" si="655"/>
        <v>Medium</v>
      </c>
      <c r="J7035" s="11" t="str">
        <f t="shared" si="656"/>
        <v>Central</v>
      </c>
      <c r="K7035" s="11" t="str">
        <f t="shared" si="657"/>
        <v>2010s</v>
      </c>
      <c r="L7035" s="11" t="str">
        <f t="shared" si="658"/>
        <v>Cereal</v>
      </c>
      <c r="M7035" s="18">
        <f t="shared" si="659"/>
        <v>0.381462962962963</v>
      </c>
    </row>
    <row r="7036" spans="1:13">
      <c r="A7036" s="4">
        <v>2012</v>
      </c>
      <c r="B7036" s="5" t="s">
        <v>210</v>
      </c>
      <c r="C7036" s="5" t="s">
        <v>243</v>
      </c>
      <c r="D7036" s="5" t="s">
        <v>17</v>
      </c>
      <c r="E7036" s="5">
        <v>1230</v>
      </c>
      <c r="F7036" s="6">
        <v>1105.69</v>
      </c>
      <c r="H7036" s="15" t="str">
        <f t="shared" si="654"/>
        <v>Medium</v>
      </c>
      <c r="I7036" s="11" t="str">
        <f t="shared" si="655"/>
        <v>Medium</v>
      </c>
      <c r="J7036" s="11" t="str">
        <f t="shared" si="656"/>
        <v>Central</v>
      </c>
      <c r="K7036" s="11" t="str">
        <f t="shared" si="657"/>
        <v>2010s</v>
      </c>
      <c r="L7036" s="11" t="str">
        <f t="shared" si="658"/>
        <v>Pulse</v>
      </c>
      <c r="M7036" s="18">
        <f t="shared" si="659"/>
        <v>0.89893495934959355</v>
      </c>
    </row>
    <row r="7037" spans="1:13">
      <c r="A7037" s="4">
        <v>2013</v>
      </c>
      <c r="B7037" s="5" t="s">
        <v>210</v>
      </c>
      <c r="C7037" s="5" t="s">
        <v>243</v>
      </c>
      <c r="D7037" s="5" t="s">
        <v>15</v>
      </c>
      <c r="E7037" s="5">
        <v>368750</v>
      </c>
      <c r="F7037" s="6">
        <v>2574.0500000000002</v>
      </c>
      <c r="H7037" s="15" t="str">
        <f t="shared" si="654"/>
        <v>Medium</v>
      </c>
      <c r="I7037" s="11" t="str">
        <f t="shared" si="655"/>
        <v>Large</v>
      </c>
      <c r="J7037" s="11" t="str">
        <f t="shared" si="656"/>
        <v>Central</v>
      </c>
      <c r="K7037" s="11" t="str">
        <f t="shared" si="657"/>
        <v>2010s</v>
      </c>
      <c r="L7037" s="11" t="str">
        <f t="shared" si="658"/>
        <v>Cereal</v>
      </c>
      <c r="M7037" s="18">
        <f t="shared" si="659"/>
        <v>6.9804745762711866E-3</v>
      </c>
    </row>
    <row r="7038" spans="1:13">
      <c r="A7038" s="4">
        <v>2013</v>
      </c>
      <c r="B7038" s="5" t="s">
        <v>210</v>
      </c>
      <c r="C7038" s="5" t="s">
        <v>243</v>
      </c>
      <c r="D7038" s="5" t="s">
        <v>16</v>
      </c>
      <c r="E7038" s="5">
        <v>5130</v>
      </c>
      <c r="F7038" s="6">
        <v>1908.38</v>
      </c>
      <c r="H7038" s="15" t="str">
        <f t="shared" si="654"/>
        <v>Medium</v>
      </c>
      <c r="I7038" s="11" t="str">
        <f t="shared" si="655"/>
        <v>Large</v>
      </c>
      <c r="J7038" s="11" t="str">
        <f t="shared" si="656"/>
        <v>Central</v>
      </c>
      <c r="K7038" s="11" t="str">
        <f t="shared" si="657"/>
        <v>2010s</v>
      </c>
      <c r="L7038" s="11" t="str">
        <f t="shared" si="658"/>
        <v>Cereal</v>
      </c>
      <c r="M7038" s="18">
        <f t="shared" si="659"/>
        <v>0.37200389863547761</v>
      </c>
    </row>
    <row r="7039" spans="1:13">
      <c r="A7039" s="4">
        <v>2013</v>
      </c>
      <c r="B7039" s="5" t="s">
        <v>210</v>
      </c>
      <c r="C7039" s="5" t="s">
        <v>243</v>
      </c>
      <c r="D7039" s="5" t="s">
        <v>17</v>
      </c>
      <c r="E7039" s="5">
        <v>1190</v>
      </c>
      <c r="F7039" s="6">
        <v>428.57</v>
      </c>
      <c r="H7039" s="15" t="str">
        <f t="shared" si="654"/>
        <v>Low</v>
      </c>
      <c r="I7039" s="11" t="str">
        <f t="shared" si="655"/>
        <v>Medium</v>
      </c>
      <c r="J7039" s="11" t="str">
        <f t="shared" si="656"/>
        <v>Central</v>
      </c>
      <c r="K7039" s="11" t="str">
        <f t="shared" si="657"/>
        <v>2010s</v>
      </c>
      <c r="L7039" s="11" t="str">
        <f t="shared" si="658"/>
        <v>Pulse</v>
      </c>
      <c r="M7039" s="18">
        <f t="shared" si="659"/>
        <v>0.36014285714285715</v>
      </c>
    </row>
    <row r="7040" spans="1:13">
      <c r="A7040" s="4">
        <v>2014</v>
      </c>
      <c r="B7040" s="5" t="s">
        <v>210</v>
      </c>
      <c r="C7040" s="5" t="s">
        <v>243</v>
      </c>
      <c r="D7040" s="5" t="s">
        <v>15</v>
      </c>
      <c r="E7040" s="5">
        <v>365710</v>
      </c>
      <c r="F7040" s="6">
        <v>2131.63</v>
      </c>
      <c r="H7040" s="15" t="str">
        <f t="shared" si="654"/>
        <v>Medium</v>
      </c>
      <c r="I7040" s="11" t="str">
        <f t="shared" si="655"/>
        <v>Large</v>
      </c>
      <c r="J7040" s="11" t="str">
        <f t="shared" si="656"/>
        <v>Central</v>
      </c>
      <c r="K7040" s="11" t="str">
        <f t="shared" si="657"/>
        <v>2010s</v>
      </c>
      <c r="L7040" s="11" t="str">
        <f t="shared" si="658"/>
        <v>Cereal</v>
      </c>
      <c r="M7040" s="18">
        <f t="shared" si="659"/>
        <v>5.8287440868447678E-3</v>
      </c>
    </row>
    <row r="7041" spans="1:13">
      <c r="A7041" s="4">
        <v>2014</v>
      </c>
      <c r="B7041" s="5" t="s">
        <v>210</v>
      </c>
      <c r="C7041" s="5" t="s">
        <v>243</v>
      </c>
      <c r="D7041" s="5" t="s">
        <v>16</v>
      </c>
      <c r="E7041" s="5">
        <v>4580</v>
      </c>
      <c r="F7041" s="6">
        <v>1781.66</v>
      </c>
      <c r="H7041" s="15" t="str">
        <f t="shared" si="654"/>
        <v>Medium</v>
      </c>
      <c r="I7041" s="11" t="str">
        <f t="shared" si="655"/>
        <v>Medium</v>
      </c>
      <c r="J7041" s="11" t="str">
        <f t="shared" si="656"/>
        <v>Central</v>
      </c>
      <c r="K7041" s="11" t="str">
        <f t="shared" si="657"/>
        <v>2010s</v>
      </c>
      <c r="L7041" s="11" t="str">
        <f t="shared" si="658"/>
        <v>Cereal</v>
      </c>
      <c r="M7041" s="18">
        <f t="shared" si="659"/>
        <v>0.38900873362445415</v>
      </c>
    </row>
    <row r="7042" spans="1:13">
      <c r="A7042" s="4">
        <v>2014</v>
      </c>
      <c r="B7042" s="5" t="s">
        <v>210</v>
      </c>
      <c r="C7042" s="5" t="s">
        <v>243</v>
      </c>
      <c r="D7042" s="5" t="s">
        <v>17</v>
      </c>
      <c r="E7042" s="5">
        <v>1660</v>
      </c>
      <c r="F7042" s="6">
        <v>301.2</v>
      </c>
      <c r="H7042" s="15" t="str">
        <f t="shared" si="654"/>
        <v>Low</v>
      </c>
      <c r="I7042" s="11" t="str">
        <f t="shared" si="655"/>
        <v>Medium</v>
      </c>
      <c r="J7042" s="11" t="str">
        <f t="shared" si="656"/>
        <v>Central</v>
      </c>
      <c r="K7042" s="11" t="str">
        <f t="shared" si="657"/>
        <v>2010s</v>
      </c>
      <c r="L7042" s="11" t="str">
        <f t="shared" si="658"/>
        <v>Pulse</v>
      </c>
      <c r="M7042" s="18">
        <f t="shared" si="659"/>
        <v>0.18144578313253013</v>
      </c>
    </row>
    <row r="7043" spans="1:13">
      <c r="A7043" s="4">
        <v>2015</v>
      </c>
      <c r="B7043" s="5" t="s">
        <v>210</v>
      </c>
      <c r="C7043" s="5" t="s">
        <v>243</v>
      </c>
      <c r="D7043" s="5" t="s">
        <v>15</v>
      </c>
      <c r="E7043" s="5">
        <v>362070</v>
      </c>
      <c r="F7043" s="6">
        <v>2046.95</v>
      </c>
      <c r="H7043" s="15" t="str">
        <f t="shared" ref="H7043:H7106" si="660">IF(F7043&lt;1000,"Low",IF(F7043&lt;3000,"Medium","High"))</f>
        <v>Medium</v>
      </c>
      <c r="I7043" s="11" t="str">
        <f t="shared" ref="I7043:I7106" si="661">IF(E7043&lt;1000,"Small",IF(E7043&lt;5000,"Medium","Large"))</f>
        <v>Large</v>
      </c>
      <c r="J7043" s="11" t="str">
        <f t="shared" ref="J7043:J7106" si="662">IF(OR(B7043="Punjab",B7043="Haryana",B7043="Himachal Pradesh",B7043="Jammu and Kashmir",B7043="Uttarakhand",B7043="Delhi",B7043="Chandigarh"),"North",IF(OR(B7043="Tamil Nadu",B7043="Karnataka",B7043="Kerala",B7043="Andhra Pradesh",B7043="Telangana"),"South",IF(OR(B7043="Maharashtra",B7043="Gujarat",B7043="Goa",B7043="Rajasthan"),"West",IF(OR(B7043="West Bengal",B7043="Bihar",B7043="Jharkhand",B7043="Odisha",B7043="Assam",B7043="Sikkim",B7043="Arunachal Pradesh",B7043="Manipur",B7043="Meghalaya",B7043="Mizoram",B7043="Nagaland",B7043="Tripura"),"East","Central"))))</f>
        <v>Central</v>
      </c>
      <c r="K7043" s="11" t="str">
        <f t="shared" ref="K7043:K7106" si="663">LEFT(A7043,3)&amp;"0s"</f>
        <v>2010s</v>
      </c>
      <c r="L7043" s="11" t="str">
        <f t="shared" ref="L7043:L7106" si="664">IF(D7043="Rice","Cereal",IF(D7043="Maize","Cereal",IF(D7043="Chickpea","Pulse",IF(D7043="Cotton","Fiber","Other"))))</f>
        <v>Cereal</v>
      </c>
      <c r="M7043" s="18">
        <f t="shared" ref="M7043:M7106" si="665">F7043/E7043</f>
        <v>5.6534647996243819E-3</v>
      </c>
    </row>
    <row r="7044" spans="1:13">
      <c r="A7044" s="4">
        <v>2015</v>
      </c>
      <c r="B7044" s="5" t="s">
        <v>210</v>
      </c>
      <c r="C7044" s="5" t="s">
        <v>243</v>
      </c>
      <c r="D7044" s="5" t="s">
        <v>16</v>
      </c>
      <c r="E7044" s="5">
        <v>4660</v>
      </c>
      <c r="F7044" s="6">
        <v>1856.22</v>
      </c>
      <c r="H7044" s="15" t="str">
        <f t="shared" si="660"/>
        <v>Medium</v>
      </c>
      <c r="I7044" s="11" t="str">
        <f t="shared" si="661"/>
        <v>Medium</v>
      </c>
      <c r="J7044" s="11" t="str">
        <f t="shared" si="662"/>
        <v>Central</v>
      </c>
      <c r="K7044" s="11" t="str">
        <f t="shared" si="663"/>
        <v>2010s</v>
      </c>
      <c r="L7044" s="11" t="str">
        <f t="shared" si="664"/>
        <v>Cereal</v>
      </c>
      <c r="M7044" s="18">
        <f t="shared" si="665"/>
        <v>0.39833047210300432</v>
      </c>
    </row>
    <row r="7045" spans="1:13">
      <c r="A7045" s="4">
        <v>2015</v>
      </c>
      <c r="B7045" s="5" t="s">
        <v>210</v>
      </c>
      <c r="C7045" s="5" t="s">
        <v>243</v>
      </c>
      <c r="D7045" s="5" t="s">
        <v>17</v>
      </c>
      <c r="E7045" s="5">
        <v>900</v>
      </c>
      <c r="F7045" s="6">
        <v>611.11</v>
      </c>
      <c r="H7045" s="15" t="str">
        <f t="shared" si="660"/>
        <v>Low</v>
      </c>
      <c r="I7045" s="11" t="str">
        <f t="shared" si="661"/>
        <v>Small</v>
      </c>
      <c r="J7045" s="11" t="str">
        <f t="shared" si="662"/>
        <v>Central</v>
      </c>
      <c r="K7045" s="11" t="str">
        <f t="shared" si="663"/>
        <v>2010s</v>
      </c>
      <c r="L7045" s="11" t="str">
        <f t="shared" si="664"/>
        <v>Pulse</v>
      </c>
      <c r="M7045" s="18">
        <f t="shared" si="665"/>
        <v>0.67901111111111112</v>
      </c>
    </row>
    <row r="7046" spans="1:13">
      <c r="A7046" s="4">
        <v>2016</v>
      </c>
      <c r="B7046" s="5" t="s">
        <v>210</v>
      </c>
      <c r="C7046" s="5" t="s">
        <v>243</v>
      </c>
      <c r="D7046" s="5" t="s">
        <v>15</v>
      </c>
      <c r="E7046" s="5">
        <v>373910</v>
      </c>
      <c r="F7046" s="6">
        <v>2187.61</v>
      </c>
      <c r="H7046" s="15" t="str">
        <f t="shared" si="660"/>
        <v>Medium</v>
      </c>
      <c r="I7046" s="11" t="str">
        <f t="shared" si="661"/>
        <v>Large</v>
      </c>
      <c r="J7046" s="11" t="str">
        <f t="shared" si="662"/>
        <v>Central</v>
      </c>
      <c r="K7046" s="11" t="str">
        <f t="shared" si="663"/>
        <v>2010s</v>
      </c>
      <c r="L7046" s="11" t="str">
        <f t="shared" si="664"/>
        <v>Cereal</v>
      </c>
      <c r="M7046" s="18">
        <f t="shared" si="665"/>
        <v>5.8506325051482979E-3</v>
      </c>
    </row>
    <row r="7047" spans="1:13">
      <c r="A7047" s="4">
        <v>2016</v>
      </c>
      <c r="B7047" s="5" t="s">
        <v>210</v>
      </c>
      <c r="C7047" s="5" t="s">
        <v>243</v>
      </c>
      <c r="D7047" s="5" t="s">
        <v>16</v>
      </c>
      <c r="E7047" s="5">
        <v>4610</v>
      </c>
      <c r="F7047" s="6">
        <v>951.64</v>
      </c>
      <c r="H7047" s="15" t="str">
        <f t="shared" si="660"/>
        <v>Low</v>
      </c>
      <c r="I7047" s="11" t="str">
        <f t="shared" si="661"/>
        <v>Medium</v>
      </c>
      <c r="J7047" s="11" t="str">
        <f t="shared" si="662"/>
        <v>Central</v>
      </c>
      <c r="K7047" s="11" t="str">
        <f t="shared" si="663"/>
        <v>2010s</v>
      </c>
      <c r="L7047" s="11" t="str">
        <f t="shared" si="664"/>
        <v>Cereal</v>
      </c>
      <c r="M7047" s="18">
        <f t="shared" si="665"/>
        <v>0.2064295010845987</v>
      </c>
    </row>
    <row r="7048" spans="1:13">
      <c r="A7048" s="4">
        <v>2016</v>
      </c>
      <c r="B7048" s="5" t="s">
        <v>210</v>
      </c>
      <c r="C7048" s="5" t="s">
        <v>243</v>
      </c>
      <c r="D7048" s="5" t="s">
        <v>17</v>
      </c>
      <c r="E7048" s="5">
        <v>1290</v>
      </c>
      <c r="F7048" s="6">
        <v>1103.72</v>
      </c>
      <c r="H7048" s="15" t="str">
        <f t="shared" si="660"/>
        <v>Medium</v>
      </c>
      <c r="I7048" s="11" t="str">
        <f t="shared" si="661"/>
        <v>Medium</v>
      </c>
      <c r="J7048" s="11" t="str">
        <f t="shared" si="662"/>
        <v>Central</v>
      </c>
      <c r="K7048" s="11" t="str">
        <f t="shared" si="663"/>
        <v>2010s</v>
      </c>
      <c r="L7048" s="11" t="str">
        <f t="shared" si="664"/>
        <v>Pulse</v>
      </c>
      <c r="M7048" s="18">
        <f t="shared" si="665"/>
        <v>0.8555968992248062</v>
      </c>
    </row>
    <row r="7049" spans="1:13">
      <c r="A7049" s="4">
        <v>2017</v>
      </c>
      <c r="B7049" s="5" t="s">
        <v>210</v>
      </c>
      <c r="C7049" s="5" t="s">
        <v>243</v>
      </c>
      <c r="D7049" s="5" t="s">
        <v>15</v>
      </c>
      <c r="E7049" s="5">
        <v>370850</v>
      </c>
      <c r="F7049" s="6">
        <v>2576.61</v>
      </c>
      <c r="H7049" s="15" t="str">
        <f t="shared" si="660"/>
        <v>Medium</v>
      </c>
      <c r="I7049" s="11" t="str">
        <f t="shared" si="661"/>
        <v>Large</v>
      </c>
      <c r="J7049" s="11" t="str">
        <f t="shared" si="662"/>
        <v>Central</v>
      </c>
      <c r="K7049" s="11" t="str">
        <f t="shared" si="663"/>
        <v>2010s</v>
      </c>
      <c r="L7049" s="11" t="str">
        <f t="shared" si="664"/>
        <v>Cereal</v>
      </c>
      <c r="M7049" s="18">
        <f t="shared" si="665"/>
        <v>6.9478495348523663E-3</v>
      </c>
    </row>
    <row r="7050" spans="1:13">
      <c r="A7050" s="4">
        <v>2017</v>
      </c>
      <c r="B7050" s="5" t="s">
        <v>210</v>
      </c>
      <c r="C7050" s="5" t="s">
        <v>243</v>
      </c>
      <c r="D7050" s="5" t="s">
        <v>16</v>
      </c>
      <c r="E7050" s="5">
        <v>4890</v>
      </c>
      <c r="F7050" s="6">
        <v>965.62</v>
      </c>
      <c r="H7050" s="15" t="str">
        <f t="shared" si="660"/>
        <v>Low</v>
      </c>
      <c r="I7050" s="11" t="str">
        <f t="shared" si="661"/>
        <v>Medium</v>
      </c>
      <c r="J7050" s="11" t="str">
        <f t="shared" si="662"/>
        <v>Central</v>
      </c>
      <c r="K7050" s="11" t="str">
        <f t="shared" si="663"/>
        <v>2010s</v>
      </c>
      <c r="L7050" s="11" t="str">
        <f t="shared" si="664"/>
        <v>Cereal</v>
      </c>
      <c r="M7050" s="18">
        <f t="shared" si="665"/>
        <v>0.19746830265848672</v>
      </c>
    </row>
    <row r="7051" spans="1:13">
      <c r="A7051" s="4">
        <v>2017</v>
      </c>
      <c r="B7051" s="5" t="s">
        <v>210</v>
      </c>
      <c r="C7051" s="5" t="s">
        <v>243</v>
      </c>
      <c r="D7051" s="5" t="s">
        <v>17</v>
      </c>
      <c r="E7051" s="5">
        <v>1340</v>
      </c>
      <c r="F7051" s="6">
        <v>1071.43</v>
      </c>
      <c r="H7051" s="15" t="str">
        <f t="shared" si="660"/>
        <v>Medium</v>
      </c>
      <c r="I7051" s="11" t="str">
        <f t="shared" si="661"/>
        <v>Medium</v>
      </c>
      <c r="J7051" s="11" t="str">
        <f t="shared" si="662"/>
        <v>Central</v>
      </c>
      <c r="K7051" s="11" t="str">
        <f t="shared" si="663"/>
        <v>2010s</v>
      </c>
      <c r="L7051" s="11" t="str">
        <f t="shared" si="664"/>
        <v>Pulse</v>
      </c>
      <c r="M7051" s="18">
        <f t="shared" si="665"/>
        <v>0.79957462686567171</v>
      </c>
    </row>
    <row r="7052" spans="1:13">
      <c r="A7052" s="4">
        <v>2008</v>
      </c>
      <c r="B7052" s="5" t="s">
        <v>210</v>
      </c>
      <c r="C7052" s="5" t="s">
        <v>244</v>
      </c>
      <c r="D7052" s="5" t="s">
        <v>15</v>
      </c>
      <c r="E7052" s="5">
        <v>313680</v>
      </c>
      <c r="F7052" s="6">
        <v>1985.72</v>
      </c>
      <c r="H7052" s="15" t="str">
        <f t="shared" si="660"/>
        <v>Medium</v>
      </c>
      <c r="I7052" s="11" t="str">
        <f t="shared" si="661"/>
        <v>Large</v>
      </c>
      <c r="J7052" s="11" t="str">
        <f t="shared" si="662"/>
        <v>Central</v>
      </c>
      <c r="K7052" s="11" t="str">
        <f t="shared" si="663"/>
        <v>2000s</v>
      </c>
      <c r="L7052" s="11" t="str">
        <f t="shared" si="664"/>
        <v>Cereal</v>
      </c>
      <c r="M7052" s="18">
        <f t="shared" si="665"/>
        <v>6.3304004080591688E-3</v>
      </c>
    </row>
    <row r="7053" spans="1:13">
      <c r="A7053" s="4">
        <v>2008</v>
      </c>
      <c r="B7053" s="5" t="s">
        <v>210</v>
      </c>
      <c r="C7053" s="5" t="s">
        <v>244</v>
      </c>
      <c r="D7053" s="5" t="s">
        <v>16</v>
      </c>
      <c r="E7053" s="5">
        <v>6710</v>
      </c>
      <c r="F7053" s="6">
        <v>992.55</v>
      </c>
      <c r="H7053" s="15" t="str">
        <f t="shared" si="660"/>
        <v>Low</v>
      </c>
      <c r="I7053" s="11" t="str">
        <f t="shared" si="661"/>
        <v>Large</v>
      </c>
      <c r="J7053" s="11" t="str">
        <f t="shared" si="662"/>
        <v>Central</v>
      </c>
      <c r="K7053" s="11" t="str">
        <f t="shared" si="663"/>
        <v>2000s</v>
      </c>
      <c r="L7053" s="11" t="str">
        <f t="shared" si="664"/>
        <v>Cereal</v>
      </c>
      <c r="M7053" s="18">
        <f t="shared" si="665"/>
        <v>0.14792101341281669</v>
      </c>
    </row>
    <row r="7054" spans="1:13">
      <c r="A7054" s="4">
        <v>2008</v>
      </c>
      <c r="B7054" s="5" t="s">
        <v>210</v>
      </c>
      <c r="C7054" s="5" t="s">
        <v>244</v>
      </c>
      <c r="D7054" s="5" t="s">
        <v>17</v>
      </c>
      <c r="E7054" s="5">
        <v>4820</v>
      </c>
      <c r="F7054" s="6">
        <v>1236.51</v>
      </c>
      <c r="H7054" s="15" t="str">
        <f t="shared" si="660"/>
        <v>Medium</v>
      </c>
      <c r="I7054" s="11" t="str">
        <f t="shared" si="661"/>
        <v>Medium</v>
      </c>
      <c r="J7054" s="11" t="str">
        <f t="shared" si="662"/>
        <v>Central</v>
      </c>
      <c r="K7054" s="11" t="str">
        <f t="shared" si="663"/>
        <v>2000s</v>
      </c>
      <c r="L7054" s="11" t="str">
        <f t="shared" si="664"/>
        <v>Pulse</v>
      </c>
      <c r="M7054" s="18">
        <f t="shared" si="665"/>
        <v>0.25653734439834025</v>
      </c>
    </row>
    <row r="7055" spans="1:13">
      <c r="A7055" s="4">
        <v>2009</v>
      </c>
      <c r="B7055" s="5" t="s">
        <v>210</v>
      </c>
      <c r="C7055" s="5" t="s">
        <v>244</v>
      </c>
      <c r="D7055" s="5" t="s">
        <v>15</v>
      </c>
      <c r="E7055" s="5">
        <v>286760</v>
      </c>
      <c r="F7055" s="6">
        <v>1666.27</v>
      </c>
      <c r="H7055" s="15" t="str">
        <f t="shared" si="660"/>
        <v>Medium</v>
      </c>
      <c r="I7055" s="11" t="str">
        <f t="shared" si="661"/>
        <v>Large</v>
      </c>
      <c r="J7055" s="11" t="str">
        <f t="shared" si="662"/>
        <v>Central</v>
      </c>
      <c r="K7055" s="11" t="str">
        <f t="shared" si="663"/>
        <v>2000s</v>
      </c>
      <c r="L7055" s="11" t="str">
        <f t="shared" si="664"/>
        <v>Cereal</v>
      </c>
      <c r="M7055" s="18">
        <f t="shared" si="665"/>
        <v>5.8106779188171294E-3</v>
      </c>
    </row>
    <row r="7056" spans="1:13">
      <c r="A7056" s="4">
        <v>2009</v>
      </c>
      <c r="B7056" s="5" t="s">
        <v>210</v>
      </c>
      <c r="C7056" s="5" t="s">
        <v>244</v>
      </c>
      <c r="D7056" s="5" t="s">
        <v>16</v>
      </c>
      <c r="E7056" s="5">
        <v>7300</v>
      </c>
      <c r="F7056" s="6">
        <v>1771.23</v>
      </c>
      <c r="H7056" s="15" t="str">
        <f t="shared" si="660"/>
        <v>Medium</v>
      </c>
      <c r="I7056" s="11" t="str">
        <f t="shared" si="661"/>
        <v>Large</v>
      </c>
      <c r="J7056" s="11" t="str">
        <f t="shared" si="662"/>
        <v>Central</v>
      </c>
      <c r="K7056" s="11" t="str">
        <f t="shared" si="663"/>
        <v>2000s</v>
      </c>
      <c r="L7056" s="11" t="str">
        <f t="shared" si="664"/>
        <v>Cereal</v>
      </c>
      <c r="M7056" s="18">
        <f t="shared" si="665"/>
        <v>0.24263424657534247</v>
      </c>
    </row>
    <row r="7057" spans="1:13">
      <c r="A7057" s="4">
        <v>2009</v>
      </c>
      <c r="B7057" s="5" t="s">
        <v>210</v>
      </c>
      <c r="C7057" s="5" t="s">
        <v>244</v>
      </c>
      <c r="D7057" s="5" t="s">
        <v>17</v>
      </c>
      <c r="E7057" s="5">
        <v>4760</v>
      </c>
      <c r="F7057" s="6">
        <v>1033.6099999999999</v>
      </c>
      <c r="H7057" s="15" t="str">
        <f t="shared" si="660"/>
        <v>Medium</v>
      </c>
      <c r="I7057" s="11" t="str">
        <f t="shared" si="661"/>
        <v>Medium</v>
      </c>
      <c r="J7057" s="11" t="str">
        <f t="shared" si="662"/>
        <v>Central</v>
      </c>
      <c r="K7057" s="11" t="str">
        <f t="shared" si="663"/>
        <v>2000s</v>
      </c>
      <c r="L7057" s="11" t="str">
        <f t="shared" si="664"/>
        <v>Pulse</v>
      </c>
      <c r="M7057" s="18">
        <f t="shared" si="665"/>
        <v>0.21714495798319325</v>
      </c>
    </row>
    <row r="7058" spans="1:13">
      <c r="A7058" s="4">
        <v>2010</v>
      </c>
      <c r="B7058" s="5" t="s">
        <v>210</v>
      </c>
      <c r="C7058" s="5" t="s">
        <v>244</v>
      </c>
      <c r="D7058" s="5" t="s">
        <v>15</v>
      </c>
      <c r="E7058" s="5">
        <v>299360</v>
      </c>
      <c r="F7058" s="6">
        <v>1990.91</v>
      </c>
      <c r="H7058" s="15" t="str">
        <f t="shared" si="660"/>
        <v>Medium</v>
      </c>
      <c r="I7058" s="11" t="str">
        <f t="shared" si="661"/>
        <v>Large</v>
      </c>
      <c r="J7058" s="11" t="str">
        <f t="shared" si="662"/>
        <v>Central</v>
      </c>
      <c r="K7058" s="11" t="str">
        <f t="shared" si="663"/>
        <v>2010s</v>
      </c>
      <c r="L7058" s="11" t="str">
        <f t="shared" si="664"/>
        <v>Cereal</v>
      </c>
      <c r="M7058" s="18">
        <f t="shared" si="665"/>
        <v>6.6505545163014429E-3</v>
      </c>
    </row>
    <row r="7059" spans="1:13">
      <c r="A7059" s="4">
        <v>2010</v>
      </c>
      <c r="B7059" s="5" t="s">
        <v>210</v>
      </c>
      <c r="C7059" s="5" t="s">
        <v>244</v>
      </c>
      <c r="D7059" s="5" t="s">
        <v>16</v>
      </c>
      <c r="E7059" s="5">
        <v>7190</v>
      </c>
      <c r="F7059" s="6">
        <v>1557.72</v>
      </c>
      <c r="H7059" s="15" t="str">
        <f t="shared" si="660"/>
        <v>Medium</v>
      </c>
      <c r="I7059" s="11" t="str">
        <f t="shared" si="661"/>
        <v>Large</v>
      </c>
      <c r="J7059" s="11" t="str">
        <f t="shared" si="662"/>
        <v>Central</v>
      </c>
      <c r="K7059" s="11" t="str">
        <f t="shared" si="663"/>
        <v>2010s</v>
      </c>
      <c r="L7059" s="11" t="str">
        <f t="shared" si="664"/>
        <v>Cereal</v>
      </c>
      <c r="M7059" s="18">
        <f t="shared" si="665"/>
        <v>0.21665090403337969</v>
      </c>
    </row>
    <row r="7060" spans="1:13">
      <c r="A7060" s="4">
        <v>2010</v>
      </c>
      <c r="B7060" s="5" t="s">
        <v>210</v>
      </c>
      <c r="C7060" s="5" t="s">
        <v>244</v>
      </c>
      <c r="D7060" s="5" t="s">
        <v>17</v>
      </c>
      <c r="E7060" s="5">
        <v>4480</v>
      </c>
      <c r="F7060" s="6">
        <v>1216.52</v>
      </c>
      <c r="H7060" s="15" t="str">
        <f t="shared" si="660"/>
        <v>Medium</v>
      </c>
      <c r="I7060" s="11" t="str">
        <f t="shared" si="661"/>
        <v>Medium</v>
      </c>
      <c r="J7060" s="11" t="str">
        <f t="shared" si="662"/>
        <v>Central</v>
      </c>
      <c r="K7060" s="11" t="str">
        <f t="shared" si="663"/>
        <v>2010s</v>
      </c>
      <c r="L7060" s="11" t="str">
        <f t="shared" si="664"/>
        <v>Pulse</v>
      </c>
      <c r="M7060" s="18">
        <f t="shared" si="665"/>
        <v>0.27154464285714286</v>
      </c>
    </row>
    <row r="7061" spans="1:13">
      <c r="A7061" s="4">
        <v>2011</v>
      </c>
      <c r="B7061" s="5" t="s">
        <v>210</v>
      </c>
      <c r="C7061" s="5" t="s">
        <v>244</v>
      </c>
      <c r="D7061" s="5" t="s">
        <v>15</v>
      </c>
      <c r="E7061" s="5">
        <v>298230</v>
      </c>
      <c r="F7061" s="6">
        <v>2275.12</v>
      </c>
      <c r="H7061" s="15" t="str">
        <f t="shared" si="660"/>
        <v>Medium</v>
      </c>
      <c r="I7061" s="11" t="str">
        <f t="shared" si="661"/>
        <v>Large</v>
      </c>
      <c r="J7061" s="11" t="str">
        <f t="shared" si="662"/>
        <v>Central</v>
      </c>
      <c r="K7061" s="11" t="str">
        <f t="shared" si="663"/>
        <v>2010s</v>
      </c>
      <c r="L7061" s="11" t="str">
        <f t="shared" si="664"/>
        <v>Cereal</v>
      </c>
      <c r="M7061" s="18">
        <f t="shared" si="665"/>
        <v>7.6287429165409247E-3</v>
      </c>
    </row>
    <row r="7062" spans="1:13">
      <c r="A7062" s="4">
        <v>2011</v>
      </c>
      <c r="B7062" s="5" t="s">
        <v>210</v>
      </c>
      <c r="C7062" s="5" t="s">
        <v>244</v>
      </c>
      <c r="D7062" s="5" t="s">
        <v>16</v>
      </c>
      <c r="E7062" s="5">
        <v>7020</v>
      </c>
      <c r="F7062" s="6">
        <v>1524.22</v>
      </c>
      <c r="H7062" s="15" t="str">
        <f t="shared" si="660"/>
        <v>Medium</v>
      </c>
      <c r="I7062" s="11" t="str">
        <f t="shared" si="661"/>
        <v>Large</v>
      </c>
      <c r="J7062" s="11" t="str">
        <f t="shared" si="662"/>
        <v>Central</v>
      </c>
      <c r="K7062" s="11" t="str">
        <f t="shared" si="663"/>
        <v>2010s</v>
      </c>
      <c r="L7062" s="11" t="str">
        <f t="shared" si="664"/>
        <v>Cereal</v>
      </c>
      <c r="M7062" s="18">
        <f t="shared" si="665"/>
        <v>0.21712535612535613</v>
      </c>
    </row>
    <row r="7063" spans="1:13">
      <c r="A7063" s="4">
        <v>2011</v>
      </c>
      <c r="B7063" s="5" t="s">
        <v>210</v>
      </c>
      <c r="C7063" s="5" t="s">
        <v>244</v>
      </c>
      <c r="D7063" s="5" t="s">
        <v>17</v>
      </c>
      <c r="E7063" s="5">
        <v>4600</v>
      </c>
      <c r="F7063" s="6">
        <v>1313.04</v>
      </c>
      <c r="H7063" s="15" t="str">
        <f t="shared" si="660"/>
        <v>Medium</v>
      </c>
      <c r="I7063" s="11" t="str">
        <f t="shared" si="661"/>
        <v>Medium</v>
      </c>
      <c r="J7063" s="11" t="str">
        <f t="shared" si="662"/>
        <v>Central</v>
      </c>
      <c r="K7063" s="11" t="str">
        <f t="shared" si="663"/>
        <v>2010s</v>
      </c>
      <c r="L7063" s="11" t="str">
        <f t="shared" si="664"/>
        <v>Pulse</v>
      </c>
      <c r="M7063" s="18">
        <f t="shared" si="665"/>
        <v>0.28544347826086958</v>
      </c>
    </row>
    <row r="7064" spans="1:13">
      <c r="A7064" s="4">
        <v>2012</v>
      </c>
      <c r="B7064" s="5" t="s">
        <v>210</v>
      </c>
      <c r="C7064" s="5" t="s">
        <v>244</v>
      </c>
      <c r="D7064" s="5" t="s">
        <v>15</v>
      </c>
      <c r="E7064" s="5">
        <v>295370</v>
      </c>
      <c r="F7064" s="6">
        <v>2147.61</v>
      </c>
      <c r="H7064" s="15" t="str">
        <f t="shared" si="660"/>
        <v>Medium</v>
      </c>
      <c r="I7064" s="11" t="str">
        <f t="shared" si="661"/>
        <v>Large</v>
      </c>
      <c r="J7064" s="11" t="str">
        <f t="shared" si="662"/>
        <v>Central</v>
      </c>
      <c r="K7064" s="11" t="str">
        <f t="shared" si="663"/>
        <v>2010s</v>
      </c>
      <c r="L7064" s="11" t="str">
        <f t="shared" si="664"/>
        <v>Cereal</v>
      </c>
      <c r="M7064" s="18">
        <f t="shared" si="665"/>
        <v>7.2709144462877072E-3</v>
      </c>
    </row>
    <row r="7065" spans="1:13">
      <c r="A7065" s="4">
        <v>2012</v>
      </c>
      <c r="B7065" s="5" t="s">
        <v>210</v>
      </c>
      <c r="C7065" s="5" t="s">
        <v>244</v>
      </c>
      <c r="D7065" s="5" t="s">
        <v>16</v>
      </c>
      <c r="E7065" s="5">
        <v>7310</v>
      </c>
      <c r="F7065" s="6">
        <v>1792.07</v>
      </c>
      <c r="H7065" s="15" t="str">
        <f t="shared" si="660"/>
        <v>Medium</v>
      </c>
      <c r="I7065" s="11" t="str">
        <f t="shared" si="661"/>
        <v>Large</v>
      </c>
      <c r="J7065" s="11" t="str">
        <f t="shared" si="662"/>
        <v>Central</v>
      </c>
      <c r="K7065" s="11" t="str">
        <f t="shared" si="663"/>
        <v>2010s</v>
      </c>
      <c r="L7065" s="11" t="str">
        <f t="shared" si="664"/>
        <v>Cereal</v>
      </c>
      <c r="M7065" s="18">
        <f t="shared" si="665"/>
        <v>0.24515321477428179</v>
      </c>
    </row>
    <row r="7066" spans="1:13">
      <c r="A7066" s="4">
        <v>2012</v>
      </c>
      <c r="B7066" s="5" t="s">
        <v>210</v>
      </c>
      <c r="C7066" s="5" t="s">
        <v>244</v>
      </c>
      <c r="D7066" s="5" t="s">
        <v>17</v>
      </c>
      <c r="E7066" s="5">
        <v>4840</v>
      </c>
      <c r="F7066" s="6">
        <v>1663.22</v>
      </c>
      <c r="H7066" s="15" t="str">
        <f t="shared" si="660"/>
        <v>Medium</v>
      </c>
      <c r="I7066" s="11" t="str">
        <f t="shared" si="661"/>
        <v>Medium</v>
      </c>
      <c r="J7066" s="11" t="str">
        <f t="shared" si="662"/>
        <v>Central</v>
      </c>
      <c r="K7066" s="11" t="str">
        <f t="shared" si="663"/>
        <v>2010s</v>
      </c>
      <c r="L7066" s="11" t="str">
        <f t="shared" si="664"/>
        <v>Pulse</v>
      </c>
      <c r="M7066" s="18">
        <f t="shared" si="665"/>
        <v>0.34364049586776862</v>
      </c>
    </row>
    <row r="7067" spans="1:13">
      <c r="A7067" s="4">
        <v>2013</v>
      </c>
      <c r="B7067" s="5" t="s">
        <v>210</v>
      </c>
      <c r="C7067" s="5" t="s">
        <v>244</v>
      </c>
      <c r="D7067" s="5" t="s">
        <v>15</v>
      </c>
      <c r="E7067" s="5">
        <v>305060</v>
      </c>
      <c r="F7067" s="6">
        <v>2172.0300000000002</v>
      </c>
      <c r="H7067" s="15" t="str">
        <f t="shared" si="660"/>
        <v>Medium</v>
      </c>
      <c r="I7067" s="11" t="str">
        <f t="shared" si="661"/>
        <v>Large</v>
      </c>
      <c r="J7067" s="11" t="str">
        <f t="shared" si="662"/>
        <v>Central</v>
      </c>
      <c r="K7067" s="11" t="str">
        <f t="shared" si="663"/>
        <v>2010s</v>
      </c>
      <c r="L7067" s="11" t="str">
        <f t="shared" si="664"/>
        <v>Cereal</v>
      </c>
      <c r="M7067" s="18">
        <f t="shared" si="665"/>
        <v>7.1200091785222587E-3</v>
      </c>
    </row>
    <row r="7068" spans="1:13">
      <c r="A7068" s="4">
        <v>2013</v>
      </c>
      <c r="B7068" s="5" t="s">
        <v>210</v>
      </c>
      <c r="C7068" s="5" t="s">
        <v>244</v>
      </c>
      <c r="D7068" s="5" t="s">
        <v>16</v>
      </c>
      <c r="E7068" s="5">
        <v>6810</v>
      </c>
      <c r="F7068" s="6">
        <v>1958.88</v>
      </c>
      <c r="H7068" s="15" t="str">
        <f t="shared" si="660"/>
        <v>Medium</v>
      </c>
      <c r="I7068" s="11" t="str">
        <f t="shared" si="661"/>
        <v>Large</v>
      </c>
      <c r="J7068" s="11" t="str">
        <f t="shared" si="662"/>
        <v>Central</v>
      </c>
      <c r="K7068" s="11" t="str">
        <f t="shared" si="663"/>
        <v>2010s</v>
      </c>
      <c r="L7068" s="11" t="str">
        <f t="shared" si="664"/>
        <v>Cereal</v>
      </c>
      <c r="M7068" s="18">
        <f t="shared" si="665"/>
        <v>0.28764757709251104</v>
      </c>
    </row>
    <row r="7069" spans="1:13">
      <c r="A7069" s="4">
        <v>2013</v>
      </c>
      <c r="B7069" s="5" t="s">
        <v>210</v>
      </c>
      <c r="C7069" s="5" t="s">
        <v>244</v>
      </c>
      <c r="D7069" s="5" t="s">
        <v>17</v>
      </c>
      <c r="E7069" s="5">
        <v>4960</v>
      </c>
      <c r="F7069" s="6">
        <v>798.39</v>
      </c>
      <c r="H7069" s="15" t="str">
        <f t="shared" si="660"/>
        <v>Low</v>
      </c>
      <c r="I7069" s="11" t="str">
        <f t="shared" si="661"/>
        <v>Medium</v>
      </c>
      <c r="J7069" s="11" t="str">
        <f t="shared" si="662"/>
        <v>Central</v>
      </c>
      <c r="K7069" s="11" t="str">
        <f t="shared" si="663"/>
        <v>2010s</v>
      </c>
      <c r="L7069" s="11" t="str">
        <f t="shared" si="664"/>
        <v>Pulse</v>
      </c>
      <c r="M7069" s="18">
        <f t="shared" si="665"/>
        <v>0.1609657258064516</v>
      </c>
    </row>
    <row r="7070" spans="1:13">
      <c r="A7070" s="4">
        <v>2014</v>
      </c>
      <c r="B7070" s="5" t="s">
        <v>210</v>
      </c>
      <c r="C7070" s="5" t="s">
        <v>244</v>
      </c>
      <c r="D7070" s="5" t="s">
        <v>15</v>
      </c>
      <c r="E7070" s="5">
        <v>293740</v>
      </c>
      <c r="F7070" s="6">
        <v>1908.52</v>
      </c>
      <c r="H7070" s="15" t="str">
        <f t="shared" si="660"/>
        <v>Medium</v>
      </c>
      <c r="I7070" s="11" t="str">
        <f t="shared" si="661"/>
        <v>Large</v>
      </c>
      <c r="J7070" s="11" t="str">
        <f t="shared" si="662"/>
        <v>Central</v>
      </c>
      <c r="K7070" s="11" t="str">
        <f t="shared" si="663"/>
        <v>2010s</v>
      </c>
      <c r="L7070" s="11" t="str">
        <f t="shared" si="664"/>
        <v>Cereal</v>
      </c>
      <c r="M7070" s="18">
        <f t="shared" si="665"/>
        <v>6.4973105467420163E-3</v>
      </c>
    </row>
    <row r="7071" spans="1:13">
      <c r="A7071" s="4">
        <v>2014</v>
      </c>
      <c r="B7071" s="5" t="s">
        <v>210</v>
      </c>
      <c r="C7071" s="5" t="s">
        <v>244</v>
      </c>
      <c r="D7071" s="5" t="s">
        <v>16</v>
      </c>
      <c r="E7071" s="5">
        <v>7510</v>
      </c>
      <c r="F7071" s="6">
        <v>1873.5</v>
      </c>
      <c r="H7071" s="15" t="str">
        <f t="shared" si="660"/>
        <v>Medium</v>
      </c>
      <c r="I7071" s="11" t="str">
        <f t="shared" si="661"/>
        <v>Large</v>
      </c>
      <c r="J7071" s="11" t="str">
        <f t="shared" si="662"/>
        <v>Central</v>
      </c>
      <c r="K7071" s="11" t="str">
        <f t="shared" si="663"/>
        <v>2010s</v>
      </c>
      <c r="L7071" s="11" t="str">
        <f t="shared" si="664"/>
        <v>Cereal</v>
      </c>
      <c r="M7071" s="18">
        <f t="shared" si="665"/>
        <v>0.24946737683089215</v>
      </c>
    </row>
    <row r="7072" spans="1:13">
      <c r="A7072" s="4">
        <v>2014</v>
      </c>
      <c r="B7072" s="5" t="s">
        <v>210</v>
      </c>
      <c r="C7072" s="5" t="s">
        <v>244</v>
      </c>
      <c r="D7072" s="5" t="s">
        <v>17</v>
      </c>
      <c r="E7072" s="5">
        <v>4240</v>
      </c>
      <c r="F7072" s="6">
        <v>1417.45</v>
      </c>
      <c r="H7072" s="15" t="str">
        <f t="shared" si="660"/>
        <v>Medium</v>
      </c>
      <c r="I7072" s="11" t="str">
        <f t="shared" si="661"/>
        <v>Medium</v>
      </c>
      <c r="J7072" s="11" t="str">
        <f t="shared" si="662"/>
        <v>Central</v>
      </c>
      <c r="K7072" s="11" t="str">
        <f t="shared" si="663"/>
        <v>2010s</v>
      </c>
      <c r="L7072" s="11" t="str">
        <f t="shared" si="664"/>
        <v>Pulse</v>
      </c>
      <c r="M7072" s="18">
        <f t="shared" si="665"/>
        <v>0.33430424528301889</v>
      </c>
    </row>
    <row r="7073" spans="1:13">
      <c r="A7073" s="4">
        <v>2015</v>
      </c>
      <c r="B7073" s="5" t="s">
        <v>210</v>
      </c>
      <c r="C7073" s="5" t="s">
        <v>244</v>
      </c>
      <c r="D7073" s="5" t="s">
        <v>15</v>
      </c>
      <c r="E7073" s="5">
        <v>292990</v>
      </c>
      <c r="F7073" s="6">
        <v>1819.72</v>
      </c>
      <c r="H7073" s="15" t="str">
        <f t="shared" si="660"/>
        <v>Medium</v>
      </c>
      <c r="I7073" s="11" t="str">
        <f t="shared" si="661"/>
        <v>Large</v>
      </c>
      <c r="J7073" s="11" t="str">
        <f t="shared" si="662"/>
        <v>Central</v>
      </c>
      <c r="K7073" s="11" t="str">
        <f t="shared" si="663"/>
        <v>2010s</v>
      </c>
      <c r="L7073" s="11" t="str">
        <f t="shared" si="664"/>
        <v>Cereal</v>
      </c>
      <c r="M7073" s="18">
        <f t="shared" si="665"/>
        <v>6.2108604389228298E-3</v>
      </c>
    </row>
    <row r="7074" spans="1:13">
      <c r="A7074" s="4">
        <v>2015</v>
      </c>
      <c r="B7074" s="5" t="s">
        <v>210</v>
      </c>
      <c r="C7074" s="5" t="s">
        <v>244</v>
      </c>
      <c r="D7074" s="5" t="s">
        <v>16</v>
      </c>
      <c r="E7074" s="5">
        <v>6270</v>
      </c>
      <c r="F7074" s="6">
        <v>1676.24</v>
      </c>
      <c r="H7074" s="15" t="str">
        <f t="shared" si="660"/>
        <v>Medium</v>
      </c>
      <c r="I7074" s="11" t="str">
        <f t="shared" si="661"/>
        <v>Large</v>
      </c>
      <c r="J7074" s="11" t="str">
        <f t="shared" si="662"/>
        <v>Central</v>
      </c>
      <c r="K7074" s="11" t="str">
        <f t="shared" si="663"/>
        <v>2010s</v>
      </c>
      <c r="L7074" s="11" t="str">
        <f t="shared" si="664"/>
        <v>Cereal</v>
      </c>
      <c r="M7074" s="18">
        <f t="shared" si="665"/>
        <v>0.26734290271132377</v>
      </c>
    </row>
    <row r="7075" spans="1:13">
      <c r="A7075" s="4">
        <v>2015</v>
      </c>
      <c r="B7075" s="5" t="s">
        <v>210</v>
      </c>
      <c r="C7075" s="5" t="s">
        <v>244</v>
      </c>
      <c r="D7075" s="5" t="s">
        <v>17</v>
      </c>
      <c r="E7075" s="5">
        <v>1480</v>
      </c>
      <c r="F7075" s="6">
        <v>932.43</v>
      </c>
      <c r="H7075" s="15" t="str">
        <f t="shared" si="660"/>
        <v>Low</v>
      </c>
      <c r="I7075" s="11" t="str">
        <f t="shared" si="661"/>
        <v>Medium</v>
      </c>
      <c r="J7075" s="11" t="str">
        <f t="shared" si="662"/>
        <v>Central</v>
      </c>
      <c r="K7075" s="11" t="str">
        <f t="shared" si="663"/>
        <v>2010s</v>
      </c>
      <c r="L7075" s="11" t="str">
        <f t="shared" si="664"/>
        <v>Pulse</v>
      </c>
      <c r="M7075" s="18">
        <f t="shared" si="665"/>
        <v>0.63002027027027019</v>
      </c>
    </row>
    <row r="7076" spans="1:13">
      <c r="A7076" s="4">
        <v>2016</v>
      </c>
      <c r="B7076" s="5" t="s">
        <v>210</v>
      </c>
      <c r="C7076" s="5" t="s">
        <v>244</v>
      </c>
      <c r="D7076" s="5" t="s">
        <v>15</v>
      </c>
      <c r="E7076" s="5">
        <v>299170</v>
      </c>
      <c r="F7076" s="6">
        <v>2260.81</v>
      </c>
      <c r="H7076" s="15" t="str">
        <f t="shared" si="660"/>
        <v>Medium</v>
      </c>
      <c r="I7076" s="11" t="str">
        <f t="shared" si="661"/>
        <v>Large</v>
      </c>
      <c r="J7076" s="11" t="str">
        <f t="shared" si="662"/>
        <v>Central</v>
      </c>
      <c r="K7076" s="11" t="str">
        <f t="shared" si="663"/>
        <v>2010s</v>
      </c>
      <c r="L7076" s="11" t="str">
        <f t="shared" si="664"/>
        <v>Cereal</v>
      </c>
      <c r="M7076" s="18">
        <f t="shared" si="665"/>
        <v>7.5569408697396126E-3</v>
      </c>
    </row>
    <row r="7077" spans="1:13">
      <c r="A7077" s="4">
        <v>2016</v>
      </c>
      <c r="B7077" s="5" t="s">
        <v>210</v>
      </c>
      <c r="C7077" s="5" t="s">
        <v>244</v>
      </c>
      <c r="D7077" s="5" t="s">
        <v>16</v>
      </c>
      <c r="E7077" s="5">
        <v>7240</v>
      </c>
      <c r="F7077" s="6">
        <v>1619.72</v>
      </c>
      <c r="H7077" s="15" t="str">
        <f t="shared" si="660"/>
        <v>Medium</v>
      </c>
      <c r="I7077" s="11" t="str">
        <f t="shared" si="661"/>
        <v>Large</v>
      </c>
      <c r="J7077" s="11" t="str">
        <f t="shared" si="662"/>
        <v>Central</v>
      </c>
      <c r="K7077" s="11" t="str">
        <f t="shared" si="663"/>
        <v>2010s</v>
      </c>
      <c r="L7077" s="11" t="str">
        <f t="shared" si="664"/>
        <v>Cereal</v>
      </c>
      <c r="M7077" s="18">
        <f t="shared" si="665"/>
        <v>0.22371823204419891</v>
      </c>
    </row>
    <row r="7078" spans="1:13">
      <c r="A7078" s="4">
        <v>2016</v>
      </c>
      <c r="B7078" s="5" t="s">
        <v>210</v>
      </c>
      <c r="C7078" s="5" t="s">
        <v>244</v>
      </c>
      <c r="D7078" s="5" t="s">
        <v>17</v>
      </c>
      <c r="E7078" s="5">
        <v>4730</v>
      </c>
      <c r="F7078" s="6">
        <v>1637.48</v>
      </c>
      <c r="H7078" s="15" t="str">
        <f t="shared" si="660"/>
        <v>Medium</v>
      </c>
      <c r="I7078" s="11" t="str">
        <f t="shared" si="661"/>
        <v>Medium</v>
      </c>
      <c r="J7078" s="11" t="str">
        <f t="shared" si="662"/>
        <v>Central</v>
      </c>
      <c r="K7078" s="11" t="str">
        <f t="shared" si="663"/>
        <v>2010s</v>
      </c>
      <c r="L7078" s="11" t="str">
        <f t="shared" si="664"/>
        <v>Pulse</v>
      </c>
      <c r="M7078" s="18">
        <f t="shared" si="665"/>
        <v>0.34619027484143766</v>
      </c>
    </row>
    <row r="7079" spans="1:13">
      <c r="A7079" s="4">
        <v>2017</v>
      </c>
      <c r="B7079" s="5" t="s">
        <v>210</v>
      </c>
      <c r="C7079" s="5" t="s">
        <v>244</v>
      </c>
      <c r="D7079" s="5" t="s">
        <v>15</v>
      </c>
      <c r="E7079" s="5">
        <v>307360</v>
      </c>
      <c r="F7079" s="6">
        <v>2375.4499999999998</v>
      </c>
      <c r="H7079" s="15" t="str">
        <f t="shared" si="660"/>
        <v>Medium</v>
      </c>
      <c r="I7079" s="11" t="str">
        <f t="shared" si="661"/>
        <v>Large</v>
      </c>
      <c r="J7079" s="11" t="str">
        <f t="shared" si="662"/>
        <v>Central</v>
      </c>
      <c r="K7079" s="11" t="str">
        <f t="shared" si="663"/>
        <v>2010s</v>
      </c>
      <c r="L7079" s="11" t="str">
        <f t="shared" si="664"/>
        <v>Cereal</v>
      </c>
      <c r="M7079" s="18">
        <f t="shared" si="665"/>
        <v>7.7285593440916183E-3</v>
      </c>
    </row>
    <row r="7080" spans="1:13">
      <c r="A7080" s="4">
        <v>2017</v>
      </c>
      <c r="B7080" s="5" t="s">
        <v>210</v>
      </c>
      <c r="C7080" s="5" t="s">
        <v>244</v>
      </c>
      <c r="D7080" s="5" t="s">
        <v>16</v>
      </c>
      <c r="E7080" s="5">
        <v>6440</v>
      </c>
      <c r="F7080" s="6">
        <v>1679.25</v>
      </c>
      <c r="H7080" s="15" t="str">
        <f t="shared" si="660"/>
        <v>Medium</v>
      </c>
      <c r="I7080" s="11" t="str">
        <f t="shared" si="661"/>
        <v>Large</v>
      </c>
      <c r="J7080" s="11" t="str">
        <f t="shared" si="662"/>
        <v>Central</v>
      </c>
      <c r="K7080" s="11" t="str">
        <f t="shared" si="663"/>
        <v>2010s</v>
      </c>
      <c r="L7080" s="11" t="str">
        <f t="shared" si="664"/>
        <v>Cereal</v>
      </c>
      <c r="M7080" s="18">
        <f t="shared" si="665"/>
        <v>0.2607531055900621</v>
      </c>
    </row>
    <row r="7081" spans="1:13">
      <c r="A7081" s="4">
        <v>2017</v>
      </c>
      <c r="B7081" s="5" t="s">
        <v>210</v>
      </c>
      <c r="C7081" s="5" t="s">
        <v>244</v>
      </c>
      <c r="D7081" s="5" t="s">
        <v>17</v>
      </c>
      <c r="E7081" s="5">
        <v>4650</v>
      </c>
      <c r="F7081" s="6">
        <v>1052.05</v>
      </c>
      <c r="H7081" s="15" t="str">
        <f t="shared" si="660"/>
        <v>Medium</v>
      </c>
      <c r="I7081" s="11" t="str">
        <f t="shared" si="661"/>
        <v>Medium</v>
      </c>
      <c r="J7081" s="11" t="str">
        <f t="shared" si="662"/>
        <v>Central</v>
      </c>
      <c r="K7081" s="11" t="str">
        <f t="shared" si="663"/>
        <v>2010s</v>
      </c>
      <c r="L7081" s="11" t="str">
        <f t="shared" si="664"/>
        <v>Pulse</v>
      </c>
      <c r="M7081" s="18">
        <f t="shared" si="665"/>
        <v>0.22624731182795699</v>
      </c>
    </row>
    <row r="7082" spans="1:13">
      <c r="A7082" s="4">
        <v>2008</v>
      </c>
      <c r="B7082" s="5" t="s">
        <v>210</v>
      </c>
      <c r="C7082" s="5" t="s">
        <v>245</v>
      </c>
      <c r="D7082" s="5" t="s">
        <v>15</v>
      </c>
      <c r="E7082" s="5">
        <v>52480</v>
      </c>
      <c r="F7082" s="6">
        <v>2128.0500000000002</v>
      </c>
      <c r="H7082" s="15" t="str">
        <f t="shared" si="660"/>
        <v>Medium</v>
      </c>
      <c r="I7082" s="11" t="str">
        <f t="shared" si="661"/>
        <v>Large</v>
      </c>
      <c r="J7082" s="11" t="str">
        <f t="shared" si="662"/>
        <v>Central</v>
      </c>
      <c r="K7082" s="11" t="str">
        <f t="shared" si="663"/>
        <v>2000s</v>
      </c>
      <c r="L7082" s="11" t="str">
        <f t="shared" si="664"/>
        <v>Cereal</v>
      </c>
      <c r="M7082" s="18">
        <f t="shared" si="665"/>
        <v>4.0549733231707318E-2</v>
      </c>
    </row>
    <row r="7083" spans="1:13">
      <c r="A7083" s="4">
        <v>2008</v>
      </c>
      <c r="B7083" s="5" t="s">
        <v>210</v>
      </c>
      <c r="C7083" s="5" t="s">
        <v>245</v>
      </c>
      <c r="D7083" s="5" t="s">
        <v>16</v>
      </c>
      <c r="E7083" s="5">
        <v>1580</v>
      </c>
      <c r="F7083" s="6">
        <v>1208.8599999999999</v>
      </c>
      <c r="H7083" s="15" t="str">
        <f t="shared" si="660"/>
        <v>Medium</v>
      </c>
      <c r="I7083" s="11" t="str">
        <f t="shared" si="661"/>
        <v>Medium</v>
      </c>
      <c r="J7083" s="11" t="str">
        <f t="shared" si="662"/>
        <v>Central</v>
      </c>
      <c r="K7083" s="11" t="str">
        <f t="shared" si="663"/>
        <v>2000s</v>
      </c>
      <c r="L7083" s="11" t="str">
        <f t="shared" si="664"/>
        <v>Cereal</v>
      </c>
      <c r="M7083" s="18">
        <f t="shared" si="665"/>
        <v>0.7651012658227847</v>
      </c>
    </row>
    <row r="7084" spans="1:13">
      <c r="A7084" s="4">
        <v>2008</v>
      </c>
      <c r="B7084" s="5" t="s">
        <v>210</v>
      </c>
      <c r="C7084" s="5" t="s">
        <v>245</v>
      </c>
      <c r="D7084" s="5" t="s">
        <v>17</v>
      </c>
      <c r="E7084" s="5">
        <v>1360</v>
      </c>
      <c r="F7084" s="6">
        <v>1132.3499999999999</v>
      </c>
      <c r="H7084" s="15" t="str">
        <f t="shared" si="660"/>
        <v>Medium</v>
      </c>
      <c r="I7084" s="11" t="str">
        <f t="shared" si="661"/>
        <v>Medium</v>
      </c>
      <c r="J7084" s="11" t="str">
        <f t="shared" si="662"/>
        <v>Central</v>
      </c>
      <c r="K7084" s="11" t="str">
        <f t="shared" si="663"/>
        <v>2000s</v>
      </c>
      <c r="L7084" s="11" t="str">
        <f t="shared" si="664"/>
        <v>Pulse</v>
      </c>
      <c r="M7084" s="18">
        <f t="shared" si="665"/>
        <v>0.83261029411764698</v>
      </c>
    </row>
    <row r="7085" spans="1:13">
      <c r="A7085" s="4">
        <v>2008</v>
      </c>
      <c r="B7085" s="5" t="s">
        <v>210</v>
      </c>
      <c r="C7085" s="5" t="s">
        <v>245</v>
      </c>
      <c r="D7085" s="5" t="s">
        <v>18</v>
      </c>
      <c r="E7085" s="5">
        <v>80</v>
      </c>
      <c r="F7085" s="6">
        <v>250</v>
      </c>
      <c r="H7085" s="15" t="str">
        <f t="shared" si="660"/>
        <v>Low</v>
      </c>
      <c r="I7085" s="11" t="str">
        <f t="shared" si="661"/>
        <v>Small</v>
      </c>
      <c r="J7085" s="11" t="str">
        <f t="shared" si="662"/>
        <v>Central</v>
      </c>
      <c r="K7085" s="11" t="str">
        <f t="shared" si="663"/>
        <v>2000s</v>
      </c>
      <c r="L7085" s="11" t="str">
        <f t="shared" si="664"/>
        <v>Fiber</v>
      </c>
      <c r="M7085" s="18">
        <f t="shared" si="665"/>
        <v>3.125</v>
      </c>
    </row>
    <row r="7086" spans="1:13">
      <c r="A7086" s="4">
        <v>2009</v>
      </c>
      <c r="B7086" s="5" t="s">
        <v>210</v>
      </c>
      <c r="C7086" s="5" t="s">
        <v>245</v>
      </c>
      <c r="D7086" s="5" t="s">
        <v>15</v>
      </c>
      <c r="E7086" s="5">
        <v>48190</v>
      </c>
      <c r="F7086" s="6">
        <v>2205.85</v>
      </c>
      <c r="H7086" s="15" t="str">
        <f t="shared" si="660"/>
        <v>Medium</v>
      </c>
      <c r="I7086" s="11" t="str">
        <f t="shared" si="661"/>
        <v>Large</v>
      </c>
      <c r="J7086" s="11" t="str">
        <f t="shared" si="662"/>
        <v>Central</v>
      </c>
      <c r="K7086" s="11" t="str">
        <f t="shared" si="663"/>
        <v>2000s</v>
      </c>
      <c r="L7086" s="11" t="str">
        <f t="shared" si="664"/>
        <v>Cereal</v>
      </c>
      <c r="M7086" s="18">
        <f t="shared" si="665"/>
        <v>4.5774019506121602E-2</v>
      </c>
    </row>
    <row r="7087" spans="1:13">
      <c r="A7087" s="4">
        <v>2009</v>
      </c>
      <c r="B7087" s="5" t="s">
        <v>210</v>
      </c>
      <c r="C7087" s="5" t="s">
        <v>245</v>
      </c>
      <c r="D7087" s="5" t="s">
        <v>16</v>
      </c>
      <c r="E7087" s="5">
        <v>1540</v>
      </c>
      <c r="F7087" s="6">
        <v>1259.74</v>
      </c>
      <c r="H7087" s="15" t="str">
        <f t="shared" si="660"/>
        <v>Medium</v>
      </c>
      <c r="I7087" s="11" t="str">
        <f t="shared" si="661"/>
        <v>Medium</v>
      </c>
      <c r="J7087" s="11" t="str">
        <f t="shared" si="662"/>
        <v>Central</v>
      </c>
      <c r="K7087" s="11" t="str">
        <f t="shared" si="663"/>
        <v>2000s</v>
      </c>
      <c r="L7087" s="11" t="str">
        <f t="shared" si="664"/>
        <v>Cereal</v>
      </c>
      <c r="M7087" s="18">
        <f t="shared" si="665"/>
        <v>0.81801298701298697</v>
      </c>
    </row>
    <row r="7088" spans="1:13">
      <c r="A7088" s="4">
        <v>2009</v>
      </c>
      <c r="B7088" s="5" t="s">
        <v>210</v>
      </c>
      <c r="C7088" s="5" t="s">
        <v>245</v>
      </c>
      <c r="D7088" s="5" t="s">
        <v>17</v>
      </c>
      <c r="E7088" s="5">
        <v>1310</v>
      </c>
      <c r="F7088" s="6">
        <v>854.96</v>
      </c>
      <c r="H7088" s="15" t="str">
        <f t="shared" si="660"/>
        <v>Low</v>
      </c>
      <c r="I7088" s="11" t="str">
        <f t="shared" si="661"/>
        <v>Medium</v>
      </c>
      <c r="J7088" s="11" t="str">
        <f t="shared" si="662"/>
        <v>Central</v>
      </c>
      <c r="K7088" s="11" t="str">
        <f t="shared" si="663"/>
        <v>2000s</v>
      </c>
      <c r="L7088" s="11" t="str">
        <f t="shared" si="664"/>
        <v>Pulse</v>
      </c>
      <c r="M7088" s="18">
        <f t="shared" si="665"/>
        <v>0.65264122137404579</v>
      </c>
    </row>
    <row r="7089" spans="1:13">
      <c r="A7089" s="4">
        <v>2010</v>
      </c>
      <c r="B7089" s="5" t="s">
        <v>210</v>
      </c>
      <c r="C7089" s="5" t="s">
        <v>245</v>
      </c>
      <c r="D7089" s="5" t="s">
        <v>15</v>
      </c>
      <c r="E7089" s="5">
        <v>51540</v>
      </c>
      <c r="F7089" s="6">
        <v>1912.88</v>
      </c>
      <c r="H7089" s="15" t="str">
        <f t="shared" si="660"/>
        <v>Medium</v>
      </c>
      <c r="I7089" s="11" t="str">
        <f t="shared" si="661"/>
        <v>Large</v>
      </c>
      <c r="J7089" s="11" t="str">
        <f t="shared" si="662"/>
        <v>Central</v>
      </c>
      <c r="K7089" s="11" t="str">
        <f t="shared" si="663"/>
        <v>2010s</v>
      </c>
      <c r="L7089" s="11" t="str">
        <f t="shared" si="664"/>
        <v>Cereal</v>
      </c>
      <c r="M7089" s="18">
        <f t="shared" si="665"/>
        <v>3.7114474194800157E-2</v>
      </c>
    </row>
    <row r="7090" spans="1:13">
      <c r="A7090" s="4">
        <v>2010</v>
      </c>
      <c r="B7090" s="5" t="s">
        <v>210</v>
      </c>
      <c r="C7090" s="5" t="s">
        <v>245</v>
      </c>
      <c r="D7090" s="5" t="s">
        <v>16</v>
      </c>
      <c r="E7090" s="5">
        <v>1470</v>
      </c>
      <c r="F7090" s="6">
        <v>979.59</v>
      </c>
      <c r="H7090" s="15" t="str">
        <f t="shared" si="660"/>
        <v>Low</v>
      </c>
      <c r="I7090" s="11" t="str">
        <f t="shared" si="661"/>
        <v>Medium</v>
      </c>
      <c r="J7090" s="11" t="str">
        <f t="shared" si="662"/>
        <v>Central</v>
      </c>
      <c r="K7090" s="11" t="str">
        <f t="shared" si="663"/>
        <v>2010s</v>
      </c>
      <c r="L7090" s="11" t="str">
        <f t="shared" si="664"/>
        <v>Cereal</v>
      </c>
      <c r="M7090" s="18">
        <f t="shared" si="665"/>
        <v>0.66638775510204085</v>
      </c>
    </row>
    <row r="7091" spans="1:13">
      <c r="A7091" s="4">
        <v>2010</v>
      </c>
      <c r="B7091" s="5" t="s">
        <v>210</v>
      </c>
      <c r="C7091" s="5" t="s">
        <v>245</v>
      </c>
      <c r="D7091" s="5" t="s">
        <v>17</v>
      </c>
      <c r="E7091" s="5">
        <v>1190</v>
      </c>
      <c r="F7091" s="6">
        <v>613.45000000000005</v>
      </c>
      <c r="H7091" s="15" t="str">
        <f t="shared" si="660"/>
        <v>Low</v>
      </c>
      <c r="I7091" s="11" t="str">
        <f t="shared" si="661"/>
        <v>Medium</v>
      </c>
      <c r="J7091" s="11" t="str">
        <f t="shared" si="662"/>
        <v>Central</v>
      </c>
      <c r="K7091" s="11" t="str">
        <f t="shared" si="663"/>
        <v>2010s</v>
      </c>
      <c r="L7091" s="11" t="str">
        <f t="shared" si="664"/>
        <v>Pulse</v>
      </c>
      <c r="M7091" s="18">
        <f t="shared" si="665"/>
        <v>0.51550420168067235</v>
      </c>
    </row>
    <row r="7092" spans="1:13">
      <c r="A7092" s="4">
        <v>2010</v>
      </c>
      <c r="B7092" s="5" t="s">
        <v>210</v>
      </c>
      <c r="C7092" s="5" t="s">
        <v>245</v>
      </c>
      <c r="D7092" s="5" t="s">
        <v>18</v>
      </c>
      <c r="E7092" s="5">
        <v>120</v>
      </c>
      <c r="F7092" s="6">
        <v>250</v>
      </c>
      <c r="H7092" s="15" t="str">
        <f t="shared" si="660"/>
        <v>Low</v>
      </c>
      <c r="I7092" s="11" t="str">
        <f t="shared" si="661"/>
        <v>Small</v>
      </c>
      <c r="J7092" s="11" t="str">
        <f t="shared" si="662"/>
        <v>Central</v>
      </c>
      <c r="K7092" s="11" t="str">
        <f t="shared" si="663"/>
        <v>2010s</v>
      </c>
      <c r="L7092" s="11" t="str">
        <f t="shared" si="664"/>
        <v>Fiber</v>
      </c>
      <c r="M7092" s="18">
        <f t="shared" si="665"/>
        <v>2.0833333333333335</v>
      </c>
    </row>
    <row r="7093" spans="1:13">
      <c r="A7093" s="4">
        <v>2011</v>
      </c>
      <c r="B7093" s="5" t="s">
        <v>210</v>
      </c>
      <c r="C7093" s="5" t="s">
        <v>245</v>
      </c>
      <c r="D7093" s="5" t="s">
        <v>15</v>
      </c>
      <c r="E7093" s="5">
        <v>51580</v>
      </c>
      <c r="F7093" s="6">
        <v>2008.53</v>
      </c>
      <c r="H7093" s="15" t="str">
        <f t="shared" si="660"/>
        <v>Medium</v>
      </c>
      <c r="I7093" s="11" t="str">
        <f t="shared" si="661"/>
        <v>Large</v>
      </c>
      <c r="J7093" s="11" t="str">
        <f t="shared" si="662"/>
        <v>Central</v>
      </c>
      <c r="K7093" s="11" t="str">
        <f t="shared" si="663"/>
        <v>2010s</v>
      </c>
      <c r="L7093" s="11" t="str">
        <f t="shared" si="664"/>
        <v>Cereal</v>
      </c>
      <c r="M7093" s="18">
        <f t="shared" si="665"/>
        <v>3.8940093059325318E-2</v>
      </c>
    </row>
    <row r="7094" spans="1:13">
      <c r="A7094" s="4">
        <v>2011</v>
      </c>
      <c r="B7094" s="5" t="s">
        <v>210</v>
      </c>
      <c r="C7094" s="5" t="s">
        <v>245</v>
      </c>
      <c r="D7094" s="5" t="s">
        <v>16</v>
      </c>
      <c r="E7094" s="5">
        <v>1540</v>
      </c>
      <c r="F7094" s="6">
        <v>1136.3599999999999</v>
      </c>
      <c r="H7094" s="15" t="str">
        <f t="shared" si="660"/>
        <v>Medium</v>
      </c>
      <c r="I7094" s="11" t="str">
        <f t="shared" si="661"/>
        <v>Medium</v>
      </c>
      <c r="J7094" s="11" t="str">
        <f t="shared" si="662"/>
        <v>Central</v>
      </c>
      <c r="K7094" s="11" t="str">
        <f t="shared" si="663"/>
        <v>2010s</v>
      </c>
      <c r="L7094" s="11" t="str">
        <f t="shared" si="664"/>
        <v>Cereal</v>
      </c>
      <c r="M7094" s="18">
        <f t="shared" si="665"/>
        <v>0.73789610389610383</v>
      </c>
    </row>
    <row r="7095" spans="1:13">
      <c r="A7095" s="4">
        <v>2011</v>
      </c>
      <c r="B7095" s="5" t="s">
        <v>210</v>
      </c>
      <c r="C7095" s="5" t="s">
        <v>245</v>
      </c>
      <c r="D7095" s="5" t="s">
        <v>17</v>
      </c>
      <c r="E7095" s="5">
        <v>1000</v>
      </c>
      <c r="F7095" s="6">
        <v>1080</v>
      </c>
      <c r="H7095" s="15" t="str">
        <f t="shared" si="660"/>
        <v>Medium</v>
      </c>
      <c r="I7095" s="11" t="str">
        <f t="shared" si="661"/>
        <v>Medium</v>
      </c>
      <c r="J7095" s="11" t="str">
        <f t="shared" si="662"/>
        <v>Central</v>
      </c>
      <c r="K7095" s="11" t="str">
        <f t="shared" si="663"/>
        <v>2010s</v>
      </c>
      <c r="L7095" s="11" t="str">
        <f t="shared" si="664"/>
        <v>Pulse</v>
      </c>
      <c r="M7095" s="18">
        <f t="shared" si="665"/>
        <v>1.08</v>
      </c>
    </row>
    <row r="7096" spans="1:13">
      <c r="A7096" s="4">
        <v>2012</v>
      </c>
      <c r="B7096" s="5" t="s">
        <v>210</v>
      </c>
      <c r="C7096" s="5" t="s">
        <v>245</v>
      </c>
      <c r="D7096" s="5" t="s">
        <v>15</v>
      </c>
      <c r="E7096" s="5">
        <v>51140</v>
      </c>
      <c r="F7096" s="6">
        <v>2049.86</v>
      </c>
      <c r="H7096" s="15" t="str">
        <f t="shared" si="660"/>
        <v>Medium</v>
      </c>
      <c r="I7096" s="11" t="str">
        <f t="shared" si="661"/>
        <v>Large</v>
      </c>
      <c r="J7096" s="11" t="str">
        <f t="shared" si="662"/>
        <v>Central</v>
      </c>
      <c r="K7096" s="11" t="str">
        <f t="shared" si="663"/>
        <v>2010s</v>
      </c>
      <c r="L7096" s="11" t="str">
        <f t="shared" si="664"/>
        <v>Cereal</v>
      </c>
      <c r="M7096" s="18">
        <f t="shared" si="665"/>
        <v>4.0083300743058277E-2</v>
      </c>
    </row>
    <row r="7097" spans="1:13">
      <c r="A7097" s="4">
        <v>2012</v>
      </c>
      <c r="B7097" s="5" t="s">
        <v>210</v>
      </c>
      <c r="C7097" s="5" t="s">
        <v>245</v>
      </c>
      <c r="D7097" s="5" t="s">
        <v>16</v>
      </c>
      <c r="E7097" s="5">
        <v>1440</v>
      </c>
      <c r="F7097" s="6">
        <v>1493.06</v>
      </c>
      <c r="H7097" s="15" t="str">
        <f t="shared" si="660"/>
        <v>Medium</v>
      </c>
      <c r="I7097" s="11" t="str">
        <f t="shared" si="661"/>
        <v>Medium</v>
      </c>
      <c r="J7097" s="11" t="str">
        <f t="shared" si="662"/>
        <v>Central</v>
      </c>
      <c r="K7097" s="11" t="str">
        <f t="shared" si="663"/>
        <v>2010s</v>
      </c>
      <c r="L7097" s="11" t="str">
        <f t="shared" si="664"/>
        <v>Cereal</v>
      </c>
      <c r="M7097" s="18">
        <f t="shared" si="665"/>
        <v>1.0368472222222223</v>
      </c>
    </row>
    <row r="7098" spans="1:13">
      <c r="A7098" s="4">
        <v>2012</v>
      </c>
      <c r="B7098" s="5" t="s">
        <v>210</v>
      </c>
      <c r="C7098" s="5" t="s">
        <v>245</v>
      </c>
      <c r="D7098" s="5" t="s">
        <v>17</v>
      </c>
      <c r="E7098" s="5">
        <v>940</v>
      </c>
      <c r="F7098" s="6">
        <v>1180.8499999999999</v>
      </c>
      <c r="H7098" s="15" t="str">
        <f t="shared" si="660"/>
        <v>Medium</v>
      </c>
      <c r="I7098" s="11" t="str">
        <f t="shared" si="661"/>
        <v>Small</v>
      </c>
      <c r="J7098" s="11" t="str">
        <f t="shared" si="662"/>
        <v>Central</v>
      </c>
      <c r="K7098" s="11" t="str">
        <f t="shared" si="663"/>
        <v>2010s</v>
      </c>
      <c r="L7098" s="11" t="str">
        <f t="shared" si="664"/>
        <v>Pulse</v>
      </c>
      <c r="M7098" s="18">
        <f t="shared" si="665"/>
        <v>1.2562234042553191</v>
      </c>
    </row>
    <row r="7099" spans="1:13">
      <c r="A7099" s="4">
        <v>2013</v>
      </c>
      <c r="B7099" s="5" t="s">
        <v>210</v>
      </c>
      <c r="C7099" s="5" t="s">
        <v>245</v>
      </c>
      <c r="D7099" s="5" t="s">
        <v>15</v>
      </c>
      <c r="E7099" s="5">
        <v>52160</v>
      </c>
      <c r="F7099" s="6">
        <v>2025.88</v>
      </c>
      <c r="H7099" s="15" t="str">
        <f t="shared" si="660"/>
        <v>Medium</v>
      </c>
      <c r="I7099" s="11" t="str">
        <f t="shared" si="661"/>
        <v>Large</v>
      </c>
      <c r="J7099" s="11" t="str">
        <f t="shared" si="662"/>
        <v>Central</v>
      </c>
      <c r="K7099" s="11" t="str">
        <f t="shared" si="663"/>
        <v>2010s</v>
      </c>
      <c r="L7099" s="11" t="str">
        <f t="shared" si="664"/>
        <v>Cereal</v>
      </c>
      <c r="M7099" s="18">
        <f t="shared" si="665"/>
        <v>3.8839723926380368E-2</v>
      </c>
    </row>
    <row r="7100" spans="1:13">
      <c r="A7100" s="4">
        <v>2013</v>
      </c>
      <c r="B7100" s="5" t="s">
        <v>210</v>
      </c>
      <c r="C7100" s="5" t="s">
        <v>245</v>
      </c>
      <c r="D7100" s="5" t="s">
        <v>16</v>
      </c>
      <c r="E7100" s="5">
        <v>1260</v>
      </c>
      <c r="F7100" s="6">
        <v>1698.41</v>
      </c>
      <c r="H7100" s="15" t="str">
        <f t="shared" si="660"/>
        <v>Medium</v>
      </c>
      <c r="I7100" s="11" t="str">
        <f t="shared" si="661"/>
        <v>Medium</v>
      </c>
      <c r="J7100" s="11" t="str">
        <f t="shared" si="662"/>
        <v>Central</v>
      </c>
      <c r="K7100" s="11" t="str">
        <f t="shared" si="663"/>
        <v>2010s</v>
      </c>
      <c r="L7100" s="11" t="str">
        <f t="shared" si="664"/>
        <v>Cereal</v>
      </c>
      <c r="M7100" s="18">
        <f t="shared" si="665"/>
        <v>1.3479444444444446</v>
      </c>
    </row>
    <row r="7101" spans="1:13">
      <c r="A7101" s="4">
        <v>2013</v>
      </c>
      <c r="B7101" s="5" t="s">
        <v>210</v>
      </c>
      <c r="C7101" s="5" t="s">
        <v>245</v>
      </c>
      <c r="D7101" s="5" t="s">
        <v>17</v>
      </c>
      <c r="E7101" s="5">
        <v>1170</v>
      </c>
      <c r="F7101" s="6">
        <v>478.63</v>
      </c>
      <c r="H7101" s="15" t="str">
        <f t="shared" si="660"/>
        <v>Low</v>
      </c>
      <c r="I7101" s="11" t="str">
        <f t="shared" si="661"/>
        <v>Medium</v>
      </c>
      <c r="J7101" s="11" t="str">
        <f t="shared" si="662"/>
        <v>Central</v>
      </c>
      <c r="K7101" s="11" t="str">
        <f t="shared" si="663"/>
        <v>2010s</v>
      </c>
      <c r="L7101" s="11" t="str">
        <f t="shared" si="664"/>
        <v>Pulse</v>
      </c>
      <c r="M7101" s="18">
        <f t="shared" si="665"/>
        <v>0.40908547008547008</v>
      </c>
    </row>
    <row r="7102" spans="1:13">
      <c r="A7102" s="4">
        <v>2014</v>
      </c>
      <c r="B7102" s="5" t="s">
        <v>210</v>
      </c>
      <c r="C7102" s="5" t="s">
        <v>245</v>
      </c>
      <c r="D7102" s="5" t="s">
        <v>15</v>
      </c>
      <c r="E7102" s="5">
        <v>54130</v>
      </c>
      <c r="F7102" s="6">
        <v>2324.77</v>
      </c>
      <c r="H7102" s="15" t="str">
        <f t="shared" si="660"/>
        <v>Medium</v>
      </c>
      <c r="I7102" s="11" t="str">
        <f t="shared" si="661"/>
        <v>Large</v>
      </c>
      <c r="J7102" s="11" t="str">
        <f t="shared" si="662"/>
        <v>Central</v>
      </c>
      <c r="K7102" s="11" t="str">
        <f t="shared" si="663"/>
        <v>2010s</v>
      </c>
      <c r="L7102" s="11" t="str">
        <f t="shared" si="664"/>
        <v>Cereal</v>
      </c>
      <c r="M7102" s="18">
        <f t="shared" si="665"/>
        <v>4.2947903196009607E-2</v>
      </c>
    </row>
    <row r="7103" spans="1:13">
      <c r="A7103" s="4">
        <v>2014</v>
      </c>
      <c r="B7103" s="5" t="s">
        <v>210</v>
      </c>
      <c r="C7103" s="5" t="s">
        <v>245</v>
      </c>
      <c r="D7103" s="5" t="s">
        <v>16</v>
      </c>
      <c r="E7103" s="5">
        <v>1580</v>
      </c>
      <c r="F7103" s="6">
        <v>854.43</v>
      </c>
      <c r="H7103" s="15" t="str">
        <f t="shared" si="660"/>
        <v>Low</v>
      </c>
      <c r="I7103" s="11" t="str">
        <f t="shared" si="661"/>
        <v>Medium</v>
      </c>
      <c r="J7103" s="11" t="str">
        <f t="shared" si="662"/>
        <v>Central</v>
      </c>
      <c r="K7103" s="11" t="str">
        <f t="shared" si="663"/>
        <v>2010s</v>
      </c>
      <c r="L7103" s="11" t="str">
        <f t="shared" si="664"/>
        <v>Cereal</v>
      </c>
      <c r="M7103" s="18">
        <f t="shared" si="665"/>
        <v>0.54077848101265824</v>
      </c>
    </row>
    <row r="7104" spans="1:13">
      <c r="A7104" s="4">
        <v>2014</v>
      </c>
      <c r="B7104" s="5" t="s">
        <v>210</v>
      </c>
      <c r="C7104" s="5" t="s">
        <v>245</v>
      </c>
      <c r="D7104" s="5" t="s">
        <v>17</v>
      </c>
      <c r="E7104" s="5">
        <v>650</v>
      </c>
      <c r="F7104" s="6">
        <v>538.46</v>
      </c>
      <c r="H7104" s="15" t="str">
        <f t="shared" si="660"/>
        <v>Low</v>
      </c>
      <c r="I7104" s="11" t="str">
        <f t="shared" si="661"/>
        <v>Small</v>
      </c>
      <c r="J7104" s="11" t="str">
        <f t="shared" si="662"/>
        <v>Central</v>
      </c>
      <c r="K7104" s="11" t="str">
        <f t="shared" si="663"/>
        <v>2010s</v>
      </c>
      <c r="L7104" s="11" t="str">
        <f t="shared" si="664"/>
        <v>Pulse</v>
      </c>
      <c r="M7104" s="18">
        <f t="shared" si="665"/>
        <v>0.82840000000000003</v>
      </c>
    </row>
    <row r="7105" spans="1:13">
      <c r="A7105" s="4">
        <v>2015</v>
      </c>
      <c r="B7105" s="5" t="s">
        <v>210</v>
      </c>
      <c r="C7105" s="5" t="s">
        <v>245</v>
      </c>
      <c r="D7105" s="5" t="s">
        <v>15</v>
      </c>
      <c r="E7105" s="5">
        <v>52940</v>
      </c>
      <c r="F7105" s="6">
        <v>2026.26</v>
      </c>
      <c r="H7105" s="15" t="str">
        <f t="shared" si="660"/>
        <v>Medium</v>
      </c>
      <c r="I7105" s="11" t="str">
        <f t="shared" si="661"/>
        <v>Large</v>
      </c>
      <c r="J7105" s="11" t="str">
        <f t="shared" si="662"/>
        <v>Central</v>
      </c>
      <c r="K7105" s="11" t="str">
        <f t="shared" si="663"/>
        <v>2010s</v>
      </c>
      <c r="L7105" s="11" t="str">
        <f t="shared" si="664"/>
        <v>Cereal</v>
      </c>
      <c r="M7105" s="18">
        <f t="shared" si="665"/>
        <v>3.8274650547789953E-2</v>
      </c>
    </row>
    <row r="7106" spans="1:13">
      <c r="A7106" s="4">
        <v>2015</v>
      </c>
      <c r="B7106" s="5" t="s">
        <v>210</v>
      </c>
      <c r="C7106" s="5" t="s">
        <v>245</v>
      </c>
      <c r="D7106" s="5" t="s">
        <v>16</v>
      </c>
      <c r="E7106" s="5">
        <v>1110</v>
      </c>
      <c r="F7106" s="6">
        <v>1243.24</v>
      </c>
      <c r="H7106" s="15" t="str">
        <f t="shared" si="660"/>
        <v>Medium</v>
      </c>
      <c r="I7106" s="11" t="str">
        <f t="shared" si="661"/>
        <v>Medium</v>
      </c>
      <c r="J7106" s="11" t="str">
        <f t="shared" si="662"/>
        <v>Central</v>
      </c>
      <c r="K7106" s="11" t="str">
        <f t="shared" si="663"/>
        <v>2010s</v>
      </c>
      <c r="L7106" s="11" t="str">
        <f t="shared" si="664"/>
        <v>Cereal</v>
      </c>
      <c r="M7106" s="18">
        <f t="shared" si="665"/>
        <v>1.120036036036036</v>
      </c>
    </row>
    <row r="7107" spans="1:13">
      <c r="A7107" s="4">
        <v>2015</v>
      </c>
      <c r="B7107" s="5" t="s">
        <v>210</v>
      </c>
      <c r="C7107" s="5" t="s">
        <v>245</v>
      </c>
      <c r="D7107" s="5" t="s">
        <v>17</v>
      </c>
      <c r="E7107" s="5">
        <v>620</v>
      </c>
      <c r="F7107" s="6">
        <v>500</v>
      </c>
      <c r="H7107" s="15" t="str">
        <f t="shared" ref="H7107:H7170" si="666">IF(F7107&lt;1000,"Low",IF(F7107&lt;3000,"Medium","High"))</f>
        <v>Low</v>
      </c>
      <c r="I7107" s="11" t="str">
        <f t="shared" ref="I7107:I7170" si="667">IF(E7107&lt;1000,"Small",IF(E7107&lt;5000,"Medium","Large"))</f>
        <v>Small</v>
      </c>
      <c r="J7107" s="11" t="str">
        <f t="shared" ref="J7107:J7170" si="668">IF(OR(B7107="Punjab",B7107="Haryana",B7107="Himachal Pradesh",B7107="Jammu and Kashmir",B7107="Uttarakhand",B7107="Delhi",B7107="Chandigarh"),"North",IF(OR(B7107="Tamil Nadu",B7107="Karnataka",B7107="Kerala",B7107="Andhra Pradesh",B7107="Telangana"),"South",IF(OR(B7107="Maharashtra",B7107="Gujarat",B7107="Goa",B7107="Rajasthan"),"West",IF(OR(B7107="West Bengal",B7107="Bihar",B7107="Jharkhand",B7107="Odisha",B7107="Assam",B7107="Sikkim",B7107="Arunachal Pradesh",B7107="Manipur",B7107="Meghalaya",B7107="Mizoram",B7107="Nagaland",B7107="Tripura"),"East","Central"))))</f>
        <v>Central</v>
      </c>
      <c r="K7107" s="11" t="str">
        <f t="shared" ref="K7107:K7170" si="669">LEFT(A7107,3)&amp;"0s"</f>
        <v>2010s</v>
      </c>
      <c r="L7107" s="11" t="str">
        <f t="shared" ref="L7107:L7170" si="670">IF(D7107="Rice","Cereal",IF(D7107="Maize","Cereal",IF(D7107="Chickpea","Pulse",IF(D7107="Cotton","Fiber","Other"))))</f>
        <v>Pulse</v>
      </c>
      <c r="M7107" s="18">
        <f t="shared" ref="M7107:M7170" si="671">F7107/E7107</f>
        <v>0.80645161290322576</v>
      </c>
    </row>
    <row r="7108" spans="1:13">
      <c r="A7108" s="4">
        <v>2016</v>
      </c>
      <c r="B7108" s="5" t="s">
        <v>210</v>
      </c>
      <c r="C7108" s="5" t="s">
        <v>245</v>
      </c>
      <c r="D7108" s="5" t="s">
        <v>15</v>
      </c>
      <c r="E7108" s="5">
        <v>63800</v>
      </c>
      <c r="F7108" s="6">
        <v>1948</v>
      </c>
      <c r="H7108" s="15" t="str">
        <f t="shared" si="666"/>
        <v>Medium</v>
      </c>
      <c r="I7108" s="11" t="str">
        <f t="shared" si="667"/>
        <v>Large</v>
      </c>
      <c r="J7108" s="11" t="str">
        <f t="shared" si="668"/>
        <v>Central</v>
      </c>
      <c r="K7108" s="11" t="str">
        <f t="shared" si="669"/>
        <v>2010s</v>
      </c>
      <c r="L7108" s="11" t="str">
        <f t="shared" si="670"/>
        <v>Cereal</v>
      </c>
      <c r="M7108" s="18">
        <f t="shared" si="671"/>
        <v>3.0532915360501567E-2</v>
      </c>
    </row>
    <row r="7109" spans="1:13">
      <c r="A7109" s="4">
        <v>2016</v>
      </c>
      <c r="B7109" s="5" t="s">
        <v>210</v>
      </c>
      <c r="C7109" s="5" t="s">
        <v>245</v>
      </c>
      <c r="D7109" s="5" t="s">
        <v>16</v>
      </c>
      <c r="E7109" s="5">
        <v>2900</v>
      </c>
      <c r="F7109" s="6">
        <v>1606.83</v>
      </c>
      <c r="H7109" s="15" t="str">
        <f t="shared" si="666"/>
        <v>Medium</v>
      </c>
      <c r="I7109" s="11" t="str">
        <f t="shared" si="667"/>
        <v>Medium</v>
      </c>
      <c r="J7109" s="11" t="str">
        <f t="shared" si="668"/>
        <v>Central</v>
      </c>
      <c r="K7109" s="11" t="str">
        <f t="shared" si="669"/>
        <v>2010s</v>
      </c>
      <c r="L7109" s="11" t="str">
        <f t="shared" si="670"/>
        <v>Cereal</v>
      </c>
      <c r="M7109" s="18">
        <f t="shared" si="671"/>
        <v>0.5540793103448276</v>
      </c>
    </row>
    <row r="7110" spans="1:13">
      <c r="A7110" s="4">
        <v>2016</v>
      </c>
      <c r="B7110" s="5" t="s">
        <v>210</v>
      </c>
      <c r="C7110" s="5" t="s">
        <v>245</v>
      </c>
      <c r="D7110" s="5" t="s">
        <v>17</v>
      </c>
      <c r="E7110" s="5">
        <v>880</v>
      </c>
      <c r="F7110" s="6">
        <v>750.85</v>
      </c>
      <c r="H7110" s="15" t="str">
        <f t="shared" si="666"/>
        <v>Low</v>
      </c>
      <c r="I7110" s="11" t="str">
        <f t="shared" si="667"/>
        <v>Small</v>
      </c>
      <c r="J7110" s="11" t="str">
        <f t="shared" si="668"/>
        <v>Central</v>
      </c>
      <c r="K7110" s="11" t="str">
        <f t="shared" si="669"/>
        <v>2010s</v>
      </c>
      <c r="L7110" s="11" t="str">
        <f t="shared" si="670"/>
        <v>Pulse</v>
      </c>
      <c r="M7110" s="18">
        <f t="shared" si="671"/>
        <v>0.85323863636363639</v>
      </c>
    </row>
    <row r="7111" spans="1:13">
      <c r="A7111" s="4">
        <v>2017</v>
      </c>
      <c r="B7111" s="5" t="s">
        <v>210</v>
      </c>
      <c r="C7111" s="5" t="s">
        <v>245</v>
      </c>
      <c r="D7111" s="5" t="s">
        <v>15</v>
      </c>
      <c r="E7111" s="5">
        <v>51620</v>
      </c>
      <c r="F7111" s="6">
        <v>2707</v>
      </c>
      <c r="H7111" s="15" t="str">
        <f t="shared" si="666"/>
        <v>Medium</v>
      </c>
      <c r="I7111" s="11" t="str">
        <f t="shared" si="667"/>
        <v>Large</v>
      </c>
      <c r="J7111" s="11" t="str">
        <f t="shared" si="668"/>
        <v>Central</v>
      </c>
      <c r="K7111" s="11" t="str">
        <f t="shared" si="669"/>
        <v>2010s</v>
      </c>
      <c r="L7111" s="11" t="str">
        <f t="shared" si="670"/>
        <v>Cereal</v>
      </c>
      <c r="M7111" s="18">
        <f t="shared" si="671"/>
        <v>5.2440914374273534E-2</v>
      </c>
    </row>
    <row r="7112" spans="1:13">
      <c r="A7112" s="4">
        <v>2017</v>
      </c>
      <c r="B7112" s="5" t="s">
        <v>210</v>
      </c>
      <c r="C7112" s="5" t="s">
        <v>245</v>
      </c>
      <c r="D7112" s="5" t="s">
        <v>16</v>
      </c>
      <c r="E7112" s="5">
        <v>1620</v>
      </c>
      <c r="F7112" s="6">
        <v>1166.56</v>
      </c>
      <c r="H7112" s="15" t="str">
        <f t="shared" si="666"/>
        <v>Medium</v>
      </c>
      <c r="I7112" s="11" t="str">
        <f t="shared" si="667"/>
        <v>Medium</v>
      </c>
      <c r="J7112" s="11" t="str">
        <f t="shared" si="668"/>
        <v>Central</v>
      </c>
      <c r="K7112" s="11" t="str">
        <f t="shared" si="669"/>
        <v>2010s</v>
      </c>
      <c r="L7112" s="11" t="str">
        <f t="shared" si="670"/>
        <v>Cereal</v>
      </c>
      <c r="M7112" s="18">
        <f t="shared" si="671"/>
        <v>0.72009876543209872</v>
      </c>
    </row>
    <row r="7113" spans="1:13">
      <c r="A7113" s="4">
        <v>2017</v>
      </c>
      <c r="B7113" s="5" t="s">
        <v>210</v>
      </c>
      <c r="C7113" s="5" t="s">
        <v>245</v>
      </c>
      <c r="D7113" s="5" t="s">
        <v>17</v>
      </c>
      <c r="E7113" s="5">
        <v>930</v>
      </c>
      <c r="F7113" s="6">
        <v>942.18</v>
      </c>
      <c r="H7113" s="15" t="str">
        <f t="shared" si="666"/>
        <v>Low</v>
      </c>
      <c r="I7113" s="11" t="str">
        <f t="shared" si="667"/>
        <v>Small</v>
      </c>
      <c r="J7113" s="11" t="str">
        <f t="shared" si="668"/>
        <v>Central</v>
      </c>
      <c r="K7113" s="11" t="str">
        <f t="shared" si="669"/>
        <v>2010s</v>
      </c>
      <c r="L7113" s="11" t="str">
        <f t="shared" si="670"/>
        <v>Pulse</v>
      </c>
      <c r="M7113" s="18">
        <f t="shared" si="671"/>
        <v>1.0130967741935484</v>
      </c>
    </row>
    <row r="7114" spans="1:13">
      <c r="A7114" s="4">
        <v>2008</v>
      </c>
      <c r="B7114" s="5" t="s">
        <v>210</v>
      </c>
      <c r="C7114" s="5" t="s">
        <v>246</v>
      </c>
      <c r="D7114" s="5" t="s">
        <v>15</v>
      </c>
      <c r="E7114" s="5">
        <v>95990</v>
      </c>
      <c r="F7114" s="6">
        <v>2106.89</v>
      </c>
      <c r="H7114" s="15" t="str">
        <f t="shared" si="666"/>
        <v>Medium</v>
      </c>
      <c r="I7114" s="11" t="str">
        <f t="shared" si="667"/>
        <v>Large</v>
      </c>
      <c r="J7114" s="11" t="str">
        <f t="shared" si="668"/>
        <v>Central</v>
      </c>
      <c r="K7114" s="11" t="str">
        <f t="shared" si="669"/>
        <v>2000s</v>
      </c>
      <c r="L7114" s="11" t="str">
        <f t="shared" si="670"/>
        <v>Cereal</v>
      </c>
      <c r="M7114" s="18">
        <f t="shared" si="671"/>
        <v>2.194905719345765E-2</v>
      </c>
    </row>
    <row r="7115" spans="1:13">
      <c r="A7115" s="4">
        <v>2008</v>
      </c>
      <c r="B7115" s="5" t="s">
        <v>210</v>
      </c>
      <c r="C7115" s="5" t="s">
        <v>246</v>
      </c>
      <c r="D7115" s="5" t="s">
        <v>16</v>
      </c>
      <c r="E7115" s="5">
        <v>35290</v>
      </c>
      <c r="F7115" s="6">
        <v>1243.1300000000001</v>
      </c>
      <c r="H7115" s="15" t="str">
        <f t="shared" si="666"/>
        <v>Medium</v>
      </c>
      <c r="I7115" s="11" t="str">
        <f t="shared" si="667"/>
        <v>Large</v>
      </c>
      <c r="J7115" s="11" t="str">
        <f t="shared" si="668"/>
        <v>Central</v>
      </c>
      <c r="K7115" s="11" t="str">
        <f t="shared" si="669"/>
        <v>2000s</v>
      </c>
      <c r="L7115" s="11" t="str">
        <f t="shared" si="670"/>
        <v>Cereal</v>
      </c>
      <c r="M7115" s="18">
        <f t="shared" si="671"/>
        <v>3.522612638141117E-2</v>
      </c>
    </row>
    <row r="7116" spans="1:13">
      <c r="A7116" s="4">
        <v>2008</v>
      </c>
      <c r="B7116" s="5" t="s">
        <v>210</v>
      </c>
      <c r="C7116" s="5" t="s">
        <v>246</v>
      </c>
      <c r="D7116" s="5" t="s">
        <v>17</v>
      </c>
      <c r="E7116" s="5">
        <v>3990</v>
      </c>
      <c r="F7116" s="6">
        <v>1130.33</v>
      </c>
      <c r="H7116" s="15" t="str">
        <f t="shared" si="666"/>
        <v>Medium</v>
      </c>
      <c r="I7116" s="11" t="str">
        <f t="shared" si="667"/>
        <v>Medium</v>
      </c>
      <c r="J7116" s="11" t="str">
        <f t="shared" si="668"/>
        <v>Central</v>
      </c>
      <c r="K7116" s="11" t="str">
        <f t="shared" si="669"/>
        <v>2000s</v>
      </c>
      <c r="L7116" s="11" t="str">
        <f t="shared" si="670"/>
        <v>Pulse</v>
      </c>
      <c r="M7116" s="18">
        <f t="shared" si="671"/>
        <v>0.28329072681704259</v>
      </c>
    </row>
    <row r="7117" spans="1:13">
      <c r="A7117" s="4">
        <v>2009</v>
      </c>
      <c r="B7117" s="5" t="s">
        <v>210</v>
      </c>
      <c r="C7117" s="5" t="s">
        <v>246</v>
      </c>
      <c r="D7117" s="5" t="s">
        <v>15</v>
      </c>
      <c r="E7117" s="5">
        <v>70560</v>
      </c>
      <c r="F7117" s="6">
        <v>1773.53</v>
      </c>
      <c r="H7117" s="15" t="str">
        <f t="shared" si="666"/>
        <v>Medium</v>
      </c>
      <c r="I7117" s="11" t="str">
        <f t="shared" si="667"/>
        <v>Large</v>
      </c>
      <c r="J7117" s="11" t="str">
        <f t="shared" si="668"/>
        <v>Central</v>
      </c>
      <c r="K7117" s="11" t="str">
        <f t="shared" si="669"/>
        <v>2000s</v>
      </c>
      <c r="L7117" s="11" t="str">
        <f t="shared" si="670"/>
        <v>Cereal</v>
      </c>
      <c r="M7117" s="18">
        <f t="shared" si="671"/>
        <v>2.5135062358276644E-2</v>
      </c>
    </row>
    <row r="7118" spans="1:13">
      <c r="A7118" s="4">
        <v>2009</v>
      </c>
      <c r="B7118" s="5" t="s">
        <v>210</v>
      </c>
      <c r="C7118" s="5" t="s">
        <v>246</v>
      </c>
      <c r="D7118" s="5" t="s">
        <v>16</v>
      </c>
      <c r="E7118" s="5">
        <v>25290</v>
      </c>
      <c r="F7118" s="6">
        <v>1325.43</v>
      </c>
      <c r="H7118" s="15" t="str">
        <f t="shared" si="666"/>
        <v>Medium</v>
      </c>
      <c r="I7118" s="11" t="str">
        <f t="shared" si="667"/>
        <v>Large</v>
      </c>
      <c r="J7118" s="11" t="str">
        <f t="shared" si="668"/>
        <v>Central</v>
      </c>
      <c r="K7118" s="11" t="str">
        <f t="shared" si="669"/>
        <v>2000s</v>
      </c>
      <c r="L7118" s="11" t="str">
        <f t="shared" si="670"/>
        <v>Cereal</v>
      </c>
      <c r="M7118" s="18">
        <f t="shared" si="671"/>
        <v>5.2409252669039147E-2</v>
      </c>
    </row>
    <row r="7119" spans="1:13">
      <c r="A7119" s="4">
        <v>2009</v>
      </c>
      <c r="B7119" s="5" t="s">
        <v>210</v>
      </c>
      <c r="C7119" s="5" t="s">
        <v>246</v>
      </c>
      <c r="D7119" s="5" t="s">
        <v>17</v>
      </c>
      <c r="E7119" s="5">
        <v>4040</v>
      </c>
      <c r="F7119" s="6">
        <v>851.49</v>
      </c>
      <c r="H7119" s="15" t="str">
        <f t="shared" si="666"/>
        <v>Low</v>
      </c>
      <c r="I7119" s="11" t="str">
        <f t="shared" si="667"/>
        <v>Medium</v>
      </c>
      <c r="J7119" s="11" t="str">
        <f t="shared" si="668"/>
        <v>Central</v>
      </c>
      <c r="K7119" s="11" t="str">
        <f t="shared" si="669"/>
        <v>2000s</v>
      </c>
      <c r="L7119" s="11" t="str">
        <f t="shared" si="670"/>
        <v>Pulse</v>
      </c>
      <c r="M7119" s="18">
        <f t="shared" si="671"/>
        <v>0.21076485148514851</v>
      </c>
    </row>
    <row r="7120" spans="1:13">
      <c r="A7120" s="4">
        <v>2010</v>
      </c>
      <c r="B7120" s="5" t="s">
        <v>210</v>
      </c>
      <c r="C7120" s="5" t="s">
        <v>246</v>
      </c>
      <c r="D7120" s="5" t="s">
        <v>15</v>
      </c>
      <c r="E7120" s="5">
        <v>88190</v>
      </c>
      <c r="F7120" s="6">
        <v>1661.64</v>
      </c>
      <c r="H7120" s="15" t="str">
        <f t="shared" si="666"/>
        <v>Medium</v>
      </c>
      <c r="I7120" s="11" t="str">
        <f t="shared" si="667"/>
        <v>Large</v>
      </c>
      <c r="J7120" s="11" t="str">
        <f t="shared" si="668"/>
        <v>Central</v>
      </c>
      <c r="K7120" s="11" t="str">
        <f t="shared" si="669"/>
        <v>2010s</v>
      </c>
      <c r="L7120" s="11" t="str">
        <f t="shared" si="670"/>
        <v>Cereal</v>
      </c>
      <c r="M7120" s="18">
        <f t="shared" si="671"/>
        <v>1.8841592017235516E-2</v>
      </c>
    </row>
    <row r="7121" spans="1:13">
      <c r="A7121" s="4">
        <v>2010</v>
      </c>
      <c r="B7121" s="5" t="s">
        <v>210</v>
      </c>
      <c r="C7121" s="5" t="s">
        <v>246</v>
      </c>
      <c r="D7121" s="5" t="s">
        <v>16</v>
      </c>
      <c r="E7121" s="5">
        <v>30060</v>
      </c>
      <c r="F7121" s="6">
        <v>779.44</v>
      </c>
      <c r="H7121" s="15" t="str">
        <f t="shared" si="666"/>
        <v>Low</v>
      </c>
      <c r="I7121" s="11" t="str">
        <f t="shared" si="667"/>
        <v>Large</v>
      </c>
      <c r="J7121" s="11" t="str">
        <f t="shared" si="668"/>
        <v>Central</v>
      </c>
      <c r="K7121" s="11" t="str">
        <f t="shared" si="669"/>
        <v>2010s</v>
      </c>
      <c r="L7121" s="11" t="str">
        <f t="shared" si="670"/>
        <v>Cereal</v>
      </c>
      <c r="M7121" s="18">
        <f t="shared" si="671"/>
        <v>2.5929474384564208E-2</v>
      </c>
    </row>
    <row r="7122" spans="1:13">
      <c r="A7122" s="4">
        <v>2010</v>
      </c>
      <c r="B7122" s="5" t="s">
        <v>210</v>
      </c>
      <c r="C7122" s="5" t="s">
        <v>246</v>
      </c>
      <c r="D7122" s="5" t="s">
        <v>17</v>
      </c>
      <c r="E7122" s="5">
        <v>3400</v>
      </c>
      <c r="F7122" s="6">
        <v>614.71</v>
      </c>
      <c r="H7122" s="15" t="str">
        <f t="shared" si="666"/>
        <v>Low</v>
      </c>
      <c r="I7122" s="11" t="str">
        <f t="shared" si="667"/>
        <v>Medium</v>
      </c>
      <c r="J7122" s="11" t="str">
        <f t="shared" si="668"/>
        <v>Central</v>
      </c>
      <c r="K7122" s="11" t="str">
        <f t="shared" si="669"/>
        <v>2010s</v>
      </c>
      <c r="L7122" s="11" t="str">
        <f t="shared" si="670"/>
        <v>Pulse</v>
      </c>
      <c r="M7122" s="18">
        <f t="shared" si="671"/>
        <v>0.18079705882352942</v>
      </c>
    </row>
    <row r="7123" spans="1:13">
      <c r="A7123" s="4">
        <v>2011</v>
      </c>
      <c r="B7123" s="5" t="s">
        <v>210</v>
      </c>
      <c r="C7123" s="5" t="s">
        <v>246</v>
      </c>
      <c r="D7123" s="5" t="s">
        <v>15</v>
      </c>
      <c r="E7123" s="5">
        <v>96840</v>
      </c>
      <c r="F7123" s="6">
        <v>1777.26</v>
      </c>
      <c r="H7123" s="15" t="str">
        <f t="shared" si="666"/>
        <v>Medium</v>
      </c>
      <c r="I7123" s="11" t="str">
        <f t="shared" si="667"/>
        <v>Large</v>
      </c>
      <c r="J7123" s="11" t="str">
        <f t="shared" si="668"/>
        <v>Central</v>
      </c>
      <c r="K7123" s="11" t="str">
        <f t="shared" si="669"/>
        <v>2010s</v>
      </c>
      <c r="L7123" s="11" t="str">
        <f t="shared" si="670"/>
        <v>Cereal</v>
      </c>
      <c r="M7123" s="18">
        <f t="shared" si="671"/>
        <v>1.8352540272614622E-2</v>
      </c>
    </row>
    <row r="7124" spans="1:13">
      <c r="A7124" s="4">
        <v>2011</v>
      </c>
      <c r="B7124" s="5" t="s">
        <v>210</v>
      </c>
      <c r="C7124" s="5" t="s">
        <v>246</v>
      </c>
      <c r="D7124" s="5" t="s">
        <v>16</v>
      </c>
      <c r="E7124" s="5">
        <v>31530</v>
      </c>
      <c r="F7124" s="6">
        <v>1042.5</v>
      </c>
      <c r="H7124" s="15" t="str">
        <f t="shared" si="666"/>
        <v>Medium</v>
      </c>
      <c r="I7124" s="11" t="str">
        <f t="shared" si="667"/>
        <v>Large</v>
      </c>
      <c r="J7124" s="11" t="str">
        <f t="shared" si="668"/>
        <v>Central</v>
      </c>
      <c r="K7124" s="11" t="str">
        <f t="shared" si="669"/>
        <v>2010s</v>
      </c>
      <c r="L7124" s="11" t="str">
        <f t="shared" si="670"/>
        <v>Cereal</v>
      </c>
      <c r="M7124" s="18">
        <f t="shared" si="671"/>
        <v>3.3063748810656518E-2</v>
      </c>
    </row>
    <row r="7125" spans="1:13">
      <c r="A7125" s="4">
        <v>2011</v>
      </c>
      <c r="B7125" s="5" t="s">
        <v>210</v>
      </c>
      <c r="C7125" s="5" t="s">
        <v>246</v>
      </c>
      <c r="D7125" s="5" t="s">
        <v>17</v>
      </c>
      <c r="E7125" s="5">
        <v>3220</v>
      </c>
      <c r="F7125" s="6">
        <v>1586.96</v>
      </c>
      <c r="H7125" s="15" t="str">
        <f t="shared" si="666"/>
        <v>Medium</v>
      </c>
      <c r="I7125" s="11" t="str">
        <f t="shared" si="667"/>
        <v>Medium</v>
      </c>
      <c r="J7125" s="11" t="str">
        <f t="shared" si="668"/>
        <v>Central</v>
      </c>
      <c r="K7125" s="11" t="str">
        <f t="shared" si="669"/>
        <v>2010s</v>
      </c>
      <c r="L7125" s="11" t="str">
        <f t="shared" si="670"/>
        <v>Pulse</v>
      </c>
      <c r="M7125" s="18">
        <f t="shared" si="671"/>
        <v>0.49284472049689443</v>
      </c>
    </row>
    <row r="7126" spans="1:13">
      <c r="A7126" s="4">
        <v>2012</v>
      </c>
      <c r="B7126" s="5" t="s">
        <v>210</v>
      </c>
      <c r="C7126" s="5" t="s">
        <v>246</v>
      </c>
      <c r="D7126" s="5" t="s">
        <v>15</v>
      </c>
      <c r="E7126" s="5">
        <v>98280</v>
      </c>
      <c r="F7126" s="6">
        <v>1962.05</v>
      </c>
      <c r="H7126" s="15" t="str">
        <f t="shared" si="666"/>
        <v>Medium</v>
      </c>
      <c r="I7126" s="11" t="str">
        <f t="shared" si="667"/>
        <v>Large</v>
      </c>
      <c r="J7126" s="11" t="str">
        <f t="shared" si="668"/>
        <v>Central</v>
      </c>
      <c r="K7126" s="11" t="str">
        <f t="shared" si="669"/>
        <v>2010s</v>
      </c>
      <c r="L7126" s="11" t="str">
        <f t="shared" si="670"/>
        <v>Cereal</v>
      </c>
      <c r="M7126" s="18">
        <f t="shared" si="671"/>
        <v>1.9963878713878714E-2</v>
      </c>
    </row>
    <row r="7127" spans="1:13">
      <c r="A7127" s="4">
        <v>2012</v>
      </c>
      <c r="B7127" s="5" t="s">
        <v>210</v>
      </c>
      <c r="C7127" s="5" t="s">
        <v>246</v>
      </c>
      <c r="D7127" s="5" t="s">
        <v>16</v>
      </c>
      <c r="E7127" s="5">
        <v>28520</v>
      </c>
      <c r="F7127" s="6">
        <v>1186.19</v>
      </c>
      <c r="H7127" s="15" t="str">
        <f t="shared" si="666"/>
        <v>Medium</v>
      </c>
      <c r="I7127" s="11" t="str">
        <f t="shared" si="667"/>
        <v>Large</v>
      </c>
      <c r="J7127" s="11" t="str">
        <f t="shared" si="668"/>
        <v>Central</v>
      </c>
      <c r="K7127" s="11" t="str">
        <f t="shared" si="669"/>
        <v>2010s</v>
      </c>
      <c r="L7127" s="11" t="str">
        <f t="shared" si="670"/>
        <v>Cereal</v>
      </c>
      <c r="M7127" s="18">
        <f t="shared" si="671"/>
        <v>4.1591514726507718E-2</v>
      </c>
    </row>
    <row r="7128" spans="1:13">
      <c r="A7128" s="4">
        <v>2012</v>
      </c>
      <c r="B7128" s="5" t="s">
        <v>210</v>
      </c>
      <c r="C7128" s="5" t="s">
        <v>246</v>
      </c>
      <c r="D7128" s="5" t="s">
        <v>17</v>
      </c>
      <c r="E7128" s="5">
        <v>3070</v>
      </c>
      <c r="F7128" s="6">
        <v>1185.67</v>
      </c>
      <c r="H7128" s="15" t="str">
        <f t="shared" si="666"/>
        <v>Medium</v>
      </c>
      <c r="I7128" s="11" t="str">
        <f t="shared" si="667"/>
        <v>Medium</v>
      </c>
      <c r="J7128" s="11" t="str">
        <f t="shared" si="668"/>
        <v>Central</v>
      </c>
      <c r="K7128" s="11" t="str">
        <f t="shared" si="669"/>
        <v>2010s</v>
      </c>
      <c r="L7128" s="11" t="str">
        <f t="shared" si="670"/>
        <v>Pulse</v>
      </c>
      <c r="M7128" s="18">
        <f t="shared" si="671"/>
        <v>0.38621172638436485</v>
      </c>
    </row>
    <row r="7129" spans="1:13">
      <c r="A7129" s="4">
        <v>2013</v>
      </c>
      <c r="B7129" s="5" t="s">
        <v>210</v>
      </c>
      <c r="C7129" s="5" t="s">
        <v>246</v>
      </c>
      <c r="D7129" s="5" t="s">
        <v>15</v>
      </c>
      <c r="E7129" s="5">
        <v>102460</v>
      </c>
      <c r="F7129" s="6">
        <v>2129.9</v>
      </c>
      <c r="H7129" s="15" t="str">
        <f t="shared" si="666"/>
        <v>Medium</v>
      </c>
      <c r="I7129" s="11" t="str">
        <f t="shared" si="667"/>
        <v>Large</v>
      </c>
      <c r="J7129" s="11" t="str">
        <f t="shared" si="668"/>
        <v>Central</v>
      </c>
      <c r="K7129" s="11" t="str">
        <f t="shared" si="669"/>
        <v>2010s</v>
      </c>
      <c r="L7129" s="11" t="str">
        <f t="shared" si="670"/>
        <v>Cereal</v>
      </c>
      <c r="M7129" s="18">
        <f t="shared" si="671"/>
        <v>2.0787624438805389E-2</v>
      </c>
    </row>
    <row r="7130" spans="1:13">
      <c r="A7130" s="4">
        <v>2013</v>
      </c>
      <c r="B7130" s="5" t="s">
        <v>210</v>
      </c>
      <c r="C7130" s="5" t="s">
        <v>246</v>
      </c>
      <c r="D7130" s="5" t="s">
        <v>16</v>
      </c>
      <c r="E7130" s="5">
        <v>27930</v>
      </c>
      <c r="F7130" s="6">
        <v>1577.52</v>
      </c>
      <c r="H7130" s="15" t="str">
        <f t="shared" si="666"/>
        <v>Medium</v>
      </c>
      <c r="I7130" s="11" t="str">
        <f t="shared" si="667"/>
        <v>Large</v>
      </c>
      <c r="J7130" s="11" t="str">
        <f t="shared" si="668"/>
        <v>Central</v>
      </c>
      <c r="K7130" s="11" t="str">
        <f t="shared" si="669"/>
        <v>2010s</v>
      </c>
      <c r="L7130" s="11" t="str">
        <f t="shared" si="670"/>
        <v>Cereal</v>
      </c>
      <c r="M7130" s="18">
        <f t="shared" si="671"/>
        <v>5.6481203007518799E-2</v>
      </c>
    </row>
    <row r="7131" spans="1:13">
      <c r="A7131" s="4">
        <v>2013</v>
      </c>
      <c r="B7131" s="5" t="s">
        <v>210</v>
      </c>
      <c r="C7131" s="5" t="s">
        <v>246</v>
      </c>
      <c r="D7131" s="5" t="s">
        <v>17</v>
      </c>
      <c r="E7131" s="5">
        <v>3040</v>
      </c>
      <c r="F7131" s="6">
        <v>473.68</v>
      </c>
      <c r="H7131" s="15" t="str">
        <f t="shared" si="666"/>
        <v>Low</v>
      </c>
      <c r="I7131" s="11" t="str">
        <f t="shared" si="667"/>
        <v>Medium</v>
      </c>
      <c r="J7131" s="11" t="str">
        <f t="shared" si="668"/>
        <v>Central</v>
      </c>
      <c r="K7131" s="11" t="str">
        <f t="shared" si="669"/>
        <v>2010s</v>
      </c>
      <c r="L7131" s="11" t="str">
        <f t="shared" si="670"/>
        <v>Pulse</v>
      </c>
      <c r="M7131" s="18">
        <f t="shared" si="671"/>
        <v>0.15581578947368421</v>
      </c>
    </row>
    <row r="7132" spans="1:13">
      <c r="A7132" s="4">
        <v>2014</v>
      </c>
      <c r="B7132" s="5" t="s">
        <v>210</v>
      </c>
      <c r="C7132" s="5" t="s">
        <v>246</v>
      </c>
      <c r="D7132" s="5" t="s">
        <v>15</v>
      </c>
      <c r="E7132" s="5">
        <v>96440</v>
      </c>
      <c r="F7132" s="6">
        <v>1677.93</v>
      </c>
      <c r="H7132" s="15" t="str">
        <f t="shared" si="666"/>
        <v>Medium</v>
      </c>
      <c r="I7132" s="11" t="str">
        <f t="shared" si="667"/>
        <v>Large</v>
      </c>
      <c r="J7132" s="11" t="str">
        <f t="shared" si="668"/>
        <v>Central</v>
      </c>
      <c r="K7132" s="11" t="str">
        <f t="shared" si="669"/>
        <v>2010s</v>
      </c>
      <c r="L7132" s="11" t="str">
        <f t="shared" si="670"/>
        <v>Cereal</v>
      </c>
      <c r="M7132" s="18">
        <f t="shared" si="671"/>
        <v>1.7398693488179181E-2</v>
      </c>
    </row>
    <row r="7133" spans="1:13">
      <c r="A7133" s="4">
        <v>2014</v>
      </c>
      <c r="B7133" s="5" t="s">
        <v>210</v>
      </c>
      <c r="C7133" s="5" t="s">
        <v>246</v>
      </c>
      <c r="D7133" s="5" t="s">
        <v>16</v>
      </c>
      <c r="E7133" s="5">
        <v>24570</v>
      </c>
      <c r="F7133" s="6">
        <v>1424.09</v>
      </c>
      <c r="H7133" s="15" t="str">
        <f t="shared" si="666"/>
        <v>Medium</v>
      </c>
      <c r="I7133" s="11" t="str">
        <f t="shared" si="667"/>
        <v>Large</v>
      </c>
      <c r="J7133" s="11" t="str">
        <f t="shared" si="668"/>
        <v>Central</v>
      </c>
      <c r="K7133" s="11" t="str">
        <f t="shared" si="669"/>
        <v>2010s</v>
      </c>
      <c r="L7133" s="11" t="str">
        <f t="shared" si="670"/>
        <v>Cereal</v>
      </c>
      <c r="M7133" s="18">
        <f t="shared" si="671"/>
        <v>5.7960520960520956E-2</v>
      </c>
    </row>
    <row r="7134" spans="1:13">
      <c r="A7134" s="4">
        <v>2014</v>
      </c>
      <c r="B7134" s="5" t="s">
        <v>210</v>
      </c>
      <c r="C7134" s="5" t="s">
        <v>246</v>
      </c>
      <c r="D7134" s="5" t="s">
        <v>17</v>
      </c>
      <c r="E7134" s="5">
        <v>3040</v>
      </c>
      <c r="F7134" s="6">
        <v>506.58</v>
      </c>
      <c r="H7134" s="15" t="str">
        <f t="shared" si="666"/>
        <v>Low</v>
      </c>
      <c r="I7134" s="11" t="str">
        <f t="shared" si="667"/>
        <v>Medium</v>
      </c>
      <c r="J7134" s="11" t="str">
        <f t="shared" si="668"/>
        <v>Central</v>
      </c>
      <c r="K7134" s="11" t="str">
        <f t="shared" si="669"/>
        <v>2010s</v>
      </c>
      <c r="L7134" s="11" t="str">
        <f t="shared" si="670"/>
        <v>Pulse</v>
      </c>
      <c r="M7134" s="18">
        <f t="shared" si="671"/>
        <v>0.16663815789473685</v>
      </c>
    </row>
    <row r="7135" spans="1:13">
      <c r="A7135" s="4">
        <v>2015</v>
      </c>
      <c r="B7135" s="5" t="s">
        <v>210</v>
      </c>
      <c r="C7135" s="5" t="s">
        <v>246</v>
      </c>
      <c r="D7135" s="5" t="s">
        <v>15</v>
      </c>
      <c r="E7135" s="5">
        <v>87260</v>
      </c>
      <c r="F7135" s="6">
        <v>1584</v>
      </c>
      <c r="H7135" s="15" t="str">
        <f t="shared" si="666"/>
        <v>Medium</v>
      </c>
      <c r="I7135" s="11" t="str">
        <f t="shared" si="667"/>
        <v>Large</v>
      </c>
      <c r="J7135" s="11" t="str">
        <f t="shared" si="668"/>
        <v>Central</v>
      </c>
      <c r="K7135" s="11" t="str">
        <f t="shared" si="669"/>
        <v>2010s</v>
      </c>
      <c r="L7135" s="11" t="str">
        <f t="shared" si="670"/>
        <v>Cereal</v>
      </c>
      <c r="M7135" s="18">
        <f t="shared" si="671"/>
        <v>1.8152647261058905E-2</v>
      </c>
    </row>
    <row r="7136" spans="1:13">
      <c r="A7136" s="4">
        <v>2015</v>
      </c>
      <c r="B7136" s="5" t="s">
        <v>210</v>
      </c>
      <c r="C7136" s="5" t="s">
        <v>246</v>
      </c>
      <c r="D7136" s="5" t="s">
        <v>16</v>
      </c>
      <c r="E7136" s="5">
        <v>26070</v>
      </c>
      <c r="F7136" s="6">
        <v>1528.96</v>
      </c>
      <c r="H7136" s="15" t="str">
        <f t="shared" si="666"/>
        <v>Medium</v>
      </c>
      <c r="I7136" s="11" t="str">
        <f t="shared" si="667"/>
        <v>Large</v>
      </c>
      <c r="J7136" s="11" t="str">
        <f t="shared" si="668"/>
        <v>Central</v>
      </c>
      <c r="K7136" s="11" t="str">
        <f t="shared" si="669"/>
        <v>2010s</v>
      </c>
      <c r="L7136" s="11" t="str">
        <f t="shared" si="670"/>
        <v>Cereal</v>
      </c>
      <c r="M7136" s="18">
        <f t="shared" si="671"/>
        <v>5.8648254698887611E-2</v>
      </c>
    </row>
    <row r="7137" spans="1:13">
      <c r="A7137" s="4">
        <v>2015</v>
      </c>
      <c r="B7137" s="5" t="s">
        <v>210</v>
      </c>
      <c r="C7137" s="5" t="s">
        <v>246</v>
      </c>
      <c r="D7137" s="5" t="s">
        <v>17</v>
      </c>
      <c r="E7137" s="5">
        <v>1850</v>
      </c>
      <c r="F7137" s="6">
        <v>778.38</v>
      </c>
      <c r="H7137" s="15" t="str">
        <f t="shared" si="666"/>
        <v>Low</v>
      </c>
      <c r="I7137" s="11" t="str">
        <f t="shared" si="667"/>
        <v>Medium</v>
      </c>
      <c r="J7137" s="11" t="str">
        <f t="shared" si="668"/>
        <v>Central</v>
      </c>
      <c r="K7137" s="11" t="str">
        <f t="shared" si="669"/>
        <v>2010s</v>
      </c>
      <c r="L7137" s="11" t="str">
        <f t="shared" si="670"/>
        <v>Pulse</v>
      </c>
      <c r="M7137" s="18">
        <f t="shared" si="671"/>
        <v>0.42074594594594594</v>
      </c>
    </row>
    <row r="7138" spans="1:13">
      <c r="A7138" s="4">
        <v>2016</v>
      </c>
      <c r="B7138" s="5" t="s">
        <v>210</v>
      </c>
      <c r="C7138" s="5" t="s">
        <v>246</v>
      </c>
      <c r="D7138" s="5" t="s">
        <v>15</v>
      </c>
      <c r="E7138" s="5">
        <v>99890</v>
      </c>
      <c r="F7138" s="6">
        <v>1942</v>
      </c>
      <c r="H7138" s="15" t="str">
        <f t="shared" si="666"/>
        <v>Medium</v>
      </c>
      <c r="I7138" s="11" t="str">
        <f t="shared" si="667"/>
        <v>Large</v>
      </c>
      <c r="J7138" s="11" t="str">
        <f t="shared" si="668"/>
        <v>Central</v>
      </c>
      <c r="K7138" s="11" t="str">
        <f t="shared" si="669"/>
        <v>2010s</v>
      </c>
      <c r="L7138" s="11" t="str">
        <f t="shared" si="670"/>
        <v>Cereal</v>
      </c>
      <c r="M7138" s="18">
        <f t="shared" si="671"/>
        <v>1.9441385524076486E-2</v>
      </c>
    </row>
    <row r="7139" spans="1:13">
      <c r="A7139" s="4">
        <v>2016</v>
      </c>
      <c r="B7139" s="5" t="s">
        <v>210</v>
      </c>
      <c r="C7139" s="5" t="s">
        <v>246</v>
      </c>
      <c r="D7139" s="5" t="s">
        <v>16</v>
      </c>
      <c r="E7139" s="5">
        <v>30980</v>
      </c>
      <c r="F7139" s="6">
        <v>1631.69</v>
      </c>
      <c r="H7139" s="15" t="str">
        <f t="shared" si="666"/>
        <v>Medium</v>
      </c>
      <c r="I7139" s="11" t="str">
        <f t="shared" si="667"/>
        <v>Large</v>
      </c>
      <c r="J7139" s="11" t="str">
        <f t="shared" si="668"/>
        <v>Central</v>
      </c>
      <c r="K7139" s="11" t="str">
        <f t="shared" si="669"/>
        <v>2010s</v>
      </c>
      <c r="L7139" s="11" t="str">
        <f t="shared" si="670"/>
        <v>Cereal</v>
      </c>
      <c r="M7139" s="18">
        <f t="shared" si="671"/>
        <v>5.2669141381536479E-2</v>
      </c>
    </row>
    <row r="7140" spans="1:13">
      <c r="A7140" s="4">
        <v>2016</v>
      </c>
      <c r="B7140" s="5" t="s">
        <v>210</v>
      </c>
      <c r="C7140" s="5" t="s">
        <v>246</v>
      </c>
      <c r="D7140" s="5" t="s">
        <v>17</v>
      </c>
      <c r="E7140" s="5">
        <v>2590</v>
      </c>
      <c r="F7140" s="6">
        <v>892.28</v>
      </c>
      <c r="H7140" s="15" t="str">
        <f t="shared" si="666"/>
        <v>Low</v>
      </c>
      <c r="I7140" s="11" t="str">
        <f t="shared" si="667"/>
        <v>Medium</v>
      </c>
      <c r="J7140" s="11" t="str">
        <f t="shared" si="668"/>
        <v>Central</v>
      </c>
      <c r="K7140" s="11" t="str">
        <f t="shared" si="669"/>
        <v>2010s</v>
      </c>
      <c r="L7140" s="11" t="str">
        <f t="shared" si="670"/>
        <v>Pulse</v>
      </c>
      <c r="M7140" s="18">
        <f t="shared" si="671"/>
        <v>0.34450965250965249</v>
      </c>
    </row>
    <row r="7141" spans="1:13">
      <c r="A7141" s="4">
        <v>2017</v>
      </c>
      <c r="B7141" s="5" t="s">
        <v>210</v>
      </c>
      <c r="C7141" s="5" t="s">
        <v>246</v>
      </c>
      <c r="D7141" s="5" t="s">
        <v>15</v>
      </c>
      <c r="E7141" s="5">
        <v>94990</v>
      </c>
      <c r="F7141" s="6">
        <v>2097</v>
      </c>
      <c r="H7141" s="15" t="str">
        <f t="shared" si="666"/>
        <v>Medium</v>
      </c>
      <c r="I7141" s="11" t="str">
        <f t="shared" si="667"/>
        <v>Large</v>
      </c>
      <c r="J7141" s="11" t="str">
        <f t="shared" si="668"/>
        <v>Central</v>
      </c>
      <c r="K7141" s="11" t="str">
        <f t="shared" si="669"/>
        <v>2010s</v>
      </c>
      <c r="L7141" s="11" t="str">
        <f t="shared" si="670"/>
        <v>Cereal</v>
      </c>
      <c r="M7141" s="18">
        <f t="shared" si="671"/>
        <v>2.2076008000842196E-2</v>
      </c>
    </row>
    <row r="7142" spans="1:13">
      <c r="A7142" s="4">
        <v>2017</v>
      </c>
      <c r="B7142" s="5" t="s">
        <v>210</v>
      </c>
      <c r="C7142" s="5" t="s">
        <v>246</v>
      </c>
      <c r="D7142" s="5" t="s">
        <v>16</v>
      </c>
      <c r="E7142" s="5">
        <v>29230</v>
      </c>
      <c r="F7142" s="6">
        <v>2245.41</v>
      </c>
      <c r="H7142" s="15" t="str">
        <f t="shared" si="666"/>
        <v>Medium</v>
      </c>
      <c r="I7142" s="11" t="str">
        <f t="shared" si="667"/>
        <v>Large</v>
      </c>
      <c r="J7142" s="11" t="str">
        <f t="shared" si="668"/>
        <v>Central</v>
      </c>
      <c r="K7142" s="11" t="str">
        <f t="shared" si="669"/>
        <v>2010s</v>
      </c>
      <c r="L7142" s="11" t="str">
        <f t="shared" si="670"/>
        <v>Cereal</v>
      </c>
      <c r="M7142" s="18">
        <f t="shared" si="671"/>
        <v>7.6818679438932599E-2</v>
      </c>
    </row>
    <row r="7143" spans="1:13">
      <c r="A7143" s="4">
        <v>2017</v>
      </c>
      <c r="B7143" s="5" t="s">
        <v>210</v>
      </c>
      <c r="C7143" s="5" t="s">
        <v>246</v>
      </c>
      <c r="D7143" s="5" t="s">
        <v>17</v>
      </c>
      <c r="E7143" s="5">
        <v>2970</v>
      </c>
      <c r="F7143" s="6">
        <v>1294.99</v>
      </c>
      <c r="H7143" s="15" t="str">
        <f t="shared" si="666"/>
        <v>Medium</v>
      </c>
      <c r="I7143" s="11" t="str">
        <f t="shared" si="667"/>
        <v>Medium</v>
      </c>
      <c r="J7143" s="11" t="str">
        <f t="shared" si="668"/>
        <v>Central</v>
      </c>
      <c r="K7143" s="11" t="str">
        <f t="shared" si="669"/>
        <v>2010s</v>
      </c>
      <c r="L7143" s="11" t="str">
        <f t="shared" si="670"/>
        <v>Pulse</v>
      </c>
      <c r="M7143" s="18">
        <f t="shared" si="671"/>
        <v>0.43602356902356904</v>
      </c>
    </row>
    <row r="7144" spans="1:13">
      <c r="A7144" s="4">
        <v>2008</v>
      </c>
      <c r="B7144" s="5" t="s">
        <v>210</v>
      </c>
      <c r="C7144" s="5" t="s">
        <v>247</v>
      </c>
      <c r="D7144" s="5" t="s">
        <v>15</v>
      </c>
      <c r="E7144" s="5">
        <v>140690</v>
      </c>
      <c r="F7144" s="6">
        <v>2262.9899999999998</v>
      </c>
      <c r="H7144" s="15" t="str">
        <f t="shared" si="666"/>
        <v>Medium</v>
      </c>
      <c r="I7144" s="11" t="str">
        <f t="shared" si="667"/>
        <v>Large</v>
      </c>
      <c r="J7144" s="11" t="str">
        <f t="shared" si="668"/>
        <v>Central</v>
      </c>
      <c r="K7144" s="11" t="str">
        <f t="shared" si="669"/>
        <v>2000s</v>
      </c>
      <c r="L7144" s="11" t="str">
        <f t="shared" si="670"/>
        <v>Cereal</v>
      </c>
      <c r="M7144" s="18">
        <f t="shared" si="671"/>
        <v>1.6084938517307554E-2</v>
      </c>
    </row>
    <row r="7145" spans="1:13">
      <c r="A7145" s="4">
        <v>2008</v>
      </c>
      <c r="B7145" s="5" t="s">
        <v>210</v>
      </c>
      <c r="C7145" s="5" t="s">
        <v>247</v>
      </c>
      <c r="D7145" s="5" t="s">
        <v>16</v>
      </c>
      <c r="E7145" s="5">
        <v>130</v>
      </c>
      <c r="F7145" s="6">
        <v>1153.8499999999999</v>
      </c>
      <c r="H7145" s="15" t="str">
        <f t="shared" si="666"/>
        <v>Medium</v>
      </c>
      <c r="I7145" s="11" t="str">
        <f t="shared" si="667"/>
        <v>Small</v>
      </c>
      <c r="J7145" s="11" t="str">
        <f t="shared" si="668"/>
        <v>Central</v>
      </c>
      <c r="K7145" s="11" t="str">
        <f t="shared" si="669"/>
        <v>2000s</v>
      </c>
      <c r="L7145" s="11" t="str">
        <f t="shared" si="670"/>
        <v>Cereal</v>
      </c>
      <c r="M7145" s="18">
        <f t="shared" si="671"/>
        <v>8.8757692307692295</v>
      </c>
    </row>
    <row r="7146" spans="1:13">
      <c r="A7146" s="4">
        <v>2008</v>
      </c>
      <c r="B7146" s="5" t="s">
        <v>210</v>
      </c>
      <c r="C7146" s="5" t="s">
        <v>247</v>
      </c>
      <c r="D7146" s="5" t="s">
        <v>17</v>
      </c>
      <c r="E7146" s="5">
        <v>6430</v>
      </c>
      <c r="F7146" s="6">
        <v>1161.74</v>
      </c>
      <c r="H7146" s="15" t="str">
        <f t="shared" si="666"/>
        <v>Medium</v>
      </c>
      <c r="I7146" s="11" t="str">
        <f t="shared" si="667"/>
        <v>Large</v>
      </c>
      <c r="J7146" s="11" t="str">
        <f t="shared" si="668"/>
        <v>Central</v>
      </c>
      <c r="K7146" s="11" t="str">
        <f t="shared" si="669"/>
        <v>2000s</v>
      </c>
      <c r="L7146" s="11" t="str">
        <f t="shared" si="670"/>
        <v>Pulse</v>
      </c>
      <c r="M7146" s="18">
        <f t="shared" si="671"/>
        <v>0.18067496111975118</v>
      </c>
    </row>
    <row r="7147" spans="1:13">
      <c r="A7147" s="4">
        <v>2009</v>
      </c>
      <c r="B7147" s="5" t="s">
        <v>210</v>
      </c>
      <c r="C7147" s="5" t="s">
        <v>247</v>
      </c>
      <c r="D7147" s="5" t="s">
        <v>15</v>
      </c>
      <c r="E7147" s="5">
        <v>135090</v>
      </c>
      <c r="F7147" s="6">
        <v>2194.17</v>
      </c>
      <c r="H7147" s="15" t="str">
        <f t="shared" si="666"/>
        <v>Medium</v>
      </c>
      <c r="I7147" s="11" t="str">
        <f t="shared" si="667"/>
        <v>Large</v>
      </c>
      <c r="J7147" s="11" t="str">
        <f t="shared" si="668"/>
        <v>Central</v>
      </c>
      <c r="K7147" s="11" t="str">
        <f t="shared" si="669"/>
        <v>2000s</v>
      </c>
      <c r="L7147" s="11" t="str">
        <f t="shared" si="670"/>
        <v>Cereal</v>
      </c>
      <c r="M7147" s="18">
        <f t="shared" si="671"/>
        <v>1.6242282922496114E-2</v>
      </c>
    </row>
    <row r="7148" spans="1:13">
      <c r="A7148" s="4">
        <v>2009</v>
      </c>
      <c r="B7148" s="5" t="s">
        <v>210</v>
      </c>
      <c r="C7148" s="5" t="s">
        <v>247</v>
      </c>
      <c r="D7148" s="5" t="s">
        <v>16</v>
      </c>
      <c r="E7148" s="5">
        <v>70</v>
      </c>
      <c r="F7148" s="6">
        <v>1285.71</v>
      </c>
      <c r="H7148" s="15" t="str">
        <f t="shared" si="666"/>
        <v>Medium</v>
      </c>
      <c r="I7148" s="11" t="str">
        <f t="shared" si="667"/>
        <v>Small</v>
      </c>
      <c r="J7148" s="11" t="str">
        <f t="shared" si="668"/>
        <v>Central</v>
      </c>
      <c r="K7148" s="11" t="str">
        <f t="shared" si="669"/>
        <v>2000s</v>
      </c>
      <c r="L7148" s="11" t="str">
        <f t="shared" si="670"/>
        <v>Cereal</v>
      </c>
      <c r="M7148" s="18">
        <f t="shared" si="671"/>
        <v>18.367285714285714</v>
      </c>
    </row>
    <row r="7149" spans="1:13">
      <c r="A7149" s="4">
        <v>2009</v>
      </c>
      <c r="B7149" s="5" t="s">
        <v>210</v>
      </c>
      <c r="C7149" s="5" t="s">
        <v>247</v>
      </c>
      <c r="D7149" s="5" t="s">
        <v>17</v>
      </c>
      <c r="E7149" s="5">
        <v>6030</v>
      </c>
      <c r="F7149" s="6">
        <v>928.69</v>
      </c>
      <c r="H7149" s="15" t="str">
        <f t="shared" si="666"/>
        <v>Low</v>
      </c>
      <c r="I7149" s="11" t="str">
        <f t="shared" si="667"/>
        <v>Large</v>
      </c>
      <c r="J7149" s="11" t="str">
        <f t="shared" si="668"/>
        <v>Central</v>
      </c>
      <c r="K7149" s="11" t="str">
        <f t="shared" si="669"/>
        <v>2000s</v>
      </c>
      <c r="L7149" s="11" t="str">
        <f t="shared" si="670"/>
        <v>Pulse</v>
      </c>
      <c r="M7149" s="18">
        <f t="shared" si="671"/>
        <v>0.15401160862354893</v>
      </c>
    </row>
    <row r="7150" spans="1:13">
      <c r="A7150" s="4">
        <v>2010</v>
      </c>
      <c r="B7150" s="5" t="s">
        <v>210</v>
      </c>
      <c r="C7150" s="5" t="s">
        <v>247</v>
      </c>
      <c r="D7150" s="5" t="s">
        <v>15</v>
      </c>
      <c r="E7150" s="5">
        <v>134940</v>
      </c>
      <c r="F7150" s="6">
        <v>2118.4</v>
      </c>
      <c r="H7150" s="15" t="str">
        <f t="shared" si="666"/>
        <v>Medium</v>
      </c>
      <c r="I7150" s="11" t="str">
        <f t="shared" si="667"/>
        <v>Large</v>
      </c>
      <c r="J7150" s="11" t="str">
        <f t="shared" si="668"/>
        <v>Central</v>
      </c>
      <c r="K7150" s="11" t="str">
        <f t="shared" si="669"/>
        <v>2010s</v>
      </c>
      <c r="L7150" s="11" t="str">
        <f t="shared" si="670"/>
        <v>Cereal</v>
      </c>
      <c r="M7150" s="18">
        <f t="shared" si="671"/>
        <v>1.5698829109233734E-2</v>
      </c>
    </row>
    <row r="7151" spans="1:13">
      <c r="A7151" s="4">
        <v>2010</v>
      </c>
      <c r="B7151" s="5" t="s">
        <v>210</v>
      </c>
      <c r="C7151" s="5" t="s">
        <v>247</v>
      </c>
      <c r="D7151" s="5" t="s">
        <v>16</v>
      </c>
      <c r="E7151" s="5">
        <v>290</v>
      </c>
      <c r="F7151" s="6">
        <v>950.56</v>
      </c>
      <c r="H7151" s="15" t="str">
        <f t="shared" si="666"/>
        <v>Low</v>
      </c>
      <c r="I7151" s="11" t="str">
        <f t="shared" si="667"/>
        <v>Small</v>
      </c>
      <c r="J7151" s="11" t="str">
        <f t="shared" si="668"/>
        <v>Central</v>
      </c>
      <c r="K7151" s="11" t="str">
        <f t="shared" si="669"/>
        <v>2010s</v>
      </c>
      <c r="L7151" s="11" t="str">
        <f t="shared" si="670"/>
        <v>Cereal</v>
      </c>
      <c r="M7151" s="18">
        <f t="shared" si="671"/>
        <v>3.2777931034482757</v>
      </c>
    </row>
    <row r="7152" spans="1:13">
      <c r="A7152" s="4">
        <v>2010</v>
      </c>
      <c r="B7152" s="5" t="s">
        <v>210</v>
      </c>
      <c r="C7152" s="5" t="s">
        <v>247</v>
      </c>
      <c r="D7152" s="5" t="s">
        <v>17</v>
      </c>
      <c r="E7152" s="5">
        <v>7130</v>
      </c>
      <c r="F7152" s="6">
        <v>728.78</v>
      </c>
      <c r="H7152" s="15" t="str">
        <f t="shared" si="666"/>
        <v>Low</v>
      </c>
      <c r="I7152" s="11" t="str">
        <f t="shared" si="667"/>
        <v>Large</v>
      </c>
      <c r="J7152" s="11" t="str">
        <f t="shared" si="668"/>
        <v>Central</v>
      </c>
      <c r="K7152" s="11" t="str">
        <f t="shared" si="669"/>
        <v>2010s</v>
      </c>
      <c r="L7152" s="11" t="str">
        <f t="shared" si="670"/>
        <v>Pulse</v>
      </c>
      <c r="M7152" s="18">
        <f t="shared" si="671"/>
        <v>0.10221318373071528</v>
      </c>
    </row>
    <row r="7153" spans="1:13">
      <c r="A7153" s="4">
        <v>2011</v>
      </c>
      <c r="B7153" s="5" t="s">
        <v>210</v>
      </c>
      <c r="C7153" s="5" t="s">
        <v>247</v>
      </c>
      <c r="D7153" s="5" t="s">
        <v>15</v>
      </c>
      <c r="E7153" s="5">
        <v>136950</v>
      </c>
      <c r="F7153" s="6">
        <v>2272.94</v>
      </c>
      <c r="H7153" s="15" t="str">
        <f t="shared" si="666"/>
        <v>Medium</v>
      </c>
      <c r="I7153" s="11" t="str">
        <f t="shared" si="667"/>
        <v>Large</v>
      </c>
      <c r="J7153" s="11" t="str">
        <f t="shared" si="668"/>
        <v>Central</v>
      </c>
      <c r="K7153" s="11" t="str">
        <f t="shared" si="669"/>
        <v>2010s</v>
      </c>
      <c r="L7153" s="11" t="str">
        <f t="shared" si="670"/>
        <v>Cereal</v>
      </c>
      <c r="M7153" s="18">
        <f t="shared" si="671"/>
        <v>1.6596860167944507E-2</v>
      </c>
    </row>
    <row r="7154" spans="1:13">
      <c r="A7154" s="4">
        <v>2011</v>
      </c>
      <c r="B7154" s="5" t="s">
        <v>210</v>
      </c>
      <c r="C7154" s="5" t="s">
        <v>247</v>
      </c>
      <c r="D7154" s="5" t="s">
        <v>16</v>
      </c>
      <c r="E7154" s="5">
        <v>280</v>
      </c>
      <c r="F7154" s="6">
        <v>1076.31</v>
      </c>
      <c r="H7154" s="15" t="str">
        <f t="shared" si="666"/>
        <v>Medium</v>
      </c>
      <c r="I7154" s="11" t="str">
        <f t="shared" si="667"/>
        <v>Small</v>
      </c>
      <c r="J7154" s="11" t="str">
        <f t="shared" si="668"/>
        <v>Central</v>
      </c>
      <c r="K7154" s="11" t="str">
        <f t="shared" si="669"/>
        <v>2010s</v>
      </c>
      <c r="L7154" s="11" t="str">
        <f t="shared" si="670"/>
        <v>Cereal</v>
      </c>
      <c r="M7154" s="18">
        <f t="shared" si="671"/>
        <v>3.8439642857142857</v>
      </c>
    </row>
    <row r="7155" spans="1:13">
      <c r="A7155" s="4">
        <v>2011</v>
      </c>
      <c r="B7155" s="5" t="s">
        <v>210</v>
      </c>
      <c r="C7155" s="5" t="s">
        <v>247</v>
      </c>
      <c r="D7155" s="5" t="s">
        <v>17</v>
      </c>
      <c r="E7155" s="5">
        <v>6660</v>
      </c>
      <c r="F7155" s="6">
        <v>1313.31</v>
      </c>
      <c r="H7155" s="15" t="str">
        <f t="shared" si="666"/>
        <v>Medium</v>
      </c>
      <c r="I7155" s="11" t="str">
        <f t="shared" si="667"/>
        <v>Large</v>
      </c>
      <c r="J7155" s="11" t="str">
        <f t="shared" si="668"/>
        <v>Central</v>
      </c>
      <c r="K7155" s="11" t="str">
        <f t="shared" si="669"/>
        <v>2010s</v>
      </c>
      <c r="L7155" s="11" t="str">
        <f t="shared" si="670"/>
        <v>Pulse</v>
      </c>
      <c r="M7155" s="18">
        <f t="shared" si="671"/>
        <v>0.19719369369369369</v>
      </c>
    </row>
    <row r="7156" spans="1:13">
      <c r="A7156" s="4">
        <v>2012</v>
      </c>
      <c r="B7156" s="5" t="s">
        <v>210</v>
      </c>
      <c r="C7156" s="5" t="s">
        <v>247</v>
      </c>
      <c r="D7156" s="5" t="s">
        <v>15</v>
      </c>
      <c r="E7156" s="5">
        <v>135760</v>
      </c>
      <c r="F7156" s="6">
        <v>2493.2399999999998</v>
      </c>
      <c r="H7156" s="15" t="str">
        <f t="shared" si="666"/>
        <v>Medium</v>
      </c>
      <c r="I7156" s="11" t="str">
        <f t="shared" si="667"/>
        <v>Large</v>
      </c>
      <c r="J7156" s="11" t="str">
        <f t="shared" si="668"/>
        <v>Central</v>
      </c>
      <c r="K7156" s="11" t="str">
        <f t="shared" si="669"/>
        <v>2010s</v>
      </c>
      <c r="L7156" s="11" t="str">
        <f t="shared" si="670"/>
        <v>Cereal</v>
      </c>
      <c r="M7156" s="18">
        <f t="shared" si="671"/>
        <v>1.8365055981143193E-2</v>
      </c>
    </row>
    <row r="7157" spans="1:13">
      <c r="A7157" s="4">
        <v>2012</v>
      </c>
      <c r="B7157" s="5" t="s">
        <v>210</v>
      </c>
      <c r="C7157" s="5" t="s">
        <v>247</v>
      </c>
      <c r="D7157" s="5" t="s">
        <v>16</v>
      </c>
      <c r="E7157" s="5">
        <v>240</v>
      </c>
      <c r="F7157" s="6">
        <v>1200.1500000000001</v>
      </c>
      <c r="H7157" s="15" t="str">
        <f t="shared" si="666"/>
        <v>Medium</v>
      </c>
      <c r="I7157" s="11" t="str">
        <f t="shared" si="667"/>
        <v>Small</v>
      </c>
      <c r="J7157" s="11" t="str">
        <f t="shared" si="668"/>
        <v>Central</v>
      </c>
      <c r="K7157" s="11" t="str">
        <f t="shared" si="669"/>
        <v>2010s</v>
      </c>
      <c r="L7157" s="11" t="str">
        <f t="shared" si="670"/>
        <v>Cereal</v>
      </c>
      <c r="M7157" s="18">
        <f t="shared" si="671"/>
        <v>5.0006250000000003</v>
      </c>
    </row>
    <row r="7158" spans="1:13">
      <c r="A7158" s="4">
        <v>2012</v>
      </c>
      <c r="B7158" s="5" t="s">
        <v>210</v>
      </c>
      <c r="C7158" s="5" t="s">
        <v>247</v>
      </c>
      <c r="D7158" s="5" t="s">
        <v>17</v>
      </c>
      <c r="E7158" s="5">
        <v>5900</v>
      </c>
      <c r="F7158" s="6">
        <v>1133.48</v>
      </c>
      <c r="H7158" s="15" t="str">
        <f t="shared" si="666"/>
        <v>Medium</v>
      </c>
      <c r="I7158" s="11" t="str">
        <f t="shared" si="667"/>
        <v>Large</v>
      </c>
      <c r="J7158" s="11" t="str">
        <f t="shared" si="668"/>
        <v>Central</v>
      </c>
      <c r="K7158" s="11" t="str">
        <f t="shared" si="669"/>
        <v>2010s</v>
      </c>
      <c r="L7158" s="11" t="str">
        <f t="shared" si="670"/>
        <v>Pulse</v>
      </c>
      <c r="M7158" s="18">
        <f t="shared" si="671"/>
        <v>0.19211525423728815</v>
      </c>
    </row>
    <row r="7159" spans="1:13">
      <c r="A7159" s="4">
        <v>2013</v>
      </c>
      <c r="B7159" s="5" t="s">
        <v>210</v>
      </c>
      <c r="C7159" s="5" t="s">
        <v>247</v>
      </c>
      <c r="D7159" s="5" t="s">
        <v>15</v>
      </c>
      <c r="E7159" s="5">
        <v>143000</v>
      </c>
      <c r="F7159" s="6">
        <v>2387.15</v>
      </c>
      <c r="H7159" s="15" t="str">
        <f t="shared" si="666"/>
        <v>Medium</v>
      </c>
      <c r="I7159" s="11" t="str">
        <f t="shared" si="667"/>
        <v>Large</v>
      </c>
      <c r="J7159" s="11" t="str">
        <f t="shared" si="668"/>
        <v>Central</v>
      </c>
      <c r="K7159" s="11" t="str">
        <f t="shared" si="669"/>
        <v>2010s</v>
      </c>
      <c r="L7159" s="11" t="str">
        <f t="shared" si="670"/>
        <v>Cereal</v>
      </c>
      <c r="M7159" s="18">
        <f t="shared" si="671"/>
        <v>1.6693356643356645E-2</v>
      </c>
    </row>
    <row r="7160" spans="1:13">
      <c r="A7160" s="4">
        <v>2013</v>
      </c>
      <c r="B7160" s="5" t="s">
        <v>210</v>
      </c>
      <c r="C7160" s="5" t="s">
        <v>247</v>
      </c>
      <c r="D7160" s="5" t="s">
        <v>16</v>
      </c>
      <c r="E7160" s="5">
        <v>310</v>
      </c>
      <c r="F7160" s="6">
        <v>943.4</v>
      </c>
      <c r="H7160" s="15" t="str">
        <f t="shared" si="666"/>
        <v>Low</v>
      </c>
      <c r="I7160" s="11" t="str">
        <f t="shared" si="667"/>
        <v>Small</v>
      </c>
      <c r="J7160" s="11" t="str">
        <f t="shared" si="668"/>
        <v>Central</v>
      </c>
      <c r="K7160" s="11" t="str">
        <f t="shared" si="669"/>
        <v>2010s</v>
      </c>
      <c r="L7160" s="11" t="str">
        <f t="shared" si="670"/>
        <v>Cereal</v>
      </c>
      <c r="M7160" s="18">
        <f t="shared" si="671"/>
        <v>3.0432258064516127</v>
      </c>
    </row>
    <row r="7161" spans="1:13">
      <c r="A7161" s="4">
        <v>2013</v>
      </c>
      <c r="B7161" s="5" t="s">
        <v>210</v>
      </c>
      <c r="C7161" s="5" t="s">
        <v>247</v>
      </c>
      <c r="D7161" s="5" t="s">
        <v>17</v>
      </c>
      <c r="E7161" s="5">
        <v>7220</v>
      </c>
      <c r="F7161" s="6">
        <v>471.42</v>
      </c>
      <c r="H7161" s="15" t="str">
        <f t="shared" si="666"/>
        <v>Low</v>
      </c>
      <c r="I7161" s="11" t="str">
        <f t="shared" si="667"/>
        <v>Large</v>
      </c>
      <c r="J7161" s="11" t="str">
        <f t="shared" si="668"/>
        <v>Central</v>
      </c>
      <c r="K7161" s="11" t="str">
        <f t="shared" si="669"/>
        <v>2010s</v>
      </c>
      <c r="L7161" s="11" t="str">
        <f t="shared" si="670"/>
        <v>Pulse</v>
      </c>
      <c r="M7161" s="18">
        <f t="shared" si="671"/>
        <v>6.5293628808864274E-2</v>
      </c>
    </row>
    <row r="7162" spans="1:13">
      <c r="A7162" s="4">
        <v>2014</v>
      </c>
      <c r="B7162" s="5" t="s">
        <v>210</v>
      </c>
      <c r="C7162" s="5" t="s">
        <v>247</v>
      </c>
      <c r="D7162" s="5" t="s">
        <v>15</v>
      </c>
      <c r="E7162" s="5">
        <v>146520</v>
      </c>
      <c r="F7162" s="6">
        <v>2119.94</v>
      </c>
      <c r="H7162" s="15" t="str">
        <f t="shared" si="666"/>
        <v>Medium</v>
      </c>
      <c r="I7162" s="11" t="str">
        <f t="shared" si="667"/>
        <v>Large</v>
      </c>
      <c r="J7162" s="11" t="str">
        <f t="shared" si="668"/>
        <v>Central</v>
      </c>
      <c r="K7162" s="11" t="str">
        <f t="shared" si="669"/>
        <v>2010s</v>
      </c>
      <c r="L7162" s="11" t="str">
        <f t="shared" si="670"/>
        <v>Cereal</v>
      </c>
      <c r="M7162" s="18">
        <f t="shared" si="671"/>
        <v>1.4468604968604968E-2</v>
      </c>
    </row>
    <row r="7163" spans="1:13">
      <c r="A7163" s="4">
        <v>2014</v>
      </c>
      <c r="B7163" s="5" t="s">
        <v>210</v>
      </c>
      <c r="C7163" s="5" t="s">
        <v>247</v>
      </c>
      <c r="D7163" s="5" t="s">
        <v>16</v>
      </c>
      <c r="E7163" s="5">
        <v>440</v>
      </c>
      <c r="F7163" s="6">
        <v>1387.47</v>
      </c>
      <c r="H7163" s="15" t="str">
        <f t="shared" si="666"/>
        <v>Medium</v>
      </c>
      <c r="I7163" s="11" t="str">
        <f t="shared" si="667"/>
        <v>Small</v>
      </c>
      <c r="J7163" s="11" t="str">
        <f t="shared" si="668"/>
        <v>Central</v>
      </c>
      <c r="K7163" s="11" t="str">
        <f t="shared" si="669"/>
        <v>2010s</v>
      </c>
      <c r="L7163" s="11" t="str">
        <f t="shared" si="670"/>
        <v>Cereal</v>
      </c>
      <c r="M7163" s="18">
        <f t="shared" si="671"/>
        <v>3.1533409090909092</v>
      </c>
    </row>
    <row r="7164" spans="1:13">
      <c r="A7164" s="4">
        <v>2014</v>
      </c>
      <c r="B7164" s="5" t="s">
        <v>210</v>
      </c>
      <c r="C7164" s="5" t="s">
        <v>247</v>
      </c>
      <c r="D7164" s="5" t="s">
        <v>17</v>
      </c>
      <c r="E7164" s="5">
        <v>5750</v>
      </c>
      <c r="F7164" s="6">
        <v>226.17</v>
      </c>
      <c r="H7164" s="15" t="str">
        <f t="shared" si="666"/>
        <v>Low</v>
      </c>
      <c r="I7164" s="11" t="str">
        <f t="shared" si="667"/>
        <v>Large</v>
      </c>
      <c r="J7164" s="11" t="str">
        <f t="shared" si="668"/>
        <v>Central</v>
      </c>
      <c r="K7164" s="11" t="str">
        <f t="shared" si="669"/>
        <v>2010s</v>
      </c>
      <c r="L7164" s="11" t="str">
        <f t="shared" si="670"/>
        <v>Pulse</v>
      </c>
      <c r="M7164" s="18">
        <f t="shared" si="671"/>
        <v>3.9333913043478261E-2</v>
      </c>
    </row>
    <row r="7165" spans="1:13">
      <c r="A7165" s="4">
        <v>2015</v>
      </c>
      <c r="B7165" s="5" t="s">
        <v>210</v>
      </c>
      <c r="C7165" s="5" t="s">
        <v>247</v>
      </c>
      <c r="D7165" s="5" t="s">
        <v>15</v>
      </c>
      <c r="E7165" s="5">
        <v>156590</v>
      </c>
      <c r="F7165" s="6">
        <v>2085.17</v>
      </c>
      <c r="H7165" s="15" t="str">
        <f t="shared" si="666"/>
        <v>Medium</v>
      </c>
      <c r="I7165" s="11" t="str">
        <f t="shared" si="667"/>
        <v>Large</v>
      </c>
      <c r="J7165" s="11" t="str">
        <f t="shared" si="668"/>
        <v>Central</v>
      </c>
      <c r="K7165" s="11" t="str">
        <f t="shared" si="669"/>
        <v>2010s</v>
      </c>
      <c r="L7165" s="11" t="str">
        <f t="shared" si="670"/>
        <v>Cereal</v>
      </c>
      <c r="M7165" s="18">
        <f t="shared" si="671"/>
        <v>1.3316112139983396E-2</v>
      </c>
    </row>
    <row r="7166" spans="1:13">
      <c r="A7166" s="4">
        <v>2015</v>
      </c>
      <c r="B7166" s="5" t="s">
        <v>210</v>
      </c>
      <c r="C7166" s="5" t="s">
        <v>247</v>
      </c>
      <c r="D7166" s="5" t="s">
        <v>16</v>
      </c>
      <c r="E7166" s="5">
        <v>300</v>
      </c>
      <c r="F7166" s="6">
        <v>980.18</v>
      </c>
      <c r="H7166" s="15" t="str">
        <f t="shared" si="666"/>
        <v>Low</v>
      </c>
      <c r="I7166" s="11" t="str">
        <f t="shared" si="667"/>
        <v>Small</v>
      </c>
      <c r="J7166" s="11" t="str">
        <f t="shared" si="668"/>
        <v>Central</v>
      </c>
      <c r="K7166" s="11" t="str">
        <f t="shared" si="669"/>
        <v>2010s</v>
      </c>
      <c r="L7166" s="11" t="str">
        <f t="shared" si="670"/>
        <v>Cereal</v>
      </c>
      <c r="M7166" s="18">
        <f t="shared" si="671"/>
        <v>3.2672666666666665</v>
      </c>
    </row>
    <row r="7167" spans="1:13">
      <c r="A7167" s="4">
        <v>2015</v>
      </c>
      <c r="B7167" s="5" t="s">
        <v>210</v>
      </c>
      <c r="C7167" s="5" t="s">
        <v>247</v>
      </c>
      <c r="D7167" s="5" t="s">
        <v>17</v>
      </c>
      <c r="E7167" s="5">
        <v>5910</v>
      </c>
      <c r="F7167" s="6">
        <v>136.59</v>
      </c>
      <c r="H7167" s="15" t="str">
        <f t="shared" si="666"/>
        <v>Low</v>
      </c>
      <c r="I7167" s="11" t="str">
        <f t="shared" si="667"/>
        <v>Large</v>
      </c>
      <c r="J7167" s="11" t="str">
        <f t="shared" si="668"/>
        <v>Central</v>
      </c>
      <c r="K7167" s="11" t="str">
        <f t="shared" si="669"/>
        <v>2010s</v>
      </c>
      <c r="L7167" s="11" t="str">
        <f t="shared" si="670"/>
        <v>Pulse</v>
      </c>
      <c r="M7167" s="18">
        <f t="shared" si="671"/>
        <v>2.3111675126903555E-2</v>
      </c>
    </row>
    <row r="7168" spans="1:13">
      <c r="A7168" s="4">
        <v>2016</v>
      </c>
      <c r="B7168" s="5" t="s">
        <v>210</v>
      </c>
      <c r="C7168" s="5" t="s">
        <v>247</v>
      </c>
      <c r="D7168" s="5" t="s">
        <v>15</v>
      </c>
      <c r="E7168" s="5">
        <v>141090</v>
      </c>
      <c r="F7168" s="6">
        <v>2378.6999999999998</v>
      </c>
      <c r="H7168" s="15" t="str">
        <f t="shared" si="666"/>
        <v>Medium</v>
      </c>
      <c r="I7168" s="11" t="str">
        <f t="shared" si="667"/>
        <v>Large</v>
      </c>
      <c r="J7168" s="11" t="str">
        <f t="shared" si="668"/>
        <v>Central</v>
      </c>
      <c r="K7168" s="11" t="str">
        <f t="shared" si="669"/>
        <v>2010s</v>
      </c>
      <c r="L7168" s="11" t="str">
        <f t="shared" si="670"/>
        <v>Cereal</v>
      </c>
      <c r="M7168" s="18">
        <f t="shared" si="671"/>
        <v>1.6859451413991068E-2</v>
      </c>
    </row>
    <row r="7169" spans="1:13">
      <c r="A7169" s="4">
        <v>2016</v>
      </c>
      <c r="B7169" s="5" t="s">
        <v>210</v>
      </c>
      <c r="C7169" s="5" t="s">
        <v>247</v>
      </c>
      <c r="D7169" s="5" t="s">
        <v>16</v>
      </c>
      <c r="E7169" s="5">
        <v>430</v>
      </c>
      <c r="F7169" s="6">
        <v>1464.65</v>
      </c>
      <c r="H7169" s="15" t="str">
        <f t="shared" si="666"/>
        <v>Medium</v>
      </c>
      <c r="I7169" s="11" t="str">
        <f t="shared" si="667"/>
        <v>Small</v>
      </c>
      <c r="J7169" s="11" t="str">
        <f t="shared" si="668"/>
        <v>Central</v>
      </c>
      <c r="K7169" s="11" t="str">
        <f t="shared" si="669"/>
        <v>2010s</v>
      </c>
      <c r="L7169" s="11" t="str">
        <f t="shared" si="670"/>
        <v>Cereal</v>
      </c>
      <c r="M7169" s="18">
        <f t="shared" si="671"/>
        <v>3.4061627906976746</v>
      </c>
    </row>
    <row r="7170" spans="1:13">
      <c r="A7170" s="4">
        <v>2016</v>
      </c>
      <c r="B7170" s="5" t="s">
        <v>210</v>
      </c>
      <c r="C7170" s="5" t="s">
        <v>247</v>
      </c>
      <c r="D7170" s="5" t="s">
        <v>17</v>
      </c>
      <c r="E7170" s="5">
        <v>9120</v>
      </c>
      <c r="F7170" s="6">
        <v>1010.51</v>
      </c>
      <c r="H7170" s="15" t="str">
        <f t="shared" si="666"/>
        <v>Medium</v>
      </c>
      <c r="I7170" s="11" t="str">
        <f t="shared" si="667"/>
        <v>Large</v>
      </c>
      <c r="J7170" s="11" t="str">
        <f t="shared" si="668"/>
        <v>Central</v>
      </c>
      <c r="K7170" s="11" t="str">
        <f t="shared" si="669"/>
        <v>2010s</v>
      </c>
      <c r="L7170" s="11" t="str">
        <f t="shared" si="670"/>
        <v>Pulse</v>
      </c>
      <c r="M7170" s="18">
        <f t="shared" si="671"/>
        <v>0.1108015350877193</v>
      </c>
    </row>
    <row r="7171" spans="1:13">
      <c r="A7171" s="4">
        <v>2017</v>
      </c>
      <c r="B7171" s="5" t="s">
        <v>210</v>
      </c>
      <c r="C7171" s="5" t="s">
        <v>247</v>
      </c>
      <c r="D7171" s="5" t="s">
        <v>15</v>
      </c>
      <c r="E7171" s="5">
        <v>140340</v>
      </c>
      <c r="F7171" s="6">
        <v>2442.0100000000002</v>
      </c>
      <c r="H7171" s="15" t="str">
        <f t="shared" ref="H7171:H7234" si="672">IF(F7171&lt;1000,"Low",IF(F7171&lt;3000,"Medium","High"))</f>
        <v>Medium</v>
      </c>
      <c r="I7171" s="11" t="str">
        <f t="shared" ref="I7171:I7234" si="673">IF(E7171&lt;1000,"Small",IF(E7171&lt;5000,"Medium","Large"))</f>
        <v>Large</v>
      </c>
      <c r="J7171" s="11" t="str">
        <f t="shared" ref="J7171:J7234" si="674">IF(OR(B7171="Punjab",B7171="Haryana",B7171="Himachal Pradesh",B7171="Jammu and Kashmir",B7171="Uttarakhand",B7171="Delhi",B7171="Chandigarh"),"North",IF(OR(B7171="Tamil Nadu",B7171="Karnataka",B7171="Kerala",B7171="Andhra Pradesh",B7171="Telangana"),"South",IF(OR(B7171="Maharashtra",B7171="Gujarat",B7171="Goa",B7171="Rajasthan"),"West",IF(OR(B7171="West Bengal",B7171="Bihar",B7171="Jharkhand",B7171="Odisha",B7171="Assam",B7171="Sikkim",B7171="Arunachal Pradesh",B7171="Manipur",B7171="Meghalaya",B7171="Mizoram",B7171="Nagaland",B7171="Tripura"),"East","Central"))))</f>
        <v>Central</v>
      </c>
      <c r="K7171" s="11" t="str">
        <f t="shared" ref="K7171:K7234" si="675">LEFT(A7171,3)&amp;"0s"</f>
        <v>2010s</v>
      </c>
      <c r="L7171" s="11" t="str">
        <f t="shared" ref="L7171:L7234" si="676">IF(D7171="Rice","Cereal",IF(D7171="Maize","Cereal",IF(D7171="Chickpea","Pulse",IF(D7171="Cotton","Fiber","Other"))))</f>
        <v>Cereal</v>
      </c>
      <c r="M7171" s="18">
        <f t="shared" ref="M7171:M7234" si="677">F7171/E7171</f>
        <v>1.740066980190965E-2</v>
      </c>
    </row>
    <row r="7172" spans="1:13">
      <c r="A7172" s="4">
        <v>2017</v>
      </c>
      <c r="B7172" s="5" t="s">
        <v>210</v>
      </c>
      <c r="C7172" s="5" t="s">
        <v>247</v>
      </c>
      <c r="D7172" s="5" t="s">
        <v>16</v>
      </c>
      <c r="E7172" s="5">
        <v>550</v>
      </c>
      <c r="F7172" s="6">
        <v>1856.48</v>
      </c>
      <c r="H7172" s="15" t="str">
        <f t="shared" si="672"/>
        <v>Medium</v>
      </c>
      <c r="I7172" s="11" t="str">
        <f t="shared" si="673"/>
        <v>Small</v>
      </c>
      <c r="J7172" s="11" t="str">
        <f t="shared" si="674"/>
        <v>Central</v>
      </c>
      <c r="K7172" s="11" t="str">
        <f t="shared" si="675"/>
        <v>2010s</v>
      </c>
      <c r="L7172" s="11" t="str">
        <f t="shared" si="676"/>
        <v>Cereal</v>
      </c>
      <c r="M7172" s="18">
        <f t="shared" si="677"/>
        <v>3.3754181818181817</v>
      </c>
    </row>
    <row r="7173" spans="1:13">
      <c r="A7173" s="4">
        <v>2017</v>
      </c>
      <c r="B7173" s="5" t="s">
        <v>210</v>
      </c>
      <c r="C7173" s="5" t="s">
        <v>247</v>
      </c>
      <c r="D7173" s="5" t="s">
        <v>17</v>
      </c>
      <c r="E7173" s="5">
        <v>6460</v>
      </c>
      <c r="F7173" s="6">
        <v>895.51</v>
      </c>
      <c r="H7173" s="15" t="str">
        <f t="shared" si="672"/>
        <v>Low</v>
      </c>
      <c r="I7173" s="11" t="str">
        <f t="shared" si="673"/>
        <v>Large</v>
      </c>
      <c r="J7173" s="11" t="str">
        <f t="shared" si="674"/>
        <v>Central</v>
      </c>
      <c r="K7173" s="11" t="str">
        <f t="shared" si="675"/>
        <v>2010s</v>
      </c>
      <c r="L7173" s="11" t="str">
        <f t="shared" si="676"/>
        <v>Pulse</v>
      </c>
      <c r="M7173" s="18">
        <f t="shared" si="677"/>
        <v>0.13862383900928793</v>
      </c>
    </row>
    <row r="7174" spans="1:13">
      <c r="A7174" s="4">
        <v>2008</v>
      </c>
      <c r="B7174" s="5" t="s">
        <v>210</v>
      </c>
      <c r="C7174" s="5" t="s">
        <v>248</v>
      </c>
      <c r="D7174" s="5" t="s">
        <v>15</v>
      </c>
      <c r="E7174" s="5">
        <v>147150</v>
      </c>
      <c r="F7174" s="6">
        <v>1735.98</v>
      </c>
      <c r="H7174" s="15" t="str">
        <f t="shared" si="672"/>
        <v>Medium</v>
      </c>
      <c r="I7174" s="11" t="str">
        <f t="shared" si="673"/>
        <v>Large</v>
      </c>
      <c r="J7174" s="11" t="str">
        <f t="shared" si="674"/>
        <v>Central</v>
      </c>
      <c r="K7174" s="11" t="str">
        <f t="shared" si="675"/>
        <v>2000s</v>
      </c>
      <c r="L7174" s="11" t="str">
        <f t="shared" si="676"/>
        <v>Cereal</v>
      </c>
      <c r="M7174" s="18">
        <f t="shared" si="677"/>
        <v>1.1797349643221202E-2</v>
      </c>
    </row>
    <row r="7175" spans="1:13">
      <c r="A7175" s="4">
        <v>2008</v>
      </c>
      <c r="B7175" s="5" t="s">
        <v>210</v>
      </c>
      <c r="C7175" s="5" t="s">
        <v>248</v>
      </c>
      <c r="D7175" s="5" t="s">
        <v>16</v>
      </c>
      <c r="E7175" s="5">
        <v>16990</v>
      </c>
      <c r="F7175" s="6">
        <v>449.68</v>
      </c>
      <c r="H7175" s="15" t="str">
        <f t="shared" si="672"/>
        <v>Low</v>
      </c>
      <c r="I7175" s="11" t="str">
        <f t="shared" si="673"/>
        <v>Large</v>
      </c>
      <c r="J7175" s="11" t="str">
        <f t="shared" si="674"/>
        <v>Central</v>
      </c>
      <c r="K7175" s="11" t="str">
        <f t="shared" si="675"/>
        <v>2000s</v>
      </c>
      <c r="L7175" s="11" t="str">
        <f t="shared" si="676"/>
        <v>Cereal</v>
      </c>
      <c r="M7175" s="18">
        <f t="shared" si="677"/>
        <v>2.6467333725721014E-2</v>
      </c>
    </row>
    <row r="7176" spans="1:13">
      <c r="A7176" s="4">
        <v>2008</v>
      </c>
      <c r="B7176" s="5" t="s">
        <v>210</v>
      </c>
      <c r="C7176" s="5" t="s">
        <v>248</v>
      </c>
      <c r="D7176" s="5" t="s">
        <v>17</v>
      </c>
      <c r="E7176" s="5">
        <v>610</v>
      </c>
      <c r="F7176" s="6">
        <v>1131.1500000000001</v>
      </c>
      <c r="H7176" s="15" t="str">
        <f t="shared" si="672"/>
        <v>Medium</v>
      </c>
      <c r="I7176" s="11" t="str">
        <f t="shared" si="673"/>
        <v>Small</v>
      </c>
      <c r="J7176" s="11" t="str">
        <f t="shared" si="674"/>
        <v>Central</v>
      </c>
      <c r="K7176" s="11" t="str">
        <f t="shared" si="675"/>
        <v>2000s</v>
      </c>
      <c r="L7176" s="11" t="str">
        <f t="shared" si="676"/>
        <v>Pulse</v>
      </c>
      <c r="M7176" s="18">
        <f t="shared" si="677"/>
        <v>1.8543442622950821</v>
      </c>
    </row>
    <row r="7177" spans="1:13">
      <c r="A7177" s="4">
        <v>2009</v>
      </c>
      <c r="B7177" s="5" t="s">
        <v>210</v>
      </c>
      <c r="C7177" s="5" t="s">
        <v>248</v>
      </c>
      <c r="D7177" s="5" t="s">
        <v>15</v>
      </c>
      <c r="E7177" s="5">
        <v>157480</v>
      </c>
      <c r="F7177" s="6">
        <v>1839.41</v>
      </c>
      <c r="H7177" s="15" t="str">
        <f t="shared" si="672"/>
        <v>Medium</v>
      </c>
      <c r="I7177" s="11" t="str">
        <f t="shared" si="673"/>
        <v>Large</v>
      </c>
      <c r="J7177" s="11" t="str">
        <f t="shared" si="674"/>
        <v>Central</v>
      </c>
      <c r="K7177" s="11" t="str">
        <f t="shared" si="675"/>
        <v>2000s</v>
      </c>
      <c r="L7177" s="11" t="str">
        <f t="shared" si="676"/>
        <v>Cereal</v>
      </c>
      <c r="M7177" s="18">
        <f t="shared" si="677"/>
        <v>1.1680276860553722E-2</v>
      </c>
    </row>
    <row r="7178" spans="1:13">
      <c r="A7178" s="4">
        <v>2009</v>
      </c>
      <c r="B7178" s="5" t="s">
        <v>210</v>
      </c>
      <c r="C7178" s="5" t="s">
        <v>248</v>
      </c>
      <c r="D7178" s="5" t="s">
        <v>16</v>
      </c>
      <c r="E7178" s="5">
        <v>17470</v>
      </c>
      <c r="F7178" s="6">
        <v>813.39</v>
      </c>
      <c r="H7178" s="15" t="str">
        <f t="shared" si="672"/>
        <v>Low</v>
      </c>
      <c r="I7178" s="11" t="str">
        <f t="shared" si="673"/>
        <v>Large</v>
      </c>
      <c r="J7178" s="11" t="str">
        <f t="shared" si="674"/>
        <v>Central</v>
      </c>
      <c r="K7178" s="11" t="str">
        <f t="shared" si="675"/>
        <v>2000s</v>
      </c>
      <c r="L7178" s="11" t="str">
        <f t="shared" si="676"/>
        <v>Cereal</v>
      </c>
      <c r="M7178" s="18">
        <f t="shared" si="677"/>
        <v>4.6559244419004005E-2</v>
      </c>
    </row>
    <row r="7179" spans="1:13">
      <c r="A7179" s="4">
        <v>2009</v>
      </c>
      <c r="B7179" s="5" t="s">
        <v>210</v>
      </c>
      <c r="C7179" s="5" t="s">
        <v>248</v>
      </c>
      <c r="D7179" s="5" t="s">
        <v>17</v>
      </c>
      <c r="E7179" s="5">
        <v>850</v>
      </c>
      <c r="F7179" s="6">
        <v>847.06</v>
      </c>
      <c r="H7179" s="15" t="str">
        <f t="shared" si="672"/>
        <v>Low</v>
      </c>
      <c r="I7179" s="11" t="str">
        <f t="shared" si="673"/>
        <v>Small</v>
      </c>
      <c r="J7179" s="11" t="str">
        <f t="shared" si="674"/>
        <v>Central</v>
      </c>
      <c r="K7179" s="11" t="str">
        <f t="shared" si="675"/>
        <v>2000s</v>
      </c>
      <c r="L7179" s="11" t="str">
        <f t="shared" si="676"/>
        <v>Pulse</v>
      </c>
      <c r="M7179" s="18">
        <f t="shared" si="677"/>
        <v>0.99654117647058815</v>
      </c>
    </row>
    <row r="7180" spans="1:13">
      <c r="A7180" s="4">
        <v>2010</v>
      </c>
      <c r="B7180" s="5" t="s">
        <v>210</v>
      </c>
      <c r="C7180" s="5" t="s">
        <v>248</v>
      </c>
      <c r="D7180" s="5" t="s">
        <v>15</v>
      </c>
      <c r="E7180" s="5">
        <v>159030</v>
      </c>
      <c r="F7180" s="6">
        <v>1976.23</v>
      </c>
      <c r="H7180" s="15" t="str">
        <f t="shared" si="672"/>
        <v>Medium</v>
      </c>
      <c r="I7180" s="11" t="str">
        <f t="shared" si="673"/>
        <v>Large</v>
      </c>
      <c r="J7180" s="11" t="str">
        <f t="shared" si="674"/>
        <v>Central</v>
      </c>
      <c r="K7180" s="11" t="str">
        <f t="shared" si="675"/>
        <v>2010s</v>
      </c>
      <c r="L7180" s="11" t="str">
        <f t="shared" si="676"/>
        <v>Cereal</v>
      </c>
      <c r="M7180" s="18">
        <f t="shared" si="677"/>
        <v>1.2426774822360561E-2</v>
      </c>
    </row>
    <row r="7181" spans="1:13">
      <c r="A7181" s="4">
        <v>2010</v>
      </c>
      <c r="B7181" s="5" t="s">
        <v>210</v>
      </c>
      <c r="C7181" s="5" t="s">
        <v>248</v>
      </c>
      <c r="D7181" s="5" t="s">
        <v>16</v>
      </c>
      <c r="E7181" s="5">
        <v>15930</v>
      </c>
      <c r="F7181" s="6">
        <v>765.22</v>
      </c>
      <c r="H7181" s="15" t="str">
        <f t="shared" si="672"/>
        <v>Low</v>
      </c>
      <c r="I7181" s="11" t="str">
        <f t="shared" si="673"/>
        <v>Large</v>
      </c>
      <c r="J7181" s="11" t="str">
        <f t="shared" si="674"/>
        <v>Central</v>
      </c>
      <c r="K7181" s="11" t="str">
        <f t="shared" si="675"/>
        <v>2010s</v>
      </c>
      <c r="L7181" s="11" t="str">
        <f t="shared" si="676"/>
        <v>Cereal</v>
      </c>
      <c r="M7181" s="18">
        <f t="shared" si="677"/>
        <v>4.8036409290646578E-2</v>
      </c>
    </row>
    <row r="7182" spans="1:13">
      <c r="A7182" s="4">
        <v>2010</v>
      </c>
      <c r="B7182" s="5" t="s">
        <v>210</v>
      </c>
      <c r="C7182" s="5" t="s">
        <v>248</v>
      </c>
      <c r="D7182" s="5" t="s">
        <v>17</v>
      </c>
      <c r="E7182" s="5">
        <v>560</v>
      </c>
      <c r="F7182" s="6">
        <v>625</v>
      </c>
      <c r="H7182" s="15" t="str">
        <f t="shared" si="672"/>
        <v>Low</v>
      </c>
      <c r="I7182" s="11" t="str">
        <f t="shared" si="673"/>
        <v>Small</v>
      </c>
      <c r="J7182" s="11" t="str">
        <f t="shared" si="674"/>
        <v>Central</v>
      </c>
      <c r="K7182" s="11" t="str">
        <f t="shared" si="675"/>
        <v>2010s</v>
      </c>
      <c r="L7182" s="11" t="str">
        <f t="shared" si="676"/>
        <v>Pulse</v>
      </c>
      <c r="M7182" s="18">
        <f t="shared" si="677"/>
        <v>1.1160714285714286</v>
      </c>
    </row>
    <row r="7183" spans="1:13">
      <c r="A7183" s="4">
        <v>2011</v>
      </c>
      <c r="B7183" s="5" t="s">
        <v>210</v>
      </c>
      <c r="C7183" s="5" t="s">
        <v>248</v>
      </c>
      <c r="D7183" s="5" t="s">
        <v>15</v>
      </c>
      <c r="E7183" s="5">
        <v>162230</v>
      </c>
      <c r="F7183" s="6">
        <v>2221.17</v>
      </c>
      <c r="H7183" s="15" t="str">
        <f t="shared" si="672"/>
        <v>Medium</v>
      </c>
      <c r="I7183" s="11" t="str">
        <f t="shared" si="673"/>
        <v>Large</v>
      </c>
      <c r="J7183" s="11" t="str">
        <f t="shared" si="674"/>
        <v>Central</v>
      </c>
      <c r="K7183" s="11" t="str">
        <f t="shared" si="675"/>
        <v>2010s</v>
      </c>
      <c r="L7183" s="11" t="str">
        <f t="shared" si="676"/>
        <v>Cereal</v>
      </c>
      <c r="M7183" s="18">
        <f t="shared" si="677"/>
        <v>1.3691487394439993E-2</v>
      </c>
    </row>
    <row r="7184" spans="1:13">
      <c r="A7184" s="4">
        <v>2011</v>
      </c>
      <c r="B7184" s="5" t="s">
        <v>210</v>
      </c>
      <c r="C7184" s="5" t="s">
        <v>248</v>
      </c>
      <c r="D7184" s="5" t="s">
        <v>16</v>
      </c>
      <c r="E7184" s="5">
        <v>12940</v>
      </c>
      <c r="F7184" s="6">
        <v>731.84</v>
      </c>
      <c r="H7184" s="15" t="str">
        <f t="shared" si="672"/>
        <v>Low</v>
      </c>
      <c r="I7184" s="11" t="str">
        <f t="shared" si="673"/>
        <v>Large</v>
      </c>
      <c r="J7184" s="11" t="str">
        <f t="shared" si="674"/>
        <v>Central</v>
      </c>
      <c r="K7184" s="11" t="str">
        <f t="shared" si="675"/>
        <v>2010s</v>
      </c>
      <c r="L7184" s="11" t="str">
        <f t="shared" si="676"/>
        <v>Cereal</v>
      </c>
      <c r="M7184" s="18">
        <f t="shared" si="677"/>
        <v>5.65564142194745E-2</v>
      </c>
    </row>
    <row r="7185" spans="1:13">
      <c r="A7185" s="4">
        <v>2011</v>
      </c>
      <c r="B7185" s="5" t="s">
        <v>210</v>
      </c>
      <c r="C7185" s="5" t="s">
        <v>248</v>
      </c>
      <c r="D7185" s="5" t="s">
        <v>17</v>
      </c>
      <c r="E7185" s="5">
        <v>920</v>
      </c>
      <c r="F7185" s="6">
        <v>1076.0899999999999</v>
      </c>
      <c r="H7185" s="15" t="str">
        <f t="shared" si="672"/>
        <v>Medium</v>
      </c>
      <c r="I7185" s="11" t="str">
        <f t="shared" si="673"/>
        <v>Small</v>
      </c>
      <c r="J7185" s="11" t="str">
        <f t="shared" si="674"/>
        <v>Central</v>
      </c>
      <c r="K7185" s="11" t="str">
        <f t="shared" si="675"/>
        <v>2010s</v>
      </c>
      <c r="L7185" s="11" t="str">
        <f t="shared" si="676"/>
        <v>Pulse</v>
      </c>
      <c r="M7185" s="18">
        <f t="shared" si="677"/>
        <v>1.1696630434782609</v>
      </c>
    </row>
    <row r="7186" spans="1:13">
      <c r="A7186" s="4">
        <v>2012</v>
      </c>
      <c r="B7186" s="5" t="s">
        <v>210</v>
      </c>
      <c r="C7186" s="5" t="s">
        <v>248</v>
      </c>
      <c r="D7186" s="5" t="s">
        <v>15</v>
      </c>
      <c r="E7186" s="5">
        <v>162230</v>
      </c>
      <c r="F7186" s="6">
        <v>2394.9899999999998</v>
      </c>
      <c r="H7186" s="15" t="str">
        <f t="shared" si="672"/>
        <v>Medium</v>
      </c>
      <c r="I7186" s="11" t="str">
        <f t="shared" si="673"/>
        <v>Large</v>
      </c>
      <c r="J7186" s="11" t="str">
        <f t="shared" si="674"/>
        <v>Central</v>
      </c>
      <c r="K7186" s="11" t="str">
        <f t="shared" si="675"/>
        <v>2010s</v>
      </c>
      <c r="L7186" s="11" t="str">
        <f t="shared" si="676"/>
        <v>Cereal</v>
      </c>
      <c r="M7186" s="18">
        <f t="shared" si="677"/>
        <v>1.4762929174628613E-2</v>
      </c>
    </row>
    <row r="7187" spans="1:13">
      <c r="A7187" s="4">
        <v>2012</v>
      </c>
      <c r="B7187" s="5" t="s">
        <v>210</v>
      </c>
      <c r="C7187" s="5" t="s">
        <v>248</v>
      </c>
      <c r="D7187" s="5" t="s">
        <v>16</v>
      </c>
      <c r="E7187" s="5">
        <v>13230</v>
      </c>
      <c r="F7187" s="6">
        <v>962.21</v>
      </c>
      <c r="H7187" s="15" t="str">
        <f t="shared" si="672"/>
        <v>Low</v>
      </c>
      <c r="I7187" s="11" t="str">
        <f t="shared" si="673"/>
        <v>Large</v>
      </c>
      <c r="J7187" s="11" t="str">
        <f t="shared" si="674"/>
        <v>Central</v>
      </c>
      <c r="K7187" s="11" t="str">
        <f t="shared" si="675"/>
        <v>2010s</v>
      </c>
      <c r="L7187" s="11" t="str">
        <f t="shared" si="676"/>
        <v>Cereal</v>
      </c>
      <c r="M7187" s="18">
        <f t="shared" si="677"/>
        <v>7.2729402872260013E-2</v>
      </c>
    </row>
    <row r="7188" spans="1:13">
      <c r="A7188" s="4">
        <v>2012</v>
      </c>
      <c r="B7188" s="5" t="s">
        <v>210</v>
      </c>
      <c r="C7188" s="5" t="s">
        <v>248</v>
      </c>
      <c r="D7188" s="5" t="s">
        <v>17</v>
      </c>
      <c r="E7188" s="5">
        <v>250</v>
      </c>
      <c r="F7188" s="6">
        <v>1160</v>
      </c>
      <c r="H7188" s="15" t="str">
        <f t="shared" si="672"/>
        <v>Medium</v>
      </c>
      <c r="I7188" s="11" t="str">
        <f t="shared" si="673"/>
        <v>Small</v>
      </c>
      <c r="J7188" s="11" t="str">
        <f t="shared" si="674"/>
        <v>Central</v>
      </c>
      <c r="K7188" s="11" t="str">
        <f t="shared" si="675"/>
        <v>2010s</v>
      </c>
      <c r="L7188" s="11" t="str">
        <f t="shared" si="676"/>
        <v>Pulse</v>
      </c>
      <c r="M7188" s="18">
        <f t="shared" si="677"/>
        <v>4.6399999999999997</v>
      </c>
    </row>
    <row r="7189" spans="1:13">
      <c r="A7189" s="4">
        <v>2013</v>
      </c>
      <c r="B7189" s="5" t="s">
        <v>210</v>
      </c>
      <c r="C7189" s="5" t="s">
        <v>248</v>
      </c>
      <c r="D7189" s="5" t="s">
        <v>15</v>
      </c>
      <c r="E7189" s="5">
        <v>169740</v>
      </c>
      <c r="F7189" s="6">
        <v>2439.02</v>
      </c>
      <c r="H7189" s="15" t="str">
        <f t="shared" si="672"/>
        <v>Medium</v>
      </c>
      <c r="I7189" s="11" t="str">
        <f t="shared" si="673"/>
        <v>Large</v>
      </c>
      <c r="J7189" s="11" t="str">
        <f t="shared" si="674"/>
        <v>Central</v>
      </c>
      <c r="K7189" s="11" t="str">
        <f t="shared" si="675"/>
        <v>2010s</v>
      </c>
      <c r="L7189" s="11" t="str">
        <f t="shared" si="676"/>
        <v>Cereal</v>
      </c>
      <c r="M7189" s="18">
        <f t="shared" si="677"/>
        <v>1.4369152821963002E-2</v>
      </c>
    </row>
    <row r="7190" spans="1:13">
      <c r="A7190" s="4">
        <v>2013</v>
      </c>
      <c r="B7190" s="5" t="s">
        <v>210</v>
      </c>
      <c r="C7190" s="5" t="s">
        <v>248</v>
      </c>
      <c r="D7190" s="5" t="s">
        <v>16</v>
      </c>
      <c r="E7190" s="5">
        <v>11190</v>
      </c>
      <c r="F7190" s="6">
        <v>965.15</v>
      </c>
      <c r="H7190" s="15" t="str">
        <f t="shared" si="672"/>
        <v>Low</v>
      </c>
      <c r="I7190" s="11" t="str">
        <f t="shared" si="673"/>
        <v>Large</v>
      </c>
      <c r="J7190" s="11" t="str">
        <f t="shared" si="674"/>
        <v>Central</v>
      </c>
      <c r="K7190" s="11" t="str">
        <f t="shared" si="675"/>
        <v>2010s</v>
      </c>
      <c r="L7190" s="11" t="str">
        <f t="shared" si="676"/>
        <v>Cereal</v>
      </c>
      <c r="M7190" s="18">
        <f t="shared" si="677"/>
        <v>8.6251117068811431E-2</v>
      </c>
    </row>
    <row r="7191" spans="1:13">
      <c r="A7191" s="4">
        <v>2013</v>
      </c>
      <c r="B7191" s="5" t="s">
        <v>210</v>
      </c>
      <c r="C7191" s="5" t="s">
        <v>248</v>
      </c>
      <c r="D7191" s="5" t="s">
        <v>17</v>
      </c>
      <c r="E7191" s="5">
        <v>590</v>
      </c>
      <c r="F7191" s="6">
        <v>474.58</v>
      </c>
      <c r="H7191" s="15" t="str">
        <f t="shared" si="672"/>
        <v>Low</v>
      </c>
      <c r="I7191" s="11" t="str">
        <f t="shared" si="673"/>
        <v>Small</v>
      </c>
      <c r="J7191" s="11" t="str">
        <f t="shared" si="674"/>
        <v>Central</v>
      </c>
      <c r="K7191" s="11" t="str">
        <f t="shared" si="675"/>
        <v>2010s</v>
      </c>
      <c r="L7191" s="11" t="str">
        <f t="shared" si="676"/>
        <v>Pulse</v>
      </c>
      <c r="M7191" s="18">
        <f t="shared" si="677"/>
        <v>0.80437288135593221</v>
      </c>
    </row>
    <row r="7192" spans="1:13">
      <c r="A7192" s="4">
        <v>2014</v>
      </c>
      <c r="B7192" s="5" t="s">
        <v>210</v>
      </c>
      <c r="C7192" s="5" t="s">
        <v>248</v>
      </c>
      <c r="D7192" s="5" t="s">
        <v>15</v>
      </c>
      <c r="E7192" s="5">
        <v>164200</v>
      </c>
      <c r="F7192" s="6">
        <v>2333.0700000000002</v>
      </c>
      <c r="H7192" s="15" t="str">
        <f t="shared" si="672"/>
        <v>Medium</v>
      </c>
      <c r="I7192" s="11" t="str">
        <f t="shared" si="673"/>
        <v>Large</v>
      </c>
      <c r="J7192" s="11" t="str">
        <f t="shared" si="674"/>
        <v>Central</v>
      </c>
      <c r="K7192" s="11" t="str">
        <f t="shared" si="675"/>
        <v>2010s</v>
      </c>
      <c r="L7192" s="11" t="str">
        <f t="shared" si="676"/>
        <v>Cereal</v>
      </c>
      <c r="M7192" s="18">
        <f t="shared" si="677"/>
        <v>1.4208708891595615E-2</v>
      </c>
    </row>
    <row r="7193" spans="1:13">
      <c r="A7193" s="4">
        <v>2014</v>
      </c>
      <c r="B7193" s="5" t="s">
        <v>210</v>
      </c>
      <c r="C7193" s="5" t="s">
        <v>248</v>
      </c>
      <c r="D7193" s="5" t="s">
        <v>16</v>
      </c>
      <c r="E7193" s="5">
        <v>8980</v>
      </c>
      <c r="F7193" s="6">
        <v>895.32</v>
      </c>
      <c r="H7193" s="15" t="str">
        <f t="shared" si="672"/>
        <v>Low</v>
      </c>
      <c r="I7193" s="11" t="str">
        <f t="shared" si="673"/>
        <v>Large</v>
      </c>
      <c r="J7193" s="11" t="str">
        <f t="shared" si="674"/>
        <v>Central</v>
      </c>
      <c r="K7193" s="11" t="str">
        <f t="shared" si="675"/>
        <v>2010s</v>
      </c>
      <c r="L7193" s="11" t="str">
        <f t="shared" si="676"/>
        <v>Cereal</v>
      </c>
      <c r="M7193" s="18">
        <f t="shared" si="677"/>
        <v>9.9701559020044545E-2</v>
      </c>
    </row>
    <row r="7194" spans="1:13">
      <c r="A7194" s="4">
        <v>2014</v>
      </c>
      <c r="B7194" s="5" t="s">
        <v>210</v>
      </c>
      <c r="C7194" s="5" t="s">
        <v>248</v>
      </c>
      <c r="D7194" s="5" t="s">
        <v>17</v>
      </c>
      <c r="E7194" s="5">
        <v>480</v>
      </c>
      <c r="F7194" s="6">
        <v>541.66999999999996</v>
      </c>
      <c r="H7194" s="15" t="str">
        <f t="shared" si="672"/>
        <v>Low</v>
      </c>
      <c r="I7194" s="11" t="str">
        <f t="shared" si="673"/>
        <v>Small</v>
      </c>
      <c r="J7194" s="11" t="str">
        <f t="shared" si="674"/>
        <v>Central</v>
      </c>
      <c r="K7194" s="11" t="str">
        <f t="shared" si="675"/>
        <v>2010s</v>
      </c>
      <c r="L7194" s="11" t="str">
        <f t="shared" si="676"/>
        <v>Pulse</v>
      </c>
      <c r="M7194" s="18">
        <f t="shared" si="677"/>
        <v>1.1284791666666665</v>
      </c>
    </row>
    <row r="7195" spans="1:13">
      <c r="A7195" s="4">
        <v>2015</v>
      </c>
      <c r="B7195" s="5" t="s">
        <v>210</v>
      </c>
      <c r="C7195" s="5" t="s">
        <v>248</v>
      </c>
      <c r="D7195" s="5" t="s">
        <v>15</v>
      </c>
      <c r="E7195" s="5">
        <v>160520</v>
      </c>
      <c r="F7195" s="6">
        <v>2158.0500000000002</v>
      </c>
      <c r="H7195" s="15" t="str">
        <f t="shared" si="672"/>
        <v>Medium</v>
      </c>
      <c r="I7195" s="11" t="str">
        <f t="shared" si="673"/>
        <v>Large</v>
      </c>
      <c r="J7195" s="11" t="str">
        <f t="shared" si="674"/>
        <v>Central</v>
      </c>
      <c r="K7195" s="11" t="str">
        <f t="shared" si="675"/>
        <v>2010s</v>
      </c>
      <c r="L7195" s="11" t="str">
        <f t="shared" si="676"/>
        <v>Cereal</v>
      </c>
      <c r="M7195" s="18">
        <f t="shared" si="677"/>
        <v>1.3444119112883131E-2</v>
      </c>
    </row>
    <row r="7196" spans="1:13">
      <c r="A7196" s="4">
        <v>2015</v>
      </c>
      <c r="B7196" s="5" t="s">
        <v>210</v>
      </c>
      <c r="C7196" s="5" t="s">
        <v>248</v>
      </c>
      <c r="D7196" s="5" t="s">
        <v>16</v>
      </c>
      <c r="E7196" s="5">
        <v>8720</v>
      </c>
      <c r="F7196" s="6">
        <v>1027.52</v>
      </c>
      <c r="H7196" s="15" t="str">
        <f t="shared" si="672"/>
        <v>Medium</v>
      </c>
      <c r="I7196" s="11" t="str">
        <f t="shared" si="673"/>
        <v>Large</v>
      </c>
      <c r="J7196" s="11" t="str">
        <f t="shared" si="674"/>
        <v>Central</v>
      </c>
      <c r="K7196" s="11" t="str">
        <f t="shared" si="675"/>
        <v>2010s</v>
      </c>
      <c r="L7196" s="11" t="str">
        <f t="shared" si="676"/>
        <v>Cereal</v>
      </c>
      <c r="M7196" s="18">
        <f t="shared" si="677"/>
        <v>0.11783486238532109</v>
      </c>
    </row>
    <row r="7197" spans="1:13">
      <c r="A7197" s="4">
        <v>2015</v>
      </c>
      <c r="B7197" s="5" t="s">
        <v>210</v>
      </c>
      <c r="C7197" s="5" t="s">
        <v>248</v>
      </c>
      <c r="D7197" s="5" t="s">
        <v>17</v>
      </c>
      <c r="E7197" s="5">
        <v>340</v>
      </c>
      <c r="F7197" s="6">
        <v>500</v>
      </c>
      <c r="H7197" s="15" t="str">
        <f t="shared" si="672"/>
        <v>Low</v>
      </c>
      <c r="I7197" s="11" t="str">
        <f t="shared" si="673"/>
        <v>Small</v>
      </c>
      <c r="J7197" s="11" t="str">
        <f t="shared" si="674"/>
        <v>Central</v>
      </c>
      <c r="K7197" s="11" t="str">
        <f t="shared" si="675"/>
        <v>2010s</v>
      </c>
      <c r="L7197" s="11" t="str">
        <f t="shared" si="676"/>
        <v>Pulse</v>
      </c>
      <c r="M7197" s="18">
        <f t="shared" si="677"/>
        <v>1.4705882352941178</v>
      </c>
    </row>
    <row r="7198" spans="1:13">
      <c r="A7198" s="4">
        <v>2016</v>
      </c>
      <c r="B7198" s="5" t="s">
        <v>210</v>
      </c>
      <c r="C7198" s="5" t="s">
        <v>248</v>
      </c>
      <c r="D7198" s="5" t="s">
        <v>15</v>
      </c>
      <c r="E7198" s="5">
        <v>167970</v>
      </c>
      <c r="F7198" s="6">
        <v>2330</v>
      </c>
      <c r="H7198" s="15" t="str">
        <f t="shared" si="672"/>
        <v>Medium</v>
      </c>
      <c r="I7198" s="11" t="str">
        <f t="shared" si="673"/>
        <v>Large</v>
      </c>
      <c r="J7198" s="11" t="str">
        <f t="shared" si="674"/>
        <v>Central</v>
      </c>
      <c r="K7198" s="11" t="str">
        <f t="shared" si="675"/>
        <v>2010s</v>
      </c>
      <c r="L7198" s="11" t="str">
        <f t="shared" si="676"/>
        <v>Cereal</v>
      </c>
      <c r="M7198" s="18">
        <f t="shared" si="677"/>
        <v>1.3871524677025659E-2</v>
      </c>
    </row>
    <row r="7199" spans="1:13">
      <c r="A7199" s="4">
        <v>2016</v>
      </c>
      <c r="B7199" s="5" t="s">
        <v>210</v>
      </c>
      <c r="C7199" s="5" t="s">
        <v>248</v>
      </c>
      <c r="D7199" s="5" t="s">
        <v>16</v>
      </c>
      <c r="E7199" s="5">
        <v>15370</v>
      </c>
      <c r="F7199" s="6">
        <v>1254.08</v>
      </c>
      <c r="H7199" s="15" t="str">
        <f t="shared" si="672"/>
        <v>Medium</v>
      </c>
      <c r="I7199" s="11" t="str">
        <f t="shared" si="673"/>
        <v>Large</v>
      </c>
      <c r="J7199" s="11" t="str">
        <f t="shared" si="674"/>
        <v>Central</v>
      </c>
      <c r="K7199" s="11" t="str">
        <f t="shared" si="675"/>
        <v>2010s</v>
      </c>
      <c r="L7199" s="11" t="str">
        <f t="shared" si="676"/>
        <v>Cereal</v>
      </c>
      <c r="M7199" s="18">
        <f t="shared" si="677"/>
        <v>8.1592713077423551E-2</v>
      </c>
    </row>
    <row r="7200" spans="1:13">
      <c r="A7200" s="4">
        <v>2016</v>
      </c>
      <c r="B7200" s="5" t="s">
        <v>210</v>
      </c>
      <c r="C7200" s="5" t="s">
        <v>248</v>
      </c>
      <c r="D7200" s="5" t="s">
        <v>17</v>
      </c>
      <c r="E7200" s="5">
        <v>570</v>
      </c>
      <c r="F7200" s="6">
        <v>749.57</v>
      </c>
      <c r="H7200" s="15" t="str">
        <f t="shared" si="672"/>
        <v>Low</v>
      </c>
      <c r="I7200" s="11" t="str">
        <f t="shared" si="673"/>
        <v>Small</v>
      </c>
      <c r="J7200" s="11" t="str">
        <f t="shared" si="674"/>
        <v>Central</v>
      </c>
      <c r="K7200" s="11" t="str">
        <f t="shared" si="675"/>
        <v>2010s</v>
      </c>
      <c r="L7200" s="11" t="str">
        <f t="shared" si="676"/>
        <v>Pulse</v>
      </c>
      <c r="M7200" s="18">
        <f t="shared" si="677"/>
        <v>1.3150350877192982</v>
      </c>
    </row>
    <row r="7201" spans="1:13">
      <c r="A7201" s="4">
        <v>2017</v>
      </c>
      <c r="B7201" s="5" t="s">
        <v>210</v>
      </c>
      <c r="C7201" s="5" t="s">
        <v>248</v>
      </c>
      <c r="D7201" s="5" t="s">
        <v>15</v>
      </c>
      <c r="E7201" s="5">
        <v>163870</v>
      </c>
      <c r="F7201" s="6">
        <v>2344</v>
      </c>
      <c r="H7201" s="15" t="str">
        <f t="shared" si="672"/>
        <v>Medium</v>
      </c>
      <c r="I7201" s="11" t="str">
        <f t="shared" si="673"/>
        <v>Large</v>
      </c>
      <c r="J7201" s="11" t="str">
        <f t="shared" si="674"/>
        <v>Central</v>
      </c>
      <c r="K7201" s="11" t="str">
        <f t="shared" si="675"/>
        <v>2010s</v>
      </c>
      <c r="L7201" s="11" t="str">
        <f t="shared" si="676"/>
        <v>Cereal</v>
      </c>
      <c r="M7201" s="18">
        <f t="shared" si="677"/>
        <v>1.4304021480441813E-2</v>
      </c>
    </row>
    <row r="7202" spans="1:13">
      <c r="A7202" s="4">
        <v>2017</v>
      </c>
      <c r="B7202" s="5" t="s">
        <v>210</v>
      </c>
      <c r="C7202" s="5" t="s">
        <v>248</v>
      </c>
      <c r="D7202" s="5" t="s">
        <v>16</v>
      </c>
      <c r="E7202" s="5">
        <v>9970</v>
      </c>
      <c r="F7202" s="6">
        <v>915.23</v>
      </c>
      <c r="H7202" s="15" t="str">
        <f t="shared" si="672"/>
        <v>Low</v>
      </c>
      <c r="I7202" s="11" t="str">
        <f t="shared" si="673"/>
        <v>Large</v>
      </c>
      <c r="J7202" s="11" t="str">
        <f t="shared" si="674"/>
        <v>Central</v>
      </c>
      <c r="K7202" s="11" t="str">
        <f t="shared" si="675"/>
        <v>2010s</v>
      </c>
      <c r="L7202" s="11" t="str">
        <f t="shared" si="676"/>
        <v>Cereal</v>
      </c>
      <c r="M7202" s="18">
        <f t="shared" si="677"/>
        <v>9.1798395185556672E-2</v>
      </c>
    </row>
    <row r="7203" spans="1:13">
      <c r="A7203" s="4">
        <v>2017</v>
      </c>
      <c r="B7203" s="5" t="s">
        <v>210</v>
      </c>
      <c r="C7203" s="5" t="s">
        <v>248</v>
      </c>
      <c r="D7203" s="5" t="s">
        <v>17</v>
      </c>
      <c r="E7203" s="5">
        <v>500</v>
      </c>
      <c r="F7203" s="6">
        <v>942.46</v>
      </c>
      <c r="H7203" s="15" t="str">
        <f t="shared" si="672"/>
        <v>Low</v>
      </c>
      <c r="I7203" s="11" t="str">
        <f t="shared" si="673"/>
        <v>Small</v>
      </c>
      <c r="J7203" s="11" t="str">
        <f t="shared" si="674"/>
        <v>Central</v>
      </c>
      <c r="K7203" s="11" t="str">
        <f t="shared" si="675"/>
        <v>2010s</v>
      </c>
      <c r="L7203" s="11" t="str">
        <f t="shared" si="676"/>
        <v>Pulse</v>
      </c>
      <c r="M7203" s="18">
        <f t="shared" si="677"/>
        <v>1.8849200000000002</v>
      </c>
    </row>
    <row r="7204" spans="1:13">
      <c r="A7204" s="4">
        <v>2008</v>
      </c>
      <c r="B7204" s="5" t="s">
        <v>210</v>
      </c>
      <c r="C7204" s="5" t="s">
        <v>249</v>
      </c>
      <c r="D7204" s="5" t="s">
        <v>15</v>
      </c>
      <c r="E7204" s="5">
        <v>166730</v>
      </c>
      <c r="F7204" s="6">
        <v>2092.96</v>
      </c>
      <c r="H7204" s="15" t="str">
        <f t="shared" si="672"/>
        <v>Medium</v>
      </c>
      <c r="I7204" s="11" t="str">
        <f t="shared" si="673"/>
        <v>Large</v>
      </c>
      <c r="J7204" s="11" t="str">
        <f t="shared" si="674"/>
        <v>Central</v>
      </c>
      <c r="K7204" s="11" t="str">
        <f t="shared" si="675"/>
        <v>2000s</v>
      </c>
      <c r="L7204" s="11" t="str">
        <f t="shared" si="676"/>
        <v>Cereal</v>
      </c>
      <c r="M7204" s="18">
        <f t="shared" si="677"/>
        <v>1.2552989863851737E-2</v>
      </c>
    </row>
    <row r="7205" spans="1:13">
      <c r="A7205" s="4">
        <v>2008</v>
      </c>
      <c r="B7205" s="5" t="s">
        <v>210</v>
      </c>
      <c r="C7205" s="5" t="s">
        <v>249</v>
      </c>
      <c r="D7205" s="5" t="s">
        <v>16</v>
      </c>
      <c r="E7205" s="5">
        <v>49990</v>
      </c>
      <c r="F7205" s="6">
        <v>1479.3</v>
      </c>
      <c r="H7205" s="15" t="str">
        <f t="shared" si="672"/>
        <v>Medium</v>
      </c>
      <c r="I7205" s="11" t="str">
        <f t="shared" si="673"/>
        <v>Large</v>
      </c>
      <c r="J7205" s="11" t="str">
        <f t="shared" si="674"/>
        <v>Central</v>
      </c>
      <c r="K7205" s="11" t="str">
        <f t="shared" si="675"/>
        <v>2000s</v>
      </c>
      <c r="L7205" s="11" t="str">
        <f t="shared" si="676"/>
        <v>Cereal</v>
      </c>
      <c r="M7205" s="18">
        <f t="shared" si="677"/>
        <v>2.9591918383676735E-2</v>
      </c>
    </row>
    <row r="7206" spans="1:13">
      <c r="A7206" s="4">
        <v>2008</v>
      </c>
      <c r="B7206" s="5" t="s">
        <v>210</v>
      </c>
      <c r="C7206" s="5" t="s">
        <v>249</v>
      </c>
      <c r="D7206" s="5" t="s">
        <v>17</v>
      </c>
      <c r="E7206" s="5">
        <v>690</v>
      </c>
      <c r="F7206" s="6">
        <v>1130.43</v>
      </c>
      <c r="H7206" s="15" t="str">
        <f t="shared" si="672"/>
        <v>Medium</v>
      </c>
      <c r="I7206" s="11" t="str">
        <f t="shared" si="673"/>
        <v>Small</v>
      </c>
      <c r="J7206" s="11" t="str">
        <f t="shared" si="674"/>
        <v>Central</v>
      </c>
      <c r="K7206" s="11" t="str">
        <f t="shared" si="675"/>
        <v>2000s</v>
      </c>
      <c r="L7206" s="11" t="str">
        <f t="shared" si="676"/>
        <v>Pulse</v>
      </c>
      <c r="M7206" s="18">
        <f t="shared" si="677"/>
        <v>1.638304347826087</v>
      </c>
    </row>
    <row r="7207" spans="1:13">
      <c r="A7207" s="4">
        <v>2009</v>
      </c>
      <c r="B7207" s="5" t="s">
        <v>210</v>
      </c>
      <c r="C7207" s="5" t="s">
        <v>249</v>
      </c>
      <c r="D7207" s="5" t="s">
        <v>15</v>
      </c>
      <c r="E7207" s="5">
        <v>130230</v>
      </c>
      <c r="F7207" s="6">
        <v>2256.6999999999998</v>
      </c>
      <c r="H7207" s="15" t="str">
        <f t="shared" si="672"/>
        <v>Medium</v>
      </c>
      <c r="I7207" s="11" t="str">
        <f t="shared" si="673"/>
        <v>Large</v>
      </c>
      <c r="J7207" s="11" t="str">
        <f t="shared" si="674"/>
        <v>Central</v>
      </c>
      <c r="K7207" s="11" t="str">
        <f t="shared" si="675"/>
        <v>2000s</v>
      </c>
      <c r="L7207" s="11" t="str">
        <f t="shared" si="676"/>
        <v>Cereal</v>
      </c>
      <c r="M7207" s="18">
        <f t="shared" si="677"/>
        <v>1.732857252553175E-2</v>
      </c>
    </row>
    <row r="7208" spans="1:13">
      <c r="A7208" s="4">
        <v>2009</v>
      </c>
      <c r="B7208" s="5" t="s">
        <v>210</v>
      </c>
      <c r="C7208" s="5" t="s">
        <v>249</v>
      </c>
      <c r="D7208" s="5" t="s">
        <v>16</v>
      </c>
      <c r="E7208" s="5">
        <v>39180</v>
      </c>
      <c r="F7208" s="6">
        <v>1415.26</v>
      </c>
      <c r="H7208" s="15" t="str">
        <f t="shared" si="672"/>
        <v>Medium</v>
      </c>
      <c r="I7208" s="11" t="str">
        <f t="shared" si="673"/>
        <v>Large</v>
      </c>
      <c r="J7208" s="11" t="str">
        <f t="shared" si="674"/>
        <v>Central</v>
      </c>
      <c r="K7208" s="11" t="str">
        <f t="shared" si="675"/>
        <v>2000s</v>
      </c>
      <c r="L7208" s="11" t="str">
        <f t="shared" si="676"/>
        <v>Cereal</v>
      </c>
      <c r="M7208" s="18">
        <f t="shared" si="677"/>
        <v>3.6122001020929044E-2</v>
      </c>
    </row>
    <row r="7209" spans="1:13">
      <c r="A7209" s="4">
        <v>2009</v>
      </c>
      <c r="B7209" s="5" t="s">
        <v>210</v>
      </c>
      <c r="C7209" s="5" t="s">
        <v>249</v>
      </c>
      <c r="D7209" s="5" t="s">
        <v>17</v>
      </c>
      <c r="E7209" s="5">
        <v>750</v>
      </c>
      <c r="F7209" s="6">
        <v>853.33</v>
      </c>
      <c r="H7209" s="15" t="str">
        <f t="shared" si="672"/>
        <v>Low</v>
      </c>
      <c r="I7209" s="11" t="str">
        <f t="shared" si="673"/>
        <v>Small</v>
      </c>
      <c r="J7209" s="11" t="str">
        <f t="shared" si="674"/>
        <v>Central</v>
      </c>
      <c r="K7209" s="11" t="str">
        <f t="shared" si="675"/>
        <v>2000s</v>
      </c>
      <c r="L7209" s="11" t="str">
        <f t="shared" si="676"/>
        <v>Pulse</v>
      </c>
      <c r="M7209" s="18">
        <f t="shared" si="677"/>
        <v>1.1377733333333333</v>
      </c>
    </row>
    <row r="7210" spans="1:13">
      <c r="A7210" s="4">
        <v>2010</v>
      </c>
      <c r="B7210" s="5" t="s">
        <v>210</v>
      </c>
      <c r="C7210" s="5" t="s">
        <v>249</v>
      </c>
      <c r="D7210" s="5" t="s">
        <v>15</v>
      </c>
      <c r="E7210" s="5">
        <v>141170</v>
      </c>
      <c r="F7210" s="6">
        <v>2045.05</v>
      </c>
      <c r="H7210" s="15" t="str">
        <f t="shared" si="672"/>
        <v>Medium</v>
      </c>
      <c r="I7210" s="11" t="str">
        <f t="shared" si="673"/>
        <v>Large</v>
      </c>
      <c r="J7210" s="11" t="str">
        <f t="shared" si="674"/>
        <v>Central</v>
      </c>
      <c r="K7210" s="11" t="str">
        <f t="shared" si="675"/>
        <v>2010s</v>
      </c>
      <c r="L7210" s="11" t="str">
        <f t="shared" si="676"/>
        <v>Cereal</v>
      </c>
      <c r="M7210" s="18">
        <f t="shared" si="677"/>
        <v>1.44864347949281E-2</v>
      </c>
    </row>
    <row r="7211" spans="1:13">
      <c r="A7211" s="4">
        <v>2010</v>
      </c>
      <c r="B7211" s="5" t="s">
        <v>210</v>
      </c>
      <c r="C7211" s="5" t="s">
        <v>249</v>
      </c>
      <c r="D7211" s="5" t="s">
        <v>16</v>
      </c>
      <c r="E7211" s="5">
        <v>39700</v>
      </c>
      <c r="F7211" s="6">
        <v>1175.82</v>
      </c>
      <c r="H7211" s="15" t="str">
        <f t="shared" si="672"/>
        <v>Medium</v>
      </c>
      <c r="I7211" s="11" t="str">
        <f t="shared" si="673"/>
        <v>Large</v>
      </c>
      <c r="J7211" s="11" t="str">
        <f t="shared" si="674"/>
        <v>Central</v>
      </c>
      <c r="K7211" s="11" t="str">
        <f t="shared" si="675"/>
        <v>2010s</v>
      </c>
      <c r="L7211" s="11" t="str">
        <f t="shared" si="676"/>
        <v>Cereal</v>
      </c>
      <c r="M7211" s="18">
        <f t="shared" si="677"/>
        <v>2.9617632241813602E-2</v>
      </c>
    </row>
    <row r="7212" spans="1:13">
      <c r="A7212" s="4">
        <v>2010</v>
      </c>
      <c r="B7212" s="5" t="s">
        <v>210</v>
      </c>
      <c r="C7212" s="5" t="s">
        <v>249</v>
      </c>
      <c r="D7212" s="5" t="s">
        <v>17</v>
      </c>
      <c r="E7212" s="5">
        <v>710</v>
      </c>
      <c r="F7212" s="6">
        <v>605.63</v>
      </c>
      <c r="H7212" s="15" t="str">
        <f t="shared" si="672"/>
        <v>Low</v>
      </c>
      <c r="I7212" s="11" t="str">
        <f t="shared" si="673"/>
        <v>Small</v>
      </c>
      <c r="J7212" s="11" t="str">
        <f t="shared" si="674"/>
        <v>Central</v>
      </c>
      <c r="K7212" s="11" t="str">
        <f t="shared" si="675"/>
        <v>2010s</v>
      </c>
      <c r="L7212" s="11" t="str">
        <f t="shared" si="676"/>
        <v>Pulse</v>
      </c>
      <c r="M7212" s="18">
        <f t="shared" si="677"/>
        <v>0.85299999999999998</v>
      </c>
    </row>
    <row r="7213" spans="1:13">
      <c r="A7213" s="4">
        <v>2011</v>
      </c>
      <c r="B7213" s="5" t="s">
        <v>210</v>
      </c>
      <c r="C7213" s="5" t="s">
        <v>249</v>
      </c>
      <c r="D7213" s="5" t="s">
        <v>15</v>
      </c>
      <c r="E7213" s="5">
        <v>145250</v>
      </c>
      <c r="F7213" s="6">
        <v>2250.6</v>
      </c>
      <c r="H7213" s="15" t="str">
        <f t="shared" si="672"/>
        <v>Medium</v>
      </c>
      <c r="I7213" s="11" t="str">
        <f t="shared" si="673"/>
        <v>Large</v>
      </c>
      <c r="J7213" s="11" t="str">
        <f t="shared" si="674"/>
        <v>Central</v>
      </c>
      <c r="K7213" s="11" t="str">
        <f t="shared" si="675"/>
        <v>2010s</v>
      </c>
      <c r="L7213" s="11" t="str">
        <f t="shared" si="676"/>
        <v>Cereal</v>
      </c>
      <c r="M7213" s="18">
        <f t="shared" si="677"/>
        <v>1.5494664371772805E-2</v>
      </c>
    </row>
    <row r="7214" spans="1:13">
      <c r="A7214" s="4">
        <v>2011</v>
      </c>
      <c r="B7214" s="5" t="s">
        <v>210</v>
      </c>
      <c r="C7214" s="5" t="s">
        <v>249</v>
      </c>
      <c r="D7214" s="5" t="s">
        <v>16</v>
      </c>
      <c r="E7214" s="5">
        <v>37660</v>
      </c>
      <c r="F7214" s="6">
        <v>1321.83</v>
      </c>
      <c r="H7214" s="15" t="str">
        <f t="shared" si="672"/>
        <v>Medium</v>
      </c>
      <c r="I7214" s="11" t="str">
        <f t="shared" si="673"/>
        <v>Large</v>
      </c>
      <c r="J7214" s="11" t="str">
        <f t="shared" si="674"/>
        <v>Central</v>
      </c>
      <c r="K7214" s="11" t="str">
        <f t="shared" si="675"/>
        <v>2010s</v>
      </c>
      <c r="L7214" s="11" t="str">
        <f t="shared" si="676"/>
        <v>Cereal</v>
      </c>
      <c r="M7214" s="18">
        <f t="shared" si="677"/>
        <v>3.5099044078597978E-2</v>
      </c>
    </row>
    <row r="7215" spans="1:13">
      <c r="A7215" s="4">
        <v>2011</v>
      </c>
      <c r="B7215" s="5" t="s">
        <v>210</v>
      </c>
      <c r="C7215" s="5" t="s">
        <v>249</v>
      </c>
      <c r="D7215" s="5" t="s">
        <v>17</v>
      </c>
      <c r="E7215" s="5">
        <v>720</v>
      </c>
      <c r="F7215" s="6">
        <v>1083.33</v>
      </c>
      <c r="H7215" s="15" t="str">
        <f t="shared" si="672"/>
        <v>Medium</v>
      </c>
      <c r="I7215" s="11" t="str">
        <f t="shared" si="673"/>
        <v>Small</v>
      </c>
      <c r="J7215" s="11" t="str">
        <f t="shared" si="674"/>
        <v>Central</v>
      </c>
      <c r="K7215" s="11" t="str">
        <f t="shared" si="675"/>
        <v>2010s</v>
      </c>
      <c r="L7215" s="11" t="str">
        <f t="shared" si="676"/>
        <v>Pulse</v>
      </c>
      <c r="M7215" s="18">
        <f t="shared" si="677"/>
        <v>1.5046249999999999</v>
      </c>
    </row>
    <row r="7216" spans="1:13">
      <c r="A7216" s="4">
        <v>2012</v>
      </c>
      <c r="B7216" s="5" t="s">
        <v>210</v>
      </c>
      <c r="C7216" s="5" t="s">
        <v>249</v>
      </c>
      <c r="D7216" s="5" t="s">
        <v>15</v>
      </c>
      <c r="E7216" s="5">
        <v>144520</v>
      </c>
      <c r="F7216" s="6">
        <v>2453.92</v>
      </c>
      <c r="H7216" s="15" t="str">
        <f t="shared" si="672"/>
        <v>Medium</v>
      </c>
      <c r="I7216" s="11" t="str">
        <f t="shared" si="673"/>
        <v>Large</v>
      </c>
      <c r="J7216" s="11" t="str">
        <f t="shared" si="674"/>
        <v>Central</v>
      </c>
      <c r="K7216" s="11" t="str">
        <f t="shared" si="675"/>
        <v>2010s</v>
      </c>
      <c r="L7216" s="11" t="str">
        <f t="shared" si="676"/>
        <v>Cereal</v>
      </c>
      <c r="M7216" s="18">
        <f t="shared" si="677"/>
        <v>1.697979518405757E-2</v>
      </c>
    </row>
    <row r="7217" spans="1:13">
      <c r="A7217" s="4">
        <v>2012</v>
      </c>
      <c r="B7217" s="5" t="s">
        <v>210</v>
      </c>
      <c r="C7217" s="5" t="s">
        <v>249</v>
      </c>
      <c r="D7217" s="5" t="s">
        <v>16</v>
      </c>
      <c r="E7217" s="5">
        <v>36860</v>
      </c>
      <c r="F7217" s="6">
        <v>1915.36</v>
      </c>
      <c r="H7217" s="15" t="str">
        <f t="shared" si="672"/>
        <v>Medium</v>
      </c>
      <c r="I7217" s="11" t="str">
        <f t="shared" si="673"/>
        <v>Large</v>
      </c>
      <c r="J7217" s="11" t="str">
        <f t="shared" si="674"/>
        <v>Central</v>
      </c>
      <c r="K7217" s="11" t="str">
        <f t="shared" si="675"/>
        <v>2010s</v>
      </c>
      <c r="L7217" s="11" t="str">
        <f t="shared" si="676"/>
        <v>Cereal</v>
      </c>
      <c r="M7217" s="18">
        <f t="shared" si="677"/>
        <v>5.1963103635377102E-2</v>
      </c>
    </row>
    <row r="7218" spans="1:13">
      <c r="A7218" s="4">
        <v>2012</v>
      </c>
      <c r="B7218" s="5" t="s">
        <v>210</v>
      </c>
      <c r="C7218" s="5" t="s">
        <v>249</v>
      </c>
      <c r="D7218" s="5" t="s">
        <v>17</v>
      </c>
      <c r="E7218" s="5">
        <v>740</v>
      </c>
      <c r="F7218" s="6">
        <v>1175.68</v>
      </c>
      <c r="H7218" s="15" t="str">
        <f t="shared" si="672"/>
        <v>Medium</v>
      </c>
      <c r="I7218" s="11" t="str">
        <f t="shared" si="673"/>
        <v>Small</v>
      </c>
      <c r="J7218" s="11" t="str">
        <f t="shared" si="674"/>
        <v>Central</v>
      </c>
      <c r="K7218" s="11" t="str">
        <f t="shared" si="675"/>
        <v>2010s</v>
      </c>
      <c r="L7218" s="11" t="str">
        <f t="shared" si="676"/>
        <v>Pulse</v>
      </c>
      <c r="M7218" s="18">
        <f t="shared" si="677"/>
        <v>1.5887567567567569</v>
      </c>
    </row>
    <row r="7219" spans="1:13">
      <c r="A7219" s="4">
        <v>2013</v>
      </c>
      <c r="B7219" s="5" t="s">
        <v>210</v>
      </c>
      <c r="C7219" s="5" t="s">
        <v>249</v>
      </c>
      <c r="D7219" s="5" t="s">
        <v>15</v>
      </c>
      <c r="E7219" s="5">
        <v>149080</v>
      </c>
      <c r="F7219" s="6">
        <v>2516.1</v>
      </c>
      <c r="H7219" s="15" t="str">
        <f t="shared" si="672"/>
        <v>Medium</v>
      </c>
      <c r="I7219" s="11" t="str">
        <f t="shared" si="673"/>
        <v>Large</v>
      </c>
      <c r="J7219" s="11" t="str">
        <f t="shared" si="674"/>
        <v>Central</v>
      </c>
      <c r="K7219" s="11" t="str">
        <f t="shared" si="675"/>
        <v>2010s</v>
      </c>
      <c r="L7219" s="11" t="str">
        <f t="shared" si="676"/>
        <v>Cereal</v>
      </c>
      <c r="M7219" s="18">
        <f t="shared" si="677"/>
        <v>1.6877515427958144E-2</v>
      </c>
    </row>
    <row r="7220" spans="1:13">
      <c r="A7220" s="4">
        <v>2013</v>
      </c>
      <c r="B7220" s="5" t="s">
        <v>210</v>
      </c>
      <c r="C7220" s="5" t="s">
        <v>249</v>
      </c>
      <c r="D7220" s="5" t="s">
        <v>16</v>
      </c>
      <c r="E7220" s="5">
        <v>42790</v>
      </c>
      <c r="F7220" s="6">
        <v>1921.48</v>
      </c>
      <c r="H7220" s="15" t="str">
        <f t="shared" si="672"/>
        <v>Medium</v>
      </c>
      <c r="I7220" s="11" t="str">
        <f t="shared" si="673"/>
        <v>Large</v>
      </c>
      <c r="J7220" s="11" t="str">
        <f t="shared" si="674"/>
        <v>Central</v>
      </c>
      <c r="K7220" s="11" t="str">
        <f t="shared" si="675"/>
        <v>2010s</v>
      </c>
      <c r="L7220" s="11" t="str">
        <f t="shared" si="676"/>
        <v>Cereal</v>
      </c>
      <c r="M7220" s="18">
        <f t="shared" si="677"/>
        <v>4.4904884318766068E-2</v>
      </c>
    </row>
    <row r="7221" spans="1:13">
      <c r="A7221" s="4">
        <v>2013</v>
      </c>
      <c r="B7221" s="5" t="s">
        <v>210</v>
      </c>
      <c r="C7221" s="5" t="s">
        <v>249</v>
      </c>
      <c r="D7221" s="5" t="s">
        <v>17</v>
      </c>
      <c r="E7221" s="5">
        <v>890</v>
      </c>
      <c r="F7221" s="6">
        <v>471.91</v>
      </c>
      <c r="H7221" s="15" t="str">
        <f t="shared" si="672"/>
        <v>Low</v>
      </c>
      <c r="I7221" s="11" t="str">
        <f t="shared" si="673"/>
        <v>Small</v>
      </c>
      <c r="J7221" s="11" t="str">
        <f t="shared" si="674"/>
        <v>Central</v>
      </c>
      <c r="K7221" s="11" t="str">
        <f t="shared" si="675"/>
        <v>2010s</v>
      </c>
      <c r="L7221" s="11" t="str">
        <f t="shared" si="676"/>
        <v>Pulse</v>
      </c>
      <c r="M7221" s="18">
        <f t="shared" si="677"/>
        <v>0.53023595505617982</v>
      </c>
    </row>
    <row r="7222" spans="1:13">
      <c r="A7222" s="4">
        <v>2014</v>
      </c>
      <c r="B7222" s="5" t="s">
        <v>210</v>
      </c>
      <c r="C7222" s="5" t="s">
        <v>249</v>
      </c>
      <c r="D7222" s="5" t="s">
        <v>15</v>
      </c>
      <c r="E7222" s="5">
        <v>142230</v>
      </c>
      <c r="F7222" s="6">
        <v>1965.06</v>
      </c>
      <c r="H7222" s="15" t="str">
        <f t="shared" si="672"/>
        <v>Medium</v>
      </c>
      <c r="I7222" s="11" t="str">
        <f t="shared" si="673"/>
        <v>Large</v>
      </c>
      <c r="J7222" s="11" t="str">
        <f t="shared" si="674"/>
        <v>Central</v>
      </c>
      <c r="K7222" s="11" t="str">
        <f t="shared" si="675"/>
        <v>2010s</v>
      </c>
      <c r="L7222" s="11" t="str">
        <f t="shared" si="676"/>
        <v>Cereal</v>
      </c>
      <c r="M7222" s="18">
        <f t="shared" si="677"/>
        <v>1.3816072558531955E-2</v>
      </c>
    </row>
    <row r="7223" spans="1:13">
      <c r="A7223" s="4">
        <v>2014</v>
      </c>
      <c r="B7223" s="5" t="s">
        <v>210</v>
      </c>
      <c r="C7223" s="5" t="s">
        <v>249</v>
      </c>
      <c r="D7223" s="5" t="s">
        <v>16</v>
      </c>
      <c r="E7223" s="5">
        <v>33570</v>
      </c>
      <c r="F7223" s="6">
        <v>1694.67</v>
      </c>
      <c r="H7223" s="15" t="str">
        <f t="shared" si="672"/>
        <v>Medium</v>
      </c>
      <c r="I7223" s="11" t="str">
        <f t="shared" si="673"/>
        <v>Large</v>
      </c>
      <c r="J7223" s="11" t="str">
        <f t="shared" si="674"/>
        <v>Central</v>
      </c>
      <c r="K7223" s="11" t="str">
        <f t="shared" si="675"/>
        <v>2010s</v>
      </c>
      <c r="L7223" s="11" t="str">
        <f t="shared" si="676"/>
        <v>Cereal</v>
      </c>
      <c r="M7223" s="18">
        <f t="shared" si="677"/>
        <v>5.0481680071492403E-2</v>
      </c>
    </row>
    <row r="7224" spans="1:13">
      <c r="A7224" s="4">
        <v>2014</v>
      </c>
      <c r="B7224" s="5" t="s">
        <v>210</v>
      </c>
      <c r="C7224" s="5" t="s">
        <v>249</v>
      </c>
      <c r="D7224" s="5" t="s">
        <v>17</v>
      </c>
      <c r="E7224" s="5">
        <v>480</v>
      </c>
      <c r="F7224" s="6">
        <v>541.66999999999996</v>
      </c>
      <c r="H7224" s="15" t="str">
        <f t="shared" si="672"/>
        <v>Low</v>
      </c>
      <c r="I7224" s="11" t="str">
        <f t="shared" si="673"/>
        <v>Small</v>
      </c>
      <c r="J7224" s="11" t="str">
        <f t="shared" si="674"/>
        <v>Central</v>
      </c>
      <c r="K7224" s="11" t="str">
        <f t="shared" si="675"/>
        <v>2010s</v>
      </c>
      <c r="L7224" s="11" t="str">
        <f t="shared" si="676"/>
        <v>Pulse</v>
      </c>
      <c r="M7224" s="18">
        <f t="shared" si="677"/>
        <v>1.1284791666666665</v>
      </c>
    </row>
    <row r="7225" spans="1:13">
      <c r="A7225" s="4">
        <v>2015</v>
      </c>
      <c r="B7225" s="5" t="s">
        <v>210</v>
      </c>
      <c r="C7225" s="5" t="s">
        <v>249</v>
      </c>
      <c r="D7225" s="5" t="s">
        <v>15</v>
      </c>
      <c r="E7225" s="5">
        <v>133840</v>
      </c>
      <c r="F7225" s="6">
        <v>2256.0500000000002</v>
      </c>
      <c r="H7225" s="15" t="str">
        <f t="shared" si="672"/>
        <v>Medium</v>
      </c>
      <c r="I7225" s="11" t="str">
        <f t="shared" si="673"/>
        <v>Large</v>
      </c>
      <c r="J7225" s="11" t="str">
        <f t="shared" si="674"/>
        <v>Central</v>
      </c>
      <c r="K7225" s="11" t="str">
        <f t="shared" si="675"/>
        <v>2010s</v>
      </c>
      <c r="L7225" s="11" t="str">
        <f t="shared" si="676"/>
        <v>Cereal</v>
      </c>
      <c r="M7225" s="18">
        <f t="shared" si="677"/>
        <v>1.6856320980274956E-2</v>
      </c>
    </row>
    <row r="7226" spans="1:13">
      <c r="A7226" s="4">
        <v>2015</v>
      </c>
      <c r="B7226" s="5" t="s">
        <v>210</v>
      </c>
      <c r="C7226" s="5" t="s">
        <v>249</v>
      </c>
      <c r="D7226" s="5" t="s">
        <v>16</v>
      </c>
      <c r="E7226" s="5">
        <v>42950</v>
      </c>
      <c r="F7226" s="6">
        <v>2016.53</v>
      </c>
      <c r="H7226" s="15" t="str">
        <f t="shared" si="672"/>
        <v>Medium</v>
      </c>
      <c r="I7226" s="11" t="str">
        <f t="shared" si="673"/>
        <v>Large</v>
      </c>
      <c r="J7226" s="11" t="str">
        <f t="shared" si="674"/>
        <v>Central</v>
      </c>
      <c r="K7226" s="11" t="str">
        <f t="shared" si="675"/>
        <v>2010s</v>
      </c>
      <c r="L7226" s="11" t="str">
        <f t="shared" si="676"/>
        <v>Cereal</v>
      </c>
      <c r="M7226" s="18">
        <f t="shared" si="677"/>
        <v>4.6950640279394641E-2</v>
      </c>
    </row>
    <row r="7227" spans="1:13">
      <c r="A7227" s="4">
        <v>2015</v>
      </c>
      <c r="B7227" s="5" t="s">
        <v>210</v>
      </c>
      <c r="C7227" s="5" t="s">
        <v>249</v>
      </c>
      <c r="D7227" s="5" t="s">
        <v>17</v>
      </c>
      <c r="E7227" s="5">
        <v>500</v>
      </c>
      <c r="F7227" s="6">
        <v>500</v>
      </c>
      <c r="H7227" s="15" t="str">
        <f t="shared" si="672"/>
        <v>Low</v>
      </c>
      <c r="I7227" s="11" t="str">
        <f t="shared" si="673"/>
        <v>Small</v>
      </c>
      <c r="J7227" s="11" t="str">
        <f t="shared" si="674"/>
        <v>Central</v>
      </c>
      <c r="K7227" s="11" t="str">
        <f t="shared" si="675"/>
        <v>2010s</v>
      </c>
      <c r="L7227" s="11" t="str">
        <f t="shared" si="676"/>
        <v>Pulse</v>
      </c>
      <c r="M7227" s="18">
        <f t="shared" si="677"/>
        <v>1</v>
      </c>
    </row>
    <row r="7228" spans="1:13">
      <c r="A7228" s="4">
        <v>2016</v>
      </c>
      <c r="B7228" s="5" t="s">
        <v>210</v>
      </c>
      <c r="C7228" s="5" t="s">
        <v>249</v>
      </c>
      <c r="D7228" s="5" t="s">
        <v>15</v>
      </c>
      <c r="E7228" s="5">
        <v>141440</v>
      </c>
      <c r="F7228" s="6">
        <v>2395</v>
      </c>
      <c r="H7228" s="15" t="str">
        <f t="shared" si="672"/>
        <v>Medium</v>
      </c>
      <c r="I7228" s="11" t="str">
        <f t="shared" si="673"/>
        <v>Large</v>
      </c>
      <c r="J7228" s="11" t="str">
        <f t="shared" si="674"/>
        <v>Central</v>
      </c>
      <c r="K7228" s="11" t="str">
        <f t="shared" si="675"/>
        <v>2010s</v>
      </c>
      <c r="L7228" s="11" t="str">
        <f t="shared" si="676"/>
        <v>Cereal</v>
      </c>
      <c r="M7228" s="18">
        <f t="shared" si="677"/>
        <v>1.6932975113122171E-2</v>
      </c>
    </row>
    <row r="7229" spans="1:13">
      <c r="A7229" s="4">
        <v>2016</v>
      </c>
      <c r="B7229" s="5" t="s">
        <v>210</v>
      </c>
      <c r="C7229" s="5" t="s">
        <v>249</v>
      </c>
      <c r="D7229" s="5" t="s">
        <v>16</v>
      </c>
      <c r="E7229" s="5">
        <v>37340</v>
      </c>
      <c r="F7229" s="6">
        <v>2429</v>
      </c>
      <c r="H7229" s="15" t="str">
        <f t="shared" si="672"/>
        <v>Medium</v>
      </c>
      <c r="I7229" s="11" t="str">
        <f t="shared" si="673"/>
        <v>Large</v>
      </c>
      <c r="J7229" s="11" t="str">
        <f t="shared" si="674"/>
        <v>Central</v>
      </c>
      <c r="K7229" s="11" t="str">
        <f t="shared" si="675"/>
        <v>2010s</v>
      </c>
      <c r="L7229" s="11" t="str">
        <f t="shared" si="676"/>
        <v>Cereal</v>
      </c>
      <c r="M7229" s="18">
        <f t="shared" si="677"/>
        <v>6.5050883770755227E-2</v>
      </c>
    </row>
    <row r="7230" spans="1:13">
      <c r="A7230" s="4">
        <v>2016</v>
      </c>
      <c r="B7230" s="5" t="s">
        <v>210</v>
      </c>
      <c r="C7230" s="5" t="s">
        <v>249</v>
      </c>
      <c r="D7230" s="5" t="s">
        <v>17</v>
      </c>
      <c r="E7230" s="5">
        <v>590</v>
      </c>
      <c r="F7230" s="6">
        <v>750</v>
      </c>
      <c r="H7230" s="15" t="str">
        <f t="shared" si="672"/>
        <v>Low</v>
      </c>
      <c r="I7230" s="11" t="str">
        <f t="shared" si="673"/>
        <v>Small</v>
      </c>
      <c r="J7230" s="11" t="str">
        <f t="shared" si="674"/>
        <v>Central</v>
      </c>
      <c r="K7230" s="11" t="str">
        <f t="shared" si="675"/>
        <v>2010s</v>
      </c>
      <c r="L7230" s="11" t="str">
        <f t="shared" si="676"/>
        <v>Pulse</v>
      </c>
      <c r="M7230" s="18">
        <f t="shared" si="677"/>
        <v>1.271186440677966</v>
      </c>
    </row>
    <row r="7231" spans="1:13">
      <c r="A7231" s="4">
        <v>2017</v>
      </c>
      <c r="B7231" s="5" t="s">
        <v>210</v>
      </c>
      <c r="C7231" s="5" t="s">
        <v>249</v>
      </c>
      <c r="D7231" s="5" t="s">
        <v>15</v>
      </c>
      <c r="E7231" s="5">
        <v>149800</v>
      </c>
      <c r="F7231" s="6">
        <v>2518</v>
      </c>
      <c r="H7231" s="15" t="str">
        <f t="shared" si="672"/>
        <v>Medium</v>
      </c>
      <c r="I7231" s="11" t="str">
        <f t="shared" si="673"/>
        <v>Large</v>
      </c>
      <c r="J7231" s="11" t="str">
        <f t="shared" si="674"/>
        <v>Central</v>
      </c>
      <c r="K7231" s="11" t="str">
        <f t="shared" si="675"/>
        <v>2010s</v>
      </c>
      <c r="L7231" s="11" t="str">
        <f t="shared" si="676"/>
        <v>Cereal</v>
      </c>
      <c r="M7231" s="18">
        <f t="shared" si="677"/>
        <v>1.6809078771695594E-2</v>
      </c>
    </row>
    <row r="7232" spans="1:13">
      <c r="A7232" s="4">
        <v>2017</v>
      </c>
      <c r="B7232" s="5" t="s">
        <v>210</v>
      </c>
      <c r="C7232" s="5" t="s">
        <v>249</v>
      </c>
      <c r="D7232" s="5" t="s">
        <v>16</v>
      </c>
      <c r="E7232" s="5">
        <v>36160</v>
      </c>
      <c r="F7232" s="6">
        <v>2425.7399999999998</v>
      </c>
      <c r="H7232" s="15" t="str">
        <f t="shared" si="672"/>
        <v>Medium</v>
      </c>
      <c r="I7232" s="11" t="str">
        <f t="shared" si="673"/>
        <v>Large</v>
      </c>
      <c r="J7232" s="11" t="str">
        <f t="shared" si="674"/>
        <v>Central</v>
      </c>
      <c r="K7232" s="11" t="str">
        <f t="shared" si="675"/>
        <v>2010s</v>
      </c>
      <c r="L7232" s="11" t="str">
        <f t="shared" si="676"/>
        <v>Cereal</v>
      </c>
      <c r="M7232" s="18">
        <f t="shared" si="677"/>
        <v>6.7083517699115039E-2</v>
      </c>
    </row>
    <row r="7233" spans="1:13">
      <c r="A7233" s="4">
        <v>2017</v>
      </c>
      <c r="B7233" s="5" t="s">
        <v>210</v>
      </c>
      <c r="C7233" s="5" t="s">
        <v>249</v>
      </c>
      <c r="D7233" s="5" t="s">
        <v>17</v>
      </c>
      <c r="E7233" s="5">
        <v>1330</v>
      </c>
      <c r="F7233" s="6">
        <v>942.06</v>
      </c>
      <c r="H7233" s="15" t="str">
        <f t="shared" si="672"/>
        <v>Low</v>
      </c>
      <c r="I7233" s="11" t="str">
        <f t="shared" si="673"/>
        <v>Medium</v>
      </c>
      <c r="J7233" s="11" t="str">
        <f t="shared" si="674"/>
        <v>Central</v>
      </c>
      <c r="K7233" s="11" t="str">
        <f t="shared" si="675"/>
        <v>2010s</v>
      </c>
      <c r="L7233" s="11" t="str">
        <f t="shared" si="676"/>
        <v>Pulse</v>
      </c>
      <c r="M7233" s="18">
        <f t="shared" si="677"/>
        <v>0.70831578947368412</v>
      </c>
    </row>
    <row r="7234" spans="1:13">
      <c r="A7234" s="4">
        <v>2008</v>
      </c>
      <c r="B7234" s="5" t="s">
        <v>210</v>
      </c>
      <c r="C7234" s="5" t="s">
        <v>250</v>
      </c>
      <c r="D7234" s="5" t="s">
        <v>15</v>
      </c>
      <c r="E7234" s="5">
        <v>182550</v>
      </c>
      <c r="F7234" s="6">
        <v>1796</v>
      </c>
      <c r="H7234" s="15" t="str">
        <f t="shared" si="672"/>
        <v>Medium</v>
      </c>
      <c r="I7234" s="11" t="str">
        <f t="shared" si="673"/>
        <v>Large</v>
      </c>
      <c r="J7234" s="11" t="str">
        <f t="shared" si="674"/>
        <v>Central</v>
      </c>
      <c r="K7234" s="11" t="str">
        <f t="shared" si="675"/>
        <v>2000s</v>
      </c>
      <c r="L7234" s="11" t="str">
        <f t="shared" si="676"/>
        <v>Cereal</v>
      </c>
      <c r="M7234" s="18">
        <f t="shared" si="677"/>
        <v>9.8384004382360991E-3</v>
      </c>
    </row>
    <row r="7235" spans="1:13">
      <c r="A7235" s="4">
        <v>2008</v>
      </c>
      <c r="B7235" s="5" t="s">
        <v>210</v>
      </c>
      <c r="C7235" s="5" t="s">
        <v>250</v>
      </c>
      <c r="D7235" s="5" t="s">
        <v>16</v>
      </c>
      <c r="E7235" s="5">
        <v>9880</v>
      </c>
      <c r="F7235" s="6">
        <v>824.9</v>
      </c>
      <c r="H7235" s="15" t="str">
        <f t="shared" ref="H7235:H7298" si="678">IF(F7235&lt;1000,"Low",IF(F7235&lt;3000,"Medium","High"))</f>
        <v>Low</v>
      </c>
      <c r="I7235" s="11" t="str">
        <f t="shared" ref="I7235:I7298" si="679">IF(E7235&lt;1000,"Small",IF(E7235&lt;5000,"Medium","Large"))</f>
        <v>Large</v>
      </c>
      <c r="J7235" s="11" t="str">
        <f t="shared" ref="J7235:J7298" si="680">IF(OR(B7235="Punjab",B7235="Haryana",B7235="Himachal Pradesh",B7235="Jammu and Kashmir",B7235="Uttarakhand",B7235="Delhi",B7235="Chandigarh"),"North",IF(OR(B7235="Tamil Nadu",B7235="Karnataka",B7235="Kerala",B7235="Andhra Pradesh",B7235="Telangana"),"South",IF(OR(B7235="Maharashtra",B7235="Gujarat",B7235="Goa",B7235="Rajasthan"),"West",IF(OR(B7235="West Bengal",B7235="Bihar",B7235="Jharkhand",B7235="Odisha",B7235="Assam",B7235="Sikkim",B7235="Arunachal Pradesh",B7235="Manipur",B7235="Meghalaya",B7235="Mizoram",B7235="Nagaland",B7235="Tripura"),"East","Central"))))</f>
        <v>Central</v>
      </c>
      <c r="K7235" s="11" t="str">
        <f t="shared" ref="K7235:K7298" si="681">LEFT(A7235,3)&amp;"0s"</f>
        <v>2000s</v>
      </c>
      <c r="L7235" s="11" t="str">
        <f t="shared" ref="L7235:L7298" si="682">IF(D7235="Rice","Cereal",IF(D7235="Maize","Cereal",IF(D7235="Chickpea","Pulse",IF(D7235="Cotton","Fiber","Other"))))</f>
        <v>Cereal</v>
      </c>
      <c r="M7235" s="18">
        <f t="shared" ref="M7235:M7298" si="683">F7235/E7235</f>
        <v>8.3491902834008092E-2</v>
      </c>
    </row>
    <row r="7236" spans="1:13">
      <c r="A7236" s="4">
        <v>2008</v>
      </c>
      <c r="B7236" s="5" t="s">
        <v>210</v>
      </c>
      <c r="C7236" s="5" t="s">
        <v>250</v>
      </c>
      <c r="D7236" s="5" t="s">
        <v>17</v>
      </c>
      <c r="E7236" s="5">
        <v>90</v>
      </c>
      <c r="F7236" s="6">
        <v>1111.1099999999999</v>
      </c>
      <c r="H7236" s="15" t="str">
        <f t="shared" si="678"/>
        <v>Medium</v>
      </c>
      <c r="I7236" s="11" t="str">
        <f t="shared" si="679"/>
        <v>Small</v>
      </c>
      <c r="J7236" s="11" t="str">
        <f t="shared" si="680"/>
        <v>Central</v>
      </c>
      <c r="K7236" s="11" t="str">
        <f t="shared" si="681"/>
        <v>2000s</v>
      </c>
      <c r="L7236" s="11" t="str">
        <f t="shared" si="682"/>
        <v>Pulse</v>
      </c>
      <c r="M7236" s="18">
        <f t="shared" si="683"/>
        <v>12.345666666666666</v>
      </c>
    </row>
    <row r="7237" spans="1:13">
      <c r="A7237" s="4">
        <v>2009</v>
      </c>
      <c r="B7237" s="5" t="s">
        <v>210</v>
      </c>
      <c r="C7237" s="5" t="s">
        <v>250</v>
      </c>
      <c r="D7237" s="5" t="s">
        <v>15</v>
      </c>
      <c r="E7237" s="5">
        <v>185140</v>
      </c>
      <c r="F7237" s="6">
        <v>1980.02</v>
      </c>
      <c r="H7237" s="15" t="str">
        <f t="shared" si="678"/>
        <v>Medium</v>
      </c>
      <c r="I7237" s="11" t="str">
        <f t="shared" si="679"/>
        <v>Large</v>
      </c>
      <c r="J7237" s="11" t="str">
        <f t="shared" si="680"/>
        <v>Central</v>
      </c>
      <c r="K7237" s="11" t="str">
        <f t="shared" si="681"/>
        <v>2000s</v>
      </c>
      <c r="L7237" s="11" t="str">
        <f t="shared" si="682"/>
        <v>Cereal</v>
      </c>
      <c r="M7237" s="18">
        <f t="shared" si="683"/>
        <v>1.0694717511072701E-2</v>
      </c>
    </row>
    <row r="7238" spans="1:13">
      <c r="A7238" s="4">
        <v>2009</v>
      </c>
      <c r="B7238" s="5" t="s">
        <v>210</v>
      </c>
      <c r="C7238" s="5" t="s">
        <v>250</v>
      </c>
      <c r="D7238" s="5" t="s">
        <v>16</v>
      </c>
      <c r="E7238" s="5">
        <v>9690</v>
      </c>
      <c r="F7238" s="6">
        <v>887.51</v>
      </c>
      <c r="H7238" s="15" t="str">
        <f t="shared" si="678"/>
        <v>Low</v>
      </c>
      <c r="I7238" s="11" t="str">
        <f t="shared" si="679"/>
        <v>Large</v>
      </c>
      <c r="J7238" s="11" t="str">
        <f t="shared" si="680"/>
        <v>Central</v>
      </c>
      <c r="K7238" s="11" t="str">
        <f t="shared" si="681"/>
        <v>2000s</v>
      </c>
      <c r="L7238" s="11" t="str">
        <f t="shared" si="682"/>
        <v>Cereal</v>
      </c>
      <c r="M7238" s="18">
        <f t="shared" si="683"/>
        <v>9.1590299277605772E-2</v>
      </c>
    </row>
    <row r="7239" spans="1:13">
      <c r="A7239" s="4">
        <v>2009</v>
      </c>
      <c r="B7239" s="5" t="s">
        <v>210</v>
      </c>
      <c r="C7239" s="5" t="s">
        <v>250</v>
      </c>
      <c r="D7239" s="5" t="s">
        <v>17</v>
      </c>
      <c r="E7239" s="5">
        <v>90</v>
      </c>
      <c r="F7239" s="6">
        <v>888.89</v>
      </c>
      <c r="H7239" s="15" t="str">
        <f t="shared" si="678"/>
        <v>Low</v>
      </c>
      <c r="I7239" s="11" t="str">
        <f t="shared" si="679"/>
        <v>Small</v>
      </c>
      <c r="J7239" s="11" t="str">
        <f t="shared" si="680"/>
        <v>Central</v>
      </c>
      <c r="K7239" s="11" t="str">
        <f t="shared" si="681"/>
        <v>2000s</v>
      </c>
      <c r="L7239" s="11" t="str">
        <f t="shared" si="682"/>
        <v>Pulse</v>
      </c>
      <c r="M7239" s="18">
        <f t="shared" si="683"/>
        <v>9.8765555555555551</v>
      </c>
    </row>
    <row r="7240" spans="1:13">
      <c r="A7240" s="4">
        <v>2010</v>
      </c>
      <c r="B7240" s="5" t="s">
        <v>210</v>
      </c>
      <c r="C7240" s="5" t="s">
        <v>250</v>
      </c>
      <c r="D7240" s="5" t="s">
        <v>15</v>
      </c>
      <c r="E7240" s="5">
        <v>188220</v>
      </c>
      <c r="F7240" s="6">
        <v>2129.42</v>
      </c>
      <c r="H7240" s="15" t="str">
        <f t="shared" si="678"/>
        <v>Medium</v>
      </c>
      <c r="I7240" s="11" t="str">
        <f t="shared" si="679"/>
        <v>Large</v>
      </c>
      <c r="J7240" s="11" t="str">
        <f t="shared" si="680"/>
        <v>Central</v>
      </c>
      <c r="K7240" s="11" t="str">
        <f t="shared" si="681"/>
        <v>2010s</v>
      </c>
      <c r="L7240" s="11" t="str">
        <f t="shared" si="682"/>
        <v>Cereal</v>
      </c>
      <c r="M7240" s="18">
        <f t="shared" si="683"/>
        <v>1.1313462968866221E-2</v>
      </c>
    </row>
    <row r="7241" spans="1:13">
      <c r="A7241" s="4">
        <v>2010</v>
      </c>
      <c r="B7241" s="5" t="s">
        <v>210</v>
      </c>
      <c r="C7241" s="5" t="s">
        <v>250</v>
      </c>
      <c r="D7241" s="5" t="s">
        <v>16</v>
      </c>
      <c r="E7241" s="5">
        <v>9810</v>
      </c>
      <c r="F7241" s="6">
        <v>833.84</v>
      </c>
      <c r="H7241" s="15" t="str">
        <f t="shared" si="678"/>
        <v>Low</v>
      </c>
      <c r="I7241" s="11" t="str">
        <f t="shared" si="679"/>
        <v>Large</v>
      </c>
      <c r="J7241" s="11" t="str">
        <f t="shared" si="680"/>
        <v>Central</v>
      </c>
      <c r="K7241" s="11" t="str">
        <f t="shared" si="681"/>
        <v>2010s</v>
      </c>
      <c r="L7241" s="11" t="str">
        <f t="shared" si="682"/>
        <v>Cereal</v>
      </c>
      <c r="M7241" s="18">
        <f t="shared" si="683"/>
        <v>8.4998980632008156E-2</v>
      </c>
    </row>
    <row r="7242" spans="1:13">
      <c r="A7242" s="4">
        <v>2010</v>
      </c>
      <c r="B7242" s="5" t="s">
        <v>210</v>
      </c>
      <c r="C7242" s="5" t="s">
        <v>250</v>
      </c>
      <c r="D7242" s="5" t="s">
        <v>17</v>
      </c>
      <c r="E7242" s="5">
        <v>120</v>
      </c>
      <c r="F7242" s="6">
        <v>666.67</v>
      </c>
      <c r="H7242" s="15" t="str">
        <f t="shared" si="678"/>
        <v>Low</v>
      </c>
      <c r="I7242" s="11" t="str">
        <f t="shared" si="679"/>
        <v>Small</v>
      </c>
      <c r="J7242" s="11" t="str">
        <f t="shared" si="680"/>
        <v>Central</v>
      </c>
      <c r="K7242" s="11" t="str">
        <f t="shared" si="681"/>
        <v>2010s</v>
      </c>
      <c r="L7242" s="11" t="str">
        <f t="shared" si="682"/>
        <v>Pulse</v>
      </c>
      <c r="M7242" s="18">
        <f t="shared" si="683"/>
        <v>5.5555833333333329</v>
      </c>
    </row>
    <row r="7243" spans="1:13">
      <c r="A7243" s="4">
        <v>2011</v>
      </c>
      <c r="B7243" s="5" t="s">
        <v>210</v>
      </c>
      <c r="C7243" s="5" t="s">
        <v>250</v>
      </c>
      <c r="D7243" s="5" t="s">
        <v>15</v>
      </c>
      <c r="E7243" s="5">
        <v>185390</v>
      </c>
      <c r="F7243" s="6">
        <v>2441.23</v>
      </c>
      <c r="H7243" s="15" t="str">
        <f t="shared" si="678"/>
        <v>Medium</v>
      </c>
      <c r="I7243" s="11" t="str">
        <f t="shared" si="679"/>
        <v>Large</v>
      </c>
      <c r="J7243" s="11" t="str">
        <f t="shared" si="680"/>
        <v>Central</v>
      </c>
      <c r="K7243" s="11" t="str">
        <f t="shared" si="681"/>
        <v>2010s</v>
      </c>
      <c r="L7243" s="11" t="str">
        <f t="shared" si="682"/>
        <v>Cereal</v>
      </c>
      <c r="M7243" s="18">
        <f t="shared" si="683"/>
        <v>1.316807810561519E-2</v>
      </c>
    </row>
    <row r="7244" spans="1:13">
      <c r="A7244" s="4">
        <v>2011</v>
      </c>
      <c r="B7244" s="5" t="s">
        <v>210</v>
      </c>
      <c r="C7244" s="5" t="s">
        <v>250</v>
      </c>
      <c r="D7244" s="5" t="s">
        <v>16</v>
      </c>
      <c r="E7244" s="5">
        <v>9100</v>
      </c>
      <c r="F7244" s="6">
        <v>981.32</v>
      </c>
      <c r="H7244" s="15" t="str">
        <f t="shared" si="678"/>
        <v>Low</v>
      </c>
      <c r="I7244" s="11" t="str">
        <f t="shared" si="679"/>
        <v>Large</v>
      </c>
      <c r="J7244" s="11" t="str">
        <f t="shared" si="680"/>
        <v>Central</v>
      </c>
      <c r="K7244" s="11" t="str">
        <f t="shared" si="681"/>
        <v>2010s</v>
      </c>
      <c r="L7244" s="11" t="str">
        <f t="shared" si="682"/>
        <v>Cereal</v>
      </c>
      <c r="M7244" s="18">
        <f t="shared" si="683"/>
        <v>0.10783736263736264</v>
      </c>
    </row>
    <row r="7245" spans="1:13">
      <c r="A7245" s="4">
        <v>2011</v>
      </c>
      <c r="B7245" s="5" t="s">
        <v>210</v>
      </c>
      <c r="C7245" s="5" t="s">
        <v>250</v>
      </c>
      <c r="D7245" s="5" t="s">
        <v>17</v>
      </c>
      <c r="E7245" s="5">
        <v>130</v>
      </c>
      <c r="F7245" s="6">
        <v>1076.92</v>
      </c>
      <c r="H7245" s="15" t="str">
        <f t="shared" si="678"/>
        <v>Medium</v>
      </c>
      <c r="I7245" s="11" t="str">
        <f t="shared" si="679"/>
        <v>Small</v>
      </c>
      <c r="J7245" s="11" t="str">
        <f t="shared" si="680"/>
        <v>Central</v>
      </c>
      <c r="K7245" s="11" t="str">
        <f t="shared" si="681"/>
        <v>2010s</v>
      </c>
      <c r="L7245" s="11" t="str">
        <f t="shared" si="682"/>
        <v>Pulse</v>
      </c>
      <c r="M7245" s="18">
        <f t="shared" si="683"/>
        <v>8.2840000000000007</v>
      </c>
    </row>
    <row r="7246" spans="1:13">
      <c r="A7246" s="4">
        <v>2012</v>
      </c>
      <c r="B7246" s="5" t="s">
        <v>210</v>
      </c>
      <c r="C7246" s="5" t="s">
        <v>250</v>
      </c>
      <c r="D7246" s="5" t="s">
        <v>15</v>
      </c>
      <c r="E7246" s="5">
        <v>186680</v>
      </c>
      <c r="F7246" s="6">
        <v>2563</v>
      </c>
      <c r="H7246" s="15" t="str">
        <f t="shared" si="678"/>
        <v>Medium</v>
      </c>
      <c r="I7246" s="11" t="str">
        <f t="shared" si="679"/>
        <v>Large</v>
      </c>
      <c r="J7246" s="11" t="str">
        <f t="shared" si="680"/>
        <v>Central</v>
      </c>
      <c r="K7246" s="11" t="str">
        <f t="shared" si="681"/>
        <v>2010s</v>
      </c>
      <c r="L7246" s="11" t="str">
        <f t="shared" si="682"/>
        <v>Cereal</v>
      </c>
      <c r="M7246" s="18">
        <f t="shared" si="683"/>
        <v>1.3729376473109064E-2</v>
      </c>
    </row>
    <row r="7247" spans="1:13">
      <c r="A7247" s="4">
        <v>2012</v>
      </c>
      <c r="B7247" s="5" t="s">
        <v>210</v>
      </c>
      <c r="C7247" s="5" t="s">
        <v>250</v>
      </c>
      <c r="D7247" s="5" t="s">
        <v>16</v>
      </c>
      <c r="E7247" s="5">
        <v>10220</v>
      </c>
      <c r="F7247" s="6">
        <v>1118.4000000000001</v>
      </c>
      <c r="H7247" s="15" t="str">
        <f t="shared" si="678"/>
        <v>Medium</v>
      </c>
      <c r="I7247" s="11" t="str">
        <f t="shared" si="679"/>
        <v>Large</v>
      </c>
      <c r="J7247" s="11" t="str">
        <f t="shared" si="680"/>
        <v>Central</v>
      </c>
      <c r="K7247" s="11" t="str">
        <f t="shared" si="681"/>
        <v>2010s</v>
      </c>
      <c r="L7247" s="11" t="str">
        <f t="shared" si="682"/>
        <v>Cereal</v>
      </c>
      <c r="M7247" s="18">
        <f t="shared" si="683"/>
        <v>0.10943248532289629</v>
      </c>
    </row>
    <row r="7248" spans="1:13">
      <c r="A7248" s="4">
        <v>2012</v>
      </c>
      <c r="B7248" s="5" t="s">
        <v>210</v>
      </c>
      <c r="C7248" s="5" t="s">
        <v>250</v>
      </c>
      <c r="D7248" s="5" t="s">
        <v>17</v>
      </c>
      <c r="E7248" s="5">
        <v>150</v>
      </c>
      <c r="F7248" s="6">
        <v>1200</v>
      </c>
      <c r="H7248" s="15" t="str">
        <f t="shared" si="678"/>
        <v>Medium</v>
      </c>
      <c r="I7248" s="11" t="str">
        <f t="shared" si="679"/>
        <v>Small</v>
      </c>
      <c r="J7248" s="11" t="str">
        <f t="shared" si="680"/>
        <v>Central</v>
      </c>
      <c r="K7248" s="11" t="str">
        <f t="shared" si="681"/>
        <v>2010s</v>
      </c>
      <c r="L7248" s="11" t="str">
        <f t="shared" si="682"/>
        <v>Pulse</v>
      </c>
      <c r="M7248" s="18">
        <f t="shared" si="683"/>
        <v>8</v>
      </c>
    </row>
    <row r="7249" spans="1:13">
      <c r="A7249" s="4">
        <v>2013</v>
      </c>
      <c r="B7249" s="5" t="s">
        <v>210</v>
      </c>
      <c r="C7249" s="5" t="s">
        <v>250</v>
      </c>
      <c r="D7249" s="5" t="s">
        <v>15</v>
      </c>
      <c r="E7249" s="5">
        <v>173560</v>
      </c>
      <c r="F7249" s="6">
        <v>2695.96</v>
      </c>
      <c r="H7249" s="15" t="str">
        <f t="shared" si="678"/>
        <v>Medium</v>
      </c>
      <c r="I7249" s="11" t="str">
        <f t="shared" si="679"/>
        <v>Large</v>
      </c>
      <c r="J7249" s="11" t="str">
        <f t="shared" si="680"/>
        <v>Central</v>
      </c>
      <c r="K7249" s="11" t="str">
        <f t="shared" si="681"/>
        <v>2010s</v>
      </c>
      <c r="L7249" s="11" t="str">
        <f t="shared" si="682"/>
        <v>Cereal</v>
      </c>
      <c r="M7249" s="18">
        <f t="shared" si="683"/>
        <v>1.5533302604286703E-2</v>
      </c>
    </row>
    <row r="7250" spans="1:13">
      <c r="A7250" s="4">
        <v>2013</v>
      </c>
      <c r="B7250" s="5" t="s">
        <v>210</v>
      </c>
      <c r="C7250" s="5" t="s">
        <v>250</v>
      </c>
      <c r="D7250" s="5" t="s">
        <v>16</v>
      </c>
      <c r="E7250" s="5">
        <v>8280</v>
      </c>
      <c r="F7250" s="6">
        <v>1853.86</v>
      </c>
      <c r="H7250" s="15" t="str">
        <f t="shared" si="678"/>
        <v>Medium</v>
      </c>
      <c r="I7250" s="11" t="str">
        <f t="shared" si="679"/>
        <v>Large</v>
      </c>
      <c r="J7250" s="11" t="str">
        <f t="shared" si="680"/>
        <v>Central</v>
      </c>
      <c r="K7250" s="11" t="str">
        <f t="shared" si="681"/>
        <v>2010s</v>
      </c>
      <c r="L7250" s="11" t="str">
        <f t="shared" si="682"/>
        <v>Cereal</v>
      </c>
      <c r="M7250" s="18">
        <f t="shared" si="683"/>
        <v>0.22389613526570046</v>
      </c>
    </row>
    <row r="7251" spans="1:13">
      <c r="A7251" s="4">
        <v>2013</v>
      </c>
      <c r="B7251" s="5" t="s">
        <v>210</v>
      </c>
      <c r="C7251" s="5" t="s">
        <v>250</v>
      </c>
      <c r="D7251" s="5" t="s">
        <v>17</v>
      </c>
      <c r="E7251" s="5">
        <v>230</v>
      </c>
      <c r="F7251" s="6">
        <v>478.26</v>
      </c>
      <c r="H7251" s="15" t="str">
        <f t="shared" si="678"/>
        <v>Low</v>
      </c>
      <c r="I7251" s="11" t="str">
        <f t="shared" si="679"/>
        <v>Small</v>
      </c>
      <c r="J7251" s="11" t="str">
        <f t="shared" si="680"/>
        <v>Central</v>
      </c>
      <c r="K7251" s="11" t="str">
        <f t="shared" si="681"/>
        <v>2010s</v>
      </c>
      <c r="L7251" s="11" t="str">
        <f t="shared" si="682"/>
        <v>Pulse</v>
      </c>
      <c r="M7251" s="18">
        <f t="shared" si="683"/>
        <v>2.0793913043478263</v>
      </c>
    </row>
    <row r="7252" spans="1:13">
      <c r="A7252" s="4">
        <v>2014</v>
      </c>
      <c r="B7252" s="5" t="s">
        <v>210</v>
      </c>
      <c r="C7252" s="5" t="s">
        <v>250</v>
      </c>
      <c r="D7252" s="5" t="s">
        <v>15</v>
      </c>
      <c r="E7252" s="5">
        <v>157230</v>
      </c>
      <c r="F7252" s="6">
        <v>2723.91</v>
      </c>
      <c r="H7252" s="15" t="str">
        <f t="shared" si="678"/>
        <v>Medium</v>
      </c>
      <c r="I7252" s="11" t="str">
        <f t="shared" si="679"/>
        <v>Large</v>
      </c>
      <c r="J7252" s="11" t="str">
        <f t="shared" si="680"/>
        <v>Central</v>
      </c>
      <c r="K7252" s="11" t="str">
        <f t="shared" si="681"/>
        <v>2010s</v>
      </c>
      <c r="L7252" s="11" t="str">
        <f t="shared" si="682"/>
        <v>Cereal</v>
      </c>
      <c r="M7252" s="18">
        <f t="shared" si="683"/>
        <v>1.7324365579087959E-2</v>
      </c>
    </row>
    <row r="7253" spans="1:13">
      <c r="A7253" s="4">
        <v>2014</v>
      </c>
      <c r="B7253" s="5" t="s">
        <v>210</v>
      </c>
      <c r="C7253" s="5" t="s">
        <v>250</v>
      </c>
      <c r="D7253" s="5" t="s">
        <v>16</v>
      </c>
      <c r="E7253" s="5">
        <v>7960</v>
      </c>
      <c r="F7253" s="6">
        <v>1399.5</v>
      </c>
      <c r="H7253" s="15" t="str">
        <f t="shared" si="678"/>
        <v>Medium</v>
      </c>
      <c r="I7253" s="11" t="str">
        <f t="shared" si="679"/>
        <v>Large</v>
      </c>
      <c r="J7253" s="11" t="str">
        <f t="shared" si="680"/>
        <v>Central</v>
      </c>
      <c r="K7253" s="11" t="str">
        <f t="shared" si="681"/>
        <v>2010s</v>
      </c>
      <c r="L7253" s="11" t="str">
        <f t="shared" si="682"/>
        <v>Cereal</v>
      </c>
      <c r="M7253" s="18">
        <f t="shared" si="683"/>
        <v>0.17581658291457286</v>
      </c>
    </row>
    <row r="7254" spans="1:13">
      <c r="A7254" s="4">
        <v>2014</v>
      </c>
      <c r="B7254" s="5" t="s">
        <v>210</v>
      </c>
      <c r="C7254" s="5" t="s">
        <v>250</v>
      </c>
      <c r="D7254" s="5" t="s">
        <v>17</v>
      </c>
      <c r="E7254" s="5">
        <v>120</v>
      </c>
      <c r="F7254" s="6">
        <v>583.33000000000004</v>
      </c>
      <c r="H7254" s="15" t="str">
        <f t="shared" si="678"/>
        <v>Low</v>
      </c>
      <c r="I7254" s="11" t="str">
        <f t="shared" si="679"/>
        <v>Small</v>
      </c>
      <c r="J7254" s="11" t="str">
        <f t="shared" si="680"/>
        <v>Central</v>
      </c>
      <c r="K7254" s="11" t="str">
        <f t="shared" si="681"/>
        <v>2010s</v>
      </c>
      <c r="L7254" s="11" t="str">
        <f t="shared" si="682"/>
        <v>Pulse</v>
      </c>
      <c r="M7254" s="18">
        <f t="shared" si="683"/>
        <v>4.8610833333333341</v>
      </c>
    </row>
    <row r="7255" spans="1:13">
      <c r="A7255" s="4">
        <v>2015</v>
      </c>
      <c r="B7255" s="5" t="s">
        <v>210</v>
      </c>
      <c r="C7255" s="5" t="s">
        <v>250</v>
      </c>
      <c r="D7255" s="5" t="s">
        <v>15</v>
      </c>
      <c r="E7255" s="5">
        <v>158810</v>
      </c>
      <c r="F7255" s="6">
        <v>2629.05</v>
      </c>
      <c r="H7255" s="15" t="str">
        <f t="shared" si="678"/>
        <v>Medium</v>
      </c>
      <c r="I7255" s="11" t="str">
        <f t="shared" si="679"/>
        <v>Large</v>
      </c>
      <c r="J7255" s="11" t="str">
        <f t="shared" si="680"/>
        <v>Central</v>
      </c>
      <c r="K7255" s="11" t="str">
        <f t="shared" si="681"/>
        <v>2010s</v>
      </c>
      <c r="L7255" s="11" t="str">
        <f t="shared" si="682"/>
        <v>Cereal</v>
      </c>
      <c r="M7255" s="18">
        <f t="shared" si="683"/>
        <v>1.6554687991940056E-2</v>
      </c>
    </row>
    <row r="7256" spans="1:13">
      <c r="A7256" s="4">
        <v>2015</v>
      </c>
      <c r="B7256" s="5" t="s">
        <v>210</v>
      </c>
      <c r="C7256" s="5" t="s">
        <v>250</v>
      </c>
      <c r="D7256" s="5" t="s">
        <v>16</v>
      </c>
      <c r="E7256" s="5">
        <v>6500</v>
      </c>
      <c r="F7256" s="6">
        <v>1481.54</v>
      </c>
      <c r="H7256" s="15" t="str">
        <f t="shared" si="678"/>
        <v>Medium</v>
      </c>
      <c r="I7256" s="11" t="str">
        <f t="shared" si="679"/>
        <v>Large</v>
      </c>
      <c r="J7256" s="11" t="str">
        <f t="shared" si="680"/>
        <v>Central</v>
      </c>
      <c r="K7256" s="11" t="str">
        <f t="shared" si="681"/>
        <v>2010s</v>
      </c>
      <c r="L7256" s="11" t="str">
        <f t="shared" si="682"/>
        <v>Cereal</v>
      </c>
      <c r="M7256" s="18">
        <f t="shared" si="683"/>
        <v>0.22792923076923077</v>
      </c>
    </row>
    <row r="7257" spans="1:13">
      <c r="A7257" s="4">
        <v>2015</v>
      </c>
      <c r="B7257" s="5" t="s">
        <v>210</v>
      </c>
      <c r="C7257" s="5" t="s">
        <v>250</v>
      </c>
      <c r="D7257" s="5" t="s">
        <v>17</v>
      </c>
      <c r="E7257" s="5">
        <v>70</v>
      </c>
      <c r="F7257" s="6">
        <v>428.57</v>
      </c>
      <c r="H7257" s="15" t="str">
        <f t="shared" si="678"/>
        <v>Low</v>
      </c>
      <c r="I7257" s="11" t="str">
        <f t="shared" si="679"/>
        <v>Small</v>
      </c>
      <c r="J7257" s="11" t="str">
        <f t="shared" si="680"/>
        <v>Central</v>
      </c>
      <c r="K7257" s="11" t="str">
        <f t="shared" si="681"/>
        <v>2010s</v>
      </c>
      <c r="L7257" s="11" t="str">
        <f t="shared" si="682"/>
        <v>Pulse</v>
      </c>
      <c r="M7257" s="18">
        <f t="shared" si="683"/>
        <v>6.1224285714285713</v>
      </c>
    </row>
    <row r="7258" spans="1:13">
      <c r="A7258" s="4">
        <v>2016</v>
      </c>
      <c r="B7258" s="5" t="s">
        <v>210</v>
      </c>
      <c r="C7258" s="5" t="s">
        <v>250</v>
      </c>
      <c r="D7258" s="5" t="s">
        <v>15</v>
      </c>
      <c r="E7258" s="5">
        <v>182520</v>
      </c>
      <c r="F7258" s="6">
        <v>2774</v>
      </c>
      <c r="H7258" s="15" t="str">
        <f t="shared" si="678"/>
        <v>Medium</v>
      </c>
      <c r="I7258" s="11" t="str">
        <f t="shared" si="679"/>
        <v>Large</v>
      </c>
      <c r="J7258" s="11" t="str">
        <f t="shared" si="680"/>
        <v>Central</v>
      </c>
      <c r="K7258" s="11" t="str">
        <f t="shared" si="681"/>
        <v>2010s</v>
      </c>
      <c r="L7258" s="11" t="str">
        <f t="shared" si="682"/>
        <v>Cereal</v>
      </c>
      <c r="M7258" s="18">
        <f t="shared" si="683"/>
        <v>1.519833442910366E-2</v>
      </c>
    </row>
    <row r="7259" spans="1:13">
      <c r="A7259" s="4">
        <v>2016</v>
      </c>
      <c r="B7259" s="5" t="s">
        <v>210</v>
      </c>
      <c r="C7259" s="5" t="s">
        <v>250</v>
      </c>
      <c r="D7259" s="5" t="s">
        <v>16</v>
      </c>
      <c r="E7259" s="5">
        <v>9820</v>
      </c>
      <c r="F7259" s="6">
        <v>1857.36</v>
      </c>
      <c r="H7259" s="15" t="str">
        <f t="shared" si="678"/>
        <v>Medium</v>
      </c>
      <c r="I7259" s="11" t="str">
        <f t="shared" si="679"/>
        <v>Large</v>
      </c>
      <c r="J7259" s="11" t="str">
        <f t="shared" si="680"/>
        <v>Central</v>
      </c>
      <c r="K7259" s="11" t="str">
        <f t="shared" si="681"/>
        <v>2010s</v>
      </c>
      <c r="L7259" s="11" t="str">
        <f t="shared" si="682"/>
        <v>Cereal</v>
      </c>
      <c r="M7259" s="18">
        <f t="shared" si="683"/>
        <v>0.18914052953156821</v>
      </c>
    </row>
    <row r="7260" spans="1:13">
      <c r="A7260" s="4">
        <v>2016</v>
      </c>
      <c r="B7260" s="5" t="s">
        <v>210</v>
      </c>
      <c r="C7260" s="5" t="s">
        <v>250</v>
      </c>
      <c r="D7260" s="5" t="s">
        <v>17</v>
      </c>
      <c r="E7260" s="5">
        <v>330</v>
      </c>
      <c r="F7260" s="6">
        <v>751.53</v>
      </c>
      <c r="H7260" s="15" t="str">
        <f t="shared" si="678"/>
        <v>Low</v>
      </c>
      <c r="I7260" s="11" t="str">
        <f t="shared" si="679"/>
        <v>Small</v>
      </c>
      <c r="J7260" s="11" t="str">
        <f t="shared" si="680"/>
        <v>Central</v>
      </c>
      <c r="K7260" s="11" t="str">
        <f t="shared" si="681"/>
        <v>2010s</v>
      </c>
      <c r="L7260" s="11" t="str">
        <f t="shared" si="682"/>
        <v>Pulse</v>
      </c>
      <c r="M7260" s="18">
        <f t="shared" si="683"/>
        <v>2.2773636363636363</v>
      </c>
    </row>
    <row r="7261" spans="1:13">
      <c r="A7261" s="4">
        <v>2017</v>
      </c>
      <c r="B7261" s="5" t="s">
        <v>210</v>
      </c>
      <c r="C7261" s="5" t="s">
        <v>250</v>
      </c>
      <c r="D7261" s="5" t="s">
        <v>15</v>
      </c>
      <c r="E7261" s="5">
        <v>181780</v>
      </c>
      <c r="F7261" s="6">
        <v>3126</v>
      </c>
      <c r="H7261" s="15" t="str">
        <f t="shared" si="678"/>
        <v>High</v>
      </c>
      <c r="I7261" s="11" t="str">
        <f t="shared" si="679"/>
        <v>Large</v>
      </c>
      <c r="J7261" s="11" t="str">
        <f t="shared" si="680"/>
        <v>Central</v>
      </c>
      <c r="K7261" s="11" t="str">
        <f t="shared" si="681"/>
        <v>2010s</v>
      </c>
      <c r="L7261" s="11" t="str">
        <f t="shared" si="682"/>
        <v>Cereal</v>
      </c>
      <c r="M7261" s="18">
        <f t="shared" si="683"/>
        <v>1.7196611288370557E-2</v>
      </c>
    </row>
    <row r="7262" spans="1:13">
      <c r="A7262" s="4">
        <v>2017</v>
      </c>
      <c r="B7262" s="5" t="s">
        <v>210</v>
      </c>
      <c r="C7262" s="5" t="s">
        <v>250</v>
      </c>
      <c r="D7262" s="5" t="s">
        <v>16</v>
      </c>
      <c r="E7262" s="5">
        <v>8410</v>
      </c>
      <c r="F7262" s="6">
        <v>1541.1</v>
      </c>
      <c r="H7262" s="15" t="str">
        <f t="shared" si="678"/>
        <v>Medium</v>
      </c>
      <c r="I7262" s="11" t="str">
        <f t="shared" si="679"/>
        <v>Large</v>
      </c>
      <c r="J7262" s="11" t="str">
        <f t="shared" si="680"/>
        <v>Central</v>
      </c>
      <c r="K7262" s="11" t="str">
        <f t="shared" si="681"/>
        <v>2010s</v>
      </c>
      <c r="L7262" s="11" t="str">
        <f t="shared" si="682"/>
        <v>Cereal</v>
      </c>
      <c r="M7262" s="18">
        <f t="shared" si="683"/>
        <v>0.18324613555291319</v>
      </c>
    </row>
    <row r="7263" spans="1:13">
      <c r="A7263" s="4">
        <v>2017</v>
      </c>
      <c r="B7263" s="5" t="s">
        <v>210</v>
      </c>
      <c r="C7263" s="5" t="s">
        <v>250</v>
      </c>
      <c r="D7263" s="5" t="s">
        <v>17</v>
      </c>
      <c r="E7263" s="5">
        <v>400</v>
      </c>
      <c r="F7263" s="6">
        <v>940.15</v>
      </c>
      <c r="H7263" s="15" t="str">
        <f t="shared" si="678"/>
        <v>Low</v>
      </c>
      <c r="I7263" s="11" t="str">
        <f t="shared" si="679"/>
        <v>Small</v>
      </c>
      <c r="J7263" s="11" t="str">
        <f t="shared" si="680"/>
        <v>Central</v>
      </c>
      <c r="K7263" s="11" t="str">
        <f t="shared" si="681"/>
        <v>2010s</v>
      </c>
      <c r="L7263" s="11" t="str">
        <f t="shared" si="682"/>
        <v>Pulse</v>
      </c>
      <c r="M7263" s="18">
        <f t="shared" si="683"/>
        <v>2.3503750000000001</v>
      </c>
    </row>
    <row r="7264" spans="1:13">
      <c r="A7264" s="4">
        <v>2008</v>
      </c>
      <c r="B7264" s="5" t="s">
        <v>210</v>
      </c>
      <c r="C7264" s="5" t="s">
        <v>251</v>
      </c>
      <c r="D7264" s="5" t="s">
        <v>15</v>
      </c>
      <c r="E7264" s="5">
        <v>210100</v>
      </c>
      <c r="F7264" s="6">
        <v>2556.02</v>
      </c>
      <c r="H7264" s="15" t="str">
        <f t="shared" si="678"/>
        <v>Medium</v>
      </c>
      <c r="I7264" s="11" t="str">
        <f t="shared" si="679"/>
        <v>Large</v>
      </c>
      <c r="J7264" s="11" t="str">
        <f t="shared" si="680"/>
        <v>Central</v>
      </c>
      <c r="K7264" s="11" t="str">
        <f t="shared" si="681"/>
        <v>2000s</v>
      </c>
      <c r="L7264" s="11" t="str">
        <f t="shared" si="682"/>
        <v>Cereal</v>
      </c>
      <c r="M7264" s="18">
        <f t="shared" si="683"/>
        <v>1.2165730604474061E-2</v>
      </c>
    </row>
    <row r="7265" spans="1:13">
      <c r="A7265" s="4">
        <v>2008</v>
      </c>
      <c r="B7265" s="5" t="s">
        <v>210</v>
      </c>
      <c r="C7265" s="5" t="s">
        <v>251</v>
      </c>
      <c r="D7265" s="5" t="s">
        <v>16</v>
      </c>
      <c r="E7265" s="5">
        <v>3490</v>
      </c>
      <c r="F7265" s="6">
        <v>974.21</v>
      </c>
      <c r="H7265" s="15" t="str">
        <f t="shared" si="678"/>
        <v>Low</v>
      </c>
      <c r="I7265" s="11" t="str">
        <f t="shared" si="679"/>
        <v>Medium</v>
      </c>
      <c r="J7265" s="11" t="str">
        <f t="shared" si="680"/>
        <v>Central</v>
      </c>
      <c r="K7265" s="11" t="str">
        <f t="shared" si="681"/>
        <v>2000s</v>
      </c>
      <c r="L7265" s="11" t="str">
        <f t="shared" si="682"/>
        <v>Cereal</v>
      </c>
      <c r="M7265" s="18">
        <f t="shared" si="683"/>
        <v>0.27914326647564469</v>
      </c>
    </row>
    <row r="7266" spans="1:13">
      <c r="A7266" s="4">
        <v>2008</v>
      </c>
      <c r="B7266" s="5" t="s">
        <v>210</v>
      </c>
      <c r="C7266" s="5" t="s">
        <v>251</v>
      </c>
      <c r="D7266" s="5" t="s">
        <v>17</v>
      </c>
      <c r="E7266" s="5">
        <v>2850</v>
      </c>
      <c r="F7266" s="6">
        <v>1028.07</v>
      </c>
      <c r="H7266" s="15" t="str">
        <f t="shared" si="678"/>
        <v>Medium</v>
      </c>
      <c r="I7266" s="11" t="str">
        <f t="shared" si="679"/>
        <v>Medium</v>
      </c>
      <c r="J7266" s="11" t="str">
        <f t="shared" si="680"/>
        <v>Central</v>
      </c>
      <c r="K7266" s="11" t="str">
        <f t="shared" si="681"/>
        <v>2000s</v>
      </c>
      <c r="L7266" s="11" t="str">
        <f t="shared" si="682"/>
        <v>Pulse</v>
      </c>
      <c r="M7266" s="18">
        <f t="shared" si="683"/>
        <v>0.36072631578947367</v>
      </c>
    </row>
    <row r="7267" spans="1:13">
      <c r="A7267" s="4">
        <v>2009</v>
      </c>
      <c r="B7267" s="5" t="s">
        <v>210</v>
      </c>
      <c r="C7267" s="5" t="s">
        <v>251</v>
      </c>
      <c r="D7267" s="5" t="s">
        <v>15</v>
      </c>
      <c r="E7267" s="5">
        <v>210460</v>
      </c>
      <c r="F7267" s="6">
        <v>2458.71</v>
      </c>
      <c r="H7267" s="15" t="str">
        <f t="shared" si="678"/>
        <v>Medium</v>
      </c>
      <c r="I7267" s="11" t="str">
        <f t="shared" si="679"/>
        <v>Large</v>
      </c>
      <c r="J7267" s="11" t="str">
        <f t="shared" si="680"/>
        <v>Central</v>
      </c>
      <c r="K7267" s="11" t="str">
        <f t="shared" si="681"/>
        <v>2000s</v>
      </c>
      <c r="L7267" s="11" t="str">
        <f t="shared" si="682"/>
        <v>Cereal</v>
      </c>
      <c r="M7267" s="18">
        <f t="shared" si="683"/>
        <v>1.1682552504038773E-2</v>
      </c>
    </row>
    <row r="7268" spans="1:13">
      <c r="A7268" s="4">
        <v>2009</v>
      </c>
      <c r="B7268" s="5" t="s">
        <v>210</v>
      </c>
      <c r="C7268" s="5" t="s">
        <v>251</v>
      </c>
      <c r="D7268" s="5" t="s">
        <v>16</v>
      </c>
      <c r="E7268" s="5">
        <v>3580</v>
      </c>
      <c r="F7268" s="6">
        <v>1243.02</v>
      </c>
      <c r="H7268" s="15" t="str">
        <f t="shared" si="678"/>
        <v>Medium</v>
      </c>
      <c r="I7268" s="11" t="str">
        <f t="shared" si="679"/>
        <v>Medium</v>
      </c>
      <c r="J7268" s="11" t="str">
        <f t="shared" si="680"/>
        <v>Central</v>
      </c>
      <c r="K7268" s="11" t="str">
        <f t="shared" si="681"/>
        <v>2000s</v>
      </c>
      <c r="L7268" s="11" t="str">
        <f t="shared" si="682"/>
        <v>Cereal</v>
      </c>
      <c r="M7268" s="18">
        <f t="shared" si="683"/>
        <v>0.34721229050279329</v>
      </c>
    </row>
    <row r="7269" spans="1:13">
      <c r="A7269" s="4">
        <v>2009</v>
      </c>
      <c r="B7269" s="5" t="s">
        <v>210</v>
      </c>
      <c r="C7269" s="5" t="s">
        <v>251</v>
      </c>
      <c r="D7269" s="5" t="s">
        <v>17</v>
      </c>
      <c r="E7269" s="5">
        <v>2740</v>
      </c>
      <c r="F7269" s="6">
        <v>1000</v>
      </c>
      <c r="H7269" s="15" t="str">
        <f t="shared" si="678"/>
        <v>Medium</v>
      </c>
      <c r="I7269" s="11" t="str">
        <f t="shared" si="679"/>
        <v>Medium</v>
      </c>
      <c r="J7269" s="11" t="str">
        <f t="shared" si="680"/>
        <v>Central</v>
      </c>
      <c r="K7269" s="11" t="str">
        <f t="shared" si="681"/>
        <v>2000s</v>
      </c>
      <c r="L7269" s="11" t="str">
        <f t="shared" si="682"/>
        <v>Pulse</v>
      </c>
      <c r="M7269" s="18">
        <f t="shared" si="683"/>
        <v>0.36496350364963503</v>
      </c>
    </row>
    <row r="7270" spans="1:13">
      <c r="A7270" s="4">
        <v>2010</v>
      </c>
      <c r="B7270" s="5" t="s">
        <v>210</v>
      </c>
      <c r="C7270" s="5" t="s">
        <v>251</v>
      </c>
      <c r="D7270" s="5" t="s">
        <v>15</v>
      </c>
      <c r="E7270" s="5">
        <v>213550</v>
      </c>
      <c r="F7270" s="6">
        <v>2430.25</v>
      </c>
      <c r="H7270" s="15" t="str">
        <f t="shared" si="678"/>
        <v>Medium</v>
      </c>
      <c r="I7270" s="11" t="str">
        <f t="shared" si="679"/>
        <v>Large</v>
      </c>
      <c r="J7270" s="11" t="str">
        <f t="shared" si="680"/>
        <v>Central</v>
      </c>
      <c r="K7270" s="11" t="str">
        <f t="shared" si="681"/>
        <v>2010s</v>
      </c>
      <c r="L7270" s="11" t="str">
        <f t="shared" si="682"/>
        <v>Cereal</v>
      </c>
      <c r="M7270" s="18">
        <f t="shared" si="683"/>
        <v>1.138023881994849E-2</v>
      </c>
    </row>
    <row r="7271" spans="1:13">
      <c r="A7271" s="4">
        <v>2010</v>
      </c>
      <c r="B7271" s="5" t="s">
        <v>210</v>
      </c>
      <c r="C7271" s="5" t="s">
        <v>251</v>
      </c>
      <c r="D7271" s="5" t="s">
        <v>16</v>
      </c>
      <c r="E7271" s="5">
        <v>3200</v>
      </c>
      <c r="F7271" s="6">
        <v>1171.8800000000001</v>
      </c>
      <c r="H7271" s="15" t="str">
        <f t="shared" si="678"/>
        <v>Medium</v>
      </c>
      <c r="I7271" s="11" t="str">
        <f t="shared" si="679"/>
        <v>Medium</v>
      </c>
      <c r="J7271" s="11" t="str">
        <f t="shared" si="680"/>
        <v>Central</v>
      </c>
      <c r="K7271" s="11" t="str">
        <f t="shared" si="681"/>
        <v>2010s</v>
      </c>
      <c r="L7271" s="11" t="str">
        <f t="shared" si="682"/>
        <v>Cereal</v>
      </c>
      <c r="M7271" s="18">
        <f t="shared" si="683"/>
        <v>0.36621250000000005</v>
      </c>
    </row>
    <row r="7272" spans="1:13">
      <c r="A7272" s="4">
        <v>2010</v>
      </c>
      <c r="B7272" s="5" t="s">
        <v>210</v>
      </c>
      <c r="C7272" s="5" t="s">
        <v>251</v>
      </c>
      <c r="D7272" s="5" t="s">
        <v>17</v>
      </c>
      <c r="E7272" s="5">
        <v>2810</v>
      </c>
      <c r="F7272" s="6">
        <v>1156.58</v>
      </c>
      <c r="H7272" s="15" t="str">
        <f t="shared" si="678"/>
        <v>Medium</v>
      </c>
      <c r="I7272" s="11" t="str">
        <f t="shared" si="679"/>
        <v>Medium</v>
      </c>
      <c r="J7272" s="11" t="str">
        <f t="shared" si="680"/>
        <v>Central</v>
      </c>
      <c r="K7272" s="11" t="str">
        <f t="shared" si="681"/>
        <v>2010s</v>
      </c>
      <c r="L7272" s="11" t="str">
        <f t="shared" si="682"/>
        <v>Pulse</v>
      </c>
      <c r="M7272" s="18">
        <f t="shared" si="683"/>
        <v>0.41159430604982206</v>
      </c>
    </row>
    <row r="7273" spans="1:13">
      <c r="A7273" s="4">
        <v>2011</v>
      </c>
      <c r="B7273" s="5" t="s">
        <v>210</v>
      </c>
      <c r="C7273" s="5" t="s">
        <v>251</v>
      </c>
      <c r="D7273" s="5" t="s">
        <v>15</v>
      </c>
      <c r="E7273" s="5">
        <v>214450</v>
      </c>
      <c r="F7273" s="6">
        <v>2552.81</v>
      </c>
      <c r="H7273" s="15" t="str">
        <f t="shared" si="678"/>
        <v>Medium</v>
      </c>
      <c r="I7273" s="11" t="str">
        <f t="shared" si="679"/>
        <v>Large</v>
      </c>
      <c r="J7273" s="11" t="str">
        <f t="shared" si="680"/>
        <v>Central</v>
      </c>
      <c r="K7273" s="11" t="str">
        <f t="shared" si="681"/>
        <v>2010s</v>
      </c>
      <c r="L7273" s="11" t="str">
        <f t="shared" si="682"/>
        <v>Cereal</v>
      </c>
      <c r="M7273" s="18">
        <f t="shared" si="683"/>
        <v>1.1903986943343436E-2</v>
      </c>
    </row>
    <row r="7274" spans="1:13">
      <c r="A7274" s="4">
        <v>2011</v>
      </c>
      <c r="B7274" s="5" t="s">
        <v>210</v>
      </c>
      <c r="C7274" s="5" t="s">
        <v>251</v>
      </c>
      <c r="D7274" s="5" t="s">
        <v>16</v>
      </c>
      <c r="E7274" s="5">
        <v>3330</v>
      </c>
      <c r="F7274" s="6">
        <v>1276.28</v>
      </c>
      <c r="H7274" s="15" t="str">
        <f t="shared" si="678"/>
        <v>Medium</v>
      </c>
      <c r="I7274" s="11" t="str">
        <f t="shared" si="679"/>
        <v>Medium</v>
      </c>
      <c r="J7274" s="11" t="str">
        <f t="shared" si="680"/>
        <v>Central</v>
      </c>
      <c r="K7274" s="11" t="str">
        <f t="shared" si="681"/>
        <v>2010s</v>
      </c>
      <c r="L7274" s="11" t="str">
        <f t="shared" si="682"/>
        <v>Cereal</v>
      </c>
      <c r="M7274" s="18">
        <f t="shared" si="683"/>
        <v>0.38326726726726729</v>
      </c>
    </row>
    <row r="7275" spans="1:13">
      <c r="A7275" s="4">
        <v>2011</v>
      </c>
      <c r="B7275" s="5" t="s">
        <v>210</v>
      </c>
      <c r="C7275" s="5" t="s">
        <v>251</v>
      </c>
      <c r="D7275" s="5" t="s">
        <v>17</v>
      </c>
      <c r="E7275" s="5">
        <v>2860</v>
      </c>
      <c r="F7275" s="6">
        <v>1405.59</v>
      </c>
      <c r="H7275" s="15" t="str">
        <f t="shared" si="678"/>
        <v>Medium</v>
      </c>
      <c r="I7275" s="11" t="str">
        <f t="shared" si="679"/>
        <v>Medium</v>
      </c>
      <c r="J7275" s="11" t="str">
        <f t="shared" si="680"/>
        <v>Central</v>
      </c>
      <c r="K7275" s="11" t="str">
        <f t="shared" si="681"/>
        <v>2010s</v>
      </c>
      <c r="L7275" s="11" t="str">
        <f t="shared" si="682"/>
        <v>Pulse</v>
      </c>
      <c r="M7275" s="18">
        <f t="shared" si="683"/>
        <v>0.49146503496503496</v>
      </c>
    </row>
    <row r="7276" spans="1:13">
      <c r="A7276" s="4">
        <v>2012</v>
      </c>
      <c r="B7276" s="5" t="s">
        <v>210</v>
      </c>
      <c r="C7276" s="5" t="s">
        <v>251</v>
      </c>
      <c r="D7276" s="5" t="s">
        <v>15</v>
      </c>
      <c r="E7276" s="5">
        <v>215590</v>
      </c>
      <c r="F7276" s="6">
        <v>2658.1</v>
      </c>
      <c r="H7276" s="15" t="str">
        <f t="shared" si="678"/>
        <v>Medium</v>
      </c>
      <c r="I7276" s="11" t="str">
        <f t="shared" si="679"/>
        <v>Large</v>
      </c>
      <c r="J7276" s="11" t="str">
        <f t="shared" si="680"/>
        <v>Central</v>
      </c>
      <c r="K7276" s="11" t="str">
        <f t="shared" si="681"/>
        <v>2010s</v>
      </c>
      <c r="L7276" s="11" t="str">
        <f t="shared" si="682"/>
        <v>Cereal</v>
      </c>
      <c r="M7276" s="18">
        <f t="shared" si="683"/>
        <v>1.2329421587272137E-2</v>
      </c>
    </row>
    <row r="7277" spans="1:13">
      <c r="A7277" s="4">
        <v>2012</v>
      </c>
      <c r="B7277" s="5" t="s">
        <v>210</v>
      </c>
      <c r="C7277" s="5" t="s">
        <v>251</v>
      </c>
      <c r="D7277" s="5" t="s">
        <v>16</v>
      </c>
      <c r="E7277" s="5">
        <v>3740</v>
      </c>
      <c r="F7277" s="6">
        <v>1395.72</v>
      </c>
      <c r="H7277" s="15" t="str">
        <f t="shared" si="678"/>
        <v>Medium</v>
      </c>
      <c r="I7277" s="11" t="str">
        <f t="shared" si="679"/>
        <v>Medium</v>
      </c>
      <c r="J7277" s="11" t="str">
        <f t="shared" si="680"/>
        <v>Central</v>
      </c>
      <c r="K7277" s="11" t="str">
        <f t="shared" si="681"/>
        <v>2010s</v>
      </c>
      <c r="L7277" s="11" t="str">
        <f t="shared" si="682"/>
        <v>Cereal</v>
      </c>
      <c r="M7277" s="18">
        <f t="shared" si="683"/>
        <v>0.37318716577540106</v>
      </c>
    </row>
    <row r="7278" spans="1:13">
      <c r="A7278" s="4">
        <v>2012</v>
      </c>
      <c r="B7278" s="5" t="s">
        <v>210</v>
      </c>
      <c r="C7278" s="5" t="s">
        <v>251</v>
      </c>
      <c r="D7278" s="5" t="s">
        <v>17</v>
      </c>
      <c r="E7278" s="5">
        <v>2970</v>
      </c>
      <c r="F7278" s="6">
        <v>909.09</v>
      </c>
      <c r="H7278" s="15" t="str">
        <f t="shared" si="678"/>
        <v>Low</v>
      </c>
      <c r="I7278" s="11" t="str">
        <f t="shared" si="679"/>
        <v>Medium</v>
      </c>
      <c r="J7278" s="11" t="str">
        <f t="shared" si="680"/>
        <v>Central</v>
      </c>
      <c r="K7278" s="11" t="str">
        <f t="shared" si="681"/>
        <v>2010s</v>
      </c>
      <c r="L7278" s="11" t="str">
        <f t="shared" si="682"/>
        <v>Pulse</v>
      </c>
      <c r="M7278" s="18">
        <f t="shared" si="683"/>
        <v>0.30609090909090908</v>
      </c>
    </row>
    <row r="7279" spans="1:13">
      <c r="A7279" s="4">
        <v>2013</v>
      </c>
      <c r="B7279" s="5" t="s">
        <v>210</v>
      </c>
      <c r="C7279" s="5" t="s">
        <v>251</v>
      </c>
      <c r="D7279" s="5" t="s">
        <v>15</v>
      </c>
      <c r="E7279" s="5">
        <v>219180</v>
      </c>
      <c r="F7279" s="6">
        <v>2677.11</v>
      </c>
      <c r="H7279" s="15" t="str">
        <f t="shared" si="678"/>
        <v>Medium</v>
      </c>
      <c r="I7279" s="11" t="str">
        <f t="shared" si="679"/>
        <v>Large</v>
      </c>
      <c r="J7279" s="11" t="str">
        <f t="shared" si="680"/>
        <v>Central</v>
      </c>
      <c r="K7279" s="11" t="str">
        <f t="shared" si="681"/>
        <v>2010s</v>
      </c>
      <c r="L7279" s="11" t="str">
        <f t="shared" si="682"/>
        <v>Cereal</v>
      </c>
      <c r="M7279" s="18">
        <f t="shared" si="683"/>
        <v>1.221420750068437E-2</v>
      </c>
    </row>
    <row r="7280" spans="1:13">
      <c r="A7280" s="4">
        <v>2013</v>
      </c>
      <c r="B7280" s="5" t="s">
        <v>210</v>
      </c>
      <c r="C7280" s="5" t="s">
        <v>251</v>
      </c>
      <c r="D7280" s="5" t="s">
        <v>16</v>
      </c>
      <c r="E7280" s="5">
        <v>2000</v>
      </c>
      <c r="F7280" s="6">
        <v>775</v>
      </c>
      <c r="H7280" s="15" t="str">
        <f t="shared" si="678"/>
        <v>Low</v>
      </c>
      <c r="I7280" s="11" t="str">
        <f t="shared" si="679"/>
        <v>Medium</v>
      </c>
      <c r="J7280" s="11" t="str">
        <f t="shared" si="680"/>
        <v>Central</v>
      </c>
      <c r="K7280" s="11" t="str">
        <f t="shared" si="681"/>
        <v>2010s</v>
      </c>
      <c r="L7280" s="11" t="str">
        <f t="shared" si="682"/>
        <v>Cereal</v>
      </c>
      <c r="M7280" s="18">
        <f t="shared" si="683"/>
        <v>0.38750000000000001</v>
      </c>
    </row>
    <row r="7281" spans="1:13">
      <c r="A7281" s="4">
        <v>2013</v>
      </c>
      <c r="B7281" s="5" t="s">
        <v>210</v>
      </c>
      <c r="C7281" s="5" t="s">
        <v>251</v>
      </c>
      <c r="D7281" s="5" t="s">
        <v>17</v>
      </c>
      <c r="E7281" s="5">
        <v>3000</v>
      </c>
      <c r="F7281" s="6">
        <v>370</v>
      </c>
      <c r="H7281" s="15" t="str">
        <f t="shared" si="678"/>
        <v>Low</v>
      </c>
      <c r="I7281" s="11" t="str">
        <f t="shared" si="679"/>
        <v>Medium</v>
      </c>
      <c r="J7281" s="11" t="str">
        <f t="shared" si="680"/>
        <v>Central</v>
      </c>
      <c r="K7281" s="11" t="str">
        <f t="shared" si="681"/>
        <v>2010s</v>
      </c>
      <c r="L7281" s="11" t="str">
        <f t="shared" si="682"/>
        <v>Pulse</v>
      </c>
      <c r="M7281" s="18">
        <f t="shared" si="683"/>
        <v>0.12333333333333334</v>
      </c>
    </row>
    <row r="7282" spans="1:13">
      <c r="A7282" s="4">
        <v>2014</v>
      </c>
      <c r="B7282" s="5" t="s">
        <v>210</v>
      </c>
      <c r="C7282" s="5" t="s">
        <v>251</v>
      </c>
      <c r="D7282" s="5" t="s">
        <v>15</v>
      </c>
      <c r="E7282" s="5">
        <v>213200</v>
      </c>
      <c r="F7282" s="6">
        <v>2338.27</v>
      </c>
      <c r="H7282" s="15" t="str">
        <f t="shared" si="678"/>
        <v>Medium</v>
      </c>
      <c r="I7282" s="11" t="str">
        <f t="shared" si="679"/>
        <v>Large</v>
      </c>
      <c r="J7282" s="11" t="str">
        <f t="shared" si="680"/>
        <v>Central</v>
      </c>
      <c r="K7282" s="11" t="str">
        <f t="shared" si="681"/>
        <v>2010s</v>
      </c>
      <c r="L7282" s="11" t="str">
        <f t="shared" si="682"/>
        <v>Cereal</v>
      </c>
      <c r="M7282" s="18">
        <f t="shared" si="683"/>
        <v>1.0967495309568481E-2</v>
      </c>
    </row>
    <row r="7283" spans="1:13">
      <c r="A7283" s="4">
        <v>2014</v>
      </c>
      <c r="B7283" s="5" t="s">
        <v>210</v>
      </c>
      <c r="C7283" s="5" t="s">
        <v>251</v>
      </c>
      <c r="D7283" s="5" t="s">
        <v>16</v>
      </c>
      <c r="E7283" s="5">
        <v>3610</v>
      </c>
      <c r="F7283" s="6">
        <v>1265.93</v>
      </c>
      <c r="H7283" s="15" t="str">
        <f t="shared" si="678"/>
        <v>Medium</v>
      </c>
      <c r="I7283" s="11" t="str">
        <f t="shared" si="679"/>
        <v>Medium</v>
      </c>
      <c r="J7283" s="11" t="str">
        <f t="shared" si="680"/>
        <v>Central</v>
      </c>
      <c r="K7283" s="11" t="str">
        <f t="shared" si="681"/>
        <v>2010s</v>
      </c>
      <c r="L7283" s="11" t="str">
        <f t="shared" si="682"/>
        <v>Cereal</v>
      </c>
      <c r="M7283" s="18">
        <f t="shared" si="683"/>
        <v>0.35067313019390584</v>
      </c>
    </row>
    <row r="7284" spans="1:13">
      <c r="A7284" s="4">
        <v>2014</v>
      </c>
      <c r="B7284" s="5" t="s">
        <v>210</v>
      </c>
      <c r="C7284" s="5" t="s">
        <v>251</v>
      </c>
      <c r="D7284" s="5" t="s">
        <v>17</v>
      </c>
      <c r="E7284" s="5">
        <v>3800</v>
      </c>
      <c r="F7284" s="6">
        <v>315.79000000000002</v>
      </c>
      <c r="H7284" s="15" t="str">
        <f t="shared" si="678"/>
        <v>Low</v>
      </c>
      <c r="I7284" s="11" t="str">
        <f t="shared" si="679"/>
        <v>Medium</v>
      </c>
      <c r="J7284" s="11" t="str">
        <f t="shared" si="680"/>
        <v>Central</v>
      </c>
      <c r="K7284" s="11" t="str">
        <f t="shared" si="681"/>
        <v>2010s</v>
      </c>
      <c r="L7284" s="11" t="str">
        <f t="shared" si="682"/>
        <v>Pulse</v>
      </c>
      <c r="M7284" s="18">
        <f t="shared" si="683"/>
        <v>8.3102631578947372E-2</v>
      </c>
    </row>
    <row r="7285" spans="1:13">
      <c r="A7285" s="4">
        <v>2015</v>
      </c>
      <c r="B7285" s="5" t="s">
        <v>210</v>
      </c>
      <c r="C7285" s="5" t="s">
        <v>251</v>
      </c>
      <c r="D7285" s="5" t="s">
        <v>15</v>
      </c>
      <c r="E7285" s="5">
        <v>205400</v>
      </c>
      <c r="F7285" s="6">
        <v>2100.54</v>
      </c>
      <c r="H7285" s="15" t="str">
        <f t="shared" si="678"/>
        <v>Medium</v>
      </c>
      <c r="I7285" s="11" t="str">
        <f t="shared" si="679"/>
        <v>Large</v>
      </c>
      <c r="J7285" s="11" t="str">
        <f t="shared" si="680"/>
        <v>Central</v>
      </c>
      <c r="K7285" s="11" t="str">
        <f t="shared" si="681"/>
        <v>2010s</v>
      </c>
      <c r="L7285" s="11" t="str">
        <f t="shared" si="682"/>
        <v>Cereal</v>
      </c>
      <c r="M7285" s="18">
        <f t="shared" si="683"/>
        <v>1.0226582278481012E-2</v>
      </c>
    </row>
    <row r="7286" spans="1:13">
      <c r="A7286" s="4">
        <v>2015</v>
      </c>
      <c r="B7286" s="5" t="s">
        <v>210</v>
      </c>
      <c r="C7286" s="5" t="s">
        <v>251</v>
      </c>
      <c r="D7286" s="5" t="s">
        <v>16</v>
      </c>
      <c r="E7286" s="5">
        <v>4170</v>
      </c>
      <c r="F7286" s="6">
        <v>1093.53</v>
      </c>
      <c r="H7286" s="15" t="str">
        <f t="shared" si="678"/>
        <v>Medium</v>
      </c>
      <c r="I7286" s="11" t="str">
        <f t="shared" si="679"/>
        <v>Medium</v>
      </c>
      <c r="J7286" s="11" t="str">
        <f t="shared" si="680"/>
        <v>Central</v>
      </c>
      <c r="K7286" s="11" t="str">
        <f t="shared" si="681"/>
        <v>2010s</v>
      </c>
      <c r="L7286" s="11" t="str">
        <f t="shared" si="682"/>
        <v>Cereal</v>
      </c>
      <c r="M7286" s="18">
        <f t="shared" si="683"/>
        <v>0.26223741007194246</v>
      </c>
    </row>
    <row r="7287" spans="1:13">
      <c r="A7287" s="4">
        <v>2015</v>
      </c>
      <c r="B7287" s="5" t="s">
        <v>210</v>
      </c>
      <c r="C7287" s="5" t="s">
        <v>251</v>
      </c>
      <c r="D7287" s="5" t="s">
        <v>17</v>
      </c>
      <c r="E7287" s="5">
        <v>2800</v>
      </c>
      <c r="F7287" s="6">
        <v>603.57000000000005</v>
      </c>
      <c r="H7287" s="15" t="str">
        <f t="shared" si="678"/>
        <v>Low</v>
      </c>
      <c r="I7287" s="11" t="str">
        <f t="shared" si="679"/>
        <v>Medium</v>
      </c>
      <c r="J7287" s="11" t="str">
        <f t="shared" si="680"/>
        <v>Central</v>
      </c>
      <c r="K7287" s="11" t="str">
        <f t="shared" si="681"/>
        <v>2010s</v>
      </c>
      <c r="L7287" s="11" t="str">
        <f t="shared" si="682"/>
        <v>Pulse</v>
      </c>
      <c r="M7287" s="18">
        <f t="shared" si="683"/>
        <v>0.2155607142857143</v>
      </c>
    </row>
    <row r="7288" spans="1:13">
      <c r="A7288" s="4">
        <v>2016</v>
      </c>
      <c r="B7288" s="5" t="s">
        <v>210</v>
      </c>
      <c r="C7288" s="5" t="s">
        <v>251</v>
      </c>
      <c r="D7288" s="5" t="s">
        <v>15</v>
      </c>
      <c r="E7288" s="5">
        <v>213980</v>
      </c>
      <c r="F7288" s="6">
        <v>2548.56</v>
      </c>
      <c r="H7288" s="15" t="str">
        <f t="shared" si="678"/>
        <v>Medium</v>
      </c>
      <c r="I7288" s="11" t="str">
        <f t="shared" si="679"/>
        <v>Large</v>
      </c>
      <c r="J7288" s="11" t="str">
        <f t="shared" si="680"/>
        <v>Central</v>
      </c>
      <c r="K7288" s="11" t="str">
        <f t="shared" si="681"/>
        <v>2010s</v>
      </c>
      <c r="L7288" s="11" t="str">
        <f t="shared" si="682"/>
        <v>Cereal</v>
      </c>
      <c r="M7288" s="18">
        <f t="shared" si="683"/>
        <v>1.1910271988036264E-2</v>
      </c>
    </row>
    <row r="7289" spans="1:13">
      <c r="A7289" s="4">
        <v>2016</v>
      </c>
      <c r="B7289" s="5" t="s">
        <v>210</v>
      </c>
      <c r="C7289" s="5" t="s">
        <v>251</v>
      </c>
      <c r="D7289" s="5" t="s">
        <v>16</v>
      </c>
      <c r="E7289" s="5">
        <v>3190</v>
      </c>
      <c r="F7289" s="6">
        <v>1338.24</v>
      </c>
      <c r="H7289" s="15" t="str">
        <f t="shared" si="678"/>
        <v>Medium</v>
      </c>
      <c r="I7289" s="11" t="str">
        <f t="shared" si="679"/>
        <v>Medium</v>
      </c>
      <c r="J7289" s="11" t="str">
        <f t="shared" si="680"/>
        <v>Central</v>
      </c>
      <c r="K7289" s="11" t="str">
        <f t="shared" si="681"/>
        <v>2010s</v>
      </c>
      <c r="L7289" s="11" t="str">
        <f t="shared" si="682"/>
        <v>Cereal</v>
      </c>
      <c r="M7289" s="18">
        <f t="shared" si="683"/>
        <v>0.41951097178683389</v>
      </c>
    </row>
    <row r="7290" spans="1:13">
      <c r="A7290" s="4">
        <v>2016</v>
      </c>
      <c r="B7290" s="5" t="s">
        <v>210</v>
      </c>
      <c r="C7290" s="5" t="s">
        <v>251</v>
      </c>
      <c r="D7290" s="5" t="s">
        <v>17</v>
      </c>
      <c r="E7290" s="5">
        <v>2980</v>
      </c>
      <c r="F7290" s="6">
        <v>1791.55</v>
      </c>
      <c r="H7290" s="15" t="str">
        <f t="shared" si="678"/>
        <v>Medium</v>
      </c>
      <c r="I7290" s="11" t="str">
        <f t="shared" si="679"/>
        <v>Medium</v>
      </c>
      <c r="J7290" s="11" t="str">
        <f t="shared" si="680"/>
        <v>Central</v>
      </c>
      <c r="K7290" s="11" t="str">
        <f t="shared" si="681"/>
        <v>2010s</v>
      </c>
      <c r="L7290" s="11" t="str">
        <f t="shared" si="682"/>
        <v>Pulse</v>
      </c>
      <c r="M7290" s="18">
        <f t="shared" si="683"/>
        <v>0.60119127516778526</v>
      </c>
    </row>
    <row r="7291" spans="1:13">
      <c r="A7291" s="4">
        <v>2017</v>
      </c>
      <c r="B7291" s="5" t="s">
        <v>210</v>
      </c>
      <c r="C7291" s="5" t="s">
        <v>251</v>
      </c>
      <c r="D7291" s="5" t="s">
        <v>15</v>
      </c>
      <c r="E7291" s="5">
        <v>220250</v>
      </c>
      <c r="F7291" s="6">
        <v>2921.54</v>
      </c>
      <c r="H7291" s="15" t="str">
        <f t="shared" si="678"/>
        <v>Medium</v>
      </c>
      <c r="I7291" s="11" t="str">
        <f t="shared" si="679"/>
        <v>Large</v>
      </c>
      <c r="J7291" s="11" t="str">
        <f t="shared" si="680"/>
        <v>Central</v>
      </c>
      <c r="K7291" s="11" t="str">
        <f t="shared" si="681"/>
        <v>2010s</v>
      </c>
      <c r="L7291" s="11" t="str">
        <f t="shared" si="682"/>
        <v>Cereal</v>
      </c>
      <c r="M7291" s="18">
        <f t="shared" si="683"/>
        <v>1.3264653802497162E-2</v>
      </c>
    </row>
    <row r="7292" spans="1:13">
      <c r="A7292" s="4">
        <v>2017</v>
      </c>
      <c r="B7292" s="5" t="s">
        <v>210</v>
      </c>
      <c r="C7292" s="5" t="s">
        <v>251</v>
      </c>
      <c r="D7292" s="5" t="s">
        <v>16</v>
      </c>
      <c r="E7292" s="5">
        <v>3590</v>
      </c>
      <c r="F7292" s="6">
        <v>1938.7</v>
      </c>
      <c r="H7292" s="15" t="str">
        <f t="shared" si="678"/>
        <v>Medium</v>
      </c>
      <c r="I7292" s="11" t="str">
        <f t="shared" si="679"/>
        <v>Medium</v>
      </c>
      <c r="J7292" s="11" t="str">
        <f t="shared" si="680"/>
        <v>Central</v>
      </c>
      <c r="K7292" s="11" t="str">
        <f t="shared" si="681"/>
        <v>2010s</v>
      </c>
      <c r="L7292" s="11" t="str">
        <f t="shared" si="682"/>
        <v>Cereal</v>
      </c>
      <c r="M7292" s="18">
        <f t="shared" si="683"/>
        <v>0.5400278551532034</v>
      </c>
    </row>
    <row r="7293" spans="1:13">
      <c r="A7293" s="4">
        <v>2017</v>
      </c>
      <c r="B7293" s="5" t="s">
        <v>210</v>
      </c>
      <c r="C7293" s="5" t="s">
        <v>251</v>
      </c>
      <c r="D7293" s="5" t="s">
        <v>17</v>
      </c>
      <c r="E7293" s="5">
        <v>2910</v>
      </c>
      <c r="F7293" s="6">
        <v>753.61</v>
      </c>
      <c r="H7293" s="15" t="str">
        <f t="shared" si="678"/>
        <v>Low</v>
      </c>
      <c r="I7293" s="11" t="str">
        <f t="shared" si="679"/>
        <v>Medium</v>
      </c>
      <c r="J7293" s="11" t="str">
        <f t="shared" si="680"/>
        <v>Central</v>
      </c>
      <c r="K7293" s="11" t="str">
        <f t="shared" si="681"/>
        <v>2010s</v>
      </c>
      <c r="L7293" s="11" t="str">
        <f t="shared" si="682"/>
        <v>Pulse</v>
      </c>
      <c r="M7293" s="18">
        <f t="shared" si="683"/>
        <v>0.2589725085910653</v>
      </c>
    </row>
    <row r="7294" spans="1:13">
      <c r="A7294" s="4">
        <v>2008</v>
      </c>
      <c r="B7294" s="5" t="s">
        <v>210</v>
      </c>
      <c r="C7294" s="5" t="s">
        <v>252</v>
      </c>
      <c r="D7294" s="5" t="s">
        <v>15</v>
      </c>
      <c r="E7294" s="5">
        <v>227800</v>
      </c>
      <c r="F7294" s="6">
        <v>2352.85</v>
      </c>
      <c r="H7294" s="15" t="str">
        <f t="shared" si="678"/>
        <v>Medium</v>
      </c>
      <c r="I7294" s="11" t="str">
        <f t="shared" si="679"/>
        <v>Large</v>
      </c>
      <c r="J7294" s="11" t="str">
        <f t="shared" si="680"/>
        <v>Central</v>
      </c>
      <c r="K7294" s="11" t="str">
        <f t="shared" si="681"/>
        <v>2000s</v>
      </c>
      <c r="L7294" s="11" t="str">
        <f t="shared" si="682"/>
        <v>Cereal</v>
      </c>
      <c r="M7294" s="18">
        <f t="shared" si="683"/>
        <v>1.0328577699736611E-2</v>
      </c>
    </row>
    <row r="7295" spans="1:13">
      <c r="A7295" s="4">
        <v>2008</v>
      </c>
      <c r="B7295" s="5" t="s">
        <v>210</v>
      </c>
      <c r="C7295" s="5" t="s">
        <v>252</v>
      </c>
      <c r="D7295" s="5" t="s">
        <v>16</v>
      </c>
      <c r="E7295" s="5">
        <v>59350</v>
      </c>
      <c r="F7295" s="6">
        <v>646.16999999999996</v>
      </c>
      <c r="H7295" s="15" t="str">
        <f t="shared" si="678"/>
        <v>Low</v>
      </c>
      <c r="I7295" s="11" t="str">
        <f t="shared" si="679"/>
        <v>Large</v>
      </c>
      <c r="J7295" s="11" t="str">
        <f t="shared" si="680"/>
        <v>Central</v>
      </c>
      <c r="K7295" s="11" t="str">
        <f t="shared" si="681"/>
        <v>2000s</v>
      </c>
      <c r="L7295" s="11" t="str">
        <f t="shared" si="682"/>
        <v>Cereal</v>
      </c>
      <c r="M7295" s="18">
        <f t="shared" si="683"/>
        <v>1.0887447346251052E-2</v>
      </c>
    </row>
    <row r="7296" spans="1:13">
      <c r="A7296" s="4">
        <v>2008</v>
      </c>
      <c r="B7296" s="5" t="s">
        <v>210</v>
      </c>
      <c r="C7296" s="5" t="s">
        <v>252</v>
      </c>
      <c r="D7296" s="5" t="s">
        <v>17</v>
      </c>
      <c r="E7296" s="5">
        <v>1200</v>
      </c>
      <c r="F7296" s="6">
        <v>1000</v>
      </c>
      <c r="H7296" s="15" t="str">
        <f t="shared" si="678"/>
        <v>Medium</v>
      </c>
      <c r="I7296" s="11" t="str">
        <f t="shared" si="679"/>
        <v>Medium</v>
      </c>
      <c r="J7296" s="11" t="str">
        <f t="shared" si="680"/>
        <v>Central</v>
      </c>
      <c r="K7296" s="11" t="str">
        <f t="shared" si="681"/>
        <v>2000s</v>
      </c>
      <c r="L7296" s="11" t="str">
        <f t="shared" si="682"/>
        <v>Pulse</v>
      </c>
      <c r="M7296" s="18">
        <f t="shared" si="683"/>
        <v>0.83333333333333337</v>
      </c>
    </row>
    <row r="7297" spans="1:13">
      <c r="A7297" s="4">
        <v>2009</v>
      </c>
      <c r="B7297" s="5" t="s">
        <v>210</v>
      </c>
      <c r="C7297" s="5" t="s">
        <v>252</v>
      </c>
      <c r="D7297" s="5" t="s">
        <v>15</v>
      </c>
      <c r="E7297" s="5">
        <v>224630</v>
      </c>
      <c r="F7297" s="6">
        <v>1963.63</v>
      </c>
      <c r="H7297" s="15" t="str">
        <f t="shared" si="678"/>
        <v>Medium</v>
      </c>
      <c r="I7297" s="11" t="str">
        <f t="shared" si="679"/>
        <v>Large</v>
      </c>
      <c r="J7297" s="11" t="str">
        <f t="shared" si="680"/>
        <v>Central</v>
      </c>
      <c r="K7297" s="11" t="str">
        <f t="shared" si="681"/>
        <v>2000s</v>
      </c>
      <c r="L7297" s="11" t="str">
        <f t="shared" si="682"/>
        <v>Cereal</v>
      </c>
      <c r="M7297" s="18">
        <f t="shared" si="683"/>
        <v>8.7416195521524288E-3</v>
      </c>
    </row>
    <row r="7298" spans="1:13">
      <c r="A7298" s="4">
        <v>2009</v>
      </c>
      <c r="B7298" s="5" t="s">
        <v>210</v>
      </c>
      <c r="C7298" s="5" t="s">
        <v>252</v>
      </c>
      <c r="D7298" s="5" t="s">
        <v>16</v>
      </c>
      <c r="E7298" s="5">
        <v>62460</v>
      </c>
      <c r="F7298" s="6">
        <v>1066.1199999999999</v>
      </c>
      <c r="H7298" s="15" t="str">
        <f t="shared" si="678"/>
        <v>Medium</v>
      </c>
      <c r="I7298" s="11" t="str">
        <f t="shared" si="679"/>
        <v>Large</v>
      </c>
      <c r="J7298" s="11" t="str">
        <f t="shared" si="680"/>
        <v>Central</v>
      </c>
      <c r="K7298" s="11" t="str">
        <f t="shared" si="681"/>
        <v>2000s</v>
      </c>
      <c r="L7298" s="11" t="str">
        <f t="shared" si="682"/>
        <v>Cereal</v>
      </c>
      <c r="M7298" s="18">
        <f t="shared" si="683"/>
        <v>1.7068844060198526E-2</v>
      </c>
    </row>
    <row r="7299" spans="1:13">
      <c r="A7299" s="4">
        <v>2009</v>
      </c>
      <c r="B7299" s="5" t="s">
        <v>210</v>
      </c>
      <c r="C7299" s="5" t="s">
        <v>252</v>
      </c>
      <c r="D7299" s="5" t="s">
        <v>17</v>
      </c>
      <c r="E7299" s="5">
        <v>1150</v>
      </c>
      <c r="F7299" s="6">
        <v>834.78</v>
      </c>
      <c r="H7299" s="15" t="str">
        <f t="shared" ref="H7299:H7362" si="684">IF(F7299&lt;1000,"Low",IF(F7299&lt;3000,"Medium","High"))</f>
        <v>Low</v>
      </c>
      <c r="I7299" s="11" t="str">
        <f t="shared" ref="I7299:I7362" si="685">IF(E7299&lt;1000,"Small",IF(E7299&lt;5000,"Medium","Large"))</f>
        <v>Medium</v>
      </c>
      <c r="J7299" s="11" t="str">
        <f t="shared" ref="J7299:J7362" si="686">IF(OR(B7299="Punjab",B7299="Haryana",B7299="Himachal Pradesh",B7299="Jammu and Kashmir",B7299="Uttarakhand",B7299="Delhi",B7299="Chandigarh"),"North",IF(OR(B7299="Tamil Nadu",B7299="Karnataka",B7299="Kerala",B7299="Andhra Pradesh",B7299="Telangana"),"South",IF(OR(B7299="Maharashtra",B7299="Gujarat",B7299="Goa",B7299="Rajasthan"),"West",IF(OR(B7299="West Bengal",B7299="Bihar",B7299="Jharkhand",B7299="Odisha",B7299="Assam",B7299="Sikkim",B7299="Arunachal Pradesh",B7299="Manipur",B7299="Meghalaya",B7299="Mizoram",B7299="Nagaland",B7299="Tripura"),"East","Central"))))</f>
        <v>Central</v>
      </c>
      <c r="K7299" s="11" t="str">
        <f t="shared" ref="K7299:K7362" si="687">LEFT(A7299,3)&amp;"0s"</f>
        <v>2000s</v>
      </c>
      <c r="L7299" s="11" t="str">
        <f t="shared" ref="L7299:L7362" si="688">IF(D7299="Rice","Cereal",IF(D7299="Maize","Cereal",IF(D7299="Chickpea","Pulse",IF(D7299="Cotton","Fiber","Other"))))</f>
        <v>Pulse</v>
      </c>
      <c r="M7299" s="18">
        <f t="shared" ref="M7299:M7362" si="689">F7299/E7299</f>
        <v>0.72589565217391305</v>
      </c>
    </row>
    <row r="7300" spans="1:13">
      <c r="A7300" s="4">
        <v>2010</v>
      </c>
      <c r="B7300" s="5" t="s">
        <v>210</v>
      </c>
      <c r="C7300" s="5" t="s">
        <v>252</v>
      </c>
      <c r="D7300" s="5" t="s">
        <v>15</v>
      </c>
      <c r="E7300" s="5">
        <v>229060</v>
      </c>
      <c r="F7300" s="6">
        <v>2223.17</v>
      </c>
      <c r="H7300" s="15" t="str">
        <f t="shared" si="684"/>
        <v>Medium</v>
      </c>
      <c r="I7300" s="11" t="str">
        <f t="shared" si="685"/>
        <v>Large</v>
      </c>
      <c r="J7300" s="11" t="str">
        <f t="shared" si="686"/>
        <v>Central</v>
      </c>
      <c r="K7300" s="11" t="str">
        <f t="shared" si="687"/>
        <v>2010s</v>
      </c>
      <c r="L7300" s="11" t="str">
        <f t="shared" si="688"/>
        <v>Cereal</v>
      </c>
      <c r="M7300" s="18">
        <f t="shared" si="689"/>
        <v>9.7056229808783721E-3</v>
      </c>
    </row>
    <row r="7301" spans="1:13">
      <c r="A7301" s="4">
        <v>2010</v>
      </c>
      <c r="B7301" s="5" t="s">
        <v>210</v>
      </c>
      <c r="C7301" s="5" t="s">
        <v>252</v>
      </c>
      <c r="D7301" s="5" t="s">
        <v>16</v>
      </c>
      <c r="E7301" s="5">
        <v>62130</v>
      </c>
      <c r="F7301" s="6">
        <v>1033.48</v>
      </c>
      <c r="H7301" s="15" t="str">
        <f t="shared" si="684"/>
        <v>Medium</v>
      </c>
      <c r="I7301" s="11" t="str">
        <f t="shared" si="685"/>
        <v>Large</v>
      </c>
      <c r="J7301" s="11" t="str">
        <f t="shared" si="686"/>
        <v>Central</v>
      </c>
      <c r="K7301" s="11" t="str">
        <f t="shared" si="687"/>
        <v>2010s</v>
      </c>
      <c r="L7301" s="11" t="str">
        <f t="shared" si="688"/>
        <v>Cereal</v>
      </c>
      <c r="M7301" s="18">
        <f t="shared" si="689"/>
        <v>1.6634154192821504E-2</v>
      </c>
    </row>
    <row r="7302" spans="1:13">
      <c r="A7302" s="4">
        <v>2010</v>
      </c>
      <c r="B7302" s="5" t="s">
        <v>210</v>
      </c>
      <c r="C7302" s="5" t="s">
        <v>252</v>
      </c>
      <c r="D7302" s="5" t="s">
        <v>17</v>
      </c>
      <c r="E7302" s="5">
        <v>1150</v>
      </c>
      <c r="F7302" s="6">
        <v>886.96</v>
      </c>
      <c r="H7302" s="15" t="str">
        <f t="shared" si="684"/>
        <v>Low</v>
      </c>
      <c r="I7302" s="11" t="str">
        <f t="shared" si="685"/>
        <v>Medium</v>
      </c>
      <c r="J7302" s="11" t="str">
        <f t="shared" si="686"/>
        <v>Central</v>
      </c>
      <c r="K7302" s="11" t="str">
        <f t="shared" si="687"/>
        <v>2010s</v>
      </c>
      <c r="L7302" s="11" t="str">
        <f t="shared" si="688"/>
        <v>Pulse</v>
      </c>
      <c r="M7302" s="18">
        <f t="shared" si="689"/>
        <v>0.77126956521739132</v>
      </c>
    </row>
    <row r="7303" spans="1:13">
      <c r="A7303" s="4">
        <v>2011</v>
      </c>
      <c r="B7303" s="5" t="s">
        <v>210</v>
      </c>
      <c r="C7303" s="5" t="s">
        <v>252</v>
      </c>
      <c r="D7303" s="5" t="s">
        <v>15</v>
      </c>
      <c r="E7303" s="5">
        <v>234180</v>
      </c>
      <c r="F7303" s="6">
        <v>2248.19</v>
      </c>
      <c r="H7303" s="15" t="str">
        <f t="shared" si="684"/>
        <v>Medium</v>
      </c>
      <c r="I7303" s="11" t="str">
        <f t="shared" si="685"/>
        <v>Large</v>
      </c>
      <c r="J7303" s="11" t="str">
        <f t="shared" si="686"/>
        <v>Central</v>
      </c>
      <c r="K7303" s="11" t="str">
        <f t="shared" si="687"/>
        <v>2010s</v>
      </c>
      <c r="L7303" s="11" t="str">
        <f t="shared" si="688"/>
        <v>Cereal</v>
      </c>
      <c r="M7303" s="18">
        <f t="shared" si="689"/>
        <v>9.6002647536083362E-3</v>
      </c>
    </row>
    <row r="7304" spans="1:13">
      <c r="A7304" s="4">
        <v>2011</v>
      </c>
      <c r="B7304" s="5" t="s">
        <v>210</v>
      </c>
      <c r="C7304" s="5" t="s">
        <v>252</v>
      </c>
      <c r="D7304" s="5" t="s">
        <v>16</v>
      </c>
      <c r="E7304" s="5">
        <v>58990</v>
      </c>
      <c r="F7304" s="6">
        <v>1094.08</v>
      </c>
      <c r="H7304" s="15" t="str">
        <f t="shared" si="684"/>
        <v>Medium</v>
      </c>
      <c r="I7304" s="11" t="str">
        <f t="shared" si="685"/>
        <v>Large</v>
      </c>
      <c r="J7304" s="11" t="str">
        <f t="shared" si="686"/>
        <v>Central</v>
      </c>
      <c r="K7304" s="11" t="str">
        <f t="shared" si="687"/>
        <v>2010s</v>
      </c>
      <c r="L7304" s="11" t="str">
        <f t="shared" si="688"/>
        <v>Cereal</v>
      </c>
      <c r="M7304" s="18">
        <f t="shared" si="689"/>
        <v>1.8546872351245972E-2</v>
      </c>
    </row>
    <row r="7305" spans="1:13">
      <c r="A7305" s="4">
        <v>2011</v>
      </c>
      <c r="B7305" s="5" t="s">
        <v>210</v>
      </c>
      <c r="C7305" s="5" t="s">
        <v>252</v>
      </c>
      <c r="D7305" s="5" t="s">
        <v>17</v>
      </c>
      <c r="E7305" s="5">
        <v>1160</v>
      </c>
      <c r="F7305" s="6">
        <v>1172.4100000000001</v>
      </c>
      <c r="H7305" s="15" t="str">
        <f t="shared" si="684"/>
        <v>Medium</v>
      </c>
      <c r="I7305" s="11" t="str">
        <f t="shared" si="685"/>
        <v>Medium</v>
      </c>
      <c r="J7305" s="11" t="str">
        <f t="shared" si="686"/>
        <v>Central</v>
      </c>
      <c r="K7305" s="11" t="str">
        <f t="shared" si="687"/>
        <v>2010s</v>
      </c>
      <c r="L7305" s="11" t="str">
        <f t="shared" si="688"/>
        <v>Pulse</v>
      </c>
      <c r="M7305" s="18">
        <f t="shared" si="689"/>
        <v>1.0106982758620691</v>
      </c>
    </row>
    <row r="7306" spans="1:13">
      <c r="A7306" s="4">
        <v>2012</v>
      </c>
      <c r="B7306" s="5" t="s">
        <v>210</v>
      </c>
      <c r="C7306" s="5" t="s">
        <v>252</v>
      </c>
      <c r="D7306" s="5" t="s">
        <v>15</v>
      </c>
      <c r="E7306" s="5">
        <v>228790</v>
      </c>
      <c r="F7306" s="6">
        <v>2339.6999999999998</v>
      </c>
      <c r="H7306" s="15" t="str">
        <f t="shared" si="684"/>
        <v>Medium</v>
      </c>
      <c r="I7306" s="11" t="str">
        <f t="shared" si="685"/>
        <v>Large</v>
      </c>
      <c r="J7306" s="11" t="str">
        <f t="shared" si="686"/>
        <v>Central</v>
      </c>
      <c r="K7306" s="11" t="str">
        <f t="shared" si="687"/>
        <v>2010s</v>
      </c>
      <c r="L7306" s="11" t="str">
        <f t="shared" si="688"/>
        <v>Cereal</v>
      </c>
      <c r="M7306" s="18">
        <f t="shared" si="689"/>
        <v>1.0226408496874862E-2</v>
      </c>
    </row>
    <row r="7307" spans="1:13">
      <c r="A7307" s="4">
        <v>2012</v>
      </c>
      <c r="B7307" s="5" t="s">
        <v>210</v>
      </c>
      <c r="C7307" s="5" t="s">
        <v>252</v>
      </c>
      <c r="D7307" s="5" t="s">
        <v>16</v>
      </c>
      <c r="E7307" s="5">
        <v>57120</v>
      </c>
      <c r="F7307" s="6">
        <v>1173.67</v>
      </c>
      <c r="H7307" s="15" t="str">
        <f t="shared" si="684"/>
        <v>Medium</v>
      </c>
      <c r="I7307" s="11" t="str">
        <f t="shared" si="685"/>
        <v>Large</v>
      </c>
      <c r="J7307" s="11" t="str">
        <f t="shared" si="686"/>
        <v>Central</v>
      </c>
      <c r="K7307" s="11" t="str">
        <f t="shared" si="687"/>
        <v>2010s</v>
      </c>
      <c r="L7307" s="11" t="str">
        <f t="shared" si="688"/>
        <v>Cereal</v>
      </c>
      <c r="M7307" s="18">
        <f t="shared" si="689"/>
        <v>2.0547443977591038E-2</v>
      </c>
    </row>
    <row r="7308" spans="1:13">
      <c r="A7308" s="4">
        <v>2012</v>
      </c>
      <c r="B7308" s="5" t="s">
        <v>210</v>
      </c>
      <c r="C7308" s="5" t="s">
        <v>252</v>
      </c>
      <c r="D7308" s="5" t="s">
        <v>17</v>
      </c>
      <c r="E7308" s="5">
        <v>1180</v>
      </c>
      <c r="F7308" s="6">
        <v>1110.17</v>
      </c>
      <c r="H7308" s="15" t="str">
        <f t="shared" si="684"/>
        <v>Medium</v>
      </c>
      <c r="I7308" s="11" t="str">
        <f t="shared" si="685"/>
        <v>Medium</v>
      </c>
      <c r="J7308" s="11" t="str">
        <f t="shared" si="686"/>
        <v>Central</v>
      </c>
      <c r="K7308" s="11" t="str">
        <f t="shared" si="687"/>
        <v>2010s</v>
      </c>
      <c r="L7308" s="11" t="str">
        <f t="shared" si="688"/>
        <v>Pulse</v>
      </c>
      <c r="M7308" s="18">
        <f t="shared" si="689"/>
        <v>0.9408220338983051</v>
      </c>
    </row>
    <row r="7309" spans="1:13">
      <c r="A7309" s="4">
        <v>2013</v>
      </c>
      <c r="B7309" s="5" t="s">
        <v>210</v>
      </c>
      <c r="C7309" s="5" t="s">
        <v>252</v>
      </c>
      <c r="D7309" s="5" t="s">
        <v>15</v>
      </c>
      <c r="E7309" s="5">
        <v>232160</v>
      </c>
      <c r="F7309" s="6">
        <v>2340.54</v>
      </c>
      <c r="H7309" s="15" t="str">
        <f t="shared" si="684"/>
        <v>Medium</v>
      </c>
      <c r="I7309" s="11" t="str">
        <f t="shared" si="685"/>
        <v>Large</v>
      </c>
      <c r="J7309" s="11" t="str">
        <f t="shared" si="686"/>
        <v>Central</v>
      </c>
      <c r="K7309" s="11" t="str">
        <f t="shared" si="687"/>
        <v>2010s</v>
      </c>
      <c r="L7309" s="11" t="str">
        <f t="shared" si="688"/>
        <v>Cereal</v>
      </c>
      <c r="M7309" s="18">
        <f t="shared" si="689"/>
        <v>1.0081581667815299E-2</v>
      </c>
    </row>
    <row r="7310" spans="1:13">
      <c r="A7310" s="4">
        <v>2013</v>
      </c>
      <c r="B7310" s="5" t="s">
        <v>210</v>
      </c>
      <c r="C7310" s="5" t="s">
        <v>252</v>
      </c>
      <c r="D7310" s="5" t="s">
        <v>16</v>
      </c>
      <c r="E7310" s="5">
        <v>48400</v>
      </c>
      <c r="F7310" s="6">
        <v>1148.97</v>
      </c>
      <c r="H7310" s="15" t="str">
        <f t="shared" si="684"/>
        <v>Medium</v>
      </c>
      <c r="I7310" s="11" t="str">
        <f t="shared" si="685"/>
        <v>Large</v>
      </c>
      <c r="J7310" s="11" t="str">
        <f t="shared" si="686"/>
        <v>Central</v>
      </c>
      <c r="K7310" s="11" t="str">
        <f t="shared" si="687"/>
        <v>2010s</v>
      </c>
      <c r="L7310" s="11" t="str">
        <f t="shared" si="688"/>
        <v>Cereal</v>
      </c>
      <c r="M7310" s="18">
        <f t="shared" si="689"/>
        <v>2.3739049586776861E-2</v>
      </c>
    </row>
    <row r="7311" spans="1:13">
      <c r="A7311" s="4">
        <v>2013</v>
      </c>
      <c r="B7311" s="5" t="s">
        <v>210</v>
      </c>
      <c r="C7311" s="5" t="s">
        <v>252</v>
      </c>
      <c r="D7311" s="5" t="s">
        <v>17</v>
      </c>
      <c r="E7311" s="5">
        <v>980</v>
      </c>
      <c r="F7311" s="6">
        <v>428.57</v>
      </c>
      <c r="H7311" s="15" t="str">
        <f t="shared" si="684"/>
        <v>Low</v>
      </c>
      <c r="I7311" s="11" t="str">
        <f t="shared" si="685"/>
        <v>Small</v>
      </c>
      <c r="J7311" s="11" t="str">
        <f t="shared" si="686"/>
        <v>Central</v>
      </c>
      <c r="K7311" s="11" t="str">
        <f t="shared" si="687"/>
        <v>2010s</v>
      </c>
      <c r="L7311" s="11" t="str">
        <f t="shared" si="688"/>
        <v>Pulse</v>
      </c>
      <c r="M7311" s="18">
        <f t="shared" si="689"/>
        <v>0.43731632653061225</v>
      </c>
    </row>
    <row r="7312" spans="1:13">
      <c r="A7312" s="4">
        <v>2014</v>
      </c>
      <c r="B7312" s="5" t="s">
        <v>210</v>
      </c>
      <c r="C7312" s="5" t="s">
        <v>252</v>
      </c>
      <c r="D7312" s="5" t="s">
        <v>15</v>
      </c>
      <c r="E7312" s="5">
        <v>242560</v>
      </c>
      <c r="F7312" s="6">
        <v>1965.41</v>
      </c>
      <c r="H7312" s="15" t="str">
        <f t="shared" si="684"/>
        <v>Medium</v>
      </c>
      <c r="I7312" s="11" t="str">
        <f t="shared" si="685"/>
        <v>Large</v>
      </c>
      <c r="J7312" s="11" t="str">
        <f t="shared" si="686"/>
        <v>Central</v>
      </c>
      <c r="K7312" s="11" t="str">
        <f t="shared" si="687"/>
        <v>2010s</v>
      </c>
      <c r="L7312" s="11" t="str">
        <f t="shared" si="688"/>
        <v>Cereal</v>
      </c>
      <c r="M7312" s="18">
        <f t="shared" si="689"/>
        <v>8.1027786939313982E-3</v>
      </c>
    </row>
    <row r="7313" spans="1:13">
      <c r="A7313" s="4">
        <v>2014</v>
      </c>
      <c r="B7313" s="5" t="s">
        <v>210</v>
      </c>
      <c r="C7313" s="5" t="s">
        <v>252</v>
      </c>
      <c r="D7313" s="5" t="s">
        <v>16</v>
      </c>
      <c r="E7313" s="5">
        <v>54770</v>
      </c>
      <c r="F7313" s="6">
        <v>1212.71</v>
      </c>
      <c r="H7313" s="15" t="str">
        <f t="shared" si="684"/>
        <v>Medium</v>
      </c>
      <c r="I7313" s="11" t="str">
        <f t="shared" si="685"/>
        <v>Large</v>
      </c>
      <c r="J7313" s="11" t="str">
        <f t="shared" si="686"/>
        <v>Central</v>
      </c>
      <c r="K7313" s="11" t="str">
        <f t="shared" si="687"/>
        <v>2010s</v>
      </c>
      <c r="L7313" s="11" t="str">
        <f t="shared" si="688"/>
        <v>Cereal</v>
      </c>
      <c r="M7313" s="18">
        <f t="shared" si="689"/>
        <v>2.2141865985028302E-2</v>
      </c>
    </row>
    <row r="7314" spans="1:13">
      <c r="A7314" s="4">
        <v>2014</v>
      </c>
      <c r="B7314" s="5" t="s">
        <v>210</v>
      </c>
      <c r="C7314" s="5" t="s">
        <v>252</v>
      </c>
      <c r="D7314" s="5" t="s">
        <v>17</v>
      </c>
      <c r="E7314" s="5">
        <v>1070</v>
      </c>
      <c r="F7314" s="6">
        <v>299.07</v>
      </c>
      <c r="H7314" s="15" t="str">
        <f t="shared" si="684"/>
        <v>Low</v>
      </c>
      <c r="I7314" s="11" t="str">
        <f t="shared" si="685"/>
        <v>Medium</v>
      </c>
      <c r="J7314" s="11" t="str">
        <f t="shared" si="686"/>
        <v>Central</v>
      </c>
      <c r="K7314" s="11" t="str">
        <f t="shared" si="687"/>
        <v>2010s</v>
      </c>
      <c r="L7314" s="11" t="str">
        <f t="shared" si="688"/>
        <v>Pulse</v>
      </c>
      <c r="M7314" s="18">
        <f t="shared" si="689"/>
        <v>0.27950467289719627</v>
      </c>
    </row>
    <row r="7315" spans="1:13">
      <c r="A7315" s="4">
        <v>2015</v>
      </c>
      <c r="B7315" s="5" t="s">
        <v>210</v>
      </c>
      <c r="C7315" s="5" t="s">
        <v>252</v>
      </c>
      <c r="D7315" s="5" t="s">
        <v>15</v>
      </c>
      <c r="E7315" s="5">
        <v>232820</v>
      </c>
      <c r="F7315" s="6">
        <v>1941.63</v>
      </c>
      <c r="H7315" s="15" t="str">
        <f t="shared" si="684"/>
        <v>Medium</v>
      </c>
      <c r="I7315" s="11" t="str">
        <f t="shared" si="685"/>
        <v>Large</v>
      </c>
      <c r="J7315" s="11" t="str">
        <f t="shared" si="686"/>
        <v>Central</v>
      </c>
      <c r="K7315" s="11" t="str">
        <f t="shared" si="687"/>
        <v>2010s</v>
      </c>
      <c r="L7315" s="11" t="str">
        <f t="shared" si="688"/>
        <v>Cereal</v>
      </c>
      <c r="M7315" s="18">
        <f t="shared" si="689"/>
        <v>8.339618589468259E-3</v>
      </c>
    </row>
    <row r="7316" spans="1:13">
      <c r="A7316" s="4">
        <v>2015</v>
      </c>
      <c r="B7316" s="5" t="s">
        <v>210</v>
      </c>
      <c r="C7316" s="5" t="s">
        <v>252</v>
      </c>
      <c r="D7316" s="5" t="s">
        <v>16</v>
      </c>
      <c r="E7316" s="5">
        <v>27290</v>
      </c>
      <c r="F7316" s="6">
        <v>1086.48</v>
      </c>
      <c r="H7316" s="15" t="str">
        <f t="shared" si="684"/>
        <v>Medium</v>
      </c>
      <c r="I7316" s="11" t="str">
        <f t="shared" si="685"/>
        <v>Large</v>
      </c>
      <c r="J7316" s="11" t="str">
        <f t="shared" si="686"/>
        <v>Central</v>
      </c>
      <c r="K7316" s="11" t="str">
        <f t="shared" si="687"/>
        <v>2010s</v>
      </c>
      <c r="L7316" s="11" t="str">
        <f t="shared" si="688"/>
        <v>Cereal</v>
      </c>
      <c r="M7316" s="18">
        <f t="shared" si="689"/>
        <v>3.981238548919018E-2</v>
      </c>
    </row>
    <row r="7317" spans="1:13">
      <c r="A7317" s="4">
        <v>2015</v>
      </c>
      <c r="B7317" s="5" t="s">
        <v>210</v>
      </c>
      <c r="C7317" s="5" t="s">
        <v>252</v>
      </c>
      <c r="D7317" s="5" t="s">
        <v>17</v>
      </c>
      <c r="E7317" s="5">
        <v>1590</v>
      </c>
      <c r="F7317" s="6">
        <v>974.84</v>
      </c>
      <c r="H7317" s="15" t="str">
        <f t="shared" si="684"/>
        <v>Low</v>
      </c>
      <c r="I7317" s="11" t="str">
        <f t="shared" si="685"/>
        <v>Medium</v>
      </c>
      <c r="J7317" s="11" t="str">
        <f t="shared" si="686"/>
        <v>Central</v>
      </c>
      <c r="K7317" s="11" t="str">
        <f t="shared" si="687"/>
        <v>2010s</v>
      </c>
      <c r="L7317" s="11" t="str">
        <f t="shared" si="688"/>
        <v>Pulse</v>
      </c>
      <c r="M7317" s="18">
        <f t="shared" si="689"/>
        <v>0.61310691823899377</v>
      </c>
    </row>
    <row r="7318" spans="1:13">
      <c r="A7318" s="4">
        <v>2016</v>
      </c>
      <c r="B7318" s="5" t="s">
        <v>210</v>
      </c>
      <c r="C7318" s="5" t="s">
        <v>252</v>
      </c>
      <c r="D7318" s="5" t="s">
        <v>15</v>
      </c>
      <c r="E7318" s="5">
        <v>247760</v>
      </c>
      <c r="F7318" s="6">
        <v>2237.0500000000002</v>
      </c>
      <c r="H7318" s="15" t="str">
        <f t="shared" si="684"/>
        <v>Medium</v>
      </c>
      <c r="I7318" s="11" t="str">
        <f t="shared" si="685"/>
        <v>Large</v>
      </c>
      <c r="J7318" s="11" t="str">
        <f t="shared" si="686"/>
        <v>Central</v>
      </c>
      <c r="K7318" s="11" t="str">
        <f t="shared" si="687"/>
        <v>2010s</v>
      </c>
      <c r="L7318" s="11" t="str">
        <f t="shared" si="688"/>
        <v>Cereal</v>
      </c>
      <c r="M7318" s="18">
        <f t="shared" si="689"/>
        <v>9.0291007426541829E-3</v>
      </c>
    </row>
    <row r="7319" spans="1:13">
      <c r="A7319" s="4">
        <v>2016</v>
      </c>
      <c r="B7319" s="5" t="s">
        <v>210</v>
      </c>
      <c r="C7319" s="5" t="s">
        <v>252</v>
      </c>
      <c r="D7319" s="5" t="s">
        <v>16</v>
      </c>
      <c r="E7319" s="5">
        <v>55670</v>
      </c>
      <c r="F7319" s="6">
        <v>1244.32</v>
      </c>
      <c r="H7319" s="15" t="str">
        <f t="shared" si="684"/>
        <v>Medium</v>
      </c>
      <c r="I7319" s="11" t="str">
        <f t="shared" si="685"/>
        <v>Large</v>
      </c>
      <c r="J7319" s="11" t="str">
        <f t="shared" si="686"/>
        <v>Central</v>
      </c>
      <c r="K7319" s="11" t="str">
        <f t="shared" si="687"/>
        <v>2010s</v>
      </c>
      <c r="L7319" s="11" t="str">
        <f t="shared" si="688"/>
        <v>Cereal</v>
      </c>
      <c r="M7319" s="18">
        <f t="shared" si="689"/>
        <v>2.2351715466139749E-2</v>
      </c>
    </row>
    <row r="7320" spans="1:13">
      <c r="A7320" s="4">
        <v>2016</v>
      </c>
      <c r="B7320" s="5" t="s">
        <v>210</v>
      </c>
      <c r="C7320" s="5" t="s">
        <v>252</v>
      </c>
      <c r="D7320" s="5" t="s">
        <v>17</v>
      </c>
      <c r="E7320" s="5">
        <v>1340</v>
      </c>
      <c r="F7320" s="6">
        <v>1085.57</v>
      </c>
      <c r="H7320" s="15" t="str">
        <f t="shared" si="684"/>
        <v>Medium</v>
      </c>
      <c r="I7320" s="11" t="str">
        <f t="shared" si="685"/>
        <v>Medium</v>
      </c>
      <c r="J7320" s="11" t="str">
        <f t="shared" si="686"/>
        <v>Central</v>
      </c>
      <c r="K7320" s="11" t="str">
        <f t="shared" si="687"/>
        <v>2010s</v>
      </c>
      <c r="L7320" s="11" t="str">
        <f t="shared" si="688"/>
        <v>Pulse</v>
      </c>
      <c r="M7320" s="18">
        <f t="shared" si="689"/>
        <v>0.81012686567164172</v>
      </c>
    </row>
    <row r="7321" spans="1:13">
      <c r="A7321" s="4">
        <v>2017</v>
      </c>
      <c r="B7321" s="5" t="s">
        <v>210</v>
      </c>
      <c r="C7321" s="5" t="s">
        <v>252</v>
      </c>
      <c r="D7321" s="5" t="s">
        <v>15</v>
      </c>
      <c r="E7321" s="5">
        <v>232550</v>
      </c>
      <c r="F7321" s="6">
        <v>2394.98</v>
      </c>
      <c r="H7321" s="15" t="str">
        <f t="shared" si="684"/>
        <v>Medium</v>
      </c>
      <c r="I7321" s="11" t="str">
        <f t="shared" si="685"/>
        <v>Large</v>
      </c>
      <c r="J7321" s="11" t="str">
        <f t="shared" si="686"/>
        <v>Central</v>
      </c>
      <c r="K7321" s="11" t="str">
        <f t="shared" si="687"/>
        <v>2010s</v>
      </c>
      <c r="L7321" s="11" t="str">
        <f t="shared" si="688"/>
        <v>Cereal</v>
      </c>
      <c r="M7321" s="18">
        <f t="shared" si="689"/>
        <v>1.0298774457105999E-2</v>
      </c>
    </row>
    <row r="7322" spans="1:13">
      <c r="A7322" s="4">
        <v>2017</v>
      </c>
      <c r="B7322" s="5" t="s">
        <v>210</v>
      </c>
      <c r="C7322" s="5" t="s">
        <v>252</v>
      </c>
      <c r="D7322" s="5" t="s">
        <v>16</v>
      </c>
      <c r="E7322" s="5">
        <v>51000</v>
      </c>
      <c r="F7322" s="6">
        <v>1278.78</v>
      </c>
      <c r="H7322" s="15" t="str">
        <f t="shared" si="684"/>
        <v>Medium</v>
      </c>
      <c r="I7322" s="11" t="str">
        <f t="shared" si="685"/>
        <v>Large</v>
      </c>
      <c r="J7322" s="11" t="str">
        <f t="shared" si="686"/>
        <v>Central</v>
      </c>
      <c r="K7322" s="11" t="str">
        <f t="shared" si="687"/>
        <v>2010s</v>
      </c>
      <c r="L7322" s="11" t="str">
        <f t="shared" si="688"/>
        <v>Cereal</v>
      </c>
      <c r="M7322" s="18">
        <f t="shared" si="689"/>
        <v>2.5074117647058823E-2</v>
      </c>
    </row>
    <row r="7323" spans="1:13">
      <c r="A7323" s="4">
        <v>2017</v>
      </c>
      <c r="B7323" s="5" t="s">
        <v>210</v>
      </c>
      <c r="C7323" s="5" t="s">
        <v>252</v>
      </c>
      <c r="D7323" s="5" t="s">
        <v>17</v>
      </c>
      <c r="E7323" s="5">
        <v>1120</v>
      </c>
      <c r="F7323" s="6">
        <v>1047.24</v>
      </c>
      <c r="H7323" s="15" t="str">
        <f t="shared" si="684"/>
        <v>Medium</v>
      </c>
      <c r="I7323" s="11" t="str">
        <f t="shared" si="685"/>
        <v>Medium</v>
      </c>
      <c r="J7323" s="11" t="str">
        <f t="shared" si="686"/>
        <v>Central</v>
      </c>
      <c r="K7323" s="11" t="str">
        <f t="shared" si="687"/>
        <v>2010s</v>
      </c>
      <c r="L7323" s="11" t="str">
        <f t="shared" si="688"/>
        <v>Pulse</v>
      </c>
      <c r="M7323" s="18">
        <f t="shared" si="689"/>
        <v>0.9350357142857143</v>
      </c>
    </row>
    <row r="7324" spans="1:13">
      <c r="A7324" s="4">
        <v>2008</v>
      </c>
      <c r="B7324" s="5" t="s">
        <v>210</v>
      </c>
      <c r="C7324" s="5" t="s">
        <v>253</v>
      </c>
      <c r="D7324" s="5" t="s">
        <v>15</v>
      </c>
      <c r="E7324" s="5">
        <v>229590</v>
      </c>
      <c r="F7324" s="6">
        <v>2071.9499999999998</v>
      </c>
      <c r="H7324" s="15" t="str">
        <f t="shared" si="684"/>
        <v>Medium</v>
      </c>
      <c r="I7324" s="11" t="str">
        <f t="shared" si="685"/>
        <v>Large</v>
      </c>
      <c r="J7324" s="11" t="str">
        <f t="shared" si="686"/>
        <v>Central</v>
      </c>
      <c r="K7324" s="11" t="str">
        <f t="shared" si="687"/>
        <v>2000s</v>
      </c>
      <c r="L7324" s="11" t="str">
        <f t="shared" si="688"/>
        <v>Cereal</v>
      </c>
      <c r="M7324" s="18">
        <f t="shared" si="689"/>
        <v>9.024565529857571E-3</v>
      </c>
    </row>
    <row r="7325" spans="1:13">
      <c r="A7325" s="4">
        <v>2008</v>
      </c>
      <c r="B7325" s="5" t="s">
        <v>210</v>
      </c>
      <c r="C7325" s="5" t="s">
        <v>253</v>
      </c>
      <c r="D7325" s="5" t="s">
        <v>16</v>
      </c>
      <c r="E7325" s="5">
        <v>89710</v>
      </c>
      <c r="F7325" s="6">
        <v>975.37</v>
      </c>
      <c r="H7325" s="15" t="str">
        <f t="shared" si="684"/>
        <v>Low</v>
      </c>
      <c r="I7325" s="11" t="str">
        <f t="shared" si="685"/>
        <v>Large</v>
      </c>
      <c r="J7325" s="11" t="str">
        <f t="shared" si="686"/>
        <v>Central</v>
      </c>
      <c r="K7325" s="11" t="str">
        <f t="shared" si="687"/>
        <v>2000s</v>
      </c>
      <c r="L7325" s="11" t="str">
        <f t="shared" si="688"/>
        <v>Cereal</v>
      </c>
      <c r="M7325" s="18">
        <f t="shared" si="689"/>
        <v>1.08724779846171E-2</v>
      </c>
    </row>
    <row r="7326" spans="1:13">
      <c r="A7326" s="4">
        <v>2008</v>
      </c>
      <c r="B7326" s="5" t="s">
        <v>210</v>
      </c>
      <c r="C7326" s="5" t="s">
        <v>253</v>
      </c>
      <c r="D7326" s="5" t="s">
        <v>17</v>
      </c>
      <c r="E7326" s="5">
        <v>660</v>
      </c>
      <c r="F7326" s="6">
        <v>1015.15</v>
      </c>
      <c r="H7326" s="15" t="str">
        <f t="shared" si="684"/>
        <v>Medium</v>
      </c>
      <c r="I7326" s="11" t="str">
        <f t="shared" si="685"/>
        <v>Small</v>
      </c>
      <c r="J7326" s="11" t="str">
        <f t="shared" si="686"/>
        <v>Central</v>
      </c>
      <c r="K7326" s="11" t="str">
        <f t="shared" si="687"/>
        <v>2000s</v>
      </c>
      <c r="L7326" s="11" t="str">
        <f t="shared" si="688"/>
        <v>Pulse</v>
      </c>
      <c r="M7326" s="18">
        <f t="shared" si="689"/>
        <v>1.5381060606060606</v>
      </c>
    </row>
    <row r="7327" spans="1:13">
      <c r="A7327" s="4">
        <v>2009</v>
      </c>
      <c r="B7327" s="5" t="s">
        <v>210</v>
      </c>
      <c r="C7327" s="5" t="s">
        <v>253</v>
      </c>
      <c r="D7327" s="5" t="s">
        <v>15</v>
      </c>
      <c r="E7327" s="5">
        <v>230870</v>
      </c>
      <c r="F7327" s="6">
        <v>2055.0500000000002</v>
      </c>
      <c r="H7327" s="15" t="str">
        <f t="shared" si="684"/>
        <v>Medium</v>
      </c>
      <c r="I7327" s="11" t="str">
        <f t="shared" si="685"/>
        <v>Large</v>
      </c>
      <c r="J7327" s="11" t="str">
        <f t="shared" si="686"/>
        <v>Central</v>
      </c>
      <c r="K7327" s="11" t="str">
        <f t="shared" si="687"/>
        <v>2000s</v>
      </c>
      <c r="L7327" s="11" t="str">
        <f t="shared" si="688"/>
        <v>Cereal</v>
      </c>
      <c r="M7327" s="18">
        <f t="shared" si="689"/>
        <v>8.9013297526746669E-3</v>
      </c>
    </row>
    <row r="7328" spans="1:13">
      <c r="A7328" s="4">
        <v>2009</v>
      </c>
      <c r="B7328" s="5" t="s">
        <v>210</v>
      </c>
      <c r="C7328" s="5" t="s">
        <v>253</v>
      </c>
      <c r="D7328" s="5" t="s">
        <v>16</v>
      </c>
      <c r="E7328" s="5">
        <v>96340</v>
      </c>
      <c r="F7328" s="6">
        <v>1042.25</v>
      </c>
      <c r="H7328" s="15" t="str">
        <f t="shared" si="684"/>
        <v>Medium</v>
      </c>
      <c r="I7328" s="11" t="str">
        <f t="shared" si="685"/>
        <v>Large</v>
      </c>
      <c r="J7328" s="11" t="str">
        <f t="shared" si="686"/>
        <v>Central</v>
      </c>
      <c r="K7328" s="11" t="str">
        <f t="shared" si="687"/>
        <v>2000s</v>
      </c>
      <c r="L7328" s="11" t="str">
        <f t="shared" si="688"/>
        <v>Cereal</v>
      </c>
      <c r="M7328" s="18">
        <f t="shared" si="689"/>
        <v>1.0818455470209674E-2</v>
      </c>
    </row>
    <row r="7329" spans="1:13">
      <c r="A7329" s="4">
        <v>2009</v>
      </c>
      <c r="B7329" s="5" t="s">
        <v>210</v>
      </c>
      <c r="C7329" s="5" t="s">
        <v>253</v>
      </c>
      <c r="D7329" s="5" t="s">
        <v>17</v>
      </c>
      <c r="E7329" s="5">
        <v>420</v>
      </c>
      <c r="F7329" s="6">
        <v>833.33</v>
      </c>
      <c r="H7329" s="15" t="str">
        <f t="shared" si="684"/>
        <v>Low</v>
      </c>
      <c r="I7329" s="11" t="str">
        <f t="shared" si="685"/>
        <v>Small</v>
      </c>
      <c r="J7329" s="11" t="str">
        <f t="shared" si="686"/>
        <v>Central</v>
      </c>
      <c r="K7329" s="11" t="str">
        <f t="shared" si="687"/>
        <v>2000s</v>
      </c>
      <c r="L7329" s="11" t="str">
        <f t="shared" si="688"/>
        <v>Pulse</v>
      </c>
      <c r="M7329" s="18">
        <f t="shared" si="689"/>
        <v>1.9841190476190478</v>
      </c>
    </row>
    <row r="7330" spans="1:13">
      <c r="A7330" s="4">
        <v>2010</v>
      </c>
      <c r="B7330" s="5" t="s">
        <v>210</v>
      </c>
      <c r="C7330" s="5" t="s">
        <v>253</v>
      </c>
      <c r="D7330" s="5" t="s">
        <v>15</v>
      </c>
      <c r="E7330" s="5">
        <v>235850</v>
      </c>
      <c r="F7330" s="6">
        <v>2017.47</v>
      </c>
      <c r="H7330" s="15" t="str">
        <f t="shared" si="684"/>
        <v>Medium</v>
      </c>
      <c r="I7330" s="11" t="str">
        <f t="shared" si="685"/>
        <v>Large</v>
      </c>
      <c r="J7330" s="11" t="str">
        <f t="shared" si="686"/>
        <v>Central</v>
      </c>
      <c r="K7330" s="11" t="str">
        <f t="shared" si="687"/>
        <v>2010s</v>
      </c>
      <c r="L7330" s="11" t="str">
        <f t="shared" si="688"/>
        <v>Cereal</v>
      </c>
      <c r="M7330" s="18">
        <f t="shared" si="689"/>
        <v>8.5540385838456644E-3</v>
      </c>
    </row>
    <row r="7331" spans="1:13">
      <c r="A7331" s="4">
        <v>2010</v>
      </c>
      <c r="B7331" s="5" t="s">
        <v>210</v>
      </c>
      <c r="C7331" s="5" t="s">
        <v>253</v>
      </c>
      <c r="D7331" s="5" t="s">
        <v>16</v>
      </c>
      <c r="E7331" s="5">
        <v>93820</v>
      </c>
      <c r="F7331" s="6">
        <v>1094.97</v>
      </c>
      <c r="H7331" s="15" t="str">
        <f t="shared" si="684"/>
        <v>Medium</v>
      </c>
      <c r="I7331" s="11" t="str">
        <f t="shared" si="685"/>
        <v>Large</v>
      </c>
      <c r="J7331" s="11" t="str">
        <f t="shared" si="686"/>
        <v>Central</v>
      </c>
      <c r="K7331" s="11" t="str">
        <f t="shared" si="687"/>
        <v>2010s</v>
      </c>
      <c r="L7331" s="11" t="str">
        <f t="shared" si="688"/>
        <v>Cereal</v>
      </c>
      <c r="M7331" s="18">
        <f t="shared" si="689"/>
        <v>1.167096567895971E-2</v>
      </c>
    </row>
    <row r="7332" spans="1:13">
      <c r="A7332" s="4">
        <v>2010</v>
      </c>
      <c r="B7332" s="5" t="s">
        <v>210</v>
      </c>
      <c r="C7332" s="5" t="s">
        <v>253</v>
      </c>
      <c r="D7332" s="5" t="s">
        <v>17</v>
      </c>
      <c r="E7332" s="5">
        <v>340</v>
      </c>
      <c r="F7332" s="6">
        <v>882.35</v>
      </c>
      <c r="H7332" s="15" t="str">
        <f t="shared" si="684"/>
        <v>Low</v>
      </c>
      <c r="I7332" s="11" t="str">
        <f t="shared" si="685"/>
        <v>Small</v>
      </c>
      <c r="J7332" s="11" t="str">
        <f t="shared" si="686"/>
        <v>Central</v>
      </c>
      <c r="K7332" s="11" t="str">
        <f t="shared" si="687"/>
        <v>2010s</v>
      </c>
      <c r="L7332" s="11" t="str">
        <f t="shared" si="688"/>
        <v>Pulse</v>
      </c>
      <c r="M7332" s="18">
        <f t="shared" si="689"/>
        <v>2.5951470588235295</v>
      </c>
    </row>
    <row r="7333" spans="1:13">
      <c r="A7333" s="4">
        <v>2011</v>
      </c>
      <c r="B7333" s="5" t="s">
        <v>210</v>
      </c>
      <c r="C7333" s="5" t="s">
        <v>253</v>
      </c>
      <c r="D7333" s="5" t="s">
        <v>15</v>
      </c>
      <c r="E7333" s="5">
        <v>235190</v>
      </c>
      <c r="F7333" s="6">
        <v>2088.44</v>
      </c>
      <c r="H7333" s="15" t="str">
        <f t="shared" si="684"/>
        <v>Medium</v>
      </c>
      <c r="I7333" s="11" t="str">
        <f t="shared" si="685"/>
        <v>Large</v>
      </c>
      <c r="J7333" s="11" t="str">
        <f t="shared" si="686"/>
        <v>Central</v>
      </c>
      <c r="K7333" s="11" t="str">
        <f t="shared" si="687"/>
        <v>2010s</v>
      </c>
      <c r="L7333" s="11" t="str">
        <f t="shared" si="688"/>
        <v>Cereal</v>
      </c>
      <c r="M7333" s="18">
        <f t="shared" si="689"/>
        <v>8.879799311195204E-3</v>
      </c>
    </row>
    <row r="7334" spans="1:13">
      <c r="A7334" s="4">
        <v>2011</v>
      </c>
      <c r="B7334" s="5" t="s">
        <v>210</v>
      </c>
      <c r="C7334" s="5" t="s">
        <v>253</v>
      </c>
      <c r="D7334" s="5" t="s">
        <v>16</v>
      </c>
      <c r="E7334" s="5">
        <v>90590</v>
      </c>
      <c r="F7334" s="6">
        <v>1165.58</v>
      </c>
      <c r="H7334" s="15" t="str">
        <f t="shared" si="684"/>
        <v>Medium</v>
      </c>
      <c r="I7334" s="11" t="str">
        <f t="shared" si="685"/>
        <v>Large</v>
      </c>
      <c r="J7334" s="11" t="str">
        <f t="shared" si="686"/>
        <v>Central</v>
      </c>
      <c r="K7334" s="11" t="str">
        <f t="shared" si="687"/>
        <v>2010s</v>
      </c>
      <c r="L7334" s="11" t="str">
        <f t="shared" si="688"/>
        <v>Cereal</v>
      </c>
      <c r="M7334" s="18">
        <f t="shared" si="689"/>
        <v>1.2866541560878684E-2</v>
      </c>
    </row>
    <row r="7335" spans="1:13">
      <c r="A7335" s="4">
        <v>2011</v>
      </c>
      <c r="B7335" s="5" t="s">
        <v>210</v>
      </c>
      <c r="C7335" s="5" t="s">
        <v>253</v>
      </c>
      <c r="D7335" s="5" t="s">
        <v>17</v>
      </c>
      <c r="E7335" s="5">
        <v>330</v>
      </c>
      <c r="F7335" s="6">
        <v>1212.1199999999999</v>
      </c>
      <c r="H7335" s="15" t="str">
        <f t="shared" si="684"/>
        <v>Medium</v>
      </c>
      <c r="I7335" s="11" t="str">
        <f t="shared" si="685"/>
        <v>Small</v>
      </c>
      <c r="J7335" s="11" t="str">
        <f t="shared" si="686"/>
        <v>Central</v>
      </c>
      <c r="K7335" s="11" t="str">
        <f t="shared" si="687"/>
        <v>2010s</v>
      </c>
      <c r="L7335" s="11" t="str">
        <f t="shared" si="688"/>
        <v>Pulse</v>
      </c>
      <c r="M7335" s="18">
        <f t="shared" si="689"/>
        <v>3.673090909090909</v>
      </c>
    </row>
    <row r="7336" spans="1:13">
      <c r="A7336" s="4">
        <v>2011</v>
      </c>
      <c r="B7336" s="5" t="s">
        <v>210</v>
      </c>
      <c r="C7336" s="5" t="s">
        <v>253</v>
      </c>
      <c r="D7336" s="5" t="s">
        <v>18</v>
      </c>
      <c r="E7336" s="5">
        <v>30</v>
      </c>
      <c r="F7336" s="6">
        <v>333.33</v>
      </c>
      <c r="H7336" s="15" t="str">
        <f t="shared" si="684"/>
        <v>Low</v>
      </c>
      <c r="I7336" s="11" t="str">
        <f t="shared" si="685"/>
        <v>Small</v>
      </c>
      <c r="J7336" s="11" t="str">
        <f t="shared" si="686"/>
        <v>Central</v>
      </c>
      <c r="K7336" s="11" t="str">
        <f t="shared" si="687"/>
        <v>2010s</v>
      </c>
      <c r="L7336" s="11" t="str">
        <f t="shared" si="688"/>
        <v>Fiber</v>
      </c>
      <c r="M7336" s="18">
        <f t="shared" si="689"/>
        <v>11.110999999999999</v>
      </c>
    </row>
    <row r="7337" spans="1:13">
      <c r="A7337" s="4">
        <v>2012</v>
      </c>
      <c r="B7337" s="5" t="s">
        <v>210</v>
      </c>
      <c r="C7337" s="5" t="s">
        <v>253</v>
      </c>
      <c r="D7337" s="5" t="s">
        <v>15</v>
      </c>
      <c r="E7337" s="5">
        <v>232680</v>
      </c>
      <c r="F7337" s="6">
        <v>2339.1799999999998</v>
      </c>
      <c r="H7337" s="15" t="str">
        <f t="shared" si="684"/>
        <v>Medium</v>
      </c>
      <c r="I7337" s="11" t="str">
        <f t="shared" si="685"/>
        <v>Large</v>
      </c>
      <c r="J7337" s="11" t="str">
        <f t="shared" si="686"/>
        <v>Central</v>
      </c>
      <c r="K7337" s="11" t="str">
        <f t="shared" si="687"/>
        <v>2010s</v>
      </c>
      <c r="L7337" s="11" t="str">
        <f t="shared" si="688"/>
        <v>Cereal</v>
      </c>
      <c r="M7337" s="18">
        <f t="shared" si="689"/>
        <v>1.0053206119993123E-2</v>
      </c>
    </row>
    <row r="7338" spans="1:13">
      <c r="A7338" s="4">
        <v>2012</v>
      </c>
      <c r="B7338" s="5" t="s">
        <v>210</v>
      </c>
      <c r="C7338" s="5" t="s">
        <v>253</v>
      </c>
      <c r="D7338" s="5" t="s">
        <v>16</v>
      </c>
      <c r="E7338" s="5">
        <v>90120</v>
      </c>
      <c r="F7338" s="6">
        <v>1231.3599999999999</v>
      </c>
      <c r="H7338" s="15" t="str">
        <f t="shared" si="684"/>
        <v>Medium</v>
      </c>
      <c r="I7338" s="11" t="str">
        <f t="shared" si="685"/>
        <v>Large</v>
      </c>
      <c r="J7338" s="11" t="str">
        <f t="shared" si="686"/>
        <v>Central</v>
      </c>
      <c r="K7338" s="11" t="str">
        <f t="shared" si="687"/>
        <v>2010s</v>
      </c>
      <c r="L7338" s="11" t="str">
        <f t="shared" si="688"/>
        <v>Cereal</v>
      </c>
      <c r="M7338" s="18">
        <f t="shared" si="689"/>
        <v>1.3663559698180203E-2</v>
      </c>
    </row>
    <row r="7339" spans="1:13">
      <c r="A7339" s="4">
        <v>2012</v>
      </c>
      <c r="B7339" s="5" t="s">
        <v>210</v>
      </c>
      <c r="C7339" s="5" t="s">
        <v>253</v>
      </c>
      <c r="D7339" s="5" t="s">
        <v>17</v>
      </c>
      <c r="E7339" s="5">
        <v>360</v>
      </c>
      <c r="F7339" s="6">
        <v>1111.1099999999999</v>
      </c>
      <c r="H7339" s="15" t="str">
        <f t="shared" si="684"/>
        <v>Medium</v>
      </c>
      <c r="I7339" s="11" t="str">
        <f t="shared" si="685"/>
        <v>Small</v>
      </c>
      <c r="J7339" s="11" t="str">
        <f t="shared" si="686"/>
        <v>Central</v>
      </c>
      <c r="K7339" s="11" t="str">
        <f t="shared" si="687"/>
        <v>2010s</v>
      </c>
      <c r="L7339" s="11" t="str">
        <f t="shared" si="688"/>
        <v>Pulse</v>
      </c>
      <c r="M7339" s="18">
        <f t="shared" si="689"/>
        <v>3.0864166666666666</v>
      </c>
    </row>
    <row r="7340" spans="1:13">
      <c r="A7340" s="4">
        <v>2013</v>
      </c>
      <c r="B7340" s="5" t="s">
        <v>210</v>
      </c>
      <c r="C7340" s="5" t="s">
        <v>253</v>
      </c>
      <c r="D7340" s="5" t="s">
        <v>15</v>
      </c>
      <c r="E7340" s="5">
        <v>234370</v>
      </c>
      <c r="F7340" s="6">
        <v>2265.9</v>
      </c>
      <c r="H7340" s="15" t="str">
        <f t="shared" si="684"/>
        <v>Medium</v>
      </c>
      <c r="I7340" s="11" t="str">
        <f t="shared" si="685"/>
        <v>Large</v>
      </c>
      <c r="J7340" s="11" t="str">
        <f t="shared" si="686"/>
        <v>Central</v>
      </c>
      <c r="K7340" s="11" t="str">
        <f t="shared" si="687"/>
        <v>2010s</v>
      </c>
      <c r="L7340" s="11" t="str">
        <f t="shared" si="688"/>
        <v>Cereal</v>
      </c>
      <c r="M7340" s="18">
        <f t="shared" si="689"/>
        <v>9.6680462516533696E-3</v>
      </c>
    </row>
    <row r="7341" spans="1:13">
      <c r="A7341" s="4">
        <v>2013</v>
      </c>
      <c r="B7341" s="5" t="s">
        <v>210</v>
      </c>
      <c r="C7341" s="5" t="s">
        <v>253</v>
      </c>
      <c r="D7341" s="5" t="s">
        <v>16</v>
      </c>
      <c r="E7341" s="5">
        <v>94450</v>
      </c>
      <c r="F7341" s="6">
        <v>1285.97</v>
      </c>
      <c r="H7341" s="15" t="str">
        <f t="shared" si="684"/>
        <v>Medium</v>
      </c>
      <c r="I7341" s="11" t="str">
        <f t="shared" si="685"/>
        <v>Large</v>
      </c>
      <c r="J7341" s="11" t="str">
        <f t="shared" si="686"/>
        <v>Central</v>
      </c>
      <c r="K7341" s="11" t="str">
        <f t="shared" si="687"/>
        <v>2010s</v>
      </c>
      <c r="L7341" s="11" t="str">
        <f t="shared" si="688"/>
        <v>Cereal</v>
      </c>
      <c r="M7341" s="18">
        <f t="shared" si="689"/>
        <v>1.3615352038115406E-2</v>
      </c>
    </row>
    <row r="7342" spans="1:13">
      <c r="A7342" s="4">
        <v>2013</v>
      </c>
      <c r="B7342" s="5" t="s">
        <v>210</v>
      </c>
      <c r="C7342" s="5" t="s">
        <v>253</v>
      </c>
      <c r="D7342" s="5" t="s">
        <v>17</v>
      </c>
      <c r="E7342" s="5">
        <v>120</v>
      </c>
      <c r="F7342" s="6">
        <v>500</v>
      </c>
      <c r="H7342" s="15" t="str">
        <f t="shared" si="684"/>
        <v>Low</v>
      </c>
      <c r="I7342" s="11" t="str">
        <f t="shared" si="685"/>
        <v>Small</v>
      </c>
      <c r="J7342" s="11" t="str">
        <f t="shared" si="686"/>
        <v>Central</v>
      </c>
      <c r="K7342" s="11" t="str">
        <f t="shared" si="687"/>
        <v>2010s</v>
      </c>
      <c r="L7342" s="11" t="str">
        <f t="shared" si="688"/>
        <v>Pulse</v>
      </c>
      <c r="M7342" s="18">
        <f t="shared" si="689"/>
        <v>4.166666666666667</v>
      </c>
    </row>
    <row r="7343" spans="1:13">
      <c r="A7343" s="4">
        <v>2014</v>
      </c>
      <c r="B7343" s="5" t="s">
        <v>210</v>
      </c>
      <c r="C7343" s="5" t="s">
        <v>253</v>
      </c>
      <c r="D7343" s="5" t="s">
        <v>15</v>
      </c>
      <c r="E7343" s="5">
        <v>245200</v>
      </c>
      <c r="F7343" s="6">
        <v>2208.69</v>
      </c>
      <c r="H7343" s="15" t="str">
        <f t="shared" si="684"/>
        <v>Medium</v>
      </c>
      <c r="I7343" s="11" t="str">
        <f t="shared" si="685"/>
        <v>Large</v>
      </c>
      <c r="J7343" s="11" t="str">
        <f t="shared" si="686"/>
        <v>Central</v>
      </c>
      <c r="K7343" s="11" t="str">
        <f t="shared" si="687"/>
        <v>2010s</v>
      </c>
      <c r="L7343" s="11" t="str">
        <f t="shared" si="688"/>
        <v>Cereal</v>
      </c>
      <c r="M7343" s="18">
        <f t="shared" si="689"/>
        <v>9.0077079934747142E-3</v>
      </c>
    </row>
    <row r="7344" spans="1:13">
      <c r="A7344" s="4">
        <v>2014</v>
      </c>
      <c r="B7344" s="5" t="s">
        <v>210</v>
      </c>
      <c r="C7344" s="5" t="s">
        <v>253</v>
      </c>
      <c r="D7344" s="5" t="s">
        <v>16</v>
      </c>
      <c r="E7344" s="5">
        <v>80620</v>
      </c>
      <c r="F7344" s="6">
        <v>1232.94</v>
      </c>
      <c r="H7344" s="15" t="str">
        <f t="shared" si="684"/>
        <v>Medium</v>
      </c>
      <c r="I7344" s="11" t="str">
        <f t="shared" si="685"/>
        <v>Large</v>
      </c>
      <c r="J7344" s="11" t="str">
        <f t="shared" si="686"/>
        <v>Central</v>
      </c>
      <c r="K7344" s="11" t="str">
        <f t="shared" si="687"/>
        <v>2010s</v>
      </c>
      <c r="L7344" s="11" t="str">
        <f t="shared" si="688"/>
        <v>Cereal</v>
      </c>
      <c r="M7344" s="18">
        <f t="shared" si="689"/>
        <v>1.5293227486975937E-2</v>
      </c>
    </row>
    <row r="7345" spans="1:13">
      <c r="A7345" s="4">
        <v>2014</v>
      </c>
      <c r="B7345" s="5" t="s">
        <v>210</v>
      </c>
      <c r="C7345" s="5" t="s">
        <v>253</v>
      </c>
      <c r="D7345" s="5" t="s">
        <v>17</v>
      </c>
      <c r="E7345" s="5">
        <v>340</v>
      </c>
      <c r="F7345" s="6">
        <v>323.52999999999997</v>
      </c>
      <c r="H7345" s="15" t="str">
        <f t="shared" si="684"/>
        <v>Low</v>
      </c>
      <c r="I7345" s="11" t="str">
        <f t="shared" si="685"/>
        <v>Small</v>
      </c>
      <c r="J7345" s="11" t="str">
        <f t="shared" si="686"/>
        <v>Central</v>
      </c>
      <c r="K7345" s="11" t="str">
        <f t="shared" si="687"/>
        <v>2010s</v>
      </c>
      <c r="L7345" s="11" t="str">
        <f t="shared" si="688"/>
        <v>Pulse</v>
      </c>
      <c r="M7345" s="18">
        <f t="shared" si="689"/>
        <v>0.95155882352941168</v>
      </c>
    </row>
    <row r="7346" spans="1:13">
      <c r="A7346" s="4">
        <v>2015</v>
      </c>
      <c r="B7346" s="5" t="s">
        <v>210</v>
      </c>
      <c r="C7346" s="5" t="s">
        <v>253</v>
      </c>
      <c r="D7346" s="5" t="s">
        <v>15</v>
      </c>
      <c r="E7346" s="5">
        <v>240680</v>
      </c>
      <c r="F7346" s="6">
        <v>1906.72</v>
      </c>
      <c r="H7346" s="15" t="str">
        <f t="shared" si="684"/>
        <v>Medium</v>
      </c>
      <c r="I7346" s="11" t="str">
        <f t="shared" si="685"/>
        <v>Large</v>
      </c>
      <c r="J7346" s="11" t="str">
        <f t="shared" si="686"/>
        <v>Central</v>
      </c>
      <c r="K7346" s="11" t="str">
        <f t="shared" si="687"/>
        <v>2010s</v>
      </c>
      <c r="L7346" s="11" t="str">
        <f t="shared" si="688"/>
        <v>Cereal</v>
      </c>
      <c r="M7346" s="18">
        <f t="shared" si="689"/>
        <v>7.9222203756024595E-3</v>
      </c>
    </row>
    <row r="7347" spans="1:13">
      <c r="A7347" s="4">
        <v>2015</v>
      </c>
      <c r="B7347" s="5" t="s">
        <v>210</v>
      </c>
      <c r="C7347" s="5" t="s">
        <v>253</v>
      </c>
      <c r="D7347" s="5" t="s">
        <v>16</v>
      </c>
      <c r="E7347" s="5">
        <v>62530</v>
      </c>
      <c r="F7347" s="6">
        <v>1149.53</v>
      </c>
      <c r="H7347" s="15" t="str">
        <f t="shared" si="684"/>
        <v>Medium</v>
      </c>
      <c r="I7347" s="11" t="str">
        <f t="shared" si="685"/>
        <v>Large</v>
      </c>
      <c r="J7347" s="11" t="str">
        <f t="shared" si="686"/>
        <v>Central</v>
      </c>
      <c r="K7347" s="11" t="str">
        <f t="shared" si="687"/>
        <v>2010s</v>
      </c>
      <c r="L7347" s="11" t="str">
        <f t="shared" si="688"/>
        <v>Cereal</v>
      </c>
      <c r="M7347" s="18">
        <f t="shared" si="689"/>
        <v>1.8383655845194306E-2</v>
      </c>
    </row>
    <row r="7348" spans="1:13">
      <c r="A7348" s="4">
        <v>2015</v>
      </c>
      <c r="B7348" s="5" t="s">
        <v>210</v>
      </c>
      <c r="C7348" s="5" t="s">
        <v>253</v>
      </c>
      <c r="D7348" s="5" t="s">
        <v>17</v>
      </c>
      <c r="E7348" s="5">
        <v>190</v>
      </c>
      <c r="F7348" s="6">
        <v>1000</v>
      </c>
      <c r="H7348" s="15" t="str">
        <f t="shared" si="684"/>
        <v>Medium</v>
      </c>
      <c r="I7348" s="11" t="str">
        <f t="shared" si="685"/>
        <v>Small</v>
      </c>
      <c r="J7348" s="11" t="str">
        <f t="shared" si="686"/>
        <v>Central</v>
      </c>
      <c r="K7348" s="11" t="str">
        <f t="shared" si="687"/>
        <v>2010s</v>
      </c>
      <c r="L7348" s="11" t="str">
        <f t="shared" si="688"/>
        <v>Pulse</v>
      </c>
      <c r="M7348" s="18">
        <f t="shared" si="689"/>
        <v>5.2631578947368425</v>
      </c>
    </row>
    <row r="7349" spans="1:13">
      <c r="A7349" s="4">
        <v>2016</v>
      </c>
      <c r="B7349" s="5" t="s">
        <v>210</v>
      </c>
      <c r="C7349" s="5" t="s">
        <v>253</v>
      </c>
      <c r="D7349" s="5" t="s">
        <v>15</v>
      </c>
      <c r="E7349" s="5">
        <v>231430</v>
      </c>
      <c r="F7349" s="6">
        <v>2371.89</v>
      </c>
      <c r="H7349" s="15" t="str">
        <f t="shared" si="684"/>
        <v>Medium</v>
      </c>
      <c r="I7349" s="11" t="str">
        <f t="shared" si="685"/>
        <v>Large</v>
      </c>
      <c r="J7349" s="11" t="str">
        <f t="shared" si="686"/>
        <v>Central</v>
      </c>
      <c r="K7349" s="11" t="str">
        <f t="shared" si="687"/>
        <v>2010s</v>
      </c>
      <c r="L7349" s="11" t="str">
        <f t="shared" si="688"/>
        <v>Cereal</v>
      </c>
      <c r="M7349" s="18">
        <f t="shared" si="689"/>
        <v>1.0248844142937389E-2</v>
      </c>
    </row>
    <row r="7350" spans="1:13">
      <c r="A7350" s="4">
        <v>2016</v>
      </c>
      <c r="B7350" s="5" t="s">
        <v>210</v>
      </c>
      <c r="C7350" s="5" t="s">
        <v>253</v>
      </c>
      <c r="D7350" s="5" t="s">
        <v>16</v>
      </c>
      <c r="E7350" s="5">
        <v>100500</v>
      </c>
      <c r="F7350" s="6">
        <v>1382.05</v>
      </c>
      <c r="H7350" s="15" t="str">
        <f t="shared" si="684"/>
        <v>Medium</v>
      </c>
      <c r="I7350" s="11" t="str">
        <f t="shared" si="685"/>
        <v>Large</v>
      </c>
      <c r="J7350" s="11" t="str">
        <f t="shared" si="686"/>
        <v>Central</v>
      </c>
      <c r="K7350" s="11" t="str">
        <f t="shared" si="687"/>
        <v>2010s</v>
      </c>
      <c r="L7350" s="11" t="str">
        <f t="shared" si="688"/>
        <v>Cereal</v>
      </c>
      <c r="M7350" s="18">
        <f t="shared" si="689"/>
        <v>1.3751741293532339E-2</v>
      </c>
    </row>
    <row r="7351" spans="1:13">
      <c r="A7351" s="4">
        <v>2016</v>
      </c>
      <c r="B7351" s="5" t="s">
        <v>210</v>
      </c>
      <c r="C7351" s="5" t="s">
        <v>253</v>
      </c>
      <c r="D7351" s="5" t="s">
        <v>17</v>
      </c>
      <c r="E7351" s="5">
        <v>100</v>
      </c>
      <c r="F7351" s="6">
        <v>1084.21</v>
      </c>
      <c r="H7351" s="15" t="str">
        <f t="shared" si="684"/>
        <v>Medium</v>
      </c>
      <c r="I7351" s="11" t="str">
        <f t="shared" si="685"/>
        <v>Small</v>
      </c>
      <c r="J7351" s="11" t="str">
        <f t="shared" si="686"/>
        <v>Central</v>
      </c>
      <c r="K7351" s="11" t="str">
        <f t="shared" si="687"/>
        <v>2010s</v>
      </c>
      <c r="L7351" s="11" t="str">
        <f t="shared" si="688"/>
        <v>Pulse</v>
      </c>
      <c r="M7351" s="18">
        <f t="shared" si="689"/>
        <v>10.8421</v>
      </c>
    </row>
    <row r="7352" spans="1:13">
      <c r="A7352" s="4">
        <v>2017</v>
      </c>
      <c r="B7352" s="5" t="s">
        <v>210</v>
      </c>
      <c r="C7352" s="5" t="s">
        <v>253</v>
      </c>
      <c r="D7352" s="5" t="s">
        <v>15</v>
      </c>
      <c r="E7352" s="5">
        <v>239920</v>
      </c>
      <c r="F7352" s="6">
        <v>2553.0300000000002</v>
      </c>
      <c r="H7352" s="15" t="str">
        <f t="shared" si="684"/>
        <v>Medium</v>
      </c>
      <c r="I7352" s="11" t="str">
        <f t="shared" si="685"/>
        <v>Large</v>
      </c>
      <c r="J7352" s="11" t="str">
        <f t="shared" si="686"/>
        <v>Central</v>
      </c>
      <c r="K7352" s="11" t="str">
        <f t="shared" si="687"/>
        <v>2010s</v>
      </c>
      <c r="L7352" s="11" t="str">
        <f t="shared" si="688"/>
        <v>Cereal</v>
      </c>
      <c r="M7352" s="18">
        <f t="shared" si="689"/>
        <v>1.0641172057352452E-2</v>
      </c>
    </row>
    <row r="7353" spans="1:13">
      <c r="A7353" s="4">
        <v>2017</v>
      </c>
      <c r="B7353" s="5" t="s">
        <v>210</v>
      </c>
      <c r="C7353" s="5" t="s">
        <v>253</v>
      </c>
      <c r="D7353" s="5" t="s">
        <v>16</v>
      </c>
      <c r="E7353" s="5">
        <v>92370</v>
      </c>
      <c r="F7353" s="6">
        <v>1671.19</v>
      </c>
      <c r="H7353" s="15" t="str">
        <f t="shared" si="684"/>
        <v>Medium</v>
      </c>
      <c r="I7353" s="11" t="str">
        <f t="shared" si="685"/>
        <v>Large</v>
      </c>
      <c r="J7353" s="11" t="str">
        <f t="shared" si="686"/>
        <v>Central</v>
      </c>
      <c r="K7353" s="11" t="str">
        <f t="shared" si="687"/>
        <v>2010s</v>
      </c>
      <c r="L7353" s="11" t="str">
        <f t="shared" si="688"/>
        <v>Cereal</v>
      </c>
      <c r="M7353" s="18">
        <f t="shared" si="689"/>
        <v>1.8092345999783481E-2</v>
      </c>
    </row>
    <row r="7354" spans="1:13">
      <c r="A7354" s="4">
        <v>2017</v>
      </c>
      <c r="B7354" s="5" t="s">
        <v>210</v>
      </c>
      <c r="C7354" s="5" t="s">
        <v>253</v>
      </c>
      <c r="D7354" s="5" t="s">
        <v>17</v>
      </c>
      <c r="E7354" s="5">
        <v>340</v>
      </c>
      <c r="F7354" s="6">
        <v>1049.71</v>
      </c>
      <c r="H7354" s="15" t="str">
        <f t="shared" si="684"/>
        <v>Medium</v>
      </c>
      <c r="I7354" s="11" t="str">
        <f t="shared" si="685"/>
        <v>Small</v>
      </c>
      <c r="J7354" s="11" t="str">
        <f t="shared" si="686"/>
        <v>Central</v>
      </c>
      <c r="K7354" s="11" t="str">
        <f t="shared" si="687"/>
        <v>2010s</v>
      </c>
      <c r="L7354" s="11" t="str">
        <f t="shared" si="688"/>
        <v>Pulse</v>
      </c>
      <c r="M7354" s="18">
        <f t="shared" si="689"/>
        <v>3.0873823529411766</v>
      </c>
    </row>
    <row r="7355" spans="1:13">
      <c r="A7355" s="4">
        <v>2008</v>
      </c>
      <c r="B7355" s="5" t="s">
        <v>210</v>
      </c>
      <c r="C7355" s="5" t="s">
        <v>254</v>
      </c>
      <c r="D7355" s="5" t="s">
        <v>15</v>
      </c>
      <c r="E7355" s="5">
        <v>159670</v>
      </c>
      <c r="F7355" s="6">
        <v>2197.9699999999998</v>
      </c>
      <c r="H7355" s="15" t="str">
        <f t="shared" si="684"/>
        <v>Medium</v>
      </c>
      <c r="I7355" s="11" t="str">
        <f t="shared" si="685"/>
        <v>Large</v>
      </c>
      <c r="J7355" s="11" t="str">
        <f t="shared" si="686"/>
        <v>Central</v>
      </c>
      <c r="K7355" s="11" t="str">
        <f t="shared" si="687"/>
        <v>2000s</v>
      </c>
      <c r="L7355" s="11" t="str">
        <f t="shared" si="688"/>
        <v>Cereal</v>
      </c>
      <c r="M7355" s="18">
        <f t="shared" si="689"/>
        <v>1.3765704265046657E-2</v>
      </c>
    </row>
    <row r="7356" spans="1:13">
      <c r="A7356" s="4">
        <v>2008</v>
      </c>
      <c r="B7356" s="5" t="s">
        <v>210</v>
      </c>
      <c r="C7356" s="5" t="s">
        <v>254</v>
      </c>
      <c r="D7356" s="5" t="s">
        <v>16</v>
      </c>
      <c r="E7356" s="5">
        <v>4950</v>
      </c>
      <c r="F7356" s="6">
        <v>917.17</v>
      </c>
      <c r="H7356" s="15" t="str">
        <f t="shared" si="684"/>
        <v>Low</v>
      </c>
      <c r="I7356" s="11" t="str">
        <f t="shared" si="685"/>
        <v>Medium</v>
      </c>
      <c r="J7356" s="11" t="str">
        <f t="shared" si="686"/>
        <v>Central</v>
      </c>
      <c r="K7356" s="11" t="str">
        <f t="shared" si="687"/>
        <v>2000s</v>
      </c>
      <c r="L7356" s="11" t="str">
        <f t="shared" si="688"/>
        <v>Cereal</v>
      </c>
      <c r="M7356" s="18">
        <f t="shared" si="689"/>
        <v>0.18528686868686867</v>
      </c>
    </row>
    <row r="7357" spans="1:13">
      <c r="A7357" s="4">
        <v>2008</v>
      </c>
      <c r="B7357" s="5" t="s">
        <v>210</v>
      </c>
      <c r="C7357" s="5" t="s">
        <v>254</v>
      </c>
      <c r="D7357" s="5" t="s">
        <v>17</v>
      </c>
      <c r="E7357" s="5">
        <v>6740</v>
      </c>
      <c r="F7357" s="6">
        <v>1032.6400000000001</v>
      </c>
      <c r="H7357" s="15" t="str">
        <f t="shared" si="684"/>
        <v>Medium</v>
      </c>
      <c r="I7357" s="11" t="str">
        <f t="shared" si="685"/>
        <v>Large</v>
      </c>
      <c r="J7357" s="11" t="str">
        <f t="shared" si="686"/>
        <v>Central</v>
      </c>
      <c r="K7357" s="11" t="str">
        <f t="shared" si="687"/>
        <v>2000s</v>
      </c>
      <c r="L7357" s="11" t="str">
        <f t="shared" si="688"/>
        <v>Pulse</v>
      </c>
      <c r="M7357" s="18">
        <f t="shared" si="689"/>
        <v>0.15321068249258163</v>
      </c>
    </row>
    <row r="7358" spans="1:13">
      <c r="A7358" s="4">
        <v>2009</v>
      </c>
      <c r="B7358" s="5" t="s">
        <v>210</v>
      </c>
      <c r="C7358" s="5" t="s">
        <v>254</v>
      </c>
      <c r="D7358" s="5" t="s">
        <v>15</v>
      </c>
      <c r="E7358" s="5">
        <v>157320</v>
      </c>
      <c r="F7358" s="6">
        <v>2272.5</v>
      </c>
      <c r="H7358" s="15" t="str">
        <f t="shared" si="684"/>
        <v>Medium</v>
      </c>
      <c r="I7358" s="11" t="str">
        <f t="shared" si="685"/>
        <v>Large</v>
      </c>
      <c r="J7358" s="11" t="str">
        <f t="shared" si="686"/>
        <v>Central</v>
      </c>
      <c r="K7358" s="11" t="str">
        <f t="shared" si="687"/>
        <v>2000s</v>
      </c>
      <c r="L7358" s="11" t="str">
        <f t="shared" si="688"/>
        <v>Cereal</v>
      </c>
      <c r="M7358" s="18">
        <f t="shared" si="689"/>
        <v>1.4445080091533181E-2</v>
      </c>
    </row>
    <row r="7359" spans="1:13">
      <c r="A7359" s="4">
        <v>2009</v>
      </c>
      <c r="B7359" s="5" t="s">
        <v>210</v>
      </c>
      <c r="C7359" s="5" t="s">
        <v>254</v>
      </c>
      <c r="D7359" s="5" t="s">
        <v>16</v>
      </c>
      <c r="E7359" s="5">
        <v>5340</v>
      </c>
      <c r="F7359" s="6">
        <v>1434.46</v>
      </c>
      <c r="H7359" s="15" t="str">
        <f t="shared" si="684"/>
        <v>Medium</v>
      </c>
      <c r="I7359" s="11" t="str">
        <f t="shared" si="685"/>
        <v>Large</v>
      </c>
      <c r="J7359" s="11" t="str">
        <f t="shared" si="686"/>
        <v>Central</v>
      </c>
      <c r="K7359" s="11" t="str">
        <f t="shared" si="687"/>
        <v>2000s</v>
      </c>
      <c r="L7359" s="11" t="str">
        <f t="shared" si="688"/>
        <v>Cereal</v>
      </c>
      <c r="M7359" s="18">
        <f t="shared" si="689"/>
        <v>0.26862546816479399</v>
      </c>
    </row>
    <row r="7360" spans="1:13">
      <c r="A7360" s="4">
        <v>2009</v>
      </c>
      <c r="B7360" s="5" t="s">
        <v>210</v>
      </c>
      <c r="C7360" s="5" t="s">
        <v>254</v>
      </c>
      <c r="D7360" s="5" t="s">
        <v>17</v>
      </c>
      <c r="E7360" s="5">
        <v>6770</v>
      </c>
      <c r="F7360" s="6">
        <v>1002.95</v>
      </c>
      <c r="H7360" s="15" t="str">
        <f t="shared" si="684"/>
        <v>Medium</v>
      </c>
      <c r="I7360" s="11" t="str">
        <f t="shared" si="685"/>
        <v>Large</v>
      </c>
      <c r="J7360" s="11" t="str">
        <f t="shared" si="686"/>
        <v>Central</v>
      </c>
      <c r="K7360" s="11" t="str">
        <f t="shared" si="687"/>
        <v>2000s</v>
      </c>
      <c r="L7360" s="11" t="str">
        <f t="shared" si="688"/>
        <v>Pulse</v>
      </c>
      <c r="M7360" s="18">
        <f t="shared" si="689"/>
        <v>0.14814623338257016</v>
      </c>
    </row>
    <row r="7361" spans="1:13">
      <c r="A7361" s="4">
        <v>2010</v>
      </c>
      <c r="B7361" s="5" t="s">
        <v>210</v>
      </c>
      <c r="C7361" s="5" t="s">
        <v>254</v>
      </c>
      <c r="D7361" s="5" t="s">
        <v>15</v>
      </c>
      <c r="E7361" s="5">
        <v>159850</v>
      </c>
      <c r="F7361" s="6">
        <v>2272.2800000000002</v>
      </c>
      <c r="H7361" s="15" t="str">
        <f t="shared" si="684"/>
        <v>Medium</v>
      </c>
      <c r="I7361" s="11" t="str">
        <f t="shared" si="685"/>
        <v>Large</v>
      </c>
      <c r="J7361" s="11" t="str">
        <f t="shared" si="686"/>
        <v>Central</v>
      </c>
      <c r="K7361" s="11" t="str">
        <f t="shared" si="687"/>
        <v>2010s</v>
      </c>
      <c r="L7361" s="11" t="str">
        <f t="shared" si="688"/>
        <v>Cereal</v>
      </c>
      <c r="M7361" s="18">
        <f t="shared" si="689"/>
        <v>1.42150766343447E-2</v>
      </c>
    </row>
    <row r="7362" spans="1:13">
      <c r="A7362" s="4">
        <v>2010</v>
      </c>
      <c r="B7362" s="5" t="s">
        <v>210</v>
      </c>
      <c r="C7362" s="5" t="s">
        <v>254</v>
      </c>
      <c r="D7362" s="5" t="s">
        <v>16</v>
      </c>
      <c r="E7362" s="5">
        <v>5230</v>
      </c>
      <c r="F7362" s="6">
        <v>1042.9000000000001</v>
      </c>
      <c r="H7362" s="15" t="str">
        <f t="shared" si="684"/>
        <v>Medium</v>
      </c>
      <c r="I7362" s="11" t="str">
        <f t="shared" si="685"/>
        <v>Large</v>
      </c>
      <c r="J7362" s="11" t="str">
        <f t="shared" si="686"/>
        <v>Central</v>
      </c>
      <c r="K7362" s="11" t="str">
        <f t="shared" si="687"/>
        <v>2010s</v>
      </c>
      <c r="L7362" s="11" t="str">
        <f t="shared" si="688"/>
        <v>Cereal</v>
      </c>
      <c r="M7362" s="18">
        <f t="shared" si="689"/>
        <v>0.19940726577437859</v>
      </c>
    </row>
    <row r="7363" spans="1:13">
      <c r="A7363" s="4">
        <v>2010</v>
      </c>
      <c r="B7363" s="5" t="s">
        <v>210</v>
      </c>
      <c r="C7363" s="5" t="s">
        <v>254</v>
      </c>
      <c r="D7363" s="5" t="s">
        <v>17</v>
      </c>
      <c r="E7363" s="5">
        <v>5750</v>
      </c>
      <c r="F7363" s="6">
        <v>1144.8</v>
      </c>
      <c r="H7363" s="15" t="str">
        <f t="shared" ref="H7363:H7426" si="690">IF(F7363&lt;1000,"Low",IF(F7363&lt;3000,"Medium","High"))</f>
        <v>Medium</v>
      </c>
      <c r="I7363" s="11" t="str">
        <f t="shared" ref="I7363:I7426" si="691">IF(E7363&lt;1000,"Small",IF(E7363&lt;5000,"Medium","Large"))</f>
        <v>Large</v>
      </c>
      <c r="J7363" s="11" t="str">
        <f t="shared" ref="J7363:J7426" si="692">IF(OR(B7363="Punjab",B7363="Haryana",B7363="Himachal Pradesh",B7363="Jammu and Kashmir",B7363="Uttarakhand",B7363="Delhi",B7363="Chandigarh"),"North",IF(OR(B7363="Tamil Nadu",B7363="Karnataka",B7363="Kerala",B7363="Andhra Pradesh",B7363="Telangana"),"South",IF(OR(B7363="Maharashtra",B7363="Gujarat",B7363="Goa",B7363="Rajasthan"),"West",IF(OR(B7363="West Bengal",B7363="Bihar",B7363="Jharkhand",B7363="Odisha",B7363="Assam",B7363="Sikkim",B7363="Arunachal Pradesh",B7363="Manipur",B7363="Meghalaya",B7363="Mizoram",B7363="Nagaland",B7363="Tripura"),"East","Central"))))</f>
        <v>Central</v>
      </c>
      <c r="K7363" s="11" t="str">
        <f t="shared" ref="K7363:K7426" si="693">LEFT(A7363,3)&amp;"0s"</f>
        <v>2010s</v>
      </c>
      <c r="L7363" s="11" t="str">
        <f t="shared" ref="L7363:L7426" si="694">IF(D7363="Rice","Cereal",IF(D7363="Maize","Cereal",IF(D7363="Chickpea","Pulse",IF(D7363="Cotton","Fiber","Other"))))</f>
        <v>Pulse</v>
      </c>
      <c r="M7363" s="18">
        <f t="shared" ref="M7363:M7426" si="695">F7363/E7363</f>
        <v>0.19909565217391303</v>
      </c>
    </row>
    <row r="7364" spans="1:13">
      <c r="A7364" s="4">
        <v>2011</v>
      </c>
      <c r="B7364" s="5" t="s">
        <v>210</v>
      </c>
      <c r="C7364" s="5" t="s">
        <v>254</v>
      </c>
      <c r="D7364" s="5" t="s">
        <v>15</v>
      </c>
      <c r="E7364" s="5">
        <v>160340</v>
      </c>
      <c r="F7364" s="6">
        <v>2376.39</v>
      </c>
      <c r="H7364" s="15" t="str">
        <f t="shared" si="690"/>
        <v>Medium</v>
      </c>
      <c r="I7364" s="11" t="str">
        <f t="shared" si="691"/>
        <v>Large</v>
      </c>
      <c r="J7364" s="11" t="str">
        <f t="shared" si="692"/>
        <v>Central</v>
      </c>
      <c r="K7364" s="11" t="str">
        <f t="shared" si="693"/>
        <v>2010s</v>
      </c>
      <c r="L7364" s="11" t="str">
        <f t="shared" si="694"/>
        <v>Cereal</v>
      </c>
      <c r="M7364" s="18">
        <f t="shared" si="695"/>
        <v>1.4820942996133216E-2</v>
      </c>
    </row>
    <row r="7365" spans="1:13">
      <c r="A7365" s="4">
        <v>2011</v>
      </c>
      <c r="B7365" s="5" t="s">
        <v>210</v>
      </c>
      <c r="C7365" s="5" t="s">
        <v>254</v>
      </c>
      <c r="D7365" s="5" t="s">
        <v>16</v>
      </c>
      <c r="E7365" s="5">
        <v>5150</v>
      </c>
      <c r="F7365" s="6">
        <v>1164.8599999999999</v>
      </c>
      <c r="H7365" s="15" t="str">
        <f t="shared" si="690"/>
        <v>Medium</v>
      </c>
      <c r="I7365" s="11" t="str">
        <f t="shared" si="691"/>
        <v>Large</v>
      </c>
      <c r="J7365" s="11" t="str">
        <f t="shared" si="692"/>
        <v>Central</v>
      </c>
      <c r="K7365" s="11" t="str">
        <f t="shared" si="693"/>
        <v>2010s</v>
      </c>
      <c r="L7365" s="11" t="str">
        <f t="shared" si="694"/>
        <v>Cereal</v>
      </c>
      <c r="M7365" s="18">
        <f t="shared" si="695"/>
        <v>0.22618640776699028</v>
      </c>
    </row>
    <row r="7366" spans="1:13">
      <c r="A7366" s="4">
        <v>2011</v>
      </c>
      <c r="B7366" s="5" t="s">
        <v>210</v>
      </c>
      <c r="C7366" s="5" t="s">
        <v>254</v>
      </c>
      <c r="D7366" s="5" t="s">
        <v>17</v>
      </c>
      <c r="E7366" s="5">
        <v>5690</v>
      </c>
      <c r="F7366" s="6">
        <v>1362.64</v>
      </c>
      <c r="H7366" s="15" t="str">
        <f t="shared" si="690"/>
        <v>Medium</v>
      </c>
      <c r="I7366" s="11" t="str">
        <f t="shared" si="691"/>
        <v>Large</v>
      </c>
      <c r="J7366" s="11" t="str">
        <f t="shared" si="692"/>
        <v>Central</v>
      </c>
      <c r="K7366" s="11" t="str">
        <f t="shared" si="693"/>
        <v>2010s</v>
      </c>
      <c r="L7366" s="11" t="str">
        <f t="shared" si="694"/>
        <v>Pulse</v>
      </c>
      <c r="M7366" s="18">
        <f t="shared" si="695"/>
        <v>0.23947978910369069</v>
      </c>
    </row>
    <row r="7367" spans="1:13">
      <c r="A7367" s="4">
        <v>2012</v>
      </c>
      <c r="B7367" s="5" t="s">
        <v>210</v>
      </c>
      <c r="C7367" s="5" t="s">
        <v>254</v>
      </c>
      <c r="D7367" s="5" t="s">
        <v>15</v>
      </c>
      <c r="E7367" s="5">
        <v>160780</v>
      </c>
      <c r="F7367" s="6">
        <v>2554.09</v>
      </c>
      <c r="H7367" s="15" t="str">
        <f t="shared" si="690"/>
        <v>Medium</v>
      </c>
      <c r="I7367" s="11" t="str">
        <f t="shared" si="691"/>
        <v>Large</v>
      </c>
      <c r="J7367" s="11" t="str">
        <f t="shared" si="692"/>
        <v>Central</v>
      </c>
      <c r="K7367" s="11" t="str">
        <f t="shared" si="693"/>
        <v>2010s</v>
      </c>
      <c r="L7367" s="11" t="str">
        <f t="shared" si="694"/>
        <v>Cereal</v>
      </c>
      <c r="M7367" s="18">
        <f t="shared" si="695"/>
        <v>1.5885620102002739E-2</v>
      </c>
    </row>
    <row r="7368" spans="1:13">
      <c r="A7368" s="4">
        <v>2012</v>
      </c>
      <c r="B7368" s="5" t="s">
        <v>210</v>
      </c>
      <c r="C7368" s="5" t="s">
        <v>254</v>
      </c>
      <c r="D7368" s="5" t="s">
        <v>16</v>
      </c>
      <c r="E7368" s="5">
        <v>4940</v>
      </c>
      <c r="F7368" s="6">
        <v>1413.21</v>
      </c>
      <c r="H7368" s="15" t="str">
        <f t="shared" si="690"/>
        <v>Medium</v>
      </c>
      <c r="I7368" s="11" t="str">
        <f t="shared" si="691"/>
        <v>Medium</v>
      </c>
      <c r="J7368" s="11" t="str">
        <f t="shared" si="692"/>
        <v>Central</v>
      </c>
      <c r="K7368" s="11" t="str">
        <f t="shared" si="693"/>
        <v>2010s</v>
      </c>
      <c r="L7368" s="11" t="str">
        <f t="shared" si="694"/>
        <v>Cereal</v>
      </c>
      <c r="M7368" s="18">
        <f t="shared" si="695"/>
        <v>0.28607489878542514</v>
      </c>
    </row>
    <row r="7369" spans="1:13">
      <c r="A7369" s="4">
        <v>2012</v>
      </c>
      <c r="B7369" s="5" t="s">
        <v>210</v>
      </c>
      <c r="C7369" s="5" t="s">
        <v>254</v>
      </c>
      <c r="D7369" s="5" t="s">
        <v>17</v>
      </c>
      <c r="E7369" s="5">
        <v>5130</v>
      </c>
      <c r="F7369" s="6">
        <v>712.21</v>
      </c>
      <c r="H7369" s="15" t="str">
        <f t="shared" si="690"/>
        <v>Low</v>
      </c>
      <c r="I7369" s="11" t="str">
        <f t="shared" si="691"/>
        <v>Large</v>
      </c>
      <c r="J7369" s="11" t="str">
        <f t="shared" si="692"/>
        <v>Central</v>
      </c>
      <c r="K7369" s="11" t="str">
        <f t="shared" si="693"/>
        <v>2010s</v>
      </c>
      <c r="L7369" s="11" t="str">
        <f t="shared" si="694"/>
        <v>Pulse</v>
      </c>
      <c r="M7369" s="18">
        <f t="shared" si="695"/>
        <v>0.13883235867446395</v>
      </c>
    </row>
    <row r="7370" spans="1:13">
      <c r="A7370" s="4">
        <v>2013</v>
      </c>
      <c r="B7370" s="5" t="s">
        <v>210</v>
      </c>
      <c r="C7370" s="5" t="s">
        <v>254</v>
      </c>
      <c r="D7370" s="5" t="s">
        <v>15</v>
      </c>
      <c r="E7370" s="5">
        <v>163210</v>
      </c>
      <c r="F7370" s="6">
        <v>2367.79</v>
      </c>
      <c r="H7370" s="15" t="str">
        <f t="shared" si="690"/>
        <v>Medium</v>
      </c>
      <c r="I7370" s="11" t="str">
        <f t="shared" si="691"/>
        <v>Large</v>
      </c>
      <c r="J7370" s="11" t="str">
        <f t="shared" si="692"/>
        <v>Central</v>
      </c>
      <c r="K7370" s="11" t="str">
        <f t="shared" si="693"/>
        <v>2010s</v>
      </c>
      <c r="L7370" s="11" t="str">
        <f t="shared" si="694"/>
        <v>Cereal</v>
      </c>
      <c r="M7370" s="18">
        <f t="shared" si="695"/>
        <v>1.4507628209055818E-2</v>
      </c>
    </row>
    <row r="7371" spans="1:13">
      <c r="A7371" s="4">
        <v>2013</v>
      </c>
      <c r="B7371" s="5" t="s">
        <v>210</v>
      </c>
      <c r="C7371" s="5" t="s">
        <v>254</v>
      </c>
      <c r="D7371" s="5" t="s">
        <v>16</v>
      </c>
      <c r="E7371" s="5">
        <v>4890</v>
      </c>
      <c r="F7371" s="6">
        <v>496.12</v>
      </c>
      <c r="H7371" s="15" t="str">
        <f t="shared" si="690"/>
        <v>Low</v>
      </c>
      <c r="I7371" s="11" t="str">
        <f t="shared" si="691"/>
        <v>Medium</v>
      </c>
      <c r="J7371" s="11" t="str">
        <f t="shared" si="692"/>
        <v>Central</v>
      </c>
      <c r="K7371" s="11" t="str">
        <f t="shared" si="693"/>
        <v>2010s</v>
      </c>
      <c r="L7371" s="11" t="str">
        <f t="shared" si="694"/>
        <v>Cereal</v>
      </c>
      <c r="M7371" s="18">
        <f t="shared" si="695"/>
        <v>0.1014560327198364</v>
      </c>
    </row>
    <row r="7372" spans="1:13">
      <c r="A7372" s="4">
        <v>2013</v>
      </c>
      <c r="B7372" s="5" t="s">
        <v>210</v>
      </c>
      <c r="C7372" s="5" t="s">
        <v>254</v>
      </c>
      <c r="D7372" s="5" t="s">
        <v>17</v>
      </c>
      <c r="E7372" s="5">
        <v>5480</v>
      </c>
      <c r="F7372" s="6">
        <v>375.34</v>
      </c>
      <c r="H7372" s="15" t="str">
        <f t="shared" si="690"/>
        <v>Low</v>
      </c>
      <c r="I7372" s="11" t="str">
        <f t="shared" si="691"/>
        <v>Large</v>
      </c>
      <c r="J7372" s="11" t="str">
        <f t="shared" si="692"/>
        <v>Central</v>
      </c>
      <c r="K7372" s="11" t="str">
        <f t="shared" si="693"/>
        <v>2010s</v>
      </c>
      <c r="L7372" s="11" t="str">
        <f t="shared" si="694"/>
        <v>Pulse</v>
      </c>
      <c r="M7372" s="18">
        <f t="shared" si="695"/>
        <v>6.8492700729926997E-2</v>
      </c>
    </row>
    <row r="7373" spans="1:13">
      <c r="A7373" s="4">
        <v>2014</v>
      </c>
      <c r="B7373" s="5" t="s">
        <v>210</v>
      </c>
      <c r="C7373" s="5" t="s">
        <v>254</v>
      </c>
      <c r="D7373" s="5" t="s">
        <v>15</v>
      </c>
      <c r="E7373" s="5">
        <v>140230</v>
      </c>
      <c r="F7373" s="6">
        <v>1677.64</v>
      </c>
      <c r="H7373" s="15" t="str">
        <f t="shared" si="690"/>
        <v>Medium</v>
      </c>
      <c r="I7373" s="11" t="str">
        <f t="shared" si="691"/>
        <v>Large</v>
      </c>
      <c r="J7373" s="11" t="str">
        <f t="shared" si="692"/>
        <v>Central</v>
      </c>
      <c r="K7373" s="11" t="str">
        <f t="shared" si="693"/>
        <v>2010s</v>
      </c>
      <c r="L7373" s="11" t="str">
        <f t="shared" si="694"/>
        <v>Cereal</v>
      </c>
      <c r="M7373" s="18">
        <f t="shared" si="695"/>
        <v>1.1963488554517579E-2</v>
      </c>
    </row>
    <row r="7374" spans="1:13">
      <c r="A7374" s="4">
        <v>2014</v>
      </c>
      <c r="B7374" s="5" t="s">
        <v>210</v>
      </c>
      <c r="C7374" s="5" t="s">
        <v>254</v>
      </c>
      <c r="D7374" s="5" t="s">
        <v>16</v>
      </c>
      <c r="E7374" s="5">
        <v>4890</v>
      </c>
      <c r="F7374" s="6">
        <v>799.76</v>
      </c>
      <c r="H7374" s="15" t="str">
        <f t="shared" si="690"/>
        <v>Low</v>
      </c>
      <c r="I7374" s="11" t="str">
        <f t="shared" si="691"/>
        <v>Medium</v>
      </c>
      <c r="J7374" s="11" t="str">
        <f t="shared" si="692"/>
        <v>Central</v>
      </c>
      <c r="K7374" s="11" t="str">
        <f t="shared" si="693"/>
        <v>2010s</v>
      </c>
      <c r="L7374" s="11" t="str">
        <f t="shared" si="694"/>
        <v>Cereal</v>
      </c>
      <c r="M7374" s="18">
        <f t="shared" si="695"/>
        <v>0.16355010224948874</v>
      </c>
    </row>
    <row r="7375" spans="1:13">
      <c r="A7375" s="4">
        <v>2014</v>
      </c>
      <c r="B7375" s="5" t="s">
        <v>210</v>
      </c>
      <c r="C7375" s="5" t="s">
        <v>254</v>
      </c>
      <c r="D7375" s="5" t="s">
        <v>17</v>
      </c>
      <c r="E7375" s="5">
        <v>4050</v>
      </c>
      <c r="F7375" s="6">
        <v>315.88</v>
      </c>
      <c r="H7375" s="15" t="str">
        <f t="shared" si="690"/>
        <v>Low</v>
      </c>
      <c r="I7375" s="11" t="str">
        <f t="shared" si="691"/>
        <v>Medium</v>
      </c>
      <c r="J7375" s="11" t="str">
        <f t="shared" si="692"/>
        <v>Central</v>
      </c>
      <c r="K7375" s="11" t="str">
        <f t="shared" si="693"/>
        <v>2010s</v>
      </c>
      <c r="L7375" s="11" t="str">
        <f t="shared" si="694"/>
        <v>Pulse</v>
      </c>
      <c r="M7375" s="18">
        <f t="shared" si="695"/>
        <v>7.7995061728395057E-2</v>
      </c>
    </row>
    <row r="7376" spans="1:13">
      <c r="A7376" s="4">
        <v>2015</v>
      </c>
      <c r="B7376" s="5" t="s">
        <v>210</v>
      </c>
      <c r="C7376" s="5" t="s">
        <v>254</v>
      </c>
      <c r="D7376" s="5" t="s">
        <v>15</v>
      </c>
      <c r="E7376" s="5">
        <v>151910</v>
      </c>
      <c r="F7376" s="6">
        <v>2039.13</v>
      </c>
      <c r="H7376" s="15" t="str">
        <f t="shared" si="690"/>
        <v>Medium</v>
      </c>
      <c r="I7376" s="11" t="str">
        <f t="shared" si="691"/>
        <v>Large</v>
      </c>
      <c r="J7376" s="11" t="str">
        <f t="shared" si="692"/>
        <v>Central</v>
      </c>
      <c r="K7376" s="11" t="str">
        <f t="shared" si="693"/>
        <v>2010s</v>
      </c>
      <c r="L7376" s="11" t="str">
        <f t="shared" si="694"/>
        <v>Cereal</v>
      </c>
      <c r="M7376" s="18">
        <f t="shared" si="695"/>
        <v>1.3423276940293596E-2</v>
      </c>
    </row>
    <row r="7377" spans="1:13">
      <c r="A7377" s="4">
        <v>2015</v>
      </c>
      <c r="B7377" s="5" t="s">
        <v>210</v>
      </c>
      <c r="C7377" s="5" t="s">
        <v>254</v>
      </c>
      <c r="D7377" s="5" t="s">
        <v>16</v>
      </c>
      <c r="E7377" s="5">
        <v>4920</v>
      </c>
      <c r="F7377" s="6">
        <v>614.67999999999995</v>
      </c>
      <c r="H7377" s="15" t="str">
        <f t="shared" si="690"/>
        <v>Low</v>
      </c>
      <c r="I7377" s="11" t="str">
        <f t="shared" si="691"/>
        <v>Medium</v>
      </c>
      <c r="J7377" s="11" t="str">
        <f t="shared" si="692"/>
        <v>Central</v>
      </c>
      <c r="K7377" s="11" t="str">
        <f t="shared" si="693"/>
        <v>2010s</v>
      </c>
      <c r="L7377" s="11" t="str">
        <f t="shared" si="694"/>
        <v>Cereal</v>
      </c>
      <c r="M7377" s="18">
        <f t="shared" si="695"/>
        <v>0.12493495934959349</v>
      </c>
    </row>
    <row r="7378" spans="1:13">
      <c r="A7378" s="4">
        <v>2015</v>
      </c>
      <c r="B7378" s="5" t="s">
        <v>210</v>
      </c>
      <c r="C7378" s="5" t="s">
        <v>254</v>
      </c>
      <c r="D7378" s="5" t="s">
        <v>17</v>
      </c>
      <c r="E7378" s="5">
        <v>2490</v>
      </c>
      <c r="F7378" s="6">
        <v>602.97</v>
      </c>
      <c r="H7378" s="15" t="str">
        <f t="shared" si="690"/>
        <v>Low</v>
      </c>
      <c r="I7378" s="11" t="str">
        <f t="shared" si="691"/>
        <v>Medium</v>
      </c>
      <c r="J7378" s="11" t="str">
        <f t="shared" si="692"/>
        <v>Central</v>
      </c>
      <c r="K7378" s="11" t="str">
        <f t="shared" si="693"/>
        <v>2010s</v>
      </c>
      <c r="L7378" s="11" t="str">
        <f t="shared" si="694"/>
        <v>Pulse</v>
      </c>
      <c r="M7378" s="18">
        <f t="shared" si="695"/>
        <v>0.2421566265060241</v>
      </c>
    </row>
    <row r="7379" spans="1:13">
      <c r="A7379" s="4">
        <v>2016</v>
      </c>
      <c r="B7379" s="5" t="s">
        <v>210</v>
      </c>
      <c r="C7379" s="5" t="s">
        <v>254</v>
      </c>
      <c r="D7379" s="5" t="s">
        <v>15</v>
      </c>
      <c r="E7379" s="5">
        <v>161920</v>
      </c>
      <c r="F7379" s="6">
        <v>2322.67</v>
      </c>
      <c r="H7379" s="15" t="str">
        <f t="shared" si="690"/>
        <v>Medium</v>
      </c>
      <c r="I7379" s="11" t="str">
        <f t="shared" si="691"/>
        <v>Large</v>
      </c>
      <c r="J7379" s="11" t="str">
        <f t="shared" si="692"/>
        <v>Central</v>
      </c>
      <c r="K7379" s="11" t="str">
        <f t="shared" si="693"/>
        <v>2010s</v>
      </c>
      <c r="L7379" s="11" t="str">
        <f t="shared" si="694"/>
        <v>Cereal</v>
      </c>
      <c r="M7379" s="18">
        <f t="shared" si="695"/>
        <v>1.4344552865612649E-2</v>
      </c>
    </row>
    <row r="7380" spans="1:13">
      <c r="A7380" s="4">
        <v>2016</v>
      </c>
      <c r="B7380" s="5" t="s">
        <v>210</v>
      </c>
      <c r="C7380" s="5" t="s">
        <v>254</v>
      </c>
      <c r="D7380" s="5" t="s">
        <v>16</v>
      </c>
      <c r="E7380" s="5">
        <v>4910</v>
      </c>
      <c r="F7380" s="6">
        <v>749.45</v>
      </c>
      <c r="H7380" s="15" t="str">
        <f t="shared" si="690"/>
        <v>Low</v>
      </c>
      <c r="I7380" s="11" t="str">
        <f t="shared" si="691"/>
        <v>Medium</v>
      </c>
      <c r="J7380" s="11" t="str">
        <f t="shared" si="692"/>
        <v>Central</v>
      </c>
      <c r="K7380" s="11" t="str">
        <f t="shared" si="693"/>
        <v>2010s</v>
      </c>
      <c r="L7380" s="11" t="str">
        <f t="shared" si="694"/>
        <v>Cereal</v>
      </c>
      <c r="M7380" s="18">
        <f t="shared" si="695"/>
        <v>0.15263747454175153</v>
      </c>
    </row>
    <row r="7381" spans="1:13">
      <c r="A7381" s="4">
        <v>2016</v>
      </c>
      <c r="B7381" s="5" t="s">
        <v>210</v>
      </c>
      <c r="C7381" s="5" t="s">
        <v>254</v>
      </c>
      <c r="D7381" s="5" t="s">
        <v>17</v>
      </c>
      <c r="E7381" s="5">
        <v>3840</v>
      </c>
      <c r="F7381" s="6">
        <v>1791.71</v>
      </c>
      <c r="H7381" s="15" t="str">
        <f t="shared" si="690"/>
        <v>Medium</v>
      </c>
      <c r="I7381" s="11" t="str">
        <f t="shared" si="691"/>
        <v>Medium</v>
      </c>
      <c r="J7381" s="11" t="str">
        <f t="shared" si="692"/>
        <v>Central</v>
      </c>
      <c r="K7381" s="11" t="str">
        <f t="shared" si="693"/>
        <v>2010s</v>
      </c>
      <c r="L7381" s="11" t="str">
        <f t="shared" si="694"/>
        <v>Pulse</v>
      </c>
      <c r="M7381" s="18">
        <f t="shared" si="695"/>
        <v>0.46659114583333333</v>
      </c>
    </row>
    <row r="7382" spans="1:13">
      <c r="A7382" s="4">
        <v>2017</v>
      </c>
      <c r="B7382" s="5" t="s">
        <v>210</v>
      </c>
      <c r="C7382" s="5" t="s">
        <v>254</v>
      </c>
      <c r="D7382" s="5" t="s">
        <v>15</v>
      </c>
      <c r="E7382" s="5">
        <v>160480</v>
      </c>
      <c r="F7382" s="6">
        <v>2887.88</v>
      </c>
      <c r="H7382" s="15" t="str">
        <f t="shared" si="690"/>
        <v>Medium</v>
      </c>
      <c r="I7382" s="11" t="str">
        <f t="shared" si="691"/>
        <v>Large</v>
      </c>
      <c r="J7382" s="11" t="str">
        <f t="shared" si="692"/>
        <v>Central</v>
      </c>
      <c r="K7382" s="11" t="str">
        <f t="shared" si="693"/>
        <v>2010s</v>
      </c>
      <c r="L7382" s="11" t="str">
        <f t="shared" si="694"/>
        <v>Cereal</v>
      </c>
      <c r="M7382" s="18">
        <f t="shared" si="695"/>
        <v>1.7995264207377869E-2</v>
      </c>
    </row>
    <row r="7383" spans="1:13">
      <c r="A7383" s="4">
        <v>2017</v>
      </c>
      <c r="B7383" s="5" t="s">
        <v>210</v>
      </c>
      <c r="C7383" s="5" t="s">
        <v>254</v>
      </c>
      <c r="D7383" s="5" t="s">
        <v>16</v>
      </c>
      <c r="E7383" s="5">
        <v>5350</v>
      </c>
      <c r="F7383" s="6">
        <v>1735.2</v>
      </c>
      <c r="H7383" s="15" t="str">
        <f t="shared" si="690"/>
        <v>Medium</v>
      </c>
      <c r="I7383" s="11" t="str">
        <f t="shared" si="691"/>
        <v>Large</v>
      </c>
      <c r="J7383" s="11" t="str">
        <f t="shared" si="692"/>
        <v>Central</v>
      </c>
      <c r="K7383" s="11" t="str">
        <f t="shared" si="693"/>
        <v>2010s</v>
      </c>
      <c r="L7383" s="11" t="str">
        <f t="shared" si="694"/>
        <v>Cereal</v>
      </c>
      <c r="M7383" s="18">
        <f t="shared" si="695"/>
        <v>0.32433644859813082</v>
      </c>
    </row>
    <row r="7384" spans="1:13">
      <c r="A7384" s="4">
        <v>2017</v>
      </c>
      <c r="B7384" s="5" t="s">
        <v>210</v>
      </c>
      <c r="C7384" s="5" t="s">
        <v>254</v>
      </c>
      <c r="D7384" s="5" t="s">
        <v>17</v>
      </c>
      <c r="E7384" s="5">
        <v>3330</v>
      </c>
      <c r="F7384" s="6">
        <v>753.98</v>
      </c>
      <c r="H7384" s="15" t="str">
        <f t="shared" si="690"/>
        <v>Low</v>
      </c>
      <c r="I7384" s="11" t="str">
        <f t="shared" si="691"/>
        <v>Medium</v>
      </c>
      <c r="J7384" s="11" t="str">
        <f t="shared" si="692"/>
        <v>Central</v>
      </c>
      <c r="K7384" s="11" t="str">
        <f t="shared" si="693"/>
        <v>2010s</v>
      </c>
      <c r="L7384" s="11" t="str">
        <f t="shared" si="694"/>
        <v>Pulse</v>
      </c>
      <c r="M7384" s="18">
        <f t="shared" si="695"/>
        <v>0.22642042042042043</v>
      </c>
    </row>
    <row r="7385" spans="1:13">
      <c r="A7385" s="4">
        <v>2008</v>
      </c>
      <c r="B7385" s="5" t="s">
        <v>210</v>
      </c>
      <c r="C7385" s="5" t="s">
        <v>255</v>
      </c>
      <c r="D7385" s="5" t="s">
        <v>15</v>
      </c>
      <c r="E7385" s="5">
        <v>97970</v>
      </c>
      <c r="F7385" s="6">
        <v>2190.87</v>
      </c>
      <c r="H7385" s="15" t="str">
        <f t="shared" si="690"/>
        <v>Medium</v>
      </c>
      <c r="I7385" s="11" t="str">
        <f t="shared" si="691"/>
        <v>Large</v>
      </c>
      <c r="J7385" s="11" t="str">
        <f t="shared" si="692"/>
        <v>Central</v>
      </c>
      <c r="K7385" s="11" t="str">
        <f t="shared" si="693"/>
        <v>2000s</v>
      </c>
      <c r="L7385" s="11" t="str">
        <f t="shared" si="694"/>
        <v>Cereal</v>
      </c>
      <c r="M7385" s="18">
        <f t="shared" si="695"/>
        <v>2.2362662039399815E-2</v>
      </c>
    </row>
    <row r="7386" spans="1:13">
      <c r="A7386" s="4">
        <v>2008</v>
      </c>
      <c r="B7386" s="5" t="s">
        <v>210</v>
      </c>
      <c r="C7386" s="5" t="s">
        <v>255</v>
      </c>
      <c r="D7386" s="5" t="s">
        <v>16</v>
      </c>
      <c r="E7386" s="5">
        <v>680</v>
      </c>
      <c r="F7386" s="6">
        <v>1529.41</v>
      </c>
      <c r="H7386" s="15" t="str">
        <f t="shared" si="690"/>
        <v>Medium</v>
      </c>
      <c r="I7386" s="11" t="str">
        <f t="shared" si="691"/>
        <v>Small</v>
      </c>
      <c r="J7386" s="11" t="str">
        <f t="shared" si="692"/>
        <v>Central</v>
      </c>
      <c r="K7386" s="11" t="str">
        <f t="shared" si="693"/>
        <v>2000s</v>
      </c>
      <c r="L7386" s="11" t="str">
        <f t="shared" si="694"/>
        <v>Cereal</v>
      </c>
      <c r="M7386" s="18">
        <f t="shared" si="695"/>
        <v>2.2491323529411766</v>
      </c>
    </row>
    <row r="7387" spans="1:13">
      <c r="A7387" s="4">
        <v>2008</v>
      </c>
      <c r="B7387" s="5" t="s">
        <v>210</v>
      </c>
      <c r="C7387" s="5" t="s">
        <v>255</v>
      </c>
      <c r="D7387" s="5" t="s">
        <v>17</v>
      </c>
      <c r="E7387" s="5">
        <v>3350</v>
      </c>
      <c r="F7387" s="6">
        <v>838.81</v>
      </c>
      <c r="H7387" s="15" t="str">
        <f t="shared" si="690"/>
        <v>Low</v>
      </c>
      <c r="I7387" s="11" t="str">
        <f t="shared" si="691"/>
        <v>Medium</v>
      </c>
      <c r="J7387" s="11" t="str">
        <f t="shared" si="692"/>
        <v>Central</v>
      </c>
      <c r="K7387" s="11" t="str">
        <f t="shared" si="693"/>
        <v>2000s</v>
      </c>
      <c r="L7387" s="11" t="str">
        <f t="shared" si="694"/>
        <v>Pulse</v>
      </c>
      <c r="M7387" s="18">
        <f t="shared" si="695"/>
        <v>0.2503910447761194</v>
      </c>
    </row>
    <row r="7388" spans="1:13">
      <c r="A7388" s="4">
        <v>2009</v>
      </c>
      <c r="B7388" s="5" t="s">
        <v>210</v>
      </c>
      <c r="C7388" s="5" t="s">
        <v>255</v>
      </c>
      <c r="D7388" s="5" t="s">
        <v>15</v>
      </c>
      <c r="E7388" s="5">
        <v>96660</v>
      </c>
      <c r="F7388" s="6">
        <v>2125.4899999999998</v>
      </c>
      <c r="H7388" s="15" t="str">
        <f t="shared" si="690"/>
        <v>Medium</v>
      </c>
      <c r="I7388" s="11" t="str">
        <f t="shared" si="691"/>
        <v>Large</v>
      </c>
      <c r="J7388" s="11" t="str">
        <f t="shared" si="692"/>
        <v>Central</v>
      </c>
      <c r="K7388" s="11" t="str">
        <f t="shared" si="693"/>
        <v>2000s</v>
      </c>
      <c r="L7388" s="11" t="str">
        <f t="shared" si="694"/>
        <v>Cereal</v>
      </c>
      <c r="M7388" s="18">
        <f t="shared" si="695"/>
        <v>2.1989344092696046E-2</v>
      </c>
    </row>
    <row r="7389" spans="1:13">
      <c r="A7389" s="4">
        <v>2009</v>
      </c>
      <c r="B7389" s="5" t="s">
        <v>210</v>
      </c>
      <c r="C7389" s="5" t="s">
        <v>255</v>
      </c>
      <c r="D7389" s="5" t="s">
        <v>16</v>
      </c>
      <c r="E7389" s="5">
        <v>600</v>
      </c>
      <c r="F7389" s="6">
        <v>1450</v>
      </c>
      <c r="H7389" s="15" t="str">
        <f t="shared" si="690"/>
        <v>Medium</v>
      </c>
      <c r="I7389" s="11" t="str">
        <f t="shared" si="691"/>
        <v>Small</v>
      </c>
      <c r="J7389" s="11" t="str">
        <f t="shared" si="692"/>
        <v>Central</v>
      </c>
      <c r="K7389" s="11" t="str">
        <f t="shared" si="693"/>
        <v>2000s</v>
      </c>
      <c r="L7389" s="11" t="str">
        <f t="shared" si="694"/>
        <v>Cereal</v>
      </c>
      <c r="M7389" s="18">
        <f t="shared" si="695"/>
        <v>2.4166666666666665</v>
      </c>
    </row>
    <row r="7390" spans="1:13">
      <c r="A7390" s="4">
        <v>2009</v>
      </c>
      <c r="B7390" s="5" t="s">
        <v>210</v>
      </c>
      <c r="C7390" s="5" t="s">
        <v>255</v>
      </c>
      <c r="D7390" s="5" t="s">
        <v>17</v>
      </c>
      <c r="E7390" s="5">
        <v>3720</v>
      </c>
      <c r="F7390" s="6">
        <v>626.34</v>
      </c>
      <c r="H7390" s="15" t="str">
        <f t="shared" si="690"/>
        <v>Low</v>
      </c>
      <c r="I7390" s="11" t="str">
        <f t="shared" si="691"/>
        <v>Medium</v>
      </c>
      <c r="J7390" s="11" t="str">
        <f t="shared" si="692"/>
        <v>Central</v>
      </c>
      <c r="K7390" s="11" t="str">
        <f t="shared" si="693"/>
        <v>2000s</v>
      </c>
      <c r="L7390" s="11" t="str">
        <f t="shared" si="694"/>
        <v>Pulse</v>
      </c>
      <c r="M7390" s="18">
        <f t="shared" si="695"/>
        <v>0.1683709677419355</v>
      </c>
    </row>
    <row r="7391" spans="1:13">
      <c r="A7391" s="4">
        <v>2010</v>
      </c>
      <c r="B7391" s="5" t="s">
        <v>210</v>
      </c>
      <c r="C7391" s="5" t="s">
        <v>255</v>
      </c>
      <c r="D7391" s="5" t="s">
        <v>15</v>
      </c>
      <c r="E7391" s="5">
        <v>97440</v>
      </c>
      <c r="F7391" s="6">
        <v>2009.65</v>
      </c>
      <c r="H7391" s="15" t="str">
        <f t="shared" si="690"/>
        <v>Medium</v>
      </c>
      <c r="I7391" s="11" t="str">
        <f t="shared" si="691"/>
        <v>Large</v>
      </c>
      <c r="J7391" s="11" t="str">
        <f t="shared" si="692"/>
        <v>Central</v>
      </c>
      <c r="K7391" s="11" t="str">
        <f t="shared" si="693"/>
        <v>2010s</v>
      </c>
      <c r="L7391" s="11" t="str">
        <f t="shared" si="694"/>
        <v>Cereal</v>
      </c>
      <c r="M7391" s="18">
        <f t="shared" si="695"/>
        <v>2.0624486863711003E-2</v>
      </c>
    </row>
    <row r="7392" spans="1:13">
      <c r="A7392" s="4">
        <v>2010</v>
      </c>
      <c r="B7392" s="5" t="s">
        <v>210</v>
      </c>
      <c r="C7392" s="5" t="s">
        <v>255</v>
      </c>
      <c r="D7392" s="5" t="s">
        <v>16</v>
      </c>
      <c r="E7392" s="5">
        <v>870</v>
      </c>
      <c r="F7392" s="6">
        <v>896.55</v>
      </c>
      <c r="H7392" s="15" t="str">
        <f t="shared" si="690"/>
        <v>Low</v>
      </c>
      <c r="I7392" s="11" t="str">
        <f t="shared" si="691"/>
        <v>Small</v>
      </c>
      <c r="J7392" s="11" t="str">
        <f t="shared" si="692"/>
        <v>Central</v>
      </c>
      <c r="K7392" s="11" t="str">
        <f t="shared" si="693"/>
        <v>2010s</v>
      </c>
      <c r="L7392" s="11" t="str">
        <f t="shared" si="694"/>
        <v>Cereal</v>
      </c>
      <c r="M7392" s="18">
        <f t="shared" si="695"/>
        <v>1.0305172413793102</v>
      </c>
    </row>
    <row r="7393" spans="1:13">
      <c r="A7393" s="4">
        <v>2010</v>
      </c>
      <c r="B7393" s="5" t="s">
        <v>210</v>
      </c>
      <c r="C7393" s="5" t="s">
        <v>255</v>
      </c>
      <c r="D7393" s="5" t="s">
        <v>17</v>
      </c>
      <c r="E7393" s="5">
        <v>3710</v>
      </c>
      <c r="F7393" s="6">
        <v>892.18</v>
      </c>
      <c r="H7393" s="15" t="str">
        <f t="shared" si="690"/>
        <v>Low</v>
      </c>
      <c r="I7393" s="11" t="str">
        <f t="shared" si="691"/>
        <v>Medium</v>
      </c>
      <c r="J7393" s="11" t="str">
        <f t="shared" si="692"/>
        <v>Central</v>
      </c>
      <c r="K7393" s="11" t="str">
        <f t="shared" si="693"/>
        <v>2010s</v>
      </c>
      <c r="L7393" s="11" t="str">
        <f t="shared" si="694"/>
        <v>Pulse</v>
      </c>
      <c r="M7393" s="18">
        <f t="shared" si="695"/>
        <v>0.2404797843665768</v>
      </c>
    </row>
    <row r="7394" spans="1:13">
      <c r="A7394" s="4">
        <v>2011</v>
      </c>
      <c r="B7394" s="5" t="s">
        <v>210</v>
      </c>
      <c r="C7394" s="5" t="s">
        <v>255</v>
      </c>
      <c r="D7394" s="5" t="s">
        <v>15</v>
      </c>
      <c r="E7394" s="5">
        <v>97810</v>
      </c>
      <c r="F7394" s="6">
        <v>2316.94</v>
      </c>
      <c r="H7394" s="15" t="str">
        <f t="shared" si="690"/>
        <v>Medium</v>
      </c>
      <c r="I7394" s="11" t="str">
        <f t="shared" si="691"/>
        <v>Large</v>
      </c>
      <c r="J7394" s="11" t="str">
        <f t="shared" si="692"/>
        <v>Central</v>
      </c>
      <c r="K7394" s="11" t="str">
        <f t="shared" si="693"/>
        <v>2010s</v>
      </c>
      <c r="L7394" s="11" t="str">
        <f t="shared" si="694"/>
        <v>Cereal</v>
      </c>
      <c r="M7394" s="18">
        <f t="shared" si="695"/>
        <v>2.3688170943666292E-2</v>
      </c>
    </row>
    <row r="7395" spans="1:13">
      <c r="A7395" s="4">
        <v>2011</v>
      </c>
      <c r="B7395" s="5" t="s">
        <v>210</v>
      </c>
      <c r="C7395" s="5" t="s">
        <v>255</v>
      </c>
      <c r="D7395" s="5" t="s">
        <v>16</v>
      </c>
      <c r="E7395" s="5">
        <v>850</v>
      </c>
      <c r="F7395" s="6">
        <v>1011.76</v>
      </c>
      <c r="H7395" s="15" t="str">
        <f t="shared" si="690"/>
        <v>Medium</v>
      </c>
      <c r="I7395" s="11" t="str">
        <f t="shared" si="691"/>
        <v>Small</v>
      </c>
      <c r="J7395" s="11" t="str">
        <f t="shared" si="692"/>
        <v>Central</v>
      </c>
      <c r="K7395" s="11" t="str">
        <f t="shared" si="693"/>
        <v>2010s</v>
      </c>
      <c r="L7395" s="11" t="str">
        <f t="shared" si="694"/>
        <v>Cereal</v>
      </c>
      <c r="M7395" s="18">
        <f t="shared" si="695"/>
        <v>1.1903058823529411</v>
      </c>
    </row>
    <row r="7396" spans="1:13">
      <c r="A7396" s="4">
        <v>2011</v>
      </c>
      <c r="B7396" s="5" t="s">
        <v>210</v>
      </c>
      <c r="C7396" s="5" t="s">
        <v>255</v>
      </c>
      <c r="D7396" s="5" t="s">
        <v>17</v>
      </c>
      <c r="E7396" s="5">
        <v>3690</v>
      </c>
      <c r="F7396" s="6">
        <v>1113.82</v>
      </c>
      <c r="H7396" s="15" t="str">
        <f t="shared" si="690"/>
        <v>Medium</v>
      </c>
      <c r="I7396" s="11" t="str">
        <f t="shared" si="691"/>
        <v>Medium</v>
      </c>
      <c r="J7396" s="11" t="str">
        <f t="shared" si="692"/>
        <v>Central</v>
      </c>
      <c r="K7396" s="11" t="str">
        <f t="shared" si="693"/>
        <v>2010s</v>
      </c>
      <c r="L7396" s="11" t="str">
        <f t="shared" si="694"/>
        <v>Pulse</v>
      </c>
      <c r="M7396" s="18">
        <f t="shared" si="695"/>
        <v>0.30184823848238479</v>
      </c>
    </row>
    <row r="7397" spans="1:13">
      <c r="A7397" s="4">
        <v>2012</v>
      </c>
      <c r="B7397" s="5" t="s">
        <v>210</v>
      </c>
      <c r="C7397" s="5" t="s">
        <v>255</v>
      </c>
      <c r="D7397" s="5" t="s">
        <v>15</v>
      </c>
      <c r="E7397" s="5">
        <v>99170</v>
      </c>
      <c r="F7397" s="6">
        <v>2430.0700000000002</v>
      </c>
      <c r="H7397" s="15" t="str">
        <f t="shared" si="690"/>
        <v>Medium</v>
      </c>
      <c r="I7397" s="11" t="str">
        <f t="shared" si="691"/>
        <v>Large</v>
      </c>
      <c r="J7397" s="11" t="str">
        <f t="shared" si="692"/>
        <v>Central</v>
      </c>
      <c r="K7397" s="11" t="str">
        <f t="shared" si="693"/>
        <v>2010s</v>
      </c>
      <c r="L7397" s="11" t="str">
        <f t="shared" si="694"/>
        <v>Cereal</v>
      </c>
      <c r="M7397" s="18">
        <f t="shared" si="695"/>
        <v>2.450408389633962E-2</v>
      </c>
    </row>
    <row r="7398" spans="1:13">
      <c r="A7398" s="4">
        <v>2012</v>
      </c>
      <c r="B7398" s="5" t="s">
        <v>210</v>
      </c>
      <c r="C7398" s="5" t="s">
        <v>255</v>
      </c>
      <c r="D7398" s="5" t="s">
        <v>16</v>
      </c>
      <c r="E7398" s="5">
        <v>790</v>
      </c>
      <c r="F7398" s="6">
        <v>1151.9000000000001</v>
      </c>
      <c r="H7398" s="15" t="str">
        <f t="shared" si="690"/>
        <v>Medium</v>
      </c>
      <c r="I7398" s="11" t="str">
        <f t="shared" si="691"/>
        <v>Small</v>
      </c>
      <c r="J7398" s="11" t="str">
        <f t="shared" si="692"/>
        <v>Central</v>
      </c>
      <c r="K7398" s="11" t="str">
        <f t="shared" si="693"/>
        <v>2010s</v>
      </c>
      <c r="L7398" s="11" t="str">
        <f t="shared" si="694"/>
        <v>Cereal</v>
      </c>
      <c r="M7398" s="18">
        <f t="shared" si="695"/>
        <v>1.458101265822785</v>
      </c>
    </row>
    <row r="7399" spans="1:13">
      <c r="A7399" s="4">
        <v>2012</v>
      </c>
      <c r="B7399" s="5" t="s">
        <v>210</v>
      </c>
      <c r="C7399" s="5" t="s">
        <v>255</v>
      </c>
      <c r="D7399" s="5" t="s">
        <v>17</v>
      </c>
      <c r="E7399" s="5">
        <v>3770</v>
      </c>
      <c r="F7399" s="6">
        <v>899.2</v>
      </c>
      <c r="H7399" s="15" t="str">
        <f t="shared" si="690"/>
        <v>Low</v>
      </c>
      <c r="I7399" s="11" t="str">
        <f t="shared" si="691"/>
        <v>Medium</v>
      </c>
      <c r="J7399" s="11" t="str">
        <f t="shared" si="692"/>
        <v>Central</v>
      </c>
      <c r="K7399" s="11" t="str">
        <f t="shared" si="693"/>
        <v>2010s</v>
      </c>
      <c r="L7399" s="11" t="str">
        <f t="shared" si="694"/>
        <v>Pulse</v>
      </c>
      <c r="M7399" s="18">
        <f t="shared" si="695"/>
        <v>0.23851458885941645</v>
      </c>
    </row>
    <row r="7400" spans="1:13">
      <c r="A7400" s="4">
        <v>2013</v>
      </c>
      <c r="B7400" s="5" t="s">
        <v>210</v>
      </c>
      <c r="C7400" s="5" t="s">
        <v>255</v>
      </c>
      <c r="D7400" s="5" t="s">
        <v>15</v>
      </c>
      <c r="E7400" s="5">
        <v>99250</v>
      </c>
      <c r="F7400" s="6">
        <v>2395.87</v>
      </c>
      <c r="H7400" s="15" t="str">
        <f t="shared" si="690"/>
        <v>Medium</v>
      </c>
      <c r="I7400" s="11" t="str">
        <f t="shared" si="691"/>
        <v>Large</v>
      </c>
      <c r="J7400" s="11" t="str">
        <f t="shared" si="692"/>
        <v>Central</v>
      </c>
      <c r="K7400" s="11" t="str">
        <f t="shared" si="693"/>
        <v>2010s</v>
      </c>
      <c r="L7400" s="11" t="str">
        <f t="shared" si="694"/>
        <v>Cereal</v>
      </c>
      <c r="M7400" s="18">
        <f t="shared" si="695"/>
        <v>2.4139748110831232E-2</v>
      </c>
    </row>
    <row r="7401" spans="1:13">
      <c r="A7401" s="4">
        <v>2013</v>
      </c>
      <c r="B7401" s="5" t="s">
        <v>210</v>
      </c>
      <c r="C7401" s="5" t="s">
        <v>255</v>
      </c>
      <c r="D7401" s="5" t="s">
        <v>16</v>
      </c>
      <c r="E7401" s="5">
        <v>540</v>
      </c>
      <c r="F7401" s="6">
        <v>1092.5899999999999</v>
      </c>
      <c r="H7401" s="15" t="str">
        <f t="shared" si="690"/>
        <v>Medium</v>
      </c>
      <c r="I7401" s="11" t="str">
        <f t="shared" si="691"/>
        <v>Small</v>
      </c>
      <c r="J7401" s="11" t="str">
        <f t="shared" si="692"/>
        <v>Central</v>
      </c>
      <c r="K7401" s="11" t="str">
        <f t="shared" si="693"/>
        <v>2010s</v>
      </c>
      <c r="L7401" s="11" t="str">
        <f t="shared" si="694"/>
        <v>Cereal</v>
      </c>
      <c r="M7401" s="18">
        <f t="shared" si="695"/>
        <v>2.0233148148148148</v>
      </c>
    </row>
    <row r="7402" spans="1:13">
      <c r="A7402" s="4">
        <v>2013</v>
      </c>
      <c r="B7402" s="5" t="s">
        <v>210</v>
      </c>
      <c r="C7402" s="5" t="s">
        <v>255</v>
      </c>
      <c r="D7402" s="5" t="s">
        <v>17</v>
      </c>
      <c r="E7402" s="5">
        <v>3320</v>
      </c>
      <c r="F7402" s="6">
        <v>795.18</v>
      </c>
      <c r="H7402" s="15" t="str">
        <f t="shared" si="690"/>
        <v>Low</v>
      </c>
      <c r="I7402" s="11" t="str">
        <f t="shared" si="691"/>
        <v>Medium</v>
      </c>
      <c r="J7402" s="11" t="str">
        <f t="shared" si="692"/>
        <v>Central</v>
      </c>
      <c r="K7402" s="11" t="str">
        <f t="shared" si="693"/>
        <v>2010s</v>
      </c>
      <c r="L7402" s="11" t="str">
        <f t="shared" si="694"/>
        <v>Pulse</v>
      </c>
      <c r="M7402" s="18">
        <f t="shared" si="695"/>
        <v>0.23951204819277108</v>
      </c>
    </row>
    <row r="7403" spans="1:13">
      <c r="A7403" s="4">
        <v>2014</v>
      </c>
      <c r="B7403" s="5" t="s">
        <v>210</v>
      </c>
      <c r="C7403" s="5" t="s">
        <v>255</v>
      </c>
      <c r="D7403" s="5" t="s">
        <v>15</v>
      </c>
      <c r="E7403" s="5">
        <v>104140</v>
      </c>
      <c r="F7403" s="6">
        <v>2263.11</v>
      </c>
      <c r="H7403" s="15" t="str">
        <f t="shared" si="690"/>
        <v>Medium</v>
      </c>
      <c r="I7403" s="11" t="str">
        <f t="shared" si="691"/>
        <v>Large</v>
      </c>
      <c r="J7403" s="11" t="str">
        <f t="shared" si="692"/>
        <v>Central</v>
      </c>
      <c r="K7403" s="11" t="str">
        <f t="shared" si="693"/>
        <v>2010s</v>
      </c>
      <c r="L7403" s="11" t="str">
        <f t="shared" si="694"/>
        <v>Cereal</v>
      </c>
      <c r="M7403" s="18">
        <f t="shared" si="695"/>
        <v>2.1731419243326291E-2</v>
      </c>
    </row>
    <row r="7404" spans="1:13">
      <c r="A7404" s="4">
        <v>2014</v>
      </c>
      <c r="B7404" s="5" t="s">
        <v>210</v>
      </c>
      <c r="C7404" s="5" t="s">
        <v>255</v>
      </c>
      <c r="D7404" s="5" t="s">
        <v>16</v>
      </c>
      <c r="E7404" s="5">
        <v>610</v>
      </c>
      <c r="F7404" s="6">
        <v>1770.49</v>
      </c>
      <c r="H7404" s="15" t="str">
        <f t="shared" si="690"/>
        <v>Medium</v>
      </c>
      <c r="I7404" s="11" t="str">
        <f t="shared" si="691"/>
        <v>Small</v>
      </c>
      <c r="J7404" s="11" t="str">
        <f t="shared" si="692"/>
        <v>Central</v>
      </c>
      <c r="K7404" s="11" t="str">
        <f t="shared" si="693"/>
        <v>2010s</v>
      </c>
      <c r="L7404" s="11" t="str">
        <f t="shared" si="694"/>
        <v>Cereal</v>
      </c>
      <c r="M7404" s="18">
        <f t="shared" si="695"/>
        <v>2.9024426229508196</v>
      </c>
    </row>
    <row r="7405" spans="1:13">
      <c r="A7405" s="4">
        <v>2014</v>
      </c>
      <c r="B7405" s="5" t="s">
        <v>210</v>
      </c>
      <c r="C7405" s="5" t="s">
        <v>255</v>
      </c>
      <c r="D7405" s="5" t="s">
        <v>17</v>
      </c>
      <c r="E7405" s="5">
        <v>2950</v>
      </c>
      <c r="F7405" s="6">
        <v>569.49</v>
      </c>
      <c r="H7405" s="15" t="str">
        <f t="shared" si="690"/>
        <v>Low</v>
      </c>
      <c r="I7405" s="11" t="str">
        <f t="shared" si="691"/>
        <v>Medium</v>
      </c>
      <c r="J7405" s="11" t="str">
        <f t="shared" si="692"/>
        <v>Central</v>
      </c>
      <c r="K7405" s="11" t="str">
        <f t="shared" si="693"/>
        <v>2010s</v>
      </c>
      <c r="L7405" s="11" t="str">
        <f t="shared" si="694"/>
        <v>Pulse</v>
      </c>
      <c r="M7405" s="18">
        <f t="shared" si="695"/>
        <v>0.19304745762711864</v>
      </c>
    </row>
    <row r="7406" spans="1:13">
      <c r="A7406" s="4">
        <v>2015</v>
      </c>
      <c r="B7406" s="5" t="s">
        <v>210</v>
      </c>
      <c r="C7406" s="5" t="s">
        <v>255</v>
      </c>
      <c r="D7406" s="5" t="s">
        <v>15</v>
      </c>
      <c r="E7406" s="5">
        <v>124700</v>
      </c>
      <c r="F7406" s="6">
        <v>1799.04</v>
      </c>
      <c r="H7406" s="15" t="str">
        <f t="shared" si="690"/>
        <v>Medium</v>
      </c>
      <c r="I7406" s="11" t="str">
        <f t="shared" si="691"/>
        <v>Large</v>
      </c>
      <c r="J7406" s="11" t="str">
        <f t="shared" si="692"/>
        <v>Central</v>
      </c>
      <c r="K7406" s="11" t="str">
        <f t="shared" si="693"/>
        <v>2010s</v>
      </c>
      <c r="L7406" s="11" t="str">
        <f t="shared" si="694"/>
        <v>Cereal</v>
      </c>
      <c r="M7406" s="18">
        <f t="shared" si="695"/>
        <v>1.4426944667201283E-2</v>
      </c>
    </row>
    <row r="7407" spans="1:13">
      <c r="A7407" s="4">
        <v>2015</v>
      </c>
      <c r="B7407" s="5" t="s">
        <v>210</v>
      </c>
      <c r="C7407" s="5" t="s">
        <v>255</v>
      </c>
      <c r="D7407" s="5" t="s">
        <v>16</v>
      </c>
      <c r="E7407" s="5">
        <v>550</v>
      </c>
      <c r="F7407" s="6">
        <v>890.91</v>
      </c>
      <c r="H7407" s="15" t="str">
        <f t="shared" si="690"/>
        <v>Low</v>
      </c>
      <c r="I7407" s="11" t="str">
        <f t="shared" si="691"/>
        <v>Small</v>
      </c>
      <c r="J7407" s="11" t="str">
        <f t="shared" si="692"/>
        <v>Central</v>
      </c>
      <c r="K7407" s="11" t="str">
        <f t="shared" si="693"/>
        <v>2010s</v>
      </c>
      <c r="L7407" s="11" t="str">
        <f t="shared" si="694"/>
        <v>Cereal</v>
      </c>
      <c r="M7407" s="18">
        <f t="shared" si="695"/>
        <v>1.6198363636363635</v>
      </c>
    </row>
    <row r="7408" spans="1:13">
      <c r="A7408" s="4">
        <v>2015</v>
      </c>
      <c r="B7408" s="5" t="s">
        <v>210</v>
      </c>
      <c r="C7408" s="5" t="s">
        <v>255</v>
      </c>
      <c r="D7408" s="5" t="s">
        <v>17</v>
      </c>
      <c r="E7408" s="5">
        <v>2860</v>
      </c>
      <c r="F7408" s="6">
        <v>821.68</v>
      </c>
      <c r="H7408" s="15" t="str">
        <f t="shared" si="690"/>
        <v>Low</v>
      </c>
      <c r="I7408" s="11" t="str">
        <f t="shared" si="691"/>
        <v>Medium</v>
      </c>
      <c r="J7408" s="11" t="str">
        <f t="shared" si="692"/>
        <v>Central</v>
      </c>
      <c r="K7408" s="11" t="str">
        <f t="shared" si="693"/>
        <v>2010s</v>
      </c>
      <c r="L7408" s="11" t="str">
        <f t="shared" si="694"/>
        <v>Pulse</v>
      </c>
      <c r="M7408" s="18">
        <f t="shared" si="695"/>
        <v>0.28730069930069929</v>
      </c>
    </row>
    <row r="7409" spans="1:13">
      <c r="A7409" s="4">
        <v>2016</v>
      </c>
      <c r="B7409" s="5" t="s">
        <v>210</v>
      </c>
      <c r="C7409" s="5" t="s">
        <v>255</v>
      </c>
      <c r="D7409" s="5" t="s">
        <v>15</v>
      </c>
      <c r="E7409" s="5">
        <v>99010</v>
      </c>
      <c r="F7409" s="6">
        <v>2192</v>
      </c>
      <c r="H7409" s="15" t="str">
        <f t="shared" si="690"/>
        <v>Medium</v>
      </c>
      <c r="I7409" s="11" t="str">
        <f t="shared" si="691"/>
        <v>Large</v>
      </c>
      <c r="J7409" s="11" t="str">
        <f t="shared" si="692"/>
        <v>Central</v>
      </c>
      <c r="K7409" s="11" t="str">
        <f t="shared" si="693"/>
        <v>2010s</v>
      </c>
      <c r="L7409" s="11" t="str">
        <f t="shared" si="694"/>
        <v>Cereal</v>
      </c>
      <c r="M7409" s="18">
        <f t="shared" si="695"/>
        <v>2.2139177860822139E-2</v>
      </c>
    </row>
    <row r="7410" spans="1:13">
      <c r="A7410" s="4">
        <v>2016</v>
      </c>
      <c r="B7410" s="5" t="s">
        <v>210</v>
      </c>
      <c r="C7410" s="5" t="s">
        <v>255</v>
      </c>
      <c r="D7410" s="5" t="s">
        <v>16</v>
      </c>
      <c r="E7410" s="5">
        <v>630</v>
      </c>
      <c r="F7410" s="6">
        <v>1928.91</v>
      </c>
      <c r="H7410" s="15" t="str">
        <f t="shared" si="690"/>
        <v>Medium</v>
      </c>
      <c r="I7410" s="11" t="str">
        <f t="shared" si="691"/>
        <v>Small</v>
      </c>
      <c r="J7410" s="11" t="str">
        <f t="shared" si="692"/>
        <v>Central</v>
      </c>
      <c r="K7410" s="11" t="str">
        <f t="shared" si="693"/>
        <v>2010s</v>
      </c>
      <c r="L7410" s="11" t="str">
        <f t="shared" si="694"/>
        <v>Cereal</v>
      </c>
      <c r="M7410" s="18">
        <f t="shared" si="695"/>
        <v>3.0617619047619047</v>
      </c>
    </row>
    <row r="7411" spans="1:13">
      <c r="A7411" s="4">
        <v>2016</v>
      </c>
      <c r="B7411" s="5" t="s">
        <v>210</v>
      </c>
      <c r="C7411" s="5" t="s">
        <v>255</v>
      </c>
      <c r="D7411" s="5" t="s">
        <v>17</v>
      </c>
      <c r="E7411" s="5">
        <v>3450</v>
      </c>
      <c r="F7411" s="6">
        <v>904.69</v>
      </c>
      <c r="H7411" s="15" t="str">
        <f t="shared" si="690"/>
        <v>Low</v>
      </c>
      <c r="I7411" s="11" t="str">
        <f t="shared" si="691"/>
        <v>Medium</v>
      </c>
      <c r="J7411" s="11" t="str">
        <f t="shared" si="692"/>
        <v>Central</v>
      </c>
      <c r="K7411" s="11" t="str">
        <f t="shared" si="693"/>
        <v>2010s</v>
      </c>
      <c r="L7411" s="11" t="str">
        <f t="shared" si="694"/>
        <v>Pulse</v>
      </c>
      <c r="M7411" s="18">
        <f t="shared" si="695"/>
        <v>0.26222898550724638</v>
      </c>
    </row>
    <row r="7412" spans="1:13">
      <c r="A7412" s="4">
        <v>2017</v>
      </c>
      <c r="B7412" s="5" t="s">
        <v>210</v>
      </c>
      <c r="C7412" s="5" t="s">
        <v>255</v>
      </c>
      <c r="D7412" s="5" t="s">
        <v>15</v>
      </c>
      <c r="E7412" s="5">
        <v>96360</v>
      </c>
      <c r="F7412" s="6">
        <v>2364</v>
      </c>
      <c r="H7412" s="15" t="str">
        <f t="shared" si="690"/>
        <v>Medium</v>
      </c>
      <c r="I7412" s="11" t="str">
        <f t="shared" si="691"/>
        <v>Large</v>
      </c>
      <c r="J7412" s="11" t="str">
        <f t="shared" si="692"/>
        <v>Central</v>
      </c>
      <c r="K7412" s="11" t="str">
        <f t="shared" si="693"/>
        <v>2010s</v>
      </c>
      <c r="L7412" s="11" t="str">
        <f t="shared" si="694"/>
        <v>Cereal</v>
      </c>
      <c r="M7412" s="18">
        <f t="shared" si="695"/>
        <v>2.4533001245330012E-2</v>
      </c>
    </row>
    <row r="7413" spans="1:13">
      <c r="A7413" s="4">
        <v>2017</v>
      </c>
      <c r="B7413" s="5" t="s">
        <v>210</v>
      </c>
      <c r="C7413" s="5" t="s">
        <v>255</v>
      </c>
      <c r="D7413" s="5" t="s">
        <v>16</v>
      </c>
      <c r="E7413" s="5">
        <v>600</v>
      </c>
      <c r="F7413" s="6">
        <v>2251.25</v>
      </c>
      <c r="H7413" s="15" t="str">
        <f t="shared" si="690"/>
        <v>Medium</v>
      </c>
      <c r="I7413" s="11" t="str">
        <f t="shared" si="691"/>
        <v>Small</v>
      </c>
      <c r="J7413" s="11" t="str">
        <f t="shared" si="692"/>
        <v>Central</v>
      </c>
      <c r="K7413" s="11" t="str">
        <f t="shared" si="693"/>
        <v>2010s</v>
      </c>
      <c r="L7413" s="11" t="str">
        <f t="shared" si="694"/>
        <v>Cereal</v>
      </c>
      <c r="M7413" s="18">
        <f t="shared" si="695"/>
        <v>3.7520833333333332</v>
      </c>
    </row>
    <row r="7414" spans="1:13">
      <c r="A7414" s="4">
        <v>2017</v>
      </c>
      <c r="B7414" s="5" t="s">
        <v>210</v>
      </c>
      <c r="C7414" s="5" t="s">
        <v>255</v>
      </c>
      <c r="D7414" s="5" t="s">
        <v>17</v>
      </c>
      <c r="E7414" s="5">
        <v>3350</v>
      </c>
      <c r="F7414" s="6">
        <v>1172.49</v>
      </c>
      <c r="H7414" s="15" t="str">
        <f t="shared" si="690"/>
        <v>Medium</v>
      </c>
      <c r="I7414" s="11" t="str">
        <f t="shared" si="691"/>
        <v>Medium</v>
      </c>
      <c r="J7414" s="11" t="str">
        <f t="shared" si="692"/>
        <v>Central</v>
      </c>
      <c r="K7414" s="11" t="str">
        <f t="shared" si="693"/>
        <v>2010s</v>
      </c>
      <c r="L7414" s="11" t="str">
        <f t="shared" si="694"/>
        <v>Pulse</v>
      </c>
      <c r="M7414" s="18">
        <f t="shared" si="695"/>
        <v>0.34999701492537316</v>
      </c>
    </row>
    <row r="7415" spans="1:13">
      <c r="A7415" s="4">
        <v>2008</v>
      </c>
      <c r="B7415" s="5" t="s">
        <v>210</v>
      </c>
      <c r="C7415" s="5" t="s">
        <v>256</v>
      </c>
      <c r="D7415" s="5" t="s">
        <v>15</v>
      </c>
      <c r="E7415" s="5">
        <v>170330</v>
      </c>
      <c r="F7415" s="6">
        <v>2052.02</v>
      </c>
      <c r="H7415" s="15" t="str">
        <f t="shared" si="690"/>
        <v>Medium</v>
      </c>
      <c r="I7415" s="11" t="str">
        <f t="shared" si="691"/>
        <v>Large</v>
      </c>
      <c r="J7415" s="11" t="str">
        <f t="shared" si="692"/>
        <v>Central</v>
      </c>
      <c r="K7415" s="11" t="str">
        <f t="shared" si="693"/>
        <v>2000s</v>
      </c>
      <c r="L7415" s="11" t="str">
        <f t="shared" si="694"/>
        <v>Cereal</v>
      </c>
      <c r="M7415" s="18">
        <f t="shared" si="695"/>
        <v>1.204731990841308E-2</v>
      </c>
    </row>
    <row r="7416" spans="1:13">
      <c r="A7416" s="4">
        <v>2008</v>
      </c>
      <c r="B7416" s="5" t="s">
        <v>210</v>
      </c>
      <c r="C7416" s="5" t="s">
        <v>256</v>
      </c>
      <c r="D7416" s="5" t="s">
        <v>16</v>
      </c>
      <c r="E7416" s="5">
        <v>5260</v>
      </c>
      <c r="F7416" s="6">
        <v>152.09</v>
      </c>
      <c r="H7416" s="15" t="str">
        <f t="shared" si="690"/>
        <v>Low</v>
      </c>
      <c r="I7416" s="11" t="str">
        <f t="shared" si="691"/>
        <v>Large</v>
      </c>
      <c r="J7416" s="11" t="str">
        <f t="shared" si="692"/>
        <v>Central</v>
      </c>
      <c r="K7416" s="11" t="str">
        <f t="shared" si="693"/>
        <v>2000s</v>
      </c>
      <c r="L7416" s="11" t="str">
        <f t="shared" si="694"/>
        <v>Cereal</v>
      </c>
      <c r="M7416" s="18">
        <f t="shared" si="695"/>
        <v>2.8914448669201523E-2</v>
      </c>
    </row>
    <row r="7417" spans="1:13">
      <c r="A7417" s="4">
        <v>2008</v>
      </c>
      <c r="B7417" s="5" t="s">
        <v>210</v>
      </c>
      <c r="C7417" s="5" t="s">
        <v>256</v>
      </c>
      <c r="D7417" s="5" t="s">
        <v>17</v>
      </c>
      <c r="E7417" s="5">
        <v>780</v>
      </c>
      <c r="F7417" s="6">
        <v>1025.6400000000001</v>
      </c>
      <c r="H7417" s="15" t="str">
        <f t="shared" si="690"/>
        <v>Medium</v>
      </c>
      <c r="I7417" s="11" t="str">
        <f t="shared" si="691"/>
        <v>Small</v>
      </c>
      <c r="J7417" s="11" t="str">
        <f t="shared" si="692"/>
        <v>Central</v>
      </c>
      <c r="K7417" s="11" t="str">
        <f t="shared" si="693"/>
        <v>2000s</v>
      </c>
      <c r="L7417" s="11" t="str">
        <f t="shared" si="694"/>
        <v>Pulse</v>
      </c>
      <c r="M7417" s="18">
        <f t="shared" si="695"/>
        <v>1.3149230769230771</v>
      </c>
    </row>
    <row r="7418" spans="1:13">
      <c r="A7418" s="4">
        <v>2009</v>
      </c>
      <c r="B7418" s="5" t="s">
        <v>210</v>
      </c>
      <c r="C7418" s="5" t="s">
        <v>256</v>
      </c>
      <c r="D7418" s="5" t="s">
        <v>15</v>
      </c>
      <c r="E7418" s="5">
        <v>176860</v>
      </c>
      <c r="F7418" s="6">
        <v>2302.89</v>
      </c>
      <c r="H7418" s="15" t="str">
        <f t="shared" si="690"/>
        <v>Medium</v>
      </c>
      <c r="I7418" s="11" t="str">
        <f t="shared" si="691"/>
        <v>Large</v>
      </c>
      <c r="J7418" s="11" t="str">
        <f t="shared" si="692"/>
        <v>Central</v>
      </c>
      <c r="K7418" s="11" t="str">
        <f t="shared" si="693"/>
        <v>2000s</v>
      </c>
      <c r="L7418" s="11" t="str">
        <f t="shared" si="694"/>
        <v>Cereal</v>
      </c>
      <c r="M7418" s="18">
        <f t="shared" si="695"/>
        <v>1.3020977043989596E-2</v>
      </c>
    </row>
    <row r="7419" spans="1:13">
      <c r="A7419" s="4">
        <v>2009</v>
      </c>
      <c r="B7419" s="5" t="s">
        <v>210</v>
      </c>
      <c r="C7419" s="5" t="s">
        <v>256</v>
      </c>
      <c r="D7419" s="5" t="s">
        <v>16</v>
      </c>
      <c r="E7419" s="5">
        <v>5070</v>
      </c>
      <c r="F7419" s="6">
        <v>595.66</v>
      </c>
      <c r="H7419" s="15" t="str">
        <f t="shared" si="690"/>
        <v>Low</v>
      </c>
      <c r="I7419" s="11" t="str">
        <f t="shared" si="691"/>
        <v>Large</v>
      </c>
      <c r="J7419" s="11" t="str">
        <f t="shared" si="692"/>
        <v>Central</v>
      </c>
      <c r="K7419" s="11" t="str">
        <f t="shared" si="693"/>
        <v>2000s</v>
      </c>
      <c r="L7419" s="11" t="str">
        <f t="shared" si="694"/>
        <v>Cereal</v>
      </c>
      <c r="M7419" s="18">
        <f t="shared" si="695"/>
        <v>0.11748717948717947</v>
      </c>
    </row>
    <row r="7420" spans="1:13">
      <c r="A7420" s="4">
        <v>2009</v>
      </c>
      <c r="B7420" s="5" t="s">
        <v>210</v>
      </c>
      <c r="C7420" s="5" t="s">
        <v>256</v>
      </c>
      <c r="D7420" s="5" t="s">
        <v>17</v>
      </c>
      <c r="E7420" s="5">
        <v>1040</v>
      </c>
      <c r="F7420" s="6">
        <v>990.38</v>
      </c>
      <c r="H7420" s="15" t="str">
        <f t="shared" si="690"/>
        <v>Low</v>
      </c>
      <c r="I7420" s="11" t="str">
        <f t="shared" si="691"/>
        <v>Medium</v>
      </c>
      <c r="J7420" s="11" t="str">
        <f t="shared" si="692"/>
        <v>Central</v>
      </c>
      <c r="K7420" s="11" t="str">
        <f t="shared" si="693"/>
        <v>2000s</v>
      </c>
      <c r="L7420" s="11" t="str">
        <f t="shared" si="694"/>
        <v>Pulse</v>
      </c>
      <c r="M7420" s="18">
        <f t="shared" si="695"/>
        <v>0.95228846153846158</v>
      </c>
    </row>
    <row r="7421" spans="1:13">
      <c r="A7421" s="4">
        <v>2010</v>
      </c>
      <c r="B7421" s="5" t="s">
        <v>210</v>
      </c>
      <c r="C7421" s="5" t="s">
        <v>256</v>
      </c>
      <c r="D7421" s="5" t="s">
        <v>15</v>
      </c>
      <c r="E7421" s="5">
        <v>178440</v>
      </c>
      <c r="F7421" s="6">
        <v>2366.73</v>
      </c>
      <c r="H7421" s="15" t="str">
        <f t="shared" si="690"/>
        <v>Medium</v>
      </c>
      <c r="I7421" s="11" t="str">
        <f t="shared" si="691"/>
        <v>Large</v>
      </c>
      <c r="J7421" s="11" t="str">
        <f t="shared" si="692"/>
        <v>Central</v>
      </c>
      <c r="K7421" s="11" t="str">
        <f t="shared" si="693"/>
        <v>2010s</v>
      </c>
      <c r="L7421" s="11" t="str">
        <f t="shared" si="694"/>
        <v>Cereal</v>
      </c>
      <c r="M7421" s="18">
        <f t="shared" si="695"/>
        <v>1.3263449899125757E-2</v>
      </c>
    </row>
    <row r="7422" spans="1:13">
      <c r="A7422" s="4">
        <v>2010</v>
      </c>
      <c r="B7422" s="5" t="s">
        <v>210</v>
      </c>
      <c r="C7422" s="5" t="s">
        <v>256</v>
      </c>
      <c r="D7422" s="5" t="s">
        <v>16</v>
      </c>
      <c r="E7422" s="5">
        <v>4750</v>
      </c>
      <c r="F7422" s="6">
        <v>888.42</v>
      </c>
      <c r="H7422" s="15" t="str">
        <f t="shared" si="690"/>
        <v>Low</v>
      </c>
      <c r="I7422" s="11" t="str">
        <f t="shared" si="691"/>
        <v>Medium</v>
      </c>
      <c r="J7422" s="11" t="str">
        <f t="shared" si="692"/>
        <v>Central</v>
      </c>
      <c r="K7422" s="11" t="str">
        <f t="shared" si="693"/>
        <v>2010s</v>
      </c>
      <c r="L7422" s="11" t="str">
        <f t="shared" si="694"/>
        <v>Cereal</v>
      </c>
      <c r="M7422" s="18">
        <f t="shared" si="695"/>
        <v>0.18703578947368421</v>
      </c>
    </row>
    <row r="7423" spans="1:13">
      <c r="A7423" s="4">
        <v>2010</v>
      </c>
      <c r="B7423" s="5" t="s">
        <v>210</v>
      </c>
      <c r="C7423" s="5" t="s">
        <v>256</v>
      </c>
      <c r="D7423" s="5" t="s">
        <v>17</v>
      </c>
      <c r="E7423" s="5">
        <v>880</v>
      </c>
      <c r="F7423" s="6">
        <v>1159.0899999999999</v>
      </c>
      <c r="H7423" s="15" t="str">
        <f t="shared" si="690"/>
        <v>Medium</v>
      </c>
      <c r="I7423" s="11" t="str">
        <f t="shared" si="691"/>
        <v>Small</v>
      </c>
      <c r="J7423" s="11" t="str">
        <f t="shared" si="692"/>
        <v>Central</v>
      </c>
      <c r="K7423" s="11" t="str">
        <f t="shared" si="693"/>
        <v>2010s</v>
      </c>
      <c r="L7423" s="11" t="str">
        <f t="shared" si="694"/>
        <v>Pulse</v>
      </c>
      <c r="M7423" s="18">
        <f t="shared" si="695"/>
        <v>1.3171477272727272</v>
      </c>
    </row>
    <row r="7424" spans="1:13">
      <c r="A7424" s="4">
        <v>2011</v>
      </c>
      <c r="B7424" s="5" t="s">
        <v>210</v>
      </c>
      <c r="C7424" s="5" t="s">
        <v>256</v>
      </c>
      <c r="D7424" s="5" t="s">
        <v>15</v>
      </c>
      <c r="E7424" s="5">
        <v>177970</v>
      </c>
      <c r="F7424" s="6">
        <v>2762.04</v>
      </c>
      <c r="H7424" s="15" t="str">
        <f t="shared" si="690"/>
        <v>Medium</v>
      </c>
      <c r="I7424" s="11" t="str">
        <f t="shared" si="691"/>
        <v>Large</v>
      </c>
      <c r="J7424" s="11" t="str">
        <f t="shared" si="692"/>
        <v>Central</v>
      </c>
      <c r="K7424" s="11" t="str">
        <f t="shared" si="693"/>
        <v>2010s</v>
      </c>
      <c r="L7424" s="11" t="str">
        <f t="shared" si="694"/>
        <v>Cereal</v>
      </c>
      <c r="M7424" s="18">
        <f t="shared" si="695"/>
        <v>1.5519694330505141E-2</v>
      </c>
    </row>
    <row r="7425" spans="1:13">
      <c r="A7425" s="4">
        <v>2011</v>
      </c>
      <c r="B7425" s="5" t="s">
        <v>210</v>
      </c>
      <c r="C7425" s="5" t="s">
        <v>256</v>
      </c>
      <c r="D7425" s="5" t="s">
        <v>16</v>
      </c>
      <c r="E7425" s="5">
        <v>4620</v>
      </c>
      <c r="F7425" s="6">
        <v>932.9</v>
      </c>
      <c r="H7425" s="15" t="str">
        <f t="shared" si="690"/>
        <v>Low</v>
      </c>
      <c r="I7425" s="11" t="str">
        <f t="shared" si="691"/>
        <v>Medium</v>
      </c>
      <c r="J7425" s="11" t="str">
        <f t="shared" si="692"/>
        <v>Central</v>
      </c>
      <c r="K7425" s="11" t="str">
        <f t="shared" si="693"/>
        <v>2010s</v>
      </c>
      <c r="L7425" s="11" t="str">
        <f t="shared" si="694"/>
        <v>Cereal</v>
      </c>
      <c r="M7425" s="18">
        <f t="shared" si="695"/>
        <v>0.20192640692640693</v>
      </c>
    </row>
    <row r="7426" spans="1:13">
      <c r="A7426" s="4">
        <v>2011</v>
      </c>
      <c r="B7426" s="5" t="s">
        <v>210</v>
      </c>
      <c r="C7426" s="5" t="s">
        <v>256</v>
      </c>
      <c r="D7426" s="5" t="s">
        <v>17</v>
      </c>
      <c r="E7426" s="5">
        <v>710</v>
      </c>
      <c r="F7426" s="6">
        <v>1408.45</v>
      </c>
      <c r="H7426" s="15" t="str">
        <f t="shared" si="690"/>
        <v>Medium</v>
      </c>
      <c r="I7426" s="11" t="str">
        <f t="shared" si="691"/>
        <v>Small</v>
      </c>
      <c r="J7426" s="11" t="str">
        <f t="shared" si="692"/>
        <v>Central</v>
      </c>
      <c r="K7426" s="11" t="str">
        <f t="shared" si="693"/>
        <v>2010s</v>
      </c>
      <c r="L7426" s="11" t="str">
        <f t="shared" si="694"/>
        <v>Pulse</v>
      </c>
      <c r="M7426" s="18">
        <f t="shared" si="695"/>
        <v>1.9837323943661973</v>
      </c>
    </row>
    <row r="7427" spans="1:13">
      <c r="A7427" s="4">
        <v>2012</v>
      </c>
      <c r="B7427" s="5" t="s">
        <v>210</v>
      </c>
      <c r="C7427" s="5" t="s">
        <v>256</v>
      </c>
      <c r="D7427" s="5" t="s">
        <v>15</v>
      </c>
      <c r="E7427" s="5">
        <v>183960</v>
      </c>
      <c r="F7427" s="6">
        <v>3057.02</v>
      </c>
      <c r="H7427" s="15" t="str">
        <f t="shared" ref="H7427:H7490" si="696">IF(F7427&lt;1000,"Low",IF(F7427&lt;3000,"Medium","High"))</f>
        <v>High</v>
      </c>
      <c r="I7427" s="11" t="str">
        <f t="shared" ref="I7427:I7490" si="697">IF(E7427&lt;1000,"Small",IF(E7427&lt;5000,"Medium","Large"))</f>
        <v>Large</v>
      </c>
      <c r="J7427" s="11" t="str">
        <f t="shared" ref="J7427:J7490" si="698">IF(OR(B7427="Punjab",B7427="Haryana",B7427="Himachal Pradesh",B7427="Jammu and Kashmir",B7427="Uttarakhand",B7427="Delhi",B7427="Chandigarh"),"North",IF(OR(B7427="Tamil Nadu",B7427="Karnataka",B7427="Kerala",B7427="Andhra Pradesh",B7427="Telangana"),"South",IF(OR(B7427="Maharashtra",B7427="Gujarat",B7427="Goa",B7427="Rajasthan"),"West",IF(OR(B7427="West Bengal",B7427="Bihar",B7427="Jharkhand",B7427="Odisha",B7427="Assam",B7427="Sikkim",B7427="Arunachal Pradesh",B7427="Manipur",B7427="Meghalaya",B7427="Mizoram",B7427="Nagaland",B7427="Tripura"),"East","Central"))))</f>
        <v>Central</v>
      </c>
      <c r="K7427" s="11" t="str">
        <f t="shared" ref="K7427:K7490" si="699">LEFT(A7427,3)&amp;"0s"</f>
        <v>2010s</v>
      </c>
      <c r="L7427" s="11" t="str">
        <f t="shared" ref="L7427:L7490" si="700">IF(D7427="Rice","Cereal",IF(D7427="Maize","Cereal",IF(D7427="Chickpea","Pulse",IF(D7427="Cotton","Fiber","Other"))))</f>
        <v>Cereal</v>
      </c>
      <c r="M7427" s="18">
        <f t="shared" ref="M7427:M7490" si="701">F7427/E7427</f>
        <v>1.6617851706892804E-2</v>
      </c>
    </row>
    <row r="7428" spans="1:13">
      <c r="A7428" s="4">
        <v>2012</v>
      </c>
      <c r="B7428" s="5" t="s">
        <v>210</v>
      </c>
      <c r="C7428" s="5" t="s">
        <v>256</v>
      </c>
      <c r="D7428" s="5" t="s">
        <v>16</v>
      </c>
      <c r="E7428" s="5">
        <v>3940</v>
      </c>
      <c r="F7428" s="6">
        <v>776.65</v>
      </c>
      <c r="H7428" s="15" t="str">
        <f t="shared" si="696"/>
        <v>Low</v>
      </c>
      <c r="I7428" s="11" t="str">
        <f t="shared" si="697"/>
        <v>Medium</v>
      </c>
      <c r="J7428" s="11" t="str">
        <f t="shared" si="698"/>
        <v>Central</v>
      </c>
      <c r="K7428" s="11" t="str">
        <f t="shared" si="699"/>
        <v>2010s</v>
      </c>
      <c r="L7428" s="11" t="str">
        <f t="shared" si="700"/>
        <v>Cereal</v>
      </c>
      <c r="M7428" s="18">
        <f t="shared" si="701"/>
        <v>0.19711928934010151</v>
      </c>
    </row>
    <row r="7429" spans="1:13">
      <c r="A7429" s="4">
        <v>2012</v>
      </c>
      <c r="B7429" s="5" t="s">
        <v>210</v>
      </c>
      <c r="C7429" s="5" t="s">
        <v>256</v>
      </c>
      <c r="D7429" s="5" t="s">
        <v>17</v>
      </c>
      <c r="E7429" s="5">
        <v>800</v>
      </c>
      <c r="F7429" s="6">
        <v>912.5</v>
      </c>
      <c r="H7429" s="15" t="str">
        <f t="shared" si="696"/>
        <v>Low</v>
      </c>
      <c r="I7429" s="11" t="str">
        <f t="shared" si="697"/>
        <v>Small</v>
      </c>
      <c r="J7429" s="11" t="str">
        <f t="shared" si="698"/>
        <v>Central</v>
      </c>
      <c r="K7429" s="11" t="str">
        <f t="shared" si="699"/>
        <v>2010s</v>
      </c>
      <c r="L7429" s="11" t="str">
        <f t="shared" si="700"/>
        <v>Pulse</v>
      </c>
      <c r="M7429" s="18">
        <f t="shared" si="701"/>
        <v>1.140625</v>
      </c>
    </row>
    <row r="7430" spans="1:13">
      <c r="A7430" s="4">
        <v>2013</v>
      </c>
      <c r="B7430" s="5" t="s">
        <v>210</v>
      </c>
      <c r="C7430" s="5" t="s">
        <v>256</v>
      </c>
      <c r="D7430" s="5" t="s">
        <v>15</v>
      </c>
      <c r="E7430" s="5">
        <v>181240</v>
      </c>
      <c r="F7430" s="6">
        <v>2857.92</v>
      </c>
      <c r="H7430" s="15" t="str">
        <f t="shared" si="696"/>
        <v>Medium</v>
      </c>
      <c r="I7430" s="11" t="str">
        <f t="shared" si="697"/>
        <v>Large</v>
      </c>
      <c r="J7430" s="11" t="str">
        <f t="shared" si="698"/>
        <v>Central</v>
      </c>
      <c r="K7430" s="11" t="str">
        <f t="shared" si="699"/>
        <v>2010s</v>
      </c>
      <c r="L7430" s="11" t="str">
        <f t="shared" si="700"/>
        <v>Cereal</v>
      </c>
      <c r="M7430" s="18">
        <f t="shared" si="701"/>
        <v>1.5768704480247187E-2</v>
      </c>
    </row>
    <row r="7431" spans="1:13">
      <c r="A7431" s="4">
        <v>2013</v>
      </c>
      <c r="B7431" s="5" t="s">
        <v>210</v>
      </c>
      <c r="C7431" s="5" t="s">
        <v>256</v>
      </c>
      <c r="D7431" s="5" t="s">
        <v>16</v>
      </c>
      <c r="E7431" s="5">
        <v>3460</v>
      </c>
      <c r="F7431" s="6">
        <v>988.44</v>
      </c>
      <c r="H7431" s="15" t="str">
        <f t="shared" si="696"/>
        <v>Low</v>
      </c>
      <c r="I7431" s="11" t="str">
        <f t="shared" si="697"/>
        <v>Medium</v>
      </c>
      <c r="J7431" s="11" t="str">
        <f t="shared" si="698"/>
        <v>Central</v>
      </c>
      <c r="K7431" s="11" t="str">
        <f t="shared" si="699"/>
        <v>2010s</v>
      </c>
      <c r="L7431" s="11" t="str">
        <f t="shared" si="700"/>
        <v>Cereal</v>
      </c>
      <c r="M7431" s="18">
        <f t="shared" si="701"/>
        <v>0.28567630057803473</v>
      </c>
    </row>
    <row r="7432" spans="1:13">
      <c r="A7432" s="4">
        <v>2013</v>
      </c>
      <c r="B7432" s="5" t="s">
        <v>210</v>
      </c>
      <c r="C7432" s="5" t="s">
        <v>256</v>
      </c>
      <c r="D7432" s="5" t="s">
        <v>17</v>
      </c>
      <c r="E7432" s="5">
        <v>620</v>
      </c>
      <c r="F7432" s="6">
        <v>370.97</v>
      </c>
      <c r="H7432" s="15" t="str">
        <f t="shared" si="696"/>
        <v>Low</v>
      </c>
      <c r="I7432" s="11" t="str">
        <f t="shared" si="697"/>
        <v>Small</v>
      </c>
      <c r="J7432" s="11" t="str">
        <f t="shared" si="698"/>
        <v>Central</v>
      </c>
      <c r="K7432" s="11" t="str">
        <f t="shared" si="699"/>
        <v>2010s</v>
      </c>
      <c r="L7432" s="11" t="str">
        <f t="shared" si="700"/>
        <v>Pulse</v>
      </c>
      <c r="M7432" s="18">
        <f t="shared" si="701"/>
        <v>0.59833870967741942</v>
      </c>
    </row>
    <row r="7433" spans="1:13">
      <c r="A7433" s="4">
        <v>2014</v>
      </c>
      <c r="B7433" s="5" t="s">
        <v>210</v>
      </c>
      <c r="C7433" s="5" t="s">
        <v>256</v>
      </c>
      <c r="D7433" s="5" t="s">
        <v>15</v>
      </c>
      <c r="E7433" s="5">
        <v>191880</v>
      </c>
      <c r="F7433" s="6">
        <v>2760.06</v>
      </c>
      <c r="H7433" s="15" t="str">
        <f t="shared" si="696"/>
        <v>Medium</v>
      </c>
      <c r="I7433" s="11" t="str">
        <f t="shared" si="697"/>
        <v>Large</v>
      </c>
      <c r="J7433" s="11" t="str">
        <f t="shared" si="698"/>
        <v>Central</v>
      </c>
      <c r="K7433" s="11" t="str">
        <f t="shared" si="699"/>
        <v>2010s</v>
      </c>
      <c r="L7433" s="11" t="str">
        <f t="shared" si="700"/>
        <v>Cereal</v>
      </c>
      <c r="M7433" s="18">
        <f t="shared" si="701"/>
        <v>1.4384302689180738E-2</v>
      </c>
    </row>
    <row r="7434" spans="1:13">
      <c r="A7434" s="4">
        <v>2014</v>
      </c>
      <c r="B7434" s="5" t="s">
        <v>210</v>
      </c>
      <c r="C7434" s="5" t="s">
        <v>256</v>
      </c>
      <c r="D7434" s="5" t="s">
        <v>16</v>
      </c>
      <c r="E7434" s="5">
        <v>3360</v>
      </c>
      <c r="F7434" s="6">
        <v>863.1</v>
      </c>
      <c r="H7434" s="15" t="str">
        <f t="shared" si="696"/>
        <v>Low</v>
      </c>
      <c r="I7434" s="11" t="str">
        <f t="shared" si="697"/>
        <v>Medium</v>
      </c>
      <c r="J7434" s="11" t="str">
        <f t="shared" si="698"/>
        <v>Central</v>
      </c>
      <c r="K7434" s="11" t="str">
        <f t="shared" si="699"/>
        <v>2010s</v>
      </c>
      <c r="L7434" s="11" t="str">
        <f t="shared" si="700"/>
        <v>Cereal</v>
      </c>
      <c r="M7434" s="18">
        <f t="shared" si="701"/>
        <v>0.25687500000000002</v>
      </c>
    </row>
    <row r="7435" spans="1:13">
      <c r="A7435" s="4">
        <v>2014</v>
      </c>
      <c r="B7435" s="5" t="s">
        <v>210</v>
      </c>
      <c r="C7435" s="5" t="s">
        <v>256</v>
      </c>
      <c r="D7435" s="5" t="s">
        <v>17</v>
      </c>
      <c r="E7435" s="5">
        <v>700</v>
      </c>
      <c r="F7435" s="6">
        <v>314.29000000000002</v>
      </c>
      <c r="H7435" s="15" t="str">
        <f t="shared" si="696"/>
        <v>Low</v>
      </c>
      <c r="I7435" s="11" t="str">
        <f t="shared" si="697"/>
        <v>Small</v>
      </c>
      <c r="J7435" s="11" t="str">
        <f t="shared" si="698"/>
        <v>Central</v>
      </c>
      <c r="K7435" s="11" t="str">
        <f t="shared" si="699"/>
        <v>2010s</v>
      </c>
      <c r="L7435" s="11" t="str">
        <f t="shared" si="700"/>
        <v>Pulse</v>
      </c>
      <c r="M7435" s="18">
        <f t="shared" si="701"/>
        <v>0.44898571428571432</v>
      </c>
    </row>
    <row r="7436" spans="1:13">
      <c r="A7436" s="4">
        <v>2015</v>
      </c>
      <c r="B7436" s="5" t="s">
        <v>210</v>
      </c>
      <c r="C7436" s="5" t="s">
        <v>256</v>
      </c>
      <c r="D7436" s="5" t="s">
        <v>15</v>
      </c>
      <c r="E7436" s="5">
        <v>186630</v>
      </c>
      <c r="F7436" s="6">
        <v>2750.95</v>
      </c>
      <c r="H7436" s="15" t="str">
        <f t="shared" si="696"/>
        <v>Medium</v>
      </c>
      <c r="I7436" s="11" t="str">
        <f t="shared" si="697"/>
        <v>Large</v>
      </c>
      <c r="J7436" s="11" t="str">
        <f t="shared" si="698"/>
        <v>Central</v>
      </c>
      <c r="K7436" s="11" t="str">
        <f t="shared" si="699"/>
        <v>2010s</v>
      </c>
      <c r="L7436" s="11" t="str">
        <f t="shared" si="700"/>
        <v>Cereal</v>
      </c>
      <c r="M7436" s="18">
        <f t="shared" si="701"/>
        <v>1.4740127525049562E-2</v>
      </c>
    </row>
    <row r="7437" spans="1:13">
      <c r="A7437" s="4">
        <v>2015</v>
      </c>
      <c r="B7437" s="5" t="s">
        <v>210</v>
      </c>
      <c r="C7437" s="5" t="s">
        <v>256</v>
      </c>
      <c r="D7437" s="5" t="s">
        <v>16</v>
      </c>
      <c r="E7437" s="5">
        <v>3070</v>
      </c>
      <c r="F7437" s="6">
        <v>638.44000000000005</v>
      </c>
      <c r="H7437" s="15" t="str">
        <f t="shared" si="696"/>
        <v>Low</v>
      </c>
      <c r="I7437" s="11" t="str">
        <f t="shared" si="697"/>
        <v>Medium</v>
      </c>
      <c r="J7437" s="11" t="str">
        <f t="shared" si="698"/>
        <v>Central</v>
      </c>
      <c r="K7437" s="11" t="str">
        <f t="shared" si="699"/>
        <v>2010s</v>
      </c>
      <c r="L7437" s="11" t="str">
        <f t="shared" si="700"/>
        <v>Cereal</v>
      </c>
      <c r="M7437" s="18">
        <f t="shared" si="701"/>
        <v>0.20796091205211728</v>
      </c>
    </row>
    <row r="7438" spans="1:13">
      <c r="A7438" s="4">
        <v>2015</v>
      </c>
      <c r="B7438" s="5" t="s">
        <v>210</v>
      </c>
      <c r="C7438" s="5" t="s">
        <v>256</v>
      </c>
      <c r="D7438" s="5" t="s">
        <v>17</v>
      </c>
      <c r="E7438" s="5">
        <v>450</v>
      </c>
      <c r="F7438" s="6">
        <v>600</v>
      </c>
      <c r="H7438" s="15" t="str">
        <f t="shared" si="696"/>
        <v>Low</v>
      </c>
      <c r="I7438" s="11" t="str">
        <f t="shared" si="697"/>
        <v>Small</v>
      </c>
      <c r="J7438" s="11" t="str">
        <f t="shared" si="698"/>
        <v>Central</v>
      </c>
      <c r="K7438" s="11" t="str">
        <f t="shared" si="699"/>
        <v>2010s</v>
      </c>
      <c r="L7438" s="11" t="str">
        <f t="shared" si="700"/>
        <v>Pulse</v>
      </c>
      <c r="M7438" s="18">
        <f t="shared" si="701"/>
        <v>1.3333333333333333</v>
      </c>
    </row>
    <row r="7439" spans="1:13">
      <c r="A7439" s="4">
        <v>2016</v>
      </c>
      <c r="B7439" s="5" t="s">
        <v>210</v>
      </c>
      <c r="C7439" s="5" t="s">
        <v>256</v>
      </c>
      <c r="D7439" s="5" t="s">
        <v>15</v>
      </c>
      <c r="E7439" s="5">
        <v>183330</v>
      </c>
      <c r="F7439" s="6">
        <v>2726</v>
      </c>
      <c r="H7439" s="15" t="str">
        <f t="shared" si="696"/>
        <v>Medium</v>
      </c>
      <c r="I7439" s="11" t="str">
        <f t="shared" si="697"/>
        <v>Large</v>
      </c>
      <c r="J7439" s="11" t="str">
        <f t="shared" si="698"/>
        <v>Central</v>
      </c>
      <c r="K7439" s="11" t="str">
        <f t="shared" si="699"/>
        <v>2010s</v>
      </c>
      <c r="L7439" s="11" t="str">
        <f t="shared" si="700"/>
        <v>Cereal</v>
      </c>
      <c r="M7439" s="18">
        <f t="shared" si="701"/>
        <v>1.4869361261113838E-2</v>
      </c>
    </row>
    <row r="7440" spans="1:13">
      <c r="A7440" s="4">
        <v>2016</v>
      </c>
      <c r="B7440" s="5" t="s">
        <v>210</v>
      </c>
      <c r="C7440" s="5" t="s">
        <v>256</v>
      </c>
      <c r="D7440" s="5" t="s">
        <v>16</v>
      </c>
      <c r="E7440" s="5">
        <v>4070</v>
      </c>
      <c r="F7440" s="6">
        <v>799.26</v>
      </c>
      <c r="H7440" s="15" t="str">
        <f t="shared" si="696"/>
        <v>Low</v>
      </c>
      <c r="I7440" s="11" t="str">
        <f t="shared" si="697"/>
        <v>Medium</v>
      </c>
      <c r="J7440" s="11" t="str">
        <f t="shared" si="698"/>
        <v>Central</v>
      </c>
      <c r="K7440" s="11" t="str">
        <f t="shared" si="699"/>
        <v>2010s</v>
      </c>
      <c r="L7440" s="11" t="str">
        <f t="shared" si="700"/>
        <v>Cereal</v>
      </c>
      <c r="M7440" s="18">
        <f t="shared" si="701"/>
        <v>0.19637837837837838</v>
      </c>
    </row>
    <row r="7441" spans="1:13">
      <c r="A7441" s="4">
        <v>2016</v>
      </c>
      <c r="B7441" s="5" t="s">
        <v>210</v>
      </c>
      <c r="C7441" s="5" t="s">
        <v>256</v>
      </c>
      <c r="D7441" s="5" t="s">
        <v>17</v>
      </c>
      <c r="E7441" s="5">
        <v>690</v>
      </c>
      <c r="F7441" s="6">
        <v>1791</v>
      </c>
      <c r="H7441" s="15" t="str">
        <f t="shared" si="696"/>
        <v>Medium</v>
      </c>
      <c r="I7441" s="11" t="str">
        <f t="shared" si="697"/>
        <v>Small</v>
      </c>
      <c r="J7441" s="11" t="str">
        <f t="shared" si="698"/>
        <v>Central</v>
      </c>
      <c r="K7441" s="11" t="str">
        <f t="shared" si="699"/>
        <v>2010s</v>
      </c>
      <c r="L7441" s="11" t="str">
        <f t="shared" si="700"/>
        <v>Pulse</v>
      </c>
      <c r="M7441" s="18">
        <f t="shared" si="701"/>
        <v>2.5956521739130434</v>
      </c>
    </row>
    <row r="7442" spans="1:13">
      <c r="A7442" s="4">
        <v>2017</v>
      </c>
      <c r="B7442" s="5" t="s">
        <v>210</v>
      </c>
      <c r="C7442" s="5" t="s">
        <v>256</v>
      </c>
      <c r="D7442" s="5" t="s">
        <v>15</v>
      </c>
      <c r="E7442" s="5">
        <v>181600</v>
      </c>
      <c r="F7442" s="6">
        <v>2867</v>
      </c>
      <c r="H7442" s="15" t="str">
        <f t="shared" si="696"/>
        <v>Medium</v>
      </c>
      <c r="I7442" s="11" t="str">
        <f t="shared" si="697"/>
        <v>Large</v>
      </c>
      <c r="J7442" s="11" t="str">
        <f t="shared" si="698"/>
        <v>Central</v>
      </c>
      <c r="K7442" s="11" t="str">
        <f t="shared" si="699"/>
        <v>2010s</v>
      </c>
      <c r="L7442" s="11" t="str">
        <f t="shared" si="700"/>
        <v>Cereal</v>
      </c>
      <c r="M7442" s="18">
        <f t="shared" si="701"/>
        <v>1.5787444933920706E-2</v>
      </c>
    </row>
    <row r="7443" spans="1:13">
      <c r="A7443" s="4">
        <v>2017</v>
      </c>
      <c r="B7443" s="5" t="s">
        <v>210</v>
      </c>
      <c r="C7443" s="5" t="s">
        <v>256</v>
      </c>
      <c r="D7443" s="5" t="s">
        <v>16</v>
      </c>
      <c r="E7443" s="5">
        <v>4450</v>
      </c>
      <c r="F7443" s="6">
        <v>1869.38</v>
      </c>
      <c r="H7443" s="15" t="str">
        <f t="shared" si="696"/>
        <v>Medium</v>
      </c>
      <c r="I7443" s="11" t="str">
        <f t="shared" si="697"/>
        <v>Medium</v>
      </c>
      <c r="J7443" s="11" t="str">
        <f t="shared" si="698"/>
        <v>Central</v>
      </c>
      <c r="K7443" s="11" t="str">
        <f t="shared" si="699"/>
        <v>2010s</v>
      </c>
      <c r="L7443" s="11" t="str">
        <f t="shared" si="700"/>
        <v>Cereal</v>
      </c>
      <c r="M7443" s="18">
        <f t="shared" si="701"/>
        <v>0.42008539325842698</v>
      </c>
    </row>
    <row r="7444" spans="1:13">
      <c r="A7444" s="4">
        <v>2017</v>
      </c>
      <c r="B7444" s="5" t="s">
        <v>210</v>
      </c>
      <c r="C7444" s="5" t="s">
        <v>256</v>
      </c>
      <c r="D7444" s="5" t="s">
        <v>17</v>
      </c>
      <c r="E7444" s="5">
        <v>780</v>
      </c>
      <c r="F7444" s="6">
        <v>753.53</v>
      </c>
      <c r="H7444" s="15" t="str">
        <f t="shared" si="696"/>
        <v>Low</v>
      </c>
      <c r="I7444" s="11" t="str">
        <f t="shared" si="697"/>
        <v>Small</v>
      </c>
      <c r="J7444" s="11" t="str">
        <f t="shared" si="698"/>
        <v>Central</v>
      </c>
      <c r="K7444" s="11" t="str">
        <f t="shared" si="699"/>
        <v>2010s</v>
      </c>
      <c r="L7444" s="11" t="str">
        <f t="shared" si="700"/>
        <v>Pulse</v>
      </c>
      <c r="M7444" s="18">
        <f t="shared" si="701"/>
        <v>0.96606410256410258</v>
      </c>
    </row>
    <row r="7445" spans="1:13">
      <c r="A7445" s="4">
        <v>2008</v>
      </c>
      <c r="B7445" s="5" t="s">
        <v>257</v>
      </c>
      <c r="C7445" s="5" t="s">
        <v>258</v>
      </c>
      <c r="D7445" s="5" t="s">
        <v>15</v>
      </c>
      <c r="E7445" s="5">
        <v>130890</v>
      </c>
      <c r="F7445" s="6">
        <v>2608.83</v>
      </c>
      <c r="H7445" s="15" t="str">
        <f t="shared" si="696"/>
        <v>Medium</v>
      </c>
      <c r="I7445" s="11" t="str">
        <f t="shared" si="697"/>
        <v>Large</v>
      </c>
      <c r="J7445" s="11" t="str">
        <f t="shared" si="698"/>
        <v>North</v>
      </c>
      <c r="K7445" s="11" t="str">
        <f t="shared" si="699"/>
        <v>2000s</v>
      </c>
      <c r="L7445" s="11" t="str">
        <f t="shared" si="700"/>
        <v>Cereal</v>
      </c>
      <c r="M7445" s="18">
        <f t="shared" si="701"/>
        <v>1.993146917258767E-2</v>
      </c>
    </row>
    <row r="7446" spans="1:13">
      <c r="A7446" s="4">
        <v>2008</v>
      </c>
      <c r="B7446" s="5" t="s">
        <v>257</v>
      </c>
      <c r="C7446" s="5" t="s">
        <v>258</v>
      </c>
      <c r="D7446" s="5" t="s">
        <v>16</v>
      </c>
      <c r="E7446" s="5">
        <v>6790</v>
      </c>
      <c r="F7446" s="6">
        <v>1301.9100000000001</v>
      </c>
      <c r="H7446" s="15" t="str">
        <f t="shared" si="696"/>
        <v>Medium</v>
      </c>
      <c r="I7446" s="11" t="str">
        <f t="shared" si="697"/>
        <v>Large</v>
      </c>
      <c r="J7446" s="11" t="str">
        <f t="shared" si="698"/>
        <v>North</v>
      </c>
      <c r="K7446" s="11" t="str">
        <f t="shared" si="699"/>
        <v>2000s</v>
      </c>
      <c r="L7446" s="11" t="str">
        <f t="shared" si="700"/>
        <v>Cereal</v>
      </c>
      <c r="M7446" s="18">
        <f t="shared" si="701"/>
        <v>0.19173932253313697</v>
      </c>
    </row>
    <row r="7447" spans="1:13">
      <c r="A7447" s="4">
        <v>2008</v>
      </c>
      <c r="B7447" s="5" t="s">
        <v>257</v>
      </c>
      <c r="C7447" s="5" t="s">
        <v>258</v>
      </c>
      <c r="D7447" s="5" t="s">
        <v>17</v>
      </c>
      <c r="E7447" s="5">
        <v>350</v>
      </c>
      <c r="F7447" s="6">
        <v>428.57</v>
      </c>
      <c r="H7447" s="15" t="str">
        <f t="shared" si="696"/>
        <v>Low</v>
      </c>
      <c r="I7447" s="11" t="str">
        <f t="shared" si="697"/>
        <v>Small</v>
      </c>
      <c r="J7447" s="11" t="str">
        <f t="shared" si="698"/>
        <v>North</v>
      </c>
      <c r="K7447" s="11" t="str">
        <f t="shared" si="699"/>
        <v>2000s</v>
      </c>
      <c r="L7447" s="11" t="str">
        <f t="shared" si="700"/>
        <v>Pulse</v>
      </c>
      <c r="M7447" s="18">
        <f t="shared" si="701"/>
        <v>1.2244857142857142</v>
      </c>
    </row>
    <row r="7448" spans="1:13">
      <c r="A7448" s="4">
        <v>2009</v>
      </c>
      <c r="B7448" s="5" t="s">
        <v>257</v>
      </c>
      <c r="C7448" s="5" t="s">
        <v>258</v>
      </c>
      <c r="D7448" s="5" t="s">
        <v>15</v>
      </c>
      <c r="E7448" s="5">
        <v>133210</v>
      </c>
      <c r="F7448" s="6">
        <v>2919.68</v>
      </c>
      <c r="H7448" s="15" t="str">
        <f t="shared" si="696"/>
        <v>Medium</v>
      </c>
      <c r="I7448" s="11" t="str">
        <f t="shared" si="697"/>
        <v>Large</v>
      </c>
      <c r="J7448" s="11" t="str">
        <f t="shared" si="698"/>
        <v>North</v>
      </c>
      <c r="K7448" s="11" t="str">
        <f t="shared" si="699"/>
        <v>2000s</v>
      </c>
      <c r="L7448" s="11" t="str">
        <f t="shared" si="700"/>
        <v>Cereal</v>
      </c>
      <c r="M7448" s="18">
        <f t="shared" si="701"/>
        <v>2.1917874033480968E-2</v>
      </c>
    </row>
    <row r="7449" spans="1:13">
      <c r="A7449" s="4">
        <v>2009</v>
      </c>
      <c r="B7449" s="5" t="s">
        <v>257</v>
      </c>
      <c r="C7449" s="5" t="s">
        <v>258</v>
      </c>
      <c r="D7449" s="5" t="s">
        <v>16</v>
      </c>
      <c r="E7449" s="5">
        <v>4410</v>
      </c>
      <c r="F7449" s="6">
        <v>1698.41</v>
      </c>
      <c r="H7449" s="15" t="str">
        <f t="shared" si="696"/>
        <v>Medium</v>
      </c>
      <c r="I7449" s="11" t="str">
        <f t="shared" si="697"/>
        <v>Medium</v>
      </c>
      <c r="J7449" s="11" t="str">
        <f t="shared" si="698"/>
        <v>North</v>
      </c>
      <c r="K7449" s="11" t="str">
        <f t="shared" si="699"/>
        <v>2000s</v>
      </c>
      <c r="L7449" s="11" t="str">
        <f t="shared" si="700"/>
        <v>Cereal</v>
      </c>
      <c r="M7449" s="18">
        <f t="shared" si="701"/>
        <v>0.38512698412698415</v>
      </c>
    </row>
    <row r="7450" spans="1:13">
      <c r="A7450" s="4">
        <v>2009</v>
      </c>
      <c r="B7450" s="5" t="s">
        <v>257</v>
      </c>
      <c r="C7450" s="5" t="s">
        <v>258</v>
      </c>
      <c r="D7450" s="5" t="s">
        <v>17</v>
      </c>
      <c r="E7450" s="5">
        <v>430</v>
      </c>
      <c r="F7450" s="6">
        <v>790.7</v>
      </c>
      <c r="H7450" s="15" t="str">
        <f t="shared" si="696"/>
        <v>Low</v>
      </c>
      <c r="I7450" s="11" t="str">
        <f t="shared" si="697"/>
        <v>Small</v>
      </c>
      <c r="J7450" s="11" t="str">
        <f t="shared" si="698"/>
        <v>North</v>
      </c>
      <c r="K7450" s="11" t="str">
        <f t="shared" si="699"/>
        <v>2000s</v>
      </c>
      <c r="L7450" s="11" t="str">
        <f t="shared" si="700"/>
        <v>Pulse</v>
      </c>
      <c r="M7450" s="18">
        <f t="shared" si="701"/>
        <v>1.8388372093023257</v>
      </c>
    </row>
    <row r="7451" spans="1:13">
      <c r="A7451" s="4">
        <v>2010</v>
      </c>
      <c r="B7451" s="5" t="s">
        <v>257</v>
      </c>
      <c r="C7451" s="5" t="s">
        <v>258</v>
      </c>
      <c r="D7451" s="5" t="s">
        <v>15</v>
      </c>
      <c r="E7451" s="5">
        <v>132400</v>
      </c>
      <c r="F7451" s="6">
        <v>2547.2800000000002</v>
      </c>
      <c r="H7451" s="15" t="str">
        <f t="shared" si="696"/>
        <v>Medium</v>
      </c>
      <c r="I7451" s="11" t="str">
        <f t="shared" si="697"/>
        <v>Large</v>
      </c>
      <c r="J7451" s="11" t="str">
        <f t="shared" si="698"/>
        <v>North</v>
      </c>
      <c r="K7451" s="11" t="str">
        <f t="shared" si="699"/>
        <v>2010s</v>
      </c>
      <c r="L7451" s="11" t="str">
        <f t="shared" si="700"/>
        <v>Cereal</v>
      </c>
      <c r="M7451" s="18">
        <f t="shared" si="701"/>
        <v>1.9239274924471302E-2</v>
      </c>
    </row>
    <row r="7452" spans="1:13">
      <c r="A7452" s="4">
        <v>2010</v>
      </c>
      <c r="B7452" s="5" t="s">
        <v>257</v>
      </c>
      <c r="C7452" s="5" t="s">
        <v>258</v>
      </c>
      <c r="D7452" s="5" t="s">
        <v>16</v>
      </c>
      <c r="E7452" s="5">
        <v>5500</v>
      </c>
      <c r="F7452" s="6">
        <v>1700</v>
      </c>
      <c r="H7452" s="15" t="str">
        <f t="shared" si="696"/>
        <v>Medium</v>
      </c>
      <c r="I7452" s="11" t="str">
        <f t="shared" si="697"/>
        <v>Large</v>
      </c>
      <c r="J7452" s="11" t="str">
        <f t="shared" si="698"/>
        <v>North</v>
      </c>
      <c r="K7452" s="11" t="str">
        <f t="shared" si="699"/>
        <v>2010s</v>
      </c>
      <c r="L7452" s="11" t="str">
        <f t="shared" si="700"/>
        <v>Cereal</v>
      </c>
      <c r="M7452" s="18">
        <f t="shared" si="701"/>
        <v>0.30909090909090908</v>
      </c>
    </row>
    <row r="7453" spans="1:13">
      <c r="A7453" s="4">
        <v>2010</v>
      </c>
      <c r="B7453" s="5" t="s">
        <v>257</v>
      </c>
      <c r="C7453" s="5" t="s">
        <v>258</v>
      </c>
      <c r="D7453" s="5" t="s">
        <v>17</v>
      </c>
      <c r="E7453" s="5">
        <v>440</v>
      </c>
      <c r="F7453" s="6">
        <v>863.64</v>
      </c>
      <c r="H7453" s="15" t="str">
        <f t="shared" si="696"/>
        <v>Low</v>
      </c>
      <c r="I7453" s="11" t="str">
        <f t="shared" si="697"/>
        <v>Small</v>
      </c>
      <c r="J7453" s="11" t="str">
        <f t="shared" si="698"/>
        <v>North</v>
      </c>
      <c r="K7453" s="11" t="str">
        <f t="shared" si="699"/>
        <v>2010s</v>
      </c>
      <c r="L7453" s="11" t="str">
        <f t="shared" si="700"/>
        <v>Pulse</v>
      </c>
      <c r="M7453" s="18">
        <f t="shared" si="701"/>
        <v>1.9628181818181818</v>
      </c>
    </row>
    <row r="7454" spans="1:13">
      <c r="A7454" s="4">
        <v>2011</v>
      </c>
      <c r="B7454" s="5" t="s">
        <v>257</v>
      </c>
      <c r="C7454" s="5" t="s">
        <v>258</v>
      </c>
      <c r="D7454" s="5" t="s">
        <v>15</v>
      </c>
      <c r="E7454" s="5">
        <v>128230</v>
      </c>
      <c r="F7454" s="6">
        <v>2940.97</v>
      </c>
      <c r="H7454" s="15" t="str">
        <f t="shared" si="696"/>
        <v>Medium</v>
      </c>
      <c r="I7454" s="11" t="str">
        <f t="shared" si="697"/>
        <v>Large</v>
      </c>
      <c r="J7454" s="11" t="str">
        <f t="shared" si="698"/>
        <v>North</v>
      </c>
      <c r="K7454" s="11" t="str">
        <f t="shared" si="699"/>
        <v>2010s</v>
      </c>
      <c r="L7454" s="11" t="str">
        <f t="shared" si="700"/>
        <v>Cereal</v>
      </c>
      <c r="M7454" s="18">
        <f t="shared" si="701"/>
        <v>2.2935116587382048E-2</v>
      </c>
    </row>
    <row r="7455" spans="1:13">
      <c r="A7455" s="4">
        <v>2011</v>
      </c>
      <c r="B7455" s="5" t="s">
        <v>257</v>
      </c>
      <c r="C7455" s="5" t="s">
        <v>258</v>
      </c>
      <c r="D7455" s="5" t="s">
        <v>16</v>
      </c>
      <c r="E7455" s="5">
        <v>4750</v>
      </c>
      <c r="F7455" s="6">
        <v>1837.89</v>
      </c>
      <c r="H7455" s="15" t="str">
        <f t="shared" si="696"/>
        <v>Medium</v>
      </c>
      <c r="I7455" s="11" t="str">
        <f t="shared" si="697"/>
        <v>Medium</v>
      </c>
      <c r="J7455" s="11" t="str">
        <f t="shared" si="698"/>
        <v>North</v>
      </c>
      <c r="K7455" s="11" t="str">
        <f t="shared" si="699"/>
        <v>2010s</v>
      </c>
      <c r="L7455" s="11" t="str">
        <f t="shared" si="700"/>
        <v>Cereal</v>
      </c>
      <c r="M7455" s="18">
        <f t="shared" si="701"/>
        <v>0.38692421052631581</v>
      </c>
    </row>
    <row r="7456" spans="1:13">
      <c r="A7456" s="4">
        <v>2011</v>
      </c>
      <c r="B7456" s="5" t="s">
        <v>257</v>
      </c>
      <c r="C7456" s="5" t="s">
        <v>258</v>
      </c>
      <c r="D7456" s="5" t="s">
        <v>17</v>
      </c>
      <c r="E7456" s="5">
        <v>450</v>
      </c>
      <c r="F7456" s="6">
        <v>888.89</v>
      </c>
      <c r="H7456" s="15" t="str">
        <f t="shared" si="696"/>
        <v>Low</v>
      </c>
      <c r="I7456" s="11" t="str">
        <f t="shared" si="697"/>
        <v>Small</v>
      </c>
      <c r="J7456" s="11" t="str">
        <f t="shared" si="698"/>
        <v>North</v>
      </c>
      <c r="K7456" s="11" t="str">
        <f t="shared" si="699"/>
        <v>2010s</v>
      </c>
      <c r="L7456" s="11" t="str">
        <f t="shared" si="700"/>
        <v>Pulse</v>
      </c>
      <c r="M7456" s="18">
        <f t="shared" si="701"/>
        <v>1.975311111111111</v>
      </c>
    </row>
    <row r="7457" spans="1:13">
      <c r="A7457" s="4">
        <v>2012</v>
      </c>
      <c r="B7457" s="5" t="s">
        <v>257</v>
      </c>
      <c r="C7457" s="5" t="s">
        <v>258</v>
      </c>
      <c r="D7457" s="5" t="s">
        <v>15</v>
      </c>
      <c r="E7457" s="5">
        <v>129040</v>
      </c>
      <c r="F7457" s="6">
        <v>3086.33</v>
      </c>
      <c r="H7457" s="15" t="str">
        <f t="shared" si="696"/>
        <v>High</v>
      </c>
      <c r="I7457" s="11" t="str">
        <f t="shared" si="697"/>
        <v>Large</v>
      </c>
      <c r="J7457" s="11" t="str">
        <f t="shared" si="698"/>
        <v>North</v>
      </c>
      <c r="K7457" s="11" t="str">
        <f t="shared" si="699"/>
        <v>2010s</v>
      </c>
      <c r="L7457" s="11" t="str">
        <f t="shared" si="700"/>
        <v>Cereal</v>
      </c>
      <c r="M7457" s="18">
        <f t="shared" si="701"/>
        <v>2.3917622442653441E-2</v>
      </c>
    </row>
    <row r="7458" spans="1:13">
      <c r="A7458" s="4">
        <v>2012</v>
      </c>
      <c r="B7458" s="5" t="s">
        <v>257</v>
      </c>
      <c r="C7458" s="5" t="s">
        <v>258</v>
      </c>
      <c r="D7458" s="5" t="s">
        <v>16</v>
      </c>
      <c r="E7458" s="5">
        <v>4510</v>
      </c>
      <c r="F7458" s="6">
        <v>2150.7800000000002</v>
      </c>
      <c r="H7458" s="15" t="str">
        <f t="shared" si="696"/>
        <v>Medium</v>
      </c>
      <c r="I7458" s="11" t="str">
        <f t="shared" si="697"/>
        <v>Medium</v>
      </c>
      <c r="J7458" s="11" t="str">
        <f t="shared" si="698"/>
        <v>North</v>
      </c>
      <c r="K7458" s="11" t="str">
        <f t="shared" si="699"/>
        <v>2010s</v>
      </c>
      <c r="L7458" s="11" t="str">
        <f t="shared" si="700"/>
        <v>Cereal</v>
      </c>
      <c r="M7458" s="18">
        <f t="shared" si="701"/>
        <v>0.47689135254988918</v>
      </c>
    </row>
    <row r="7459" spans="1:13">
      <c r="A7459" s="4">
        <v>2012</v>
      </c>
      <c r="B7459" s="5" t="s">
        <v>257</v>
      </c>
      <c r="C7459" s="5" t="s">
        <v>258</v>
      </c>
      <c r="D7459" s="5" t="s">
        <v>17</v>
      </c>
      <c r="E7459" s="5">
        <v>510</v>
      </c>
      <c r="F7459" s="6">
        <v>862.75</v>
      </c>
      <c r="H7459" s="15" t="str">
        <f t="shared" si="696"/>
        <v>Low</v>
      </c>
      <c r="I7459" s="11" t="str">
        <f t="shared" si="697"/>
        <v>Small</v>
      </c>
      <c r="J7459" s="11" t="str">
        <f t="shared" si="698"/>
        <v>North</v>
      </c>
      <c r="K7459" s="11" t="str">
        <f t="shared" si="699"/>
        <v>2010s</v>
      </c>
      <c r="L7459" s="11" t="str">
        <f t="shared" si="700"/>
        <v>Pulse</v>
      </c>
      <c r="M7459" s="18">
        <f t="shared" si="701"/>
        <v>1.6916666666666667</v>
      </c>
    </row>
    <row r="7460" spans="1:13">
      <c r="A7460" s="4">
        <v>2013</v>
      </c>
      <c r="B7460" s="5" t="s">
        <v>257</v>
      </c>
      <c r="C7460" s="5" t="s">
        <v>258</v>
      </c>
      <c r="D7460" s="5" t="s">
        <v>15</v>
      </c>
      <c r="E7460" s="5">
        <v>126750</v>
      </c>
      <c r="F7460" s="6">
        <v>3111.79</v>
      </c>
      <c r="H7460" s="15" t="str">
        <f t="shared" si="696"/>
        <v>High</v>
      </c>
      <c r="I7460" s="11" t="str">
        <f t="shared" si="697"/>
        <v>Large</v>
      </c>
      <c r="J7460" s="11" t="str">
        <f t="shared" si="698"/>
        <v>North</v>
      </c>
      <c r="K7460" s="11" t="str">
        <f t="shared" si="699"/>
        <v>2010s</v>
      </c>
      <c r="L7460" s="11" t="str">
        <f t="shared" si="700"/>
        <v>Cereal</v>
      </c>
      <c r="M7460" s="18">
        <f t="shared" si="701"/>
        <v>2.4550611439842208E-2</v>
      </c>
    </row>
    <row r="7461" spans="1:13">
      <c r="A7461" s="4">
        <v>2013</v>
      </c>
      <c r="B7461" s="5" t="s">
        <v>257</v>
      </c>
      <c r="C7461" s="5" t="s">
        <v>258</v>
      </c>
      <c r="D7461" s="5" t="s">
        <v>16</v>
      </c>
      <c r="E7461" s="5">
        <v>3950</v>
      </c>
      <c r="F7461" s="6">
        <v>2131.65</v>
      </c>
      <c r="H7461" s="15" t="str">
        <f t="shared" si="696"/>
        <v>Medium</v>
      </c>
      <c r="I7461" s="11" t="str">
        <f t="shared" si="697"/>
        <v>Medium</v>
      </c>
      <c r="J7461" s="11" t="str">
        <f t="shared" si="698"/>
        <v>North</v>
      </c>
      <c r="K7461" s="11" t="str">
        <f t="shared" si="699"/>
        <v>2010s</v>
      </c>
      <c r="L7461" s="11" t="str">
        <f t="shared" si="700"/>
        <v>Cereal</v>
      </c>
      <c r="M7461" s="18">
        <f t="shared" si="701"/>
        <v>0.53965822784810125</v>
      </c>
    </row>
    <row r="7462" spans="1:13">
      <c r="A7462" s="4">
        <v>2013</v>
      </c>
      <c r="B7462" s="5" t="s">
        <v>257</v>
      </c>
      <c r="C7462" s="5" t="s">
        <v>258</v>
      </c>
      <c r="D7462" s="5" t="s">
        <v>17</v>
      </c>
      <c r="E7462" s="5">
        <v>470</v>
      </c>
      <c r="F7462" s="6">
        <v>893.62</v>
      </c>
      <c r="H7462" s="15" t="str">
        <f t="shared" si="696"/>
        <v>Low</v>
      </c>
      <c r="I7462" s="11" t="str">
        <f t="shared" si="697"/>
        <v>Small</v>
      </c>
      <c r="J7462" s="11" t="str">
        <f t="shared" si="698"/>
        <v>North</v>
      </c>
      <c r="K7462" s="11" t="str">
        <f t="shared" si="699"/>
        <v>2010s</v>
      </c>
      <c r="L7462" s="11" t="str">
        <f t="shared" si="700"/>
        <v>Pulse</v>
      </c>
      <c r="M7462" s="18">
        <f t="shared" si="701"/>
        <v>1.9013191489361703</v>
      </c>
    </row>
    <row r="7463" spans="1:13">
      <c r="A7463" s="4">
        <v>2014</v>
      </c>
      <c r="B7463" s="5" t="s">
        <v>257</v>
      </c>
      <c r="C7463" s="5" t="s">
        <v>258</v>
      </c>
      <c r="D7463" s="5" t="s">
        <v>15</v>
      </c>
      <c r="E7463" s="5">
        <v>125420</v>
      </c>
      <c r="F7463" s="6">
        <v>3203.8</v>
      </c>
      <c r="H7463" s="15" t="str">
        <f t="shared" si="696"/>
        <v>High</v>
      </c>
      <c r="I7463" s="11" t="str">
        <f t="shared" si="697"/>
        <v>Large</v>
      </c>
      <c r="J7463" s="11" t="str">
        <f t="shared" si="698"/>
        <v>North</v>
      </c>
      <c r="K7463" s="11" t="str">
        <f t="shared" si="699"/>
        <v>2010s</v>
      </c>
      <c r="L7463" s="11" t="str">
        <f t="shared" si="700"/>
        <v>Cereal</v>
      </c>
      <c r="M7463" s="18">
        <f t="shared" si="701"/>
        <v>2.5544570243980227E-2</v>
      </c>
    </row>
    <row r="7464" spans="1:13">
      <c r="A7464" s="4">
        <v>2014</v>
      </c>
      <c r="B7464" s="5" t="s">
        <v>257</v>
      </c>
      <c r="C7464" s="5" t="s">
        <v>258</v>
      </c>
      <c r="D7464" s="5" t="s">
        <v>16</v>
      </c>
      <c r="E7464" s="5">
        <v>3820</v>
      </c>
      <c r="F7464" s="6">
        <v>2034.03</v>
      </c>
      <c r="H7464" s="15" t="str">
        <f t="shared" si="696"/>
        <v>Medium</v>
      </c>
      <c r="I7464" s="11" t="str">
        <f t="shared" si="697"/>
        <v>Medium</v>
      </c>
      <c r="J7464" s="11" t="str">
        <f t="shared" si="698"/>
        <v>North</v>
      </c>
      <c r="K7464" s="11" t="str">
        <f t="shared" si="699"/>
        <v>2010s</v>
      </c>
      <c r="L7464" s="11" t="str">
        <f t="shared" si="700"/>
        <v>Cereal</v>
      </c>
      <c r="M7464" s="18">
        <f t="shared" si="701"/>
        <v>0.53246858638743455</v>
      </c>
    </row>
    <row r="7465" spans="1:13">
      <c r="A7465" s="4">
        <v>2014</v>
      </c>
      <c r="B7465" s="5" t="s">
        <v>257</v>
      </c>
      <c r="C7465" s="5" t="s">
        <v>258</v>
      </c>
      <c r="D7465" s="5" t="s">
        <v>17</v>
      </c>
      <c r="E7465" s="5">
        <v>510</v>
      </c>
      <c r="F7465" s="6">
        <v>882.35</v>
      </c>
      <c r="H7465" s="15" t="str">
        <f t="shared" si="696"/>
        <v>Low</v>
      </c>
      <c r="I7465" s="11" t="str">
        <f t="shared" si="697"/>
        <v>Small</v>
      </c>
      <c r="J7465" s="11" t="str">
        <f t="shared" si="698"/>
        <v>North</v>
      </c>
      <c r="K7465" s="11" t="str">
        <f t="shared" si="699"/>
        <v>2010s</v>
      </c>
      <c r="L7465" s="11" t="str">
        <f t="shared" si="700"/>
        <v>Pulse</v>
      </c>
      <c r="M7465" s="18">
        <f t="shared" si="701"/>
        <v>1.7300980392156864</v>
      </c>
    </row>
    <row r="7466" spans="1:13">
      <c r="A7466" s="4">
        <v>2015</v>
      </c>
      <c r="B7466" s="5" t="s">
        <v>257</v>
      </c>
      <c r="C7466" s="5" t="s">
        <v>258</v>
      </c>
      <c r="D7466" s="5" t="s">
        <v>15</v>
      </c>
      <c r="E7466" s="5">
        <v>127040</v>
      </c>
      <c r="F7466" s="6">
        <v>3394.36</v>
      </c>
      <c r="H7466" s="15" t="str">
        <f t="shared" si="696"/>
        <v>High</v>
      </c>
      <c r="I7466" s="11" t="str">
        <f t="shared" si="697"/>
        <v>Large</v>
      </c>
      <c r="J7466" s="11" t="str">
        <f t="shared" si="698"/>
        <v>North</v>
      </c>
      <c r="K7466" s="11" t="str">
        <f t="shared" si="699"/>
        <v>2010s</v>
      </c>
      <c r="L7466" s="11" t="str">
        <f t="shared" si="700"/>
        <v>Cereal</v>
      </c>
      <c r="M7466" s="18">
        <f t="shared" si="701"/>
        <v>2.6718828715365239E-2</v>
      </c>
    </row>
    <row r="7467" spans="1:13">
      <c r="A7467" s="4">
        <v>2015</v>
      </c>
      <c r="B7467" s="5" t="s">
        <v>257</v>
      </c>
      <c r="C7467" s="5" t="s">
        <v>258</v>
      </c>
      <c r="D7467" s="5" t="s">
        <v>16</v>
      </c>
      <c r="E7467" s="5">
        <v>3360</v>
      </c>
      <c r="F7467" s="6">
        <v>1898.81</v>
      </c>
      <c r="H7467" s="15" t="str">
        <f t="shared" si="696"/>
        <v>Medium</v>
      </c>
      <c r="I7467" s="11" t="str">
        <f t="shared" si="697"/>
        <v>Medium</v>
      </c>
      <c r="J7467" s="11" t="str">
        <f t="shared" si="698"/>
        <v>North</v>
      </c>
      <c r="K7467" s="11" t="str">
        <f t="shared" si="699"/>
        <v>2010s</v>
      </c>
      <c r="L7467" s="11" t="str">
        <f t="shared" si="700"/>
        <v>Cereal</v>
      </c>
      <c r="M7467" s="18">
        <f t="shared" si="701"/>
        <v>0.56512202380952381</v>
      </c>
    </row>
    <row r="7468" spans="1:13">
      <c r="A7468" s="4">
        <v>2015</v>
      </c>
      <c r="B7468" s="5" t="s">
        <v>257</v>
      </c>
      <c r="C7468" s="5" t="s">
        <v>258</v>
      </c>
      <c r="D7468" s="5" t="s">
        <v>17</v>
      </c>
      <c r="E7468" s="5">
        <v>490</v>
      </c>
      <c r="F7468" s="6">
        <v>897.96</v>
      </c>
      <c r="H7468" s="15" t="str">
        <f t="shared" si="696"/>
        <v>Low</v>
      </c>
      <c r="I7468" s="11" t="str">
        <f t="shared" si="697"/>
        <v>Small</v>
      </c>
      <c r="J7468" s="11" t="str">
        <f t="shared" si="698"/>
        <v>North</v>
      </c>
      <c r="K7468" s="11" t="str">
        <f t="shared" si="699"/>
        <v>2010s</v>
      </c>
      <c r="L7468" s="11" t="str">
        <f t="shared" si="700"/>
        <v>Pulse</v>
      </c>
      <c r="M7468" s="18">
        <f t="shared" si="701"/>
        <v>1.8325714285714287</v>
      </c>
    </row>
    <row r="7469" spans="1:13">
      <c r="A7469" s="4">
        <v>2016</v>
      </c>
      <c r="B7469" s="5" t="s">
        <v>257</v>
      </c>
      <c r="C7469" s="5" t="s">
        <v>258</v>
      </c>
      <c r="D7469" s="5" t="s">
        <v>15</v>
      </c>
      <c r="E7469" s="5">
        <v>130440</v>
      </c>
      <c r="F7469" s="6">
        <v>3295.98</v>
      </c>
      <c r="H7469" s="15" t="str">
        <f t="shared" si="696"/>
        <v>High</v>
      </c>
      <c r="I7469" s="11" t="str">
        <f t="shared" si="697"/>
        <v>Large</v>
      </c>
      <c r="J7469" s="11" t="str">
        <f t="shared" si="698"/>
        <v>North</v>
      </c>
      <c r="K7469" s="11" t="str">
        <f t="shared" si="699"/>
        <v>2010s</v>
      </c>
      <c r="L7469" s="11" t="str">
        <f t="shared" si="700"/>
        <v>Cereal</v>
      </c>
      <c r="M7469" s="18">
        <f t="shared" si="701"/>
        <v>2.5268169273229071E-2</v>
      </c>
    </row>
    <row r="7470" spans="1:13">
      <c r="A7470" s="4">
        <v>2016</v>
      </c>
      <c r="B7470" s="5" t="s">
        <v>257</v>
      </c>
      <c r="C7470" s="5" t="s">
        <v>258</v>
      </c>
      <c r="D7470" s="5" t="s">
        <v>16</v>
      </c>
      <c r="E7470" s="5">
        <v>3690</v>
      </c>
      <c r="F7470" s="6">
        <v>1334.06</v>
      </c>
      <c r="H7470" s="15" t="str">
        <f t="shared" si="696"/>
        <v>Medium</v>
      </c>
      <c r="I7470" s="11" t="str">
        <f t="shared" si="697"/>
        <v>Medium</v>
      </c>
      <c r="J7470" s="11" t="str">
        <f t="shared" si="698"/>
        <v>North</v>
      </c>
      <c r="K7470" s="11" t="str">
        <f t="shared" si="699"/>
        <v>2010s</v>
      </c>
      <c r="L7470" s="11" t="str">
        <f t="shared" si="700"/>
        <v>Cereal</v>
      </c>
      <c r="M7470" s="18">
        <f t="shared" si="701"/>
        <v>0.36153387533875336</v>
      </c>
    </row>
    <row r="7471" spans="1:13">
      <c r="A7471" s="4">
        <v>2016</v>
      </c>
      <c r="B7471" s="5" t="s">
        <v>257</v>
      </c>
      <c r="C7471" s="5" t="s">
        <v>258</v>
      </c>
      <c r="D7471" s="5" t="s">
        <v>17</v>
      </c>
      <c r="E7471" s="5">
        <v>500</v>
      </c>
      <c r="F7471" s="6">
        <v>887.1</v>
      </c>
      <c r="H7471" s="15" t="str">
        <f t="shared" si="696"/>
        <v>Low</v>
      </c>
      <c r="I7471" s="11" t="str">
        <f t="shared" si="697"/>
        <v>Small</v>
      </c>
      <c r="J7471" s="11" t="str">
        <f t="shared" si="698"/>
        <v>North</v>
      </c>
      <c r="K7471" s="11" t="str">
        <f t="shared" si="699"/>
        <v>2010s</v>
      </c>
      <c r="L7471" s="11" t="str">
        <f t="shared" si="700"/>
        <v>Pulse</v>
      </c>
      <c r="M7471" s="18">
        <f t="shared" si="701"/>
        <v>1.7742</v>
      </c>
    </row>
    <row r="7472" spans="1:13">
      <c r="A7472" s="4">
        <v>2017</v>
      </c>
      <c r="B7472" s="5" t="s">
        <v>257</v>
      </c>
      <c r="C7472" s="5" t="s">
        <v>258</v>
      </c>
      <c r="D7472" s="5" t="s">
        <v>15</v>
      </c>
      <c r="E7472" s="5">
        <v>132390</v>
      </c>
      <c r="F7472" s="6">
        <v>3496.51</v>
      </c>
      <c r="H7472" s="15" t="str">
        <f t="shared" si="696"/>
        <v>High</v>
      </c>
      <c r="I7472" s="11" t="str">
        <f t="shared" si="697"/>
        <v>Large</v>
      </c>
      <c r="J7472" s="11" t="str">
        <f t="shared" si="698"/>
        <v>North</v>
      </c>
      <c r="K7472" s="11" t="str">
        <f t="shared" si="699"/>
        <v>2010s</v>
      </c>
      <c r="L7472" s="11" t="str">
        <f t="shared" si="700"/>
        <v>Cereal</v>
      </c>
      <c r="M7472" s="18">
        <f t="shared" si="701"/>
        <v>2.6410680564997357E-2</v>
      </c>
    </row>
    <row r="7473" spans="1:13">
      <c r="A7473" s="4">
        <v>2017</v>
      </c>
      <c r="B7473" s="5" t="s">
        <v>257</v>
      </c>
      <c r="C7473" s="5" t="s">
        <v>258</v>
      </c>
      <c r="D7473" s="5" t="s">
        <v>16</v>
      </c>
      <c r="E7473" s="5">
        <v>3460</v>
      </c>
      <c r="F7473" s="6">
        <v>1325.25</v>
      </c>
      <c r="H7473" s="15" t="str">
        <f t="shared" si="696"/>
        <v>Medium</v>
      </c>
      <c r="I7473" s="11" t="str">
        <f t="shared" si="697"/>
        <v>Medium</v>
      </c>
      <c r="J7473" s="11" t="str">
        <f t="shared" si="698"/>
        <v>North</v>
      </c>
      <c r="K7473" s="11" t="str">
        <f t="shared" si="699"/>
        <v>2010s</v>
      </c>
      <c r="L7473" s="11" t="str">
        <f t="shared" si="700"/>
        <v>Cereal</v>
      </c>
      <c r="M7473" s="18">
        <f t="shared" si="701"/>
        <v>0.38302023121387285</v>
      </c>
    </row>
    <row r="7474" spans="1:13">
      <c r="A7474" s="4">
        <v>2017</v>
      </c>
      <c r="B7474" s="5" t="s">
        <v>257</v>
      </c>
      <c r="C7474" s="5" t="s">
        <v>258</v>
      </c>
      <c r="D7474" s="5" t="s">
        <v>17</v>
      </c>
      <c r="E7474" s="5">
        <v>390</v>
      </c>
      <c r="F7474" s="6">
        <v>890.03</v>
      </c>
      <c r="H7474" s="15" t="str">
        <f t="shared" si="696"/>
        <v>Low</v>
      </c>
      <c r="I7474" s="11" t="str">
        <f t="shared" si="697"/>
        <v>Small</v>
      </c>
      <c r="J7474" s="11" t="str">
        <f t="shared" si="698"/>
        <v>North</v>
      </c>
      <c r="K7474" s="11" t="str">
        <f t="shared" si="699"/>
        <v>2010s</v>
      </c>
      <c r="L7474" s="11" t="str">
        <f t="shared" si="700"/>
        <v>Pulse</v>
      </c>
      <c r="M7474" s="18">
        <f t="shared" si="701"/>
        <v>2.2821282051282052</v>
      </c>
    </row>
    <row r="7475" spans="1:13">
      <c r="A7475" s="4">
        <v>2008</v>
      </c>
      <c r="B7475" s="5" t="s">
        <v>257</v>
      </c>
      <c r="C7475" s="5" t="s">
        <v>259</v>
      </c>
      <c r="D7475" s="5" t="s">
        <v>15</v>
      </c>
      <c r="E7475" s="5">
        <v>36660</v>
      </c>
      <c r="F7475" s="6">
        <v>1171.58</v>
      </c>
      <c r="H7475" s="15" t="str">
        <f t="shared" si="696"/>
        <v>Medium</v>
      </c>
      <c r="I7475" s="11" t="str">
        <f t="shared" si="697"/>
        <v>Large</v>
      </c>
      <c r="J7475" s="11" t="str">
        <f t="shared" si="698"/>
        <v>North</v>
      </c>
      <c r="K7475" s="11" t="str">
        <f t="shared" si="699"/>
        <v>2000s</v>
      </c>
      <c r="L7475" s="11" t="str">
        <f t="shared" si="700"/>
        <v>Cereal</v>
      </c>
      <c r="M7475" s="18">
        <f t="shared" si="701"/>
        <v>3.1957992362247681E-2</v>
      </c>
    </row>
    <row r="7476" spans="1:13">
      <c r="A7476" s="4">
        <v>2008</v>
      </c>
      <c r="B7476" s="5" t="s">
        <v>257</v>
      </c>
      <c r="C7476" s="5" t="s">
        <v>259</v>
      </c>
      <c r="D7476" s="5" t="s">
        <v>16</v>
      </c>
      <c r="E7476" s="5">
        <v>2770</v>
      </c>
      <c r="F7476" s="6">
        <v>1083.03</v>
      </c>
      <c r="H7476" s="15" t="str">
        <f t="shared" si="696"/>
        <v>Medium</v>
      </c>
      <c r="I7476" s="11" t="str">
        <f t="shared" si="697"/>
        <v>Medium</v>
      </c>
      <c r="J7476" s="11" t="str">
        <f t="shared" si="698"/>
        <v>North</v>
      </c>
      <c r="K7476" s="11" t="str">
        <f t="shared" si="699"/>
        <v>2000s</v>
      </c>
      <c r="L7476" s="11" t="str">
        <f t="shared" si="700"/>
        <v>Cereal</v>
      </c>
      <c r="M7476" s="18">
        <f t="shared" si="701"/>
        <v>0.39098555956678699</v>
      </c>
    </row>
    <row r="7477" spans="1:13">
      <c r="A7477" s="4">
        <v>2009</v>
      </c>
      <c r="B7477" s="5" t="s">
        <v>257</v>
      </c>
      <c r="C7477" s="5" t="s">
        <v>259</v>
      </c>
      <c r="D7477" s="5" t="s">
        <v>15</v>
      </c>
      <c r="E7477" s="5">
        <v>33290</v>
      </c>
      <c r="F7477" s="6">
        <v>1137.58</v>
      </c>
      <c r="H7477" s="15" t="str">
        <f t="shared" si="696"/>
        <v>Medium</v>
      </c>
      <c r="I7477" s="11" t="str">
        <f t="shared" si="697"/>
        <v>Large</v>
      </c>
      <c r="J7477" s="11" t="str">
        <f t="shared" si="698"/>
        <v>North</v>
      </c>
      <c r="K7477" s="11" t="str">
        <f t="shared" si="699"/>
        <v>2000s</v>
      </c>
      <c r="L7477" s="11" t="str">
        <f t="shared" si="700"/>
        <v>Cereal</v>
      </c>
      <c r="M7477" s="18">
        <f t="shared" si="701"/>
        <v>3.4171823370381493E-2</v>
      </c>
    </row>
    <row r="7478" spans="1:13">
      <c r="A7478" s="4">
        <v>2009</v>
      </c>
      <c r="B7478" s="5" t="s">
        <v>257</v>
      </c>
      <c r="C7478" s="5" t="s">
        <v>259</v>
      </c>
      <c r="D7478" s="5" t="s">
        <v>16</v>
      </c>
      <c r="E7478" s="5">
        <v>2430</v>
      </c>
      <c r="F7478" s="6">
        <v>1065.8399999999999</v>
      </c>
      <c r="H7478" s="15" t="str">
        <f t="shared" si="696"/>
        <v>Medium</v>
      </c>
      <c r="I7478" s="11" t="str">
        <f t="shared" si="697"/>
        <v>Medium</v>
      </c>
      <c r="J7478" s="11" t="str">
        <f t="shared" si="698"/>
        <v>North</v>
      </c>
      <c r="K7478" s="11" t="str">
        <f t="shared" si="699"/>
        <v>2000s</v>
      </c>
      <c r="L7478" s="11" t="str">
        <f t="shared" si="700"/>
        <v>Cereal</v>
      </c>
      <c r="M7478" s="18">
        <f t="shared" si="701"/>
        <v>0.43861728395061728</v>
      </c>
    </row>
    <row r="7479" spans="1:13">
      <c r="A7479" s="4">
        <v>2010</v>
      </c>
      <c r="B7479" s="5" t="s">
        <v>257</v>
      </c>
      <c r="C7479" s="5" t="s">
        <v>259</v>
      </c>
      <c r="D7479" s="5" t="s">
        <v>15</v>
      </c>
      <c r="E7479" s="5">
        <v>32990</v>
      </c>
      <c r="F7479" s="6">
        <v>1103.67</v>
      </c>
      <c r="H7479" s="15" t="str">
        <f t="shared" si="696"/>
        <v>Medium</v>
      </c>
      <c r="I7479" s="11" t="str">
        <f t="shared" si="697"/>
        <v>Large</v>
      </c>
      <c r="J7479" s="11" t="str">
        <f t="shared" si="698"/>
        <v>North</v>
      </c>
      <c r="K7479" s="11" t="str">
        <f t="shared" si="699"/>
        <v>2010s</v>
      </c>
      <c r="L7479" s="11" t="str">
        <f t="shared" si="700"/>
        <v>Cereal</v>
      </c>
      <c r="M7479" s="18">
        <f t="shared" si="701"/>
        <v>3.345468323734465E-2</v>
      </c>
    </row>
    <row r="7480" spans="1:13">
      <c r="A7480" s="4">
        <v>2010</v>
      </c>
      <c r="B7480" s="5" t="s">
        <v>257</v>
      </c>
      <c r="C7480" s="5" t="s">
        <v>259</v>
      </c>
      <c r="D7480" s="5" t="s">
        <v>16</v>
      </c>
      <c r="E7480" s="5">
        <v>1960</v>
      </c>
      <c r="F7480" s="6">
        <v>1678.57</v>
      </c>
      <c r="H7480" s="15" t="str">
        <f t="shared" si="696"/>
        <v>Medium</v>
      </c>
      <c r="I7480" s="11" t="str">
        <f t="shared" si="697"/>
        <v>Medium</v>
      </c>
      <c r="J7480" s="11" t="str">
        <f t="shared" si="698"/>
        <v>North</v>
      </c>
      <c r="K7480" s="11" t="str">
        <f t="shared" si="699"/>
        <v>2010s</v>
      </c>
      <c r="L7480" s="11" t="str">
        <f t="shared" si="700"/>
        <v>Cereal</v>
      </c>
      <c r="M7480" s="18">
        <f t="shared" si="701"/>
        <v>0.85641326530612238</v>
      </c>
    </row>
    <row r="7481" spans="1:13">
      <c r="A7481" s="4">
        <v>2010</v>
      </c>
      <c r="B7481" s="5" t="s">
        <v>257</v>
      </c>
      <c r="C7481" s="5" t="s">
        <v>259</v>
      </c>
      <c r="D7481" s="5" t="s">
        <v>17</v>
      </c>
      <c r="E7481" s="5">
        <v>110</v>
      </c>
      <c r="F7481" s="6">
        <v>545.45000000000005</v>
      </c>
      <c r="H7481" s="15" t="str">
        <f t="shared" si="696"/>
        <v>Low</v>
      </c>
      <c r="I7481" s="11" t="str">
        <f t="shared" si="697"/>
        <v>Small</v>
      </c>
      <c r="J7481" s="11" t="str">
        <f t="shared" si="698"/>
        <v>North</v>
      </c>
      <c r="K7481" s="11" t="str">
        <f t="shared" si="699"/>
        <v>2010s</v>
      </c>
      <c r="L7481" s="11" t="str">
        <f t="shared" si="700"/>
        <v>Pulse</v>
      </c>
      <c r="M7481" s="18">
        <f t="shared" si="701"/>
        <v>4.958636363636364</v>
      </c>
    </row>
    <row r="7482" spans="1:13">
      <c r="A7482" s="4">
        <v>2011</v>
      </c>
      <c r="B7482" s="5" t="s">
        <v>257</v>
      </c>
      <c r="C7482" s="5" t="s">
        <v>259</v>
      </c>
      <c r="D7482" s="5" t="s">
        <v>15</v>
      </c>
      <c r="E7482" s="5">
        <v>32470</v>
      </c>
      <c r="F7482" s="6">
        <v>1253.77</v>
      </c>
      <c r="H7482" s="15" t="str">
        <f t="shared" si="696"/>
        <v>Medium</v>
      </c>
      <c r="I7482" s="11" t="str">
        <f t="shared" si="697"/>
        <v>Large</v>
      </c>
      <c r="J7482" s="11" t="str">
        <f t="shared" si="698"/>
        <v>North</v>
      </c>
      <c r="K7482" s="11" t="str">
        <f t="shared" si="699"/>
        <v>2010s</v>
      </c>
      <c r="L7482" s="11" t="str">
        <f t="shared" si="700"/>
        <v>Cereal</v>
      </c>
      <c r="M7482" s="18">
        <f t="shared" si="701"/>
        <v>3.8613181398213736E-2</v>
      </c>
    </row>
    <row r="7483" spans="1:13">
      <c r="A7483" s="4">
        <v>2011</v>
      </c>
      <c r="B7483" s="5" t="s">
        <v>257</v>
      </c>
      <c r="C7483" s="5" t="s">
        <v>259</v>
      </c>
      <c r="D7483" s="5" t="s">
        <v>16</v>
      </c>
      <c r="E7483" s="5">
        <v>1900</v>
      </c>
      <c r="F7483" s="6">
        <v>1700</v>
      </c>
      <c r="H7483" s="15" t="str">
        <f t="shared" si="696"/>
        <v>Medium</v>
      </c>
      <c r="I7483" s="11" t="str">
        <f t="shared" si="697"/>
        <v>Medium</v>
      </c>
      <c r="J7483" s="11" t="str">
        <f t="shared" si="698"/>
        <v>North</v>
      </c>
      <c r="K7483" s="11" t="str">
        <f t="shared" si="699"/>
        <v>2010s</v>
      </c>
      <c r="L7483" s="11" t="str">
        <f t="shared" si="700"/>
        <v>Cereal</v>
      </c>
      <c r="M7483" s="18">
        <f t="shared" si="701"/>
        <v>0.89473684210526316</v>
      </c>
    </row>
    <row r="7484" spans="1:13">
      <c r="A7484" s="4">
        <v>2011</v>
      </c>
      <c r="B7484" s="5" t="s">
        <v>257</v>
      </c>
      <c r="C7484" s="5" t="s">
        <v>259</v>
      </c>
      <c r="D7484" s="5" t="s">
        <v>17</v>
      </c>
      <c r="E7484" s="5">
        <v>110</v>
      </c>
      <c r="F7484" s="6">
        <v>545.45000000000005</v>
      </c>
      <c r="H7484" s="15" t="str">
        <f t="shared" si="696"/>
        <v>Low</v>
      </c>
      <c r="I7484" s="11" t="str">
        <f t="shared" si="697"/>
        <v>Small</v>
      </c>
      <c r="J7484" s="11" t="str">
        <f t="shared" si="698"/>
        <v>North</v>
      </c>
      <c r="K7484" s="11" t="str">
        <f t="shared" si="699"/>
        <v>2010s</v>
      </c>
      <c r="L7484" s="11" t="str">
        <f t="shared" si="700"/>
        <v>Pulse</v>
      </c>
      <c r="M7484" s="18">
        <f t="shared" si="701"/>
        <v>4.958636363636364</v>
      </c>
    </row>
    <row r="7485" spans="1:13">
      <c r="A7485" s="4">
        <v>2012</v>
      </c>
      <c r="B7485" s="5" t="s">
        <v>257</v>
      </c>
      <c r="C7485" s="5" t="s">
        <v>259</v>
      </c>
      <c r="D7485" s="5" t="s">
        <v>15</v>
      </c>
      <c r="E7485" s="5">
        <v>31560</v>
      </c>
      <c r="F7485" s="6">
        <v>1248.42</v>
      </c>
      <c r="H7485" s="15" t="str">
        <f t="shared" si="696"/>
        <v>Medium</v>
      </c>
      <c r="I7485" s="11" t="str">
        <f t="shared" si="697"/>
        <v>Large</v>
      </c>
      <c r="J7485" s="11" t="str">
        <f t="shared" si="698"/>
        <v>North</v>
      </c>
      <c r="K7485" s="11" t="str">
        <f t="shared" si="699"/>
        <v>2010s</v>
      </c>
      <c r="L7485" s="11" t="str">
        <f t="shared" si="700"/>
        <v>Cereal</v>
      </c>
      <c r="M7485" s="18">
        <f t="shared" si="701"/>
        <v>3.9557034220532319E-2</v>
      </c>
    </row>
    <row r="7486" spans="1:13">
      <c r="A7486" s="4">
        <v>2012</v>
      </c>
      <c r="B7486" s="5" t="s">
        <v>257</v>
      </c>
      <c r="C7486" s="5" t="s">
        <v>259</v>
      </c>
      <c r="D7486" s="5" t="s">
        <v>16</v>
      </c>
      <c r="E7486" s="5">
        <v>2460</v>
      </c>
      <c r="F7486" s="6">
        <v>1504.07</v>
      </c>
      <c r="H7486" s="15" t="str">
        <f t="shared" si="696"/>
        <v>Medium</v>
      </c>
      <c r="I7486" s="11" t="str">
        <f t="shared" si="697"/>
        <v>Medium</v>
      </c>
      <c r="J7486" s="11" t="str">
        <f t="shared" si="698"/>
        <v>North</v>
      </c>
      <c r="K7486" s="11" t="str">
        <f t="shared" si="699"/>
        <v>2010s</v>
      </c>
      <c r="L7486" s="11" t="str">
        <f t="shared" si="700"/>
        <v>Cereal</v>
      </c>
      <c r="M7486" s="18">
        <f t="shared" si="701"/>
        <v>0.61141056910569103</v>
      </c>
    </row>
    <row r="7487" spans="1:13">
      <c r="A7487" s="4">
        <v>2013</v>
      </c>
      <c r="B7487" s="5" t="s">
        <v>257</v>
      </c>
      <c r="C7487" s="5" t="s">
        <v>259</v>
      </c>
      <c r="D7487" s="5" t="s">
        <v>15</v>
      </c>
      <c r="E7487" s="5">
        <v>29180</v>
      </c>
      <c r="F7487" s="6">
        <v>1303.6300000000001</v>
      </c>
      <c r="H7487" s="15" t="str">
        <f t="shared" si="696"/>
        <v>Medium</v>
      </c>
      <c r="I7487" s="11" t="str">
        <f t="shared" si="697"/>
        <v>Large</v>
      </c>
      <c r="J7487" s="11" t="str">
        <f t="shared" si="698"/>
        <v>North</v>
      </c>
      <c r="K7487" s="11" t="str">
        <f t="shared" si="699"/>
        <v>2010s</v>
      </c>
      <c r="L7487" s="11" t="str">
        <f t="shared" si="700"/>
        <v>Cereal</v>
      </c>
      <c r="M7487" s="18">
        <f t="shared" si="701"/>
        <v>4.4675462645647708E-2</v>
      </c>
    </row>
    <row r="7488" spans="1:13">
      <c r="A7488" s="4">
        <v>2013</v>
      </c>
      <c r="B7488" s="5" t="s">
        <v>257</v>
      </c>
      <c r="C7488" s="5" t="s">
        <v>259</v>
      </c>
      <c r="D7488" s="5" t="s">
        <v>16</v>
      </c>
      <c r="E7488" s="5">
        <v>1960</v>
      </c>
      <c r="F7488" s="6">
        <v>1239.8</v>
      </c>
      <c r="H7488" s="15" t="str">
        <f t="shared" si="696"/>
        <v>Medium</v>
      </c>
      <c r="I7488" s="11" t="str">
        <f t="shared" si="697"/>
        <v>Medium</v>
      </c>
      <c r="J7488" s="11" t="str">
        <f t="shared" si="698"/>
        <v>North</v>
      </c>
      <c r="K7488" s="11" t="str">
        <f t="shared" si="699"/>
        <v>2010s</v>
      </c>
      <c r="L7488" s="11" t="str">
        <f t="shared" si="700"/>
        <v>Cereal</v>
      </c>
      <c r="M7488" s="18">
        <f t="shared" si="701"/>
        <v>0.63255102040816324</v>
      </c>
    </row>
    <row r="7489" spans="1:13">
      <c r="A7489" s="4">
        <v>2013</v>
      </c>
      <c r="B7489" s="5" t="s">
        <v>257</v>
      </c>
      <c r="C7489" s="5" t="s">
        <v>259</v>
      </c>
      <c r="D7489" s="5" t="s">
        <v>17</v>
      </c>
      <c r="E7489" s="5">
        <v>30</v>
      </c>
      <c r="F7489" s="6">
        <v>666.67</v>
      </c>
      <c r="H7489" s="15" t="str">
        <f t="shared" si="696"/>
        <v>Low</v>
      </c>
      <c r="I7489" s="11" t="str">
        <f t="shared" si="697"/>
        <v>Small</v>
      </c>
      <c r="J7489" s="11" t="str">
        <f t="shared" si="698"/>
        <v>North</v>
      </c>
      <c r="K7489" s="11" t="str">
        <f t="shared" si="699"/>
        <v>2010s</v>
      </c>
      <c r="L7489" s="11" t="str">
        <f t="shared" si="700"/>
        <v>Pulse</v>
      </c>
      <c r="M7489" s="18">
        <f t="shared" si="701"/>
        <v>22.222333333333331</v>
      </c>
    </row>
    <row r="7490" spans="1:13">
      <c r="A7490" s="4">
        <v>2014</v>
      </c>
      <c r="B7490" s="5" t="s">
        <v>257</v>
      </c>
      <c r="C7490" s="5" t="s">
        <v>259</v>
      </c>
      <c r="D7490" s="5" t="s">
        <v>15</v>
      </c>
      <c r="E7490" s="5">
        <v>30030</v>
      </c>
      <c r="F7490" s="6">
        <v>1322.01</v>
      </c>
      <c r="H7490" s="15" t="str">
        <f t="shared" si="696"/>
        <v>Medium</v>
      </c>
      <c r="I7490" s="11" t="str">
        <f t="shared" si="697"/>
        <v>Large</v>
      </c>
      <c r="J7490" s="11" t="str">
        <f t="shared" si="698"/>
        <v>North</v>
      </c>
      <c r="K7490" s="11" t="str">
        <f t="shared" si="699"/>
        <v>2010s</v>
      </c>
      <c r="L7490" s="11" t="str">
        <f t="shared" si="700"/>
        <v>Cereal</v>
      </c>
      <c r="M7490" s="18">
        <f t="shared" si="701"/>
        <v>4.4022977022977021E-2</v>
      </c>
    </row>
    <row r="7491" spans="1:13">
      <c r="A7491" s="4">
        <v>2014</v>
      </c>
      <c r="B7491" s="5" t="s">
        <v>257</v>
      </c>
      <c r="C7491" s="5" t="s">
        <v>259</v>
      </c>
      <c r="D7491" s="5" t="s">
        <v>16</v>
      </c>
      <c r="E7491" s="5">
        <v>2280</v>
      </c>
      <c r="F7491" s="6">
        <v>1131.58</v>
      </c>
      <c r="H7491" s="15" t="str">
        <f t="shared" ref="H7491:H7554" si="702">IF(F7491&lt;1000,"Low",IF(F7491&lt;3000,"Medium","High"))</f>
        <v>Medium</v>
      </c>
      <c r="I7491" s="11" t="str">
        <f t="shared" ref="I7491:I7554" si="703">IF(E7491&lt;1000,"Small",IF(E7491&lt;5000,"Medium","Large"))</f>
        <v>Medium</v>
      </c>
      <c r="J7491" s="11" t="str">
        <f t="shared" ref="J7491:J7554" si="704">IF(OR(B7491="Punjab",B7491="Haryana",B7491="Himachal Pradesh",B7491="Jammu and Kashmir",B7491="Uttarakhand",B7491="Delhi",B7491="Chandigarh"),"North",IF(OR(B7491="Tamil Nadu",B7491="Karnataka",B7491="Kerala",B7491="Andhra Pradesh",B7491="Telangana"),"South",IF(OR(B7491="Maharashtra",B7491="Gujarat",B7491="Goa",B7491="Rajasthan"),"West",IF(OR(B7491="West Bengal",B7491="Bihar",B7491="Jharkhand",B7491="Odisha",B7491="Assam",B7491="Sikkim",B7491="Arunachal Pradesh",B7491="Manipur",B7491="Meghalaya",B7491="Mizoram",B7491="Nagaland",B7491="Tripura"),"East","Central"))))</f>
        <v>North</v>
      </c>
      <c r="K7491" s="11" t="str">
        <f t="shared" ref="K7491:K7554" si="705">LEFT(A7491,3)&amp;"0s"</f>
        <v>2010s</v>
      </c>
      <c r="L7491" s="11" t="str">
        <f t="shared" ref="L7491:L7554" si="706">IF(D7491="Rice","Cereal",IF(D7491="Maize","Cereal",IF(D7491="Chickpea","Pulse",IF(D7491="Cotton","Fiber","Other"))))</f>
        <v>Cereal</v>
      </c>
      <c r="M7491" s="18">
        <f t="shared" ref="M7491:M7554" si="707">F7491/E7491</f>
        <v>0.49630701754385964</v>
      </c>
    </row>
    <row r="7492" spans="1:13">
      <c r="A7492" s="4">
        <v>2015</v>
      </c>
      <c r="B7492" s="5" t="s">
        <v>257</v>
      </c>
      <c r="C7492" s="5" t="s">
        <v>259</v>
      </c>
      <c r="D7492" s="5" t="s">
        <v>15</v>
      </c>
      <c r="E7492" s="5">
        <v>31900</v>
      </c>
      <c r="F7492" s="6">
        <v>1228.21</v>
      </c>
      <c r="H7492" s="15" t="str">
        <f t="shared" si="702"/>
        <v>Medium</v>
      </c>
      <c r="I7492" s="11" t="str">
        <f t="shared" si="703"/>
        <v>Large</v>
      </c>
      <c r="J7492" s="11" t="str">
        <f t="shared" si="704"/>
        <v>North</v>
      </c>
      <c r="K7492" s="11" t="str">
        <f t="shared" si="705"/>
        <v>2010s</v>
      </c>
      <c r="L7492" s="11" t="str">
        <f t="shared" si="706"/>
        <v>Cereal</v>
      </c>
      <c r="M7492" s="18">
        <f t="shared" si="707"/>
        <v>3.850188087774295E-2</v>
      </c>
    </row>
    <row r="7493" spans="1:13">
      <c r="A7493" s="4">
        <v>2015</v>
      </c>
      <c r="B7493" s="5" t="s">
        <v>257</v>
      </c>
      <c r="C7493" s="5" t="s">
        <v>259</v>
      </c>
      <c r="D7493" s="5" t="s">
        <v>16</v>
      </c>
      <c r="E7493" s="5">
        <v>2150</v>
      </c>
      <c r="F7493" s="6">
        <v>660.47</v>
      </c>
      <c r="H7493" s="15" t="str">
        <f t="shared" si="702"/>
        <v>Low</v>
      </c>
      <c r="I7493" s="11" t="str">
        <f t="shared" si="703"/>
        <v>Medium</v>
      </c>
      <c r="J7493" s="11" t="str">
        <f t="shared" si="704"/>
        <v>North</v>
      </c>
      <c r="K7493" s="11" t="str">
        <f t="shared" si="705"/>
        <v>2010s</v>
      </c>
      <c r="L7493" s="11" t="str">
        <f t="shared" si="706"/>
        <v>Cereal</v>
      </c>
      <c r="M7493" s="18">
        <f t="shared" si="707"/>
        <v>0.30719534883720934</v>
      </c>
    </row>
    <row r="7494" spans="1:13">
      <c r="A7494" s="4">
        <v>2015</v>
      </c>
      <c r="B7494" s="5" t="s">
        <v>257</v>
      </c>
      <c r="C7494" s="5" t="s">
        <v>259</v>
      </c>
      <c r="D7494" s="5" t="s">
        <v>17</v>
      </c>
      <c r="E7494" s="5">
        <v>40</v>
      </c>
      <c r="F7494" s="6">
        <v>500</v>
      </c>
      <c r="H7494" s="15" t="str">
        <f t="shared" si="702"/>
        <v>Low</v>
      </c>
      <c r="I7494" s="11" t="str">
        <f t="shared" si="703"/>
        <v>Small</v>
      </c>
      <c r="J7494" s="11" t="str">
        <f t="shared" si="704"/>
        <v>North</v>
      </c>
      <c r="K7494" s="11" t="str">
        <f t="shared" si="705"/>
        <v>2010s</v>
      </c>
      <c r="L7494" s="11" t="str">
        <f t="shared" si="706"/>
        <v>Pulse</v>
      </c>
      <c r="M7494" s="18">
        <f t="shared" si="707"/>
        <v>12.5</v>
      </c>
    </row>
    <row r="7495" spans="1:13">
      <c r="A7495" s="4">
        <v>2016</v>
      </c>
      <c r="B7495" s="5" t="s">
        <v>257</v>
      </c>
      <c r="C7495" s="5" t="s">
        <v>259</v>
      </c>
      <c r="D7495" s="5" t="s">
        <v>15</v>
      </c>
      <c r="E7495" s="5">
        <v>29640</v>
      </c>
      <c r="F7495" s="6">
        <v>1374.8</v>
      </c>
      <c r="H7495" s="15" t="str">
        <f t="shared" si="702"/>
        <v>Medium</v>
      </c>
      <c r="I7495" s="11" t="str">
        <f t="shared" si="703"/>
        <v>Large</v>
      </c>
      <c r="J7495" s="11" t="str">
        <f t="shared" si="704"/>
        <v>North</v>
      </c>
      <c r="K7495" s="11" t="str">
        <f t="shared" si="705"/>
        <v>2010s</v>
      </c>
      <c r="L7495" s="11" t="str">
        <f t="shared" si="706"/>
        <v>Cereal</v>
      </c>
      <c r="M7495" s="18">
        <f t="shared" si="707"/>
        <v>4.6383265856950066E-2</v>
      </c>
    </row>
    <row r="7496" spans="1:13">
      <c r="A7496" s="4">
        <v>2016</v>
      </c>
      <c r="B7496" s="5" t="s">
        <v>257</v>
      </c>
      <c r="C7496" s="5" t="s">
        <v>259</v>
      </c>
      <c r="D7496" s="5" t="s">
        <v>16</v>
      </c>
      <c r="E7496" s="5">
        <v>2320</v>
      </c>
      <c r="F7496" s="6">
        <v>922.28</v>
      </c>
      <c r="H7496" s="15" t="str">
        <f t="shared" si="702"/>
        <v>Low</v>
      </c>
      <c r="I7496" s="11" t="str">
        <f t="shared" si="703"/>
        <v>Medium</v>
      </c>
      <c r="J7496" s="11" t="str">
        <f t="shared" si="704"/>
        <v>North</v>
      </c>
      <c r="K7496" s="11" t="str">
        <f t="shared" si="705"/>
        <v>2010s</v>
      </c>
      <c r="L7496" s="11" t="str">
        <f t="shared" si="706"/>
        <v>Cereal</v>
      </c>
      <c r="M7496" s="18">
        <f t="shared" si="707"/>
        <v>0.39753448275862069</v>
      </c>
    </row>
    <row r="7497" spans="1:13">
      <c r="A7497" s="4">
        <v>2016</v>
      </c>
      <c r="B7497" s="5" t="s">
        <v>257</v>
      </c>
      <c r="C7497" s="5" t="s">
        <v>259</v>
      </c>
      <c r="D7497" s="5" t="s">
        <v>17</v>
      </c>
      <c r="E7497" s="5">
        <v>90</v>
      </c>
      <c r="F7497" s="6">
        <v>551.72</v>
      </c>
      <c r="H7497" s="15" t="str">
        <f t="shared" si="702"/>
        <v>Low</v>
      </c>
      <c r="I7497" s="11" t="str">
        <f t="shared" si="703"/>
        <v>Small</v>
      </c>
      <c r="J7497" s="11" t="str">
        <f t="shared" si="704"/>
        <v>North</v>
      </c>
      <c r="K7497" s="11" t="str">
        <f t="shared" si="705"/>
        <v>2010s</v>
      </c>
      <c r="L7497" s="11" t="str">
        <f t="shared" si="706"/>
        <v>Pulse</v>
      </c>
      <c r="M7497" s="18">
        <f t="shared" si="707"/>
        <v>6.1302222222222227</v>
      </c>
    </row>
    <row r="7498" spans="1:13">
      <c r="A7498" s="4">
        <v>2017</v>
      </c>
      <c r="B7498" s="5" t="s">
        <v>257</v>
      </c>
      <c r="C7498" s="5" t="s">
        <v>259</v>
      </c>
      <c r="D7498" s="5" t="s">
        <v>15</v>
      </c>
      <c r="E7498" s="5">
        <v>28790</v>
      </c>
      <c r="F7498" s="6">
        <v>1273.68</v>
      </c>
      <c r="H7498" s="15" t="str">
        <f t="shared" si="702"/>
        <v>Medium</v>
      </c>
      <c r="I7498" s="11" t="str">
        <f t="shared" si="703"/>
        <v>Large</v>
      </c>
      <c r="J7498" s="11" t="str">
        <f t="shared" si="704"/>
        <v>North</v>
      </c>
      <c r="K7498" s="11" t="str">
        <f t="shared" si="705"/>
        <v>2010s</v>
      </c>
      <c r="L7498" s="11" t="str">
        <f t="shared" si="706"/>
        <v>Cereal</v>
      </c>
      <c r="M7498" s="18">
        <f t="shared" si="707"/>
        <v>4.4240361236540467E-2</v>
      </c>
    </row>
    <row r="7499" spans="1:13">
      <c r="A7499" s="4">
        <v>2017</v>
      </c>
      <c r="B7499" s="5" t="s">
        <v>257</v>
      </c>
      <c r="C7499" s="5" t="s">
        <v>259</v>
      </c>
      <c r="D7499" s="5" t="s">
        <v>16</v>
      </c>
      <c r="E7499" s="5">
        <v>2160</v>
      </c>
      <c r="F7499" s="6">
        <v>1307.1199999999999</v>
      </c>
      <c r="H7499" s="15" t="str">
        <f t="shared" si="702"/>
        <v>Medium</v>
      </c>
      <c r="I7499" s="11" t="str">
        <f t="shared" si="703"/>
        <v>Medium</v>
      </c>
      <c r="J7499" s="11" t="str">
        <f t="shared" si="704"/>
        <v>North</v>
      </c>
      <c r="K7499" s="11" t="str">
        <f t="shared" si="705"/>
        <v>2010s</v>
      </c>
      <c r="L7499" s="11" t="str">
        <f t="shared" si="706"/>
        <v>Cereal</v>
      </c>
      <c r="M7499" s="18">
        <f t="shared" si="707"/>
        <v>0.6051481481481481</v>
      </c>
    </row>
    <row r="7500" spans="1:13">
      <c r="A7500" s="4">
        <v>2017</v>
      </c>
      <c r="B7500" s="5" t="s">
        <v>257</v>
      </c>
      <c r="C7500" s="5" t="s">
        <v>259</v>
      </c>
      <c r="D7500" s="5" t="s">
        <v>17</v>
      </c>
      <c r="E7500" s="5">
        <v>60</v>
      </c>
      <c r="F7500" s="6">
        <v>609.37</v>
      </c>
      <c r="H7500" s="15" t="str">
        <f t="shared" si="702"/>
        <v>Low</v>
      </c>
      <c r="I7500" s="11" t="str">
        <f t="shared" si="703"/>
        <v>Small</v>
      </c>
      <c r="J7500" s="11" t="str">
        <f t="shared" si="704"/>
        <v>North</v>
      </c>
      <c r="K7500" s="11" t="str">
        <f t="shared" si="705"/>
        <v>2010s</v>
      </c>
      <c r="L7500" s="11" t="str">
        <f t="shared" si="706"/>
        <v>Pulse</v>
      </c>
      <c r="M7500" s="18">
        <f t="shared" si="707"/>
        <v>10.156166666666667</v>
      </c>
    </row>
    <row r="7501" spans="1:13">
      <c r="A7501" s="4">
        <v>2008</v>
      </c>
      <c r="B7501" s="5" t="s">
        <v>257</v>
      </c>
      <c r="C7501" s="5" t="s">
        <v>260</v>
      </c>
      <c r="D7501" s="5" t="s">
        <v>15</v>
      </c>
      <c r="E7501" s="5">
        <v>32740</v>
      </c>
      <c r="F7501" s="6">
        <v>1286.81</v>
      </c>
      <c r="H7501" s="15" t="str">
        <f t="shared" si="702"/>
        <v>Medium</v>
      </c>
      <c r="I7501" s="11" t="str">
        <f t="shared" si="703"/>
        <v>Large</v>
      </c>
      <c r="J7501" s="11" t="str">
        <f t="shared" si="704"/>
        <v>North</v>
      </c>
      <c r="K7501" s="11" t="str">
        <f t="shared" si="705"/>
        <v>2000s</v>
      </c>
      <c r="L7501" s="11" t="str">
        <f t="shared" si="706"/>
        <v>Cereal</v>
      </c>
      <c r="M7501" s="18">
        <f t="shared" si="707"/>
        <v>3.9303909590714718E-2</v>
      </c>
    </row>
    <row r="7502" spans="1:13">
      <c r="A7502" s="4">
        <v>2008</v>
      </c>
      <c r="B7502" s="5" t="s">
        <v>257</v>
      </c>
      <c r="C7502" s="5" t="s">
        <v>260</v>
      </c>
      <c r="D7502" s="5" t="s">
        <v>16</v>
      </c>
      <c r="E7502" s="5">
        <v>5360</v>
      </c>
      <c r="F7502" s="6">
        <v>1037.31</v>
      </c>
      <c r="H7502" s="15" t="str">
        <f t="shared" si="702"/>
        <v>Medium</v>
      </c>
      <c r="I7502" s="11" t="str">
        <f t="shared" si="703"/>
        <v>Large</v>
      </c>
      <c r="J7502" s="11" t="str">
        <f t="shared" si="704"/>
        <v>North</v>
      </c>
      <c r="K7502" s="11" t="str">
        <f t="shared" si="705"/>
        <v>2000s</v>
      </c>
      <c r="L7502" s="11" t="str">
        <f t="shared" si="706"/>
        <v>Cereal</v>
      </c>
      <c r="M7502" s="18">
        <f t="shared" si="707"/>
        <v>0.19352798507462685</v>
      </c>
    </row>
    <row r="7503" spans="1:13">
      <c r="A7503" s="4">
        <v>2009</v>
      </c>
      <c r="B7503" s="5" t="s">
        <v>257</v>
      </c>
      <c r="C7503" s="5" t="s">
        <v>260</v>
      </c>
      <c r="D7503" s="5" t="s">
        <v>15</v>
      </c>
      <c r="E7503" s="5">
        <v>28770</v>
      </c>
      <c r="F7503" s="6">
        <v>1302.4000000000001</v>
      </c>
      <c r="H7503" s="15" t="str">
        <f t="shared" si="702"/>
        <v>Medium</v>
      </c>
      <c r="I7503" s="11" t="str">
        <f t="shared" si="703"/>
        <v>Large</v>
      </c>
      <c r="J7503" s="11" t="str">
        <f t="shared" si="704"/>
        <v>North</v>
      </c>
      <c r="K7503" s="11" t="str">
        <f t="shared" si="705"/>
        <v>2000s</v>
      </c>
      <c r="L7503" s="11" t="str">
        <f t="shared" si="706"/>
        <v>Cereal</v>
      </c>
      <c r="M7503" s="18">
        <f t="shared" si="707"/>
        <v>4.5269377824122353E-2</v>
      </c>
    </row>
    <row r="7504" spans="1:13">
      <c r="A7504" s="4">
        <v>2009</v>
      </c>
      <c r="B7504" s="5" t="s">
        <v>257</v>
      </c>
      <c r="C7504" s="5" t="s">
        <v>260</v>
      </c>
      <c r="D7504" s="5" t="s">
        <v>16</v>
      </c>
      <c r="E7504" s="5">
        <v>4640</v>
      </c>
      <c r="F7504" s="6">
        <v>1036.6400000000001</v>
      </c>
      <c r="H7504" s="15" t="str">
        <f t="shared" si="702"/>
        <v>Medium</v>
      </c>
      <c r="I7504" s="11" t="str">
        <f t="shared" si="703"/>
        <v>Medium</v>
      </c>
      <c r="J7504" s="11" t="str">
        <f t="shared" si="704"/>
        <v>North</v>
      </c>
      <c r="K7504" s="11" t="str">
        <f t="shared" si="705"/>
        <v>2000s</v>
      </c>
      <c r="L7504" s="11" t="str">
        <f t="shared" si="706"/>
        <v>Cereal</v>
      </c>
      <c r="M7504" s="18">
        <f t="shared" si="707"/>
        <v>0.2234137931034483</v>
      </c>
    </row>
    <row r="7505" spans="1:13">
      <c r="A7505" s="4">
        <v>2009</v>
      </c>
      <c r="B7505" s="5" t="s">
        <v>257</v>
      </c>
      <c r="C7505" s="5" t="s">
        <v>260</v>
      </c>
      <c r="D7505" s="5" t="s">
        <v>17</v>
      </c>
      <c r="E7505" s="5">
        <v>20</v>
      </c>
      <c r="F7505" s="6">
        <v>500</v>
      </c>
      <c r="H7505" s="15" t="str">
        <f t="shared" si="702"/>
        <v>Low</v>
      </c>
      <c r="I7505" s="11" t="str">
        <f t="shared" si="703"/>
        <v>Small</v>
      </c>
      <c r="J7505" s="11" t="str">
        <f t="shared" si="704"/>
        <v>North</v>
      </c>
      <c r="K7505" s="11" t="str">
        <f t="shared" si="705"/>
        <v>2000s</v>
      </c>
      <c r="L7505" s="11" t="str">
        <f t="shared" si="706"/>
        <v>Pulse</v>
      </c>
      <c r="M7505" s="18">
        <f t="shared" si="707"/>
        <v>25</v>
      </c>
    </row>
    <row r="7506" spans="1:13">
      <c r="A7506" s="4">
        <v>2010</v>
      </c>
      <c r="B7506" s="5" t="s">
        <v>257</v>
      </c>
      <c r="C7506" s="5" t="s">
        <v>260</v>
      </c>
      <c r="D7506" s="5" t="s">
        <v>15</v>
      </c>
      <c r="E7506" s="5">
        <v>29760</v>
      </c>
      <c r="F7506" s="6">
        <v>1206.6500000000001</v>
      </c>
      <c r="H7506" s="15" t="str">
        <f t="shared" si="702"/>
        <v>Medium</v>
      </c>
      <c r="I7506" s="11" t="str">
        <f t="shared" si="703"/>
        <v>Large</v>
      </c>
      <c r="J7506" s="11" t="str">
        <f t="shared" si="704"/>
        <v>North</v>
      </c>
      <c r="K7506" s="11" t="str">
        <f t="shared" si="705"/>
        <v>2010s</v>
      </c>
      <c r="L7506" s="11" t="str">
        <f t="shared" si="706"/>
        <v>Cereal</v>
      </c>
      <c r="M7506" s="18">
        <f t="shared" si="707"/>
        <v>4.0546034946236563E-2</v>
      </c>
    </row>
    <row r="7507" spans="1:13">
      <c r="A7507" s="4">
        <v>2010</v>
      </c>
      <c r="B7507" s="5" t="s">
        <v>257</v>
      </c>
      <c r="C7507" s="5" t="s">
        <v>260</v>
      </c>
      <c r="D7507" s="5" t="s">
        <v>16</v>
      </c>
      <c r="E7507" s="5">
        <v>3640</v>
      </c>
      <c r="F7507" s="6">
        <v>1115.3800000000001</v>
      </c>
      <c r="H7507" s="15" t="str">
        <f t="shared" si="702"/>
        <v>Medium</v>
      </c>
      <c r="I7507" s="11" t="str">
        <f t="shared" si="703"/>
        <v>Medium</v>
      </c>
      <c r="J7507" s="11" t="str">
        <f t="shared" si="704"/>
        <v>North</v>
      </c>
      <c r="K7507" s="11" t="str">
        <f t="shared" si="705"/>
        <v>2010s</v>
      </c>
      <c r="L7507" s="11" t="str">
        <f t="shared" si="706"/>
        <v>Cereal</v>
      </c>
      <c r="M7507" s="18">
        <f t="shared" si="707"/>
        <v>0.30642307692307696</v>
      </c>
    </row>
    <row r="7508" spans="1:13">
      <c r="A7508" s="4">
        <v>2010</v>
      </c>
      <c r="B7508" s="5" t="s">
        <v>257</v>
      </c>
      <c r="C7508" s="5" t="s">
        <v>260</v>
      </c>
      <c r="D7508" s="5" t="s">
        <v>17</v>
      </c>
      <c r="E7508" s="5">
        <v>50</v>
      </c>
      <c r="F7508" s="6">
        <v>400</v>
      </c>
      <c r="H7508" s="15" t="str">
        <f t="shared" si="702"/>
        <v>Low</v>
      </c>
      <c r="I7508" s="11" t="str">
        <f t="shared" si="703"/>
        <v>Small</v>
      </c>
      <c r="J7508" s="11" t="str">
        <f t="shared" si="704"/>
        <v>North</v>
      </c>
      <c r="K7508" s="11" t="str">
        <f t="shared" si="705"/>
        <v>2010s</v>
      </c>
      <c r="L7508" s="11" t="str">
        <f t="shared" si="706"/>
        <v>Pulse</v>
      </c>
      <c r="M7508" s="18">
        <f t="shared" si="707"/>
        <v>8</v>
      </c>
    </row>
    <row r="7509" spans="1:13">
      <c r="A7509" s="4">
        <v>2011</v>
      </c>
      <c r="B7509" s="5" t="s">
        <v>257</v>
      </c>
      <c r="C7509" s="5" t="s">
        <v>260</v>
      </c>
      <c r="D7509" s="5" t="s">
        <v>15</v>
      </c>
      <c r="E7509" s="5">
        <v>28970</v>
      </c>
      <c r="F7509" s="6">
        <v>1276.1500000000001</v>
      </c>
      <c r="H7509" s="15" t="str">
        <f t="shared" si="702"/>
        <v>Medium</v>
      </c>
      <c r="I7509" s="11" t="str">
        <f t="shared" si="703"/>
        <v>Large</v>
      </c>
      <c r="J7509" s="11" t="str">
        <f t="shared" si="704"/>
        <v>North</v>
      </c>
      <c r="K7509" s="11" t="str">
        <f t="shared" si="705"/>
        <v>2010s</v>
      </c>
      <c r="L7509" s="11" t="str">
        <f t="shared" si="706"/>
        <v>Cereal</v>
      </c>
      <c r="M7509" s="18">
        <f t="shared" si="707"/>
        <v>4.4050742147048676E-2</v>
      </c>
    </row>
    <row r="7510" spans="1:13">
      <c r="A7510" s="4">
        <v>2011</v>
      </c>
      <c r="B7510" s="5" t="s">
        <v>257</v>
      </c>
      <c r="C7510" s="5" t="s">
        <v>260</v>
      </c>
      <c r="D7510" s="5" t="s">
        <v>16</v>
      </c>
      <c r="E7510" s="5">
        <v>3800</v>
      </c>
      <c r="F7510" s="6">
        <v>1118.42</v>
      </c>
      <c r="H7510" s="15" t="str">
        <f t="shared" si="702"/>
        <v>Medium</v>
      </c>
      <c r="I7510" s="11" t="str">
        <f t="shared" si="703"/>
        <v>Medium</v>
      </c>
      <c r="J7510" s="11" t="str">
        <f t="shared" si="704"/>
        <v>North</v>
      </c>
      <c r="K7510" s="11" t="str">
        <f t="shared" si="705"/>
        <v>2010s</v>
      </c>
      <c r="L7510" s="11" t="str">
        <f t="shared" si="706"/>
        <v>Cereal</v>
      </c>
      <c r="M7510" s="18">
        <f t="shared" si="707"/>
        <v>0.29432105263157898</v>
      </c>
    </row>
    <row r="7511" spans="1:13">
      <c r="A7511" s="4">
        <v>2011</v>
      </c>
      <c r="B7511" s="5" t="s">
        <v>257</v>
      </c>
      <c r="C7511" s="5" t="s">
        <v>260</v>
      </c>
      <c r="D7511" s="5" t="s">
        <v>17</v>
      </c>
      <c r="E7511" s="5">
        <v>40</v>
      </c>
      <c r="F7511" s="6">
        <v>500</v>
      </c>
      <c r="H7511" s="15" t="str">
        <f t="shared" si="702"/>
        <v>Low</v>
      </c>
      <c r="I7511" s="11" t="str">
        <f t="shared" si="703"/>
        <v>Small</v>
      </c>
      <c r="J7511" s="11" t="str">
        <f t="shared" si="704"/>
        <v>North</v>
      </c>
      <c r="K7511" s="11" t="str">
        <f t="shared" si="705"/>
        <v>2010s</v>
      </c>
      <c r="L7511" s="11" t="str">
        <f t="shared" si="706"/>
        <v>Pulse</v>
      </c>
      <c r="M7511" s="18">
        <f t="shared" si="707"/>
        <v>12.5</v>
      </c>
    </row>
    <row r="7512" spans="1:13">
      <c r="A7512" s="4">
        <v>2012</v>
      </c>
      <c r="B7512" s="5" t="s">
        <v>257</v>
      </c>
      <c r="C7512" s="5" t="s">
        <v>260</v>
      </c>
      <c r="D7512" s="5" t="s">
        <v>15</v>
      </c>
      <c r="E7512" s="5">
        <v>26210</v>
      </c>
      <c r="F7512" s="6">
        <v>1304.08</v>
      </c>
      <c r="H7512" s="15" t="str">
        <f t="shared" si="702"/>
        <v>Medium</v>
      </c>
      <c r="I7512" s="11" t="str">
        <f t="shared" si="703"/>
        <v>Large</v>
      </c>
      <c r="J7512" s="11" t="str">
        <f t="shared" si="704"/>
        <v>North</v>
      </c>
      <c r="K7512" s="11" t="str">
        <f t="shared" si="705"/>
        <v>2010s</v>
      </c>
      <c r="L7512" s="11" t="str">
        <f t="shared" si="706"/>
        <v>Cereal</v>
      </c>
      <c r="M7512" s="18">
        <f t="shared" si="707"/>
        <v>4.9755055322396026E-2</v>
      </c>
    </row>
    <row r="7513" spans="1:13">
      <c r="A7513" s="4">
        <v>2012</v>
      </c>
      <c r="B7513" s="5" t="s">
        <v>257</v>
      </c>
      <c r="C7513" s="5" t="s">
        <v>260</v>
      </c>
      <c r="D7513" s="5" t="s">
        <v>16</v>
      </c>
      <c r="E7513" s="5">
        <v>4380</v>
      </c>
      <c r="F7513" s="6">
        <v>1223.74</v>
      </c>
      <c r="H7513" s="15" t="str">
        <f t="shared" si="702"/>
        <v>Medium</v>
      </c>
      <c r="I7513" s="11" t="str">
        <f t="shared" si="703"/>
        <v>Medium</v>
      </c>
      <c r="J7513" s="11" t="str">
        <f t="shared" si="704"/>
        <v>North</v>
      </c>
      <c r="K7513" s="11" t="str">
        <f t="shared" si="705"/>
        <v>2010s</v>
      </c>
      <c r="L7513" s="11" t="str">
        <f t="shared" si="706"/>
        <v>Cereal</v>
      </c>
      <c r="M7513" s="18">
        <f t="shared" si="707"/>
        <v>0.27939269406392692</v>
      </c>
    </row>
    <row r="7514" spans="1:13">
      <c r="A7514" s="4">
        <v>2012</v>
      </c>
      <c r="B7514" s="5" t="s">
        <v>257</v>
      </c>
      <c r="C7514" s="5" t="s">
        <v>260</v>
      </c>
      <c r="D7514" s="5" t="s">
        <v>17</v>
      </c>
      <c r="E7514" s="5">
        <v>30</v>
      </c>
      <c r="F7514" s="6">
        <v>666.67</v>
      </c>
      <c r="H7514" s="15" t="str">
        <f t="shared" si="702"/>
        <v>Low</v>
      </c>
      <c r="I7514" s="11" t="str">
        <f t="shared" si="703"/>
        <v>Small</v>
      </c>
      <c r="J7514" s="11" t="str">
        <f t="shared" si="704"/>
        <v>North</v>
      </c>
      <c r="K7514" s="11" t="str">
        <f t="shared" si="705"/>
        <v>2010s</v>
      </c>
      <c r="L7514" s="11" t="str">
        <f t="shared" si="706"/>
        <v>Pulse</v>
      </c>
      <c r="M7514" s="18">
        <f t="shared" si="707"/>
        <v>22.222333333333331</v>
      </c>
    </row>
    <row r="7515" spans="1:13">
      <c r="A7515" s="4">
        <v>2013</v>
      </c>
      <c r="B7515" s="5" t="s">
        <v>257</v>
      </c>
      <c r="C7515" s="5" t="s">
        <v>260</v>
      </c>
      <c r="D7515" s="5" t="s">
        <v>15</v>
      </c>
      <c r="E7515" s="5">
        <v>27010</v>
      </c>
      <c r="F7515" s="6">
        <v>1395.78</v>
      </c>
      <c r="H7515" s="15" t="str">
        <f t="shared" si="702"/>
        <v>Medium</v>
      </c>
      <c r="I7515" s="11" t="str">
        <f t="shared" si="703"/>
        <v>Large</v>
      </c>
      <c r="J7515" s="11" t="str">
        <f t="shared" si="704"/>
        <v>North</v>
      </c>
      <c r="K7515" s="11" t="str">
        <f t="shared" si="705"/>
        <v>2010s</v>
      </c>
      <c r="L7515" s="11" t="str">
        <f t="shared" si="706"/>
        <v>Cereal</v>
      </c>
      <c r="M7515" s="18">
        <f t="shared" si="707"/>
        <v>5.1676416142169564E-2</v>
      </c>
    </row>
    <row r="7516" spans="1:13">
      <c r="A7516" s="4">
        <v>2013</v>
      </c>
      <c r="B7516" s="5" t="s">
        <v>257</v>
      </c>
      <c r="C7516" s="5" t="s">
        <v>260</v>
      </c>
      <c r="D7516" s="5" t="s">
        <v>16</v>
      </c>
      <c r="E7516" s="5">
        <v>3200</v>
      </c>
      <c r="F7516" s="6">
        <v>1865.63</v>
      </c>
      <c r="H7516" s="15" t="str">
        <f t="shared" si="702"/>
        <v>Medium</v>
      </c>
      <c r="I7516" s="11" t="str">
        <f t="shared" si="703"/>
        <v>Medium</v>
      </c>
      <c r="J7516" s="11" t="str">
        <f t="shared" si="704"/>
        <v>North</v>
      </c>
      <c r="K7516" s="11" t="str">
        <f t="shared" si="705"/>
        <v>2010s</v>
      </c>
      <c r="L7516" s="11" t="str">
        <f t="shared" si="706"/>
        <v>Cereal</v>
      </c>
      <c r="M7516" s="18">
        <f t="shared" si="707"/>
        <v>0.58300937500000005</v>
      </c>
    </row>
    <row r="7517" spans="1:13">
      <c r="A7517" s="4">
        <v>2014</v>
      </c>
      <c r="B7517" s="5" t="s">
        <v>257</v>
      </c>
      <c r="C7517" s="5" t="s">
        <v>260</v>
      </c>
      <c r="D7517" s="5" t="s">
        <v>15</v>
      </c>
      <c r="E7517" s="5">
        <v>26440</v>
      </c>
      <c r="F7517" s="6">
        <v>1276.0999999999999</v>
      </c>
      <c r="H7517" s="15" t="str">
        <f t="shared" si="702"/>
        <v>Medium</v>
      </c>
      <c r="I7517" s="11" t="str">
        <f t="shared" si="703"/>
        <v>Large</v>
      </c>
      <c r="J7517" s="11" t="str">
        <f t="shared" si="704"/>
        <v>North</v>
      </c>
      <c r="K7517" s="11" t="str">
        <f t="shared" si="705"/>
        <v>2010s</v>
      </c>
      <c r="L7517" s="11" t="str">
        <f t="shared" si="706"/>
        <v>Cereal</v>
      </c>
      <c r="M7517" s="18">
        <f t="shared" si="707"/>
        <v>4.8263993948562782E-2</v>
      </c>
    </row>
    <row r="7518" spans="1:13">
      <c r="A7518" s="4">
        <v>2014</v>
      </c>
      <c r="B7518" s="5" t="s">
        <v>257</v>
      </c>
      <c r="C7518" s="5" t="s">
        <v>260</v>
      </c>
      <c r="D7518" s="5" t="s">
        <v>16</v>
      </c>
      <c r="E7518" s="5">
        <v>3650</v>
      </c>
      <c r="F7518" s="6">
        <v>1901.37</v>
      </c>
      <c r="H7518" s="15" t="str">
        <f t="shared" si="702"/>
        <v>Medium</v>
      </c>
      <c r="I7518" s="11" t="str">
        <f t="shared" si="703"/>
        <v>Medium</v>
      </c>
      <c r="J7518" s="11" t="str">
        <f t="shared" si="704"/>
        <v>North</v>
      </c>
      <c r="K7518" s="11" t="str">
        <f t="shared" si="705"/>
        <v>2010s</v>
      </c>
      <c r="L7518" s="11" t="str">
        <f t="shared" si="706"/>
        <v>Cereal</v>
      </c>
      <c r="M7518" s="18">
        <f t="shared" si="707"/>
        <v>0.52092328767123286</v>
      </c>
    </row>
    <row r="7519" spans="1:13">
      <c r="A7519" s="4">
        <v>2014</v>
      </c>
      <c r="B7519" s="5" t="s">
        <v>257</v>
      </c>
      <c r="C7519" s="5" t="s">
        <v>260</v>
      </c>
      <c r="D7519" s="5" t="s">
        <v>17</v>
      </c>
      <c r="E7519" s="5">
        <v>30</v>
      </c>
      <c r="F7519" s="6">
        <v>666.67</v>
      </c>
      <c r="H7519" s="15" t="str">
        <f t="shared" si="702"/>
        <v>Low</v>
      </c>
      <c r="I7519" s="11" t="str">
        <f t="shared" si="703"/>
        <v>Small</v>
      </c>
      <c r="J7519" s="11" t="str">
        <f t="shared" si="704"/>
        <v>North</v>
      </c>
      <c r="K7519" s="11" t="str">
        <f t="shared" si="705"/>
        <v>2010s</v>
      </c>
      <c r="L7519" s="11" t="str">
        <f t="shared" si="706"/>
        <v>Pulse</v>
      </c>
      <c r="M7519" s="18">
        <f t="shared" si="707"/>
        <v>22.222333333333331</v>
      </c>
    </row>
    <row r="7520" spans="1:13">
      <c r="A7520" s="4">
        <v>2015</v>
      </c>
      <c r="B7520" s="5" t="s">
        <v>257</v>
      </c>
      <c r="C7520" s="5" t="s">
        <v>260</v>
      </c>
      <c r="D7520" s="5" t="s">
        <v>15</v>
      </c>
      <c r="E7520" s="5">
        <v>26490</v>
      </c>
      <c r="F7520" s="6">
        <v>1323.9</v>
      </c>
      <c r="H7520" s="15" t="str">
        <f t="shared" si="702"/>
        <v>Medium</v>
      </c>
      <c r="I7520" s="11" t="str">
        <f t="shared" si="703"/>
        <v>Large</v>
      </c>
      <c r="J7520" s="11" t="str">
        <f t="shared" si="704"/>
        <v>North</v>
      </c>
      <c r="K7520" s="11" t="str">
        <f t="shared" si="705"/>
        <v>2010s</v>
      </c>
      <c r="L7520" s="11" t="str">
        <f t="shared" si="706"/>
        <v>Cereal</v>
      </c>
      <c r="M7520" s="18">
        <f t="shared" si="707"/>
        <v>4.9977349943374862E-2</v>
      </c>
    </row>
    <row r="7521" spans="1:13">
      <c r="A7521" s="4">
        <v>2015</v>
      </c>
      <c r="B7521" s="5" t="s">
        <v>257</v>
      </c>
      <c r="C7521" s="5" t="s">
        <v>260</v>
      </c>
      <c r="D7521" s="5" t="s">
        <v>16</v>
      </c>
      <c r="E7521" s="5">
        <v>4020</v>
      </c>
      <c r="F7521" s="6">
        <v>1273.6300000000001</v>
      </c>
      <c r="H7521" s="15" t="str">
        <f t="shared" si="702"/>
        <v>Medium</v>
      </c>
      <c r="I7521" s="11" t="str">
        <f t="shared" si="703"/>
        <v>Medium</v>
      </c>
      <c r="J7521" s="11" t="str">
        <f t="shared" si="704"/>
        <v>North</v>
      </c>
      <c r="K7521" s="11" t="str">
        <f t="shared" si="705"/>
        <v>2010s</v>
      </c>
      <c r="L7521" s="11" t="str">
        <f t="shared" si="706"/>
        <v>Cereal</v>
      </c>
      <c r="M7521" s="18">
        <f t="shared" si="707"/>
        <v>0.31682338308457714</v>
      </c>
    </row>
    <row r="7522" spans="1:13">
      <c r="A7522" s="4">
        <v>2015</v>
      </c>
      <c r="B7522" s="5" t="s">
        <v>257</v>
      </c>
      <c r="C7522" s="5" t="s">
        <v>260</v>
      </c>
      <c r="D7522" s="5" t="s">
        <v>17</v>
      </c>
      <c r="E7522" s="5">
        <v>50</v>
      </c>
      <c r="F7522" s="6">
        <v>600</v>
      </c>
      <c r="H7522" s="15" t="str">
        <f t="shared" si="702"/>
        <v>Low</v>
      </c>
      <c r="I7522" s="11" t="str">
        <f t="shared" si="703"/>
        <v>Small</v>
      </c>
      <c r="J7522" s="11" t="str">
        <f t="shared" si="704"/>
        <v>North</v>
      </c>
      <c r="K7522" s="11" t="str">
        <f t="shared" si="705"/>
        <v>2010s</v>
      </c>
      <c r="L7522" s="11" t="str">
        <f t="shared" si="706"/>
        <v>Pulse</v>
      </c>
      <c r="M7522" s="18">
        <f t="shared" si="707"/>
        <v>12</v>
      </c>
    </row>
    <row r="7523" spans="1:13">
      <c r="A7523" s="4">
        <v>2016</v>
      </c>
      <c r="B7523" s="5" t="s">
        <v>257</v>
      </c>
      <c r="C7523" s="5" t="s">
        <v>260</v>
      </c>
      <c r="D7523" s="5" t="s">
        <v>15</v>
      </c>
      <c r="E7523" s="5">
        <v>27510</v>
      </c>
      <c r="F7523" s="6">
        <v>1347.27</v>
      </c>
      <c r="H7523" s="15" t="str">
        <f t="shared" si="702"/>
        <v>Medium</v>
      </c>
      <c r="I7523" s="11" t="str">
        <f t="shared" si="703"/>
        <v>Large</v>
      </c>
      <c r="J7523" s="11" t="str">
        <f t="shared" si="704"/>
        <v>North</v>
      </c>
      <c r="K7523" s="11" t="str">
        <f t="shared" si="705"/>
        <v>2010s</v>
      </c>
      <c r="L7523" s="11" t="str">
        <f t="shared" si="706"/>
        <v>Cereal</v>
      </c>
      <c r="M7523" s="18">
        <f t="shared" si="707"/>
        <v>4.8973827699018535E-2</v>
      </c>
    </row>
    <row r="7524" spans="1:13">
      <c r="A7524" s="4">
        <v>2016</v>
      </c>
      <c r="B7524" s="5" t="s">
        <v>257</v>
      </c>
      <c r="C7524" s="5" t="s">
        <v>260</v>
      </c>
      <c r="D7524" s="5" t="s">
        <v>16</v>
      </c>
      <c r="E7524" s="5">
        <v>3150</v>
      </c>
      <c r="F7524" s="6">
        <v>1308.1600000000001</v>
      </c>
      <c r="H7524" s="15" t="str">
        <f t="shared" si="702"/>
        <v>Medium</v>
      </c>
      <c r="I7524" s="11" t="str">
        <f t="shared" si="703"/>
        <v>Medium</v>
      </c>
      <c r="J7524" s="11" t="str">
        <f t="shared" si="704"/>
        <v>North</v>
      </c>
      <c r="K7524" s="11" t="str">
        <f t="shared" si="705"/>
        <v>2010s</v>
      </c>
      <c r="L7524" s="11" t="str">
        <f t="shared" si="706"/>
        <v>Cereal</v>
      </c>
      <c r="M7524" s="18">
        <f t="shared" si="707"/>
        <v>0.41528888888888893</v>
      </c>
    </row>
    <row r="7525" spans="1:13">
      <c r="A7525" s="4">
        <v>2016</v>
      </c>
      <c r="B7525" s="5" t="s">
        <v>257</v>
      </c>
      <c r="C7525" s="5" t="s">
        <v>260</v>
      </c>
      <c r="D7525" s="5" t="s">
        <v>17</v>
      </c>
      <c r="E7525" s="5">
        <v>50</v>
      </c>
      <c r="F7525" s="6">
        <v>703.7</v>
      </c>
      <c r="H7525" s="15" t="str">
        <f t="shared" si="702"/>
        <v>Low</v>
      </c>
      <c r="I7525" s="11" t="str">
        <f t="shared" si="703"/>
        <v>Small</v>
      </c>
      <c r="J7525" s="11" t="str">
        <f t="shared" si="704"/>
        <v>North</v>
      </c>
      <c r="K7525" s="11" t="str">
        <f t="shared" si="705"/>
        <v>2010s</v>
      </c>
      <c r="L7525" s="11" t="str">
        <f t="shared" si="706"/>
        <v>Pulse</v>
      </c>
      <c r="M7525" s="18">
        <f t="shared" si="707"/>
        <v>14.074000000000002</v>
      </c>
    </row>
    <row r="7526" spans="1:13">
      <c r="A7526" s="4">
        <v>2017</v>
      </c>
      <c r="B7526" s="5" t="s">
        <v>257</v>
      </c>
      <c r="C7526" s="5" t="s">
        <v>260</v>
      </c>
      <c r="D7526" s="5" t="s">
        <v>15</v>
      </c>
      <c r="E7526" s="5">
        <v>26300</v>
      </c>
      <c r="F7526" s="6">
        <v>1286.44</v>
      </c>
      <c r="H7526" s="15" t="str">
        <f t="shared" si="702"/>
        <v>Medium</v>
      </c>
      <c r="I7526" s="11" t="str">
        <f t="shared" si="703"/>
        <v>Large</v>
      </c>
      <c r="J7526" s="11" t="str">
        <f t="shared" si="704"/>
        <v>North</v>
      </c>
      <c r="K7526" s="11" t="str">
        <f t="shared" si="705"/>
        <v>2010s</v>
      </c>
      <c r="L7526" s="11" t="str">
        <f t="shared" si="706"/>
        <v>Cereal</v>
      </c>
      <c r="M7526" s="18">
        <f t="shared" si="707"/>
        <v>4.8914068441064641E-2</v>
      </c>
    </row>
    <row r="7527" spans="1:13">
      <c r="A7527" s="4">
        <v>2017</v>
      </c>
      <c r="B7527" s="5" t="s">
        <v>257</v>
      </c>
      <c r="C7527" s="5" t="s">
        <v>260</v>
      </c>
      <c r="D7527" s="5" t="s">
        <v>16</v>
      </c>
      <c r="E7527" s="5">
        <v>2750</v>
      </c>
      <c r="F7527" s="6">
        <v>1506.9</v>
      </c>
      <c r="H7527" s="15" t="str">
        <f t="shared" si="702"/>
        <v>Medium</v>
      </c>
      <c r="I7527" s="11" t="str">
        <f t="shared" si="703"/>
        <v>Medium</v>
      </c>
      <c r="J7527" s="11" t="str">
        <f t="shared" si="704"/>
        <v>North</v>
      </c>
      <c r="K7527" s="11" t="str">
        <f t="shared" si="705"/>
        <v>2010s</v>
      </c>
      <c r="L7527" s="11" t="str">
        <f t="shared" si="706"/>
        <v>Cereal</v>
      </c>
      <c r="M7527" s="18">
        <f t="shared" si="707"/>
        <v>0.54796363636363643</v>
      </c>
    </row>
    <row r="7528" spans="1:13">
      <c r="A7528" s="4">
        <v>2017</v>
      </c>
      <c r="B7528" s="5" t="s">
        <v>257</v>
      </c>
      <c r="C7528" s="5" t="s">
        <v>260</v>
      </c>
      <c r="D7528" s="5" t="s">
        <v>17</v>
      </c>
      <c r="E7528" s="5">
        <v>10</v>
      </c>
      <c r="F7528" s="6">
        <v>666.67</v>
      </c>
      <c r="H7528" s="15" t="str">
        <f t="shared" si="702"/>
        <v>Low</v>
      </c>
      <c r="I7528" s="11" t="str">
        <f t="shared" si="703"/>
        <v>Small</v>
      </c>
      <c r="J7528" s="11" t="str">
        <f t="shared" si="704"/>
        <v>North</v>
      </c>
      <c r="K7528" s="11" t="str">
        <f t="shared" si="705"/>
        <v>2010s</v>
      </c>
      <c r="L7528" s="11" t="str">
        <f t="shared" si="706"/>
        <v>Pulse</v>
      </c>
      <c r="M7528" s="18">
        <f t="shared" si="707"/>
        <v>66.667000000000002</v>
      </c>
    </row>
    <row r="7529" spans="1:13">
      <c r="A7529" s="4">
        <v>2008</v>
      </c>
      <c r="B7529" s="5" t="s">
        <v>257</v>
      </c>
      <c r="C7529" s="5" t="s">
        <v>261</v>
      </c>
      <c r="D7529" s="5" t="s">
        <v>15</v>
      </c>
      <c r="E7529" s="5">
        <v>20920</v>
      </c>
      <c r="F7529" s="6">
        <v>1470.36</v>
      </c>
      <c r="H7529" s="15" t="str">
        <f t="shared" si="702"/>
        <v>Medium</v>
      </c>
      <c r="I7529" s="11" t="str">
        <f t="shared" si="703"/>
        <v>Large</v>
      </c>
      <c r="J7529" s="11" t="str">
        <f t="shared" si="704"/>
        <v>North</v>
      </c>
      <c r="K7529" s="11" t="str">
        <f t="shared" si="705"/>
        <v>2000s</v>
      </c>
      <c r="L7529" s="11" t="str">
        <f t="shared" si="706"/>
        <v>Cereal</v>
      </c>
      <c r="M7529" s="18">
        <f t="shared" si="707"/>
        <v>7.0284894837476089E-2</v>
      </c>
    </row>
    <row r="7530" spans="1:13">
      <c r="A7530" s="4">
        <v>2008</v>
      </c>
      <c r="B7530" s="5" t="s">
        <v>257</v>
      </c>
      <c r="C7530" s="5" t="s">
        <v>261</v>
      </c>
      <c r="D7530" s="5" t="s">
        <v>16</v>
      </c>
      <c r="E7530" s="5">
        <v>1510</v>
      </c>
      <c r="F7530" s="6">
        <v>1092.72</v>
      </c>
      <c r="H7530" s="15" t="str">
        <f t="shared" si="702"/>
        <v>Medium</v>
      </c>
      <c r="I7530" s="11" t="str">
        <f t="shared" si="703"/>
        <v>Medium</v>
      </c>
      <c r="J7530" s="11" t="str">
        <f t="shared" si="704"/>
        <v>North</v>
      </c>
      <c r="K7530" s="11" t="str">
        <f t="shared" si="705"/>
        <v>2000s</v>
      </c>
      <c r="L7530" s="11" t="str">
        <f t="shared" si="706"/>
        <v>Cereal</v>
      </c>
      <c r="M7530" s="18">
        <f t="shared" si="707"/>
        <v>0.72365562913907289</v>
      </c>
    </row>
    <row r="7531" spans="1:13">
      <c r="A7531" s="4">
        <v>2009</v>
      </c>
      <c r="B7531" s="5" t="s">
        <v>257</v>
      </c>
      <c r="C7531" s="5" t="s">
        <v>261</v>
      </c>
      <c r="D7531" s="5" t="s">
        <v>15</v>
      </c>
      <c r="E7531" s="5">
        <v>22280</v>
      </c>
      <c r="F7531" s="6">
        <v>1287.7</v>
      </c>
      <c r="H7531" s="15" t="str">
        <f t="shared" si="702"/>
        <v>Medium</v>
      </c>
      <c r="I7531" s="11" t="str">
        <f t="shared" si="703"/>
        <v>Large</v>
      </c>
      <c r="J7531" s="11" t="str">
        <f t="shared" si="704"/>
        <v>North</v>
      </c>
      <c r="K7531" s="11" t="str">
        <f t="shared" si="705"/>
        <v>2000s</v>
      </c>
      <c r="L7531" s="11" t="str">
        <f t="shared" si="706"/>
        <v>Cereal</v>
      </c>
      <c r="M7531" s="18">
        <f t="shared" si="707"/>
        <v>5.779622980251347E-2</v>
      </c>
    </row>
    <row r="7532" spans="1:13">
      <c r="A7532" s="4">
        <v>2009</v>
      </c>
      <c r="B7532" s="5" t="s">
        <v>257</v>
      </c>
      <c r="C7532" s="5" t="s">
        <v>261</v>
      </c>
      <c r="D7532" s="5" t="s">
        <v>16</v>
      </c>
      <c r="E7532" s="5">
        <v>720</v>
      </c>
      <c r="F7532" s="6">
        <v>1041.67</v>
      </c>
      <c r="H7532" s="15" t="str">
        <f t="shared" si="702"/>
        <v>Medium</v>
      </c>
      <c r="I7532" s="11" t="str">
        <f t="shared" si="703"/>
        <v>Small</v>
      </c>
      <c r="J7532" s="11" t="str">
        <f t="shared" si="704"/>
        <v>North</v>
      </c>
      <c r="K7532" s="11" t="str">
        <f t="shared" si="705"/>
        <v>2000s</v>
      </c>
      <c r="L7532" s="11" t="str">
        <f t="shared" si="706"/>
        <v>Cereal</v>
      </c>
      <c r="M7532" s="18">
        <f t="shared" si="707"/>
        <v>1.446763888888889</v>
      </c>
    </row>
    <row r="7533" spans="1:13">
      <c r="A7533" s="4">
        <v>2010</v>
      </c>
      <c r="B7533" s="5" t="s">
        <v>257</v>
      </c>
      <c r="C7533" s="5" t="s">
        <v>261</v>
      </c>
      <c r="D7533" s="5" t="s">
        <v>15</v>
      </c>
      <c r="E7533" s="5">
        <v>22140</v>
      </c>
      <c r="F7533" s="6">
        <v>1464.77</v>
      </c>
      <c r="H7533" s="15" t="str">
        <f t="shared" si="702"/>
        <v>Medium</v>
      </c>
      <c r="I7533" s="11" t="str">
        <f t="shared" si="703"/>
        <v>Large</v>
      </c>
      <c r="J7533" s="11" t="str">
        <f t="shared" si="704"/>
        <v>North</v>
      </c>
      <c r="K7533" s="11" t="str">
        <f t="shared" si="705"/>
        <v>2010s</v>
      </c>
      <c r="L7533" s="11" t="str">
        <f t="shared" si="706"/>
        <v>Cereal</v>
      </c>
      <c r="M7533" s="18">
        <f t="shared" si="707"/>
        <v>6.6159439927732613E-2</v>
      </c>
    </row>
    <row r="7534" spans="1:13">
      <c r="A7534" s="4">
        <v>2010</v>
      </c>
      <c r="B7534" s="5" t="s">
        <v>257</v>
      </c>
      <c r="C7534" s="5" t="s">
        <v>261</v>
      </c>
      <c r="D7534" s="5" t="s">
        <v>16</v>
      </c>
      <c r="E7534" s="5">
        <v>390</v>
      </c>
      <c r="F7534" s="6">
        <v>1051.28</v>
      </c>
      <c r="H7534" s="15" t="str">
        <f t="shared" si="702"/>
        <v>Medium</v>
      </c>
      <c r="I7534" s="11" t="str">
        <f t="shared" si="703"/>
        <v>Small</v>
      </c>
      <c r="J7534" s="11" t="str">
        <f t="shared" si="704"/>
        <v>North</v>
      </c>
      <c r="K7534" s="11" t="str">
        <f t="shared" si="705"/>
        <v>2010s</v>
      </c>
      <c r="L7534" s="11" t="str">
        <f t="shared" si="706"/>
        <v>Cereal</v>
      </c>
      <c r="M7534" s="18">
        <f t="shared" si="707"/>
        <v>2.6955897435897436</v>
      </c>
    </row>
    <row r="7535" spans="1:13">
      <c r="A7535" s="4">
        <v>2011</v>
      </c>
      <c r="B7535" s="5" t="s">
        <v>257</v>
      </c>
      <c r="C7535" s="5" t="s">
        <v>261</v>
      </c>
      <c r="D7535" s="5" t="s">
        <v>15</v>
      </c>
      <c r="E7535" s="5">
        <v>20020</v>
      </c>
      <c r="F7535" s="6">
        <v>1359.64</v>
      </c>
      <c r="H7535" s="15" t="str">
        <f t="shared" si="702"/>
        <v>Medium</v>
      </c>
      <c r="I7535" s="11" t="str">
        <f t="shared" si="703"/>
        <v>Large</v>
      </c>
      <c r="J7535" s="11" t="str">
        <f t="shared" si="704"/>
        <v>North</v>
      </c>
      <c r="K7535" s="11" t="str">
        <f t="shared" si="705"/>
        <v>2010s</v>
      </c>
      <c r="L7535" s="11" t="str">
        <f t="shared" si="706"/>
        <v>Cereal</v>
      </c>
      <c r="M7535" s="18">
        <f t="shared" si="707"/>
        <v>6.7914085914085917E-2</v>
      </c>
    </row>
    <row r="7536" spans="1:13">
      <c r="A7536" s="4">
        <v>2011</v>
      </c>
      <c r="B7536" s="5" t="s">
        <v>257</v>
      </c>
      <c r="C7536" s="5" t="s">
        <v>261</v>
      </c>
      <c r="D7536" s="5" t="s">
        <v>16</v>
      </c>
      <c r="E7536" s="5">
        <v>380</v>
      </c>
      <c r="F7536" s="6">
        <v>973.68</v>
      </c>
      <c r="H7536" s="15" t="str">
        <f t="shared" si="702"/>
        <v>Low</v>
      </c>
      <c r="I7536" s="11" t="str">
        <f t="shared" si="703"/>
        <v>Small</v>
      </c>
      <c r="J7536" s="11" t="str">
        <f t="shared" si="704"/>
        <v>North</v>
      </c>
      <c r="K7536" s="11" t="str">
        <f t="shared" si="705"/>
        <v>2010s</v>
      </c>
      <c r="L7536" s="11" t="str">
        <f t="shared" si="706"/>
        <v>Cereal</v>
      </c>
      <c r="M7536" s="18">
        <f t="shared" si="707"/>
        <v>2.5623157894736841</v>
      </c>
    </row>
    <row r="7537" spans="1:13">
      <c r="A7537" s="4">
        <v>2012</v>
      </c>
      <c r="B7537" s="5" t="s">
        <v>257</v>
      </c>
      <c r="C7537" s="5" t="s">
        <v>261</v>
      </c>
      <c r="D7537" s="5" t="s">
        <v>15</v>
      </c>
      <c r="E7537" s="5">
        <v>21250</v>
      </c>
      <c r="F7537" s="6">
        <v>1357.65</v>
      </c>
      <c r="H7537" s="15" t="str">
        <f t="shared" si="702"/>
        <v>Medium</v>
      </c>
      <c r="I7537" s="11" t="str">
        <f t="shared" si="703"/>
        <v>Large</v>
      </c>
      <c r="J7537" s="11" t="str">
        <f t="shared" si="704"/>
        <v>North</v>
      </c>
      <c r="K7537" s="11" t="str">
        <f t="shared" si="705"/>
        <v>2010s</v>
      </c>
      <c r="L7537" s="11" t="str">
        <f t="shared" si="706"/>
        <v>Cereal</v>
      </c>
      <c r="M7537" s="18">
        <f t="shared" si="707"/>
        <v>6.3889411764705889E-2</v>
      </c>
    </row>
    <row r="7538" spans="1:13">
      <c r="A7538" s="4">
        <v>2012</v>
      </c>
      <c r="B7538" s="5" t="s">
        <v>257</v>
      </c>
      <c r="C7538" s="5" t="s">
        <v>261</v>
      </c>
      <c r="D7538" s="5" t="s">
        <v>16</v>
      </c>
      <c r="E7538" s="5">
        <v>390</v>
      </c>
      <c r="F7538" s="6">
        <v>923.08</v>
      </c>
      <c r="H7538" s="15" t="str">
        <f t="shared" si="702"/>
        <v>Low</v>
      </c>
      <c r="I7538" s="11" t="str">
        <f t="shared" si="703"/>
        <v>Small</v>
      </c>
      <c r="J7538" s="11" t="str">
        <f t="shared" si="704"/>
        <v>North</v>
      </c>
      <c r="K7538" s="11" t="str">
        <f t="shared" si="705"/>
        <v>2010s</v>
      </c>
      <c r="L7538" s="11" t="str">
        <f t="shared" si="706"/>
        <v>Cereal</v>
      </c>
      <c r="M7538" s="18">
        <f t="shared" si="707"/>
        <v>2.3668717948717948</v>
      </c>
    </row>
    <row r="7539" spans="1:13">
      <c r="A7539" s="4">
        <v>2013</v>
      </c>
      <c r="B7539" s="5" t="s">
        <v>257</v>
      </c>
      <c r="C7539" s="5" t="s">
        <v>261</v>
      </c>
      <c r="D7539" s="5" t="s">
        <v>15</v>
      </c>
      <c r="E7539" s="5">
        <v>20280</v>
      </c>
      <c r="F7539" s="6">
        <v>1313.61</v>
      </c>
      <c r="H7539" s="15" t="str">
        <f t="shared" si="702"/>
        <v>Medium</v>
      </c>
      <c r="I7539" s="11" t="str">
        <f t="shared" si="703"/>
        <v>Large</v>
      </c>
      <c r="J7539" s="11" t="str">
        <f t="shared" si="704"/>
        <v>North</v>
      </c>
      <c r="K7539" s="11" t="str">
        <f t="shared" si="705"/>
        <v>2010s</v>
      </c>
      <c r="L7539" s="11" t="str">
        <f t="shared" si="706"/>
        <v>Cereal</v>
      </c>
      <c r="M7539" s="18">
        <f t="shared" si="707"/>
        <v>6.4773668639053247E-2</v>
      </c>
    </row>
    <row r="7540" spans="1:13">
      <c r="A7540" s="4">
        <v>2013</v>
      </c>
      <c r="B7540" s="5" t="s">
        <v>257</v>
      </c>
      <c r="C7540" s="5" t="s">
        <v>261</v>
      </c>
      <c r="D7540" s="5" t="s">
        <v>16</v>
      </c>
      <c r="E7540" s="5">
        <v>350</v>
      </c>
      <c r="F7540" s="6">
        <v>914.29</v>
      </c>
      <c r="H7540" s="15" t="str">
        <f t="shared" si="702"/>
        <v>Low</v>
      </c>
      <c r="I7540" s="11" t="str">
        <f t="shared" si="703"/>
        <v>Small</v>
      </c>
      <c r="J7540" s="11" t="str">
        <f t="shared" si="704"/>
        <v>North</v>
      </c>
      <c r="K7540" s="11" t="str">
        <f t="shared" si="705"/>
        <v>2010s</v>
      </c>
      <c r="L7540" s="11" t="str">
        <f t="shared" si="706"/>
        <v>Cereal</v>
      </c>
      <c r="M7540" s="18">
        <f t="shared" si="707"/>
        <v>2.6122571428571426</v>
      </c>
    </row>
    <row r="7541" spans="1:13">
      <c r="A7541" s="4">
        <v>2014</v>
      </c>
      <c r="B7541" s="5" t="s">
        <v>257</v>
      </c>
      <c r="C7541" s="5" t="s">
        <v>261</v>
      </c>
      <c r="D7541" s="5" t="s">
        <v>15</v>
      </c>
      <c r="E7541" s="5">
        <v>20210</v>
      </c>
      <c r="F7541" s="6">
        <v>1290.95</v>
      </c>
      <c r="H7541" s="15" t="str">
        <f t="shared" si="702"/>
        <v>Medium</v>
      </c>
      <c r="I7541" s="11" t="str">
        <f t="shared" si="703"/>
        <v>Large</v>
      </c>
      <c r="J7541" s="11" t="str">
        <f t="shared" si="704"/>
        <v>North</v>
      </c>
      <c r="K7541" s="11" t="str">
        <f t="shared" si="705"/>
        <v>2010s</v>
      </c>
      <c r="L7541" s="11" t="str">
        <f t="shared" si="706"/>
        <v>Cereal</v>
      </c>
      <c r="M7541" s="18">
        <f t="shared" si="707"/>
        <v>6.387679366650173E-2</v>
      </c>
    </row>
    <row r="7542" spans="1:13">
      <c r="A7542" s="4">
        <v>2014</v>
      </c>
      <c r="B7542" s="5" t="s">
        <v>257</v>
      </c>
      <c r="C7542" s="5" t="s">
        <v>261</v>
      </c>
      <c r="D7542" s="5" t="s">
        <v>16</v>
      </c>
      <c r="E7542" s="5">
        <v>390</v>
      </c>
      <c r="F7542" s="6">
        <v>1743.59</v>
      </c>
      <c r="H7542" s="15" t="str">
        <f t="shared" si="702"/>
        <v>Medium</v>
      </c>
      <c r="I7542" s="11" t="str">
        <f t="shared" si="703"/>
        <v>Small</v>
      </c>
      <c r="J7542" s="11" t="str">
        <f t="shared" si="704"/>
        <v>North</v>
      </c>
      <c r="K7542" s="11" t="str">
        <f t="shared" si="705"/>
        <v>2010s</v>
      </c>
      <c r="L7542" s="11" t="str">
        <f t="shared" si="706"/>
        <v>Cereal</v>
      </c>
      <c r="M7542" s="18">
        <f t="shared" si="707"/>
        <v>4.4707435897435897</v>
      </c>
    </row>
    <row r="7543" spans="1:13">
      <c r="A7543" s="4">
        <v>2015</v>
      </c>
      <c r="B7543" s="5" t="s">
        <v>257</v>
      </c>
      <c r="C7543" s="5" t="s">
        <v>261</v>
      </c>
      <c r="D7543" s="5" t="s">
        <v>15</v>
      </c>
      <c r="E7543" s="5">
        <v>20390</v>
      </c>
      <c r="F7543" s="6">
        <v>1379.11</v>
      </c>
      <c r="H7543" s="15" t="str">
        <f t="shared" si="702"/>
        <v>Medium</v>
      </c>
      <c r="I7543" s="11" t="str">
        <f t="shared" si="703"/>
        <v>Large</v>
      </c>
      <c r="J7543" s="11" t="str">
        <f t="shared" si="704"/>
        <v>North</v>
      </c>
      <c r="K7543" s="11" t="str">
        <f t="shared" si="705"/>
        <v>2010s</v>
      </c>
      <c r="L7543" s="11" t="str">
        <f t="shared" si="706"/>
        <v>Cereal</v>
      </c>
      <c r="M7543" s="18">
        <f t="shared" si="707"/>
        <v>6.7636586562040205E-2</v>
      </c>
    </row>
    <row r="7544" spans="1:13">
      <c r="A7544" s="4">
        <v>2015</v>
      </c>
      <c r="B7544" s="5" t="s">
        <v>257</v>
      </c>
      <c r="C7544" s="5" t="s">
        <v>261</v>
      </c>
      <c r="D7544" s="5" t="s">
        <v>16</v>
      </c>
      <c r="E7544" s="5">
        <v>440</v>
      </c>
      <c r="F7544" s="6">
        <v>1704.55</v>
      </c>
      <c r="H7544" s="15" t="str">
        <f t="shared" si="702"/>
        <v>Medium</v>
      </c>
      <c r="I7544" s="11" t="str">
        <f t="shared" si="703"/>
        <v>Small</v>
      </c>
      <c r="J7544" s="11" t="str">
        <f t="shared" si="704"/>
        <v>North</v>
      </c>
      <c r="K7544" s="11" t="str">
        <f t="shared" si="705"/>
        <v>2010s</v>
      </c>
      <c r="L7544" s="11" t="str">
        <f t="shared" si="706"/>
        <v>Cereal</v>
      </c>
      <c r="M7544" s="18">
        <f t="shared" si="707"/>
        <v>3.8739772727272728</v>
      </c>
    </row>
    <row r="7545" spans="1:13">
      <c r="A7545" s="4">
        <v>2016</v>
      </c>
      <c r="B7545" s="5" t="s">
        <v>257</v>
      </c>
      <c r="C7545" s="5" t="s">
        <v>261</v>
      </c>
      <c r="D7545" s="5" t="s">
        <v>15</v>
      </c>
      <c r="E7545" s="5">
        <v>20700</v>
      </c>
      <c r="F7545" s="6">
        <v>1334.57</v>
      </c>
      <c r="H7545" s="15" t="str">
        <f t="shared" si="702"/>
        <v>Medium</v>
      </c>
      <c r="I7545" s="11" t="str">
        <f t="shared" si="703"/>
        <v>Large</v>
      </c>
      <c r="J7545" s="11" t="str">
        <f t="shared" si="704"/>
        <v>North</v>
      </c>
      <c r="K7545" s="11" t="str">
        <f t="shared" si="705"/>
        <v>2010s</v>
      </c>
      <c r="L7545" s="11" t="str">
        <f t="shared" si="706"/>
        <v>Cereal</v>
      </c>
      <c r="M7545" s="18">
        <f t="shared" si="707"/>
        <v>6.4471980676328505E-2</v>
      </c>
    </row>
    <row r="7546" spans="1:13">
      <c r="A7546" s="4">
        <v>2016</v>
      </c>
      <c r="B7546" s="5" t="s">
        <v>257</v>
      </c>
      <c r="C7546" s="5" t="s">
        <v>261</v>
      </c>
      <c r="D7546" s="5" t="s">
        <v>16</v>
      </c>
      <c r="E7546" s="5">
        <v>390</v>
      </c>
      <c r="F7546" s="6">
        <v>1737.91</v>
      </c>
      <c r="H7546" s="15" t="str">
        <f t="shared" si="702"/>
        <v>Medium</v>
      </c>
      <c r="I7546" s="11" t="str">
        <f t="shared" si="703"/>
        <v>Small</v>
      </c>
      <c r="J7546" s="11" t="str">
        <f t="shared" si="704"/>
        <v>North</v>
      </c>
      <c r="K7546" s="11" t="str">
        <f t="shared" si="705"/>
        <v>2010s</v>
      </c>
      <c r="L7546" s="11" t="str">
        <f t="shared" si="706"/>
        <v>Cereal</v>
      </c>
      <c r="M7546" s="18">
        <f t="shared" si="707"/>
        <v>4.4561794871794875</v>
      </c>
    </row>
    <row r="7547" spans="1:13">
      <c r="A7547" s="4">
        <v>2017</v>
      </c>
      <c r="B7547" s="5" t="s">
        <v>257</v>
      </c>
      <c r="C7547" s="5" t="s">
        <v>261</v>
      </c>
      <c r="D7547" s="5" t="s">
        <v>15</v>
      </c>
      <c r="E7547" s="5">
        <v>19590</v>
      </c>
      <c r="F7547" s="6">
        <v>1389.64</v>
      </c>
      <c r="H7547" s="15" t="str">
        <f t="shared" si="702"/>
        <v>Medium</v>
      </c>
      <c r="I7547" s="11" t="str">
        <f t="shared" si="703"/>
        <v>Large</v>
      </c>
      <c r="J7547" s="11" t="str">
        <f t="shared" si="704"/>
        <v>North</v>
      </c>
      <c r="K7547" s="11" t="str">
        <f t="shared" si="705"/>
        <v>2010s</v>
      </c>
      <c r="L7547" s="11" t="str">
        <f t="shared" si="706"/>
        <v>Cereal</v>
      </c>
      <c r="M7547" s="18">
        <f t="shared" si="707"/>
        <v>7.0936191934660553E-2</v>
      </c>
    </row>
    <row r="7548" spans="1:13">
      <c r="A7548" s="4">
        <v>2017</v>
      </c>
      <c r="B7548" s="5" t="s">
        <v>257</v>
      </c>
      <c r="C7548" s="5" t="s">
        <v>261</v>
      </c>
      <c r="D7548" s="5" t="s">
        <v>16</v>
      </c>
      <c r="E7548" s="5">
        <v>350</v>
      </c>
      <c r="F7548" s="6">
        <v>1750</v>
      </c>
      <c r="H7548" s="15" t="str">
        <f t="shared" si="702"/>
        <v>Medium</v>
      </c>
      <c r="I7548" s="11" t="str">
        <f t="shared" si="703"/>
        <v>Small</v>
      </c>
      <c r="J7548" s="11" t="str">
        <f t="shared" si="704"/>
        <v>North</v>
      </c>
      <c r="K7548" s="11" t="str">
        <f t="shared" si="705"/>
        <v>2010s</v>
      </c>
      <c r="L7548" s="11" t="str">
        <f t="shared" si="706"/>
        <v>Cereal</v>
      </c>
      <c r="M7548" s="18">
        <f t="shared" si="707"/>
        <v>5</v>
      </c>
    </row>
    <row r="7549" spans="1:13">
      <c r="A7549" s="4">
        <v>2008</v>
      </c>
      <c r="B7549" s="5" t="s">
        <v>257</v>
      </c>
      <c r="C7549" s="5" t="s">
        <v>262</v>
      </c>
      <c r="D7549" s="5" t="s">
        <v>15</v>
      </c>
      <c r="E7549" s="5">
        <v>11600</v>
      </c>
      <c r="F7549" s="6">
        <v>1668.97</v>
      </c>
      <c r="H7549" s="15" t="str">
        <f t="shared" si="702"/>
        <v>Medium</v>
      </c>
      <c r="I7549" s="11" t="str">
        <f t="shared" si="703"/>
        <v>Large</v>
      </c>
      <c r="J7549" s="11" t="str">
        <f t="shared" si="704"/>
        <v>North</v>
      </c>
      <c r="K7549" s="11" t="str">
        <f t="shared" si="705"/>
        <v>2000s</v>
      </c>
      <c r="L7549" s="11" t="str">
        <f t="shared" si="706"/>
        <v>Cereal</v>
      </c>
      <c r="M7549" s="18">
        <f t="shared" si="707"/>
        <v>0.14387672413793104</v>
      </c>
    </row>
    <row r="7550" spans="1:13">
      <c r="A7550" s="4">
        <v>2008</v>
      </c>
      <c r="B7550" s="5" t="s">
        <v>257</v>
      </c>
      <c r="C7550" s="5" t="s">
        <v>262</v>
      </c>
      <c r="D7550" s="5" t="s">
        <v>16</v>
      </c>
      <c r="E7550" s="5">
        <v>390</v>
      </c>
      <c r="F7550" s="6">
        <v>1256.4100000000001</v>
      </c>
      <c r="H7550" s="15" t="str">
        <f t="shared" si="702"/>
        <v>Medium</v>
      </c>
      <c r="I7550" s="11" t="str">
        <f t="shared" si="703"/>
        <v>Small</v>
      </c>
      <c r="J7550" s="11" t="str">
        <f t="shared" si="704"/>
        <v>North</v>
      </c>
      <c r="K7550" s="11" t="str">
        <f t="shared" si="705"/>
        <v>2000s</v>
      </c>
      <c r="L7550" s="11" t="str">
        <f t="shared" si="706"/>
        <v>Cereal</v>
      </c>
      <c r="M7550" s="18">
        <f t="shared" si="707"/>
        <v>3.2215641025641029</v>
      </c>
    </row>
    <row r="7551" spans="1:13">
      <c r="A7551" s="4">
        <v>2009</v>
      </c>
      <c r="B7551" s="5" t="s">
        <v>257</v>
      </c>
      <c r="C7551" s="5" t="s">
        <v>262</v>
      </c>
      <c r="D7551" s="5" t="s">
        <v>15</v>
      </c>
      <c r="E7551" s="5">
        <v>10800</v>
      </c>
      <c r="F7551" s="6">
        <v>1379.63</v>
      </c>
      <c r="H7551" s="15" t="str">
        <f t="shared" si="702"/>
        <v>Medium</v>
      </c>
      <c r="I7551" s="11" t="str">
        <f t="shared" si="703"/>
        <v>Large</v>
      </c>
      <c r="J7551" s="11" t="str">
        <f t="shared" si="704"/>
        <v>North</v>
      </c>
      <c r="K7551" s="11" t="str">
        <f t="shared" si="705"/>
        <v>2000s</v>
      </c>
      <c r="L7551" s="11" t="str">
        <f t="shared" si="706"/>
        <v>Cereal</v>
      </c>
      <c r="M7551" s="18">
        <f t="shared" si="707"/>
        <v>0.12774351851851853</v>
      </c>
    </row>
    <row r="7552" spans="1:13">
      <c r="A7552" s="4">
        <v>2009</v>
      </c>
      <c r="B7552" s="5" t="s">
        <v>257</v>
      </c>
      <c r="C7552" s="5" t="s">
        <v>262</v>
      </c>
      <c r="D7552" s="5" t="s">
        <v>16</v>
      </c>
      <c r="E7552" s="5">
        <v>280</v>
      </c>
      <c r="F7552" s="6">
        <v>1250</v>
      </c>
      <c r="H7552" s="15" t="str">
        <f t="shared" si="702"/>
        <v>Medium</v>
      </c>
      <c r="I7552" s="11" t="str">
        <f t="shared" si="703"/>
        <v>Small</v>
      </c>
      <c r="J7552" s="11" t="str">
        <f t="shared" si="704"/>
        <v>North</v>
      </c>
      <c r="K7552" s="11" t="str">
        <f t="shared" si="705"/>
        <v>2000s</v>
      </c>
      <c r="L7552" s="11" t="str">
        <f t="shared" si="706"/>
        <v>Cereal</v>
      </c>
      <c r="M7552" s="18">
        <f t="shared" si="707"/>
        <v>4.4642857142857144</v>
      </c>
    </row>
    <row r="7553" spans="1:13">
      <c r="A7553" s="4">
        <v>2010</v>
      </c>
      <c r="B7553" s="5" t="s">
        <v>257</v>
      </c>
      <c r="C7553" s="5" t="s">
        <v>262</v>
      </c>
      <c r="D7553" s="5" t="s">
        <v>15</v>
      </c>
      <c r="E7553" s="5">
        <v>10400</v>
      </c>
      <c r="F7553" s="6">
        <v>1647.12</v>
      </c>
      <c r="H7553" s="15" t="str">
        <f t="shared" si="702"/>
        <v>Medium</v>
      </c>
      <c r="I7553" s="11" t="str">
        <f t="shared" si="703"/>
        <v>Large</v>
      </c>
      <c r="J7553" s="11" t="str">
        <f t="shared" si="704"/>
        <v>North</v>
      </c>
      <c r="K7553" s="11" t="str">
        <f t="shared" si="705"/>
        <v>2010s</v>
      </c>
      <c r="L7553" s="11" t="str">
        <f t="shared" si="706"/>
        <v>Cereal</v>
      </c>
      <c r="M7553" s="18">
        <f t="shared" si="707"/>
        <v>0.15837692307692305</v>
      </c>
    </row>
    <row r="7554" spans="1:13">
      <c r="A7554" s="4">
        <v>2010</v>
      </c>
      <c r="B7554" s="5" t="s">
        <v>257</v>
      </c>
      <c r="C7554" s="5" t="s">
        <v>262</v>
      </c>
      <c r="D7554" s="5" t="s">
        <v>16</v>
      </c>
      <c r="E7554" s="5">
        <v>480</v>
      </c>
      <c r="F7554" s="6">
        <v>1250</v>
      </c>
      <c r="H7554" s="15" t="str">
        <f t="shared" si="702"/>
        <v>Medium</v>
      </c>
      <c r="I7554" s="11" t="str">
        <f t="shared" si="703"/>
        <v>Small</v>
      </c>
      <c r="J7554" s="11" t="str">
        <f t="shared" si="704"/>
        <v>North</v>
      </c>
      <c r="K7554" s="11" t="str">
        <f t="shared" si="705"/>
        <v>2010s</v>
      </c>
      <c r="L7554" s="11" t="str">
        <f t="shared" si="706"/>
        <v>Cereal</v>
      </c>
      <c r="M7554" s="18">
        <f t="shared" si="707"/>
        <v>2.6041666666666665</v>
      </c>
    </row>
    <row r="7555" spans="1:13">
      <c r="A7555" s="4">
        <v>2011</v>
      </c>
      <c r="B7555" s="5" t="s">
        <v>257</v>
      </c>
      <c r="C7555" s="5" t="s">
        <v>262</v>
      </c>
      <c r="D7555" s="5" t="s">
        <v>15</v>
      </c>
      <c r="E7555" s="5">
        <v>10620</v>
      </c>
      <c r="F7555" s="6">
        <v>1616.76</v>
      </c>
      <c r="H7555" s="15" t="str">
        <f t="shared" ref="H7555:H7618" si="708">IF(F7555&lt;1000,"Low",IF(F7555&lt;3000,"Medium","High"))</f>
        <v>Medium</v>
      </c>
      <c r="I7555" s="11" t="str">
        <f t="shared" ref="I7555:I7618" si="709">IF(E7555&lt;1000,"Small",IF(E7555&lt;5000,"Medium","Large"))</f>
        <v>Large</v>
      </c>
      <c r="J7555" s="11" t="str">
        <f t="shared" ref="J7555:J7618" si="710">IF(OR(B7555="Punjab",B7555="Haryana",B7555="Himachal Pradesh",B7555="Jammu and Kashmir",B7555="Uttarakhand",B7555="Delhi",B7555="Chandigarh"),"North",IF(OR(B7555="Tamil Nadu",B7555="Karnataka",B7555="Kerala",B7555="Andhra Pradesh",B7555="Telangana"),"South",IF(OR(B7555="Maharashtra",B7555="Gujarat",B7555="Goa",B7555="Rajasthan"),"West",IF(OR(B7555="West Bengal",B7555="Bihar",B7555="Jharkhand",B7555="Odisha",B7555="Assam",B7555="Sikkim",B7555="Arunachal Pradesh",B7555="Manipur",B7555="Meghalaya",B7555="Mizoram",B7555="Nagaland",B7555="Tripura"),"East","Central"))))</f>
        <v>North</v>
      </c>
      <c r="K7555" s="11" t="str">
        <f t="shared" ref="K7555:K7618" si="711">LEFT(A7555,3)&amp;"0s"</f>
        <v>2010s</v>
      </c>
      <c r="L7555" s="11" t="str">
        <f t="shared" ref="L7555:L7618" si="712">IF(D7555="Rice","Cereal",IF(D7555="Maize","Cereal",IF(D7555="Chickpea","Pulse",IF(D7555="Cotton","Fiber","Other"))))</f>
        <v>Cereal</v>
      </c>
      <c r="M7555" s="18">
        <f t="shared" ref="M7555:M7618" si="713">F7555/E7555</f>
        <v>0.15223728813559323</v>
      </c>
    </row>
    <row r="7556" spans="1:13">
      <c r="A7556" s="4">
        <v>2011</v>
      </c>
      <c r="B7556" s="5" t="s">
        <v>257</v>
      </c>
      <c r="C7556" s="5" t="s">
        <v>262</v>
      </c>
      <c r="D7556" s="5" t="s">
        <v>16</v>
      </c>
      <c r="E7556" s="5">
        <v>460</v>
      </c>
      <c r="F7556" s="6">
        <v>1260.8699999999999</v>
      </c>
      <c r="H7556" s="15" t="str">
        <f t="shared" si="708"/>
        <v>Medium</v>
      </c>
      <c r="I7556" s="11" t="str">
        <f t="shared" si="709"/>
        <v>Small</v>
      </c>
      <c r="J7556" s="11" t="str">
        <f t="shared" si="710"/>
        <v>North</v>
      </c>
      <c r="K7556" s="11" t="str">
        <f t="shared" si="711"/>
        <v>2010s</v>
      </c>
      <c r="L7556" s="11" t="str">
        <f t="shared" si="712"/>
        <v>Cereal</v>
      </c>
      <c r="M7556" s="18">
        <f t="shared" si="713"/>
        <v>2.7410217391304346</v>
      </c>
    </row>
    <row r="7557" spans="1:13">
      <c r="A7557" s="4">
        <v>2012</v>
      </c>
      <c r="B7557" s="5" t="s">
        <v>257</v>
      </c>
      <c r="C7557" s="5" t="s">
        <v>262</v>
      </c>
      <c r="D7557" s="5" t="s">
        <v>15</v>
      </c>
      <c r="E7557" s="5">
        <v>9920</v>
      </c>
      <c r="F7557" s="6">
        <v>1875</v>
      </c>
      <c r="H7557" s="15" t="str">
        <f t="shared" si="708"/>
        <v>Medium</v>
      </c>
      <c r="I7557" s="11" t="str">
        <f t="shared" si="709"/>
        <v>Large</v>
      </c>
      <c r="J7557" s="11" t="str">
        <f t="shared" si="710"/>
        <v>North</v>
      </c>
      <c r="K7557" s="11" t="str">
        <f t="shared" si="711"/>
        <v>2010s</v>
      </c>
      <c r="L7557" s="11" t="str">
        <f t="shared" si="712"/>
        <v>Cereal</v>
      </c>
      <c r="M7557" s="18">
        <f t="shared" si="713"/>
        <v>0.18901209677419356</v>
      </c>
    </row>
    <row r="7558" spans="1:13">
      <c r="A7558" s="4">
        <v>2012</v>
      </c>
      <c r="B7558" s="5" t="s">
        <v>257</v>
      </c>
      <c r="C7558" s="5" t="s">
        <v>262</v>
      </c>
      <c r="D7558" s="5" t="s">
        <v>16</v>
      </c>
      <c r="E7558" s="5">
        <v>590</v>
      </c>
      <c r="F7558" s="6">
        <v>1033.9000000000001</v>
      </c>
      <c r="H7558" s="15" t="str">
        <f t="shared" si="708"/>
        <v>Medium</v>
      </c>
      <c r="I7558" s="11" t="str">
        <f t="shared" si="709"/>
        <v>Small</v>
      </c>
      <c r="J7558" s="11" t="str">
        <f t="shared" si="710"/>
        <v>North</v>
      </c>
      <c r="K7558" s="11" t="str">
        <f t="shared" si="711"/>
        <v>2010s</v>
      </c>
      <c r="L7558" s="11" t="str">
        <f t="shared" si="712"/>
        <v>Cereal</v>
      </c>
      <c r="M7558" s="18">
        <f t="shared" si="713"/>
        <v>1.7523728813559323</v>
      </c>
    </row>
    <row r="7559" spans="1:13">
      <c r="A7559" s="4">
        <v>2013</v>
      </c>
      <c r="B7559" s="5" t="s">
        <v>257</v>
      </c>
      <c r="C7559" s="5" t="s">
        <v>262</v>
      </c>
      <c r="D7559" s="5" t="s">
        <v>15</v>
      </c>
      <c r="E7559" s="5">
        <v>9010</v>
      </c>
      <c r="F7559" s="6">
        <v>1773.58</v>
      </c>
      <c r="H7559" s="15" t="str">
        <f t="shared" si="708"/>
        <v>Medium</v>
      </c>
      <c r="I7559" s="11" t="str">
        <f t="shared" si="709"/>
        <v>Large</v>
      </c>
      <c r="J7559" s="11" t="str">
        <f t="shared" si="710"/>
        <v>North</v>
      </c>
      <c r="K7559" s="11" t="str">
        <f t="shared" si="711"/>
        <v>2010s</v>
      </c>
      <c r="L7559" s="11" t="str">
        <f t="shared" si="712"/>
        <v>Cereal</v>
      </c>
      <c r="M7559" s="18">
        <f t="shared" si="713"/>
        <v>0.19684572697003327</v>
      </c>
    </row>
    <row r="7560" spans="1:13">
      <c r="A7560" s="4">
        <v>2013</v>
      </c>
      <c r="B7560" s="5" t="s">
        <v>257</v>
      </c>
      <c r="C7560" s="5" t="s">
        <v>262</v>
      </c>
      <c r="D7560" s="5" t="s">
        <v>16</v>
      </c>
      <c r="E7560" s="5">
        <v>1040</v>
      </c>
      <c r="F7560" s="6">
        <v>1038.46</v>
      </c>
      <c r="H7560" s="15" t="str">
        <f t="shared" si="708"/>
        <v>Medium</v>
      </c>
      <c r="I7560" s="11" t="str">
        <f t="shared" si="709"/>
        <v>Medium</v>
      </c>
      <c r="J7560" s="11" t="str">
        <f t="shared" si="710"/>
        <v>North</v>
      </c>
      <c r="K7560" s="11" t="str">
        <f t="shared" si="711"/>
        <v>2010s</v>
      </c>
      <c r="L7560" s="11" t="str">
        <f t="shared" si="712"/>
        <v>Cereal</v>
      </c>
      <c r="M7560" s="18">
        <f t="shared" si="713"/>
        <v>0.99851923076923077</v>
      </c>
    </row>
    <row r="7561" spans="1:13">
      <c r="A7561" s="4">
        <v>2013</v>
      </c>
      <c r="B7561" s="5" t="s">
        <v>257</v>
      </c>
      <c r="C7561" s="5" t="s">
        <v>262</v>
      </c>
      <c r="D7561" s="5" t="s">
        <v>17</v>
      </c>
      <c r="E7561" s="5">
        <v>10</v>
      </c>
      <c r="F7561" s="6">
        <v>1000</v>
      </c>
      <c r="H7561" s="15" t="str">
        <f t="shared" si="708"/>
        <v>Medium</v>
      </c>
      <c r="I7561" s="11" t="str">
        <f t="shared" si="709"/>
        <v>Small</v>
      </c>
      <c r="J7561" s="11" t="str">
        <f t="shared" si="710"/>
        <v>North</v>
      </c>
      <c r="K7561" s="11" t="str">
        <f t="shared" si="711"/>
        <v>2010s</v>
      </c>
      <c r="L7561" s="11" t="str">
        <f t="shared" si="712"/>
        <v>Pulse</v>
      </c>
      <c r="M7561" s="18">
        <f t="shared" si="713"/>
        <v>100</v>
      </c>
    </row>
    <row r="7562" spans="1:13">
      <c r="A7562" s="4">
        <v>2014</v>
      </c>
      <c r="B7562" s="5" t="s">
        <v>257</v>
      </c>
      <c r="C7562" s="5" t="s">
        <v>262</v>
      </c>
      <c r="D7562" s="5" t="s">
        <v>15</v>
      </c>
      <c r="E7562" s="5">
        <v>9920</v>
      </c>
      <c r="F7562" s="6">
        <v>1663.31</v>
      </c>
      <c r="H7562" s="15" t="str">
        <f t="shared" si="708"/>
        <v>Medium</v>
      </c>
      <c r="I7562" s="11" t="str">
        <f t="shared" si="709"/>
        <v>Large</v>
      </c>
      <c r="J7562" s="11" t="str">
        <f t="shared" si="710"/>
        <v>North</v>
      </c>
      <c r="K7562" s="11" t="str">
        <f t="shared" si="711"/>
        <v>2010s</v>
      </c>
      <c r="L7562" s="11" t="str">
        <f t="shared" si="712"/>
        <v>Cereal</v>
      </c>
      <c r="M7562" s="18">
        <f t="shared" si="713"/>
        <v>0.16767237903225807</v>
      </c>
    </row>
    <row r="7563" spans="1:13">
      <c r="A7563" s="4">
        <v>2014</v>
      </c>
      <c r="B7563" s="5" t="s">
        <v>257</v>
      </c>
      <c r="C7563" s="5" t="s">
        <v>262</v>
      </c>
      <c r="D7563" s="5" t="s">
        <v>16</v>
      </c>
      <c r="E7563" s="5">
        <v>410</v>
      </c>
      <c r="F7563" s="6">
        <v>2585.37</v>
      </c>
      <c r="H7563" s="15" t="str">
        <f t="shared" si="708"/>
        <v>Medium</v>
      </c>
      <c r="I7563" s="11" t="str">
        <f t="shared" si="709"/>
        <v>Small</v>
      </c>
      <c r="J7563" s="11" t="str">
        <f t="shared" si="710"/>
        <v>North</v>
      </c>
      <c r="K7563" s="11" t="str">
        <f t="shared" si="711"/>
        <v>2010s</v>
      </c>
      <c r="L7563" s="11" t="str">
        <f t="shared" si="712"/>
        <v>Cereal</v>
      </c>
      <c r="M7563" s="18">
        <f t="shared" si="713"/>
        <v>6.3057804878048778</v>
      </c>
    </row>
    <row r="7564" spans="1:13">
      <c r="A7564" s="4">
        <v>2015</v>
      </c>
      <c r="B7564" s="5" t="s">
        <v>257</v>
      </c>
      <c r="C7564" s="5" t="s">
        <v>262</v>
      </c>
      <c r="D7564" s="5" t="s">
        <v>15</v>
      </c>
      <c r="E7564" s="5">
        <v>10740</v>
      </c>
      <c r="F7564" s="6">
        <v>1767.23</v>
      </c>
      <c r="H7564" s="15" t="str">
        <f t="shared" si="708"/>
        <v>Medium</v>
      </c>
      <c r="I7564" s="11" t="str">
        <f t="shared" si="709"/>
        <v>Large</v>
      </c>
      <c r="J7564" s="11" t="str">
        <f t="shared" si="710"/>
        <v>North</v>
      </c>
      <c r="K7564" s="11" t="str">
        <f t="shared" si="711"/>
        <v>2010s</v>
      </c>
      <c r="L7564" s="11" t="str">
        <f t="shared" si="712"/>
        <v>Cereal</v>
      </c>
      <c r="M7564" s="18">
        <f t="shared" si="713"/>
        <v>0.16454655493482309</v>
      </c>
    </row>
    <row r="7565" spans="1:13">
      <c r="A7565" s="4">
        <v>2015</v>
      </c>
      <c r="B7565" s="5" t="s">
        <v>257</v>
      </c>
      <c r="C7565" s="5" t="s">
        <v>262</v>
      </c>
      <c r="D7565" s="5" t="s">
        <v>16</v>
      </c>
      <c r="E7565" s="5">
        <v>410</v>
      </c>
      <c r="F7565" s="6">
        <v>2560.98</v>
      </c>
      <c r="H7565" s="15" t="str">
        <f t="shared" si="708"/>
        <v>Medium</v>
      </c>
      <c r="I7565" s="11" t="str">
        <f t="shared" si="709"/>
        <v>Small</v>
      </c>
      <c r="J7565" s="11" t="str">
        <f t="shared" si="710"/>
        <v>North</v>
      </c>
      <c r="K7565" s="11" t="str">
        <f t="shared" si="711"/>
        <v>2010s</v>
      </c>
      <c r="L7565" s="11" t="str">
        <f t="shared" si="712"/>
        <v>Cereal</v>
      </c>
      <c r="M7565" s="18">
        <f t="shared" si="713"/>
        <v>6.2462926829268293</v>
      </c>
    </row>
    <row r="7566" spans="1:13">
      <c r="A7566" s="4">
        <v>2016</v>
      </c>
      <c r="B7566" s="5" t="s">
        <v>257</v>
      </c>
      <c r="C7566" s="5" t="s">
        <v>262</v>
      </c>
      <c r="D7566" s="5" t="s">
        <v>15</v>
      </c>
      <c r="E7566" s="5">
        <v>10110</v>
      </c>
      <c r="F7566" s="6">
        <v>1769.86</v>
      </c>
      <c r="H7566" s="15" t="str">
        <f t="shared" si="708"/>
        <v>Medium</v>
      </c>
      <c r="I7566" s="11" t="str">
        <f t="shared" si="709"/>
        <v>Large</v>
      </c>
      <c r="J7566" s="11" t="str">
        <f t="shared" si="710"/>
        <v>North</v>
      </c>
      <c r="K7566" s="11" t="str">
        <f t="shared" si="711"/>
        <v>2010s</v>
      </c>
      <c r="L7566" s="11" t="str">
        <f t="shared" si="712"/>
        <v>Cereal</v>
      </c>
      <c r="M7566" s="18">
        <f t="shared" si="713"/>
        <v>0.17506033630069237</v>
      </c>
    </row>
    <row r="7567" spans="1:13">
      <c r="A7567" s="4">
        <v>2016</v>
      </c>
      <c r="B7567" s="5" t="s">
        <v>257</v>
      </c>
      <c r="C7567" s="5" t="s">
        <v>262</v>
      </c>
      <c r="D7567" s="5" t="s">
        <v>16</v>
      </c>
      <c r="E7567" s="5">
        <v>430</v>
      </c>
      <c r="F7567" s="6">
        <v>1615.21</v>
      </c>
      <c r="H7567" s="15" t="str">
        <f t="shared" si="708"/>
        <v>Medium</v>
      </c>
      <c r="I7567" s="11" t="str">
        <f t="shared" si="709"/>
        <v>Small</v>
      </c>
      <c r="J7567" s="11" t="str">
        <f t="shared" si="710"/>
        <v>North</v>
      </c>
      <c r="K7567" s="11" t="str">
        <f t="shared" si="711"/>
        <v>2010s</v>
      </c>
      <c r="L7567" s="11" t="str">
        <f t="shared" si="712"/>
        <v>Cereal</v>
      </c>
      <c r="M7567" s="18">
        <f t="shared" si="713"/>
        <v>3.7563023255813954</v>
      </c>
    </row>
    <row r="7568" spans="1:13">
      <c r="A7568" s="4">
        <v>2017</v>
      </c>
      <c r="B7568" s="5" t="s">
        <v>257</v>
      </c>
      <c r="C7568" s="5" t="s">
        <v>262</v>
      </c>
      <c r="D7568" s="5" t="s">
        <v>15</v>
      </c>
      <c r="E7568" s="5">
        <v>10250</v>
      </c>
      <c r="F7568" s="6">
        <v>1714.51</v>
      </c>
      <c r="H7568" s="15" t="str">
        <f t="shared" si="708"/>
        <v>Medium</v>
      </c>
      <c r="I7568" s="11" t="str">
        <f t="shared" si="709"/>
        <v>Large</v>
      </c>
      <c r="J7568" s="11" t="str">
        <f t="shared" si="710"/>
        <v>North</v>
      </c>
      <c r="K7568" s="11" t="str">
        <f t="shared" si="711"/>
        <v>2010s</v>
      </c>
      <c r="L7568" s="11" t="str">
        <f t="shared" si="712"/>
        <v>Cereal</v>
      </c>
      <c r="M7568" s="18">
        <f t="shared" si="713"/>
        <v>0.16726926829268293</v>
      </c>
    </row>
    <row r="7569" spans="1:13">
      <c r="A7569" s="4">
        <v>2017</v>
      </c>
      <c r="B7569" s="5" t="s">
        <v>257</v>
      </c>
      <c r="C7569" s="5" t="s">
        <v>262</v>
      </c>
      <c r="D7569" s="5" t="s">
        <v>16</v>
      </c>
      <c r="E7569" s="5">
        <v>470</v>
      </c>
      <c r="F7569" s="6">
        <v>2665.25</v>
      </c>
      <c r="H7569" s="15" t="str">
        <f t="shared" si="708"/>
        <v>Medium</v>
      </c>
      <c r="I7569" s="11" t="str">
        <f t="shared" si="709"/>
        <v>Small</v>
      </c>
      <c r="J7569" s="11" t="str">
        <f t="shared" si="710"/>
        <v>North</v>
      </c>
      <c r="K7569" s="11" t="str">
        <f t="shared" si="711"/>
        <v>2010s</v>
      </c>
      <c r="L7569" s="11" t="str">
        <f t="shared" si="712"/>
        <v>Cereal</v>
      </c>
      <c r="M7569" s="18">
        <f t="shared" si="713"/>
        <v>5.6707446808510635</v>
      </c>
    </row>
    <row r="7570" spans="1:13">
      <c r="A7570" s="4">
        <v>2008</v>
      </c>
      <c r="B7570" s="5" t="s">
        <v>257</v>
      </c>
      <c r="C7570" s="5" t="s">
        <v>263</v>
      </c>
      <c r="D7570" s="5" t="s">
        <v>15</v>
      </c>
      <c r="E7570" s="5">
        <v>15390</v>
      </c>
      <c r="F7570" s="6">
        <v>1636.78</v>
      </c>
      <c r="H7570" s="15" t="str">
        <f t="shared" si="708"/>
        <v>Medium</v>
      </c>
      <c r="I7570" s="11" t="str">
        <f t="shared" si="709"/>
        <v>Large</v>
      </c>
      <c r="J7570" s="11" t="str">
        <f t="shared" si="710"/>
        <v>North</v>
      </c>
      <c r="K7570" s="11" t="str">
        <f t="shared" si="711"/>
        <v>2000s</v>
      </c>
      <c r="L7570" s="11" t="str">
        <f t="shared" si="712"/>
        <v>Cereal</v>
      </c>
      <c r="M7570" s="18">
        <f t="shared" si="713"/>
        <v>0.10635347628330084</v>
      </c>
    </row>
    <row r="7571" spans="1:13">
      <c r="A7571" s="4">
        <v>2008</v>
      </c>
      <c r="B7571" s="5" t="s">
        <v>257</v>
      </c>
      <c r="C7571" s="5" t="s">
        <v>263</v>
      </c>
      <c r="D7571" s="5" t="s">
        <v>16</v>
      </c>
      <c r="E7571" s="5">
        <v>2040</v>
      </c>
      <c r="F7571" s="6">
        <v>1024.51</v>
      </c>
      <c r="H7571" s="15" t="str">
        <f t="shared" si="708"/>
        <v>Medium</v>
      </c>
      <c r="I7571" s="11" t="str">
        <f t="shared" si="709"/>
        <v>Medium</v>
      </c>
      <c r="J7571" s="11" t="str">
        <f t="shared" si="710"/>
        <v>North</v>
      </c>
      <c r="K7571" s="11" t="str">
        <f t="shared" si="711"/>
        <v>2000s</v>
      </c>
      <c r="L7571" s="11" t="str">
        <f t="shared" si="712"/>
        <v>Cereal</v>
      </c>
      <c r="M7571" s="18">
        <f t="shared" si="713"/>
        <v>0.50221078431372546</v>
      </c>
    </row>
    <row r="7572" spans="1:13">
      <c r="A7572" s="4">
        <v>2009</v>
      </c>
      <c r="B7572" s="5" t="s">
        <v>257</v>
      </c>
      <c r="C7572" s="5" t="s">
        <v>263</v>
      </c>
      <c r="D7572" s="5" t="s">
        <v>15</v>
      </c>
      <c r="E7572" s="5">
        <v>13640</v>
      </c>
      <c r="F7572" s="6">
        <v>1229.47</v>
      </c>
      <c r="H7572" s="15" t="str">
        <f t="shared" si="708"/>
        <v>Medium</v>
      </c>
      <c r="I7572" s="11" t="str">
        <f t="shared" si="709"/>
        <v>Large</v>
      </c>
      <c r="J7572" s="11" t="str">
        <f t="shared" si="710"/>
        <v>North</v>
      </c>
      <c r="K7572" s="11" t="str">
        <f t="shared" si="711"/>
        <v>2000s</v>
      </c>
      <c r="L7572" s="11" t="str">
        <f t="shared" si="712"/>
        <v>Cereal</v>
      </c>
      <c r="M7572" s="18">
        <f t="shared" si="713"/>
        <v>9.0137096774193556E-2</v>
      </c>
    </row>
    <row r="7573" spans="1:13">
      <c r="A7573" s="4">
        <v>2009</v>
      </c>
      <c r="B7573" s="5" t="s">
        <v>257</v>
      </c>
      <c r="C7573" s="5" t="s">
        <v>263</v>
      </c>
      <c r="D7573" s="5" t="s">
        <v>16</v>
      </c>
      <c r="E7573" s="5">
        <v>890</v>
      </c>
      <c r="F7573" s="6">
        <v>2168.54</v>
      </c>
      <c r="H7573" s="15" t="str">
        <f t="shared" si="708"/>
        <v>Medium</v>
      </c>
      <c r="I7573" s="11" t="str">
        <f t="shared" si="709"/>
        <v>Small</v>
      </c>
      <c r="J7573" s="11" t="str">
        <f t="shared" si="710"/>
        <v>North</v>
      </c>
      <c r="K7573" s="11" t="str">
        <f t="shared" si="711"/>
        <v>2000s</v>
      </c>
      <c r="L7573" s="11" t="str">
        <f t="shared" si="712"/>
        <v>Cereal</v>
      </c>
      <c r="M7573" s="18">
        <f t="shared" si="713"/>
        <v>2.4365617977528089</v>
      </c>
    </row>
    <row r="7574" spans="1:13">
      <c r="A7574" s="4">
        <v>2009</v>
      </c>
      <c r="B7574" s="5" t="s">
        <v>257</v>
      </c>
      <c r="C7574" s="5" t="s">
        <v>263</v>
      </c>
      <c r="D7574" s="5" t="s">
        <v>17</v>
      </c>
      <c r="E7574" s="5">
        <v>10</v>
      </c>
      <c r="F7574" s="6">
        <v>1000</v>
      </c>
      <c r="H7574" s="15" t="str">
        <f t="shared" si="708"/>
        <v>Medium</v>
      </c>
      <c r="I7574" s="11" t="str">
        <f t="shared" si="709"/>
        <v>Small</v>
      </c>
      <c r="J7574" s="11" t="str">
        <f t="shared" si="710"/>
        <v>North</v>
      </c>
      <c r="K7574" s="11" t="str">
        <f t="shared" si="711"/>
        <v>2000s</v>
      </c>
      <c r="L7574" s="11" t="str">
        <f t="shared" si="712"/>
        <v>Pulse</v>
      </c>
      <c r="M7574" s="18">
        <f t="shared" si="713"/>
        <v>100</v>
      </c>
    </row>
    <row r="7575" spans="1:13">
      <c r="A7575" s="4">
        <v>2010</v>
      </c>
      <c r="B7575" s="5" t="s">
        <v>257</v>
      </c>
      <c r="C7575" s="5" t="s">
        <v>263</v>
      </c>
      <c r="D7575" s="5" t="s">
        <v>15</v>
      </c>
      <c r="E7575" s="5">
        <v>11400</v>
      </c>
      <c r="F7575" s="6">
        <v>1461.4</v>
      </c>
      <c r="H7575" s="15" t="str">
        <f t="shared" si="708"/>
        <v>Medium</v>
      </c>
      <c r="I7575" s="11" t="str">
        <f t="shared" si="709"/>
        <v>Large</v>
      </c>
      <c r="J7575" s="11" t="str">
        <f t="shared" si="710"/>
        <v>North</v>
      </c>
      <c r="K7575" s="11" t="str">
        <f t="shared" si="711"/>
        <v>2010s</v>
      </c>
      <c r="L7575" s="11" t="str">
        <f t="shared" si="712"/>
        <v>Cereal</v>
      </c>
      <c r="M7575" s="18">
        <f t="shared" si="713"/>
        <v>0.12819298245614036</v>
      </c>
    </row>
    <row r="7576" spans="1:13">
      <c r="A7576" s="4">
        <v>2010</v>
      </c>
      <c r="B7576" s="5" t="s">
        <v>257</v>
      </c>
      <c r="C7576" s="5" t="s">
        <v>263</v>
      </c>
      <c r="D7576" s="5" t="s">
        <v>16</v>
      </c>
      <c r="E7576" s="5">
        <v>1940</v>
      </c>
      <c r="F7576" s="6">
        <v>1092.78</v>
      </c>
      <c r="H7576" s="15" t="str">
        <f t="shared" si="708"/>
        <v>Medium</v>
      </c>
      <c r="I7576" s="11" t="str">
        <f t="shared" si="709"/>
        <v>Medium</v>
      </c>
      <c r="J7576" s="11" t="str">
        <f t="shared" si="710"/>
        <v>North</v>
      </c>
      <c r="K7576" s="11" t="str">
        <f t="shared" si="711"/>
        <v>2010s</v>
      </c>
      <c r="L7576" s="11" t="str">
        <f t="shared" si="712"/>
        <v>Cereal</v>
      </c>
      <c r="M7576" s="18">
        <f t="shared" si="713"/>
        <v>0.56328865979381437</v>
      </c>
    </row>
    <row r="7577" spans="1:13">
      <c r="A7577" s="4">
        <v>2010</v>
      </c>
      <c r="B7577" s="5" t="s">
        <v>257</v>
      </c>
      <c r="C7577" s="5" t="s">
        <v>263</v>
      </c>
      <c r="D7577" s="5" t="s">
        <v>17</v>
      </c>
      <c r="E7577" s="5">
        <v>20</v>
      </c>
      <c r="F7577" s="6">
        <v>500</v>
      </c>
      <c r="H7577" s="15" t="str">
        <f t="shared" si="708"/>
        <v>Low</v>
      </c>
      <c r="I7577" s="11" t="str">
        <f t="shared" si="709"/>
        <v>Small</v>
      </c>
      <c r="J7577" s="11" t="str">
        <f t="shared" si="710"/>
        <v>North</v>
      </c>
      <c r="K7577" s="11" t="str">
        <f t="shared" si="711"/>
        <v>2010s</v>
      </c>
      <c r="L7577" s="11" t="str">
        <f t="shared" si="712"/>
        <v>Pulse</v>
      </c>
      <c r="M7577" s="18">
        <f t="shared" si="713"/>
        <v>25</v>
      </c>
    </row>
    <row r="7578" spans="1:13">
      <c r="A7578" s="4">
        <v>2011</v>
      </c>
      <c r="B7578" s="5" t="s">
        <v>257</v>
      </c>
      <c r="C7578" s="5" t="s">
        <v>263</v>
      </c>
      <c r="D7578" s="5" t="s">
        <v>15</v>
      </c>
      <c r="E7578" s="5">
        <v>12380</v>
      </c>
      <c r="F7578" s="6">
        <v>1487.08</v>
      </c>
      <c r="H7578" s="15" t="str">
        <f t="shared" si="708"/>
        <v>Medium</v>
      </c>
      <c r="I7578" s="11" t="str">
        <f t="shared" si="709"/>
        <v>Large</v>
      </c>
      <c r="J7578" s="11" t="str">
        <f t="shared" si="710"/>
        <v>North</v>
      </c>
      <c r="K7578" s="11" t="str">
        <f t="shared" si="711"/>
        <v>2010s</v>
      </c>
      <c r="L7578" s="11" t="str">
        <f t="shared" si="712"/>
        <v>Cereal</v>
      </c>
      <c r="M7578" s="18">
        <f t="shared" si="713"/>
        <v>0.12011954765751211</v>
      </c>
    </row>
    <row r="7579" spans="1:13">
      <c r="A7579" s="4">
        <v>2011</v>
      </c>
      <c r="B7579" s="5" t="s">
        <v>257</v>
      </c>
      <c r="C7579" s="5" t="s">
        <v>263</v>
      </c>
      <c r="D7579" s="5" t="s">
        <v>16</v>
      </c>
      <c r="E7579" s="5">
        <v>1780</v>
      </c>
      <c r="F7579" s="6">
        <v>1101.1199999999999</v>
      </c>
      <c r="H7579" s="15" t="str">
        <f t="shared" si="708"/>
        <v>Medium</v>
      </c>
      <c r="I7579" s="11" t="str">
        <f t="shared" si="709"/>
        <v>Medium</v>
      </c>
      <c r="J7579" s="11" t="str">
        <f t="shared" si="710"/>
        <v>North</v>
      </c>
      <c r="K7579" s="11" t="str">
        <f t="shared" si="711"/>
        <v>2010s</v>
      </c>
      <c r="L7579" s="11" t="str">
        <f t="shared" si="712"/>
        <v>Cereal</v>
      </c>
      <c r="M7579" s="18">
        <f t="shared" si="713"/>
        <v>0.61860674157303364</v>
      </c>
    </row>
    <row r="7580" spans="1:13">
      <c r="A7580" s="4">
        <v>2011</v>
      </c>
      <c r="B7580" s="5" t="s">
        <v>257</v>
      </c>
      <c r="C7580" s="5" t="s">
        <v>263</v>
      </c>
      <c r="D7580" s="5" t="s">
        <v>17</v>
      </c>
      <c r="E7580" s="5">
        <v>20</v>
      </c>
      <c r="F7580" s="6">
        <v>500</v>
      </c>
      <c r="H7580" s="15" t="str">
        <f t="shared" si="708"/>
        <v>Low</v>
      </c>
      <c r="I7580" s="11" t="str">
        <f t="shared" si="709"/>
        <v>Small</v>
      </c>
      <c r="J7580" s="11" t="str">
        <f t="shared" si="710"/>
        <v>North</v>
      </c>
      <c r="K7580" s="11" t="str">
        <f t="shared" si="711"/>
        <v>2010s</v>
      </c>
      <c r="L7580" s="11" t="str">
        <f t="shared" si="712"/>
        <v>Pulse</v>
      </c>
      <c r="M7580" s="18">
        <f t="shared" si="713"/>
        <v>25</v>
      </c>
    </row>
    <row r="7581" spans="1:13">
      <c r="A7581" s="4">
        <v>2012</v>
      </c>
      <c r="B7581" s="5" t="s">
        <v>257</v>
      </c>
      <c r="C7581" s="5" t="s">
        <v>263</v>
      </c>
      <c r="D7581" s="5" t="s">
        <v>15</v>
      </c>
      <c r="E7581" s="5">
        <v>11110</v>
      </c>
      <c r="F7581" s="6">
        <v>1441.04</v>
      </c>
      <c r="H7581" s="15" t="str">
        <f t="shared" si="708"/>
        <v>Medium</v>
      </c>
      <c r="I7581" s="11" t="str">
        <f t="shared" si="709"/>
        <v>Large</v>
      </c>
      <c r="J7581" s="11" t="str">
        <f t="shared" si="710"/>
        <v>North</v>
      </c>
      <c r="K7581" s="11" t="str">
        <f t="shared" si="711"/>
        <v>2010s</v>
      </c>
      <c r="L7581" s="11" t="str">
        <f t="shared" si="712"/>
        <v>Cereal</v>
      </c>
      <c r="M7581" s="18">
        <f t="shared" si="713"/>
        <v>0.1297065706570657</v>
      </c>
    </row>
    <row r="7582" spans="1:13">
      <c r="A7582" s="4">
        <v>2012</v>
      </c>
      <c r="B7582" s="5" t="s">
        <v>257</v>
      </c>
      <c r="C7582" s="5" t="s">
        <v>263</v>
      </c>
      <c r="D7582" s="5" t="s">
        <v>16</v>
      </c>
      <c r="E7582" s="5">
        <v>2110</v>
      </c>
      <c r="F7582" s="6">
        <v>1156.4000000000001</v>
      </c>
      <c r="H7582" s="15" t="str">
        <f t="shared" si="708"/>
        <v>Medium</v>
      </c>
      <c r="I7582" s="11" t="str">
        <f t="shared" si="709"/>
        <v>Medium</v>
      </c>
      <c r="J7582" s="11" t="str">
        <f t="shared" si="710"/>
        <v>North</v>
      </c>
      <c r="K7582" s="11" t="str">
        <f t="shared" si="711"/>
        <v>2010s</v>
      </c>
      <c r="L7582" s="11" t="str">
        <f t="shared" si="712"/>
        <v>Cereal</v>
      </c>
      <c r="M7582" s="18">
        <f t="shared" si="713"/>
        <v>0.54805687203791476</v>
      </c>
    </row>
    <row r="7583" spans="1:13">
      <c r="A7583" s="4">
        <v>2012</v>
      </c>
      <c r="B7583" s="5" t="s">
        <v>257</v>
      </c>
      <c r="C7583" s="5" t="s">
        <v>263</v>
      </c>
      <c r="D7583" s="5" t="s">
        <v>17</v>
      </c>
      <c r="E7583" s="5">
        <v>10</v>
      </c>
      <c r="F7583" s="6">
        <v>1000</v>
      </c>
      <c r="H7583" s="15" t="str">
        <f t="shared" si="708"/>
        <v>Medium</v>
      </c>
      <c r="I7583" s="11" t="str">
        <f t="shared" si="709"/>
        <v>Small</v>
      </c>
      <c r="J7583" s="11" t="str">
        <f t="shared" si="710"/>
        <v>North</v>
      </c>
      <c r="K7583" s="11" t="str">
        <f t="shared" si="711"/>
        <v>2010s</v>
      </c>
      <c r="L7583" s="11" t="str">
        <f t="shared" si="712"/>
        <v>Pulse</v>
      </c>
      <c r="M7583" s="18">
        <f t="shared" si="713"/>
        <v>100</v>
      </c>
    </row>
    <row r="7584" spans="1:13">
      <c r="A7584" s="4">
        <v>2013</v>
      </c>
      <c r="B7584" s="5" t="s">
        <v>257</v>
      </c>
      <c r="C7584" s="5" t="s">
        <v>263</v>
      </c>
      <c r="D7584" s="5" t="s">
        <v>15</v>
      </c>
      <c r="E7584" s="5">
        <v>11350</v>
      </c>
      <c r="F7584" s="6">
        <v>1550.66</v>
      </c>
      <c r="H7584" s="15" t="str">
        <f t="shared" si="708"/>
        <v>Medium</v>
      </c>
      <c r="I7584" s="11" t="str">
        <f t="shared" si="709"/>
        <v>Large</v>
      </c>
      <c r="J7584" s="11" t="str">
        <f t="shared" si="710"/>
        <v>North</v>
      </c>
      <c r="K7584" s="11" t="str">
        <f t="shared" si="711"/>
        <v>2010s</v>
      </c>
      <c r="L7584" s="11" t="str">
        <f t="shared" si="712"/>
        <v>Cereal</v>
      </c>
      <c r="M7584" s="18">
        <f t="shared" si="713"/>
        <v>0.13662202643171806</v>
      </c>
    </row>
    <row r="7585" spans="1:13">
      <c r="A7585" s="4">
        <v>2013</v>
      </c>
      <c r="B7585" s="5" t="s">
        <v>257</v>
      </c>
      <c r="C7585" s="5" t="s">
        <v>263</v>
      </c>
      <c r="D7585" s="5" t="s">
        <v>16</v>
      </c>
      <c r="E7585" s="5">
        <v>1790</v>
      </c>
      <c r="F7585" s="6">
        <v>1156.42</v>
      </c>
      <c r="H7585" s="15" t="str">
        <f t="shared" si="708"/>
        <v>Medium</v>
      </c>
      <c r="I7585" s="11" t="str">
        <f t="shared" si="709"/>
        <v>Medium</v>
      </c>
      <c r="J7585" s="11" t="str">
        <f t="shared" si="710"/>
        <v>North</v>
      </c>
      <c r="K7585" s="11" t="str">
        <f t="shared" si="711"/>
        <v>2010s</v>
      </c>
      <c r="L7585" s="11" t="str">
        <f t="shared" si="712"/>
        <v>Cereal</v>
      </c>
      <c r="M7585" s="18">
        <f t="shared" si="713"/>
        <v>0.64604469273743026</v>
      </c>
    </row>
    <row r="7586" spans="1:13">
      <c r="A7586" s="4">
        <v>2013</v>
      </c>
      <c r="B7586" s="5" t="s">
        <v>257</v>
      </c>
      <c r="C7586" s="5" t="s">
        <v>263</v>
      </c>
      <c r="D7586" s="5" t="s">
        <v>17</v>
      </c>
      <c r="E7586" s="5">
        <v>20</v>
      </c>
      <c r="F7586" s="6">
        <v>500</v>
      </c>
      <c r="H7586" s="15" t="str">
        <f t="shared" si="708"/>
        <v>Low</v>
      </c>
      <c r="I7586" s="11" t="str">
        <f t="shared" si="709"/>
        <v>Small</v>
      </c>
      <c r="J7586" s="11" t="str">
        <f t="shared" si="710"/>
        <v>North</v>
      </c>
      <c r="K7586" s="11" t="str">
        <f t="shared" si="711"/>
        <v>2010s</v>
      </c>
      <c r="L7586" s="11" t="str">
        <f t="shared" si="712"/>
        <v>Pulse</v>
      </c>
      <c r="M7586" s="18">
        <f t="shared" si="713"/>
        <v>25</v>
      </c>
    </row>
    <row r="7587" spans="1:13">
      <c r="A7587" s="4">
        <v>2014</v>
      </c>
      <c r="B7587" s="5" t="s">
        <v>257</v>
      </c>
      <c r="C7587" s="5" t="s">
        <v>263</v>
      </c>
      <c r="D7587" s="5" t="s">
        <v>15</v>
      </c>
      <c r="E7587" s="5">
        <v>11290</v>
      </c>
      <c r="F7587" s="6">
        <v>1682.02</v>
      </c>
      <c r="H7587" s="15" t="str">
        <f t="shared" si="708"/>
        <v>Medium</v>
      </c>
      <c r="I7587" s="11" t="str">
        <f t="shared" si="709"/>
        <v>Large</v>
      </c>
      <c r="J7587" s="11" t="str">
        <f t="shared" si="710"/>
        <v>North</v>
      </c>
      <c r="K7587" s="11" t="str">
        <f t="shared" si="711"/>
        <v>2010s</v>
      </c>
      <c r="L7587" s="11" t="str">
        <f t="shared" si="712"/>
        <v>Cereal</v>
      </c>
      <c r="M7587" s="18">
        <f t="shared" si="713"/>
        <v>0.14898317094774136</v>
      </c>
    </row>
    <row r="7588" spans="1:13">
      <c r="A7588" s="4">
        <v>2014</v>
      </c>
      <c r="B7588" s="5" t="s">
        <v>257</v>
      </c>
      <c r="C7588" s="5" t="s">
        <v>263</v>
      </c>
      <c r="D7588" s="5" t="s">
        <v>16</v>
      </c>
      <c r="E7588" s="5">
        <v>2050</v>
      </c>
      <c r="F7588" s="6">
        <v>2521.9499999999998</v>
      </c>
      <c r="H7588" s="15" t="str">
        <f t="shared" si="708"/>
        <v>Medium</v>
      </c>
      <c r="I7588" s="11" t="str">
        <f t="shared" si="709"/>
        <v>Medium</v>
      </c>
      <c r="J7588" s="11" t="str">
        <f t="shared" si="710"/>
        <v>North</v>
      </c>
      <c r="K7588" s="11" t="str">
        <f t="shared" si="711"/>
        <v>2010s</v>
      </c>
      <c r="L7588" s="11" t="str">
        <f t="shared" si="712"/>
        <v>Cereal</v>
      </c>
      <c r="M7588" s="18">
        <f t="shared" si="713"/>
        <v>1.2302195121951218</v>
      </c>
    </row>
    <row r="7589" spans="1:13">
      <c r="A7589" s="4">
        <v>2015</v>
      </c>
      <c r="B7589" s="5" t="s">
        <v>257</v>
      </c>
      <c r="C7589" s="5" t="s">
        <v>263</v>
      </c>
      <c r="D7589" s="5" t="s">
        <v>15</v>
      </c>
      <c r="E7589" s="5">
        <v>11630</v>
      </c>
      <c r="F7589" s="6">
        <v>1709.37</v>
      </c>
      <c r="H7589" s="15" t="str">
        <f t="shared" si="708"/>
        <v>Medium</v>
      </c>
      <c r="I7589" s="11" t="str">
        <f t="shared" si="709"/>
        <v>Large</v>
      </c>
      <c r="J7589" s="11" t="str">
        <f t="shared" si="710"/>
        <v>North</v>
      </c>
      <c r="K7589" s="11" t="str">
        <f t="shared" si="711"/>
        <v>2010s</v>
      </c>
      <c r="L7589" s="11" t="str">
        <f t="shared" si="712"/>
        <v>Cereal</v>
      </c>
      <c r="M7589" s="18">
        <f t="shared" si="713"/>
        <v>0.14697936371453138</v>
      </c>
    </row>
    <row r="7590" spans="1:13">
      <c r="A7590" s="4">
        <v>2015</v>
      </c>
      <c r="B7590" s="5" t="s">
        <v>257</v>
      </c>
      <c r="C7590" s="5" t="s">
        <v>263</v>
      </c>
      <c r="D7590" s="5" t="s">
        <v>16</v>
      </c>
      <c r="E7590" s="5">
        <v>1790</v>
      </c>
      <c r="F7590" s="6">
        <v>1681.56</v>
      </c>
      <c r="H7590" s="15" t="str">
        <f t="shared" si="708"/>
        <v>Medium</v>
      </c>
      <c r="I7590" s="11" t="str">
        <f t="shared" si="709"/>
        <v>Medium</v>
      </c>
      <c r="J7590" s="11" t="str">
        <f t="shared" si="710"/>
        <v>North</v>
      </c>
      <c r="K7590" s="11" t="str">
        <f t="shared" si="711"/>
        <v>2010s</v>
      </c>
      <c r="L7590" s="11" t="str">
        <f t="shared" si="712"/>
        <v>Cereal</v>
      </c>
      <c r="M7590" s="18">
        <f t="shared" si="713"/>
        <v>0.93941899441340782</v>
      </c>
    </row>
    <row r="7591" spans="1:13">
      <c r="A7591" s="4">
        <v>2016</v>
      </c>
      <c r="B7591" s="5" t="s">
        <v>257</v>
      </c>
      <c r="C7591" s="5" t="s">
        <v>263</v>
      </c>
      <c r="D7591" s="5" t="s">
        <v>15</v>
      </c>
      <c r="E7591" s="5">
        <v>11870</v>
      </c>
      <c r="F7591" s="6">
        <v>1571.21</v>
      </c>
      <c r="H7591" s="15" t="str">
        <f t="shared" si="708"/>
        <v>Medium</v>
      </c>
      <c r="I7591" s="11" t="str">
        <f t="shared" si="709"/>
        <v>Large</v>
      </c>
      <c r="J7591" s="11" t="str">
        <f t="shared" si="710"/>
        <v>North</v>
      </c>
      <c r="K7591" s="11" t="str">
        <f t="shared" si="711"/>
        <v>2010s</v>
      </c>
      <c r="L7591" s="11" t="str">
        <f t="shared" si="712"/>
        <v>Cereal</v>
      </c>
      <c r="M7591" s="18">
        <f t="shared" si="713"/>
        <v>0.13236815501263691</v>
      </c>
    </row>
    <row r="7592" spans="1:13">
      <c r="A7592" s="4">
        <v>2016</v>
      </c>
      <c r="B7592" s="5" t="s">
        <v>257</v>
      </c>
      <c r="C7592" s="5" t="s">
        <v>263</v>
      </c>
      <c r="D7592" s="5" t="s">
        <v>16</v>
      </c>
      <c r="E7592" s="5">
        <v>1770</v>
      </c>
      <c r="F7592" s="6">
        <v>1687.96</v>
      </c>
      <c r="H7592" s="15" t="str">
        <f t="shared" si="708"/>
        <v>Medium</v>
      </c>
      <c r="I7592" s="11" t="str">
        <f t="shared" si="709"/>
        <v>Medium</v>
      </c>
      <c r="J7592" s="11" t="str">
        <f t="shared" si="710"/>
        <v>North</v>
      </c>
      <c r="K7592" s="11" t="str">
        <f t="shared" si="711"/>
        <v>2010s</v>
      </c>
      <c r="L7592" s="11" t="str">
        <f t="shared" si="712"/>
        <v>Cereal</v>
      </c>
      <c r="M7592" s="18">
        <f t="shared" si="713"/>
        <v>0.95364971751412431</v>
      </c>
    </row>
    <row r="7593" spans="1:13">
      <c r="A7593" s="4">
        <v>2016</v>
      </c>
      <c r="B7593" s="5" t="s">
        <v>257</v>
      </c>
      <c r="C7593" s="5" t="s">
        <v>263</v>
      </c>
      <c r="D7593" s="5" t="s">
        <v>17</v>
      </c>
      <c r="E7593" s="5">
        <v>10</v>
      </c>
      <c r="F7593" s="6">
        <v>642.86</v>
      </c>
      <c r="H7593" s="15" t="str">
        <f t="shared" si="708"/>
        <v>Low</v>
      </c>
      <c r="I7593" s="11" t="str">
        <f t="shared" si="709"/>
        <v>Small</v>
      </c>
      <c r="J7593" s="11" t="str">
        <f t="shared" si="710"/>
        <v>North</v>
      </c>
      <c r="K7593" s="11" t="str">
        <f t="shared" si="711"/>
        <v>2010s</v>
      </c>
      <c r="L7593" s="11" t="str">
        <f t="shared" si="712"/>
        <v>Pulse</v>
      </c>
      <c r="M7593" s="18">
        <f t="shared" si="713"/>
        <v>64.286000000000001</v>
      </c>
    </row>
    <row r="7594" spans="1:13">
      <c r="A7594" s="4">
        <v>2017</v>
      </c>
      <c r="B7594" s="5" t="s">
        <v>257</v>
      </c>
      <c r="C7594" s="5" t="s">
        <v>263</v>
      </c>
      <c r="D7594" s="5" t="s">
        <v>15</v>
      </c>
      <c r="E7594" s="5">
        <v>10410</v>
      </c>
      <c r="F7594" s="6">
        <v>1966.97</v>
      </c>
      <c r="H7594" s="15" t="str">
        <f t="shared" si="708"/>
        <v>Medium</v>
      </c>
      <c r="I7594" s="11" t="str">
        <f t="shared" si="709"/>
        <v>Large</v>
      </c>
      <c r="J7594" s="11" t="str">
        <f t="shared" si="710"/>
        <v>North</v>
      </c>
      <c r="K7594" s="11" t="str">
        <f t="shared" si="711"/>
        <v>2010s</v>
      </c>
      <c r="L7594" s="11" t="str">
        <f t="shared" si="712"/>
        <v>Cereal</v>
      </c>
      <c r="M7594" s="18">
        <f t="shared" si="713"/>
        <v>0.18895004803073967</v>
      </c>
    </row>
    <row r="7595" spans="1:13">
      <c r="A7595" s="4">
        <v>2017</v>
      </c>
      <c r="B7595" s="5" t="s">
        <v>257</v>
      </c>
      <c r="C7595" s="5" t="s">
        <v>263</v>
      </c>
      <c r="D7595" s="5" t="s">
        <v>16</v>
      </c>
      <c r="E7595" s="5">
        <v>2110</v>
      </c>
      <c r="F7595" s="6">
        <v>2252.9699999999998</v>
      </c>
      <c r="H7595" s="15" t="str">
        <f t="shared" si="708"/>
        <v>Medium</v>
      </c>
      <c r="I7595" s="11" t="str">
        <f t="shared" si="709"/>
        <v>Medium</v>
      </c>
      <c r="J7595" s="11" t="str">
        <f t="shared" si="710"/>
        <v>North</v>
      </c>
      <c r="K7595" s="11" t="str">
        <f t="shared" si="711"/>
        <v>2010s</v>
      </c>
      <c r="L7595" s="11" t="str">
        <f t="shared" si="712"/>
        <v>Cereal</v>
      </c>
      <c r="M7595" s="18">
        <f t="shared" si="713"/>
        <v>1.0677582938388626</v>
      </c>
    </row>
    <row r="7596" spans="1:13">
      <c r="A7596" s="4">
        <v>2008</v>
      </c>
      <c r="B7596" s="5" t="s">
        <v>257</v>
      </c>
      <c r="C7596" s="5" t="s">
        <v>264</v>
      </c>
      <c r="D7596" s="5" t="s">
        <v>15</v>
      </c>
      <c r="E7596" s="5">
        <v>20000</v>
      </c>
      <c r="F7596" s="6">
        <v>1074.5</v>
      </c>
      <c r="H7596" s="15" t="str">
        <f t="shared" si="708"/>
        <v>Medium</v>
      </c>
      <c r="I7596" s="11" t="str">
        <f t="shared" si="709"/>
        <v>Large</v>
      </c>
      <c r="J7596" s="11" t="str">
        <f t="shared" si="710"/>
        <v>North</v>
      </c>
      <c r="K7596" s="11" t="str">
        <f t="shared" si="711"/>
        <v>2000s</v>
      </c>
      <c r="L7596" s="11" t="str">
        <f t="shared" si="712"/>
        <v>Cereal</v>
      </c>
      <c r="M7596" s="18">
        <f t="shared" si="713"/>
        <v>5.3725000000000002E-2</v>
      </c>
    </row>
    <row r="7597" spans="1:13">
      <c r="A7597" s="4">
        <v>2008</v>
      </c>
      <c r="B7597" s="5" t="s">
        <v>257</v>
      </c>
      <c r="C7597" s="5" t="s">
        <v>264</v>
      </c>
      <c r="D7597" s="5" t="s">
        <v>16</v>
      </c>
      <c r="E7597" s="5">
        <v>1900</v>
      </c>
      <c r="F7597" s="6">
        <v>852.63</v>
      </c>
      <c r="H7597" s="15" t="str">
        <f t="shared" si="708"/>
        <v>Low</v>
      </c>
      <c r="I7597" s="11" t="str">
        <f t="shared" si="709"/>
        <v>Medium</v>
      </c>
      <c r="J7597" s="11" t="str">
        <f t="shared" si="710"/>
        <v>North</v>
      </c>
      <c r="K7597" s="11" t="str">
        <f t="shared" si="711"/>
        <v>2000s</v>
      </c>
      <c r="L7597" s="11" t="str">
        <f t="shared" si="712"/>
        <v>Cereal</v>
      </c>
      <c r="M7597" s="18">
        <f t="shared" si="713"/>
        <v>0.44875263157894735</v>
      </c>
    </row>
    <row r="7598" spans="1:13">
      <c r="A7598" s="4">
        <v>2008</v>
      </c>
      <c r="B7598" s="5" t="s">
        <v>257</v>
      </c>
      <c r="C7598" s="5" t="s">
        <v>264</v>
      </c>
      <c r="D7598" s="5" t="s">
        <v>17</v>
      </c>
      <c r="E7598" s="5">
        <v>200</v>
      </c>
      <c r="F7598" s="6">
        <v>200</v>
      </c>
      <c r="H7598" s="15" t="str">
        <f t="shared" si="708"/>
        <v>Low</v>
      </c>
      <c r="I7598" s="11" t="str">
        <f t="shared" si="709"/>
        <v>Small</v>
      </c>
      <c r="J7598" s="11" t="str">
        <f t="shared" si="710"/>
        <v>North</v>
      </c>
      <c r="K7598" s="11" t="str">
        <f t="shared" si="711"/>
        <v>2000s</v>
      </c>
      <c r="L7598" s="11" t="str">
        <f t="shared" si="712"/>
        <v>Pulse</v>
      </c>
      <c r="M7598" s="18">
        <f t="shared" si="713"/>
        <v>1</v>
      </c>
    </row>
    <row r="7599" spans="1:13">
      <c r="A7599" s="4">
        <v>2009</v>
      </c>
      <c r="B7599" s="5" t="s">
        <v>257</v>
      </c>
      <c r="C7599" s="5" t="s">
        <v>264</v>
      </c>
      <c r="D7599" s="5" t="s">
        <v>15</v>
      </c>
      <c r="E7599" s="5">
        <v>20660</v>
      </c>
      <c r="F7599" s="6">
        <v>1074.54</v>
      </c>
      <c r="H7599" s="15" t="str">
        <f t="shared" si="708"/>
        <v>Medium</v>
      </c>
      <c r="I7599" s="11" t="str">
        <f t="shared" si="709"/>
        <v>Large</v>
      </c>
      <c r="J7599" s="11" t="str">
        <f t="shared" si="710"/>
        <v>North</v>
      </c>
      <c r="K7599" s="11" t="str">
        <f t="shared" si="711"/>
        <v>2000s</v>
      </c>
      <c r="L7599" s="11" t="str">
        <f t="shared" si="712"/>
        <v>Cereal</v>
      </c>
      <c r="M7599" s="18">
        <f t="shared" si="713"/>
        <v>5.2010648596321395E-2</v>
      </c>
    </row>
    <row r="7600" spans="1:13">
      <c r="A7600" s="4">
        <v>2009</v>
      </c>
      <c r="B7600" s="5" t="s">
        <v>257</v>
      </c>
      <c r="C7600" s="5" t="s">
        <v>264</v>
      </c>
      <c r="D7600" s="5" t="s">
        <v>16</v>
      </c>
      <c r="E7600" s="5">
        <v>2380</v>
      </c>
      <c r="F7600" s="6">
        <v>852.94</v>
      </c>
      <c r="H7600" s="15" t="str">
        <f t="shared" si="708"/>
        <v>Low</v>
      </c>
      <c r="I7600" s="11" t="str">
        <f t="shared" si="709"/>
        <v>Medium</v>
      </c>
      <c r="J7600" s="11" t="str">
        <f t="shared" si="710"/>
        <v>North</v>
      </c>
      <c r="K7600" s="11" t="str">
        <f t="shared" si="711"/>
        <v>2000s</v>
      </c>
      <c r="L7600" s="11" t="str">
        <f t="shared" si="712"/>
        <v>Cereal</v>
      </c>
      <c r="M7600" s="18">
        <f t="shared" si="713"/>
        <v>0.35837815126050421</v>
      </c>
    </row>
    <row r="7601" spans="1:13">
      <c r="A7601" s="4">
        <v>2009</v>
      </c>
      <c r="B7601" s="5" t="s">
        <v>257</v>
      </c>
      <c r="C7601" s="5" t="s">
        <v>264</v>
      </c>
      <c r="D7601" s="5" t="s">
        <v>17</v>
      </c>
      <c r="E7601" s="5">
        <v>150</v>
      </c>
      <c r="F7601" s="6">
        <v>333.33</v>
      </c>
      <c r="H7601" s="15" t="str">
        <f t="shared" si="708"/>
        <v>Low</v>
      </c>
      <c r="I7601" s="11" t="str">
        <f t="shared" si="709"/>
        <v>Small</v>
      </c>
      <c r="J7601" s="11" t="str">
        <f t="shared" si="710"/>
        <v>North</v>
      </c>
      <c r="K7601" s="11" t="str">
        <f t="shared" si="711"/>
        <v>2000s</v>
      </c>
      <c r="L7601" s="11" t="str">
        <f t="shared" si="712"/>
        <v>Pulse</v>
      </c>
      <c r="M7601" s="18">
        <f t="shared" si="713"/>
        <v>2.2222</v>
      </c>
    </row>
    <row r="7602" spans="1:13">
      <c r="A7602" s="4">
        <v>2010</v>
      </c>
      <c r="B7602" s="5" t="s">
        <v>257</v>
      </c>
      <c r="C7602" s="5" t="s">
        <v>264</v>
      </c>
      <c r="D7602" s="5" t="s">
        <v>15</v>
      </c>
      <c r="E7602" s="5">
        <v>17180</v>
      </c>
      <c r="F7602" s="6">
        <v>1085.56</v>
      </c>
      <c r="H7602" s="15" t="str">
        <f t="shared" si="708"/>
        <v>Medium</v>
      </c>
      <c r="I7602" s="11" t="str">
        <f t="shared" si="709"/>
        <v>Large</v>
      </c>
      <c r="J7602" s="11" t="str">
        <f t="shared" si="710"/>
        <v>North</v>
      </c>
      <c r="K7602" s="11" t="str">
        <f t="shared" si="711"/>
        <v>2010s</v>
      </c>
      <c r="L7602" s="11" t="str">
        <f t="shared" si="712"/>
        <v>Cereal</v>
      </c>
      <c r="M7602" s="18">
        <f t="shared" si="713"/>
        <v>6.3187427240977881E-2</v>
      </c>
    </row>
    <row r="7603" spans="1:13">
      <c r="A7603" s="4">
        <v>2010</v>
      </c>
      <c r="B7603" s="5" t="s">
        <v>257</v>
      </c>
      <c r="C7603" s="5" t="s">
        <v>264</v>
      </c>
      <c r="D7603" s="5" t="s">
        <v>16</v>
      </c>
      <c r="E7603" s="5">
        <v>1950</v>
      </c>
      <c r="F7603" s="6">
        <v>876.92</v>
      </c>
      <c r="H7603" s="15" t="str">
        <f t="shared" si="708"/>
        <v>Low</v>
      </c>
      <c r="I7603" s="11" t="str">
        <f t="shared" si="709"/>
        <v>Medium</v>
      </c>
      <c r="J7603" s="11" t="str">
        <f t="shared" si="710"/>
        <v>North</v>
      </c>
      <c r="K7603" s="11" t="str">
        <f t="shared" si="711"/>
        <v>2010s</v>
      </c>
      <c r="L7603" s="11" t="str">
        <f t="shared" si="712"/>
        <v>Cereal</v>
      </c>
      <c r="M7603" s="18">
        <f t="shared" si="713"/>
        <v>0.4497025641025641</v>
      </c>
    </row>
    <row r="7604" spans="1:13">
      <c r="A7604" s="4">
        <v>2010</v>
      </c>
      <c r="B7604" s="5" t="s">
        <v>257</v>
      </c>
      <c r="C7604" s="5" t="s">
        <v>264</v>
      </c>
      <c r="D7604" s="5" t="s">
        <v>17</v>
      </c>
      <c r="E7604" s="5">
        <v>90</v>
      </c>
      <c r="F7604" s="6">
        <v>777.78</v>
      </c>
      <c r="H7604" s="15" t="str">
        <f t="shared" si="708"/>
        <v>Low</v>
      </c>
      <c r="I7604" s="11" t="str">
        <f t="shared" si="709"/>
        <v>Small</v>
      </c>
      <c r="J7604" s="11" t="str">
        <f t="shared" si="710"/>
        <v>North</v>
      </c>
      <c r="K7604" s="11" t="str">
        <f t="shared" si="711"/>
        <v>2010s</v>
      </c>
      <c r="L7604" s="11" t="str">
        <f t="shared" si="712"/>
        <v>Pulse</v>
      </c>
      <c r="M7604" s="18">
        <f t="shared" si="713"/>
        <v>8.6419999999999995</v>
      </c>
    </row>
    <row r="7605" spans="1:13">
      <c r="A7605" s="4">
        <v>2011</v>
      </c>
      <c r="B7605" s="5" t="s">
        <v>257</v>
      </c>
      <c r="C7605" s="5" t="s">
        <v>264</v>
      </c>
      <c r="D7605" s="5" t="s">
        <v>15</v>
      </c>
      <c r="E7605" s="5">
        <v>15980</v>
      </c>
      <c r="F7605" s="6">
        <v>1153.94</v>
      </c>
      <c r="H7605" s="15" t="str">
        <f t="shared" si="708"/>
        <v>Medium</v>
      </c>
      <c r="I7605" s="11" t="str">
        <f t="shared" si="709"/>
        <v>Large</v>
      </c>
      <c r="J7605" s="11" t="str">
        <f t="shared" si="710"/>
        <v>North</v>
      </c>
      <c r="K7605" s="11" t="str">
        <f t="shared" si="711"/>
        <v>2010s</v>
      </c>
      <c r="L7605" s="11" t="str">
        <f t="shared" si="712"/>
        <v>Cereal</v>
      </c>
      <c r="M7605" s="18">
        <f t="shared" si="713"/>
        <v>7.2211514392991241E-2</v>
      </c>
    </row>
    <row r="7606" spans="1:13">
      <c r="A7606" s="4">
        <v>2011</v>
      </c>
      <c r="B7606" s="5" t="s">
        <v>257</v>
      </c>
      <c r="C7606" s="5" t="s">
        <v>264</v>
      </c>
      <c r="D7606" s="5" t="s">
        <v>16</v>
      </c>
      <c r="E7606" s="5">
        <v>2440</v>
      </c>
      <c r="F7606" s="6">
        <v>901.64</v>
      </c>
      <c r="H7606" s="15" t="str">
        <f t="shared" si="708"/>
        <v>Low</v>
      </c>
      <c r="I7606" s="11" t="str">
        <f t="shared" si="709"/>
        <v>Medium</v>
      </c>
      <c r="J7606" s="11" t="str">
        <f t="shared" si="710"/>
        <v>North</v>
      </c>
      <c r="K7606" s="11" t="str">
        <f t="shared" si="711"/>
        <v>2010s</v>
      </c>
      <c r="L7606" s="11" t="str">
        <f t="shared" si="712"/>
        <v>Cereal</v>
      </c>
      <c r="M7606" s="18">
        <f t="shared" si="713"/>
        <v>0.36952459016393441</v>
      </c>
    </row>
    <row r="7607" spans="1:13">
      <c r="A7607" s="4">
        <v>2011</v>
      </c>
      <c r="B7607" s="5" t="s">
        <v>257</v>
      </c>
      <c r="C7607" s="5" t="s">
        <v>264</v>
      </c>
      <c r="D7607" s="5" t="s">
        <v>17</v>
      </c>
      <c r="E7607" s="5">
        <v>90</v>
      </c>
      <c r="F7607" s="6">
        <v>777.78</v>
      </c>
      <c r="H7607" s="15" t="str">
        <f t="shared" si="708"/>
        <v>Low</v>
      </c>
      <c r="I7607" s="11" t="str">
        <f t="shared" si="709"/>
        <v>Small</v>
      </c>
      <c r="J7607" s="11" t="str">
        <f t="shared" si="710"/>
        <v>North</v>
      </c>
      <c r="K7607" s="11" t="str">
        <f t="shared" si="711"/>
        <v>2010s</v>
      </c>
      <c r="L7607" s="11" t="str">
        <f t="shared" si="712"/>
        <v>Pulse</v>
      </c>
      <c r="M7607" s="18">
        <f t="shared" si="713"/>
        <v>8.6419999999999995</v>
      </c>
    </row>
    <row r="7608" spans="1:13">
      <c r="A7608" s="4">
        <v>2012</v>
      </c>
      <c r="B7608" s="5" t="s">
        <v>257</v>
      </c>
      <c r="C7608" s="5" t="s">
        <v>264</v>
      </c>
      <c r="D7608" s="5" t="s">
        <v>15</v>
      </c>
      <c r="E7608" s="5">
        <v>15530</v>
      </c>
      <c r="F7608" s="6">
        <v>1172.57</v>
      </c>
      <c r="H7608" s="15" t="str">
        <f t="shared" si="708"/>
        <v>Medium</v>
      </c>
      <c r="I7608" s="11" t="str">
        <f t="shared" si="709"/>
        <v>Large</v>
      </c>
      <c r="J7608" s="11" t="str">
        <f t="shared" si="710"/>
        <v>North</v>
      </c>
      <c r="K7608" s="11" t="str">
        <f t="shared" si="711"/>
        <v>2010s</v>
      </c>
      <c r="L7608" s="11" t="str">
        <f t="shared" si="712"/>
        <v>Cereal</v>
      </c>
      <c r="M7608" s="18">
        <f t="shared" si="713"/>
        <v>7.5503541532517704E-2</v>
      </c>
    </row>
    <row r="7609" spans="1:13">
      <c r="A7609" s="4">
        <v>2012</v>
      </c>
      <c r="B7609" s="5" t="s">
        <v>257</v>
      </c>
      <c r="C7609" s="5" t="s">
        <v>264</v>
      </c>
      <c r="D7609" s="5" t="s">
        <v>16</v>
      </c>
      <c r="E7609" s="5">
        <v>2120</v>
      </c>
      <c r="F7609" s="6">
        <v>1023.58</v>
      </c>
      <c r="H7609" s="15" t="str">
        <f t="shared" si="708"/>
        <v>Medium</v>
      </c>
      <c r="I7609" s="11" t="str">
        <f t="shared" si="709"/>
        <v>Medium</v>
      </c>
      <c r="J7609" s="11" t="str">
        <f t="shared" si="710"/>
        <v>North</v>
      </c>
      <c r="K7609" s="11" t="str">
        <f t="shared" si="711"/>
        <v>2010s</v>
      </c>
      <c r="L7609" s="11" t="str">
        <f t="shared" si="712"/>
        <v>Cereal</v>
      </c>
      <c r="M7609" s="18">
        <f t="shared" si="713"/>
        <v>0.48282075471698116</v>
      </c>
    </row>
    <row r="7610" spans="1:13">
      <c r="A7610" s="4">
        <v>2012</v>
      </c>
      <c r="B7610" s="5" t="s">
        <v>257</v>
      </c>
      <c r="C7610" s="5" t="s">
        <v>264</v>
      </c>
      <c r="D7610" s="5" t="s">
        <v>17</v>
      </c>
      <c r="E7610" s="5">
        <v>20</v>
      </c>
      <c r="F7610" s="6">
        <v>1000</v>
      </c>
      <c r="H7610" s="15" t="str">
        <f t="shared" si="708"/>
        <v>Medium</v>
      </c>
      <c r="I7610" s="11" t="str">
        <f t="shared" si="709"/>
        <v>Small</v>
      </c>
      <c r="J7610" s="11" t="str">
        <f t="shared" si="710"/>
        <v>North</v>
      </c>
      <c r="K7610" s="11" t="str">
        <f t="shared" si="711"/>
        <v>2010s</v>
      </c>
      <c r="L7610" s="11" t="str">
        <f t="shared" si="712"/>
        <v>Pulse</v>
      </c>
      <c r="M7610" s="18">
        <f t="shared" si="713"/>
        <v>50</v>
      </c>
    </row>
    <row r="7611" spans="1:13">
      <c r="A7611" s="4">
        <v>2013</v>
      </c>
      <c r="B7611" s="5" t="s">
        <v>257</v>
      </c>
      <c r="C7611" s="5" t="s">
        <v>264</v>
      </c>
      <c r="D7611" s="5" t="s">
        <v>15</v>
      </c>
      <c r="E7611" s="5">
        <v>13920</v>
      </c>
      <c r="F7611" s="6">
        <v>1286.6400000000001</v>
      </c>
      <c r="H7611" s="15" t="str">
        <f t="shared" si="708"/>
        <v>Medium</v>
      </c>
      <c r="I7611" s="11" t="str">
        <f t="shared" si="709"/>
        <v>Large</v>
      </c>
      <c r="J7611" s="11" t="str">
        <f t="shared" si="710"/>
        <v>North</v>
      </c>
      <c r="K7611" s="11" t="str">
        <f t="shared" si="711"/>
        <v>2010s</v>
      </c>
      <c r="L7611" s="11" t="str">
        <f t="shared" si="712"/>
        <v>Cereal</v>
      </c>
      <c r="M7611" s="18">
        <f t="shared" si="713"/>
        <v>9.2431034482758634E-2</v>
      </c>
    </row>
    <row r="7612" spans="1:13">
      <c r="A7612" s="4">
        <v>2013</v>
      </c>
      <c r="B7612" s="5" t="s">
        <v>257</v>
      </c>
      <c r="C7612" s="5" t="s">
        <v>264</v>
      </c>
      <c r="D7612" s="5" t="s">
        <v>16</v>
      </c>
      <c r="E7612" s="5">
        <v>2100</v>
      </c>
      <c r="F7612" s="6">
        <v>1019.05</v>
      </c>
      <c r="H7612" s="15" t="str">
        <f t="shared" si="708"/>
        <v>Medium</v>
      </c>
      <c r="I7612" s="11" t="str">
        <f t="shared" si="709"/>
        <v>Medium</v>
      </c>
      <c r="J7612" s="11" t="str">
        <f t="shared" si="710"/>
        <v>North</v>
      </c>
      <c r="K7612" s="11" t="str">
        <f t="shared" si="711"/>
        <v>2010s</v>
      </c>
      <c r="L7612" s="11" t="str">
        <f t="shared" si="712"/>
        <v>Cereal</v>
      </c>
      <c r="M7612" s="18">
        <f t="shared" si="713"/>
        <v>0.48526190476190473</v>
      </c>
    </row>
    <row r="7613" spans="1:13">
      <c r="A7613" s="4">
        <v>2013</v>
      </c>
      <c r="B7613" s="5" t="s">
        <v>257</v>
      </c>
      <c r="C7613" s="5" t="s">
        <v>264</v>
      </c>
      <c r="D7613" s="5" t="s">
        <v>17</v>
      </c>
      <c r="E7613" s="5">
        <v>20</v>
      </c>
      <c r="F7613" s="6">
        <v>1000</v>
      </c>
      <c r="H7613" s="15" t="str">
        <f t="shared" si="708"/>
        <v>Medium</v>
      </c>
      <c r="I7613" s="11" t="str">
        <f t="shared" si="709"/>
        <v>Small</v>
      </c>
      <c r="J7613" s="11" t="str">
        <f t="shared" si="710"/>
        <v>North</v>
      </c>
      <c r="K7613" s="11" t="str">
        <f t="shared" si="711"/>
        <v>2010s</v>
      </c>
      <c r="L7613" s="11" t="str">
        <f t="shared" si="712"/>
        <v>Pulse</v>
      </c>
      <c r="M7613" s="18">
        <f t="shared" si="713"/>
        <v>50</v>
      </c>
    </row>
    <row r="7614" spans="1:13">
      <c r="A7614" s="4">
        <v>2014</v>
      </c>
      <c r="B7614" s="5" t="s">
        <v>257</v>
      </c>
      <c r="C7614" s="5" t="s">
        <v>264</v>
      </c>
      <c r="D7614" s="5" t="s">
        <v>15</v>
      </c>
      <c r="E7614" s="5">
        <v>14570</v>
      </c>
      <c r="F7614" s="6">
        <v>1191.49</v>
      </c>
      <c r="H7614" s="15" t="str">
        <f t="shared" si="708"/>
        <v>Medium</v>
      </c>
      <c r="I7614" s="11" t="str">
        <f t="shared" si="709"/>
        <v>Large</v>
      </c>
      <c r="J7614" s="11" t="str">
        <f t="shared" si="710"/>
        <v>North</v>
      </c>
      <c r="K7614" s="11" t="str">
        <f t="shared" si="711"/>
        <v>2010s</v>
      </c>
      <c r="L7614" s="11" t="str">
        <f t="shared" si="712"/>
        <v>Cereal</v>
      </c>
      <c r="M7614" s="18">
        <f t="shared" si="713"/>
        <v>8.1776938915579953E-2</v>
      </c>
    </row>
    <row r="7615" spans="1:13">
      <c r="A7615" s="4">
        <v>2014</v>
      </c>
      <c r="B7615" s="5" t="s">
        <v>257</v>
      </c>
      <c r="C7615" s="5" t="s">
        <v>264</v>
      </c>
      <c r="D7615" s="5" t="s">
        <v>16</v>
      </c>
      <c r="E7615" s="5">
        <v>2350</v>
      </c>
      <c r="F7615" s="6">
        <v>1753.19</v>
      </c>
      <c r="H7615" s="15" t="str">
        <f t="shared" si="708"/>
        <v>Medium</v>
      </c>
      <c r="I7615" s="11" t="str">
        <f t="shared" si="709"/>
        <v>Medium</v>
      </c>
      <c r="J7615" s="11" t="str">
        <f t="shared" si="710"/>
        <v>North</v>
      </c>
      <c r="K7615" s="11" t="str">
        <f t="shared" si="711"/>
        <v>2010s</v>
      </c>
      <c r="L7615" s="11" t="str">
        <f t="shared" si="712"/>
        <v>Cereal</v>
      </c>
      <c r="M7615" s="18">
        <f t="shared" si="713"/>
        <v>0.74603829787234044</v>
      </c>
    </row>
    <row r="7616" spans="1:13">
      <c r="A7616" s="4">
        <v>2014</v>
      </c>
      <c r="B7616" s="5" t="s">
        <v>257</v>
      </c>
      <c r="C7616" s="5" t="s">
        <v>264</v>
      </c>
      <c r="D7616" s="5" t="s">
        <v>17</v>
      </c>
      <c r="E7616" s="5">
        <v>20</v>
      </c>
      <c r="F7616" s="6">
        <v>500</v>
      </c>
      <c r="H7616" s="15" t="str">
        <f t="shared" si="708"/>
        <v>Low</v>
      </c>
      <c r="I7616" s="11" t="str">
        <f t="shared" si="709"/>
        <v>Small</v>
      </c>
      <c r="J7616" s="11" t="str">
        <f t="shared" si="710"/>
        <v>North</v>
      </c>
      <c r="K7616" s="11" t="str">
        <f t="shared" si="711"/>
        <v>2010s</v>
      </c>
      <c r="L7616" s="11" t="str">
        <f t="shared" si="712"/>
        <v>Pulse</v>
      </c>
      <c r="M7616" s="18">
        <f t="shared" si="713"/>
        <v>25</v>
      </c>
    </row>
    <row r="7617" spans="1:13">
      <c r="A7617" s="4">
        <v>2015</v>
      </c>
      <c r="B7617" s="5" t="s">
        <v>257</v>
      </c>
      <c r="C7617" s="5" t="s">
        <v>264</v>
      </c>
      <c r="D7617" s="5" t="s">
        <v>15</v>
      </c>
      <c r="E7617" s="5">
        <v>12520</v>
      </c>
      <c r="F7617" s="6">
        <v>1338.66</v>
      </c>
      <c r="H7617" s="15" t="str">
        <f t="shared" si="708"/>
        <v>Medium</v>
      </c>
      <c r="I7617" s="11" t="str">
        <f t="shared" si="709"/>
        <v>Large</v>
      </c>
      <c r="J7617" s="11" t="str">
        <f t="shared" si="710"/>
        <v>North</v>
      </c>
      <c r="K7617" s="11" t="str">
        <f t="shared" si="711"/>
        <v>2010s</v>
      </c>
      <c r="L7617" s="11" t="str">
        <f t="shared" si="712"/>
        <v>Cereal</v>
      </c>
      <c r="M7617" s="18">
        <f t="shared" si="713"/>
        <v>0.10692172523961661</v>
      </c>
    </row>
    <row r="7618" spans="1:13">
      <c r="A7618" s="4">
        <v>2015</v>
      </c>
      <c r="B7618" s="5" t="s">
        <v>257</v>
      </c>
      <c r="C7618" s="5" t="s">
        <v>264</v>
      </c>
      <c r="D7618" s="5" t="s">
        <v>16</v>
      </c>
      <c r="E7618" s="5">
        <v>2320</v>
      </c>
      <c r="F7618" s="6">
        <v>1801.72</v>
      </c>
      <c r="H7618" s="15" t="str">
        <f t="shared" si="708"/>
        <v>Medium</v>
      </c>
      <c r="I7618" s="11" t="str">
        <f t="shared" si="709"/>
        <v>Medium</v>
      </c>
      <c r="J7618" s="11" t="str">
        <f t="shared" si="710"/>
        <v>North</v>
      </c>
      <c r="K7618" s="11" t="str">
        <f t="shared" si="711"/>
        <v>2010s</v>
      </c>
      <c r="L7618" s="11" t="str">
        <f t="shared" si="712"/>
        <v>Cereal</v>
      </c>
      <c r="M7618" s="18">
        <f t="shared" si="713"/>
        <v>0.77660344827586203</v>
      </c>
    </row>
    <row r="7619" spans="1:13">
      <c r="A7619" s="4">
        <v>2015</v>
      </c>
      <c r="B7619" s="5" t="s">
        <v>257</v>
      </c>
      <c r="C7619" s="5" t="s">
        <v>264</v>
      </c>
      <c r="D7619" s="5" t="s">
        <v>17</v>
      </c>
      <c r="E7619" s="5">
        <v>40</v>
      </c>
      <c r="F7619" s="6">
        <v>750</v>
      </c>
      <c r="H7619" s="15" t="str">
        <f t="shared" ref="H7619:H7682" si="714">IF(F7619&lt;1000,"Low",IF(F7619&lt;3000,"Medium","High"))</f>
        <v>Low</v>
      </c>
      <c r="I7619" s="11" t="str">
        <f t="shared" ref="I7619:I7682" si="715">IF(E7619&lt;1000,"Small",IF(E7619&lt;5000,"Medium","Large"))</f>
        <v>Small</v>
      </c>
      <c r="J7619" s="11" t="str">
        <f t="shared" ref="J7619:J7682" si="716">IF(OR(B7619="Punjab",B7619="Haryana",B7619="Himachal Pradesh",B7619="Jammu and Kashmir",B7619="Uttarakhand",B7619="Delhi",B7619="Chandigarh"),"North",IF(OR(B7619="Tamil Nadu",B7619="Karnataka",B7619="Kerala",B7619="Andhra Pradesh",B7619="Telangana"),"South",IF(OR(B7619="Maharashtra",B7619="Gujarat",B7619="Goa",B7619="Rajasthan"),"West",IF(OR(B7619="West Bengal",B7619="Bihar",B7619="Jharkhand",B7619="Odisha",B7619="Assam",B7619="Sikkim",B7619="Arunachal Pradesh",B7619="Manipur",B7619="Meghalaya",B7619="Mizoram",B7619="Nagaland",B7619="Tripura"),"East","Central"))))</f>
        <v>North</v>
      </c>
      <c r="K7619" s="11" t="str">
        <f t="shared" ref="K7619:K7682" si="717">LEFT(A7619,3)&amp;"0s"</f>
        <v>2010s</v>
      </c>
      <c r="L7619" s="11" t="str">
        <f t="shared" ref="L7619:L7682" si="718">IF(D7619="Rice","Cereal",IF(D7619="Maize","Cereal",IF(D7619="Chickpea","Pulse",IF(D7619="Cotton","Fiber","Other"))))</f>
        <v>Pulse</v>
      </c>
      <c r="M7619" s="18">
        <f t="shared" ref="M7619:M7682" si="719">F7619/E7619</f>
        <v>18.75</v>
      </c>
    </row>
    <row r="7620" spans="1:13">
      <c r="A7620" s="4">
        <v>2016</v>
      </c>
      <c r="B7620" s="5" t="s">
        <v>257</v>
      </c>
      <c r="C7620" s="5" t="s">
        <v>264</v>
      </c>
      <c r="D7620" s="5" t="s">
        <v>15</v>
      </c>
      <c r="E7620" s="5">
        <v>10850</v>
      </c>
      <c r="F7620" s="6">
        <v>1398.36</v>
      </c>
      <c r="H7620" s="15" t="str">
        <f t="shared" si="714"/>
        <v>Medium</v>
      </c>
      <c r="I7620" s="11" t="str">
        <f t="shared" si="715"/>
        <v>Large</v>
      </c>
      <c r="J7620" s="11" t="str">
        <f t="shared" si="716"/>
        <v>North</v>
      </c>
      <c r="K7620" s="11" t="str">
        <f t="shared" si="717"/>
        <v>2010s</v>
      </c>
      <c r="L7620" s="11" t="str">
        <f t="shared" si="718"/>
        <v>Cereal</v>
      </c>
      <c r="M7620" s="18">
        <f t="shared" si="719"/>
        <v>0.1288811059907834</v>
      </c>
    </row>
    <row r="7621" spans="1:13">
      <c r="A7621" s="4">
        <v>2016</v>
      </c>
      <c r="B7621" s="5" t="s">
        <v>257</v>
      </c>
      <c r="C7621" s="5" t="s">
        <v>264</v>
      </c>
      <c r="D7621" s="5" t="s">
        <v>16</v>
      </c>
      <c r="E7621" s="5">
        <v>2210</v>
      </c>
      <c r="F7621" s="6">
        <v>1799.91</v>
      </c>
      <c r="H7621" s="15" t="str">
        <f t="shared" si="714"/>
        <v>Medium</v>
      </c>
      <c r="I7621" s="11" t="str">
        <f t="shared" si="715"/>
        <v>Medium</v>
      </c>
      <c r="J7621" s="11" t="str">
        <f t="shared" si="716"/>
        <v>North</v>
      </c>
      <c r="K7621" s="11" t="str">
        <f t="shared" si="717"/>
        <v>2010s</v>
      </c>
      <c r="L7621" s="11" t="str">
        <f t="shared" si="718"/>
        <v>Cereal</v>
      </c>
      <c r="M7621" s="18">
        <f t="shared" si="719"/>
        <v>0.81443891402714941</v>
      </c>
    </row>
    <row r="7622" spans="1:13">
      <c r="A7622" s="4">
        <v>2016</v>
      </c>
      <c r="B7622" s="5" t="s">
        <v>257</v>
      </c>
      <c r="C7622" s="5" t="s">
        <v>264</v>
      </c>
      <c r="D7622" s="5" t="s">
        <v>17</v>
      </c>
      <c r="E7622" s="5">
        <v>70</v>
      </c>
      <c r="F7622" s="6">
        <v>651.52</v>
      </c>
      <c r="H7622" s="15" t="str">
        <f t="shared" si="714"/>
        <v>Low</v>
      </c>
      <c r="I7622" s="11" t="str">
        <f t="shared" si="715"/>
        <v>Small</v>
      </c>
      <c r="J7622" s="11" t="str">
        <f t="shared" si="716"/>
        <v>North</v>
      </c>
      <c r="K7622" s="11" t="str">
        <f t="shared" si="717"/>
        <v>2010s</v>
      </c>
      <c r="L7622" s="11" t="str">
        <f t="shared" si="718"/>
        <v>Pulse</v>
      </c>
      <c r="M7622" s="18">
        <f t="shared" si="719"/>
        <v>9.3074285714285718</v>
      </c>
    </row>
    <row r="7623" spans="1:13">
      <c r="A7623" s="4">
        <v>2017</v>
      </c>
      <c r="B7623" s="5" t="s">
        <v>257</v>
      </c>
      <c r="C7623" s="5" t="s">
        <v>264</v>
      </c>
      <c r="D7623" s="5" t="s">
        <v>15</v>
      </c>
      <c r="E7623" s="5">
        <v>10020</v>
      </c>
      <c r="F7623" s="6">
        <v>1384.61</v>
      </c>
      <c r="H7623" s="15" t="str">
        <f t="shared" si="714"/>
        <v>Medium</v>
      </c>
      <c r="I7623" s="11" t="str">
        <f t="shared" si="715"/>
        <v>Large</v>
      </c>
      <c r="J7623" s="11" t="str">
        <f t="shared" si="716"/>
        <v>North</v>
      </c>
      <c r="K7623" s="11" t="str">
        <f t="shared" si="717"/>
        <v>2010s</v>
      </c>
      <c r="L7623" s="11" t="str">
        <f t="shared" si="718"/>
        <v>Cereal</v>
      </c>
      <c r="M7623" s="18">
        <f t="shared" si="719"/>
        <v>0.13818463073852294</v>
      </c>
    </row>
    <row r="7624" spans="1:13">
      <c r="A7624" s="4">
        <v>2017</v>
      </c>
      <c r="B7624" s="5" t="s">
        <v>257</v>
      </c>
      <c r="C7624" s="5" t="s">
        <v>264</v>
      </c>
      <c r="D7624" s="5" t="s">
        <v>16</v>
      </c>
      <c r="E7624" s="5">
        <v>2220</v>
      </c>
      <c r="F7624" s="6">
        <v>2064.84</v>
      </c>
      <c r="H7624" s="15" t="str">
        <f t="shared" si="714"/>
        <v>Medium</v>
      </c>
      <c r="I7624" s="11" t="str">
        <f t="shared" si="715"/>
        <v>Medium</v>
      </c>
      <c r="J7624" s="11" t="str">
        <f t="shared" si="716"/>
        <v>North</v>
      </c>
      <c r="K7624" s="11" t="str">
        <f t="shared" si="717"/>
        <v>2010s</v>
      </c>
      <c r="L7624" s="11" t="str">
        <f t="shared" si="718"/>
        <v>Cereal</v>
      </c>
      <c r="M7624" s="18">
        <f t="shared" si="719"/>
        <v>0.93010810810810818</v>
      </c>
    </row>
    <row r="7625" spans="1:13">
      <c r="A7625" s="4">
        <v>2017</v>
      </c>
      <c r="B7625" s="5" t="s">
        <v>257</v>
      </c>
      <c r="C7625" s="5" t="s">
        <v>264</v>
      </c>
      <c r="D7625" s="5" t="s">
        <v>17</v>
      </c>
      <c r="E7625" s="5">
        <v>30</v>
      </c>
      <c r="F7625" s="6">
        <v>655.16999999999996</v>
      </c>
      <c r="H7625" s="15" t="str">
        <f t="shared" si="714"/>
        <v>Low</v>
      </c>
      <c r="I7625" s="11" t="str">
        <f t="shared" si="715"/>
        <v>Small</v>
      </c>
      <c r="J7625" s="11" t="str">
        <f t="shared" si="716"/>
        <v>North</v>
      </c>
      <c r="K7625" s="11" t="str">
        <f t="shared" si="717"/>
        <v>2010s</v>
      </c>
      <c r="L7625" s="11" t="str">
        <f t="shared" si="718"/>
        <v>Pulse</v>
      </c>
      <c r="M7625" s="18">
        <f t="shared" si="719"/>
        <v>21.838999999999999</v>
      </c>
    </row>
    <row r="7626" spans="1:13">
      <c r="A7626" s="4">
        <v>2008</v>
      </c>
      <c r="B7626" s="5" t="s">
        <v>257</v>
      </c>
      <c r="C7626" s="5" t="s">
        <v>265</v>
      </c>
      <c r="D7626" s="5" t="s">
        <v>15</v>
      </c>
      <c r="E7626" s="5">
        <v>11620</v>
      </c>
      <c r="F7626" s="6">
        <v>2066.27</v>
      </c>
      <c r="H7626" s="15" t="str">
        <f t="shared" si="714"/>
        <v>Medium</v>
      </c>
      <c r="I7626" s="11" t="str">
        <f t="shared" si="715"/>
        <v>Large</v>
      </c>
      <c r="J7626" s="11" t="str">
        <f t="shared" si="716"/>
        <v>North</v>
      </c>
      <c r="K7626" s="11" t="str">
        <f t="shared" si="717"/>
        <v>2000s</v>
      </c>
      <c r="L7626" s="11" t="str">
        <f t="shared" si="718"/>
        <v>Cereal</v>
      </c>
      <c r="M7626" s="18">
        <f t="shared" si="719"/>
        <v>0.17782013769363167</v>
      </c>
    </row>
    <row r="7627" spans="1:13">
      <c r="A7627" s="4">
        <v>2008</v>
      </c>
      <c r="B7627" s="5" t="s">
        <v>257</v>
      </c>
      <c r="C7627" s="5" t="s">
        <v>265</v>
      </c>
      <c r="D7627" s="5" t="s">
        <v>16</v>
      </c>
      <c r="E7627" s="5">
        <v>10510</v>
      </c>
      <c r="F7627" s="6">
        <v>1584.21</v>
      </c>
      <c r="H7627" s="15" t="str">
        <f t="shared" si="714"/>
        <v>Medium</v>
      </c>
      <c r="I7627" s="11" t="str">
        <f t="shared" si="715"/>
        <v>Large</v>
      </c>
      <c r="J7627" s="11" t="str">
        <f t="shared" si="716"/>
        <v>North</v>
      </c>
      <c r="K7627" s="11" t="str">
        <f t="shared" si="717"/>
        <v>2000s</v>
      </c>
      <c r="L7627" s="11" t="str">
        <f t="shared" si="718"/>
        <v>Cereal</v>
      </c>
      <c r="M7627" s="18">
        <f t="shared" si="719"/>
        <v>0.15073358705994291</v>
      </c>
    </row>
    <row r="7628" spans="1:13">
      <c r="A7628" s="4">
        <v>2008</v>
      </c>
      <c r="B7628" s="5" t="s">
        <v>257</v>
      </c>
      <c r="C7628" s="5" t="s">
        <v>265</v>
      </c>
      <c r="D7628" s="5" t="s">
        <v>17</v>
      </c>
      <c r="E7628" s="5">
        <v>20</v>
      </c>
      <c r="F7628" s="6">
        <v>500</v>
      </c>
      <c r="H7628" s="15" t="str">
        <f t="shared" si="714"/>
        <v>Low</v>
      </c>
      <c r="I7628" s="11" t="str">
        <f t="shared" si="715"/>
        <v>Small</v>
      </c>
      <c r="J7628" s="11" t="str">
        <f t="shared" si="716"/>
        <v>North</v>
      </c>
      <c r="K7628" s="11" t="str">
        <f t="shared" si="717"/>
        <v>2000s</v>
      </c>
      <c r="L7628" s="11" t="str">
        <f t="shared" si="718"/>
        <v>Pulse</v>
      </c>
      <c r="M7628" s="18">
        <f t="shared" si="719"/>
        <v>25</v>
      </c>
    </row>
    <row r="7629" spans="1:13">
      <c r="A7629" s="4">
        <v>2009</v>
      </c>
      <c r="B7629" s="5" t="s">
        <v>257</v>
      </c>
      <c r="C7629" s="5" t="s">
        <v>265</v>
      </c>
      <c r="D7629" s="5" t="s">
        <v>15</v>
      </c>
      <c r="E7629" s="5">
        <v>10740</v>
      </c>
      <c r="F7629" s="6">
        <v>1910.61</v>
      </c>
      <c r="H7629" s="15" t="str">
        <f t="shared" si="714"/>
        <v>Medium</v>
      </c>
      <c r="I7629" s="11" t="str">
        <f t="shared" si="715"/>
        <v>Large</v>
      </c>
      <c r="J7629" s="11" t="str">
        <f t="shared" si="716"/>
        <v>North</v>
      </c>
      <c r="K7629" s="11" t="str">
        <f t="shared" si="717"/>
        <v>2000s</v>
      </c>
      <c r="L7629" s="11" t="str">
        <f t="shared" si="718"/>
        <v>Cereal</v>
      </c>
      <c r="M7629" s="18">
        <f t="shared" si="719"/>
        <v>0.17789664804469274</v>
      </c>
    </row>
    <row r="7630" spans="1:13">
      <c r="A7630" s="4">
        <v>2009</v>
      </c>
      <c r="B7630" s="5" t="s">
        <v>257</v>
      </c>
      <c r="C7630" s="5" t="s">
        <v>265</v>
      </c>
      <c r="D7630" s="5" t="s">
        <v>16</v>
      </c>
      <c r="E7630" s="5">
        <v>10490</v>
      </c>
      <c r="F7630" s="6">
        <v>1590.09</v>
      </c>
      <c r="H7630" s="15" t="str">
        <f t="shared" si="714"/>
        <v>Medium</v>
      </c>
      <c r="I7630" s="11" t="str">
        <f t="shared" si="715"/>
        <v>Large</v>
      </c>
      <c r="J7630" s="11" t="str">
        <f t="shared" si="716"/>
        <v>North</v>
      </c>
      <c r="K7630" s="11" t="str">
        <f t="shared" si="717"/>
        <v>2000s</v>
      </c>
      <c r="L7630" s="11" t="str">
        <f t="shared" si="718"/>
        <v>Cereal</v>
      </c>
      <c r="M7630" s="18">
        <f t="shared" si="719"/>
        <v>0.1515815061963775</v>
      </c>
    </row>
    <row r="7631" spans="1:13">
      <c r="A7631" s="4">
        <v>2009</v>
      </c>
      <c r="B7631" s="5" t="s">
        <v>257</v>
      </c>
      <c r="C7631" s="5" t="s">
        <v>265</v>
      </c>
      <c r="D7631" s="5" t="s">
        <v>17</v>
      </c>
      <c r="E7631" s="5">
        <v>30</v>
      </c>
      <c r="F7631" s="6">
        <v>1000</v>
      </c>
      <c r="H7631" s="15" t="str">
        <f t="shared" si="714"/>
        <v>Medium</v>
      </c>
      <c r="I7631" s="11" t="str">
        <f t="shared" si="715"/>
        <v>Small</v>
      </c>
      <c r="J7631" s="11" t="str">
        <f t="shared" si="716"/>
        <v>North</v>
      </c>
      <c r="K7631" s="11" t="str">
        <f t="shared" si="717"/>
        <v>2000s</v>
      </c>
      <c r="L7631" s="11" t="str">
        <f t="shared" si="718"/>
        <v>Pulse</v>
      </c>
      <c r="M7631" s="18">
        <f t="shared" si="719"/>
        <v>33.333333333333336</v>
      </c>
    </row>
    <row r="7632" spans="1:13">
      <c r="A7632" s="4">
        <v>2010</v>
      </c>
      <c r="B7632" s="5" t="s">
        <v>257</v>
      </c>
      <c r="C7632" s="5" t="s">
        <v>265</v>
      </c>
      <c r="D7632" s="5" t="s">
        <v>15</v>
      </c>
      <c r="E7632" s="5">
        <v>11190</v>
      </c>
      <c r="F7632" s="6">
        <v>1950.85</v>
      </c>
      <c r="H7632" s="15" t="str">
        <f t="shared" si="714"/>
        <v>Medium</v>
      </c>
      <c r="I7632" s="11" t="str">
        <f t="shared" si="715"/>
        <v>Large</v>
      </c>
      <c r="J7632" s="11" t="str">
        <f t="shared" si="716"/>
        <v>North</v>
      </c>
      <c r="K7632" s="11" t="str">
        <f t="shared" si="717"/>
        <v>2010s</v>
      </c>
      <c r="L7632" s="11" t="str">
        <f t="shared" si="718"/>
        <v>Cereal</v>
      </c>
      <c r="M7632" s="18">
        <f t="shared" si="719"/>
        <v>0.17433869526362822</v>
      </c>
    </row>
    <row r="7633" spans="1:13">
      <c r="A7633" s="4">
        <v>2010</v>
      </c>
      <c r="B7633" s="5" t="s">
        <v>257</v>
      </c>
      <c r="C7633" s="5" t="s">
        <v>265</v>
      </c>
      <c r="D7633" s="5" t="s">
        <v>16</v>
      </c>
      <c r="E7633" s="5">
        <v>9540</v>
      </c>
      <c r="F7633" s="6">
        <v>1836.48</v>
      </c>
      <c r="H7633" s="15" t="str">
        <f t="shared" si="714"/>
        <v>Medium</v>
      </c>
      <c r="I7633" s="11" t="str">
        <f t="shared" si="715"/>
        <v>Large</v>
      </c>
      <c r="J7633" s="11" t="str">
        <f t="shared" si="716"/>
        <v>North</v>
      </c>
      <c r="K7633" s="11" t="str">
        <f t="shared" si="717"/>
        <v>2010s</v>
      </c>
      <c r="L7633" s="11" t="str">
        <f t="shared" si="718"/>
        <v>Cereal</v>
      </c>
      <c r="M7633" s="18">
        <f t="shared" si="719"/>
        <v>0.19250314465408805</v>
      </c>
    </row>
    <row r="7634" spans="1:13">
      <c r="A7634" s="4">
        <v>2010</v>
      </c>
      <c r="B7634" s="5" t="s">
        <v>257</v>
      </c>
      <c r="C7634" s="5" t="s">
        <v>265</v>
      </c>
      <c r="D7634" s="5" t="s">
        <v>17</v>
      </c>
      <c r="E7634" s="5">
        <v>30</v>
      </c>
      <c r="F7634" s="6">
        <v>666.67</v>
      </c>
      <c r="H7634" s="15" t="str">
        <f t="shared" si="714"/>
        <v>Low</v>
      </c>
      <c r="I7634" s="11" t="str">
        <f t="shared" si="715"/>
        <v>Small</v>
      </c>
      <c r="J7634" s="11" t="str">
        <f t="shared" si="716"/>
        <v>North</v>
      </c>
      <c r="K7634" s="11" t="str">
        <f t="shared" si="717"/>
        <v>2010s</v>
      </c>
      <c r="L7634" s="11" t="str">
        <f t="shared" si="718"/>
        <v>Pulse</v>
      </c>
      <c r="M7634" s="18">
        <f t="shared" si="719"/>
        <v>22.222333333333331</v>
      </c>
    </row>
    <row r="7635" spans="1:13">
      <c r="A7635" s="4">
        <v>2011</v>
      </c>
      <c r="B7635" s="5" t="s">
        <v>257</v>
      </c>
      <c r="C7635" s="5" t="s">
        <v>265</v>
      </c>
      <c r="D7635" s="5" t="s">
        <v>15</v>
      </c>
      <c r="E7635" s="5">
        <v>10910</v>
      </c>
      <c r="F7635" s="6">
        <v>2115.4899999999998</v>
      </c>
      <c r="H7635" s="15" t="str">
        <f t="shared" si="714"/>
        <v>Medium</v>
      </c>
      <c r="I7635" s="11" t="str">
        <f t="shared" si="715"/>
        <v>Large</v>
      </c>
      <c r="J7635" s="11" t="str">
        <f t="shared" si="716"/>
        <v>North</v>
      </c>
      <c r="K7635" s="11" t="str">
        <f t="shared" si="717"/>
        <v>2010s</v>
      </c>
      <c r="L7635" s="11" t="str">
        <f t="shared" si="718"/>
        <v>Cereal</v>
      </c>
      <c r="M7635" s="18">
        <f t="shared" si="719"/>
        <v>0.19390375802016496</v>
      </c>
    </row>
    <row r="7636" spans="1:13">
      <c r="A7636" s="4">
        <v>2011</v>
      </c>
      <c r="B7636" s="5" t="s">
        <v>257</v>
      </c>
      <c r="C7636" s="5" t="s">
        <v>265</v>
      </c>
      <c r="D7636" s="5" t="s">
        <v>16</v>
      </c>
      <c r="E7636" s="5">
        <v>9240</v>
      </c>
      <c r="F7636" s="6">
        <v>1722.94</v>
      </c>
      <c r="H7636" s="15" t="str">
        <f t="shared" si="714"/>
        <v>Medium</v>
      </c>
      <c r="I7636" s="11" t="str">
        <f t="shared" si="715"/>
        <v>Large</v>
      </c>
      <c r="J7636" s="11" t="str">
        <f t="shared" si="716"/>
        <v>North</v>
      </c>
      <c r="K7636" s="11" t="str">
        <f t="shared" si="717"/>
        <v>2010s</v>
      </c>
      <c r="L7636" s="11" t="str">
        <f t="shared" si="718"/>
        <v>Cereal</v>
      </c>
      <c r="M7636" s="18">
        <f t="shared" si="719"/>
        <v>0.18646536796536797</v>
      </c>
    </row>
    <row r="7637" spans="1:13">
      <c r="A7637" s="4">
        <v>2011</v>
      </c>
      <c r="B7637" s="5" t="s">
        <v>257</v>
      </c>
      <c r="C7637" s="5" t="s">
        <v>265</v>
      </c>
      <c r="D7637" s="5" t="s">
        <v>17</v>
      </c>
      <c r="E7637" s="5">
        <v>20</v>
      </c>
      <c r="F7637" s="6">
        <v>1000</v>
      </c>
      <c r="H7637" s="15" t="str">
        <f t="shared" si="714"/>
        <v>Medium</v>
      </c>
      <c r="I7637" s="11" t="str">
        <f t="shared" si="715"/>
        <v>Small</v>
      </c>
      <c r="J7637" s="11" t="str">
        <f t="shared" si="716"/>
        <v>North</v>
      </c>
      <c r="K7637" s="11" t="str">
        <f t="shared" si="717"/>
        <v>2010s</v>
      </c>
      <c r="L7637" s="11" t="str">
        <f t="shared" si="718"/>
        <v>Pulse</v>
      </c>
      <c r="M7637" s="18">
        <f t="shared" si="719"/>
        <v>50</v>
      </c>
    </row>
    <row r="7638" spans="1:13">
      <c r="A7638" s="4">
        <v>2012</v>
      </c>
      <c r="B7638" s="5" t="s">
        <v>257</v>
      </c>
      <c r="C7638" s="5" t="s">
        <v>265</v>
      </c>
      <c r="D7638" s="5" t="s">
        <v>15</v>
      </c>
      <c r="E7638" s="5">
        <v>11050</v>
      </c>
      <c r="F7638" s="6">
        <v>2054.3000000000002</v>
      </c>
      <c r="H7638" s="15" t="str">
        <f t="shared" si="714"/>
        <v>Medium</v>
      </c>
      <c r="I7638" s="11" t="str">
        <f t="shared" si="715"/>
        <v>Large</v>
      </c>
      <c r="J7638" s="11" t="str">
        <f t="shared" si="716"/>
        <v>North</v>
      </c>
      <c r="K7638" s="11" t="str">
        <f t="shared" si="717"/>
        <v>2010s</v>
      </c>
      <c r="L7638" s="11" t="str">
        <f t="shared" si="718"/>
        <v>Cereal</v>
      </c>
      <c r="M7638" s="18">
        <f t="shared" si="719"/>
        <v>0.18590950226244346</v>
      </c>
    </row>
    <row r="7639" spans="1:13">
      <c r="A7639" s="4">
        <v>2012</v>
      </c>
      <c r="B7639" s="5" t="s">
        <v>257</v>
      </c>
      <c r="C7639" s="5" t="s">
        <v>265</v>
      </c>
      <c r="D7639" s="5" t="s">
        <v>16</v>
      </c>
      <c r="E7639" s="5">
        <v>8810</v>
      </c>
      <c r="F7639" s="6">
        <v>1490.35</v>
      </c>
      <c r="H7639" s="15" t="str">
        <f t="shared" si="714"/>
        <v>Medium</v>
      </c>
      <c r="I7639" s="11" t="str">
        <f t="shared" si="715"/>
        <v>Large</v>
      </c>
      <c r="J7639" s="11" t="str">
        <f t="shared" si="716"/>
        <v>North</v>
      </c>
      <c r="K7639" s="11" t="str">
        <f t="shared" si="717"/>
        <v>2010s</v>
      </c>
      <c r="L7639" s="11" t="str">
        <f t="shared" si="718"/>
        <v>Cereal</v>
      </c>
      <c r="M7639" s="18">
        <f t="shared" si="719"/>
        <v>0.16916572077185016</v>
      </c>
    </row>
    <row r="7640" spans="1:13">
      <c r="A7640" s="4">
        <v>2012</v>
      </c>
      <c r="B7640" s="5" t="s">
        <v>257</v>
      </c>
      <c r="C7640" s="5" t="s">
        <v>265</v>
      </c>
      <c r="D7640" s="5" t="s">
        <v>17</v>
      </c>
      <c r="E7640" s="5">
        <v>20</v>
      </c>
      <c r="F7640" s="6">
        <v>1000</v>
      </c>
      <c r="H7640" s="15" t="str">
        <f t="shared" si="714"/>
        <v>Medium</v>
      </c>
      <c r="I7640" s="11" t="str">
        <f t="shared" si="715"/>
        <v>Small</v>
      </c>
      <c r="J7640" s="11" t="str">
        <f t="shared" si="716"/>
        <v>North</v>
      </c>
      <c r="K7640" s="11" t="str">
        <f t="shared" si="717"/>
        <v>2010s</v>
      </c>
      <c r="L7640" s="11" t="str">
        <f t="shared" si="718"/>
        <v>Pulse</v>
      </c>
      <c r="M7640" s="18">
        <f t="shared" si="719"/>
        <v>50</v>
      </c>
    </row>
    <row r="7641" spans="1:13">
      <c r="A7641" s="4">
        <v>2013</v>
      </c>
      <c r="B7641" s="5" t="s">
        <v>257</v>
      </c>
      <c r="C7641" s="5" t="s">
        <v>265</v>
      </c>
      <c r="D7641" s="5" t="s">
        <v>15</v>
      </c>
      <c r="E7641" s="5">
        <v>10110</v>
      </c>
      <c r="F7641" s="6">
        <v>2130.56</v>
      </c>
      <c r="H7641" s="15" t="str">
        <f t="shared" si="714"/>
        <v>Medium</v>
      </c>
      <c r="I7641" s="11" t="str">
        <f t="shared" si="715"/>
        <v>Large</v>
      </c>
      <c r="J7641" s="11" t="str">
        <f t="shared" si="716"/>
        <v>North</v>
      </c>
      <c r="K7641" s="11" t="str">
        <f t="shared" si="717"/>
        <v>2010s</v>
      </c>
      <c r="L7641" s="11" t="str">
        <f t="shared" si="718"/>
        <v>Cereal</v>
      </c>
      <c r="M7641" s="18">
        <f t="shared" si="719"/>
        <v>0.21073788328387735</v>
      </c>
    </row>
    <row r="7642" spans="1:13">
      <c r="A7642" s="4">
        <v>2013</v>
      </c>
      <c r="B7642" s="5" t="s">
        <v>257</v>
      </c>
      <c r="C7642" s="5" t="s">
        <v>265</v>
      </c>
      <c r="D7642" s="5" t="s">
        <v>16</v>
      </c>
      <c r="E7642" s="5">
        <v>8650</v>
      </c>
      <c r="F7642" s="6">
        <v>1195.3800000000001</v>
      </c>
      <c r="H7642" s="15" t="str">
        <f t="shared" si="714"/>
        <v>Medium</v>
      </c>
      <c r="I7642" s="11" t="str">
        <f t="shared" si="715"/>
        <v>Large</v>
      </c>
      <c r="J7642" s="11" t="str">
        <f t="shared" si="716"/>
        <v>North</v>
      </c>
      <c r="K7642" s="11" t="str">
        <f t="shared" si="717"/>
        <v>2010s</v>
      </c>
      <c r="L7642" s="11" t="str">
        <f t="shared" si="718"/>
        <v>Cereal</v>
      </c>
      <c r="M7642" s="18">
        <f t="shared" si="719"/>
        <v>0.13819421965317921</v>
      </c>
    </row>
    <row r="7643" spans="1:13">
      <c r="A7643" s="4">
        <v>2013</v>
      </c>
      <c r="B7643" s="5" t="s">
        <v>257</v>
      </c>
      <c r="C7643" s="5" t="s">
        <v>265</v>
      </c>
      <c r="D7643" s="5" t="s">
        <v>17</v>
      </c>
      <c r="E7643" s="5">
        <v>10</v>
      </c>
      <c r="F7643" s="6">
        <v>1000</v>
      </c>
      <c r="H7643" s="15" t="str">
        <f t="shared" si="714"/>
        <v>Medium</v>
      </c>
      <c r="I7643" s="11" t="str">
        <f t="shared" si="715"/>
        <v>Small</v>
      </c>
      <c r="J7643" s="11" t="str">
        <f t="shared" si="716"/>
        <v>North</v>
      </c>
      <c r="K7643" s="11" t="str">
        <f t="shared" si="717"/>
        <v>2010s</v>
      </c>
      <c r="L7643" s="11" t="str">
        <f t="shared" si="718"/>
        <v>Pulse</v>
      </c>
      <c r="M7643" s="18">
        <f t="shared" si="719"/>
        <v>100</v>
      </c>
    </row>
    <row r="7644" spans="1:13">
      <c r="A7644" s="4">
        <v>2014</v>
      </c>
      <c r="B7644" s="5" t="s">
        <v>257</v>
      </c>
      <c r="C7644" s="5" t="s">
        <v>265</v>
      </c>
      <c r="D7644" s="5" t="s">
        <v>15</v>
      </c>
      <c r="E7644" s="5">
        <v>9180</v>
      </c>
      <c r="F7644" s="6">
        <v>1924.84</v>
      </c>
      <c r="H7644" s="15" t="str">
        <f t="shared" si="714"/>
        <v>Medium</v>
      </c>
      <c r="I7644" s="11" t="str">
        <f t="shared" si="715"/>
        <v>Large</v>
      </c>
      <c r="J7644" s="11" t="str">
        <f t="shared" si="716"/>
        <v>North</v>
      </c>
      <c r="K7644" s="11" t="str">
        <f t="shared" si="717"/>
        <v>2010s</v>
      </c>
      <c r="L7644" s="11" t="str">
        <f t="shared" si="718"/>
        <v>Cereal</v>
      </c>
      <c r="M7644" s="18">
        <f t="shared" si="719"/>
        <v>0.20967755991285403</v>
      </c>
    </row>
    <row r="7645" spans="1:13">
      <c r="A7645" s="4">
        <v>2014</v>
      </c>
      <c r="B7645" s="5" t="s">
        <v>257</v>
      </c>
      <c r="C7645" s="5" t="s">
        <v>265</v>
      </c>
      <c r="D7645" s="5" t="s">
        <v>16</v>
      </c>
      <c r="E7645" s="5">
        <v>8370</v>
      </c>
      <c r="F7645" s="6">
        <v>2413.38</v>
      </c>
      <c r="H7645" s="15" t="str">
        <f t="shared" si="714"/>
        <v>Medium</v>
      </c>
      <c r="I7645" s="11" t="str">
        <f t="shared" si="715"/>
        <v>Large</v>
      </c>
      <c r="J7645" s="11" t="str">
        <f t="shared" si="716"/>
        <v>North</v>
      </c>
      <c r="K7645" s="11" t="str">
        <f t="shared" si="717"/>
        <v>2010s</v>
      </c>
      <c r="L7645" s="11" t="str">
        <f t="shared" si="718"/>
        <v>Cereal</v>
      </c>
      <c r="M7645" s="18">
        <f t="shared" si="719"/>
        <v>0.288336917562724</v>
      </c>
    </row>
    <row r="7646" spans="1:13">
      <c r="A7646" s="4">
        <v>2014</v>
      </c>
      <c r="B7646" s="5" t="s">
        <v>257</v>
      </c>
      <c r="C7646" s="5" t="s">
        <v>265</v>
      </c>
      <c r="D7646" s="5" t="s">
        <v>17</v>
      </c>
      <c r="E7646" s="5">
        <v>20</v>
      </c>
      <c r="F7646" s="6">
        <v>1000</v>
      </c>
      <c r="H7646" s="15" t="str">
        <f t="shared" si="714"/>
        <v>Medium</v>
      </c>
      <c r="I7646" s="11" t="str">
        <f t="shared" si="715"/>
        <v>Small</v>
      </c>
      <c r="J7646" s="11" t="str">
        <f t="shared" si="716"/>
        <v>North</v>
      </c>
      <c r="K7646" s="11" t="str">
        <f t="shared" si="717"/>
        <v>2010s</v>
      </c>
      <c r="L7646" s="11" t="str">
        <f t="shared" si="718"/>
        <v>Pulse</v>
      </c>
      <c r="M7646" s="18">
        <f t="shared" si="719"/>
        <v>50</v>
      </c>
    </row>
    <row r="7647" spans="1:13">
      <c r="A7647" s="4">
        <v>2015</v>
      </c>
      <c r="B7647" s="5" t="s">
        <v>257</v>
      </c>
      <c r="C7647" s="5" t="s">
        <v>265</v>
      </c>
      <c r="D7647" s="5" t="s">
        <v>15</v>
      </c>
      <c r="E7647" s="5">
        <v>10250</v>
      </c>
      <c r="F7647" s="6">
        <v>2159.02</v>
      </c>
      <c r="H7647" s="15" t="str">
        <f t="shared" si="714"/>
        <v>Medium</v>
      </c>
      <c r="I7647" s="11" t="str">
        <f t="shared" si="715"/>
        <v>Large</v>
      </c>
      <c r="J7647" s="11" t="str">
        <f t="shared" si="716"/>
        <v>North</v>
      </c>
      <c r="K7647" s="11" t="str">
        <f t="shared" si="717"/>
        <v>2010s</v>
      </c>
      <c r="L7647" s="11" t="str">
        <f t="shared" si="718"/>
        <v>Cereal</v>
      </c>
      <c r="M7647" s="18">
        <f t="shared" si="719"/>
        <v>0.21063609756097562</v>
      </c>
    </row>
    <row r="7648" spans="1:13">
      <c r="A7648" s="4">
        <v>2015</v>
      </c>
      <c r="B7648" s="5" t="s">
        <v>257</v>
      </c>
      <c r="C7648" s="5" t="s">
        <v>265</v>
      </c>
      <c r="D7648" s="5" t="s">
        <v>16</v>
      </c>
      <c r="E7648" s="5">
        <v>7170</v>
      </c>
      <c r="F7648" s="6">
        <v>2171.5500000000002</v>
      </c>
      <c r="H7648" s="15" t="str">
        <f t="shared" si="714"/>
        <v>Medium</v>
      </c>
      <c r="I7648" s="11" t="str">
        <f t="shared" si="715"/>
        <v>Large</v>
      </c>
      <c r="J7648" s="11" t="str">
        <f t="shared" si="716"/>
        <v>North</v>
      </c>
      <c r="K7648" s="11" t="str">
        <f t="shared" si="717"/>
        <v>2010s</v>
      </c>
      <c r="L7648" s="11" t="str">
        <f t="shared" si="718"/>
        <v>Cereal</v>
      </c>
      <c r="M7648" s="18">
        <f t="shared" si="719"/>
        <v>0.30286610878661091</v>
      </c>
    </row>
    <row r="7649" spans="1:13">
      <c r="A7649" s="4">
        <v>2015</v>
      </c>
      <c r="B7649" s="5" t="s">
        <v>257</v>
      </c>
      <c r="C7649" s="5" t="s">
        <v>265</v>
      </c>
      <c r="D7649" s="5" t="s">
        <v>17</v>
      </c>
      <c r="E7649" s="5">
        <v>20</v>
      </c>
      <c r="F7649" s="6">
        <v>500</v>
      </c>
      <c r="H7649" s="15" t="str">
        <f t="shared" si="714"/>
        <v>Low</v>
      </c>
      <c r="I7649" s="11" t="str">
        <f t="shared" si="715"/>
        <v>Small</v>
      </c>
      <c r="J7649" s="11" t="str">
        <f t="shared" si="716"/>
        <v>North</v>
      </c>
      <c r="K7649" s="11" t="str">
        <f t="shared" si="717"/>
        <v>2010s</v>
      </c>
      <c r="L7649" s="11" t="str">
        <f t="shared" si="718"/>
        <v>Pulse</v>
      </c>
      <c r="M7649" s="18">
        <f t="shared" si="719"/>
        <v>25</v>
      </c>
    </row>
    <row r="7650" spans="1:13">
      <c r="A7650" s="4">
        <v>2016</v>
      </c>
      <c r="B7650" s="5" t="s">
        <v>257</v>
      </c>
      <c r="C7650" s="5" t="s">
        <v>265</v>
      </c>
      <c r="D7650" s="5" t="s">
        <v>15</v>
      </c>
      <c r="E7650" s="5">
        <v>10190</v>
      </c>
      <c r="F7650" s="6">
        <v>2036.13</v>
      </c>
      <c r="H7650" s="15" t="str">
        <f t="shared" si="714"/>
        <v>Medium</v>
      </c>
      <c r="I7650" s="11" t="str">
        <f t="shared" si="715"/>
        <v>Large</v>
      </c>
      <c r="J7650" s="11" t="str">
        <f t="shared" si="716"/>
        <v>North</v>
      </c>
      <c r="K7650" s="11" t="str">
        <f t="shared" si="717"/>
        <v>2010s</v>
      </c>
      <c r="L7650" s="11" t="str">
        <f t="shared" si="718"/>
        <v>Cereal</v>
      </c>
      <c r="M7650" s="18">
        <f t="shared" si="719"/>
        <v>0.19981648675171737</v>
      </c>
    </row>
    <row r="7651" spans="1:13">
      <c r="A7651" s="4">
        <v>2016</v>
      </c>
      <c r="B7651" s="5" t="s">
        <v>257</v>
      </c>
      <c r="C7651" s="5" t="s">
        <v>265</v>
      </c>
      <c r="D7651" s="5" t="s">
        <v>16</v>
      </c>
      <c r="E7651" s="5">
        <v>7300</v>
      </c>
      <c r="F7651" s="6">
        <v>2206.9899999999998</v>
      </c>
      <c r="H7651" s="15" t="str">
        <f t="shared" si="714"/>
        <v>Medium</v>
      </c>
      <c r="I7651" s="11" t="str">
        <f t="shared" si="715"/>
        <v>Large</v>
      </c>
      <c r="J7651" s="11" t="str">
        <f t="shared" si="716"/>
        <v>North</v>
      </c>
      <c r="K7651" s="11" t="str">
        <f t="shared" si="717"/>
        <v>2010s</v>
      </c>
      <c r="L7651" s="11" t="str">
        <f t="shared" si="718"/>
        <v>Cereal</v>
      </c>
      <c r="M7651" s="18">
        <f t="shared" si="719"/>
        <v>0.30232739726027397</v>
      </c>
    </row>
    <row r="7652" spans="1:13">
      <c r="A7652" s="4">
        <v>2016</v>
      </c>
      <c r="B7652" s="5" t="s">
        <v>257</v>
      </c>
      <c r="C7652" s="5" t="s">
        <v>265</v>
      </c>
      <c r="D7652" s="5" t="s">
        <v>17</v>
      </c>
      <c r="E7652" s="5">
        <v>20</v>
      </c>
      <c r="F7652" s="6">
        <v>809.52</v>
      </c>
      <c r="H7652" s="15" t="str">
        <f t="shared" si="714"/>
        <v>Low</v>
      </c>
      <c r="I7652" s="11" t="str">
        <f t="shared" si="715"/>
        <v>Small</v>
      </c>
      <c r="J7652" s="11" t="str">
        <f t="shared" si="716"/>
        <v>North</v>
      </c>
      <c r="K7652" s="11" t="str">
        <f t="shared" si="717"/>
        <v>2010s</v>
      </c>
      <c r="L7652" s="11" t="str">
        <f t="shared" si="718"/>
        <v>Pulse</v>
      </c>
      <c r="M7652" s="18">
        <f t="shared" si="719"/>
        <v>40.475999999999999</v>
      </c>
    </row>
    <row r="7653" spans="1:13">
      <c r="A7653" s="4">
        <v>2017</v>
      </c>
      <c r="B7653" s="5" t="s">
        <v>257</v>
      </c>
      <c r="C7653" s="5" t="s">
        <v>265</v>
      </c>
      <c r="D7653" s="5" t="s">
        <v>15</v>
      </c>
      <c r="E7653" s="5">
        <v>9290</v>
      </c>
      <c r="F7653" s="6">
        <v>2105.25</v>
      </c>
      <c r="H7653" s="15" t="str">
        <f t="shared" si="714"/>
        <v>Medium</v>
      </c>
      <c r="I7653" s="11" t="str">
        <f t="shared" si="715"/>
        <v>Large</v>
      </c>
      <c r="J7653" s="11" t="str">
        <f t="shared" si="716"/>
        <v>North</v>
      </c>
      <c r="K7653" s="11" t="str">
        <f t="shared" si="717"/>
        <v>2010s</v>
      </c>
      <c r="L7653" s="11" t="str">
        <f t="shared" si="718"/>
        <v>Cereal</v>
      </c>
      <c r="M7653" s="18">
        <f t="shared" si="719"/>
        <v>0.22661463939720128</v>
      </c>
    </row>
    <row r="7654" spans="1:13">
      <c r="A7654" s="4">
        <v>2017</v>
      </c>
      <c r="B7654" s="5" t="s">
        <v>257</v>
      </c>
      <c r="C7654" s="5" t="s">
        <v>265</v>
      </c>
      <c r="D7654" s="5" t="s">
        <v>16</v>
      </c>
      <c r="E7654" s="5">
        <v>6750</v>
      </c>
      <c r="F7654" s="6">
        <v>2746.74</v>
      </c>
      <c r="H7654" s="15" t="str">
        <f t="shared" si="714"/>
        <v>Medium</v>
      </c>
      <c r="I7654" s="11" t="str">
        <f t="shared" si="715"/>
        <v>Large</v>
      </c>
      <c r="J7654" s="11" t="str">
        <f t="shared" si="716"/>
        <v>North</v>
      </c>
      <c r="K7654" s="11" t="str">
        <f t="shared" si="717"/>
        <v>2010s</v>
      </c>
      <c r="L7654" s="11" t="str">
        <f t="shared" si="718"/>
        <v>Cereal</v>
      </c>
      <c r="M7654" s="18">
        <f t="shared" si="719"/>
        <v>0.40692444444444442</v>
      </c>
    </row>
    <row r="7655" spans="1:13">
      <c r="A7655" s="4">
        <v>2017</v>
      </c>
      <c r="B7655" s="5" t="s">
        <v>257</v>
      </c>
      <c r="C7655" s="5" t="s">
        <v>265</v>
      </c>
      <c r="D7655" s="5" t="s">
        <v>17</v>
      </c>
      <c r="E7655" s="5">
        <v>20</v>
      </c>
      <c r="F7655" s="6">
        <v>833.33</v>
      </c>
      <c r="H7655" s="15" t="str">
        <f t="shared" si="714"/>
        <v>Low</v>
      </c>
      <c r="I7655" s="11" t="str">
        <f t="shared" si="715"/>
        <v>Small</v>
      </c>
      <c r="J7655" s="11" t="str">
        <f t="shared" si="716"/>
        <v>North</v>
      </c>
      <c r="K7655" s="11" t="str">
        <f t="shared" si="717"/>
        <v>2010s</v>
      </c>
      <c r="L7655" s="11" t="str">
        <f t="shared" si="718"/>
        <v>Pulse</v>
      </c>
      <c r="M7655" s="18">
        <f t="shared" si="719"/>
        <v>41.666499999999999</v>
      </c>
    </row>
    <row r="7656" spans="1:13">
      <c r="A7656" s="4">
        <v>2008</v>
      </c>
      <c r="B7656" s="5" t="s">
        <v>266</v>
      </c>
      <c r="C7656" s="5" t="s">
        <v>267</v>
      </c>
      <c r="D7656" s="5" t="s">
        <v>15</v>
      </c>
      <c r="E7656" s="5">
        <v>237690</v>
      </c>
      <c r="F7656" s="6">
        <v>2273.38</v>
      </c>
      <c r="H7656" s="15" t="str">
        <f t="shared" si="714"/>
        <v>Medium</v>
      </c>
      <c r="I7656" s="11" t="str">
        <f t="shared" si="715"/>
        <v>Large</v>
      </c>
      <c r="J7656" s="11" t="str">
        <f t="shared" si="716"/>
        <v>East</v>
      </c>
      <c r="K7656" s="11" t="str">
        <f t="shared" si="717"/>
        <v>2000s</v>
      </c>
      <c r="L7656" s="11" t="str">
        <f t="shared" si="718"/>
        <v>Cereal</v>
      </c>
      <c r="M7656" s="18">
        <f t="shared" si="719"/>
        <v>9.5644747360006735E-3</v>
      </c>
    </row>
    <row r="7657" spans="1:13">
      <c r="A7657" s="4">
        <v>2008</v>
      </c>
      <c r="B7657" s="5" t="s">
        <v>266</v>
      </c>
      <c r="C7657" s="5" t="s">
        <v>267</v>
      </c>
      <c r="D7657" s="5" t="s">
        <v>16</v>
      </c>
      <c r="E7657" s="5">
        <v>130</v>
      </c>
      <c r="F7657" s="6">
        <v>538.46</v>
      </c>
      <c r="H7657" s="15" t="str">
        <f t="shared" si="714"/>
        <v>Low</v>
      </c>
      <c r="I7657" s="11" t="str">
        <f t="shared" si="715"/>
        <v>Small</v>
      </c>
      <c r="J7657" s="11" t="str">
        <f t="shared" si="716"/>
        <v>East</v>
      </c>
      <c r="K7657" s="11" t="str">
        <f t="shared" si="717"/>
        <v>2000s</v>
      </c>
      <c r="L7657" s="11" t="str">
        <f t="shared" si="718"/>
        <v>Cereal</v>
      </c>
      <c r="M7657" s="18">
        <f t="shared" si="719"/>
        <v>4.1420000000000003</v>
      </c>
    </row>
    <row r="7658" spans="1:13">
      <c r="A7658" s="4">
        <v>2008</v>
      </c>
      <c r="B7658" s="5" t="s">
        <v>266</v>
      </c>
      <c r="C7658" s="5" t="s">
        <v>267</v>
      </c>
      <c r="D7658" s="5" t="s">
        <v>17</v>
      </c>
      <c r="E7658" s="5">
        <v>60</v>
      </c>
      <c r="F7658" s="6">
        <v>500</v>
      </c>
      <c r="H7658" s="15" t="str">
        <f t="shared" si="714"/>
        <v>Low</v>
      </c>
      <c r="I7658" s="11" t="str">
        <f t="shared" si="715"/>
        <v>Small</v>
      </c>
      <c r="J7658" s="11" t="str">
        <f t="shared" si="716"/>
        <v>East</v>
      </c>
      <c r="K7658" s="11" t="str">
        <f t="shared" si="717"/>
        <v>2000s</v>
      </c>
      <c r="L7658" s="11" t="str">
        <f t="shared" si="718"/>
        <v>Pulse</v>
      </c>
      <c r="M7658" s="18">
        <f t="shared" si="719"/>
        <v>8.3333333333333339</v>
      </c>
    </row>
    <row r="7659" spans="1:13">
      <c r="A7659" s="4">
        <v>2008</v>
      </c>
      <c r="B7659" s="5" t="s">
        <v>266</v>
      </c>
      <c r="C7659" s="5" t="s">
        <v>267</v>
      </c>
      <c r="D7659" s="5" t="s">
        <v>18</v>
      </c>
      <c r="E7659" s="5">
        <v>200</v>
      </c>
      <c r="F7659" s="6">
        <v>50</v>
      </c>
      <c r="H7659" s="15" t="str">
        <f t="shared" si="714"/>
        <v>Low</v>
      </c>
      <c r="I7659" s="11" t="str">
        <f t="shared" si="715"/>
        <v>Small</v>
      </c>
      <c r="J7659" s="11" t="str">
        <f t="shared" si="716"/>
        <v>East</v>
      </c>
      <c r="K7659" s="11" t="str">
        <f t="shared" si="717"/>
        <v>2000s</v>
      </c>
      <c r="L7659" s="11" t="str">
        <f t="shared" si="718"/>
        <v>Fiber</v>
      </c>
      <c r="M7659" s="18">
        <f t="shared" si="719"/>
        <v>0.25</v>
      </c>
    </row>
    <row r="7660" spans="1:13">
      <c r="A7660" s="4">
        <v>2009</v>
      </c>
      <c r="B7660" s="5" t="s">
        <v>266</v>
      </c>
      <c r="C7660" s="5" t="s">
        <v>267</v>
      </c>
      <c r="D7660" s="5" t="s">
        <v>15</v>
      </c>
      <c r="E7660" s="5">
        <v>234490</v>
      </c>
      <c r="F7660" s="6">
        <v>2219.16</v>
      </c>
      <c r="H7660" s="15" t="str">
        <f t="shared" si="714"/>
        <v>Medium</v>
      </c>
      <c r="I7660" s="11" t="str">
        <f t="shared" si="715"/>
        <v>Large</v>
      </c>
      <c r="J7660" s="11" t="str">
        <f t="shared" si="716"/>
        <v>East</v>
      </c>
      <c r="K7660" s="11" t="str">
        <f t="shared" si="717"/>
        <v>2000s</v>
      </c>
      <c r="L7660" s="11" t="str">
        <f t="shared" si="718"/>
        <v>Cereal</v>
      </c>
      <c r="M7660" s="18">
        <f t="shared" si="719"/>
        <v>9.4637724423216329E-3</v>
      </c>
    </row>
    <row r="7661" spans="1:13">
      <c r="A7661" s="4">
        <v>2009</v>
      </c>
      <c r="B7661" s="5" t="s">
        <v>266</v>
      </c>
      <c r="C7661" s="5" t="s">
        <v>267</v>
      </c>
      <c r="D7661" s="5" t="s">
        <v>16</v>
      </c>
      <c r="E7661" s="5">
        <v>60</v>
      </c>
      <c r="F7661" s="6">
        <v>500</v>
      </c>
      <c r="H7661" s="15" t="str">
        <f t="shared" si="714"/>
        <v>Low</v>
      </c>
      <c r="I7661" s="11" t="str">
        <f t="shared" si="715"/>
        <v>Small</v>
      </c>
      <c r="J7661" s="11" t="str">
        <f t="shared" si="716"/>
        <v>East</v>
      </c>
      <c r="K7661" s="11" t="str">
        <f t="shared" si="717"/>
        <v>2000s</v>
      </c>
      <c r="L7661" s="11" t="str">
        <f t="shared" si="718"/>
        <v>Cereal</v>
      </c>
      <c r="M7661" s="18">
        <f t="shared" si="719"/>
        <v>8.3333333333333339</v>
      </c>
    </row>
    <row r="7662" spans="1:13">
      <c r="A7662" s="4">
        <v>2009</v>
      </c>
      <c r="B7662" s="5" t="s">
        <v>266</v>
      </c>
      <c r="C7662" s="5" t="s">
        <v>267</v>
      </c>
      <c r="D7662" s="5" t="s">
        <v>17</v>
      </c>
      <c r="E7662" s="5">
        <v>70</v>
      </c>
      <c r="F7662" s="6">
        <v>428.57</v>
      </c>
      <c r="H7662" s="15" t="str">
        <f t="shared" si="714"/>
        <v>Low</v>
      </c>
      <c r="I7662" s="11" t="str">
        <f t="shared" si="715"/>
        <v>Small</v>
      </c>
      <c r="J7662" s="11" t="str">
        <f t="shared" si="716"/>
        <v>East</v>
      </c>
      <c r="K7662" s="11" t="str">
        <f t="shared" si="717"/>
        <v>2000s</v>
      </c>
      <c r="L7662" s="11" t="str">
        <f t="shared" si="718"/>
        <v>Pulse</v>
      </c>
      <c r="M7662" s="18">
        <f t="shared" si="719"/>
        <v>6.1224285714285713</v>
      </c>
    </row>
    <row r="7663" spans="1:13">
      <c r="A7663" s="4">
        <v>2009</v>
      </c>
      <c r="B7663" s="5" t="s">
        <v>266</v>
      </c>
      <c r="C7663" s="5" t="s">
        <v>267</v>
      </c>
      <c r="D7663" s="5" t="s">
        <v>18</v>
      </c>
      <c r="E7663" s="5">
        <v>180</v>
      </c>
      <c r="F7663" s="6">
        <v>55.56</v>
      </c>
      <c r="H7663" s="15" t="str">
        <f t="shared" si="714"/>
        <v>Low</v>
      </c>
      <c r="I7663" s="11" t="str">
        <f t="shared" si="715"/>
        <v>Small</v>
      </c>
      <c r="J7663" s="11" t="str">
        <f t="shared" si="716"/>
        <v>East</v>
      </c>
      <c r="K7663" s="11" t="str">
        <f t="shared" si="717"/>
        <v>2000s</v>
      </c>
      <c r="L7663" s="11" t="str">
        <f t="shared" si="718"/>
        <v>Fiber</v>
      </c>
      <c r="M7663" s="18">
        <f t="shared" si="719"/>
        <v>0.3086666666666667</v>
      </c>
    </row>
    <row r="7664" spans="1:13">
      <c r="A7664" s="4">
        <v>2010</v>
      </c>
      <c r="B7664" s="5" t="s">
        <v>266</v>
      </c>
      <c r="C7664" s="5" t="s">
        <v>267</v>
      </c>
      <c r="D7664" s="5" t="s">
        <v>15</v>
      </c>
      <c r="E7664" s="5">
        <v>226240</v>
      </c>
      <c r="F7664" s="6">
        <v>2140.96</v>
      </c>
      <c r="H7664" s="15" t="str">
        <f t="shared" si="714"/>
        <v>Medium</v>
      </c>
      <c r="I7664" s="11" t="str">
        <f t="shared" si="715"/>
        <v>Large</v>
      </c>
      <c r="J7664" s="11" t="str">
        <f t="shared" si="716"/>
        <v>East</v>
      </c>
      <c r="K7664" s="11" t="str">
        <f t="shared" si="717"/>
        <v>2010s</v>
      </c>
      <c r="L7664" s="11" t="str">
        <f t="shared" si="718"/>
        <v>Cereal</v>
      </c>
      <c r="M7664" s="18">
        <f t="shared" si="719"/>
        <v>9.4632248939179632E-3</v>
      </c>
    </row>
    <row r="7665" spans="1:13">
      <c r="A7665" s="4">
        <v>2010</v>
      </c>
      <c r="B7665" s="5" t="s">
        <v>266</v>
      </c>
      <c r="C7665" s="5" t="s">
        <v>267</v>
      </c>
      <c r="D7665" s="5" t="s">
        <v>16</v>
      </c>
      <c r="E7665" s="5">
        <v>170</v>
      </c>
      <c r="F7665" s="6">
        <v>470.59</v>
      </c>
      <c r="H7665" s="15" t="str">
        <f t="shared" si="714"/>
        <v>Low</v>
      </c>
      <c r="I7665" s="11" t="str">
        <f t="shared" si="715"/>
        <v>Small</v>
      </c>
      <c r="J7665" s="11" t="str">
        <f t="shared" si="716"/>
        <v>East</v>
      </c>
      <c r="K7665" s="11" t="str">
        <f t="shared" si="717"/>
        <v>2010s</v>
      </c>
      <c r="L7665" s="11" t="str">
        <f t="shared" si="718"/>
        <v>Cereal</v>
      </c>
      <c r="M7665" s="18">
        <f t="shared" si="719"/>
        <v>2.768176470588235</v>
      </c>
    </row>
    <row r="7666" spans="1:13">
      <c r="A7666" s="4">
        <v>2010</v>
      </c>
      <c r="B7666" s="5" t="s">
        <v>266</v>
      </c>
      <c r="C7666" s="5" t="s">
        <v>267</v>
      </c>
      <c r="D7666" s="5" t="s">
        <v>17</v>
      </c>
      <c r="E7666" s="5">
        <v>80</v>
      </c>
      <c r="F7666" s="6">
        <v>375</v>
      </c>
      <c r="H7666" s="15" t="str">
        <f t="shared" si="714"/>
        <v>Low</v>
      </c>
      <c r="I7666" s="11" t="str">
        <f t="shared" si="715"/>
        <v>Small</v>
      </c>
      <c r="J7666" s="11" t="str">
        <f t="shared" si="716"/>
        <v>East</v>
      </c>
      <c r="K7666" s="11" t="str">
        <f t="shared" si="717"/>
        <v>2010s</v>
      </c>
      <c r="L7666" s="11" t="str">
        <f t="shared" si="718"/>
        <v>Pulse</v>
      </c>
      <c r="M7666" s="18">
        <f t="shared" si="719"/>
        <v>4.6875</v>
      </c>
    </row>
    <row r="7667" spans="1:13">
      <c r="A7667" s="4">
        <v>2010</v>
      </c>
      <c r="B7667" s="5" t="s">
        <v>266</v>
      </c>
      <c r="C7667" s="5" t="s">
        <v>267</v>
      </c>
      <c r="D7667" s="5" t="s">
        <v>18</v>
      </c>
      <c r="E7667" s="5">
        <v>180</v>
      </c>
      <c r="F7667" s="6">
        <v>55.56</v>
      </c>
      <c r="H7667" s="15" t="str">
        <f t="shared" si="714"/>
        <v>Low</v>
      </c>
      <c r="I7667" s="11" t="str">
        <f t="shared" si="715"/>
        <v>Small</v>
      </c>
      <c r="J7667" s="11" t="str">
        <f t="shared" si="716"/>
        <v>East</v>
      </c>
      <c r="K7667" s="11" t="str">
        <f t="shared" si="717"/>
        <v>2010s</v>
      </c>
      <c r="L7667" s="11" t="str">
        <f t="shared" si="718"/>
        <v>Fiber</v>
      </c>
      <c r="M7667" s="18">
        <f t="shared" si="719"/>
        <v>0.3086666666666667</v>
      </c>
    </row>
    <row r="7668" spans="1:13">
      <c r="A7668" s="4">
        <v>2011</v>
      </c>
      <c r="B7668" s="5" t="s">
        <v>266</v>
      </c>
      <c r="C7668" s="5" t="s">
        <v>267</v>
      </c>
      <c r="D7668" s="5" t="s">
        <v>15</v>
      </c>
      <c r="E7668" s="5">
        <v>231410</v>
      </c>
      <c r="F7668" s="6">
        <v>2238.54</v>
      </c>
      <c r="H7668" s="15" t="str">
        <f t="shared" si="714"/>
        <v>Medium</v>
      </c>
      <c r="I7668" s="11" t="str">
        <f t="shared" si="715"/>
        <v>Large</v>
      </c>
      <c r="J7668" s="11" t="str">
        <f t="shared" si="716"/>
        <v>East</v>
      </c>
      <c r="K7668" s="11" t="str">
        <f t="shared" si="717"/>
        <v>2010s</v>
      </c>
      <c r="L7668" s="11" t="str">
        <f t="shared" si="718"/>
        <v>Cereal</v>
      </c>
      <c r="M7668" s="18">
        <f t="shared" si="719"/>
        <v>9.6734799706149257E-3</v>
      </c>
    </row>
    <row r="7669" spans="1:13">
      <c r="A7669" s="4">
        <v>2011</v>
      </c>
      <c r="B7669" s="5" t="s">
        <v>266</v>
      </c>
      <c r="C7669" s="5" t="s">
        <v>267</v>
      </c>
      <c r="D7669" s="5" t="s">
        <v>16</v>
      </c>
      <c r="E7669" s="5">
        <v>130</v>
      </c>
      <c r="F7669" s="6">
        <v>538.46</v>
      </c>
      <c r="H7669" s="15" t="str">
        <f t="shared" si="714"/>
        <v>Low</v>
      </c>
      <c r="I7669" s="11" t="str">
        <f t="shared" si="715"/>
        <v>Small</v>
      </c>
      <c r="J7669" s="11" t="str">
        <f t="shared" si="716"/>
        <v>East</v>
      </c>
      <c r="K7669" s="11" t="str">
        <f t="shared" si="717"/>
        <v>2010s</v>
      </c>
      <c r="L7669" s="11" t="str">
        <f t="shared" si="718"/>
        <v>Cereal</v>
      </c>
      <c r="M7669" s="18">
        <f t="shared" si="719"/>
        <v>4.1420000000000003</v>
      </c>
    </row>
    <row r="7670" spans="1:13">
      <c r="A7670" s="4">
        <v>2011</v>
      </c>
      <c r="B7670" s="5" t="s">
        <v>266</v>
      </c>
      <c r="C7670" s="5" t="s">
        <v>267</v>
      </c>
      <c r="D7670" s="5" t="s">
        <v>17</v>
      </c>
      <c r="E7670" s="5">
        <v>70</v>
      </c>
      <c r="F7670" s="6">
        <v>428.57</v>
      </c>
      <c r="H7670" s="15" t="str">
        <f t="shared" si="714"/>
        <v>Low</v>
      </c>
      <c r="I7670" s="11" t="str">
        <f t="shared" si="715"/>
        <v>Small</v>
      </c>
      <c r="J7670" s="11" t="str">
        <f t="shared" si="716"/>
        <v>East</v>
      </c>
      <c r="K7670" s="11" t="str">
        <f t="shared" si="717"/>
        <v>2010s</v>
      </c>
      <c r="L7670" s="11" t="str">
        <f t="shared" si="718"/>
        <v>Pulse</v>
      </c>
      <c r="M7670" s="18">
        <f t="shared" si="719"/>
        <v>6.1224285714285713</v>
      </c>
    </row>
    <row r="7671" spans="1:13">
      <c r="A7671" s="4">
        <v>2011</v>
      </c>
      <c r="B7671" s="5" t="s">
        <v>266</v>
      </c>
      <c r="C7671" s="5" t="s">
        <v>267</v>
      </c>
      <c r="D7671" s="5" t="s">
        <v>18</v>
      </c>
      <c r="E7671" s="5">
        <v>170</v>
      </c>
      <c r="F7671" s="6">
        <v>58.82</v>
      </c>
      <c r="H7671" s="15" t="str">
        <f t="shared" si="714"/>
        <v>Low</v>
      </c>
      <c r="I7671" s="11" t="str">
        <f t="shared" si="715"/>
        <v>Small</v>
      </c>
      <c r="J7671" s="11" t="str">
        <f t="shared" si="716"/>
        <v>East</v>
      </c>
      <c r="K7671" s="11" t="str">
        <f t="shared" si="717"/>
        <v>2010s</v>
      </c>
      <c r="L7671" s="11" t="str">
        <f t="shared" si="718"/>
        <v>Fiber</v>
      </c>
      <c r="M7671" s="18">
        <f t="shared" si="719"/>
        <v>0.34599999999999997</v>
      </c>
    </row>
    <row r="7672" spans="1:13">
      <c r="A7672" s="4">
        <v>2012</v>
      </c>
      <c r="B7672" s="5" t="s">
        <v>266</v>
      </c>
      <c r="C7672" s="5" t="s">
        <v>267</v>
      </c>
      <c r="D7672" s="5" t="s">
        <v>15</v>
      </c>
      <c r="E7672" s="5">
        <v>231390</v>
      </c>
      <c r="F7672" s="6">
        <v>2151.91</v>
      </c>
      <c r="H7672" s="15" t="str">
        <f t="shared" si="714"/>
        <v>Medium</v>
      </c>
      <c r="I7672" s="11" t="str">
        <f t="shared" si="715"/>
        <v>Large</v>
      </c>
      <c r="J7672" s="11" t="str">
        <f t="shared" si="716"/>
        <v>East</v>
      </c>
      <c r="K7672" s="11" t="str">
        <f t="shared" si="717"/>
        <v>2010s</v>
      </c>
      <c r="L7672" s="11" t="str">
        <f t="shared" si="718"/>
        <v>Cereal</v>
      </c>
      <c r="M7672" s="18">
        <f t="shared" si="719"/>
        <v>9.2999265309650376E-3</v>
      </c>
    </row>
    <row r="7673" spans="1:13">
      <c r="A7673" s="4">
        <v>2012</v>
      </c>
      <c r="B7673" s="5" t="s">
        <v>266</v>
      </c>
      <c r="C7673" s="5" t="s">
        <v>267</v>
      </c>
      <c r="D7673" s="5" t="s">
        <v>16</v>
      </c>
      <c r="E7673" s="5">
        <v>140</v>
      </c>
      <c r="F7673" s="6">
        <v>571.42999999999995</v>
      </c>
      <c r="H7673" s="15" t="str">
        <f t="shared" si="714"/>
        <v>Low</v>
      </c>
      <c r="I7673" s="11" t="str">
        <f t="shared" si="715"/>
        <v>Small</v>
      </c>
      <c r="J7673" s="11" t="str">
        <f t="shared" si="716"/>
        <v>East</v>
      </c>
      <c r="K7673" s="11" t="str">
        <f t="shared" si="717"/>
        <v>2010s</v>
      </c>
      <c r="L7673" s="11" t="str">
        <f t="shared" si="718"/>
        <v>Cereal</v>
      </c>
      <c r="M7673" s="18">
        <f t="shared" si="719"/>
        <v>4.0816428571428567</v>
      </c>
    </row>
    <row r="7674" spans="1:13">
      <c r="A7674" s="4">
        <v>2012</v>
      </c>
      <c r="B7674" s="5" t="s">
        <v>266</v>
      </c>
      <c r="C7674" s="5" t="s">
        <v>267</v>
      </c>
      <c r="D7674" s="5" t="s">
        <v>17</v>
      </c>
      <c r="E7674" s="5">
        <v>70</v>
      </c>
      <c r="F7674" s="6">
        <v>571.42999999999995</v>
      </c>
      <c r="H7674" s="15" t="str">
        <f t="shared" si="714"/>
        <v>Low</v>
      </c>
      <c r="I7674" s="11" t="str">
        <f t="shared" si="715"/>
        <v>Small</v>
      </c>
      <c r="J7674" s="11" t="str">
        <f t="shared" si="716"/>
        <v>East</v>
      </c>
      <c r="K7674" s="11" t="str">
        <f t="shared" si="717"/>
        <v>2010s</v>
      </c>
      <c r="L7674" s="11" t="str">
        <f t="shared" si="718"/>
        <v>Pulse</v>
      </c>
      <c r="M7674" s="18">
        <f t="shared" si="719"/>
        <v>8.1632857142857134</v>
      </c>
    </row>
    <row r="7675" spans="1:13">
      <c r="A7675" s="4">
        <v>2012</v>
      </c>
      <c r="B7675" s="5" t="s">
        <v>266</v>
      </c>
      <c r="C7675" s="5" t="s">
        <v>267</v>
      </c>
      <c r="D7675" s="5" t="s">
        <v>18</v>
      </c>
      <c r="E7675" s="5">
        <v>160</v>
      </c>
      <c r="F7675" s="6">
        <v>62.5</v>
      </c>
      <c r="H7675" s="15" t="str">
        <f t="shared" si="714"/>
        <v>Low</v>
      </c>
      <c r="I7675" s="11" t="str">
        <f t="shared" si="715"/>
        <v>Small</v>
      </c>
      <c r="J7675" s="11" t="str">
        <f t="shared" si="716"/>
        <v>East</v>
      </c>
      <c r="K7675" s="11" t="str">
        <f t="shared" si="717"/>
        <v>2010s</v>
      </c>
      <c r="L7675" s="11" t="str">
        <f t="shared" si="718"/>
        <v>Fiber</v>
      </c>
      <c r="M7675" s="18">
        <f t="shared" si="719"/>
        <v>0.390625</v>
      </c>
    </row>
    <row r="7676" spans="1:13">
      <c r="A7676" s="4">
        <v>2013</v>
      </c>
      <c r="B7676" s="5" t="s">
        <v>266</v>
      </c>
      <c r="C7676" s="5" t="s">
        <v>267</v>
      </c>
      <c r="D7676" s="5" t="s">
        <v>15</v>
      </c>
      <c r="E7676" s="5">
        <v>220660</v>
      </c>
      <c r="F7676" s="6">
        <v>2012.73</v>
      </c>
      <c r="H7676" s="15" t="str">
        <f t="shared" si="714"/>
        <v>Medium</v>
      </c>
      <c r="I7676" s="11" t="str">
        <f t="shared" si="715"/>
        <v>Large</v>
      </c>
      <c r="J7676" s="11" t="str">
        <f t="shared" si="716"/>
        <v>East</v>
      </c>
      <c r="K7676" s="11" t="str">
        <f t="shared" si="717"/>
        <v>2010s</v>
      </c>
      <c r="L7676" s="11" t="str">
        <f t="shared" si="718"/>
        <v>Cereal</v>
      </c>
      <c r="M7676" s="18">
        <f t="shared" si="719"/>
        <v>9.1214085017674255E-3</v>
      </c>
    </row>
    <row r="7677" spans="1:13">
      <c r="A7677" s="4">
        <v>2013</v>
      </c>
      <c r="B7677" s="5" t="s">
        <v>266</v>
      </c>
      <c r="C7677" s="5" t="s">
        <v>267</v>
      </c>
      <c r="D7677" s="5" t="s">
        <v>16</v>
      </c>
      <c r="E7677" s="5">
        <v>170</v>
      </c>
      <c r="F7677" s="6">
        <v>2411.7600000000002</v>
      </c>
      <c r="H7677" s="15" t="str">
        <f t="shared" si="714"/>
        <v>Medium</v>
      </c>
      <c r="I7677" s="11" t="str">
        <f t="shared" si="715"/>
        <v>Small</v>
      </c>
      <c r="J7677" s="11" t="str">
        <f t="shared" si="716"/>
        <v>East</v>
      </c>
      <c r="K7677" s="11" t="str">
        <f t="shared" si="717"/>
        <v>2010s</v>
      </c>
      <c r="L7677" s="11" t="str">
        <f t="shared" si="718"/>
        <v>Cereal</v>
      </c>
      <c r="M7677" s="18">
        <f t="shared" si="719"/>
        <v>14.186823529411766</v>
      </c>
    </row>
    <row r="7678" spans="1:13">
      <c r="A7678" s="4">
        <v>2013</v>
      </c>
      <c r="B7678" s="5" t="s">
        <v>266</v>
      </c>
      <c r="C7678" s="5" t="s">
        <v>267</v>
      </c>
      <c r="D7678" s="5" t="s">
        <v>17</v>
      </c>
      <c r="E7678" s="5">
        <v>70</v>
      </c>
      <c r="F7678" s="6">
        <v>571.42999999999995</v>
      </c>
      <c r="H7678" s="15" t="str">
        <f t="shared" si="714"/>
        <v>Low</v>
      </c>
      <c r="I7678" s="11" t="str">
        <f t="shared" si="715"/>
        <v>Small</v>
      </c>
      <c r="J7678" s="11" t="str">
        <f t="shared" si="716"/>
        <v>East</v>
      </c>
      <c r="K7678" s="11" t="str">
        <f t="shared" si="717"/>
        <v>2010s</v>
      </c>
      <c r="L7678" s="11" t="str">
        <f t="shared" si="718"/>
        <v>Pulse</v>
      </c>
      <c r="M7678" s="18">
        <f t="shared" si="719"/>
        <v>8.1632857142857134</v>
      </c>
    </row>
    <row r="7679" spans="1:13">
      <c r="A7679" s="4">
        <v>2013</v>
      </c>
      <c r="B7679" s="5" t="s">
        <v>266</v>
      </c>
      <c r="C7679" s="5" t="s">
        <v>267</v>
      </c>
      <c r="D7679" s="5" t="s">
        <v>18</v>
      </c>
      <c r="E7679" s="5">
        <v>140</v>
      </c>
      <c r="F7679" s="6">
        <v>71.430000000000007</v>
      </c>
      <c r="H7679" s="15" t="str">
        <f t="shared" si="714"/>
        <v>Low</v>
      </c>
      <c r="I7679" s="11" t="str">
        <f t="shared" si="715"/>
        <v>Small</v>
      </c>
      <c r="J7679" s="11" t="str">
        <f t="shared" si="716"/>
        <v>East</v>
      </c>
      <c r="K7679" s="11" t="str">
        <f t="shared" si="717"/>
        <v>2010s</v>
      </c>
      <c r="L7679" s="11" t="str">
        <f t="shared" si="718"/>
        <v>Fiber</v>
      </c>
      <c r="M7679" s="18">
        <f t="shared" si="719"/>
        <v>0.51021428571428573</v>
      </c>
    </row>
    <row r="7680" spans="1:13">
      <c r="A7680" s="4">
        <v>2014</v>
      </c>
      <c r="B7680" s="5" t="s">
        <v>266</v>
      </c>
      <c r="C7680" s="5" t="s">
        <v>267</v>
      </c>
      <c r="D7680" s="5" t="s">
        <v>15</v>
      </c>
      <c r="E7680" s="5">
        <v>230620</v>
      </c>
      <c r="F7680" s="6">
        <v>2234.9299999999998</v>
      </c>
      <c r="H7680" s="15" t="str">
        <f t="shared" si="714"/>
        <v>Medium</v>
      </c>
      <c r="I7680" s="11" t="str">
        <f t="shared" si="715"/>
        <v>Large</v>
      </c>
      <c r="J7680" s="11" t="str">
        <f t="shared" si="716"/>
        <v>East</v>
      </c>
      <c r="K7680" s="11" t="str">
        <f t="shared" si="717"/>
        <v>2010s</v>
      </c>
      <c r="L7680" s="11" t="str">
        <f t="shared" si="718"/>
        <v>Cereal</v>
      </c>
      <c r="M7680" s="18">
        <f t="shared" si="719"/>
        <v>9.6909634897233542E-3</v>
      </c>
    </row>
    <row r="7681" spans="1:13">
      <c r="A7681" s="4">
        <v>2014</v>
      </c>
      <c r="B7681" s="5" t="s">
        <v>266</v>
      </c>
      <c r="C7681" s="5" t="s">
        <v>267</v>
      </c>
      <c r="D7681" s="5" t="s">
        <v>16</v>
      </c>
      <c r="E7681" s="5">
        <v>160</v>
      </c>
      <c r="F7681" s="6">
        <v>2125</v>
      </c>
      <c r="H7681" s="15" t="str">
        <f t="shared" si="714"/>
        <v>Medium</v>
      </c>
      <c r="I7681" s="11" t="str">
        <f t="shared" si="715"/>
        <v>Small</v>
      </c>
      <c r="J7681" s="11" t="str">
        <f t="shared" si="716"/>
        <v>East</v>
      </c>
      <c r="K7681" s="11" t="str">
        <f t="shared" si="717"/>
        <v>2010s</v>
      </c>
      <c r="L7681" s="11" t="str">
        <f t="shared" si="718"/>
        <v>Cereal</v>
      </c>
      <c r="M7681" s="18">
        <f t="shared" si="719"/>
        <v>13.28125</v>
      </c>
    </row>
    <row r="7682" spans="1:13">
      <c r="A7682" s="4">
        <v>2014</v>
      </c>
      <c r="B7682" s="5" t="s">
        <v>266</v>
      </c>
      <c r="C7682" s="5" t="s">
        <v>267</v>
      </c>
      <c r="D7682" s="5" t="s">
        <v>17</v>
      </c>
      <c r="E7682" s="5">
        <v>70</v>
      </c>
      <c r="F7682" s="6">
        <v>857.14</v>
      </c>
      <c r="H7682" s="15" t="str">
        <f t="shared" si="714"/>
        <v>Low</v>
      </c>
      <c r="I7682" s="11" t="str">
        <f t="shared" si="715"/>
        <v>Small</v>
      </c>
      <c r="J7682" s="11" t="str">
        <f t="shared" si="716"/>
        <v>East</v>
      </c>
      <c r="K7682" s="11" t="str">
        <f t="shared" si="717"/>
        <v>2010s</v>
      </c>
      <c r="L7682" s="11" t="str">
        <f t="shared" si="718"/>
        <v>Pulse</v>
      </c>
      <c r="M7682" s="18">
        <f t="shared" si="719"/>
        <v>12.244857142857143</v>
      </c>
    </row>
    <row r="7683" spans="1:13">
      <c r="A7683" s="4">
        <v>2014</v>
      </c>
      <c r="B7683" s="5" t="s">
        <v>266</v>
      </c>
      <c r="C7683" s="5" t="s">
        <v>267</v>
      </c>
      <c r="D7683" s="5" t="s">
        <v>18</v>
      </c>
      <c r="E7683" s="5">
        <v>140</v>
      </c>
      <c r="F7683" s="6">
        <v>71.430000000000007</v>
      </c>
      <c r="H7683" s="15" t="str">
        <f t="shared" ref="H7683:H7746" si="720">IF(F7683&lt;1000,"Low",IF(F7683&lt;3000,"Medium","High"))</f>
        <v>Low</v>
      </c>
      <c r="I7683" s="11" t="str">
        <f t="shared" ref="I7683:I7746" si="721">IF(E7683&lt;1000,"Small",IF(E7683&lt;5000,"Medium","Large"))</f>
        <v>Small</v>
      </c>
      <c r="J7683" s="11" t="str">
        <f t="shared" ref="J7683:J7746" si="722">IF(OR(B7683="Punjab",B7683="Haryana",B7683="Himachal Pradesh",B7683="Jammu and Kashmir",B7683="Uttarakhand",B7683="Delhi",B7683="Chandigarh"),"North",IF(OR(B7683="Tamil Nadu",B7683="Karnataka",B7683="Kerala",B7683="Andhra Pradesh",B7683="Telangana"),"South",IF(OR(B7683="Maharashtra",B7683="Gujarat",B7683="Goa",B7683="Rajasthan"),"West",IF(OR(B7683="West Bengal",B7683="Bihar",B7683="Jharkhand",B7683="Odisha",B7683="Assam",B7683="Sikkim",B7683="Arunachal Pradesh",B7683="Manipur",B7683="Meghalaya",B7683="Mizoram",B7683="Nagaland",B7683="Tripura"),"East","Central"))))</f>
        <v>East</v>
      </c>
      <c r="K7683" s="11" t="str">
        <f t="shared" ref="K7683:K7746" si="723">LEFT(A7683,3)&amp;"0s"</f>
        <v>2010s</v>
      </c>
      <c r="L7683" s="11" t="str">
        <f t="shared" ref="L7683:L7746" si="724">IF(D7683="Rice","Cereal",IF(D7683="Maize","Cereal",IF(D7683="Chickpea","Pulse",IF(D7683="Cotton","Fiber","Other"))))</f>
        <v>Fiber</v>
      </c>
      <c r="M7683" s="18">
        <f t="shared" ref="M7683:M7746" si="725">F7683/E7683</f>
        <v>0.51021428571428573</v>
      </c>
    </row>
    <row r="7684" spans="1:13">
      <c r="A7684" s="4">
        <v>2015</v>
      </c>
      <c r="B7684" s="5" t="s">
        <v>266</v>
      </c>
      <c r="C7684" s="5" t="s">
        <v>267</v>
      </c>
      <c r="D7684" s="5" t="s">
        <v>15</v>
      </c>
      <c r="E7684" s="5">
        <v>229660</v>
      </c>
      <c r="F7684" s="6">
        <v>1971.57</v>
      </c>
      <c r="H7684" s="15" t="str">
        <f t="shared" si="720"/>
        <v>Medium</v>
      </c>
      <c r="I7684" s="11" t="str">
        <f t="shared" si="721"/>
        <v>Large</v>
      </c>
      <c r="J7684" s="11" t="str">
        <f t="shared" si="722"/>
        <v>East</v>
      </c>
      <c r="K7684" s="11" t="str">
        <f t="shared" si="723"/>
        <v>2010s</v>
      </c>
      <c r="L7684" s="11" t="str">
        <f t="shared" si="724"/>
        <v>Cereal</v>
      </c>
      <c r="M7684" s="18">
        <f t="shared" si="725"/>
        <v>8.5847339545414951E-3</v>
      </c>
    </row>
    <row r="7685" spans="1:13">
      <c r="A7685" s="4">
        <v>2015</v>
      </c>
      <c r="B7685" s="5" t="s">
        <v>266</v>
      </c>
      <c r="C7685" s="5" t="s">
        <v>267</v>
      </c>
      <c r="D7685" s="5" t="s">
        <v>16</v>
      </c>
      <c r="E7685" s="5">
        <v>150</v>
      </c>
      <c r="F7685" s="6">
        <v>1400</v>
      </c>
      <c r="H7685" s="15" t="str">
        <f t="shared" si="720"/>
        <v>Medium</v>
      </c>
      <c r="I7685" s="11" t="str">
        <f t="shared" si="721"/>
        <v>Small</v>
      </c>
      <c r="J7685" s="11" t="str">
        <f t="shared" si="722"/>
        <v>East</v>
      </c>
      <c r="K7685" s="11" t="str">
        <f t="shared" si="723"/>
        <v>2010s</v>
      </c>
      <c r="L7685" s="11" t="str">
        <f t="shared" si="724"/>
        <v>Cereal</v>
      </c>
      <c r="M7685" s="18">
        <f t="shared" si="725"/>
        <v>9.3333333333333339</v>
      </c>
    </row>
    <row r="7686" spans="1:13">
      <c r="A7686" s="4">
        <v>2015</v>
      </c>
      <c r="B7686" s="5" t="s">
        <v>266</v>
      </c>
      <c r="C7686" s="5" t="s">
        <v>267</v>
      </c>
      <c r="D7686" s="5" t="s">
        <v>17</v>
      </c>
      <c r="E7686" s="5">
        <v>70</v>
      </c>
      <c r="F7686" s="6">
        <v>428.57</v>
      </c>
      <c r="H7686" s="15" t="str">
        <f t="shared" si="720"/>
        <v>Low</v>
      </c>
      <c r="I7686" s="11" t="str">
        <f t="shared" si="721"/>
        <v>Small</v>
      </c>
      <c r="J7686" s="11" t="str">
        <f t="shared" si="722"/>
        <v>East</v>
      </c>
      <c r="K7686" s="11" t="str">
        <f t="shared" si="723"/>
        <v>2010s</v>
      </c>
      <c r="L7686" s="11" t="str">
        <f t="shared" si="724"/>
        <v>Pulse</v>
      </c>
      <c r="M7686" s="18">
        <f t="shared" si="725"/>
        <v>6.1224285714285713</v>
      </c>
    </row>
    <row r="7687" spans="1:13">
      <c r="A7687" s="4">
        <v>2015</v>
      </c>
      <c r="B7687" s="5" t="s">
        <v>266</v>
      </c>
      <c r="C7687" s="5" t="s">
        <v>267</v>
      </c>
      <c r="D7687" s="5" t="s">
        <v>18</v>
      </c>
      <c r="E7687" s="5">
        <v>140</v>
      </c>
      <c r="F7687" s="6">
        <v>71.430000000000007</v>
      </c>
      <c r="H7687" s="15" t="str">
        <f t="shared" si="720"/>
        <v>Low</v>
      </c>
      <c r="I7687" s="11" t="str">
        <f t="shared" si="721"/>
        <v>Small</v>
      </c>
      <c r="J7687" s="11" t="str">
        <f t="shared" si="722"/>
        <v>East</v>
      </c>
      <c r="K7687" s="11" t="str">
        <f t="shared" si="723"/>
        <v>2010s</v>
      </c>
      <c r="L7687" s="11" t="str">
        <f t="shared" si="724"/>
        <v>Fiber</v>
      </c>
      <c r="M7687" s="18">
        <f t="shared" si="725"/>
        <v>0.51021428571428573</v>
      </c>
    </row>
    <row r="7688" spans="1:13">
      <c r="A7688" s="4">
        <v>2016</v>
      </c>
      <c r="B7688" s="5" t="s">
        <v>266</v>
      </c>
      <c r="C7688" s="5" t="s">
        <v>267</v>
      </c>
      <c r="D7688" s="5" t="s">
        <v>15</v>
      </c>
      <c r="E7688" s="5">
        <v>232730</v>
      </c>
      <c r="F7688" s="6">
        <v>2004.13</v>
      </c>
      <c r="H7688" s="15" t="str">
        <f t="shared" si="720"/>
        <v>Medium</v>
      </c>
      <c r="I7688" s="11" t="str">
        <f t="shared" si="721"/>
        <v>Large</v>
      </c>
      <c r="J7688" s="11" t="str">
        <f t="shared" si="722"/>
        <v>East</v>
      </c>
      <c r="K7688" s="11" t="str">
        <f t="shared" si="723"/>
        <v>2010s</v>
      </c>
      <c r="L7688" s="11" t="str">
        <f t="shared" si="724"/>
        <v>Cereal</v>
      </c>
      <c r="M7688" s="18">
        <f t="shared" si="725"/>
        <v>8.6113951789627465E-3</v>
      </c>
    </row>
    <row r="7689" spans="1:13">
      <c r="A7689" s="4">
        <v>2016</v>
      </c>
      <c r="B7689" s="5" t="s">
        <v>266</v>
      </c>
      <c r="C7689" s="5" t="s">
        <v>267</v>
      </c>
      <c r="D7689" s="5" t="s">
        <v>16</v>
      </c>
      <c r="E7689" s="5">
        <v>150</v>
      </c>
      <c r="F7689" s="6">
        <v>1268.46</v>
      </c>
      <c r="H7689" s="15" t="str">
        <f t="shared" si="720"/>
        <v>Medium</v>
      </c>
      <c r="I7689" s="11" t="str">
        <f t="shared" si="721"/>
        <v>Small</v>
      </c>
      <c r="J7689" s="11" t="str">
        <f t="shared" si="722"/>
        <v>East</v>
      </c>
      <c r="K7689" s="11" t="str">
        <f t="shared" si="723"/>
        <v>2010s</v>
      </c>
      <c r="L7689" s="11" t="str">
        <f t="shared" si="724"/>
        <v>Cereal</v>
      </c>
      <c r="M7689" s="18">
        <f t="shared" si="725"/>
        <v>8.4564000000000004</v>
      </c>
    </row>
    <row r="7690" spans="1:13">
      <c r="A7690" s="4">
        <v>2016</v>
      </c>
      <c r="B7690" s="5" t="s">
        <v>266</v>
      </c>
      <c r="C7690" s="5" t="s">
        <v>267</v>
      </c>
      <c r="D7690" s="5" t="s">
        <v>17</v>
      </c>
      <c r="E7690" s="5">
        <v>60</v>
      </c>
      <c r="F7690" s="6">
        <v>562.5</v>
      </c>
      <c r="H7690" s="15" t="str">
        <f t="shared" si="720"/>
        <v>Low</v>
      </c>
      <c r="I7690" s="11" t="str">
        <f t="shared" si="721"/>
        <v>Small</v>
      </c>
      <c r="J7690" s="11" t="str">
        <f t="shared" si="722"/>
        <v>East</v>
      </c>
      <c r="K7690" s="11" t="str">
        <f t="shared" si="723"/>
        <v>2010s</v>
      </c>
      <c r="L7690" s="11" t="str">
        <f t="shared" si="724"/>
        <v>Pulse</v>
      </c>
      <c r="M7690" s="18">
        <f t="shared" si="725"/>
        <v>9.375</v>
      </c>
    </row>
    <row r="7691" spans="1:13">
      <c r="A7691" s="4">
        <v>2016</v>
      </c>
      <c r="B7691" s="5" t="s">
        <v>266</v>
      </c>
      <c r="C7691" s="5" t="s">
        <v>267</v>
      </c>
      <c r="D7691" s="5" t="s">
        <v>18</v>
      </c>
      <c r="E7691" s="5">
        <v>120</v>
      </c>
      <c r="F7691" s="6">
        <v>68.78</v>
      </c>
      <c r="H7691" s="15" t="str">
        <f t="shared" si="720"/>
        <v>Low</v>
      </c>
      <c r="I7691" s="11" t="str">
        <f t="shared" si="721"/>
        <v>Small</v>
      </c>
      <c r="J7691" s="11" t="str">
        <f t="shared" si="722"/>
        <v>East</v>
      </c>
      <c r="K7691" s="11" t="str">
        <f t="shared" si="723"/>
        <v>2010s</v>
      </c>
      <c r="L7691" s="11" t="str">
        <f t="shared" si="724"/>
        <v>Fiber</v>
      </c>
      <c r="M7691" s="18">
        <f t="shared" si="725"/>
        <v>0.57316666666666671</v>
      </c>
    </row>
    <row r="7692" spans="1:13">
      <c r="A7692" s="4">
        <v>2017</v>
      </c>
      <c r="B7692" s="5" t="s">
        <v>266</v>
      </c>
      <c r="C7692" s="5" t="s">
        <v>267</v>
      </c>
      <c r="D7692" s="5" t="s">
        <v>15</v>
      </c>
      <c r="E7692" s="5">
        <v>220460</v>
      </c>
      <c r="F7692" s="6">
        <v>1860.41</v>
      </c>
      <c r="H7692" s="15" t="str">
        <f t="shared" si="720"/>
        <v>Medium</v>
      </c>
      <c r="I7692" s="11" t="str">
        <f t="shared" si="721"/>
        <v>Large</v>
      </c>
      <c r="J7692" s="11" t="str">
        <f t="shared" si="722"/>
        <v>East</v>
      </c>
      <c r="K7692" s="11" t="str">
        <f t="shared" si="723"/>
        <v>2010s</v>
      </c>
      <c r="L7692" s="11" t="str">
        <f t="shared" si="724"/>
        <v>Cereal</v>
      </c>
      <c r="M7692" s="18">
        <f t="shared" si="725"/>
        <v>8.4387644017055244E-3</v>
      </c>
    </row>
    <row r="7693" spans="1:13">
      <c r="A7693" s="4">
        <v>2017</v>
      </c>
      <c r="B7693" s="5" t="s">
        <v>266</v>
      </c>
      <c r="C7693" s="5" t="s">
        <v>267</v>
      </c>
      <c r="D7693" s="5" t="s">
        <v>16</v>
      </c>
      <c r="E7693" s="5">
        <v>150</v>
      </c>
      <c r="F7693" s="6">
        <v>1675.68</v>
      </c>
      <c r="H7693" s="15" t="str">
        <f t="shared" si="720"/>
        <v>Medium</v>
      </c>
      <c r="I7693" s="11" t="str">
        <f t="shared" si="721"/>
        <v>Small</v>
      </c>
      <c r="J7693" s="11" t="str">
        <f t="shared" si="722"/>
        <v>East</v>
      </c>
      <c r="K7693" s="11" t="str">
        <f t="shared" si="723"/>
        <v>2010s</v>
      </c>
      <c r="L7693" s="11" t="str">
        <f t="shared" si="724"/>
        <v>Cereal</v>
      </c>
      <c r="M7693" s="18">
        <f t="shared" si="725"/>
        <v>11.171200000000001</v>
      </c>
    </row>
    <row r="7694" spans="1:13">
      <c r="A7694" s="4">
        <v>2017</v>
      </c>
      <c r="B7694" s="5" t="s">
        <v>266</v>
      </c>
      <c r="C7694" s="5" t="s">
        <v>267</v>
      </c>
      <c r="D7694" s="5" t="s">
        <v>17</v>
      </c>
      <c r="E7694" s="5">
        <v>60</v>
      </c>
      <c r="F7694" s="6">
        <v>525.41999999999996</v>
      </c>
      <c r="H7694" s="15" t="str">
        <f t="shared" si="720"/>
        <v>Low</v>
      </c>
      <c r="I7694" s="11" t="str">
        <f t="shared" si="721"/>
        <v>Small</v>
      </c>
      <c r="J7694" s="11" t="str">
        <f t="shared" si="722"/>
        <v>East</v>
      </c>
      <c r="K7694" s="11" t="str">
        <f t="shared" si="723"/>
        <v>2010s</v>
      </c>
      <c r="L7694" s="11" t="str">
        <f t="shared" si="724"/>
        <v>Pulse</v>
      </c>
      <c r="M7694" s="18">
        <f t="shared" si="725"/>
        <v>8.7569999999999997</v>
      </c>
    </row>
    <row r="7695" spans="1:13">
      <c r="A7695" s="4">
        <v>2017</v>
      </c>
      <c r="B7695" s="5" t="s">
        <v>266</v>
      </c>
      <c r="C7695" s="5" t="s">
        <v>267</v>
      </c>
      <c r="D7695" s="5" t="s">
        <v>18</v>
      </c>
      <c r="E7695" s="5">
        <v>110</v>
      </c>
      <c r="F7695" s="6">
        <v>66.67</v>
      </c>
      <c r="H7695" s="15" t="str">
        <f t="shared" si="720"/>
        <v>Low</v>
      </c>
      <c r="I7695" s="11" t="str">
        <f t="shared" si="721"/>
        <v>Small</v>
      </c>
      <c r="J7695" s="11" t="str">
        <f t="shared" si="722"/>
        <v>East</v>
      </c>
      <c r="K7695" s="11" t="str">
        <f t="shared" si="723"/>
        <v>2010s</v>
      </c>
      <c r="L7695" s="11" t="str">
        <f t="shared" si="724"/>
        <v>Fiber</v>
      </c>
      <c r="M7695" s="18">
        <f t="shared" si="725"/>
        <v>0.60609090909090912</v>
      </c>
    </row>
    <row r="7696" spans="1:13">
      <c r="A7696" s="4">
        <v>2008</v>
      </c>
      <c r="B7696" s="5" t="s">
        <v>266</v>
      </c>
      <c r="C7696" s="5" t="s">
        <v>268</v>
      </c>
      <c r="D7696" s="5" t="s">
        <v>15</v>
      </c>
      <c r="E7696" s="5">
        <v>335290</v>
      </c>
      <c r="F7696" s="6">
        <v>1440.22</v>
      </c>
      <c r="H7696" s="15" t="str">
        <f t="shared" si="720"/>
        <v>Medium</v>
      </c>
      <c r="I7696" s="11" t="str">
        <f t="shared" si="721"/>
        <v>Large</v>
      </c>
      <c r="J7696" s="11" t="str">
        <f t="shared" si="722"/>
        <v>East</v>
      </c>
      <c r="K7696" s="11" t="str">
        <f t="shared" si="723"/>
        <v>2000s</v>
      </c>
      <c r="L7696" s="11" t="str">
        <f t="shared" si="724"/>
        <v>Cereal</v>
      </c>
      <c r="M7696" s="18">
        <f t="shared" si="725"/>
        <v>4.2954457335440963E-3</v>
      </c>
    </row>
    <row r="7697" spans="1:13">
      <c r="A7697" s="4">
        <v>2008</v>
      </c>
      <c r="B7697" s="5" t="s">
        <v>266</v>
      </c>
      <c r="C7697" s="5" t="s">
        <v>268</v>
      </c>
      <c r="D7697" s="5" t="s">
        <v>16</v>
      </c>
      <c r="E7697" s="5">
        <v>1370</v>
      </c>
      <c r="F7697" s="6">
        <v>598.54</v>
      </c>
      <c r="H7697" s="15" t="str">
        <f t="shared" si="720"/>
        <v>Low</v>
      </c>
      <c r="I7697" s="11" t="str">
        <f t="shared" si="721"/>
        <v>Medium</v>
      </c>
      <c r="J7697" s="11" t="str">
        <f t="shared" si="722"/>
        <v>East</v>
      </c>
      <c r="K7697" s="11" t="str">
        <f t="shared" si="723"/>
        <v>2000s</v>
      </c>
      <c r="L7697" s="11" t="str">
        <f t="shared" si="724"/>
        <v>Cereal</v>
      </c>
      <c r="M7697" s="18">
        <f t="shared" si="725"/>
        <v>0.43689051094890508</v>
      </c>
    </row>
    <row r="7698" spans="1:13">
      <c r="A7698" s="4">
        <v>2008</v>
      </c>
      <c r="B7698" s="5" t="s">
        <v>266</v>
      </c>
      <c r="C7698" s="5" t="s">
        <v>268</v>
      </c>
      <c r="D7698" s="5" t="s">
        <v>17</v>
      </c>
      <c r="E7698" s="5">
        <v>190</v>
      </c>
      <c r="F7698" s="6">
        <v>736.84</v>
      </c>
      <c r="H7698" s="15" t="str">
        <f t="shared" si="720"/>
        <v>Low</v>
      </c>
      <c r="I7698" s="11" t="str">
        <f t="shared" si="721"/>
        <v>Small</v>
      </c>
      <c r="J7698" s="11" t="str">
        <f t="shared" si="722"/>
        <v>East</v>
      </c>
      <c r="K7698" s="11" t="str">
        <f t="shared" si="723"/>
        <v>2000s</v>
      </c>
      <c r="L7698" s="11" t="str">
        <f t="shared" si="724"/>
        <v>Pulse</v>
      </c>
      <c r="M7698" s="18">
        <f t="shared" si="725"/>
        <v>3.8781052631578947</v>
      </c>
    </row>
    <row r="7699" spans="1:13">
      <c r="A7699" s="4">
        <v>2009</v>
      </c>
      <c r="B7699" s="5" t="s">
        <v>266</v>
      </c>
      <c r="C7699" s="5" t="s">
        <v>268</v>
      </c>
      <c r="D7699" s="5" t="s">
        <v>15</v>
      </c>
      <c r="E7699" s="5">
        <v>325440</v>
      </c>
      <c r="F7699" s="6">
        <v>1440.27</v>
      </c>
      <c r="H7699" s="15" t="str">
        <f t="shared" si="720"/>
        <v>Medium</v>
      </c>
      <c r="I7699" s="11" t="str">
        <f t="shared" si="721"/>
        <v>Large</v>
      </c>
      <c r="J7699" s="11" t="str">
        <f t="shared" si="722"/>
        <v>East</v>
      </c>
      <c r="K7699" s="11" t="str">
        <f t="shared" si="723"/>
        <v>2000s</v>
      </c>
      <c r="L7699" s="11" t="str">
        <f t="shared" si="724"/>
        <v>Cereal</v>
      </c>
      <c r="M7699" s="18">
        <f t="shared" si="725"/>
        <v>4.4256084070796462E-3</v>
      </c>
    </row>
    <row r="7700" spans="1:13">
      <c r="A7700" s="4">
        <v>2009</v>
      </c>
      <c r="B7700" s="5" t="s">
        <v>266</v>
      </c>
      <c r="C7700" s="5" t="s">
        <v>268</v>
      </c>
      <c r="D7700" s="5" t="s">
        <v>16</v>
      </c>
      <c r="E7700" s="5">
        <v>2250</v>
      </c>
      <c r="F7700" s="6">
        <v>600</v>
      </c>
      <c r="H7700" s="15" t="str">
        <f t="shared" si="720"/>
        <v>Low</v>
      </c>
      <c r="I7700" s="11" t="str">
        <f t="shared" si="721"/>
        <v>Medium</v>
      </c>
      <c r="J7700" s="11" t="str">
        <f t="shared" si="722"/>
        <v>East</v>
      </c>
      <c r="K7700" s="11" t="str">
        <f t="shared" si="723"/>
        <v>2000s</v>
      </c>
      <c r="L7700" s="11" t="str">
        <f t="shared" si="724"/>
        <v>Cereal</v>
      </c>
      <c r="M7700" s="18">
        <f t="shared" si="725"/>
        <v>0.26666666666666666</v>
      </c>
    </row>
    <row r="7701" spans="1:13">
      <c r="A7701" s="4">
        <v>2009</v>
      </c>
      <c r="B7701" s="5" t="s">
        <v>266</v>
      </c>
      <c r="C7701" s="5" t="s">
        <v>268</v>
      </c>
      <c r="D7701" s="5" t="s">
        <v>17</v>
      </c>
      <c r="E7701" s="5">
        <v>200</v>
      </c>
      <c r="F7701" s="6">
        <v>700</v>
      </c>
      <c r="H7701" s="15" t="str">
        <f t="shared" si="720"/>
        <v>Low</v>
      </c>
      <c r="I7701" s="11" t="str">
        <f t="shared" si="721"/>
        <v>Small</v>
      </c>
      <c r="J7701" s="11" t="str">
        <f t="shared" si="722"/>
        <v>East</v>
      </c>
      <c r="K7701" s="11" t="str">
        <f t="shared" si="723"/>
        <v>2000s</v>
      </c>
      <c r="L7701" s="11" t="str">
        <f t="shared" si="724"/>
        <v>Pulse</v>
      </c>
      <c r="M7701" s="18">
        <f t="shared" si="725"/>
        <v>3.5</v>
      </c>
    </row>
    <row r="7702" spans="1:13">
      <c r="A7702" s="4">
        <v>2010</v>
      </c>
      <c r="B7702" s="5" t="s">
        <v>266</v>
      </c>
      <c r="C7702" s="5" t="s">
        <v>268</v>
      </c>
      <c r="D7702" s="5" t="s">
        <v>15</v>
      </c>
      <c r="E7702" s="5">
        <v>348390</v>
      </c>
      <c r="F7702" s="6">
        <v>1923.39</v>
      </c>
      <c r="H7702" s="15" t="str">
        <f t="shared" si="720"/>
        <v>Medium</v>
      </c>
      <c r="I7702" s="11" t="str">
        <f t="shared" si="721"/>
        <v>Large</v>
      </c>
      <c r="J7702" s="11" t="str">
        <f t="shared" si="722"/>
        <v>East</v>
      </c>
      <c r="K7702" s="11" t="str">
        <f t="shared" si="723"/>
        <v>2010s</v>
      </c>
      <c r="L7702" s="11" t="str">
        <f t="shared" si="724"/>
        <v>Cereal</v>
      </c>
      <c r="M7702" s="18">
        <f t="shared" si="725"/>
        <v>5.5207956600361666E-3</v>
      </c>
    </row>
    <row r="7703" spans="1:13">
      <c r="A7703" s="4">
        <v>2010</v>
      </c>
      <c r="B7703" s="5" t="s">
        <v>266</v>
      </c>
      <c r="C7703" s="5" t="s">
        <v>268</v>
      </c>
      <c r="D7703" s="5" t="s">
        <v>16</v>
      </c>
      <c r="E7703" s="5">
        <v>2780</v>
      </c>
      <c r="F7703" s="6">
        <v>600.72</v>
      </c>
      <c r="H7703" s="15" t="str">
        <f t="shared" si="720"/>
        <v>Low</v>
      </c>
      <c r="I7703" s="11" t="str">
        <f t="shared" si="721"/>
        <v>Medium</v>
      </c>
      <c r="J7703" s="11" t="str">
        <f t="shared" si="722"/>
        <v>East</v>
      </c>
      <c r="K7703" s="11" t="str">
        <f t="shared" si="723"/>
        <v>2010s</v>
      </c>
      <c r="L7703" s="11" t="str">
        <f t="shared" si="724"/>
        <v>Cereal</v>
      </c>
      <c r="M7703" s="18">
        <f t="shared" si="725"/>
        <v>0.21608633093525181</v>
      </c>
    </row>
    <row r="7704" spans="1:13">
      <c r="A7704" s="4">
        <v>2010</v>
      </c>
      <c r="B7704" s="5" t="s">
        <v>266</v>
      </c>
      <c r="C7704" s="5" t="s">
        <v>268</v>
      </c>
      <c r="D7704" s="5" t="s">
        <v>17</v>
      </c>
      <c r="E7704" s="5">
        <v>210</v>
      </c>
      <c r="F7704" s="6">
        <v>666.67</v>
      </c>
      <c r="H7704" s="15" t="str">
        <f t="shared" si="720"/>
        <v>Low</v>
      </c>
      <c r="I7704" s="11" t="str">
        <f t="shared" si="721"/>
        <v>Small</v>
      </c>
      <c r="J7704" s="11" t="str">
        <f t="shared" si="722"/>
        <v>East</v>
      </c>
      <c r="K7704" s="11" t="str">
        <f t="shared" si="723"/>
        <v>2010s</v>
      </c>
      <c r="L7704" s="11" t="str">
        <f t="shared" si="724"/>
        <v>Pulse</v>
      </c>
      <c r="M7704" s="18">
        <f t="shared" si="725"/>
        <v>3.1746190476190472</v>
      </c>
    </row>
    <row r="7705" spans="1:13">
      <c r="A7705" s="4">
        <v>2011</v>
      </c>
      <c r="B7705" s="5" t="s">
        <v>266</v>
      </c>
      <c r="C7705" s="5" t="s">
        <v>268</v>
      </c>
      <c r="D7705" s="5" t="s">
        <v>15</v>
      </c>
      <c r="E7705" s="5">
        <v>348280</v>
      </c>
      <c r="F7705" s="6">
        <v>1795.42</v>
      </c>
      <c r="H7705" s="15" t="str">
        <f t="shared" si="720"/>
        <v>Medium</v>
      </c>
      <c r="I7705" s="11" t="str">
        <f t="shared" si="721"/>
        <v>Large</v>
      </c>
      <c r="J7705" s="11" t="str">
        <f t="shared" si="722"/>
        <v>East</v>
      </c>
      <c r="K7705" s="11" t="str">
        <f t="shared" si="723"/>
        <v>2010s</v>
      </c>
      <c r="L7705" s="11" t="str">
        <f t="shared" si="724"/>
        <v>Cereal</v>
      </c>
      <c r="M7705" s="18">
        <f t="shared" si="725"/>
        <v>5.1551050878603424E-3</v>
      </c>
    </row>
    <row r="7706" spans="1:13">
      <c r="A7706" s="4">
        <v>2011</v>
      </c>
      <c r="B7706" s="5" t="s">
        <v>266</v>
      </c>
      <c r="C7706" s="5" t="s">
        <v>268</v>
      </c>
      <c r="D7706" s="5" t="s">
        <v>16</v>
      </c>
      <c r="E7706" s="5">
        <v>3290</v>
      </c>
      <c r="F7706" s="6">
        <v>683.89</v>
      </c>
      <c r="H7706" s="15" t="str">
        <f t="shared" si="720"/>
        <v>Low</v>
      </c>
      <c r="I7706" s="11" t="str">
        <f t="shared" si="721"/>
        <v>Medium</v>
      </c>
      <c r="J7706" s="11" t="str">
        <f t="shared" si="722"/>
        <v>East</v>
      </c>
      <c r="K7706" s="11" t="str">
        <f t="shared" si="723"/>
        <v>2010s</v>
      </c>
      <c r="L7706" s="11" t="str">
        <f t="shared" si="724"/>
        <v>Cereal</v>
      </c>
      <c r="M7706" s="18">
        <f t="shared" si="725"/>
        <v>0.2078693009118541</v>
      </c>
    </row>
    <row r="7707" spans="1:13">
      <c r="A7707" s="4">
        <v>2011</v>
      </c>
      <c r="B7707" s="5" t="s">
        <v>266</v>
      </c>
      <c r="C7707" s="5" t="s">
        <v>268</v>
      </c>
      <c r="D7707" s="5" t="s">
        <v>17</v>
      </c>
      <c r="E7707" s="5">
        <v>180</v>
      </c>
      <c r="F7707" s="6">
        <v>722.22</v>
      </c>
      <c r="H7707" s="15" t="str">
        <f t="shared" si="720"/>
        <v>Low</v>
      </c>
      <c r="I7707" s="11" t="str">
        <f t="shared" si="721"/>
        <v>Small</v>
      </c>
      <c r="J7707" s="11" t="str">
        <f t="shared" si="722"/>
        <v>East</v>
      </c>
      <c r="K7707" s="11" t="str">
        <f t="shared" si="723"/>
        <v>2010s</v>
      </c>
      <c r="L7707" s="11" t="str">
        <f t="shared" si="724"/>
        <v>Pulse</v>
      </c>
      <c r="M7707" s="18">
        <f t="shared" si="725"/>
        <v>4.0123333333333333</v>
      </c>
    </row>
    <row r="7708" spans="1:13">
      <c r="A7708" s="4">
        <v>2012</v>
      </c>
      <c r="B7708" s="5" t="s">
        <v>266</v>
      </c>
      <c r="C7708" s="5" t="s">
        <v>268</v>
      </c>
      <c r="D7708" s="5" t="s">
        <v>15</v>
      </c>
      <c r="E7708" s="5">
        <v>332250</v>
      </c>
      <c r="F7708" s="6">
        <v>2077.35</v>
      </c>
      <c r="H7708" s="15" t="str">
        <f t="shared" si="720"/>
        <v>Medium</v>
      </c>
      <c r="I7708" s="11" t="str">
        <f t="shared" si="721"/>
        <v>Large</v>
      </c>
      <c r="J7708" s="11" t="str">
        <f t="shared" si="722"/>
        <v>East</v>
      </c>
      <c r="K7708" s="11" t="str">
        <f t="shared" si="723"/>
        <v>2010s</v>
      </c>
      <c r="L7708" s="11" t="str">
        <f t="shared" si="724"/>
        <v>Cereal</v>
      </c>
      <c r="M7708" s="18">
        <f t="shared" si="725"/>
        <v>6.2523702031602709E-3</v>
      </c>
    </row>
    <row r="7709" spans="1:13">
      <c r="A7709" s="4">
        <v>2012</v>
      </c>
      <c r="B7709" s="5" t="s">
        <v>266</v>
      </c>
      <c r="C7709" s="5" t="s">
        <v>268</v>
      </c>
      <c r="D7709" s="5" t="s">
        <v>16</v>
      </c>
      <c r="E7709" s="5">
        <v>4160</v>
      </c>
      <c r="F7709" s="6">
        <v>757.21</v>
      </c>
      <c r="H7709" s="15" t="str">
        <f t="shared" si="720"/>
        <v>Low</v>
      </c>
      <c r="I7709" s="11" t="str">
        <f t="shared" si="721"/>
        <v>Medium</v>
      </c>
      <c r="J7709" s="11" t="str">
        <f t="shared" si="722"/>
        <v>East</v>
      </c>
      <c r="K7709" s="11" t="str">
        <f t="shared" si="723"/>
        <v>2010s</v>
      </c>
      <c r="L7709" s="11" t="str">
        <f t="shared" si="724"/>
        <v>Cereal</v>
      </c>
      <c r="M7709" s="18">
        <f t="shared" si="725"/>
        <v>0.18202163461538462</v>
      </c>
    </row>
    <row r="7710" spans="1:13">
      <c r="A7710" s="4">
        <v>2012</v>
      </c>
      <c r="B7710" s="5" t="s">
        <v>266</v>
      </c>
      <c r="C7710" s="5" t="s">
        <v>268</v>
      </c>
      <c r="D7710" s="5" t="s">
        <v>17</v>
      </c>
      <c r="E7710" s="5">
        <v>120</v>
      </c>
      <c r="F7710" s="6">
        <v>833.33</v>
      </c>
      <c r="H7710" s="15" t="str">
        <f t="shared" si="720"/>
        <v>Low</v>
      </c>
      <c r="I7710" s="11" t="str">
        <f t="shared" si="721"/>
        <v>Small</v>
      </c>
      <c r="J7710" s="11" t="str">
        <f t="shared" si="722"/>
        <v>East</v>
      </c>
      <c r="K7710" s="11" t="str">
        <f t="shared" si="723"/>
        <v>2010s</v>
      </c>
      <c r="L7710" s="11" t="str">
        <f t="shared" si="724"/>
        <v>Pulse</v>
      </c>
      <c r="M7710" s="18">
        <f t="shared" si="725"/>
        <v>6.9444166666666671</v>
      </c>
    </row>
    <row r="7711" spans="1:13">
      <c r="A7711" s="4">
        <v>2012</v>
      </c>
      <c r="B7711" s="5" t="s">
        <v>266</v>
      </c>
      <c r="C7711" s="5" t="s">
        <v>268</v>
      </c>
      <c r="D7711" s="5" t="s">
        <v>18</v>
      </c>
      <c r="E7711" s="5">
        <v>90</v>
      </c>
      <c r="F7711" s="6">
        <v>111.11</v>
      </c>
      <c r="H7711" s="15" t="str">
        <f t="shared" si="720"/>
        <v>Low</v>
      </c>
      <c r="I7711" s="11" t="str">
        <f t="shared" si="721"/>
        <v>Small</v>
      </c>
      <c r="J7711" s="11" t="str">
        <f t="shared" si="722"/>
        <v>East</v>
      </c>
      <c r="K7711" s="11" t="str">
        <f t="shared" si="723"/>
        <v>2010s</v>
      </c>
      <c r="L7711" s="11" t="str">
        <f t="shared" si="724"/>
        <v>Fiber</v>
      </c>
      <c r="M7711" s="18">
        <f t="shared" si="725"/>
        <v>1.2345555555555556</v>
      </c>
    </row>
    <row r="7712" spans="1:13">
      <c r="A7712" s="4">
        <v>2013</v>
      </c>
      <c r="B7712" s="5" t="s">
        <v>266</v>
      </c>
      <c r="C7712" s="5" t="s">
        <v>268</v>
      </c>
      <c r="D7712" s="5" t="s">
        <v>15</v>
      </c>
      <c r="E7712" s="5">
        <v>326360</v>
      </c>
      <c r="F7712" s="6">
        <v>1939.3</v>
      </c>
      <c r="H7712" s="15" t="str">
        <f t="shared" si="720"/>
        <v>Medium</v>
      </c>
      <c r="I7712" s="11" t="str">
        <f t="shared" si="721"/>
        <v>Large</v>
      </c>
      <c r="J7712" s="11" t="str">
        <f t="shared" si="722"/>
        <v>East</v>
      </c>
      <c r="K7712" s="11" t="str">
        <f t="shared" si="723"/>
        <v>2010s</v>
      </c>
      <c r="L7712" s="11" t="str">
        <f t="shared" si="724"/>
        <v>Cereal</v>
      </c>
      <c r="M7712" s="18">
        <f t="shared" si="725"/>
        <v>5.9422110552763818E-3</v>
      </c>
    </row>
    <row r="7713" spans="1:13">
      <c r="A7713" s="4">
        <v>2013</v>
      </c>
      <c r="B7713" s="5" t="s">
        <v>266</v>
      </c>
      <c r="C7713" s="5" t="s">
        <v>268</v>
      </c>
      <c r="D7713" s="5" t="s">
        <v>16</v>
      </c>
      <c r="E7713" s="5">
        <v>3130</v>
      </c>
      <c r="F7713" s="6">
        <v>5217.25</v>
      </c>
      <c r="H7713" s="15" t="str">
        <f t="shared" si="720"/>
        <v>High</v>
      </c>
      <c r="I7713" s="11" t="str">
        <f t="shared" si="721"/>
        <v>Medium</v>
      </c>
      <c r="J7713" s="11" t="str">
        <f t="shared" si="722"/>
        <v>East</v>
      </c>
      <c r="K7713" s="11" t="str">
        <f t="shared" si="723"/>
        <v>2010s</v>
      </c>
      <c r="L7713" s="11" t="str">
        <f t="shared" si="724"/>
        <v>Cereal</v>
      </c>
      <c r="M7713" s="18">
        <f t="shared" si="725"/>
        <v>1.66685303514377</v>
      </c>
    </row>
    <row r="7714" spans="1:13">
      <c r="A7714" s="4">
        <v>2013</v>
      </c>
      <c r="B7714" s="5" t="s">
        <v>266</v>
      </c>
      <c r="C7714" s="5" t="s">
        <v>268</v>
      </c>
      <c r="D7714" s="5" t="s">
        <v>17</v>
      </c>
      <c r="E7714" s="5">
        <v>320</v>
      </c>
      <c r="F7714" s="6">
        <v>781.25</v>
      </c>
      <c r="H7714" s="15" t="str">
        <f t="shared" si="720"/>
        <v>Low</v>
      </c>
      <c r="I7714" s="11" t="str">
        <f t="shared" si="721"/>
        <v>Small</v>
      </c>
      <c r="J7714" s="11" t="str">
        <f t="shared" si="722"/>
        <v>East</v>
      </c>
      <c r="K7714" s="11" t="str">
        <f t="shared" si="723"/>
        <v>2010s</v>
      </c>
      <c r="L7714" s="11" t="str">
        <f t="shared" si="724"/>
        <v>Pulse</v>
      </c>
      <c r="M7714" s="18">
        <f t="shared" si="725"/>
        <v>2.44140625</v>
      </c>
    </row>
    <row r="7715" spans="1:13">
      <c r="A7715" s="4">
        <v>2014</v>
      </c>
      <c r="B7715" s="5" t="s">
        <v>266</v>
      </c>
      <c r="C7715" s="5" t="s">
        <v>268</v>
      </c>
      <c r="D7715" s="5" t="s">
        <v>15</v>
      </c>
      <c r="E7715" s="5">
        <v>336820</v>
      </c>
      <c r="F7715" s="6">
        <v>2135.44</v>
      </c>
      <c r="H7715" s="15" t="str">
        <f t="shared" si="720"/>
        <v>Medium</v>
      </c>
      <c r="I7715" s="11" t="str">
        <f t="shared" si="721"/>
        <v>Large</v>
      </c>
      <c r="J7715" s="11" t="str">
        <f t="shared" si="722"/>
        <v>East</v>
      </c>
      <c r="K7715" s="11" t="str">
        <f t="shared" si="723"/>
        <v>2010s</v>
      </c>
      <c r="L7715" s="11" t="str">
        <f t="shared" si="724"/>
        <v>Cereal</v>
      </c>
      <c r="M7715" s="18">
        <f t="shared" si="725"/>
        <v>6.3400035627338043E-3</v>
      </c>
    </row>
    <row r="7716" spans="1:13">
      <c r="A7716" s="4">
        <v>2014</v>
      </c>
      <c r="B7716" s="5" t="s">
        <v>266</v>
      </c>
      <c r="C7716" s="5" t="s">
        <v>268</v>
      </c>
      <c r="D7716" s="5" t="s">
        <v>16</v>
      </c>
      <c r="E7716" s="5">
        <v>7110</v>
      </c>
      <c r="F7716" s="6">
        <v>3270.04</v>
      </c>
      <c r="H7716" s="15" t="str">
        <f t="shared" si="720"/>
        <v>High</v>
      </c>
      <c r="I7716" s="11" t="str">
        <f t="shared" si="721"/>
        <v>Large</v>
      </c>
      <c r="J7716" s="11" t="str">
        <f t="shared" si="722"/>
        <v>East</v>
      </c>
      <c r="K7716" s="11" t="str">
        <f t="shared" si="723"/>
        <v>2010s</v>
      </c>
      <c r="L7716" s="11" t="str">
        <f t="shared" si="724"/>
        <v>Cereal</v>
      </c>
      <c r="M7716" s="18">
        <f t="shared" si="725"/>
        <v>0.45992123769338961</v>
      </c>
    </row>
    <row r="7717" spans="1:13">
      <c r="A7717" s="4">
        <v>2014</v>
      </c>
      <c r="B7717" s="5" t="s">
        <v>266</v>
      </c>
      <c r="C7717" s="5" t="s">
        <v>268</v>
      </c>
      <c r="D7717" s="5" t="s">
        <v>17</v>
      </c>
      <c r="E7717" s="5">
        <v>350</v>
      </c>
      <c r="F7717" s="6">
        <v>971.43</v>
      </c>
      <c r="H7717" s="15" t="str">
        <f t="shared" si="720"/>
        <v>Low</v>
      </c>
      <c r="I7717" s="11" t="str">
        <f t="shared" si="721"/>
        <v>Small</v>
      </c>
      <c r="J7717" s="11" t="str">
        <f t="shared" si="722"/>
        <v>East</v>
      </c>
      <c r="K7717" s="11" t="str">
        <f t="shared" si="723"/>
        <v>2010s</v>
      </c>
      <c r="L7717" s="11" t="str">
        <f t="shared" si="724"/>
        <v>Pulse</v>
      </c>
      <c r="M7717" s="18">
        <f t="shared" si="725"/>
        <v>2.7755142857142854</v>
      </c>
    </row>
    <row r="7718" spans="1:13">
      <c r="A7718" s="4">
        <v>2015</v>
      </c>
      <c r="B7718" s="5" t="s">
        <v>266</v>
      </c>
      <c r="C7718" s="5" t="s">
        <v>268</v>
      </c>
      <c r="D7718" s="5" t="s">
        <v>15</v>
      </c>
      <c r="E7718" s="5">
        <v>335640</v>
      </c>
      <c r="F7718" s="6">
        <v>2167.41</v>
      </c>
      <c r="H7718" s="15" t="str">
        <f t="shared" si="720"/>
        <v>Medium</v>
      </c>
      <c r="I7718" s="11" t="str">
        <f t="shared" si="721"/>
        <v>Large</v>
      </c>
      <c r="J7718" s="11" t="str">
        <f t="shared" si="722"/>
        <v>East</v>
      </c>
      <c r="K7718" s="11" t="str">
        <f t="shared" si="723"/>
        <v>2010s</v>
      </c>
      <c r="L7718" s="11" t="str">
        <f t="shared" si="724"/>
        <v>Cereal</v>
      </c>
      <c r="M7718" s="18">
        <f t="shared" si="725"/>
        <v>6.4575437969252763E-3</v>
      </c>
    </row>
    <row r="7719" spans="1:13">
      <c r="A7719" s="4">
        <v>2015</v>
      </c>
      <c r="B7719" s="5" t="s">
        <v>266</v>
      </c>
      <c r="C7719" s="5" t="s">
        <v>268</v>
      </c>
      <c r="D7719" s="5" t="s">
        <v>16</v>
      </c>
      <c r="E7719" s="5">
        <v>7290</v>
      </c>
      <c r="F7719" s="6">
        <v>5231.82</v>
      </c>
      <c r="H7719" s="15" t="str">
        <f t="shared" si="720"/>
        <v>High</v>
      </c>
      <c r="I7719" s="11" t="str">
        <f t="shared" si="721"/>
        <v>Large</v>
      </c>
      <c r="J7719" s="11" t="str">
        <f t="shared" si="722"/>
        <v>East</v>
      </c>
      <c r="K7719" s="11" t="str">
        <f t="shared" si="723"/>
        <v>2010s</v>
      </c>
      <c r="L7719" s="11" t="str">
        <f t="shared" si="724"/>
        <v>Cereal</v>
      </c>
      <c r="M7719" s="18">
        <f t="shared" si="725"/>
        <v>0.71767078189300404</v>
      </c>
    </row>
    <row r="7720" spans="1:13">
      <c r="A7720" s="4">
        <v>2015</v>
      </c>
      <c r="B7720" s="5" t="s">
        <v>266</v>
      </c>
      <c r="C7720" s="5" t="s">
        <v>268</v>
      </c>
      <c r="D7720" s="5" t="s">
        <v>17</v>
      </c>
      <c r="E7720" s="5">
        <v>330</v>
      </c>
      <c r="F7720" s="6">
        <v>696.97</v>
      </c>
      <c r="H7720" s="15" t="str">
        <f t="shared" si="720"/>
        <v>Low</v>
      </c>
      <c r="I7720" s="11" t="str">
        <f t="shared" si="721"/>
        <v>Small</v>
      </c>
      <c r="J7720" s="11" t="str">
        <f t="shared" si="722"/>
        <v>East</v>
      </c>
      <c r="K7720" s="11" t="str">
        <f t="shared" si="723"/>
        <v>2010s</v>
      </c>
      <c r="L7720" s="11" t="str">
        <f t="shared" si="724"/>
        <v>Pulse</v>
      </c>
      <c r="M7720" s="18">
        <f t="shared" si="725"/>
        <v>2.1120303030303029</v>
      </c>
    </row>
    <row r="7721" spans="1:13">
      <c r="A7721" s="4">
        <v>2016</v>
      </c>
      <c r="B7721" s="5" t="s">
        <v>266</v>
      </c>
      <c r="C7721" s="5" t="s">
        <v>268</v>
      </c>
      <c r="D7721" s="5" t="s">
        <v>15</v>
      </c>
      <c r="E7721" s="5">
        <v>328990</v>
      </c>
      <c r="F7721" s="6">
        <v>2073.87</v>
      </c>
      <c r="H7721" s="15" t="str">
        <f t="shared" si="720"/>
        <v>Medium</v>
      </c>
      <c r="I7721" s="11" t="str">
        <f t="shared" si="721"/>
        <v>Large</v>
      </c>
      <c r="J7721" s="11" t="str">
        <f t="shared" si="722"/>
        <v>East</v>
      </c>
      <c r="K7721" s="11" t="str">
        <f t="shared" si="723"/>
        <v>2010s</v>
      </c>
      <c r="L7721" s="11" t="str">
        <f t="shared" si="724"/>
        <v>Cereal</v>
      </c>
      <c r="M7721" s="18">
        <f t="shared" si="725"/>
        <v>6.3037478342806768E-3</v>
      </c>
    </row>
    <row r="7722" spans="1:13">
      <c r="A7722" s="4">
        <v>2016</v>
      </c>
      <c r="B7722" s="5" t="s">
        <v>266</v>
      </c>
      <c r="C7722" s="5" t="s">
        <v>268</v>
      </c>
      <c r="D7722" s="5" t="s">
        <v>16</v>
      </c>
      <c r="E7722" s="5">
        <v>7370</v>
      </c>
      <c r="F7722" s="6">
        <v>5241.49</v>
      </c>
      <c r="H7722" s="15" t="str">
        <f t="shared" si="720"/>
        <v>High</v>
      </c>
      <c r="I7722" s="11" t="str">
        <f t="shared" si="721"/>
        <v>Large</v>
      </c>
      <c r="J7722" s="11" t="str">
        <f t="shared" si="722"/>
        <v>East</v>
      </c>
      <c r="K7722" s="11" t="str">
        <f t="shared" si="723"/>
        <v>2010s</v>
      </c>
      <c r="L7722" s="11" t="str">
        <f t="shared" si="724"/>
        <v>Cereal</v>
      </c>
      <c r="M7722" s="18">
        <f t="shared" si="725"/>
        <v>0.71119267299864308</v>
      </c>
    </row>
    <row r="7723" spans="1:13">
      <c r="A7723" s="4">
        <v>2016</v>
      </c>
      <c r="B7723" s="5" t="s">
        <v>266</v>
      </c>
      <c r="C7723" s="5" t="s">
        <v>268</v>
      </c>
      <c r="D7723" s="5" t="s">
        <v>17</v>
      </c>
      <c r="E7723" s="5">
        <v>300</v>
      </c>
      <c r="F7723" s="6">
        <v>715.23</v>
      </c>
      <c r="H7723" s="15" t="str">
        <f t="shared" si="720"/>
        <v>Low</v>
      </c>
      <c r="I7723" s="11" t="str">
        <f t="shared" si="721"/>
        <v>Small</v>
      </c>
      <c r="J7723" s="11" t="str">
        <f t="shared" si="722"/>
        <v>East</v>
      </c>
      <c r="K7723" s="11" t="str">
        <f t="shared" si="723"/>
        <v>2010s</v>
      </c>
      <c r="L7723" s="11" t="str">
        <f t="shared" si="724"/>
        <v>Pulse</v>
      </c>
      <c r="M7723" s="18">
        <f t="shared" si="725"/>
        <v>2.3841000000000001</v>
      </c>
    </row>
    <row r="7724" spans="1:13">
      <c r="A7724" s="4">
        <v>2016</v>
      </c>
      <c r="B7724" s="5" t="s">
        <v>266</v>
      </c>
      <c r="C7724" s="5" t="s">
        <v>268</v>
      </c>
      <c r="D7724" s="5" t="s">
        <v>18</v>
      </c>
      <c r="E7724" s="5">
        <v>10</v>
      </c>
      <c r="F7724" s="6">
        <v>69.23</v>
      </c>
      <c r="H7724" s="15" t="str">
        <f t="shared" si="720"/>
        <v>Low</v>
      </c>
      <c r="I7724" s="11" t="str">
        <f t="shared" si="721"/>
        <v>Small</v>
      </c>
      <c r="J7724" s="11" t="str">
        <f t="shared" si="722"/>
        <v>East</v>
      </c>
      <c r="K7724" s="11" t="str">
        <f t="shared" si="723"/>
        <v>2010s</v>
      </c>
      <c r="L7724" s="11" t="str">
        <f t="shared" si="724"/>
        <v>Fiber</v>
      </c>
      <c r="M7724" s="18">
        <f t="shared" si="725"/>
        <v>6.923</v>
      </c>
    </row>
    <row r="7725" spans="1:13">
      <c r="A7725" s="4">
        <v>2017</v>
      </c>
      <c r="B7725" s="5" t="s">
        <v>266</v>
      </c>
      <c r="C7725" s="5" t="s">
        <v>268</v>
      </c>
      <c r="D7725" s="5" t="s">
        <v>15</v>
      </c>
      <c r="E7725" s="5">
        <v>325730</v>
      </c>
      <c r="F7725" s="6">
        <v>2165.54</v>
      </c>
      <c r="H7725" s="15" t="str">
        <f t="shared" si="720"/>
        <v>Medium</v>
      </c>
      <c r="I7725" s="11" t="str">
        <f t="shared" si="721"/>
        <v>Large</v>
      </c>
      <c r="J7725" s="11" t="str">
        <f t="shared" si="722"/>
        <v>East</v>
      </c>
      <c r="K7725" s="11" t="str">
        <f t="shared" si="723"/>
        <v>2010s</v>
      </c>
      <c r="L7725" s="11" t="str">
        <f t="shared" si="724"/>
        <v>Cereal</v>
      </c>
      <c r="M7725" s="18">
        <f t="shared" si="725"/>
        <v>6.6482669695760287E-3</v>
      </c>
    </row>
    <row r="7726" spans="1:13">
      <c r="A7726" s="4">
        <v>2017</v>
      </c>
      <c r="B7726" s="5" t="s">
        <v>266</v>
      </c>
      <c r="C7726" s="5" t="s">
        <v>268</v>
      </c>
      <c r="D7726" s="5" t="s">
        <v>16</v>
      </c>
      <c r="E7726" s="5">
        <v>7410</v>
      </c>
      <c r="F7726" s="6">
        <v>5899.14</v>
      </c>
      <c r="H7726" s="15" t="str">
        <f t="shared" si="720"/>
        <v>High</v>
      </c>
      <c r="I7726" s="11" t="str">
        <f t="shared" si="721"/>
        <v>Large</v>
      </c>
      <c r="J7726" s="11" t="str">
        <f t="shared" si="722"/>
        <v>East</v>
      </c>
      <c r="K7726" s="11" t="str">
        <f t="shared" si="723"/>
        <v>2010s</v>
      </c>
      <c r="L7726" s="11" t="str">
        <f t="shared" si="724"/>
        <v>Cereal</v>
      </c>
      <c r="M7726" s="18">
        <f t="shared" si="725"/>
        <v>0.79610526315789476</v>
      </c>
    </row>
    <row r="7727" spans="1:13">
      <c r="A7727" s="4">
        <v>2017</v>
      </c>
      <c r="B7727" s="5" t="s">
        <v>266</v>
      </c>
      <c r="C7727" s="5" t="s">
        <v>268</v>
      </c>
      <c r="D7727" s="5" t="s">
        <v>17</v>
      </c>
      <c r="E7727" s="5">
        <v>350</v>
      </c>
      <c r="F7727" s="6">
        <v>633.52</v>
      </c>
      <c r="H7727" s="15" t="str">
        <f t="shared" si="720"/>
        <v>Low</v>
      </c>
      <c r="I7727" s="11" t="str">
        <f t="shared" si="721"/>
        <v>Small</v>
      </c>
      <c r="J7727" s="11" t="str">
        <f t="shared" si="722"/>
        <v>East</v>
      </c>
      <c r="K7727" s="11" t="str">
        <f t="shared" si="723"/>
        <v>2010s</v>
      </c>
      <c r="L7727" s="11" t="str">
        <f t="shared" si="724"/>
        <v>Pulse</v>
      </c>
      <c r="M7727" s="18">
        <f t="shared" si="725"/>
        <v>1.8100571428571428</v>
      </c>
    </row>
    <row r="7728" spans="1:13">
      <c r="A7728" s="4">
        <v>2017</v>
      </c>
      <c r="B7728" s="5" t="s">
        <v>266</v>
      </c>
      <c r="C7728" s="5" t="s">
        <v>268</v>
      </c>
      <c r="D7728" s="5" t="s">
        <v>18</v>
      </c>
      <c r="E7728" s="5">
        <v>10</v>
      </c>
      <c r="F7728" s="6">
        <v>124.62</v>
      </c>
      <c r="H7728" s="15" t="str">
        <f t="shared" si="720"/>
        <v>Low</v>
      </c>
      <c r="I7728" s="11" t="str">
        <f t="shared" si="721"/>
        <v>Small</v>
      </c>
      <c r="J7728" s="11" t="str">
        <f t="shared" si="722"/>
        <v>East</v>
      </c>
      <c r="K7728" s="11" t="str">
        <f t="shared" si="723"/>
        <v>2010s</v>
      </c>
      <c r="L7728" s="11" t="str">
        <f t="shared" si="724"/>
        <v>Fiber</v>
      </c>
      <c r="M7728" s="18">
        <f t="shared" si="725"/>
        <v>12.462</v>
      </c>
    </row>
    <row r="7729" spans="1:13">
      <c r="A7729" s="4">
        <v>2008</v>
      </c>
      <c r="B7729" s="5" t="s">
        <v>266</v>
      </c>
      <c r="C7729" s="5" t="s">
        <v>269</v>
      </c>
      <c r="D7729" s="5" t="s">
        <v>15</v>
      </c>
      <c r="E7729" s="5">
        <v>136270</v>
      </c>
      <c r="F7729" s="6">
        <v>1706.76</v>
      </c>
      <c r="H7729" s="15" t="str">
        <f t="shared" si="720"/>
        <v>Medium</v>
      </c>
      <c r="I7729" s="11" t="str">
        <f t="shared" si="721"/>
        <v>Large</v>
      </c>
      <c r="J7729" s="11" t="str">
        <f t="shared" si="722"/>
        <v>East</v>
      </c>
      <c r="K7729" s="11" t="str">
        <f t="shared" si="723"/>
        <v>2000s</v>
      </c>
      <c r="L7729" s="11" t="str">
        <f t="shared" si="724"/>
        <v>Cereal</v>
      </c>
      <c r="M7729" s="18">
        <f t="shared" si="725"/>
        <v>1.252484039040141E-2</v>
      </c>
    </row>
    <row r="7730" spans="1:13">
      <c r="A7730" s="4">
        <v>2008</v>
      </c>
      <c r="B7730" s="5" t="s">
        <v>266</v>
      </c>
      <c r="C7730" s="5" t="s">
        <v>269</v>
      </c>
      <c r="D7730" s="5" t="s">
        <v>16</v>
      </c>
      <c r="E7730" s="5">
        <v>1020</v>
      </c>
      <c r="F7730" s="6">
        <v>578.42999999999995</v>
      </c>
      <c r="H7730" s="15" t="str">
        <f t="shared" si="720"/>
        <v>Low</v>
      </c>
      <c r="I7730" s="11" t="str">
        <f t="shared" si="721"/>
        <v>Medium</v>
      </c>
      <c r="J7730" s="11" t="str">
        <f t="shared" si="722"/>
        <v>East</v>
      </c>
      <c r="K7730" s="11" t="str">
        <f t="shared" si="723"/>
        <v>2000s</v>
      </c>
      <c r="L7730" s="11" t="str">
        <f t="shared" si="724"/>
        <v>Cereal</v>
      </c>
      <c r="M7730" s="18">
        <f t="shared" si="725"/>
        <v>0.56708823529411756</v>
      </c>
    </row>
    <row r="7731" spans="1:13">
      <c r="A7731" s="4">
        <v>2009</v>
      </c>
      <c r="B7731" s="5" t="s">
        <v>266</v>
      </c>
      <c r="C7731" s="5" t="s">
        <v>269</v>
      </c>
      <c r="D7731" s="5" t="s">
        <v>15</v>
      </c>
      <c r="E7731" s="5">
        <v>141480</v>
      </c>
      <c r="F7731" s="6">
        <v>1766.89</v>
      </c>
      <c r="H7731" s="15" t="str">
        <f t="shared" si="720"/>
        <v>Medium</v>
      </c>
      <c r="I7731" s="11" t="str">
        <f t="shared" si="721"/>
        <v>Large</v>
      </c>
      <c r="J7731" s="11" t="str">
        <f t="shared" si="722"/>
        <v>East</v>
      </c>
      <c r="K7731" s="11" t="str">
        <f t="shared" si="723"/>
        <v>2000s</v>
      </c>
      <c r="L7731" s="11" t="str">
        <f t="shared" si="724"/>
        <v>Cereal</v>
      </c>
      <c r="M7731" s="18">
        <f t="shared" si="725"/>
        <v>1.2488620299689003E-2</v>
      </c>
    </row>
    <row r="7732" spans="1:13">
      <c r="A7732" s="4">
        <v>2009</v>
      </c>
      <c r="B7732" s="5" t="s">
        <v>266</v>
      </c>
      <c r="C7732" s="5" t="s">
        <v>269</v>
      </c>
      <c r="D7732" s="5" t="s">
        <v>16</v>
      </c>
      <c r="E7732" s="5">
        <v>880</v>
      </c>
      <c r="F7732" s="6">
        <v>625</v>
      </c>
      <c r="H7732" s="15" t="str">
        <f t="shared" si="720"/>
        <v>Low</v>
      </c>
      <c r="I7732" s="11" t="str">
        <f t="shared" si="721"/>
        <v>Small</v>
      </c>
      <c r="J7732" s="11" t="str">
        <f t="shared" si="722"/>
        <v>East</v>
      </c>
      <c r="K7732" s="11" t="str">
        <f t="shared" si="723"/>
        <v>2000s</v>
      </c>
      <c r="L7732" s="11" t="str">
        <f t="shared" si="724"/>
        <v>Cereal</v>
      </c>
      <c r="M7732" s="18">
        <f t="shared" si="725"/>
        <v>0.71022727272727271</v>
      </c>
    </row>
    <row r="7733" spans="1:13">
      <c r="A7733" s="4">
        <v>2010</v>
      </c>
      <c r="B7733" s="5" t="s">
        <v>266</v>
      </c>
      <c r="C7733" s="5" t="s">
        <v>269</v>
      </c>
      <c r="D7733" s="5" t="s">
        <v>15</v>
      </c>
      <c r="E7733" s="5">
        <v>140730</v>
      </c>
      <c r="F7733" s="6">
        <v>2071.63</v>
      </c>
      <c r="H7733" s="15" t="str">
        <f t="shared" si="720"/>
        <v>Medium</v>
      </c>
      <c r="I7733" s="11" t="str">
        <f t="shared" si="721"/>
        <v>Large</v>
      </c>
      <c r="J7733" s="11" t="str">
        <f t="shared" si="722"/>
        <v>East</v>
      </c>
      <c r="K7733" s="11" t="str">
        <f t="shared" si="723"/>
        <v>2010s</v>
      </c>
      <c r="L7733" s="11" t="str">
        <f t="shared" si="724"/>
        <v>Cereal</v>
      </c>
      <c r="M7733" s="18">
        <f t="shared" si="725"/>
        <v>1.4720599729979394E-2</v>
      </c>
    </row>
    <row r="7734" spans="1:13">
      <c r="A7734" s="4">
        <v>2010</v>
      </c>
      <c r="B7734" s="5" t="s">
        <v>266</v>
      </c>
      <c r="C7734" s="5" t="s">
        <v>269</v>
      </c>
      <c r="D7734" s="5" t="s">
        <v>16</v>
      </c>
      <c r="E7734" s="5">
        <v>990</v>
      </c>
      <c r="F7734" s="6">
        <v>595.96</v>
      </c>
      <c r="H7734" s="15" t="str">
        <f t="shared" si="720"/>
        <v>Low</v>
      </c>
      <c r="I7734" s="11" t="str">
        <f t="shared" si="721"/>
        <v>Small</v>
      </c>
      <c r="J7734" s="11" t="str">
        <f t="shared" si="722"/>
        <v>East</v>
      </c>
      <c r="K7734" s="11" t="str">
        <f t="shared" si="723"/>
        <v>2010s</v>
      </c>
      <c r="L7734" s="11" t="str">
        <f t="shared" si="724"/>
        <v>Cereal</v>
      </c>
      <c r="M7734" s="18">
        <f t="shared" si="725"/>
        <v>0.60197979797979806</v>
      </c>
    </row>
    <row r="7735" spans="1:13">
      <c r="A7735" s="4">
        <v>2011</v>
      </c>
      <c r="B7735" s="5" t="s">
        <v>266</v>
      </c>
      <c r="C7735" s="5" t="s">
        <v>269</v>
      </c>
      <c r="D7735" s="5" t="s">
        <v>15</v>
      </c>
      <c r="E7735" s="5">
        <v>142050</v>
      </c>
      <c r="F7735" s="6">
        <v>1571.84</v>
      </c>
      <c r="H7735" s="15" t="str">
        <f t="shared" si="720"/>
        <v>Medium</v>
      </c>
      <c r="I7735" s="11" t="str">
        <f t="shared" si="721"/>
        <v>Large</v>
      </c>
      <c r="J7735" s="11" t="str">
        <f t="shared" si="722"/>
        <v>East</v>
      </c>
      <c r="K7735" s="11" t="str">
        <f t="shared" si="723"/>
        <v>2010s</v>
      </c>
      <c r="L7735" s="11" t="str">
        <f t="shared" si="724"/>
        <v>Cereal</v>
      </c>
      <c r="M7735" s="18">
        <f t="shared" si="725"/>
        <v>1.1065399507215768E-2</v>
      </c>
    </row>
    <row r="7736" spans="1:13">
      <c r="A7736" s="4">
        <v>2011</v>
      </c>
      <c r="B7736" s="5" t="s">
        <v>266</v>
      </c>
      <c r="C7736" s="5" t="s">
        <v>269</v>
      </c>
      <c r="D7736" s="5" t="s">
        <v>16</v>
      </c>
      <c r="E7736" s="5">
        <v>900</v>
      </c>
      <c r="F7736" s="6">
        <v>700</v>
      </c>
      <c r="H7736" s="15" t="str">
        <f t="shared" si="720"/>
        <v>Low</v>
      </c>
      <c r="I7736" s="11" t="str">
        <f t="shared" si="721"/>
        <v>Small</v>
      </c>
      <c r="J7736" s="11" t="str">
        <f t="shared" si="722"/>
        <v>East</v>
      </c>
      <c r="K7736" s="11" t="str">
        <f t="shared" si="723"/>
        <v>2010s</v>
      </c>
      <c r="L7736" s="11" t="str">
        <f t="shared" si="724"/>
        <v>Cereal</v>
      </c>
      <c r="M7736" s="18">
        <f t="shared" si="725"/>
        <v>0.77777777777777779</v>
      </c>
    </row>
    <row r="7737" spans="1:13">
      <c r="A7737" s="4">
        <v>2011</v>
      </c>
      <c r="B7737" s="5" t="s">
        <v>266</v>
      </c>
      <c r="C7737" s="5" t="s">
        <v>269</v>
      </c>
      <c r="D7737" s="5" t="s">
        <v>17</v>
      </c>
      <c r="E7737" s="5">
        <v>10</v>
      </c>
      <c r="F7737" s="6">
        <v>1000</v>
      </c>
      <c r="H7737" s="15" t="str">
        <f t="shared" si="720"/>
        <v>Medium</v>
      </c>
      <c r="I7737" s="11" t="str">
        <f t="shared" si="721"/>
        <v>Small</v>
      </c>
      <c r="J7737" s="11" t="str">
        <f t="shared" si="722"/>
        <v>East</v>
      </c>
      <c r="K7737" s="11" t="str">
        <f t="shared" si="723"/>
        <v>2010s</v>
      </c>
      <c r="L7737" s="11" t="str">
        <f t="shared" si="724"/>
        <v>Pulse</v>
      </c>
      <c r="M7737" s="18">
        <f t="shared" si="725"/>
        <v>100</v>
      </c>
    </row>
    <row r="7738" spans="1:13">
      <c r="A7738" s="4">
        <v>2012</v>
      </c>
      <c r="B7738" s="5" t="s">
        <v>266</v>
      </c>
      <c r="C7738" s="5" t="s">
        <v>269</v>
      </c>
      <c r="D7738" s="5" t="s">
        <v>15</v>
      </c>
      <c r="E7738" s="5">
        <v>136650</v>
      </c>
      <c r="F7738" s="6">
        <v>1880.57</v>
      </c>
      <c r="H7738" s="15" t="str">
        <f t="shared" si="720"/>
        <v>Medium</v>
      </c>
      <c r="I7738" s="11" t="str">
        <f t="shared" si="721"/>
        <v>Large</v>
      </c>
      <c r="J7738" s="11" t="str">
        <f t="shared" si="722"/>
        <v>East</v>
      </c>
      <c r="K7738" s="11" t="str">
        <f t="shared" si="723"/>
        <v>2010s</v>
      </c>
      <c r="L7738" s="11" t="str">
        <f t="shared" si="724"/>
        <v>Cereal</v>
      </c>
      <c r="M7738" s="18">
        <f t="shared" si="725"/>
        <v>1.3761946578851079E-2</v>
      </c>
    </row>
    <row r="7739" spans="1:13">
      <c r="A7739" s="4">
        <v>2012</v>
      </c>
      <c r="B7739" s="5" t="s">
        <v>266</v>
      </c>
      <c r="C7739" s="5" t="s">
        <v>269</v>
      </c>
      <c r="D7739" s="5" t="s">
        <v>16</v>
      </c>
      <c r="E7739" s="5">
        <v>900</v>
      </c>
      <c r="F7739" s="6">
        <v>766.67</v>
      </c>
      <c r="H7739" s="15" t="str">
        <f t="shared" si="720"/>
        <v>Low</v>
      </c>
      <c r="I7739" s="11" t="str">
        <f t="shared" si="721"/>
        <v>Small</v>
      </c>
      <c r="J7739" s="11" t="str">
        <f t="shared" si="722"/>
        <v>East</v>
      </c>
      <c r="K7739" s="11" t="str">
        <f t="shared" si="723"/>
        <v>2010s</v>
      </c>
      <c r="L7739" s="11" t="str">
        <f t="shared" si="724"/>
        <v>Cereal</v>
      </c>
      <c r="M7739" s="18">
        <f t="shared" si="725"/>
        <v>0.85185555555555548</v>
      </c>
    </row>
    <row r="7740" spans="1:13">
      <c r="A7740" s="4">
        <v>2013</v>
      </c>
      <c r="B7740" s="5" t="s">
        <v>266</v>
      </c>
      <c r="C7740" s="5" t="s">
        <v>269</v>
      </c>
      <c r="D7740" s="5" t="s">
        <v>15</v>
      </c>
      <c r="E7740" s="5">
        <v>140390</v>
      </c>
      <c r="F7740" s="6">
        <v>1808.46</v>
      </c>
      <c r="H7740" s="15" t="str">
        <f t="shared" si="720"/>
        <v>Medium</v>
      </c>
      <c r="I7740" s="11" t="str">
        <f t="shared" si="721"/>
        <v>Large</v>
      </c>
      <c r="J7740" s="11" t="str">
        <f t="shared" si="722"/>
        <v>East</v>
      </c>
      <c r="K7740" s="11" t="str">
        <f t="shared" si="723"/>
        <v>2010s</v>
      </c>
      <c r="L7740" s="11" t="str">
        <f t="shared" si="724"/>
        <v>Cereal</v>
      </c>
      <c r="M7740" s="18">
        <f t="shared" si="725"/>
        <v>1.2881686729824062E-2</v>
      </c>
    </row>
    <row r="7741" spans="1:13">
      <c r="A7741" s="4">
        <v>2013</v>
      </c>
      <c r="B7741" s="5" t="s">
        <v>266</v>
      </c>
      <c r="C7741" s="5" t="s">
        <v>269</v>
      </c>
      <c r="D7741" s="5" t="s">
        <v>16</v>
      </c>
      <c r="E7741" s="5">
        <v>1040</v>
      </c>
      <c r="F7741" s="6">
        <v>3740.38</v>
      </c>
      <c r="H7741" s="15" t="str">
        <f t="shared" si="720"/>
        <v>High</v>
      </c>
      <c r="I7741" s="11" t="str">
        <f t="shared" si="721"/>
        <v>Medium</v>
      </c>
      <c r="J7741" s="11" t="str">
        <f t="shared" si="722"/>
        <v>East</v>
      </c>
      <c r="K7741" s="11" t="str">
        <f t="shared" si="723"/>
        <v>2010s</v>
      </c>
      <c r="L7741" s="11" t="str">
        <f t="shared" si="724"/>
        <v>Cereal</v>
      </c>
      <c r="M7741" s="18">
        <f t="shared" si="725"/>
        <v>3.5965192307692311</v>
      </c>
    </row>
    <row r="7742" spans="1:13">
      <c r="A7742" s="4">
        <v>2014</v>
      </c>
      <c r="B7742" s="5" t="s">
        <v>266</v>
      </c>
      <c r="C7742" s="5" t="s">
        <v>269</v>
      </c>
      <c r="D7742" s="5" t="s">
        <v>15</v>
      </c>
      <c r="E7742" s="5">
        <v>138240</v>
      </c>
      <c r="F7742" s="6">
        <v>1697.27</v>
      </c>
      <c r="H7742" s="15" t="str">
        <f t="shared" si="720"/>
        <v>Medium</v>
      </c>
      <c r="I7742" s="11" t="str">
        <f t="shared" si="721"/>
        <v>Large</v>
      </c>
      <c r="J7742" s="11" t="str">
        <f t="shared" si="722"/>
        <v>East</v>
      </c>
      <c r="K7742" s="11" t="str">
        <f t="shared" si="723"/>
        <v>2010s</v>
      </c>
      <c r="L7742" s="11" t="str">
        <f t="shared" si="724"/>
        <v>Cereal</v>
      </c>
      <c r="M7742" s="18">
        <f t="shared" si="725"/>
        <v>1.2277705439814815E-2</v>
      </c>
    </row>
    <row r="7743" spans="1:13">
      <c r="A7743" s="4">
        <v>2014</v>
      </c>
      <c r="B7743" s="5" t="s">
        <v>266</v>
      </c>
      <c r="C7743" s="5" t="s">
        <v>269</v>
      </c>
      <c r="D7743" s="5" t="s">
        <v>16</v>
      </c>
      <c r="E7743" s="5">
        <v>1070</v>
      </c>
      <c r="F7743" s="6">
        <v>2785.05</v>
      </c>
      <c r="H7743" s="15" t="str">
        <f t="shared" si="720"/>
        <v>Medium</v>
      </c>
      <c r="I7743" s="11" t="str">
        <f t="shared" si="721"/>
        <v>Medium</v>
      </c>
      <c r="J7743" s="11" t="str">
        <f t="shared" si="722"/>
        <v>East</v>
      </c>
      <c r="K7743" s="11" t="str">
        <f t="shared" si="723"/>
        <v>2010s</v>
      </c>
      <c r="L7743" s="11" t="str">
        <f t="shared" si="724"/>
        <v>Cereal</v>
      </c>
      <c r="M7743" s="18">
        <f t="shared" si="725"/>
        <v>2.6028504672897199</v>
      </c>
    </row>
    <row r="7744" spans="1:13">
      <c r="A7744" s="4">
        <v>2014</v>
      </c>
      <c r="B7744" s="5" t="s">
        <v>266</v>
      </c>
      <c r="C7744" s="5" t="s">
        <v>269</v>
      </c>
      <c r="D7744" s="5" t="s">
        <v>17</v>
      </c>
      <c r="E7744" s="5">
        <v>10</v>
      </c>
      <c r="F7744" s="6">
        <v>1000</v>
      </c>
      <c r="H7744" s="15" t="str">
        <f t="shared" si="720"/>
        <v>Medium</v>
      </c>
      <c r="I7744" s="11" t="str">
        <f t="shared" si="721"/>
        <v>Small</v>
      </c>
      <c r="J7744" s="11" t="str">
        <f t="shared" si="722"/>
        <v>East</v>
      </c>
      <c r="K7744" s="11" t="str">
        <f t="shared" si="723"/>
        <v>2010s</v>
      </c>
      <c r="L7744" s="11" t="str">
        <f t="shared" si="724"/>
        <v>Pulse</v>
      </c>
      <c r="M7744" s="18">
        <f t="shared" si="725"/>
        <v>100</v>
      </c>
    </row>
    <row r="7745" spans="1:13">
      <c r="A7745" s="4">
        <v>2015</v>
      </c>
      <c r="B7745" s="5" t="s">
        <v>266</v>
      </c>
      <c r="C7745" s="5" t="s">
        <v>269</v>
      </c>
      <c r="D7745" s="5" t="s">
        <v>15</v>
      </c>
      <c r="E7745" s="5">
        <v>142050</v>
      </c>
      <c r="F7745" s="6">
        <v>1887.22</v>
      </c>
      <c r="H7745" s="15" t="str">
        <f t="shared" si="720"/>
        <v>Medium</v>
      </c>
      <c r="I7745" s="11" t="str">
        <f t="shared" si="721"/>
        <v>Large</v>
      </c>
      <c r="J7745" s="11" t="str">
        <f t="shared" si="722"/>
        <v>East</v>
      </c>
      <c r="K7745" s="11" t="str">
        <f t="shared" si="723"/>
        <v>2010s</v>
      </c>
      <c r="L7745" s="11" t="str">
        <f t="shared" si="724"/>
        <v>Cereal</v>
      </c>
      <c r="M7745" s="18">
        <f t="shared" si="725"/>
        <v>1.3285603660682859E-2</v>
      </c>
    </row>
    <row r="7746" spans="1:13">
      <c r="A7746" s="4">
        <v>2015</v>
      </c>
      <c r="B7746" s="5" t="s">
        <v>266</v>
      </c>
      <c r="C7746" s="5" t="s">
        <v>269</v>
      </c>
      <c r="D7746" s="5" t="s">
        <v>16</v>
      </c>
      <c r="E7746" s="5">
        <v>1100</v>
      </c>
      <c r="F7746" s="6">
        <v>900</v>
      </c>
      <c r="H7746" s="15" t="str">
        <f t="shared" si="720"/>
        <v>Low</v>
      </c>
      <c r="I7746" s="11" t="str">
        <f t="shared" si="721"/>
        <v>Medium</v>
      </c>
      <c r="J7746" s="11" t="str">
        <f t="shared" si="722"/>
        <v>East</v>
      </c>
      <c r="K7746" s="11" t="str">
        <f t="shared" si="723"/>
        <v>2010s</v>
      </c>
      <c r="L7746" s="11" t="str">
        <f t="shared" si="724"/>
        <v>Cereal</v>
      </c>
      <c r="M7746" s="18">
        <f t="shared" si="725"/>
        <v>0.81818181818181823</v>
      </c>
    </row>
    <row r="7747" spans="1:13">
      <c r="A7747" s="4">
        <v>2015</v>
      </c>
      <c r="B7747" s="5" t="s">
        <v>266</v>
      </c>
      <c r="C7747" s="5" t="s">
        <v>269</v>
      </c>
      <c r="D7747" s="5" t="s">
        <v>17</v>
      </c>
      <c r="E7747" s="5">
        <v>10</v>
      </c>
      <c r="F7747" s="6">
        <v>1000</v>
      </c>
      <c r="H7747" s="15" t="str">
        <f t="shared" ref="H7747:H7810" si="726">IF(F7747&lt;1000,"Low",IF(F7747&lt;3000,"Medium","High"))</f>
        <v>Medium</v>
      </c>
      <c r="I7747" s="11" t="str">
        <f t="shared" ref="I7747:I7810" si="727">IF(E7747&lt;1000,"Small",IF(E7747&lt;5000,"Medium","Large"))</f>
        <v>Small</v>
      </c>
      <c r="J7747" s="11" t="str">
        <f t="shared" ref="J7747:J7810" si="728">IF(OR(B7747="Punjab",B7747="Haryana",B7747="Himachal Pradesh",B7747="Jammu and Kashmir",B7747="Uttarakhand",B7747="Delhi",B7747="Chandigarh"),"North",IF(OR(B7747="Tamil Nadu",B7747="Karnataka",B7747="Kerala",B7747="Andhra Pradesh",B7747="Telangana"),"South",IF(OR(B7747="Maharashtra",B7747="Gujarat",B7747="Goa",B7747="Rajasthan"),"West",IF(OR(B7747="West Bengal",B7747="Bihar",B7747="Jharkhand",B7747="Odisha",B7747="Assam",B7747="Sikkim",B7747="Arunachal Pradesh",B7747="Manipur",B7747="Meghalaya",B7747="Mizoram",B7747="Nagaland",B7747="Tripura"),"East","Central"))))</f>
        <v>East</v>
      </c>
      <c r="K7747" s="11" t="str">
        <f t="shared" ref="K7747:K7810" si="729">LEFT(A7747,3)&amp;"0s"</f>
        <v>2010s</v>
      </c>
      <c r="L7747" s="11" t="str">
        <f t="shared" ref="L7747:L7810" si="730">IF(D7747="Rice","Cereal",IF(D7747="Maize","Cereal",IF(D7747="Chickpea","Pulse",IF(D7747="Cotton","Fiber","Other"))))</f>
        <v>Pulse</v>
      </c>
      <c r="M7747" s="18">
        <f t="shared" ref="M7747:M7810" si="731">F7747/E7747</f>
        <v>100</v>
      </c>
    </row>
    <row r="7748" spans="1:13">
      <c r="A7748" s="4">
        <v>2016</v>
      </c>
      <c r="B7748" s="5" t="s">
        <v>266</v>
      </c>
      <c r="C7748" s="5" t="s">
        <v>269</v>
      </c>
      <c r="D7748" s="5" t="s">
        <v>15</v>
      </c>
      <c r="E7748" s="5">
        <v>136610</v>
      </c>
      <c r="F7748" s="6">
        <v>1790.58</v>
      </c>
      <c r="H7748" s="15" t="str">
        <f t="shared" si="726"/>
        <v>Medium</v>
      </c>
      <c r="I7748" s="11" t="str">
        <f t="shared" si="727"/>
        <v>Large</v>
      </c>
      <c r="J7748" s="11" t="str">
        <f t="shared" si="728"/>
        <v>East</v>
      </c>
      <c r="K7748" s="11" t="str">
        <f t="shared" si="729"/>
        <v>2010s</v>
      </c>
      <c r="L7748" s="11" t="str">
        <f t="shared" si="730"/>
        <v>Cereal</v>
      </c>
      <c r="M7748" s="18">
        <f t="shared" si="731"/>
        <v>1.3107239587145889E-2</v>
      </c>
    </row>
    <row r="7749" spans="1:13">
      <c r="A7749" s="4">
        <v>2016</v>
      </c>
      <c r="B7749" s="5" t="s">
        <v>266</v>
      </c>
      <c r="C7749" s="5" t="s">
        <v>269</v>
      </c>
      <c r="D7749" s="5" t="s">
        <v>16</v>
      </c>
      <c r="E7749" s="5">
        <v>1320</v>
      </c>
      <c r="F7749" s="6">
        <v>649.28</v>
      </c>
      <c r="H7749" s="15" t="str">
        <f t="shared" si="726"/>
        <v>Low</v>
      </c>
      <c r="I7749" s="11" t="str">
        <f t="shared" si="727"/>
        <v>Medium</v>
      </c>
      <c r="J7749" s="11" t="str">
        <f t="shared" si="728"/>
        <v>East</v>
      </c>
      <c r="K7749" s="11" t="str">
        <f t="shared" si="729"/>
        <v>2010s</v>
      </c>
      <c r="L7749" s="11" t="str">
        <f t="shared" si="730"/>
        <v>Cereal</v>
      </c>
      <c r="M7749" s="18">
        <f t="shared" si="731"/>
        <v>0.49187878787878786</v>
      </c>
    </row>
    <row r="7750" spans="1:13">
      <c r="A7750" s="4">
        <v>2016</v>
      </c>
      <c r="B7750" s="5" t="s">
        <v>266</v>
      </c>
      <c r="C7750" s="5" t="s">
        <v>269</v>
      </c>
      <c r="D7750" s="5" t="s">
        <v>17</v>
      </c>
      <c r="E7750" s="5">
        <v>10</v>
      </c>
      <c r="F7750" s="6">
        <v>500</v>
      </c>
      <c r="H7750" s="15" t="str">
        <f t="shared" si="726"/>
        <v>Low</v>
      </c>
      <c r="I7750" s="11" t="str">
        <f t="shared" si="727"/>
        <v>Small</v>
      </c>
      <c r="J7750" s="11" t="str">
        <f t="shared" si="728"/>
        <v>East</v>
      </c>
      <c r="K7750" s="11" t="str">
        <f t="shared" si="729"/>
        <v>2010s</v>
      </c>
      <c r="L7750" s="11" t="str">
        <f t="shared" si="730"/>
        <v>Pulse</v>
      </c>
      <c r="M7750" s="18">
        <f t="shared" si="731"/>
        <v>50</v>
      </c>
    </row>
    <row r="7751" spans="1:13">
      <c r="A7751" s="4">
        <v>2017</v>
      </c>
      <c r="B7751" s="5" t="s">
        <v>266</v>
      </c>
      <c r="C7751" s="5" t="s">
        <v>269</v>
      </c>
      <c r="D7751" s="5" t="s">
        <v>15</v>
      </c>
      <c r="E7751" s="5">
        <v>141460</v>
      </c>
      <c r="F7751" s="6">
        <v>1882.21</v>
      </c>
      <c r="H7751" s="15" t="str">
        <f t="shared" si="726"/>
        <v>Medium</v>
      </c>
      <c r="I7751" s="11" t="str">
        <f t="shared" si="727"/>
        <v>Large</v>
      </c>
      <c r="J7751" s="11" t="str">
        <f t="shared" si="728"/>
        <v>East</v>
      </c>
      <c r="K7751" s="11" t="str">
        <f t="shared" si="729"/>
        <v>2010s</v>
      </c>
      <c r="L7751" s="11" t="str">
        <f t="shared" si="730"/>
        <v>Cereal</v>
      </c>
      <c r="M7751" s="18">
        <f t="shared" si="731"/>
        <v>1.3305598755832038E-2</v>
      </c>
    </row>
    <row r="7752" spans="1:13">
      <c r="A7752" s="4">
        <v>2017</v>
      </c>
      <c r="B7752" s="5" t="s">
        <v>266</v>
      </c>
      <c r="C7752" s="5" t="s">
        <v>269</v>
      </c>
      <c r="D7752" s="5" t="s">
        <v>16</v>
      </c>
      <c r="E7752" s="5">
        <v>1320</v>
      </c>
      <c r="F7752" s="6">
        <v>654.83000000000004</v>
      </c>
      <c r="H7752" s="15" t="str">
        <f t="shared" si="726"/>
        <v>Low</v>
      </c>
      <c r="I7752" s="11" t="str">
        <f t="shared" si="727"/>
        <v>Medium</v>
      </c>
      <c r="J7752" s="11" t="str">
        <f t="shared" si="728"/>
        <v>East</v>
      </c>
      <c r="K7752" s="11" t="str">
        <f t="shared" si="729"/>
        <v>2010s</v>
      </c>
      <c r="L7752" s="11" t="str">
        <f t="shared" si="730"/>
        <v>Cereal</v>
      </c>
      <c r="M7752" s="18">
        <f t="shared" si="731"/>
        <v>0.49608333333333338</v>
      </c>
    </row>
    <row r="7753" spans="1:13">
      <c r="A7753" s="4">
        <v>2017</v>
      </c>
      <c r="B7753" s="5" t="s">
        <v>266</v>
      </c>
      <c r="C7753" s="5" t="s">
        <v>269</v>
      </c>
      <c r="D7753" s="5" t="s">
        <v>17</v>
      </c>
      <c r="E7753" s="5">
        <v>10</v>
      </c>
      <c r="F7753" s="6">
        <v>500</v>
      </c>
      <c r="H7753" s="15" t="str">
        <f t="shared" si="726"/>
        <v>Low</v>
      </c>
      <c r="I7753" s="11" t="str">
        <f t="shared" si="727"/>
        <v>Small</v>
      </c>
      <c r="J7753" s="11" t="str">
        <f t="shared" si="728"/>
        <v>East</v>
      </c>
      <c r="K7753" s="11" t="str">
        <f t="shared" si="729"/>
        <v>2010s</v>
      </c>
      <c r="L7753" s="11" t="str">
        <f t="shared" si="730"/>
        <v>Pulse</v>
      </c>
      <c r="M7753" s="18">
        <f t="shared" si="731"/>
        <v>50</v>
      </c>
    </row>
    <row r="7754" spans="1:13">
      <c r="A7754" s="4">
        <v>2008</v>
      </c>
      <c r="B7754" s="5" t="s">
        <v>266</v>
      </c>
      <c r="C7754" s="5" t="s">
        <v>270</v>
      </c>
      <c r="D7754" s="5" t="s">
        <v>15</v>
      </c>
      <c r="E7754" s="5">
        <v>375690</v>
      </c>
      <c r="F7754" s="6">
        <v>1475.46</v>
      </c>
      <c r="H7754" s="15" t="str">
        <f t="shared" si="726"/>
        <v>Medium</v>
      </c>
      <c r="I7754" s="11" t="str">
        <f t="shared" si="727"/>
        <v>Large</v>
      </c>
      <c r="J7754" s="11" t="str">
        <f t="shared" si="728"/>
        <v>East</v>
      </c>
      <c r="K7754" s="11" t="str">
        <f t="shared" si="729"/>
        <v>2000s</v>
      </c>
      <c r="L7754" s="11" t="str">
        <f t="shared" si="730"/>
        <v>Cereal</v>
      </c>
      <c r="M7754" s="18">
        <f t="shared" si="731"/>
        <v>3.9273337059809949E-3</v>
      </c>
    </row>
    <row r="7755" spans="1:13">
      <c r="A7755" s="4">
        <v>2008</v>
      </c>
      <c r="B7755" s="5" t="s">
        <v>266</v>
      </c>
      <c r="C7755" s="5" t="s">
        <v>270</v>
      </c>
      <c r="D7755" s="5" t="s">
        <v>16</v>
      </c>
      <c r="E7755" s="5">
        <v>1360</v>
      </c>
      <c r="F7755" s="6">
        <v>565.35</v>
      </c>
      <c r="H7755" s="15" t="str">
        <f t="shared" si="726"/>
        <v>Low</v>
      </c>
      <c r="I7755" s="11" t="str">
        <f t="shared" si="727"/>
        <v>Medium</v>
      </c>
      <c r="J7755" s="11" t="str">
        <f t="shared" si="728"/>
        <v>East</v>
      </c>
      <c r="K7755" s="11" t="str">
        <f t="shared" si="729"/>
        <v>2000s</v>
      </c>
      <c r="L7755" s="11" t="str">
        <f t="shared" si="730"/>
        <v>Cereal</v>
      </c>
      <c r="M7755" s="18">
        <f t="shared" si="731"/>
        <v>0.41569852941176472</v>
      </c>
    </row>
    <row r="7756" spans="1:13">
      <c r="A7756" s="4">
        <v>2008</v>
      </c>
      <c r="B7756" s="5" t="s">
        <v>266</v>
      </c>
      <c r="C7756" s="5" t="s">
        <v>270</v>
      </c>
      <c r="D7756" s="5" t="s">
        <v>17</v>
      </c>
      <c r="E7756" s="5">
        <v>490</v>
      </c>
      <c r="F7756" s="6">
        <v>534.98</v>
      </c>
      <c r="H7756" s="15" t="str">
        <f t="shared" si="726"/>
        <v>Low</v>
      </c>
      <c r="I7756" s="11" t="str">
        <f t="shared" si="727"/>
        <v>Small</v>
      </c>
      <c r="J7756" s="11" t="str">
        <f t="shared" si="728"/>
        <v>East</v>
      </c>
      <c r="K7756" s="11" t="str">
        <f t="shared" si="729"/>
        <v>2000s</v>
      </c>
      <c r="L7756" s="11" t="str">
        <f t="shared" si="730"/>
        <v>Pulse</v>
      </c>
      <c r="M7756" s="18">
        <f t="shared" si="731"/>
        <v>1.0917959183673469</v>
      </c>
    </row>
    <row r="7757" spans="1:13">
      <c r="A7757" s="4">
        <v>2009</v>
      </c>
      <c r="B7757" s="5" t="s">
        <v>266</v>
      </c>
      <c r="C7757" s="5" t="s">
        <v>270</v>
      </c>
      <c r="D7757" s="5" t="s">
        <v>15</v>
      </c>
      <c r="E7757" s="5">
        <v>377620</v>
      </c>
      <c r="F7757" s="6">
        <v>1534.5</v>
      </c>
      <c r="H7757" s="15" t="str">
        <f t="shared" si="726"/>
        <v>Medium</v>
      </c>
      <c r="I7757" s="11" t="str">
        <f t="shared" si="727"/>
        <v>Large</v>
      </c>
      <c r="J7757" s="11" t="str">
        <f t="shared" si="728"/>
        <v>East</v>
      </c>
      <c r="K7757" s="11" t="str">
        <f t="shared" si="729"/>
        <v>2000s</v>
      </c>
      <c r="L7757" s="11" t="str">
        <f t="shared" si="730"/>
        <v>Cereal</v>
      </c>
      <c r="M7757" s="18">
        <f t="shared" si="731"/>
        <v>4.0636089190191202E-3</v>
      </c>
    </row>
    <row r="7758" spans="1:13">
      <c r="A7758" s="4">
        <v>2009</v>
      </c>
      <c r="B7758" s="5" t="s">
        <v>266</v>
      </c>
      <c r="C7758" s="5" t="s">
        <v>270</v>
      </c>
      <c r="D7758" s="5" t="s">
        <v>16</v>
      </c>
      <c r="E7758" s="5">
        <v>1780</v>
      </c>
      <c r="F7758" s="6">
        <v>551.79999999999995</v>
      </c>
      <c r="H7758" s="15" t="str">
        <f t="shared" si="726"/>
        <v>Low</v>
      </c>
      <c r="I7758" s="11" t="str">
        <f t="shared" si="727"/>
        <v>Medium</v>
      </c>
      <c r="J7758" s="11" t="str">
        <f t="shared" si="728"/>
        <v>East</v>
      </c>
      <c r="K7758" s="11" t="str">
        <f t="shared" si="729"/>
        <v>2000s</v>
      </c>
      <c r="L7758" s="11" t="str">
        <f t="shared" si="730"/>
        <v>Cereal</v>
      </c>
      <c r="M7758" s="18">
        <f t="shared" si="731"/>
        <v>0.31</v>
      </c>
    </row>
    <row r="7759" spans="1:13">
      <c r="A7759" s="4">
        <v>2009</v>
      </c>
      <c r="B7759" s="5" t="s">
        <v>266</v>
      </c>
      <c r="C7759" s="5" t="s">
        <v>270</v>
      </c>
      <c r="D7759" s="5" t="s">
        <v>17</v>
      </c>
      <c r="E7759" s="5">
        <v>450</v>
      </c>
      <c r="F7759" s="6">
        <v>566.37</v>
      </c>
      <c r="H7759" s="15" t="str">
        <f t="shared" si="726"/>
        <v>Low</v>
      </c>
      <c r="I7759" s="11" t="str">
        <f t="shared" si="727"/>
        <v>Small</v>
      </c>
      <c r="J7759" s="11" t="str">
        <f t="shared" si="728"/>
        <v>East</v>
      </c>
      <c r="K7759" s="11" t="str">
        <f t="shared" si="729"/>
        <v>2000s</v>
      </c>
      <c r="L7759" s="11" t="str">
        <f t="shared" si="730"/>
        <v>Pulse</v>
      </c>
      <c r="M7759" s="18">
        <f t="shared" si="731"/>
        <v>1.2585999999999999</v>
      </c>
    </row>
    <row r="7760" spans="1:13">
      <c r="A7760" s="4">
        <v>2010</v>
      </c>
      <c r="B7760" s="5" t="s">
        <v>266</v>
      </c>
      <c r="C7760" s="5" t="s">
        <v>270</v>
      </c>
      <c r="D7760" s="5" t="s">
        <v>15</v>
      </c>
      <c r="E7760" s="5">
        <v>380680</v>
      </c>
      <c r="F7760" s="6">
        <v>2006.35</v>
      </c>
      <c r="H7760" s="15" t="str">
        <f t="shared" si="726"/>
        <v>Medium</v>
      </c>
      <c r="I7760" s="11" t="str">
        <f t="shared" si="727"/>
        <v>Large</v>
      </c>
      <c r="J7760" s="11" t="str">
        <f t="shared" si="728"/>
        <v>East</v>
      </c>
      <c r="K7760" s="11" t="str">
        <f t="shared" si="729"/>
        <v>2010s</v>
      </c>
      <c r="L7760" s="11" t="str">
        <f t="shared" si="730"/>
        <v>Cereal</v>
      </c>
      <c r="M7760" s="18">
        <f t="shared" si="731"/>
        <v>5.2704371125354629E-3</v>
      </c>
    </row>
    <row r="7761" spans="1:13">
      <c r="A7761" s="4">
        <v>2010</v>
      </c>
      <c r="B7761" s="5" t="s">
        <v>266</v>
      </c>
      <c r="C7761" s="5" t="s">
        <v>270</v>
      </c>
      <c r="D7761" s="5" t="s">
        <v>16</v>
      </c>
      <c r="E7761" s="5">
        <v>1810</v>
      </c>
      <c r="F7761" s="6">
        <v>566.37</v>
      </c>
      <c r="H7761" s="15" t="str">
        <f t="shared" si="726"/>
        <v>Low</v>
      </c>
      <c r="I7761" s="11" t="str">
        <f t="shared" si="727"/>
        <v>Medium</v>
      </c>
      <c r="J7761" s="11" t="str">
        <f t="shared" si="728"/>
        <v>East</v>
      </c>
      <c r="K7761" s="11" t="str">
        <f t="shared" si="729"/>
        <v>2010s</v>
      </c>
      <c r="L7761" s="11" t="str">
        <f t="shared" si="730"/>
        <v>Cereal</v>
      </c>
      <c r="M7761" s="18">
        <f t="shared" si="731"/>
        <v>0.31291160220994474</v>
      </c>
    </row>
    <row r="7762" spans="1:13">
      <c r="A7762" s="4">
        <v>2010</v>
      </c>
      <c r="B7762" s="5" t="s">
        <v>266</v>
      </c>
      <c r="C7762" s="5" t="s">
        <v>270</v>
      </c>
      <c r="D7762" s="5" t="s">
        <v>17</v>
      </c>
      <c r="E7762" s="5">
        <v>540</v>
      </c>
      <c r="F7762" s="6">
        <v>503.73</v>
      </c>
      <c r="H7762" s="15" t="str">
        <f t="shared" si="726"/>
        <v>Low</v>
      </c>
      <c r="I7762" s="11" t="str">
        <f t="shared" si="727"/>
        <v>Small</v>
      </c>
      <c r="J7762" s="11" t="str">
        <f t="shared" si="728"/>
        <v>East</v>
      </c>
      <c r="K7762" s="11" t="str">
        <f t="shared" si="729"/>
        <v>2010s</v>
      </c>
      <c r="L7762" s="11" t="str">
        <f t="shared" si="730"/>
        <v>Pulse</v>
      </c>
      <c r="M7762" s="18">
        <f t="shared" si="731"/>
        <v>0.9328333333333334</v>
      </c>
    </row>
    <row r="7763" spans="1:13">
      <c r="A7763" s="4">
        <v>2011</v>
      </c>
      <c r="B7763" s="5" t="s">
        <v>266</v>
      </c>
      <c r="C7763" s="5" t="s">
        <v>270</v>
      </c>
      <c r="D7763" s="5" t="s">
        <v>15</v>
      </c>
      <c r="E7763" s="5">
        <v>368670</v>
      </c>
      <c r="F7763" s="6">
        <v>1869.4</v>
      </c>
      <c r="H7763" s="15" t="str">
        <f t="shared" si="726"/>
        <v>Medium</v>
      </c>
      <c r="I7763" s="11" t="str">
        <f t="shared" si="727"/>
        <v>Large</v>
      </c>
      <c r="J7763" s="11" t="str">
        <f t="shared" si="728"/>
        <v>East</v>
      </c>
      <c r="K7763" s="11" t="str">
        <f t="shared" si="729"/>
        <v>2010s</v>
      </c>
      <c r="L7763" s="11" t="str">
        <f t="shared" si="730"/>
        <v>Cereal</v>
      </c>
      <c r="M7763" s="18">
        <f t="shared" si="731"/>
        <v>5.0706593972929719E-3</v>
      </c>
    </row>
    <row r="7764" spans="1:13">
      <c r="A7764" s="4">
        <v>2011</v>
      </c>
      <c r="B7764" s="5" t="s">
        <v>266</v>
      </c>
      <c r="C7764" s="5" t="s">
        <v>270</v>
      </c>
      <c r="D7764" s="5" t="s">
        <v>16</v>
      </c>
      <c r="E7764" s="5">
        <v>2600</v>
      </c>
      <c r="F7764" s="6">
        <v>624.04</v>
      </c>
      <c r="H7764" s="15" t="str">
        <f t="shared" si="726"/>
        <v>Low</v>
      </c>
      <c r="I7764" s="11" t="str">
        <f t="shared" si="727"/>
        <v>Medium</v>
      </c>
      <c r="J7764" s="11" t="str">
        <f t="shared" si="728"/>
        <v>East</v>
      </c>
      <c r="K7764" s="11" t="str">
        <f t="shared" si="729"/>
        <v>2010s</v>
      </c>
      <c r="L7764" s="11" t="str">
        <f t="shared" si="730"/>
        <v>Cereal</v>
      </c>
      <c r="M7764" s="18">
        <f t="shared" si="731"/>
        <v>0.2400153846153846</v>
      </c>
    </row>
    <row r="7765" spans="1:13">
      <c r="A7765" s="4">
        <v>2011</v>
      </c>
      <c r="B7765" s="5" t="s">
        <v>266</v>
      </c>
      <c r="C7765" s="5" t="s">
        <v>270</v>
      </c>
      <c r="D7765" s="5" t="s">
        <v>17</v>
      </c>
      <c r="E7765" s="5">
        <v>450</v>
      </c>
      <c r="F7765" s="6">
        <v>544.64</v>
      </c>
      <c r="H7765" s="15" t="str">
        <f t="shared" si="726"/>
        <v>Low</v>
      </c>
      <c r="I7765" s="11" t="str">
        <f t="shared" si="727"/>
        <v>Small</v>
      </c>
      <c r="J7765" s="11" t="str">
        <f t="shared" si="728"/>
        <v>East</v>
      </c>
      <c r="K7765" s="11" t="str">
        <f t="shared" si="729"/>
        <v>2010s</v>
      </c>
      <c r="L7765" s="11" t="str">
        <f t="shared" si="730"/>
        <v>Pulse</v>
      </c>
      <c r="M7765" s="18">
        <f t="shared" si="731"/>
        <v>1.2103111111111111</v>
      </c>
    </row>
    <row r="7766" spans="1:13">
      <c r="A7766" s="4">
        <v>2012</v>
      </c>
      <c r="B7766" s="5" t="s">
        <v>266</v>
      </c>
      <c r="C7766" s="5" t="s">
        <v>270</v>
      </c>
      <c r="D7766" s="5" t="s">
        <v>15</v>
      </c>
      <c r="E7766" s="5">
        <v>378900</v>
      </c>
      <c r="F7766" s="6">
        <v>2035.09</v>
      </c>
      <c r="H7766" s="15" t="str">
        <f t="shared" si="726"/>
        <v>Medium</v>
      </c>
      <c r="I7766" s="11" t="str">
        <f t="shared" si="727"/>
        <v>Large</v>
      </c>
      <c r="J7766" s="11" t="str">
        <f t="shared" si="728"/>
        <v>East</v>
      </c>
      <c r="K7766" s="11" t="str">
        <f t="shared" si="729"/>
        <v>2010s</v>
      </c>
      <c r="L7766" s="11" t="str">
        <f t="shared" si="730"/>
        <v>Cereal</v>
      </c>
      <c r="M7766" s="18">
        <f t="shared" si="731"/>
        <v>5.3710477698601213E-3</v>
      </c>
    </row>
    <row r="7767" spans="1:13">
      <c r="A7767" s="4">
        <v>2012</v>
      </c>
      <c r="B7767" s="5" t="s">
        <v>266</v>
      </c>
      <c r="C7767" s="5" t="s">
        <v>270</v>
      </c>
      <c r="D7767" s="5" t="s">
        <v>16</v>
      </c>
      <c r="E7767" s="5">
        <v>2660</v>
      </c>
      <c r="F7767" s="6">
        <v>712.25</v>
      </c>
      <c r="H7767" s="15" t="str">
        <f t="shared" si="726"/>
        <v>Low</v>
      </c>
      <c r="I7767" s="11" t="str">
        <f t="shared" si="727"/>
        <v>Medium</v>
      </c>
      <c r="J7767" s="11" t="str">
        <f t="shared" si="728"/>
        <v>East</v>
      </c>
      <c r="K7767" s="11" t="str">
        <f t="shared" si="729"/>
        <v>2010s</v>
      </c>
      <c r="L7767" s="11" t="str">
        <f t="shared" si="730"/>
        <v>Cereal</v>
      </c>
      <c r="M7767" s="18">
        <f t="shared" si="731"/>
        <v>0.26776315789473687</v>
      </c>
    </row>
    <row r="7768" spans="1:13">
      <c r="A7768" s="4">
        <v>2012</v>
      </c>
      <c r="B7768" s="5" t="s">
        <v>266</v>
      </c>
      <c r="C7768" s="5" t="s">
        <v>270</v>
      </c>
      <c r="D7768" s="5" t="s">
        <v>17</v>
      </c>
      <c r="E7768" s="5">
        <v>500</v>
      </c>
      <c r="F7768" s="6">
        <v>566.27</v>
      </c>
      <c r="H7768" s="15" t="str">
        <f t="shared" si="726"/>
        <v>Low</v>
      </c>
      <c r="I7768" s="11" t="str">
        <f t="shared" si="727"/>
        <v>Small</v>
      </c>
      <c r="J7768" s="11" t="str">
        <f t="shared" si="728"/>
        <v>East</v>
      </c>
      <c r="K7768" s="11" t="str">
        <f t="shared" si="729"/>
        <v>2010s</v>
      </c>
      <c r="L7768" s="11" t="str">
        <f t="shared" si="730"/>
        <v>Pulse</v>
      </c>
      <c r="M7768" s="18">
        <f t="shared" si="731"/>
        <v>1.1325399999999999</v>
      </c>
    </row>
    <row r="7769" spans="1:13">
      <c r="A7769" s="4">
        <v>2013</v>
      </c>
      <c r="B7769" s="5" t="s">
        <v>266</v>
      </c>
      <c r="C7769" s="5" t="s">
        <v>270</v>
      </c>
      <c r="D7769" s="5" t="s">
        <v>15</v>
      </c>
      <c r="E7769" s="5">
        <v>364150</v>
      </c>
      <c r="F7769" s="6">
        <v>2295.02</v>
      </c>
      <c r="H7769" s="15" t="str">
        <f t="shared" si="726"/>
        <v>Medium</v>
      </c>
      <c r="I7769" s="11" t="str">
        <f t="shared" si="727"/>
        <v>Large</v>
      </c>
      <c r="J7769" s="11" t="str">
        <f t="shared" si="728"/>
        <v>East</v>
      </c>
      <c r="K7769" s="11" t="str">
        <f t="shared" si="729"/>
        <v>2010s</v>
      </c>
      <c r="L7769" s="11" t="str">
        <f t="shared" si="730"/>
        <v>Cereal</v>
      </c>
      <c r="M7769" s="18">
        <f t="shared" si="731"/>
        <v>6.3024028559659478E-3</v>
      </c>
    </row>
    <row r="7770" spans="1:13">
      <c r="A7770" s="4">
        <v>2013</v>
      </c>
      <c r="B7770" s="5" t="s">
        <v>266</v>
      </c>
      <c r="C7770" s="5" t="s">
        <v>270</v>
      </c>
      <c r="D7770" s="5" t="s">
        <v>16</v>
      </c>
      <c r="E7770" s="5">
        <v>2970</v>
      </c>
      <c r="F7770" s="6">
        <v>3556.23</v>
      </c>
      <c r="H7770" s="15" t="str">
        <f t="shared" si="726"/>
        <v>High</v>
      </c>
      <c r="I7770" s="11" t="str">
        <f t="shared" si="727"/>
        <v>Medium</v>
      </c>
      <c r="J7770" s="11" t="str">
        <f t="shared" si="728"/>
        <v>East</v>
      </c>
      <c r="K7770" s="11" t="str">
        <f t="shared" si="729"/>
        <v>2010s</v>
      </c>
      <c r="L7770" s="11" t="str">
        <f t="shared" si="730"/>
        <v>Cereal</v>
      </c>
      <c r="M7770" s="18">
        <f t="shared" si="731"/>
        <v>1.1973838383838384</v>
      </c>
    </row>
    <row r="7771" spans="1:13">
      <c r="A7771" s="4">
        <v>2013</v>
      </c>
      <c r="B7771" s="5" t="s">
        <v>266</v>
      </c>
      <c r="C7771" s="5" t="s">
        <v>270</v>
      </c>
      <c r="D7771" s="5" t="s">
        <v>17</v>
      </c>
      <c r="E7771" s="5">
        <v>730</v>
      </c>
      <c r="F7771" s="6">
        <v>910.08</v>
      </c>
      <c r="H7771" s="15" t="str">
        <f t="shared" si="726"/>
        <v>Low</v>
      </c>
      <c r="I7771" s="11" t="str">
        <f t="shared" si="727"/>
        <v>Small</v>
      </c>
      <c r="J7771" s="11" t="str">
        <f t="shared" si="728"/>
        <v>East</v>
      </c>
      <c r="K7771" s="11" t="str">
        <f t="shared" si="729"/>
        <v>2010s</v>
      </c>
      <c r="L7771" s="11" t="str">
        <f t="shared" si="730"/>
        <v>Pulse</v>
      </c>
      <c r="M7771" s="18">
        <f t="shared" si="731"/>
        <v>1.2466849315068493</v>
      </c>
    </row>
    <row r="7772" spans="1:13">
      <c r="A7772" s="4">
        <v>2014</v>
      </c>
      <c r="B7772" s="5" t="s">
        <v>266</v>
      </c>
      <c r="C7772" s="5" t="s">
        <v>270</v>
      </c>
      <c r="D7772" s="5" t="s">
        <v>15</v>
      </c>
      <c r="E7772" s="5">
        <v>358880</v>
      </c>
      <c r="F7772" s="6">
        <v>2237.35</v>
      </c>
      <c r="H7772" s="15" t="str">
        <f t="shared" si="726"/>
        <v>Medium</v>
      </c>
      <c r="I7772" s="11" t="str">
        <f t="shared" si="727"/>
        <v>Large</v>
      </c>
      <c r="J7772" s="11" t="str">
        <f t="shared" si="728"/>
        <v>East</v>
      </c>
      <c r="K7772" s="11" t="str">
        <f t="shared" si="729"/>
        <v>2010s</v>
      </c>
      <c r="L7772" s="11" t="str">
        <f t="shared" si="730"/>
        <v>Cereal</v>
      </c>
      <c r="M7772" s="18">
        <f t="shared" si="731"/>
        <v>6.2342565760142663E-3</v>
      </c>
    </row>
    <row r="7773" spans="1:13">
      <c r="A7773" s="4">
        <v>2014</v>
      </c>
      <c r="B7773" s="5" t="s">
        <v>266</v>
      </c>
      <c r="C7773" s="5" t="s">
        <v>270</v>
      </c>
      <c r="D7773" s="5" t="s">
        <v>16</v>
      </c>
      <c r="E7773" s="5">
        <v>3460</v>
      </c>
      <c r="F7773" s="6">
        <v>2640.46</v>
      </c>
      <c r="H7773" s="15" t="str">
        <f t="shared" si="726"/>
        <v>Medium</v>
      </c>
      <c r="I7773" s="11" t="str">
        <f t="shared" si="727"/>
        <v>Medium</v>
      </c>
      <c r="J7773" s="11" t="str">
        <f t="shared" si="728"/>
        <v>East</v>
      </c>
      <c r="K7773" s="11" t="str">
        <f t="shared" si="729"/>
        <v>2010s</v>
      </c>
      <c r="L7773" s="11" t="str">
        <f t="shared" si="730"/>
        <v>Cereal</v>
      </c>
      <c r="M7773" s="18">
        <f t="shared" si="731"/>
        <v>0.76313872832369944</v>
      </c>
    </row>
    <row r="7774" spans="1:13">
      <c r="A7774" s="4">
        <v>2014</v>
      </c>
      <c r="B7774" s="5" t="s">
        <v>266</v>
      </c>
      <c r="C7774" s="5" t="s">
        <v>270</v>
      </c>
      <c r="D7774" s="5" t="s">
        <v>17</v>
      </c>
      <c r="E7774" s="5">
        <v>710</v>
      </c>
      <c r="F7774" s="6">
        <v>1289.33</v>
      </c>
      <c r="H7774" s="15" t="str">
        <f t="shared" si="726"/>
        <v>Medium</v>
      </c>
      <c r="I7774" s="11" t="str">
        <f t="shared" si="727"/>
        <v>Small</v>
      </c>
      <c r="J7774" s="11" t="str">
        <f t="shared" si="728"/>
        <v>East</v>
      </c>
      <c r="K7774" s="11" t="str">
        <f t="shared" si="729"/>
        <v>2010s</v>
      </c>
      <c r="L7774" s="11" t="str">
        <f t="shared" si="730"/>
        <v>Pulse</v>
      </c>
      <c r="M7774" s="18">
        <f t="shared" si="731"/>
        <v>1.8159577464788732</v>
      </c>
    </row>
    <row r="7775" spans="1:13">
      <c r="A7775" s="4">
        <v>2015</v>
      </c>
      <c r="B7775" s="5" t="s">
        <v>266</v>
      </c>
      <c r="C7775" s="5" t="s">
        <v>270</v>
      </c>
      <c r="D7775" s="5" t="s">
        <v>15</v>
      </c>
      <c r="E7775" s="5">
        <v>356180</v>
      </c>
      <c r="F7775" s="6">
        <v>2071.04</v>
      </c>
      <c r="H7775" s="15" t="str">
        <f t="shared" si="726"/>
        <v>Medium</v>
      </c>
      <c r="I7775" s="11" t="str">
        <f t="shared" si="727"/>
        <v>Large</v>
      </c>
      <c r="J7775" s="11" t="str">
        <f t="shared" si="728"/>
        <v>East</v>
      </c>
      <c r="K7775" s="11" t="str">
        <f t="shared" si="729"/>
        <v>2010s</v>
      </c>
      <c r="L7775" s="11" t="str">
        <f t="shared" si="730"/>
        <v>Cereal</v>
      </c>
      <c r="M7775" s="18">
        <f t="shared" si="731"/>
        <v>5.8145881295973943E-3</v>
      </c>
    </row>
    <row r="7776" spans="1:13">
      <c r="A7776" s="4">
        <v>2015</v>
      </c>
      <c r="B7776" s="5" t="s">
        <v>266</v>
      </c>
      <c r="C7776" s="5" t="s">
        <v>270</v>
      </c>
      <c r="D7776" s="5" t="s">
        <v>16</v>
      </c>
      <c r="E7776" s="5">
        <v>3040</v>
      </c>
      <c r="F7776" s="6">
        <v>2407.2399999999998</v>
      </c>
      <c r="H7776" s="15" t="str">
        <f t="shared" si="726"/>
        <v>Medium</v>
      </c>
      <c r="I7776" s="11" t="str">
        <f t="shared" si="727"/>
        <v>Medium</v>
      </c>
      <c r="J7776" s="11" t="str">
        <f t="shared" si="728"/>
        <v>East</v>
      </c>
      <c r="K7776" s="11" t="str">
        <f t="shared" si="729"/>
        <v>2010s</v>
      </c>
      <c r="L7776" s="11" t="str">
        <f t="shared" si="730"/>
        <v>Cereal</v>
      </c>
      <c r="M7776" s="18">
        <f t="shared" si="731"/>
        <v>0.79185526315789467</v>
      </c>
    </row>
    <row r="7777" spans="1:13">
      <c r="A7777" s="4">
        <v>2015</v>
      </c>
      <c r="B7777" s="5" t="s">
        <v>266</v>
      </c>
      <c r="C7777" s="5" t="s">
        <v>270</v>
      </c>
      <c r="D7777" s="5" t="s">
        <v>17</v>
      </c>
      <c r="E7777" s="5">
        <v>720</v>
      </c>
      <c r="F7777" s="6">
        <v>774.37</v>
      </c>
      <c r="H7777" s="15" t="str">
        <f t="shared" si="726"/>
        <v>Low</v>
      </c>
      <c r="I7777" s="11" t="str">
        <f t="shared" si="727"/>
        <v>Small</v>
      </c>
      <c r="J7777" s="11" t="str">
        <f t="shared" si="728"/>
        <v>East</v>
      </c>
      <c r="K7777" s="11" t="str">
        <f t="shared" si="729"/>
        <v>2010s</v>
      </c>
      <c r="L7777" s="11" t="str">
        <f t="shared" si="730"/>
        <v>Pulse</v>
      </c>
      <c r="M7777" s="18">
        <f t="shared" si="731"/>
        <v>1.0755138888888889</v>
      </c>
    </row>
    <row r="7778" spans="1:13">
      <c r="A7778" s="4">
        <v>2016</v>
      </c>
      <c r="B7778" s="5" t="s">
        <v>266</v>
      </c>
      <c r="C7778" s="5" t="s">
        <v>270</v>
      </c>
      <c r="D7778" s="5" t="s">
        <v>15</v>
      </c>
      <c r="E7778" s="5">
        <v>359260</v>
      </c>
      <c r="F7778" s="6">
        <v>2262.0300000000002</v>
      </c>
      <c r="H7778" s="15" t="str">
        <f t="shared" si="726"/>
        <v>Medium</v>
      </c>
      <c r="I7778" s="11" t="str">
        <f t="shared" si="727"/>
        <v>Large</v>
      </c>
      <c r="J7778" s="11" t="str">
        <f t="shared" si="728"/>
        <v>East</v>
      </c>
      <c r="K7778" s="11" t="str">
        <f t="shared" si="729"/>
        <v>2010s</v>
      </c>
      <c r="L7778" s="11" t="str">
        <f t="shared" si="730"/>
        <v>Cereal</v>
      </c>
      <c r="M7778" s="18">
        <f t="shared" si="731"/>
        <v>6.2963591827645722E-3</v>
      </c>
    </row>
    <row r="7779" spans="1:13">
      <c r="A7779" s="4">
        <v>2016</v>
      </c>
      <c r="B7779" s="5" t="s">
        <v>266</v>
      </c>
      <c r="C7779" s="5" t="s">
        <v>270</v>
      </c>
      <c r="D7779" s="5" t="s">
        <v>16</v>
      </c>
      <c r="E7779" s="5">
        <v>5330</v>
      </c>
      <c r="F7779" s="6">
        <v>2682.43</v>
      </c>
      <c r="H7779" s="15" t="str">
        <f t="shared" si="726"/>
        <v>Medium</v>
      </c>
      <c r="I7779" s="11" t="str">
        <f t="shared" si="727"/>
        <v>Large</v>
      </c>
      <c r="J7779" s="11" t="str">
        <f t="shared" si="728"/>
        <v>East</v>
      </c>
      <c r="K7779" s="11" t="str">
        <f t="shared" si="729"/>
        <v>2010s</v>
      </c>
      <c r="L7779" s="11" t="str">
        <f t="shared" si="730"/>
        <v>Cereal</v>
      </c>
      <c r="M7779" s="18">
        <f t="shared" si="731"/>
        <v>0.50327016885553466</v>
      </c>
    </row>
    <row r="7780" spans="1:13">
      <c r="A7780" s="4">
        <v>2016</v>
      </c>
      <c r="B7780" s="5" t="s">
        <v>266</v>
      </c>
      <c r="C7780" s="5" t="s">
        <v>270</v>
      </c>
      <c r="D7780" s="5" t="s">
        <v>17</v>
      </c>
      <c r="E7780" s="5">
        <v>730</v>
      </c>
      <c r="F7780" s="6">
        <v>633.70000000000005</v>
      </c>
      <c r="H7780" s="15" t="str">
        <f t="shared" si="726"/>
        <v>Low</v>
      </c>
      <c r="I7780" s="11" t="str">
        <f t="shared" si="727"/>
        <v>Small</v>
      </c>
      <c r="J7780" s="11" t="str">
        <f t="shared" si="728"/>
        <v>East</v>
      </c>
      <c r="K7780" s="11" t="str">
        <f t="shared" si="729"/>
        <v>2010s</v>
      </c>
      <c r="L7780" s="11" t="str">
        <f t="shared" si="730"/>
        <v>Pulse</v>
      </c>
      <c r="M7780" s="18">
        <f t="shared" si="731"/>
        <v>0.86808219178082202</v>
      </c>
    </row>
    <row r="7781" spans="1:13">
      <c r="A7781" s="4">
        <v>2016</v>
      </c>
      <c r="B7781" s="5" t="s">
        <v>266</v>
      </c>
      <c r="C7781" s="5" t="s">
        <v>270</v>
      </c>
      <c r="D7781" s="5" t="s">
        <v>18</v>
      </c>
      <c r="E7781" s="5">
        <v>20</v>
      </c>
      <c r="F7781" s="6">
        <v>83.86</v>
      </c>
      <c r="H7781" s="15" t="str">
        <f t="shared" si="726"/>
        <v>Low</v>
      </c>
      <c r="I7781" s="11" t="str">
        <f t="shared" si="727"/>
        <v>Small</v>
      </c>
      <c r="J7781" s="11" t="str">
        <f t="shared" si="728"/>
        <v>East</v>
      </c>
      <c r="K7781" s="11" t="str">
        <f t="shared" si="729"/>
        <v>2010s</v>
      </c>
      <c r="L7781" s="11" t="str">
        <f t="shared" si="730"/>
        <v>Fiber</v>
      </c>
      <c r="M7781" s="18">
        <f t="shared" si="731"/>
        <v>4.1929999999999996</v>
      </c>
    </row>
    <row r="7782" spans="1:13">
      <c r="A7782" s="4">
        <v>2017</v>
      </c>
      <c r="B7782" s="5" t="s">
        <v>266</v>
      </c>
      <c r="C7782" s="5" t="s">
        <v>270</v>
      </c>
      <c r="D7782" s="5" t="s">
        <v>15</v>
      </c>
      <c r="E7782" s="5">
        <v>348150</v>
      </c>
      <c r="F7782" s="6">
        <v>2193.13</v>
      </c>
      <c r="H7782" s="15" t="str">
        <f t="shared" si="726"/>
        <v>Medium</v>
      </c>
      <c r="I7782" s="11" t="str">
        <f t="shared" si="727"/>
        <v>Large</v>
      </c>
      <c r="J7782" s="11" t="str">
        <f t="shared" si="728"/>
        <v>East</v>
      </c>
      <c r="K7782" s="11" t="str">
        <f t="shared" si="729"/>
        <v>2010s</v>
      </c>
      <c r="L7782" s="11" t="str">
        <f t="shared" si="730"/>
        <v>Cereal</v>
      </c>
      <c r="M7782" s="18">
        <f t="shared" si="731"/>
        <v>6.2993824500933507E-3</v>
      </c>
    </row>
    <row r="7783" spans="1:13">
      <c r="A7783" s="4">
        <v>2017</v>
      </c>
      <c r="B7783" s="5" t="s">
        <v>266</v>
      </c>
      <c r="C7783" s="5" t="s">
        <v>270</v>
      </c>
      <c r="D7783" s="5" t="s">
        <v>16</v>
      </c>
      <c r="E7783" s="5">
        <v>5210</v>
      </c>
      <c r="F7783" s="6">
        <v>3244.51</v>
      </c>
      <c r="H7783" s="15" t="str">
        <f t="shared" si="726"/>
        <v>High</v>
      </c>
      <c r="I7783" s="11" t="str">
        <f t="shared" si="727"/>
        <v>Large</v>
      </c>
      <c r="J7783" s="11" t="str">
        <f t="shared" si="728"/>
        <v>East</v>
      </c>
      <c r="K7783" s="11" t="str">
        <f t="shared" si="729"/>
        <v>2010s</v>
      </c>
      <c r="L7783" s="11" t="str">
        <f t="shared" si="730"/>
        <v>Cereal</v>
      </c>
      <c r="M7783" s="18">
        <f t="shared" si="731"/>
        <v>0.62274664107485611</v>
      </c>
    </row>
    <row r="7784" spans="1:13">
      <c r="A7784" s="4">
        <v>2017</v>
      </c>
      <c r="B7784" s="5" t="s">
        <v>266</v>
      </c>
      <c r="C7784" s="5" t="s">
        <v>270</v>
      </c>
      <c r="D7784" s="5" t="s">
        <v>17</v>
      </c>
      <c r="E7784" s="5">
        <v>590</v>
      </c>
      <c r="F7784" s="6">
        <v>670.7</v>
      </c>
      <c r="H7784" s="15" t="str">
        <f t="shared" si="726"/>
        <v>Low</v>
      </c>
      <c r="I7784" s="11" t="str">
        <f t="shared" si="727"/>
        <v>Small</v>
      </c>
      <c r="J7784" s="11" t="str">
        <f t="shared" si="728"/>
        <v>East</v>
      </c>
      <c r="K7784" s="11" t="str">
        <f t="shared" si="729"/>
        <v>2010s</v>
      </c>
      <c r="L7784" s="11" t="str">
        <f t="shared" si="730"/>
        <v>Pulse</v>
      </c>
      <c r="M7784" s="18">
        <f t="shared" si="731"/>
        <v>1.1367796610169492</v>
      </c>
    </row>
    <row r="7785" spans="1:13">
      <c r="A7785" s="4">
        <v>2017</v>
      </c>
      <c r="B7785" s="5" t="s">
        <v>266</v>
      </c>
      <c r="C7785" s="5" t="s">
        <v>270</v>
      </c>
      <c r="D7785" s="5" t="s">
        <v>18</v>
      </c>
      <c r="E7785" s="5">
        <v>10</v>
      </c>
      <c r="F7785" s="6">
        <v>76.8</v>
      </c>
      <c r="H7785" s="15" t="str">
        <f t="shared" si="726"/>
        <v>Low</v>
      </c>
      <c r="I7785" s="11" t="str">
        <f t="shared" si="727"/>
        <v>Small</v>
      </c>
      <c r="J7785" s="11" t="str">
        <f t="shared" si="728"/>
        <v>East</v>
      </c>
      <c r="K7785" s="11" t="str">
        <f t="shared" si="729"/>
        <v>2010s</v>
      </c>
      <c r="L7785" s="11" t="str">
        <f t="shared" si="730"/>
        <v>Fiber</v>
      </c>
      <c r="M7785" s="18">
        <f t="shared" si="731"/>
        <v>7.68</v>
      </c>
    </row>
    <row r="7786" spans="1:13">
      <c r="A7786" s="4">
        <v>2008</v>
      </c>
      <c r="B7786" s="5" t="s">
        <v>266</v>
      </c>
      <c r="C7786" s="5" t="s">
        <v>271</v>
      </c>
      <c r="D7786" s="5" t="s">
        <v>15</v>
      </c>
      <c r="E7786" s="5">
        <v>491180</v>
      </c>
      <c r="F7786" s="6">
        <v>1656.58</v>
      </c>
      <c r="H7786" s="15" t="str">
        <f t="shared" si="726"/>
        <v>Medium</v>
      </c>
      <c r="I7786" s="11" t="str">
        <f t="shared" si="727"/>
        <v>Large</v>
      </c>
      <c r="J7786" s="11" t="str">
        <f t="shared" si="728"/>
        <v>East</v>
      </c>
      <c r="K7786" s="11" t="str">
        <f t="shared" si="729"/>
        <v>2000s</v>
      </c>
      <c r="L7786" s="11" t="str">
        <f t="shared" si="730"/>
        <v>Cereal</v>
      </c>
      <c r="M7786" s="18">
        <f t="shared" si="731"/>
        <v>3.3726536096746608E-3</v>
      </c>
    </row>
    <row r="7787" spans="1:13">
      <c r="A7787" s="4">
        <v>2008</v>
      </c>
      <c r="B7787" s="5" t="s">
        <v>266</v>
      </c>
      <c r="C7787" s="5" t="s">
        <v>271</v>
      </c>
      <c r="D7787" s="5" t="s">
        <v>16</v>
      </c>
      <c r="E7787" s="5">
        <v>340</v>
      </c>
      <c r="F7787" s="6">
        <v>705.88</v>
      </c>
      <c r="H7787" s="15" t="str">
        <f t="shared" si="726"/>
        <v>Low</v>
      </c>
      <c r="I7787" s="11" t="str">
        <f t="shared" si="727"/>
        <v>Small</v>
      </c>
      <c r="J7787" s="11" t="str">
        <f t="shared" si="728"/>
        <v>East</v>
      </c>
      <c r="K7787" s="11" t="str">
        <f t="shared" si="729"/>
        <v>2000s</v>
      </c>
      <c r="L7787" s="11" t="str">
        <f t="shared" si="730"/>
        <v>Cereal</v>
      </c>
      <c r="M7787" s="18">
        <f t="shared" si="731"/>
        <v>2.0761176470588234</v>
      </c>
    </row>
    <row r="7788" spans="1:13">
      <c r="A7788" s="4">
        <v>2008</v>
      </c>
      <c r="B7788" s="5" t="s">
        <v>266</v>
      </c>
      <c r="C7788" s="5" t="s">
        <v>271</v>
      </c>
      <c r="D7788" s="5" t="s">
        <v>17</v>
      </c>
      <c r="E7788" s="5">
        <v>290</v>
      </c>
      <c r="F7788" s="6">
        <v>413.79</v>
      </c>
      <c r="H7788" s="15" t="str">
        <f t="shared" si="726"/>
        <v>Low</v>
      </c>
      <c r="I7788" s="11" t="str">
        <f t="shared" si="727"/>
        <v>Small</v>
      </c>
      <c r="J7788" s="11" t="str">
        <f t="shared" si="728"/>
        <v>East</v>
      </c>
      <c r="K7788" s="11" t="str">
        <f t="shared" si="729"/>
        <v>2000s</v>
      </c>
      <c r="L7788" s="11" t="str">
        <f t="shared" si="730"/>
        <v>Pulse</v>
      </c>
      <c r="M7788" s="18">
        <f t="shared" si="731"/>
        <v>1.4268620689655174</v>
      </c>
    </row>
    <row r="7789" spans="1:13">
      <c r="A7789" s="4">
        <v>2009</v>
      </c>
      <c r="B7789" s="5" t="s">
        <v>266</v>
      </c>
      <c r="C7789" s="5" t="s">
        <v>271</v>
      </c>
      <c r="D7789" s="5" t="s">
        <v>15</v>
      </c>
      <c r="E7789" s="5">
        <v>516540</v>
      </c>
      <c r="F7789" s="6">
        <v>1715.61</v>
      </c>
      <c r="H7789" s="15" t="str">
        <f t="shared" si="726"/>
        <v>Medium</v>
      </c>
      <c r="I7789" s="11" t="str">
        <f t="shared" si="727"/>
        <v>Large</v>
      </c>
      <c r="J7789" s="11" t="str">
        <f t="shared" si="728"/>
        <v>East</v>
      </c>
      <c r="K7789" s="11" t="str">
        <f t="shared" si="729"/>
        <v>2000s</v>
      </c>
      <c r="L7789" s="11" t="str">
        <f t="shared" si="730"/>
        <v>Cereal</v>
      </c>
      <c r="M7789" s="18">
        <f t="shared" si="731"/>
        <v>3.3213497502613543E-3</v>
      </c>
    </row>
    <row r="7790" spans="1:13">
      <c r="A7790" s="4">
        <v>2009</v>
      </c>
      <c r="B7790" s="5" t="s">
        <v>266</v>
      </c>
      <c r="C7790" s="5" t="s">
        <v>271</v>
      </c>
      <c r="D7790" s="5" t="s">
        <v>16</v>
      </c>
      <c r="E7790" s="5">
        <v>820</v>
      </c>
      <c r="F7790" s="6">
        <v>682.93</v>
      </c>
      <c r="H7790" s="15" t="str">
        <f t="shared" si="726"/>
        <v>Low</v>
      </c>
      <c r="I7790" s="11" t="str">
        <f t="shared" si="727"/>
        <v>Small</v>
      </c>
      <c r="J7790" s="11" t="str">
        <f t="shared" si="728"/>
        <v>East</v>
      </c>
      <c r="K7790" s="11" t="str">
        <f t="shared" si="729"/>
        <v>2000s</v>
      </c>
      <c r="L7790" s="11" t="str">
        <f t="shared" si="730"/>
        <v>Cereal</v>
      </c>
      <c r="M7790" s="18">
        <f t="shared" si="731"/>
        <v>0.83284146341463405</v>
      </c>
    </row>
    <row r="7791" spans="1:13">
      <c r="A7791" s="4">
        <v>2009</v>
      </c>
      <c r="B7791" s="5" t="s">
        <v>266</v>
      </c>
      <c r="C7791" s="5" t="s">
        <v>271</v>
      </c>
      <c r="D7791" s="5" t="s">
        <v>17</v>
      </c>
      <c r="E7791" s="5">
        <v>290</v>
      </c>
      <c r="F7791" s="6">
        <v>413.79</v>
      </c>
      <c r="H7791" s="15" t="str">
        <f t="shared" si="726"/>
        <v>Low</v>
      </c>
      <c r="I7791" s="11" t="str">
        <f t="shared" si="727"/>
        <v>Small</v>
      </c>
      <c r="J7791" s="11" t="str">
        <f t="shared" si="728"/>
        <v>East</v>
      </c>
      <c r="K7791" s="11" t="str">
        <f t="shared" si="729"/>
        <v>2000s</v>
      </c>
      <c r="L7791" s="11" t="str">
        <f t="shared" si="730"/>
        <v>Pulse</v>
      </c>
      <c r="M7791" s="18">
        <f t="shared" si="731"/>
        <v>1.4268620689655174</v>
      </c>
    </row>
    <row r="7792" spans="1:13">
      <c r="A7792" s="4">
        <v>2009</v>
      </c>
      <c r="B7792" s="5" t="s">
        <v>266</v>
      </c>
      <c r="C7792" s="5" t="s">
        <v>271</v>
      </c>
      <c r="D7792" s="5" t="s">
        <v>18</v>
      </c>
      <c r="E7792" s="5">
        <v>70</v>
      </c>
      <c r="F7792" s="6">
        <v>142.86000000000001</v>
      </c>
      <c r="H7792" s="15" t="str">
        <f t="shared" si="726"/>
        <v>Low</v>
      </c>
      <c r="I7792" s="11" t="str">
        <f t="shared" si="727"/>
        <v>Small</v>
      </c>
      <c r="J7792" s="11" t="str">
        <f t="shared" si="728"/>
        <v>East</v>
      </c>
      <c r="K7792" s="11" t="str">
        <f t="shared" si="729"/>
        <v>2000s</v>
      </c>
      <c r="L7792" s="11" t="str">
        <f t="shared" si="730"/>
        <v>Fiber</v>
      </c>
      <c r="M7792" s="18">
        <f t="shared" si="731"/>
        <v>2.0408571428571429</v>
      </c>
    </row>
    <row r="7793" spans="1:13">
      <c r="A7793" s="4">
        <v>2010</v>
      </c>
      <c r="B7793" s="5" t="s">
        <v>266</v>
      </c>
      <c r="C7793" s="5" t="s">
        <v>271</v>
      </c>
      <c r="D7793" s="5" t="s">
        <v>15</v>
      </c>
      <c r="E7793" s="5">
        <v>491760</v>
      </c>
      <c r="F7793" s="6">
        <v>2019.52</v>
      </c>
      <c r="H7793" s="15" t="str">
        <f t="shared" si="726"/>
        <v>Medium</v>
      </c>
      <c r="I7793" s="11" t="str">
        <f t="shared" si="727"/>
        <v>Large</v>
      </c>
      <c r="J7793" s="11" t="str">
        <f t="shared" si="728"/>
        <v>East</v>
      </c>
      <c r="K7793" s="11" t="str">
        <f t="shared" si="729"/>
        <v>2010s</v>
      </c>
      <c r="L7793" s="11" t="str">
        <f t="shared" si="730"/>
        <v>Cereal</v>
      </c>
      <c r="M7793" s="18">
        <f t="shared" si="731"/>
        <v>4.1067187245810962E-3</v>
      </c>
    </row>
    <row r="7794" spans="1:13">
      <c r="A7794" s="4">
        <v>2010</v>
      </c>
      <c r="B7794" s="5" t="s">
        <v>266</v>
      </c>
      <c r="C7794" s="5" t="s">
        <v>271</v>
      </c>
      <c r="D7794" s="5" t="s">
        <v>16</v>
      </c>
      <c r="E7794" s="5">
        <v>630</v>
      </c>
      <c r="F7794" s="6">
        <v>666.67</v>
      </c>
      <c r="H7794" s="15" t="str">
        <f t="shared" si="726"/>
        <v>Low</v>
      </c>
      <c r="I7794" s="11" t="str">
        <f t="shared" si="727"/>
        <v>Small</v>
      </c>
      <c r="J7794" s="11" t="str">
        <f t="shared" si="728"/>
        <v>East</v>
      </c>
      <c r="K7794" s="11" t="str">
        <f t="shared" si="729"/>
        <v>2010s</v>
      </c>
      <c r="L7794" s="11" t="str">
        <f t="shared" si="730"/>
        <v>Cereal</v>
      </c>
      <c r="M7794" s="18">
        <f t="shared" si="731"/>
        <v>1.0582063492063492</v>
      </c>
    </row>
    <row r="7795" spans="1:13">
      <c r="A7795" s="4">
        <v>2010</v>
      </c>
      <c r="B7795" s="5" t="s">
        <v>266</v>
      </c>
      <c r="C7795" s="5" t="s">
        <v>271</v>
      </c>
      <c r="D7795" s="5" t="s">
        <v>17</v>
      </c>
      <c r="E7795" s="5">
        <v>240</v>
      </c>
      <c r="F7795" s="6">
        <v>416.67</v>
      </c>
      <c r="H7795" s="15" t="str">
        <f t="shared" si="726"/>
        <v>Low</v>
      </c>
      <c r="I7795" s="11" t="str">
        <f t="shared" si="727"/>
        <v>Small</v>
      </c>
      <c r="J7795" s="11" t="str">
        <f t="shared" si="728"/>
        <v>East</v>
      </c>
      <c r="K7795" s="11" t="str">
        <f t="shared" si="729"/>
        <v>2010s</v>
      </c>
      <c r="L7795" s="11" t="str">
        <f t="shared" si="730"/>
        <v>Pulse</v>
      </c>
      <c r="M7795" s="18">
        <f t="shared" si="731"/>
        <v>1.7361250000000001</v>
      </c>
    </row>
    <row r="7796" spans="1:13">
      <c r="A7796" s="4">
        <v>2011</v>
      </c>
      <c r="B7796" s="5" t="s">
        <v>266</v>
      </c>
      <c r="C7796" s="5" t="s">
        <v>271</v>
      </c>
      <c r="D7796" s="5" t="s">
        <v>15</v>
      </c>
      <c r="E7796" s="5">
        <v>488480</v>
      </c>
      <c r="F7796" s="6">
        <v>1869.98</v>
      </c>
      <c r="H7796" s="15" t="str">
        <f t="shared" si="726"/>
        <v>Medium</v>
      </c>
      <c r="I7796" s="11" t="str">
        <f t="shared" si="727"/>
        <v>Large</v>
      </c>
      <c r="J7796" s="11" t="str">
        <f t="shared" si="728"/>
        <v>East</v>
      </c>
      <c r="K7796" s="11" t="str">
        <f t="shared" si="729"/>
        <v>2010s</v>
      </c>
      <c r="L7796" s="11" t="str">
        <f t="shared" si="730"/>
        <v>Cereal</v>
      </c>
      <c r="M7796" s="18">
        <f t="shared" si="731"/>
        <v>3.828160825417622E-3</v>
      </c>
    </row>
    <row r="7797" spans="1:13">
      <c r="A7797" s="4">
        <v>2011</v>
      </c>
      <c r="B7797" s="5" t="s">
        <v>266</v>
      </c>
      <c r="C7797" s="5" t="s">
        <v>271</v>
      </c>
      <c r="D7797" s="5" t="s">
        <v>16</v>
      </c>
      <c r="E7797" s="5">
        <v>970</v>
      </c>
      <c r="F7797" s="6">
        <v>783.51</v>
      </c>
      <c r="H7797" s="15" t="str">
        <f t="shared" si="726"/>
        <v>Low</v>
      </c>
      <c r="I7797" s="11" t="str">
        <f t="shared" si="727"/>
        <v>Small</v>
      </c>
      <c r="J7797" s="11" t="str">
        <f t="shared" si="728"/>
        <v>East</v>
      </c>
      <c r="K7797" s="11" t="str">
        <f t="shared" si="729"/>
        <v>2010s</v>
      </c>
      <c r="L7797" s="11" t="str">
        <f t="shared" si="730"/>
        <v>Cereal</v>
      </c>
      <c r="M7797" s="18">
        <f t="shared" si="731"/>
        <v>0.80774226804123705</v>
      </c>
    </row>
    <row r="7798" spans="1:13">
      <c r="A7798" s="4">
        <v>2011</v>
      </c>
      <c r="B7798" s="5" t="s">
        <v>266</v>
      </c>
      <c r="C7798" s="5" t="s">
        <v>271</v>
      </c>
      <c r="D7798" s="5" t="s">
        <v>17</v>
      </c>
      <c r="E7798" s="5">
        <v>270</v>
      </c>
      <c r="F7798" s="6">
        <v>407.41</v>
      </c>
      <c r="H7798" s="15" t="str">
        <f t="shared" si="726"/>
        <v>Low</v>
      </c>
      <c r="I7798" s="11" t="str">
        <f t="shared" si="727"/>
        <v>Small</v>
      </c>
      <c r="J7798" s="11" t="str">
        <f t="shared" si="728"/>
        <v>East</v>
      </c>
      <c r="K7798" s="11" t="str">
        <f t="shared" si="729"/>
        <v>2010s</v>
      </c>
      <c r="L7798" s="11" t="str">
        <f t="shared" si="730"/>
        <v>Pulse</v>
      </c>
      <c r="M7798" s="18">
        <f t="shared" si="731"/>
        <v>1.508925925925926</v>
      </c>
    </row>
    <row r="7799" spans="1:13">
      <c r="A7799" s="4">
        <v>2012</v>
      </c>
      <c r="B7799" s="5" t="s">
        <v>266</v>
      </c>
      <c r="C7799" s="5" t="s">
        <v>271</v>
      </c>
      <c r="D7799" s="5" t="s">
        <v>15</v>
      </c>
      <c r="E7799" s="5">
        <v>453140</v>
      </c>
      <c r="F7799" s="6">
        <v>2045.86</v>
      </c>
      <c r="H7799" s="15" t="str">
        <f t="shared" si="726"/>
        <v>Medium</v>
      </c>
      <c r="I7799" s="11" t="str">
        <f t="shared" si="727"/>
        <v>Large</v>
      </c>
      <c r="J7799" s="11" t="str">
        <f t="shared" si="728"/>
        <v>East</v>
      </c>
      <c r="K7799" s="11" t="str">
        <f t="shared" si="729"/>
        <v>2010s</v>
      </c>
      <c r="L7799" s="11" t="str">
        <f t="shared" si="730"/>
        <v>Cereal</v>
      </c>
      <c r="M7799" s="18">
        <f t="shared" si="731"/>
        <v>4.5148519221432665E-3</v>
      </c>
    </row>
    <row r="7800" spans="1:13">
      <c r="A7800" s="4">
        <v>2012</v>
      </c>
      <c r="B7800" s="5" t="s">
        <v>266</v>
      </c>
      <c r="C7800" s="5" t="s">
        <v>271</v>
      </c>
      <c r="D7800" s="5" t="s">
        <v>16</v>
      </c>
      <c r="E7800" s="5">
        <v>770</v>
      </c>
      <c r="F7800" s="6">
        <v>857.14</v>
      </c>
      <c r="H7800" s="15" t="str">
        <f t="shared" si="726"/>
        <v>Low</v>
      </c>
      <c r="I7800" s="11" t="str">
        <f t="shared" si="727"/>
        <v>Small</v>
      </c>
      <c r="J7800" s="11" t="str">
        <f t="shared" si="728"/>
        <v>East</v>
      </c>
      <c r="K7800" s="11" t="str">
        <f t="shared" si="729"/>
        <v>2010s</v>
      </c>
      <c r="L7800" s="11" t="str">
        <f t="shared" si="730"/>
        <v>Cereal</v>
      </c>
      <c r="M7800" s="18">
        <f t="shared" si="731"/>
        <v>1.1131688311688313</v>
      </c>
    </row>
    <row r="7801" spans="1:13">
      <c r="A7801" s="4">
        <v>2012</v>
      </c>
      <c r="B7801" s="5" t="s">
        <v>266</v>
      </c>
      <c r="C7801" s="5" t="s">
        <v>271</v>
      </c>
      <c r="D7801" s="5" t="s">
        <v>17</v>
      </c>
      <c r="E7801" s="5">
        <v>270</v>
      </c>
      <c r="F7801" s="6">
        <v>518.52</v>
      </c>
      <c r="H7801" s="15" t="str">
        <f t="shared" si="726"/>
        <v>Low</v>
      </c>
      <c r="I7801" s="11" t="str">
        <f t="shared" si="727"/>
        <v>Small</v>
      </c>
      <c r="J7801" s="11" t="str">
        <f t="shared" si="728"/>
        <v>East</v>
      </c>
      <c r="K7801" s="11" t="str">
        <f t="shared" si="729"/>
        <v>2010s</v>
      </c>
      <c r="L7801" s="11" t="str">
        <f t="shared" si="730"/>
        <v>Pulse</v>
      </c>
      <c r="M7801" s="18">
        <f t="shared" si="731"/>
        <v>1.9204444444444444</v>
      </c>
    </row>
    <row r="7802" spans="1:13">
      <c r="A7802" s="4">
        <v>2013</v>
      </c>
      <c r="B7802" s="5" t="s">
        <v>266</v>
      </c>
      <c r="C7802" s="5" t="s">
        <v>271</v>
      </c>
      <c r="D7802" s="5" t="s">
        <v>15</v>
      </c>
      <c r="E7802" s="5">
        <v>461880</v>
      </c>
      <c r="F7802" s="6">
        <v>2120.1</v>
      </c>
      <c r="H7802" s="15" t="str">
        <f t="shared" si="726"/>
        <v>Medium</v>
      </c>
      <c r="I7802" s="11" t="str">
        <f t="shared" si="727"/>
        <v>Large</v>
      </c>
      <c r="J7802" s="11" t="str">
        <f t="shared" si="728"/>
        <v>East</v>
      </c>
      <c r="K7802" s="11" t="str">
        <f t="shared" si="729"/>
        <v>2010s</v>
      </c>
      <c r="L7802" s="11" t="str">
        <f t="shared" si="730"/>
        <v>Cereal</v>
      </c>
      <c r="M7802" s="18">
        <f t="shared" si="731"/>
        <v>4.5901532865679391E-3</v>
      </c>
    </row>
    <row r="7803" spans="1:13">
      <c r="A7803" s="4">
        <v>2013</v>
      </c>
      <c r="B7803" s="5" t="s">
        <v>266</v>
      </c>
      <c r="C7803" s="5" t="s">
        <v>271</v>
      </c>
      <c r="D7803" s="5" t="s">
        <v>16</v>
      </c>
      <c r="E7803" s="5">
        <v>1010</v>
      </c>
      <c r="F7803" s="6">
        <v>4049.5</v>
      </c>
      <c r="H7803" s="15" t="str">
        <f t="shared" si="726"/>
        <v>High</v>
      </c>
      <c r="I7803" s="11" t="str">
        <f t="shared" si="727"/>
        <v>Medium</v>
      </c>
      <c r="J7803" s="11" t="str">
        <f t="shared" si="728"/>
        <v>East</v>
      </c>
      <c r="K7803" s="11" t="str">
        <f t="shared" si="729"/>
        <v>2010s</v>
      </c>
      <c r="L7803" s="11" t="str">
        <f t="shared" si="730"/>
        <v>Cereal</v>
      </c>
      <c r="M7803" s="18">
        <f t="shared" si="731"/>
        <v>4.0094059405940596</v>
      </c>
    </row>
    <row r="7804" spans="1:13">
      <c r="A7804" s="4">
        <v>2013</v>
      </c>
      <c r="B7804" s="5" t="s">
        <v>266</v>
      </c>
      <c r="C7804" s="5" t="s">
        <v>271</v>
      </c>
      <c r="D7804" s="5" t="s">
        <v>17</v>
      </c>
      <c r="E7804" s="5">
        <v>250</v>
      </c>
      <c r="F7804" s="6">
        <v>520</v>
      </c>
      <c r="H7804" s="15" t="str">
        <f t="shared" si="726"/>
        <v>Low</v>
      </c>
      <c r="I7804" s="11" t="str">
        <f t="shared" si="727"/>
        <v>Small</v>
      </c>
      <c r="J7804" s="11" t="str">
        <f t="shared" si="728"/>
        <v>East</v>
      </c>
      <c r="K7804" s="11" t="str">
        <f t="shared" si="729"/>
        <v>2010s</v>
      </c>
      <c r="L7804" s="11" t="str">
        <f t="shared" si="730"/>
        <v>Pulse</v>
      </c>
      <c r="M7804" s="18">
        <f t="shared" si="731"/>
        <v>2.08</v>
      </c>
    </row>
    <row r="7805" spans="1:13">
      <c r="A7805" s="4">
        <v>2014</v>
      </c>
      <c r="B7805" s="5" t="s">
        <v>266</v>
      </c>
      <c r="C7805" s="5" t="s">
        <v>271</v>
      </c>
      <c r="D7805" s="5" t="s">
        <v>15</v>
      </c>
      <c r="E7805" s="5">
        <v>455110</v>
      </c>
      <c r="F7805" s="6">
        <v>2180.66</v>
      </c>
      <c r="H7805" s="15" t="str">
        <f t="shared" si="726"/>
        <v>Medium</v>
      </c>
      <c r="I7805" s="11" t="str">
        <f t="shared" si="727"/>
        <v>Large</v>
      </c>
      <c r="J7805" s="11" t="str">
        <f t="shared" si="728"/>
        <v>East</v>
      </c>
      <c r="K7805" s="11" t="str">
        <f t="shared" si="729"/>
        <v>2010s</v>
      </c>
      <c r="L7805" s="11" t="str">
        <f t="shared" si="730"/>
        <v>Cereal</v>
      </c>
      <c r="M7805" s="18">
        <f t="shared" si="731"/>
        <v>4.79150095581288E-3</v>
      </c>
    </row>
    <row r="7806" spans="1:13">
      <c r="A7806" s="4">
        <v>2014</v>
      </c>
      <c r="B7806" s="5" t="s">
        <v>266</v>
      </c>
      <c r="C7806" s="5" t="s">
        <v>271</v>
      </c>
      <c r="D7806" s="5" t="s">
        <v>16</v>
      </c>
      <c r="E7806" s="5">
        <v>800</v>
      </c>
      <c r="F7806" s="6">
        <v>3125</v>
      </c>
      <c r="H7806" s="15" t="str">
        <f t="shared" si="726"/>
        <v>High</v>
      </c>
      <c r="I7806" s="11" t="str">
        <f t="shared" si="727"/>
        <v>Small</v>
      </c>
      <c r="J7806" s="11" t="str">
        <f t="shared" si="728"/>
        <v>East</v>
      </c>
      <c r="K7806" s="11" t="str">
        <f t="shared" si="729"/>
        <v>2010s</v>
      </c>
      <c r="L7806" s="11" t="str">
        <f t="shared" si="730"/>
        <v>Cereal</v>
      </c>
      <c r="M7806" s="18">
        <f t="shared" si="731"/>
        <v>3.90625</v>
      </c>
    </row>
    <row r="7807" spans="1:13">
      <c r="A7807" s="4">
        <v>2014</v>
      </c>
      <c r="B7807" s="5" t="s">
        <v>266</v>
      </c>
      <c r="C7807" s="5" t="s">
        <v>271</v>
      </c>
      <c r="D7807" s="5" t="s">
        <v>17</v>
      </c>
      <c r="E7807" s="5">
        <v>270</v>
      </c>
      <c r="F7807" s="6">
        <v>629.63</v>
      </c>
      <c r="H7807" s="15" t="str">
        <f t="shared" si="726"/>
        <v>Low</v>
      </c>
      <c r="I7807" s="11" t="str">
        <f t="shared" si="727"/>
        <v>Small</v>
      </c>
      <c r="J7807" s="11" t="str">
        <f t="shared" si="728"/>
        <v>East</v>
      </c>
      <c r="K7807" s="11" t="str">
        <f t="shared" si="729"/>
        <v>2010s</v>
      </c>
      <c r="L7807" s="11" t="str">
        <f t="shared" si="730"/>
        <v>Pulse</v>
      </c>
      <c r="M7807" s="18">
        <f t="shared" si="731"/>
        <v>2.331962962962963</v>
      </c>
    </row>
    <row r="7808" spans="1:13">
      <c r="A7808" s="4">
        <v>2015</v>
      </c>
      <c r="B7808" s="5" t="s">
        <v>266</v>
      </c>
      <c r="C7808" s="5" t="s">
        <v>271</v>
      </c>
      <c r="D7808" s="5" t="s">
        <v>15</v>
      </c>
      <c r="E7808" s="5">
        <v>445000</v>
      </c>
      <c r="F7808" s="6">
        <v>2124.85</v>
      </c>
      <c r="H7808" s="15" t="str">
        <f t="shared" si="726"/>
        <v>Medium</v>
      </c>
      <c r="I7808" s="11" t="str">
        <f t="shared" si="727"/>
        <v>Large</v>
      </c>
      <c r="J7808" s="11" t="str">
        <f t="shared" si="728"/>
        <v>East</v>
      </c>
      <c r="K7808" s="11" t="str">
        <f t="shared" si="729"/>
        <v>2010s</v>
      </c>
      <c r="L7808" s="11" t="str">
        <f t="shared" si="730"/>
        <v>Cereal</v>
      </c>
      <c r="M7808" s="18">
        <f t="shared" si="731"/>
        <v>4.7749438202247191E-3</v>
      </c>
    </row>
    <row r="7809" spans="1:13">
      <c r="A7809" s="4">
        <v>2015</v>
      </c>
      <c r="B7809" s="5" t="s">
        <v>266</v>
      </c>
      <c r="C7809" s="5" t="s">
        <v>271</v>
      </c>
      <c r="D7809" s="5" t="s">
        <v>16</v>
      </c>
      <c r="E7809" s="5">
        <v>870</v>
      </c>
      <c r="F7809" s="6">
        <v>3459.77</v>
      </c>
      <c r="H7809" s="15" t="str">
        <f t="shared" si="726"/>
        <v>High</v>
      </c>
      <c r="I7809" s="11" t="str">
        <f t="shared" si="727"/>
        <v>Small</v>
      </c>
      <c r="J7809" s="11" t="str">
        <f t="shared" si="728"/>
        <v>East</v>
      </c>
      <c r="K7809" s="11" t="str">
        <f t="shared" si="729"/>
        <v>2010s</v>
      </c>
      <c r="L7809" s="11" t="str">
        <f t="shared" si="730"/>
        <v>Cereal</v>
      </c>
      <c r="M7809" s="18">
        <f t="shared" si="731"/>
        <v>3.9767471264367815</v>
      </c>
    </row>
    <row r="7810" spans="1:13">
      <c r="A7810" s="4">
        <v>2015</v>
      </c>
      <c r="B7810" s="5" t="s">
        <v>266</v>
      </c>
      <c r="C7810" s="5" t="s">
        <v>271</v>
      </c>
      <c r="D7810" s="5" t="s">
        <v>17</v>
      </c>
      <c r="E7810" s="5">
        <v>240</v>
      </c>
      <c r="F7810" s="6">
        <v>541.66999999999996</v>
      </c>
      <c r="H7810" s="15" t="str">
        <f t="shared" si="726"/>
        <v>Low</v>
      </c>
      <c r="I7810" s="11" t="str">
        <f t="shared" si="727"/>
        <v>Small</v>
      </c>
      <c r="J7810" s="11" t="str">
        <f t="shared" si="728"/>
        <v>East</v>
      </c>
      <c r="K7810" s="11" t="str">
        <f t="shared" si="729"/>
        <v>2010s</v>
      </c>
      <c r="L7810" s="11" t="str">
        <f t="shared" si="730"/>
        <v>Pulse</v>
      </c>
      <c r="M7810" s="18">
        <f t="shared" si="731"/>
        <v>2.256958333333333</v>
      </c>
    </row>
    <row r="7811" spans="1:13">
      <c r="A7811" s="4">
        <v>2016</v>
      </c>
      <c r="B7811" s="5" t="s">
        <v>266</v>
      </c>
      <c r="C7811" s="5" t="s">
        <v>271</v>
      </c>
      <c r="D7811" s="5" t="s">
        <v>15</v>
      </c>
      <c r="E7811" s="5">
        <v>442400</v>
      </c>
      <c r="F7811" s="6">
        <v>2147.15</v>
      </c>
      <c r="H7811" s="15" t="str">
        <f t="shared" ref="H7811:H7874" si="732">IF(F7811&lt;1000,"Low",IF(F7811&lt;3000,"Medium","High"))</f>
        <v>Medium</v>
      </c>
      <c r="I7811" s="11" t="str">
        <f t="shared" ref="I7811:I7874" si="733">IF(E7811&lt;1000,"Small",IF(E7811&lt;5000,"Medium","Large"))</f>
        <v>Large</v>
      </c>
      <c r="J7811" s="11" t="str">
        <f t="shared" ref="J7811:J7874" si="734">IF(OR(B7811="Punjab",B7811="Haryana",B7811="Himachal Pradesh",B7811="Jammu and Kashmir",B7811="Uttarakhand",B7811="Delhi",B7811="Chandigarh"),"North",IF(OR(B7811="Tamil Nadu",B7811="Karnataka",B7811="Kerala",B7811="Andhra Pradesh",B7811="Telangana"),"South",IF(OR(B7811="Maharashtra",B7811="Gujarat",B7811="Goa",B7811="Rajasthan"),"West",IF(OR(B7811="West Bengal",B7811="Bihar",B7811="Jharkhand",B7811="Odisha",B7811="Assam",B7811="Sikkim",B7811="Arunachal Pradesh",B7811="Manipur",B7811="Meghalaya",B7811="Mizoram",B7811="Nagaland",B7811="Tripura"),"East","Central"))))</f>
        <v>East</v>
      </c>
      <c r="K7811" s="11" t="str">
        <f t="shared" ref="K7811:K7874" si="735">LEFT(A7811,3)&amp;"0s"</f>
        <v>2010s</v>
      </c>
      <c r="L7811" s="11" t="str">
        <f t="shared" ref="L7811:L7874" si="736">IF(D7811="Rice","Cereal",IF(D7811="Maize","Cereal",IF(D7811="Chickpea","Pulse",IF(D7811="Cotton","Fiber","Other"))))</f>
        <v>Cereal</v>
      </c>
      <c r="M7811" s="18">
        <f t="shared" ref="M7811:M7874" si="737">F7811/E7811</f>
        <v>4.8534132007233277E-3</v>
      </c>
    </row>
    <row r="7812" spans="1:13">
      <c r="A7812" s="4">
        <v>2016</v>
      </c>
      <c r="B7812" s="5" t="s">
        <v>266</v>
      </c>
      <c r="C7812" s="5" t="s">
        <v>271</v>
      </c>
      <c r="D7812" s="5" t="s">
        <v>16</v>
      </c>
      <c r="E7812" s="5">
        <v>930</v>
      </c>
      <c r="F7812" s="6">
        <v>3502.7</v>
      </c>
      <c r="H7812" s="15" t="str">
        <f t="shared" si="732"/>
        <v>High</v>
      </c>
      <c r="I7812" s="11" t="str">
        <f t="shared" si="733"/>
        <v>Small</v>
      </c>
      <c r="J7812" s="11" t="str">
        <f t="shared" si="734"/>
        <v>East</v>
      </c>
      <c r="K7812" s="11" t="str">
        <f t="shared" si="735"/>
        <v>2010s</v>
      </c>
      <c r="L7812" s="11" t="str">
        <f t="shared" si="736"/>
        <v>Cereal</v>
      </c>
      <c r="M7812" s="18">
        <f t="shared" si="737"/>
        <v>3.7663440860215052</v>
      </c>
    </row>
    <row r="7813" spans="1:13">
      <c r="A7813" s="4">
        <v>2016</v>
      </c>
      <c r="B7813" s="5" t="s">
        <v>266</v>
      </c>
      <c r="C7813" s="5" t="s">
        <v>271</v>
      </c>
      <c r="D7813" s="5" t="s">
        <v>17</v>
      </c>
      <c r="E7813" s="5">
        <v>480</v>
      </c>
      <c r="F7813" s="6">
        <v>557.85</v>
      </c>
      <c r="H7813" s="15" t="str">
        <f t="shared" si="732"/>
        <v>Low</v>
      </c>
      <c r="I7813" s="11" t="str">
        <f t="shared" si="733"/>
        <v>Small</v>
      </c>
      <c r="J7813" s="11" t="str">
        <f t="shared" si="734"/>
        <v>East</v>
      </c>
      <c r="K7813" s="11" t="str">
        <f t="shared" si="735"/>
        <v>2010s</v>
      </c>
      <c r="L7813" s="11" t="str">
        <f t="shared" si="736"/>
        <v>Pulse</v>
      </c>
      <c r="M7813" s="18">
        <f t="shared" si="737"/>
        <v>1.1621875000000002</v>
      </c>
    </row>
    <row r="7814" spans="1:13">
      <c r="A7814" s="4">
        <v>2016</v>
      </c>
      <c r="B7814" s="5" t="s">
        <v>266</v>
      </c>
      <c r="C7814" s="5" t="s">
        <v>271</v>
      </c>
      <c r="D7814" s="5" t="s">
        <v>18</v>
      </c>
      <c r="E7814" s="5">
        <v>20</v>
      </c>
      <c r="F7814" s="6">
        <v>100</v>
      </c>
      <c r="H7814" s="15" t="str">
        <f t="shared" si="732"/>
        <v>Low</v>
      </c>
      <c r="I7814" s="11" t="str">
        <f t="shared" si="733"/>
        <v>Small</v>
      </c>
      <c r="J7814" s="11" t="str">
        <f t="shared" si="734"/>
        <v>East</v>
      </c>
      <c r="K7814" s="11" t="str">
        <f t="shared" si="735"/>
        <v>2010s</v>
      </c>
      <c r="L7814" s="11" t="str">
        <f t="shared" si="736"/>
        <v>Fiber</v>
      </c>
      <c r="M7814" s="18">
        <f t="shared" si="737"/>
        <v>5</v>
      </c>
    </row>
    <row r="7815" spans="1:13">
      <c r="A7815" s="4">
        <v>2017</v>
      </c>
      <c r="B7815" s="5" t="s">
        <v>266</v>
      </c>
      <c r="C7815" s="5" t="s">
        <v>271</v>
      </c>
      <c r="D7815" s="5" t="s">
        <v>15</v>
      </c>
      <c r="E7815" s="5">
        <v>427410</v>
      </c>
      <c r="F7815" s="6">
        <v>2459.38</v>
      </c>
      <c r="H7815" s="15" t="str">
        <f t="shared" si="732"/>
        <v>Medium</v>
      </c>
      <c r="I7815" s="11" t="str">
        <f t="shared" si="733"/>
        <v>Large</v>
      </c>
      <c r="J7815" s="11" t="str">
        <f t="shared" si="734"/>
        <v>East</v>
      </c>
      <c r="K7815" s="11" t="str">
        <f t="shared" si="735"/>
        <v>2010s</v>
      </c>
      <c r="L7815" s="11" t="str">
        <f t="shared" si="736"/>
        <v>Cereal</v>
      </c>
      <c r="M7815" s="18">
        <f t="shared" si="737"/>
        <v>5.7541470718981778E-3</v>
      </c>
    </row>
    <row r="7816" spans="1:13">
      <c r="A7816" s="4">
        <v>2017</v>
      </c>
      <c r="B7816" s="5" t="s">
        <v>266</v>
      </c>
      <c r="C7816" s="5" t="s">
        <v>271</v>
      </c>
      <c r="D7816" s="5" t="s">
        <v>16</v>
      </c>
      <c r="E7816" s="5">
        <v>1430</v>
      </c>
      <c r="F7816" s="6">
        <v>3732.87</v>
      </c>
      <c r="H7816" s="15" t="str">
        <f t="shared" si="732"/>
        <v>High</v>
      </c>
      <c r="I7816" s="11" t="str">
        <f t="shared" si="733"/>
        <v>Medium</v>
      </c>
      <c r="J7816" s="11" t="str">
        <f t="shared" si="734"/>
        <v>East</v>
      </c>
      <c r="K7816" s="11" t="str">
        <f t="shared" si="735"/>
        <v>2010s</v>
      </c>
      <c r="L7816" s="11" t="str">
        <f t="shared" si="736"/>
        <v>Cereal</v>
      </c>
      <c r="M7816" s="18">
        <f t="shared" si="737"/>
        <v>2.6103986013986011</v>
      </c>
    </row>
    <row r="7817" spans="1:13">
      <c r="A7817" s="4">
        <v>2017</v>
      </c>
      <c r="B7817" s="5" t="s">
        <v>266</v>
      </c>
      <c r="C7817" s="5" t="s">
        <v>271</v>
      </c>
      <c r="D7817" s="5" t="s">
        <v>17</v>
      </c>
      <c r="E7817" s="5">
        <v>480</v>
      </c>
      <c r="F7817" s="6">
        <v>688.02</v>
      </c>
      <c r="H7817" s="15" t="str">
        <f t="shared" si="732"/>
        <v>Low</v>
      </c>
      <c r="I7817" s="11" t="str">
        <f t="shared" si="733"/>
        <v>Small</v>
      </c>
      <c r="J7817" s="11" t="str">
        <f t="shared" si="734"/>
        <v>East</v>
      </c>
      <c r="K7817" s="11" t="str">
        <f t="shared" si="735"/>
        <v>2010s</v>
      </c>
      <c r="L7817" s="11" t="str">
        <f t="shared" si="736"/>
        <v>Pulse</v>
      </c>
      <c r="M7817" s="18">
        <f t="shared" si="737"/>
        <v>1.4333750000000001</v>
      </c>
    </row>
    <row r="7818" spans="1:13">
      <c r="A7818" s="4">
        <v>2017</v>
      </c>
      <c r="B7818" s="5" t="s">
        <v>266</v>
      </c>
      <c r="C7818" s="5" t="s">
        <v>271</v>
      </c>
      <c r="D7818" s="5" t="s">
        <v>18</v>
      </c>
      <c r="E7818" s="5">
        <v>10</v>
      </c>
      <c r="F7818" s="6">
        <v>96.92</v>
      </c>
      <c r="H7818" s="15" t="str">
        <f t="shared" si="732"/>
        <v>Low</v>
      </c>
      <c r="I7818" s="11" t="str">
        <f t="shared" si="733"/>
        <v>Small</v>
      </c>
      <c r="J7818" s="11" t="str">
        <f t="shared" si="734"/>
        <v>East</v>
      </c>
      <c r="K7818" s="11" t="str">
        <f t="shared" si="735"/>
        <v>2010s</v>
      </c>
      <c r="L7818" s="11" t="str">
        <f t="shared" si="736"/>
        <v>Fiber</v>
      </c>
      <c r="M7818" s="18">
        <f t="shared" si="737"/>
        <v>9.6920000000000002</v>
      </c>
    </row>
    <row r="7819" spans="1:13">
      <c r="A7819" s="4">
        <v>2008</v>
      </c>
      <c r="B7819" s="5" t="s">
        <v>266</v>
      </c>
      <c r="C7819" s="5" t="s">
        <v>272</v>
      </c>
      <c r="D7819" s="5" t="s">
        <v>15</v>
      </c>
      <c r="E7819" s="5">
        <v>125900</v>
      </c>
      <c r="F7819" s="6">
        <v>1533.2</v>
      </c>
      <c r="H7819" s="15" t="str">
        <f t="shared" si="732"/>
        <v>Medium</v>
      </c>
      <c r="I7819" s="11" t="str">
        <f t="shared" si="733"/>
        <v>Large</v>
      </c>
      <c r="J7819" s="11" t="str">
        <f t="shared" si="734"/>
        <v>East</v>
      </c>
      <c r="K7819" s="11" t="str">
        <f t="shared" si="735"/>
        <v>2000s</v>
      </c>
      <c r="L7819" s="11" t="str">
        <f t="shared" si="736"/>
        <v>Cereal</v>
      </c>
      <c r="M7819" s="18">
        <f t="shared" si="737"/>
        <v>1.2177918983320095E-2</v>
      </c>
    </row>
    <row r="7820" spans="1:13">
      <c r="A7820" s="4">
        <v>2008</v>
      </c>
      <c r="B7820" s="5" t="s">
        <v>266</v>
      </c>
      <c r="C7820" s="5" t="s">
        <v>272</v>
      </c>
      <c r="D7820" s="5" t="s">
        <v>16</v>
      </c>
      <c r="E7820" s="5">
        <v>10580</v>
      </c>
      <c r="F7820" s="6">
        <v>787.33</v>
      </c>
      <c r="H7820" s="15" t="str">
        <f t="shared" si="732"/>
        <v>Low</v>
      </c>
      <c r="I7820" s="11" t="str">
        <f t="shared" si="733"/>
        <v>Large</v>
      </c>
      <c r="J7820" s="11" t="str">
        <f t="shared" si="734"/>
        <v>East</v>
      </c>
      <c r="K7820" s="11" t="str">
        <f t="shared" si="735"/>
        <v>2000s</v>
      </c>
      <c r="L7820" s="11" t="str">
        <f t="shared" si="736"/>
        <v>Cereal</v>
      </c>
      <c r="M7820" s="18">
        <f t="shared" si="737"/>
        <v>7.4416824196597356E-2</v>
      </c>
    </row>
    <row r="7821" spans="1:13">
      <c r="A7821" s="4">
        <v>2008</v>
      </c>
      <c r="B7821" s="5" t="s">
        <v>266</v>
      </c>
      <c r="C7821" s="5" t="s">
        <v>272</v>
      </c>
      <c r="D7821" s="5" t="s">
        <v>17</v>
      </c>
      <c r="E7821" s="5">
        <v>470</v>
      </c>
      <c r="F7821" s="6">
        <v>531.91</v>
      </c>
      <c r="H7821" s="15" t="str">
        <f t="shared" si="732"/>
        <v>Low</v>
      </c>
      <c r="I7821" s="11" t="str">
        <f t="shared" si="733"/>
        <v>Small</v>
      </c>
      <c r="J7821" s="11" t="str">
        <f t="shared" si="734"/>
        <v>East</v>
      </c>
      <c r="K7821" s="11" t="str">
        <f t="shared" si="735"/>
        <v>2000s</v>
      </c>
      <c r="L7821" s="11" t="str">
        <f t="shared" si="736"/>
        <v>Pulse</v>
      </c>
      <c r="M7821" s="18">
        <f t="shared" si="737"/>
        <v>1.131723404255319</v>
      </c>
    </row>
    <row r="7822" spans="1:13">
      <c r="A7822" s="4">
        <v>2008</v>
      </c>
      <c r="B7822" s="5" t="s">
        <v>266</v>
      </c>
      <c r="C7822" s="5" t="s">
        <v>272</v>
      </c>
      <c r="D7822" s="5" t="s">
        <v>18</v>
      </c>
      <c r="E7822" s="5">
        <v>790</v>
      </c>
      <c r="F7822" s="6">
        <v>88.61</v>
      </c>
      <c r="H7822" s="15" t="str">
        <f t="shared" si="732"/>
        <v>Low</v>
      </c>
      <c r="I7822" s="11" t="str">
        <f t="shared" si="733"/>
        <v>Small</v>
      </c>
      <c r="J7822" s="11" t="str">
        <f t="shared" si="734"/>
        <v>East</v>
      </c>
      <c r="K7822" s="11" t="str">
        <f t="shared" si="735"/>
        <v>2000s</v>
      </c>
      <c r="L7822" s="11" t="str">
        <f t="shared" si="736"/>
        <v>Fiber</v>
      </c>
      <c r="M7822" s="18">
        <f t="shared" si="737"/>
        <v>0.11216455696202532</v>
      </c>
    </row>
    <row r="7823" spans="1:13">
      <c r="A7823" s="4">
        <v>2009</v>
      </c>
      <c r="B7823" s="5" t="s">
        <v>266</v>
      </c>
      <c r="C7823" s="5" t="s">
        <v>272</v>
      </c>
      <c r="D7823" s="5" t="s">
        <v>15</v>
      </c>
      <c r="E7823" s="5">
        <v>126390</v>
      </c>
      <c r="F7823" s="6">
        <v>1978.16</v>
      </c>
      <c r="H7823" s="15" t="str">
        <f t="shared" si="732"/>
        <v>Medium</v>
      </c>
      <c r="I7823" s="11" t="str">
        <f t="shared" si="733"/>
        <v>Large</v>
      </c>
      <c r="J7823" s="11" t="str">
        <f t="shared" si="734"/>
        <v>East</v>
      </c>
      <c r="K7823" s="11" t="str">
        <f t="shared" si="735"/>
        <v>2000s</v>
      </c>
      <c r="L7823" s="11" t="str">
        <f t="shared" si="736"/>
        <v>Cereal</v>
      </c>
      <c r="M7823" s="18">
        <f t="shared" si="737"/>
        <v>1.5651238230872697E-2</v>
      </c>
    </row>
    <row r="7824" spans="1:13">
      <c r="A7824" s="4">
        <v>2009</v>
      </c>
      <c r="B7824" s="5" t="s">
        <v>266</v>
      </c>
      <c r="C7824" s="5" t="s">
        <v>272</v>
      </c>
      <c r="D7824" s="5" t="s">
        <v>16</v>
      </c>
      <c r="E7824" s="5">
        <v>10610</v>
      </c>
      <c r="F7824" s="6">
        <v>786.99</v>
      </c>
      <c r="H7824" s="15" t="str">
        <f t="shared" si="732"/>
        <v>Low</v>
      </c>
      <c r="I7824" s="11" t="str">
        <f t="shared" si="733"/>
        <v>Large</v>
      </c>
      <c r="J7824" s="11" t="str">
        <f t="shared" si="734"/>
        <v>East</v>
      </c>
      <c r="K7824" s="11" t="str">
        <f t="shared" si="735"/>
        <v>2000s</v>
      </c>
      <c r="L7824" s="11" t="str">
        <f t="shared" si="736"/>
        <v>Cereal</v>
      </c>
      <c r="M7824" s="18">
        <f t="shared" si="737"/>
        <v>7.4174363807728558E-2</v>
      </c>
    </row>
    <row r="7825" spans="1:13">
      <c r="A7825" s="4">
        <v>2009</v>
      </c>
      <c r="B7825" s="5" t="s">
        <v>266</v>
      </c>
      <c r="C7825" s="5" t="s">
        <v>272</v>
      </c>
      <c r="D7825" s="5" t="s">
        <v>17</v>
      </c>
      <c r="E7825" s="5">
        <v>480</v>
      </c>
      <c r="F7825" s="6">
        <v>520.83000000000004</v>
      </c>
      <c r="H7825" s="15" t="str">
        <f t="shared" si="732"/>
        <v>Low</v>
      </c>
      <c r="I7825" s="11" t="str">
        <f t="shared" si="733"/>
        <v>Small</v>
      </c>
      <c r="J7825" s="11" t="str">
        <f t="shared" si="734"/>
        <v>East</v>
      </c>
      <c r="K7825" s="11" t="str">
        <f t="shared" si="735"/>
        <v>2000s</v>
      </c>
      <c r="L7825" s="11" t="str">
        <f t="shared" si="736"/>
        <v>Pulse</v>
      </c>
      <c r="M7825" s="18">
        <f t="shared" si="737"/>
        <v>1.0850625</v>
      </c>
    </row>
    <row r="7826" spans="1:13">
      <c r="A7826" s="4">
        <v>2009</v>
      </c>
      <c r="B7826" s="5" t="s">
        <v>266</v>
      </c>
      <c r="C7826" s="5" t="s">
        <v>272</v>
      </c>
      <c r="D7826" s="5" t="s">
        <v>18</v>
      </c>
      <c r="E7826" s="5">
        <v>1000</v>
      </c>
      <c r="F7826" s="6">
        <v>90</v>
      </c>
      <c r="H7826" s="15" t="str">
        <f t="shared" si="732"/>
        <v>Low</v>
      </c>
      <c r="I7826" s="11" t="str">
        <f t="shared" si="733"/>
        <v>Medium</v>
      </c>
      <c r="J7826" s="11" t="str">
        <f t="shared" si="734"/>
        <v>East</v>
      </c>
      <c r="K7826" s="11" t="str">
        <f t="shared" si="735"/>
        <v>2000s</v>
      </c>
      <c r="L7826" s="11" t="str">
        <f t="shared" si="736"/>
        <v>Fiber</v>
      </c>
      <c r="M7826" s="18">
        <f t="shared" si="737"/>
        <v>0.09</v>
      </c>
    </row>
    <row r="7827" spans="1:13">
      <c r="A7827" s="4">
        <v>2010</v>
      </c>
      <c r="B7827" s="5" t="s">
        <v>266</v>
      </c>
      <c r="C7827" s="5" t="s">
        <v>272</v>
      </c>
      <c r="D7827" s="5" t="s">
        <v>15</v>
      </c>
      <c r="E7827" s="5">
        <v>126100</v>
      </c>
      <c r="F7827" s="6">
        <v>1882.24</v>
      </c>
      <c r="H7827" s="15" t="str">
        <f t="shared" si="732"/>
        <v>Medium</v>
      </c>
      <c r="I7827" s="11" t="str">
        <f t="shared" si="733"/>
        <v>Large</v>
      </c>
      <c r="J7827" s="11" t="str">
        <f t="shared" si="734"/>
        <v>East</v>
      </c>
      <c r="K7827" s="11" t="str">
        <f t="shared" si="735"/>
        <v>2010s</v>
      </c>
      <c r="L7827" s="11" t="str">
        <f t="shared" si="736"/>
        <v>Cereal</v>
      </c>
      <c r="M7827" s="18">
        <f t="shared" si="737"/>
        <v>1.4926566217287867E-2</v>
      </c>
    </row>
    <row r="7828" spans="1:13">
      <c r="A7828" s="4">
        <v>2010</v>
      </c>
      <c r="B7828" s="5" t="s">
        <v>266</v>
      </c>
      <c r="C7828" s="5" t="s">
        <v>272</v>
      </c>
      <c r="D7828" s="5" t="s">
        <v>16</v>
      </c>
      <c r="E7828" s="5">
        <v>10230</v>
      </c>
      <c r="F7828" s="6">
        <v>789.83</v>
      </c>
      <c r="H7828" s="15" t="str">
        <f t="shared" si="732"/>
        <v>Low</v>
      </c>
      <c r="I7828" s="11" t="str">
        <f t="shared" si="733"/>
        <v>Large</v>
      </c>
      <c r="J7828" s="11" t="str">
        <f t="shared" si="734"/>
        <v>East</v>
      </c>
      <c r="K7828" s="11" t="str">
        <f t="shared" si="735"/>
        <v>2010s</v>
      </c>
      <c r="L7828" s="11" t="str">
        <f t="shared" si="736"/>
        <v>Cereal</v>
      </c>
      <c r="M7828" s="18">
        <f t="shared" si="737"/>
        <v>7.7207233626588476E-2</v>
      </c>
    </row>
    <row r="7829" spans="1:13">
      <c r="A7829" s="4">
        <v>2010</v>
      </c>
      <c r="B7829" s="5" t="s">
        <v>266</v>
      </c>
      <c r="C7829" s="5" t="s">
        <v>272</v>
      </c>
      <c r="D7829" s="5" t="s">
        <v>17</v>
      </c>
      <c r="E7829" s="5">
        <v>470</v>
      </c>
      <c r="F7829" s="6">
        <v>531.91</v>
      </c>
      <c r="H7829" s="15" t="str">
        <f t="shared" si="732"/>
        <v>Low</v>
      </c>
      <c r="I7829" s="11" t="str">
        <f t="shared" si="733"/>
        <v>Small</v>
      </c>
      <c r="J7829" s="11" t="str">
        <f t="shared" si="734"/>
        <v>East</v>
      </c>
      <c r="K7829" s="11" t="str">
        <f t="shared" si="735"/>
        <v>2010s</v>
      </c>
      <c r="L7829" s="11" t="str">
        <f t="shared" si="736"/>
        <v>Pulse</v>
      </c>
      <c r="M7829" s="18">
        <f t="shared" si="737"/>
        <v>1.131723404255319</v>
      </c>
    </row>
    <row r="7830" spans="1:13">
      <c r="A7830" s="4">
        <v>2010</v>
      </c>
      <c r="B7830" s="5" t="s">
        <v>266</v>
      </c>
      <c r="C7830" s="5" t="s">
        <v>272</v>
      </c>
      <c r="D7830" s="5" t="s">
        <v>18</v>
      </c>
      <c r="E7830" s="5">
        <v>820</v>
      </c>
      <c r="F7830" s="6">
        <v>85.37</v>
      </c>
      <c r="H7830" s="15" t="str">
        <f t="shared" si="732"/>
        <v>Low</v>
      </c>
      <c r="I7830" s="11" t="str">
        <f t="shared" si="733"/>
        <v>Small</v>
      </c>
      <c r="J7830" s="11" t="str">
        <f t="shared" si="734"/>
        <v>East</v>
      </c>
      <c r="K7830" s="11" t="str">
        <f t="shared" si="735"/>
        <v>2010s</v>
      </c>
      <c r="L7830" s="11" t="str">
        <f t="shared" si="736"/>
        <v>Fiber</v>
      </c>
      <c r="M7830" s="18">
        <f t="shared" si="737"/>
        <v>0.10410975609756098</v>
      </c>
    </row>
    <row r="7831" spans="1:13">
      <c r="A7831" s="4">
        <v>2011</v>
      </c>
      <c r="B7831" s="5" t="s">
        <v>266</v>
      </c>
      <c r="C7831" s="5" t="s">
        <v>272</v>
      </c>
      <c r="D7831" s="5" t="s">
        <v>15</v>
      </c>
      <c r="E7831" s="5">
        <v>121570</v>
      </c>
      <c r="F7831" s="6">
        <v>1434.56</v>
      </c>
      <c r="H7831" s="15" t="str">
        <f t="shared" si="732"/>
        <v>Medium</v>
      </c>
      <c r="I7831" s="11" t="str">
        <f t="shared" si="733"/>
        <v>Large</v>
      </c>
      <c r="J7831" s="11" t="str">
        <f t="shared" si="734"/>
        <v>East</v>
      </c>
      <c r="K7831" s="11" t="str">
        <f t="shared" si="735"/>
        <v>2010s</v>
      </c>
      <c r="L7831" s="11" t="str">
        <f t="shared" si="736"/>
        <v>Cereal</v>
      </c>
      <c r="M7831" s="18">
        <f t="shared" si="737"/>
        <v>1.1800279674261742E-2</v>
      </c>
    </row>
    <row r="7832" spans="1:13">
      <c r="A7832" s="4">
        <v>2011</v>
      </c>
      <c r="B7832" s="5" t="s">
        <v>266</v>
      </c>
      <c r="C7832" s="5" t="s">
        <v>272</v>
      </c>
      <c r="D7832" s="5" t="s">
        <v>16</v>
      </c>
      <c r="E7832" s="5">
        <v>10270</v>
      </c>
      <c r="F7832" s="6">
        <v>894.84</v>
      </c>
      <c r="H7832" s="15" t="str">
        <f t="shared" si="732"/>
        <v>Low</v>
      </c>
      <c r="I7832" s="11" t="str">
        <f t="shared" si="733"/>
        <v>Large</v>
      </c>
      <c r="J7832" s="11" t="str">
        <f t="shared" si="734"/>
        <v>East</v>
      </c>
      <c r="K7832" s="11" t="str">
        <f t="shared" si="735"/>
        <v>2010s</v>
      </c>
      <c r="L7832" s="11" t="str">
        <f t="shared" si="736"/>
        <v>Cereal</v>
      </c>
      <c r="M7832" s="18">
        <f t="shared" si="737"/>
        <v>8.7131450827653362E-2</v>
      </c>
    </row>
    <row r="7833" spans="1:13">
      <c r="A7833" s="4">
        <v>2011</v>
      </c>
      <c r="B7833" s="5" t="s">
        <v>266</v>
      </c>
      <c r="C7833" s="5" t="s">
        <v>272</v>
      </c>
      <c r="D7833" s="5" t="s">
        <v>17</v>
      </c>
      <c r="E7833" s="5">
        <v>470</v>
      </c>
      <c r="F7833" s="6">
        <v>531.91</v>
      </c>
      <c r="H7833" s="15" t="str">
        <f t="shared" si="732"/>
        <v>Low</v>
      </c>
      <c r="I7833" s="11" t="str">
        <f t="shared" si="733"/>
        <v>Small</v>
      </c>
      <c r="J7833" s="11" t="str">
        <f t="shared" si="734"/>
        <v>East</v>
      </c>
      <c r="K7833" s="11" t="str">
        <f t="shared" si="735"/>
        <v>2010s</v>
      </c>
      <c r="L7833" s="11" t="str">
        <f t="shared" si="736"/>
        <v>Pulse</v>
      </c>
      <c r="M7833" s="18">
        <f t="shared" si="737"/>
        <v>1.131723404255319</v>
      </c>
    </row>
    <row r="7834" spans="1:13">
      <c r="A7834" s="4">
        <v>2011</v>
      </c>
      <c r="B7834" s="5" t="s">
        <v>266</v>
      </c>
      <c r="C7834" s="5" t="s">
        <v>272</v>
      </c>
      <c r="D7834" s="5" t="s">
        <v>18</v>
      </c>
      <c r="E7834" s="5">
        <v>720</v>
      </c>
      <c r="F7834" s="6">
        <v>83.33</v>
      </c>
      <c r="H7834" s="15" t="str">
        <f t="shared" si="732"/>
        <v>Low</v>
      </c>
      <c r="I7834" s="11" t="str">
        <f t="shared" si="733"/>
        <v>Small</v>
      </c>
      <c r="J7834" s="11" t="str">
        <f t="shared" si="734"/>
        <v>East</v>
      </c>
      <c r="K7834" s="11" t="str">
        <f t="shared" si="735"/>
        <v>2010s</v>
      </c>
      <c r="L7834" s="11" t="str">
        <f t="shared" si="736"/>
        <v>Fiber</v>
      </c>
      <c r="M7834" s="18">
        <f t="shared" si="737"/>
        <v>0.11573611111111111</v>
      </c>
    </row>
    <row r="7835" spans="1:13">
      <c r="A7835" s="4">
        <v>2012</v>
      </c>
      <c r="B7835" s="5" t="s">
        <v>266</v>
      </c>
      <c r="C7835" s="5" t="s">
        <v>272</v>
      </c>
      <c r="D7835" s="5" t="s">
        <v>15</v>
      </c>
      <c r="E7835" s="5">
        <v>128420</v>
      </c>
      <c r="F7835" s="6">
        <v>1550.93</v>
      </c>
      <c r="H7835" s="15" t="str">
        <f t="shared" si="732"/>
        <v>Medium</v>
      </c>
      <c r="I7835" s="11" t="str">
        <f t="shared" si="733"/>
        <v>Large</v>
      </c>
      <c r="J7835" s="11" t="str">
        <f t="shared" si="734"/>
        <v>East</v>
      </c>
      <c r="K7835" s="11" t="str">
        <f t="shared" si="735"/>
        <v>2010s</v>
      </c>
      <c r="L7835" s="11" t="str">
        <f t="shared" si="736"/>
        <v>Cereal</v>
      </c>
      <c r="M7835" s="18">
        <f t="shared" si="737"/>
        <v>1.2077012926335463E-2</v>
      </c>
    </row>
    <row r="7836" spans="1:13">
      <c r="A7836" s="4">
        <v>2012</v>
      </c>
      <c r="B7836" s="5" t="s">
        <v>266</v>
      </c>
      <c r="C7836" s="5" t="s">
        <v>272</v>
      </c>
      <c r="D7836" s="5" t="s">
        <v>16</v>
      </c>
      <c r="E7836" s="5">
        <v>10290</v>
      </c>
      <c r="F7836" s="6">
        <v>1005.83</v>
      </c>
      <c r="H7836" s="15" t="str">
        <f t="shared" si="732"/>
        <v>Medium</v>
      </c>
      <c r="I7836" s="11" t="str">
        <f t="shared" si="733"/>
        <v>Large</v>
      </c>
      <c r="J7836" s="11" t="str">
        <f t="shared" si="734"/>
        <v>East</v>
      </c>
      <c r="K7836" s="11" t="str">
        <f t="shared" si="735"/>
        <v>2010s</v>
      </c>
      <c r="L7836" s="11" t="str">
        <f t="shared" si="736"/>
        <v>Cereal</v>
      </c>
      <c r="M7836" s="18">
        <f t="shared" si="737"/>
        <v>9.7748299319727894E-2</v>
      </c>
    </row>
    <row r="7837" spans="1:13">
      <c r="A7837" s="4">
        <v>2012</v>
      </c>
      <c r="B7837" s="5" t="s">
        <v>266</v>
      </c>
      <c r="C7837" s="5" t="s">
        <v>272</v>
      </c>
      <c r="D7837" s="5" t="s">
        <v>17</v>
      </c>
      <c r="E7837" s="5">
        <v>490</v>
      </c>
      <c r="F7837" s="6">
        <v>551.02</v>
      </c>
      <c r="H7837" s="15" t="str">
        <f t="shared" si="732"/>
        <v>Low</v>
      </c>
      <c r="I7837" s="11" t="str">
        <f t="shared" si="733"/>
        <v>Small</v>
      </c>
      <c r="J7837" s="11" t="str">
        <f t="shared" si="734"/>
        <v>East</v>
      </c>
      <c r="K7837" s="11" t="str">
        <f t="shared" si="735"/>
        <v>2010s</v>
      </c>
      <c r="L7837" s="11" t="str">
        <f t="shared" si="736"/>
        <v>Pulse</v>
      </c>
      <c r="M7837" s="18">
        <f t="shared" si="737"/>
        <v>1.1245306122448979</v>
      </c>
    </row>
    <row r="7838" spans="1:13">
      <c r="A7838" s="4">
        <v>2012</v>
      </c>
      <c r="B7838" s="5" t="s">
        <v>266</v>
      </c>
      <c r="C7838" s="5" t="s">
        <v>272</v>
      </c>
      <c r="D7838" s="5" t="s">
        <v>18</v>
      </c>
      <c r="E7838" s="5">
        <v>1160</v>
      </c>
      <c r="F7838" s="6">
        <v>86.21</v>
      </c>
      <c r="H7838" s="15" t="str">
        <f t="shared" si="732"/>
        <v>Low</v>
      </c>
      <c r="I7838" s="11" t="str">
        <f t="shared" si="733"/>
        <v>Medium</v>
      </c>
      <c r="J7838" s="11" t="str">
        <f t="shared" si="734"/>
        <v>East</v>
      </c>
      <c r="K7838" s="11" t="str">
        <f t="shared" si="735"/>
        <v>2010s</v>
      </c>
      <c r="L7838" s="11" t="str">
        <f t="shared" si="736"/>
        <v>Fiber</v>
      </c>
      <c r="M7838" s="18">
        <f t="shared" si="737"/>
        <v>7.4318965517241375E-2</v>
      </c>
    </row>
    <row r="7839" spans="1:13">
      <c r="A7839" s="4">
        <v>2013</v>
      </c>
      <c r="B7839" s="5" t="s">
        <v>266</v>
      </c>
      <c r="C7839" s="5" t="s">
        <v>272</v>
      </c>
      <c r="D7839" s="5" t="s">
        <v>15</v>
      </c>
      <c r="E7839" s="5">
        <v>130200</v>
      </c>
      <c r="F7839" s="6">
        <v>1689.09</v>
      </c>
      <c r="H7839" s="15" t="str">
        <f t="shared" si="732"/>
        <v>Medium</v>
      </c>
      <c r="I7839" s="11" t="str">
        <f t="shared" si="733"/>
        <v>Large</v>
      </c>
      <c r="J7839" s="11" t="str">
        <f t="shared" si="734"/>
        <v>East</v>
      </c>
      <c r="K7839" s="11" t="str">
        <f t="shared" si="735"/>
        <v>2010s</v>
      </c>
      <c r="L7839" s="11" t="str">
        <f t="shared" si="736"/>
        <v>Cereal</v>
      </c>
      <c r="M7839" s="18">
        <f t="shared" si="737"/>
        <v>1.2973041474654378E-2</v>
      </c>
    </row>
    <row r="7840" spans="1:13">
      <c r="A7840" s="4">
        <v>2013</v>
      </c>
      <c r="B7840" s="5" t="s">
        <v>266</v>
      </c>
      <c r="C7840" s="5" t="s">
        <v>272</v>
      </c>
      <c r="D7840" s="5" t="s">
        <v>16</v>
      </c>
      <c r="E7840" s="5">
        <v>10600</v>
      </c>
      <c r="F7840" s="6">
        <v>2212.2600000000002</v>
      </c>
      <c r="H7840" s="15" t="str">
        <f t="shared" si="732"/>
        <v>Medium</v>
      </c>
      <c r="I7840" s="11" t="str">
        <f t="shared" si="733"/>
        <v>Large</v>
      </c>
      <c r="J7840" s="11" t="str">
        <f t="shared" si="734"/>
        <v>East</v>
      </c>
      <c r="K7840" s="11" t="str">
        <f t="shared" si="735"/>
        <v>2010s</v>
      </c>
      <c r="L7840" s="11" t="str">
        <f t="shared" si="736"/>
        <v>Cereal</v>
      </c>
      <c r="M7840" s="18">
        <f t="shared" si="737"/>
        <v>0.20870377358490569</v>
      </c>
    </row>
    <row r="7841" spans="1:13">
      <c r="A7841" s="4">
        <v>2013</v>
      </c>
      <c r="B7841" s="5" t="s">
        <v>266</v>
      </c>
      <c r="C7841" s="5" t="s">
        <v>272</v>
      </c>
      <c r="D7841" s="5" t="s">
        <v>17</v>
      </c>
      <c r="E7841" s="5">
        <v>450</v>
      </c>
      <c r="F7841" s="6">
        <v>533.33000000000004</v>
      </c>
      <c r="H7841" s="15" t="str">
        <f t="shared" si="732"/>
        <v>Low</v>
      </c>
      <c r="I7841" s="11" t="str">
        <f t="shared" si="733"/>
        <v>Small</v>
      </c>
      <c r="J7841" s="11" t="str">
        <f t="shared" si="734"/>
        <v>East</v>
      </c>
      <c r="K7841" s="11" t="str">
        <f t="shared" si="735"/>
        <v>2010s</v>
      </c>
      <c r="L7841" s="11" t="str">
        <f t="shared" si="736"/>
        <v>Pulse</v>
      </c>
      <c r="M7841" s="18">
        <f t="shared" si="737"/>
        <v>1.1851777777777779</v>
      </c>
    </row>
    <row r="7842" spans="1:13">
      <c r="A7842" s="4">
        <v>2013</v>
      </c>
      <c r="B7842" s="5" t="s">
        <v>266</v>
      </c>
      <c r="C7842" s="5" t="s">
        <v>272</v>
      </c>
      <c r="D7842" s="5" t="s">
        <v>18</v>
      </c>
      <c r="E7842" s="5">
        <v>820</v>
      </c>
      <c r="F7842" s="6">
        <v>85.37</v>
      </c>
      <c r="H7842" s="15" t="str">
        <f t="shared" si="732"/>
        <v>Low</v>
      </c>
      <c r="I7842" s="11" t="str">
        <f t="shared" si="733"/>
        <v>Small</v>
      </c>
      <c r="J7842" s="11" t="str">
        <f t="shared" si="734"/>
        <v>East</v>
      </c>
      <c r="K7842" s="11" t="str">
        <f t="shared" si="735"/>
        <v>2010s</v>
      </c>
      <c r="L7842" s="11" t="str">
        <f t="shared" si="736"/>
        <v>Fiber</v>
      </c>
      <c r="M7842" s="18">
        <f t="shared" si="737"/>
        <v>0.10410975609756098</v>
      </c>
    </row>
    <row r="7843" spans="1:13">
      <c r="A7843" s="4">
        <v>2014</v>
      </c>
      <c r="B7843" s="5" t="s">
        <v>266</v>
      </c>
      <c r="C7843" s="5" t="s">
        <v>272</v>
      </c>
      <c r="D7843" s="5" t="s">
        <v>15</v>
      </c>
      <c r="E7843" s="5">
        <v>128000</v>
      </c>
      <c r="F7843" s="6">
        <v>1704.61</v>
      </c>
      <c r="H7843" s="15" t="str">
        <f t="shared" si="732"/>
        <v>Medium</v>
      </c>
      <c r="I7843" s="11" t="str">
        <f t="shared" si="733"/>
        <v>Large</v>
      </c>
      <c r="J7843" s="11" t="str">
        <f t="shared" si="734"/>
        <v>East</v>
      </c>
      <c r="K7843" s="11" t="str">
        <f t="shared" si="735"/>
        <v>2010s</v>
      </c>
      <c r="L7843" s="11" t="str">
        <f t="shared" si="736"/>
        <v>Cereal</v>
      </c>
      <c r="M7843" s="18">
        <f t="shared" si="737"/>
        <v>1.3317265625E-2</v>
      </c>
    </row>
    <row r="7844" spans="1:13">
      <c r="A7844" s="4">
        <v>2014</v>
      </c>
      <c r="B7844" s="5" t="s">
        <v>266</v>
      </c>
      <c r="C7844" s="5" t="s">
        <v>272</v>
      </c>
      <c r="D7844" s="5" t="s">
        <v>16</v>
      </c>
      <c r="E7844" s="5">
        <v>10380</v>
      </c>
      <c r="F7844" s="6">
        <v>3658</v>
      </c>
      <c r="H7844" s="15" t="str">
        <f t="shared" si="732"/>
        <v>High</v>
      </c>
      <c r="I7844" s="11" t="str">
        <f t="shared" si="733"/>
        <v>Large</v>
      </c>
      <c r="J7844" s="11" t="str">
        <f t="shared" si="734"/>
        <v>East</v>
      </c>
      <c r="K7844" s="11" t="str">
        <f t="shared" si="735"/>
        <v>2010s</v>
      </c>
      <c r="L7844" s="11" t="str">
        <f t="shared" si="736"/>
        <v>Cereal</v>
      </c>
      <c r="M7844" s="18">
        <f t="shared" si="737"/>
        <v>0.35240847784200385</v>
      </c>
    </row>
    <row r="7845" spans="1:13">
      <c r="A7845" s="4">
        <v>2014</v>
      </c>
      <c r="B7845" s="5" t="s">
        <v>266</v>
      </c>
      <c r="C7845" s="5" t="s">
        <v>272</v>
      </c>
      <c r="D7845" s="5" t="s">
        <v>17</v>
      </c>
      <c r="E7845" s="5">
        <v>470</v>
      </c>
      <c r="F7845" s="6">
        <v>723.4</v>
      </c>
      <c r="H7845" s="15" t="str">
        <f t="shared" si="732"/>
        <v>Low</v>
      </c>
      <c r="I7845" s="11" t="str">
        <f t="shared" si="733"/>
        <v>Small</v>
      </c>
      <c r="J7845" s="11" t="str">
        <f t="shared" si="734"/>
        <v>East</v>
      </c>
      <c r="K7845" s="11" t="str">
        <f t="shared" si="735"/>
        <v>2010s</v>
      </c>
      <c r="L7845" s="11" t="str">
        <f t="shared" si="736"/>
        <v>Pulse</v>
      </c>
      <c r="M7845" s="18">
        <f t="shared" si="737"/>
        <v>1.5391489361702126</v>
      </c>
    </row>
    <row r="7846" spans="1:13">
      <c r="A7846" s="4">
        <v>2014</v>
      </c>
      <c r="B7846" s="5" t="s">
        <v>266</v>
      </c>
      <c r="C7846" s="5" t="s">
        <v>272</v>
      </c>
      <c r="D7846" s="5" t="s">
        <v>18</v>
      </c>
      <c r="E7846" s="5">
        <v>570</v>
      </c>
      <c r="F7846" s="6">
        <v>87.72</v>
      </c>
      <c r="H7846" s="15" t="str">
        <f t="shared" si="732"/>
        <v>Low</v>
      </c>
      <c r="I7846" s="11" t="str">
        <f t="shared" si="733"/>
        <v>Small</v>
      </c>
      <c r="J7846" s="11" t="str">
        <f t="shared" si="734"/>
        <v>East</v>
      </c>
      <c r="K7846" s="11" t="str">
        <f t="shared" si="735"/>
        <v>2010s</v>
      </c>
      <c r="L7846" s="11" t="str">
        <f t="shared" si="736"/>
        <v>Fiber</v>
      </c>
      <c r="M7846" s="18">
        <f t="shared" si="737"/>
        <v>0.15389473684210525</v>
      </c>
    </row>
    <row r="7847" spans="1:13">
      <c r="A7847" s="4">
        <v>2015</v>
      </c>
      <c r="B7847" s="5" t="s">
        <v>266</v>
      </c>
      <c r="C7847" s="5" t="s">
        <v>272</v>
      </c>
      <c r="D7847" s="5" t="s">
        <v>15</v>
      </c>
      <c r="E7847" s="5">
        <v>129580</v>
      </c>
      <c r="F7847" s="6">
        <v>1645.08</v>
      </c>
      <c r="H7847" s="15" t="str">
        <f t="shared" si="732"/>
        <v>Medium</v>
      </c>
      <c r="I7847" s="11" t="str">
        <f t="shared" si="733"/>
        <v>Large</v>
      </c>
      <c r="J7847" s="11" t="str">
        <f t="shared" si="734"/>
        <v>East</v>
      </c>
      <c r="K7847" s="11" t="str">
        <f t="shared" si="735"/>
        <v>2010s</v>
      </c>
      <c r="L7847" s="11" t="str">
        <f t="shared" si="736"/>
        <v>Cereal</v>
      </c>
      <c r="M7847" s="18">
        <f t="shared" si="737"/>
        <v>1.2695477697175489E-2</v>
      </c>
    </row>
    <row r="7848" spans="1:13">
      <c r="A7848" s="4">
        <v>2015</v>
      </c>
      <c r="B7848" s="5" t="s">
        <v>266</v>
      </c>
      <c r="C7848" s="5" t="s">
        <v>272</v>
      </c>
      <c r="D7848" s="5" t="s">
        <v>16</v>
      </c>
      <c r="E7848" s="5">
        <v>10530</v>
      </c>
      <c r="F7848" s="6">
        <v>2606.84</v>
      </c>
      <c r="H7848" s="15" t="str">
        <f t="shared" si="732"/>
        <v>Medium</v>
      </c>
      <c r="I7848" s="11" t="str">
        <f t="shared" si="733"/>
        <v>Large</v>
      </c>
      <c r="J7848" s="11" t="str">
        <f t="shared" si="734"/>
        <v>East</v>
      </c>
      <c r="K7848" s="11" t="str">
        <f t="shared" si="735"/>
        <v>2010s</v>
      </c>
      <c r="L7848" s="11" t="str">
        <f t="shared" si="736"/>
        <v>Cereal</v>
      </c>
      <c r="M7848" s="18">
        <f t="shared" si="737"/>
        <v>0.24756315289648625</v>
      </c>
    </row>
    <row r="7849" spans="1:13">
      <c r="A7849" s="4">
        <v>2015</v>
      </c>
      <c r="B7849" s="5" t="s">
        <v>266</v>
      </c>
      <c r="C7849" s="5" t="s">
        <v>272</v>
      </c>
      <c r="D7849" s="5" t="s">
        <v>17</v>
      </c>
      <c r="E7849" s="5">
        <v>470</v>
      </c>
      <c r="F7849" s="6">
        <v>765.96</v>
      </c>
      <c r="H7849" s="15" t="str">
        <f t="shared" si="732"/>
        <v>Low</v>
      </c>
      <c r="I7849" s="11" t="str">
        <f t="shared" si="733"/>
        <v>Small</v>
      </c>
      <c r="J7849" s="11" t="str">
        <f t="shared" si="734"/>
        <v>East</v>
      </c>
      <c r="K7849" s="11" t="str">
        <f t="shared" si="735"/>
        <v>2010s</v>
      </c>
      <c r="L7849" s="11" t="str">
        <f t="shared" si="736"/>
        <v>Pulse</v>
      </c>
      <c r="M7849" s="18">
        <f t="shared" si="737"/>
        <v>1.6297021276595745</v>
      </c>
    </row>
    <row r="7850" spans="1:13">
      <c r="A7850" s="4">
        <v>2015</v>
      </c>
      <c r="B7850" s="5" t="s">
        <v>266</v>
      </c>
      <c r="C7850" s="5" t="s">
        <v>272</v>
      </c>
      <c r="D7850" s="5" t="s">
        <v>18</v>
      </c>
      <c r="E7850" s="5">
        <v>580</v>
      </c>
      <c r="F7850" s="6">
        <v>86.21</v>
      </c>
      <c r="H7850" s="15" t="str">
        <f t="shared" si="732"/>
        <v>Low</v>
      </c>
      <c r="I7850" s="11" t="str">
        <f t="shared" si="733"/>
        <v>Small</v>
      </c>
      <c r="J7850" s="11" t="str">
        <f t="shared" si="734"/>
        <v>East</v>
      </c>
      <c r="K7850" s="11" t="str">
        <f t="shared" si="735"/>
        <v>2010s</v>
      </c>
      <c r="L7850" s="11" t="str">
        <f t="shared" si="736"/>
        <v>Fiber</v>
      </c>
      <c r="M7850" s="18">
        <f t="shared" si="737"/>
        <v>0.14863793103448275</v>
      </c>
    </row>
    <row r="7851" spans="1:13">
      <c r="A7851" s="4">
        <v>2016</v>
      </c>
      <c r="B7851" s="5" t="s">
        <v>266</v>
      </c>
      <c r="C7851" s="5" t="s">
        <v>272</v>
      </c>
      <c r="D7851" s="5" t="s">
        <v>15</v>
      </c>
      <c r="E7851" s="5">
        <v>133530</v>
      </c>
      <c r="F7851" s="6">
        <v>1852.07</v>
      </c>
      <c r="H7851" s="15" t="str">
        <f t="shared" si="732"/>
        <v>Medium</v>
      </c>
      <c r="I7851" s="11" t="str">
        <f t="shared" si="733"/>
        <v>Large</v>
      </c>
      <c r="J7851" s="11" t="str">
        <f t="shared" si="734"/>
        <v>East</v>
      </c>
      <c r="K7851" s="11" t="str">
        <f t="shared" si="735"/>
        <v>2010s</v>
      </c>
      <c r="L7851" s="11" t="str">
        <f t="shared" si="736"/>
        <v>Cereal</v>
      </c>
      <c r="M7851" s="18">
        <f t="shared" si="737"/>
        <v>1.3870066651688759E-2</v>
      </c>
    </row>
    <row r="7852" spans="1:13">
      <c r="A7852" s="4">
        <v>2016</v>
      </c>
      <c r="B7852" s="5" t="s">
        <v>266</v>
      </c>
      <c r="C7852" s="5" t="s">
        <v>272</v>
      </c>
      <c r="D7852" s="5" t="s">
        <v>16</v>
      </c>
      <c r="E7852" s="5">
        <v>10620</v>
      </c>
      <c r="F7852" s="6">
        <v>2213.9</v>
      </c>
      <c r="H7852" s="15" t="str">
        <f t="shared" si="732"/>
        <v>Medium</v>
      </c>
      <c r="I7852" s="11" t="str">
        <f t="shared" si="733"/>
        <v>Large</v>
      </c>
      <c r="J7852" s="11" t="str">
        <f t="shared" si="734"/>
        <v>East</v>
      </c>
      <c r="K7852" s="11" t="str">
        <f t="shared" si="735"/>
        <v>2010s</v>
      </c>
      <c r="L7852" s="11" t="str">
        <f t="shared" si="736"/>
        <v>Cereal</v>
      </c>
      <c r="M7852" s="18">
        <f t="shared" si="737"/>
        <v>0.20846516007532959</v>
      </c>
    </row>
    <row r="7853" spans="1:13">
      <c r="A7853" s="4">
        <v>2016</v>
      </c>
      <c r="B7853" s="5" t="s">
        <v>266</v>
      </c>
      <c r="C7853" s="5" t="s">
        <v>272</v>
      </c>
      <c r="D7853" s="5" t="s">
        <v>17</v>
      </c>
      <c r="E7853" s="5">
        <v>430</v>
      </c>
      <c r="F7853" s="6">
        <v>767.28</v>
      </c>
      <c r="H7853" s="15" t="str">
        <f t="shared" si="732"/>
        <v>Low</v>
      </c>
      <c r="I7853" s="11" t="str">
        <f t="shared" si="733"/>
        <v>Small</v>
      </c>
      <c r="J7853" s="11" t="str">
        <f t="shared" si="734"/>
        <v>East</v>
      </c>
      <c r="K7853" s="11" t="str">
        <f t="shared" si="735"/>
        <v>2010s</v>
      </c>
      <c r="L7853" s="11" t="str">
        <f t="shared" si="736"/>
        <v>Pulse</v>
      </c>
      <c r="M7853" s="18">
        <f t="shared" si="737"/>
        <v>1.7843720930232558</v>
      </c>
    </row>
    <row r="7854" spans="1:13">
      <c r="A7854" s="4">
        <v>2016</v>
      </c>
      <c r="B7854" s="5" t="s">
        <v>266</v>
      </c>
      <c r="C7854" s="5" t="s">
        <v>272</v>
      </c>
      <c r="D7854" s="5" t="s">
        <v>18</v>
      </c>
      <c r="E7854" s="5">
        <v>610</v>
      </c>
      <c r="F7854" s="6">
        <v>91.34</v>
      </c>
      <c r="H7854" s="15" t="str">
        <f t="shared" si="732"/>
        <v>Low</v>
      </c>
      <c r="I7854" s="11" t="str">
        <f t="shared" si="733"/>
        <v>Small</v>
      </c>
      <c r="J7854" s="11" t="str">
        <f t="shared" si="734"/>
        <v>East</v>
      </c>
      <c r="K7854" s="11" t="str">
        <f t="shared" si="735"/>
        <v>2010s</v>
      </c>
      <c r="L7854" s="11" t="str">
        <f t="shared" si="736"/>
        <v>Fiber</v>
      </c>
      <c r="M7854" s="18">
        <f t="shared" si="737"/>
        <v>0.14973770491803279</v>
      </c>
    </row>
    <row r="7855" spans="1:13">
      <c r="A7855" s="4">
        <v>2017</v>
      </c>
      <c r="B7855" s="5" t="s">
        <v>266</v>
      </c>
      <c r="C7855" s="5" t="s">
        <v>272</v>
      </c>
      <c r="D7855" s="5" t="s">
        <v>15</v>
      </c>
      <c r="E7855" s="5">
        <v>132870</v>
      </c>
      <c r="F7855" s="6">
        <v>1919.27</v>
      </c>
      <c r="H7855" s="15" t="str">
        <f t="shared" si="732"/>
        <v>Medium</v>
      </c>
      <c r="I7855" s="11" t="str">
        <f t="shared" si="733"/>
        <v>Large</v>
      </c>
      <c r="J7855" s="11" t="str">
        <f t="shared" si="734"/>
        <v>East</v>
      </c>
      <c r="K7855" s="11" t="str">
        <f t="shared" si="735"/>
        <v>2010s</v>
      </c>
      <c r="L7855" s="11" t="str">
        <f t="shared" si="736"/>
        <v>Cereal</v>
      </c>
      <c r="M7855" s="18">
        <f t="shared" si="737"/>
        <v>1.4444720403401822E-2</v>
      </c>
    </row>
    <row r="7856" spans="1:13">
      <c r="A7856" s="4">
        <v>2017</v>
      </c>
      <c r="B7856" s="5" t="s">
        <v>266</v>
      </c>
      <c r="C7856" s="5" t="s">
        <v>272</v>
      </c>
      <c r="D7856" s="5" t="s">
        <v>16</v>
      </c>
      <c r="E7856" s="5">
        <v>10480</v>
      </c>
      <c r="F7856" s="6">
        <v>2214.2199999999998</v>
      </c>
      <c r="H7856" s="15" t="str">
        <f t="shared" si="732"/>
        <v>Medium</v>
      </c>
      <c r="I7856" s="11" t="str">
        <f t="shared" si="733"/>
        <v>Large</v>
      </c>
      <c r="J7856" s="11" t="str">
        <f t="shared" si="734"/>
        <v>East</v>
      </c>
      <c r="K7856" s="11" t="str">
        <f t="shared" si="735"/>
        <v>2010s</v>
      </c>
      <c r="L7856" s="11" t="str">
        <f t="shared" si="736"/>
        <v>Cereal</v>
      </c>
      <c r="M7856" s="18">
        <f t="shared" si="737"/>
        <v>0.21128053435114502</v>
      </c>
    </row>
    <row r="7857" spans="1:13">
      <c r="A7857" s="4">
        <v>2017</v>
      </c>
      <c r="B7857" s="5" t="s">
        <v>266</v>
      </c>
      <c r="C7857" s="5" t="s">
        <v>272</v>
      </c>
      <c r="D7857" s="5" t="s">
        <v>17</v>
      </c>
      <c r="E7857" s="5">
        <v>460</v>
      </c>
      <c r="F7857" s="6">
        <v>766.88</v>
      </c>
      <c r="H7857" s="15" t="str">
        <f t="shared" si="732"/>
        <v>Low</v>
      </c>
      <c r="I7857" s="11" t="str">
        <f t="shared" si="733"/>
        <v>Small</v>
      </c>
      <c r="J7857" s="11" t="str">
        <f t="shared" si="734"/>
        <v>East</v>
      </c>
      <c r="K7857" s="11" t="str">
        <f t="shared" si="735"/>
        <v>2010s</v>
      </c>
      <c r="L7857" s="11" t="str">
        <f t="shared" si="736"/>
        <v>Pulse</v>
      </c>
      <c r="M7857" s="18">
        <f t="shared" si="737"/>
        <v>1.6671304347826086</v>
      </c>
    </row>
    <row r="7858" spans="1:13">
      <c r="A7858" s="4">
        <v>2017</v>
      </c>
      <c r="B7858" s="5" t="s">
        <v>266</v>
      </c>
      <c r="C7858" s="5" t="s">
        <v>272</v>
      </c>
      <c r="D7858" s="5" t="s">
        <v>18</v>
      </c>
      <c r="E7858" s="5">
        <v>520</v>
      </c>
      <c r="F7858" s="6">
        <v>92.25</v>
      </c>
      <c r="H7858" s="15" t="str">
        <f t="shared" si="732"/>
        <v>Low</v>
      </c>
      <c r="I7858" s="11" t="str">
        <f t="shared" si="733"/>
        <v>Small</v>
      </c>
      <c r="J7858" s="11" t="str">
        <f t="shared" si="734"/>
        <v>East</v>
      </c>
      <c r="K7858" s="11" t="str">
        <f t="shared" si="735"/>
        <v>2010s</v>
      </c>
      <c r="L7858" s="11" t="str">
        <f t="shared" si="736"/>
        <v>Fiber</v>
      </c>
      <c r="M7858" s="18">
        <f t="shared" si="737"/>
        <v>0.17740384615384616</v>
      </c>
    </row>
    <row r="7859" spans="1:13">
      <c r="A7859" s="4">
        <v>2008</v>
      </c>
      <c r="B7859" s="5" t="s">
        <v>266</v>
      </c>
      <c r="C7859" s="5" t="s">
        <v>273</v>
      </c>
      <c r="D7859" s="5" t="s">
        <v>15</v>
      </c>
      <c r="E7859" s="5">
        <v>195780</v>
      </c>
      <c r="F7859" s="6">
        <v>780.83</v>
      </c>
      <c r="H7859" s="15" t="str">
        <f t="shared" si="732"/>
        <v>Low</v>
      </c>
      <c r="I7859" s="11" t="str">
        <f t="shared" si="733"/>
        <v>Large</v>
      </c>
      <c r="J7859" s="11" t="str">
        <f t="shared" si="734"/>
        <v>East</v>
      </c>
      <c r="K7859" s="11" t="str">
        <f t="shared" si="735"/>
        <v>2000s</v>
      </c>
      <c r="L7859" s="11" t="str">
        <f t="shared" si="736"/>
        <v>Cereal</v>
      </c>
      <c r="M7859" s="18">
        <f t="shared" si="737"/>
        <v>3.9883031974665443E-3</v>
      </c>
    </row>
    <row r="7860" spans="1:13">
      <c r="A7860" s="4">
        <v>2008</v>
      </c>
      <c r="B7860" s="5" t="s">
        <v>266</v>
      </c>
      <c r="C7860" s="5" t="s">
        <v>273</v>
      </c>
      <c r="D7860" s="5" t="s">
        <v>16</v>
      </c>
      <c r="E7860" s="5">
        <v>360</v>
      </c>
      <c r="F7860" s="6">
        <v>694.44</v>
      </c>
      <c r="H7860" s="15" t="str">
        <f t="shared" si="732"/>
        <v>Low</v>
      </c>
      <c r="I7860" s="11" t="str">
        <f t="shared" si="733"/>
        <v>Small</v>
      </c>
      <c r="J7860" s="11" t="str">
        <f t="shared" si="734"/>
        <v>East</v>
      </c>
      <c r="K7860" s="11" t="str">
        <f t="shared" si="735"/>
        <v>2000s</v>
      </c>
      <c r="L7860" s="11" t="str">
        <f t="shared" si="736"/>
        <v>Cereal</v>
      </c>
      <c r="M7860" s="18">
        <f t="shared" si="737"/>
        <v>1.929</v>
      </c>
    </row>
    <row r="7861" spans="1:13">
      <c r="A7861" s="4">
        <v>2009</v>
      </c>
      <c r="B7861" s="5" t="s">
        <v>266</v>
      </c>
      <c r="C7861" s="5" t="s">
        <v>273</v>
      </c>
      <c r="D7861" s="5" t="s">
        <v>15</v>
      </c>
      <c r="E7861" s="5">
        <v>209550</v>
      </c>
      <c r="F7861" s="6">
        <v>1289.6199999999999</v>
      </c>
      <c r="H7861" s="15" t="str">
        <f t="shared" si="732"/>
        <v>Medium</v>
      </c>
      <c r="I7861" s="11" t="str">
        <f t="shared" si="733"/>
        <v>Large</v>
      </c>
      <c r="J7861" s="11" t="str">
        <f t="shared" si="734"/>
        <v>East</v>
      </c>
      <c r="K7861" s="11" t="str">
        <f t="shared" si="735"/>
        <v>2000s</v>
      </c>
      <c r="L7861" s="11" t="str">
        <f t="shared" si="736"/>
        <v>Cereal</v>
      </c>
      <c r="M7861" s="18">
        <f t="shared" si="737"/>
        <v>6.1542352660462893E-3</v>
      </c>
    </row>
    <row r="7862" spans="1:13">
      <c r="A7862" s="4">
        <v>2009</v>
      </c>
      <c r="B7862" s="5" t="s">
        <v>266</v>
      </c>
      <c r="C7862" s="5" t="s">
        <v>273</v>
      </c>
      <c r="D7862" s="5" t="s">
        <v>16</v>
      </c>
      <c r="E7862" s="5">
        <v>380</v>
      </c>
      <c r="F7862" s="6">
        <v>736.84</v>
      </c>
      <c r="H7862" s="15" t="str">
        <f t="shared" si="732"/>
        <v>Low</v>
      </c>
      <c r="I7862" s="11" t="str">
        <f t="shared" si="733"/>
        <v>Small</v>
      </c>
      <c r="J7862" s="11" t="str">
        <f t="shared" si="734"/>
        <v>East</v>
      </c>
      <c r="K7862" s="11" t="str">
        <f t="shared" si="735"/>
        <v>2000s</v>
      </c>
      <c r="L7862" s="11" t="str">
        <f t="shared" si="736"/>
        <v>Cereal</v>
      </c>
      <c r="M7862" s="18">
        <f t="shared" si="737"/>
        <v>1.9390526315789474</v>
      </c>
    </row>
    <row r="7863" spans="1:13">
      <c r="A7863" s="4">
        <v>2009</v>
      </c>
      <c r="B7863" s="5" t="s">
        <v>266</v>
      </c>
      <c r="C7863" s="5" t="s">
        <v>273</v>
      </c>
      <c r="D7863" s="5" t="s">
        <v>17</v>
      </c>
      <c r="E7863" s="5">
        <v>40</v>
      </c>
      <c r="F7863" s="6">
        <v>250</v>
      </c>
      <c r="H7863" s="15" t="str">
        <f t="shared" si="732"/>
        <v>Low</v>
      </c>
      <c r="I7863" s="11" t="str">
        <f t="shared" si="733"/>
        <v>Small</v>
      </c>
      <c r="J7863" s="11" t="str">
        <f t="shared" si="734"/>
        <v>East</v>
      </c>
      <c r="K7863" s="11" t="str">
        <f t="shared" si="735"/>
        <v>2000s</v>
      </c>
      <c r="L7863" s="11" t="str">
        <f t="shared" si="736"/>
        <v>Pulse</v>
      </c>
      <c r="M7863" s="18">
        <f t="shared" si="737"/>
        <v>6.25</v>
      </c>
    </row>
    <row r="7864" spans="1:13">
      <c r="A7864" s="4">
        <v>2010</v>
      </c>
      <c r="B7864" s="5" t="s">
        <v>266</v>
      </c>
      <c r="C7864" s="5" t="s">
        <v>273</v>
      </c>
      <c r="D7864" s="5" t="s">
        <v>15</v>
      </c>
      <c r="E7864" s="5">
        <v>217520</v>
      </c>
      <c r="F7864" s="6">
        <v>1586.61</v>
      </c>
      <c r="H7864" s="15" t="str">
        <f t="shared" si="732"/>
        <v>Medium</v>
      </c>
      <c r="I7864" s="11" t="str">
        <f t="shared" si="733"/>
        <v>Large</v>
      </c>
      <c r="J7864" s="11" t="str">
        <f t="shared" si="734"/>
        <v>East</v>
      </c>
      <c r="K7864" s="11" t="str">
        <f t="shared" si="735"/>
        <v>2010s</v>
      </c>
      <c r="L7864" s="11" t="str">
        <f t="shared" si="736"/>
        <v>Cereal</v>
      </c>
      <c r="M7864" s="18">
        <f t="shared" si="737"/>
        <v>7.2940878999632214E-3</v>
      </c>
    </row>
    <row r="7865" spans="1:13">
      <c r="A7865" s="4">
        <v>2010</v>
      </c>
      <c r="B7865" s="5" t="s">
        <v>266</v>
      </c>
      <c r="C7865" s="5" t="s">
        <v>273</v>
      </c>
      <c r="D7865" s="5" t="s">
        <v>16</v>
      </c>
      <c r="E7865" s="5">
        <v>380</v>
      </c>
      <c r="F7865" s="6">
        <v>710.53</v>
      </c>
      <c r="H7865" s="15" t="str">
        <f t="shared" si="732"/>
        <v>Low</v>
      </c>
      <c r="I7865" s="11" t="str">
        <f t="shared" si="733"/>
        <v>Small</v>
      </c>
      <c r="J7865" s="11" t="str">
        <f t="shared" si="734"/>
        <v>East</v>
      </c>
      <c r="K7865" s="11" t="str">
        <f t="shared" si="735"/>
        <v>2010s</v>
      </c>
      <c r="L7865" s="11" t="str">
        <f t="shared" si="736"/>
        <v>Cereal</v>
      </c>
      <c r="M7865" s="18">
        <f t="shared" si="737"/>
        <v>1.8698157894736842</v>
      </c>
    </row>
    <row r="7866" spans="1:13">
      <c r="A7866" s="4">
        <v>2010</v>
      </c>
      <c r="B7866" s="5" t="s">
        <v>266</v>
      </c>
      <c r="C7866" s="5" t="s">
        <v>273</v>
      </c>
      <c r="D7866" s="5" t="s">
        <v>17</v>
      </c>
      <c r="E7866" s="5">
        <v>30</v>
      </c>
      <c r="F7866" s="6">
        <v>333.33</v>
      </c>
      <c r="H7866" s="15" t="str">
        <f t="shared" si="732"/>
        <v>Low</v>
      </c>
      <c r="I7866" s="11" t="str">
        <f t="shared" si="733"/>
        <v>Small</v>
      </c>
      <c r="J7866" s="11" t="str">
        <f t="shared" si="734"/>
        <v>East</v>
      </c>
      <c r="K7866" s="11" t="str">
        <f t="shared" si="735"/>
        <v>2010s</v>
      </c>
      <c r="L7866" s="11" t="str">
        <f t="shared" si="736"/>
        <v>Pulse</v>
      </c>
      <c r="M7866" s="18">
        <f t="shared" si="737"/>
        <v>11.110999999999999</v>
      </c>
    </row>
    <row r="7867" spans="1:13">
      <c r="A7867" s="4">
        <v>2011</v>
      </c>
      <c r="B7867" s="5" t="s">
        <v>266</v>
      </c>
      <c r="C7867" s="5" t="s">
        <v>273</v>
      </c>
      <c r="D7867" s="5" t="s">
        <v>15</v>
      </c>
      <c r="E7867" s="5">
        <v>229300</v>
      </c>
      <c r="F7867" s="6">
        <v>1605.41</v>
      </c>
      <c r="H7867" s="15" t="str">
        <f t="shared" si="732"/>
        <v>Medium</v>
      </c>
      <c r="I7867" s="11" t="str">
        <f t="shared" si="733"/>
        <v>Large</v>
      </c>
      <c r="J7867" s="11" t="str">
        <f t="shared" si="734"/>
        <v>East</v>
      </c>
      <c r="K7867" s="11" t="str">
        <f t="shared" si="735"/>
        <v>2010s</v>
      </c>
      <c r="L7867" s="11" t="str">
        <f t="shared" si="736"/>
        <v>Cereal</v>
      </c>
      <c r="M7867" s="18">
        <f t="shared" si="737"/>
        <v>7.0013519406890538E-3</v>
      </c>
    </row>
    <row r="7868" spans="1:13">
      <c r="A7868" s="4">
        <v>2011</v>
      </c>
      <c r="B7868" s="5" t="s">
        <v>266</v>
      </c>
      <c r="C7868" s="5" t="s">
        <v>273</v>
      </c>
      <c r="D7868" s="5" t="s">
        <v>16</v>
      </c>
      <c r="E7868" s="5">
        <v>390</v>
      </c>
      <c r="F7868" s="6">
        <v>820.51</v>
      </c>
      <c r="H7868" s="15" t="str">
        <f t="shared" si="732"/>
        <v>Low</v>
      </c>
      <c r="I7868" s="11" t="str">
        <f t="shared" si="733"/>
        <v>Small</v>
      </c>
      <c r="J7868" s="11" t="str">
        <f t="shared" si="734"/>
        <v>East</v>
      </c>
      <c r="K7868" s="11" t="str">
        <f t="shared" si="735"/>
        <v>2010s</v>
      </c>
      <c r="L7868" s="11" t="str">
        <f t="shared" si="736"/>
        <v>Cereal</v>
      </c>
      <c r="M7868" s="18">
        <f t="shared" si="737"/>
        <v>2.1038717948717949</v>
      </c>
    </row>
    <row r="7869" spans="1:13">
      <c r="A7869" s="4">
        <v>2011</v>
      </c>
      <c r="B7869" s="5" t="s">
        <v>266</v>
      </c>
      <c r="C7869" s="5" t="s">
        <v>273</v>
      </c>
      <c r="D7869" s="5" t="s">
        <v>17</v>
      </c>
      <c r="E7869" s="5">
        <v>30</v>
      </c>
      <c r="F7869" s="6">
        <v>333.33</v>
      </c>
      <c r="H7869" s="15" t="str">
        <f t="shared" si="732"/>
        <v>Low</v>
      </c>
      <c r="I7869" s="11" t="str">
        <f t="shared" si="733"/>
        <v>Small</v>
      </c>
      <c r="J7869" s="11" t="str">
        <f t="shared" si="734"/>
        <v>East</v>
      </c>
      <c r="K7869" s="11" t="str">
        <f t="shared" si="735"/>
        <v>2010s</v>
      </c>
      <c r="L7869" s="11" t="str">
        <f t="shared" si="736"/>
        <v>Pulse</v>
      </c>
      <c r="M7869" s="18">
        <f t="shared" si="737"/>
        <v>11.110999999999999</v>
      </c>
    </row>
    <row r="7870" spans="1:13">
      <c r="A7870" s="4">
        <v>2012</v>
      </c>
      <c r="B7870" s="5" t="s">
        <v>266</v>
      </c>
      <c r="C7870" s="5" t="s">
        <v>273</v>
      </c>
      <c r="D7870" s="5" t="s">
        <v>15</v>
      </c>
      <c r="E7870" s="5">
        <v>225300</v>
      </c>
      <c r="F7870" s="6">
        <v>1948.6</v>
      </c>
      <c r="H7870" s="15" t="str">
        <f t="shared" si="732"/>
        <v>Medium</v>
      </c>
      <c r="I7870" s="11" t="str">
        <f t="shared" si="733"/>
        <v>Large</v>
      </c>
      <c r="J7870" s="11" t="str">
        <f t="shared" si="734"/>
        <v>East</v>
      </c>
      <c r="K7870" s="11" t="str">
        <f t="shared" si="735"/>
        <v>2010s</v>
      </c>
      <c r="L7870" s="11" t="str">
        <f t="shared" si="736"/>
        <v>Cereal</v>
      </c>
      <c r="M7870" s="18">
        <f t="shared" si="737"/>
        <v>8.6489125610297382E-3</v>
      </c>
    </row>
    <row r="7871" spans="1:13">
      <c r="A7871" s="4">
        <v>2012</v>
      </c>
      <c r="B7871" s="5" t="s">
        <v>266</v>
      </c>
      <c r="C7871" s="5" t="s">
        <v>273</v>
      </c>
      <c r="D7871" s="5" t="s">
        <v>16</v>
      </c>
      <c r="E7871" s="5">
        <v>440</v>
      </c>
      <c r="F7871" s="6">
        <v>1045.45</v>
      </c>
      <c r="H7871" s="15" t="str">
        <f t="shared" si="732"/>
        <v>Medium</v>
      </c>
      <c r="I7871" s="11" t="str">
        <f t="shared" si="733"/>
        <v>Small</v>
      </c>
      <c r="J7871" s="11" t="str">
        <f t="shared" si="734"/>
        <v>East</v>
      </c>
      <c r="K7871" s="11" t="str">
        <f t="shared" si="735"/>
        <v>2010s</v>
      </c>
      <c r="L7871" s="11" t="str">
        <f t="shared" si="736"/>
        <v>Cereal</v>
      </c>
      <c r="M7871" s="18">
        <f t="shared" si="737"/>
        <v>2.3760227272727272</v>
      </c>
    </row>
    <row r="7872" spans="1:13">
      <c r="A7872" s="4">
        <v>2012</v>
      </c>
      <c r="B7872" s="5" t="s">
        <v>266</v>
      </c>
      <c r="C7872" s="5" t="s">
        <v>273</v>
      </c>
      <c r="D7872" s="5" t="s">
        <v>17</v>
      </c>
      <c r="E7872" s="5">
        <v>50</v>
      </c>
      <c r="F7872" s="6">
        <v>600</v>
      </c>
      <c r="H7872" s="15" t="str">
        <f t="shared" si="732"/>
        <v>Low</v>
      </c>
      <c r="I7872" s="11" t="str">
        <f t="shared" si="733"/>
        <v>Small</v>
      </c>
      <c r="J7872" s="11" t="str">
        <f t="shared" si="734"/>
        <v>East</v>
      </c>
      <c r="K7872" s="11" t="str">
        <f t="shared" si="735"/>
        <v>2010s</v>
      </c>
      <c r="L7872" s="11" t="str">
        <f t="shared" si="736"/>
        <v>Pulse</v>
      </c>
      <c r="M7872" s="18">
        <f t="shared" si="737"/>
        <v>12</v>
      </c>
    </row>
    <row r="7873" spans="1:13">
      <c r="A7873" s="4">
        <v>2013</v>
      </c>
      <c r="B7873" s="5" t="s">
        <v>266</v>
      </c>
      <c r="C7873" s="5" t="s">
        <v>273</v>
      </c>
      <c r="D7873" s="5" t="s">
        <v>15</v>
      </c>
      <c r="E7873" s="5">
        <v>223450</v>
      </c>
      <c r="F7873" s="6">
        <v>1744.1</v>
      </c>
      <c r="H7873" s="15" t="str">
        <f t="shared" si="732"/>
        <v>Medium</v>
      </c>
      <c r="I7873" s="11" t="str">
        <f t="shared" si="733"/>
        <v>Large</v>
      </c>
      <c r="J7873" s="11" t="str">
        <f t="shared" si="734"/>
        <v>East</v>
      </c>
      <c r="K7873" s="11" t="str">
        <f t="shared" si="735"/>
        <v>2010s</v>
      </c>
      <c r="L7873" s="11" t="str">
        <f t="shared" si="736"/>
        <v>Cereal</v>
      </c>
      <c r="M7873" s="18">
        <f t="shared" si="737"/>
        <v>7.8053255761915416E-3</v>
      </c>
    </row>
    <row r="7874" spans="1:13">
      <c r="A7874" s="4">
        <v>2013</v>
      </c>
      <c r="B7874" s="5" t="s">
        <v>266</v>
      </c>
      <c r="C7874" s="5" t="s">
        <v>273</v>
      </c>
      <c r="D7874" s="5" t="s">
        <v>16</v>
      </c>
      <c r="E7874" s="5">
        <v>480</v>
      </c>
      <c r="F7874" s="6">
        <v>4812.5</v>
      </c>
      <c r="H7874" s="15" t="str">
        <f t="shared" si="732"/>
        <v>High</v>
      </c>
      <c r="I7874" s="11" t="str">
        <f t="shared" si="733"/>
        <v>Small</v>
      </c>
      <c r="J7874" s="11" t="str">
        <f t="shared" si="734"/>
        <v>East</v>
      </c>
      <c r="K7874" s="11" t="str">
        <f t="shared" si="735"/>
        <v>2010s</v>
      </c>
      <c r="L7874" s="11" t="str">
        <f t="shared" si="736"/>
        <v>Cereal</v>
      </c>
      <c r="M7874" s="18">
        <f t="shared" si="737"/>
        <v>10.026041666666666</v>
      </c>
    </row>
    <row r="7875" spans="1:13">
      <c r="A7875" s="4">
        <v>2014</v>
      </c>
      <c r="B7875" s="5" t="s">
        <v>266</v>
      </c>
      <c r="C7875" s="5" t="s">
        <v>273</v>
      </c>
      <c r="D7875" s="5" t="s">
        <v>15</v>
      </c>
      <c r="E7875" s="5">
        <v>209710</v>
      </c>
      <c r="F7875" s="6">
        <v>1871.3</v>
      </c>
      <c r="H7875" s="15" t="str">
        <f t="shared" ref="H7875:H7938" si="738">IF(F7875&lt;1000,"Low",IF(F7875&lt;3000,"Medium","High"))</f>
        <v>Medium</v>
      </c>
      <c r="I7875" s="11" t="str">
        <f t="shared" ref="I7875:I7938" si="739">IF(E7875&lt;1000,"Small",IF(E7875&lt;5000,"Medium","Large"))</f>
        <v>Large</v>
      </c>
      <c r="J7875" s="11" t="str">
        <f t="shared" ref="J7875:J7938" si="740">IF(OR(B7875="Punjab",B7875="Haryana",B7875="Himachal Pradesh",B7875="Jammu and Kashmir",B7875="Uttarakhand",B7875="Delhi",B7875="Chandigarh"),"North",IF(OR(B7875="Tamil Nadu",B7875="Karnataka",B7875="Kerala",B7875="Andhra Pradesh",B7875="Telangana"),"South",IF(OR(B7875="Maharashtra",B7875="Gujarat",B7875="Goa",B7875="Rajasthan"),"West",IF(OR(B7875="West Bengal",B7875="Bihar",B7875="Jharkhand",B7875="Odisha",B7875="Assam",B7875="Sikkim",B7875="Arunachal Pradesh",B7875="Manipur",B7875="Meghalaya",B7875="Mizoram",B7875="Nagaland",B7875="Tripura"),"East","Central"))))</f>
        <v>East</v>
      </c>
      <c r="K7875" s="11" t="str">
        <f t="shared" ref="K7875:K7938" si="741">LEFT(A7875,3)&amp;"0s"</f>
        <v>2010s</v>
      </c>
      <c r="L7875" s="11" t="str">
        <f t="shared" ref="L7875:L7938" si="742">IF(D7875="Rice","Cereal",IF(D7875="Maize","Cereal",IF(D7875="Chickpea","Pulse",IF(D7875="Cotton","Fiber","Other"))))</f>
        <v>Cereal</v>
      </c>
      <c r="M7875" s="18">
        <f t="shared" ref="M7875:M7938" si="743">F7875/E7875</f>
        <v>8.9232749988078768E-3</v>
      </c>
    </row>
    <row r="7876" spans="1:13">
      <c r="A7876" s="4">
        <v>2014</v>
      </c>
      <c r="B7876" s="5" t="s">
        <v>266</v>
      </c>
      <c r="C7876" s="5" t="s">
        <v>273</v>
      </c>
      <c r="D7876" s="5" t="s">
        <v>16</v>
      </c>
      <c r="E7876" s="5">
        <v>400</v>
      </c>
      <c r="F7876" s="6">
        <v>4575</v>
      </c>
      <c r="H7876" s="15" t="str">
        <f t="shared" si="738"/>
        <v>High</v>
      </c>
      <c r="I7876" s="11" t="str">
        <f t="shared" si="739"/>
        <v>Small</v>
      </c>
      <c r="J7876" s="11" t="str">
        <f t="shared" si="740"/>
        <v>East</v>
      </c>
      <c r="K7876" s="11" t="str">
        <f t="shared" si="741"/>
        <v>2010s</v>
      </c>
      <c r="L7876" s="11" t="str">
        <f t="shared" si="742"/>
        <v>Cereal</v>
      </c>
      <c r="M7876" s="18">
        <f t="shared" si="743"/>
        <v>11.4375</v>
      </c>
    </row>
    <row r="7877" spans="1:13">
      <c r="A7877" s="4">
        <v>2015</v>
      </c>
      <c r="B7877" s="5" t="s">
        <v>266</v>
      </c>
      <c r="C7877" s="5" t="s">
        <v>273</v>
      </c>
      <c r="D7877" s="5" t="s">
        <v>15</v>
      </c>
      <c r="E7877" s="5">
        <v>211610</v>
      </c>
      <c r="F7877" s="6">
        <v>1813.29</v>
      </c>
      <c r="H7877" s="15" t="str">
        <f t="shared" si="738"/>
        <v>Medium</v>
      </c>
      <c r="I7877" s="11" t="str">
        <f t="shared" si="739"/>
        <v>Large</v>
      </c>
      <c r="J7877" s="11" t="str">
        <f t="shared" si="740"/>
        <v>East</v>
      </c>
      <c r="K7877" s="11" t="str">
        <f t="shared" si="741"/>
        <v>2010s</v>
      </c>
      <c r="L7877" s="11" t="str">
        <f t="shared" si="742"/>
        <v>Cereal</v>
      </c>
      <c r="M7877" s="18">
        <f t="shared" si="743"/>
        <v>8.5690184773876462E-3</v>
      </c>
    </row>
    <row r="7878" spans="1:13">
      <c r="A7878" s="4">
        <v>2015</v>
      </c>
      <c r="B7878" s="5" t="s">
        <v>266</v>
      </c>
      <c r="C7878" s="5" t="s">
        <v>273</v>
      </c>
      <c r="D7878" s="5" t="s">
        <v>16</v>
      </c>
      <c r="E7878" s="5">
        <v>620</v>
      </c>
      <c r="F7878" s="6">
        <v>2258.06</v>
      </c>
      <c r="H7878" s="15" t="str">
        <f t="shared" si="738"/>
        <v>Medium</v>
      </c>
      <c r="I7878" s="11" t="str">
        <f t="shared" si="739"/>
        <v>Small</v>
      </c>
      <c r="J7878" s="11" t="str">
        <f t="shared" si="740"/>
        <v>East</v>
      </c>
      <c r="K7878" s="11" t="str">
        <f t="shared" si="741"/>
        <v>2010s</v>
      </c>
      <c r="L7878" s="11" t="str">
        <f t="shared" si="742"/>
        <v>Cereal</v>
      </c>
      <c r="M7878" s="18">
        <f t="shared" si="743"/>
        <v>3.6420322580645159</v>
      </c>
    </row>
    <row r="7879" spans="1:13">
      <c r="A7879" s="4">
        <v>2015</v>
      </c>
      <c r="B7879" s="5" t="s">
        <v>266</v>
      </c>
      <c r="C7879" s="5" t="s">
        <v>273</v>
      </c>
      <c r="D7879" s="5" t="s">
        <v>17</v>
      </c>
      <c r="E7879" s="5">
        <v>30</v>
      </c>
      <c r="F7879" s="6">
        <v>333.33</v>
      </c>
      <c r="H7879" s="15" t="str">
        <f t="shared" si="738"/>
        <v>Low</v>
      </c>
      <c r="I7879" s="11" t="str">
        <f t="shared" si="739"/>
        <v>Small</v>
      </c>
      <c r="J7879" s="11" t="str">
        <f t="shared" si="740"/>
        <v>East</v>
      </c>
      <c r="K7879" s="11" t="str">
        <f t="shared" si="741"/>
        <v>2010s</v>
      </c>
      <c r="L7879" s="11" t="str">
        <f t="shared" si="742"/>
        <v>Pulse</v>
      </c>
      <c r="M7879" s="18">
        <f t="shared" si="743"/>
        <v>11.110999999999999</v>
      </c>
    </row>
    <row r="7880" spans="1:13">
      <c r="A7880" s="4">
        <v>2016</v>
      </c>
      <c r="B7880" s="5" t="s">
        <v>266</v>
      </c>
      <c r="C7880" s="5" t="s">
        <v>273</v>
      </c>
      <c r="D7880" s="5" t="s">
        <v>15</v>
      </c>
      <c r="E7880" s="5">
        <v>193620</v>
      </c>
      <c r="F7880" s="6">
        <v>1721.92</v>
      </c>
      <c r="H7880" s="15" t="str">
        <f t="shared" si="738"/>
        <v>Medium</v>
      </c>
      <c r="I7880" s="11" t="str">
        <f t="shared" si="739"/>
        <v>Large</v>
      </c>
      <c r="J7880" s="11" t="str">
        <f t="shared" si="740"/>
        <v>East</v>
      </c>
      <c r="K7880" s="11" t="str">
        <f t="shared" si="741"/>
        <v>2010s</v>
      </c>
      <c r="L7880" s="11" t="str">
        <f t="shared" si="742"/>
        <v>Cereal</v>
      </c>
      <c r="M7880" s="18">
        <f t="shared" si="743"/>
        <v>8.8932961470922431E-3</v>
      </c>
    </row>
    <row r="7881" spans="1:13">
      <c r="A7881" s="4">
        <v>2016</v>
      </c>
      <c r="B7881" s="5" t="s">
        <v>266</v>
      </c>
      <c r="C7881" s="5" t="s">
        <v>273</v>
      </c>
      <c r="D7881" s="5" t="s">
        <v>16</v>
      </c>
      <c r="E7881" s="5">
        <v>570</v>
      </c>
      <c r="F7881" s="6">
        <v>2699.13</v>
      </c>
      <c r="H7881" s="15" t="str">
        <f t="shared" si="738"/>
        <v>Medium</v>
      </c>
      <c r="I7881" s="11" t="str">
        <f t="shared" si="739"/>
        <v>Small</v>
      </c>
      <c r="J7881" s="11" t="str">
        <f t="shared" si="740"/>
        <v>East</v>
      </c>
      <c r="K7881" s="11" t="str">
        <f t="shared" si="741"/>
        <v>2010s</v>
      </c>
      <c r="L7881" s="11" t="str">
        <f t="shared" si="742"/>
        <v>Cereal</v>
      </c>
      <c r="M7881" s="18">
        <f t="shared" si="743"/>
        <v>4.7353157894736846</v>
      </c>
    </row>
    <row r="7882" spans="1:13">
      <c r="A7882" s="4">
        <v>2016</v>
      </c>
      <c r="B7882" s="5" t="s">
        <v>266</v>
      </c>
      <c r="C7882" s="5" t="s">
        <v>273</v>
      </c>
      <c r="D7882" s="5" t="s">
        <v>17</v>
      </c>
      <c r="E7882" s="5">
        <v>10</v>
      </c>
      <c r="F7882" s="6">
        <v>733.33</v>
      </c>
      <c r="H7882" s="15" t="str">
        <f t="shared" si="738"/>
        <v>Low</v>
      </c>
      <c r="I7882" s="11" t="str">
        <f t="shared" si="739"/>
        <v>Small</v>
      </c>
      <c r="J7882" s="11" t="str">
        <f t="shared" si="740"/>
        <v>East</v>
      </c>
      <c r="K7882" s="11" t="str">
        <f t="shared" si="741"/>
        <v>2010s</v>
      </c>
      <c r="L7882" s="11" t="str">
        <f t="shared" si="742"/>
        <v>Pulse</v>
      </c>
      <c r="M7882" s="18">
        <f t="shared" si="743"/>
        <v>73.332999999999998</v>
      </c>
    </row>
    <row r="7883" spans="1:13">
      <c r="A7883" s="4">
        <v>2016</v>
      </c>
      <c r="B7883" s="5" t="s">
        <v>266</v>
      </c>
      <c r="C7883" s="5" t="s">
        <v>273</v>
      </c>
      <c r="D7883" s="5" t="s">
        <v>18</v>
      </c>
      <c r="E7883" s="5">
        <v>10</v>
      </c>
      <c r="F7883" s="6">
        <v>72</v>
      </c>
      <c r="H7883" s="15" t="str">
        <f t="shared" si="738"/>
        <v>Low</v>
      </c>
      <c r="I7883" s="11" t="str">
        <f t="shared" si="739"/>
        <v>Small</v>
      </c>
      <c r="J7883" s="11" t="str">
        <f t="shared" si="740"/>
        <v>East</v>
      </c>
      <c r="K7883" s="11" t="str">
        <f t="shared" si="741"/>
        <v>2010s</v>
      </c>
      <c r="L7883" s="11" t="str">
        <f t="shared" si="742"/>
        <v>Fiber</v>
      </c>
      <c r="M7883" s="18">
        <f t="shared" si="743"/>
        <v>7.2</v>
      </c>
    </row>
    <row r="7884" spans="1:13">
      <c r="A7884" s="4">
        <v>2017</v>
      </c>
      <c r="B7884" s="5" t="s">
        <v>266</v>
      </c>
      <c r="C7884" s="5" t="s">
        <v>273</v>
      </c>
      <c r="D7884" s="5" t="s">
        <v>15</v>
      </c>
      <c r="E7884" s="5">
        <v>190660</v>
      </c>
      <c r="F7884" s="6">
        <v>1810.82</v>
      </c>
      <c r="H7884" s="15" t="str">
        <f t="shared" si="738"/>
        <v>Medium</v>
      </c>
      <c r="I7884" s="11" t="str">
        <f t="shared" si="739"/>
        <v>Large</v>
      </c>
      <c r="J7884" s="11" t="str">
        <f t="shared" si="740"/>
        <v>East</v>
      </c>
      <c r="K7884" s="11" t="str">
        <f t="shared" si="741"/>
        <v>2010s</v>
      </c>
      <c r="L7884" s="11" t="str">
        <f t="shared" si="742"/>
        <v>Cereal</v>
      </c>
      <c r="M7884" s="18">
        <f t="shared" si="743"/>
        <v>9.4976397776146016E-3</v>
      </c>
    </row>
    <row r="7885" spans="1:13">
      <c r="A7885" s="4">
        <v>2017</v>
      </c>
      <c r="B7885" s="5" t="s">
        <v>266</v>
      </c>
      <c r="C7885" s="5" t="s">
        <v>273</v>
      </c>
      <c r="D7885" s="5" t="s">
        <v>16</v>
      </c>
      <c r="E7885" s="5">
        <v>460</v>
      </c>
      <c r="F7885" s="6">
        <v>4034.63</v>
      </c>
      <c r="H7885" s="15" t="str">
        <f t="shared" si="738"/>
        <v>High</v>
      </c>
      <c r="I7885" s="11" t="str">
        <f t="shared" si="739"/>
        <v>Small</v>
      </c>
      <c r="J7885" s="11" t="str">
        <f t="shared" si="740"/>
        <v>East</v>
      </c>
      <c r="K7885" s="11" t="str">
        <f t="shared" si="741"/>
        <v>2010s</v>
      </c>
      <c r="L7885" s="11" t="str">
        <f t="shared" si="742"/>
        <v>Cereal</v>
      </c>
      <c r="M7885" s="18">
        <f t="shared" si="743"/>
        <v>8.7709347826086965</v>
      </c>
    </row>
    <row r="7886" spans="1:13">
      <c r="A7886" s="4">
        <v>2017</v>
      </c>
      <c r="B7886" s="5" t="s">
        <v>266</v>
      </c>
      <c r="C7886" s="5" t="s">
        <v>273</v>
      </c>
      <c r="D7886" s="5" t="s">
        <v>17</v>
      </c>
      <c r="E7886" s="5">
        <v>10</v>
      </c>
      <c r="F7886" s="6">
        <v>615.38</v>
      </c>
      <c r="H7886" s="15" t="str">
        <f t="shared" si="738"/>
        <v>Low</v>
      </c>
      <c r="I7886" s="11" t="str">
        <f t="shared" si="739"/>
        <v>Small</v>
      </c>
      <c r="J7886" s="11" t="str">
        <f t="shared" si="740"/>
        <v>East</v>
      </c>
      <c r="K7886" s="11" t="str">
        <f t="shared" si="741"/>
        <v>2010s</v>
      </c>
      <c r="L7886" s="11" t="str">
        <f t="shared" si="742"/>
        <v>Pulse</v>
      </c>
      <c r="M7886" s="18">
        <f t="shared" si="743"/>
        <v>61.537999999999997</v>
      </c>
    </row>
    <row r="7887" spans="1:13">
      <c r="A7887" s="4">
        <v>2017</v>
      </c>
      <c r="B7887" s="5" t="s">
        <v>266</v>
      </c>
      <c r="C7887" s="5" t="s">
        <v>273</v>
      </c>
      <c r="D7887" s="5" t="s">
        <v>18</v>
      </c>
      <c r="E7887" s="5">
        <v>10</v>
      </c>
      <c r="F7887" s="6">
        <v>75</v>
      </c>
      <c r="H7887" s="15" t="str">
        <f t="shared" si="738"/>
        <v>Low</v>
      </c>
      <c r="I7887" s="11" t="str">
        <f t="shared" si="739"/>
        <v>Small</v>
      </c>
      <c r="J7887" s="11" t="str">
        <f t="shared" si="740"/>
        <v>East</v>
      </c>
      <c r="K7887" s="11" t="str">
        <f t="shared" si="741"/>
        <v>2010s</v>
      </c>
      <c r="L7887" s="11" t="str">
        <f t="shared" si="742"/>
        <v>Fiber</v>
      </c>
      <c r="M7887" s="18">
        <f t="shared" si="743"/>
        <v>7.5</v>
      </c>
    </row>
    <row r="7888" spans="1:13">
      <c r="A7888" s="4">
        <v>2008</v>
      </c>
      <c r="B7888" s="5" t="s">
        <v>266</v>
      </c>
      <c r="C7888" s="5" t="s">
        <v>274</v>
      </c>
      <c r="D7888" s="5" t="s">
        <v>15</v>
      </c>
      <c r="E7888" s="5">
        <v>14540</v>
      </c>
      <c r="F7888" s="6">
        <v>1784.73</v>
      </c>
      <c r="H7888" s="15" t="str">
        <f t="shared" si="738"/>
        <v>Medium</v>
      </c>
      <c r="I7888" s="11" t="str">
        <f t="shared" si="739"/>
        <v>Large</v>
      </c>
      <c r="J7888" s="11" t="str">
        <f t="shared" si="740"/>
        <v>East</v>
      </c>
      <c r="K7888" s="11" t="str">
        <f t="shared" si="741"/>
        <v>2000s</v>
      </c>
      <c r="L7888" s="11" t="str">
        <f t="shared" si="742"/>
        <v>Cereal</v>
      </c>
      <c r="M7888" s="18">
        <f t="shared" si="743"/>
        <v>0.12274621733149932</v>
      </c>
    </row>
    <row r="7889" spans="1:13">
      <c r="A7889" s="4">
        <v>2008</v>
      </c>
      <c r="B7889" s="5" t="s">
        <v>266</v>
      </c>
      <c r="C7889" s="5" t="s">
        <v>274</v>
      </c>
      <c r="D7889" s="5" t="s">
        <v>16</v>
      </c>
      <c r="E7889" s="5">
        <v>1560</v>
      </c>
      <c r="F7889" s="6">
        <v>750</v>
      </c>
      <c r="H7889" s="15" t="str">
        <f t="shared" si="738"/>
        <v>Low</v>
      </c>
      <c r="I7889" s="11" t="str">
        <f t="shared" si="739"/>
        <v>Medium</v>
      </c>
      <c r="J7889" s="11" t="str">
        <f t="shared" si="740"/>
        <v>East</v>
      </c>
      <c r="K7889" s="11" t="str">
        <f t="shared" si="741"/>
        <v>2000s</v>
      </c>
      <c r="L7889" s="11" t="str">
        <f t="shared" si="742"/>
        <v>Cereal</v>
      </c>
      <c r="M7889" s="18">
        <f t="shared" si="743"/>
        <v>0.48076923076923078</v>
      </c>
    </row>
    <row r="7890" spans="1:13">
      <c r="A7890" s="4">
        <v>2008</v>
      </c>
      <c r="B7890" s="5" t="s">
        <v>266</v>
      </c>
      <c r="C7890" s="5" t="s">
        <v>274</v>
      </c>
      <c r="D7890" s="5" t="s">
        <v>18</v>
      </c>
      <c r="E7890" s="5">
        <v>230</v>
      </c>
      <c r="F7890" s="6">
        <v>86.96</v>
      </c>
      <c r="H7890" s="15" t="str">
        <f t="shared" si="738"/>
        <v>Low</v>
      </c>
      <c r="I7890" s="11" t="str">
        <f t="shared" si="739"/>
        <v>Small</v>
      </c>
      <c r="J7890" s="11" t="str">
        <f t="shared" si="740"/>
        <v>East</v>
      </c>
      <c r="K7890" s="11" t="str">
        <f t="shared" si="741"/>
        <v>2000s</v>
      </c>
      <c r="L7890" s="11" t="str">
        <f t="shared" si="742"/>
        <v>Fiber</v>
      </c>
      <c r="M7890" s="18">
        <f t="shared" si="743"/>
        <v>0.37808695652173913</v>
      </c>
    </row>
    <row r="7891" spans="1:13">
      <c r="A7891" s="4">
        <v>2009</v>
      </c>
      <c r="B7891" s="5" t="s">
        <v>266</v>
      </c>
      <c r="C7891" s="5" t="s">
        <v>274</v>
      </c>
      <c r="D7891" s="5" t="s">
        <v>15</v>
      </c>
      <c r="E7891" s="5">
        <v>15980</v>
      </c>
      <c r="F7891" s="6">
        <v>1806.63</v>
      </c>
      <c r="H7891" s="15" t="str">
        <f t="shared" si="738"/>
        <v>Medium</v>
      </c>
      <c r="I7891" s="11" t="str">
        <f t="shared" si="739"/>
        <v>Large</v>
      </c>
      <c r="J7891" s="11" t="str">
        <f t="shared" si="740"/>
        <v>East</v>
      </c>
      <c r="K7891" s="11" t="str">
        <f t="shared" si="741"/>
        <v>2000s</v>
      </c>
      <c r="L7891" s="11" t="str">
        <f t="shared" si="742"/>
        <v>Cereal</v>
      </c>
      <c r="M7891" s="18">
        <f t="shared" si="743"/>
        <v>0.11305569461827285</v>
      </c>
    </row>
    <row r="7892" spans="1:13">
      <c r="A7892" s="4">
        <v>2009</v>
      </c>
      <c r="B7892" s="5" t="s">
        <v>266</v>
      </c>
      <c r="C7892" s="5" t="s">
        <v>274</v>
      </c>
      <c r="D7892" s="5" t="s">
        <v>16</v>
      </c>
      <c r="E7892" s="5">
        <v>1710</v>
      </c>
      <c r="F7892" s="6">
        <v>748.54</v>
      </c>
      <c r="H7892" s="15" t="str">
        <f t="shared" si="738"/>
        <v>Low</v>
      </c>
      <c r="I7892" s="11" t="str">
        <f t="shared" si="739"/>
        <v>Medium</v>
      </c>
      <c r="J7892" s="11" t="str">
        <f t="shared" si="740"/>
        <v>East</v>
      </c>
      <c r="K7892" s="11" t="str">
        <f t="shared" si="741"/>
        <v>2000s</v>
      </c>
      <c r="L7892" s="11" t="str">
        <f t="shared" si="742"/>
        <v>Cereal</v>
      </c>
      <c r="M7892" s="18">
        <f t="shared" si="743"/>
        <v>0.43774269005847949</v>
      </c>
    </row>
    <row r="7893" spans="1:13">
      <c r="A7893" s="4">
        <v>2009</v>
      </c>
      <c r="B7893" s="5" t="s">
        <v>266</v>
      </c>
      <c r="C7893" s="5" t="s">
        <v>274</v>
      </c>
      <c r="D7893" s="5" t="s">
        <v>18</v>
      </c>
      <c r="E7893" s="5">
        <v>230</v>
      </c>
      <c r="F7893" s="6">
        <v>86.96</v>
      </c>
      <c r="H7893" s="15" t="str">
        <f t="shared" si="738"/>
        <v>Low</v>
      </c>
      <c r="I7893" s="11" t="str">
        <f t="shared" si="739"/>
        <v>Small</v>
      </c>
      <c r="J7893" s="11" t="str">
        <f t="shared" si="740"/>
        <v>East</v>
      </c>
      <c r="K7893" s="11" t="str">
        <f t="shared" si="741"/>
        <v>2000s</v>
      </c>
      <c r="L7893" s="11" t="str">
        <f t="shared" si="742"/>
        <v>Fiber</v>
      </c>
      <c r="M7893" s="18">
        <f t="shared" si="743"/>
        <v>0.37808695652173913</v>
      </c>
    </row>
    <row r="7894" spans="1:13">
      <c r="A7894" s="4">
        <v>2010</v>
      </c>
      <c r="B7894" s="5" t="s">
        <v>266</v>
      </c>
      <c r="C7894" s="5" t="s">
        <v>274</v>
      </c>
      <c r="D7894" s="5" t="s">
        <v>15</v>
      </c>
      <c r="E7894" s="5">
        <v>15250</v>
      </c>
      <c r="F7894" s="6">
        <v>1420.33</v>
      </c>
      <c r="H7894" s="15" t="str">
        <f t="shared" si="738"/>
        <v>Medium</v>
      </c>
      <c r="I7894" s="11" t="str">
        <f t="shared" si="739"/>
        <v>Large</v>
      </c>
      <c r="J7894" s="11" t="str">
        <f t="shared" si="740"/>
        <v>East</v>
      </c>
      <c r="K7894" s="11" t="str">
        <f t="shared" si="741"/>
        <v>2010s</v>
      </c>
      <c r="L7894" s="11" t="str">
        <f t="shared" si="742"/>
        <v>Cereal</v>
      </c>
      <c r="M7894" s="18">
        <f t="shared" si="743"/>
        <v>9.313639344262295E-2</v>
      </c>
    </row>
    <row r="7895" spans="1:13">
      <c r="A7895" s="4">
        <v>2010</v>
      </c>
      <c r="B7895" s="5" t="s">
        <v>266</v>
      </c>
      <c r="C7895" s="5" t="s">
        <v>274</v>
      </c>
      <c r="D7895" s="5" t="s">
        <v>16</v>
      </c>
      <c r="E7895" s="5">
        <v>1840</v>
      </c>
      <c r="F7895" s="6">
        <v>750</v>
      </c>
      <c r="H7895" s="15" t="str">
        <f t="shared" si="738"/>
        <v>Low</v>
      </c>
      <c r="I7895" s="11" t="str">
        <f t="shared" si="739"/>
        <v>Medium</v>
      </c>
      <c r="J7895" s="11" t="str">
        <f t="shared" si="740"/>
        <v>East</v>
      </c>
      <c r="K7895" s="11" t="str">
        <f t="shared" si="741"/>
        <v>2010s</v>
      </c>
      <c r="L7895" s="11" t="str">
        <f t="shared" si="742"/>
        <v>Cereal</v>
      </c>
      <c r="M7895" s="18">
        <f t="shared" si="743"/>
        <v>0.40760869565217389</v>
      </c>
    </row>
    <row r="7896" spans="1:13">
      <c r="A7896" s="4">
        <v>2010</v>
      </c>
      <c r="B7896" s="5" t="s">
        <v>266</v>
      </c>
      <c r="C7896" s="5" t="s">
        <v>274</v>
      </c>
      <c r="D7896" s="5" t="s">
        <v>18</v>
      </c>
      <c r="E7896" s="5">
        <v>220</v>
      </c>
      <c r="F7896" s="6">
        <v>90.91</v>
      </c>
      <c r="H7896" s="15" t="str">
        <f t="shared" si="738"/>
        <v>Low</v>
      </c>
      <c r="I7896" s="11" t="str">
        <f t="shared" si="739"/>
        <v>Small</v>
      </c>
      <c r="J7896" s="11" t="str">
        <f t="shared" si="740"/>
        <v>East</v>
      </c>
      <c r="K7896" s="11" t="str">
        <f t="shared" si="741"/>
        <v>2010s</v>
      </c>
      <c r="L7896" s="11" t="str">
        <f t="shared" si="742"/>
        <v>Fiber</v>
      </c>
      <c r="M7896" s="18">
        <f t="shared" si="743"/>
        <v>0.41322727272727272</v>
      </c>
    </row>
    <row r="7897" spans="1:13">
      <c r="A7897" s="4">
        <v>2011</v>
      </c>
      <c r="B7897" s="5" t="s">
        <v>266</v>
      </c>
      <c r="C7897" s="5" t="s">
        <v>274</v>
      </c>
      <c r="D7897" s="5" t="s">
        <v>15</v>
      </c>
      <c r="E7897" s="5">
        <v>15570</v>
      </c>
      <c r="F7897" s="6">
        <v>2317.92</v>
      </c>
      <c r="H7897" s="15" t="str">
        <f t="shared" si="738"/>
        <v>Medium</v>
      </c>
      <c r="I7897" s="11" t="str">
        <f t="shared" si="739"/>
        <v>Large</v>
      </c>
      <c r="J7897" s="11" t="str">
        <f t="shared" si="740"/>
        <v>East</v>
      </c>
      <c r="K7897" s="11" t="str">
        <f t="shared" si="741"/>
        <v>2010s</v>
      </c>
      <c r="L7897" s="11" t="str">
        <f t="shared" si="742"/>
        <v>Cereal</v>
      </c>
      <c r="M7897" s="18">
        <f t="shared" si="743"/>
        <v>0.14887090558766861</v>
      </c>
    </row>
    <row r="7898" spans="1:13">
      <c r="A7898" s="4">
        <v>2011</v>
      </c>
      <c r="B7898" s="5" t="s">
        <v>266</v>
      </c>
      <c r="C7898" s="5" t="s">
        <v>274</v>
      </c>
      <c r="D7898" s="5" t="s">
        <v>16</v>
      </c>
      <c r="E7898" s="5">
        <v>1970</v>
      </c>
      <c r="F7898" s="6">
        <v>852.79</v>
      </c>
      <c r="H7898" s="15" t="str">
        <f t="shared" si="738"/>
        <v>Low</v>
      </c>
      <c r="I7898" s="11" t="str">
        <f t="shared" si="739"/>
        <v>Medium</v>
      </c>
      <c r="J7898" s="11" t="str">
        <f t="shared" si="740"/>
        <v>East</v>
      </c>
      <c r="K7898" s="11" t="str">
        <f t="shared" si="741"/>
        <v>2010s</v>
      </c>
      <c r="L7898" s="11" t="str">
        <f t="shared" si="742"/>
        <v>Cereal</v>
      </c>
      <c r="M7898" s="18">
        <f t="shared" si="743"/>
        <v>0.43288832487309642</v>
      </c>
    </row>
    <row r="7899" spans="1:13">
      <c r="A7899" s="4">
        <v>2011</v>
      </c>
      <c r="B7899" s="5" t="s">
        <v>266</v>
      </c>
      <c r="C7899" s="5" t="s">
        <v>274</v>
      </c>
      <c r="D7899" s="5" t="s">
        <v>18</v>
      </c>
      <c r="E7899" s="5">
        <v>220</v>
      </c>
      <c r="F7899" s="6">
        <v>90.91</v>
      </c>
      <c r="H7899" s="15" t="str">
        <f t="shared" si="738"/>
        <v>Low</v>
      </c>
      <c r="I7899" s="11" t="str">
        <f t="shared" si="739"/>
        <v>Small</v>
      </c>
      <c r="J7899" s="11" t="str">
        <f t="shared" si="740"/>
        <v>East</v>
      </c>
      <c r="K7899" s="11" t="str">
        <f t="shared" si="741"/>
        <v>2010s</v>
      </c>
      <c r="L7899" s="11" t="str">
        <f t="shared" si="742"/>
        <v>Fiber</v>
      </c>
      <c r="M7899" s="18">
        <f t="shared" si="743"/>
        <v>0.41322727272727272</v>
      </c>
    </row>
    <row r="7900" spans="1:13">
      <c r="A7900" s="4">
        <v>2012</v>
      </c>
      <c r="B7900" s="5" t="s">
        <v>266</v>
      </c>
      <c r="C7900" s="5" t="s">
        <v>274</v>
      </c>
      <c r="D7900" s="5" t="s">
        <v>15</v>
      </c>
      <c r="E7900" s="5">
        <v>16190</v>
      </c>
      <c r="F7900" s="6">
        <v>2282.89</v>
      </c>
      <c r="H7900" s="15" t="str">
        <f t="shared" si="738"/>
        <v>Medium</v>
      </c>
      <c r="I7900" s="11" t="str">
        <f t="shared" si="739"/>
        <v>Large</v>
      </c>
      <c r="J7900" s="11" t="str">
        <f t="shared" si="740"/>
        <v>East</v>
      </c>
      <c r="K7900" s="11" t="str">
        <f t="shared" si="741"/>
        <v>2010s</v>
      </c>
      <c r="L7900" s="11" t="str">
        <f t="shared" si="742"/>
        <v>Cereal</v>
      </c>
      <c r="M7900" s="18">
        <f t="shared" si="743"/>
        <v>0.14100617665225448</v>
      </c>
    </row>
    <row r="7901" spans="1:13">
      <c r="A7901" s="4">
        <v>2012</v>
      </c>
      <c r="B7901" s="5" t="s">
        <v>266</v>
      </c>
      <c r="C7901" s="5" t="s">
        <v>274</v>
      </c>
      <c r="D7901" s="5" t="s">
        <v>16</v>
      </c>
      <c r="E7901" s="5">
        <v>3390</v>
      </c>
      <c r="F7901" s="6">
        <v>955.75</v>
      </c>
      <c r="H7901" s="15" t="str">
        <f t="shared" si="738"/>
        <v>Low</v>
      </c>
      <c r="I7901" s="11" t="str">
        <f t="shared" si="739"/>
        <v>Medium</v>
      </c>
      <c r="J7901" s="11" t="str">
        <f t="shared" si="740"/>
        <v>East</v>
      </c>
      <c r="K7901" s="11" t="str">
        <f t="shared" si="741"/>
        <v>2010s</v>
      </c>
      <c r="L7901" s="11" t="str">
        <f t="shared" si="742"/>
        <v>Cereal</v>
      </c>
      <c r="M7901" s="18">
        <f t="shared" si="743"/>
        <v>0.28193215339233041</v>
      </c>
    </row>
    <row r="7902" spans="1:13">
      <c r="A7902" s="4">
        <v>2012</v>
      </c>
      <c r="B7902" s="5" t="s">
        <v>266</v>
      </c>
      <c r="C7902" s="5" t="s">
        <v>274</v>
      </c>
      <c r="D7902" s="5" t="s">
        <v>18</v>
      </c>
      <c r="E7902" s="5">
        <v>220</v>
      </c>
      <c r="F7902" s="6">
        <v>90.91</v>
      </c>
      <c r="H7902" s="15" t="str">
        <f t="shared" si="738"/>
        <v>Low</v>
      </c>
      <c r="I7902" s="11" t="str">
        <f t="shared" si="739"/>
        <v>Small</v>
      </c>
      <c r="J7902" s="11" t="str">
        <f t="shared" si="740"/>
        <v>East</v>
      </c>
      <c r="K7902" s="11" t="str">
        <f t="shared" si="741"/>
        <v>2010s</v>
      </c>
      <c r="L7902" s="11" t="str">
        <f t="shared" si="742"/>
        <v>Fiber</v>
      </c>
      <c r="M7902" s="18">
        <f t="shared" si="743"/>
        <v>0.41322727272727272</v>
      </c>
    </row>
    <row r="7903" spans="1:13">
      <c r="A7903" s="4">
        <v>2013</v>
      </c>
      <c r="B7903" s="5" t="s">
        <v>266</v>
      </c>
      <c r="C7903" s="5" t="s">
        <v>274</v>
      </c>
      <c r="D7903" s="5" t="s">
        <v>15</v>
      </c>
      <c r="E7903" s="5">
        <v>15820</v>
      </c>
      <c r="F7903" s="6">
        <v>2012.64</v>
      </c>
      <c r="H7903" s="15" t="str">
        <f t="shared" si="738"/>
        <v>Medium</v>
      </c>
      <c r="I7903" s="11" t="str">
        <f t="shared" si="739"/>
        <v>Large</v>
      </c>
      <c r="J7903" s="11" t="str">
        <f t="shared" si="740"/>
        <v>East</v>
      </c>
      <c r="K7903" s="11" t="str">
        <f t="shared" si="741"/>
        <v>2010s</v>
      </c>
      <c r="L7903" s="11" t="str">
        <f t="shared" si="742"/>
        <v>Cereal</v>
      </c>
      <c r="M7903" s="18">
        <f t="shared" si="743"/>
        <v>0.12722123893805309</v>
      </c>
    </row>
    <row r="7904" spans="1:13">
      <c r="A7904" s="4">
        <v>2013</v>
      </c>
      <c r="B7904" s="5" t="s">
        <v>266</v>
      </c>
      <c r="C7904" s="5" t="s">
        <v>274</v>
      </c>
      <c r="D7904" s="5" t="s">
        <v>16</v>
      </c>
      <c r="E7904" s="5">
        <v>3440</v>
      </c>
      <c r="F7904" s="6">
        <v>3273.26</v>
      </c>
      <c r="H7904" s="15" t="str">
        <f t="shared" si="738"/>
        <v>High</v>
      </c>
      <c r="I7904" s="11" t="str">
        <f t="shared" si="739"/>
        <v>Medium</v>
      </c>
      <c r="J7904" s="11" t="str">
        <f t="shared" si="740"/>
        <v>East</v>
      </c>
      <c r="K7904" s="11" t="str">
        <f t="shared" si="741"/>
        <v>2010s</v>
      </c>
      <c r="L7904" s="11" t="str">
        <f t="shared" si="742"/>
        <v>Cereal</v>
      </c>
      <c r="M7904" s="18">
        <f t="shared" si="743"/>
        <v>0.95152906976744189</v>
      </c>
    </row>
    <row r="7905" spans="1:13">
      <c r="A7905" s="4">
        <v>2014</v>
      </c>
      <c r="B7905" s="5" t="s">
        <v>266</v>
      </c>
      <c r="C7905" s="5" t="s">
        <v>274</v>
      </c>
      <c r="D7905" s="5" t="s">
        <v>15</v>
      </c>
      <c r="E7905" s="5">
        <v>14700</v>
      </c>
      <c r="F7905" s="6">
        <v>2347.62</v>
      </c>
      <c r="H7905" s="15" t="str">
        <f t="shared" si="738"/>
        <v>Medium</v>
      </c>
      <c r="I7905" s="11" t="str">
        <f t="shared" si="739"/>
        <v>Large</v>
      </c>
      <c r="J7905" s="11" t="str">
        <f t="shared" si="740"/>
        <v>East</v>
      </c>
      <c r="K7905" s="11" t="str">
        <f t="shared" si="741"/>
        <v>2010s</v>
      </c>
      <c r="L7905" s="11" t="str">
        <f t="shared" si="742"/>
        <v>Cereal</v>
      </c>
      <c r="M7905" s="18">
        <f t="shared" si="743"/>
        <v>0.15970204081632652</v>
      </c>
    </row>
    <row r="7906" spans="1:13">
      <c r="A7906" s="4">
        <v>2014</v>
      </c>
      <c r="B7906" s="5" t="s">
        <v>266</v>
      </c>
      <c r="C7906" s="5" t="s">
        <v>274</v>
      </c>
      <c r="D7906" s="5" t="s">
        <v>16</v>
      </c>
      <c r="E7906" s="5">
        <v>3410</v>
      </c>
      <c r="F7906" s="6">
        <v>3472.14</v>
      </c>
      <c r="H7906" s="15" t="str">
        <f t="shared" si="738"/>
        <v>High</v>
      </c>
      <c r="I7906" s="11" t="str">
        <f t="shared" si="739"/>
        <v>Medium</v>
      </c>
      <c r="J7906" s="11" t="str">
        <f t="shared" si="740"/>
        <v>East</v>
      </c>
      <c r="K7906" s="11" t="str">
        <f t="shared" si="741"/>
        <v>2010s</v>
      </c>
      <c r="L7906" s="11" t="str">
        <f t="shared" si="742"/>
        <v>Cereal</v>
      </c>
      <c r="M7906" s="18">
        <f t="shared" si="743"/>
        <v>1.0182228739002932</v>
      </c>
    </row>
    <row r="7907" spans="1:13">
      <c r="A7907" s="4">
        <v>2015</v>
      </c>
      <c r="B7907" s="5" t="s">
        <v>266</v>
      </c>
      <c r="C7907" s="5" t="s">
        <v>274</v>
      </c>
      <c r="D7907" s="5" t="s">
        <v>15</v>
      </c>
      <c r="E7907" s="5">
        <v>14610</v>
      </c>
      <c r="F7907" s="6">
        <v>2178.64</v>
      </c>
      <c r="H7907" s="15" t="str">
        <f t="shared" si="738"/>
        <v>Medium</v>
      </c>
      <c r="I7907" s="11" t="str">
        <f t="shared" si="739"/>
        <v>Large</v>
      </c>
      <c r="J7907" s="11" t="str">
        <f t="shared" si="740"/>
        <v>East</v>
      </c>
      <c r="K7907" s="11" t="str">
        <f t="shared" si="741"/>
        <v>2010s</v>
      </c>
      <c r="L7907" s="11" t="str">
        <f t="shared" si="742"/>
        <v>Cereal</v>
      </c>
      <c r="M7907" s="18">
        <f t="shared" si="743"/>
        <v>0.14911978097193701</v>
      </c>
    </row>
    <row r="7908" spans="1:13">
      <c r="A7908" s="4">
        <v>2015</v>
      </c>
      <c r="B7908" s="5" t="s">
        <v>266</v>
      </c>
      <c r="C7908" s="5" t="s">
        <v>274</v>
      </c>
      <c r="D7908" s="5" t="s">
        <v>16</v>
      </c>
      <c r="E7908" s="5">
        <v>3450</v>
      </c>
      <c r="F7908" s="6">
        <v>1542.03</v>
      </c>
      <c r="H7908" s="15" t="str">
        <f t="shared" si="738"/>
        <v>Medium</v>
      </c>
      <c r="I7908" s="11" t="str">
        <f t="shared" si="739"/>
        <v>Medium</v>
      </c>
      <c r="J7908" s="11" t="str">
        <f t="shared" si="740"/>
        <v>East</v>
      </c>
      <c r="K7908" s="11" t="str">
        <f t="shared" si="741"/>
        <v>2010s</v>
      </c>
      <c r="L7908" s="11" t="str">
        <f t="shared" si="742"/>
        <v>Cereal</v>
      </c>
      <c r="M7908" s="18">
        <f t="shared" si="743"/>
        <v>0.44696521739130435</v>
      </c>
    </row>
    <row r="7909" spans="1:13">
      <c r="A7909" s="4">
        <v>2015</v>
      </c>
      <c r="B7909" s="5" t="s">
        <v>266</v>
      </c>
      <c r="C7909" s="5" t="s">
        <v>274</v>
      </c>
      <c r="D7909" s="5" t="s">
        <v>18</v>
      </c>
      <c r="E7909" s="5">
        <v>60</v>
      </c>
      <c r="F7909" s="6">
        <v>166.67</v>
      </c>
      <c r="H7909" s="15" t="str">
        <f t="shared" si="738"/>
        <v>Low</v>
      </c>
      <c r="I7909" s="11" t="str">
        <f t="shared" si="739"/>
        <v>Small</v>
      </c>
      <c r="J7909" s="11" t="str">
        <f t="shared" si="740"/>
        <v>East</v>
      </c>
      <c r="K7909" s="11" t="str">
        <f t="shared" si="741"/>
        <v>2010s</v>
      </c>
      <c r="L7909" s="11" t="str">
        <f t="shared" si="742"/>
        <v>Fiber</v>
      </c>
      <c r="M7909" s="18">
        <f t="shared" si="743"/>
        <v>2.7778333333333332</v>
      </c>
    </row>
    <row r="7910" spans="1:13">
      <c r="A7910" s="4">
        <v>2016</v>
      </c>
      <c r="B7910" s="5" t="s">
        <v>266</v>
      </c>
      <c r="C7910" s="5" t="s">
        <v>274</v>
      </c>
      <c r="D7910" s="5" t="s">
        <v>15</v>
      </c>
      <c r="E7910" s="5">
        <v>15030</v>
      </c>
      <c r="F7910" s="6">
        <v>2108.61</v>
      </c>
      <c r="H7910" s="15" t="str">
        <f t="shared" si="738"/>
        <v>Medium</v>
      </c>
      <c r="I7910" s="11" t="str">
        <f t="shared" si="739"/>
        <v>Large</v>
      </c>
      <c r="J7910" s="11" t="str">
        <f t="shared" si="740"/>
        <v>East</v>
      </c>
      <c r="K7910" s="11" t="str">
        <f t="shared" si="741"/>
        <v>2010s</v>
      </c>
      <c r="L7910" s="11" t="str">
        <f t="shared" si="742"/>
        <v>Cereal</v>
      </c>
      <c r="M7910" s="18">
        <f t="shared" si="743"/>
        <v>0.14029341317365271</v>
      </c>
    </row>
    <row r="7911" spans="1:13">
      <c r="A7911" s="4">
        <v>2016</v>
      </c>
      <c r="B7911" s="5" t="s">
        <v>266</v>
      </c>
      <c r="C7911" s="5" t="s">
        <v>274</v>
      </c>
      <c r="D7911" s="5" t="s">
        <v>16</v>
      </c>
      <c r="E7911" s="5">
        <v>3450</v>
      </c>
      <c r="F7911" s="6">
        <v>1539.95</v>
      </c>
      <c r="H7911" s="15" t="str">
        <f t="shared" si="738"/>
        <v>Medium</v>
      </c>
      <c r="I7911" s="11" t="str">
        <f t="shared" si="739"/>
        <v>Medium</v>
      </c>
      <c r="J7911" s="11" t="str">
        <f t="shared" si="740"/>
        <v>East</v>
      </c>
      <c r="K7911" s="11" t="str">
        <f t="shared" si="741"/>
        <v>2010s</v>
      </c>
      <c r="L7911" s="11" t="str">
        <f t="shared" si="742"/>
        <v>Cereal</v>
      </c>
      <c r="M7911" s="18">
        <f t="shared" si="743"/>
        <v>0.4463623188405797</v>
      </c>
    </row>
    <row r="7912" spans="1:13">
      <c r="A7912" s="4">
        <v>2016</v>
      </c>
      <c r="B7912" s="5" t="s">
        <v>266</v>
      </c>
      <c r="C7912" s="5" t="s">
        <v>274</v>
      </c>
      <c r="D7912" s="5" t="s">
        <v>18</v>
      </c>
      <c r="E7912" s="5">
        <v>60</v>
      </c>
      <c r="F7912" s="6">
        <v>90</v>
      </c>
      <c r="H7912" s="15" t="str">
        <f t="shared" si="738"/>
        <v>Low</v>
      </c>
      <c r="I7912" s="11" t="str">
        <f t="shared" si="739"/>
        <v>Small</v>
      </c>
      <c r="J7912" s="11" t="str">
        <f t="shared" si="740"/>
        <v>East</v>
      </c>
      <c r="K7912" s="11" t="str">
        <f t="shared" si="741"/>
        <v>2010s</v>
      </c>
      <c r="L7912" s="11" t="str">
        <f t="shared" si="742"/>
        <v>Fiber</v>
      </c>
      <c r="M7912" s="18">
        <f t="shared" si="743"/>
        <v>1.5</v>
      </c>
    </row>
    <row r="7913" spans="1:13">
      <c r="A7913" s="4">
        <v>2017</v>
      </c>
      <c r="B7913" s="5" t="s">
        <v>266</v>
      </c>
      <c r="C7913" s="5" t="s">
        <v>274</v>
      </c>
      <c r="D7913" s="5" t="s">
        <v>15</v>
      </c>
      <c r="E7913" s="5">
        <v>13790</v>
      </c>
      <c r="F7913" s="6">
        <v>2254.3000000000002</v>
      </c>
      <c r="H7913" s="15" t="str">
        <f t="shared" si="738"/>
        <v>Medium</v>
      </c>
      <c r="I7913" s="11" t="str">
        <f t="shared" si="739"/>
        <v>Large</v>
      </c>
      <c r="J7913" s="11" t="str">
        <f t="shared" si="740"/>
        <v>East</v>
      </c>
      <c r="K7913" s="11" t="str">
        <f t="shared" si="741"/>
        <v>2010s</v>
      </c>
      <c r="L7913" s="11" t="str">
        <f t="shared" si="742"/>
        <v>Cereal</v>
      </c>
      <c r="M7913" s="18">
        <f t="shared" si="743"/>
        <v>0.16347353154459754</v>
      </c>
    </row>
    <row r="7914" spans="1:13">
      <c r="A7914" s="4">
        <v>2017</v>
      </c>
      <c r="B7914" s="5" t="s">
        <v>266</v>
      </c>
      <c r="C7914" s="5" t="s">
        <v>274</v>
      </c>
      <c r="D7914" s="5" t="s">
        <v>16</v>
      </c>
      <c r="E7914" s="5">
        <v>3450</v>
      </c>
      <c r="F7914" s="6">
        <v>750.14</v>
      </c>
      <c r="H7914" s="15" t="str">
        <f t="shared" si="738"/>
        <v>Low</v>
      </c>
      <c r="I7914" s="11" t="str">
        <f t="shared" si="739"/>
        <v>Medium</v>
      </c>
      <c r="J7914" s="11" t="str">
        <f t="shared" si="740"/>
        <v>East</v>
      </c>
      <c r="K7914" s="11" t="str">
        <f t="shared" si="741"/>
        <v>2010s</v>
      </c>
      <c r="L7914" s="11" t="str">
        <f t="shared" si="742"/>
        <v>Cereal</v>
      </c>
      <c r="M7914" s="18">
        <f t="shared" si="743"/>
        <v>0.21743188405797101</v>
      </c>
    </row>
    <row r="7915" spans="1:13">
      <c r="A7915" s="4">
        <v>2017</v>
      </c>
      <c r="B7915" s="5" t="s">
        <v>266</v>
      </c>
      <c r="C7915" s="5" t="s">
        <v>274</v>
      </c>
      <c r="D7915" s="5" t="s">
        <v>18</v>
      </c>
      <c r="E7915" s="5">
        <v>60</v>
      </c>
      <c r="F7915" s="6">
        <v>94.43</v>
      </c>
      <c r="H7915" s="15" t="str">
        <f t="shared" si="738"/>
        <v>Low</v>
      </c>
      <c r="I7915" s="11" t="str">
        <f t="shared" si="739"/>
        <v>Small</v>
      </c>
      <c r="J7915" s="11" t="str">
        <f t="shared" si="740"/>
        <v>East</v>
      </c>
      <c r="K7915" s="11" t="str">
        <f t="shared" si="741"/>
        <v>2010s</v>
      </c>
      <c r="L7915" s="11" t="str">
        <f t="shared" si="742"/>
        <v>Fiber</v>
      </c>
      <c r="M7915" s="18">
        <f t="shared" si="743"/>
        <v>1.5738333333333334</v>
      </c>
    </row>
    <row r="7916" spans="1:13">
      <c r="A7916" s="4">
        <v>2008</v>
      </c>
      <c r="B7916" s="5" t="s">
        <v>266</v>
      </c>
      <c r="C7916" s="5" t="s">
        <v>275</v>
      </c>
      <c r="D7916" s="5" t="s">
        <v>15</v>
      </c>
      <c r="E7916" s="5">
        <v>271930</v>
      </c>
      <c r="F7916" s="6">
        <v>1689.18</v>
      </c>
      <c r="H7916" s="15" t="str">
        <f t="shared" si="738"/>
        <v>Medium</v>
      </c>
      <c r="I7916" s="11" t="str">
        <f t="shared" si="739"/>
        <v>Large</v>
      </c>
      <c r="J7916" s="11" t="str">
        <f t="shared" si="740"/>
        <v>East</v>
      </c>
      <c r="K7916" s="11" t="str">
        <f t="shared" si="741"/>
        <v>2000s</v>
      </c>
      <c r="L7916" s="11" t="str">
        <f t="shared" si="742"/>
        <v>Cereal</v>
      </c>
      <c r="M7916" s="18">
        <f t="shared" si="743"/>
        <v>6.2118192181811497E-3</v>
      </c>
    </row>
    <row r="7917" spans="1:13">
      <c r="A7917" s="4">
        <v>2008</v>
      </c>
      <c r="B7917" s="5" t="s">
        <v>266</v>
      </c>
      <c r="C7917" s="5" t="s">
        <v>275</v>
      </c>
      <c r="D7917" s="5" t="s">
        <v>16</v>
      </c>
      <c r="E7917" s="5">
        <v>110</v>
      </c>
      <c r="F7917" s="6">
        <v>545.45000000000005</v>
      </c>
      <c r="H7917" s="15" t="str">
        <f t="shared" si="738"/>
        <v>Low</v>
      </c>
      <c r="I7917" s="11" t="str">
        <f t="shared" si="739"/>
        <v>Small</v>
      </c>
      <c r="J7917" s="11" t="str">
        <f t="shared" si="740"/>
        <v>East</v>
      </c>
      <c r="K7917" s="11" t="str">
        <f t="shared" si="741"/>
        <v>2000s</v>
      </c>
      <c r="L7917" s="11" t="str">
        <f t="shared" si="742"/>
        <v>Cereal</v>
      </c>
      <c r="M7917" s="18">
        <f t="shared" si="743"/>
        <v>4.958636363636364</v>
      </c>
    </row>
    <row r="7918" spans="1:13">
      <c r="A7918" s="4">
        <v>2008</v>
      </c>
      <c r="B7918" s="5" t="s">
        <v>266</v>
      </c>
      <c r="C7918" s="5" t="s">
        <v>275</v>
      </c>
      <c r="D7918" s="5" t="s">
        <v>17</v>
      </c>
      <c r="E7918" s="5">
        <v>90</v>
      </c>
      <c r="F7918" s="6">
        <v>444.44</v>
      </c>
      <c r="H7918" s="15" t="str">
        <f t="shared" si="738"/>
        <v>Low</v>
      </c>
      <c r="I7918" s="11" t="str">
        <f t="shared" si="739"/>
        <v>Small</v>
      </c>
      <c r="J7918" s="11" t="str">
        <f t="shared" si="740"/>
        <v>East</v>
      </c>
      <c r="K7918" s="11" t="str">
        <f t="shared" si="741"/>
        <v>2000s</v>
      </c>
      <c r="L7918" s="11" t="str">
        <f t="shared" si="742"/>
        <v>Pulse</v>
      </c>
      <c r="M7918" s="18">
        <f t="shared" si="743"/>
        <v>4.9382222222222225</v>
      </c>
    </row>
    <row r="7919" spans="1:13">
      <c r="A7919" s="4">
        <v>2009</v>
      </c>
      <c r="B7919" s="5" t="s">
        <v>266</v>
      </c>
      <c r="C7919" s="5" t="s">
        <v>275</v>
      </c>
      <c r="D7919" s="5" t="s">
        <v>15</v>
      </c>
      <c r="E7919" s="5">
        <v>260810</v>
      </c>
      <c r="F7919" s="6">
        <v>2048</v>
      </c>
      <c r="H7919" s="15" t="str">
        <f t="shared" si="738"/>
        <v>Medium</v>
      </c>
      <c r="I7919" s="11" t="str">
        <f t="shared" si="739"/>
        <v>Large</v>
      </c>
      <c r="J7919" s="11" t="str">
        <f t="shared" si="740"/>
        <v>East</v>
      </c>
      <c r="K7919" s="11" t="str">
        <f t="shared" si="741"/>
        <v>2000s</v>
      </c>
      <c r="L7919" s="11" t="str">
        <f t="shared" si="742"/>
        <v>Cereal</v>
      </c>
      <c r="M7919" s="18">
        <f t="shared" si="743"/>
        <v>7.8524596449522643E-3</v>
      </c>
    </row>
    <row r="7920" spans="1:13">
      <c r="A7920" s="4">
        <v>2009</v>
      </c>
      <c r="B7920" s="5" t="s">
        <v>266</v>
      </c>
      <c r="C7920" s="5" t="s">
        <v>275</v>
      </c>
      <c r="D7920" s="5" t="s">
        <v>16</v>
      </c>
      <c r="E7920" s="5">
        <v>450</v>
      </c>
      <c r="F7920" s="6">
        <v>644.44000000000005</v>
      </c>
      <c r="H7920" s="15" t="str">
        <f t="shared" si="738"/>
        <v>Low</v>
      </c>
      <c r="I7920" s="11" t="str">
        <f t="shared" si="739"/>
        <v>Small</v>
      </c>
      <c r="J7920" s="11" t="str">
        <f t="shared" si="740"/>
        <v>East</v>
      </c>
      <c r="K7920" s="11" t="str">
        <f t="shared" si="741"/>
        <v>2000s</v>
      </c>
      <c r="L7920" s="11" t="str">
        <f t="shared" si="742"/>
        <v>Cereal</v>
      </c>
      <c r="M7920" s="18">
        <f t="shared" si="743"/>
        <v>1.432088888888889</v>
      </c>
    </row>
    <row r="7921" spans="1:13">
      <c r="A7921" s="4">
        <v>2009</v>
      </c>
      <c r="B7921" s="5" t="s">
        <v>266</v>
      </c>
      <c r="C7921" s="5" t="s">
        <v>275</v>
      </c>
      <c r="D7921" s="5" t="s">
        <v>17</v>
      </c>
      <c r="E7921" s="5">
        <v>170</v>
      </c>
      <c r="F7921" s="6">
        <v>352.94</v>
      </c>
      <c r="H7921" s="15" t="str">
        <f t="shared" si="738"/>
        <v>Low</v>
      </c>
      <c r="I7921" s="11" t="str">
        <f t="shared" si="739"/>
        <v>Small</v>
      </c>
      <c r="J7921" s="11" t="str">
        <f t="shared" si="740"/>
        <v>East</v>
      </c>
      <c r="K7921" s="11" t="str">
        <f t="shared" si="741"/>
        <v>2000s</v>
      </c>
      <c r="L7921" s="11" t="str">
        <f t="shared" si="742"/>
        <v>Pulse</v>
      </c>
      <c r="M7921" s="18">
        <f t="shared" si="743"/>
        <v>2.0761176470588234</v>
      </c>
    </row>
    <row r="7922" spans="1:13">
      <c r="A7922" s="4">
        <v>2010</v>
      </c>
      <c r="B7922" s="5" t="s">
        <v>266</v>
      </c>
      <c r="C7922" s="5" t="s">
        <v>275</v>
      </c>
      <c r="D7922" s="5" t="s">
        <v>15</v>
      </c>
      <c r="E7922" s="5">
        <v>274150</v>
      </c>
      <c r="F7922" s="6">
        <v>1983.8</v>
      </c>
      <c r="H7922" s="15" t="str">
        <f t="shared" si="738"/>
        <v>Medium</v>
      </c>
      <c r="I7922" s="11" t="str">
        <f t="shared" si="739"/>
        <v>Large</v>
      </c>
      <c r="J7922" s="11" t="str">
        <f t="shared" si="740"/>
        <v>East</v>
      </c>
      <c r="K7922" s="11" t="str">
        <f t="shared" si="741"/>
        <v>2010s</v>
      </c>
      <c r="L7922" s="11" t="str">
        <f t="shared" si="742"/>
        <v>Cereal</v>
      </c>
      <c r="M7922" s="18">
        <f t="shared" si="743"/>
        <v>7.2361845704906076E-3</v>
      </c>
    </row>
    <row r="7923" spans="1:13">
      <c r="A7923" s="4">
        <v>2010</v>
      </c>
      <c r="B7923" s="5" t="s">
        <v>266</v>
      </c>
      <c r="C7923" s="5" t="s">
        <v>275</v>
      </c>
      <c r="D7923" s="5" t="s">
        <v>16</v>
      </c>
      <c r="E7923" s="5">
        <v>490</v>
      </c>
      <c r="F7923" s="6">
        <v>632.65</v>
      </c>
      <c r="H7923" s="15" t="str">
        <f t="shared" si="738"/>
        <v>Low</v>
      </c>
      <c r="I7923" s="11" t="str">
        <f t="shared" si="739"/>
        <v>Small</v>
      </c>
      <c r="J7923" s="11" t="str">
        <f t="shared" si="740"/>
        <v>East</v>
      </c>
      <c r="K7923" s="11" t="str">
        <f t="shared" si="741"/>
        <v>2010s</v>
      </c>
      <c r="L7923" s="11" t="str">
        <f t="shared" si="742"/>
        <v>Cereal</v>
      </c>
      <c r="M7923" s="18">
        <f t="shared" si="743"/>
        <v>1.2911224489795918</v>
      </c>
    </row>
    <row r="7924" spans="1:13">
      <c r="A7924" s="4">
        <v>2010</v>
      </c>
      <c r="B7924" s="5" t="s">
        <v>266</v>
      </c>
      <c r="C7924" s="5" t="s">
        <v>275</v>
      </c>
      <c r="D7924" s="5" t="s">
        <v>17</v>
      </c>
      <c r="E7924" s="5">
        <v>170</v>
      </c>
      <c r="F7924" s="6">
        <v>352.94</v>
      </c>
      <c r="H7924" s="15" t="str">
        <f t="shared" si="738"/>
        <v>Low</v>
      </c>
      <c r="I7924" s="11" t="str">
        <f t="shared" si="739"/>
        <v>Small</v>
      </c>
      <c r="J7924" s="11" t="str">
        <f t="shared" si="740"/>
        <v>East</v>
      </c>
      <c r="K7924" s="11" t="str">
        <f t="shared" si="741"/>
        <v>2010s</v>
      </c>
      <c r="L7924" s="11" t="str">
        <f t="shared" si="742"/>
        <v>Pulse</v>
      </c>
      <c r="M7924" s="18">
        <f t="shared" si="743"/>
        <v>2.0761176470588234</v>
      </c>
    </row>
    <row r="7925" spans="1:13">
      <c r="A7925" s="4">
        <v>2011</v>
      </c>
      <c r="B7925" s="5" t="s">
        <v>266</v>
      </c>
      <c r="C7925" s="5" t="s">
        <v>275</v>
      </c>
      <c r="D7925" s="5" t="s">
        <v>15</v>
      </c>
      <c r="E7925" s="5">
        <v>282090</v>
      </c>
      <c r="F7925" s="6">
        <v>1879.54</v>
      </c>
      <c r="H7925" s="15" t="str">
        <f t="shared" si="738"/>
        <v>Medium</v>
      </c>
      <c r="I7925" s="11" t="str">
        <f t="shared" si="739"/>
        <v>Large</v>
      </c>
      <c r="J7925" s="11" t="str">
        <f t="shared" si="740"/>
        <v>East</v>
      </c>
      <c r="K7925" s="11" t="str">
        <f t="shared" si="741"/>
        <v>2010s</v>
      </c>
      <c r="L7925" s="11" t="str">
        <f t="shared" si="742"/>
        <v>Cereal</v>
      </c>
      <c r="M7925" s="18">
        <f t="shared" si="743"/>
        <v>6.6629090006735435E-3</v>
      </c>
    </row>
    <row r="7926" spans="1:13">
      <c r="A7926" s="4">
        <v>2011</v>
      </c>
      <c r="B7926" s="5" t="s">
        <v>266</v>
      </c>
      <c r="C7926" s="5" t="s">
        <v>275</v>
      </c>
      <c r="D7926" s="5" t="s">
        <v>16</v>
      </c>
      <c r="E7926" s="5">
        <v>500</v>
      </c>
      <c r="F7926" s="6">
        <v>720</v>
      </c>
      <c r="H7926" s="15" t="str">
        <f t="shared" si="738"/>
        <v>Low</v>
      </c>
      <c r="I7926" s="11" t="str">
        <f t="shared" si="739"/>
        <v>Small</v>
      </c>
      <c r="J7926" s="11" t="str">
        <f t="shared" si="740"/>
        <v>East</v>
      </c>
      <c r="K7926" s="11" t="str">
        <f t="shared" si="741"/>
        <v>2010s</v>
      </c>
      <c r="L7926" s="11" t="str">
        <f t="shared" si="742"/>
        <v>Cereal</v>
      </c>
      <c r="M7926" s="18">
        <f t="shared" si="743"/>
        <v>1.44</v>
      </c>
    </row>
    <row r="7927" spans="1:13">
      <c r="A7927" s="4">
        <v>2011</v>
      </c>
      <c r="B7927" s="5" t="s">
        <v>266</v>
      </c>
      <c r="C7927" s="5" t="s">
        <v>275</v>
      </c>
      <c r="D7927" s="5" t="s">
        <v>17</v>
      </c>
      <c r="E7927" s="5">
        <v>180</v>
      </c>
      <c r="F7927" s="6">
        <v>388.89</v>
      </c>
      <c r="H7927" s="15" t="str">
        <f t="shared" si="738"/>
        <v>Low</v>
      </c>
      <c r="I7927" s="11" t="str">
        <f t="shared" si="739"/>
        <v>Small</v>
      </c>
      <c r="J7927" s="11" t="str">
        <f t="shared" si="740"/>
        <v>East</v>
      </c>
      <c r="K7927" s="11" t="str">
        <f t="shared" si="741"/>
        <v>2010s</v>
      </c>
      <c r="L7927" s="11" t="str">
        <f t="shared" si="742"/>
        <v>Pulse</v>
      </c>
      <c r="M7927" s="18">
        <f t="shared" si="743"/>
        <v>2.1604999999999999</v>
      </c>
    </row>
    <row r="7928" spans="1:13">
      <c r="A7928" s="4">
        <v>2012</v>
      </c>
      <c r="B7928" s="5" t="s">
        <v>266</v>
      </c>
      <c r="C7928" s="5" t="s">
        <v>275</v>
      </c>
      <c r="D7928" s="5" t="s">
        <v>15</v>
      </c>
      <c r="E7928" s="5">
        <v>259560</v>
      </c>
      <c r="F7928" s="6">
        <v>2175.3000000000002</v>
      </c>
      <c r="H7928" s="15" t="str">
        <f t="shared" si="738"/>
        <v>Medium</v>
      </c>
      <c r="I7928" s="11" t="str">
        <f t="shared" si="739"/>
        <v>Large</v>
      </c>
      <c r="J7928" s="11" t="str">
        <f t="shared" si="740"/>
        <v>East</v>
      </c>
      <c r="K7928" s="11" t="str">
        <f t="shared" si="741"/>
        <v>2010s</v>
      </c>
      <c r="L7928" s="11" t="str">
        <f t="shared" si="742"/>
        <v>Cereal</v>
      </c>
      <c r="M7928" s="18">
        <f t="shared" si="743"/>
        <v>8.380721220527047E-3</v>
      </c>
    </row>
    <row r="7929" spans="1:13">
      <c r="A7929" s="4">
        <v>2012</v>
      </c>
      <c r="B7929" s="5" t="s">
        <v>266</v>
      </c>
      <c r="C7929" s="5" t="s">
        <v>275</v>
      </c>
      <c r="D7929" s="5" t="s">
        <v>16</v>
      </c>
      <c r="E7929" s="5">
        <v>700</v>
      </c>
      <c r="F7929" s="6">
        <v>714.29</v>
      </c>
      <c r="H7929" s="15" t="str">
        <f t="shared" si="738"/>
        <v>Low</v>
      </c>
      <c r="I7929" s="11" t="str">
        <f t="shared" si="739"/>
        <v>Small</v>
      </c>
      <c r="J7929" s="11" t="str">
        <f t="shared" si="740"/>
        <v>East</v>
      </c>
      <c r="K7929" s="11" t="str">
        <f t="shared" si="741"/>
        <v>2010s</v>
      </c>
      <c r="L7929" s="11" t="str">
        <f t="shared" si="742"/>
        <v>Cereal</v>
      </c>
      <c r="M7929" s="18">
        <f t="shared" si="743"/>
        <v>1.0204142857142857</v>
      </c>
    </row>
    <row r="7930" spans="1:13">
      <c r="A7930" s="4">
        <v>2012</v>
      </c>
      <c r="B7930" s="5" t="s">
        <v>266</v>
      </c>
      <c r="C7930" s="5" t="s">
        <v>275</v>
      </c>
      <c r="D7930" s="5" t="s">
        <v>17</v>
      </c>
      <c r="E7930" s="5">
        <v>180</v>
      </c>
      <c r="F7930" s="6">
        <v>500</v>
      </c>
      <c r="H7930" s="15" t="str">
        <f t="shared" si="738"/>
        <v>Low</v>
      </c>
      <c r="I7930" s="11" t="str">
        <f t="shared" si="739"/>
        <v>Small</v>
      </c>
      <c r="J7930" s="11" t="str">
        <f t="shared" si="740"/>
        <v>East</v>
      </c>
      <c r="K7930" s="11" t="str">
        <f t="shared" si="741"/>
        <v>2010s</v>
      </c>
      <c r="L7930" s="11" t="str">
        <f t="shared" si="742"/>
        <v>Pulse</v>
      </c>
      <c r="M7930" s="18">
        <f t="shared" si="743"/>
        <v>2.7777777777777777</v>
      </c>
    </row>
    <row r="7931" spans="1:13">
      <c r="A7931" s="4">
        <v>2013</v>
      </c>
      <c r="B7931" s="5" t="s">
        <v>266</v>
      </c>
      <c r="C7931" s="5" t="s">
        <v>275</v>
      </c>
      <c r="D7931" s="5" t="s">
        <v>15</v>
      </c>
      <c r="E7931" s="5">
        <v>286770</v>
      </c>
      <c r="F7931" s="6">
        <v>2387.35</v>
      </c>
      <c r="H7931" s="15" t="str">
        <f t="shared" si="738"/>
        <v>Medium</v>
      </c>
      <c r="I7931" s="11" t="str">
        <f t="shared" si="739"/>
        <v>Large</v>
      </c>
      <c r="J7931" s="11" t="str">
        <f t="shared" si="740"/>
        <v>East</v>
      </c>
      <c r="K7931" s="11" t="str">
        <f t="shared" si="741"/>
        <v>2010s</v>
      </c>
      <c r="L7931" s="11" t="str">
        <f t="shared" si="742"/>
        <v>Cereal</v>
      </c>
      <c r="M7931" s="18">
        <f t="shared" si="743"/>
        <v>8.3249642570701263E-3</v>
      </c>
    </row>
    <row r="7932" spans="1:13">
      <c r="A7932" s="4">
        <v>2013</v>
      </c>
      <c r="B7932" s="5" t="s">
        <v>266</v>
      </c>
      <c r="C7932" s="5" t="s">
        <v>275</v>
      </c>
      <c r="D7932" s="5" t="s">
        <v>16</v>
      </c>
      <c r="E7932" s="5">
        <v>720</v>
      </c>
      <c r="F7932" s="6">
        <v>3986.11</v>
      </c>
      <c r="H7932" s="15" t="str">
        <f t="shared" si="738"/>
        <v>High</v>
      </c>
      <c r="I7932" s="11" t="str">
        <f t="shared" si="739"/>
        <v>Small</v>
      </c>
      <c r="J7932" s="11" t="str">
        <f t="shared" si="740"/>
        <v>East</v>
      </c>
      <c r="K7932" s="11" t="str">
        <f t="shared" si="741"/>
        <v>2010s</v>
      </c>
      <c r="L7932" s="11" t="str">
        <f t="shared" si="742"/>
        <v>Cereal</v>
      </c>
      <c r="M7932" s="18">
        <f t="shared" si="743"/>
        <v>5.5362638888888887</v>
      </c>
    </row>
    <row r="7933" spans="1:13">
      <c r="A7933" s="4">
        <v>2013</v>
      </c>
      <c r="B7933" s="5" t="s">
        <v>266</v>
      </c>
      <c r="C7933" s="5" t="s">
        <v>275</v>
      </c>
      <c r="D7933" s="5" t="s">
        <v>17</v>
      </c>
      <c r="E7933" s="5">
        <v>140</v>
      </c>
      <c r="F7933" s="6">
        <v>500</v>
      </c>
      <c r="H7933" s="15" t="str">
        <f t="shared" si="738"/>
        <v>Low</v>
      </c>
      <c r="I7933" s="11" t="str">
        <f t="shared" si="739"/>
        <v>Small</v>
      </c>
      <c r="J7933" s="11" t="str">
        <f t="shared" si="740"/>
        <v>East</v>
      </c>
      <c r="K7933" s="11" t="str">
        <f t="shared" si="741"/>
        <v>2010s</v>
      </c>
      <c r="L7933" s="11" t="str">
        <f t="shared" si="742"/>
        <v>Pulse</v>
      </c>
      <c r="M7933" s="18">
        <f t="shared" si="743"/>
        <v>3.5714285714285716</v>
      </c>
    </row>
    <row r="7934" spans="1:13">
      <c r="A7934" s="4">
        <v>2014</v>
      </c>
      <c r="B7934" s="5" t="s">
        <v>266</v>
      </c>
      <c r="C7934" s="5" t="s">
        <v>275</v>
      </c>
      <c r="D7934" s="5" t="s">
        <v>15</v>
      </c>
      <c r="E7934" s="5">
        <v>291650</v>
      </c>
      <c r="F7934" s="6">
        <v>2142.29</v>
      </c>
      <c r="H7934" s="15" t="str">
        <f t="shared" si="738"/>
        <v>Medium</v>
      </c>
      <c r="I7934" s="11" t="str">
        <f t="shared" si="739"/>
        <v>Large</v>
      </c>
      <c r="J7934" s="11" t="str">
        <f t="shared" si="740"/>
        <v>East</v>
      </c>
      <c r="K7934" s="11" t="str">
        <f t="shared" si="741"/>
        <v>2010s</v>
      </c>
      <c r="L7934" s="11" t="str">
        <f t="shared" si="742"/>
        <v>Cereal</v>
      </c>
      <c r="M7934" s="18">
        <f t="shared" si="743"/>
        <v>7.3454140236584951E-3</v>
      </c>
    </row>
    <row r="7935" spans="1:13">
      <c r="A7935" s="4">
        <v>2014</v>
      </c>
      <c r="B7935" s="5" t="s">
        <v>266</v>
      </c>
      <c r="C7935" s="5" t="s">
        <v>275</v>
      </c>
      <c r="D7935" s="5" t="s">
        <v>16</v>
      </c>
      <c r="E7935" s="5">
        <v>790</v>
      </c>
      <c r="F7935" s="6">
        <v>2734.18</v>
      </c>
      <c r="H7935" s="15" t="str">
        <f t="shared" si="738"/>
        <v>Medium</v>
      </c>
      <c r="I7935" s="11" t="str">
        <f t="shared" si="739"/>
        <v>Small</v>
      </c>
      <c r="J7935" s="11" t="str">
        <f t="shared" si="740"/>
        <v>East</v>
      </c>
      <c r="K7935" s="11" t="str">
        <f t="shared" si="741"/>
        <v>2010s</v>
      </c>
      <c r="L7935" s="11" t="str">
        <f t="shared" si="742"/>
        <v>Cereal</v>
      </c>
      <c r="M7935" s="18">
        <f t="shared" si="743"/>
        <v>3.4609873417721517</v>
      </c>
    </row>
    <row r="7936" spans="1:13">
      <c r="A7936" s="4">
        <v>2014</v>
      </c>
      <c r="B7936" s="5" t="s">
        <v>266</v>
      </c>
      <c r="C7936" s="5" t="s">
        <v>275</v>
      </c>
      <c r="D7936" s="5" t="s">
        <v>17</v>
      </c>
      <c r="E7936" s="5">
        <v>140</v>
      </c>
      <c r="F7936" s="6">
        <v>571.42999999999995</v>
      </c>
      <c r="H7936" s="15" t="str">
        <f t="shared" si="738"/>
        <v>Low</v>
      </c>
      <c r="I7936" s="11" t="str">
        <f t="shared" si="739"/>
        <v>Small</v>
      </c>
      <c r="J7936" s="11" t="str">
        <f t="shared" si="740"/>
        <v>East</v>
      </c>
      <c r="K7936" s="11" t="str">
        <f t="shared" si="741"/>
        <v>2010s</v>
      </c>
      <c r="L7936" s="11" t="str">
        <f t="shared" si="742"/>
        <v>Pulse</v>
      </c>
      <c r="M7936" s="18">
        <f t="shared" si="743"/>
        <v>4.0816428571428567</v>
      </c>
    </row>
    <row r="7937" spans="1:13">
      <c r="A7937" s="4">
        <v>2015</v>
      </c>
      <c r="B7937" s="5" t="s">
        <v>266</v>
      </c>
      <c r="C7937" s="5" t="s">
        <v>275</v>
      </c>
      <c r="D7937" s="5" t="s">
        <v>15</v>
      </c>
      <c r="E7937" s="5">
        <v>287800</v>
      </c>
      <c r="F7937" s="6">
        <v>2324.5</v>
      </c>
      <c r="H7937" s="15" t="str">
        <f t="shared" si="738"/>
        <v>Medium</v>
      </c>
      <c r="I7937" s="11" t="str">
        <f t="shared" si="739"/>
        <v>Large</v>
      </c>
      <c r="J7937" s="11" t="str">
        <f t="shared" si="740"/>
        <v>East</v>
      </c>
      <c r="K7937" s="11" t="str">
        <f t="shared" si="741"/>
        <v>2010s</v>
      </c>
      <c r="L7937" s="11" t="str">
        <f t="shared" si="742"/>
        <v>Cereal</v>
      </c>
      <c r="M7937" s="18">
        <f t="shared" si="743"/>
        <v>8.0767894371091033E-3</v>
      </c>
    </row>
    <row r="7938" spans="1:13">
      <c r="A7938" s="4">
        <v>2015</v>
      </c>
      <c r="B7938" s="5" t="s">
        <v>266</v>
      </c>
      <c r="C7938" s="5" t="s">
        <v>275</v>
      </c>
      <c r="D7938" s="5" t="s">
        <v>16</v>
      </c>
      <c r="E7938" s="5">
        <v>950</v>
      </c>
      <c r="F7938" s="6">
        <v>2810.53</v>
      </c>
      <c r="H7938" s="15" t="str">
        <f t="shared" si="738"/>
        <v>Medium</v>
      </c>
      <c r="I7938" s="11" t="str">
        <f t="shared" si="739"/>
        <v>Small</v>
      </c>
      <c r="J7938" s="11" t="str">
        <f t="shared" si="740"/>
        <v>East</v>
      </c>
      <c r="K7938" s="11" t="str">
        <f t="shared" si="741"/>
        <v>2010s</v>
      </c>
      <c r="L7938" s="11" t="str">
        <f t="shared" si="742"/>
        <v>Cereal</v>
      </c>
      <c r="M7938" s="18">
        <f t="shared" si="743"/>
        <v>2.9584526315789477</v>
      </c>
    </row>
    <row r="7939" spans="1:13">
      <c r="A7939" s="4">
        <v>2015</v>
      </c>
      <c r="B7939" s="5" t="s">
        <v>266</v>
      </c>
      <c r="C7939" s="5" t="s">
        <v>275</v>
      </c>
      <c r="D7939" s="5" t="s">
        <v>17</v>
      </c>
      <c r="E7939" s="5">
        <v>290</v>
      </c>
      <c r="F7939" s="6">
        <v>620.69000000000005</v>
      </c>
      <c r="H7939" s="15" t="str">
        <f t="shared" ref="H7939:H8002" si="744">IF(F7939&lt;1000,"Low",IF(F7939&lt;3000,"Medium","High"))</f>
        <v>Low</v>
      </c>
      <c r="I7939" s="11" t="str">
        <f t="shared" ref="I7939:I8002" si="745">IF(E7939&lt;1000,"Small",IF(E7939&lt;5000,"Medium","Large"))</f>
        <v>Small</v>
      </c>
      <c r="J7939" s="11" t="str">
        <f t="shared" ref="J7939:J8002" si="746">IF(OR(B7939="Punjab",B7939="Haryana",B7939="Himachal Pradesh",B7939="Jammu and Kashmir",B7939="Uttarakhand",B7939="Delhi",B7939="Chandigarh"),"North",IF(OR(B7939="Tamil Nadu",B7939="Karnataka",B7939="Kerala",B7939="Andhra Pradesh",B7939="Telangana"),"South",IF(OR(B7939="Maharashtra",B7939="Gujarat",B7939="Goa",B7939="Rajasthan"),"West",IF(OR(B7939="West Bengal",B7939="Bihar",B7939="Jharkhand",B7939="Odisha",B7939="Assam",B7939="Sikkim",B7939="Arunachal Pradesh",B7939="Manipur",B7939="Meghalaya",B7939="Mizoram",B7939="Nagaland",B7939="Tripura"),"East","Central"))))</f>
        <v>East</v>
      </c>
      <c r="K7939" s="11" t="str">
        <f t="shared" ref="K7939:K8002" si="747">LEFT(A7939,3)&amp;"0s"</f>
        <v>2010s</v>
      </c>
      <c r="L7939" s="11" t="str">
        <f t="shared" ref="L7939:L8002" si="748">IF(D7939="Rice","Cereal",IF(D7939="Maize","Cereal",IF(D7939="Chickpea","Pulse",IF(D7939="Cotton","Fiber","Other"))))</f>
        <v>Pulse</v>
      </c>
      <c r="M7939" s="18">
        <f t="shared" ref="M7939:M8002" si="749">F7939/E7939</f>
        <v>2.1403103448275864</v>
      </c>
    </row>
    <row r="7940" spans="1:13">
      <c r="A7940" s="4">
        <v>2016</v>
      </c>
      <c r="B7940" s="5" t="s">
        <v>266</v>
      </c>
      <c r="C7940" s="5" t="s">
        <v>275</v>
      </c>
      <c r="D7940" s="5" t="s">
        <v>15</v>
      </c>
      <c r="E7940" s="5">
        <v>287340</v>
      </c>
      <c r="F7940" s="6">
        <v>2347.39</v>
      </c>
      <c r="H7940" s="15" t="str">
        <f t="shared" si="744"/>
        <v>Medium</v>
      </c>
      <c r="I7940" s="11" t="str">
        <f t="shared" si="745"/>
        <v>Large</v>
      </c>
      <c r="J7940" s="11" t="str">
        <f t="shared" si="746"/>
        <v>East</v>
      </c>
      <c r="K7940" s="11" t="str">
        <f t="shared" si="747"/>
        <v>2010s</v>
      </c>
      <c r="L7940" s="11" t="str">
        <f t="shared" si="748"/>
        <v>Cereal</v>
      </c>
      <c r="M7940" s="18">
        <f t="shared" si="749"/>
        <v>8.1693812208533442E-3</v>
      </c>
    </row>
    <row r="7941" spans="1:13">
      <c r="A7941" s="4">
        <v>2016</v>
      </c>
      <c r="B7941" s="5" t="s">
        <v>266</v>
      </c>
      <c r="C7941" s="5" t="s">
        <v>275</v>
      </c>
      <c r="D7941" s="5" t="s">
        <v>16</v>
      </c>
      <c r="E7941" s="5">
        <v>1100</v>
      </c>
      <c r="F7941" s="6">
        <v>2462.17</v>
      </c>
      <c r="H7941" s="15" t="str">
        <f t="shared" si="744"/>
        <v>Medium</v>
      </c>
      <c r="I7941" s="11" t="str">
        <f t="shared" si="745"/>
        <v>Medium</v>
      </c>
      <c r="J7941" s="11" t="str">
        <f t="shared" si="746"/>
        <v>East</v>
      </c>
      <c r="K7941" s="11" t="str">
        <f t="shared" si="747"/>
        <v>2010s</v>
      </c>
      <c r="L7941" s="11" t="str">
        <f t="shared" si="748"/>
        <v>Cereal</v>
      </c>
      <c r="M7941" s="18">
        <f t="shared" si="749"/>
        <v>2.2383363636363636</v>
      </c>
    </row>
    <row r="7942" spans="1:13">
      <c r="A7942" s="4">
        <v>2016</v>
      </c>
      <c r="B7942" s="5" t="s">
        <v>266</v>
      </c>
      <c r="C7942" s="5" t="s">
        <v>275</v>
      </c>
      <c r="D7942" s="5" t="s">
        <v>17</v>
      </c>
      <c r="E7942" s="5">
        <v>220</v>
      </c>
      <c r="F7942" s="6">
        <v>659.09</v>
      </c>
      <c r="H7942" s="15" t="str">
        <f t="shared" si="744"/>
        <v>Low</v>
      </c>
      <c r="I7942" s="11" t="str">
        <f t="shared" si="745"/>
        <v>Small</v>
      </c>
      <c r="J7942" s="11" t="str">
        <f t="shared" si="746"/>
        <v>East</v>
      </c>
      <c r="K7942" s="11" t="str">
        <f t="shared" si="747"/>
        <v>2010s</v>
      </c>
      <c r="L7942" s="11" t="str">
        <f t="shared" si="748"/>
        <v>Pulse</v>
      </c>
      <c r="M7942" s="18">
        <f t="shared" si="749"/>
        <v>2.9958636363636364</v>
      </c>
    </row>
    <row r="7943" spans="1:13">
      <c r="A7943" s="4">
        <v>2016</v>
      </c>
      <c r="B7943" s="5" t="s">
        <v>266</v>
      </c>
      <c r="C7943" s="5" t="s">
        <v>275</v>
      </c>
      <c r="D7943" s="5" t="s">
        <v>18</v>
      </c>
      <c r="E7943" s="5">
        <v>10</v>
      </c>
      <c r="F7943" s="6">
        <v>90</v>
      </c>
      <c r="H7943" s="15" t="str">
        <f t="shared" si="744"/>
        <v>Low</v>
      </c>
      <c r="I7943" s="11" t="str">
        <f t="shared" si="745"/>
        <v>Small</v>
      </c>
      <c r="J7943" s="11" t="str">
        <f t="shared" si="746"/>
        <v>East</v>
      </c>
      <c r="K7943" s="11" t="str">
        <f t="shared" si="747"/>
        <v>2010s</v>
      </c>
      <c r="L7943" s="11" t="str">
        <f t="shared" si="748"/>
        <v>Fiber</v>
      </c>
      <c r="M7943" s="18">
        <f t="shared" si="749"/>
        <v>9</v>
      </c>
    </row>
    <row r="7944" spans="1:13">
      <c r="A7944" s="4">
        <v>2017</v>
      </c>
      <c r="B7944" s="5" t="s">
        <v>266</v>
      </c>
      <c r="C7944" s="5" t="s">
        <v>275</v>
      </c>
      <c r="D7944" s="5" t="s">
        <v>15</v>
      </c>
      <c r="E7944" s="5">
        <v>286160</v>
      </c>
      <c r="F7944" s="6">
        <v>2478.9699999999998</v>
      </c>
      <c r="H7944" s="15" t="str">
        <f t="shared" si="744"/>
        <v>Medium</v>
      </c>
      <c r="I7944" s="11" t="str">
        <f t="shared" si="745"/>
        <v>Large</v>
      </c>
      <c r="J7944" s="11" t="str">
        <f t="shared" si="746"/>
        <v>East</v>
      </c>
      <c r="K7944" s="11" t="str">
        <f t="shared" si="747"/>
        <v>2010s</v>
      </c>
      <c r="L7944" s="11" t="str">
        <f t="shared" si="748"/>
        <v>Cereal</v>
      </c>
      <c r="M7944" s="18">
        <f t="shared" si="749"/>
        <v>8.662880905786971E-3</v>
      </c>
    </row>
    <row r="7945" spans="1:13">
      <c r="A7945" s="4">
        <v>2017</v>
      </c>
      <c r="B7945" s="5" t="s">
        <v>266</v>
      </c>
      <c r="C7945" s="5" t="s">
        <v>275</v>
      </c>
      <c r="D7945" s="5" t="s">
        <v>16</v>
      </c>
      <c r="E7945" s="5">
        <v>1110</v>
      </c>
      <c r="F7945" s="6">
        <v>2635.71</v>
      </c>
      <c r="H7945" s="15" t="str">
        <f t="shared" si="744"/>
        <v>Medium</v>
      </c>
      <c r="I7945" s="11" t="str">
        <f t="shared" si="745"/>
        <v>Medium</v>
      </c>
      <c r="J7945" s="11" t="str">
        <f t="shared" si="746"/>
        <v>East</v>
      </c>
      <c r="K7945" s="11" t="str">
        <f t="shared" si="747"/>
        <v>2010s</v>
      </c>
      <c r="L7945" s="11" t="str">
        <f t="shared" si="748"/>
        <v>Cereal</v>
      </c>
      <c r="M7945" s="18">
        <f t="shared" si="749"/>
        <v>2.3745135135135134</v>
      </c>
    </row>
    <row r="7946" spans="1:13">
      <c r="A7946" s="4">
        <v>2017</v>
      </c>
      <c r="B7946" s="5" t="s">
        <v>266</v>
      </c>
      <c r="C7946" s="5" t="s">
        <v>275</v>
      </c>
      <c r="D7946" s="5" t="s">
        <v>17</v>
      </c>
      <c r="E7946" s="5">
        <v>220</v>
      </c>
      <c r="F7946" s="6">
        <v>709.09</v>
      </c>
      <c r="H7946" s="15" t="str">
        <f t="shared" si="744"/>
        <v>Low</v>
      </c>
      <c r="I7946" s="11" t="str">
        <f t="shared" si="745"/>
        <v>Small</v>
      </c>
      <c r="J7946" s="11" t="str">
        <f t="shared" si="746"/>
        <v>East</v>
      </c>
      <c r="K7946" s="11" t="str">
        <f t="shared" si="747"/>
        <v>2010s</v>
      </c>
      <c r="L7946" s="11" t="str">
        <f t="shared" si="748"/>
        <v>Pulse</v>
      </c>
      <c r="M7946" s="18">
        <f t="shared" si="749"/>
        <v>3.2231363636363639</v>
      </c>
    </row>
    <row r="7947" spans="1:13">
      <c r="A7947" s="4">
        <v>2017</v>
      </c>
      <c r="B7947" s="5" t="s">
        <v>266</v>
      </c>
      <c r="C7947" s="5" t="s">
        <v>275</v>
      </c>
      <c r="D7947" s="5" t="s">
        <v>18</v>
      </c>
      <c r="E7947" s="5">
        <v>10</v>
      </c>
      <c r="F7947" s="6">
        <v>90</v>
      </c>
      <c r="H7947" s="15" t="str">
        <f t="shared" si="744"/>
        <v>Low</v>
      </c>
      <c r="I7947" s="11" t="str">
        <f t="shared" si="745"/>
        <v>Small</v>
      </c>
      <c r="J7947" s="11" t="str">
        <f t="shared" si="746"/>
        <v>East</v>
      </c>
      <c r="K7947" s="11" t="str">
        <f t="shared" si="747"/>
        <v>2010s</v>
      </c>
      <c r="L7947" s="11" t="str">
        <f t="shared" si="748"/>
        <v>Fiber</v>
      </c>
      <c r="M7947" s="18">
        <f t="shared" si="749"/>
        <v>9</v>
      </c>
    </row>
    <row r="7948" spans="1:13">
      <c r="A7948" s="4">
        <v>2008</v>
      </c>
      <c r="B7948" s="5" t="s">
        <v>266</v>
      </c>
      <c r="C7948" s="5" t="s">
        <v>276</v>
      </c>
      <c r="D7948" s="5" t="s">
        <v>15</v>
      </c>
      <c r="E7948" s="5">
        <v>273300</v>
      </c>
      <c r="F7948" s="6">
        <v>2069.48</v>
      </c>
      <c r="H7948" s="15" t="str">
        <f t="shared" si="744"/>
        <v>Medium</v>
      </c>
      <c r="I7948" s="11" t="str">
        <f t="shared" si="745"/>
        <v>Large</v>
      </c>
      <c r="J7948" s="11" t="str">
        <f t="shared" si="746"/>
        <v>East</v>
      </c>
      <c r="K7948" s="11" t="str">
        <f t="shared" si="747"/>
        <v>2000s</v>
      </c>
      <c r="L7948" s="11" t="str">
        <f t="shared" si="748"/>
        <v>Cereal</v>
      </c>
      <c r="M7948" s="18">
        <f t="shared" si="749"/>
        <v>7.5721917306988658E-3</v>
      </c>
    </row>
    <row r="7949" spans="1:13">
      <c r="A7949" s="4">
        <v>2008</v>
      </c>
      <c r="B7949" s="5" t="s">
        <v>266</v>
      </c>
      <c r="C7949" s="5" t="s">
        <v>276</v>
      </c>
      <c r="D7949" s="5" t="s">
        <v>16</v>
      </c>
      <c r="E7949" s="5">
        <v>210</v>
      </c>
      <c r="F7949" s="6">
        <v>571.42999999999995</v>
      </c>
      <c r="H7949" s="15" t="str">
        <f t="shared" si="744"/>
        <v>Low</v>
      </c>
      <c r="I7949" s="11" t="str">
        <f t="shared" si="745"/>
        <v>Small</v>
      </c>
      <c r="J7949" s="11" t="str">
        <f t="shared" si="746"/>
        <v>East</v>
      </c>
      <c r="K7949" s="11" t="str">
        <f t="shared" si="747"/>
        <v>2000s</v>
      </c>
      <c r="L7949" s="11" t="str">
        <f t="shared" si="748"/>
        <v>Cereal</v>
      </c>
      <c r="M7949" s="18">
        <f t="shared" si="749"/>
        <v>2.7210952380952378</v>
      </c>
    </row>
    <row r="7950" spans="1:13">
      <c r="A7950" s="4">
        <v>2008</v>
      </c>
      <c r="B7950" s="5" t="s">
        <v>266</v>
      </c>
      <c r="C7950" s="5" t="s">
        <v>276</v>
      </c>
      <c r="D7950" s="5" t="s">
        <v>17</v>
      </c>
      <c r="E7950" s="5">
        <v>10</v>
      </c>
      <c r="F7950" s="6">
        <v>1000</v>
      </c>
      <c r="H7950" s="15" t="str">
        <f t="shared" si="744"/>
        <v>Medium</v>
      </c>
      <c r="I7950" s="11" t="str">
        <f t="shared" si="745"/>
        <v>Small</v>
      </c>
      <c r="J7950" s="11" t="str">
        <f t="shared" si="746"/>
        <v>East</v>
      </c>
      <c r="K7950" s="11" t="str">
        <f t="shared" si="747"/>
        <v>2000s</v>
      </c>
      <c r="L7950" s="11" t="str">
        <f t="shared" si="748"/>
        <v>Pulse</v>
      </c>
      <c r="M7950" s="18">
        <f t="shared" si="749"/>
        <v>100</v>
      </c>
    </row>
    <row r="7951" spans="1:13">
      <c r="A7951" s="4">
        <v>2009</v>
      </c>
      <c r="B7951" s="5" t="s">
        <v>266</v>
      </c>
      <c r="C7951" s="5" t="s">
        <v>276</v>
      </c>
      <c r="D7951" s="5" t="s">
        <v>15</v>
      </c>
      <c r="E7951" s="5">
        <v>305400</v>
      </c>
      <c r="F7951" s="6">
        <v>2124.46</v>
      </c>
      <c r="H7951" s="15" t="str">
        <f t="shared" si="744"/>
        <v>Medium</v>
      </c>
      <c r="I7951" s="11" t="str">
        <f t="shared" si="745"/>
        <v>Large</v>
      </c>
      <c r="J7951" s="11" t="str">
        <f t="shared" si="746"/>
        <v>East</v>
      </c>
      <c r="K7951" s="11" t="str">
        <f t="shared" si="747"/>
        <v>2000s</v>
      </c>
      <c r="L7951" s="11" t="str">
        <f t="shared" si="748"/>
        <v>Cereal</v>
      </c>
      <c r="M7951" s="18">
        <f t="shared" si="749"/>
        <v>6.9563195808775378E-3</v>
      </c>
    </row>
    <row r="7952" spans="1:13">
      <c r="A7952" s="4">
        <v>2009</v>
      </c>
      <c r="B7952" s="5" t="s">
        <v>266</v>
      </c>
      <c r="C7952" s="5" t="s">
        <v>276</v>
      </c>
      <c r="D7952" s="5" t="s">
        <v>16</v>
      </c>
      <c r="E7952" s="5">
        <v>270</v>
      </c>
      <c r="F7952" s="6">
        <v>592.59</v>
      </c>
      <c r="H7952" s="15" t="str">
        <f t="shared" si="744"/>
        <v>Low</v>
      </c>
      <c r="I7952" s="11" t="str">
        <f t="shared" si="745"/>
        <v>Small</v>
      </c>
      <c r="J7952" s="11" t="str">
        <f t="shared" si="746"/>
        <v>East</v>
      </c>
      <c r="K7952" s="11" t="str">
        <f t="shared" si="747"/>
        <v>2000s</v>
      </c>
      <c r="L7952" s="11" t="str">
        <f t="shared" si="748"/>
        <v>Cereal</v>
      </c>
      <c r="M7952" s="18">
        <f t="shared" si="749"/>
        <v>2.1947777777777779</v>
      </c>
    </row>
    <row r="7953" spans="1:13">
      <c r="A7953" s="4">
        <v>2010</v>
      </c>
      <c r="B7953" s="5" t="s">
        <v>266</v>
      </c>
      <c r="C7953" s="5" t="s">
        <v>276</v>
      </c>
      <c r="D7953" s="5" t="s">
        <v>15</v>
      </c>
      <c r="E7953" s="5">
        <v>295510</v>
      </c>
      <c r="F7953" s="6">
        <v>2201.85</v>
      </c>
      <c r="H7953" s="15" t="str">
        <f t="shared" si="744"/>
        <v>Medium</v>
      </c>
      <c r="I7953" s="11" t="str">
        <f t="shared" si="745"/>
        <v>Large</v>
      </c>
      <c r="J7953" s="11" t="str">
        <f t="shared" si="746"/>
        <v>East</v>
      </c>
      <c r="K7953" s="11" t="str">
        <f t="shared" si="747"/>
        <v>2010s</v>
      </c>
      <c r="L7953" s="11" t="str">
        <f t="shared" si="748"/>
        <v>Cereal</v>
      </c>
      <c r="M7953" s="18">
        <f t="shared" si="749"/>
        <v>7.4510168860613853E-3</v>
      </c>
    </row>
    <row r="7954" spans="1:13">
      <c r="A7954" s="4">
        <v>2010</v>
      </c>
      <c r="B7954" s="5" t="s">
        <v>266</v>
      </c>
      <c r="C7954" s="5" t="s">
        <v>276</v>
      </c>
      <c r="D7954" s="5" t="s">
        <v>16</v>
      </c>
      <c r="E7954" s="5">
        <v>310</v>
      </c>
      <c r="F7954" s="6">
        <v>580.65</v>
      </c>
      <c r="H7954" s="15" t="str">
        <f t="shared" si="744"/>
        <v>Low</v>
      </c>
      <c r="I7954" s="11" t="str">
        <f t="shared" si="745"/>
        <v>Small</v>
      </c>
      <c r="J7954" s="11" t="str">
        <f t="shared" si="746"/>
        <v>East</v>
      </c>
      <c r="K7954" s="11" t="str">
        <f t="shared" si="747"/>
        <v>2010s</v>
      </c>
      <c r="L7954" s="11" t="str">
        <f t="shared" si="748"/>
        <v>Cereal</v>
      </c>
      <c r="M7954" s="18">
        <f t="shared" si="749"/>
        <v>1.8730645161290322</v>
      </c>
    </row>
    <row r="7955" spans="1:13">
      <c r="A7955" s="4">
        <v>2011</v>
      </c>
      <c r="B7955" s="5" t="s">
        <v>266</v>
      </c>
      <c r="C7955" s="5" t="s">
        <v>276</v>
      </c>
      <c r="D7955" s="5" t="s">
        <v>15</v>
      </c>
      <c r="E7955" s="5">
        <v>297880</v>
      </c>
      <c r="F7955" s="6">
        <v>2059.08</v>
      </c>
      <c r="H7955" s="15" t="str">
        <f t="shared" si="744"/>
        <v>Medium</v>
      </c>
      <c r="I7955" s="11" t="str">
        <f t="shared" si="745"/>
        <v>Large</v>
      </c>
      <c r="J7955" s="11" t="str">
        <f t="shared" si="746"/>
        <v>East</v>
      </c>
      <c r="K7955" s="11" t="str">
        <f t="shared" si="747"/>
        <v>2010s</v>
      </c>
      <c r="L7955" s="11" t="str">
        <f t="shared" si="748"/>
        <v>Cereal</v>
      </c>
      <c r="M7955" s="18">
        <f t="shared" si="749"/>
        <v>6.9124479656237411E-3</v>
      </c>
    </row>
    <row r="7956" spans="1:13">
      <c r="A7956" s="4">
        <v>2011</v>
      </c>
      <c r="B7956" s="5" t="s">
        <v>266</v>
      </c>
      <c r="C7956" s="5" t="s">
        <v>276</v>
      </c>
      <c r="D7956" s="5" t="s">
        <v>16</v>
      </c>
      <c r="E7956" s="5">
        <v>160</v>
      </c>
      <c r="F7956" s="6">
        <v>687.5</v>
      </c>
      <c r="H7956" s="15" t="str">
        <f t="shared" si="744"/>
        <v>Low</v>
      </c>
      <c r="I7956" s="11" t="str">
        <f t="shared" si="745"/>
        <v>Small</v>
      </c>
      <c r="J7956" s="11" t="str">
        <f t="shared" si="746"/>
        <v>East</v>
      </c>
      <c r="K7956" s="11" t="str">
        <f t="shared" si="747"/>
        <v>2010s</v>
      </c>
      <c r="L7956" s="11" t="str">
        <f t="shared" si="748"/>
        <v>Cereal</v>
      </c>
      <c r="M7956" s="18">
        <f t="shared" si="749"/>
        <v>4.296875</v>
      </c>
    </row>
    <row r="7957" spans="1:13">
      <c r="A7957" s="4">
        <v>2011</v>
      </c>
      <c r="B7957" s="5" t="s">
        <v>266</v>
      </c>
      <c r="C7957" s="5" t="s">
        <v>276</v>
      </c>
      <c r="D7957" s="5" t="s">
        <v>17</v>
      </c>
      <c r="E7957" s="5">
        <v>140</v>
      </c>
      <c r="F7957" s="6">
        <v>500</v>
      </c>
      <c r="H7957" s="15" t="str">
        <f t="shared" si="744"/>
        <v>Low</v>
      </c>
      <c r="I7957" s="11" t="str">
        <f t="shared" si="745"/>
        <v>Small</v>
      </c>
      <c r="J7957" s="11" t="str">
        <f t="shared" si="746"/>
        <v>East</v>
      </c>
      <c r="K7957" s="11" t="str">
        <f t="shared" si="747"/>
        <v>2010s</v>
      </c>
      <c r="L7957" s="11" t="str">
        <f t="shared" si="748"/>
        <v>Pulse</v>
      </c>
      <c r="M7957" s="18">
        <f t="shared" si="749"/>
        <v>3.5714285714285716</v>
      </c>
    </row>
    <row r="7958" spans="1:13">
      <c r="A7958" s="4">
        <v>2012</v>
      </c>
      <c r="B7958" s="5" t="s">
        <v>266</v>
      </c>
      <c r="C7958" s="5" t="s">
        <v>276</v>
      </c>
      <c r="D7958" s="5" t="s">
        <v>15</v>
      </c>
      <c r="E7958" s="5">
        <v>300090</v>
      </c>
      <c r="F7958" s="6">
        <v>2344.73</v>
      </c>
      <c r="H7958" s="15" t="str">
        <f t="shared" si="744"/>
        <v>Medium</v>
      </c>
      <c r="I7958" s="11" t="str">
        <f t="shared" si="745"/>
        <v>Large</v>
      </c>
      <c r="J7958" s="11" t="str">
        <f t="shared" si="746"/>
        <v>East</v>
      </c>
      <c r="K7958" s="11" t="str">
        <f t="shared" si="747"/>
        <v>2010s</v>
      </c>
      <c r="L7958" s="11" t="str">
        <f t="shared" si="748"/>
        <v>Cereal</v>
      </c>
      <c r="M7958" s="18">
        <f t="shared" si="749"/>
        <v>7.813422639874704E-3</v>
      </c>
    </row>
    <row r="7959" spans="1:13">
      <c r="A7959" s="4">
        <v>2012</v>
      </c>
      <c r="B7959" s="5" t="s">
        <v>266</v>
      </c>
      <c r="C7959" s="5" t="s">
        <v>276</v>
      </c>
      <c r="D7959" s="5" t="s">
        <v>16</v>
      </c>
      <c r="E7959" s="5">
        <v>80</v>
      </c>
      <c r="F7959" s="6">
        <v>750</v>
      </c>
      <c r="H7959" s="15" t="str">
        <f t="shared" si="744"/>
        <v>Low</v>
      </c>
      <c r="I7959" s="11" t="str">
        <f t="shared" si="745"/>
        <v>Small</v>
      </c>
      <c r="J7959" s="11" t="str">
        <f t="shared" si="746"/>
        <v>East</v>
      </c>
      <c r="K7959" s="11" t="str">
        <f t="shared" si="747"/>
        <v>2010s</v>
      </c>
      <c r="L7959" s="11" t="str">
        <f t="shared" si="748"/>
        <v>Cereal</v>
      </c>
      <c r="M7959" s="18">
        <f t="shared" si="749"/>
        <v>9.375</v>
      </c>
    </row>
    <row r="7960" spans="1:13">
      <c r="A7960" s="4">
        <v>2012</v>
      </c>
      <c r="B7960" s="5" t="s">
        <v>266</v>
      </c>
      <c r="C7960" s="5" t="s">
        <v>276</v>
      </c>
      <c r="D7960" s="5" t="s">
        <v>17</v>
      </c>
      <c r="E7960" s="5">
        <v>10</v>
      </c>
      <c r="F7960" s="6">
        <v>1000</v>
      </c>
      <c r="H7960" s="15" t="str">
        <f t="shared" si="744"/>
        <v>Medium</v>
      </c>
      <c r="I7960" s="11" t="str">
        <f t="shared" si="745"/>
        <v>Small</v>
      </c>
      <c r="J7960" s="11" t="str">
        <f t="shared" si="746"/>
        <v>East</v>
      </c>
      <c r="K7960" s="11" t="str">
        <f t="shared" si="747"/>
        <v>2010s</v>
      </c>
      <c r="L7960" s="11" t="str">
        <f t="shared" si="748"/>
        <v>Pulse</v>
      </c>
      <c r="M7960" s="18">
        <f t="shared" si="749"/>
        <v>100</v>
      </c>
    </row>
    <row r="7961" spans="1:13">
      <c r="A7961" s="4">
        <v>2013</v>
      </c>
      <c r="B7961" s="5" t="s">
        <v>266</v>
      </c>
      <c r="C7961" s="5" t="s">
        <v>276</v>
      </c>
      <c r="D7961" s="5" t="s">
        <v>15</v>
      </c>
      <c r="E7961" s="5">
        <v>314790</v>
      </c>
      <c r="F7961" s="6">
        <v>2195.27</v>
      </c>
      <c r="H7961" s="15" t="str">
        <f t="shared" si="744"/>
        <v>Medium</v>
      </c>
      <c r="I7961" s="11" t="str">
        <f t="shared" si="745"/>
        <v>Large</v>
      </c>
      <c r="J7961" s="11" t="str">
        <f t="shared" si="746"/>
        <v>East</v>
      </c>
      <c r="K7961" s="11" t="str">
        <f t="shared" si="747"/>
        <v>2010s</v>
      </c>
      <c r="L7961" s="11" t="str">
        <f t="shared" si="748"/>
        <v>Cereal</v>
      </c>
      <c r="M7961" s="18">
        <f t="shared" si="749"/>
        <v>6.9737602846342006E-3</v>
      </c>
    </row>
    <row r="7962" spans="1:13">
      <c r="A7962" s="4">
        <v>2013</v>
      </c>
      <c r="B7962" s="5" t="s">
        <v>266</v>
      </c>
      <c r="C7962" s="5" t="s">
        <v>276</v>
      </c>
      <c r="D7962" s="5" t="s">
        <v>16</v>
      </c>
      <c r="E7962" s="5">
        <v>400</v>
      </c>
      <c r="F7962" s="6">
        <v>3850</v>
      </c>
      <c r="H7962" s="15" t="str">
        <f t="shared" si="744"/>
        <v>High</v>
      </c>
      <c r="I7962" s="11" t="str">
        <f t="shared" si="745"/>
        <v>Small</v>
      </c>
      <c r="J7962" s="11" t="str">
        <f t="shared" si="746"/>
        <v>East</v>
      </c>
      <c r="K7962" s="11" t="str">
        <f t="shared" si="747"/>
        <v>2010s</v>
      </c>
      <c r="L7962" s="11" t="str">
        <f t="shared" si="748"/>
        <v>Cereal</v>
      </c>
      <c r="M7962" s="18">
        <f t="shared" si="749"/>
        <v>9.625</v>
      </c>
    </row>
    <row r="7963" spans="1:13">
      <c r="A7963" s="4">
        <v>2013</v>
      </c>
      <c r="B7963" s="5" t="s">
        <v>266</v>
      </c>
      <c r="C7963" s="5" t="s">
        <v>276</v>
      </c>
      <c r="D7963" s="5" t="s">
        <v>17</v>
      </c>
      <c r="E7963" s="5">
        <v>20</v>
      </c>
      <c r="F7963" s="6">
        <v>500</v>
      </c>
      <c r="H7963" s="15" t="str">
        <f t="shared" si="744"/>
        <v>Low</v>
      </c>
      <c r="I7963" s="11" t="str">
        <f t="shared" si="745"/>
        <v>Small</v>
      </c>
      <c r="J7963" s="11" t="str">
        <f t="shared" si="746"/>
        <v>East</v>
      </c>
      <c r="K7963" s="11" t="str">
        <f t="shared" si="747"/>
        <v>2010s</v>
      </c>
      <c r="L7963" s="11" t="str">
        <f t="shared" si="748"/>
        <v>Pulse</v>
      </c>
      <c r="M7963" s="18">
        <f t="shared" si="749"/>
        <v>25</v>
      </c>
    </row>
    <row r="7964" spans="1:13">
      <c r="A7964" s="4">
        <v>2014</v>
      </c>
      <c r="B7964" s="5" t="s">
        <v>266</v>
      </c>
      <c r="C7964" s="5" t="s">
        <v>276</v>
      </c>
      <c r="D7964" s="5" t="s">
        <v>15</v>
      </c>
      <c r="E7964" s="5">
        <v>313370</v>
      </c>
      <c r="F7964" s="6">
        <v>2102.63</v>
      </c>
      <c r="H7964" s="15" t="str">
        <f t="shared" si="744"/>
        <v>Medium</v>
      </c>
      <c r="I7964" s="11" t="str">
        <f t="shared" si="745"/>
        <v>Large</v>
      </c>
      <c r="J7964" s="11" t="str">
        <f t="shared" si="746"/>
        <v>East</v>
      </c>
      <c r="K7964" s="11" t="str">
        <f t="shared" si="747"/>
        <v>2010s</v>
      </c>
      <c r="L7964" s="11" t="str">
        <f t="shared" si="748"/>
        <v>Cereal</v>
      </c>
      <c r="M7964" s="18">
        <f t="shared" si="749"/>
        <v>6.7097360947123213E-3</v>
      </c>
    </row>
    <row r="7965" spans="1:13">
      <c r="A7965" s="4">
        <v>2014</v>
      </c>
      <c r="B7965" s="5" t="s">
        <v>266</v>
      </c>
      <c r="C7965" s="5" t="s">
        <v>276</v>
      </c>
      <c r="D7965" s="5" t="s">
        <v>16</v>
      </c>
      <c r="E7965" s="5">
        <v>300</v>
      </c>
      <c r="F7965" s="6">
        <v>2733.33</v>
      </c>
      <c r="H7965" s="15" t="str">
        <f t="shared" si="744"/>
        <v>Medium</v>
      </c>
      <c r="I7965" s="11" t="str">
        <f t="shared" si="745"/>
        <v>Small</v>
      </c>
      <c r="J7965" s="11" t="str">
        <f t="shared" si="746"/>
        <v>East</v>
      </c>
      <c r="K7965" s="11" t="str">
        <f t="shared" si="747"/>
        <v>2010s</v>
      </c>
      <c r="L7965" s="11" t="str">
        <f t="shared" si="748"/>
        <v>Cereal</v>
      </c>
      <c r="M7965" s="18">
        <f t="shared" si="749"/>
        <v>9.1111000000000004</v>
      </c>
    </row>
    <row r="7966" spans="1:13">
      <c r="A7966" s="4">
        <v>2014</v>
      </c>
      <c r="B7966" s="5" t="s">
        <v>266</v>
      </c>
      <c r="C7966" s="5" t="s">
        <v>276</v>
      </c>
      <c r="D7966" s="5" t="s">
        <v>17</v>
      </c>
      <c r="E7966" s="5">
        <v>30</v>
      </c>
      <c r="F7966" s="6">
        <v>1000</v>
      </c>
      <c r="H7966" s="15" t="str">
        <f t="shared" si="744"/>
        <v>Medium</v>
      </c>
      <c r="I7966" s="11" t="str">
        <f t="shared" si="745"/>
        <v>Small</v>
      </c>
      <c r="J7966" s="11" t="str">
        <f t="shared" si="746"/>
        <v>East</v>
      </c>
      <c r="K7966" s="11" t="str">
        <f t="shared" si="747"/>
        <v>2010s</v>
      </c>
      <c r="L7966" s="11" t="str">
        <f t="shared" si="748"/>
        <v>Pulse</v>
      </c>
      <c r="M7966" s="18">
        <f t="shared" si="749"/>
        <v>33.333333333333336</v>
      </c>
    </row>
    <row r="7967" spans="1:13">
      <c r="A7967" s="4">
        <v>2015</v>
      </c>
      <c r="B7967" s="5" t="s">
        <v>266</v>
      </c>
      <c r="C7967" s="5" t="s">
        <v>276</v>
      </c>
      <c r="D7967" s="5" t="s">
        <v>15</v>
      </c>
      <c r="E7967" s="5">
        <v>315030</v>
      </c>
      <c r="F7967" s="6">
        <v>2111.77</v>
      </c>
      <c r="H7967" s="15" t="str">
        <f t="shared" si="744"/>
        <v>Medium</v>
      </c>
      <c r="I7967" s="11" t="str">
        <f t="shared" si="745"/>
        <v>Large</v>
      </c>
      <c r="J7967" s="11" t="str">
        <f t="shared" si="746"/>
        <v>East</v>
      </c>
      <c r="K7967" s="11" t="str">
        <f t="shared" si="747"/>
        <v>2010s</v>
      </c>
      <c r="L7967" s="11" t="str">
        <f t="shared" si="748"/>
        <v>Cereal</v>
      </c>
      <c r="M7967" s="18">
        <f t="shared" si="749"/>
        <v>6.7033933276195914E-3</v>
      </c>
    </row>
    <row r="7968" spans="1:13">
      <c r="A7968" s="4">
        <v>2015</v>
      </c>
      <c r="B7968" s="5" t="s">
        <v>266</v>
      </c>
      <c r="C7968" s="5" t="s">
        <v>276</v>
      </c>
      <c r="D7968" s="5" t="s">
        <v>16</v>
      </c>
      <c r="E7968" s="5">
        <v>260</v>
      </c>
      <c r="F7968" s="6">
        <v>1384.62</v>
      </c>
      <c r="H7968" s="15" t="str">
        <f t="shared" si="744"/>
        <v>Medium</v>
      </c>
      <c r="I7968" s="11" t="str">
        <f t="shared" si="745"/>
        <v>Small</v>
      </c>
      <c r="J7968" s="11" t="str">
        <f t="shared" si="746"/>
        <v>East</v>
      </c>
      <c r="K7968" s="11" t="str">
        <f t="shared" si="747"/>
        <v>2010s</v>
      </c>
      <c r="L7968" s="11" t="str">
        <f t="shared" si="748"/>
        <v>Cereal</v>
      </c>
      <c r="M7968" s="18">
        <f t="shared" si="749"/>
        <v>5.3254615384615382</v>
      </c>
    </row>
    <row r="7969" spans="1:13">
      <c r="A7969" s="4">
        <v>2015</v>
      </c>
      <c r="B7969" s="5" t="s">
        <v>266</v>
      </c>
      <c r="C7969" s="5" t="s">
        <v>276</v>
      </c>
      <c r="D7969" s="5" t="s">
        <v>17</v>
      </c>
      <c r="E7969" s="5">
        <v>20</v>
      </c>
      <c r="F7969" s="6">
        <v>500</v>
      </c>
      <c r="H7969" s="15" t="str">
        <f t="shared" si="744"/>
        <v>Low</v>
      </c>
      <c r="I7969" s="11" t="str">
        <f t="shared" si="745"/>
        <v>Small</v>
      </c>
      <c r="J7969" s="11" t="str">
        <f t="shared" si="746"/>
        <v>East</v>
      </c>
      <c r="K7969" s="11" t="str">
        <f t="shared" si="747"/>
        <v>2010s</v>
      </c>
      <c r="L7969" s="11" t="str">
        <f t="shared" si="748"/>
        <v>Pulse</v>
      </c>
      <c r="M7969" s="18">
        <f t="shared" si="749"/>
        <v>25</v>
      </c>
    </row>
    <row r="7970" spans="1:13">
      <c r="A7970" s="4">
        <v>2016</v>
      </c>
      <c r="B7970" s="5" t="s">
        <v>266</v>
      </c>
      <c r="C7970" s="5" t="s">
        <v>276</v>
      </c>
      <c r="D7970" s="5" t="s">
        <v>15</v>
      </c>
      <c r="E7970" s="5">
        <v>320470</v>
      </c>
      <c r="F7970" s="6">
        <v>2047.11</v>
      </c>
      <c r="H7970" s="15" t="str">
        <f t="shared" si="744"/>
        <v>Medium</v>
      </c>
      <c r="I7970" s="11" t="str">
        <f t="shared" si="745"/>
        <v>Large</v>
      </c>
      <c r="J7970" s="11" t="str">
        <f t="shared" si="746"/>
        <v>East</v>
      </c>
      <c r="K7970" s="11" t="str">
        <f t="shared" si="747"/>
        <v>2010s</v>
      </c>
      <c r="L7970" s="11" t="str">
        <f t="shared" si="748"/>
        <v>Cereal</v>
      </c>
      <c r="M7970" s="18">
        <f t="shared" si="749"/>
        <v>6.3878366149717602E-3</v>
      </c>
    </row>
    <row r="7971" spans="1:13">
      <c r="A7971" s="4">
        <v>2016</v>
      </c>
      <c r="B7971" s="5" t="s">
        <v>266</v>
      </c>
      <c r="C7971" s="5" t="s">
        <v>276</v>
      </c>
      <c r="D7971" s="5" t="s">
        <v>16</v>
      </c>
      <c r="E7971" s="5">
        <v>260</v>
      </c>
      <c r="F7971" s="6">
        <v>1476.56</v>
      </c>
      <c r="H7971" s="15" t="str">
        <f t="shared" si="744"/>
        <v>Medium</v>
      </c>
      <c r="I7971" s="11" t="str">
        <f t="shared" si="745"/>
        <v>Small</v>
      </c>
      <c r="J7971" s="11" t="str">
        <f t="shared" si="746"/>
        <v>East</v>
      </c>
      <c r="K7971" s="11" t="str">
        <f t="shared" si="747"/>
        <v>2010s</v>
      </c>
      <c r="L7971" s="11" t="str">
        <f t="shared" si="748"/>
        <v>Cereal</v>
      </c>
      <c r="M7971" s="18">
        <f t="shared" si="749"/>
        <v>5.6790769230769227</v>
      </c>
    </row>
    <row r="7972" spans="1:13">
      <c r="A7972" s="4">
        <v>2016</v>
      </c>
      <c r="B7972" s="5" t="s">
        <v>266</v>
      </c>
      <c r="C7972" s="5" t="s">
        <v>276</v>
      </c>
      <c r="D7972" s="5" t="s">
        <v>17</v>
      </c>
      <c r="E7972" s="5">
        <v>120</v>
      </c>
      <c r="F7972" s="6">
        <v>663.93</v>
      </c>
      <c r="H7972" s="15" t="str">
        <f t="shared" si="744"/>
        <v>Low</v>
      </c>
      <c r="I7972" s="11" t="str">
        <f t="shared" si="745"/>
        <v>Small</v>
      </c>
      <c r="J7972" s="11" t="str">
        <f t="shared" si="746"/>
        <v>East</v>
      </c>
      <c r="K7972" s="11" t="str">
        <f t="shared" si="747"/>
        <v>2010s</v>
      </c>
      <c r="L7972" s="11" t="str">
        <f t="shared" si="748"/>
        <v>Pulse</v>
      </c>
      <c r="M7972" s="18">
        <f t="shared" si="749"/>
        <v>5.5327499999999992</v>
      </c>
    </row>
    <row r="7973" spans="1:13">
      <c r="A7973" s="4">
        <v>2016</v>
      </c>
      <c r="B7973" s="5" t="s">
        <v>266</v>
      </c>
      <c r="C7973" s="5" t="s">
        <v>276</v>
      </c>
      <c r="D7973" s="5" t="s">
        <v>18</v>
      </c>
      <c r="E7973" s="5">
        <v>20</v>
      </c>
      <c r="F7973" s="6">
        <v>72</v>
      </c>
      <c r="H7973" s="15" t="str">
        <f t="shared" si="744"/>
        <v>Low</v>
      </c>
      <c r="I7973" s="11" t="str">
        <f t="shared" si="745"/>
        <v>Small</v>
      </c>
      <c r="J7973" s="11" t="str">
        <f t="shared" si="746"/>
        <v>East</v>
      </c>
      <c r="K7973" s="11" t="str">
        <f t="shared" si="747"/>
        <v>2010s</v>
      </c>
      <c r="L7973" s="11" t="str">
        <f t="shared" si="748"/>
        <v>Fiber</v>
      </c>
      <c r="M7973" s="18">
        <f t="shared" si="749"/>
        <v>3.6</v>
      </c>
    </row>
    <row r="7974" spans="1:13">
      <c r="A7974" s="4">
        <v>2017</v>
      </c>
      <c r="B7974" s="5" t="s">
        <v>266</v>
      </c>
      <c r="C7974" s="5" t="s">
        <v>276</v>
      </c>
      <c r="D7974" s="5" t="s">
        <v>15</v>
      </c>
      <c r="E7974" s="5">
        <v>330490</v>
      </c>
      <c r="F7974" s="6">
        <v>2172.9699999999998</v>
      </c>
      <c r="H7974" s="15" t="str">
        <f t="shared" si="744"/>
        <v>Medium</v>
      </c>
      <c r="I7974" s="11" t="str">
        <f t="shared" si="745"/>
        <v>Large</v>
      </c>
      <c r="J7974" s="11" t="str">
        <f t="shared" si="746"/>
        <v>East</v>
      </c>
      <c r="K7974" s="11" t="str">
        <f t="shared" si="747"/>
        <v>2010s</v>
      </c>
      <c r="L7974" s="11" t="str">
        <f t="shared" si="748"/>
        <v>Cereal</v>
      </c>
      <c r="M7974" s="18">
        <f t="shared" si="749"/>
        <v>6.5749947048322184E-3</v>
      </c>
    </row>
    <row r="7975" spans="1:13">
      <c r="A7975" s="4">
        <v>2017</v>
      </c>
      <c r="B7975" s="5" t="s">
        <v>266</v>
      </c>
      <c r="C7975" s="5" t="s">
        <v>276</v>
      </c>
      <c r="D7975" s="5" t="s">
        <v>16</v>
      </c>
      <c r="E7975" s="5">
        <v>370</v>
      </c>
      <c r="F7975" s="6">
        <v>1816.94</v>
      </c>
      <c r="H7975" s="15" t="str">
        <f t="shared" si="744"/>
        <v>Medium</v>
      </c>
      <c r="I7975" s="11" t="str">
        <f t="shared" si="745"/>
        <v>Small</v>
      </c>
      <c r="J7975" s="11" t="str">
        <f t="shared" si="746"/>
        <v>East</v>
      </c>
      <c r="K7975" s="11" t="str">
        <f t="shared" si="747"/>
        <v>2010s</v>
      </c>
      <c r="L7975" s="11" t="str">
        <f t="shared" si="748"/>
        <v>Cereal</v>
      </c>
      <c r="M7975" s="18">
        <f t="shared" si="749"/>
        <v>4.9106486486486487</v>
      </c>
    </row>
    <row r="7976" spans="1:13">
      <c r="A7976" s="4">
        <v>2017</v>
      </c>
      <c r="B7976" s="5" t="s">
        <v>266</v>
      </c>
      <c r="C7976" s="5" t="s">
        <v>276</v>
      </c>
      <c r="D7976" s="5" t="s">
        <v>17</v>
      </c>
      <c r="E7976" s="5">
        <v>40</v>
      </c>
      <c r="F7976" s="6">
        <v>571.42999999999995</v>
      </c>
      <c r="H7976" s="15" t="str">
        <f t="shared" si="744"/>
        <v>Low</v>
      </c>
      <c r="I7976" s="11" t="str">
        <f t="shared" si="745"/>
        <v>Small</v>
      </c>
      <c r="J7976" s="11" t="str">
        <f t="shared" si="746"/>
        <v>East</v>
      </c>
      <c r="K7976" s="11" t="str">
        <f t="shared" si="747"/>
        <v>2010s</v>
      </c>
      <c r="L7976" s="11" t="str">
        <f t="shared" si="748"/>
        <v>Pulse</v>
      </c>
      <c r="M7976" s="18">
        <f t="shared" si="749"/>
        <v>14.285749999999998</v>
      </c>
    </row>
    <row r="7977" spans="1:13">
      <c r="A7977" s="4">
        <v>2017</v>
      </c>
      <c r="B7977" s="5" t="s">
        <v>266</v>
      </c>
      <c r="C7977" s="5" t="s">
        <v>276</v>
      </c>
      <c r="D7977" s="5" t="s">
        <v>18</v>
      </c>
      <c r="E7977" s="5">
        <v>10</v>
      </c>
      <c r="F7977" s="6">
        <v>64.290000000000006</v>
      </c>
      <c r="H7977" s="15" t="str">
        <f t="shared" si="744"/>
        <v>Low</v>
      </c>
      <c r="I7977" s="11" t="str">
        <f t="shared" si="745"/>
        <v>Small</v>
      </c>
      <c r="J7977" s="11" t="str">
        <f t="shared" si="746"/>
        <v>East</v>
      </c>
      <c r="K7977" s="11" t="str">
        <f t="shared" si="747"/>
        <v>2010s</v>
      </c>
      <c r="L7977" s="11" t="str">
        <f t="shared" si="748"/>
        <v>Fiber</v>
      </c>
      <c r="M7977" s="18">
        <f t="shared" si="749"/>
        <v>6.4290000000000003</v>
      </c>
    </row>
    <row r="7978" spans="1:13">
      <c r="A7978" s="4">
        <v>2008</v>
      </c>
      <c r="B7978" s="5" t="s">
        <v>277</v>
      </c>
      <c r="C7978" s="5" t="s">
        <v>278</v>
      </c>
      <c r="D7978" s="5" t="s">
        <v>15</v>
      </c>
      <c r="E7978" s="5">
        <v>1560</v>
      </c>
      <c r="F7978" s="6">
        <v>2089.7399999999998</v>
      </c>
      <c r="H7978" s="15" t="str">
        <f t="shared" si="744"/>
        <v>Medium</v>
      </c>
      <c r="I7978" s="11" t="str">
        <f t="shared" si="745"/>
        <v>Medium</v>
      </c>
      <c r="J7978" s="11" t="str">
        <f t="shared" si="746"/>
        <v>North</v>
      </c>
      <c r="K7978" s="11" t="str">
        <f t="shared" si="747"/>
        <v>2000s</v>
      </c>
      <c r="L7978" s="11" t="str">
        <f t="shared" si="748"/>
        <v>Cereal</v>
      </c>
      <c r="M7978" s="18">
        <f t="shared" si="749"/>
        <v>1.339576923076923</v>
      </c>
    </row>
    <row r="7979" spans="1:13">
      <c r="A7979" s="4">
        <v>2008</v>
      </c>
      <c r="B7979" s="5" t="s">
        <v>277</v>
      </c>
      <c r="C7979" s="5" t="s">
        <v>278</v>
      </c>
      <c r="D7979" s="5" t="s">
        <v>16</v>
      </c>
      <c r="E7979" s="5">
        <v>26320</v>
      </c>
      <c r="F7979" s="6">
        <v>1933.13</v>
      </c>
      <c r="H7979" s="15" t="str">
        <f t="shared" si="744"/>
        <v>Medium</v>
      </c>
      <c r="I7979" s="11" t="str">
        <f t="shared" si="745"/>
        <v>Large</v>
      </c>
      <c r="J7979" s="11" t="str">
        <f t="shared" si="746"/>
        <v>North</v>
      </c>
      <c r="K7979" s="11" t="str">
        <f t="shared" si="747"/>
        <v>2000s</v>
      </c>
      <c r="L7979" s="11" t="str">
        <f t="shared" si="748"/>
        <v>Cereal</v>
      </c>
      <c r="M7979" s="18">
        <f t="shared" si="749"/>
        <v>7.344718844984803E-2</v>
      </c>
    </row>
    <row r="7980" spans="1:13">
      <c r="A7980" s="4">
        <v>2008</v>
      </c>
      <c r="B7980" s="5" t="s">
        <v>277</v>
      </c>
      <c r="C7980" s="5" t="s">
        <v>278</v>
      </c>
      <c r="D7980" s="5" t="s">
        <v>17</v>
      </c>
      <c r="E7980" s="5">
        <v>160</v>
      </c>
      <c r="F7980" s="6">
        <v>125</v>
      </c>
      <c r="H7980" s="15" t="str">
        <f t="shared" si="744"/>
        <v>Low</v>
      </c>
      <c r="I7980" s="11" t="str">
        <f t="shared" si="745"/>
        <v>Small</v>
      </c>
      <c r="J7980" s="11" t="str">
        <f t="shared" si="746"/>
        <v>North</v>
      </c>
      <c r="K7980" s="11" t="str">
        <f t="shared" si="747"/>
        <v>2000s</v>
      </c>
      <c r="L7980" s="11" t="str">
        <f t="shared" si="748"/>
        <v>Pulse</v>
      </c>
      <c r="M7980" s="18">
        <f t="shared" si="749"/>
        <v>0.78125</v>
      </c>
    </row>
    <row r="7981" spans="1:13">
      <c r="A7981" s="4">
        <v>2009</v>
      </c>
      <c r="B7981" s="5" t="s">
        <v>277</v>
      </c>
      <c r="C7981" s="5" t="s">
        <v>278</v>
      </c>
      <c r="D7981" s="5" t="s">
        <v>15</v>
      </c>
      <c r="E7981" s="5">
        <v>1520</v>
      </c>
      <c r="F7981" s="6">
        <v>1973.68</v>
      </c>
      <c r="H7981" s="15" t="str">
        <f t="shared" si="744"/>
        <v>Medium</v>
      </c>
      <c r="I7981" s="11" t="str">
        <f t="shared" si="745"/>
        <v>Medium</v>
      </c>
      <c r="J7981" s="11" t="str">
        <f t="shared" si="746"/>
        <v>North</v>
      </c>
      <c r="K7981" s="11" t="str">
        <f t="shared" si="747"/>
        <v>2000s</v>
      </c>
      <c r="L7981" s="11" t="str">
        <f t="shared" si="748"/>
        <v>Cereal</v>
      </c>
      <c r="M7981" s="18">
        <f t="shared" si="749"/>
        <v>1.2984736842105264</v>
      </c>
    </row>
    <row r="7982" spans="1:13">
      <c r="A7982" s="4">
        <v>2009</v>
      </c>
      <c r="B7982" s="5" t="s">
        <v>277</v>
      </c>
      <c r="C7982" s="5" t="s">
        <v>278</v>
      </c>
      <c r="D7982" s="5" t="s">
        <v>16</v>
      </c>
      <c r="E7982" s="5">
        <v>25330</v>
      </c>
      <c r="F7982" s="6">
        <v>1981.44</v>
      </c>
      <c r="H7982" s="15" t="str">
        <f t="shared" si="744"/>
        <v>Medium</v>
      </c>
      <c r="I7982" s="11" t="str">
        <f t="shared" si="745"/>
        <v>Large</v>
      </c>
      <c r="J7982" s="11" t="str">
        <f t="shared" si="746"/>
        <v>North</v>
      </c>
      <c r="K7982" s="11" t="str">
        <f t="shared" si="747"/>
        <v>2000s</v>
      </c>
      <c r="L7982" s="11" t="str">
        <f t="shared" si="748"/>
        <v>Cereal</v>
      </c>
      <c r="M7982" s="18">
        <f t="shared" si="749"/>
        <v>7.82250296091591E-2</v>
      </c>
    </row>
    <row r="7983" spans="1:13">
      <c r="A7983" s="4">
        <v>2009</v>
      </c>
      <c r="B7983" s="5" t="s">
        <v>277</v>
      </c>
      <c r="C7983" s="5" t="s">
        <v>278</v>
      </c>
      <c r="D7983" s="5" t="s">
        <v>17</v>
      </c>
      <c r="E7983" s="5">
        <v>130</v>
      </c>
      <c r="F7983" s="6">
        <v>76.92</v>
      </c>
      <c r="H7983" s="15" t="str">
        <f t="shared" si="744"/>
        <v>Low</v>
      </c>
      <c r="I7983" s="11" t="str">
        <f t="shared" si="745"/>
        <v>Small</v>
      </c>
      <c r="J7983" s="11" t="str">
        <f t="shared" si="746"/>
        <v>North</v>
      </c>
      <c r="K7983" s="11" t="str">
        <f t="shared" si="747"/>
        <v>2000s</v>
      </c>
      <c r="L7983" s="11" t="str">
        <f t="shared" si="748"/>
        <v>Pulse</v>
      </c>
      <c r="M7983" s="18">
        <f t="shared" si="749"/>
        <v>0.59169230769230774</v>
      </c>
    </row>
    <row r="7984" spans="1:13">
      <c r="A7984" s="4">
        <v>2010</v>
      </c>
      <c r="B7984" s="5" t="s">
        <v>277</v>
      </c>
      <c r="C7984" s="5" t="s">
        <v>278</v>
      </c>
      <c r="D7984" s="5" t="s">
        <v>15</v>
      </c>
      <c r="E7984" s="5">
        <v>1510</v>
      </c>
      <c r="F7984" s="6">
        <v>2072.85</v>
      </c>
      <c r="H7984" s="15" t="str">
        <f t="shared" si="744"/>
        <v>Medium</v>
      </c>
      <c r="I7984" s="11" t="str">
        <f t="shared" si="745"/>
        <v>Medium</v>
      </c>
      <c r="J7984" s="11" t="str">
        <f t="shared" si="746"/>
        <v>North</v>
      </c>
      <c r="K7984" s="11" t="str">
        <f t="shared" si="747"/>
        <v>2010s</v>
      </c>
      <c r="L7984" s="11" t="str">
        <f t="shared" si="748"/>
        <v>Cereal</v>
      </c>
      <c r="M7984" s="18">
        <f t="shared" si="749"/>
        <v>1.3727483443708608</v>
      </c>
    </row>
    <row r="7985" spans="1:13">
      <c r="A7985" s="4">
        <v>2010</v>
      </c>
      <c r="B7985" s="5" t="s">
        <v>277</v>
      </c>
      <c r="C7985" s="5" t="s">
        <v>278</v>
      </c>
      <c r="D7985" s="5" t="s">
        <v>16</v>
      </c>
      <c r="E7985" s="5">
        <v>24580</v>
      </c>
      <c r="F7985" s="6">
        <v>2675.75</v>
      </c>
      <c r="H7985" s="15" t="str">
        <f t="shared" si="744"/>
        <v>Medium</v>
      </c>
      <c r="I7985" s="11" t="str">
        <f t="shared" si="745"/>
        <v>Large</v>
      </c>
      <c r="J7985" s="11" t="str">
        <f t="shared" si="746"/>
        <v>North</v>
      </c>
      <c r="K7985" s="11" t="str">
        <f t="shared" si="747"/>
        <v>2010s</v>
      </c>
      <c r="L7985" s="11" t="str">
        <f t="shared" si="748"/>
        <v>Cereal</v>
      </c>
      <c r="M7985" s="18">
        <f t="shared" si="749"/>
        <v>0.10885882831570383</v>
      </c>
    </row>
    <row r="7986" spans="1:13">
      <c r="A7986" s="4">
        <v>2010</v>
      </c>
      <c r="B7986" s="5" t="s">
        <v>277</v>
      </c>
      <c r="C7986" s="5" t="s">
        <v>278</v>
      </c>
      <c r="D7986" s="5" t="s">
        <v>17</v>
      </c>
      <c r="E7986" s="5">
        <v>140</v>
      </c>
      <c r="F7986" s="6">
        <v>642.86</v>
      </c>
      <c r="H7986" s="15" t="str">
        <f t="shared" si="744"/>
        <v>Low</v>
      </c>
      <c r="I7986" s="11" t="str">
        <f t="shared" si="745"/>
        <v>Small</v>
      </c>
      <c r="J7986" s="11" t="str">
        <f t="shared" si="746"/>
        <v>North</v>
      </c>
      <c r="K7986" s="11" t="str">
        <f t="shared" si="747"/>
        <v>2010s</v>
      </c>
      <c r="L7986" s="11" t="str">
        <f t="shared" si="748"/>
        <v>Pulse</v>
      </c>
      <c r="M7986" s="18">
        <f t="shared" si="749"/>
        <v>4.5918571428571431</v>
      </c>
    </row>
    <row r="7987" spans="1:13">
      <c r="A7987" s="4">
        <v>2011</v>
      </c>
      <c r="B7987" s="5" t="s">
        <v>277</v>
      </c>
      <c r="C7987" s="5" t="s">
        <v>278</v>
      </c>
      <c r="D7987" s="5" t="s">
        <v>15</v>
      </c>
      <c r="E7987" s="5">
        <v>1500</v>
      </c>
      <c r="F7987" s="6">
        <v>2073.33</v>
      </c>
      <c r="H7987" s="15" t="str">
        <f t="shared" si="744"/>
        <v>Medium</v>
      </c>
      <c r="I7987" s="11" t="str">
        <f t="shared" si="745"/>
        <v>Medium</v>
      </c>
      <c r="J7987" s="11" t="str">
        <f t="shared" si="746"/>
        <v>North</v>
      </c>
      <c r="K7987" s="11" t="str">
        <f t="shared" si="747"/>
        <v>2010s</v>
      </c>
      <c r="L7987" s="11" t="str">
        <f t="shared" si="748"/>
        <v>Cereal</v>
      </c>
      <c r="M7987" s="18">
        <f t="shared" si="749"/>
        <v>1.38222</v>
      </c>
    </row>
    <row r="7988" spans="1:13">
      <c r="A7988" s="4">
        <v>2011</v>
      </c>
      <c r="B7988" s="5" t="s">
        <v>277</v>
      </c>
      <c r="C7988" s="5" t="s">
        <v>278</v>
      </c>
      <c r="D7988" s="5" t="s">
        <v>16</v>
      </c>
      <c r="E7988" s="5">
        <v>24460</v>
      </c>
      <c r="F7988" s="6">
        <v>2576.04</v>
      </c>
      <c r="H7988" s="15" t="str">
        <f t="shared" si="744"/>
        <v>Medium</v>
      </c>
      <c r="I7988" s="11" t="str">
        <f t="shared" si="745"/>
        <v>Large</v>
      </c>
      <c r="J7988" s="11" t="str">
        <f t="shared" si="746"/>
        <v>North</v>
      </c>
      <c r="K7988" s="11" t="str">
        <f t="shared" si="747"/>
        <v>2010s</v>
      </c>
      <c r="L7988" s="11" t="str">
        <f t="shared" si="748"/>
        <v>Cereal</v>
      </c>
      <c r="M7988" s="18">
        <f t="shared" si="749"/>
        <v>0.10531643499591169</v>
      </c>
    </row>
    <row r="7989" spans="1:13">
      <c r="A7989" s="4">
        <v>2011</v>
      </c>
      <c r="B7989" s="5" t="s">
        <v>277</v>
      </c>
      <c r="C7989" s="5" t="s">
        <v>278</v>
      </c>
      <c r="D7989" s="5" t="s">
        <v>17</v>
      </c>
      <c r="E7989" s="5">
        <v>130</v>
      </c>
      <c r="F7989" s="6">
        <v>1307.69</v>
      </c>
      <c r="H7989" s="15" t="str">
        <f t="shared" si="744"/>
        <v>Medium</v>
      </c>
      <c r="I7989" s="11" t="str">
        <f t="shared" si="745"/>
        <v>Small</v>
      </c>
      <c r="J7989" s="11" t="str">
        <f t="shared" si="746"/>
        <v>North</v>
      </c>
      <c r="K7989" s="11" t="str">
        <f t="shared" si="747"/>
        <v>2010s</v>
      </c>
      <c r="L7989" s="11" t="str">
        <f t="shared" si="748"/>
        <v>Pulse</v>
      </c>
      <c r="M7989" s="18">
        <f t="shared" si="749"/>
        <v>10.059153846153846</v>
      </c>
    </row>
    <row r="7990" spans="1:13">
      <c r="A7990" s="4">
        <v>2012</v>
      </c>
      <c r="B7990" s="5" t="s">
        <v>277</v>
      </c>
      <c r="C7990" s="5" t="s">
        <v>278</v>
      </c>
      <c r="D7990" s="5" t="s">
        <v>15</v>
      </c>
      <c r="E7990" s="5">
        <v>1500</v>
      </c>
      <c r="F7990" s="6">
        <v>2106.67</v>
      </c>
      <c r="H7990" s="15" t="str">
        <f t="shared" si="744"/>
        <v>Medium</v>
      </c>
      <c r="I7990" s="11" t="str">
        <f t="shared" si="745"/>
        <v>Medium</v>
      </c>
      <c r="J7990" s="11" t="str">
        <f t="shared" si="746"/>
        <v>North</v>
      </c>
      <c r="K7990" s="11" t="str">
        <f t="shared" si="747"/>
        <v>2010s</v>
      </c>
      <c r="L7990" s="11" t="str">
        <f t="shared" si="748"/>
        <v>Cereal</v>
      </c>
      <c r="M7990" s="18">
        <f t="shared" si="749"/>
        <v>1.4044466666666666</v>
      </c>
    </row>
    <row r="7991" spans="1:13">
      <c r="A7991" s="4">
        <v>2012</v>
      </c>
      <c r="B7991" s="5" t="s">
        <v>277</v>
      </c>
      <c r="C7991" s="5" t="s">
        <v>278</v>
      </c>
      <c r="D7991" s="5" t="s">
        <v>16</v>
      </c>
      <c r="E7991" s="5">
        <v>24090</v>
      </c>
      <c r="F7991" s="6">
        <v>2377.75</v>
      </c>
      <c r="H7991" s="15" t="str">
        <f t="shared" si="744"/>
        <v>Medium</v>
      </c>
      <c r="I7991" s="11" t="str">
        <f t="shared" si="745"/>
        <v>Large</v>
      </c>
      <c r="J7991" s="11" t="str">
        <f t="shared" si="746"/>
        <v>North</v>
      </c>
      <c r="K7991" s="11" t="str">
        <f t="shared" si="747"/>
        <v>2010s</v>
      </c>
      <c r="L7991" s="11" t="str">
        <f t="shared" si="748"/>
        <v>Cereal</v>
      </c>
      <c r="M7991" s="18">
        <f t="shared" si="749"/>
        <v>9.8702781237027817E-2</v>
      </c>
    </row>
    <row r="7992" spans="1:13">
      <c r="A7992" s="4">
        <v>2012</v>
      </c>
      <c r="B7992" s="5" t="s">
        <v>277</v>
      </c>
      <c r="C7992" s="5" t="s">
        <v>278</v>
      </c>
      <c r="D7992" s="5" t="s">
        <v>17</v>
      </c>
      <c r="E7992" s="5">
        <v>110</v>
      </c>
      <c r="F7992" s="6">
        <v>909.09</v>
      </c>
      <c r="H7992" s="15" t="str">
        <f t="shared" si="744"/>
        <v>Low</v>
      </c>
      <c r="I7992" s="11" t="str">
        <f t="shared" si="745"/>
        <v>Small</v>
      </c>
      <c r="J7992" s="11" t="str">
        <f t="shared" si="746"/>
        <v>North</v>
      </c>
      <c r="K7992" s="11" t="str">
        <f t="shared" si="747"/>
        <v>2010s</v>
      </c>
      <c r="L7992" s="11" t="str">
        <f t="shared" si="748"/>
        <v>Pulse</v>
      </c>
      <c r="M7992" s="18">
        <f t="shared" si="749"/>
        <v>8.2644545454545462</v>
      </c>
    </row>
    <row r="7993" spans="1:13">
      <c r="A7993" s="4">
        <v>2013</v>
      </c>
      <c r="B7993" s="5" t="s">
        <v>277</v>
      </c>
      <c r="C7993" s="5" t="s">
        <v>278</v>
      </c>
      <c r="D7993" s="5" t="s">
        <v>15</v>
      </c>
      <c r="E7993" s="5">
        <v>1460</v>
      </c>
      <c r="F7993" s="6">
        <v>2075.34</v>
      </c>
      <c r="H7993" s="15" t="str">
        <f t="shared" si="744"/>
        <v>Medium</v>
      </c>
      <c r="I7993" s="11" t="str">
        <f t="shared" si="745"/>
        <v>Medium</v>
      </c>
      <c r="J7993" s="11" t="str">
        <f t="shared" si="746"/>
        <v>North</v>
      </c>
      <c r="K7993" s="11" t="str">
        <f t="shared" si="747"/>
        <v>2010s</v>
      </c>
      <c r="L7993" s="11" t="str">
        <f t="shared" si="748"/>
        <v>Cereal</v>
      </c>
      <c r="M7993" s="18">
        <f t="shared" si="749"/>
        <v>1.4214657534246575</v>
      </c>
    </row>
    <row r="7994" spans="1:13">
      <c r="A7994" s="4">
        <v>2013</v>
      </c>
      <c r="B7994" s="5" t="s">
        <v>277</v>
      </c>
      <c r="C7994" s="5" t="s">
        <v>278</v>
      </c>
      <c r="D7994" s="5" t="s">
        <v>16</v>
      </c>
      <c r="E7994" s="5">
        <v>25510</v>
      </c>
      <c r="F7994" s="6">
        <v>2203.84</v>
      </c>
      <c r="H7994" s="15" t="str">
        <f t="shared" si="744"/>
        <v>Medium</v>
      </c>
      <c r="I7994" s="11" t="str">
        <f t="shared" si="745"/>
        <v>Large</v>
      </c>
      <c r="J7994" s="11" t="str">
        <f t="shared" si="746"/>
        <v>North</v>
      </c>
      <c r="K7994" s="11" t="str">
        <f t="shared" si="747"/>
        <v>2010s</v>
      </c>
      <c r="L7994" s="11" t="str">
        <f t="shared" si="748"/>
        <v>Cereal</v>
      </c>
      <c r="M7994" s="18">
        <f t="shared" si="749"/>
        <v>8.6391219129753047E-2</v>
      </c>
    </row>
    <row r="7995" spans="1:13">
      <c r="A7995" s="4">
        <v>2013</v>
      </c>
      <c r="B7995" s="5" t="s">
        <v>277</v>
      </c>
      <c r="C7995" s="5" t="s">
        <v>278</v>
      </c>
      <c r="D7995" s="5" t="s">
        <v>17</v>
      </c>
      <c r="E7995" s="5">
        <v>110</v>
      </c>
      <c r="F7995" s="6">
        <v>909.09</v>
      </c>
      <c r="H7995" s="15" t="str">
        <f t="shared" si="744"/>
        <v>Low</v>
      </c>
      <c r="I7995" s="11" t="str">
        <f t="shared" si="745"/>
        <v>Small</v>
      </c>
      <c r="J7995" s="11" t="str">
        <f t="shared" si="746"/>
        <v>North</v>
      </c>
      <c r="K7995" s="11" t="str">
        <f t="shared" si="747"/>
        <v>2010s</v>
      </c>
      <c r="L7995" s="11" t="str">
        <f t="shared" si="748"/>
        <v>Pulse</v>
      </c>
      <c r="M7995" s="18">
        <f t="shared" si="749"/>
        <v>8.2644545454545462</v>
      </c>
    </row>
    <row r="7996" spans="1:13">
      <c r="A7996" s="4">
        <v>2014</v>
      </c>
      <c r="B7996" s="5" t="s">
        <v>277</v>
      </c>
      <c r="C7996" s="5" t="s">
        <v>278</v>
      </c>
      <c r="D7996" s="5" t="s">
        <v>15</v>
      </c>
      <c r="E7996" s="5">
        <v>1440</v>
      </c>
      <c r="F7996" s="6">
        <v>2291.67</v>
      </c>
      <c r="H7996" s="15" t="str">
        <f t="shared" si="744"/>
        <v>Medium</v>
      </c>
      <c r="I7996" s="11" t="str">
        <f t="shared" si="745"/>
        <v>Medium</v>
      </c>
      <c r="J7996" s="11" t="str">
        <f t="shared" si="746"/>
        <v>North</v>
      </c>
      <c r="K7996" s="11" t="str">
        <f t="shared" si="747"/>
        <v>2010s</v>
      </c>
      <c r="L7996" s="11" t="str">
        <f t="shared" si="748"/>
        <v>Cereal</v>
      </c>
      <c r="M7996" s="18">
        <f t="shared" si="749"/>
        <v>1.5914375000000001</v>
      </c>
    </row>
    <row r="7997" spans="1:13">
      <c r="A7997" s="4">
        <v>2014</v>
      </c>
      <c r="B7997" s="5" t="s">
        <v>277</v>
      </c>
      <c r="C7997" s="5" t="s">
        <v>278</v>
      </c>
      <c r="D7997" s="5" t="s">
        <v>16</v>
      </c>
      <c r="E7997" s="5">
        <v>25240</v>
      </c>
      <c r="F7997" s="6">
        <v>1889.07</v>
      </c>
      <c r="H7997" s="15" t="str">
        <f t="shared" si="744"/>
        <v>Medium</v>
      </c>
      <c r="I7997" s="11" t="str">
        <f t="shared" si="745"/>
        <v>Large</v>
      </c>
      <c r="J7997" s="11" t="str">
        <f t="shared" si="746"/>
        <v>North</v>
      </c>
      <c r="K7997" s="11" t="str">
        <f t="shared" si="747"/>
        <v>2010s</v>
      </c>
      <c r="L7997" s="11" t="str">
        <f t="shared" si="748"/>
        <v>Cereal</v>
      </c>
      <c r="M7997" s="18">
        <f t="shared" si="749"/>
        <v>7.4844294770206016E-2</v>
      </c>
    </row>
    <row r="7998" spans="1:13">
      <c r="A7998" s="4">
        <v>2014</v>
      </c>
      <c r="B7998" s="5" t="s">
        <v>277</v>
      </c>
      <c r="C7998" s="5" t="s">
        <v>278</v>
      </c>
      <c r="D7998" s="5" t="s">
        <v>17</v>
      </c>
      <c r="E7998" s="5">
        <v>110</v>
      </c>
      <c r="F7998" s="6">
        <v>818.18</v>
      </c>
      <c r="H7998" s="15" t="str">
        <f t="shared" si="744"/>
        <v>Low</v>
      </c>
      <c r="I7998" s="11" t="str">
        <f t="shared" si="745"/>
        <v>Small</v>
      </c>
      <c r="J7998" s="11" t="str">
        <f t="shared" si="746"/>
        <v>North</v>
      </c>
      <c r="K7998" s="11" t="str">
        <f t="shared" si="747"/>
        <v>2010s</v>
      </c>
      <c r="L7998" s="11" t="str">
        <f t="shared" si="748"/>
        <v>Pulse</v>
      </c>
      <c r="M7998" s="18">
        <f t="shared" si="749"/>
        <v>7.4379999999999997</v>
      </c>
    </row>
    <row r="7999" spans="1:13">
      <c r="A7999" s="4">
        <v>2015</v>
      </c>
      <c r="B7999" s="5" t="s">
        <v>277</v>
      </c>
      <c r="C7999" s="5" t="s">
        <v>278</v>
      </c>
      <c r="D7999" s="5" t="s">
        <v>15</v>
      </c>
      <c r="E7999" s="5">
        <v>1430</v>
      </c>
      <c r="F7999" s="6">
        <v>2076.92</v>
      </c>
      <c r="H7999" s="15" t="str">
        <f t="shared" si="744"/>
        <v>Medium</v>
      </c>
      <c r="I7999" s="11" t="str">
        <f t="shared" si="745"/>
        <v>Medium</v>
      </c>
      <c r="J7999" s="11" t="str">
        <f t="shared" si="746"/>
        <v>North</v>
      </c>
      <c r="K7999" s="11" t="str">
        <f t="shared" si="747"/>
        <v>2010s</v>
      </c>
      <c r="L7999" s="11" t="str">
        <f t="shared" si="748"/>
        <v>Cereal</v>
      </c>
      <c r="M7999" s="18">
        <f t="shared" si="749"/>
        <v>1.4523916083916084</v>
      </c>
    </row>
    <row r="8000" spans="1:13">
      <c r="A8000" s="4">
        <v>2015</v>
      </c>
      <c r="B8000" s="5" t="s">
        <v>277</v>
      </c>
      <c r="C8000" s="5" t="s">
        <v>278</v>
      </c>
      <c r="D8000" s="5" t="s">
        <v>16</v>
      </c>
      <c r="E8000" s="5">
        <v>24510</v>
      </c>
      <c r="F8000" s="6">
        <v>2736.43</v>
      </c>
      <c r="H8000" s="15" t="str">
        <f t="shared" si="744"/>
        <v>Medium</v>
      </c>
      <c r="I8000" s="11" t="str">
        <f t="shared" si="745"/>
        <v>Large</v>
      </c>
      <c r="J8000" s="11" t="str">
        <f t="shared" si="746"/>
        <v>North</v>
      </c>
      <c r="K8000" s="11" t="str">
        <f t="shared" si="747"/>
        <v>2010s</v>
      </c>
      <c r="L8000" s="11" t="str">
        <f t="shared" si="748"/>
        <v>Cereal</v>
      </c>
      <c r="M8000" s="18">
        <f t="shared" si="749"/>
        <v>0.11164545083639331</v>
      </c>
    </row>
    <row r="8001" spans="1:13">
      <c r="A8001" s="4">
        <v>2015</v>
      </c>
      <c r="B8001" s="5" t="s">
        <v>277</v>
      </c>
      <c r="C8001" s="5" t="s">
        <v>278</v>
      </c>
      <c r="D8001" s="5" t="s">
        <v>17</v>
      </c>
      <c r="E8001" s="5">
        <v>80</v>
      </c>
      <c r="F8001" s="6">
        <v>1000</v>
      </c>
      <c r="H8001" s="15" t="str">
        <f t="shared" si="744"/>
        <v>Medium</v>
      </c>
      <c r="I8001" s="11" t="str">
        <f t="shared" si="745"/>
        <v>Small</v>
      </c>
      <c r="J8001" s="11" t="str">
        <f t="shared" si="746"/>
        <v>North</v>
      </c>
      <c r="K8001" s="11" t="str">
        <f t="shared" si="747"/>
        <v>2010s</v>
      </c>
      <c r="L8001" s="11" t="str">
        <f t="shared" si="748"/>
        <v>Pulse</v>
      </c>
      <c r="M8001" s="18">
        <f t="shared" si="749"/>
        <v>12.5</v>
      </c>
    </row>
    <row r="8002" spans="1:13">
      <c r="A8002" s="4">
        <v>2016</v>
      </c>
      <c r="B8002" s="5" t="s">
        <v>277</v>
      </c>
      <c r="C8002" s="5" t="s">
        <v>278</v>
      </c>
      <c r="D8002" s="5" t="s">
        <v>15</v>
      </c>
      <c r="E8002" s="5">
        <v>1410</v>
      </c>
      <c r="F8002" s="6">
        <v>2078.5</v>
      </c>
      <c r="H8002" s="15" t="str">
        <f t="shared" si="744"/>
        <v>Medium</v>
      </c>
      <c r="I8002" s="11" t="str">
        <f t="shared" si="745"/>
        <v>Medium</v>
      </c>
      <c r="J8002" s="11" t="str">
        <f t="shared" si="746"/>
        <v>North</v>
      </c>
      <c r="K8002" s="11" t="str">
        <f t="shared" si="747"/>
        <v>2010s</v>
      </c>
      <c r="L8002" s="11" t="str">
        <f t="shared" si="748"/>
        <v>Cereal</v>
      </c>
      <c r="M8002" s="18">
        <f t="shared" si="749"/>
        <v>1.4741134751773051</v>
      </c>
    </row>
    <row r="8003" spans="1:13">
      <c r="A8003" s="4">
        <v>2016</v>
      </c>
      <c r="B8003" s="5" t="s">
        <v>277</v>
      </c>
      <c r="C8003" s="5" t="s">
        <v>278</v>
      </c>
      <c r="D8003" s="5" t="s">
        <v>16</v>
      </c>
      <c r="E8003" s="5">
        <v>23090</v>
      </c>
      <c r="F8003" s="6">
        <v>1981.64</v>
      </c>
      <c r="H8003" s="15" t="str">
        <f t="shared" ref="H8003:H8066" si="750">IF(F8003&lt;1000,"Low",IF(F8003&lt;3000,"Medium","High"))</f>
        <v>Medium</v>
      </c>
      <c r="I8003" s="11" t="str">
        <f t="shared" ref="I8003:I8066" si="751">IF(E8003&lt;1000,"Small",IF(E8003&lt;5000,"Medium","Large"))</f>
        <v>Large</v>
      </c>
      <c r="J8003" s="11" t="str">
        <f t="shared" ref="J8003:J8066" si="752">IF(OR(B8003="Punjab",B8003="Haryana",B8003="Himachal Pradesh",B8003="Jammu and Kashmir",B8003="Uttarakhand",B8003="Delhi",B8003="Chandigarh"),"North",IF(OR(B8003="Tamil Nadu",B8003="Karnataka",B8003="Kerala",B8003="Andhra Pradesh",B8003="Telangana"),"South",IF(OR(B8003="Maharashtra",B8003="Gujarat",B8003="Goa",B8003="Rajasthan"),"West",IF(OR(B8003="West Bengal",B8003="Bihar",B8003="Jharkhand",B8003="Odisha",B8003="Assam",B8003="Sikkim",B8003="Arunachal Pradesh",B8003="Manipur",B8003="Meghalaya",B8003="Mizoram",B8003="Nagaland",B8003="Tripura"),"East","Central"))))</f>
        <v>North</v>
      </c>
      <c r="K8003" s="11" t="str">
        <f t="shared" ref="K8003:K8066" si="753">LEFT(A8003,3)&amp;"0s"</f>
        <v>2010s</v>
      </c>
      <c r="L8003" s="11" t="str">
        <f t="shared" ref="L8003:L8066" si="754">IF(D8003="Rice","Cereal",IF(D8003="Maize","Cereal",IF(D8003="Chickpea","Pulse",IF(D8003="Cotton","Fiber","Other"))))</f>
        <v>Cereal</v>
      </c>
      <c r="M8003" s="18">
        <f t="shared" ref="M8003:M8066" si="755">F8003/E8003</f>
        <v>8.5822433954092683E-2</v>
      </c>
    </row>
    <row r="8004" spans="1:13">
      <c r="A8004" s="4">
        <v>2016</v>
      </c>
      <c r="B8004" s="5" t="s">
        <v>277</v>
      </c>
      <c r="C8004" s="5" t="s">
        <v>278</v>
      </c>
      <c r="D8004" s="5" t="s">
        <v>17</v>
      </c>
      <c r="E8004" s="5">
        <v>100</v>
      </c>
      <c r="F8004" s="6">
        <v>78.430000000000007</v>
      </c>
      <c r="H8004" s="15" t="str">
        <f t="shared" si="750"/>
        <v>Low</v>
      </c>
      <c r="I8004" s="11" t="str">
        <f t="shared" si="751"/>
        <v>Small</v>
      </c>
      <c r="J8004" s="11" t="str">
        <f t="shared" si="752"/>
        <v>North</v>
      </c>
      <c r="K8004" s="11" t="str">
        <f t="shared" si="753"/>
        <v>2010s</v>
      </c>
      <c r="L8004" s="11" t="str">
        <f t="shared" si="754"/>
        <v>Pulse</v>
      </c>
      <c r="M8004" s="18">
        <f t="shared" si="755"/>
        <v>0.78430000000000011</v>
      </c>
    </row>
    <row r="8005" spans="1:13">
      <c r="A8005" s="4">
        <v>2017</v>
      </c>
      <c r="B8005" s="5" t="s">
        <v>277</v>
      </c>
      <c r="C8005" s="5" t="s">
        <v>278</v>
      </c>
      <c r="D8005" s="5" t="s">
        <v>15</v>
      </c>
      <c r="E8005" s="5">
        <v>1430</v>
      </c>
      <c r="F8005" s="6">
        <v>2090.34</v>
      </c>
      <c r="H8005" s="15" t="str">
        <f t="shared" si="750"/>
        <v>Medium</v>
      </c>
      <c r="I8005" s="11" t="str">
        <f t="shared" si="751"/>
        <v>Medium</v>
      </c>
      <c r="J8005" s="11" t="str">
        <f t="shared" si="752"/>
        <v>North</v>
      </c>
      <c r="K8005" s="11" t="str">
        <f t="shared" si="753"/>
        <v>2010s</v>
      </c>
      <c r="L8005" s="11" t="str">
        <f t="shared" si="754"/>
        <v>Cereal</v>
      </c>
      <c r="M8005" s="18">
        <f t="shared" si="755"/>
        <v>1.461776223776224</v>
      </c>
    </row>
    <row r="8006" spans="1:13">
      <c r="A8006" s="4">
        <v>2017</v>
      </c>
      <c r="B8006" s="5" t="s">
        <v>277</v>
      </c>
      <c r="C8006" s="5" t="s">
        <v>278</v>
      </c>
      <c r="D8006" s="5" t="s">
        <v>16</v>
      </c>
      <c r="E8006" s="5">
        <v>24510</v>
      </c>
      <c r="F8006" s="6">
        <v>2818.19</v>
      </c>
      <c r="H8006" s="15" t="str">
        <f t="shared" si="750"/>
        <v>Medium</v>
      </c>
      <c r="I8006" s="11" t="str">
        <f t="shared" si="751"/>
        <v>Large</v>
      </c>
      <c r="J8006" s="11" t="str">
        <f t="shared" si="752"/>
        <v>North</v>
      </c>
      <c r="K8006" s="11" t="str">
        <f t="shared" si="753"/>
        <v>2010s</v>
      </c>
      <c r="L8006" s="11" t="str">
        <f t="shared" si="754"/>
        <v>Cereal</v>
      </c>
      <c r="M8006" s="18">
        <f t="shared" si="755"/>
        <v>0.1149812321501428</v>
      </c>
    </row>
    <row r="8007" spans="1:13">
      <c r="A8007" s="4">
        <v>2017</v>
      </c>
      <c r="B8007" s="5" t="s">
        <v>277</v>
      </c>
      <c r="C8007" s="5" t="s">
        <v>278</v>
      </c>
      <c r="D8007" s="5" t="s">
        <v>17</v>
      </c>
      <c r="E8007" s="5">
        <v>80</v>
      </c>
      <c r="F8007" s="6">
        <v>1025.6400000000001</v>
      </c>
      <c r="H8007" s="15" t="str">
        <f t="shared" si="750"/>
        <v>Medium</v>
      </c>
      <c r="I8007" s="11" t="str">
        <f t="shared" si="751"/>
        <v>Small</v>
      </c>
      <c r="J8007" s="11" t="str">
        <f t="shared" si="752"/>
        <v>North</v>
      </c>
      <c r="K8007" s="11" t="str">
        <f t="shared" si="753"/>
        <v>2010s</v>
      </c>
      <c r="L8007" s="11" t="str">
        <f t="shared" si="754"/>
        <v>Pulse</v>
      </c>
      <c r="M8007" s="18">
        <f t="shared" si="755"/>
        <v>12.820500000000001</v>
      </c>
    </row>
    <row r="8008" spans="1:13">
      <c r="A8008" s="4">
        <v>2008</v>
      </c>
      <c r="B8008" s="5" t="s">
        <v>277</v>
      </c>
      <c r="C8008" s="5" t="s">
        <v>279</v>
      </c>
      <c r="D8008" s="5" t="s">
        <v>15</v>
      </c>
      <c r="E8008" s="5">
        <v>2670</v>
      </c>
      <c r="F8008" s="6">
        <v>1232.21</v>
      </c>
      <c r="H8008" s="15" t="str">
        <f t="shared" si="750"/>
        <v>Medium</v>
      </c>
      <c r="I8008" s="11" t="str">
        <f t="shared" si="751"/>
        <v>Medium</v>
      </c>
      <c r="J8008" s="11" t="str">
        <f t="shared" si="752"/>
        <v>North</v>
      </c>
      <c r="K8008" s="11" t="str">
        <f t="shared" si="753"/>
        <v>2000s</v>
      </c>
      <c r="L8008" s="11" t="str">
        <f t="shared" si="754"/>
        <v>Cereal</v>
      </c>
      <c r="M8008" s="18">
        <f t="shared" si="755"/>
        <v>0.46150187265917603</v>
      </c>
    </row>
    <row r="8009" spans="1:13">
      <c r="A8009" s="4">
        <v>2008</v>
      </c>
      <c r="B8009" s="5" t="s">
        <v>277</v>
      </c>
      <c r="C8009" s="5" t="s">
        <v>279</v>
      </c>
      <c r="D8009" s="5" t="s">
        <v>16</v>
      </c>
      <c r="E8009" s="5">
        <v>28390</v>
      </c>
      <c r="F8009" s="6">
        <v>2606.1999999999998</v>
      </c>
      <c r="H8009" s="15" t="str">
        <f t="shared" si="750"/>
        <v>Medium</v>
      </c>
      <c r="I8009" s="11" t="str">
        <f t="shared" si="751"/>
        <v>Large</v>
      </c>
      <c r="J8009" s="11" t="str">
        <f t="shared" si="752"/>
        <v>North</v>
      </c>
      <c r="K8009" s="11" t="str">
        <f t="shared" si="753"/>
        <v>2000s</v>
      </c>
      <c r="L8009" s="11" t="str">
        <f t="shared" si="754"/>
        <v>Cereal</v>
      </c>
      <c r="M8009" s="18">
        <f t="shared" si="755"/>
        <v>9.1799929552659379E-2</v>
      </c>
    </row>
    <row r="8010" spans="1:13">
      <c r="A8010" s="4">
        <v>2009</v>
      </c>
      <c r="B8010" s="5" t="s">
        <v>277</v>
      </c>
      <c r="C8010" s="5" t="s">
        <v>279</v>
      </c>
      <c r="D8010" s="5" t="s">
        <v>15</v>
      </c>
      <c r="E8010" s="5">
        <v>2650</v>
      </c>
      <c r="F8010" s="6">
        <v>1143.4000000000001</v>
      </c>
      <c r="H8010" s="15" t="str">
        <f t="shared" si="750"/>
        <v>Medium</v>
      </c>
      <c r="I8010" s="11" t="str">
        <f t="shared" si="751"/>
        <v>Medium</v>
      </c>
      <c r="J8010" s="11" t="str">
        <f t="shared" si="752"/>
        <v>North</v>
      </c>
      <c r="K8010" s="11" t="str">
        <f t="shared" si="753"/>
        <v>2000s</v>
      </c>
      <c r="L8010" s="11" t="str">
        <f t="shared" si="754"/>
        <v>Cereal</v>
      </c>
      <c r="M8010" s="18">
        <f t="shared" si="755"/>
        <v>0.43147169811320757</v>
      </c>
    </row>
    <row r="8011" spans="1:13">
      <c r="A8011" s="4">
        <v>2009</v>
      </c>
      <c r="B8011" s="5" t="s">
        <v>277</v>
      </c>
      <c r="C8011" s="5" t="s">
        <v>279</v>
      </c>
      <c r="D8011" s="5" t="s">
        <v>16</v>
      </c>
      <c r="E8011" s="5">
        <v>27640</v>
      </c>
      <c r="F8011" s="6">
        <v>2671.85</v>
      </c>
      <c r="H8011" s="15" t="str">
        <f t="shared" si="750"/>
        <v>Medium</v>
      </c>
      <c r="I8011" s="11" t="str">
        <f t="shared" si="751"/>
        <v>Large</v>
      </c>
      <c r="J8011" s="11" t="str">
        <f t="shared" si="752"/>
        <v>North</v>
      </c>
      <c r="K8011" s="11" t="str">
        <f t="shared" si="753"/>
        <v>2000s</v>
      </c>
      <c r="L8011" s="11" t="str">
        <f t="shared" si="754"/>
        <v>Cereal</v>
      </c>
      <c r="M8011" s="18">
        <f t="shared" si="755"/>
        <v>9.6666063675832123E-2</v>
      </c>
    </row>
    <row r="8012" spans="1:13">
      <c r="A8012" s="4">
        <v>2010</v>
      </c>
      <c r="B8012" s="5" t="s">
        <v>277</v>
      </c>
      <c r="C8012" s="5" t="s">
        <v>279</v>
      </c>
      <c r="D8012" s="5" t="s">
        <v>15</v>
      </c>
      <c r="E8012" s="5">
        <v>2620</v>
      </c>
      <c r="F8012" s="6">
        <v>1206.1099999999999</v>
      </c>
      <c r="H8012" s="15" t="str">
        <f t="shared" si="750"/>
        <v>Medium</v>
      </c>
      <c r="I8012" s="11" t="str">
        <f t="shared" si="751"/>
        <v>Medium</v>
      </c>
      <c r="J8012" s="11" t="str">
        <f t="shared" si="752"/>
        <v>North</v>
      </c>
      <c r="K8012" s="11" t="str">
        <f t="shared" si="753"/>
        <v>2010s</v>
      </c>
      <c r="L8012" s="11" t="str">
        <f t="shared" si="754"/>
        <v>Cereal</v>
      </c>
      <c r="M8012" s="18">
        <f t="shared" si="755"/>
        <v>0.46034732824427477</v>
      </c>
    </row>
    <row r="8013" spans="1:13">
      <c r="A8013" s="4">
        <v>2010</v>
      </c>
      <c r="B8013" s="5" t="s">
        <v>277</v>
      </c>
      <c r="C8013" s="5" t="s">
        <v>279</v>
      </c>
      <c r="D8013" s="5" t="s">
        <v>16</v>
      </c>
      <c r="E8013" s="5">
        <v>26830</v>
      </c>
      <c r="F8013" s="6">
        <v>3606.78</v>
      </c>
      <c r="H8013" s="15" t="str">
        <f t="shared" si="750"/>
        <v>High</v>
      </c>
      <c r="I8013" s="11" t="str">
        <f t="shared" si="751"/>
        <v>Large</v>
      </c>
      <c r="J8013" s="11" t="str">
        <f t="shared" si="752"/>
        <v>North</v>
      </c>
      <c r="K8013" s="11" t="str">
        <f t="shared" si="753"/>
        <v>2010s</v>
      </c>
      <c r="L8013" s="11" t="str">
        <f t="shared" si="754"/>
        <v>Cereal</v>
      </c>
      <c r="M8013" s="18">
        <f t="shared" si="755"/>
        <v>0.13443086097651882</v>
      </c>
    </row>
    <row r="8014" spans="1:13">
      <c r="A8014" s="4">
        <v>2011</v>
      </c>
      <c r="B8014" s="5" t="s">
        <v>277</v>
      </c>
      <c r="C8014" s="5" t="s">
        <v>279</v>
      </c>
      <c r="D8014" s="5" t="s">
        <v>15</v>
      </c>
      <c r="E8014" s="5">
        <v>2610</v>
      </c>
      <c r="F8014" s="6">
        <v>1203.07</v>
      </c>
      <c r="H8014" s="15" t="str">
        <f t="shared" si="750"/>
        <v>Medium</v>
      </c>
      <c r="I8014" s="11" t="str">
        <f t="shared" si="751"/>
        <v>Medium</v>
      </c>
      <c r="J8014" s="11" t="str">
        <f t="shared" si="752"/>
        <v>North</v>
      </c>
      <c r="K8014" s="11" t="str">
        <f t="shared" si="753"/>
        <v>2010s</v>
      </c>
      <c r="L8014" s="11" t="str">
        <f t="shared" si="754"/>
        <v>Cereal</v>
      </c>
      <c r="M8014" s="18">
        <f t="shared" si="755"/>
        <v>0.46094636015325668</v>
      </c>
    </row>
    <row r="8015" spans="1:13">
      <c r="A8015" s="4">
        <v>2011</v>
      </c>
      <c r="B8015" s="5" t="s">
        <v>277</v>
      </c>
      <c r="C8015" s="5" t="s">
        <v>279</v>
      </c>
      <c r="D8015" s="5" t="s">
        <v>16</v>
      </c>
      <c r="E8015" s="5">
        <v>26700</v>
      </c>
      <c r="F8015" s="6">
        <v>3472.66</v>
      </c>
      <c r="H8015" s="15" t="str">
        <f t="shared" si="750"/>
        <v>High</v>
      </c>
      <c r="I8015" s="11" t="str">
        <f t="shared" si="751"/>
        <v>Large</v>
      </c>
      <c r="J8015" s="11" t="str">
        <f t="shared" si="752"/>
        <v>North</v>
      </c>
      <c r="K8015" s="11" t="str">
        <f t="shared" si="753"/>
        <v>2010s</v>
      </c>
      <c r="L8015" s="11" t="str">
        <f t="shared" si="754"/>
        <v>Cereal</v>
      </c>
      <c r="M8015" s="18">
        <f t="shared" si="755"/>
        <v>0.1300621722846442</v>
      </c>
    </row>
    <row r="8016" spans="1:13">
      <c r="A8016" s="4">
        <v>2012</v>
      </c>
      <c r="B8016" s="5" t="s">
        <v>277</v>
      </c>
      <c r="C8016" s="5" t="s">
        <v>279</v>
      </c>
      <c r="D8016" s="5" t="s">
        <v>15</v>
      </c>
      <c r="E8016" s="5">
        <v>2620</v>
      </c>
      <c r="F8016" s="6">
        <v>1217.56</v>
      </c>
      <c r="H8016" s="15" t="str">
        <f t="shared" si="750"/>
        <v>Medium</v>
      </c>
      <c r="I8016" s="11" t="str">
        <f t="shared" si="751"/>
        <v>Medium</v>
      </c>
      <c r="J8016" s="11" t="str">
        <f t="shared" si="752"/>
        <v>North</v>
      </c>
      <c r="K8016" s="11" t="str">
        <f t="shared" si="753"/>
        <v>2010s</v>
      </c>
      <c r="L8016" s="11" t="str">
        <f t="shared" si="754"/>
        <v>Cereal</v>
      </c>
      <c r="M8016" s="18">
        <f t="shared" si="755"/>
        <v>0.46471755725190839</v>
      </c>
    </row>
    <row r="8017" spans="1:13">
      <c r="A8017" s="4">
        <v>2012</v>
      </c>
      <c r="B8017" s="5" t="s">
        <v>277</v>
      </c>
      <c r="C8017" s="5" t="s">
        <v>279</v>
      </c>
      <c r="D8017" s="5" t="s">
        <v>16</v>
      </c>
      <c r="E8017" s="5">
        <v>26290</v>
      </c>
      <c r="F8017" s="6">
        <v>3205.78</v>
      </c>
      <c r="H8017" s="15" t="str">
        <f t="shared" si="750"/>
        <v>High</v>
      </c>
      <c r="I8017" s="11" t="str">
        <f t="shared" si="751"/>
        <v>Large</v>
      </c>
      <c r="J8017" s="11" t="str">
        <f t="shared" si="752"/>
        <v>North</v>
      </c>
      <c r="K8017" s="11" t="str">
        <f t="shared" si="753"/>
        <v>2010s</v>
      </c>
      <c r="L8017" s="11" t="str">
        <f t="shared" si="754"/>
        <v>Cereal</v>
      </c>
      <c r="M8017" s="18">
        <f t="shared" si="755"/>
        <v>0.12193914035755041</v>
      </c>
    </row>
    <row r="8018" spans="1:13">
      <c r="A8018" s="4">
        <v>2013</v>
      </c>
      <c r="B8018" s="5" t="s">
        <v>277</v>
      </c>
      <c r="C8018" s="5" t="s">
        <v>279</v>
      </c>
      <c r="D8018" s="5" t="s">
        <v>15</v>
      </c>
      <c r="E8018" s="5">
        <v>2540</v>
      </c>
      <c r="F8018" s="6">
        <v>1204.72</v>
      </c>
      <c r="H8018" s="15" t="str">
        <f t="shared" si="750"/>
        <v>Medium</v>
      </c>
      <c r="I8018" s="11" t="str">
        <f t="shared" si="751"/>
        <v>Medium</v>
      </c>
      <c r="J8018" s="11" t="str">
        <f t="shared" si="752"/>
        <v>North</v>
      </c>
      <c r="K8018" s="11" t="str">
        <f t="shared" si="753"/>
        <v>2010s</v>
      </c>
      <c r="L8018" s="11" t="str">
        <f t="shared" si="754"/>
        <v>Cereal</v>
      </c>
      <c r="M8018" s="18">
        <f t="shared" si="755"/>
        <v>0.47429921259842522</v>
      </c>
    </row>
    <row r="8019" spans="1:13">
      <c r="A8019" s="4">
        <v>2013</v>
      </c>
      <c r="B8019" s="5" t="s">
        <v>277</v>
      </c>
      <c r="C8019" s="5" t="s">
        <v>279</v>
      </c>
      <c r="D8019" s="5" t="s">
        <v>16</v>
      </c>
      <c r="E8019" s="5">
        <v>27840</v>
      </c>
      <c r="F8019" s="6">
        <v>2970.91</v>
      </c>
      <c r="H8019" s="15" t="str">
        <f t="shared" si="750"/>
        <v>Medium</v>
      </c>
      <c r="I8019" s="11" t="str">
        <f t="shared" si="751"/>
        <v>Large</v>
      </c>
      <c r="J8019" s="11" t="str">
        <f t="shared" si="752"/>
        <v>North</v>
      </c>
      <c r="K8019" s="11" t="str">
        <f t="shared" si="753"/>
        <v>2010s</v>
      </c>
      <c r="L8019" s="11" t="str">
        <f t="shared" si="754"/>
        <v>Cereal</v>
      </c>
      <c r="M8019" s="18">
        <f t="shared" si="755"/>
        <v>0.10671372126436782</v>
      </c>
    </row>
    <row r="8020" spans="1:13">
      <c r="A8020" s="4">
        <v>2014</v>
      </c>
      <c r="B8020" s="5" t="s">
        <v>277</v>
      </c>
      <c r="C8020" s="5" t="s">
        <v>279</v>
      </c>
      <c r="D8020" s="5" t="s">
        <v>15</v>
      </c>
      <c r="E8020" s="5">
        <v>2520</v>
      </c>
      <c r="F8020" s="6">
        <v>1321.43</v>
      </c>
      <c r="H8020" s="15" t="str">
        <f t="shared" si="750"/>
        <v>Medium</v>
      </c>
      <c r="I8020" s="11" t="str">
        <f t="shared" si="751"/>
        <v>Medium</v>
      </c>
      <c r="J8020" s="11" t="str">
        <f t="shared" si="752"/>
        <v>North</v>
      </c>
      <c r="K8020" s="11" t="str">
        <f t="shared" si="753"/>
        <v>2010s</v>
      </c>
      <c r="L8020" s="11" t="str">
        <f t="shared" si="754"/>
        <v>Cereal</v>
      </c>
      <c r="M8020" s="18">
        <f t="shared" si="755"/>
        <v>0.52437698412698419</v>
      </c>
    </row>
    <row r="8021" spans="1:13">
      <c r="A8021" s="4">
        <v>2014</v>
      </c>
      <c r="B8021" s="5" t="s">
        <v>277</v>
      </c>
      <c r="C8021" s="5" t="s">
        <v>279</v>
      </c>
      <c r="D8021" s="5" t="s">
        <v>16</v>
      </c>
      <c r="E8021" s="5">
        <v>27550</v>
      </c>
      <c r="F8021" s="6">
        <v>2546.64</v>
      </c>
      <c r="H8021" s="15" t="str">
        <f t="shared" si="750"/>
        <v>Medium</v>
      </c>
      <c r="I8021" s="11" t="str">
        <f t="shared" si="751"/>
        <v>Large</v>
      </c>
      <c r="J8021" s="11" t="str">
        <f t="shared" si="752"/>
        <v>North</v>
      </c>
      <c r="K8021" s="11" t="str">
        <f t="shared" si="753"/>
        <v>2010s</v>
      </c>
      <c r="L8021" s="11" t="str">
        <f t="shared" si="754"/>
        <v>Cereal</v>
      </c>
      <c r="M8021" s="18">
        <f t="shared" si="755"/>
        <v>9.2437023593466422E-2</v>
      </c>
    </row>
    <row r="8022" spans="1:13">
      <c r="A8022" s="4">
        <v>2015</v>
      </c>
      <c r="B8022" s="5" t="s">
        <v>277</v>
      </c>
      <c r="C8022" s="5" t="s">
        <v>279</v>
      </c>
      <c r="D8022" s="5" t="s">
        <v>15</v>
      </c>
      <c r="E8022" s="5">
        <v>2490</v>
      </c>
      <c r="F8022" s="6">
        <v>1204.82</v>
      </c>
      <c r="H8022" s="15" t="str">
        <f t="shared" si="750"/>
        <v>Medium</v>
      </c>
      <c r="I8022" s="11" t="str">
        <f t="shared" si="751"/>
        <v>Medium</v>
      </c>
      <c r="J8022" s="11" t="str">
        <f t="shared" si="752"/>
        <v>North</v>
      </c>
      <c r="K8022" s="11" t="str">
        <f t="shared" si="753"/>
        <v>2010s</v>
      </c>
      <c r="L8022" s="11" t="str">
        <f t="shared" si="754"/>
        <v>Cereal</v>
      </c>
      <c r="M8022" s="18">
        <f t="shared" si="755"/>
        <v>0.48386345381526102</v>
      </c>
    </row>
    <row r="8023" spans="1:13">
      <c r="A8023" s="4">
        <v>2015</v>
      </c>
      <c r="B8023" s="5" t="s">
        <v>277</v>
      </c>
      <c r="C8023" s="5" t="s">
        <v>279</v>
      </c>
      <c r="D8023" s="5" t="s">
        <v>16</v>
      </c>
      <c r="E8023" s="5">
        <v>26750</v>
      </c>
      <c r="F8023" s="6">
        <v>3689.35</v>
      </c>
      <c r="H8023" s="15" t="str">
        <f t="shared" si="750"/>
        <v>High</v>
      </c>
      <c r="I8023" s="11" t="str">
        <f t="shared" si="751"/>
        <v>Large</v>
      </c>
      <c r="J8023" s="11" t="str">
        <f t="shared" si="752"/>
        <v>North</v>
      </c>
      <c r="K8023" s="11" t="str">
        <f t="shared" si="753"/>
        <v>2010s</v>
      </c>
      <c r="L8023" s="11" t="str">
        <f t="shared" si="754"/>
        <v>Cereal</v>
      </c>
      <c r="M8023" s="18">
        <f t="shared" si="755"/>
        <v>0.13791962616822429</v>
      </c>
    </row>
    <row r="8024" spans="1:13">
      <c r="A8024" s="4">
        <v>2016</v>
      </c>
      <c r="B8024" s="5" t="s">
        <v>277</v>
      </c>
      <c r="C8024" s="5" t="s">
        <v>279</v>
      </c>
      <c r="D8024" s="5" t="s">
        <v>15</v>
      </c>
      <c r="E8024" s="5">
        <v>2460</v>
      </c>
      <c r="F8024" s="6">
        <v>1203.6500000000001</v>
      </c>
      <c r="H8024" s="15" t="str">
        <f t="shared" si="750"/>
        <v>Medium</v>
      </c>
      <c r="I8024" s="11" t="str">
        <f t="shared" si="751"/>
        <v>Medium</v>
      </c>
      <c r="J8024" s="11" t="str">
        <f t="shared" si="752"/>
        <v>North</v>
      </c>
      <c r="K8024" s="11" t="str">
        <f t="shared" si="753"/>
        <v>2010s</v>
      </c>
      <c r="L8024" s="11" t="str">
        <f t="shared" si="754"/>
        <v>Cereal</v>
      </c>
      <c r="M8024" s="18">
        <f t="shared" si="755"/>
        <v>0.48928861788617889</v>
      </c>
    </row>
    <row r="8025" spans="1:13">
      <c r="A8025" s="4">
        <v>2016</v>
      </c>
      <c r="B8025" s="5" t="s">
        <v>277</v>
      </c>
      <c r="C8025" s="5" t="s">
        <v>279</v>
      </c>
      <c r="D8025" s="5" t="s">
        <v>16</v>
      </c>
      <c r="E8025" s="5">
        <v>25200</v>
      </c>
      <c r="F8025" s="6">
        <v>2671.57</v>
      </c>
      <c r="H8025" s="15" t="str">
        <f t="shared" si="750"/>
        <v>Medium</v>
      </c>
      <c r="I8025" s="11" t="str">
        <f t="shared" si="751"/>
        <v>Large</v>
      </c>
      <c r="J8025" s="11" t="str">
        <f t="shared" si="752"/>
        <v>North</v>
      </c>
      <c r="K8025" s="11" t="str">
        <f t="shared" si="753"/>
        <v>2010s</v>
      </c>
      <c r="L8025" s="11" t="str">
        <f t="shared" si="754"/>
        <v>Cereal</v>
      </c>
      <c r="M8025" s="18">
        <f t="shared" si="755"/>
        <v>0.10601468253968255</v>
      </c>
    </row>
    <row r="8026" spans="1:13">
      <c r="A8026" s="4">
        <v>2017</v>
      </c>
      <c r="B8026" s="5" t="s">
        <v>277</v>
      </c>
      <c r="C8026" s="5" t="s">
        <v>279</v>
      </c>
      <c r="D8026" s="5" t="s">
        <v>15</v>
      </c>
      <c r="E8026" s="5">
        <v>2490</v>
      </c>
      <c r="F8026" s="6">
        <v>1203.93</v>
      </c>
      <c r="H8026" s="15" t="str">
        <f t="shared" si="750"/>
        <v>Medium</v>
      </c>
      <c r="I8026" s="11" t="str">
        <f t="shared" si="751"/>
        <v>Medium</v>
      </c>
      <c r="J8026" s="11" t="str">
        <f t="shared" si="752"/>
        <v>North</v>
      </c>
      <c r="K8026" s="11" t="str">
        <f t="shared" si="753"/>
        <v>2010s</v>
      </c>
      <c r="L8026" s="11" t="str">
        <f t="shared" si="754"/>
        <v>Cereal</v>
      </c>
      <c r="M8026" s="18">
        <f t="shared" si="755"/>
        <v>0.48350602409638554</v>
      </c>
    </row>
    <row r="8027" spans="1:13">
      <c r="A8027" s="4">
        <v>2017</v>
      </c>
      <c r="B8027" s="5" t="s">
        <v>277</v>
      </c>
      <c r="C8027" s="5" t="s">
        <v>279</v>
      </c>
      <c r="D8027" s="5" t="s">
        <v>16</v>
      </c>
      <c r="E8027" s="5">
        <v>26750</v>
      </c>
      <c r="F8027" s="6">
        <v>3693.05</v>
      </c>
      <c r="H8027" s="15" t="str">
        <f t="shared" si="750"/>
        <v>High</v>
      </c>
      <c r="I8027" s="11" t="str">
        <f t="shared" si="751"/>
        <v>Large</v>
      </c>
      <c r="J8027" s="11" t="str">
        <f t="shared" si="752"/>
        <v>North</v>
      </c>
      <c r="K8027" s="11" t="str">
        <f t="shared" si="753"/>
        <v>2010s</v>
      </c>
      <c r="L8027" s="11" t="str">
        <f t="shared" si="754"/>
        <v>Cereal</v>
      </c>
      <c r="M8027" s="18">
        <f t="shared" si="755"/>
        <v>0.13805794392523366</v>
      </c>
    </row>
    <row r="8028" spans="1:13">
      <c r="A8028" s="4">
        <v>2008</v>
      </c>
      <c r="B8028" s="5" t="s">
        <v>277</v>
      </c>
      <c r="C8028" s="5" t="s">
        <v>280</v>
      </c>
      <c r="D8028" s="5" t="s">
        <v>15</v>
      </c>
      <c r="E8028" s="5">
        <v>40660</v>
      </c>
      <c r="F8028" s="6">
        <v>1544.02</v>
      </c>
      <c r="H8028" s="15" t="str">
        <f t="shared" si="750"/>
        <v>Medium</v>
      </c>
      <c r="I8028" s="11" t="str">
        <f t="shared" si="751"/>
        <v>Large</v>
      </c>
      <c r="J8028" s="11" t="str">
        <f t="shared" si="752"/>
        <v>North</v>
      </c>
      <c r="K8028" s="11" t="str">
        <f t="shared" si="753"/>
        <v>2000s</v>
      </c>
      <c r="L8028" s="11" t="str">
        <f t="shared" si="754"/>
        <v>Cereal</v>
      </c>
      <c r="M8028" s="18">
        <f t="shared" si="755"/>
        <v>3.7973930152484014E-2</v>
      </c>
    </row>
    <row r="8029" spans="1:13">
      <c r="A8029" s="4">
        <v>2008</v>
      </c>
      <c r="B8029" s="5" t="s">
        <v>277</v>
      </c>
      <c r="C8029" s="5" t="s">
        <v>280</v>
      </c>
      <c r="D8029" s="5" t="s">
        <v>16</v>
      </c>
      <c r="E8029" s="5">
        <v>121330</v>
      </c>
      <c r="F8029" s="6">
        <v>1911.23</v>
      </c>
      <c r="H8029" s="15" t="str">
        <f t="shared" si="750"/>
        <v>Medium</v>
      </c>
      <c r="I8029" s="11" t="str">
        <f t="shared" si="751"/>
        <v>Large</v>
      </c>
      <c r="J8029" s="11" t="str">
        <f t="shared" si="752"/>
        <v>North</v>
      </c>
      <c r="K8029" s="11" t="str">
        <f t="shared" si="753"/>
        <v>2000s</v>
      </c>
      <c r="L8029" s="11" t="str">
        <f t="shared" si="754"/>
        <v>Cereal</v>
      </c>
      <c r="M8029" s="18">
        <f t="shared" si="755"/>
        <v>1.5752328360669251E-2</v>
      </c>
    </row>
    <row r="8030" spans="1:13">
      <c r="A8030" s="4">
        <v>2008</v>
      </c>
      <c r="B8030" s="5" t="s">
        <v>277</v>
      </c>
      <c r="C8030" s="5" t="s">
        <v>280</v>
      </c>
      <c r="D8030" s="5" t="s">
        <v>17</v>
      </c>
      <c r="E8030" s="5">
        <v>320</v>
      </c>
      <c r="F8030" s="6">
        <v>625</v>
      </c>
      <c r="H8030" s="15" t="str">
        <f t="shared" si="750"/>
        <v>Low</v>
      </c>
      <c r="I8030" s="11" t="str">
        <f t="shared" si="751"/>
        <v>Small</v>
      </c>
      <c r="J8030" s="11" t="str">
        <f t="shared" si="752"/>
        <v>North</v>
      </c>
      <c r="K8030" s="11" t="str">
        <f t="shared" si="753"/>
        <v>2000s</v>
      </c>
      <c r="L8030" s="11" t="str">
        <f t="shared" si="754"/>
        <v>Pulse</v>
      </c>
      <c r="M8030" s="18">
        <f t="shared" si="755"/>
        <v>1.953125</v>
      </c>
    </row>
    <row r="8031" spans="1:13">
      <c r="A8031" s="4">
        <v>2009</v>
      </c>
      <c r="B8031" s="5" t="s">
        <v>277</v>
      </c>
      <c r="C8031" s="5" t="s">
        <v>280</v>
      </c>
      <c r="D8031" s="5" t="s">
        <v>15</v>
      </c>
      <c r="E8031" s="5">
        <v>39340</v>
      </c>
      <c r="F8031" s="6">
        <v>1460.35</v>
      </c>
      <c r="H8031" s="15" t="str">
        <f t="shared" si="750"/>
        <v>Medium</v>
      </c>
      <c r="I8031" s="11" t="str">
        <f t="shared" si="751"/>
        <v>Large</v>
      </c>
      <c r="J8031" s="11" t="str">
        <f t="shared" si="752"/>
        <v>North</v>
      </c>
      <c r="K8031" s="11" t="str">
        <f t="shared" si="753"/>
        <v>2000s</v>
      </c>
      <c r="L8031" s="11" t="str">
        <f t="shared" si="754"/>
        <v>Cereal</v>
      </c>
      <c r="M8031" s="18">
        <f t="shared" si="755"/>
        <v>3.7121250635485506E-2</v>
      </c>
    </row>
    <row r="8032" spans="1:13">
      <c r="A8032" s="4">
        <v>2009</v>
      </c>
      <c r="B8032" s="5" t="s">
        <v>277</v>
      </c>
      <c r="C8032" s="5" t="s">
        <v>280</v>
      </c>
      <c r="D8032" s="5" t="s">
        <v>16</v>
      </c>
      <c r="E8032" s="5">
        <v>119620</v>
      </c>
      <c r="F8032" s="6">
        <v>1828.46</v>
      </c>
      <c r="H8032" s="15" t="str">
        <f t="shared" si="750"/>
        <v>Medium</v>
      </c>
      <c r="I8032" s="11" t="str">
        <f t="shared" si="751"/>
        <v>Large</v>
      </c>
      <c r="J8032" s="11" t="str">
        <f t="shared" si="752"/>
        <v>North</v>
      </c>
      <c r="K8032" s="11" t="str">
        <f t="shared" si="753"/>
        <v>2000s</v>
      </c>
      <c r="L8032" s="11" t="str">
        <f t="shared" si="754"/>
        <v>Cereal</v>
      </c>
      <c r="M8032" s="18">
        <f t="shared" si="755"/>
        <v>1.5285570974753386E-2</v>
      </c>
    </row>
    <row r="8033" spans="1:13">
      <c r="A8033" s="4">
        <v>2009</v>
      </c>
      <c r="B8033" s="5" t="s">
        <v>277</v>
      </c>
      <c r="C8033" s="5" t="s">
        <v>280</v>
      </c>
      <c r="D8033" s="5" t="s">
        <v>17</v>
      </c>
      <c r="E8033" s="5">
        <v>250</v>
      </c>
      <c r="F8033" s="6">
        <v>880</v>
      </c>
      <c r="H8033" s="15" t="str">
        <f t="shared" si="750"/>
        <v>Low</v>
      </c>
      <c r="I8033" s="11" t="str">
        <f t="shared" si="751"/>
        <v>Small</v>
      </c>
      <c r="J8033" s="11" t="str">
        <f t="shared" si="752"/>
        <v>North</v>
      </c>
      <c r="K8033" s="11" t="str">
        <f t="shared" si="753"/>
        <v>2000s</v>
      </c>
      <c r="L8033" s="11" t="str">
        <f t="shared" si="754"/>
        <v>Pulse</v>
      </c>
      <c r="M8033" s="18">
        <f t="shared" si="755"/>
        <v>3.52</v>
      </c>
    </row>
    <row r="8034" spans="1:13">
      <c r="A8034" s="4">
        <v>2010</v>
      </c>
      <c r="B8034" s="5" t="s">
        <v>277</v>
      </c>
      <c r="C8034" s="5" t="s">
        <v>280</v>
      </c>
      <c r="D8034" s="5" t="s">
        <v>15</v>
      </c>
      <c r="E8034" s="5">
        <v>38950</v>
      </c>
      <c r="F8034" s="6">
        <v>1537.1</v>
      </c>
      <c r="H8034" s="15" t="str">
        <f t="shared" si="750"/>
        <v>Medium</v>
      </c>
      <c r="I8034" s="11" t="str">
        <f t="shared" si="751"/>
        <v>Large</v>
      </c>
      <c r="J8034" s="11" t="str">
        <f t="shared" si="752"/>
        <v>North</v>
      </c>
      <c r="K8034" s="11" t="str">
        <f t="shared" si="753"/>
        <v>2010s</v>
      </c>
      <c r="L8034" s="11" t="str">
        <f t="shared" si="754"/>
        <v>Cereal</v>
      </c>
      <c r="M8034" s="18">
        <f t="shared" si="755"/>
        <v>3.9463414634146342E-2</v>
      </c>
    </row>
    <row r="8035" spans="1:13">
      <c r="A8035" s="4">
        <v>2010</v>
      </c>
      <c r="B8035" s="5" t="s">
        <v>277</v>
      </c>
      <c r="C8035" s="5" t="s">
        <v>280</v>
      </c>
      <c r="D8035" s="5" t="s">
        <v>16</v>
      </c>
      <c r="E8035" s="5">
        <v>116100</v>
      </c>
      <c r="F8035" s="6">
        <v>2468.39</v>
      </c>
      <c r="H8035" s="15" t="str">
        <f t="shared" si="750"/>
        <v>Medium</v>
      </c>
      <c r="I8035" s="11" t="str">
        <f t="shared" si="751"/>
        <v>Large</v>
      </c>
      <c r="J8035" s="11" t="str">
        <f t="shared" si="752"/>
        <v>North</v>
      </c>
      <c r="K8035" s="11" t="str">
        <f t="shared" si="753"/>
        <v>2010s</v>
      </c>
      <c r="L8035" s="11" t="str">
        <f t="shared" si="754"/>
        <v>Cereal</v>
      </c>
      <c r="M8035" s="18">
        <f t="shared" si="755"/>
        <v>2.1260895779500428E-2</v>
      </c>
    </row>
    <row r="8036" spans="1:13">
      <c r="A8036" s="4">
        <v>2010</v>
      </c>
      <c r="B8036" s="5" t="s">
        <v>277</v>
      </c>
      <c r="C8036" s="5" t="s">
        <v>280</v>
      </c>
      <c r="D8036" s="5" t="s">
        <v>17</v>
      </c>
      <c r="E8036" s="5">
        <v>230</v>
      </c>
      <c r="F8036" s="6">
        <v>1260.8699999999999</v>
      </c>
      <c r="H8036" s="15" t="str">
        <f t="shared" si="750"/>
        <v>Medium</v>
      </c>
      <c r="I8036" s="11" t="str">
        <f t="shared" si="751"/>
        <v>Small</v>
      </c>
      <c r="J8036" s="11" t="str">
        <f t="shared" si="752"/>
        <v>North</v>
      </c>
      <c r="K8036" s="11" t="str">
        <f t="shared" si="753"/>
        <v>2010s</v>
      </c>
      <c r="L8036" s="11" t="str">
        <f t="shared" si="754"/>
        <v>Pulse</v>
      </c>
      <c r="M8036" s="18">
        <f t="shared" si="755"/>
        <v>5.4820434782608691</v>
      </c>
    </row>
    <row r="8037" spans="1:13">
      <c r="A8037" s="4">
        <v>2011</v>
      </c>
      <c r="B8037" s="5" t="s">
        <v>277</v>
      </c>
      <c r="C8037" s="5" t="s">
        <v>280</v>
      </c>
      <c r="D8037" s="5" t="s">
        <v>15</v>
      </c>
      <c r="E8037" s="5">
        <v>38760</v>
      </c>
      <c r="F8037" s="6">
        <v>1536.89</v>
      </c>
      <c r="H8037" s="15" t="str">
        <f t="shared" si="750"/>
        <v>Medium</v>
      </c>
      <c r="I8037" s="11" t="str">
        <f t="shared" si="751"/>
        <v>Large</v>
      </c>
      <c r="J8037" s="11" t="str">
        <f t="shared" si="752"/>
        <v>North</v>
      </c>
      <c r="K8037" s="11" t="str">
        <f t="shared" si="753"/>
        <v>2010s</v>
      </c>
      <c r="L8037" s="11" t="str">
        <f t="shared" si="754"/>
        <v>Cereal</v>
      </c>
      <c r="M8037" s="18">
        <f t="shared" si="755"/>
        <v>3.9651444788441695E-2</v>
      </c>
    </row>
    <row r="8038" spans="1:13">
      <c r="A8038" s="4">
        <v>2011</v>
      </c>
      <c r="B8038" s="5" t="s">
        <v>277</v>
      </c>
      <c r="C8038" s="5" t="s">
        <v>280</v>
      </c>
      <c r="D8038" s="5" t="s">
        <v>16</v>
      </c>
      <c r="E8038" s="5">
        <v>125520</v>
      </c>
      <c r="F8038" s="6">
        <v>2187.54</v>
      </c>
      <c r="H8038" s="15" t="str">
        <f t="shared" si="750"/>
        <v>Medium</v>
      </c>
      <c r="I8038" s="11" t="str">
        <f t="shared" si="751"/>
        <v>Large</v>
      </c>
      <c r="J8038" s="11" t="str">
        <f t="shared" si="752"/>
        <v>North</v>
      </c>
      <c r="K8038" s="11" t="str">
        <f t="shared" si="753"/>
        <v>2010s</v>
      </c>
      <c r="L8038" s="11" t="str">
        <f t="shared" si="754"/>
        <v>Cereal</v>
      </c>
      <c r="M8038" s="18">
        <f t="shared" si="755"/>
        <v>1.7427820267686425E-2</v>
      </c>
    </row>
    <row r="8039" spans="1:13">
      <c r="A8039" s="4">
        <v>2011</v>
      </c>
      <c r="B8039" s="5" t="s">
        <v>277</v>
      </c>
      <c r="C8039" s="5" t="s">
        <v>280</v>
      </c>
      <c r="D8039" s="5" t="s">
        <v>17</v>
      </c>
      <c r="E8039" s="5">
        <v>290</v>
      </c>
      <c r="F8039" s="6">
        <v>1103.45</v>
      </c>
      <c r="H8039" s="15" t="str">
        <f t="shared" si="750"/>
        <v>Medium</v>
      </c>
      <c r="I8039" s="11" t="str">
        <f t="shared" si="751"/>
        <v>Small</v>
      </c>
      <c r="J8039" s="11" t="str">
        <f t="shared" si="752"/>
        <v>North</v>
      </c>
      <c r="K8039" s="11" t="str">
        <f t="shared" si="753"/>
        <v>2010s</v>
      </c>
      <c r="L8039" s="11" t="str">
        <f t="shared" si="754"/>
        <v>Pulse</v>
      </c>
      <c r="M8039" s="18">
        <f t="shared" si="755"/>
        <v>3.8050000000000002</v>
      </c>
    </row>
    <row r="8040" spans="1:13">
      <c r="A8040" s="4">
        <v>2012</v>
      </c>
      <c r="B8040" s="5" t="s">
        <v>277</v>
      </c>
      <c r="C8040" s="5" t="s">
        <v>280</v>
      </c>
      <c r="D8040" s="5" t="s">
        <v>15</v>
      </c>
      <c r="E8040" s="5">
        <v>38920</v>
      </c>
      <c r="F8040" s="6">
        <v>1552.67</v>
      </c>
      <c r="H8040" s="15" t="str">
        <f t="shared" si="750"/>
        <v>Medium</v>
      </c>
      <c r="I8040" s="11" t="str">
        <f t="shared" si="751"/>
        <v>Large</v>
      </c>
      <c r="J8040" s="11" t="str">
        <f t="shared" si="752"/>
        <v>North</v>
      </c>
      <c r="K8040" s="11" t="str">
        <f t="shared" si="753"/>
        <v>2010s</v>
      </c>
      <c r="L8040" s="11" t="str">
        <f t="shared" si="754"/>
        <v>Cereal</v>
      </c>
      <c r="M8040" s="18">
        <f t="shared" si="755"/>
        <v>3.9893884892086333E-2</v>
      </c>
    </row>
    <row r="8041" spans="1:13">
      <c r="A8041" s="4">
        <v>2012</v>
      </c>
      <c r="B8041" s="5" t="s">
        <v>277</v>
      </c>
      <c r="C8041" s="5" t="s">
        <v>280</v>
      </c>
      <c r="D8041" s="5" t="s">
        <v>16</v>
      </c>
      <c r="E8041" s="5">
        <v>113750</v>
      </c>
      <c r="F8041" s="6">
        <v>2194.1999999999998</v>
      </c>
      <c r="H8041" s="15" t="str">
        <f t="shared" si="750"/>
        <v>Medium</v>
      </c>
      <c r="I8041" s="11" t="str">
        <f t="shared" si="751"/>
        <v>Large</v>
      </c>
      <c r="J8041" s="11" t="str">
        <f t="shared" si="752"/>
        <v>North</v>
      </c>
      <c r="K8041" s="11" t="str">
        <f t="shared" si="753"/>
        <v>2010s</v>
      </c>
      <c r="L8041" s="11" t="str">
        <f t="shared" si="754"/>
        <v>Cereal</v>
      </c>
      <c r="M8041" s="18">
        <f t="shared" si="755"/>
        <v>1.9289670329670328E-2</v>
      </c>
    </row>
    <row r="8042" spans="1:13">
      <c r="A8042" s="4">
        <v>2012</v>
      </c>
      <c r="B8042" s="5" t="s">
        <v>277</v>
      </c>
      <c r="C8042" s="5" t="s">
        <v>280</v>
      </c>
      <c r="D8042" s="5" t="s">
        <v>17</v>
      </c>
      <c r="E8042" s="5">
        <v>170</v>
      </c>
      <c r="F8042" s="6">
        <v>1000</v>
      </c>
      <c r="H8042" s="15" t="str">
        <f t="shared" si="750"/>
        <v>Medium</v>
      </c>
      <c r="I8042" s="11" t="str">
        <f t="shared" si="751"/>
        <v>Small</v>
      </c>
      <c r="J8042" s="11" t="str">
        <f t="shared" si="752"/>
        <v>North</v>
      </c>
      <c r="K8042" s="11" t="str">
        <f t="shared" si="753"/>
        <v>2010s</v>
      </c>
      <c r="L8042" s="11" t="str">
        <f t="shared" si="754"/>
        <v>Pulse</v>
      </c>
      <c r="M8042" s="18">
        <f t="shared" si="755"/>
        <v>5.882352941176471</v>
      </c>
    </row>
    <row r="8043" spans="1:13">
      <c r="A8043" s="4">
        <v>2013</v>
      </c>
      <c r="B8043" s="5" t="s">
        <v>277</v>
      </c>
      <c r="C8043" s="5" t="s">
        <v>280</v>
      </c>
      <c r="D8043" s="5" t="s">
        <v>15</v>
      </c>
      <c r="E8043" s="5">
        <v>37760</v>
      </c>
      <c r="F8043" s="6">
        <v>1537.61</v>
      </c>
      <c r="H8043" s="15" t="str">
        <f t="shared" si="750"/>
        <v>Medium</v>
      </c>
      <c r="I8043" s="11" t="str">
        <f t="shared" si="751"/>
        <v>Large</v>
      </c>
      <c r="J8043" s="11" t="str">
        <f t="shared" si="752"/>
        <v>North</v>
      </c>
      <c r="K8043" s="11" t="str">
        <f t="shared" si="753"/>
        <v>2010s</v>
      </c>
      <c r="L8043" s="11" t="str">
        <f t="shared" si="754"/>
        <v>Cereal</v>
      </c>
      <c r="M8043" s="18">
        <f t="shared" si="755"/>
        <v>4.0720603813559318E-2</v>
      </c>
    </row>
    <row r="8044" spans="1:13">
      <c r="A8044" s="4">
        <v>2013</v>
      </c>
      <c r="B8044" s="5" t="s">
        <v>277</v>
      </c>
      <c r="C8044" s="5" t="s">
        <v>280</v>
      </c>
      <c r="D8044" s="5" t="s">
        <v>16</v>
      </c>
      <c r="E8044" s="5">
        <v>120450</v>
      </c>
      <c r="F8044" s="6">
        <v>2033.71</v>
      </c>
      <c r="H8044" s="15" t="str">
        <f t="shared" si="750"/>
        <v>Medium</v>
      </c>
      <c r="I8044" s="11" t="str">
        <f t="shared" si="751"/>
        <v>Large</v>
      </c>
      <c r="J8044" s="11" t="str">
        <f t="shared" si="752"/>
        <v>North</v>
      </c>
      <c r="K8044" s="11" t="str">
        <f t="shared" si="753"/>
        <v>2010s</v>
      </c>
      <c r="L8044" s="11" t="str">
        <f t="shared" si="754"/>
        <v>Cereal</v>
      </c>
      <c r="M8044" s="18">
        <f t="shared" si="755"/>
        <v>1.6884267330842674E-2</v>
      </c>
    </row>
    <row r="8045" spans="1:13">
      <c r="A8045" s="4">
        <v>2013</v>
      </c>
      <c r="B8045" s="5" t="s">
        <v>277</v>
      </c>
      <c r="C8045" s="5" t="s">
        <v>280</v>
      </c>
      <c r="D8045" s="5" t="s">
        <v>17</v>
      </c>
      <c r="E8045" s="5">
        <v>200</v>
      </c>
      <c r="F8045" s="6">
        <v>900</v>
      </c>
      <c r="H8045" s="15" t="str">
        <f t="shared" si="750"/>
        <v>Low</v>
      </c>
      <c r="I8045" s="11" t="str">
        <f t="shared" si="751"/>
        <v>Small</v>
      </c>
      <c r="J8045" s="11" t="str">
        <f t="shared" si="752"/>
        <v>North</v>
      </c>
      <c r="K8045" s="11" t="str">
        <f t="shared" si="753"/>
        <v>2010s</v>
      </c>
      <c r="L8045" s="11" t="str">
        <f t="shared" si="754"/>
        <v>Pulse</v>
      </c>
      <c r="M8045" s="18">
        <f t="shared" si="755"/>
        <v>4.5</v>
      </c>
    </row>
    <row r="8046" spans="1:13">
      <c r="A8046" s="4">
        <v>2014</v>
      </c>
      <c r="B8046" s="5" t="s">
        <v>277</v>
      </c>
      <c r="C8046" s="5" t="s">
        <v>280</v>
      </c>
      <c r="D8046" s="5" t="s">
        <v>15</v>
      </c>
      <c r="E8046" s="5">
        <v>37380</v>
      </c>
      <c r="F8046" s="6">
        <v>1690.74</v>
      </c>
      <c r="H8046" s="15" t="str">
        <f t="shared" si="750"/>
        <v>Medium</v>
      </c>
      <c r="I8046" s="11" t="str">
        <f t="shared" si="751"/>
        <v>Large</v>
      </c>
      <c r="J8046" s="11" t="str">
        <f t="shared" si="752"/>
        <v>North</v>
      </c>
      <c r="K8046" s="11" t="str">
        <f t="shared" si="753"/>
        <v>2010s</v>
      </c>
      <c r="L8046" s="11" t="str">
        <f t="shared" si="754"/>
        <v>Cereal</v>
      </c>
      <c r="M8046" s="18">
        <f t="shared" si="755"/>
        <v>4.5231139646869985E-2</v>
      </c>
    </row>
    <row r="8047" spans="1:13">
      <c r="A8047" s="4">
        <v>2014</v>
      </c>
      <c r="B8047" s="5" t="s">
        <v>277</v>
      </c>
      <c r="C8047" s="5" t="s">
        <v>280</v>
      </c>
      <c r="D8047" s="5" t="s">
        <v>16</v>
      </c>
      <c r="E8047" s="5">
        <v>119200</v>
      </c>
      <c r="F8047" s="6">
        <v>1743.12</v>
      </c>
      <c r="H8047" s="15" t="str">
        <f t="shared" si="750"/>
        <v>Medium</v>
      </c>
      <c r="I8047" s="11" t="str">
        <f t="shared" si="751"/>
        <v>Large</v>
      </c>
      <c r="J8047" s="11" t="str">
        <f t="shared" si="752"/>
        <v>North</v>
      </c>
      <c r="K8047" s="11" t="str">
        <f t="shared" si="753"/>
        <v>2010s</v>
      </c>
      <c r="L8047" s="11" t="str">
        <f t="shared" si="754"/>
        <v>Cereal</v>
      </c>
      <c r="M8047" s="18">
        <f t="shared" si="755"/>
        <v>1.4623489932885906E-2</v>
      </c>
    </row>
    <row r="8048" spans="1:13">
      <c r="A8048" s="4">
        <v>2014</v>
      </c>
      <c r="B8048" s="5" t="s">
        <v>277</v>
      </c>
      <c r="C8048" s="5" t="s">
        <v>280</v>
      </c>
      <c r="D8048" s="5" t="s">
        <v>17</v>
      </c>
      <c r="E8048" s="5">
        <v>130</v>
      </c>
      <c r="F8048" s="6">
        <v>923.08</v>
      </c>
      <c r="H8048" s="15" t="str">
        <f t="shared" si="750"/>
        <v>Low</v>
      </c>
      <c r="I8048" s="11" t="str">
        <f t="shared" si="751"/>
        <v>Small</v>
      </c>
      <c r="J8048" s="11" t="str">
        <f t="shared" si="752"/>
        <v>North</v>
      </c>
      <c r="K8048" s="11" t="str">
        <f t="shared" si="753"/>
        <v>2010s</v>
      </c>
      <c r="L8048" s="11" t="str">
        <f t="shared" si="754"/>
        <v>Pulse</v>
      </c>
      <c r="M8048" s="18">
        <f t="shared" si="755"/>
        <v>7.1006153846153852</v>
      </c>
    </row>
    <row r="8049" spans="1:13">
      <c r="A8049" s="4">
        <v>2015</v>
      </c>
      <c r="B8049" s="5" t="s">
        <v>277</v>
      </c>
      <c r="C8049" s="5" t="s">
        <v>280</v>
      </c>
      <c r="D8049" s="5" t="s">
        <v>15</v>
      </c>
      <c r="E8049" s="5">
        <v>36980</v>
      </c>
      <c r="F8049" s="6">
        <v>1537.05</v>
      </c>
      <c r="H8049" s="15" t="str">
        <f t="shared" si="750"/>
        <v>Medium</v>
      </c>
      <c r="I8049" s="11" t="str">
        <f t="shared" si="751"/>
        <v>Large</v>
      </c>
      <c r="J8049" s="11" t="str">
        <f t="shared" si="752"/>
        <v>North</v>
      </c>
      <c r="K8049" s="11" t="str">
        <f t="shared" si="753"/>
        <v>2010s</v>
      </c>
      <c r="L8049" s="11" t="str">
        <f t="shared" si="754"/>
        <v>Cereal</v>
      </c>
      <c r="M8049" s="18">
        <f t="shared" si="755"/>
        <v>4.156435911303407E-2</v>
      </c>
    </row>
    <row r="8050" spans="1:13">
      <c r="A8050" s="4">
        <v>2015</v>
      </c>
      <c r="B8050" s="5" t="s">
        <v>277</v>
      </c>
      <c r="C8050" s="5" t="s">
        <v>280</v>
      </c>
      <c r="D8050" s="5" t="s">
        <v>16</v>
      </c>
      <c r="E8050" s="5">
        <v>115750</v>
      </c>
      <c r="F8050" s="6">
        <v>2524.92</v>
      </c>
      <c r="H8050" s="15" t="str">
        <f t="shared" si="750"/>
        <v>Medium</v>
      </c>
      <c r="I8050" s="11" t="str">
        <f t="shared" si="751"/>
        <v>Large</v>
      </c>
      <c r="J8050" s="11" t="str">
        <f t="shared" si="752"/>
        <v>North</v>
      </c>
      <c r="K8050" s="11" t="str">
        <f t="shared" si="753"/>
        <v>2010s</v>
      </c>
      <c r="L8050" s="11" t="str">
        <f t="shared" si="754"/>
        <v>Cereal</v>
      </c>
      <c r="M8050" s="18">
        <f t="shared" si="755"/>
        <v>2.1813563714902808E-2</v>
      </c>
    </row>
    <row r="8051" spans="1:13">
      <c r="A8051" s="4">
        <v>2015</v>
      </c>
      <c r="B8051" s="5" t="s">
        <v>277</v>
      </c>
      <c r="C8051" s="5" t="s">
        <v>280</v>
      </c>
      <c r="D8051" s="5" t="s">
        <v>17</v>
      </c>
      <c r="E8051" s="5">
        <v>130</v>
      </c>
      <c r="F8051" s="6">
        <v>1000</v>
      </c>
      <c r="H8051" s="15" t="str">
        <f t="shared" si="750"/>
        <v>Medium</v>
      </c>
      <c r="I8051" s="11" t="str">
        <f t="shared" si="751"/>
        <v>Small</v>
      </c>
      <c r="J8051" s="11" t="str">
        <f t="shared" si="752"/>
        <v>North</v>
      </c>
      <c r="K8051" s="11" t="str">
        <f t="shared" si="753"/>
        <v>2010s</v>
      </c>
      <c r="L8051" s="11" t="str">
        <f t="shared" si="754"/>
        <v>Pulse</v>
      </c>
      <c r="M8051" s="18">
        <f t="shared" si="755"/>
        <v>7.6923076923076925</v>
      </c>
    </row>
    <row r="8052" spans="1:13">
      <c r="A8052" s="4">
        <v>2016</v>
      </c>
      <c r="B8052" s="5" t="s">
        <v>277</v>
      </c>
      <c r="C8052" s="5" t="s">
        <v>280</v>
      </c>
      <c r="D8052" s="5" t="s">
        <v>15</v>
      </c>
      <c r="E8052" s="5">
        <v>36590</v>
      </c>
      <c r="F8052" s="6">
        <v>1537.13</v>
      </c>
      <c r="H8052" s="15" t="str">
        <f t="shared" si="750"/>
        <v>Medium</v>
      </c>
      <c r="I8052" s="11" t="str">
        <f t="shared" si="751"/>
        <v>Large</v>
      </c>
      <c r="J8052" s="11" t="str">
        <f t="shared" si="752"/>
        <v>North</v>
      </c>
      <c r="K8052" s="11" t="str">
        <f t="shared" si="753"/>
        <v>2010s</v>
      </c>
      <c r="L8052" s="11" t="str">
        <f t="shared" si="754"/>
        <v>Cereal</v>
      </c>
      <c r="M8052" s="18">
        <f t="shared" si="755"/>
        <v>4.2009565455042364E-2</v>
      </c>
    </row>
    <row r="8053" spans="1:13">
      <c r="A8053" s="4">
        <v>2016</v>
      </c>
      <c r="B8053" s="5" t="s">
        <v>277</v>
      </c>
      <c r="C8053" s="5" t="s">
        <v>280</v>
      </c>
      <c r="D8053" s="5" t="s">
        <v>16</v>
      </c>
      <c r="E8053" s="5">
        <v>109060</v>
      </c>
      <c r="F8053" s="6">
        <v>1828.45</v>
      </c>
      <c r="H8053" s="15" t="str">
        <f t="shared" si="750"/>
        <v>Medium</v>
      </c>
      <c r="I8053" s="11" t="str">
        <f t="shared" si="751"/>
        <v>Large</v>
      </c>
      <c r="J8053" s="11" t="str">
        <f t="shared" si="752"/>
        <v>North</v>
      </c>
      <c r="K8053" s="11" t="str">
        <f t="shared" si="753"/>
        <v>2010s</v>
      </c>
      <c r="L8053" s="11" t="str">
        <f t="shared" si="754"/>
        <v>Cereal</v>
      </c>
      <c r="M8053" s="18">
        <f t="shared" si="755"/>
        <v>1.6765541903539335E-2</v>
      </c>
    </row>
    <row r="8054" spans="1:13">
      <c r="A8054" s="4">
        <v>2016</v>
      </c>
      <c r="B8054" s="5" t="s">
        <v>277</v>
      </c>
      <c r="C8054" s="5" t="s">
        <v>280</v>
      </c>
      <c r="D8054" s="5" t="s">
        <v>17</v>
      </c>
      <c r="E8054" s="5">
        <v>190</v>
      </c>
      <c r="F8054" s="6">
        <v>737.11</v>
      </c>
      <c r="H8054" s="15" t="str">
        <f t="shared" si="750"/>
        <v>Low</v>
      </c>
      <c r="I8054" s="11" t="str">
        <f t="shared" si="751"/>
        <v>Small</v>
      </c>
      <c r="J8054" s="11" t="str">
        <f t="shared" si="752"/>
        <v>North</v>
      </c>
      <c r="K8054" s="11" t="str">
        <f t="shared" si="753"/>
        <v>2010s</v>
      </c>
      <c r="L8054" s="11" t="str">
        <f t="shared" si="754"/>
        <v>Pulse</v>
      </c>
      <c r="M8054" s="18">
        <f t="shared" si="755"/>
        <v>3.8795263157894739</v>
      </c>
    </row>
    <row r="8055" spans="1:13">
      <c r="A8055" s="4">
        <v>2017</v>
      </c>
      <c r="B8055" s="5" t="s">
        <v>277</v>
      </c>
      <c r="C8055" s="5" t="s">
        <v>280</v>
      </c>
      <c r="D8055" s="5" t="s">
        <v>15</v>
      </c>
      <c r="E8055" s="5">
        <v>36980</v>
      </c>
      <c r="F8055" s="6">
        <v>1539.86</v>
      </c>
      <c r="H8055" s="15" t="str">
        <f t="shared" si="750"/>
        <v>Medium</v>
      </c>
      <c r="I8055" s="11" t="str">
        <f t="shared" si="751"/>
        <v>Large</v>
      </c>
      <c r="J8055" s="11" t="str">
        <f t="shared" si="752"/>
        <v>North</v>
      </c>
      <c r="K8055" s="11" t="str">
        <f t="shared" si="753"/>
        <v>2010s</v>
      </c>
      <c r="L8055" s="11" t="str">
        <f t="shared" si="754"/>
        <v>Cereal</v>
      </c>
      <c r="M8055" s="18">
        <f t="shared" si="755"/>
        <v>4.1640346133044889E-2</v>
      </c>
    </row>
    <row r="8056" spans="1:13">
      <c r="A8056" s="4">
        <v>2017</v>
      </c>
      <c r="B8056" s="5" t="s">
        <v>277</v>
      </c>
      <c r="C8056" s="5" t="s">
        <v>280</v>
      </c>
      <c r="D8056" s="5" t="s">
        <v>16</v>
      </c>
      <c r="E8056" s="5">
        <v>115750</v>
      </c>
      <c r="F8056" s="6">
        <v>2529.11</v>
      </c>
      <c r="H8056" s="15" t="str">
        <f t="shared" si="750"/>
        <v>Medium</v>
      </c>
      <c r="I8056" s="11" t="str">
        <f t="shared" si="751"/>
        <v>Large</v>
      </c>
      <c r="J8056" s="11" t="str">
        <f t="shared" si="752"/>
        <v>North</v>
      </c>
      <c r="K8056" s="11" t="str">
        <f t="shared" si="753"/>
        <v>2010s</v>
      </c>
      <c r="L8056" s="11" t="str">
        <f t="shared" si="754"/>
        <v>Cereal</v>
      </c>
      <c r="M8056" s="18">
        <f t="shared" si="755"/>
        <v>2.1849762419006481E-2</v>
      </c>
    </row>
    <row r="8057" spans="1:13">
      <c r="A8057" s="4">
        <v>2017</v>
      </c>
      <c r="B8057" s="5" t="s">
        <v>277</v>
      </c>
      <c r="C8057" s="5" t="s">
        <v>280</v>
      </c>
      <c r="D8057" s="5" t="s">
        <v>17</v>
      </c>
      <c r="E8057" s="5">
        <v>120</v>
      </c>
      <c r="F8057" s="6">
        <v>1072</v>
      </c>
      <c r="H8057" s="15" t="str">
        <f t="shared" si="750"/>
        <v>Medium</v>
      </c>
      <c r="I8057" s="11" t="str">
        <f t="shared" si="751"/>
        <v>Small</v>
      </c>
      <c r="J8057" s="11" t="str">
        <f t="shared" si="752"/>
        <v>North</v>
      </c>
      <c r="K8057" s="11" t="str">
        <f t="shared" si="753"/>
        <v>2010s</v>
      </c>
      <c r="L8057" s="11" t="str">
        <f t="shared" si="754"/>
        <v>Pulse</v>
      </c>
      <c r="M8057" s="18">
        <f t="shared" si="755"/>
        <v>8.9333333333333336</v>
      </c>
    </row>
    <row r="8058" spans="1:13">
      <c r="A8058" s="4">
        <v>2008</v>
      </c>
      <c r="B8058" s="5" t="s">
        <v>277</v>
      </c>
      <c r="C8058" s="5" t="s">
        <v>281</v>
      </c>
      <c r="D8058" s="5" t="s">
        <v>15</v>
      </c>
      <c r="E8058" s="5">
        <v>20</v>
      </c>
      <c r="F8058" s="6">
        <v>1000</v>
      </c>
      <c r="H8058" s="15" t="str">
        <f t="shared" si="750"/>
        <v>Medium</v>
      </c>
      <c r="I8058" s="11" t="str">
        <f t="shared" si="751"/>
        <v>Small</v>
      </c>
      <c r="J8058" s="11" t="str">
        <f t="shared" si="752"/>
        <v>North</v>
      </c>
      <c r="K8058" s="11" t="str">
        <f t="shared" si="753"/>
        <v>2000s</v>
      </c>
      <c r="L8058" s="11" t="str">
        <f t="shared" si="754"/>
        <v>Cereal</v>
      </c>
      <c r="M8058" s="18">
        <f t="shared" si="755"/>
        <v>50</v>
      </c>
    </row>
    <row r="8059" spans="1:13">
      <c r="A8059" s="4">
        <v>2008</v>
      </c>
      <c r="B8059" s="5" t="s">
        <v>277</v>
      </c>
      <c r="C8059" s="5" t="s">
        <v>281</v>
      </c>
      <c r="D8059" s="5" t="s">
        <v>16</v>
      </c>
      <c r="E8059" s="5">
        <v>250</v>
      </c>
      <c r="F8059" s="6">
        <v>2240</v>
      </c>
      <c r="H8059" s="15" t="str">
        <f t="shared" si="750"/>
        <v>Medium</v>
      </c>
      <c r="I8059" s="11" t="str">
        <f t="shared" si="751"/>
        <v>Small</v>
      </c>
      <c r="J8059" s="11" t="str">
        <f t="shared" si="752"/>
        <v>North</v>
      </c>
      <c r="K8059" s="11" t="str">
        <f t="shared" si="753"/>
        <v>2000s</v>
      </c>
      <c r="L8059" s="11" t="str">
        <f t="shared" si="754"/>
        <v>Cereal</v>
      </c>
      <c r="M8059" s="18">
        <f t="shared" si="755"/>
        <v>8.9600000000000009</v>
      </c>
    </row>
    <row r="8060" spans="1:13">
      <c r="A8060" s="4">
        <v>2009</v>
      </c>
      <c r="B8060" s="5" t="s">
        <v>277</v>
      </c>
      <c r="C8060" s="5" t="s">
        <v>281</v>
      </c>
      <c r="D8060" s="5" t="s">
        <v>15</v>
      </c>
      <c r="E8060" s="5">
        <v>20</v>
      </c>
      <c r="F8060" s="6">
        <v>1000</v>
      </c>
      <c r="H8060" s="15" t="str">
        <f t="shared" si="750"/>
        <v>Medium</v>
      </c>
      <c r="I8060" s="11" t="str">
        <f t="shared" si="751"/>
        <v>Small</v>
      </c>
      <c r="J8060" s="11" t="str">
        <f t="shared" si="752"/>
        <v>North</v>
      </c>
      <c r="K8060" s="11" t="str">
        <f t="shared" si="753"/>
        <v>2000s</v>
      </c>
      <c r="L8060" s="11" t="str">
        <f t="shared" si="754"/>
        <v>Cereal</v>
      </c>
      <c r="M8060" s="18">
        <f t="shared" si="755"/>
        <v>50</v>
      </c>
    </row>
    <row r="8061" spans="1:13">
      <c r="A8061" s="4">
        <v>2009</v>
      </c>
      <c r="B8061" s="5" t="s">
        <v>277</v>
      </c>
      <c r="C8061" s="5" t="s">
        <v>281</v>
      </c>
      <c r="D8061" s="5" t="s">
        <v>16</v>
      </c>
      <c r="E8061" s="5">
        <v>200</v>
      </c>
      <c r="F8061" s="6">
        <v>2400</v>
      </c>
      <c r="H8061" s="15" t="str">
        <f t="shared" si="750"/>
        <v>Medium</v>
      </c>
      <c r="I8061" s="11" t="str">
        <f t="shared" si="751"/>
        <v>Small</v>
      </c>
      <c r="J8061" s="11" t="str">
        <f t="shared" si="752"/>
        <v>North</v>
      </c>
      <c r="K8061" s="11" t="str">
        <f t="shared" si="753"/>
        <v>2000s</v>
      </c>
      <c r="L8061" s="11" t="str">
        <f t="shared" si="754"/>
        <v>Cereal</v>
      </c>
      <c r="M8061" s="18">
        <f t="shared" si="755"/>
        <v>12</v>
      </c>
    </row>
    <row r="8062" spans="1:13">
      <c r="A8062" s="4">
        <v>2010</v>
      </c>
      <c r="B8062" s="5" t="s">
        <v>277</v>
      </c>
      <c r="C8062" s="5" t="s">
        <v>281</v>
      </c>
      <c r="D8062" s="5" t="s">
        <v>15</v>
      </c>
      <c r="E8062" s="5">
        <v>20</v>
      </c>
      <c r="F8062" s="6">
        <v>1000</v>
      </c>
      <c r="H8062" s="15" t="str">
        <f t="shared" si="750"/>
        <v>Medium</v>
      </c>
      <c r="I8062" s="11" t="str">
        <f t="shared" si="751"/>
        <v>Small</v>
      </c>
      <c r="J8062" s="11" t="str">
        <f t="shared" si="752"/>
        <v>North</v>
      </c>
      <c r="K8062" s="11" t="str">
        <f t="shared" si="753"/>
        <v>2010s</v>
      </c>
      <c r="L8062" s="11" t="str">
        <f t="shared" si="754"/>
        <v>Cereal</v>
      </c>
      <c r="M8062" s="18">
        <f t="shared" si="755"/>
        <v>50</v>
      </c>
    </row>
    <row r="8063" spans="1:13">
      <c r="A8063" s="4">
        <v>2010</v>
      </c>
      <c r="B8063" s="5" t="s">
        <v>277</v>
      </c>
      <c r="C8063" s="5" t="s">
        <v>281</v>
      </c>
      <c r="D8063" s="5" t="s">
        <v>16</v>
      </c>
      <c r="E8063" s="5">
        <v>200</v>
      </c>
      <c r="F8063" s="6">
        <v>3100</v>
      </c>
      <c r="H8063" s="15" t="str">
        <f t="shared" si="750"/>
        <v>High</v>
      </c>
      <c r="I8063" s="11" t="str">
        <f t="shared" si="751"/>
        <v>Small</v>
      </c>
      <c r="J8063" s="11" t="str">
        <f t="shared" si="752"/>
        <v>North</v>
      </c>
      <c r="K8063" s="11" t="str">
        <f t="shared" si="753"/>
        <v>2010s</v>
      </c>
      <c r="L8063" s="11" t="str">
        <f t="shared" si="754"/>
        <v>Cereal</v>
      </c>
      <c r="M8063" s="18">
        <f t="shared" si="755"/>
        <v>15.5</v>
      </c>
    </row>
    <row r="8064" spans="1:13">
      <c r="A8064" s="4">
        <v>2011</v>
      </c>
      <c r="B8064" s="5" t="s">
        <v>277</v>
      </c>
      <c r="C8064" s="5" t="s">
        <v>281</v>
      </c>
      <c r="D8064" s="5" t="s">
        <v>15</v>
      </c>
      <c r="E8064" s="5">
        <v>20</v>
      </c>
      <c r="F8064" s="6">
        <v>1000</v>
      </c>
      <c r="H8064" s="15" t="str">
        <f t="shared" si="750"/>
        <v>Medium</v>
      </c>
      <c r="I8064" s="11" t="str">
        <f t="shared" si="751"/>
        <v>Small</v>
      </c>
      <c r="J8064" s="11" t="str">
        <f t="shared" si="752"/>
        <v>North</v>
      </c>
      <c r="K8064" s="11" t="str">
        <f t="shared" si="753"/>
        <v>2010s</v>
      </c>
      <c r="L8064" s="11" t="str">
        <f t="shared" si="754"/>
        <v>Cereal</v>
      </c>
      <c r="M8064" s="18">
        <f t="shared" si="755"/>
        <v>50</v>
      </c>
    </row>
    <row r="8065" spans="1:13">
      <c r="A8065" s="4">
        <v>2011</v>
      </c>
      <c r="B8065" s="5" t="s">
        <v>277</v>
      </c>
      <c r="C8065" s="5" t="s">
        <v>281</v>
      </c>
      <c r="D8065" s="5" t="s">
        <v>16</v>
      </c>
      <c r="E8065" s="5">
        <v>190</v>
      </c>
      <c r="F8065" s="6">
        <v>3157.89</v>
      </c>
      <c r="H8065" s="15" t="str">
        <f t="shared" si="750"/>
        <v>High</v>
      </c>
      <c r="I8065" s="11" t="str">
        <f t="shared" si="751"/>
        <v>Small</v>
      </c>
      <c r="J8065" s="11" t="str">
        <f t="shared" si="752"/>
        <v>North</v>
      </c>
      <c r="K8065" s="11" t="str">
        <f t="shared" si="753"/>
        <v>2010s</v>
      </c>
      <c r="L8065" s="11" t="str">
        <f t="shared" si="754"/>
        <v>Cereal</v>
      </c>
      <c r="M8065" s="18">
        <f t="shared" si="755"/>
        <v>16.620473684210527</v>
      </c>
    </row>
    <row r="8066" spans="1:13">
      <c r="A8066" s="4">
        <v>2012</v>
      </c>
      <c r="B8066" s="5" t="s">
        <v>277</v>
      </c>
      <c r="C8066" s="5" t="s">
        <v>281</v>
      </c>
      <c r="D8066" s="5" t="s">
        <v>15</v>
      </c>
      <c r="E8066" s="5">
        <v>20</v>
      </c>
      <c r="F8066" s="6">
        <v>1000</v>
      </c>
      <c r="H8066" s="15" t="str">
        <f t="shared" si="750"/>
        <v>Medium</v>
      </c>
      <c r="I8066" s="11" t="str">
        <f t="shared" si="751"/>
        <v>Small</v>
      </c>
      <c r="J8066" s="11" t="str">
        <f t="shared" si="752"/>
        <v>North</v>
      </c>
      <c r="K8066" s="11" t="str">
        <f t="shared" si="753"/>
        <v>2010s</v>
      </c>
      <c r="L8066" s="11" t="str">
        <f t="shared" si="754"/>
        <v>Cereal</v>
      </c>
      <c r="M8066" s="18">
        <f t="shared" si="755"/>
        <v>50</v>
      </c>
    </row>
    <row r="8067" spans="1:13">
      <c r="A8067" s="4">
        <v>2012</v>
      </c>
      <c r="B8067" s="5" t="s">
        <v>277</v>
      </c>
      <c r="C8067" s="5" t="s">
        <v>281</v>
      </c>
      <c r="D8067" s="5" t="s">
        <v>16</v>
      </c>
      <c r="E8067" s="5">
        <v>190</v>
      </c>
      <c r="F8067" s="6">
        <v>2842.11</v>
      </c>
      <c r="H8067" s="15" t="str">
        <f t="shared" ref="H8067:H8130" si="756">IF(F8067&lt;1000,"Low",IF(F8067&lt;3000,"Medium","High"))</f>
        <v>Medium</v>
      </c>
      <c r="I8067" s="11" t="str">
        <f t="shared" ref="I8067:I8130" si="757">IF(E8067&lt;1000,"Small",IF(E8067&lt;5000,"Medium","Large"))</f>
        <v>Small</v>
      </c>
      <c r="J8067" s="11" t="str">
        <f t="shared" ref="J8067:J8130" si="758">IF(OR(B8067="Punjab",B8067="Haryana",B8067="Himachal Pradesh",B8067="Jammu and Kashmir",B8067="Uttarakhand",B8067="Delhi",B8067="Chandigarh"),"North",IF(OR(B8067="Tamil Nadu",B8067="Karnataka",B8067="Kerala",B8067="Andhra Pradesh",B8067="Telangana"),"South",IF(OR(B8067="Maharashtra",B8067="Gujarat",B8067="Goa",B8067="Rajasthan"),"West",IF(OR(B8067="West Bengal",B8067="Bihar",B8067="Jharkhand",B8067="Odisha",B8067="Assam",B8067="Sikkim",B8067="Arunachal Pradesh",B8067="Manipur",B8067="Meghalaya",B8067="Mizoram",B8067="Nagaland",B8067="Tripura"),"East","Central"))))</f>
        <v>North</v>
      </c>
      <c r="K8067" s="11" t="str">
        <f t="shared" ref="K8067:K8130" si="759">LEFT(A8067,3)&amp;"0s"</f>
        <v>2010s</v>
      </c>
      <c r="L8067" s="11" t="str">
        <f t="shared" ref="L8067:L8130" si="760">IF(D8067="Rice","Cereal",IF(D8067="Maize","Cereal",IF(D8067="Chickpea","Pulse",IF(D8067="Cotton","Fiber","Other"))))</f>
        <v>Cereal</v>
      </c>
      <c r="M8067" s="18">
        <f t="shared" ref="M8067:M8130" si="761">F8067/E8067</f>
        <v>14.958473684210526</v>
      </c>
    </row>
    <row r="8068" spans="1:13">
      <c r="A8068" s="4">
        <v>2013</v>
      </c>
      <c r="B8068" s="5" t="s">
        <v>277</v>
      </c>
      <c r="C8068" s="5" t="s">
        <v>281</v>
      </c>
      <c r="D8068" s="5" t="s">
        <v>15</v>
      </c>
      <c r="E8068" s="5">
        <v>10</v>
      </c>
      <c r="F8068" s="6">
        <v>2000</v>
      </c>
      <c r="H8068" s="15" t="str">
        <f t="shared" si="756"/>
        <v>Medium</v>
      </c>
      <c r="I8068" s="11" t="str">
        <f t="shared" si="757"/>
        <v>Small</v>
      </c>
      <c r="J8068" s="11" t="str">
        <f t="shared" si="758"/>
        <v>North</v>
      </c>
      <c r="K8068" s="11" t="str">
        <f t="shared" si="759"/>
        <v>2010s</v>
      </c>
      <c r="L8068" s="11" t="str">
        <f t="shared" si="760"/>
        <v>Cereal</v>
      </c>
      <c r="M8068" s="18">
        <f t="shared" si="761"/>
        <v>200</v>
      </c>
    </row>
    <row r="8069" spans="1:13">
      <c r="A8069" s="4">
        <v>2013</v>
      </c>
      <c r="B8069" s="5" t="s">
        <v>277</v>
      </c>
      <c r="C8069" s="5" t="s">
        <v>281</v>
      </c>
      <c r="D8069" s="5" t="s">
        <v>16</v>
      </c>
      <c r="E8069" s="5">
        <v>200</v>
      </c>
      <c r="F8069" s="6">
        <v>2650</v>
      </c>
      <c r="H8069" s="15" t="str">
        <f t="shared" si="756"/>
        <v>Medium</v>
      </c>
      <c r="I8069" s="11" t="str">
        <f t="shared" si="757"/>
        <v>Small</v>
      </c>
      <c r="J8069" s="11" t="str">
        <f t="shared" si="758"/>
        <v>North</v>
      </c>
      <c r="K8069" s="11" t="str">
        <f t="shared" si="759"/>
        <v>2010s</v>
      </c>
      <c r="L8069" s="11" t="str">
        <f t="shared" si="760"/>
        <v>Cereal</v>
      </c>
      <c r="M8069" s="18">
        <f t="shared" si="761"/>
        <v>13.25</v>
      </c>
    </row>
    <row r="8070" spans="1:13">
      <c r="A8070" s="4">
        <v>2014</v>
      </c>
      <c r="B8070" s="5" t="s">
        <v>277</v>
      </c>
      <c r="C8070" s="5" t="s">
        <v>281</v>
      </c>
      <c r="D8070" s="5" t="s">
        <v>15</v>
      </c>
      <c r="E8070" s="5">
        <v>10</v>
      </c>
      <c r="F8070" s="6">
        <v>2000</v>
      </c>
      <c r="H8070" s="15" t="str">
        <f t="shared" si="756"/>
        <v>Medium</v>
      </c>
      <c r="I8070" s="11" t="str">
        <f t="shared" si="757"/>
        <v>Small</v>
      </c>
      <c r="J8070" s="11" t="str">
        <f t="shared" si="758"/>
        <v>North</v>
      </c>
      <c r="K8070" s="11" t="str">
        <f t="shared" si="759"/>
        <v>2010s</v>
      </c>
      <c r="L8070" s="11" t="str">
        <f t="shared" si="760"/>
        <v>Cereal</v>
      </c>
      <c r="M8070" s="18">
        <f t="shared" si="761"/>
        <v>200</v>
      </c>
    </row>
    <row r="8071" spans="1:13">
      <c r="A8071" s="4">
        <v>2014</v>
      </c>
      <c r="B8071" s="5" t="s">
        <v>277</v>
      </c>
      <c r="C8071" s="5" t="s">
        <v>281</v>
      </c>
      <c r="D8071" s="5" t="s">
        <v>16</v>
      </c>
      <c r="E8071" s="5">
        <v>200</v>
      </c>
      <c r="F8071" s="6">
        <v>2250</v>
      </c>
      <c r="H8071" s="15" t="str">
        <f t="shared" si="756"/>
        <v>Medium</v>
      </c>
      <c r="I8071" s="11" t="str">
        <f t="shared" si="757"/>
        <v>Small</v>
      </c>
      <c r="J8071" s="11" t="str">
        <f t="shared" si="758"/>
        <v>North</v>
      </c>
      <c r="K8071" s="11" t="str">
        <f t="shared" si="759"/>
        <v>2010s</v>
      </c>
      <c r="L8071" s="11" t="str">
        <f t="shared" si="760"/>
        <v>Cereal</v>
      </c>
      <c r="M8071" s="18">
        <f t="shared" si="761"/>
        <v>11.25</v>
      </c>
    </row>
    <row r="8072" spans="1:13">
      <c r="A8072" s="4">
        <v>2015</v>
      </c>
      <c r="B8072" s="5" t="s">
        <v>277</v>
      </c>
      <c r="C8072" s="5" t="s">
        <v>281</v>
      </c>
      <c r="D8072" s="5" t="s">
        <v>15</v>
      </c>
      <c r="E8072" s="5">
        <v>10</v>
      </c>
      <c r="F8072" s="6">
        <v>2000</v>
      </c>
      <c r="H8072" s="15" t="str">
        <f t="shared" si="756"/>
        <v>Medium</v>
      </c>
      <c r="I8072" s="11" t="str">
        <f t="shared" si="757"/>
        <v>Small</v>
      </c>
      <c r="J8072" s="11" t="str">
        <f t="shared" si="758"/>
        <v>North</v>
      </c>
      <c r="K8072" s="11" t="str">
        <f t="shared" si="759"/>
        <v>2010s</v>
      </c>
      <c r="L8072" s="11" t="str">
        <f t="shared" si="760"/>
        <v>Cereal</v>
      </c>
      <c r="M8072" s="18">
        <f t="shared" si="761"/>
        <v>200</v>
      </c>
    </row>
    <row r="8073" spans="1:13">
      <c r="A8073" s="4">
        <v>2015</v>
      </c>
      <c r="B8073" s="5" t="s">
        <v>277</v>
      </c>
      <c r="C8073" s="5" t="s">
        <v>281</v>
      </c>
      <c r="D8073" s="5" t="s">
        <v>16</v>
      </c>
      <c r="E8073" s="5">
        <v>190</v>
      </c>
      <c r="F8073" s="6">
        <v>3368.42</v>
      </c>
      <c r="H8073" s="15" t="str">
        <f t="shared" si="756"/>
        <v>High</v>
      </c>
      <c r="I8073" s="11" t="str">
        <f t="shared" si="757"/>
        <v>Small</v>
      </c>
      <c r="J8073" s="11" t="str">
        <f t="shared" si="758"/>
        <v>North</v>
      </c>
      <c r="K8073" s="11" t="str">
        <f t="shared" si="759"/>
        <v>2010s</v>
      </c>
      <c r="L8073" s="11" t="str">
        <f t="shared" si="760"/>
        <v>Cereal</v>
      </c>
      <c r="M8073" s="18">
        <f t="shared" si="761"/>
        <v>17.728526315789473</v>
      </c>
    </row>
    <row r="8074" spans="1:13">
      <c r="A8074" s="4">
        <v>2016</v>
      </c>
      <c r="B8074" s="5" t="s">
        <v>277</v>
      </c>
      <c r="C8074" s="5" t="s">
        <v>281</v>
      </c>
      <c r="D8074" s="5" t="s">
        <v>15</v>
      </c>
      <c r="E8074" s="5">
        <v>10</v>
      </c>
      <c r="F8074" s="6">
        <v>1500</v>
      </c>
      <c r="H8074" s="15" t="str">
        <f t="shared" si="756"/>
        <v>Medium</v>
      </c>
      <c r="I8074" s="11" t="str">
        <f t="shared" si="757"/>
        <v>Small</v>
      </c>
      <c r="J8074" s="11" t="str">
        <f t="shared" si="758"/>
        <v>North</v>
      </c>
      <c r="K8074" s="11" t="str">
        <f t="shared" si="759"/>
        <v>2010s</v>
      </c>
      <c r="L8074" s="11" t="str">
        <f t="shared" si="760"/>
        <v>Cereal</v>
      </c>
      <c r="M8074" s="18">
        <f t="shared" si="761"/>
        <v>150</v>
      </c>
    </row>
    <row r="8075" spans="1:13">
      <c r="A8075" s="4">
        <v>2016</v>
      </c>
      <c r="B8075" s="5" t="s">
        <v>277</v>
      </c>
      <c r="C8075" s="5" t="s">
        <v>281</v>
      </c>
      <c r="D8075" s="5" t="s">
        <v>16</v>
      </c>
      <c r="E8075" s="5">
        <v>180</v>
      </c>
      <c r="F8075" s="6">
        <v>2371.58</v>
      </c>
      <c r="H8075" s="15" t="str">
        <f t="shared" si="756"/>
        <v>Medium</v>
      </c>
      <c r="I8075" s="11" t="str">
        <f t="shared" si="757"/>
        <v>Small</v>
      </c>
      <c r="J8075" s="11" t="str">
        <f t="shared" si="758"/>
        <v>North</v>
      </c>
      <c r="K8075" s="11" t="str">
        <f t="shared" si="759"/>
        <v>2010s</v>
      </c>
      <c r="L8075" s="11" t="str">
        <f t="shared" si="760"/>
        <v>Cereal</v>
      </c>
      <c r="M8075" s="18">
        <f t="shared" si="761"/>
        <v>13.175444444444445</v>
      </c>
    </row>
    <row r="8076" spans="1:13">
      <c r="A8076" s="4">
        <v>2017</v>
      </c>
      <c r="B8076" s="5" t="s">
        <v>277</v>
      </c>
      <c r="C8076" s="5" t="s">
        <v>281</v>
      </c>
      <c r="D8076" s="5" t="s">
        <v>15</v>
      </c>
      <c r="E8076" s="5">
        <v>10</v>
      </c>
      <c r="F8076" s="6">
        <v>1571.43</v>
      </c>
      <c r="H8076" s="15" t="str">
        <f t="shared" si="756"/>
        <v>Medium</v>
      </c>
      <c r="I8076" s="11" t="str">
        <f t="shared" si="757"/>
        <v>Small</v>
      </c>
      <c r="J8076" s="11" t="str">
        <f t="shared" si="758"/>
        <v>North</v>
      </c>
      <c r="K8076" s="11" t="str">
        <f t="shared" si="759"/>
        <v>2010s</v>
      </c>
      <c r="L8076" s="11" t="str">
        <f t="shared" si="760"/>
        <v>Cereal</v>
      </c>
      <c r="M8076" s="18">
        <f t="shared" si="761"/>
        <v>157.143</v>
      </c>
    </row>
    <row r="8077" spans="1:13">
      <c r="A8077" s="4">
        <v>2017</v>
      </c>
      <c r="B8077" s="5" t="s">
        <v>277</v>
      </c>
      <c r="C8077" s="5" t="s">
        <v>281</v>
      </c>
      <c r="D8077" s="5" t="s">
        <v>16</v>
      </c>
      <c r="E8077" s="5">
        <v>190</v>
      </c>
      <c r="F8077" s="6">
        <v>3283.51</v>
      </c>
      <c r="H8077" s="15" t="str">
        <f t="shared" si="756"/>
        <v>High</v>
      </c>
      <c r="I8077" s="11" t="str">
        <f t="shared" si="757"/>
        <v>Small</v>
      </c>
      <c r="J8077" s="11" t="str">
        <f t="shared" si="758"/>
        <v>North</v>
      </c>
      <c r="K8077" s="11" t="str">
        <f t="shared" si="759"/>
        <v>2010s</v>
      </c>
      <c r="L8077" s="11" t="str">
        <f t="shared" si="760"/>
        <v>Cereal</v>
      </c>
      <c r="M8077" s="18">
        <f t="shared" si="761"/>
        <v>17.281631578947369</v>
      </c>
    </row>
    <row r="8078" spans="1:13">
      <c r="A8078" s="4">
        <v>2008</v>
      </c>
      <c r="B8078" s="5" t="s">
        <v>277</v>
      </c>
      <c r="C8078" s="5" t="s">
        <v>282</v>
      </c>
      <c r="D8078" s="5" t="s">
        <v>15</v>
      </c>
      <c r="E8078" s="5">
        <v>1440</v>
      </c>
      <c r="F8078" s="6">
        <v>1368.06</v>
      </c>
      <c r="H8078" s="15" t="str">
        <f t="shared" si="756"/>
        <v>Medium</v>
      </c>
      <c r="I8078" s="11" t="str">
        <f t="shared" si="757"/>
        <v>Medium</v>
      </c>
      <c r="J8078" s="11" t="str">
        <f t="shared" si="758"/>
        <v>North</v>
      </c>
      <c r="K8078" s="11" t="str">
        <f t="shared" si="759"/>
        <v>2000s</v>
      </c>
      <c r="L8078" s="11" t="str">
        <f t="shared" si="760"/>
        <v>Cereal</v>
      </c>
      <c r="M8078" s="18">
        <f t="shared" si="761"/>
        <v>0.95004166666666667</v>
      </c>
    </row>
    <row r="8079" spans="1:13">
      <c r="A8079" s="4">
        <v>2008</v>
      </c>
      <c r="B8079" s="5" t="s">
        <v>277</v>
      </c>
      <c r="C8079" s="5" t="s">
        <v>282</v>
      </c>
      <c r="D8079" s="5" t="s">
        <v>16</v>
      </c>
      <c r="E8079" s="5">
        <v>16680</v>
      </c>
      <c r="F8079" s="6">
        <v>2696.04</v>
      </c>
      <c r="H8079" s="15" t="str">
        <f t="shared" si="756"/>
        <v>Medium</v>
      </c>
      <c r="I8079" s="11" t="str">
        <f t="shared" si="757"/>
        <v>Large</v>
      </c>
      <c r="J8079" s="11" t="str">
        <f t="shared" si="758"/>
        <v>North</v>
      </c>
      <c r="K8079" s="11" t="str">
        <f t="shared" si="759"/>
        <v>2000s</v>
      </c>
      <c r="L8079" s="11" t="str">
        <f t="shared" si="760"/>
        <v>Cereal</v>
      </c>
      <c r="M8079" s="18">
        <f t="shared" si="761"/>
        <v>0.16163309352517985</v>
      </c>
    </row>
    <row r="8080" spans="1:13">
      <c r="A8080" s="4">
        <v>2008</v>
      </c>
      <c r="B8080" s="5" t="s">
        <v>277</v>
      </c>
      <c r="C8080" s="5" t="s">
        <v>282</v>
      </c>
      <c r="D8080" s="5" t="s">
        <v>17</v>
      </c>
      <c r="E8080" s="5">
        <v>70</v>
      </c>
      <c r="F8080" s="6">
        <v>428.57</v>
      </c>
      <c r="H8080" s="15" t="str">
        <f t="shared" si="756"/>
        <v>Low</v>
      </c>
      <c r="I8080" s="11" t="str">
        <f t="shared" si="757"/>
        <v>Small</v>
      </c>
      <c r="J8080" s="11" t="str">
        <f t="shared" si="758"/>
        <v>North</v>
      </c>
      <c r="K8080" s="11" t="str">
        <f t="shared" si="759"/>
        <v>2000s</v>
      </c>
      <c r="L8080" s="11" t="str">
        <f t="shared" si="760"/>
        <v>Pulse</v>
      </c>
      <c r="M8080" s="18">
        <f t="shared" si="761"/>
        <v>6.1224285714285713</v>
      </c>
    </row>
    <row r="8081" spans="1:13">
      <c r="A8081" s="4">
        <v>2009</v>
      </c>
      <c r="B8081" s="5" t="s">
        <v>277</v>
      </c>
      <c r="C8081" s="5" t="s">
        <v>282</v>
      </c>
      <c r="D8081" s="5" t="s">
        <v>15</v>
      </c>
      <c r="E8081" s="5">
        <v>1430</v>
      </c>
      <c r="F8081" s="6">
        <v>1244.76</v>
      </c>
      <c r="H8081" s="15" t="str">
        <f t="shared" si="756"/>
        <v>Medium</v>
      </c>
      <c r="I8081" s="11" t="str">
        <f t="shared" si="757"/>
        <v>Medium</v>
      </c>
      <c r="J8081" s="11" t="str">
        <f t="shared" si="758"/>
        <v>North</v>
      </c>
      <c r="K8081" s="11" t="str">
        <f t="shared" si="759"/>
        <v>2000s</v>
      </c>
      <c r="L8081" s="11" t="str">
        <f t="shared" si="760"/>
        <v>Cereal</v>
      </c>
      <c r="M8081" s="18">
        <f t="shared" si="761"/>
        <v>0.87046153846153851</v>
      </c>
    </row>
    <row r="8082" spans="1:13">
      <c r="A8082" s="4">
        <v>2009</v>
      </c>
      <c r="B8082" s="5" t="s">
        <v>277</v>
      </c>
      <c r="C8082" s="5" t="s">
        <v>282</v>
      </c>
      <c r="D8082" s="5" t="s">
        <v>16</v>
      </c>
      <c r="E8082" s="5">
        <v>15570</v>
      </c>
      <c r="F8082" s="6">
        <v>2841.36</v>
      </c>
      <c r="H8082" s="15" t="str">
        <f t="shared" si="756"/>
        <v>Medium</v>
      </c>
      <c r="I8082" s="11" t="str">
        <f t="shared" si="757"/>
        <v>Large</v>
      </c>
      <c r="J8082" s="11" t="str">
        <f t="shared" si="758"/>
        <v>North</v>
      </c>
      <c r="K8082" s="11" t="str">
        <f t="shared" si="759"/>
        <v>2000s</v>
      </c>
      <c r="L8082" s="11" t="str">
        <f t="shared" si="760"/>
        <v>Cereal</v>
      </c>
      <c r="M8082" s="18">
        <f t="shared" si="761"/>
        <v>0.1824894026974952</v>
      </c>
    </row>
    <row r="8083" spans="1:13">
      <c r="A8083" s="4">
        <v>2009</v>
      </c>
      <c r="B8083" s="5" t="s">
        <v>277</v>
      </c>
      <c r="C8083" s="5" t="s">
        <v>282</v>
      </c>
      <c r="D8083" s="5" t="s">
        <v>17</v>
      </c>
      <c r="E8083" s="5">
        <v>50</v>
      </c>
      <c r="F8083" s="6">
        <v>600</v>
      </c>
      <c r="H8083" s="15" t="str">
        <f t="shared" si="756"/>
        <v>Low</v>
      </c>
      <c r="I8083" s="11" t="str">
        <f t="shared" si="757"/>
        <v>Small</v>
      </c>
      <c r="J8083" s="11" t="str">
        <f t="shared" si="758"/>
        <v>North</v>
      </c>
      <c r="K8083" s="11" t="str">
        <f t="shared" si="759"/>
        <v>2000s</v>
      </c>
      <c r="L8083" s="11" t="str">
        <f t="shared" si="760"/>
        <v>Pulse</v>
      </c>
      <c r="M8083" s="18">
        <f t="shared" si="761"/>
        <v>12</v>
      </c>
    </row>
    <row r="8084" spans="1:13">
      <c r="A8084" s="4">
        <v>2010</v>
      </c>
      <c r="B8084" s="5" t="s">
        <v>277</v>
      </c>
      <c r="C8084" s="5" t="s">
        <v>282</v>
      </c>
      <c r="D8084" s="5" t="s">
        <v>15</v>
      </c>
      <c r="E8084" s="5">
        <v>1420</v>
      </c>
      <c r="F8084" s="6">
        <v>1302.82</v>
      </c>
      <c r="H8084" s="15" t="str">
        <f t="shared" si="756"/>
        <v>Medium</v>
      </c>
      <c r="I8084" s="11" t="str">
        <f t="shared" si="757"/>
        <v>Medium</v>
      </c>
      <c r="J8084" s="11" t="str">
        <f t="shared" si="758"/>
        <v>North</v>
      </c>
      <c r="K8084" s="11" t="str">
        <f t="shared" si="759"/>
        <v>2010s</v>
      </c>
      <c r="L8084" s="11" t="str">
        <f t="shared" si="760"/>
        <v>Cereal</v>
      </c>
      <c r="M8084" s="18">
        <f t="shared" si="761"/>
        <v>0.91747887323943655</v>
      </c>
    </row>
    <row r="8085" spans="1:13">
      <c r="A8085" s="4">
        <v>2010</v>
      </c>
      <c r="B8085" s="5" t="s">
        <v>277</v>
      </c>
      <c r="C8085" s="5" t="s">
        <v>282</v>
      </c>
      <c r="D8085" s="5" t="s">
        <v>16</v>
      </c>
      <c r="E8085" s="5">
        <v>15110</v>
      </c>
      <c r="F8085" s="6">
        <v>3836.53</v>
      </c>
      <c r="H8085" s="15" t="str">
        <f t="shared" si="756"/>
        <v>High</v>
      </c>
      <c r="I8085" s="11" t="str">
        <f t="shared" si="757"/>
        <v>Large</v>
      </c>
      <c r="J8085" s="11" t="str">
        <f t="shared" si="758"/>
        <v>North</v>
      </c>
      <c r="K8085" s="11" t="str">
        <f t="shared" si="759"/>
        <v>2010s</v>
      </c>
      <c r="L8085" s="11" t="str">
        <f t="shared" si="760"/>
        <v>Cereal</v>
      </c>
      <c r="M8085" s="18">
        <f t="shared" si="761"/>
        <v>0.25390668431502317</v>
      </c>
    </row>
    <row r="8086" spans="1:13">
      <c r="A8086" s="4">
        <v>2010</v>
      </c>
      <c r="B8086" s="5" t="s">
        <v>277</v>
      </c>
      <c r="C8086" s="5" t="s">
        <v>282</v>
      </c>
      <c r="D8086" s="5" t="s">
        <v>17</v>
      </c>
      <c r="E8086" s="5">
        <v>50</v>
      </c>
      <c r="F8086" s="6">
        <v>800</v>
      </c>
      <c r="H8086" s="15" t="str">
        <f t="shared" si="756"/>
        <v>Low</v>
      </c>
      <c r="I8086" s="11" t="str">
        <f t="shared" si="757"/>
        <v>Small</v>
      </c>
      <c r="J8086" s="11" t="str">
        <f t="shared" si="758"/>
        <v>North</v>
      </c>
      <c r="K8086" s="11" t="str">
        <f t="shared" si="759"/>
        <v>2010s</v>
      </c>
      <c r="L8086" s="11" t="str">
        <f t="shared" si="760"/>
        <v>Pulse</v>
      </c>
      <c r="M8086" s="18">
        <f t="shared" si="761"/>
        <v>16</v>
      </c>
    </row>
    <row r="8087" spans="1:13">
      <c r="A8087" s="4">
        <v>2011</v>
      </c>
      <c r="B8087" s="5" t="s">
        <v>277</v>
      </c>
      <c r="C8087" s="5" t="s">
        <v>282</v>
      </c>
      <c r="D8087" s="5" t="s">
        <v>15</v>
      </c>
      <c r="E8087" s="5">
        <v>1410</v>
      </c>
      <c r="F8087" s="6">
        <v>1304.96</v>
      </c>
      <c r="H8087" s="15" t="str">
        <f t="shared" si="756"/>
        <v>Medium</v>
      </c>
      <c r="I8087" s="11" t="str">
        <f t="shared" si="757"/>
        <v>Medium</v>
      </c>
      <c r="J8087" s="11" t="str">
        <f t="shared" si="758"/>
        <v>North</v>
      </c>
      <c r="K8087" s="11" t="str">
        <f t="shared" si="759"/>
        <v>2010s</v>
      </c>
      <c r="L8087" s="11" t="str">
        <f t="shared" si="760"/>
        <v>Cereal</v>
      </c>
      <c r="M8087" s="18">
        <f t="shared" si="761"/>
        <v>0.92550354609929075</v>
      </c>
    </row>
    <row r="8088" spans="1:13">
      <c r="A8088" s="4">
        <v>2011</v>
      </c>
      <c r="B8088" s="5" t="s">
        <v>277</v>
      </c>
      <c r="C8088" s="5" t="s">
        <v>282</v>
      </c>
      <c r="D8088" s="5" t="s">
        <v>16</v>
      </c>
      <c r="E8088" s="5">
        <v>15030</v>
      </c>
      <c r="F8088" s="6">
        <v>3695.28</v>
      </c>
      <c r="H8088" s="15" t="str">
        <f t="shared" si="756"/>
        <v>High</v>
      </c>
      <c r="I8088" s="11" t="str">
        <f t="shared" si="757"/>
        <v>Large</v>
      </c>
      <c r="J8088" s="11" t="str">
        <f t="shared" si="758"/>
        <v>North</v>
      </c>
      <c r="K8088" s="11" t="str">
        <f t="shared" si="759"/>
        <v>2010s</v>
      </c>
      <c r="L8088" s="11" t="str">
        <f t="shared" si="760"/>
        <v>Cereal</v>
      </c>
      <c r="M8088" s="18">
        <f t="shared" si="761"/>
        <v>0.24586027944111777</v>
      </c>
    </row>
    <row r="8089" spans="1:13">
      <c r="A8089" s="4">
        <v>2011</v>
      </c>
      <c r="B8089" s="5" t="s">
        <v>277</v>
      </c>
      <c r="C8089" s="5" t="s">
        <v>282</v>
      </c>
      <c r="D8089" s="5" t="s">
        <v>17</v>
      </c>
      <c r="E8089" s="5">
        <v>40</v>
      </c>
      <c r="F8089" s="6">
        <v>750</v>
      </c>
      <c r="H8089" s="15" t="str">
        <f t="shared" si="756"/>
        <v>Low</v>
      </c>
      <c r="I8089" s="11" t="str">
        <f t="shared" si="757"/>
        <v>Small</v>
      </c>
      <c r="J8089" s="11" t="str">
        <f t="shared" si="758"/>
        <v>North</v>
      </c>
      <c r="K8089" s="11" t="str">
        <f t="shared" si="759"/>
        <v>2010s</v>
      </c>
      <c r="L8089" s="11" t="str">
        <f t="shared" si="760"/>
        <v>Pulse</v>
      </c>
      <c r="M8089" s="18">
        <f t="shared" si="761"/>
        <v>18.75</v>
      </c>
    </row>
    <row r="8090" spans="1:13">
      <c r="A8090" s="4">
        <v>2012</v>
      </c>
      <c r="B8090" s="5" t="s">
        <v>277</v>
      </c>
      <c r="C8090" s="5" t="s">
        <v>282</v>
      </c>
      <c r="D8090" s="5" t="s">
        <v>15</v>
      </c>
      <c r="E8090" s="5">
        <v>1420</v>
      </c>
      <c r="F8090" s="6">
        <v>1316.9</v>
      </c>
      <c r="H8090" s="15" t="str">
        <f t="shared" si="756"/>
        <v>Medium</v>
      </c>
      <c r="I8090" s="11" t="str">
        <f t="shared" si="757"/>
        <v>Medium</v>
      </c>
      <c r="J8090" s="11" t="str">
        <f t="shared" si="758"/>
        <v>North</v>
      </c>
      <c r="K8090" s="11" t="str">
        <f t="shared" si="759"/>
        <v>2010s</v>
      </c>
      <c r="L8090" s="11" t="str">
        <f t="shared" si="760"/>
        <v>Cereal</v>
      </c>
      <c r="M8090" s="18">
        <f t="shared" si="761"/>
        <v>0.92739436619718318</v>
      </c>
    </row>
    <row r="8091" spans="1:13">
      <c r="A8091" s="4">
        <v>2012</v>
      </c>
      <c r="B8091" s="5" t="s">
        <v>277</v>
      </c>
      <c r="C8091" s="5" t="s">
        <v>282</v>
      </c>
      <c r="D8091" s="5" t="s">
        <v>16</v>
      </c>
      <c r="E8091" s="5">
        <v>14800</v>
      </c>
      <c r="F8091" s="6">
        <v>3410.81</v>
      </c>
      <c r="H8091" s="15" t="str">
        <f t="shared" si="756"/>
        <v>High</v>
      </c>
      <c r="I8091" s="11" t="str">
        <f t="shared" si="757"/>
        <v>Large</v>
      </c>
      <c r="J8091" s="11" t="str">
        <f t="shared" si="758"/>
        <v>North</v>
      </c>
      <c r="K8091" s="11" t="str">
        <f t="shared" si="759"/>
        <v>2010s</v>
      </c>
      <c r="L8091" s="11" t="str">
        <f t="shared" si="760"/>
        <v>Cereal</v>
      </c>
      <c r="M8091" s="18">
        <f t="shared" si="761"/>
        <v>0.23046013513513514</v>
      </c>
    </row>
    <row r="8092" spans="1:13">
      <c r="A8092" s="4">
        <v>2012</v>
      </c>
      <c r="B8092" s="5" t="s">
        <v>277</v>
      </c>
      <c r="C8092" s="5" t="s">
        <v>282</v>
      </c>
      <c r="D8092" s="5" t="s">
        <v>17</v>
      </c>
      <c r="E8092" s="5">
        <v>40</v>
      </c>
      <c r="F8092" s="6">
        <v>750</v>
      </c>
      <c r="H8092" s="15" t="str">
        <f t="shared" si="756"/>
        <v>Low</v>
      </c>
      <c r="I8092" s="11" t="str">
        <f t="shared" si="757"/>
        <v>Small</v>
      </c>
      <c r="J8092" s="11" t="str">
        <f t="shared" si="758"/>
        <v>North</v>
      </c>
      <c r="K8092" s="11" t="str">
        <f t="shared" si="759"/>
        <v>2010s</v>
      </c>
      <c r="L8092" s="11" t="str">
        <f t="shared" si="760"/>
        <v>Pulse</v>
      </c>
      <c r="M8092" s="18">
        <f t="shared" si="761"/>
        <v>18.75</v>
      </c>
    </row>
    <row r="8093" spans="1:13">
      <c r="A8093" s="4">
        <v>2013</v>
      </c>
      <c r="B8093" s="5" t="s">
        <v>277</v>
      </c>
      <c r="C8093" s="5" t="s">
        <v>282</v>
      </c>
      <c r="D8093" s="5" t="s">
        <v>15</v>
      </c>
      <c r="E8093" s="5">
        <v>1370</v>
      </c>
      <c r="F8093" s="6">
        <v>1313.87</v>
      </c>
      <c r="H8093" s="15" t="str">
        <f t="shared" si="756"/>
        <v>Medium</v>
      </c>
      <c r="I8093" s="11" t="str">
        <f t="shared" si="757"/>
        <v>Medium</v>
      </c>
      <c r="J8093" s="11" t="str">
        <f t="shared" si="758"/>
        <v>North</v>
      </c>
      <c r="K8093" s="11" t="str">
        <f t="shared" si="759"/>
        <v>2010s</v>
      </c>
      <c r="L8093" s="11" t="str">
        <f t="shared" si="760"/>
        <v>Cereal</v>
      </c>
      <c r="M8093" s="18">
        <f t="shared" si="761"/>
        <v>0.95902919708029188</v>
      </c>
    </row>
    <row r="8094" spans="1:13">
      <c r="A8094" s="4">
        <v>2013</v>
      </c>
      <c r="B8094" s="5" t="s">
        <v>277</v>
      </c>
      <c r="C8094" s="5" t="s">
        <v>282</v>
      </c>
      <c r="D8094" s="5" t="s">
        <v>16</v>
      </c>
      <c r="E8094" s="5">
        <v>15600</v>
      </c>
      <c r="F8094" s="6">
        <v>3173.72</v>
      </c>
      <c r="H8094" s="15" t="str">
        <f t="shared" si="756"/>
        <v>High</v>
      </c>
      <c r="I8094" s="11" t="str">
        <f t="shared" si="757"/>
        <v>Large</v>
      </c>
      <c r="J8094" s="11" t="str">
        <f t="shared" si="758"/>
        <v>North</v>
      </c>
      <c r="K8094" s="11" t="str">
        <f t="shared" si="759"/>
        <v>2010s</v>
      </c>
      <c r="L8094" s="11" t="str">
        <f t="shared" si="760"/>
        <v>Cereal</v>
      </c>
      <c r="M8094" s="18">
        <f t="shared" si="761"/>
        <v>0.20344358974358973</v>
      </c>
    </row>
    <row r="8095" spans="1:13">
      <c r="A8095" s="4">
        <v>2013</v>
      </c>
      <c r="B8095" s="5" t="s">
        <v>277</v>
      </c>
      <c r="C8095" s="5" t="s">
        <v>282</v>
      </c>
      <c r="D8095" s="5" t="s">
        <v>17</v>
      </c>
      <c r="E8095" s="5">
        <v>40</v>
      </c>
      <c r="F8095" s="6">
        <v>1000</v>
      </c>
      <c r="H8095" s="15" t="str">
        <f t="shared" si="756"/>
        <v>Medium</v>
      </c>
      <c r="I8095" s="11" t="str">
        <f t="shared" si="757"/>
        <v>Small</v>
      </c>
      <c r="J8095" s="11" t="str">
        <f t="shared" si="758"/>
        <v>North</v>
      </c>
      <c r="K8095" s="11" t="str">
        <f t="shared" si="759"/>
        <v>2010s</v>
      </c>
      <c r="L8095" s="11" t="str">
        <f t="shared" si="760"/>
        <v>Pulse</v>
      </c>
      <c r="M8095" s="18">
        <f t="shared" si="761"/>
        <v>25</v>
      </c>
    </row>
    <row r="8096" spans="1:13">
      <c r="A8096" s="4">
        <v>2014</v>
      </c>
      <c r="B8096" s="5" t="s">
        <v>277</v>
      </c>
      <c r="C8096" s="5" t="s">
        <v>282</v>
      </c>
      <c r="D8096" s="5" t="s">
        <v>15</v>
      </c>
      <c r="E8096" s="5">
        <v>1360</v>
      </c>
      <c r="F8096" s="6">
        <v>1441.18</v>
      </c>
      <c r="H8096" s="15" t="str">
        <f t="shared" si="756"/>
        <v>Medium</v>
      </c>
      <c r="I8096" s="11" t="str">
        <f t="shared" si="757"/>
        <v>Medium</v>
      </c>
      <c r="J8096" s="11" t="str">
        <f t="shared" si="758"/>
        <v>North</v>
      </c>
      <c r="K8096" s="11" t="str">
        <f t="shared" si="759"/>
        <v>2010s</v>
      </c>
      <c r="L8096" s="11" t="str">
        <f t="shared" si="760"/>
        <v>Cereal</v>
      </c>
      <c r="M8096" s="18">
        <f t="shared" si="761"/>
        <v>1.0596911764705883</v>
      </c>
    </row>
    <row r="8097" spans="1:13">
      <c r="A8097" s="4">
        <v>2014</v>
      </c>
      <c r="B8097" s="5" t="s">
        <v>277</v>
      </c>
      <c r="C8097" s="5" t="s">
        <v>282</v>
      </c>
      <c r="D8097" s="5" t="s">
        <v>16</v>
      </c>
      <c r="E8097" s="5">
        <v>15510</v>
      </c>
      <c r="F8097" s="6">
        <v>2709.86</v>
      </c>
      <c r="H8097" s="15" t="str">
        <f t="shared" si="756"/>
        <v>Medium</v>
      </c>
      <c r="I8097" s="11" t="str">
        <f t="shared" si="757"/>
        <v>Large</v>
      </c>
      <c r="J8097" s="11" t="str">
        <f t="shared" si="758"/>
        <v>North</v>
      </c>
      <c r="K8097" s="11" t="str">
        <f t="shared" si="759"/>
        <v>2010s</v>
      </c>
      <c r="L8097" s="11" t="str">
        <f t="shared" si="760"/>
        <v>Cereal</v>
      </c>
      <c r="M8097" s="18">
        <f t="shared" si="761"/>
        <v>0.1747169568020632</v>
      </c>
    </row>
    <row r="8098" spans="1:13">
      <c r="A8098" s="4">
        <v>2014</v>
      </c>
      <c r="B8098" s="5" t="s">
        <v>277</v>
      </c>
      <c r="C8098" s="5" t="s">
        <v>282</v>
      </c>
      <c r="D8098" s="5" t="s">
        <v>17</v>
      </c>
      <c r="E8098" s="5">
        <v>40</v>
      </c>
      <c r="F8098" s="6">
        <v>750</v>
      </c>
      <c r="H8098" s="15" t="str">
        <f t="shared" si="756"/>
        <v>Low</v>
      </c>
      <c r="I8098" s="11" t="str">
        <f t="shared" si="757"/>
        <v>Small</v>
      </c>
      <c r="J8098" s="11" t="str">
        <f t="shared" si="758"/>
        <v>North</v>
      </c>
      <c r="K8098" s="11" t="str">
        <f t="shared" si="759"/>
        <v>2010s</v>
      </c>
      <c r="L8098" s="11" t="str">
        <f t="shared" si="760"/>
        <v>Pulse</v>
      </c>
      <c r="M8098" s="18">
        <f t="shared" si="761"/>
        <v>18.75</v>
      </c>
    </row>
    <row r="8099" spans="1:13">
      <c r="A8099" s="4">
        <v>2015</v>
      </c>
      <c r="B8099" s="5" t="s">
        <v>277</v>
      </c>
      <c r="C8099" s="5" t="s">
        <v>282</v>
      </c>
      <c r="D8099" s="5" t="s">
        <v>15</v>
      </c>
      <c r="E8099" s="5">
        <v>1340</v>
      </c>
      <c r="F8099" s="6">
        <v>1313.43</v>
      </c>
      <c r="H8099" s="15" t="str">
        <f t="shared" si="756"/>
        <v>Medium</v>
      </c>
      <c r="I8099" s="11" t="str">
        <f t="shared" si="757"/>
        <v>Medium</v>
      </c>
      <c r="J8099" s="11" t="str">
        <f t="shared" si="758"/>
        <v>North</v>
      </c>
      <c r="K8099" s="11" t="str">
        <f t="shared" si="759"/>
        <v>2010s</v>
      </c>
      <c r="L8099" s="11" t="str">
        <f t="shared" si="760"/>
        <v>Cereal</v>
      </c>
      <c r="M8099" s="18">
        <f t="shared" si="761"/>
        <v>0.98017164179104488</v>
      </c>
    </row>
    <row r="8100" spans="1:13">
      <c r="A8100" s="4">
        <v>2015</v>
      </c>
      <c r="B8100" s="5" t="s">
        <v>277</v>
      </c>
      <c r="C8100" s="5" t="s">
        <v>282</v>
      </c>
      <c r="D8100" s="5" t="s">
        <v>16</v>
      </c>
      <c r="E8100" s="5">
        <v>15060</v>
      </c>
      <c r="F8100" s="6">
        <v>3925.63</v>
      </c>
      <c r="H8100" s="15" t="str">
        <f t="shared" si="756"/>
        <v>High</v>
      </c>
      <c r="I8100" s="11" t="str">
        <f t="shared" si="757"/>
        <v>Large</v>
      </c>
      <c r="J8100" s="11" t="str">
        <f t="shared" si="758"/>
        <v>North</v>
      </c>
      <c r="K8100" s="11" t="str">
        <f t="shared" si="759"/>
        <v>2010s</v>
      </c>
      <c r="L8100" s="11" t="str">
        <f t="shared" si="760"/>
        <v>Cereal</v>
      </c>
      <c r="M8100" s="18">
        <f t="shared" si="761"/>
        <v>0.26066600265604251</v>
      </c>
    </row>
    <row r="8101" spans="1:13">
      <c r="A8101" s="4">
        <v>2015</v>
      </c>
      <c r="B8101" s="5" t="s">
        <v>277</v>
      </c>
      <c r="C8101" s="5" t="s">
        <v>282</v>
      </c>
      <c r="D8101" s="5" t="s">
        <v>17</v>
      </c>
      <c r="E8101" s="5">
        <v>40</v>
      </c>
      <c r="F8101" s="6">
        <v>1000</v>
      </c>
      <c r="H8101" s="15" t="str">
        <f t="shared" si="756"/>
        <v>Medium</v>
      </c>
      <c r="I8101" s="11" t="str">
        <f t="shared" si="757"/>
        <v>Small</v>
      </c>
      <c r="J8101" s="11" t="str">
        <f t="shared" si="758"/>
        <v>North</v>
      </c>
      <c r="K8101" s="11" t="str">
        <f t="shared" si="759"/>
        <v>2010s</v>
      </c>
      <c r="L8101" s="11" t="str">
        <f t="shared" si="760"/>
        <v>Pulse</v>
      </c>
      <c r="M8101" s="18">
        <f t="shared" si="761"/>
        <v>25</v>
      </c>
    </row>
    <row r="8102" spans="1:13">
      <c r="A8102" s="4">
        <v>2016</v>
      </c>
      <c r="B8102" s="5" t="s">
        <v>277</v>
      </c>
      <c r="C8102" s="5" t="s">
        <v>282</v>
      </c>
      <c r="D8102" s="5" t="s">
        <v>15</v>
      </c>
      <c r="E8102" s="5">
        <v>1330</v>
      </c>
      <c r="F8102" s="6">
        <v>1307.52</v>
      </c>
      <c r="H8102" s="15" t="str">
        <f t="shared" si="756"/>
        <v>Medium</v>
      </c>
      <c r="I8102" s="11" t="str">
        <f t="shared" si="757"/>
        <v>Medium</v>
      </c>
      <c r="J8102" s="11" t="str">
        <f t="shared" si="758"/>
        <v>North</v>
      </c>
      <c r="K8102" s="11" t="str">
        <f t="shared" si="759"/>
        <v>2010s</v>
      </c>
      <c r="L8102" s="11" t="str">
        <f t="shared" si="760"/>
        <v>Cereal</v>
      </c>
      <c r="M8102" s="18">
        <f t="shared" si="761"/>
        <v>0.98309774436090225</v>
      </c>
    </row>
    <row r="8103" spans="1:13">
      <c r="A8103" s="4">
        <v>2016</v>
      </c>
      <c r="B8103" s="5" t="s">
        <v>277</v>
      </c>
      <c r="C8103" s="5" t="s">
        <v>282</v>
      </c>
      <c r="D8103" s="5" t="s">
        <v>16</v>
      </c>
      <c r="E8103" s="5">
        <v>14190</v>
      </c>
      <c r="F8103" s="6">
        <v>2842.09</v>
      </c>
      <c r="H8103" s="15" t="str">
        <f t="shared" si="756"/>
        <v>Medium</v>
      </c>
      <c r="I8103" s="11" t="str">
        <f t="shared" si="757"/>
        <v>Large</v>
      </c>
      <c r="J8103" s="11" t="str">
        <f t="shared" si="758"/>
        <v>North</v>
      </c>
      <c r="K8103" s="11" t="str">
        <f t="shared" si="759"/>
        <v>2010s</v>
      </c>
      <c r="L8103" s="11" t="str">
        <f t="shared" si="760"/>
        <v>Cereal</v>
      </c>
      <c r="M8103" s="18">
        <f t="shared" si="761"/>
        <v>0.20028823114869629</v>
      </c>
    </row>
    <row r="8104" spans="1:13">
      <c r="A8104" s="4">
        <v>2016</v>
      </c>
      <c r="B8104" s="5" t="s">
        <v>277</v>
      </c>
      <c r="C8104" s="5" t="s">
        <v>282</v>
      </c>
      <c r="D8104" s="5" t="s">
        <v>17</v>
      </c>
      <c r="E8104" s="5">
        <v>40</v>
      </c>
      <c r="F8104" s="6">
        <v>513.51</v>
      </c>
      <c r="H8104" s="15" t="str">
        <f t="shared" si="756"/>
        <v>Low</v>
      </c>
      <c r="I8104" s="11" t="str">
        <f t="shared" si="757"/>
        <v>Small</v>
      </c>
      <c r="J8104" s="11" t="str">
        <f t="shared" si="758"/>
        <v>North</v>
      </c>
      <c r="K8104" s="11" t="str">
        <f t="shared" si="759"/>
        <v>2010s</v>
      </c>
      <c r="L8104" s="11" t="str">
        <f t="shared" si="760"/>
        <v>Pulse</v>
      </c>
      <c r="M8104" s="18">
        <f t="shared" si="761"/>
        <v>12.83775</v>
      </c>
    </row>
    <row r="8105" spans="1:13">
      <c r="A8105" s="4">
        <v>2017</v>
      </c>
      <c r="B8105" s="5" t="s">
        <v>277</v>
      </c>
      <c r="C8105" s="5" t="s">
        <v>282</v>
      </c>
      <c r="D8105" s="5" t="s">
        <v>15</v>
      </c>
      <c r="E8105" s="5">
        <v>1340</v>
      </c>
      <c r="F8105" s="6">
        <v>1308.04</v>
      </c>
      <c r="H8105" s="15" t="str">
        <f t="shared" si="756"/>
        <v>Medium</v>
      </c>
      <c r="I8105" s="11" t="str">
        <f t="shared" si="757"/>
        <v>Medium</v>
      </c>
      <c r="J8105" s="11" t="str">
        <f t="shared" si="758"/>
        <v>North</v>
      </c>
      <c r="K8105" s="11" t="str">
        <f t="shared" si="759"/>
        <v>2010s</v>
      </c>
      <c r="L8105" s="11" t="str">
        <f t="shared" si="760"/>
        <v>Cereal</v>
      </c>
      <c r="M8105" s="18">
        <f t="shared" si="761"/>
        <v>0.9761492537313432</v>
      </c>
    </row>
    <row r="8106" spans="1:13">
      <c r="A8106" s="4">
        <v>2017</v>
      </c>
      <c r="B8106" s="5" t="s">
        <v>277</v>
      </c>
      <c r="C8106" s="5" t="s">
        <v>282</v>
      </c>
      <c r="D8106" s="5" t="s">
        <v>16</v>
      </c>
      <c r="E8106" s="5">
        <v>15060</v>
      </c>
      <c r="F8106" s="6">
        <v>3925.04</v>
      </c>
      <c r="H8106" s="15" t="str">
        <f t="shared" si="756"/>
        <v>High</v>
      </c>
      <c r="I8106" s="11" t="str">
        <f t="shared" si="757"/>
        <v>Large</v>
      </c>
      <c r="J8106" s="11" t="str">
        <f t="shared" si="758"/>
        <v>North</v>
      </c>
      <c r="K8106" s="11" t="str">
        <f t="shared" si="759"/>
        <v>2010s</v>
      </c>
      <c r="L8106" s="11" t="str">
        <f t="shared" si="760"/>
        <v>Cereal</v>
      </c>
      <c r="M8106" s="18">
        <f t="shared" si="761"/>
        <v>0.26062682602921644</v>
      </c>
    </row>
    <row r="8107" spans="1:13">
      <c r="A8107" s="4">
        <v>2017</v>
      </c>
      <c r="B8107" s="5" t="s">
        <v>277</v>
      </c>
      <c r="C8107" s="5" t="s">
        <v>282</v>
      </c>
      <c r="D8107" s="5" t="s">
        <v>17</v>
      </c>
      <c r="E8107" s="5">
        <v>40</v>
      </c>
      <c r="F8107" s="6">
        <v>973.68</v>
      </c>
      <c r="H8107" s="15" t="str">
        <f t="shared" si="756"/>
        <v>Low</v>
      </c>
      <c r="I8107" s="11" t="str">
        <f t="shared" si="757"/>
        <v>Small</v>
      </c>
      <c r="J8107" s="11" t="str">
        <f t="shared" si="758"/>
        <v>North</v>
      </c>
      <c r="K8107" s="11" t="str">
        <f t="shared" si="759"/>
        <v>2010s</v>
      </c>
      <c r="L8107" s="11" t="str">
        <f t="shared" si="760"/>
        <v>Pulse</v>
      </c>
      <c r="M8107" s="18">
        <f t="shared" si="761"/>
        <v>24.341999999999999</v>
      </c>
    </row>
    <row r="8108" spans="1:13">
      <c r="A8108" s="4">
        <v>2008</v>
      </c>
      <c r="B8108" s="5" t="s">
        <v>277</v>
      </c>
      <c r="C8108" s="5" t="s">
        <v>283</v>
      </c>
      <c r="D8108" s="5" t="s">
        <v>16</v>
      </c>
      <c r="E8108" s="5">
        <v>20</v>
      </c>
      <c r="F8108" s="6">
        <v>2500</v>
      </c>
      <c r="H8108" s="15" t="str">
        <f t="shared" si="756"/>
        <v>Medium</v>
      </c>
      <c r="I8108" s="11" t="str">
        <f t="shared" si="757"/>
        <v>Small</v>
      </c>
      <c r="J8108" s="11" t="str">
        <f t="shared" si="758"/>
        <v>North</v>
      </c>
      <c r="K8108" s="11" t="str">
        <f t="shared" si="759"/>
        <v>2000s</v>
      </c>
      <c r="L8108" s="11" t="str">
        <f t="shared" si="760"/>
        <v>Cereal</v>
      </c>
      <c r="M8108" s="18">
        <f t="shared" si="761"/>
        <v>125</v>
      </c>
    </row>
    <row r="8109" spans="1:13">
      <c r="A8109" s="4">
        <v>2009</v>
      </c>
      <c r="B8109" s="5" t="s">
        <v>277</v>
      </c>
      <c r="C8109" s="5" t="s">
        <v>283</v>
      </c>
      <c r="D8109" s="5" t="s">
        <v>16</v>
      </c>
      <c r="E8109" s="5">
        <v>20</v>
      </c>
      <c r="F8109" s="6">
        <v>2000</v>
      </c>
      <c r="H8109" s="15" t="str">
        <f t="shared" si="756"/>
        <v>Medium</v>
      </c>
      <c r="I8109" s="11" t="str">
        <f t="shared" si="757"/>
        <v>Small</v>
      </c>
      <c r="J8109" s="11" t="str">
        <f t="shared" si="758"/>
        <v>North</v>
      </c>
      <c r="K8109" s="11" t="str">
        <f t="shared" si="759"/>
        <v>2000s</v>
      </c>
      <c r="L8109" s="11" t="str">
        <f t="shared" si="760"/>
        <v>Cereal</v>
      </c>
      <c r="M8109" s="18">
        <f t="shared" si="761"/>
        <v>100</v>
      </c>
    </row>
    <row r="8110" spans="1:13">
      <c r="A8110" s="4">
        <v>2010</v>
      </c>
      <c r="B8110" s="5" t="s">
        <v>277</v>
      </c>
      <c r="C8110" s="5" t="s">
        <v>283</v>
      </c>
      <c r="D8110" s="5" t="s">
        <v>16</v>
      </c>
      <c r="E8110" s="5">
        <v>20</v>
      </c>
      <c r="F8110" s="6">
        <v>2500</v>
      </c>
      <c r="H8110" s="15" t="str">
        <f t="shared" si="756"/>
        <v>Medium</v>
      </c>
      <c r="I8110" s="11" t="str">
        <f t="shared" si="757"/>
        <v>Small</v>
      </c>
      <c r="J8110" s="11" t="str">
        <f t="shared" si="758"/>
        <v>North</v>
      </c>
      <c r="K8110" s="11" t="str">
        <f t="shared" si="759"/>
        <v>2010s</v>
      </c>
      <c r="L8110" s="11" t="str">
        <f t="shared" si="760"/>
        <v>Cereal</v>
      </c>
      <c r="M8110" s="18">
        <f t="shared" si="761"/>
        <v>125</v>
      </c>
    </row>
    <row r="8111" spans="1:13">
      <c r="A8111" s="4">
        <v>2011</v>
      </c>
      <c r="B8111" s="5" t="s">
        <v>277</v>
      </c>
      <c r="C8111" s="5" t="s">
        <v>283</v>
      </c>
      <c r="D8111" s="5" t="s">
        <v>16</v>
      </c>
      <c r="E8111" s="5">
        <v>20</v>
      </c>
      <c r="F8111" s="6">
        <v>2500</v>
      </c>
      <c r="H8111" s="15" t="str">
        <f t="shared" si="756"/>
        <v>Medium</v>
      </c>
      <c r="I8111" s="11" t="str">
        <f t="shared" si="757"/>
        <v>Small</v>
      </c>
      <c r="J8111" s="11" t="str">
        <f t="shared" si="758"/>
        <v>North</v>
      </c>
      <c r="K8111" s="11" t="str">
        <f t="shared" si="759"/>
        <v>2010s</v>
      </c>
      <c r="L8111" s="11" t="str">
        <f t="shared" si="760"/>
        <v>Cereal</v>
      </c>
      <c r="M8111" s="18">
        <f t="shared" si="761"/>
        <v>125</v>
      </c>
    </row>
    <row r="8112" spans="1:13">
      <c r="A8112" s="4">
        <v>2012</v>
      </c>
      <c r="B8112" s="5" t="s">
        <v>277</v>
      </c>
      <c r="C8112" s="5" t="s">
        <v>283</v>
      </c>
      <c r="D8112" s="5" t="s">
        <v>16</v>
      </c>
      <c r="E8112" s="5">
        <v>20</v>
      </c>
      <c r="F8112" s="6">
        <v>2500</v>
      </c>
      <c r="H8112" s="15" t="str">
        <f t="shared" si="756"/>
        <v>Medium</v>
      </c>
      <c r="I8112" s="11" t="str">
        <f t="shared" si="757"/>
        <v>Small</v>
      </c>
      <c r="J8112" s="11" t="str">
        <f t="shared" si="758"/>
        <v>North</v>
      </c>
      <c r="K8112" s="11" t="str">
        <f t="shared" si="759"/>
        <v>2010s</v>
      </c>
      <c r="L8112" s="11" t="str">
        <f t="shared" si="760"/>
        <v>Cereal</v>
      </c>
      <c r="M8112" s="18">
        <f t="shared" si="761"/>
        <v>125</v>
      </c>
    </row>
    <row r="8113" spans="1:13">
      <c r="A8113" s="4">
        <v>2013</v>
      </c>
      <c r="B8113" s="5" t="s">
        <v>277</v>
      </c>
      <c r="C8113" s="5" t="s">
        <v>283</v>
      </c>
      <c r="D8113" s="5" t="s">
        <v>16</v>
      </c>
      <c r="E8113" s="5">
        <v>20</v>
      </c>
      <c r="F8113" s="6">
        <v>2500</v>
      </c>
      <c r="H8113" s="15" t="str">
        <f t="shared" si="756"/>
        <v>Medium</v>
      </c>
      <c r="I8113" s="11" t="str">
        <f t="shared" si="757"/>
        <v>Small</v>
      </c>
      <c r="J8113" s="11" t="str">
        <f t="shared" si="758"/>
        <v>North</v>
      </c>
      <c r="K8113" s="11" t="str">
        <f t="shared" si="759"/>
        <v>2010s</v>
      </c>
      <c r="L8113" s="11" t="str">
        <f t="shared" si="760"/>
        <v>Cereal</v>
      </c>
      <c r="M8113" s="18">
        <f t="shared" si="761"/>
        <v>125</v>
      </c>
    </row>
    <row r="8114" spans="1:13">
      <c r="A8114" s="4">
        <v>2014</v>
      </c>
      <c r="B8114" s="5" t="s">
        <v>277</v>
      </c>
      <c r="C8114" s="5" t="s">
        <v>283</v>
      </c>
      <c r="D8114" s="5" t="s">
        <v>16</v>
      </c>
      <c r="E8114" s="5">
        <v>20</v>
      </c>
      <c r="F8114" s="6">
        <v>2000</v>
      </c>
      <c r="H8114" s="15" t="str">
        <f t="shared" si="756"/>
        <v>Medium</v>
      </c>
      <c r="I8114" s="11" t="str">
        <f t="shared" si="757"/>
        <v>Small</v>
      </c>
      <c r="J8114" s="11" t="str">
        <f t="shared" si="758"/>
        <v>North</v>
      </c>
      <c r="K8114" s="11" t="str">
        <f t="shared" si="759"/>
        <v>2010s</v>
      </c>
      <c r="L8114" s="11" t="str">
        <f t="shared" si="760"/>
        <v>Cereal</v>
      </c>
      <c r="M8114" s="18">
        <f t="shared" si="761"/>
        <v>100</v>
      </c>
    </row>
    <row r="8115" spans="1:13">
      <c r="A8115" s="4">
        <v>2015</v>
      </c>
      <c r="B8115" s="5" t="s">
        <v>277</v>
      </c>
      <c r="C8115" s="5" t="s">
        <v>283</v>
      </c>
      <c r="D8115" s="5" t="s">
        <v>16</v>
      </c>
      <c r="E8115" s="5">
        <v>20</v>
      </c>
      <c r="F8115" s="6">
        <v>3000</v>
      </c>
      <c r="H8115" s="15" t="str">
        <f t="shared" si="756"/>
        <v>High</v>
      </c>
      <c r="I8115" s="11" t="str">
        <f t="shared" si="757"/>
        <v>Small</v>
      </c>
      <c r="J8115" s="11" t="str">
        <f t="shared" si="758"/>
        <v>North</v>
      </c>
      <c r="K8115" s="11" t="str">
        <f t="shared" si="759"/>
        <v>2010s</v>
      </c>
      <c r="L8115" s="11" t="str">
        <f t="shared" si="760"/>
        <v>Cereal</v>
      </c>
      <c r="M8115" s="18">
        <f t="shared" si="761"/>
        <v>150</v>
      </c>
    </row>
    <row r="8116" spans="1:13">
      <c r="A8116" s="4">
        <v>2016</v>
      </c>
      <c r="B8116" s="5" t="s">
        <v>277</v>
      </c>
      <c r="C8116" s="5" t="s">
        <v>283</v>
      </c>
      <c r="D8116" s="5" t="s">
        <v>16</v>
      </c>
      <c r="E8116" s="5">
        <v>20</v>
      </c>
      <c r="F8116" s="6">
        <v>1850</v>
      </c>
      <c r="H8116" s="15" t="str">
        <f t="shared" si="756"/>
        <v>Medium</v>
      </c>
      <c r="I8116" s="11" t="str">
        <f t="shared" si="757"/>
        <v>Small</v>
      </c>
      <c r="J8116" s="11" t="str">
        <f t="shared" si="758"/>
        <v>North</v>
      </c>
      <c r="K8116" s="11" t="str">
        <f t="shared" si="759"/>
        <v>2010s</v>
      </c>
      <c r="L8116" s="11" t="str">
        <f t="shared" si="760"/>
        <v>Cereal</v>
      </c>
      <c r="M8116" s="18">
        <f t="shared" si="761"/>
        <v>92.5</v>
      </c>
    </row>
    <row r="8117" spans="1:13">
      <c r="A8117" s="4">
        <v>2017</v>
      </c>
      <c r="B8117" s="5" t="s">
        <v>277</v>
      </c>
      <c r="C8117" s="5" t="s">
        <v>283</v>
      </c>
      <c r="D8117" s="5" t="s">
        <v>16</v>
      </c>
      <c r="E8117" s="5">
        <v>20</v>
      </c>
      <c r="F8117" s="6">
        <v>2761.9</v>
      </c>
      <c r="H8117" s="15" t="str">
        <f t="shared" si="756"/>
        <v>Medium</v>
      </c>
      <c r="I8117" s="11" t="str">
        <f t="shared" si="757"/>
        <v>Small</v>
      </c>
      <c r="J8117" s="11" t="str">
        <f t="shared" si="758"/>
        <v>North</v>
      </c>
      <c r="K8117" s="11" t="str">
        <f t="shared" si="759"/>
        <v>2010s</v>
      </c>
      <c r="L8117" s="11" t="str">
        <f t="shared" si="760"/>
        <v>Cereal</v>
      </c>
      <c r="M8117" s="18">
        <f t="shared" si="761"/>
        <v>138.095</v>
      </c>
    </row>
    <row r="8118" spans="1:13">
      <c r="A8118" s="4">
        <v>2008</v>
      </c>
      <c r="B8118" s="5" t="s">
        <v>277</v>
      </c>
      <c r="C8118" s="5" t="s">
        <v>284</v>
      </c>
      <c r="D8118" s="5" t="s">
        <v>15</v>
      </c>
      <c r="E8118" s="5">
        <v>4260</v>
      </c>
      <c r="F8118" s="6">
        <v>2481.2199999999998</v>
      </c>
      <c r="H8118" s="15" t="str">
        <f t="shared" si="756"/>
        <v>Medium</v>
      </c>
      <c r="I8118" s="11" t="str">
        <f t="shared" si="757"/>
        <v>Medium</v>
      </c>
      <c r="J8118" s="11" t="str">
        <f t="shared" si="758"/>
        <v>North</v>
      </c>
      <c r="K8118" s="11" t="str">
        <f t="shared" si="759"/>
        <v>2000s</v>
      </c>
      <c r="L8118" s="11" t="str">
        <f t="shared" si="760"/>
        <v>Cereal</v>
      </c>
      <c r="M8118" s="18">
        <f t="shared" si="761"/>
        <v>0.58244600938967128</v>
      </c>
    </row>
    <row r="8119" spans="1:13">
      <c r="A8119" s="4">
        <v>2008</v>
      </c>
      <c r="B8119" s="5" t="s">
        <v>277</v>
      </c>
      <c r="C8119" s="5" t="s">
        <v>284</v>
      </c>
      <c r="D8119" s="5" t="s">
        <v>16</v>
      </c>
      <c r="E8119" s="5">
        <v>22730</v>
      </c>
      <c r="F8119" s="6">
        <v>2409.15</v>
      </c>
      <c r="H8119" s="15" t="str">
        <f t="shared" si="756"/>
        <v>Medium</v>
      </c>
      <c r="I8119" s="11" t="str">
        <f t="shared" si="757"/>
        <v>Large</v>
      </c>
      <c r="J8119" s="11" t="str">
        <f t="shared" si="758"/>
        <v>North</v>
      </c>
      <c r="K8119" s="11" t="str">
        <f t="shared" si="759"/>
        <v>2000s</v>
      </c>
      <c r="L8119" s="11" t="str">
        <f t="shared" si="760"/>
        <v>Cereal</v>
      </c>
      <c r="M8119" s="18">
        <f t="shared" si="761"/>
        <v>0.10598988121425429</v>
      </c>
    </row>
    <row r="8120" spans="1:13">
      <c r="A8120" s="4">
        <v>2008</v>
      </c>
      <c r="B8120" s="5" t="s">
        <v>277</v>
      </c>
      <c r="C8120" s="5" t="s">
        <v>284</v>
      </c>
      <c r="D8120" s="5" t="s">
        <v>18</v>
      </c>
      <c r="E8120" s="5">
        <v>40</v>
      </c>
      <c r="F8120" s="6">
        <v>500</v>
      </c>
      <c r="H8120" s="15" t="str">
        <f t="shared" si="756"/>
        <v>Low</v>
      </c>
      <c r="I8120" s="11" t="str">
        <f t="shared" si="757"/>
        <v>Small</v>
      </c>
      <c r="J8120" s="11" t="str">
        <f t="shared" si="758"/>
        <v>North</v>
      </c>
      <c r="K8120" s="11" t="str">
        <f t="shared" si="759"/>
        <v>2000s</v>
      </c>
      <c r="L8120" s="11" t="str">
        <f t="shared" si="760"/>
        <v>Fiber</v>
      </c>
      <c r="M8120" s="18">
        <f t="shared" si="761"/>
        <v>12.5</v>
      </c>
    </row>
    <row r="8121" spans="1:13">
      <c r="A8121" s="4">
        <v>2009</v>
      </c>
      <c r="B8121" s="5" t="s">
        <v>277</v>
      </c>
      <c r="C8121" s="5" t="s">
        <v>284</v>
      </c>
      <c r="D8121" s="5" t="s">
        <v>15</v>
      </c>
      <c r="E8121" s="5">
        <v>4150</v>
      </c>
      <c r="F8121" s="6">
        <v>2395.1799999999998</v>
      </c>
      <c r="H8121" s="15" t="str">
        <f t="shared" si="756"/>
        <v>Medium</v>
      </c>
      <c r="I8121" s="11" t="str">
        <f t="shared" si="757"/>
        <v>Medium</v>
      </c>
      <c r="J8121" s="11" t="str">
        <f t="shared" si="758"/>
        <v>North</v>
      </c>
      <c r="K8121" s="11" t="str">
        <f t="shared" si="759"/>
        <v>2000s</v>
      </c>
      <c r="L8121" s="11" t="str">
        <f t="shared" si="760"/>
        <v>Cereal</v>
      </c>
      <c r="M8121" s="18">
        <f t="shared" si="761"/>
        <v>0.57715180722891557</v>
      </c>
    </row>
    <row r="8122" spans="1:13">
      <c r="A8122" s="4">
        <v>2009</v>
      </c>
      <c r="B8122" s="5" t="s">
        <v>277</v>
      </c>
      <c r="C8122" s="5" t="s">
        <v>284</v>
      </c>
      <c r="D8122" s="5" t="s">
        <v>16</v>
      </c>
      <c r="E8122" s="5">
        <v>21630</v>
      </c>
      <c r="F8122" s="6">
        <v>2535.37</v>
      </c>
      <c r="H8122" s="15" t="str">
        <f t="shared" si="756"/>
        <v>Medium</v>
      </c>
      <c r="I8122" s="11" t="str">
        <f t="shared" si="757"/>
        <v>Large</v>
      </c>
      <c r="J8122" s="11" t="str">
        <f t="shared" si="758"/>
        <v>North</v>
      </c>
      <c r="K8122" s="11" t="str">
        <f t="shared" si="759"/>
        <v>2000s</v>
      </c>
      <c r="L8122" s="11" t="str">
        <f t="shared" si="760"/>
        <v>Cereal</v>
      </c>
      <c r="M8122" s="18">
        <f t="shared" si="761"/>
        <v>0.11721544151641239</v>
      </c>
    </row>
    <row r="8123" spans="1:13">
      <c r="A8123" s="4">
        <v>2010</v>
      </c>
      <c r="B8123" s="5" t="s">
        <v>277</v>
      </c>
      <c r="C8123" s="5" t="s">
        <v>284</v>
      </c>
      <c r="D8123" s="5" t="s">
        <v>15</v>
      </c>
      <c r="E8123" s="5">
        <v>4110</v>
      </c>
      <c r="F8123" s="6">
        <v>2520.6799999999998</v>
      </c>
      <c r="H8123" s="15" t="str">
        <f t="shared" si="756"/>
        <v>Medium</v>
      </c>
      <c r="I8123" s="11" t="str">
        <f t="shared" si="757"/>
        <v>Medium</v>
      </c>
      <c r="J8123" s="11" t="str">
        <f t="shared" si="758"/>
        <v>North</v>
      </c>
      <c r="K8123" s="11" t="str">
        <f t="shared" si="759"/>
        <v>2010s</v>
      </c>
      <c r="L8123" s="11" t="str">
        <f t="shared" si="760"/>
        <v>Cereal</v>
      </c>
      <c r="M8123" s="18">
        <f t="shared" si="761"/>
        <v>0.61330413625304137</v>
      </c>
    </row>
    <row r="8124" spans="1:13">
      <c r="A8124" s="4">
        <v>2010</v>
      </c>
      <c r="B8124" s="5" t="s">
        <v>277</v>
      </c>
      <c r="C8124" s="5" t="s">
        <v>284</v>
      </c>
      <c r="D8124" s="5" t="s">
        <v>16</v>
      </c>
      <c r="E8124" s="5">
        <v>20990</v>
      </c>
      <c r="F8124" s="6">
        <v>887.57</v>
      </c>
      <c r="H8124" s="15" t="str">
        <f t="shared" si="756"/>
        <v>Low</v>
      </c>
      <c r="I8124" s="11" t="str">
        <f t="shared" si="757"/>
        <v>Large</v>
      </c>
      <c r="J8124" s="11" t="str">
        <f t="shared" si="758"/>
        <v>North</v>
      </c>
      <c r="K8124" s="11" t="str">
        <f t="shared" si="759"/>
        <v>2010s</v>
      </c>
      <c r="L8124" s="11" t="str">
        <f t="shared" si="760"/>
        <v>Cereal</v>
      </c>
      <c r="M8124" s="18">
        <f t="shared" si="761"/>
        <v>4.2285373987613152E-2</v>
      </c>
    </row>
    <row r="8125" spans="1:13">
      <c r="A8125" s="4">
        <v>2010</v>
      </c>
      <c r="B8125" s="5" t="s">
        <v>277</v>
      </c>
      <c r="C8125" s="5" t="s">
        <v>284</v>
      </c>
      <c r="D8125" s="5" t="s">
        <v>17</v>
      </c>
      <c r="E8125" s="5">
        <v>30</v>
      </c>
      <c r="F8125" s="6">
        <v>666.67</v>
      </c>
      <c r="H8125" s="15" t="str">
        <f t="shared" si="756"/>
        <v>Low</v>
      </c>
      <c r="I8125" s="11" t="str">
        <f t="shared" si="757"/>
        <v>Small</v>
      </c>
      <c r="J8125" s="11" t="str">
        <f t="shared" si="758"/>
        <v>North</v>
      </c>
      <c r="K8125" s="11" t="str">
        <f t="shared" si="759"/>
        <v>2010s</v>
      </c>
      <c r="L8125" s="11" t="str">
        <f t="shared" si="760"/>
        <v>Pulse</v>
      </c>
      <c r="M8125" s="18">
        <f t="shared" si="761"/>
        <v>22.222333333333331</v>
      </c>
    </row>
    <row r="8126" spans="1:13">
      <c r="A8126" s="4">
        <v>2010</v>
      </c>
      <c r="B8126" s="5" t="s">
        <v>277</v>
      </c>
      <c r="C8126" s="5" t="s">
        <v>284</v>
      </c>
      <c r="D8126" s="5" t="s">
        <v>18</v>
      </c>
      <c r="E8126" s="5">
        <v>10</v>
      </c>
      <c r="F8126" s="6">
        <v>1000</v>
      </c>
      <c r="H8126" s="15" t="str">
        <f t="shared" si="756"/>
        <v>Medium</v>
      </c>
      <c r="I8126" s="11" t="str">
        <f t="shared" si="757"/>
        <v>Small</v>
      </c>
      <c r="J8126" s="11" t="str">
        <f t="shared" si="758"/>
        <v>North</v>
      </c>
      <c r="K8126" s="11" t="str">
        <f t="shared" si="759"/>
        <v>2010s</v>
      </c>
      <c r="L8126" s="11" t="str">
        <f t="shared" si="760"/>
        <v>Fiber</v>
      </c>
      <c r="M8126" s="18">
        <f t="shared" si="761"/>
        <v>100</v>
      </c>
    </row>
    <row r="8127" spans="1:13">
      <c r="A8127" s="4">
        <v>2011</v>
      </c>
      <c r="B8127" s="5" t="s">
        <v>277</v>
      </c>
      <c r="C8127" s="5" t="s">
        <v>284</v>
      </c>
      <c r="D8127" s="5" t="s">
        <v>15</v>
      </c>
      <c r="E8127" s="5">
        <v>4090</v>
      </c>
      <c r="F8127" s="6">
        <v>2520.7800000000002</v>
      </c>
      <c r="H8127" s="15" t="str">
        <f t="shared" si="756"/>
        <v>Medium</v>
      </c>
      <c r="I8127" s="11" t="str">
        <f t="shared" si="757"/>
        <v>Medium</v>
      </c>
      <c r="J8127" s="11" t="str">
        <f t="shared" si="758"/>
        <v>North</v>
      </c>
      <c r="K8127" s="11" t="str">
        <f t="shared" si="759"/>
        <v>2010s</v>
      </c>
      <c r="L8127" s="11" t="str">
        <f t="shared" si="760"/>
        <v>Cereal</v>
      </c>
      <c r="M8127" s="18">
        <f t="shared" si="761"/>
        <v>0.61632762836185828</v>
      </c>
    </row>
    <row r="8128" spans="1:13">
      <c r="A8128" s="4">
        <v>2011</v>
      </c>
      <c r="B8128" s="5" t="s">
        <v>277</v>
      </c>
      <c r="C8128" s="5" t="s">
        <v>284</v>
      </c>
      <c r="D8128" s="5" t="s">
        <v>16</v>
      </c>
      <c r="E8128" s="5">
        <v>20890</v>
      </c>
      <c r="F8128" s="6">
        <v>760.65</v>
      </c>
      <c r="H8128" s="15" t="str">
        <f t="shared" si="756"/>
        <v>Low</v>
      </c>
      <c r="I8128" s="11" t="str">
        <f t="shared" si="757"/>
        <v>Large</v>
      </c>
      <c r="J8128" s="11" t="str">
        <f t="shared" si="758"/>
        <v>North</v>
      </c>
      <c r="K8128" s="11" t="str">
        <f t="shared" si="759"/>
        <v>2010s</v>
      </c>
      <c r="L8128" s="11" t="str">
        <f t="shared" si="760"/>
        <v>Cereal</v>
      </c>
      <c r="M8128" s="18">
        <f t="shared" si="761"/>
        <v>3.6412158927716612E-2</v>
      </c>
    </row>
    <row r="8129" spans="1:13">
      <c r="A8129" s="4">
        <v>2011</v>
      </c>
      <c r="B8129" s="5" t="s">
        <v>277</v>
      </c>
      <c r="C8129" s="5" t="s">
        <v>284</v>
      </c>
      <c r="D8129" s="5" t="s">
        <v>18</v>
      </c>
      <c r="E8129" s="5">
        <v>10</v>
      </c>
      <c r="F8129" s="6">
        <v>1000</v>
      </c>
      <c r="H8129" s="15" t="str">
        <f t="shared" si="756"/>
        <v>Medium</v>
      </c>
      <c r="I8129" s="11" t="str">
        <f t="shared" si="757"/>
        <v>Small</v>
      </c>
      <c r="J8129" s="11" t="str">
        <f t="shared" si="758"/>
        <v>North</v>
      </c>
      <c r="K8129" s="11" t="str">
        <f t="shared" si="759"/>
        <v>2010s</v>
      </c>
      <c r="L8129" s="11" t="str">
        <f t="shared" si="760"/>
        <v>Fiber</v>
      </c>
      <c r="M8129" s="18">
        <f t="shared" si="761"/>
        <v>100</v>
      </c>
    </row>
    <row r="8130" spans="1:13">
      <c r="A8130" s="4">
        <v>2012</v>
      </c>
      <c r="B8130" s="5" t="s">
        <v>277</v>
      </c>
      <c r="C8130" s="5" t="s">
        <v>284</v>
      </c>
      <c r="D8130" s="5" t="s">
        <v>15</v>
      </c>
      <c r="E8130" s="5">
        <v>4110</v>
      </c>
      <c r="F8130" s="6">
        <v>2545.0100000000002</v>
      </c>
      <c r="H8130" s="15" t="str">
        <f t="shared" si="756"/>
        <v>Medium</v>
      </c>
      <c r="I8130" s="11" t="str">
        <f t="shared" si="757"/>
        <v>Medium</v>
      </c>
      <c r="J8130" s="11" t="str">
        <f t="shared" si="758"/>
        <v>North</v>
      </c>
      <c r="K8130" s="11" t="str">
        <f t="shared" si="759"/>
        <v>2010s</v>
      </c>
      <c r="L8130" s="11" t="str">
        <f t="shared" si="760"/>
        <v>Cereal</v>
      </c>
      <c r="M8130" s="18">
        <f t="shared" si="761"/>
        <v>0.61922384428223853</v>
      </c>
    </row>
    <row r="8131" spans="1:13">
      <c r="A8131" s="4">
        <v>2012</v>
      </c>
      <c r="B8131" s="5" t="s">
        <v>277</v>
      </c>
      <c r="C8131" s="5" t="s">
        <v>284</v>
      </c>
      <c r="D8131" s="5" t="s">
        <v>16</v>
      </c>
      <c r="E8131" s="5">
        <v>20570</v>
      </c>
      <c r="F8131" s="6">
        <v>3042.29</v>
      </c>
      <c r="H8131" s="15" t="str">
        <f t="shared" ref="H8131:H8194" si="762">IF(F8131&lt;1000,"Low",IF(F8131&lt;3000,"Medium","High"))</f>
        <v>High</v>
      </c>
      <c r="I8131" s="11" t="str">
        <f t="shared" ref="I8131:I8194" si="763">IF(E8131&lt;1000,"Small",IF(E8131&lt;5000,"Medium","Large"))</f>
        <v>Large</v>
      </c>
      <c r="J8131" s="11" t="str">
        <f t="shared" ref="J8131:J8194" si="764">IF(OR(B8131="Punjab",B8131="Haryana",B8131="Himachal Pradesh",B8131="Jammu and Kashmir",B8131="Uttarakhand",B8131="Delhi",B8131="Chandigarh"),"North",IF(OR(B8131="Tamil Nadu",B8131="Karnataka",B8131="Kerala",B8131="Andhra Pradesh",B8131="Telangana"),"South",IF(OR(B8131="Maharashtra",B8131="Gujarat",B8131="Goa",B8131="Rajasthan"),"West",IF(OR(B8131="West Bengal",B8131="Bihar",B8131="Jharkhand",B8131="Odisha",B8131="Assam",B8131="Sikkim",B8131="Arunachal Pradesh",B8131="Manipur",B8131="Meghalaya",B8131="Mizoram",B8131="Nagaland",B8131="Tripura"),"East","Central"))))</f>
        <v>North</v>
      </c>
      <c r="K8131" s="11" t="str">
        <f t="shared" ref="K8131:K8194" si="765">LEFT(A8131,3)&amp;"0s"</f>
        <v>2010s</v>
      </c>
      <c r="L8131" s="11" t="str">
        <f t="shared" ref="L8131:L8194" si="766">IF(D8131="Rice","Cereal",IF(D8131="Maize","Cereal",IF(D8131="Chickpea","Pulse",IF(D8131="Cotton","Fiber","Other"))))</f>
        <v>Cereal</v>
      </c>
      <c r="M8131" s="18">
        <f t="shared" ref="M8131:M8194" si="767">F8131/E8131</f>
        <v>0.14789936801166748</v>
      </c>
    </row>
    <row r="8132" spans="1:13">
      <c r="A8132" s="4">
        <v>2012</v>
      </c>
      <c r="B8132" s="5" t="s">
        <v>277</v>
      </c>
      <c r="C8132" s="5" t="s">
        <v>284</v>
      </c>
      <c r="D8132" s="5" t="s">
        <v>17</v>
      </c>
      <c r="E8132" s="5">
        <v>20</v>
      </c>
      <c r="F8132" s="6">
        <v>1000</v>
      </c>
      <c r="H8132" s="15" t="str">
        <f t="shared" si="762"/>
        <v>Medium</v>
      </c>
      <c r="I8132" s="11" t="str">
        <f t="shared" si="763"/>
        <v>Small</v>
      </c>
      <c r="J8132" s="11" t="str">
        <f t="shared" si="764"/>
        <v>North</v>
      </c>
      <c r="K8132" s="11" t="str">
        <f t="shared" si="765"/>
        <v>2010s</v>
      </c>
      <c r="L8132" s="11" t="str">
        <f t="shared" si="766"/>
        <v>Pulse</v>
      </c>
      <c r="M8132" s="18">
        <f t="shared" si="767"/>
        <v>50</v>
      </c>
    </row>
    <row r="8133" spans="1:13">
      <c r="A8133" s="4">
        <v>2013</v>
      </c>
      <c r="B8133" s="5" t="s">
        <v>277</v>
      </c>
      <c r="C8133" s="5" t="s">
        <v>284</v>
      </c>
      <c r="D8133" s="5" t="s">
        <v>15</v>
      </c>
      <c r="E8133" s="5">
        <v>3980</v>
      </c>
      <c r="F8133" s="6">
        <v>2525.13</v>
      </c>
      <c r="H8133" s="15" t="str">
        <f t="shared" si="762"/>
        <v>Medium</v>
      </c>
      <c r="I8133" s="11" t="str">
        <f t="shared" si="763"/>
        <v>Medium</v>
      </c>
      <c r="J8133" s="11" t="str">
        <f t="shared" si="764"/>
        <v>North</v>
      </c>
      <c r="K8133" s="11" t="str">
        <f t="shared" si="765"/>
        <v>2010s</v>
      </c>
      <c r="L8133" s="11" t="str">
        <f t="shared" si="766"/>
        <v>Cereal</v>
      </c>
      <c r="M8133" s="18">
        <f t="shared" si="767"/>
        <v>0.63445477386934679</v>
      </c>
    </row>
    <row r="8134" spans="1:13">
      <c r="A8134" s="4">
        <v>2013</v>
      </c>
      <c r="B8134" s="5" t="s">
        <v>277</v>
      </c>
      <c r="C8134" s="5" t="s">
        <v>284</v>
      </c>
      <c r="D8134" s="5" t="s">
        <v>16</v>
      </c>
      <c r="E8134" s="5">
        <v>21700</v>
      </c>
      <c r="F8134" s="6">
        <v>2840.55</v>
      </c>
      <c r="H8134" s="15" t="str">
        <f t="shared" si="762"/>
        <v>Medium</v>
      </c>
      <c r="I8134" s="11" t="str">
        <f t="shared" si="763"/>
        <v>Large</v>
      </c>
      <c r="J8134" s="11" t="str">
        <f t="shared" si="764"/>
        <v>North</v>
      </c>
      <c r="K8134" s="11" t="str">
        <f t="shared" si="765"/>
        <v>2010s</v>
      </c>
      <c r="L8134" s="11" t="str">
        <f t="shared" si="766"/>
        <v>Cereal</v>
      </c>
      <c r="M8134" s="18">
        <f t="shared" si="767"/>
        <v>0.13090092165898617</v>
      </c>
    </row>
    <row r="8135" spans="1:13">
      <c r="A8135" s="4">
        <v>2013</v>
      </c>
      <c r="B8135" s="5" t="s">
        <v>277</v>
      </c>
      <c r="C8135" s="5" t="s">
        <v>284</v>
      </c>
      <c r="D8135" s="5" t="s">
        <v>17</v>
      </c>
      <c r="E8135" s="5">
        <v>20</v>
      </c>
      <c r="F8135" s="6">
        <v>1000</v>
      </c>
      <c r="H8135" s="15" t="str">
        <f t="shared" si="762"/>
        <v>Medium</v>
      </c>
      <c r="I8135" s="11" t="str">
        <f t="shared" si="763"/>
        <v>Small</v>
      </c>
      <c r="J8135" s="11" t="str">
        <f t="shared" si="764"/>
        <v>North</v>
      </c>
      <c r="K8135" s="11" t="str">
        <f t="shared" si="765"/>
        <v>2010s</v>
      </c>
      <c r="L8135" s="11" t="str">
        <f t="shared" si="766"/>
        <v>Pulse</v>
      </c>
      <c r="M8135" s="18">
        <f t="shared" si="767"/>
        <v>50</v>
      </c>
    </row>
    <row r="8136" spans="1:13">
      <c r="A8136" s="4">
        <v>2014</v>
      </c>
      <c r="B8136" s="5" t="s">
        <v>277</v>
      </c>
      <c r="C8136" s="5" t="s">
        <v>284</v>
      </c>
      <c r="D8136" s="5" t="s">
        <v>15</v>
      </c>
      <c r="E8136" s="5">
        <v>3940</v>
      </c>
      <c r="F8136" s="6">
        <v>2776.65</v>
      </c>
      <c r="H8136" s="15" t="str">
        <f t="shared" si="762"/>
        <v>Medium</v>
      </c>
      <c r="I8136" s="11" t="str">
        <f t="shared" si="763"/>
        <v>Medium</v>
      </c>
      <c r="J8136" s="11" t="str">
        <f t="shared" si="764"/>
        <v>North</v>
      </c>
      <c r="K8136" s="11" t="str">
        <f t="shared" si="765"/>
        <v>2010s</v>
      </c>
      <c r="L8136" s="11" t="str">
        <f t="shared" si="766"/>
        <v>Cereal</v>
      </c>
      <c r="M8136" s="18">
        <f t="shared" si="767"/>
        <v>0.7047335025380711</v>
      </c>
    </row>
    <row r="8137" spans="1:13">
      <c r="A8137" s="4">
        <v>2014</v>
      </c>
      <c r="B8137" s="5" t="s">
        <v>277</v>
      </c>
      <c r="C8137" s="5" t="s">
        <v>284</v>
      </c>
      <c r="D8137" s="5" t="s">
        <v>16</v>
      </c>
      <c r="E8137" s="5">
        <v>21550</v>
      </c>
      <c r="F8137" s="6">
        <v>2417.17</v>
      </c>
      <c r="H8137" s="15" t="str">
        <f t="shared" si="762"/>
        <v>Medium</v>
      </c>
      <c r="I8137" s="11" t="str">
        <f t="shared" si="763"/>
        <v>Large</v>
      </c>
      <c r="J8137" s="11" t="str">
        <f t="shared" si="764"/>
        <v>North</v>
      </c>
      <c r="K8137" s="11" t="str">
        <f t="shared" si="765"/>
        <v>2010s</v>
      </c>
      <c r="L8137" s="11" t="str">
        <f t="shared" si="766"/>
        <v>Cereal</v>
      </c>
      <c r="M8137" s="18">
        <f t="shared" si="767"/>
        <v>0.11216566125290024</v>
      </c>
    </row>
    <row r="8138" spans="1:13">
      <c r="A8138" s="4">
        <v>2014</v>
      </c>
      <c r="B8138" s="5" t="s">
        <v>277</v>
      </c>
      <c r="C8138" s="5" t="s">
        <v>284</v>
      </c>
      <c r="D8138" s="5" t="s">
        <v>17</v>
      </c>
      <c r="E8138" s="5">
        <v>20</v>
      </c>
      <c r="F8138" s="6">
        <v>1000</v>
      </c>
      <c r="H8138" s="15" t="str">
        <f t="shared" si="762"/>
        <v>Medium</v>
      </c>
      <c r="I8138" s="11" t="str">
        <f t="shared" si="763"/>
        <v>Small</v>
      </c>
      <c r="J8138" s="11" t="str">
        <f t="shared" si="764"/>
        <v>North</v>
      </c>
      <c r="K8138" s="11" t="str">
        <f t="shared" si="765"/>
        <v>2010s</v>
      </c>
      <c r="L8138" s="11" t="str">
        <f t="shared" si="766"/>
        <v>Pulse</v>
      </c>
      <c r="M8138" s="18">
        <f t="shared" si="767"/>
        <v>50</v>
      </c>
    </row>
    <row r="8139" spans="1:13">
      <c r="A8139" s="4">
        <v>2015</v>
      </c>
      <c r="B8139" s="5" t="s">
        <v>277</v>
      </c>
      <c r="C8139" s="5" t="s">
        <v>284</v>
      </c>
      <c r="D8139" s="5" t="s">
        <v>15</v>
      </c>
      <c r="E8139" s="5">
        <v>3900</v>
      </c>
      <c r="F8139" s="6">
        <v>2523.08</v>
      </c>
      <c r="H8139" s="15" t="str">
        <f t="shared" si="762"/>
        <v>Medium</v>
      </c>
      <c r="I8139" s="11" t="str">
        <f t="shared" si="763"/>
        <v>Medium</v>
      </c>
      <c r="J8139" s="11" t="str">
        <f t="shared" si="764"/>
        <v>North</v>
      </c>
      <c r="K8139" s="11" t="str">
        <f t="shared" si="765"/>
        <v>2010s</v>
      </c>
      <c r="L8139" s="11" t="str">
        <f t="shared" si="766"/>
        <v>Cereal</v>
      </c>
      <c r="M8139" s="18">
        <f t="shared" si="767"/>
        <v>0.64694358974358968</v>
      </c>
    </row>
    <row r="8140" spans="1:13">
      <c r="A8140" s="4">
        <v>2015</v>
      </c>
      <c r="B8140" s="5" t="s">
        <v>277</v>
      </c>
      <c r="C8140" s="5" t="s">
        <v>284</v>
      </c>
      <c r="D8140" s="5" t="s">
        <v>16</v>
      </c>
      <c r="E8140" s="5">
        <v>20930</v>
      </c>
      <c r="F8140" s="6">
        <v>3500.72</v>
      </c>
      <c r="H8140" s="15" t="str">
        <f t="shared" si="762"/>
        <v>High</v>
      </c>
      <c r="I8140" s="11" t="str">
        <f t="shared" si="763"/>
        <v>Large</v>
      </c>
      <c r="J8140" s="11" t="str">
        <f t="shared" si="764"/>
        <v>North</v>
      </c>
      <c r="K8140" s="11" t="str">
        <f t="shared" si="765"/>
        <v>2010s</v>
      </c>
      <c r="L8140" s="11" t="str">
        <f t="shared" si="766"/>
        <v>Cereal</v>
      </c>
      <c r="M8140" s="18">
        <f t="shared" si="767"/>
        <v>0.16725848064978499</v>
      </c>
    </row>
    <row r="8141" spans="1:13">
      <c r="A8141" s="4">
        <v>2015</v>
      </c>
      <c r="B8141" s="5" t="s">
        <v>277</v>
      </c>
      <c r="C8141" s="5" t="s">
        <v>284</v>
      </c>
      <c r="D8141" s="5" t="s">
        <v>17</v>
      </c>
      <c r="E8141" s="5">
        <v>20</v>
      </c>
      <c r="F8141" s="6">
        <v>1000</v>
      </c>
      <c r="H8141" s="15" t="str">
        <f t="shared" si="762"/>
        <v>Medium</v>
      </c>
      <c r="I8141" s="11" t="str">
        <f t="shared" si="763"/>
        <v>Small</v>
      </c>
      <c r="J8141" s="11" t="str">
        <f t="shared" si="764"/>
        <v>North</v>
      </c>
      <c r="K8141" s="11" t="str">
        <f t="shared" si="765"/>
        <v>2010s</v>
      </c>
      <c r="L8141" s="11" t="str">
        <f t="shared" si="766"/>
        <v>Pulse</v>
      </c>
      <c r="M8141" s="18">
        <f t="shared" si="767"/>
        <v>50</v>
      </c>
    </row>
    <row r="8142" spans="1:13">
      <c r="A8142" s="4">
        <v>2016</v>
      </c>
      <c r="B8142" s="5" t="s">
        <v>277</v>
      </c>
      <c r="C8142" s="5" t="s">
        <v>284</v>
      </c>
      <c r="D8142" s="5" t="s">
        <v>15</v>
      </c>
      <c r="E8142" s="5">
        <v>3860</v>
      </c>
      <c r="F8142" s="6">
        <v>2521.2399999999998</v>
      </c>
      <c r="H8142" s="15" t="str">
        <f t="shared" si="762"/>
        <v>Medium</v>
      </c>
      <c r="I8142" s="11" t="str">
        <f t="shared" si="763"/>
        <v>Medium</v>
      </c>
      <c r="J8142" s="11" t="str">
        <f t="shared" si="764"/>
        <v>North</v>
      </c>
      <c r="K8142" s="11" t="str">
        <f t="shared" si="765"/>
        <v>2010s</v>
      </c>
      <c r="L8142" s="11" t="str">
        <f t="shared" si="766"/>
        <v>Cereal</v>
      </c>
      <c r="M8142" s="18">
        <f t="shared" si="767"/>
        <v>0.65317098445595845</v>
      </c>
    </row>
    <row r="8143" spans="1:13">
      <c r="A8143" s="4">
        <v>2016</v>
      </c>
      <c r="B8143" s="5" t="s">
        <v>277</v>
      </c>
      <c r="C8143" s="5" t="s">
        <v>284</v>
      </c>
      <c r="D8143" s="5" t="s">
        <v>16</v>
      </c>
      <c r="E8143" s="5">
        <v>19720</v>
      </c>
      <c r="F8143" s="6">
        <v>2535.34</v>
      </c>
      <c r="H8143" s="15" t="str">
        <f t="shared" si="762"/>
        <v>Medium</v>
      </c>
      <c r="I8143" s="11" t="str">
        <f t="shared" si="763"/>
        <v>Large</v>
      </c>
      <c r="J8143" s="11" t="str">
        <f t="shared" si="764"/>
        <v>North</v>
      </c>
      <c r="K8143" s="11" t="str">
        <f t="shared" si="765"/>
        <v>2010s</v>
      </c>
      <c r="L8143" s="11" t="str">
        <f t="shared" si="766"/>
        <v>Cereal</v>
      </c>
      <c r="M8143" s="18">
        <f t="shared" si="767"/>
        <v>0.12856693711967546</v>
      </c>
    </row>
    <row r="8144" spans="1:13">
      <c r="A8144" s="4">
        <v>2016</v>
      </c>
      <c r="B8144" s="5" t="s">
        <v>277</v>
      </c>
      <c r="C8144" s="5" t="s">
        <v>284</v>
      </c>
      <c r="D8144" s="5" t="s">
        <v>17</v>
      </c>
      <c r="E8144" s="5">
        <v>20</v>
      </c>
      <c r="F8144" s="6">
        <v>86.96</v>
      </c>
      <c r="H8144" s="15" t="str">
        <f t="shared" si="762"/>
        <v>Low</v>
      </c>
      <c r="I8144" s="11" t="str">
        <f t="shared" si="763"/>
        <v>Small</v>
      </c>
      <c r="J8144" s="11" t="str">
        <f t="shared" si="764"/>
        <v>North</v>
      </c>
      <c r="K8144" s="11" t="str">
        <f t="shared" si="765"/>
        <v>2010s</v>
      </c>
      <c r="L8144" s="11" t="str">
        <f t="shared" si="766"/>
        <v>Pulse</v>
      </c>
      <c r="M8144" s="18">
        <f t="shared" si="767"/>
        <v>4.3479999999999999</v>
      </c>
    </row>
    <row r="8145" spans="1:13">
      <c r="A8145" s="4">
        <v>2016</v>
      </c>
      <c r="B8145" s="5" t="s">
        <v>277</v>
      </c>
      <c r="C8145" s="5" t="s">
        <v>284</v>
      </c>
      <c r="D8145" s="5" t="s">
        <v>18</v>
      </c>
      <c r="E8145" s="5">
        <v>30</v>
      </c>
      <c r="F8145" s="6">
        <v>73.33</v>
      </c>
      <c r="H8145" s="15" t="str">
        <f t="shared" si="762"/>
        <v>Low</v>
      </c>
      <c r="I8145" s="11" t="str">
        <f t="shared" si="763"/>
        <v>Small</v>
      </c>
      <c r="J8145" s="11" t="str">
        <f t="shared" si="764"/>
        <v>North</v>
      </c>
      <c r="K8145" s="11" t="str">
        <f t="shared" si="765"/>
        <v>2010s</v>
      </c>
      <c r="L8145" s="11" t="str">
        <f t="shared" si="766"/>
        <v>Fiber</v>
      </c>
      <c r="M8145" s="18">
        <f t="shared" si="767"/>
        <v>2.4443333333333332</v>
      </c>
    </row>
    <row r="8146" spans="1:13">
      <c r="A8146" s="4">
        <v>2017</v>
      </c>
      <c r="B8146" s="5" t="s">
        <v>277</v>
      </c>
      <c r="C8146" s="5" t="s">
        <v>284</v>
      </c>
      <c r="D8146" s="5" t="s">
        <v>15</v>
      </c>
      <c r="E8146" s="5">
        <v>3900</v>
      </c>
      <c r="F8146" s="6">
        <v>2521.4</v>
      </c>
      <c r="H8146" s="15" t="str">
        <f t="shared" si="762"/>
        <v>Medium</v>
      </c>
      <c r="I8146" s="11" t="str">
        <f t="shared" si="763"/>
        <v>Medium</v>
      </c>
      <c r="J8146" s="11" t="str">
        <f t="shared" si="764"/>
        <v>North</v>
      </c>
      <c r="K8146" s="11" t="str">
        <f t="shared" si="765"/>
        <v>2010s</v>
      </c>
      <c r="L8146" s="11" t="str">
        <f t="shared" si="766"/>
        <v>Cereal</v>
      </c>
      <c r="M8146" s="18">
        <f t="shared" si="767"/>
        <v>0.64651282051282055</v>
      </c>
    </row>
    <row r="8147" spans="1:13">
      <c r="A8147" s="4">
        <v>2017</v>
      </c>
      <c r="B8147" s="5" t="s">
        <v>277</v>
      </c>
      <c r="C8147" s="5" t="s">
        <v>284</v>
      </c>
      <c r="D8147" s="5" t="s">
        <v>16</v>
      </c>
      <c r="E8147" s="5">
        <v>20930</v>
      </c>
      <c r="F8147" s="6">
        <v>3501.31</v>
      </c>
      <c r="H8147" s="15" t="str">
        <f t="shared" si="762"/>
        <v>High</v>
      </c>
      <c r="I8147" s="11" t="str">
        <f t="shared" si="763"/>
        <v>Large</v>
      </c>
      <c r="J8147" s="11" t="str">
        <f t="shared" si="764"/>
        <v>North</v>
      </c>
      <c r="K8147" s="11" t="str">
        <f t="shared" si="765"/>
        <v>2010s</v>
      </c>
      <c r="L8147" s="11" t="str">
        <f t="shared" si="766"/>
        <v>Cereal</v>
      </c>
      <c r="M8147" s="18">
        <f t="shared" si="767"/>
        <v>0.16728666985188725</v>
      </c>
    </row>
    <row r="8148" spans="1:13">
      <c r="A8148" s="4">
        <v>2017</v>
      </c>
      <c r="B8148" s="5" t="s">
        <v>277</v>
      </c>
      <c r="C8148" s="5" t="s">
        <v>284</v>
      </c>
      <c r="D8148" s="5" t="s">
        <v>17</v>
      </c>
      <c r="E8148" s="5">
        <v>20</v>
      </c>
      <c r="F8148" s="6">
        <v>1041.67</v>
      </c>
      <c r="H8148" s="15" t="str">
        <f t="shared" si="762"/>
        <v>Medium</v>
      </c>
      <c r="I8148" s="11" t="str">
        <f t="shared" si="763"/>
        <v>Small</v>
      </c>
      <c r="J8148" s="11" t="str">
        <f t="shared" si="764"/>
        <v>North</v>
      </c>
      <c r="K8148" s="11" t="str">
        <f t="shared" si="765"/>
        <v>2010s</v>
      </c>
      <c r="L8148" s="11" t="str">
        <f t="shared" si="766"/>
        <v>Pulse</v>
      </c>
      <c r="M8148" s="18">
        <f t="shared" si="767"/>
        <v>52.083500000000001</v>
      </c>
    </row>
    <row r="8149" spans="1:13">
      <c r="A8149" s="4">
        <v>2008</v>
      </c>
      <c r="B8149" s="5" t="s">
        <v>277</v>
      </c>
      <c r="C8149" s="5" t="s">
        <v>285</v>
      </c>
      <c r="D8149" s="5" t="s">
        <v>15</v>
      </c>
      <c r="E8149" s="5">
        <v>20170</v>
      </c>
      <c r="F8149" s="6">
        <v>1358.95</v>
      </c>
      <c r="H8149" s="15" t="str">
        <f t="shared" si="762"/>
        <v>Medium</v>
      </c>
      <c r="I8149" s="11" t="str">
        <f t="shared" si="763"/>
        <v>Large</v>
      </c>
      <c r="J8149" s="11" t="str">
        <f t="shared" si="764"/>
        <v>North</v>
      </c>
      <c r="K8149" s="11" t="str">
        <f t="shared" si="765"/>
        <v>2000s</v>
      </c>
      <c r="L8149" s="11" t="str">
        <f t="shared" si="766"/>
        <v>Cereal</v>
      </c>
      <c r="M8149" s="18">
        <f t="shared" si="767"/>
        <v>6.73748140803173E-2</v>
      </c>
    </row>
    <row r="8150" spans="1:13">
      <c r="A8150" s="4">
        <v>2008</v>
      </c>
      <c r="B8150" s="5" t="s">
        <v>277</v>
      </c>
      <c r="C8150" s="5" t="s">
        <v>285</v>
      </c>
      <c r="D8150" s="5" t="s">
        <v>16</v>
      </c>
      <c r="E8150" s="5">
        <v>48350</v>
      </c>
      <c r="F8150" s="6">
        <v>2772.49</v>
      </c>
      <c r="H8150" s="15" t="str">
        <f t="shared" si="762"/>
        <v>Medium</v>
      </c>
      <c r="I8150" s="11" t="str">
        <f t="shared" si="763"/>
        <v>Large</v>
      </c>
      <c r="J8150" s="11" t="str">
        <f t="shared" si="764"/>
        <v>North</v>
      </c>
      <c r="K8150" s="11" t="str">
        <f t="shared" si="765"/>
        <v>2000s</v>
      </c>
      <c r="L8150" s="11" t="str">
        <f t="shared" si="766"/>
        <v>Cereal</v>
      </c>
      <c r="M8150" s="18">
        <f t="shared" si="767"/>
        <v>5.7342088934850044E-2</v>
      </c>
    </row>
    <row r="8151" spans="1:13">
      <c r="A8151" s="4">
        <v>2008</v>
      </c>
      <c r="B8151" s="5" t="s">
        <v>277</v>
      </c>
      <c r="C8151" s="5" t="s">
        <v>285</v>
      </c>
      <c r="D8151" s="5" t="s">
        <v>17</v>
      </c>
      <c r="E8151" s="5">
        <v>40</v>
      </c>
      <c r="F8151" s="6">
        <v>250</v>
      </c>
      <c r="H8151" s="15" t="str">
        <f t="shared" si="762"/>
        <v>Low</v>
      </c>
      <c r="I8151" s="11" t="str">
        <f t="shared" si="763"/>
        <v>Small</v>
      </c>
      <c r="J8151" s="11" t="str">
        <f t="shared" si="764"/>
        <v>North</v>
      </c>
      <c r="K8151" s="11" t="str">
        <f t="shared" si="765"/>
        <v>2000s</v>
      </c>
      <c r="L8151" s="11" t="str">
        <f t="shared" si="766"/>
        <v>Pulse</v>
      </c>
      <c r="M8151" s="18">
        <f t="shared" si="767"/>
        <v>6.25</v>
      </c>
    </row>
    <row r="8152" spans="1:13">
      <c r="A8152" s="4">
        <v>2009</v>
      </c>
      <c r="B8152" s="5" t="s">
        <v>277</v>
      </c>
      <c r="C8152" s="5" t="s">
        <v>285</v>
      </c>
      <c r="D8152" s="5" t="s">
        <v>15</v>
      </c>
      <c r="E8152" s="5">
        <v>20160</v>
      </c>
      <c r="F8152" s="6">
        <v>1145.3399999999999</v>
      </c>
      <c r="H8152" s="15" t="str">
        <f t="shared" si="762"/>
        <v>Medium</v>
      </c>
      <c r="I8152" s="11" t="str">
        <f t="shared" si="763"/>
        <v>Large</v>
      </c>
      <c r="J8152" s="11" t="str">
        <f t="shared" si="764"/>
        <v>North</v>
      </c>
      <c r="K8152" s="11" t="str">
        <f t="shared" si="765"/>
        <v>2000s</v>
      </c>
      <c r="L8152" s="11" t="str">
        <f t="shared" si="766"/>
        <v>Cereal</v>
      </c>
      <c r="M8152" s="18">
        <f t="shared" si="767"/>
        <v>5.6812499999999995E-2</v>
      </c>
    </row>
    <row r="8153" spans="1:13">
      <c r="A8153" s="4">
        <v>2009</v>
      </c>
      <c r="B8153" s="5" t="s">
        <v>277</v>
      </c>
      <c r="C8153" s="5" t="s">
        <v>285</v>
      </c>
      <c r="D8153" s="5" t="s">
        <v>16</v>
      </c>
      <c r="E8153" s="5">
        <v>48150</v>
      </c>
      <c r="F8153" s="6">
        <v>259.61</v>
      </c>
      <c r="H8153" s="15" t="str">
        <f t="shared" si="762"/>
        <v>Low</v>
      </c>
      <c r="I8153" s="11" t="str">
        <f t="shared" si="763"/>
        <v>Large</v>
      </c>
      <c r="J8153" s="11" t="str">
        <f t="shared" si="764"/>
        <v>North</v>
      </c>
      <c r="K8153" s="11" t="str">
        <f t="shared" si="765"/>
        <v>2000s</v>
      </c>
      <c r="L8153" s="11" t="str">
        <f t="shared" si="766"/>
        <v>Cereal</v>
      </c>
      <c r="M8153" s="18">
        <f t="shared" si="767"/>
        <v>5.391692627206646E-3</v>
      </c>
    </row>
    <row r="8154" spans="1:13">
      <c r="A8154" s="4">
        <v>2009</v>
      </c>
      <c r="B8154" s="5" t="s">
        <v>277</v>
      </c>
      <c r="C8154" s="5" t="s">
        <v>285</v>
      </c>
      <c r="D8154" s="5" t="s">
        <v>17</v>
      </c>
      <c r="E8154" s="5">
        <v>30</v>
      </c>
      <c r="F8154" s="6">
        <v>333.33</v>
      </c>
      <c r="H8154" s="15" t="str">
        <f t="shared" si="762"/>
        <v>Low</v>
      </c>
      <c r="I8154" s="11" t="str">
        <f t="shared" si="763"/>
        <v>Small</v>
      </c>
      <c r="J8154" s="11" t="str">
        <f t="shared" si="764"/>
        <v>North</v>
      </c>
      <c r="K8154" s="11" t="str">
        <f t="shared" si="765"/>
        <v>2000s</v>
      </c>
      <c r="L8154" s="11" t="str">
        <f t="shared" si="766"/>
        <v>Pulse</v>
      </c>
      <c r="M8154" s="18">
        <f t="shared" si="767"/>
        <v>11.110999999999999</v>
      </c>
    </row>
    <row r="8155" spans="1:13">
      <c r="A8155" s="4">
        <v>2010</v>
      </c>
      <c r="B8155" s="5" t="s">
        <v>277</v>
      </c>
      <c r="C8155" s="5" t="s">
        <v>285</v>
      </c>
      <c r="D8155" s="5" t="s">
        <v>15</v>
      </c>
      <c r="E8155" s="5">
        <v>19960</v>
      </c>
      <c r="F8155" s="6">
        <v>1205.4100000000001</v>
      </c>
      <c r="H8155" s="15" t="str">
        <f t="shared" si="762"/>
        <v>Medium</v>
      </c>
      <c r="I8155" s="11" t="str">
        <f t="shared" si="763"/>
        <v>Large</v>
      </c>
      <c r="J8155" s="11" t="str">
        <f t="shared" si="764"/>
        <v>North</v>
      </c>
      <c r="K8155" s="11" t="str">
        <f t="shared" si="765"/>
        <v>2010s</v>
      </c>
      <c r="L8155" s="11" t="str">
        <f t="shared" si="766"/>
        <v>Cereal</v>
      </c>
      <c r="M8155" s="18">
        <f t="shared" si="767"/>
        <v>6.0391282565130266E-2</v>
      </c>
    </row>
    <row r="8156" spans="1:13">
      <c r="A8156" s="4">
        <v>2010</v>
      </c>
      <c r="B8156" s="5" t="s">
        <v>277</v>
      </c>
      <c r="C8156" s="5" t="s">
        <v>285</v>
      </c>
      <c r="D8156" s="5" t="s">
        <v>16</v>
      </c>
      <c r="E8156" s="5">
        <v>46730</v>
      </c>
      <c r="F8156" s="6">
        <v>350.52</v>
      </c>
      <c r="H8156" s="15" t="str">
        <f t="shared" si="762"/>
        <v>Low</v>
      </c>
      <c r="I8156" s="11" t="str">
        <f t="shared" si="763"/>
        <v>Large</v>
      </c>
      <c r="J8156" s="11" t="str">
        <f t="shared" si="764"/>
        <v>North</v>
      </c>
      <c r="K8156" s="11" t="str">
        <f t="shared" si="765"/>
        <v>2010s</v>
      </c>
      <c r="L8156" s="11" t="str">
        <f t="shared" si="766"/>
        <v>Cereal</v>
      </c>
      <c r="M8156" s="18">
        <f t="shared" si="767"/>
        <v>7.500962978814466E-3</v>
      </c>
    </row>
    <row r="8157" spans="1:13">
      <c r="A8157" s="4">
        <v>2010</v>
      </c>
      <c r="B8157" s="5" t="s">
        <v>277</v>
      </c>
      <c r="C8157" s="5" t="s">
        <v>285</v>
      </c>
      <c r="D8157" s="5" t="s">
        <v>17</v>
      </c>
      <c r="E8157" s="5">
        <v>40</v>
      </c>
      <c r="F8157" s="6">
        <v>500</v>
      </c>
      <c r="H8157" s="15" t="str">
        <f t="shared" si="762"/>
        <v>Low</v>
      </c>
      <c r="I8157" s="11" t="str">
        <f t="shared" si="763"/>
        <v>Small</v>
      </c>
      <c r="J8157" s="11" t="str">
        <f t="shared" si="764"/>
        <v>North</v>
      </c>
      <c r="K8157" s="11" t="str">
        <f t="shared" si="765"/>
        <v>2010s</v>
      </c>
      <c r="L8157" s="11" t="str">
        <f t="shared" si="766"/>
        <v>Pulse</v>
      </c>
      <c r="M8157" s="18">
        <f t="shared" si="767"/>
        <v>12.5</v>
      </c>
    </row>
    <row r="8158" spans="1:13">
      <c r="A8158" s="4">
        <v>2011</v>
      </c>
      <c r="B8158" s="5" t="s">
        <v>277</v>
      </c>
      <c r="C8158" s="5" t="s">
        <v>285</v>
      </c>
      <c r="D8158" s="5" t="s">
        <v>15</v>
      </c>
      <c r="E8158" s="5">
        <v>19860</v>
      </c>
      <c r="F8158" s="6">
        <v>1205.44</v>
      </c>
      <c r="H8158" s="15" t="str">
        <f t="shared" si="762"/>
        <v>Medium</v>
      </c>
      <c r="I8158" s="11" t="str">
        <f t="shared" si="763"/>
        <v>Large</v>
      </c>
      <c r="J8158" s="11" t="str">
        <f t="shared" si="764"/>
        <v>North</v>
      </c>
      <c r="K8158" s="11" t="str">
        <f t="shared" si="765"/>
        <v>2010s</v>
      </c>
      <c r="L8158" s="11" t="str">
        <f t="shared" si="766"/>
        <v>Cereal</v>
      </c>
      <c r="M8158" s="18">
        <f t="shared" si="767"/>
        <v>6.0696878147029204E-2</v>
      </c>
    </row>
    <row r="8159" spans="1:13">
      <c r="A8159" s="4">
        <v>2011</v>
      </c>
      <c r="B8159" s="5" t="s">
        <v>277</v>
      </c>
      <c r="C8159" s="5" t="s">
        <v>285</v>
      </c>
      <c r="D8159" s="5" t="s">
        <v>16</v>
      </c>
      <c r="E8159" s="5">
        <v>46490</v>
      </c>
      <c r="F8159" s="6">
        <v>337.49</v>
      </c>
      <c r="H8159" s="15" t="str">
        <f t="shared" si="762"/>
        <v>Low</v>
      </c>
      <c r="I8159" s="11" t="str">
        <f t="shared" si="763"/>
        <v>Large</v>
      </c>
      <c r="J8159" s="11" t="str">
        <f t="shared" si="764"/>
        <v>North</v>
      </c>
      <c r="K8159" s="11" t="str">
        <f t="shared" si="765"/>
        <v>2010s</v>
      </c>
      <c r="L8159" s="11" t="str">
        <f t="shared" si="766"/>
        <v>Cereal</v>
      </c>
      <c r="M8159" s="18">
        <f t="shared" si="767"/>
        <v>7.2594106259410629E-3</v>
      </c>
    </row>
    <row r="8160" spans="1:13">
      <c r="A8160" s="4">
        <v>2011</v>
      </c>
      <c r="B8160" s="5" t="s">
        <v>277</v>
      </c>
      <c r="C8160" s="5" t="s">
        <v>285</v>
      </c>
      <c r="D8160" s="5" t="s">
        <v>17</v>
      </c>
      <c r="E8160" s="5">
        <v>30</v>
      </c>
      <c r="F8160" s="6">
        <v>666.67</v>
      </c>
      <c r="H8160" s="15" t="str">
        <f t="shared" si="762"/>
        <v>Low</v>
      </c>
      <c r="I8160" s="11" t="str">
        <f t="shared" si="763"/>
        <v>Small</v>
      </c>
      <c r="J8160" s="11" t="str">
        <f t="shared" si="764"/>
        <v>North</v>
      </c>
      <c r="K8160" s="11" t="str">
        <f t="shared" si="765"/>
        <v>2010s</v>
      </c>
      <c r="L8160" s="11" t="str">
        <f t="shared" si="766"/>
        <v>Pulse</v>
      </c>
      <c r="M8160" s="18">
        <f t="shared" si="767"/>
        <v>22.222333333333331</v>
      </c>
    </row>
    <row r="8161" spans="1:13">
      <c r="A8161" s="4">
        <v>2012</v>
      </c>
      <c r="B8161" s="5" t="s">
        <v>277</v>
      </c>
      <c r="C8161" s="5" t="s">
        <v>285</v>
      </c>
      <c r="D8161" s="5" t="s">
        <v>15</v>
      </c>
      <c r="E8161" s="5">
        <v>19950</v>
      </c>
      <c r="F8161" s="6">
        <v>1217.04</v>
      </c>
      <c r="H8161" s="15" t="str">
        <f t="shared" si="762"/>
        <v>Medium</v>
      </c>
      <c r="I8161" s="11" t="str">
        <f t="shared" si="763"/>
        <v>Large</v>
      </c>
      <c r="J8161" s="11" t="str">
        <f t="shared" si="764"/>
        <v>North</v>
      </c>
      <c r="K8161" s="11" t="str">
        <f t="shared" si="765"/>
        <v>2010s</v>
      </c>
      <c r="L8161" s="11" t="str">
        <f t="shared" si="766"/>
        <v>Cereal</v>
      </c>
      <c r="M8161" s="18">
        <f t="shared" si="767"/>
        <v>6.1004511278195485E-2</v>
      </c>
    </row>
    <row r="8162" spans="1:13">
      <c r="A8162" s="4">
        <v>2012</v>
      </c>
      <c r="B8162" s="5" t="s">
        <v>277</v>
      </c>
      <c r="C8162" s="5" t="s">
        <v>285</v>
      </c>
      <c r="D8162" s="5" t="s">
        <v>16</v>
      </c>
      <c r="E8162" s="5">
        <v>45790</v>
      </c>
      <c r="F8162" s="6">
        <v>311.42</v>
      </c>
      <c r="H8162" s="15" t="str">
        <f t="shared" si="762"/>
        <v>Low</v>
      </c>
      <c r="I8162" s="11" t="str">
        <f t="shared" si="763"/>
        <v>Large</v>
      </c>
      <c r="J8162" s="11" t="str">
        <f t="shared" si="764"/>
        <v>North</v>
      </c>
      <c r="K8162" s="11" t="str">
        <f t="shared" si="765"/>
        <v>2010s</v>
      </c>
      <c r="L8162" s="11" t="str">
        <f t="shared" si="766"/>
        <v>Cereal</v>
      </c>
      <c r="M8162" s="18">
        <f t="shared" si="767"/>
        <v>6.8010482638130596E-3</v>
      </c>
    </row>
    <row r="8163" spans="1:13">
      <c r="A8163" s="4">
        <v>2012</v>
      </c>
      <c r="B8163" s="5" t="s">
        <v>277</v>
      </c>
      <c r="C8163" s="5" t="s">
        <v>285</v>
      </c>
      <c r="D8163" s="5" t="s">
        <v>17</v>
      </c>
      <c r="E8163" s="5">
        <v>20</v>
      </c>
      <c r="F8163" s="6">
        <v>1000</v>
      </c>
      <c r="H8163" s="15" t="str">
        <f t="shared" si="762"/>
        <v>Medium</v>
      </c>
      <c r="I8163" s="11" t="str">
        <f t="shared" si="763"/>
        <v>Small</v>
      </c>
      <c r="J8163" s="11" t="str">
        <f t="shared" si="764"/>
        <v>North</v>
      </c>
      <c r="K8163" s="11" t="str">
        <f t="shared" si="765"/>
        <v>2010s</v>
      </c>
      <c r="L8163" s="11" t="str">
        <f t="shared" si="766"/>
        <v>Pulse</v>
      </c>
      <c r="M8163" s="18">
        <f t="shared" si="767"/>
        <v>50</v>
      </c>
    </row>
    <row r="8164" spans="1:13">
      <c r="A8164" s="4">
        <v>2013</v>
      </c>
      <c r="B8164" s="5" t="s">
        <v>277</v>
      </c>
      <c r="C8164" s="5" t="s">
        <v>285</v>
      </c>
      <c r="D8164" s="5" t="s">
        <v>15</v>
      </c>
      <c r="E8164" s="5">
        <v>19350</v>
      </c>
      <c r="F8164" s="6">
        <v>1205.68</v>
      </c>
      <c r="H8164" s="15" t="str">
        <f t="shared" si="762"/>
        <v>Medium</v>
      </c>
      <c r="I8164" s="11" t="str">
        <f t="shared" si="763"/>
        <v>Large</v>
      </c>
      <c r="J8164" s="11" t="str">
        <f t="shared" si="764"/>
        <v>North</v>
      </c>
      <c r="K8164" s="11" t="str">
        <f t="shared" si="765"/>
        <v>2010s</v>
      </c>
      <c r="L8164" s="11" t="str">
        <f t="shared" si="766"/>
        <v>Cereal</v>
      </c>
      <c r="M8164" s="18">
        <f t="shared" si="767"/>
        <v>6.2309043927648584E-2</v>
      </c>
    </row>
    <row r="8165" spans="1:13">
      <c r="A8165" s="4">
        <v>2013</v>
      </c>
      <c r="B8165" s="5" t="s">
        <v>277</v>
      </c>
      <c r="C8165" s="5" t="s">
        <v>285</v>
      </c>
      <c r="D8165" s="5" t="s">
        <v>16</v>
      </c>
      <c r="E8165" s="5">
        <v>48420</v>
      </c>
      <c r="F8165" s="6">
        <v>289.14</v>
      </c>
      <c r="H8165" s="15" t="str">
        <f t="shared" si="762"/>
        <v>Low</v>
      </c>
      <c r="I8165" s="11" t="str">
        <f t="shared" si="763"/>
        <v>Large</v>
      </c>
      <c r="J8165" s="11" t="str">
        <f t="shared" si="764"/>
        <v>North</v>
      </c>
      <c r="K8165" s="11" t="str">
        <f t="shared" si="765"/>
        <v>2010s</v>
      </c>
      <c r="L8165" s="11" t="str">
        <f t="shared" si="766"/>
        <v>Cereal</v>
      </c>
      <c r="M8165" s="18">
        <f t="shared" si="767"/>
        <v>5.9714993804213133E-3</v>
      </c>
    </row>
    <row r="8166" spans="1:13">
      <c r="A8166" s="4">
        <v>2013</v>
      </c>
      <c r="B8166" s="5" t="s">
        <v>277</v>
      </c>
      <c r="C8166" s="5" t="s">
        <v>285</v>
      </c>
      <c r="D8166" s="5" t="s">
        <v>17</v>
      </c>
      <c r="E8166" s="5">
        <v>20</v>
      </c>
      <c r="F8166" s="6">
        <v>1000</v>
      </c>
      <c r="H8166" s="15" t="str">
        <f t="shared" si="762"/>
        <v>Medium</v>
      </c>
      <c r="I8166" s="11" t="str">
        <f t="shared" si="763"/>
        <v>Small</v>
      </c>
      <c r="J8166" s="11" t="str">
        <f t="shared" si="764"/>
        <v>North</v>
      </c>
      <c r="K8166" s="11" t="str">
        <f t="shared" si="765"/>
        <v>2010s</v>
      </c>
      <c r="L8166" s="11" t="str">
        <f t="shared" si="766"/>
        <v>Pulse</v>
      </c>
      <c r="M8166" s="18">
        <f t="shared" si="767"/>
        <v>50</v>
      </c>
    </row>
    <row r="8167" spans="1:13">
      <c r="A8167" s="4">
        <v>2014</v>
      </c>
      <c r="B8167" s="5" t="s">
        <v>277</v>
      </c>
      <c r="C8167" s="5" t="s">
        <v>285</v>
      </c>
      <c r="D8167" s="5" t="s">
        <v>15</v>
      </c>
      <c r="E8167" s="5">
        <v>19150</v>
      </c>
      <c r="F8167" s="6">
        <v>1325.85</v>
      </c>
      <c r="H8167" s="15" t="str">
        <f t="shared" si="762"/>
        <v>Medium</v>
      </c>
      <c r="I8167" s="11" t="str">
        <f t="shared" si="763"/>
        <v>Large</v>
      </c>
      <c r="J8167" s="11" t="str">
        <f t="shared" si="764"/>
        <v>North</v>
      </c>
      <c r="K8167" s="11" t="str">
        <f t="shared" si="765"/>
        <v>2010s</v>
      </c>
      <c r="L8167" s="11" t="str">
        <f t="shared" si="766"/>
        <v>Cereal</v>
      </c>
      <c r="M8167" s="18">
        <f t="shared" si="767"/>
        <v>6.9234986945169705E-2</v>
      </c>
    </row>
    <row r="8168" spans="1:13">
      <c r="A8168" s="4">
        <v>2014</v>
      </c>
      <c r="B8168" s="5" t="s">
        <v>277</v>
      </c>
      <c r="C8168" s="5" t="s">
        <v>285</v>
      </c>
      <c r="D8168" s="5" t="s">
        <v>16</v>
      </c>
      <c r="E8168" s="5">
        <v>47980</v>
      </c>
      <c r="F8168" s="6">
        <v>247.39</v>
      </c>
      <c r="H8168" s="15" t="str">
        <f t="shared" si="762"/>
        <v>Low</v>
      </c>
      <c r="I8168" s="11" t="str">
        <f t="shared" si="763"/>
        <v>Large</v>
      </c>
      <c r="J8168" s="11" t="str">
        <f t="shared" si="764"/>
        <v>North</v>
      </c>
      <c r="K8168" s="11" t="str">
        <f t="shared" si="765"/>
        <v>2010s</v>
      </c>
      <c r="L8168" s="11" t="str">
        <f t="shared" si="766"/>
        <v>Cereal</v>
      </c>
      <c r="M8168" s="18">
        <f t="shared" si="767"/>
        <v>5.1561067111296367E-3</v>
      </c>
    </row>
    <row r="8169" spans="1:13">
      <c r="A8169" s="4">
        <v>2014</v>
      </c>
      <c r="B8169" s="5" t="s">
        <v>277</v>
      </c>
      <c r="C8169" s="5" t="s">
        <v>285</v>
      </c>
      <c r="D8169" s="5" t="s">
        <v>17</v>
      </c>
      <c r="E8169" s="5">
        <v>20</v>
      </c>
      <c r="F8169" s="6">
        <v>1000</v>
      </c>
      <c r="H8169" s="15" t="str">
        <f t="shared" si="762"/>
        <v>Medium</v>
      </c>
      <c r="I8169" s="11" t="str">
        <f t="shared" si="763"/>
        <v>Small</v>
      </c>
      <c r="J8169" s="11" t="str">
        <f t="shared" si="764"/>
        <v>North</v>
      </c>
      <c r="K8169" s="11" t="str">
        <f t="shared" si="765"/>
        <v>2010s</v>
      </c>
      <c r="L8169" s="11" t="str">
        <f t="shared" si="766"/>
        <v>Pulse</v>
      </c>
      <c r="M8169" s="18">
        <f t="shared" si="767"/>
        <v>50</v>
      </c>
    </row>
    <row r="8170" spans="1:13">
      <c r="A8170" s="4">
        <v>2015</v>
      </c>
      <c r="B8170" s="5" t="s">
        <v>277</v>
      </c>
      <c r="C8170" s="5" t="s">
        <v>285</v>
      </c>
      <c r="D8170" s="5" t="s">
        <v>15</v>
      </c>
      <c r="E8170" s="5">
        <v>18950</v>
      </c>
      <c r="F8170" s="6">
        <v>1732.98</v>
      </c>
      <c r="H8170" s="15" t="str">
        <f t="shared" si="762"/>
        <v>Medium</v>
      </c>
      <c r="I8170" s="11" t="str">
        <f t="shared" si="763"/>
        <v>Large</v>
      </c>
      <c r="J8170" s="11" t="str">
        <f t="shared" si="764"/>
        <v>North</v>
      </c>
      <c r="K8170" s="11" t="str">
        <f t="shared" si="765"/>
        <v>2010s</v>
      </c>
      <c r="L8170" s="11" t="str">
        <f t="shared" si="766"/>
        <v>Cereal</v>
      </c>
      <c r="M8170" s="18">
        <f t="shared" si="767"/>
        <v>9.1450131926121378E-2</v>
      </c>
    </row>
    <row r="8171" spans="1:13">
      <c r="A8171" s="4">
        <v>2015</v>
      </c>
      <c r="B8171" s="5" t="s">
        <v>277</v>
      </c>
      <c r="C8171" s="5" t="s">
        <v>285</v>
      </c>
      <c r="D8171" s="5" t="s">
        <v>16</v>
      </c>
      <c r="E8171" s="5">
        <v>46590</v>
      </c>
      <c r="F8171" s="6">
        <v>358.45</v>
      </c>
      <c r="H8171" s="15" t="str">
        <f t="shared" si="762"/>
        <v>Low</v>
      </c>
      <c r="I8171" s="11" t="str">
        <f t="shared" si="763"/>
        <v>Large</v>
      </c>
      <c r="J8171" s="11" t="str">
        <f t="shared" si="764"/>
        <v>North</v>
      </c>
      <c r="K8171" s="11" t="str">
        <f t="shared" si="765"/>
        <v>2010s</v>
      </c>
      <c r="L8171" s="11" t="str">
        <f t="shared" si="766"/>
        <v>Cereal</v>
      </c>
      <c r="M8171" s="18">
        <f t="shared" si="767"/>
        <v>7.6937110968018883E-3</v>
      </c>
    </row>
    <row r="8172" spans="1:13">
      <c r="A8172" s="4">
        <v>2015</v>
      </c>
      <c r="B8172" s="5" t="s">
        <v>277</v>
      </c>
      <c r="C8172" s="5" t="s">
        <v>285</v>
      </c>
      <c r="D8172" s="5" t="s">
        <v>17</v>
      </c>
      <c r="E8172" s="5">
        <v>20</v>
      </c>
      <c r="F8172" s="6">
        <v>1000</v>
      </c>
      <c r="H8172" s="15" t="str">
        <f t="shared" si="762"/>
        <v>Medium</v>
      </c>
      <c r="I8172" s="11" t="str">
        <f t="shared" si="763"/>
        <v>Small</v>
      </c>
      <c r="J8172" s="11" t="str">
        <f t="shared" si="764"/>
        <v>North</v>
      </c>
      <c r="K8172" s="11" t="str">
        <f t="shared" si="765"/>
        <v>2010s</v>
      </c>
      <c r="L8172" s="11" t="str">
        <f t="shared" si="766"/>
        <v>Pulse</v>
      </c>
      <c r="M8172" s="18">
        <f t="shared" si="767"/>
        <v>50</v>
      </c>
    </row>
    <row r="8173" spans="1:13">
      <c r="A8173" s="4">
        <v>2016</v>
      </c>
      <c r="B8173" s="5" t="s">
        <v>277</v>
      </c>
      <c r="C8173" s="5" t="s">
        <v>285</v>
      </c>
      <c r="D8173" s="5" t="s">
        <v>15</v>
      </c>
      <c r="E8173" s="5">
        <v>18750</v>
      </c>
      <c r="F8173" s="6">
        <v>1205.3399999999999</v>
      </c>
      <c r="H8173" s="15" t="str">
        <f t="shared" si="762"/>
        <v>Medium</v>
      </c>
      <c r="I8173" s="11" t="str">
        <f t="shared" si="763"/>
        <v>Large</v>
      </c>
      <c r="J8173" s="11" t="str">
        <f t="shared" si="764"/>
        <v>North</v>
      </c>
      <c r="K8173" s="11" t="str">
        <f t="shared" si="765"/>
        <v>2010s</v>
      </c>
      <c r="L8173" s="11" t="str">
        <f t="shared" si="766"/>
        <v>Cereal</v>
      </c>
      <c r="M8173" s="18">
        <f t="shared" si="767"/>
        <v>6.4284799999999989E-2</v>
      </c>
    </row>
    <row r="8174" spans="1:13">
      <c r="A8174" s="4">
        <v>2016</v>
      </c>
      <c r="B8174" s="5" t="s">
        <v>277</v>
      </c>
      <c r="C8174" s="5" t="s">
        <v>285</v>
      </c>
      <c r="D8174" s="5" t="s">
        <v>16</v>
      </c>
      <c r="E8174" s="5">
        <v>43900</v>
      </c>
      <c r="F8174" s="6">
        <v>259.58</v>
      </c>
      <c r="H8174" s="15" t="str">
        <f t="shared" si="762"/>
        <v>Low</v>
      </c>
      <c r="I8174" s="11" t="str">
        <f t="shared" si="763"/>
        <v>Large</v>
      </c>
      <c r="J8174" s="11" t="str">
        <f t="shared" si="764"/>
        <v>North</v>
      </c>
      <c r="K8174" s="11" t="str">
        <f t="shared" si="765"/>
        <v>2010s</v>
      </c>
      <c r="L8174" s="11" t="str">
        <f t="shared" si="766"/>
        <v>Cereal</v>
      </c>
      <c r="M8174" s="18">
        <f t="shared" si="767"/>
        <v>5.9129840546697033E-3</v>
      </c>
    </row>
    <row r="8175" spans="1:13">
      <c r="A8175" s="4">
        <v>2016</v>
      </c>
      <c r="B8175" s="5" t="s">
        <v>277</v>
      </c>
      <c r="C8175" s="5" t="s">
        <v>285</v>
      </c>
      <c r="D8175" s="5" t="s">
        <v>17</v>
      </c>
      <c r="E8175" s="5">
        <v>20</v>
      </c>
      <c r="F8175" s="6">
        <v>173.91</v>
      </c>
      <c r="H8175" s="15" t="str">
        <f t="shared" si="762"/>
        <v>Low</v>
      </c>
      <c r="I8175" s="11" t="str">
        <f t="shared" si="763"/>
        <v>Small</v>
      </c>
      <c r="J8175" s="11" t="str">
        <f t="shared" si="764"/>
        <v>North</v>
      </c>
      <c r="K8175" s="11" t="str">
        <f t="shared" si="765"/>
        <v>2010s</v>
      </c>
      <c r="L8175" s="11" t="str">
        <f t="shared" si="766"/>
        <v>Pulse</v>
      </c>
      <c r="M8175" s="18">
        <f t="shared" si="767"/>
        <v>8.6954999999999991</v>
      </c>
    </row>
    <row r="8176" spans="1:13">
      <c r="A8176" s="4">
        <v>2017</v>
      </c>
      <c r="B8176" s="5" t="s">
        <v>277</v>
      </c>
      <c r="C8176" s="5" t="s">
        <v>285</v>
      </c>
      <c r="D8176" s="5" t="s">
        <v>15</v>
      </c>
      <c r="E8176" s="5">
        <v>18950</v>
      </c>
      <c r="F8176" s="6">
        <v>1733.09</v>
      </c>
      <c r="H8176" s="15" t="str">
        <f t="shared" si="762"/>
        <v>Medium</v>
      </c>
      <c r="I8176" s="11" t="str">
        <f t="shared" si="763"/>
        <v>Large</v>
      </c>
      <c r="J8176" s="11" t="str">
        <f t="shared" si="764"/>
        <v>North</v>
      </c>
      <c r="K8176" s="11" t="str">
        <f t="shared" si="765"/>
        <v>2010s</v>
      </c>
      <c r="L8176" s="11" t="str">
        <f t="shared" si="766"/>
        <v>Cereal</v>
      </c>
      <c r="M8176" s="18">
        <f t="shared" si="767"/>
        <v>9.1455936675461744E-2</v>
      </c>
    </row>
    <row r="8177" spans="1:13">
      <c r="A8177" s="4">
        <v>2017</v>
      </c>
      <c r="B8177" s="5" t="s">
        <v>277</v>
      </c>
      <c r="C8177" s="5" t="s">
        <v>285</v>
      </c>
      <c r="D8177" s="5" t="s">
        <v>16</v>
      </c>
      <c r="E8177" s="5">
        <v>46590</v>
      </c>
      <c r="F8177" s="6">
        <v>358.49</v>
      </c>
      <c r="H8177" s="15" t="str">
        <f t="shared" si="762"/>
        <v>Low</v>
      </c>
      <c r="I8177" s="11" t="str">
        <f t="shared" si="763"/>
        <v>Large</v>
      </c>
      <c r="J8177" s="11" t="str">
        <f t="shared" si="764"/>
        <v>North</v>
      </c>
      <c r="K8177" s="11" t="str">
        <f t="shared" si="765"/>
        <v>2010s</v>
      </c>
      <c r="L8177" s="11" t="str">
        <f t="shared" si="766"/>
        <v>Cereal</v>
      </c>
      <c r="M8177" s="18">
        <f t="shared" si="767"/>
        <v>7.6945696501395152E-3</v>
      </c>
    </row>
    <row r="8178" spans="1:13">
      <c r="A8178" s="4">
        <v>2017</v>
      </c>
      <c r="B8178" s="5" t="s">
        <v>277</v>
      </c>
      <c r="C8178" s="5" t="s">
        <v>285</v>
      </c>
      <c r="D8178" s="5" t="s">
        <v>17</v>
      </c>
      <c r="E8178" s="5">
        <v>20</v>
      </c>
      <c r="F8178" s="6">
        <v>1041.67</v>
      </c>
      <c r="H8178" s="15" t="str">
        <f t="shared" si="762"/>
        <v>Medium</v>
      </c>
      <c r="I8178" s="11" t="str">
        <f t="shared" si="763"/>
        <v>Small</v>
      </c>
      <c r="J8178" s="11" t="str">
        <f t="shared" si="764"/>
        <v>North</v>
      </c>
      <c r="K8178" s="11" t="str">
        <f t="shared" si="765"/>
        <v>2010s</v>
      </c>
      <c r="L8178" s="11" t="str">
        <f t="shared" si="766"/>
        <v>Pulse</v>
      </c>
      <c r="M8178" s="18">
        <f t="shared" si="767"/>
        <v>52.083500000000001</v>
      </c>
    </row>
    <row r="8179" spans="1:13">
      <c r="A8179" s="4">
        <v>2008</v>
      </c>
      <c r="B8179" s="5" t="s">
        <v>277</v>
      </c>
      <c r="C8179" s="5" t="s">
        <v>286</v>
      </c>
      <c r="D8179" s="5" t="s">
        <v>15</v>
      </c>
      <c r="E8179" s="5">
        <v>1210</v>
      </c>
      <c r="F8179" s="6">
        <v>1000</v>
      </c>
      <c r="H8179" s="15" t="str">
        <f t="shared" si="762"/>
        <v>Medium</v>
      </c>
      <c r="I8179" s="11" t="str">
        <f t="shared" si="763"/>
        <v>Medium</v>
      </c>
      <c r="J8179" s="11" t="str">
        <f t="shared" si="764"/>
        <v>North</v>
      </c>
      <c r="K8179" s="11" t="str">
        <f t="shared" si="765"/>
        <v>2000s</v>
      </c>
      <c r="L8179" s="11" t="str">
        <f t="shared" si="766"/>
        <v>Cereal</v>
      </c>
      <c r="M8179" s="18">
        <f t="shared" si="767"/>
        <v>0.82644628099173556</v>
      </c>
    </row>
    <row r="8180" spans="1:13">
      <c r="A8180" s="4">
        <v>2008</v>
      </c>
      <c r="B8180" s="5" t="s">
        <v>277</v>
      </c>
      <c r="C8180" s="5" t="s">
        <v>286</v>
      </c>
      <c r="D8180" s="5" t="s">
        <v>16</v>
      </c>
      <c r="E8180" s="5">
        <v>11470</v>
      </c>
      <c r="F8180" s="6">
        <v>2163.91</v>
      </c>
      <c r="H8180" s="15" t="str">
        <f t="shared" si="762"/>
        <v>Medium</v>
      </c>
      <c r="I8180" s="11" t="str">
        <f t="shared" si="763"/>
        <v>Large</v>
      </c>
      <c r="J8180" s="11" t="str">
        <f t="shared" si="764"/>
        <v>North</v>
      </c>
      <c r="K8180" s="11" t="str">
        <f t="shared" si="765"/>
        <v>2000s</v>
      </c>
      <c r="L8180" s="11" t="str">
        <f t="shared" si="766"/>
        <v>Cereal</v>
      </c>
      <c r="M8180" s="18">
        <f t="shared" si="767"/>
        <v>0.18865823888404532</v>
      </c>
    </row>
    <row r="8181" spans="1:13">
      <c r="A8181" s="4">
        <v>2009</v>
      </c>
      <c r="B8181" s="5" t="s">
        <v>277</v>
      </c>
      <c r="C8181" s="5" t="s">
        <v>286</v>
      </c>
      <c r="D8181" s="5" t="s">
        <v>15</v>
      </c>
      <c r="E8181" s="5">
        <v>1210</v>
      </c>
      <c r="F8181" s="6">
        <v>867.77</v>
      </c>
      <c r="H8181" s="15" t="str">
        <f t="shared" si="762"/>
        <v>Low</v>
      </c>
      <c r="I8181" s="11" t="str">
        <f t="shared" si="763"/>
        <v>Medium</v>
      </c>
      <c r="J8181" s="11" t="str">
        <f t="shared" si="764"/>
        <v>North</v>
      </c>
      <c r="K8181" s="11" t="str">
        <f t="shared" si="765"/>
        <v>2000s</v>
      </c>
      <c r="L8181" s="11" t="str">
        <f t="shared" si="766"/>
        <v>Cereal</v>
      </c>
      <c r="M8181" s="18">
        <f t="shared" si="767"/>
        <v>0.71716528925619838</v>
      </c>
    </row>
    <row r="8182" spans="1:13">
      <c r="A8182" s="4">
        <v>2009</v>
      </c>
      <c r="B8182" s="5" t="s">
        <v>277</v>
      </c>
      <c r="C8182" s="5" t="s">
        <v>286</v>
      </c>
      <c r="D8182" s="5" t="s">
        <v>16</v>
      </c>
      <c r="E8182" s="5">
        <v>10540</v>
      </c>
      <c r="F8182" s="6">
        <v>2267.5500000000002</v>
      </c>
      <c r="H8182" s="15" t="str">
        <f t="shared" si="762"/>
        <v>Medium</v>
      </c>
      <c r="I8182" s="11" t="str">
        <f t="shared" si="763"/>
        <v>Large</v>
      </c>
      <c r="J8182" s="11" t="str">
        <f t="shared" si="764"/>
        <v>North</v>
      </c>
      <c r="K8182" s="11" t="str">
        <f t="shared" si="765"/>
        <v>2000s</v>
      </c>
      <c r="L8182" s="11" t="str">
        <f t="shared" si="766"/>
        <v>Cereal</v>
      </c>
      <c r="M8182" s="18">
        <f t="shared" si="767"/>
        <v>0.21513757115749527</v>
      </c>
    </row>
    <row r="8183" spans="1:13">
      <c r="A8183" s="4">
        <v>2010</v>
      </c>
      <c r="B8183" s="5" t="s">
        <v>277</v>
      </c>
      <c r="C8183" s="5" t="s">
        <v>286</v>
      </c>
      <c r="D8183" s="5" t="s">
        <v>15</v>
      </c>
      <c r="E8183" s="5">
        <v>1200</v>
      </c>
      <c r="F8183" s="6">
        <v>916.67</v>
      </c>
      <c r="H8183" s="15" t="str">
        <f t="shared" si="762"/>
        <v>Low</v>
      </c>
      <c r="I8183" s="11" t="str">
        <f t="shared" si="763"/>
        <v>Medium</v>
      </c>
      <c r="J8183" s="11" t="str">
        <f t="shared" si="764"/>
        <v>North</v>
      </c>
      <c r="K8183" s="11" t="str">
        <f t="shared" si="765"/>
        <v>2010s</v>
      </c>
      <c r="L8183" s="11" t="str">
        <f t="shared" si="766"/>
        <v>Cereal</v>
      </c>
      <c r="M8183" s="18">
        <f t="shared" si="767"/>
        <v>0.76389166666666664</v>
      </c>
    </row>
    <row r="8184" spans="1:13">
      <c r="A8184" s="4">
        <v>2010</v>
      </c>
      <c r="B8184" s="5" t="s">
        <v>277</v>
      </c>
      <c r="C8184" s="5" t="s">
        <v>286</v>
      </c>
      <c r="D8184" s="5" t="s">
        <v>16</v>
      </c>
      <c r="E8184" s="5">
        <v>10230</v>
      </c>
      <c r="F8184" s="6">
        <v>3060.61</v>
      </c>
      <c r="H8184" s="15" t="str">
        <f t="shared" si="762"/>
        <v>High</v>
      </c>
      <c r="I8184" s="11" t="str">
        <f t="shared" si="763"/>
        <v>Large</v>
      </c>
      <c r="J8184" s="11" t="str">
        <f t="shared" si="764"/>
        <v>North</v>
      </c>
      <c r="K8184" s="11" t="str">
        <f t="shared" si="765"/>
        <v>2010s</v>
      </c>
      <c r="L8184" s="11" t="str">
        <f t="shared" si="766"/>
        <v>Cereal</v>
      </c>
      <c r="M8184" s="18">
        <f t="shared" si="767"/>
        <v>0.29917986314760509</v>
      </c>
    </row>
    <row r="8185" spans="1:13">
      <c r="A8185" s="4">
        <v>2011</v>
      </c>
      <c r="B8185" s="5" t="s">
        <v>277</v>
      </c>
      <c r="C8185" s="5" t="s">
        <v>286</v>
      </c>
      <c r="D8185" s="5" t="s">
        <v>15</v>
      </c>
      <c r="E8185" s="5">
        <v>1190</v>
      </c>
      <c r="F8185" s="6">
        <v>915.97</v>
      </c>
      <c r="H8185" s="15" t="str">
        <f t="shared" si="762"/>
        <v>Low</v>
      </c>
      <c r="I8185" s="11" t="str">
        <f t="shared" si="763"/>
        <v>Medium</v>
      </c>
      <c r="J8185" s="11" t="str">
        <f t="shared" si="764"/>
        <v>North</v>
      </c>
      <c r="K8185" s="11" t="str">
        <f t="shared" si="765"/>
        <v>2010s</v>
      </c>
      <c r="L8185" s="11" t="str">
        <f t="shared" si="766"/>
        <v>Cereal</v>
      </c>
      <c r="M8185" s="18">
        <f t="shared" si="767"/>
        <v>0.76972268907563024</v>
      </c>
    </row>
    <row r="8186" spans="1:13">
      <c r="A8186" s="4">
        <v>2011</v>
      </c>
      <c r="B8186" s="5" t="s">
        <v>277</v>
      </c>
      <c r="C8186" s="5" t="s">
        <v>286</v>
      </c>
      <c r="D8186" s="5" t="s">
        <v>16</v>
      </c>
      <c r="E8186" s="5">
        <v>10180</v>
      </c>
      <c r="F8186" s="6">
        <v>2946.95</v>
      </c>
      <c r="H8186" s="15" t="str">
        <f t="shared" si="762"/>
        <v>Medium</v>
      </c>
      <c r="I8186" s="11" t="str">
        <f t="shared" si="763"/>
        <v>Large</v>
      </c>
      <c r="J8186" s="11" t="str">
        <f t="shared" si="764"/>
        <v>North</v>
      </c>
      <c r="K8186" s="11" t="str">
        <f t="shared" si="765"/>
        <v>2010s</v>
      </c>
      <c r="L8186" s="11" t="str">
        <f t="shared" si="766"/>
        <v>Cereal</v>
      </c>
      <c r="M8186" s="18">
        <f t="shared" si="767"/>
        <v>0.28948428290766204</v>
      </c>
    </row>
    <row r="8187" spans="1:13">
      <c r="A8187" s="4">
        <v>2012</v>
      </c>
      <c r="B8187" s="5" t="s">
        <v>277</v>
      </c>
      <c r="C8187" s="5" t="s">
        <v>286</v>
      </c>
      <c r="D8187" s="5" t="s">
        <v>15</v>
      </c>
      <c r="E8187" s="5">
        <v>1200</v>
      </c>
      <c r="F8187" s="6">
        <v>925</v>
      </c>
      <c r="H8187" s="15" t="str">
        <f t="shared" si="762"/>
        <v>Low</v>
      </c>
      <c r="I8187" s="11" t="str">
        <f t="shared" si="763"/>
        <v>Medium</v>
      </c>
      <c r="J8187" s="11" t="str">
        <f t="shared" si="764"/>
        <v>North</v>
      </c>
      <c r="K8187" s="11" t="str">
        <f t="shared" si="765"/>
        <v>2010s</v>
      </c>
      <c r="L8187" s="11" t="str">
        <f t="shared" si="766"/>
        <v>Cereal</v>
      </c>
      <c r="M8187" s="18">
        <f t="shared" si="767"/>
        <v>0.77083333333333337</v>
      </c>
    </row>
    <row r="8188" spans="1:13">
      <c r="A8188" s="4">
        <v>2012</v>
      </c>
      <c r="B8188" s="5" t="s">
        <v>277</v>
      </c>
      <c r="C8188" s="5" t="s">
        <v>286</v>
      </c>
      <c r="D8188" s="5" t="s">
        <v>16</v>
      </c>
      <c r="E8188" s="5">
        <v>10020</v>
      </c>
      <c r="F8188" s="6">
        <v>2721.56</v>
      </c>
      <c r="H8188" s="15" t="str">
        <f t="shared" si="762"/>
        <v>Medium</v>
      </c>
      <c r="I8188" s="11" t="str">
        <f t="shared" si="763"/>
        <v>Large</v>
      </c>
      <c r="J8188" s="11" t="str">
        <f t="shared" si="764"/>
        <v>North</v>
      </c>
      <c r="K8188" s="11" t="str">
        <f t="shared" si="765"/>
        <v>2010s</v>
      </c>
      <c r="L8188" s="11" t="str">
        <f t="shared" si="766"/>
        <v>Cereal</v>
      </c>
      <c r="M8188" s="18">
        <f t="shared" si="767"/>
        <v>0.27161277445109777</v>
      </c>
    </row>
    <row r="8189" spans="1:13">
      <c r="A8189" s="4">
        <v>2013</v>
      </c>
      <c r="B8189" s="5" t="s">
        <v>277</v>
      </c>
      <c r="C8189" s="5" t="s">
        <v>286</v>
      </c>
      <c r="D8189" s="5" t="s">
        <v>15</v>
      </c>
      <c r="E8189" s="5">
        <v>1160</v>
      </c>
      <c r="F8189" s="6">
        <v>922.41</v>
      </c>
      <c r="H8189" s="15" t="str">
        <f t="shared" si="762"/>
        <v>Low</v>
      </c>
      <c r="I8189" s="11" t="str">
        <f t="shared" si="763"/>
        <v>Medium</v>
      </c>
      <c r="J8189" s="11" t="str">
        <f t="shared" si="764"/>
        <v>North</v>
      </c>
      <c r="K8189" s="11" t="str">
        <f t="shared" si="765"/>
        <v>2010s</v>
      </c>
      <c r="L8189" s="11" t="str">
        <f t="shared" si="766"/>
        <v>Cereal</v>
      </c>
      <c r="M8189" s="18">
        <f t="shared" si="767"/>
        <v>0.79518103448275856</v>
      </c>
    </row>
    <row r="8190" spans="1:13">
      <c r="A8190" s="4">
        <v>2013</v>
      </c>
      <c r="B8190" s="5" t="s">
        <v>277</v>
      </c>
      <c r="C8190" s="5" t="s">
        <v>286</v>
      </c>
      <c r="D8190" s="5" t="s">
        <v>16</v>
      </c>
      <c r="E8190" s="5">
        <v>10610</v>
      </c>
      <c r="F8190" s="6">
        <v>2534.4</v>
      </c>
      <c r="H8190" s="15" t="str">
        <f t="shared" si="762"/>
        <v>Medium</v>
      </c>
      <c r="I8190" s="11" t="str">
        <f t="shared" si="763"/>
        <v>Large</v>
      </c>
      <c r="J8190" s="11" t="str">
        <f t="shared" si="764"/>
        <v>North</v>
      </c>
      <c r="K8190" s="11" t="str">
        <f t="shared" si="765"/>
        <v>2010s</v>
      </c>
      <c r="L8190" s="11" t="str">
        <f t="shared" si="766"/>
        <v>Cereal</v>
      </c>
      <c r="M8190" s="18">
        <f t="shared" si="767"/>
        <v>0.2388689915174364</v>
      </c>
    </row>
    <row r="8191" spans="1:13">
      <c r="A8191" s="4">
        <v>2014</v>
      </c>
      <c r="B8191" s="5" t="s">
        <v>277</v>
      </c>
      <c r="C8191" s="5" t="s">
        <v>286</v>
      </c>
      <c r="D8191" s="5" t="s">
        <v>15</v>
      </c>
      <c r="E8191" s="5">
        <v>1150</v>
      </c>
      <c r="F8191" s="6">
        <v>1008.7</v>
      </c>
      <c r="H8191" s="15" t="str">
        <f t="shared" si="762"/>
        <v>Medium</v>
      </c>
      <c r="I8191" s="11" t="str">
        <f t="shared" si="763"/>
        <v>Medium</v>
      </c>
      <c r="J8191" s="11" t="str">
        <f t="shared" si="764"/>
        <v>North</v>
      </c>
      <c r="K8191" s="11" t="str">
        <f t="shared" si="765"/>
        <v>2010s</v>
      </c>
      <c r="L8191" s="11" t="str">
        <f t="shared" si="766"/>
        <v>Cereal</v>
      </c>
      <c r="M8191" s="18">
        <f t="shared" si="767"/>
        <v>0.87713043478260877</v>
      </c>
    </row>
    <row r="8192" spans="1:13">
      <c r="A8192" s="4">
        <v>2014</v>
      </c>
      <c r="B8192" s="5" t="s">
        <v>277</v>
      </c>
      <c r="C8192" s="5" t="s">
        <v>286</v>
      </c>
      <c r="D8192" s="5" t="s">
        <v>16</v>
      </c>
      <c r="E8192" s="5">
        <v>10500</v>
      </c>
      <c r="F8192" s="6">
        <v>2161.9</v>
      </c>
      <c r="H8192" s="15" t="str">
        <f t="shared" si="762"/>
        <v>Medium</v>
      </c>
      <c r="I8192" s="11" t="str">
        <f t="shared" si="763"/>
        <v>Large</v>
      </c>
      <c r="J8192" s="11" t="str">
        <f t="shared" si="764"/>
        <v>North</v>
      </c>
      <c r="K8192" s="11" t="str">
        <f t="shared" si="765"/>
        <v>2010s</v>
      </c>
      <c r="L8192" s="11" t="str">
        <f t="shared" si="766"/>
        <v>Cereal</v>
      </c>
      <c r="M8192" s="18">
        <f t="shared" si="767"/>
        <v>0.2058952380952381</v>
      </c>
    </row>
    <row r="8193" spans="1:13">
      <c r="A8193" s="4">
        <v>2015</v>
      </c>
      <c r="B8193" s="5" t="s">
        <v>277</v>
      </c>
      <c r="C8193" s="5" t="s">
        <v>286</v>
      </c>
      <c r="D8193" s="5" t="s">
        <v>15</v>
      </c>
      <c r="E8193" s="5">
        <v>1140</v>
      </c>
      <c r="F8193" s="6">
        <v>912.28</v>
      </c>
      <c r="H8193" s="15" t="str">
        <f t="shared" si="762"/>
        <v>Low</v>
      </c>
      <c r="I8193" s="11" t="str">
        <f t="shared" si="763"/>
        <v>Medium</v>
      </c>
      <c r="J8193" s="11" t="str">
        <f t="shared" si="764"/>
        <v>North</v>
      </c>
      <c r="K8193" s="11" t="str">
        <f t="shared" si="765"/>
        <v>2010s</v>
      </c>
      <c r="L8193" s="11" t="str">
        <f t="shared" si="766"/>
        <v>Cereal</v>
      </c>
      <c r="M8193" s="18">
        <f t="shared" si="767"/>
        <v>0.80024561403508765</v>
      </c>
    </row>
    <row r="8194" spans="1:13">
      <c r="A8194" s="4">
        <v>2015</v>
      </c>
      <c r="B8194" s="5" t="s">
        <v>277</v>
      </c>
      <c r="C8194" s="5" t="s">
        <v>286</v>
      </c>
      <c r="D8194" s="5" t="s">
        <v>16</v>
      </c>
      <c r="E8194" s="5">
        <v>10200</v>
      </c>
      <c r="F8194" s="6">
        <v>3130.39</v>
      </c>
      <c r="H8194" s="15" t="str">
        <f t="shared" si="762"/>
        <v>High</v>
      </c>
      <c r="I8194" s="11" t="str">
        <f t="shared" si="763"/>
        <v>Large</v>
      </c>
      <c r="J8194" s="11" t="str">
        <f t="shared" si="764"/>
        <v>North</v>
      </c>
      <c r="K8194" s="11" t="str">
        <f t="shared" si="765"/>
        <v>2010s</v>
      </c>
      <c r="L8194" s="11" t="str">
        <f t="shared" si="766"/>
        <v>Cereal</v>
      </c>
      <c r="M8194" s="18">
        <f t="shared" si="767"/>
        <v>0.30690098039215685</v>
      </c>
    </row>
    <row r="8195" spans="1:13">
      <c r="A8195" s="4">
        <v>2016</v>
      </c>
      <c r="B8195" s="5" t="s">
        <v>277</v>
      </c>
      <c r="C8195" s="5" t="s">
        <v>286</v>
      </c>
      <c r="D8195" s="5" t="s">
        <v>15</v>
      </c>
      <c r="E8195" s="5">
        <v>1120</v>
      </c>
      <c r="F8195" s="6">
        <v>917.26</v>
      </c>
      <c r="H8195" s="15" t="str">
        <f t="shared" ref="H8195:H8258" si="768">IF(F8195&lt;1000,"Low",IF(F8195&lt;3000,"Medium","High"))</f>
        <v>Low</v>
      </c>
      <c r="I8195" s="11" t="str">
        <f t="shared" ref="I8195:I8258" si="769">IF(E8195&lt;1000,"Small",IF(E8195&lt;5000,"Medium","Large"))</f>
        <v>Medium</v>
      </c>
      <c r="J8195" s="11" t="str">
        <f t="shared" ref="J8195:J8258" si="770">IF(OR(B8195="Punjab",B8195="Haryana",B8195="Himachal Pradesh",B8195="Jammu and Kashmir",B8195="Uttarakhand",B8195="Delhi",B8195="Chandigarh"),"North",IF(OR(B8195="Tamil Nadu",B8195="Karnataka",B8195="Kerala",B8195="Andhra Pradesh",B8195="Telangana"),"South",IF(OR(B8195="Maharashtra",B8195="Gujarat",B8195="Goa",B8195="Rajasthan"),"West",IF(OR(B8195="West Bengal",B8195="Bihar",B8195="Jharkhand",B8195="Odisha",B8195="Assam",B8195="Sikkim",B8195="Arunachal Pradesh",B8195="Manipur",B8195="Meghalaya",B8195="Mizoram",B8195="Nagaland",B8195="Tripura"),"East","Central"))))</f>
        <v>North</v>
      </c>
      <c r="K8195" s="11" t="str">
        <f t="shared" ref="K8195:K8258" si="771">LEFT(A8195,3)&amp;"0s"</f>
        <v>2010s</v>
      </c>
      <c r="L8195" s="11" t="str">
        <f t="shared" ref="L8195:L8258" si="772">IF(D8195="Rice","Cereal",IF(D8195="Maize","Cereal",IF(D8195="Chickpea","Pulse",IF(D8195="Cotton","Fiber","Other"))))</f>
        <v>Cereal</v>
      </c>
      <c r="M8195" s="18">
        <f t="shared" ref="M8195:M8258" si="773">F8195/E8195</f>
        <v>0.81898214285714288</v>
      </c>
    </row>
    <row r="8196" spans="1:13">
      <c r="A8196" s="4">
        <v>2016</v>
      </c>
      <c r="B8196" s="5" t="s">
        <v>277</v>
      </c>
      <c r="C8196" s="5" t="s">
        <v>286</v>
      </c>
      <c r="D8196" s="5" t="s">
        <v>16</v>
      </c>
      <c r="E8196" s="5">
        <v>9610</v>
      </c>
      <c r="F8196" s="6">
        <v>2267.83</v>
      </c>
      <c r="H8196" s="15" t="str">
        <f t="shared" si="768"/>
        <v>Medium</v>
      </c>
      <c r="I8196" s="11" t="str">
        <f t="shared" si="769"/>
        <v>Large</v>
      </c>
      <c r="J8196" s="11" t="str">
        <f t="shared" si="770"/>
        <v>North</v>
      </c>
      <c r="K8196" s="11" t="str">
        <f t="shared" si="771"/>
        <v>2010s</v>
      </c>
      <c r="L8196" s="11" t="str">
        <f t="shared" si="772"/>
        <v>Cereal</v>
      </c>
      <c r="M8196" s="18">
        <f t="shared" si="773"/>
        <v>0.23598647242455775</v>
      </c>
    </row>
    <row r="8197" spans="1:13">
      <c r="A8197" s="4">
        <v>2017</v>
      </c>
      <c r="B8197" s="5" t="s">
        <v>277</v>
      </c>
      <c r="C8197" s="5" t="s">
        <v>286</v>
      </c>
      <c r="D8197" s="5" t="s">
        <v>15</v>
      </c>
      <c r="E8197" s="5">
        <v>1140</v>
      </c>
      <c r="F8197" s="6">
        <v>917.25</v>
      </c>
      <c r="H8197" s="15" t="str">
        <f t="shared" si="768"/>
        <v>Low</v>
      </c>
      <c r="I8197" s="11" t="str">
        <f t="shared" si="769"/>
        <v>Medium</v>
      </c>
      <c r="J8197" s="11" t="str">
        <f t="shared" si="770"/>
        <v>North</v>
      </c>
      <c r="K8197" s="11" t="str">
        <f t="shared" si="771"/>
        <v>2010s</v>
      </c>
      <c r="L8197" s="11" t="str">
        <f t="shared" si="772"/>
        <v>Cereal</v>
      </c>
      <c r="M8197" s="18">
        <f t="shared" si="773"/>
        <v>0.80460526315789471</v>
      </c>
    </row>
    <row r="8198" spans="1:13">
      <c r="A8198" s="4">
        <v>2017</v>
      </c>
      <c r="B8198" s="5" t="s">
        <v>277</v>
      </c>
      <c r="C8198" s="5" t="s">
        <v>286</v>
      </c>
      <c r="D8198" s="5" t="s">
        <v>16</v>
      </c>
      <c r="E8198" s="5">
        <v>10200</v>
      </c>
      <c r="F8198" s="6">
        <v>3131.62</v>
      </c>
      <c r="H8198" s="15" t="str">
        <f t="shared" si="768"/>
        <v>High</v>
      </c>
      <c r="I8198" s="11" t="str">
        <f t="shared" si="769"/>
        <v>Large</v>
      </c>
      <c r="J8198" s="11" t="str">
        <f t="shared" si="770"/>
        <v>North</v>
      </c>
      <c r="K8198" s="11" t="str">
        <f t="shared" si="771"/>
        <v>2010s</v>
      </c>
      <c r="L8198" s="11" t="str">
        <f t="shared" si="772"/>
        <v>Cereal</v>
      </c>
      <c r="M8198" s="18">
        <f t="shared" si="773"/>
        <v>0.30702156862745095</v>
      </c>
    </row>
    <row r="8199" spans="1:13">
      <c r="A8199" s="4">
        <v>2008</v>
      </c>
      <c r="B8199" s="5" t="s">
        <v>277</v>
      </c>
      <c r="C8199" s="5" t="s">
        <v>287</v>
      </c>
      <c r="D8199" s="5" t="s">
        <v>15</v>
      </c>
      <c r="E8199" s="5">
        <v>5730</v>
      </c>
      <c r="F8199" s="6">
        <v>1357.77</v>
      </c>
      <c r="H8199" s="15" t="str">
        <f t="shared" si="768"/>
        <v>Medium</v>
      </c>
      <c r="I8199" s="11" t="str">
        <f t="shared" si="769"/>
        <v>Large</v>
      </c>
      <c r="J8199" s="11" t="str">
        <f t="shared" si="770"/>
        <v>North</v>
      </c>
      <c r="K8199" s="11" t="str">
        <f t="shared" si="771"/>
        <v>2000s</v>
      </c>
      <c r="L8199" s="11" t="str">
        <f t="shared" si="772"/>
        <v>Cereal</v>
      </c>
      <c r="M8199" s="18">
        <f t="shared" si="773"/>
        <v>0.23695811518324608</v>
      </c>
    </row>
    <row r="8200" spans="1:13">
      <c r="A8200" s="4">
        <v>2008</v>
      </c>
      <c r="B8200" s="5" t="s">
        <v>277</v>
      </c>
      <c r="C8200" s="5" t="s">
        <v>287</v>
      </c>
      <c r="D8200" s="5" t="s">
        <v>16</v>
      </c>
      <c r="E8200" s="5">
        <v>22190</v>
      </c>
      <c r="F8200" s="6">
        <v>2734.57</v>
      </c>
      <c r="H8200" s="15" t="str">
        <f t="shared" si="768"/>
        <v>Medium</v>
      </c>
      <c r="I8200" s="11" t="str">
        <f t="shared" si="769"/>
        <v>Large</v>
      </c>
      <c r="J8200" s="11" t="str">
        <f t="shared" si="770"/>
        <v>North</v>
      </c>
      <c r="K8200" s="11" t="str">
        <f t="shared" si="771"/>
        <v>2000s</v>
      </c>
      <c r="L8200" s="11" t="str">
        <f t="shared" si="772"/>
        <v>Cereal</v>
      </c>
      <c r="M8200" s="18">
        <f t="shared" si="773"/>
        <v>0.12323433979269942</v>
      </c>
    </row>
    <row r="8201" spans="1:13">
      <c r="A8201" s="4">
        <v>2008</v>
      </c>
      <c r="B8201" s="5" t="s">
        <v>277</v>
      </c>
      <c r="C8201" s="5" t="s">
        <v>287</v>
      </c>
      <c r="D8201" s="5" t="s">
        <v>17</v>
      </c>
      <c r="E8201" s="5">
        <v>100</v>
      </c>
      <c r="F8201" s="6">
        <v>400</v>
      </c>
      <c r="H8201" s="15" t="str">
        <f t="shared" si="768"/>
        <v>Low</v>
      </c>
      <c r="I8201" s="11" t="str">
        <f t="shared" si="769"/>
        <v>Small</v>
      </c>
      <c r="J8201" s="11" t="str">
        <f t="shared" si="770"/>
        <v>North</v>
      </c>
      <c r="K8201" s="11" t="str">
        <f t="shared" si="771"/>
        <v>2000s</v>
      </c>
      <c r="L8201" s="11" t="str">
        <f t="shared" si="772"/>
        <v>Pulse</v>
      </c>
      <c r="M8201" s="18">
        <f t="shared" si="773"/>
        <v>4</v>
      </c>
    </row>
    <row r="8202" spans="1:13">
      <c r="A8202" s="4">
        <v>2009</v>
      </c>
      <c r="B8202" s="5" t="s">
        <v>277</v>
      </c>
      <c r="C8202" s="5" t="s">
        <v>287</v>
      </c>
      <c r="D8202" s="5" t="s">
        <v>15</v>
      </c>
      <c r="E8202" s="5">
        <v>5710</v>
      </c>
      <c r="F8202" s="6">
        <v>1124.3399999999999</v>
      </c>
      <c r="H8202" s="15" t="str">
        <f t="shared" si="768"/>
        <v>Medium</v>
      </c>
      <c r="I8202" s="11" t="str">
        <f t="shared" si="769"/>
        <v>Large</v>
      </c>
      <c r="J8202" s="11" t="str">
        <f t="shared" si="770"/>
        <v>North</v>
      </c>
      <c r="K8202" s="11" t="str">
        <f t="shared" si="771"/>
        <v>2000s</v>
      </c>
      <c r="L8202" s="11" t="str">
        <f t="shared" si="772"/>
        <v>Cereal</v>
      </c>
      <c r="M8202" s="18">
        <f t="shared" si="773"/>
        <v>0.19690718038528895</v>
      </c>
    </row>
    <row r="8203" spans="1:13">
      <c r="A8203" s="4">
        <v>2009</v>
      </c>
      <c r="B8203" s="5" t="s">
        <v>277</v>
      </c>
      <c r="C8203" s="5" t="s">
        <v>287</v>
      </c>
      <c r="D8203" s="5" t="s">
        <v>16</v>
      </c>
      <c r="E8203" s="5">
        <v>21510</v>
      </c>
      <c r="F8203" s="6">
        <v>2393.31</v>
      </c>
      <c r="H8203" s="15" t="str">
        <f t="shared" si="768"/>
        <v>Medium</v>
      </c>
      <c r="I8203" s="11" t="str">
        <f t="shared" si="769"/>
        <v>Large</v>
      </c>
      <c r="J8203" s="11" t="str">
        <f t="shared" si="770"/>
        <v>North</v>
      </c>
      <c r="K8203" s="11" t="str">
        <f t="shared" si="771"/>
        <v>2000s</v>
      </c>
      <c r="L8203" s="11" t="str">
        <f t="shared" si="772"/>
        <v>Cereal</v>
      </c>
      <c r="M8203" s="18">
        <f t="shared" si="773"/>
        <v>0.1112649930264993</v>
      </c>
    </row>
    <row r="8204" spans="1:13">
      <c r="A8204" s="4">
        <v>2009</v>
      </c>
      <c r="B8204" s="5" t="s">
        <v>277</v>
      </c>
      <c r="C8204" s="5" t="s">
        <v>287</v>
      </c>
      <c r="D8204" s="5" t="s">
        <v>17</v>
      </c>
      <c r="E8204" s="5">
        <v>110</v>
      </c>
      <c r="F8204" s="6">
        <v>363.64</v>
      </c>
      <c r="H8204" s="15" t="str">
        <f t="shared" si="768"/>
        <v>Low</v>
      </c>
      <c r="I8204" s="11" t="str">
        <f t="shared" si="769"/>
        <v>Small</v>
      </c>
      <c r="J8204" s="11" t="str">
        <f t="shared" si="770"/>
        <v>North</v>
      </c>
      <c r="K8204" s="11" t="str">
        <f t="shared" si="771"/>
        <v>2000s</v>
      </c>
      <c r="L8204" s="11" t="str">
        <f t="shared" si="772"/>
        <v>Pulse</v>
      </c>
      <c r="M8204" s="18">
        <f t="shared" si="773"/>
        <v>3.3058181818181818</v>
      </c>
    </row>
    <row r="8205" spans="1:13">
      <c r="A8205" s="4">
        <v>2010</v>
      </c>
      <c r="B8205" s="5" t="s">
        <v>277</v>
      </c>
      <c r="C8205" s="5" t="s">
        <v>287</v>
      </c>
      <c r="D8205" s="5" t="s">
        <v>15</v>
      </c>
      <c r="E8205" s="5">
        <v>5650</v>
      </c>
      <c r="F8205" s="6">
        <v>1184.07</v>
      </c>
      <c r="H8205" s="15" t="str">
        <f t="shared" si="768"/>
        <v>Medium</v>
      </c>
      <c r="I8205" s="11" t="str">
        <f t="shared" si="769"/>
        <v>Large</v>
      </c>
      <c r="J8205" s="11" t="str">
        <f t="shared" si="770"/>
        <v>North</v>
      </c>
      <c r="K8205" s="11" t="str">
        <f t="shared" si="771"/>
        <v>2010s</v>
      </c>
      <c r="L8205" s="11" t="str">
        <f t="shared" si="772"/>
        <v>Cereal</v>
      </c>
      <c r="M8205" s="18">
        <f t="shared" si="773"/>
        <v>0.20956991150442478</v>
      </c>
    </row>
    <row r="8206" spans="1:13">
      <c r="A8206" s="4">
        <v>2010</v>
      </c>
      <c r="B8206" s="5" t="s">
        <v>277</v>
      </c>
      <c r="C8206" s="5" t="s">
        <v>287</v>
      </c>
      <c r="D8206" s="5" t="s">
        <v>16</v>
      </c>
      <c r="E8206" s="5">
        <v>20880</v>
      </c>
      <c r="F8206" s="6">
        <v>3230.84</v>
      </c>
      <c r="H8206" s="15" t="str">
        <f t="shared" si="768"/>
        <v>High</v>
      </c>
      <c r="I8206" s="11" t="str">
        <f t="shared" si="769"/>
        <v>Large</v>
      </c>
      <c r="J8206" s="11" t="str">
        <f t="shared" si="770"/>
        <v>North</v>
      </c>
      <c r="K8206" s="11" t="str">
        <f t="shared" si="771"/>
        <v>2010s</v>
      </c>
      <c r="L8206" s="11" t="str">
        <f t="shared" si="772"/>
        <v>Cereal</v>
      </c>
      <c r="M8206" s="18">
        <f t="shared" si="773"/>
        <v>0.15473371647509579</v>
      </c>
    </row>
    <row r="8207" spans="1:13">
      <c r="A8207" s="4">
        <v>2010</v>
      </c>
      <c r="B8207" s="5" t="s">
        <v>277</v>
      </c>
      <c r="C8207" s="5" t="s">
        <v>287</v>
      </c>
      <c r="D8207" s="5" t="s">
        <v>17</v>
      </c>
      <c r="E8207" s="5">
        <v>130</v>
      </c>
      <c r="F8207" s="6">
        <v>846.15</v>
      </c>
      <c r="H8207" s="15" t="str">
        <f t="shared" si="768"/>
        <v>Low</v>
      </c>
      <c r="I8207" s="11" t="str">
        <f t="shared" si="769"/>
        <v>Small</v>
      </c>
      <c r="J8207" s="11" t="str">
        <f t="shared" si="770"/>
        <v>North</v>
      </c>
      <c r="K8207" s="11" t="str">
        <f t="shared" si="771"/>
        <v>2010s</v>
      </c>
      <c r="L8207" s="11" t="str">
        <f t="shared" si="772"/>
        <v>Pulse</v>
      </c>
      <c r="M8207" s="18">
        <f t="shared" si="773"/>
        <v>6.5088461538461537</v>
      </c>
    </row>
    <row r="8208" spans="1:13">
      <c r="A8208" s="4">
        <v>2011</v>
      </c>
      <c r="B8208" s="5" t="s">
        <v>277</v>
      </c>
      <c r="C8208" s="5" t="s">
        <v>287</v>
      </c>
      <c r="D8208" s="5" t="s">
        <v>15</v>
      </c>
      <c r="E8208" s="5">
        <v>5620</v>
      </c>
      <c r="F8208" s="6">
        <v>1000</v>
      </c>
      <c r="H8208" s="15" t="str">
        <f t="shared" si="768"/>
        <v>Medium</v>
      </c>
      <c r="I8208" s="11" t="str">
        <f t="shared" si="769"/>
        <v>Large</v>
      </c>
      <c r="J8208" s="11" t="str">
        <f t="shared" si="770"/>
        <v>North</v>
      </c>
      <c r="K8208" s="11" t="str">
        <f t="shared" si="771"/>
        <v>2010s</v>
      </c>
      <c r="L8208" s="11" t="str">
        <f t="shared" si="772"/>
        <v>Cereal</v>
      </c>
      <c r="M8208" s="18">
        <f t="shared" si="773"/>
        <v>0.17793594306049823</v>
      </c>
    </row>
    <row r="8209" spans="1:13">
      <c r="A8209" s="4">
        <v>2011</v>
      </c>
      <c r="B8209" s="5" t="s">
        <v>277</v>
      </c>
      <c r="C8209" s="5" t="s">
        <v>287</v>
      </c>
      <c r="D8209" s="5" t="s">
        <v>16</v>
      </c>
      <c r="E8209" s="5">
        <v>20770</v>
      </c>
      <c r="F8209" s="6">
        <v>3111.7</v>
      </c>
      <c r="H8209" s="15" t="str">
        <f t="shared" si="768"/>
        <v>High</v>
      </c>
      <c r="I8209" s="11" t="str">
        <f t="shared" si="769"/>
        <v>Large</v>
      </c>
      <c r="J8209" s="11" t="str">
        <f t="shared" si="770"/>
        <v>North</v>
      </c>
      <c r="K8209" s="11" t="str">
        <f t="shared" si="771"/>
        <v>2010s</v>
      </c>
      <c r="L8209" s="11" t="str">
        <f t="shared" si="772"/>
        <v>Cereal</v>
      </c>
      <c r="M8209" s="18">
        <f t="shared" si="773"/>
        <v>0.14981704381319211</v>
      </c>
    </row>
    <row r="8210" spans="1:13">
      <c r="A8210" s="4">
        <v>2011</v>
      </c>
      <c r="B8210" s="5" t="s">
        <v>277</v>
      </c>
      <c r="C8210" s="5" t="s">
        <v>287</v>
      </c>
      <c r="D8210" s="5" t="s">
        <v>17</v>
      </c>
      <c r="E8210" s="5">
        <v>100</v>
      </c>
      <c r="F8210" s="6">
        <v>700</v>
      </c>
      <c r="H8210" s="15" t="str">
        <f t="shared" si="768"/>
        <v>Low</v>
      </c>
      <c r="I8210" s="11" t="str">
        <f t="shared" si="769"/>
        <v>Small</v>
      </c>
      <c r="J8210" s="11" t="str">
        <f t="shared" si="770"/>
        <v>North</v>
      </c>
      <c r="K8210" s="11" t="str">
        <f t="shared" si="771"/>
        <v>2010s</v>
      </c>
      <c r="L8210" s="11" t="str">
        <f t="shared" si="772"/>
        <v>Pulse</v>
      </c>
      <c r="M8210" s="18">
        <f t="shared" si="773"/>
        <v>7</v>
      </c>
    </row>
    <row r="8211" spans="1:13">
      <c r="A8211" s="4">
        <v>2012</v>
      </c>
      <c r="B8211" s="5" t="s">
        <v>277</v>
      </c>
      <c r="C8211" s="5" t="s">
        <v>287</v>
      </c>
      <c r="D8211" s="5" t="s">
        <v>15</v>
      </c>
      <c r="E8211" s="5">
        <v>5650</v>
      </c>
      <c r="F8211" s="6">
        <v>1194.69</v>
      </c>
      <c r="H8211" s="15" t="str">
        <f t="shared" si="768"/>
        <v>Medium</v>
      </c>
      <c r="I8211" s="11" t="str">
        <f t="shared" si="769"/>
        <v>Large</v>
      </c>
      <c r="J8211" s="11" t="str">
        <f t="shared" si="770"/>
        <v>North</v>
      </c>
      <c r="K8211" s="11" t="str">
        <f t="shared" si="771"/>
        <v>2010s</v>
      </c>
      <c r="L8211" s="11" t="str">
        <f t="shared" si="772"/>
        <v>Cereal</v>
      </c>
      <c r="M8211" s="18">
        <f t="shared" si="773"/>
        <v>0.21144955752212391</v>
      </c>
    </row>
    <row r="8212" spans="1:13">
      <c r="A8212" s="4">
        <v>2012</v>
      </c>
      <c r="B8212" s="5" t="s">
        <v>277</v>
      </c>
      <c r="C8212" s="5" t="s">
        <v>287</v>
      </c>
      <c r="D8212" s="5" t="s">
        <v>16</v>
      </c>
      <c r="E8212" s="5">
        <v>20460</v>
      </c>
      <c r="F8212" s="6">
        <v>2871.46</v>
      </c>
      <c r="H8212" s="15" t="str">
        <f t="shared" si="768"/>
        <v>Medium</v>
      </c>
      <c r="I8212" s="11" t="str">
        <f t="shared" si="769"/>
        <v>Large</v>
      </c>
      <c r="J8212" s="11" t="str">
        <f t="shared" si="770"/>
        <v>North</v>
      </c>
      <c r="K8212" s="11" t="str">
        <f t="shared" si="771"/>
        <v>2010s</v>
      </c>
      <c r="L8212" s="11" t="str">
        <f t="shared" si="772"/>
        <v>Cereal</v>
      </c>
      <c r="M8212" s="18">
        <f t="shared" si="773"/>
        <v>0.14034506353861192</v>
      </c>
    </row>
    <row r="8213" spans="1:13">
      <c r="A8213" s="4">
        <v>2012</v>
      </c>
      <c r="B8213" s="5" t="s">
        <v>277</v>
      </c>
      <c r="C8213" s="5" t="s">
        <v>287</v>
      </c>
      <c r="D8213" s="5" t="s">
        <v>17</v>
      </c>
      <c r="E8213" s="5">
        <v>90</v>
      </c>
      <c r="F8213" s="6">
        <v>777.78</v>
      </c>
      <c r="H8213" s="15" t="str">
        <f t="shared" si="768"/>
        <v>Low</v>
      </c>
      <c r="I8213" s="11" t="str">
        <f t="shared" si="769"/>
        <v>Small</v>
      </c>
      <c r="J8213" s="11" t="str">
        <f t="shared" si="770"/>
        <v>North</v>
      </c>
      <c r="K8213" s="11" t="str">
        <f t="shared" si="771"/>
        <v>2010s</v>
      </c>
      <c r="L8213" s="11" t="str">
        <f t="shared" si="772"/>
        <v>Pulse</v>
      </c>
      <c r="M8213" s="18">
        <f t="shared" si="773"/>
        <v>8.6419999999999995</v>
      </c>
    </row>
    <row r="8214" spans="1:13">
      <c r="A8214" s="4">
        <v>2013</v>
      </c>
      <c r="B8214" s="5" t="s">
        <v>277</v>
      </c>
      <c r="C8214" s="5" t="s">
        <v>287</v>
      </c>
      <c r="D8214" s="5" t="s">
        <v>15</v>
      </c>
      <c r="E8214" s="5">
        <v>5480</v>
      </c>
      <c r="F8214" s="6">
        <v>1184.31</v>
      </c>
      <c r="H8214" s="15" t="str">
        <f t="shared" si="768"/>
        <v>Medium</v>
      </c>
      <c r="I8214" s="11" t="str">
        <f t="shared" si="769"/>
        <v>Large</v>
      </c>
      <c r="J8214" s="11" t="str">
        <f t="shared" si="770"/>
        <v>North</v>
      </c>
      <c r="K8214" s="11" t="str">
        <f t="shared" si="771"/>
        <v>2010s</v>
      </c>
      <c r="L8214" s="11" t="str">
        <f t="shared" si="772"/>
        <v>Cereal</v>
      </c>
      <c r="M8214" s="18">
        <f t="shared" si="773"/>
        <v>0.21611496350364962</v>
      </c>
    </row>
    <row r="8215" spans="1:13">
      <c r="A8215" s="4">
        <v>2013</v>
      </c>
      <c r="B8215" s="5" t="s">
        <v>277</v>
      </c>
      <c r="C8215" s="5" t="s">
        <v>287</v>
      </c>
      <c r="D8215" s="5" t="s">
        <v>16</v>
      </c>
      <c r="E8215" s="5">
        <v>21620</v>
      </c>
      <c r="F8215" s="6">
        <v>2672.06</v>
      </c>
      <c r="H8215" s="15" t="str">
        <f t="shared" si="768"/>
        <v>Medium</v>
      </c>
      <c r="I8215" s="11" t="str">
        <f t="shared" si="769"/>
        <v>Large</v>
      </c>
      <c r="J8215" s="11" t="str">
        <f t="shared" si="770"/>
        <v>North</v>
      </c>
      <c r="K8215" s="11" t="str">
        <f t="shared" si="771"/>
        <v>2010s</v>
      </c>
      <c r="L8215" s="11" t="str">
        <f t="shared" si="772"/>
        <v>Cereal</v>
      </c>
      <c r="M8215" s="18">
        <f t="shared" si="773"/>
        <v>0.12359204440333024</v>
      </c>
    </row>
    <row r="8216" spans="1:13">
      <c r="A8216" s="4">
        <v>2013</v>
      </c>
      <c r="B8216" s="5" t="s">
        <v>277</v>
      </c>
      <c r="C8216" s="5" t="s">
        <v>287</v>
      </c>
      <c r="D8216" s="5" t="s">
        <v>17</v>
      </c>
      <c r="E8216" s="5">
        <v>90</v>
      </c>
      <c r="F8216" s="6">
        <v>888.89</v>
      </c>
      <c r="H8216" s="15" t="str">
        <f t="shared" si="768"/>
        <v>Low</v>
      </c>
      <c r="I8216" s="11" t="str">
        <f t="shared" si="769"/>
        <v>Small</v>
      </c>
      <c r="J8216" s="11" t="str">
        <f t="shared" si="770"/>
        <v>North</v>
      </c>
      <c r="K8216" s="11" t="str">
        <f t="shared" si="771"/>
        <v>2010s</v>
      </c>
      <c r="L8216" s="11" t="str">
        <f t="shared" si="772"/>
        <v>Pulse</v>
      </c>
      <c r="M8216" s="18">
        <f t="shared" si="773"/>
        <v>9.8765555555555551</v>
      </c>
    </row>
    <row r="8217" spans="1:13">
      <c r="A8217" s="4">
        <v>2014</v>
      </c>
      <c r="B8217" s="5" t="s">
        <v>277</v>
      </c>
      <c r="C8217" s="5" t="s">
        <v>287</v>
      </c>
      <c r="D8217" s="5" t="s">
        <v>15</v>
      </c>
      <c r="E8217" s="5">
        <v>5430</v>
      </c>
      <c r="F8217" s="6">
        <v>1300.18</v>
      </c>
      <c r="H8217" s="15" t="str">
        <f t="shared" si="768"/>
        <v>Medium</v>
      </c>
      <c r="I8217" s="11" t="str">
        <f t="shared" si="769"/>
        <v>Large</v>
      </c>
      <c r="J8217" s="11" t="str">
        <f t="shared" si="770"/>
        <v>North</v>
      </c>
      <c r="K8217" s="11" t="str">
        <f t="shared" si="771"/>
        <v>2010s</v>
      </c>
      <c r="L8217" s="11" t="str">
        <f t="shared" si="772"/>
        <v>Cereal</v>
      </c>
      <c r="M8217" s="18">
        <f t="shared" si="773"/>
        <v>0.23944383057090241</v>
      </c>
    </row>
    <row r="8218" spans="1:13">
      <c r="A8218" s="4">
        <v>2014</v>
      </c>
      <c r="B8218" s="5" t="s">
        <v>277</v>
      </c>
      <c r="C8218" s="5" t="s">
        <v>287</v>
      </c>
      <c r="D8218" s="5" t="s">
        <v>16</v>
      </c>
      <c r="E8218" s="5">
        <v>21440</v>
      </c>
      <c r="F8218" s="6">
        <v>2281.25</v>
      </c>
      <c r="H8218" s="15" t="str">
        <f t="shared" si="768"/>
        <v>Medium</v>
      </c>
      <c r="I8218" s="11" t="str">
        <f t="shared" si="769"/>
        <v>Large</v>
      </c>
      <c r="J8218" s="11" t="str">
        <f t="shared" si="770"/>
        <v>North</v>
      </c>
      <c r="K8218" s="11" t="str">
        <f t="shared" si="771"/>
        <v>2010s</v>
      </c>
      <c r="L8218" s="11" t="str">
        <f t="shared" si="772"/>
        <v>Cereal</v>
      </c>
      <c r="M8218" s="18">
        <f t="shared" si="773"/>
        <v>0.10640158582089553</v>
      </c>
    </row>
    <row r="8219" spans="1:13">
      <c r="A8219" s="4">
        <v>2014</v>
      </c>
      <c r="B8219" s="5" t="s">
        <v>277</v>
      </c>
      <c r="C8219" s="5" t="s">
        <v>287</v>
      </c>
      <c r="D8219" s="5" t="s">
        <v>17</v>
      </c>
      <c r="E8219" s="5">
        <v>70</v>
      </c>
      <c r="F8219" s="6">
        <v>1000</v>
      </c>
      <c r="H8219" s="15" t="str">
        <f t="shared" si="768"/>
        <v>Medium</v>
      </c>
      <c r="I8219" s="11" t="str">
        <f t="shared" si="769"/>
        <v>Small</v>
      </c>
      <c r="J8219" s="11" t="str">
        <f t="shared" si="770"/>
        <v>North</v>
      </c>
      <c r="K8219" s="11" t="str">
        <f t="shared" si="771"/>
        <v>2010s</v>
      </c>
      <c r="L8219" s="11" t="str">
        <f t="shared" si="772"/>
        <v>Pulse</v>
      </c>
      <c r="M8219" s="18">
        <f t="shared" si="773"/>
        <v>14.285714285714286</v>
      </c>
    </row>
    <row r="8220" spans="1:13">
      <c r="A8220" s="4">
        <v>2015</v>
      </c>
      <c r="B8220" s="5" t="s">
        <v>277</v>
      </c>
      <c r="C8220" s="5" t="s">
        <v>287</v>
      </c>
      <c r="D8220" s="5" t="s">
        <v>15</v>
      </c>
      <c r="E8220" s="5">
        <v>5370</v>
      </c>
      <c r="F8220" s="6">
        <v>1182.5</v>
      </c>
      <c r="H8220" s="15" t="str">
        <f t="shared" si="768"/>
        <v>Medium</v>
      </c>
      <c r="I8220" s="11" t="str">
        <f t="shared" si="769"/>
        <v>Large</v>
      </c>
      <c r="J8220" s="11" t="str">
        <f t="shared" si="770"/>
        <v>North</v>
      </c>
      <c r="K8220" s="11" t="str">
        <f t="shared" si="771"/>
        <v>2010s</v>
      </c>
      <c r="L8220" s="11" t="str">
        <f t="shared" si="772"/>
        <v>Cereal</v>
      </c>
      <c r="M8220" s="18">
        <f t="shared" si="773"/>
        <v>0.22020484171322161</v>
      </c>
    </row>
    <row r="8221" spans="1:13">
      <c r="A8221" s="4">
        <v>2015</v>
      </c>
      <c r="B8221" s="5" t="s">
        <v>277</v>
      </c>
      <c r="C8221" s="5" t="s">
        <v>287</v>
      </c>
      <c r="D8221" s="5" t="s">
        <v>16</v>
      </c>
      <c r="E8221" s="5">
        <v>20820</v>
      </c>
      <c r="F8221" s="6">
        <v>3304.03</v>
      </c>
      <c r="H8221" s="15" t="str">
        <f t="shared" si="768"/>
        <v>High</v>
      </c>
      <c r="I8221" s="11" t="str">
        <f t="shared" si="769"/>
        <v>Large</v>
      </c>
      <c r="J8221" s="11" t="str">
        <f t="shared" si="770"/>
        <v>North</v>
      </c>
      <c r="K8221" s="11" t="str">
        <f t="shared" si="771"/>
        <v>2010s</v>
      </c>
      <c r="L8221" s="11" t="str">
        <f t="shared" si="772"/>
        <v>Cereal</v>
      </c>
      <c r="M8221" s="18">
        <f t="shared" si="773"/>
        <v>0.15869500480307397</v>
      </c>
    </row>
    <row r="8222" spans="1:13">
      <c r="A8222" s="4">
        <v>2015</v>
      </c>
      <c r="B8222" s="5" t="s">
        <v>277</v>
      </c>
      <c r="C8222" s="5" t="s">
        <v>287</v>
      </c>
      <c r="D8222" s="5" t="s">
        <v>17</v>
      </c>
      <c r="E8222" s="5">
        <v>70</v>
      </c>
      <c r="F8222" s="6">
        <v>1000</v>
      </c>
      <c r="H8222" s="15" t="str">
        <f t="shared" si="768"/>
        <v>Medium</v>
      </c>
      <c r="I8222" s="11" t="str">
        <f t="shared" si="769"/>
        <v>Small</v>
      </c>
      <c r="J8222" s="11" t="str">
        <f t="shared" si="770"/>
        <v>North</v>
      </c>
      <c r="K8222" s="11" t="str">
        <f t="shared" si="771"/>
        <v>2010s</v>
      </c>
      <c r="L8222" s="11" t="str">
        <f t="shared" si="772"/>
        <v>Pulse</v>
      </c>
      <c r="M8222" s="18">
        <f t="shared" si="773"/>
        <v>14.285714285714286</v>
      </c>
    </row>
    <row r="8223" spans="1:13">
      <c r="A8223" s="4">
        <v>2016</v>
      </c>
      <c r="B8223" s="5" t="s">
        <v>277</v>
      </c>
      <c r="C8223" s="5" t="s">
        <v>287</v>
      </c>
      <c r="D8223" s="5" t="s">
        <v>15</v>
      </c>
      <c r="E8223" s="5">
        <v>5310</v>
      </c>
      <c r="F8223" s="6">
        <v>1183.99</v>
      </c>
      <c r="H8223" s="15" t="str">
        <f t="shared" si="768"/>
        <v>Medium</v>
      </c>
      <c r="I8223" s="11" t="str">
        <f t="shared" si="769"/>
        <v>Large</v>
      </c>
      <c r="J8223" s="11" t="str">
        <f t="shared" si="770"/>
        <v>North</v>
      </c>
      <c r="K8223" s="11" t="str">
        <f t="shared" si="771"/>
        <v>2010s</v>
      </c>
      <c r="L8223" s="11" t="str">
        <f t="shared" si="772"/>
        <v>Cereal</v>
      </c>
      <c r="M8223" s="18">
        <f t="shared" si="773"/>
        <v>0.22297363465160075</v>
      </c>
    </row>
    <row r="8224" spans="1:13">
      <c r="A8224" s="4">
        <v>2016</v>
      </c>
      <c r="B8224" s="5" t="s">
        <v>277</v>
      </c>
      <c r="C8224" s="5" t="s">
        <v>287</v>
      </c>
      <c r="D8224" s="5" t="s">
        <v>16</v>
      </c>
      <c r="E8224" s="5">
        <v>17610</v>
      </c>
      <c r="F8224" s="6">
        <v>2664.87</v>
      </c>
      <c r="H8224" s="15" t="str">
        <f t="shared" si="768"/>
        <v>Medium</v>
      </c>
      <c r="I8224" s="11" t="str">
        <f t="shared" si="769"/>
        <v>Large</v>
      </c>
      <c r="J8224" s="11" t="str">
        <f t="shared" si="770"/>
        <v>North</v>
      </c>
      <c r="K8224" s="11" t="str">
        <f t="shared" si="771"/>
        <v>2010s</v>
      </c>
      <c r="L8224" s="11" t="str">
        <f t="shared" si="772"/>
        <v>Cereal</v>
      </c>
      <c r="M8224" s="18">
        <f t="shared" si="773"/>
        <v>0.15132708688245314</v>
      </c>
    </row>
    <row r="8225" spans="1:13">
      <c r="A8225" s="4">
        <v>2016</v>
      </c>
      <c r="B8225" s="5" t="s">
        <v>277</v>
      </c>
      <c r="C8225" s="5" t="s">
        <v>287</v>
      </c>
      <c r="D8225" s="5" t="s">
        <v>17</v>
      </c>
      <c r="E8225" s="5">
        <v>80</v>
      </c>
      <c r="F8225" s="6">
        <v>321.43</v>
      </c>
      <c r="H8225" s="15" t="str">
        <f t="shared" si="768"/>
        <v>Low</v>
      </c>
      <c r="I8225" s="11" t="str">
        <f t="shared" si="769"/>
        <v>Small</v>
      </c>
      <c r="J8225" s="11" t="str">
        <f t="shared" si="770"/>
        <v>North</v>
      </c>
      <c r="K8225" s="11" t="str">
        <f t="shared" si="771"/>
        <v>2010s</v>
      </c>
      <c r="L8225" s="11" t="str">
        <f t="shared" si="772"/>
        <v>Pulse</v>
      </c>
      <c r="M8225" s="18">
        <f t="shared" si="773"/>
        <v>4.0178750000000001</v>
      </c>
    </row>
    <row r="8226" spans="1:13">
      <c r="A8226" s="4">
        <v>2017</v>
      </c>
      <c r="B8226" s="5" t="s">
        <v>277</v>
      </c>
      <c r="C8226" s="5" t="s">
        <v>287</v>
      </c>
      <c r="D8226" s="5" t="s">
        <v>15</v>
      </c>
      <c r="E8226" s="5">
        <v>5370</v>
      </c>
      <c r="F8226" s="6">
        <v>1183.9000000000001</v>
      </c>
      <c r="H8226" s="15" t="str">
        <f t="shared" si="768"/>
        <v>Medium</v>
      </c>
      <c r="I8226" s="11" t="str">
        <f t="shared" si="769"/>
        <v>Large</v>
      </c>
      <c r="J8226" s="11" t="str">
        <f t="shared" si="770"/>
        <v>North</v>
      </c>
      <c r="K8226" s="11" t="str">
        <f t="shared" si="771"/>
        <v>2010s</v>
      </c>
      <c r="L8226" s="11" t="str">
        <f t="shared" si="772"/>
        <v>Cereal</v>
      </c>
      <c r="M8226" s="18">
        <f t="shared" si="773"/>
        <v>0.22046554934823093</v>
      </c>
    </row>
    <row r="8227" spans="1:13">
      <c r="A8227" s="4">
        <v>2017</v>
      </c>
      <c r="B8227" s="5" t="s">
        <v>277</v>
      </c>
      <c r="C8227" s="5" t="s">
        <v>287</v>
      </c>
      <c r="D8227" s="5" t="s">
        <v>16</v>
      </c>
      <c r="E8227" s="5">
        <v>20820</v>
      </c>
      <c r="F8227" s="6">
        <v>3304.86</v>
      </c>
      <c r="H8227" s="15" t="str">
        <f t="shared" si="768"/>
        <v>High</v>
      </c>
      <c r="I8227" s="11" t="str">
        <f t="shared" si="769"/>
        <v>Large</v>
      </c>
      <c r="J8227" s="11" t="str">
        <f t="shared" si="770"/>
        <v>North</v>
      </c>
      <c r="K8227" s="11" t="str">
        <f t="shared" si="771"/>
        <v>2010s</v>
      </c>
      <c r="L8227" s="11" t="str">
        <f t="shared" si="772"/>
        <v>Cereal</v>
      </c>
      <c r="M8227" s="18">
        <f t="shared" si="773"/>
        <v>0.1587348703170029</v>
      </c>
    </row>
    <row r="8228" spans="1:13">
      <c r="A8228" s="4">
        <v>2017</v>
      </c>
      <c r="B8228" s="5" t="s">
        <v>277</v>
      </c>
      <c r="C8228" s="5" t="s">
        <v>287</v>
      </c>
      <c r="D8228" s="5" t="s">
        <v>17</v>
      </c>
      <c r="E8228" s="5">
        <v>60</v>
      </c>
      <c r="F8228" s="6">
        <v>1046.1500000000001</v>
      </c>
      <c r="H8228" s="15" t="str">
        <f t="shared" si="768"/>
        <v>Medium</v>
      </c>
      <c r="I8228" s="11" t="str">
        <f t="shared" si="769"/>
        <v>Small</v>
      </c>
      <c r="J8228" s="11" t="str">
        <f t="shared" si="770"/>
        <v>North</v>
      </c>
      <c r="K8228" s="11" t="str">
        <f t="shared" si="771"/>
        <v>2010s</v>
      </c>
      <c r="L8228" s="11" t="str">
        <f t="shared" si="772"/>
        <v>Pulse</v>
      </c>
      <c r="M8228" s="18">
        <f t="shared" si="773"/>
        <v>17.435833333333335</v>
      </c>
    </row>
    <row r="8229" spans="1:13">
      <c r="A8229" s="4">
        <v>2008</v>
      </c>
      <c r="B8229" s="5" t="s">
        <v>288</v>
      </c>
      <c r="C8229" s="5" t="s">
        <v>289</v>
      </c>
      <c r="D8229" s="5" t="s">
        <v>15</v>
      </c>
      <c r="E8229" s="5">
        <v>34140</v>
      </c>
      <c r="F8229" s="6">
        <v>3053.6</v>
      </c>
      <c r="H8229" s="15" t="str">
        <f t="shared" si="768"/>
        <v>High</v>
      </c>
      <c r="I8229" s="11" t="str">
        <f t="shared" si="769"/>
        <v>Large</v>
      </c>
      <c r="J8229" s="11" t="str">
        <f t="shared" si="770"/>
        <v>South</v>
      </c>
      <c r="K8229" s="11" t="str">
        <f t="shared" si="771"/>
        <v>2000s</v>
      </c>
      <c r="L8229" s="11" t="str">
        <f t="shared" si="772"/>
        <v>Cereal</v>
      </c>
      <c r="M8229" s="18">
        <f t="shared" si="773"/>
        <v>8.9443468072642057E-2</v>
      </c>
    </row>
    <row r="8230" spans="1:13">
      <c r="A8230" s="4">
        <v>2009</v>
      </c>
      <c r="B8230" s="5" t="s">
        <v>288</v>
      </c>
      <c r="C8230" s="5" t="s">
        <v>289</v>
      </c>
      <c r="D8230" s="5" t="s">
        <v>15</v>
      </c>
      <c r="E8230" s="5">
        <v>33440</v>
      </c>
      <c r="F8230" s="6">
        <v>2930.02</v>
      </c>
      <c r="H8230" s="15" t="str">
        <f t="shared" si="768"/>
        <v>Medium</v>
      </c>
      <c r="I8230" s="11" t="str">
        <f t="shared" si="769"/>
        <v>Large</v>
      </c>
      <c r="J8230" s="11" t="str">
        <f t="shared" si="770"/>
        <v>South</v>
      </c>
      <c r="K8230" s="11" t="str">
        <f t="shared" si="771"/>
        <v>2000s</v>
      </c>
      <c r="L8230" s="11" t="str">
        <f t="shared" si="772"/>
        <v>Cereal</v>
      </c>
      <c r="M8230" s="18">
        <f t="shared" si="773"/>
        <v>8.7620215311004779E-2</v>
      </c>
    </row>
    <row r="8231" spans="1:13">
      <c r="A8231" s="4">
        <v>2010</v>
      </c>
      <c r="B8231" s="5" t="s">
        <v>288</v>
      </c>
      <c r="C8231" s="5" t="s">
        <v>289</v>
      </c>
      <c r="D8231" s="5" t="s">
        <v>15</v>
      </c>
      <c r="E8231" s="5">
        <v>37060</v>
      </c>
      <c r="F8231" s="6">
        <v>2464.38</v>
      </c>
      <c r="H8231" s="15" t="str">
        <f t="shared" si="768"/>
        <v>Medium</v>
      </c>
      <c r="I8231" s="11" t="str">
        <f t="shared" si="769"/>
        <v>Large</v>
      </c>
      <c r="J8231" s="11" t="str">
        <f t="shared" si="770"/>
        <v>South</v>
      </c>
      <c r="K8231" s="11" t="str">
        <f t="shared" si="771"/>
        <v>2010s</v>
      </c>
      <c r="L8231" s="11" t="str">
        <f t="shared" si="772"/>
        <v>Cereal</v>
      </c>
      <c r="M8231" s="18">
        <f t="shared" si="773"/>
        <v>6.6497031840259041E-2</v>
      </c>
    </row>
    <row r="8232" spans="1:13">
      <c r="A8232" s="4">
        <v>2011</v>
      </c>
      <c r="B8232" s="5" t="s">
        <v>288</v>
      </c>
      <c r="C8232" s="5" t="s">
        <v>289</v>
      </c>
      <c r="D8232" s="5" t="s">
        <v>15</v>
      </c>
      <c r="E8232" s="5">
        <v>36250</v>
      </c>
      <c r="F8232" s="6">
        <v>3089.1</v>
      </c>
      <c r="H8232" s="15" t="str">
        <f t="shared" si="768"/>
        <v>High</v>
      </c>
      <c r="I8232" s="11" t="str">
        <f t="shared" si="769"/>
        <v>Large</v>
      </c>
      <c r="J8232" s="11" t="str">
        <f t="shared" si="770"/>
        <v>South</v>
      </c>
      <c r="K8232" s="11" t="str">
        <f t="shared" si="771"/>
        <v>2010s</v>
      </c>
      <c r="L8232" s="11" t="str">
        <f t="shared" si="772"/>
        <v>Cereal</v>
      </c>
      <c r="M8232" s="18">
        <f t="shared" si="773"/>
        <v>8.5216551724137932E-2</v>
      </c>
    </row>
    <row r="8233" spans="1:13">
      <c r="A8233" s="4">
        <v>2012</v>
      </c>
      <c r="B8233" s="5" t="s">
        <v>288</v>
      </c>
      <c r="C8233" s="5" t="s">
        <v>289</v>
      </c>
      <c r="D8233" s="5" t="s">
        <v>15</v>
      </c>
      <c r="E8233" s="5">
        <v>36200</v>
      </c>
      <c r="F8233" s="6">
        <v>2889.23</v>
      </c>
      <c r="H8233" s="15" t="str">
        <f t="shared" si="768"/>
        <v>Medium</v>
      </c>
      <c r="I8233" s="11" t="str">
        <f t="shared" si="769"/>
        <v>Large</v>
      </c>
      <c r="J8233" s="11" t="str">
        <f t="shared" si="770"/>
        <v>South</v>
      </c>
      <c r="K8233" s="11" t="str">
        <f t="shared" si="771"/>
        <v>2010s</v>
      </c>
      <c r="L8233" s="11" t="str">
        <f t="shared" si="772"/>
        <v>Cereal</v>
      </c>
      <c r="M8233" s="18">
        <f t="shared" si="773"/>
        <v>7.9812983425414361E-2</v>
      </c>
    </row>
    <row r="8234" spans="1:13">
      <c r="A8234" s="4">
        <v>2013</v>
      </c>
      <c r="B8234" s="5" t="s">
        <v>288</v>
      </c>
      <c r="C8234" s="5" t="s">
        <v>289</v>
      </c>
      <c r="D8234" s="5" t="s">
        <v>15</v>
      </c>
      <c r="E8234" s="5">
        <v>37400</v>
      </c>
      <c r="F8234" s="6">
        <v>2857.49</v>
      </c>
      <c r="H8234" s="15" t="str">
        <f t="shared" si="768"/>
        <v>Medium</v>
      </c>
      <c r="I8234" s="11" t="str">
        <f t="shared" si="769"/>
        <v>Large</v>
      </c>
      <c r="J8234" s="11" t="str">
        <f t="shared" si="770"/>
        <v>South</v>
      </c>
      <c r="K8234" s="11" t="str">
        <f t="shared" si="771"/>
        <v>2010s</v>
      </c>
      <c r="L8234" s="11" t="str">
        <f t="shared" si="772"/>
        <v>Cereal</v>
      </c>
      <c r="M8234" s="18">
        <f t="shared" si="773"/>
        <v>7.6403475935828871E-2</v>
      </c>
    </row>
    <row r="8235" spans="1:13">
      <c r="A8235" s="4">
        <v>2014</v>
      </c>
      <c r="B8235" s="5" t="s">
        <v>288</v>
      </c>
      <c r="C8235" s="5" t="s">
        <v>289</v>
      </c>
      <c r="D8235" s="5" t="s">
        <v>15</v>
      </c>
      <c r="E8235" s="5">
        <v>34420</v>
      </c>
      <c r="F8235" s="6">
        <v>2995.35</v>
      </c>
      <c r="H8235" s="15" t="str">
        <f t="shared" si="768"/>
        <v>Medium</v>
      </c>
      <c r="I8235" s="11" t="str">
        <f t="shared" si="769"/>
        <v>Large</v>
      </c>
      <c r="J8235" s="11" t="str">
        <f t="shared" si="770"/>
        <v>South</v>
      </c>
      <c r="K8235" s="11" t="str">
        <f t="shared" si="771"/>
        <v>2010s</v>
      </c>
      <c r="L8235" s="11" t="str">
        <f t="shared" si="772"/>
        <v>Cereal</v>
      </c>
      <c r="M8235" s="18">
        <f t="shared" si="773"/>
        <v>8.7023532829750144E-2</v>
      </c>
    </row>
    <row r="8236" spans="1:13">
      <c r="A8236" s="4">
        <v>2015</v>
      </c>
      <c r="B8236" s="5" t="s">
        <v>288</v>
      </c>
      <c r="C8236" s="5" t="s">
        <v>289</v>
      </c>
      <c r="D8236" s="5" t="s">
        <v>15</v>
      </c>
      <c r="E8236" s="5">
        <v>31720</v>
      </c>
      <c r="F8236" s="6">
        <v>2816.52</v>
      </c>
      <c r="H8236" s="15" t="str">
        <f t="shared" si="768"/>
        <v>Medium</v>
      </c>
      <c r="I8236" s="11" t="str">
        <f t="shared" si="769"/>
        <v>Large</v>
      </c>
      <c r="J8236" s="11" t="str">
        <f t="shared" si="770"/>
        <v>South</v>
      </c>
      <c r="K8236" s="11" t="str">
        <f t="shared" si="771"/>
        <v>2010s</v>
      </c>
      <c r="L8236" s="11" t="str">
        <f t="shared" si="772"/>
        <v>Cereal</v>
      </c>
      <c r="M8236" s="18">
        <f t="shared" si="773"/>
        <v>8.8793190416141241E-2</v>
      </c>
    </row>
    <row r="8237" spans="1:13">
      <c r="A8237" s="4">
        <v>2016</v>
      </c>
      <c r="B8237" s="5" t="s">
        <v>288</v>
      </c>
      <c r="C8237" s="5" t="s">
        <v>289</v>
      </c>
      <c r="D8237" s="5" t="s">
        <v>15</v>
      </c>
      <c r="E8237" s="5">
        <v>32450</v>
      </c>
      <c r="F8237" s="6">
        <v>3156.53</v>
      </c>
      <c r="H8237" s="15" t="str">
        <f t="shared" si="768"/>
        <v>High</v>
      </c>
      <c r="I8237" s="11" t="str">
        <f t="shared" si="769"/>
        <v>Large</v>
      </c>
      <c r="J8237" s="11" t="str">
        <f t="shared" si="770"/>
        <v>South</v>
      </c>
      <c r="K8237" s="11" t="str">
        <f t="shared" si="771"/>
        <v>2010s</v>
      </c>
      <c r="L8237" s="11" t="str">
        <f t="shared" si="772"/>
        <v>Cereal</v>
      </c>
      <c r="M8237" s="18">
        <f t="shared" si="773"/>
        <v>9.7273651771956862E-2</v>
      </c>
    </row>
    <row r="8238" spans="1:13">
      <c r="A8238" s="4">
        <v>2017</v>
      </c>
      <c r="B8238" s="5" t="s">
        <v>288</v>
      </c>
      <c r="C8238" s="5" t="s">
        <v>289</v>
      </c>
      <c r="D8238" s="5" t="s">
        <v>15</v>
      </c>
      <c r="E8238" s="5">
        <v>36330</v>
      </c>
      <c r="F8238" s="6">
        <v>2909.18</v>
      </c>
      <c r="H8238" s="15" t="str">
        <f t="shared" si="768"/>
        <v>Medium</v>
      </c>
      <c r="I8238" s="11" t="str">
        <f t="shared" si="769"/>
        <v>Large</v>
      </c>
      <c r="J8238" s="11" t="str">
        <f t="shared" si="770"/>
        <v>South</v>
      </c>
      <c r="K8238" s="11" t="str">
        <f t="shared" si="771"/>
        <v>2010s</v>
      </c>
      <c r="L8238" s="11" t="str">
        <f t="shared" si="772"/>
        <v>Cereal</v>
      </c>
      <c r="M8238" s="18">
        <f t="shared" si="773"/>
        <v>8.0076520781723087E-2</v>
      </c>
    </row>
    <row r="8239" spans="1:13">
      <c r="A8239" s="4">
        <v>2008</v>
      </c>
      <c r="B8239" s="5" t="s">
        <v>288</v>
      </c>
      <c r="C8239" s="5" t="s">
        <v>290</v>
      </c>
      <c r="D8239" s="5" t="s">
        <v>15</v>
      </c>
      <c r="E8239" s="5">
        <v>17120</v>
      </c>
      <c r="F8239" s="6">
        <v>2136.62</v>
      </c>
      <c r="H8239" s="15" t="str">
        <f t="shared" si="768"/>
        <v>Medium</v>
      </c>
      <c r="I8239" s="11" t="str">
        <f t="shared" si="769"/>
        <v>Large</v>
      </c>
      <c r="J8239" s="11" t="str">
        <f t="shared" si="770"/>
        <v>South</v>
      </c>
      <c r="K8239" s="11" t="str">
        <f t="shared" si="771"/>
        <v>2000s</v>
      </c>
      <c r="L8239" s="11" t="str">
        <f t="shared" si="772"/>
        <v>Cereal</v>
      </c>
      <c r="M8239" s="18">
        <f t="shared" si="773"/>
        <v>0.12480257009345794</v>
      </c>
    </row>
    <row r="8240" spans="1:13">
      <c r="A8240" s="4">
        <v>2009</v>
      </c>
      <c r="B8240" s="5" t="s">
        <v>288</v>
      </c>
      <c r="C8240" s="5" t="s">
        <v>290</v>
      </c>
      <c r="D8240" s="5" t="s">
        <v>15</v>
      </c>
      <c r="E8240" s="5">
        <v>16090</v>
      </c>
      <c r="F8240" s="6">
        <v>2160.1799999999998</v>
      </c>
      <c r="H8240" s="15" t="str">
        <f t="shared" si="768"/>
        <v>Medium</v>
      </c>
      <c r="I8240" s="11" t="str">
        <f t="shared" si="769"/>
        <v>Large</v>
      </c>
      <c r="J8240" s="11" t="str">
        <f t="shared" si="770"/>
        <v>South</v>
      </c>
      <c r="K8240" s="11" t="str">
        <f t="shared" si="771"/>
        <v>2000s</v>
      </c>
      <c r="L8240" s="11" t="str">
        <f t="shared" si="772"/>
        <v>Cereal</v>
      </c>
      <c r="M8240" s="18">
        <f t="shared" si="773"/>
        <v>0.13425605966438781</v>
      </c>
    </row>
    <row r="8241" spans="1:13">
      <c r="A8241" s="4">
        <v>2010</v>
      </c>
      <c r="B8241" s="5" t="s">
        <v>288</v>
      </c>
      <c r="C8241" s="5" t="s">
        <v>290</v>
      </c>
      <c r="D8241" s="5" t="s">
        <v>15</v>
      </c>
      <c r="E8241" s="5">
        <v>14390</v>
      </c>
      <c r="F8241" s="6">
        <v>2290.77</v>
      </c>
      <c r="H8241" s="15" t="str">
        <f t="shared" si="768"/>
        <v>Medium</v>
      </c>
      <c r="I8241" s="11" t="str">
        <f t="shared" si="769"/>
        <v>Large</v>
      </c>
      <c r="J8241" s="11" t="str">
        <f t="shared" si="770"/>
        <v>South</v>
      </c>
      <c r="K8241" s="11" t="str">
        <f t="shared" si="771"/>
        <v>2010s</v>
      </c>
      <c r="L8241" s="11" t="str">
        <f t="shared" si="772"/>
        <v>Cereal</v>
      </c>
      <c r="M8241" s="18">
        <f t="shared" si="773"/>
        <v>0.15919179986101459</v>
      </c>
    </row>
    <row r="8242" spans="1:13">
      <c r="A8242" s="4">
        <v>2011</v>
      </c>
      <c r="B8242" s="5" t="s">
        <v>288</v>
      </c>
      <c r="C8242" s="5" t="s">
        <v>290</v>
      </c>
      <c r="D8242" s="5" t="s">
        <v>15</v>
      </c>
      <c r="E8242" s="5">
        <v>12760</v>
      </c>
      <c r="F8242" s="6">
        <v>2272.19</v>
      </c>
      <c r="H8242" s="15" t="str">
        <f t="shared" si="768"/>
        <v>Medium</v>
      </c>
      <c r="I8242" s="11" t="str">
        <f t="shared" si="769"/>
        <v>Large</v>
      </c>
      <c r="J8242" s="11" t="str">
        <f t="shared" si="770"/>
        <v>South</v>
      </c>
      <c r="K8242" s="11" t="str">
        <f t="shared" si="771"/>
        <v>2010s</v>
      </c>
      <c r="L8242" s="11" t="str">
        <f t="shared" si="772"/>
        <v>Cereal</v>
      </c>
      <c r="M8242" s="18">
        <f t="shared" si="773"/>
        <v>0.17807131661442008</v>
      </c>
    </row>
    <row r="8243" spans="1:13">
      <c r="A8243" s="4">
        <v>2012</v>
      </c>
      <c r="B8243" s="5" t="s">
        <v>288</v>
      </c>
      <c r="C8243" s="5" t="s">
        <v>290</v>
      </c>
      <c r="D8243" s="5" t="s">
        <v>15</v>
      </c>
      <c r="E8243" s="5">
        <v>13790</v>
      </c>
      <c r="F8243" s="6">
        <v>2337.1799999999998</v>
      </c>
      <c r="H8243" s="15" t="str">
        <f t="shared" si="768"/>
        <v>Medium</v>
      </c>
      <c r="I8243" s="11" t="str">
        <f t="shared" si="769"/>
        <v>Large</v>
      </c>
      <c r="J8243" s="11" t="str">
        <f t="shared" si="770"/>
        <v>South</v>
      </c>
      <c r="K8243" s="11" t="str">
        <f t="shared" si="771"/>
        <v>2010s</v>
      </c>
      <c r="L8243" s="11" t="str">
        <f t="shared" si="772"/>
        <v>Cereal</v>
      </c>
      <c r="M8243" s="18">
        <f t="shared" si="773"/>
        <v>0.16948368382886148</v>
      </c>
    </row>
    <row r="8244" spans="1:13">
      <c r="A8244" s="4">
        <v>2013</v>
      </c>
      <c r="B8244" s="5" t="s">
        <v>288</v>
      </c>
      <c r="C8244" s="5" t="s">
        <v>290</v>
      </c>
      <c r="D8244" s="5" t="s">
        <v>15</v>
      </c>
      <c r="E8244" s="5">
        <v>13330</v>
      </c>
      <c r="F8244" s="6">
        <v>2367.13</v>
      </c>
      <c r="H8244" s="15" t="str">
        <f t="shared" si="768"/>
        <v>Medium</v>
      </c>
      <c r="I8244" s="11" t="str">
        <f t="shared" si="769"/>
        <v>Large</v>
      </c>
      <c r="J8244" s="11" t="str">
        <f t="shared" si="770"/>
        <v>South</v>
      </c>
      <c r="K8244" s="11" t="str">
        <f t="shared" si="771"/>
        <v>2010s</v>
      </c>
      <c r="L8244" s="11" t="str">
        <f t="shared" si="772"/>
        <v>Cereal</v>
      </c>
      <c r="M8244" s="18">
        <f t="shared" si="773"/>
        <v>0.17757914478619655</v>
      </c>
    </row>
    <row r="8245" spans="1:13">
      <c r="A8245" s="4">
        <v>2014</v>
      </c>
      <c r="B8245" s="5" t="s">
        <v>288</v>
      </c>
      <c r="C8245" s="5" t="s">
        <v>290</v>
      </c>
      <c r="D8245" s="5" t="s">
        <v>15</v>
      </c>
      <c r="E8245" s="5">
        <v>11040</v>
      </c>
      <c r="F8245" s="6">
        <v>2397.5100000000002</v>
      </c>
      <c r="H8245" s="15" t="str">
        <f t="shared" si="768"/>
        <v>Medium</v>
      </c>
      <c r="I8245" s="11" t="str">
        <f t="shared" si="769"/>
        <v>Large</v>
      </c>
      <c r="J8245" s="11" t="str">
        <f t="shared" si="770"/>
        <v>South</v>
      </c>
      <c r="K8245" s="11" t="str">
        <f t="shared" si="771"/>
        <v>2010s</v>
      </c>
      <c r="L8245" s="11" t="str">
        <f t="shared" si="772"/>
        <v>Cereal</v>
      </c>
      <c r="M8245" s="18">
        <f t="shared" si="773"/>
        <v>0.21716576086956524</v>
      </c>
    </row>
    <row r="8246" spans="1:13">
      <c r="A8246" s="4">
        <v>2015</v>
      </c>
      <c r="B8246" s="5" t="s">
        <v>288</v>
      </c>
      <c r="C8246" s="5" t="s">
        <v>290</v>
      </c>
      <c r="D8246" s="5" t="s">
        <v>15</v>
      </c>
      <c r="E8246" s="5">
        <v>12550</v>
      </c>
      <c r="F8246" s="6">
        <v>2263.13</v>
      </c>
      <c r="H8246" s="15" t="str">
        <f t="shared" si="768"/>
        <v>Medium</v>
      </c>
      <c r="I8246" s="11" t="str">
        <f t="shared" si="769"/>
        <v>Large</v>
      </c>
      <c r="J8246" s="11" t="str">
        <f t="shared" si="770"/>
        <v>South</v>
      </c>
      <c r="K8246" s="11" t="str">
        <f t="shared" si="771"/>
        <v>2010s</v>
      </c>
      <c r="L8246" s="11" t="str">
        <f t="shared" si="772"/>
        <v>Cereal</v>
      </c>
      <c r="M8246" s="18">
        <f t="shared" si="773"/>
        <v>0.18032908366533865</v>
      </c>
    </row>
    <row r="8247" spans="1:13">
      <c r="A8247" s="4">
        <v>2016</v>
      </c>
      <c r="B8247" s="5" t="s">
        <v>288</v>
      </c>
      <c r="C8247" s="5" t="s">
        <v>290</v>
      </c>
      <c r="D8247" s="5" t="s">
        <v>15</v>
      </c>
      <c r="E8247" s="5">
        <v>10160</v>
      </c>
      <c r="F8247" s="6">
        <v>2372.41</v>
      </c>
      <c r="H8247" s="15" t="str">
        <f t="shared" si="768"/>
        <v>Medium</v>
      </c>
      <c r="I8247" s="11" t="str">
        <f t="shared" si="769"/>
        <v>Large</v>
      </c>
      <c r="J8247" s="11" t="str">
        <f t="shared" si="770"/>
        <v>South</v>
      </c>
      <c r="K8247" s="11" t="str">
        <f t="shared" si="771"/>
        <v>2010s</v>
      </c>
      <c r="L8247" s="11" t="str">
        <f t="shared" si="772"/>
        <v>Cereal</v>
      </c>
      <c r="M8247" s="18">
        <f t="shared" si="773"/>
        <v>0.23350492125984251</v>
      </c>
    </row>
    <row r="8248" spans="1:13">
      <c r="A8248" s="4">
        <v>2017</v>
      </c>
      <c r="B8248" s="5" t="s">
        <v>288</v>
      </c>
      <c r="C8248" s="5" t="s">
        <v>290</v>
      </c>
      <c r="D8248" s="5" t="s">
        <v>15</v>
      </c>
      <c r="E8248" s="5">
        <v>10070</v>
      </c>
      <c r="F8248" s="6">
        <v>2367.44</v>
      </c>
      <c r="H8248" s="15" t="str">
        <f t="shared" si="768"/>
        <v>Medium</v>
      </c>
      <c r="I8248" s="11" t="str">
        <f t="shared" si="769"/>
        <v>Large</v>
      </c>
      <c r="J8248" s="11" t="str">
        <f t="shared" si="770"/>
        <v>South</v>
      </c>
      <c r="K8248" s="11" t="str">
        <f t="shared" si="771"/>
        <v>2010s</v>
      </c>
      <c r="L8248" s="11" t="str">
        <f t="shared" si="772"/>
        <v>Cereal</v>
      </c>
      <c r="M8248" s="18">
        <f t="shared" si="773"/>
        <v>0.23509831181727905</v>
      </c>
    </row>
    <row r="8249" spans="1:13">
      <c r="A8249" s="4">
        <v>2008</v>
      </c>
      <c r="B8249" s="5" t="s">
        <v>288</v>
      </c>
      <c r="C8249" s="5" t="s">
        <v>291</v>
      </c>
      <c r="D8249" s="5" t="s">
        <v>15</v>
      </c>
      <c r="E8249" s="5">
        <v>13390</v>
      </c>
      <c r="F8249" s="6">
        <v>2016.43</v>
      </c>
      <c r="H8249" s="15" t="str">
        <f t="shared" si="768"/>
        <v>Medium</v>
      </c>
      <c r="I8249" s="11" t="str">
        <f t="shared" si="769"/>
        <v>Large</v>
      </c>
      <c r="J8249" s="11" t="str">
        <f t="shared" si="770"/>
        <v>South</v>
      </c>
      <c r="K8249" s="11" t="str">
        <f t="shared" si="771"/>
        <v>2000s</v>
      </c>
      <c r="L8249" s="11" t="str">
        <f t="shared" si="772"/>
        <v>Cereal</v>
      </c>
      <c r="M8249" s="18">
        <f t="shared" si="773"/>
        <v>0.15059223300970875</v>
      </c>
    </row>
    <row r="8250" spans="1:13">
      <c r="A8250" s="4">
        <v>2009</v>
      </c>
      <c r="B8250" s="5" t="s">
        <v>288</v>
      </c>
      <c r="C8250" s="5" t="s">
        <v>291</v>
      </c>
      <c r="D8250" s="5" t="s">
        <v>15</v>
      </c>
      <c r="E8250" s="5">
        <v>11260</v>
      </c>
      <c r="F8250" s="6">
        <v>1976.55</v>
      </c>
      <c r="H8250" s="15" t="str">
        <f t="shared" si="768"/>
        <v>Medium</v>
      </c>
      <c r="I8250" s="11" t="str">
        <f t="shared" si="769"/>
        <v>Large</v>
      </c>
      <c r="J8250" s="11" t="str">
        <f t="shared" si="770"/>
        <v>South</v>
      </c>
      <c r="K8250" s="11" t="str">
        <f t="shared" si="771"/>
        <v>2000s</v>
      </c>
      <c r="L8250" s="11" t="str">
        <f t="shared" si="772"/>
        <v>Cereal</v>
      </c>
      <c r="M8250" s="18">
        <f t="shared" si="773"/>
        <v>0.1755373001776199</v>
      </c>
    </row>
    <row r="8251" spans="1:13">
      <c r="A8251" s="4">
        <v>2010</v>
      </c>
      <c r="B8251" s="5" t="s">
        <v>288</v>
      </c>
      <c r="C8251" s="5" t="s">
        <v>291</v>
      </c>
      <c r="D8251" s="5" t="s">
        <v>15</v>
      </c>
      <c r="E8251" s="5">
        <v>9380</v>
      </c>
      <c r="F8251" s="6">
        <v>2000</v>
      </c>
      <c r="H8251" s="15" t="str">
        <f t="shared" si="768"/>
        <v>Medium</v>
      </c>
      <c r="I8251" s="11" t="str">
        <f t="shared" si="769"/>
        <v>Large</v>
      </c>
      <c r="J8251" s="11" t="str">
        <f t="shared" si="770"/>
        <v>South</v>
      </c>
      <c r="K8251" s="11" t="str">
        <f t="shared" si="771"/>
        <v>2010s</v>
      </c>
      <c r="L8251" s="11" t="str">
        <f t="shared" si="772"/>
        <v>Cereal</v>
      </c>
      <c r="M8251" s="18">
        <f t="shared" si="773"/>
        <v>0.21321961620469082</v>
      </c>
    </row>
    <row r="8252" spans="1:13">
      <c r="A8252" s="4">
        <v>2011</v>
      </c>
      <c r="B8252" s="5" t="s">
        <v>288</v>
      </c>
      <c r="C8252" s="5" t="s">
        <v>291</v>
      </c>
      <c r="D8252" s="5" t="s">
        <v>15</v>
      </c>
      <c r="E8252" s="5">
        <v>7980</v>
      </c>
      <c r="F8252" s="6">
        <v>2154.6</v>
      </c>
      <c r="H8252" s="15" t="str">
        <f t="shared" si="768"/>
        <v>Medium</v>
      </c>
      <c r="I8252" s="11" t="str">
        <f t="shared" si="769"/>
        <v>Large</v>
      </c>
      <c r="J8252" s="11" t="str">
        <f t="shared" si="770"/>
        <v>South</v>
      </c>
      <c r="K8252" s="11" t="str">
        <f t="shared" si="771"/>
        <v>2010s</v>
      </c>
      <c r="L8252" s="11" t="str">
        <f t="shared" si="772"/>
        <v>Cereal</v>
      </c>
      <c r="M8252" s="18">
        <f t="shared" si="773"/>
        <v>0.26999999999999996</v>
      </c>
    </row>
    <row r="8253" spans="1:13">
      <c r="A8253" s="4">
        <v>2012</v>
      </c>
      <c r="B8253" s="5" t="s">
        <v>288</v>
      </c>
      <c r="C8253" s="5" t="s">
        <v>291</v>
      </c>
      <c r="D8253" s="5" t="s">
        <v>15</v>
      </c>
      <c r="E8253" s="5">
        <v>4180</v>
      </c>
      <c r="F8253" s="6">
        <v>2194.92</v>
      </c>
      <c r="H8253" s="15" t="str">
        <f t="shared" si="768"/>
        <v>Medium</v>
      </c>
      <c r="I8253" s="11" t="str">
        <f t="shared" si="769"/>
        <v>Medium</v>
      </c>
      <c r="J8253" s="11" t="str">
        <f t="shared" si="770"/>
        <v>South</v>
      </c>
      <c r="K8253" s="11" t="str">
        <f t="shared" si="771"/>
        <v>2010s</v>
      </c>
      <c r="L8253" s="11" t="str">
        <f t="shared" si="772"/>
        <v>Cereal</v>
      </c>
      <c r="M8253" s="18">
        <f t="shared" si="773"/>
        <v>0.52510047846889951</v>
      </c>
    </row>
    <row r="8254" spans="1:13">
      <c r="A8254" s="4">
        <v>2013</v>
      </c>
      <c r="B8254" s="5" t="s">
        <v>288</v>
      </c>
      <c r="C8254" s="5" t="s">
        <v>291</v>
      </c>
      <c r="D8254" s="5" t="s">
        <v>15</v>
      </c>
      <c r="E8254" s="5">
        <v>4180</v>
      </c>
      <c r="F8254" s="6">
        <v>2252.5100000000002</v>
      </c>
      <c r="H8254" s="15" t="str">
        <f t="shared" si="768"/>
        <v>Medium</v>
      </c>
      <c r="I8254" s="11" t="str">
        <f t="shared" si="769"/>
        <v>Medium</v>
      </c>
      <c r="J8254" s="11" t="str">
        <f t="shared" si="770"/>
        <v>South</v>
      </c>
      <c r="K8254" s="11" t="str">
        <f t="shared" si="771"/>
        <v>2010s</v>
      </c>
      <c r="L8254" s="11" t="str">
        <f t="shared" si="772"/>
        <v>Cereal</v>
      </c>
      <c r="M8254" s="18">
        <f t="shared" si="773"/>
        <v>0.53887799043062201</v>
      </c>
    </row>
    <row r="8255" spans="1:13">
      <c r="A8255" s="4">
        <v>2014</v>
      </c>
      <c r="B8255" s="5" t="s">
        <v>288</v>
      </c>
      <c r="C8255" s="5" t="s">
        <v>291</v>
      </c>
      <c r="D8255" s="5" t="s">
        <v>15</v>
      </c>
      <c r="E8255" s="5">
        <v>4780</v>
      </c>
      <c r="F8255" s="6">
        <v>2161.09</v>
      </c>
      <c r="H8255" s="15" t="str">
        <f t="shared" si="768"/>
        <v>Medium</v>
      </c>
      <c r="I8255" s="11" t="str">
        <f t="shared" si="769"/>
        <v>Medium</v>
      </c>
      <c r="J8255" s="11" t="str">
        <f t="shared" si="770"/>
        <v>South</v>
      </c>
      <c r="K8255" s="11" t="str">
        <f t="shared" si="771"/>
        <v>2010s</v>
      </c>
      <c r="L8255" s="11" t="str">
        <f t="shared" si="772"/>
        <v>Cereal</v>
      </c>
      <c r="M8255" s="18">
        <f t="shared" si="773"/>
        <v>0.4521108786610879</v>
      </c>
    </row>
    <row r="8256" spans="1:13">
      <c r="A8256" s="4">
        <v>2015</v>
      </c>
      <c r="B8256" s="5" t="s">
        <v>288</v>
      </c>
      <c r="C8256" s="5" t="s">
        <v>291</v>
      </c>
      <c r="D8256" s="5" t="s">
        <v>15</v>
      </c>
      <c r="E8256" s="5">
        <v>6130</v>
      </c>
      <c r="F8256" s="6">
        <v>2136.1</v>
      </c>
      <c r="H8256" s="15" t="str">
        <f t="shared" si="768"/>
        <v>Medium</v>
      </c>
      <c r="I8256" s="11" t="str">
        <f t="shared" si="769"/>
        <v>Large</v>
      </c>
      <c r="J8256" s="11" t="str">
        <f t="shared" si="770"/>
        <v>South</v>
      </c>
      <c r="K8256" s="11" t="str">
        <f t="shared" si="771"/>
        <v>2010s</v>
      </c>
      <c r="L8256" s="11" t="str">
        <f t="shared" si="772"/>
        <v>Cereal</v>
      </c>
      <c r="M8256" s="18">
        <f t="shared" si="773"/>
        <v>0.34846655791190861</v>
      </c>
    </row>
    <row r="8257" spans="1:13">
      <c r="A8257" s="4">
        <v>2016</v>
      </c>
      <c r="B8257" s="5" t="s">
        <v>288</v>
      </c>
      <c r="C8257" s="5" t="s">
        <v>291</v>
      </c>
      <c r="D8257" s="5" t="s">
        <v>15</v>
      </c>
      <c r="E8257" s="5">
        <v>4870</v>
      </c>
      <c r="F8257" s="6">
        <v>2263.54</v>
      </c>
      <c r="H8257" s="15" t="str">
        <f t="shared" si="768"/>
        <v>Medium</v>
      </c>
      <c r="I8257" s="11" t="str">
        <f t="shared" si="769"/>
        <v>Medium</v>
      </c>
      <c r="J8257" s="11" t="str">
        <f t="shared" si="770"/>
        <v>South</v>
      </c>
      <c r="K8257" s="11" t="str">
        <f t="shared" si="771"/>
        <v>2010s</v>
      </c>
      <c r="L8257" s="11" t="str">
        <f t="shared" si="772"/>
        <v>Cereal</v>
      </c>
      <c r="M8257" s="18">
        <f t="shared" si="773"/>
        <v>0.46479260780287474</v>
      </c>
    </row>
    <row r="8258" spans="1:13">
      <c r="A8258" s="4">
        <v>2017</v>
      </c>
      <c r="B8258" s="5" t="s">
        <v>288</v>
      </c>
      <c r="C8258" s="5" t="s">
        <v>291</v>
      </c>
      <c r="D8258" s="5" t="s">
        <v>15</v>
      </c>
      <c r="E8258" s="5">
        <v>5580</v>
      </c>
      <c r="F8258" s="6">
        <v>2392.29</v>
      </c>
      <c r="H8258" s="15" t="str">
        <f t="shared" si="768"/>
        <v>Medium</v>
      </c>
      <c r="I8258" s="11" t="str">
        <f t="shared" si="769"/>
        <v>Large</v>
      </c>
      <c r="J8258" s="11" t="str">
        <f t="shared" si="770"/>
        <v>South</v>
      </c>
      <c r="K8258" s="11" t="str">
        <f t="shared" si="771"/>
        <v>2010s</v>
      </c>
      <c r="L8258" s="11" t="str">
        <f t="shared" si="772"/>
        <v>Cereal</v>
      </c>
      <c r="M8258" s="18">
        <f t="shared" si="773"/>
        <v>0.4287258064516129</v>
      </c>
    </row>
    <row r="8259" spans="1:13">
      <c r="A8259" s="4">
        <v>2008</v>
      </c>
      <c r="B8259" s="5" t="s">
        <v>288</v>
      </c>
      <c r="C8259" s="5" t="s">
        <v>292</v>
      </c>
      <c r="D8259" s="5" t="s">
        <v>15</v>
      </c>
      <c r="E8259" s="5">
        <v>12650</v>
      </c>
      <c r="F8259" s="6">
        <v>2889.61</v>
      </c>
      <c r="H8259" s="15" t="str">
        <f t="shared" ref="H8259:H8322" si="774">IF(F8259&lt;1000,"Low",IF(F8259&lt;3000,"Medium","High"))</f>
        <v>Medium</v>
      </c>
      <c r="I8259" s="11" t="str">
        <f t="shared" ref="I8259:I8322" si="775">IF(E8259&lt;1000,"Small",IF(E8259&lt;5000,"Medium","Large"))</f>
        <v>Large</v>
      </c>
      <c r="J8259" s="11" t="str">
        <f t="shared" ref="J8259:J8322" si="776">IF(OR(B8259="Punjab",B8259="Haryana",B8259="Himachal Pradesh",B8259="Jammu and Kashmir",B8259="Uttarakhand",B8259="Delhi",B8259="Chandigarh"),"North",IF(OR(B8259="Tamil Nadu",B8259="Karnataka",B8259="Kerala",B8259="Andhra Pradesh",B8259="Telangana"),"South",IF(OR(B8259="Maharashtra",B8259="Gujarat",B8259="Goa",B8259="Rajasthan"),"West",IF(OR(B8259="West Bengal",B8259="Bihar",B8259="Jharkhand",B8259="Odisha",B8259="Assam",B8259="Sikkim",B8259="Arunachal Pradesh",B8259="Manipur",B8259="Meghalaya",B8259="Mizoram",B8259="Nagaland",B8259="Tripura"),"East","Central"))))</f>
        <v>South</v>
      </c>
      <c r="K8259" s="11" t="str">
        <f t="shared" ref="K8259:K8322" si="777">LEFT(A8259,3)&amp;"0s"</f>
        <v>2000s</v>
      </c>
      <c r="L8259" s="11" t="str">
        <f t="shared" ref="L8259:L8322" si="778">IF(D8259="Rice","Cereal",IF(D8259="Maize","Cereal",IF(D8259="Chickpea","Pulse",IF(D8259="Cotton","Fiber","Other"))))</f>
        <v>Cereal</v>
      </c>
      <c r="M8259" s="18">
        <f t="shared" ref="M8259:M8322" si="779">F8259/E8259</f>
        <v>0.22842766798418973</v>
      </c>
    </row>
    <row r="8260" spans="1:13">
      <c r="A8260" s="4">
        <v>2009</v>
      </c>
      <c r="B8260" s="5" t="s">
        <v>288</v>
      </c>
      <c r="C8260" s="5" t="s">
        <v>292</v>
      </c>
      <c r="D8260" s="5" t="s">
        <v>15</v>
      </c>
      <c r="E8260" s="5">
        <v>17330</v>
      </c>
      <c r="F8260" s="6">
        <v>2556.94</v>
      </c>
      <c r="H8260" s="15" t="str">
        <f t="shared" si="774"/>
        <v>Medium</v>
      </c>
      <c r="I8260" s="11" t="str">
        <f t="shared" si="775"/>
        <v>Large</v>
      </c>
      <c r="J8260" s="11" t="str">
        <f t="shared" si="776"/>
        <v>South</v>
      </c>
      <c r="K8260" s="11" t="str">
        <f t="shared" si="777"/>
        <v>2000s</v>
      </c>
      <c r="L8260" s="11" t="str">
        <f t="shared" si="778"/>
        <v>Cereal</v>
      </c>
      <c r="M8260" s="18">
        <f t="shared" si="779"/>
        <v>0.14754414310444317</v>
      </c>
    </row>
    <row r="8261" spans="1:13">
      <c r="A8261" s="4">
        <v>2010</v>
      </c>
      <c r="B8261" s="5" t="s">
        <v>288</v>
      </c>
      <c r="C8261" s="5" t="s">
        <v>292</v>
      </c>
      <c r="D8261" s="5" t="s">
        <v>15</v>
      </c>
      <c r="E8261" s="5">
        <v>16240</v>
      </c>
      <c r="F8261" s="6">
        <v>2756.96</v>
      </c>
      <c r="H8261" s="15" t="str">
        <f t="shared" si="774"/>
        <v>Medium</v>
      </c>
      <c r="I8261" s="11" t="str">
        <f t="shared" si="775"/>
        <v>Large</v>
      </c>
      <c r="J8261" s="11" t="str">
        <f t="shared" si="776"/>
        <v>South</v>
      </c>
      <c r="K8261" s="11" t="str">
        <f t="shared" si="777"/>
        <v>2010s</v>
      </c>
      <c r="L8261" s="11" t="str">
        <f t="shared" si="778"/>
        <v>Cereal</v>
      </c>
      <c r="M8261" s="18">
        <f t="shared" si="779"/>
        <v>0.16976354679802955</v>
      </c>
    </row>
    <row r="8262" spans="1:13">
      <c r="A8262" s="4">
        <v>2011</v>
      </c>
      <c r="B8262" s="5" t="s">
        <v>288</v>
      </c>
      <c r="C8262" s="5" t="s">
        <v>292</v>
      </c>
      <c r="D8262" s="5" t="s">
        <v>15</v>
      </c>
      <c r="E8262" s="5">
        <v>22420</v>
      </c>
      <c r="F8262" s="6">
        <v>2948.17</v>
      </c>
      <c r="H8262" s="15" t="str">
        <f t="shared" si="774"/>
        <v>Medium</v>
      </c>
      <c r="I8262" s="11" t="str">
        <f t="shared" si="775"/>
        <v>Large</v>
      </c>
      <c r="J8262" s="11" t="str">
        <f t="shared" si="776"/>
        <v>South</v>
      </c>
      <c r="K8262" s="11" t="str">
        <f t="shared" si="777"/>
        <v>2010s</v>
      </c>
      <c r="L8262" s="11" t="str">
        <f t="shared" si="778"/>
        <v>Cereal</v>
      </c>
      <c r="M8262" s="18">
        <f t="shared" si="779"/>
        <v>0.13149732381801962</v>
      </c>
    </row>
    <row r="8263" spans="1:13">
      <c r="A8263" s="4">
        <v>2012</v>
      </c>
      <c r="B8263" s="5" t="s">
        <v>288</v>
      </c>
      <c r="C8263" s="5" t="s">
        <v>292</v>
      </c>
      <c r="D8263" s="5" t="s">
        <v>15</v>
      </c>
      <c r="E8263" s="5">
        <v>18510</v>
      </c>
      <c r="F8263" s="6">
        <v>2893.16</v>
      </c>
      <c r="H8263" s="15" t="str">
        <f t="shared" si="774"/>
        <v>Medium</v>
      </c>
      <c r="I8263" s="11" t="str">
        <f t="shared" si="775"/>
        <v>Large</v>
      </c>
      <c r="J8263" s="11" t="str">
        <f t="shared" si="776"/>
        <v>South</v>
      </c>
      <c r="K8263" s="11" t="str">
        <f t="shared" si="777"/>
        <v>2010s</v>
      </c>
      <c r="L8263" s="11" t="str">
        <f t="shared" si="778"/>
        <v>Cereal</v>
      </c>
      <c r="M8263" s="18">
        <f t="shared" si="779"/>
        <v>0.15630253916801728</v>
      </c>
    </row>
    <row r="8264" spans="1:13">
      <c r="A8264" s="4">
        <v>2013</v>
      </c>
      <c r="B8264" s="5" t="s">
        <v>288</v>
      </c>
      <c r="C8264" s="5" t="s">
        <v>292</v>
      </c>
      <c r="D8264" s="5" t="s">
        <v>15</v>
      </c>
      <c r="E8264" s="5">
        <v>16280</v>
      </c>
      <c r="F8264" s="6">
        <v>3204.94</v>
      </c>
      <c r="H8264" s="15" t="str">
        <f t="shared" si="774"/>
        <v>High</v>
      </c>
      <c r="I8264" s="11" t="str">
        <f t="shared" si="775"/>
        <v>Large</v>
      </c>
      <c r="J8264" s="11" t="str">
        <f t="shared" si="776"/>
        <v>South</v>
      </c>
      <c r="K8264" s="11" t="str">
        <f t="shared" si="777"/>
        <v>2010s</v>
      </c>
      <c r="L8264" s="11" t="str">
        <f t="shared" si="778"/>
        <v>Cereal</v>
      </c>
      <c r="M8264" s="18">
        <f t="shared" si="779"/>
        <v>0.19686363636363638</v>
      </c>
    </row>
    <row r="8265" spans="1:13">
      <c r="A8265" s="4">
        <v>2014</v>
      </c>
      <c r="B8265" s="5" t="s">
        <v>288</v>
      </c>
      <c r="C8265" s="5" t="s">
        <v>292</v>
      </c>
      <c r="D8265" s="5" t="s">
        <v>15</v>
      </c>
      <c r="E8265" s="5">
        <v>17860</v>
      </c>
      <c r="F8265" s="6">
        <v>2846.02</v>
      </c>
      <c r="H8265" s="15" t="str">
        <f t="shared" si="774"/>
        <v>Medium</v>
      </c>
      <c r="I8265" s="11" t="str">
        <f t="shared" si="775"/>
        <v>Large</v>
      </c>
      <c r="J8265" s="11" t="str">
        <f t="shared" si="776"/>
        <v>South</v>
      </c>
      <c r="K8265" s="11" t="str">
        <f t="shared" si="777"/>
        <v>2010s</v>
      </c>
      <c r="L8265" s="11" t="str">
        <f t="shared" si="778"/>
        <v>Cereal</v>
      </c>
      <c r="M8265" s="18">
        <f t="shared" si="779"/>
        <v>0.15935162374020156</v>
      </c>
    </row>
    <row r="8266" spans="1:13">
      <c r="A8266" s="4">
        <v>2015</v>
      </c>
      <c r="B8266" s="5" t="s">
        <v>288</v>
      </c>
      <c r="C8266" s="5" t="s">
        <v>292</v>
      </c>
      <c r="D8266" s="5" t="s">
        <v>15</v>
      </c>
      <c r="E8266" s="5">
        <v>16980</v>
      </c>
      <c r="F8266" s="6">
        <v>3019.08</v>
      </c>
      <c r="H8266" s="15" t="str">
        <f t="shared" si="774"/>
        <v>High</v>
      </c>
      <c r="I8266" s="11" t="str">
        <f t="shared" si="775"/>
        <v>Large</v>
      </c>
      <c r="J8266" s="11" t="str">
        <f t="shared" si="776"/>
        <v>South</v>
      </c>
      <c r="K8266" s="11" t="str">
        <f t="shared" si="777"/>
        <v>2010s</v>
      </c>
      <c r="L8266" s="11" t="str">
        <f t="shared" si="778"/>
        <v>Cereal</v>
      </c>
      <c r="M8266" s="18">
        <f t="shared" si="779"/>
        <v>0.17780212014134275</v>
      </c>
    </row>
    <row r="8267" spans="1:13">
      <c r="A8267" s="4">
        <v>2015</v>
      </c>
      <c r="B8267" s="5" t="s">
        <v>288</v>
      </c>
      <c r="C8267" s="5" t="s">
        <v>292</v>
      </c>
      <c r="D8267" s="5" t="s">
        <v>16</v>
      </c>
      <c r="E8267" s="5">
        <v>10</v>
      </c>
      <c r="F8267" s="6">
        <v>1000</v>
      </c>
      <c r="H8267" s="15" t="str">
        <f t="shared" si="774"/>
        <v>Medium</v>
      </c>
      <c r="I8267" s="11" t="str">
        <f t="shared" si="775"/>
        <v>Small</v>
      </c>
      <c r="J8267" s="11" t="str">
        <f t="shared" si="776"/>
        <v>South</v>
      </c>
      <c r="K8267" s="11" t="str">
        <f t="shared" si="777"/>
        <v>2010s</v>
      </c>
      <c r="L8267" s="11" t="str">
        <f t="shared" si="778"/>
        <v>Cereal</v>
      </c>
      <c r="M8267" s="18">
        <f t="shared" si="779"/>
        <v>100</v>
      </c>
    </row>
    <row r="8268" spans="1:13">
      <c r="A8268" s="4">
        <v>2016</v>
      </c>
      <c r="B8268" s="5" t="s">
        <v>288</v>
      </c>
      <c r="C8268" s="5" t="s">
        <v>292</v>
      </c>
      <c r="D8268" s="5" t="s">
        <v>15</v>
      </c>
      <c r="E8268" s="5">
        <v>17770</v>
      </c>
      <c r="F8268" s="6">
        <v>2775.98</v>
      </c>
      <c r="H8268" s="15" t="str">
        <f t="shared" si="774"/>
        <v>Medium</v>
      </c>
      <c r="I8268" s="11" t="str">
        <f t="shared" si="775"/>
        <v>Large</v>
      </c>
      <c r="J8268" s="11" t="str">
        <f t="shared" si="776"/>
        <v>South</v>
      </c>
      <c r="K8268" s="11" t="str">
        <f t="shared" si="777"/>
        <v>2010s</v>
      </c>
      <c r="L8268" s="11" t="str">
        <f t="shared" si="778"/>
        <v>Cereal</v>
      </c>
      <c r="M8268" s="18">
        <f t="shared" si="779"/>
        <v>0.15621722003376479</v>
      </c>
    </row>
    <row r="8269" spans="1:13">
      <c r="A8269" s="4">
        <v>2017</v>
      </c>
      <c r="B8269" s="5" t="s">
        <v>288</v>
      </c>
      <c r="C8269" s="5" t="s">
        <v>292</v>
      </c>
      <c r="D8269" s="5" t="s">
        <v>15</v>
      </c>
      <c r="E8269" s="5">
        <v>18090</v>
      </c>
      <c r="F8269" s="6">
        <v>2838.85</v>
      </c>
      <c r="H8269" s="15" t="str">
        <f t="shared" si="774"/>
        <v>Medium</v>
      </c>
      <c r="I8269" s="11" t="str">
        <f t="shared" si="775"/>
        <v>Large</v>
      </c>
      <c r="J8269" s="11" t="str">
        <f t="shared" si="776"/>
        <v>South</v>
      </c>
      <c r="K8269" s="11" t="str">
        <f t="shared" si="777"/>
        <v>2010s</v>
      </c>
      <c r="L8269" s="11" t="str">
        <f t="shared" si="778"/>
        <v>Cereal</v>
      </c>
      <c r="M8269" s="18">
        <f t="shared" si="779"/>
        <v>0.15692924267551134</v>
      </c>
    </row>
    <row r="8270" spans="1:13">
      <c r="A8270" s="4">
        <v>2017</v>
      </c>
      <c r="B8270" s="5" t="s">
        <v>288</v>
      </c>
      <c r="C8270" s="5" t="s">
        <v>292</v>
      </c>
      <c r="D8270" s="5" t="s">
        <v>16</v>
      </c>
      <c r="E8270" s="5">
        <v>10</v>
      </c>
      <c r="F8270" s="6">
        <v>2479.13</v>
      </c>
      <c r="H8270" s="15" t="str">
        <f t="shared" si="774"/>
        <v>Medium</v>
      </c>
      <c r="I8270" s="11" t="str">
        <f t="shared" si="775"/>
        <v>Small</v>
      </c>
      <c r="J8270" s="11" t="str">
        <f t="shared" si="776"/>
        <v>South</v>
      </c>
      <c r="K8270" s="11" t="str">
        <f t="shared" si="777"/>
        <v>2010s</v>
      </c>
      <c r="L8270" s="11" t="str">
        <f t="shared" si="778"/>
        <v>Cereal</v>
      </c>
      <c r="M8270" s="18">
        <f t="shared" si="779"/>
        <v>247.91300000000001</v>
      </c>
    </row>
    <row r="8271" spans="1:13">
      <c r="A8271" s="4">
        <v>2008</v>
      </c>
      <c r="B8271" s="5" t="s">
        <v>288</v>
      </c>
      <c r="C8271" s="5" t="s">
        <v>293</v>
      </c>
      <c r="D8271" s="5" t="s">
        <v>15</v>
      </c>
      <c r="E8271" s="5">
        <v>12310</v>
      </c>
      <c r="F8271" s="6">
        <v>2239.75</v>
      </c>
      <c r="H8271" s="15" t="str">
        <f t="shared" si="774"/>
        <v>Medium</v>
      </c>
      <c r="I8271" s="11" t="str">
        <f t="shared" si="775"/>
        <v>Large</v>
      </c>
      <c r="J8271" s="11" t="str">
        <f t="shared" si="776"/>
        <v>South</v>
      </c>
      <c r="K8271" s="11" t="str">
        <f t="shared" si="777"/>
        <v>2000s</v>
      </c>
      <c r="L8271" s="11" t="str">
        <f t="shared" si="778"/>
        <v>Cereal</v>
      </c>
      <c r="M8271" s="18">
        <f t="shared" si="779"/>
        <v>0.1819455727051178</v>
      </c>
    </row>
    <row r="8272" spans="1:13">
      <c r="A8272" s="4">
        <v>2009</v>
      </c>
      <c r="B8272" s="5" t="s">
        <v>288</v>
      </c>
      <c r="C8272" s="5" t="s">
        <v>293</v>
      </c>
      <c r="D8272" s="5" t="s">
        <v>15</v>
      </c>
      <c r="E8272" s="5">
        <v>11710</v>
      </c>
      <c r="F8272" s="6">
        <v>2203.48</v>
      </c>
      <c r="H8272" s="15" t="str">
        <f t="shared" si="774"/>
        <v>Medium</v>
      </c>
      <c r="I8272" s="11" t="str">
        <f t="shared" si="775"/>
        <v>Large</v>
      </c>
      <c r="J8272" s="11" t="str">
        <f t="shared" si="776"/>
        <v>South</v>
      </c>
      <c r="K8272" s="11" t="str">
        <f t="shared" si="777"/>
        <v>2000s</v>
      </c>
      <c r="L8272" s="11" t="str">
        <f t="shared" si="778"/>
        <v>Cereal</v>
      </c>
      <c r="M8272" s="18">
        <f t="shared" si="779"/>
        <v>0.18817079419299743</v>
      </c>
    </row>
    <row r="8273" spans="1:13">
      <c r="A8273" s="4">
        <v>2010</v>
      </c>
      <c r="B8273" s="5" t="s">
        <v>288</v>
      </c>
      <c r="C8273" s="5" t="s">
        <v>293</v>
      </c>
      <c r="D8273" s="5" t="s">
        <v>15</v>
      </c>
      <c r="E8273" s="5">
        <v>10160</v>
      </c>
      <c r="F8273" s="6">
        <v>2155.16</v>
      </c>
      <c r="H8273" s="15" t="str">
        <f t="shared" si="774"/>
        <v>Medium</v>
      </c>
      <c r="I8273" s="11" t="str">
        <f t="shared" si="775"/>
        <v>Large</v>
      </c>
      <c r="J8273" s="11" t="str">
        <f t="shared" si="776"/>
        <v>South</v>
      </c>
      <c r="K8273" s="11" t="str">
        <f t="shared" si="777"/>
        <v>2010s</v>
      </c>
      <c r="L8273" s="11" t="str">
        <f t="shared" si="778"/>
        <v>Cereal</v>
      </c>
      <c r="M8273" s="18">
        <f t="shared" si="779"/>
        <v>0.21212204724409447</v>
      </c>
    </row>
    <row r="8274" spans="1:13">
      <c r="A8274" s="4">
        <v>2011</v>
      </c>
      <c r="B8274" s="5" t="s">
        <v>288</v>
      </c>
      <c r="C8274" s="5" t="s">
        <v>293</v>
      </c>
      <c r="D8274" s="5" t="s">
        <v>15</v>
      </c>
      <c r="E8274" s="5">
        <v>8760</v>
      </c>
      <c r="F8274" s="6">
        <v>2230.21</v>
      </c>
      <c r="H8274" s="15" t="str">
        <f t="shared" si="774"/>
        <v>Medium</v>
      </c>
      <c r="I8274" s="11" t="str">
        <f t="shared" si="775"/>
        <v>Large</v>
      </c>
      <c r="J8274" s="11" t="str">
        <f t="shared" si="776"/>
        <v>South</v>
      </c>
      <c r="K8274" s="11" t="str">
        <f t="shared" si="777"/>
        <v>2010s</v>
      </c>
      <c r="L8274" s="11" t="str">
        <f t="shared" si="778"/>
        <v>Cereal</v>
      </c>
      <c r="M8274" s="18">
        <f t="shared" si="779"/>
        <v>0.25459018264840183</v>
      </c>
    </row>
    <row r="8275" spans="1:13">
      <c r="A8275" s="4">
        <v>2012</v>
      </c>
      <c r="B8275" s="5" t="s">
        <v>288</v>
      </c>
      <c r="C8275" s="5" t="s">
        <v>293</v>
      </c>
      <c r="D8275" s="5" t="s">
        <v>15</v>
      </c>
      <c r="E8275" s="5">
        <v>10140</v>
      </c>
      <c r="F8275" s="6">
        <v>2318.58</v>
      </c>
      <c r="H8275" s="15" t="str">
        <f t="shared" si="774"/>
        <v>Medium</v>
      </c>
      <c r="I8275" s="11" t="str">
        <f t="shared" si="775"/>
        <v>Large</v>
      </c>
      <c r="J8275" s="11" t="str">
        <f t="shared" si="776"/>
        <v>South</v>
      </c>
      <c r="K8275" s="11" t="str">
        <f t="shared" si="777"/>
        <v>2010s</v>
      </c>
      <c r="L8275" s="11" t="str">
        <f t="shared" si="778"/>
        <v>Cereal</v>
      </c>
      <c r="M8275" s="18">
        <f t="shared" si="779"/>
        <v>0.22865680473372779</v>
      </c>
    </row>
    <row r="8276" spans="1:13">
      <c r="A8276" s="4">
        <v>2013</v>
      </c>
      <c r="B8276" s="5" t="s">
        <v>288</v>
      </c>
      <c r="C8276" s="5" t="s">
        <v>293</v>
      </c>
      <c r="D8276" s="5" t="s">
        <v>15</v>
      </c>
      <c r="E8276" s="5">
        <v>9870</v>
      </c>
      <c r="F8276" s="6">
        <v>2409.9299999999998</v>
      </c>
      <c r="H8276" s="15" t="str">
        <f t="shared" si="774"/>
        <v>Medium</v>
      </c>
      <c r="I8276" s="11" t="str">
        <f t="shared" si="775"/>
        <v>Large</v>
      </c>
      <c r="J8276" s="11" t="str">
        <f t="shared" si="776"/>
        <v>South</v>
      </c>
      <c r="K8276" s="11" t="str">
        <f t="shared" si="777"/>
        <v>2010s</v>
      </c>
      <c r="L8276" s="11" t="str">
        <f t="shared" si="778"/>
        <v>Cereal</v>
      </c>
      <c r="M8276" s="18">
        <f t="shared" si="779"/>
        <v>0.24416717325227963</v>
      </c>
    </row>
    <row r="8277" spans="1:13">
      <c r="A8277" s="4">
        <v>2014</v>
      </c>
      <c r="B8277" s="5" t="s">
        <v>288</v>
      </c>
      <c r="C8277" s="5" t="s">
        <v>293</v>
      </c>
      <c r="D8277" s="5" t="s">
        <v>15</v>
      </c>
      <c r="E8277" s="5">
        <v>8600</v>
      </c>
      <c r="F8277" s="6">
        <v>2369.9499999999998</v>
      </c>
      <c r="H8277" s="15" t="str">
        <f t="shared" si="774"/>
        <v>Medium</v>
      </c>
      <c r="I8277" s="11" t="str">
        <f t="shared" si="775"/>
        <v>Large</v>
      </c>
      <c r="J8277" s="11" t="str">
        <f t="shared" si="776"/>
        <v>South</v>
      </c>
      <c r="K8277" s="11" t="str">
        <f t="shared" si="777"/>
        <v>2010s</v>
      </c>
      <c r="L8277" s="11" t="str">
        <f t="shared" si="778"/>
        <v>Cereal</v>
      </c>
      <c r="M8277" s="18">
        <f t="shared" si="779"/>
        <v>0.27557558139534882</v>
      </c>
    </row>
    <row r="8278" spans="1:13">
      <c r="A8278" s="4">
        <v>2015</v>
      </c>
      <c r="B8278" s="5" t="s">
        <v>288</v>
      </c>
      <c r="C8278" s="5" t="s">
        <v>293</v>
      </c>
      <c r="D8278" s="5" t="s">
        <v>15</v>
      </c>
      <c r="E8278" s="5">
        <v>8840</v>
      </c>
      <c r="F8278" s="6">
        <v>2147.88</v>
      </c>
      <c r="H8278" s="15" t="str">
        <f t="shared" si="774"/>
        <v>Medium</v>
      </c>
      <c r="I8278" s="11" t="str">
        <f t="shared" si="775"/>
        <v>Large</v>
      </c>
      <c r="J8278" s="11" t="str">
        <f t="shared" si="776"/>
        <v>South</v>
      </c>
      <c r="K8278" s="11" t="str">
        <f t="shared" si="777"/>
        <v>2010s</v>
      </c>
      <c r="L8278" s="11" t="str">
        <f t="shared" si="778"/>
        <v>Cereal</v>
      </c>
      <c r="M8278" s="18">
        <f t="shared" si="779"/>
        <v>0.24297285067873303</v>
      </c>
    </row>
    <row r="8279" spans="1:13">
      <c r="A8279" s="4">
        <v>2016</v>
      </c>
      <c r="B8279" s="5" t="s">
        <v>288</v>
      </c>
      <c r="C8279" s="5" t="s">
        <v>293</v>
      </c>
      <c r="D8279" s="5" t="s">
        <v>15</v>
      </c>
      <c r="E8279" s="5">
        <v>7060</v>
      </c>
      <c r="F8279" s="6">
        <v>2312.37</v>
      </c>
      <c r="H8279" s="15" t="str">
        <f t="shared" si="774"/>
        <v>Medium</v>
      </c>
      <c r="I8279" s="11" t="str">
        <f t="shared" si="775"/>
        <v>Large</v>
      </c>
      <c r="J8279" s="11" t="str">
        <f t="shared" si="776"/>
        <v>South</v>
      </c>
      <c r="K8279" s="11" t="str">
        <f t="shared" si="777"/>
        <v>2010s</v>
      </c>
      <c r="L8279" s="11" t="str">
        <f t="shared" si="778"/>
        <v>Cereal</v>
      </c>
      <c r="M8279" s="18">
        <f t="shared" si="779"/>
        <v>0.32753116147308781</v>
      </c>
    </row>
    <row r="8280" spans="1:13">
      <c r="A8280" s="4">
        <v>2017</v>
      </c>
      <c r="B8280" s="5" t="s">
        <v>288</v>
      </c>
      <c r="C8280" s="5" t="s">
        <v>293</v>
      </c>
      <c r="D8280" s="5" t="s">
        <v>15</v>
      </c>
      <c r="E8280" s="5">
        <v>7730</v>
      </c>
      <c r="F8280" s="6">
        <v>2339.6</v>
      </c>
      <c r="H8280" s="15" t="str">
        <f t="shared" si="774"/>
        <v>Medium</v>
      </c>
      <c r="I8280" s="11" t="str">
        <f t="shared" si="775"/>
        <v>Large</v>
      </c>
      <c r="J8280" s="11" t="str">
        <f t="shared" si="776"/>
        <v>South</v>
      </c>
      <c r="K8280" s="11" t="str">
        <f t="shared" si="777"/>
        <v>2010s</v>
      </c>
      <c r="L8280" s="11" t="str">
        <f t="shared" si="778"/>
        <v>Cereal</v>
      </c>
      <c r="M8280" s="18">
        <f t="shared" si="779"/>
        <v>0.30266494178525227</v>
      </c>
    </row>
    <row r="8281" spans="1:13">
      <c r="A8281" s="4">
        <v>2008</v>
      </c>
      <c r="B8281" s="5" t="s">
        <v>288</v>
      </c>
      <c r="C8281" s="5" t="s">
        <v>294</v>
      </c>
      <c r="D8281" s="5" t="s">
        <v>15</v>
      </c>
      <c r="E8281" s="5">
        <v>11010</v>
      </c>
      <c r="F8281" s="6">
        <v>2113.5300000000002</v>
      </c>
      <c r="H8281" s="15" t="str">
        <f t="shared" si="774"/>
        <v>Medium</v>
      </c>
      <c r="I8281" s="11" t="str">
        <f t="shared" si="775"/>
        <v>Large</v>
      </c>
      <c r="J8281" s="11" t="str">
        <f t="shared" si="776"/>
        <v>South</v>
      </c>
      <c r="K8281" s="11" t="str">
        <f t="shared" si="777"/>
        <v>2000s</v>
      </c>
      <c r="L8281" s="11" t="str">
        <f t="shared" si="778"/>
        <v>Cereal</v>
      </c>
      <c r="M8281" s="18">
        <f t="shared" si="779"/>
        <v>0.19196457765667577</v>
      </c>
    </row>
    <row r="8282" spans="1:13">
      <c r="A8282" s="4">
        <v>2009</v>
      </c>
      <c r="B8282" s="5" t="s">
        <v>288</v>
      </c>
      <c r="C8282" s="5" t="s">
        <v>294</v>
      </c>
      <c r="D8282" s="5" t="s">
        <v>15</v>
      </c>
      <c r="E8282" s="5">
        <v>8840</v>
      </c>
      <c r="F8282" s="6">
        <v>2250</v>
      </c>
      <c r="H8282" s="15" t="str">
        <f t="shared" si="774"/>
        <v>Medium</v>
      </c>
      <c r="I8282" s="11" t="str">
        <f t="shared" si="775"/>
        <v>Large</v>
      </c>
      <c r="J8282" s="11" t="str">
        <f t="shared" si="776"/>
        <v>South</v>
      </c>
      <c r="K8282" s="11" t="str">
        <f t="shared" si="777"/>
        <v>2000s</v>
      </c>
      <c r="L8282" s="11" t="str">
        <f t="shared" si="778"/>
        <v>Cereal</v>
      </c>
      <c r="M8282" s="18">
        <f t="shared" si="779"/>
        <v>0.25452488687782804</v>
      </c>
    </row>
    <row r="8283" spans="1:13">
      <c r="A8283" s="4">
        <v>2010</v>
      </c>
      <c r="B8283" s="5" t="s">
        <v>288</v>
      </c>
      <c r="C8283" s="5" t="s">
        <v>294</v>
      </c>
      <c r="D8283" s="5" t="s">
        <v>15</v>
      </c>
      <c r="E8283" s="5">
        <v>8950</v>
      </c>
      <c r="F8283" s="6">
        <v>2354.19</v>
      </c>
      <c r="H8283" s="15" t="str">
        <f t="shared" si="774"/>
        <v>Medium</v>
      </c>
      <c r="I8283" s="11" t="str">
        <f t="shared" si="775"/>
        <v>Large</v>
      </c>
      <c r="J8283" s="11" t="str">
        <f t="shared" si="776"/>
        <v>South</v>
      </c>
      <c r="K8283" s="11" t="str">
        <f t="shared" si="777"/>
        <v>2010s</v>
      </c>
      <c r="L8283" s="11" t="str">
        <f t="shared" si="778"/>
        <v>Cereal</v>
      </c>
      <c r="M8283" s="18">
        <f t="shared" si="779"/>
        <v>0.26303798882681567</v>
      </c>
    </row>
    <row r="8284" spans="1:13">
      <c r="A8284" s="4">
        <v>2011</v>
      </c>
      <c r="B8284" s="5" t="s">
        <v>288</v>
      </c>
      <c r="C8284" s="5" t="s">
        <v>294</v>
      </c>
      <c r="D8284" s="5" t="s">
        <v>15</v>
      </c>
      <c r="E8284" s="5">
        <v>7530</v>
      </c>
      <c r="F8284" s="6">
        <v>2467.46</v>
      </c>
      <c r="H8284" s="15" t="str">
        <f t="shared" si="774"/>
        <v>Medium</v>
      </c>
      <c r="I8284" s="11" t="str">
        <f t="shared" si="775"/>
        <v>Large</v>
      </c>
      <c r="J8284" s="11" t="str">
        <f t="shared" si="776"/>
        <v>South</v>
      </c>
      <c r="K8284" s="11" t="str">
        <f t="shared" si="777"/>
        <v>2010s</v>
      </c>
      <c r="L8284" s="11" t="str">
        <f t="shared" si="778"/>
        <v>Cereal</v>
      </c>
      <c r="M8284" s="18">
        <f t="shared" si="779"/>
        <v>0.32768393094289511</v>
      </c>
    </row>
    <row r="8285" spans="1:13">
      <c r="A8285" s="4">
        <v>2012</v>
      </c>
      <c r="B8285" s="5" t="s">
        <v>288</v>
      </c>
      <c r="C8285" s="5" t="s">
        <v>294</v>
      </c>
      <c r="D8285" s="5" t="s">
        <v>15</v>
      </c>
      <c r="E8285" s="5">
        <v>6670</v>
      </c>
      <c r="F8285" s="6">
        <v>2305.85</v>
      </c>
      <c r="H8285" s="15" t="str">
        <f t="shared" si="774"/>
        <v>Medium</v>
      </c>
      <c r="I8285" s="11" t="str">
        <f t="shared" si="775"/>
        <v>Large</v>
      </c>
      <c r="J8285" s="11" t="str">
        <f t="shared" si="776"/>
        <v>South</v>
      </c>
      <c r="K8285" s="11" t="str">
        <f t="shared" si="777"/>
        <v>2010s</v>
      </c>
      <c r="L8285" s="11" t="str">
        <f t="shared" si="778"/>
        <v>Cereal</v>
      </c>
      <c r="M8285" s="18">
        <f t="shared" si="779"/>
        <v>0.34570464767616188</v>
      </c>
    </row>
    <row r="8286" spans="1:13">
      <c r="A8286" s="4">
        <v>2013</v>
      </c>
      <c r="B8286" s="5" t="s">
        <v>288</v>
      </c>
      <c r="C8286" s="5" t="s">
        <v>294</v>
      </c>
      <c r="D8286" s="5" t="s">
        <v>15</v>
      </c>
      <c r="E8286" s="5">
        <v>7550</v>
      </c>
      <c r="F8286" s="6">
        <v>2610.6</v>
      </c>
      <c r="H8286" s="15" t="str">
        <f t="shared" si="774"/>
        <v>Medium</v>
      </c>
      <c r="I8286" s="11" t="str">
        <f t="shared" si="775"/>
        <v>Large</v>
      </c>
      <c r="J8286" s="11" t="str">
        <f t="shared" si="776"/>
        <v>South</v>
      </c>
      <c r="K8286" s="11" t="str">
        <f t="shared" si="777"/>
        <v>2010s</v>
      </c>
      <c r="L8286" s="11" t="str">
        <f t="shared" si="778"/>
        <v>Cereal</v>
      </c>
      <c r="M8286" s="18">
        <f t="shared" si="779"/>
        <v>0.34577483443708606</v>
      </c>
    </row>
    <row r="8287" spans="1:13">
      <c r="A8287" s="4">
        <v>2014</v>
      </c>
      <c r="B8287" s="5" t="s">
        <v>288</v>
      </c>
      <c r="C8287" s="5" t="s">
        <v>294</v>
      </c>
      <c r="D8287" s="5" t="s">
        <v>15</v>
      </c>
      <c r="E8287" s="5">
        <v>8400</v>
      </c>
      <c r="F8287" s="6">
        <v>2652.38</v>
      </c>
      <c r="H8287" s="15" t="str">
        <f t="shared" si="774"/>
        <v>Medium</v>
      </c>
      <c r="I8287" s="11" t="str">
        <f t="shared" si="775"/>
        <v>Large</v>
      </c>
      <c r="J8287" s="11" t="str">
        <f t="shared" si="776"/>
        <v>South</v>
      </c>
      <c r="K8287" s="11" t="str">
        <f t="shared" si="777"/>
        <v>2010s</v>
      </c>
      <c r="L8287" s="11" t="str">
        <f t="shared" si="778"/>
        <v>Cereal</v>
      </c>
      <c r="M8287" s="18">
        <f t="shared" si="779"/>
        <v>0.31575952380952382</v>
      </c>
    </row>
    <row r="8288" spans="1:13">
      <c r="A8288" s="4">
        <v>2015</v>
      </c>
      <c r="B8288" s="5" t="s">
        <v>288</v>
      </c>
      <c r="C8288" s="5" t="s">
        <v>294</v>
      </c>
      <c r="D8288" s="5" t="s">
        <v>15</v>
      </c>
      <c r="E8288" s="5">
        <v>8690</v>
      </c>
      <c r="F8288" s="6">
        <v>2721.52</v>
      </c>
      <c r="H8288" s="15" t="str">
        <f t="shared" si="774"/>
        <v>Medium</v>
      </c>
      <c r="I8288" s="11" t="str">
        <f t="shared" si="775"/>
        <v>Large</v>
      </c>
      <c r="J8288" s="11" t="str">
        <f t="shared" si="776"/>
        <v>South</v>
      </c>
      <c r="K8288" s="11" t="str">
        <f t="shared" si="777"/>
        <v>2010s</v>
      </c>
      <c r="L8288" s="11" t="str">
        <f t="shared" si="778"/>
        <v>Cereal</v>
      </c>
      <c r="M8288" s="18">
        <f t="shared" si="779"/>
        <v>0.31317836593785958</v>
      </c>
    </row>
    <row r="8289" spans="1:13">
      <c r="A8289" s="4">
        <v>2016</v>
      </c>
      <c r="B8289" s="5" t="s">
        <v>288</v>
      </c>
      <c r="C8289" s="5" t="s">
        <v>294</v>
      </c>
      <c r="D8289" s="5" t="s">
        <v>15</v>
      </c>
      <c r="E8289" s="5">
        <v>7140</v>
      </c>
      <c r="F8289" s="6">
        <v>2410.5</v>
      </c>
      <c r="H8289" s="15" t="str">
        <f t="shared" si="774"/>
        <v>Medium</v>
      </c>
      <c r="I8289" s="11" t="str">
        <f t="shared" si="775"/>
        <v>Large</v>
      </c>
      <c r="J8289" s="11" t="str">
        <f t="shared" si="776"/>
        <v>South</v>
      </c>
      <c r="K8289" s="11" t="str">
        <f t="shared" si="777"/>
        <v>2010s</v>
      </c>
      <c r="L8289" s="11" t="str">
        <f t="shared" si="778"/>
        <v>Cereal</v>
      </c>
      <c r="M8289" s="18">
        <f t="shared" si="779"/>
        <v>0.33760504201680674</v>
      </c>
    </row>
    <row r="8290" spans="1:13">
      <c r="A8290" s="4">
        <v>2017</v>
      </c>
      <c r="B8290" s="5" t="s">
        <v>288</v>
      </c>
      <c r="C8290" s="5" t="s">
        <v>294</v>
      </c>
      <c r="D8290" s="5" t="s">
        <v>15</v>
      </c>
      <c r="E8290" s="5">
        <v>7790</v>
      </c>
      <c r="F8290" s="6">
        <v>3025.8</v>
      </c>
      <c r="H8290" s="15" t="str">
        <f t="shared" si="774"/>
        <v>High</v>
      </c>
      <c r="I8290" s="11" t="str">
        <f t="shared" si="775"/>
        <v>Large</v>
      </c>
      <c r="J8290" s="11" t="str">
        <f t="shared" si="776"/>
        <v>South</v>
      </c>
      <c r="K8290" s="11" t="str">
        <f t="shared" si="777"/>
        <v>2010s</v>
      </c>
      <c r="L8290" s="11" t="str">
        <f t="shared" si="778"/>
        <v>Cereal</v>
      </c>
      <c r="M8290" s="18">
        <f t="shared" si="779"/>
        <v>0.38842105263157894</v>
      </c>
    </row>
    <row r="8291" spans="1:13">
      <c r="A8291" s="4">
        <v>2008</v>
      </c>
      <c r="B8291" s="5" t="s">
        <v>288</v>
      </c>
      <c r="C8291" s="5" t="s">
        <v>295</v>
      </c>
      <c r="D8291" s="5" t="s">
        <v>15</v>
      </c>
      <c r="E8291" s="5">
        <v>96190</v>
      </c>
      <c r="F8291" s="6">
        <v>2496.52</v>
      </c>
      <c r="H8291" s="15" t="str">
        <f t="shared" si="774"/>
        <v>Medium</v>
      </c>
      <c r="I8291" s="11" t="str">
        <f t="shared" si="775"/>
        <v>Large</v>
      </c>
      <c r="J8291" s="11" t="str">
        <f t="shared" si="776"/>
        <v>South</v>
      </c>
      <c r="K8291" s="11" t="str">
        <f t="shared" si="777"/>
        <v>2000s</v>
      </c>
      <c r="L8291" s="11" t="str">
        <f t="shared" si="778"/>
        <v>Cereal</v>
      </c>
      <c r="M8291" s="18">
        <f t="shared" si="779"/>
        <v>2.5954049277471671E-2</v>
      </c>
    </row>
    <row r="8292" spans="1:13">
      <c r="A8292" s="4">
        <v>2008</v>
      </c>
      <c r="B8292" s="5" t="s">
        <v>288</v>
      </c>
      <c r="C8292" s="5" t="s">
        <v>295</v>
      </c>
      <c r="D8292" s="5" t="s">
        <v>18</v>
      </c>
      <c r="E8292" s="5">
        <v>1150</v>
      </c>
      <c r="F8292" s="6">
        <v>217.39</v>
      </c>
      <c r="H8292" s="15" t="str">
        <f t="shared" si="774"/>
        <v>Low</v>
      </c>
      <c r="I8292" s="11" t="str">
        <f t="shared" si="775"/>
        <v>Medium</v>
      </c>
      <c r="J8292" s="11" t="str">
        <f t="shared" si="776"/>
        <v>South</v>
      </c>
      <c r="K8292" s="11" t="str">
        <f t="shared" si="777"/>
        <v>2000s</v>
      </c>
      <c r="L8292" s="11" t="str">
        <f t="shared" si="778"/>
        <v>Fiber</v>
      </c>
      <c r="M8292" s="18">
        <f t="shared" si="779"/>
        <v>0.18903478260869563</v>
      </c>
    </row>
    <row r="8293" spans="1:13">
      <c r="A8293" s="4">
        <v>2009</v>
      </c>
      <c r="B8293" s="5" t="s">
        <v>288</v>
      </c>
      <c r="C8293" s="5" t="s">
        <v>295</v>
      </c>
      <c r="D8293" s="5" t="s">
        <v>15</v>
      </c>
      <c r="E8293" s="5">
        <v>100520</v>
      </c>
      <c r="F8293" s="6">
        <v>2648.53</v>
      </c>
      <c r="H8293" s="15" t="str">
        <f t="shared" si="774"/>
        <v>Medium</v>
      </c>
      <c r="I8293" s="11" t="str">
        <f t="shared" si="775"/>
        <v>Large</v>
      </c>
      <c r="J8293" s="11" t="str">
        <f t="shared" si="776"/>
        <v>South</v>
      </c>
      <c r="K8293" s="11" t="str">
        <f t="shared" si="777"/>
        <v>2000s</v>
      </c>
      <c r="L8293" s="11" t="str">
        <f t="shared" si="778"/>
        <v>Cereal</v>
      </c>
      <c r="M8293" s="18">
        <f t="shared" si="779"/>
        <v>2.6348288897731796E-2</v>
      </c>
    </row>
    <row r="8294" spans="1:13">
      <c r="A8294" s="4">
        <v>2009</v>
      </c>
      <c r="B8294" s="5" t="s">
        <v>288</v>
      </c>
      <c r="C8294" s="5" t="s">
        <v>295</v>
      </c>
      <c r="D8294" s="5" t="s">
        <v>18</v>
      </c>
      <c r="E8294" s="5">
        <v>1020</v>
      </c>
      <c r="F8294" s="6">
        <v>225.49</v>
      </c>
      <c r="H8294" s="15" t="str">
        <f t="shared" si="774"/>
        <v>Low</v>
      </c>
      <c r="I8294" s="11" t="str">
        <f t="shared" si="775"/>
        <v>Medium</v>
      </c>
      <c r="J8294" s="11" t="str">
        <f t="shared" si="776"/>
        <v>South</v>
      </c>
      <c r="K8294" s="11" t="str">
        <f t="shared" si="777"/>
        <v>2000s</v>
      </c>
      <c r="L8294" s="11" t="str">
        <f t="shared" si="778"/>
        <v>Fiber</v>
      </c>
      <c r="M8294" s="18">
        <f t="shared" si="779"/>
        <v>0.22106862745098041</v>
      </c>
    </row>
    <row r="8295" spans="1:13">
      <c r="A8295" s="4">
        <v>2010</v>
      </c>
      <c r="B8295" s="5" t="s">
        <v>288</v>
      </c>
      <c r="C8295" s="5" t="s">
        <v>295</v>
      </c>
      <c r="D8295" s="5" t="s">
        <v>15</v>
      </c>
      <c r="E8295" s="5">
        <v>87510</v>
      </c>
      <c r="F8295" s="6">
        <v>2492.9699999999998</v>
      </c>
      <c r="H8295" s="15" t="str">
        <f t="shared" si="774"/>
        <v>Medium</v>
      </c>
      <c r="I8295" s="11" t="str">
        <f t="shared" si="775"/>
        <v>Large</v>
      </c>
      <c r="J8295" s="11" t="str">
        <f t="shared" si="776"/>
        <v>South</v>
      </c>
      <c r="K8295" s="11" t="str">
        <f t="shared" si="777"/>
        <v>2010s</v>
      </c>
      <c r="L8295" s="11" t="str">
        <f t="shared" si="778"/>
        <v>Cereal</v>
      </c>
      <c r="M8295" s="18">
        <f t="shared" si="779"/>
        <v>2.8487829962290021E-2</v>
      </c>
    </row>
    <row r="8296" spans="1:13">
      <c r="A8296" s="4">
        <v>2010</v>
      </c>
      <c r="B8296" s="5" t="s">
        <v>288</v>
      </c>
      <c r="C8296" s="5" t="s">
        <v>295</v>
      </c>
      <c r="D8296" s="5" t="s">
        <v>18</v>
      </c>
      <c r="E8296" s="5">
        <v>500</v>
      </c>
      <c r="F8296" s="6">
        <v>240</v>
      </c>
      <c r="H8296" s="15" t="str">
        <f t="shared" si="774"/>
        <v>Low</v>
      </c>
      <c r="I8296" s="11" t="str">
        <f t="shared" si="775"/>
        <v>Small</v>
      </c>
      <c r="J8296" s="11" t="str">
        <f t="shared" si="776"/>
        <v>South</v>
      </c>
      <c r="K8296" s="11" t="str">
        <f t="shared" si="777"/>
        <v>2010s</v>
      </c>
      <c r="L8296" s="11" t="str">
        <f t="shared" si="778"/>
        <v>Fiber</v>
      </c>
      <c r="M8296" s="18">
        <f t="shared" si="779"/>
        <v>0.48</v>
      </c>
    </row>
    <row r="8297" spans="1:13">
      <c r="A8297" s="4">
        <v>2011</v>
      </c>
      <c r="B8297" s="5" t="s">
        <v>288</v>
      </c>
      <c r="C8297" s="5" t="s">
        <v>295</v>
      </c>
      <c r="D8297" s="5" t="s">
        <v>15</v>
      </c>
      <c r="E8297" s="5">
        <v>84000</v>
      </c>
      <c r="F8297" s="6">
        <v>2671.55</v>
      </c>
      <c r="H8297" s="15" t="str">
        <f t="shared" si="774"/>
        <v>Medium</v>
      </c>
      <c r="I8297" s="11" t="str">
        <f t="shared" si="775"/>
        <v>Large</v>
      </c>
      <c r="J8297" s="11" t="str">
        <f t="shared" si="776"/>
        <v>South</v>
      </c>
      <c r="K8297" s="11" t="str">
        <f t="shared" si="777"/>
        <v>2010s</v>
      </c>
      <c r="L8297" s="11" t="str">
        <f t="shared" si="778"/>
        <v>Cereal</v>
      </c>
      <c r="M8297" s="18">
        <f t="shared" si="779"/>
        <v>3.1804166666666668E-2</v>
      </c>
    </row>
    <row r="8298" spans="1:13">
      <c r="A8298" s="4">
        <v>2011</v>
      </c>
      <c r="B8298" s="5" t="s">
        <v>288</v>
      </c>
      <c r="C8298" s="5" t="s">
        <v>295</v>
      </c>
      <c r="D8298" s="5" t="s">
        <v>16</v>
      </c>
      <c r="E8298" s="5">
        <v>70</v>
      </c>
      <c r="F8298" s="6">
        <v>3857.14</v>
      </c>
      <c r="H8298" s="15" t="str">
        <f t="shared" si="774"/>
        <v>High</v>
      </c>
      <c r="I8298" s="11" t="str">
        <f t="shared" si="775"/>
        <v>Small</v>
      </c>
      <c r="J8298" s="11" t="str">
        <f t="shared" si="776"/>
        <v>South</v>
      </c>
      <c r="K8298" s="11" t="str">
        <f t="shared" si="777"/>
        <v>2010s</v>
      </c>
      <c r="L8298" s="11" t="str">
        <f t="shared" si="778"/>
        <v>Cereal</v>
      </c>
      <c r="M8298" s="18">
        <f t="shared" si="779"/>
        <v>55.101999999999997</v>
      </c>
    </row>
    <row r="8299" spans="1:13">
      <c r="A8299" s="4">
        <v>2011</v>
      </c>
      <c r="B8299" s="5" t="s">
        <v>288</v>
      </c>
      <c r="C8299" s="5" t="s">
        <v>295</v>
      </c>
      <c r="D8299" s="5" t="s">
        <v>18</v>
      </c>
      <c r="E8299" s="5">
        <v>400</v>
      </c>
      <c r="F8299" s="6">
        <v>275</v>
      </c>
      <c r="H8299" s="15" t="str">
        <f t="shared" si="774"/>
        <v>Low</v>
      </c>
      <c r="I8299" s="11" t="str">
        <f t="shared" si="775"/>
        <v>Small</v>
      </c>
      <c r="J8299" s="11" t="str">
        <f t="shared" si="776"/>
        <v>South</v>
      </c>
      <c r="K8299" s="11" t="str">
        <f t="shared" si="777"/>
        <v>2010s</v>
      </c>
      <c r="L8299" s="11" t="str">
        <f t="shared" si="778"/>
        <v>Fiber</v>
      </c>
      <c r="M8299" s="18">
        <f t="shared" si="779"/>
        <v>0.6875</v>
      </c>
    </row>
    <row r="8300" spans="1:13">
      <c r="A8300" s="4">
        <v>2012</v>
      </c>
      <c r="B8300" s="5" t="s">
        <v>288</v>
      </c>
      <c r="C8300" s="5" t="s">
        <v>295</v>
      </c>
      <c r="D8300" s="5" t="s">
        <v>15</v>
      </c>
      <c r="E8300" s="5">
        <v>79200</v>
      </c>
      <c r="F8300" s="6">
        <v>2389.27</v>
      </c>
      <c r="H8300" s="15" t="str">
        <f t="shared" si="774"/>
        <v>Medium</v>
      </c>
      <c r="I8300" s="11" t="str">
        <f t="shared" si="775"/>
        <v>Large</v>
      </c>
      <c r="J8300" s="11" t="str">
        <f t="shared" si="776"/>
        <v>South</v>
      </c>
      <c r="K8300" s="11" t="str">
        <f t="shared" si="777"/>
        <v>2010s</v>
      </c>
      <c r="L8300" s="11" t="str">
        <f t="shared" si="778"/>
        <v>Cereal</v>
      </c>
      <c r="M8300" s="18">
        <f t="shared" si="779"/>
        <v>3.0167550505050506E-2</v>
      </c>
    </row>
    <row r="8301" spans="1:13">
      <c r="A8301" s="4">
        <v>2012</v>
      </c>
      <c r="B8301" s="5" t="s">
        <v>288</v>
      </c>
      <c r="C8301" s="5" t="s">
        <v>295</v>
      </c>
      <c r="D8301" s="5" t="s">
        <v>18</v>
      </c>
      <c r="E8301" s="5">
        <v>340</v>
      </c>
      <c r="F8301" s="6">
        <v>294.12</v>
      </c>
      <c r="H8301" s="15" t="str">
        <f t="shared" si="774"/>
        <v>Low</v>
      </c>
      <c r="I8301" s="11" t="str">
        <f t="shared" si="775"/>
        <v>Small</v>
      </c>
      <c r="J8301" s="11" t="str">
        <f t="shared" si="776"/>
        <v>South</v>
      </c>
      <c r="K8301" s="11" t="str">
        <f t="shared" si="777"/>
        <v>2010s</v>
      </c>
      <c r="L8301" s="11" t="str">
        <f t="shared" si="778"/>
        <v>Fiber</v>
      </c>
      <c r="M8301" s="18">
        <f t="shared" si="779"/>
        <v>0.86505882352941177</v>
      </c>
    </row>
    <row r="8302" spans="1:13">
      <c r="A8302" s="4">
        <v>2013</v>
      </c>
      <c r="B8302" s="5" t="s">
        <v>288</v>
      </c>
      <c r="C8302" s="5" t="s">
        <v>295</v>
      </c>
      <c r="D8302" s="5" t="s">
        <v>15</v>
      </c>
      <c r="E8302" s="5">
        <v>82900</v>
      </c>
      <c r="F8302" s="6">
        <v>2871.77</v>
      </c>
      <c r="H8302" s="15" t="str">
        <f t="shared" si="774"/>
        <v>Medium</v>
      </c>
      <c r="I8302" s="11" t="str">
        <f t="shared" si="775"/>
        <v>Large</v>
      </c>
      <c r="J8302" s="11" t="str">
        <f t="shared" si="776"/>
        <v>South</v>
      </c>
      <c r="K8302" s="11" t="str">
        <f t="shared" si="777"/>
        <v>2010s</v>
      </c>
      <c r="L8302" s="11" t="str">
        <f t="shared" si="778"/>
        <v>Cereal</v>
      </c>
      <c r="M8302" s="18">
        <f t="shared" si="779"/>
        <v>3.4641375150784075E-2</v>
      </c>
    </row>
    <row r="8303" spans="1:13">
      <c r="A8303" s="4">
        <v>2013</v>
      </c>
      <c r="B8303" s="5" t="s">
        <v>288</v>
      </c>
      <c r="C8303" s="5" t="s">
        <v>295</v>
      </c>
      <c r="D8303" s="5" t="s">
        <v>16</v>
      </c>
      <c r="E8303" s="5">
        <v>50</v>
      </c>
      <c r="F8303" s="6">
        <v>1400</v>
      </c>
      <c r="H8303" s="15" t="str">
        <f t="shared" si="774"/>
        <v>Medium</v>
      </c>
      <c r="I8303" s="11" t="str">
        <f t="shared" si="775"/>
        <v>Small</v>
      </c>
      <c r="J8303" s="11" t="str">
        <f t="shared" si="776"/>
        <v>South</v>
      </c>
      <c r="K8303" s="11" t="str">
        <f t="shared" si="777"/>
        <v>2010s</v>
      </c>
      <c r="L8303" s="11" t="str">
        <f t="shared" si="778"/>
        <v>Cereal</v>
      </c>
      <c r="M8303" s="18">
        <f t="shared" si="779"/>
        <v>28</v>
      </c>
    </row>
    <row r="8304" spans="1:13">
      <c r="A8304" s="4">
        <v>2014</v>
      </c>
      <c r="B8304" s="5" t="s">
        <v>288</v>
      </c>
      <c r="C8304" s="5" t="s">
        <v>295</v>
      </c>
      <c r="D8304" s="5" t="s">
        <v>15</v>
      </c>
      <c r="E8304" s="5">
        <v>82910</v>
      </c>
      <c r="F8304" s="6">
        <v>2851.28</v>
      </c>
      <c r="H8304" s="15" t="str">
        <f t="shared" si="774"/>
        <v>Medium</v>
      </c>
      <c r="I8304" s="11" t="str">
        <f t="shared" si="775"/>
        <v>Large</v>
      </c>
      <c r="J8304" s="11" t="str">
        <f t="shared" si="776"/>
        <v>South</v>
      </c>
      <c r="K8304" s="11" t="str">
        <f t="shared" si="777"/>
        <v>2010s</v>
      </c>
      <c r="L8304" s="11" t="str">
        <f t="shared" si="778"/>
        <v>Cereal</v>
      </c>
      <c r="M8304" s="18">
        <f t="shared" si="779"/>
        <v>3.4390061512483416E-2</v>
      </c>
    </row>
    <row r="8305" spans="1:13">
      <c r="A8305" s="4">
        <v>2014</v>
      </c>
      <c r="B8305" s="5" t="s">
        <v>288</v>
      </c>
      <c r="C8305" s="5" t="s">
        <v>295</v>
      </c>
      <c r="D8305" s="5" t="s">
        <v>16</v>
      </c>
      <c r="E8305" s="5">
        <v>60</v>
      </c>
      <c r="F8305" s="6">
        <v>1000</v>
      </c>
      <c r="H8305" s="15" t="str">
        <f t="shared" si="774"/>
        <v>Medium</v>
      </c>
      <c r="I8305" s="11" t="str">
        <f t="shared" si="775"/>
        <v>Small</v>
      </c>
      <c r="J8305" s="11" t="str">
        <f t="shared" si="776"/>
        <v>South</v>
      </c>
      <c r="K8305" s="11" t="str">
        <f t="shared" si="777"/>
        <v>2010s</v>
      </c>
      <c r="L8305" s="11" t="str">
        <f t="shared" si="778"/>
        <v>Cereal</v>
      </c>
      <c r="M8305" s="18">
        <f t="shared" si="779"/>
        <v>16.666666666666668</v>
      </c>
    </row>
    <row r="8306" spans="1:13">
      <c r="A8306" s="4">
        <v>2015</v>
      </c>
      <c r="B8306" s="5" t="s">
        <v>288</v>
      </c>
      <c r="C8306" s="5" t="s">
        <v>295</v>
      </c>
      <c r="D8306" s="5" t="s">
        <v>15</v>
      </c>
      <c r="E8306" s="5">
        <v>81120</v>
      </c>
      <c r="F8306" s="6">
        <v>2816.32</v>
      </c>
      <c r="H8306" s="15" t="str">
        <f t="shared" si="774"/>
        <v>Medium</v>
      </c>
      <c r="I8306" s="11" t="str">
        <f t="shared" si="775"/>
        <v>Large</v>
      </c>
      <c r="J8306" s="11" t="str">
        <f t="shared" si="776"/>
        <v>South</v>
      </c>
      <c r="K8306" s="11" t="str">
        <f t="shared" si="777"/>
        <v>2010s</v>
      </c>
      <c r="L8306" s="11" t="str">
        <f t="shared" si="778"/>
        <v>Cereal</v>
      </c>
      <c r="M8306" s="18">
        <f t="shared" si="779"/>
        <v>3.471794871794872E-2</v>
      </c>
    </row>
    <row r="8307" spans="1:13">
      <c r="A8307" s="4">
        <v>2015</v>
      </c>
      <c r="B8307" s="5" t="s">
        <v>288</v>
      </c>
      <c r="C8307" s="5" t="s">
        <v>295</v>
      </c>
      <c r="D8307" s="5" t="s">
        <v>16</v>
      </c>
      <c r="E8307" s="5">
        <v>50</v>
      </c>
      <c r="F8307" s="6">
        <v>1200</v>
      </c>
      <c r="H8307" s="15" t="str">
        <f t="shared" si="774"/>
        <v>Medium</v>
      </c>
      <c r="I8307" s="11" t="str">
        <f t="shared" si="775"/>
        <v>Small</v>
      </c>
      <c r="J8307" s="11" t="str">
        <f t="shared" si="776"/>
        <v>South</v>
      </c>
      <c r="K8307" s="11" t="str">
        <f t="shared" si="777"/>
        <v>2010s</v>
      </c>
      <c r="L8307" s="11" t="str">
        <f t="shared" si="778"/>
        <v>Cereal</v>
      </c>
      <c r="M8307" s="18">
        <f t="shared" si="779"/>
        <v>24</v>
      </c>
    </row>
    <row r="8308" spans="1:13">
      <c r="A8308" s="4">
        <v>2015</v>
      </c>
      <c r="B8308" s="5" t="s">
        <v>288</v>
      </c>
      <c r="C8308" s="5" t="s">
        <v>295</v>
      </c>
      <c r="D8308" s="5" t="s">
        <v>18</v>
      </c>
      <c r="E8308" s="5">
        <v>110</v>
      </c>
      <c r="F8308" s="6">
        <v>1818.18</v>
      </c>
      <c r="H8308" s="15" t="str">
        <f t="shared" si="774"/>
        <v>Medium</v>
      </c>
      <c r="I8308" s="11" t="str">
        <f t="shared" si="775"/>
        <v>Small</v>
      </c>
      <c r="J8308" s="11" t="str">
        <f t="shared" si="776"/>
        <v>South</v>
      </c>
      <c r="K8308" s="11" t="str">
        <f t="shared" si="777"/>
        <v>2010s</v>
      </c>
      <c r="L8308" s="11" t="str">
        <f t="shared" si="778"/>
        <v>Fiber</v>
      </c>
      <c r="M8308" s="18">
        <f t="shared" si="779"/>
        <v>16.528909090909092</v>
      </c>
    </row>
    <row r="8309" spans="1:13">
      <c r="A8309" s="4">
        <v>2016</v>
      </c>
      <c r="B8309" s="5" t="s">
        <v>288</v>
      </c>
      <c r="C8309" s="5" t="s">
        <v>295</v>
      </c>
      <c r="D8309" s="5" t="s">
        <v>15</v>
      </c>
      <c r="E8309" s="5">
        <v>65510</v>
      </c>
      <c r="F8309" s="6">
        <v>2202.23</v>
      </c>
      <c r="H8309" s="15" t="str">
        <f t="shared" si="774"/>
        <v>Medium</v>
      </c>
      <c r="I8309" s="11" t="str">
        <f t="shared" si="775"/>
        <v>Large</v>
      </c>
      <c r="J8309" s="11" t="str">
        <f t="shared" si="776"/>
        <v>South</v>
      </c>
      <c r="K8309" s="11" t="str">
        <f t="shared" si="777"/>
        <v>2010s</v>
      </c>
      <c r="L8309" s="11" t="str">
        <f t="shared" si="778"/>
        <v>Cereal</v>
      </c>
      <c r="M8309" s="18">
        <f t="shared" si="779"/>
        <v>3.3616699740497635E-2</v>
      </c>
    </row>
    <row r="8310" spans="1:13">
      <c r="A8310" s="4">
        <v>2016</v>
      </c>
      <c r="B8310" s="5" t="s">
        <v>288</v>
      </c>
      <c r="C8310" s="5" t="s">
        <v>295</v>
      </c>
      <c r="D8310" s="5" t="s">
        <v>16</v>
      </c>
      <c r="E8310" s="5">
        <v>60</v>
      </c>
      <c r="F8310" s="6">
        <v>881.36</v>
      </c>
      <c r="H8310" s="15" t="str">
        <f t="shared" si="774"/>
        <v>Low</v>
      </c>
      <c r="I8310" s="11" t="str">
        <f t="shared" si="775"/>
        <v>Small</v>
      </c>
      <c r="J8310" s="11" t="str">
        <f t="shared" si="776"/>
        <v>South</v>
      </c>
      <c r="K8310" s="11" t="str">
        <f t="shared" si="777"/>
        <v>2010s</v>
      </c>
      <c r="L8310" s="11" t="str">
        <f t="shared" si="778"/>
        <v>Cereal</v>
      </c>
      <c r="M8310" s="18">
        <f t="shared" si="779"/>
        <v>14.689333333333334</v>
      </c>
    </row>
    <row r="8311" spans="1:13">
      <c r="A8311" s="4">
        <v>2016</v>
      </c>
      <c r="B8311" s="5" t="s">
        <v>288</v>
      </c>
      <c r="C8311" s="5" t="s">
        <v>295</v>
      </c>
      <c r="D8311" s="5" t="s">
        <v>18</v>
      </c>
      <c r="E8311" s="5">
        <v>80</v>
      </c>
      <c r="F8311" s="6">
        <v>270</v>
      </c>
      <c r="H8311" s="15" t="str">
        <f t="shared" si="774"/>
        <v>Low</v>
      </c>
      <c r="I8311" s="11" t="str">
        <f t="shared" si="775"/>
        <v>Small</v>
      </c>
      <c r="J8311" s="11" t="str">
        <f t="shared" si="776"/>
        <v>South</v>
      </c>
      <c r="K8311" s="11" t="str">
        <f t="shared" si="777"/>
        <v>2010s</v>
      </c>
      <c r="L8311" s="11" t="str">
        <f t="shared" si="778"/>
        <v>Fiber</v>
      </c>
      <c r="M8311" s="18">
        <f t="shared" si="779"/>
        <v>3.375</v>
      </c>
    </row>
    <row r="8312" spans="1:13">
      <c r="A8312" s="4">
        <v>2017</v>
      </c>
      <c r="B8312" s="5" t="s">
        <v>288</v>
      </c>
      <c r="C8312" s="5" t="s">
        <v>295</v>
      </c>
      <c r="D8312" s="5" t="s">
        <v>15</v>
      </c>
      <c r="E8312" s="5">
        <v>75280</v>
      </c>
      <c r="F8312" s="6">
        <v>2638.64</v>
      </c>
      <c r="H8312" s="15" t="str">
        <f t="shared" si="774"/>
        <v>Medium</v>
      </c>
      <c r="I8312" s="11" t="str">
        <f t="shared" si="775"/>
        <v>Large</v>
      </c>
      <c r="J8312" s="11" t="str">
        <f t="shared" si="776"/>
        <v>South</v>
      </c>
      <c r="K8312" s="11" t="str">
        <f t="shared" si="777"/>
        <v>2010s</v>
      </c>
      <c r="L8312" s="11" t="str">
        <f t="shared" si="778"/>
        <v>Cereal</v>
      </c>
      <c r="M8312" s="18">
        <f t="shared" si="779"/>
        <v>3.5051009564293301E-2</v>
      </c>
    </row>
    <row r="8313" spans="1:13">
      <c r="A8313" s="4">
        <v>2017</v>
      </c>
      <c r="B8313" s="5" t="s">
        <v>288</v>
      </c>
      <c r="C8313" s="5" t="s">
        <v>295</v>
      </c>
      <c r="D8313" s="5" t="s">
        <v>16</v>
      </c>
      <c r="E8313" s="5">
        <v>60</v>
      </c>
      <c r="F8313" s="6">
        <v>2233.79</v>
      </c>
      <c r="H8313" s="15" t="str">
        <f t="shared" si="774"/>
        <v>Medium</v>
      </c>
      <c r="I8313" s="11" t="str">
        <f t="shared" si="775"/>
        <v>Small</v>
      </c>
      <c r="J8313" s="11" t="str">
        <f t="shared" si="776"/>
        <v>South</v>
      </c>
      <c r="K8313" s="11" t="str">
        <f t="shared" si="777"/>
        <v>2010s</v>
      </c>
      <c r="L8313" s="11" t="str">
        <f t="shared" si="778"/>
        <v>Cereal</v>
      </c>
      <c r="M8313" s="18">
        <f t="shared" si="779"/>
        <v>37.229833333333332</v>
      </c>
    </row>
    <row r="8314" spans="1:13">
      <c r="A8314" s="4">
        <v>2017</v>
      </c>
      <c r="B8314" s="5" t="s">
        <v>288</v>
      </c>
      <c r="C8314" s="5" t="s">
        <v>295</v>
      </c>
      <c r="D8314" s="5" t="s">
        <v>18</v>
      </c>
      <c r="E8314" s="5">
        <v>80</v>
      </c>
      <c r="F8314" s="6">
        <v>282.86</v>
      </c>
      <c r="H8314" s="15" t="str">
        <f t="shared" si="774"/>
        <v>Low</v>
      </c>
      <c r="I8314" s="11" t="str">
        <f t="shared" si="775"/>
        <v>Small</v>
      </c>
      <c r="J8314" s="11" t="str">
        <f t="shared" si="776"/>
        <v>South</v>
      </c>
      <c r="K8314" s="11" t="str">
        <f t="shared" si="777"/>
        <v>2010s</v>
      </c>
      <c r="L8314" s="11" t="str">
        <f t="shared" si="778"/>
        <v>Fiber</v>
      </c>
      <c r="M8314" s="18">
        <f t="shared" si="779"/>
        <v>3.5357500000000002</v>
      </c>
    </row>
    <row r="8315" spans="1:13">
      <c r="A8315" s="4">
        <v>2008</v>
      </c>
      <c r="B8315" s="5" t="s">
        <v>288</v>
      </c>
      <c r="C8315" s="5" t="s">
        <v>296</v>
      </c>
      <c r="D8315" s="5" t="s">
        <v>15</v>
      </c>
      <c r="E8315" s="5">
        <v>6540</v>
      </c>
      <c r="F8315" s="6">
        <v>2399.08</v>
      </c>
      <c r="H8315" s="15" t="str">
        <f t="shared" si="774"/>
        <v>Medium</v>
      </c>
      <c r="I8315" s="11" t="str">
        <f t="shared" si="775"/>
        <v>Large</v>
      </c>
      <c r="J8315" s="11" t="str">
        <f t="shared" si="776"/>
        <v>South</v>
      </c>
      <c r="K8315" s="11" t="str">
        <f t="shared" si="777"/>
        <v>2000s</v>
      </c>
      <c r="L8315" s="11" t="str">
        <f t="shared" si="778"/>
        <v>Cereal</v>
      </c>
      <c r="M8315" s="18">
        <f t="shared" si="779"/>
        <v>0.36683180428134554</v>
      </c>
    </row>
    <row r="8316" spans="1:13">
      <c r="A8316" s="4">
        <v>2009</v>
      </c>
      <c r="B8316" s="5" t="s">
        <v>288</v>
      </c>
      <c r="C8316" s="5" t="s">
        <v>296</v>
      </c>
      <c r="D8316" s="5" t="s">
        <v>15</v>
      </c>
      <c r="E8316" s="5">
        <v>6450</v>
      </c>
      <c r="F8316" s="6">
        <v>2432.56</v>
      </c>
      <c r="H8316" s="15" t="str">
        <f t="shared" si="774"/>
        <v>Medium</v>
      </c>
      <c r="I8316" s="11" t="str">
        <f t="shared" si="775"/>
        <v>Large</v>
      </c>
      <c r="J8316" s="11" t="str">
        <f t="shared" si="776"/>
        <v>South</v>
      </c>
      <c r="K8316" s="11" t="str">
        <f t="shared" si="777"/>
        <v>2000s</v>
      </c>
      <c r="L8316" s="11" t="str">
        <f t="shared" si="778"/>
        <v>Cereal</v>
      </c>
      <c r="M8316" s="18">
        <f t="shared" si="779"/>
        <v>0.37714108527131784</v>
      </c>
    </row>
    <row r="8317" spans="1:13">
      <c r="A8317" s="4">
        <v>2010</v>
      </c>
      <c r="B8317" s="5" t="s">
        <v>288</v>
      </c>
      <c r="C8317" s="5" t="s">
        <v>296</v>
      </c>
      <c r="D8317" s="5" t="s">
        <v>15</v>
      </c>
      <c r="E8317" s="5">
        <v>6330</v>
      </c>
      <c r="F8317" s="6">
        <v>2178.52</v>
      </c>
      <c r="H8317" s="15" t="str">
        <f t="shared" si="774"/>
        <v>Medium</v>
      </c>
      <c r="I8317" s="11" t="str">
        <f t="shared" si="775"/>
        <v>Large</v>
      </c>
      <c r="J8317" s="11" t="str">
        <f t="shared" si="776"/>
        <v>South</v>
      </c>
      <c r="K8317" s="11" t="str">
        <f t="shared" si="777"/>
        <v>2010s</v>
      </c>
      <c r="L8317" s="11" t="str">
        <f t="shared" si="778"/>
        <v>Cereal</v>
      </c>
      <c r="M8317" s="18">
        <f t="shared" si="779"/>
        <v>0.34415797788309638</v>
      </c>
    </row>
    <row r="8318" spans="1:13">
      <c r="A8318" s="4">
        <v>2011</v>
      </c>
      <c r="B8318" s="5" t="s">
        <v>288</v>
      </c>
      <c r="C8318" s="5" t="s">
        <v>296</v>
      </c>
      <c r="D8318" s="5" t="s">
        <v>15</v>
      </c>
      <c r="E8318" s="5">
        <v>4900</v>
      </c>
      <c r="F8318" s="6">
        <v>2808.16</v>
      </c>
      <c r="H8318" s="15" t="str">
        <f t="shared" si="774"/>
        <v>Medium</v>
      </c>
      <c r="I8318" s="11" t="str">
        <f t="shared" si="775"/>
        <v>Medium</v>
      </c>
      <c r="J8318" s="11" t="str">
        <f t="shared" si="776"/>
        <v>South</v>
      </c>
      <c r="K8318" s="11" t="str">
        <f t="shared" si="777"/>
        <v>2010s</v>
      </c>
      <c r="L8318" s="11" t="str">
        <f t="shared" si="778"/>
        <v>Cereal</v>
      </c>
      <c r="M8318" s="18">
        <f t="shared" si="779"/>
        <v>0.57309387755102037</v>
      </c>
    </row>
    <row r="8319" spans="1:13">
      <c r="A8319" s="4">
        <v>2012</v>
      </c>
      <c r="B8319" s="5" t="s">
        <v>288</v>
      </c>
      <c r="C8319" s="5" t="s">
        <v>296</v>
      </c>
      <c r="D8319" s="5" t="s">
        <v>15</v>
      </c>
      <c r="E8319" s="5">
        <v>3670</v>
      </c>
      <c r="F8319" s="6">
        <v>2444.14</v>
      </c>
      <c r="H8319" s="15" t="str">
        <f t="shared" si="774"/>
        <v>Medium</v>
      </c>
      <c r="I8319" s="11" t="str">
        <f t="shared" si="775"/>
        <v>Medium</v>
      </c>
      <c r="J8319" s="11" t="str">
        <f t="shared" si="776"/>
        <v>South</v>
      </c>
      <c r="K8319" s="11" t="str">
        <f t="shared" si="777"/>
        <v>2010s</v>
      </c>
      <c r="L8319" s="11" t="str">
        <f t="shared" si="778"/>
        <v>Cereal</v>
      </c>
      <c r="M8319" s="18">
        <f t="shared" si="779"/>
        <v>0.66597820163487731</v>
      </c>
    </row>
    <row r="8320" spans="1:13">
      <c r="A8320" s="4">
        <v>2013</v>
      </c>
      <c r="B8320" s="5" t="s">
        <v>288</v>
      </c>
      <c r="C8320" s="5" t="s">
        <v>296</v>
      </c>
      <c r="D8320" s="5" t="s">
        <v>15</v>
      </c>
      <c r="E8320" s="5">
        <v>3830</v>
      </c>
      <c r="F8320" s="6">
        <v>2814.62</v>
      </c>
      <c r="H8320" s="15" t="str">
        <f t="shared" si="774"/>
        <v>Medium</v>
      </c>
      <c r="I8320" s="11" t="str">
        <f t="shared" si="775"/>
        <v>Medium</v>
      </c>
      <c r="J8320" s="11" t="str">
        <f t="shared" si="776"/>
        <v>South</v>
      </c>
      <c r="K8320" s="11" t="str">
        <f t="shared" si="777"/>
        <v>2010s</v>
      </c>
      <c r="L8320" s="11" t="str">
        <f t="shared" si="778"/>
        <v>Cereal</v>
      </c>
      <c r="M8320" s="18">
        <f t="shared" si="779"/>
        <v>0.73488772845952999</v>
      </c>
    </row>
    <row r="8321" spans="1:13">
      <c r="A8321" s="4">
        <v>2014</v>
      </c>
      <c r="B8321" s="5" t="s">
        <v>288</v>
      </c>
      <c r="C8321" s="5" t="s">
        <v>296</v>
      </c>
      <c r="D8321" s="5" t="s">
        <v>15</v>
      </c>
      <c r="E8321" s="5">
        <v>3920</v>
      </c>
      <c r="F8321" s="6">
        <v>2734.69</v>
      </c>
      <c r="H8321" s="15" t="str">
        <f t="shared" si="774"/>
        <v>Medium</v>
      </c>
      <c r="I8321" s="11" t="str">
        <f t="shared" si="775"/>
        <v>Medium</v>
      </c>
      <c r="J8321" s="11" t="str">
        <f t="shared" si="776"/>
        <v>South</v>
      </c>
      <c r="K8321" s="11" t="str">
        <f t="shared" si="777"/>
        <v>2010s</v>
      </c>
      <c r="L8321" s="11" t="str">
        <f t="shared" si="778"/>
        <v>Cereal</v>
      </c>
      <c r="M8321" s="18">
        <f t="shared" si="779"/>
        <v>0.69762500000000005</v>
      </c>
    </row>
    <row r="8322" spans="1:13">
      <c r="A8322" s="4">
        <v>2015</v>
      </c>
      <c r="B8322" s="5" t="s">
        <v>288</v>
      </c>
      <c r="C8322" s="5" t="s">
        <v>296</v>
      </c>
      <c r="D8322" s="5" t="s">
        <v>15</v>
      </c>
      <c r="E8322" s="5">
        <v>4090</v>
      </c>
      <c r="F8322" s="6">
        <v>2872.86</v>
      </c>
      <c r="H8322" s="15" t="str">
        <f t="shared" si="774"/>
        <v>Medium</v>
      </c>
      <c r="I8322" s="11" t="str">
        <f t="shared" si="775"/>
        <v>Medium</v>
      </c>
      <c r="J8322" s="11" t="str">
        <f t="shared" si="776"/>
        <v>South</v>
      </c>
      <c r="K8322" s="11" t="str">
        <f t="shared" si="777"/>
        <v>2010s</v>
      </c>
      <c r="L8322" s="11" t="str">
        <f t="shared" si="778"/>
        <v>Cereal</v>
      </c>
      <c r="M8322" s="18">
        <f t="shared" si="779"/>
        <v>0.70241075794621033</v>
      </c>
    </row>
    <row r="8323" spans="1:13">
      <c r="A8323" s="4">
        <v>2016</v>
      </c>
      <c r="B8323" s="5" t="s">
        <v>288</v>
      </c>
      <c r="C8323" s="5" t="s">
        <v>296</v>
      </c>
      <c r="D8323" s="5" t="s">
        <v>15</v>
      </c>
      <c r="E8323" s="5">
        <v>3940</v>
      </c>
      <c r="F8323" s="6">
        <v>2849.57</v>
      </c>
      <c r="H8323" s="15" t="str">
        <f t="shared" ref="H8323:H8386" si="780">IF(F8323&lt;1000,"Low",IF(F8323&lt;3000,"Medium","High"))</f>
        <v>Medium</v>
      </c>
      <c r="I8323" s="11" t="str">
        <f t="shared" ref="I8323:I8386" si="781">IF(E8323&lt;1000,"Small",IF(E8323&lt;5000,"Medium","Large"))</f>
        <v>Medium</v>
      </c>
      <c r="J8323" s="11" t="str">
        <f t="shared" ref="J8323:J8386" si="782">IF(OR(B8323="Punjab",B8323="Haryana",B8323="Himachal Pradesh",B8323="Jammu and Kashmir",B8323="Uttarakhand",B8323="Delhi",B8323="Chandigarh"),"North",IF(OR(B8323="Tamil Nadu",B8323="Karnataka",B8323="Kerala",B8323="Andhra Pradesh",B8323="Telangana"),"South",IF(OR(B8323="Maharashtra",B8323="Gujarat",B8323="Goa",B8323="Rajasthan"),"West",IF(OR(B8323="West Bengal",B8323="Bihar",B8323="Jharkhand",B8323="Odisha",B8323="Assam",B8323="Sikkim",B8323="Arunachal Pradesh",B8323="Manipur",B8323="Meghalaya",B8323="Mizoram",B8323="Nagaland",B8323="Tripura"),"East","Central"))))</f>
        <v>South</v>
      </c>
      <c r="K8323" s="11" t="str">
        <f t="shared" ref="K8323:K8386" si="783">LEFT(A8323,3)&amp;"0s"</f>
        <v>2010s</v>
      </c>
      <c r="L8323" s="11" t="str">
        <f t="shared" ref="L8323:L8386" si="784">IF(D8323="Rice","Cereal",IF(D8323="Maize","Cereal",IF(D8323="Chickpea","Pulse",IF(D8323="Cotton","Fiber","Other"))))</f>
        <v>Cereal</v>
      </c>
      <c r="M8323" s="18">
        <f t="shared" ref="M8323:M8386" si="785">F8323/E8323</f>
        <v>0.72324111675126912</v>
      </c>
    </row>
    <row r="8324" spans="1:13">
      <c r="A8324" s="4">
        <v>2017</v>
      </c>
      <c r="B8324" s="5" t="s">
        <v>288</v>
      </c>
      <c r="C8324" s="5" t="s">
        <v>296</v>
      </c>
      <c r="D8324" s="5" t="s">
        <v>15</v>
      </c>
      <c r="E8324" s="5">
        <v>5010</v>
      </c>
      <c r="F8324" s="6">
        <v>2623.75</v>
      </c>
      <c r="H8324" s="15" t="str">
        <f t="shared" si="780"/>
        <v>Medium</v>
      </c>
      <c r="I8324" s="11" t="str">
        <f t="shared" si="781"/>
        <v>Large</v>
      </c>
      <c r="J8324" s="11" t="str">
        <f t="shared" si="782"/>
        <v>South</v>
      </c>
      <c r="K8324" s="11" t="str">
        <f t="shared" si="783"/>
        <v>2010s</v>
      </c>
      <c r="L8324" s="11" t="str">
        <f t="shared" si="784"/>
        <v>Cereal</v>
      </c>
      <c r="M8324" s="18">
        <f t="shared" si="785"/>
        <v>0.52370259481037928</v>
      </c>
    </row>
    <row r="8325" spans="1:13">
      <c r="A8325" s="4">
        <v>2008</v>
      </c>
      <c r="B8325" s="5" t="s">
        <v>288</v>
      </c>
      <c r="C8325" s="5" t="s">
        <v>297</v>
      </c>
      <c r="D8325" s="5" t="s">
        <v>15</v>
      </c>
      <c r="E8325" s="5">
        <v>27930</v>
      </c>
      <c r="F8325" s="6">
        <v>2574.65</v>
      </c>
      <c r="H8325" s="15" t="str">
        <f t="shared" si="780"/>
        <v>Medium</v>
      </c>
      <c r="I8325" s="11" t="str">
        <f t="shared" si="781"/>
        <v>Large</v>
      </c>
      <c r="J8325" s="11" t="str">
        <f t="shared" si="782"/>
        <v>South</v>
      </c>
      <c r="K8325" s="11" t="str">
        <f t="shared" si="783"/>
        <v>2000s</v>
      </c>
      <c r="L8325" s="11" t="str">
        <f t="shared" si="784"/>
        <v>Cereal</v>
      </c>
      <c r="M8325" s="18">
        <f t="shared" si="785"/>
        <v>9.2182241317579669E-2</v>
      </c>
    </row>
    <row r="8326" spans="1:13">
      <c r="A8326" s="4">
        <v>2009</v>
      </c>
      <c r="B8326" s="5" t="s">
        <v>288</v>
      </c>
      <c r="C8326" s="5" t="s">
        <v>297</v>
      </c>
      <c r="D8326" s="5" t="s">
        <v>15</v>
      </c>
      <c r="E8326" s="5">
        <v>25440</v>
      </c>
      <c r="F8326" s="6">
        <v>2509.83</v>
      </c>
      <c r="H8326" s="15" t="str">
        <f t="shared" si="780"/>
        <v>Medium</v>
      </c>
      <c r="I8326" s="11" t="str">
        <f t="shared" si="781"/>
        <v>Large</v>
      </c>
      <c r="J8326" s="11" t="str">
        <f t="shared" si="782"/>
        <v>South</v>
      </c>
      <c r="K8326" s="11" t="str">
        <f t="shared" si="783"/>
        <v>2000s</v>
      </c>
      <c r="L8326" s="11" t="str">
        <f t="shared" si="784"/>
        <v>Cereal</v>
      </c>
      <c r="M8326" s="18">
        <f t="shared" si="785"/>
        <v>9.8656839622641504E-2</v>
      </c>
    </row>
    <row r="8327" spans="1:13">
      <c r="A8327" s="4">
        <v>2010</v>
      </c>
      <c r="B8327" s="5" t="s">
        <v>288</v>
      </c>
      <c r="C8327" s="5" t="s">
        <v>297</v>
      </c>
      <c r="D8327" s="5" t="s">
        <v>15</v>
      </c>
      <c r="E8327" s="5">
        <v>20260</v>
      </c>
      <c r="F8327" s="6">
        <v>2619.94</v>
      </c>
      <c r="H8327" s="15" t="str">
        <f t="shared" si="780"/>
        <v>Medium</v>
      </c>
      <c r="I8327" s="11" t="str">
        <f t="shared" si="781"/>
        <v>Large</v>
      </c>
      <c r="J8327" s="11" t="str">
        <f t="shared" si="782"/>
        <v>South</v>
      </c>
      <c r="K8327" s="11" t="str">
        <f t="shared" si="783"/>
        <v>2010s</v>
      </c>
      <c r="L8327" s="11" t="str">
        <f t="shared" si="784"/>
        <v>Cereal</v>
      </c>
      <c r="M8327" s="18">
        <f t="shared" si="785"/>
        <v>0.12931589338598223</v>
      </c>
    </row>
    <row r="8328" spans="1:13">
      <c r="A8328" s="4">
        <v>2011</v>
      </c>
      <c r="B8328" s="5" t="s">
        <v>288</v>
      </c>
      <c r="C8328" s="5" t="s">
        <v>297</v>
      </c>
      <c r="D8328" s="5" t="s">
        <v>15</v>
      </c>
      <c r="E8328" s="5">
        <v>21170</v>
      </c>
      <c r="F8328" s="6">
        <v>2943.79</v>
      </c>
      <c r="H8328" s="15" t="str">
        <f t="shared" si="780"/>
        <v>Medium</v>
      </c>
      <c r="I8328" s="11" t="str">
        <f t="shared" si="781"/>
        <v>Large</v>
      </c>
      <c r="J8328" s="11" t="str">
        <f t="shared" si="782"/>
        <v>South</v>
      </c>
      <c r="K8328" s="11" t="str">
        <f t="shared" si="783"/>
        <v>2010s</v>
      </c>
      <c r="L8328" s="11" t="str">
        <f t="shared" si="784"/>
        <v>Cereal</v>
      </c>
      <c r="M8328" s="18">
        <f t="shared" si="785"/>
        <v>0.13905479452054795</v>
      </c>
    </row>
    <row r="8329" spans="1:13">
      <c r="A8329" s="4">
        <v>2012</v>
      </c>
      <c r="B8329" s="5" t="s">
        <v>288</v>
      </c>
      <c r="C8329" s="5" t="s">
        <v>297</v>
      </c>
      <c r="D8329" s="5" t="s">
        <v>15</v>
      </c>
      <c r="E8329" s="5">
        <v>23100</v>
      </c>
      <c r="F8329" s="6">
        <v>2925.11</v>
      </c>
      <c r="H8329" s="15" t="str">
        <f t="shared" si="780"/>
        <v>Medium</v>
      </c>
      <c r="I8329" s="11" t="str">
        <f t="shared" si="781"/>
        <v>Large</v>
      </c>
      <c r="J8329" s="11" t="str">
        <f t="shared" si="782"/>
        <v>South</v>
      </c>
      <c r="K8329" s="11" t="str">
        <f t="shared" si="783"/>
        <v>2010s</v>
      </c>
      <c r="L8329" s="11" t="str">
        <f t="shared" si="784"/>
        <v>Cereal</v>
      </c>
      <c r="M8329" s="18">
        <f t="shared" si="785"/>
        <v>0.12662813852813853</v>
      </c>
    </row>
    <row r="8330" spans="1:13">
      <c r="A8330" s="4">
        <v>2013</v>
      </c>
      <c r="B8330" s="5" t="s">
        <v>288</v>
      </c>
      <c r="C8330" s="5" t="s">
        <v>297</v>
      </c>
      <c r="D8330" s="5" t="s">
        <v>15</v>
      </c>
      <c r="E8330" s="5">
        <v>22270</v>
      </c>
      <c r="F8330" s="6">
        <v>2992.82</v>
      </c>
      <c r="H8330" s="15" t="str">
        <f t="shared" si="780"/>
        <v>Medium</v>
      </c>
      <c r="I8330" s="11" t="str">
        <f t="shared" si="781"/>
        <v>Large</v>
      </c>
      <c r="J8330" s="11" t="str">
        <f t="shared" si="782"/>
        <v>South</v>
      </c>
      <c r="K8330" s="11" t="str">
        <f t="shared" si="783"/>
        <v>2010s</v>
      </c>
      <c r="L8330" s="11" t="str">
        <f t="shared" si="784"/>
        <v>Cereal</v>
      </c>
      <c r="M8330" s="18">
        <f t="shared" si="785"/>
        <v>0.13438796587337226</v>
      </c>
    </row>
    <row r="8331" spans="1:13">
      <c r="A8331" s="4">
        <v>2014</v>
      </c>
      <c r="B8331" s="5" t="s">
        <v>288</v>
      </c>
      <c r="C8331" s="5" t="s">
        <v>297</v>
      </c>
      <c r="D8331" s="5" t="s">
        <v>15</v>
      </c>
      <c r="E8331" s="5">
        <v>24150</v>
      </c>
      <c r="F8331" s="6">
        <v>3147.83</v>
      </c>
      <c r="H8331" s="15" t="str">
        <f t="shared" si="780"/>
        <v>High</v>
      </c>
      <c r="I8331" s="11" t="str">
        <f t="shared" si="781"/>
        <v>Large</v>
      </c>
      <c r="J8331" s="11" t="str">
        <f t="shared" si="782"/>
        <v>South</v>
      </c>
      <c r="K8331" s="11" t="str">
        <f t="shared" si="783"/>
        <v>2010s</v>
      </c>
      <c r="L8331" s="11" t="str">
        <f t="shared" si="784"/>
        <v>Cereal</v>
      </c>
      <c r="M8331" s="18">
        <f t="shared" si="785"/>
        <v>0.13034492753623189</v>
      </c>
    </row>
    <row r="8332" spans="1:13">
      <c r="A8332" s="4">
        <v>2015</v>
      </c>
      <c r="B8332" s="5" t="s">
        <v>288</v>
      </c>
      <c r="C8332" s="5" t="s">
        <v>297</v>
      </c>
      <c r="D8332" s="5" t="s">
        <v>15</v>
      </c>
      <c r="E8332" s="5">
        <v>24630</v>
      </c>
      <c r="F8332" s="6">
        <v>3203</v>
      </c>
      <c r="H8332" s="15" t="str">
        <f t="shared" si="780"/>
        <v>High</v>
      </c>
      <c r="I8332" s="11" t="str">
        <f t="shared" si="781"/>
        <v>Large</v>
      </c>
      <c r="J8332" s="11" t="str">
        <f t="shared" si="782"/>
        <v>South</v>
      </c>
      <c r="K8332" s="11" t="str">
        <f t="shared" si="783"/>
        <v>2010s</v>
      </c>
      <c r="L8332" s="11" t="str">
        <f t="shared" si="784"/>
        <v>Cereal</v>
      </c>
      <c r="M8332" s="18">
        <f t="shared" si="785"/>
        <v>0.13004466098254161</v>
      </c>
    </row>
    <row r="8333" spans="1:13">
      <c r="A8333" s="4">
        <v>2016</v>
      </c>
      <c r="B8333" s="5" t="s">
        <v>288</v>
      </c>
      <c r="C8333" s="5" t="s">
        <v>297</v>
      </c>
      <c r="D8333" s="5" t="s">
        <v>15</v>
      </c>
      <c r="E8333" s="5">
        <v>21100</v>
      </c>
      <c r="F8333" s="6">
        <v>2724.08</v>
      </c>
      <c r="H8333" s="15" t="str">
        <f t="shared" si="780"/>
        <v>Medium</v>
      </c>
      <c r="I8333" s="11" t="str">
        <f t="shared" si="781"/>
        <v>Large</v>
      </c>
      <c r="J8333" s="11" t="str">
        <f t="shared" si="782"/>
        <v>South</v>
      </c>
      <c r="K8333" s="11" t="str">
        <f t="shared" si="783"/>
        <v>2010s</v>
      </c>
      <c r="L8333" s="11" t="str">
        <f t="shared" si="784"/>
        <v>Cereal</v>
      </c>
      <c r="M8333" s="18">
        <f t="shared" si="785"/>
        <v>0.12910331753554502</v>
      </c>
    </row>
    <row r="8334" spans="1:13">
      <c r="A8334" s="4">
        <v>2017</v>
      </c>
      <c r="B8334" s="5" t="s">
        <v>288</v>
      </c>
      <c r="C8334" s="5" t="s">
        <v>297</v>
      </c>
      <c r="D8334" s="5" t="s">
        <v>15</v>
      </c>
      <c r="E8334" s="5">
        <v>21480</v>
      </c>
      <c r="F8334" s="6">
        <v>3217.9</v>
      </c>
      <c r="H8334" s="15" t="str">
        <f t="shared" si="780"/>
        <v>High</v>
      </c>
      <c r="I8334" s="11" t="str">
        <f t="shared" si="781"/>
        <v>Large</v>
      </c>
      <c r="J8334" s="11" t="str">
        <f t="shared" si="782"/>
        <v>South</v>
      </c>
      <c r="K8334" s="11" t="str">
        <f t="shared" si="783"/>
        <v>2010s</v>
      </c>
      <c r="L8334" s="11" t="str">
        <f t="shared" si="784"/>
        <v>Cereal</v>
      </c>
      <c r="M8334" s="18">
        <f t="shared" si="785"/>
        <v>0.14980912476722533</v>
      </c>
    </row>
    <row r="8335" spans="1:13">
      <c r="A8335" s="4">
        <v>2008</v>
      </c>
      <c r="B8335" s="5" t="s">
        <v>288</v>
      </c>
      <c r="C8335" s="5" t="s">
        <v>298</v>
      </c>
      <c r="D8335" s="5" t="s">
        <v>15</v>
      </c>
      <c r="E8335" s="5">
        <v>3000</v>
      </c>
      <c r="F8335" s="6">
        <v>2423.33</v>
      </c>
      <c r="H8335" s="15" t="str">
        <f t="shared" si="780"/>
        <v>Medium</v>
      </c>
      <c r="I8335" s="11" t="str">
        <f t="shared" si="781"/>
        <v>Medium</v>
      </c>
      <c r="J8335" s="11" t="str">
        <f t="shared" si="782"/>
        <v>South</v>
      </c>
      <c r="K8335" s="11" t="str">
        <f t="shared" si="783"/>
        <v>2000s</v>
      </c>
      <c r="L8335" s="11" t="str">
        <f t="shared" si="784"/>
        <v>Cereal</v>
      </c>
      <c r="M8335" s="18">
        <f t="shared" si="785"/>
        <v>0.80777666666666659</v>
      </c>
    </row>
    <row r="8336" spans="1:13">
      <c r="A8336" s="4">
        <v>2009</v>
      </c>
      <c r="B8336" s="5" t="s">
        <v>288</v>
      </c>
      <c r="C8336" s="5" t="s">
        <v>298</v>
      </c>
      <c r="D8336" s="5" t="s">
        <v>15</v>
      </c>
      <c r="E8336" s="5">
        <v>2940</v>
      </c>
      <c r="F8336" s="6">
        <v>2571.4299999999998</v>
      </c>
      <c r="H8336" s="15" t="str">
        <f t="shared" si="780"/>
        <v>Medium</v>
      </c>
      <c r="I8336" s="11" t="str">
        <f t="shared" si="781"/>
        <v>Medium</v>
      </c>
      <c r="J8336" s="11" t="str">
        <f t="shared" si="782"/>
        <v>South</v>
      </c>
      <c r="K8336" s="11" t="str">
        <f t="shared" si="783"/>
        <v>2000s</v>
      </c>
      <c r="L8336" s="11" t="str">
        <f t="shared" si="784"/>
        <v>Cereal</v>
      </c>
      <c r="M8336" s="18">
        <f t="shared" si="785"/>
        <v>0.87463605442176862</v>
      </c>
    </row>
    <row r="8337" spans="1:13">
      <c r="A8337" s="4">
        <v>2010</v>
      </c>
      <c r="B8337" s="5" t="s">
        <v>288</v>
      </c>
      <c r="C8337" s="5" t="s">
        <v>298</v>
      </c>
      <c r="D8337" s="5" t="s">
        <v>15</v>
      </c>
      <c r="E8337" s="5">
        <v>2920</v>
      </c>
      <c r="F8337" s="6">
        <v>2369.86</v>
      </c>
      <c r="H8337" s="15" t="str">
        <f t="shared" si="780"/>
        <v>Medium</v>
      </c>
      <c r="I8337" s="11" t="str">
        <f t="shared" si="781"/>
        <v>Medium</v>
      </c>
      <c r="J8337" s="11" t="str">
        <f t="shared" si="782"/>
        <v>South</v>
      </c>
      <c r="K8337" s="11" t="str">
        <f t="shared" si="783"/>
        <v>2010s</v>
      </c>
      <c r="L8337" s="11" t="str">
        <f t="shared" si="784"/>
        <v>Cereal</v>
      </c>
      <c r="M8337" s="18">
        <f t="shared" si="785"/>
        <v>0.81159589041095892</v>
      </c>
    </row>
    <row r="8338" spans="1:13">
      <c r="A8338" s="4">
        <v>2011</v>
      </c>
      <c r="B8338" s="5" t="s">
        <v>288</v>
      </c>
      <c r="C8338" s="5" t="s">
        <v>298</v>
      </c>
      <c r="D8338" s="5" t="s">
        <v>15</v>
      </c>
      <c r="E8338" s="5">
        <v>2400</v>
      </c>
      <c r="F8338" s="6">
        <v>2558.33</v>
      </c>
      <c r="H8338" s="15" t="str">
        <f t="shared" si="780"/>
        <v>Medium</v>
      </c>
      <c r="I8338" s="11" t="str">
        <f t="shared" si="781"/>
        <v>Medium</v>
      </c>
      <c r="J8338" s="11" t="str">
        <f t="shared" si="782"/>
        <v>South</v>
      </c>
      <c r="K8338" s="11" t="str">
        <f t="shared" si="783"/>
        <v>2010s</v>
      </c>
      <c r="L8338" s="11" t="str">
        <f t="shared" si="784"/>
        <v>Cereal</v>
      </c>
      <c r="M8338" s="18">
        <f t="shared" si="785"/>
        <v>1.0659708333333333</v>
      </c>
    </row>
    <row r="8339" spans="1:13">
      <c r="A8339" s="4">
        <v>2012</v>
      </c>
      <c r="B8339" s="5" t="s">
        <v>288</v>
      </c>
      <c r="C8339" s="5" t="s">
        <v>298</v>
      </c>
      <c r="D8339" s="5" t="s">
        <v>15</v>
      </c>
      <c r="E8339" s="5">
        <v>1820</v>
      </c>
      <c r="F8339" s="6">
        <v>2252.75</v>
      </c>
      <c r="H8339" s="15" t="str">
        <f t="shared" si="780"/>
        <v>Medium</v>
      </c>
      <c r="I8339" s="11" t="str">
        <f t="shared" si="781"/>
        <v>Medium</v>
      </c>
      <c r="J8339" s="11" t="str">
        <f t="shared" si="782"/>
        <v>South</v>
      </c>
      <c r="K8339" s="11" t="str">
        <f t="shared" si="783"/>
        <v>2010s</v>
      </c>
      <c r="L8339" s="11" t="str">
        <f t="shared" si="784"/>
        <v>Cereal</v>
      </c>
      <c r="M8339" s="18">
        <f t="shared" si="785"/>
        <v>1.2377747252747253</v>
      </c>
    </row>
    <row r="8340" spans="1:13">
      <c r="A8340" s="4">
        <v>2013</v>
      </c>
      <c r="B8340" s="5" t="s">
        <v>288</v>
      </c>
      <c r="C8340" s="5" t="s">
        <v>298</v>
      </c>
      <c r="D8340" s="5" t="s">
        <v>15</v>
      </c>
      <c r="E8340" s="5">
        <v>2000</v>
      </c>
      <c r="F8340" s="6">
        <v>2665</v>
      </c>
      <c r="H8340" s="15" t="str">
        <f t="shared" si="780"/>
        <v>Medium</v>
      </c>
      <c r="I8340" s="11" t="str">
        <f t="shared" si="781"/>
        <v>Medium</v>
      </c>
      <c r="J8340" s="11" t="str">
        <f t="shared" si="782"/>
        <v>South</v>
      </c>
      <c r="K8340" s="11" t="str">
        <f t="shared" si="783"/>
        <v>2010s</v>
      </c>
      <c r="L8340" s="11" t="str">
        <f t="shared" si="784"/>
        <v>Cereal</v>
      </c>
      <c r="M8340" s="18">
        <f t="shared" si="785"/>
        <v>1.3325</v>
      </c>
    </row>
    <row r="8341" spans="1:13">
      <c r="A8341" s="4">
        <v>2014</v>
      </c>
      <c r="B8341" s="5" t="s">
        <v>288</v>
      </c>
      <c r="C8341" s="5" t="s">
        <v>298</v>
      </c>
      <c r="D8341" s="5" t="s">
        <v>15</v>
      </c>
      <c r="E8341" s="5">
        <v>2090</v>
      </c>
      <c r="F8341" s="6">
        <v>2660.29</v>
      </c>
      <c r="H8341" s="15" t="str">
        <f t="shared" si="780"/>
        <v>Medium</v>
      </c>
      <c r="I8341" s="11" t="str">
        <f t="shared" si="781"/>
        <v>Medium</v>
      </c>
      <c r="J8341" s="11" t="str">
        <f t="shared" si="782"/>
        <v>South</v>
      </c>
      <c r="K8341" s="11" t="str">
        <f t="shared" si="783"/>
        <v>2010s</v>
      </c>
      <c r="L8341" s="11" t="str">
        <f t="shared" si="784"/>
        <v>Cereal</v>
      </c>
      <c r="M8341" s="18">
        <f t="shared" si="785"/>
        <v>1.2728660287081339</v>
      </c>
    </row>
    <row r="8342" spans="1:13">
      <c r="A8342" s="4">
        <v>2015</v>
      </c>
      <c r="B8342" s="5" t="s">
        <v>288</v>
      </c>
      <c r="C8342" s="5" t="s">
        <v>298</v>
      </c>
      <c r="D8342" s="5" t="s">
        <v>15</v>
      </c>
      <c r="E8342" s="5">
        <v>2120</v>
      </c>
      <c r="F8342" s="6">
        <v>2570.75</v>
      </c>
      <c r="H8342" s="15" t="str">
        <f t="shared" si="780"/>
        <v>Medium</v>
      </c>
      <c r="I8342" s="11" t="str">
        <f t="shared" si="781"/>
        <v>Medium</v>
      </c>
      <c r="J8342" s="11" t="str">
        <f t="shared" si="782"/>
        <v>South</v>
      </c>
      <c r="K8342" s="11" t="str">
        <f t="shared" si="783"/>
        <v>2010s</v>
      </c>
      <c r="L8342" s="11" t="str">
        <f t="shared" si="784"/>
        <v>Cereal</v>
      </c>
      <c r="M8342" s="18">
        <f t="shared" si="785"/>
        <v>1.212617924528302</v>
      </c>
    </row>
    <row r="8343" spans="1:13">
      <c r="A8343" s="4">
        <v>2016</v>
      </c>
      <c r="B8343" s="5" t="s">
        <v>288</v>
      </c>
      <c r="C8343" s="5" t="s">
        <v>298</v>
      </c>
      <c r="D8343" s="5" t="s">
        <v>15</v>
      </c>
      <c r="E8343" s="5">
        <v>1390</v>
      </c>
      <c r="F8343" s="6">
        <v>2204.7399999999998</v>
      </c>
      <c r="H8343" s="15" t="str">
        <f t="shared" si="780"/>
        <v>Medium</v>
      </c>
      <c r="I8343" s="11" t="str">
        <f t="shared" si="781"/>
        <v>Medium</v>
      </c>
      <c r="J8343" s="11" t="str">
        <f t="shared" si="782"/>
        <v>South</v>
      </c>
      <c r="K8343" s="11" t="str">
        <f t="shared" si="783"/>
        <v>2010s</v>
      </c>
      <c r="L8343" s="11" t="str">
        <f t="shared" si="784"/>
        <v>Cereal</v>
      </c>
      <c r="M8343" s="18">
        <f t="shared" si="785"/>
        <v>1.5861438848920861</v>
      </c>
    </row>
    <row r="8344" spans="1:13">
      <c r="A8344" s="4">
        <v>2017</v>
      </c>
      <c r="B8344" s="5" t="s">
        <v>288</v>
      </c>
      <c r="C8344" s="5" t="s">
        <v>298</v>
      </c>
      <c r="D8344" s="5" t="s">
        <v>15</v>
      </c>
      <c r="E8344" s="5">
        <v>1740</v>
      </c>
      <c r="F8344" s="6">
        <v>2620.0300000000002</v>
      </c>
      <c r="H8344" s="15" t="str">
        <f t="shared" si="780"/>
        <v>Medium</v>
      </c>
      <c r="I8344" s="11" t="str">
        <f t="shared" si="781"/>
        <v>Medium</v>
      </c>
      <c r="J8344" s="11" t="str">
        <f t="shared" si="782"/>
        <v>South</v>
      </c>
      <c r="K8344" s="11" t="str">
        <f t="shared" si="783"/>
        <v>2010s</v>
      </c>
      <c r="L8344" s="11" t="str">
        <f t="shared" si="784"/>
        <v>Cereal</v>
      </c>
      <c r="M8344" s="18">
        <f t="shared" si="785"/>
        <v>1.5057643678160921</v>
      </c>
    </row>
    <row r="8345" spans="1:13">
      <c r="A8345" s="4">
        <v>2008</v>
      </c>
      <c r="B8345" s="5" t="s">
        <v>299</v>
      </c>
      <c r="C8345" s="5" t="s">
        <v>300</v>
      </c>
      <c r="D8345" s="5" t="s">
        <v>15</v>
      </c>
      <c r="E8345" s="5">
        <v>424950</v>
      </c>
      <c r="F8345" s="6">
        <v>1637.91</v>
      </c>
      <c r="H8345" s="15" t="str">
        <f t="shared" si="780"/>
        <v>Medium</v>
      </c>
      <c r="I8345" s="11" t="str">
        <f t="shared" si="781"/>
        <v>Large</v>
      </c>
      <c r="J8345" s="11" t="str">
        <f t="shared" si="782"/>
        <v>Central</v>
      </c>
      <c r="K8345" s="11" t="str">
        <f t="shared" si="783"/>
        <v>2000s</v>
      </c>
      <c r="L8345" s="11" t="str">
        <f t="shared" si="784"/>
        <v>Cereal</v>
      </c>
      <c r="M8345" s="18">
        <f t="shared" si="785"/>
        <v>3.8543593363925171E-3</v>
      </c>
    </row>
    <row r="8346" spans="1:13">
      <c r="A8346" s="4">
        <v>2008</v>
      </c>
      <c r="B8346" s="5" t="s">
        <v>299</v>
      </c>
      <c r="C8346" s="5" t="s">
        <v>300</v>
      </c>
      <c r="D8346" s="5" t="s">
        <v>16</v>
      </c>
      <c r="E8346" s="5">
        <v>530</v>
      </c>
      <c r="F8346" s="6">
        <v>1245.28</v>
      </c>
      <c r="H8346" s="15" t="str">
        <f t="shared" si="780"/>
        <v>Medium</v>
      </c>
      <c r="I8346" s="11" t="str">
        <f t="shared" si="781"/>
        <v>Small</v>
      </c>
      <c r="J8346" s="11" t="str">
        <f t="shared" si="782"/>
        <v>Central</v>
      </c>
      <c r="K8346" s="11" t="str">
        <f t="shared" si="783"/>
        <v>2000s</v>
      </c>
      <c r="L8346" s="11" t="str">
        <f t="shared" si="784"/>
        <v>Cereal</v>
      </c>
      <c r="M8346" s="18">
        <f t="shared" si="785"/>
        <v>2.3495849056603775</v>
      </c>
    </row>
    <row r="8347" spans="1:13">
      <c r="A8347" s="4">
        <v>2008</v>
      </c>
      <c r="B8347" s="5" t="s">
        <v>299</v>
      </c>
      <c r="C8347" s="5" t="s">
        <v>300</v>
      </c>
      <c r="D8347" s="5" t="s">
        <v>17</v>
      </c>
      <c r="E8347" s="5">
        <v>140</v>
      </c>
      <c r="F8347" s="6">
        <v>642.86</v>
      </c>
      <c r="H8347" s="15" t="str">
        <f t="shared" si="780"/>
        <v>Low</v>
      </c>
      <c r="I8347" s="11" t="str">
        <f t="shared" si="781"/>
        <v>Small</v>
      </c>
      <c r="J8347" s="11" t="str">
        <f t="shared" si="782"/>
        <v>Central</v>
      </c>
      <c r="K8347" s="11" t="str">
        <f t="shared" si="783"/>
        <v>2000s</v>
      </c>
      <c r="L8347" s="11" t="str">
        <f t="shared" si="784"/>
        <v>Pulse</v>
      </c>
      <c r="M8347" s="18">
        <f t="shared" si="785"/>
        <v>4.5918571428571431</v>
      </c>
    </row>
    <row r="8348" spans="1:13">
      <c r="A8348" s="4">
        <v>2009</v>
      </c>
      <c r="B8348" s="5" t="s">
        <v>299</v>
      </c>
      <c r="C8348" s="5" t="s">
        <v>300</v>
      </c>
      <c r="D8348" s="5" t="s">
        <v>15</v>
      </c>
      <c r="E8348" s="5">
        <v>413340</v>
      </c>
      <c r="F8348" s="6">
        <v>1730.42</v>
      </c>
      <c r="H8348" s="15" t="str">
        <f t="shared" si="780"/>
        <v>Medium</v>
      </c>
      <c r="I8348" s="11" t="str">
        <f t="shared" si="781"/>
        <v>Large</v>
      </c>
      <c r="J8348" s="11" t="str">
        <f t="shared" si="782"/>
        <v>Central</v>
      </c>
      <c r="K8348" s="11" t="str">
        <f t="shared" si="783"/>
        <v>2000s</v>
      </c>
      <c r="L8348" s="11" t="str">
        <f t="shared" si="784"/>
        <v>Cereal</v>
      </c>
      <c r="M8348" s="18">
        <f t="shared" si="785"/>
        <v>4.1864324768955338E-3</v>
      </c>
    </row>
    <row r="8349" spans="1:13">
      <c r="A8349" s="4">
        <v>2009</v>
      </c>
      <c r="B8349" s="5" t="s">
        <v>299</v>
      </c>
      <c r="C8349" s="5" t="s">
        <v>300</v>
      </c>
      <c r="D8349" s="5" t="s">
        <v>16</v>
      </c>
      <c r="E8349" s="5">
        <v>540</v>
      </c>
      <c r="F8349" s="6">
        <v>1296.3</v>
      </c>
      <c r="H8349" s="15" t="str">
        <f t="shared" si="780"/>
        <v>Medium</v>
      </c>
      <c r="I8349" s="11" t="str">
        <f t="shared" si="781"/>
        <v>Small</v>
      </c>
      <c r="J8349" s="11" t="str">
        <f t="shared" si="782"/>
        <v>Central</v>
      </c>
      <c r="K8349" s="11" t="str">
        <f t="shared" si="783"/>
        <v>2000s</v>
      </c>
      <c r="L8349" s="11" t="str">
        <f t="shared" si="784"/>
        <v>Cereal</v>
      </c>
      <c r="M8349" s="18">
        <f t="shared" si="785"/>
        <v>2.4005555555555556</v>
      </c>
    </row>
    <row r="8350" spans="1:13">
      <c r="A8350" s="4">
        <v>2009</v>
      </c>
      <c r="B8350" s="5" t="s">
        <v>299</v>
      </c>
      <c r="C8350" s="5" t="s">
        <v>300</v>
      </c>
      <c r="D8350" s="5" t="s">
        <v>17</v>
      </c>
      <c r="E8350" s="5">
        <v>190</v>
      </c>
      <c r="F8350" s="6">
        <v>736.84</v>
      </c>
      <c r="H8350" s="15" t="str">
        <f t="shared" si="780"/>
        <v>Low</v>
      </c>
      <c r="I8350" s="11" t="str">
        <f t="shared" si="781"/>
        <v>Small</v>
      </c>
      <c r="J8350" s="11" t="str">
        <f t="shared" si="782"/>
        <v>Central</v>
      </c>
      <c r="K8350" s="11" t="str">
        <f t="shared" si="783"/>
        <v>2000s</v>
      </c>
      <c r="L8350" s="11" t="str">
        <f t="shared" si="784"/>
        <v>Pulse</v>
      </c>
      <c r="M8350" s="18">
        <f t="shared" si="785"/>
        <v>3.8781052631578947</v>
      </c>
    </row>
    <row r="8351" spans="1:13">
      <c r="A8351" s="4">
        <v>2010</v>
      </c>
      <c r="B8351" s="5" t="s">
        <v>299</v>
      </c>
      <c r="C8351" s="5" t="s">
        <v>300</v>
      </c>
      <c r="D8351" s="5" t="s">
        <v>15</v>
      </c>
      <c r="E8351" s="5">
        <v>397780</v>
      </c>
      <c r="F8351" s="6">
        <v>1852.93</v>
      </c>
      <c r="H8351" s="15" t="str">
        <f t="shared" si="780"/>
        <v>Medium</v>
      </c>
      <c r="I8351" s="11" t="str">
        <f t="shared" si="781"/>
        <v>Large</v>
      </c>
      <c r="J8351" s="11" t="str">
        <f t="shared" si="782"/>
        <v>Central</v>
      </c>
      <c r="K8351" s="11" t="str">
        <f t="shared" si="783"/>
        <v>2010s</v>
      </c>
      <c r="L8351" s="11" t="str">
        <f t="shared" si="784"/>
        <v>Cereal</v>
      </c>
      <c r="M8351" s="18">
        <f t="shared" si="785"/>
        <v>4.6581778872743732E-3</v>
      </c>
    </row>
    <row r="8352" spans="1:13">
      <c r="A8352" s="4">
        <v>2010</v>
      </c>
      <c r="B8352" s="5" t="s">
        <v>299</v>
      </c>
      <c r="C8352" s="5" t="s">
        <v>300</v>
      </c>
      <c r="D8352" s="5" t="s">
        <v>16</v>
      </c>
      <c r="E8352" s="5">
        <v>1160</v>
      </c>
      <c r="F8352" s="6">
        <v>1362.07</v>
      </c>
      <c r="H8352" s="15" t="str">
        <f t="shared" si="780"/>
        <v>Medium</v>
      </c>
      <c r="I8352" s="11" t="str">
        <f t="shared" si="781"/>
        <v>Medium</v>
      </c>
      <c r="J8352" s="11" t="str">
        <f t="shared" si="782"/>
        <v>Central</v>
      </c>
      <c r="K8352" s="11" t="str">
        <f t="shared" si="783"/>
        <v>2010s</v>
      </c>
      <c r="L8352" s="11" t="str">
        <f t="shared" si="784"/>
        <v>Cereal</v>
      </c>
      <c r="M8352" s="18">
        <f t="shared" si="785"/>
        <v>1.1741982758620688</v>
      </c>
    </row>
    <row r="8353" spans="1:13">
      <c r="A8353" s="4">
        <v>2010</v>
      </c>
      <c r="B8353" s="5" t="s">
        <v>299</v>
      </c>
      <c r="C8353" s="5" t="s">
        <v>300</v>
      </c>
      <c r="D8353" s="5" t="s">
        <v>17</v>
      </c>
      <c r="E8353" s="5">
        <v>130</v>
      </c>
      <c r="F8353" s="6">
        <v>615.38</v>
      </c>
      <c r="H8353" s="15" t="str">
        <f t="shared" si="780"/>
        <v>Low</v>
      </c>
      <c r="I8353" s="11" t="str">
        <f t="shared" si="781"/>
        <v>Small</v>
      </c>
      <c r="J8353" s="11" t="str">
        <f t="shared" si="782"/>
        <v>Central</v>
      </c>
      <c r="K8353" s="11" t="str">
        <f t="shared" si="783"/>
        <v>2010s</v>
      </c>
      <c r="L8353" s="11" t="str">
        <f t="shared" si="784"/>
        <v>Pulse</v>
      </c>
      <c r="M8353" s="18">
        <f t="shared" si="785"/>
        <v>4.7336923076923076</v>
      </c>
    </row>
    <row r="8354" spans="1:13">
      <c r="A8354" s="4">
        <v>2011</v>
      </c>
      <c r="B8354" s="5" t="s">
        <v>299</v>
      </c>
      <c r="C8354" s="5" t="s">
        <v>300</v>
      </c>
      <c r="D8354" s="5" t="s">
        <v>15</v>
      </c>
      <c r="E8354" s="5">
        <v>409650</v>
      </c>
      <c r="F8354" s="6">
        <v>1943.34</v>
      </c>
      <c r="H8354" s="15" t="str">
        <f t="shared" si="780"/>
        <v>Medium</v>
      </c>
      <c r="I8354" s="11" t="str">
        <f t="shared" si="781"/>
        <v>Large</v>
      </c>
      <c r="J8354" s="11" t="str">
        <f t="shared" si="782"/>
        <v>Central</v>
      </c>
      <c r="K8354" s="11" t="str">
        <f t="shared" si="783"/>
        <v>2010s</v>
      </c>
      <c r="L8354" s="11" t="str">
        <f t="shared" si="784"/>
        <v>Cereal</v>
      </c>
      <c r="M8354" s="18">
        <f t="shared" si="785"/>
        <v>4.743903332112779E-3</v>
      </c>
    </row>
    <row r="8355" spans="1:13">
      <c r="A8355" s="4">
        <v>2011</v>
      </c>
      <c r="B8355" s="5" t="s">
        <v>299</v>
      </c>
      <c r="C8355" s="5" t="s">
        <v>300</v>
      </c>
      <c r="D8355" s="5" t="s">
        <v>16</v>
      </c>
      <c r="E8355" s="5">
        <v>1460</v>
      </c>
      <c r="F8355" s="6">
        <v>2171.23</v>
      </c>
      <c r="H8355" s="15" t="str">
        <f t="shared" si="780"/>
        <v>Medium</v>
      </c>
      <c r="I8355" s="11" t="str">
        <f t="shared" si="781"/>
        <v>Medium</v>
      </c>
      <c r="J8355" s="11" t="str">
        <f t="shared" si="782"/>
        <v>Central</v>
      </c>
      <c r="K8355" s="11" t="str">
        <f t="shared" si="783"/>
        <v>2010s</v>
      </c>
      <c r="L8355" s="11" t="str">
        <f t="shared" si="784"/>
        <v>Cereal</v>
      </c>
      <c r="M8355" s="18">
        <f t="shared" si="785"/>
        <v>1.4871438356164384</v>
      </c>
    </row>
    <row r="8356" spans="1:13">
      <c r="A8356" s="4">
        <v>2011</v>
      </c>
      <c r="B8356" s="5" t="s">
        <v>299</v>
      </c>
      <c r="C8356" s="5" t="s">
        <v>300</v>
      </c>
      <c r="D8356" s="5" t="s">
        <v>17</v>
      </c>
      <c r="E8356" s="5">
        <v>120</v>
      </c>
      <c r="F8356" s="6">
        <v>666.67</v>
      </c>
      <c r="H8356" s="15" t="str">
        <f t="shared" si="780"/>
        <v>Low</v>
      </c>
      <c r="I8356" s="11" t="str">
        <f t="shared" si="781"/>
        <v>Small</v>
      </c>
      <c r="J8356" s="11" t="str">
        <f t="shared" si="782"/>
        <v>Central</v>
      </c>
      <c r="K8356" s="11" t="str">
        <f t="shared" si="783"/>
        <v>2010s</v>
      </c>
      <c r="L8356" s="11" t="str">
        <f t="shared" si="784"/>
        <v>Pulse</v>
      </c>
      <c r="M8356" s="18">
        <f t="shared" si="785"/>
        <v>5.5555833333333329</v>
      </c>
    </row>
    <row r="8357" spans="1:13">
      <c r="A8357" s="4">
        <v>2012</v>
      </c>
      <c r="B8357" s="5" t="s">
        <v>299</v>
      </c>
      <c r="C8357" s="5" t="s">
        <v>300</v>
      </c>
      <c r="D8357" s="5" t="s">
        <v>15</v>
      </c>
      <c r="E8357" s="5">
        <v>374120</v>
      </c>
      <c r="F8357" s="6">
        <v>1924.04</v>
      </c>
      <c r="H8357" s="15" t="str">
        <f t="shared" si="780"/>
        <v>Medium</v>
      </c>
      <c r="I8357" s="11" t="str">
        <f t="shared" si="781"/>
        <v>Large</v>
      </c>
      <c r="J8357" s="11" t="str">
        <f t="shared" si="782"/>
        <v>Central</v>
      </c>
      <c r="K8357" s="11" t="str">
        <f t="shared" si="783"/>
        <v>2010s</v>
      </c>
      <c r="L8357" s="11" t="str">
        <f t="shared" si="784"/>
        <v>Cereal</v>
      </c>
      <c r="M8357" s="18">
        <f t="shared" si="785"/>
        <v>5.142841868919063E-3</v>
      </c>
    </row>
    <row r="8358" spans="1:13">
      <c r="A8358" s="4">
        <v>2012</v>
      </c>
      <c r="B8358" s="5" t="s">
        <v>299</v>
      </c>
      <c r="C8358" s="5" t="s">
        <v>300</v>
      </c>
      <c r="D8358" s="5" t="s">
        <v>16</v>
      </c>
      <c r="E8358" s="5">
        <v>570</v>
      </c>
      <c r="F8358" s="6">
        <v>2122.81</v>
      </c>
      <c r="H8358" s="15" t="str">
        <f t="shared" si="780"/>
        <v>Medium</v>
      </c>
      <c r="I8358" s="11" t="str">
        <f t="shared" si="781"/>
        <v>Small</v>
      </c>
      <c r="J8358" s="11" t="str">
        <f t="shared" si="782"/>
        <v>Central</v>
      </c>
      <c r="K8358" s="11" t="str">
        <f t="shared" si="783"/>
        <v>2010s</v>
      </c>
      <c r="L8358" s="11" t="str">
        <f t="shared" si="784"/>
        <v>Cereal</v>
      </c>
      <c r="M8358" s="18">
        <f t="shared" si="785"/>
        <v>3.7242280701754384</v>
      </c>
    </row>
    <row r="8359" spans="1:13">
      <c r="A8359" s="4">
        <v>2012</v>
      </c>
      <c r="B8359" s="5" t="s">
        <v>299</v>
      </c>
      <c r="C8359" s="5" t="s">
        <v>300</v>
      </c>
      <c r="D8359" s="5" t="s">
        <v>17</v>
      </c>
      <c r="E8359" s="5">
        <v>80</v>
      </c>
      <c r="F8359" s="6">
        <v>875</v>
      </c>
      <c r="H8359" s="15" t="str">
        <f t="shared" si="780"/>
        <v>Low</v>
      </c>
      <c r="I8359" s="11" t="str">
        <f t="shared" si="781"/>
        <v>Small</v>
      </c>
      <c r="J8359" s="11" t="str">
        <f t="shared" si="782"/>
        <v>Central</v>
      </c>
      <c r="K8359" s="11" t="str">
        <f t="shared" si="783"/>
        <v>2010s</v>
      </c>
      <c r="L8359" s="11" t="str">
        <f t="shared" si="784"/>
        <v>Pulse</v>
      </c>
      <c r="M8359" s="18">
        <f t="shared" si="785"/>
        <v>10.9375</v>
      </c>
    </row>
    <row r="8360" spans="1:13">
      <c r="A8360" s="4">
        <v>2013</v>
      </c>
      <c r="B8360" s="5" t="s">
        <v>299</v>
      </c>
      <c r="C8360" s="5" t="s">
        <v>300</v>
      </c>
      <c r="D8360" s="5" t="s">
        <v>15</v>
      </c>
      <c r="E8360" s="5">
        <v>394700</v>
      </c>
      <c r="F8360" s="6">
        <v>1340.97</v>
      </c>
      <c r="H8360" s="15" t="str">
        <f t="shared" si="780"/>
        <v>Medium</v>
      </c>
      <c r="I8360" s="11" t="str">
        <f t="shared" si="781"/>
        <v>Large</v>
      </c>
      <c r="J8360" s="11" t="str">
        <f t="shared" si="782"/>
        <v>Central</v>
      </c>
      <c r="K8360" s="11" t="str">
        <f t="shared" si="783"/>
        <v>2010s</v>
      </c>
      <c r="L8360" s="11" t="str">
        <f t="shared" si="784"/>
        <v>Cereal</v>
      </c>
      <c r="M8360" s="18">
        <f t="shared" si="785"/>
        <v>3.3974410945021537E-3</v>
      </c>
    </row>
    <row r="8361" spans="1:13">
      <c r="A8361" s="4">
        <v>2013</v>
      </c>
      <c r="B8361" s="5" t="s">
        <v>299</v>
      </c>
      <c r="C8361" s="5" t="s">
        <v>300</v>
      </c>
      <c r="D8361" s="5" t="s">
        <v>16</v>
      </c>
      <c r="E8361" s="5">
        <v>570</v>
      </c>
      <c r="F8361" s="6">
        <v>2210.5300000000002</v>
      </c>
      <c r="H8361" s="15" t="str">
        <f t="shared" si="780"/>
        <v>Medium</v>
      </c>
      <c r="I8361" s="11" t="str">
        <f t="shared" si="781"/>
        <v>Small</v>
      </c>
      <c r="J8361" s="11" t="str">
        <f t="shared" si="782"/>
        <v>Central</v>
      </c>
      <c r="K8361" s="11" t="str">
        <f t="shared" si="783"/>
        <v>2010s</v>
      </c>
      <c r="L8361" s="11" t="str">
        <f t="shared" si="784"/>
        <v>Cereal</v>
      </c>
      <c r="M8361" s="18">
        <f t="shared" si="785"/>
        <v>3.8781228070175442</v>
      </c>
    </row>
    <row r="8362" spans="1:13">
      <c r="A8362" s="4">
        <v>2013</v>
      </c>
      <c r="B8362" s="5" t="s">
        <v>299</v>
      </c>
      <c r="C8362" s="5" t="s">
        <v>300</v>
      </c>
      <c r="D8362" s="5" t="s">
        <v>17</v>
      </c>
      <c r="E8362" s="5">
        <v>80</v>
      </c>
      <c r="F8362" s="6">
        <v>750</v>
      </c>
      <c r="H8362" s="15" t="str">
        <f t="shared" si="780"/>
        <v>Low</v>
      </c>
      <c r="I8362" s="11" t="str">
        <f t="shared" si="781"/>
        <v>Small</v>
      </c>
      <c r="J8362" s="11" t="str">
        <f t="shared" si="782"/>
        <v>Central</v>
      </c>
      <c r="K8362" s="11" t="str">
        <f t="shared" si="783"/>
        <v>2010s</v>
      </c>
      <c r="L8362" s="11" t="str">
        <f t="shared" si="784"/>
        <v>Pulse</v>
      </c>
      <c r="M8362" s="18">
        <f t="shared" si="785"/>
        <v>9.375</v>
      </c>
    </row>
    <row r="8363" spans="1:13">
      <c r="A8363" s="4">
        <v>2014</v>
      </c>
      <c r="B8363" s="5" t="s">
        <v>299</v>
      </c>
      <c r="C8363" s="5" t="s">
        <v>300</v>
      </c>
      <c r="D8363" s="5" t="s">
        <v>15</v>
      </c>
      <c r="E8363" s="5">
        <v>382850</v>
      </c>
      <c r="F8363" s="6">
        <v>1918.27</v>
      </c>
      <c r="H8363" s="15" t="str">
        <f t="shared" si="780"/>
        <v>Medium</v>
      </c>
      <c r="I8363" s="11" t="str">
        <f t="shared" si="781"/>
        <v>Large</v>
      </c>
      <c r="J8363" s="11" t="str">
        <f t="shared" si="782"/>
        <v>Central</v>
      </c>
      <c r="K8363" s="11" t="str">
        <f t="shared" si="783"/>
        <v>2010s</v>
      </c>
      <c r="L8363" s="11" t="str">
        <f t="shared" si="784"/>
        <v>Cereal</v>
      </c>
      <c r="M8363" s="18">
        <f t="shared" si="785"/>
        <v>5.0105001958991773E-3</v>
      </c>
    </row>
    <row r="8364" spans="1:13">
      <c r="A8364" s="4">
        <v>2014</v>
      </c>
      <c r="B8364" s="5" t="s">
        <v>299</v>
      </c>
      <c r="C8364" s="5" t="s">
        <v>300</v>
      </c>
      <c r="D8364" s="5" t="s">
        <v>16</v>
      </c>
      <c r="E8364" s="5">
        <v>560</v>
      </c>
      <c r="F8364" s="6">
        <v>2196.4299999999998</v>
      </c>
      <c r="H8364" s="15" t="str">
        <f t="shared" si="780"/>
        <v>Medium</v>
      </c>
      <c r="I8364" s="11" t="str">
        <f t="shared" si="781"/>
        <v>Small</v>
      </c>
      <c r="J8364" s="11" t="str">
        <f t="shared" si="782"/>
        <v>Central</v>
      </c>
      <c r="K8364" s="11" t="str">
        <f t="shared" si="783"/>
        <v>2010s</v>
      </c>
      <c r="L8364" s="11" t="str">
        <f t="shared" si="784"/>
        <v>Cereal</v>
      </c>
      <c r="M8364" s="18">
        <f t="shared" si="785"/>
        <v>3.9221964285714281</v>
      </c>
    </row>
    <row r="8365" spans="1:13">
      <c r="A8365" s="4">
        <v>2014</v>
      </c>
      <c r="B8365" s="5" t="s">
        <v>299</v>
      </c>
      <c r="C8365" s="5" t="s">
        <v>300</v>
      </c>
      <c r="D8365" s="5" t="s">
        <v>17</v>
      </c>
      <c r="E8365" s="5">
        <v>70</v>
      </c>
      <c r="F8365" s="6">
        <v>714.29</v>
      </c>
      <c r="H8365" s="15" t="str">
        <f t="shared" si="780"/>
        <v>Low</v>
      </c>
      <c r="I8365" s="11" t="str">
        <f t="shared" si="781"/>
        <v>Small</v>
      </c>
      <c r="J8365" s="11" t="str">
        <f t="shared" si="782"/>
        <v>Central</v>
      </c>
      <c r="K8365" s="11" t="str">
        <f t="shared" si="783"/>
        <v>2010s</v>
      </c>
      <c r="L8365" s="11" t="str">
        <f t="shared" si="784"/>
        <v>Pulse</v>
      </c>
      <c r="M8365" s="18">
        <f t="shared" si="785"/>
        <v>10.204142857142857</v>
      </c>
    </row>
    <row r="8366" spans="1:13">
      <c r="A8366" s="4">
        <v>2015</v>
      </c>
      <c r="B8366" s="5" t="s">
        <v>299</v>
      </c>
      <c r="C8366" s="5" t="s">
        <v>300</v>
      </c>
      <c r="D8366" s="5" t="s">
        <v>15</v>
      </c>
      <c r="E8366" s="5">
        <v>383520</v>
      </c>
      <c r="F8366" s="6">
        <v>2042.92</v>
      </c>
      <c r="H8366" s="15" t="str">
        <f t="shared" si="780"/>
        <v>Medium</v>
      </c>
      <c r="I8366" s="11" t="str">
        <f t="shared" si="781"/>
        <v>Large</v>
      </c>
      <c r="J8366" s="11" t="str">
        <f t="shared" si="782"/>
        <v>Central</v>
      </c>
      <c r="K8366" s="11" t="str">
        <f t="shared" si="783"/>
        <v>2010s</v>
      </c>
      <c r="L8366" s="11" t="str">
        <f t="shared" si="784"/>
        <v>Cereal</v>
      </c>
      <c r="M8366" s="18">
        <f t="shared" si="785"/>
        <v>5.3267626199415942E-3</v>
      </c>
    </row>
    <row r="8367" spans="1:13">
      <c r="A8367" s="4">
        <v>2015</v>
      </c>
      <c r="B8367" s="5" t="s">
        <v>299</v>
      </c>
      <c r="C8367" s="5" t="s">
        <v>300</v>
      </c>
      <c r="D8367" s="5" t="s">
        <v>16</v>
      </c>
      <c r="E8367" s="5">
        <v>470</v>
      </c>
      <c r="F8367" s="6">
        <v>2170.21</v>
      </c>
      <c r="H8367" s="15" t="str">
        <f t="shared" si="780"/>
        <v>Medium</v>
      </c>
      <c r="I8367" s="11" t="str">
        <f t="shared" si="781"/>
        <v>Small</v>
      </c>
      <c r="J8367" s="11" t="str">
        <f t="shared" si="782"/>
        <v>Central</v>
      </c>
      <c r="K8367" s="11" t="str">
        <f t="shared" si="783"/>
        <v>2010s</v>
      </c>
      <c r="L8367" s="11" t="str">
        <f t="shared" si="784"/>
        <v>Cereal</v>
      </c>
      <c r="M8367" s="18">
        <f t="shared" si="785"/>
        <v>4.617468085106383</v>
      </c>
    </row>
    <row r="8368" spans="1:13">
      <c r="A8368" s="4">
        <v>2015</v>
      </c>
      <c r="B8368" s="5" t="s">
        <v>299</v>
      </c>
      <c r="C8368" s="5" t="s">
        <v>300</v>
      </c>
      <c r="D8368" s="5" t="s">
        <v>17</v>
      </c>
      <c r="E8368" s="5">
        <v>90</v>
      </c>
      <c r="F8368" s="6">
        <v>777.78</v>
      </c>
      <c r="H8368" s="15" t="str">
        <f t="shared" si="780"/>
        <v>Low</v>
      </c>
      <c r="I8368" s="11" t="str">
        <f t="shared" si="781"/>
        <v>Small</v>
      </c>
      <c r="J8368" s="11" t="str">
        <f t="shared" si="782"/>
        <v>Central</v>
      </c>
      <c r="K8368" s="11" t="str">
        <f t="shared" si="783"/>
        <v>2010s</v>
      </c>
      <c r="L8368" s="11" t="str">
        <f t="shared" si="784"/>
        <v>Pulse</v>
      </c>
      <c r="M8368" s="18">
        <f t="shared" si="785"/>
        <v>8.6419999999999995</v>
      </c>
    </row>
    <row r="8369" spans="1:13">
      <c r="A8369" s="4">
        <v>2016</v>
      </c>
      <c r="B8369" s="5" t="s">
        <v>299</v>
      </c>
      <c r="C8369" s="5" t="s">
        <v>300</v>
      </c>
      <c r="D8369" s="5" t="s">
        <v>15</v>
      </c>
      <c r="E8369" s="5">
        <v>377780</v>
      </c>
      <c r="F8369" s="6">
        <v>2916.14</v>
      </c>
      <c r="H8369" s="15" t="str">
        <f t="shared" si="780"/>
        <v>Medium</v>
      </c>
      <c r="I8369" s="11" t="str">
        <f t="shared" si="781"/>
        <v>Large</v>
      </c>
      <c r="J8369" s="11" t="str">
        <f t="shared" si="782"/>
        <v>Central</v>
      </c>
      <c r="K8369" s="11" t="str">
        <f t="shared" si="783"/>
        <v>2010s</v>
      </c>
      <c r="L8369" s="11" t="str">
        <f t="shared" si="784"/>
        <v>Cereal</v>
      </c>
      <c r="M8369" s="18">
        <f t="shared" si="785"/>
        <v>7.7191487108899358E-3</v>
      </c>
    </row>
    <row r="8370" spans="1:13">
      <c r="A8370" s="4">
        <v>2016</v>
      </c>
      <c r="B8370" s="5" t="s">
        <v>299</v>
      </c>
      <c r="C8370" s="5" t="s">
        <v>300</v>
      </c>
      <c r="D8370" s="5" t="s">
        <v>16</v>
      </c>
      <c r="E8370" s="5">
        <v>550</v>
      </c>
      <c r="F8370" s="6">
        <v>2236.36</v>
      </c>
      <c r="H8370" s="15" t="str">
        <f t="shared" si="780"/>
        <v>Medium</v>
      </c>
      <c r="I8370" s="11" t="str">
        <f t="shared" si="781"/>
        <v>Small</v>
      </c>
      <c r="J8370" s="11" t="str">
        <f t="shared" si="782"/>
        <v>Central</v>
      </c>
      <c r="K8370" s="11" t="str">
        <f t="shared" si="783"/>
        <v>2010s</v>
      </c>
      <c r="L8370" s="11" t="str">
        <f t="shared" si="784"/>
        <v>Cereal</v>
      </c>
      <c r="M8370" s="18">
        <f t="shared" si="785"/>
        <v>4.0661090909090909</v>
      </c>
    </row>
    <row r="8371" spans="1:13">
      <c r="A8371" s="4">
        <v>2016</v>
      </c>
      <c r="B8371" s="5" t="s">
        <v>299</v>
      </c>
      <c r="C8371" s="5" t="s">
        <v>300</v>
      </c>
      <c r="D8371" s="5" t="s">
        <v>17</v>
      </c>
      <c r="E8371" s="5">
        <v>70</v>
      </c>
      <c r="F8371" s="6">
        <v>857.14</v>
      </c>
      <c r="H8371" s="15" t="str">
        <f t="shared" si="780"/>
        <v>Low</v>
      </c>
      <c r="I8371" s="11" t="str">
        <f t="shared" si="781"/>
        <v>Small</v>
      </c>
      <c r="J8371" s="11" t="str">
        <f t="shared" si="782"/>
        <v>Central</v>
      </c>
      <c r="K8371" s="11" t="str">
        <f t="shared" si="783"/>
        <v>2010s</v>
      </c>
      <c r="L8371" s="11" t="str">
        <f t="shared" si="784"/>
        <v>Pulse</v>
      </c>
      <c r="M8371" s="18">
        <f t="shared" si="785"/>
        <v>12.244857142857143</v>
      </c>
    </row>
    <row r="8372" spans="1:13">
      <c r="A8372" s="4">
        <v>2017</v>
      </c>
      <c r="B8372" s="5" t="s">
        <v>299</v>
      </c>
      <c r="C8372" s="5" t="s">
        <v>300</v>
      </c>
      <c r="D8372" s="5" t="s">
        <v>15</v>
      </c>
      <c r="E8372" s="5">
        <v>370150</v>
      </c>
      <c r="F8372" s="6">
        <v>2163.91</v>
      </c>
      <c r="H8372" s="15" t="str">
        <f t="shared" si="780"/>
        <v>Medium</v>
      </c>
      <c r="I8372" s="11" t="str">
        <f t="shared" si="781"/>
        <v>Large</v>
      </c>
      <c r="J8372" s="11" t="str">
        <f t="shared" si="782"/>
        <v>Central</v>
      </c>
      <c r="K8372" s="11" t="str">
        <f t="shared" si="783"/>
        <v>2010s</v>
      </c>
      <c r="L8372" s="11" t="str">
        <f t="shared" si="784"/>
        <v>Cereal</v>
      </c>
      <c r="M8372" s="18">
        <f t="shared" si="785"/>
        <v>5.8460353910576787E-3</v>
      </c>
    </row>
    <row r="8373" spans="1:13">
      <c r="A8373" s="4">
        <v>2017</v>
      </c>
      <c r="B8373" s="5" t="s">
        <v>299</v>
      </c>
      <c r="C8373" s="5" t="s">
        <v>300</v>
      </c>
      <c r="D8373" s="5" t="s">
        <v>16</v>
      </c>
      <c r="E8373" s="5">
        <v>320</v>
      </c>
      <c r="F8373" s="6">
        <v>2281.25</v>
      </c>
      <c r="H8373" s="15" t="str">
        <f t="shared" si="780"/>
        <v>Medium</v>
      </c>
      <c r="I8373" s="11" t="str">
        <f t="shared" si="781"/>
        <v>Small</v>
      </c>
      <c r="J8373" s="11" t="str">
        <f t="shared" si="782"/>
        <v>Central</v>
      </c>
      <c r="K8373" s="11" t="str">
        <f t="shared" si="783"/>
        <v>2010s</v>
      </c>
      <c r="L8373" s="11" t="str">
        <f t="shared" si="784"/>
        <v>Cereal</v>
      </c>
      <c r="M8373" s="18">
        <f t="shared" si="785"/>
        <v>7.12890625</v>
      </c>
    </row>
    <row r="8374" spans="1:13">
      <c r="A8374" s="4">
        <v>2017</v>
      </c>
      <c r="B8374" s="5" t="s">
        <v>299</v>
      </c>
      <c r="C8374" s="5" t="s">
        <v>300</v>
      </c>
      <c r="D8374" s="5" t="s">
        <v>17</v>
      </c>
      <c r="E8374" s="5">
        <v>200</v>
      </c>
      <c r="F8374" s="6">
        <v>950</v>
      </c>
      <c r="H8374" s="15" t="str">
        <f t="shared" si="780"/>
        <v>Low</v>
      </c>
      <c r="I8374" s="11" t="str">
        <f t="shared" si="781"/>
        <v>Small</v>
      </c>
      <c r="J8374" s="11" t="str">
        <f t="shared" si="782"/>
        <v>Central</v>
      </c>
      <c r="K8374" s="11" t="str">
        <f t="shared" si="783"/>
        <v>2010s</v>
      </c>
      <c r="L8374" s="11" t="str">
        <f t="shared" si="784"/>
        <v>Pulse</v>
      </c>
      <c r="M8374" s="18">
        <f t="shared" si="785"/>
        <v>4.75</v>
      </c>
    </row>
    <row r="8375" spans="1:13">
      <c r="A8375" s="4">
        <v>2008</v>
      </c>
      <c r="B8375" s="5" t="s">
        <v>299</v>
      </c>
      <c r="C8375" s="5" t="s">
        <v>301</v>
      </c>
      <c r="D8375" s="5" t="s">
        <v>15</v>
      </c>
      <c r="E8375" s="5">
        <v>340480</v>
      </c>
      <c r="F8375" s="6">
        <v>1640.07</v>
      </c>
      <c r="H8375" s="15" t="str">
        <f t="shared" si="780"/>
        <v>Medium</v>
      </c>
      <c r="I8375" s="11" t="str">
        <f t="shared" si="781"/>
        <v>Large</v>
      </c>
      <c r="J8375" s="11" t="str">
        <f t="shared" si="782"/>
        <v>Central</v>
      </c>
      <c r="K8375" s="11" t="str">
        <f t="shared" si="783"/>
        <v>2000s</v>
      </c>
      <c r="L8375" s="11" t="str">
        <f t="shared" si="784"/>
        <v>Cereal</v>
      </c>
      <c r="M8375" s="18">
        <f t="shared" si="785"/>
        <v>4.8169349154135333E-3</v>
      </c>
    </row>
    <row r="8376" spans="1:13">
      <c r="A8376" s="4">
        <v>2008</v>
      </c>
      <c r="B8376" s="5" t="s">
        <v>299</v>
      </c>
      <c r="C8376" s="5" t="s">
        <v>301</v>
      </c>
      <c r="D8376" s="5" t="s">
        <v>16</v>
      </c>
      <c r="E8376" s="5">
        <v>4080</v>
      </c>
      <c r="F8376" s="6">
        <v>1276.96</v>
      </c>
      <c r="H8376" s="15" t="str">
        <f t="shared" si="780"/>
        <v>Medium</v>
      </c>
      <c r="I8376" s="11" t="str">
        <f t="shared" si="781"/>
        <v>Medium</v>
      </c>
      <c r="J8376" s="11" t="str">
        <f t="shared" si="782"/>
        <v>Central</v>
      </c>
      <c r="K8376" s="11" t="str">
        <f t="shared" si="783"/>
        <v>2000s</v>
      </c>
      <c r="L8376" s="11" t="str">
        <f t="shared" si="784"/>
        <v>Cereal</v>
      </c>
      <c r="M8376" s="18">
        <f t="shared" si="785"/>
        <v>0.31298039215686274</v>
      </c>
    </row>
    <row r="8377" spans="1:13">
      <c r="A8377" s="4">
        <v>2008</v>
      </c>
      <c r="B8377" s="5" t="s">
        <v>299</v>
      </c>
      <c r="C8377" s="5" t="s">
        <v>301</v>
      </c>
      <c r="D8377" s="5" t="s">
        <v>17</v>
      </c>
      <c r="E8377" s="5">
        <v>1800</v>
      </c>
      <c r="F8377" s="6">
        <v>755.56</v>
      </c>
      <c r="H8377" s="15" t="str">
        <f t="shared" si="780"/>
        <v>Low</v>
      </c>
      <c r="I8377" s="11" t="str">
        <f t="shared" si="781"/>
        <v>Medium</v>
      </c>
      <c r="J8377" s="11" t="str">
        <f t="shared" si="782"/>
        <v>Central</v>
      </c>
      <c r="K8377" s="11" t="str">
        <f t="shared" si="783"/>
        <v>2000s</v>
      </c>
      <c r="L8377" s="11" t="str">
        <f t="shared" si="784"/>
        <v>Pulse</v>
      </c>
      <c r="M8377" s="18">
        <f t="shared" si="785"/>
        <v>0.41975555555555555</v>
      </c>
    </row>
    <row r="8378" spans="1:13">
      <c r="A8378" s="4">
        <v>2008</v>
      </c>
      <c r="B8378" s="5" t="s">
        <v>299</v>
      </c>
      <c r="C8378" s="5" t="s">
        <v>301</v>
      </c>
      <c r="D8378" s="5" t="s">
        <v>18</v>
      </c>
      <c r="E8378" s="5">
        <v>21940</v>
      </c>
      <c r="F8378" s="6">
        <v>339.11</v>
      </c>
      <c r="H8378" s="15" t="str">
        <f t="shared" si="780"/>
        <v>Low</v>
      </c>
      <c r="I8378" s="11" t="str">
        <f t="shared" si="781"/>
        <v>Large</v>
      </c>
      <c r="J8378" s="11" t="str">
        <f t="shared" si="782"/>
        <v>Central</v>
      </c>
      <c r="K8378" s="11" t="str">
        <f t="shared" si="783"/>
        <v>2000s</v>
      </c>
      <c r="L8378" s="11" t="str">
        <f t="shared" si="784"/>
        <v>Fiber</v>
      </c>
      <c r="M8378" s="18">
        <f t="shared" si="785"/>
        <v>1.5456244302643574E-2</v>
      </c>
    </row>
    <row r="8379" spans="1:13">
      <c r="A8379" s="4">
        <v>2009</v>
      </c>
      <c r="B8379" s="5" t="s">
        <v>299</v>
      </c>
      <c r="C8379" s="5" t="s">
        <v>301</v>
      </c>
      <c r="D8379" s="5" t="s">
        <v>15</v>
      </c>
      <c r="E8379" s="5">
        <v>348350</v>
      </c>
      <c r="F8379" s="6">
        <v>1845.64</v>
      </c>
      <c r="H8379" s="15" t="str">
        <f t="shared" si="780"/>
        <v>Medium</v>
      </c>
      <c r="I8379" s="11" t="str">
        <f t="shared" si="781"/>
        <v>Large</v>
      </c>
      <c r="J8379" s="11" t="str">
        <f t="shared" si="782"/>
        <v>Central</v>
      </c>
      <c r="K8379" s="11" t="str">
        <f t="shared" si="783"/>
        <v>2000s</v>
      </c>
      <c r="L8379" s="11" t="str">
        <f t="shared" si="784"/>
        <v>Cereal</v>
      </c>
      <c r="M8379" s="18">
        <f t="shared" si="785"/>
        <v>5.2982345342328123E-3</v>
      </c>
    </row>
    <row r="8380" spans="1:13">
      <c r="A8380" s="4">
        <v>2009</v>
      </c>
      <c r="B8380" s="5" t="s">
        <v>299</v>
      </c>
      <c r="C8380" s="5" t="s">
        <v>301</v>
      </c>
      <c r="D8380" s="5" t="s">
        <v>16</v>
      </c>
      <c r="E8380" s="5">
        <v>4160</v>
      </c>
      <c r="F8380" s="6">
        <v>1300.48</v>
      </c>
      <c r="H8380" s="15" t="str">
        <f t="shared" si="780"/>
        <v>Medium</v>
      </c>
      <c r="I8380" s="11" t="str">
        <f t="shared" si="781"/>
        <v>Medium</v>
      </c>
      <c r="J8380" s="11" t="str">
        <f t="shared" si="782"/>
        <v>Central</v>
      </c>
      <c r="K8380" s="11" t="str">
        <f t="shared" si="783"/>
        <v>2000s</v>
      </c>
      <c r="L8380" s="11" t="str">
        <f t="shared" si="784"/>
        <v>Cereal</v>
      </c>
      <c r="M8380" s="18">
        <f t="shared" si="785"/>
        <v>0.31261538461538463</v>
      </c>
    </row>
    <row r="8381" spans="1:13">
      <c r="A8381" s="4">
        <v>2009</v>
      </c>
      <c r="B8381" s="5" t="s">
        <v>299</v>
      </c>
      <c r="C8381" s="5" t="s">
        <v>301</v>
      </c>
      <c r="D8381" s="5" t="s">
        <v>17</v>
      </c>
      <c r="E8381" s="5">
        <v>1890</v>
      </c>
      <c r="F8381" s="6">
        <v>783.07</v>
      </c>
      <c r="H8381" s="15" t="str">
        <f t="shared" si="780"/>
        <v>Low</v>
      </c>
      <c r="I8381" s="11" t="str">
        <f t="shared" si="781"/>
        <v>Medium</v>
      </c>
      <c r="J8381" s="11" t="str">
        <f t="shared" si="782"/>
        <v>Central</v>
      </c>
      <c r="K8381" s="11" t="str">
        <f t="shared" si="783"/>
        <v>2000s</v>
      </c>
      <c r="L8381" s="11" t="str">
        <f t="shared" si="784"/>
        <v>Pulse</v>
      </c>
      <c r="M8381" s="18">
        <f t="shared" si="785"/>
        <v>0.41432275132275137</v>
      </c>
    </row>
    <row r="8382" spans="1:13">
      <c r="A8382" s="4">
        <v>2009</v>
      </c>
      <c r="B8382" s="5" t="s">
        <v>299</v>
      </c>
      <c r="C8382" s="5" t="s">
        <v>301</v>
      </c>
      <c r="D8382" s="5" t="s">
        <v>18</v>
      </c>
      <c r="E8382" s="5">
        <v>19150</v>
      </c>
      <c r="F8382" s="6">
        <v>427.68</v>
      </c>
      <c r="H8382" s="15" t="str">
        <f t="shared" si="780"/>
        <v>Low</v>
      </c>
      <c r="I8382" s="11" t="str">
        <f t="shared" si="781"/>
        <v>Large</v>
      </c>
      <c r="J8382" s="11" t="str">
        <f t="shared" si="782"/>
        <v>Central</v>
      </c>
      <c r="K8382" s="11" t="str">
        <f t="shared" si="783"/>
        <v>2000s</v>
      </c>
      <c r="L8382" s="11" t="str">
        <f t="shared" si="784"/>
        <v>Fiber</v>
      </c>
      <c r="M8382" s="18">
        <f t="shared" si="785"/>
        <v>2.2333159268929505E-2</v>
      </c>
    </row>
    <row r="8383" spans="1:13">
      <c r="A8383" s="4">
        <v>2010</v>
      </c>
      <c r="B8383" s="5" t="s">
        <v>299</v>
      </c>
      <c r="C8383" s="5" t="s">
        <v>301</v>
      </c>
      <c r="D8383" s="5" t="s">
        <v>15</v>
      </c>
      <c r="E8383" s="5">
        <v>340570</v>
      </c>
      <c r="F8383" s="6">
        <v>2105.38</v>
      </c>
      <c r="H8383" s="15" t="str">
        <f t="shared" si="780"/>
        <v>Medium</v>
      </c>
      <c r="I8383" s="11" t="str">
        <f t="shared" si="781"/>
        <v>Large</v>
      </c>
      <c r="J8383" s="11" t="str">
        <f t="shared" si="782"/>
        <v>Central</v>
      </c>
      <c r="K8383" s="11" t="str">
        <f t="shared" si="783"/>
        <v>2010s</v>
      </c>
      <c r="L8383" s="11" t="str">
        <f t="shared" si="784"/>
        <v>Cereal</v>
      </c>
      <c r="M8383" s="18">
        <f t="shared" si="785"/>
        <v>6.1819302933317673E-3</v>
      </c>
    </row>
    <row r="8384" spans="1:13">
      <c r="A8384" s="4">
        <v>2010</v>
      </c>
      <c r="B8384" s="5" t="s">
        <v>299</v>
      </c>
      <c r="C8384" s="5" t="s">
        <v>301</v>
      </c>
      <c r="D8384" s="5" t="s">
        <v>16</v>
      </c>
      <c r="E8384" s="5">
        <v>6380</v>
      </c>
      <c r="F8384" s="6">
        <v>2070.5300000000002</v>
      </c>
      <c r="H8384" s="15" t="str">
        <f t="shared" si="780"/>
        <v>Medium</v>
      </c>
      <c r="I8384" s="11" t="str">
        <f t="shared" si="781"/>
        <v>Large</v>
      </c>
      <c r="J8384" s="11" t="str">
        <f t="shared" si="782"/>
        <v>Central</v>
      </c>
      <c r="K8384" s="11" t="str">
        <f t="shared" si="783"/>
        <v>2010s</v>
      </c>
      <c r="L8384" s="11" t="str">
        <f t="shared" si="784"/>
        <v>Cereal</v>
      </c>
      <c r="M8384" s="18">
        <f t="shared" si="785"/>
        <v>0.32453448275862073</v>
      </c>
    </row>
    <row r="8385" spans="1:13">
      <c r="A8385" s="4">
        <v>2010</v>
      </c>
      <c r="B8385" s="5" t="s">
        <v>299</v>
      </c>
      <c r="C8385" s="5" t="s">
        <v>301</v>
      </c>
      <c r="D8385" s="5" t="s">
        <v>17</v>
      </c>
      <c r="E8385" s="5">
        <v>2560</v>
      </c>
      <c r="F8385" s="6">
        <v>656.25</v>
      </c>
      <c r="H8385" s="15" t="str">
        <f t="shared" si="780"/>
        <v>Low</v>
      </c>
      <c r="I8385" s="11" t="str">
        <f t="shared" si="781"/>
        <v>Medium</v>
      </c>
      <c r="J8385" s="11" t="str">
        <f t="shared" si="782"/>
        <v>Central</v>
      </c>
      <c r="K8385" s="11" t="str">
        <f t="shared" si="783"/>
        <v>2010s</v>
      </c>
      <c r="L8385" s="11" t="str">
        <f t="shared" si="784"/>
        <v>Pulse</v>
      </c>
      <c r="M8385" s="18">
        <f t="shared" si="785"/>
        <v>0.25634765625</v>
      </c>
    </row>
    <row r="8386" spans="1:13">
      <c r="A8386" s="4">
        <v>2010</v>
      </c>
      <c r="B8386" s="5" t="s">
        <v>299</v>
      </c>
      <c r="C8386" s="5" t="s">
        <v>301</v>
      </c>
      <c r="D8386" s="5" t="s">
        <v>18</v>
      </c>
      <c r="E8386" s="5">
        <v>30040</v>
      </c>
      <c r="F8386" s="6">
        <v>618.51</v>
      </c>
      <c r="H8386" s="15" t="str">
        <f t="shared" si="780"/>
        <v>Low</v>
      </c>
      <c r="I8386" s="11" t="str">
        <f t="shared" si="781"/>
        <v>Large</v>
      </c>
      <c r="J8386" s="11" t="str">
        <f t="shared" si="782"/>
        <v>Central</v>
      </c>
      <c r="K8386" s="11" t="str">
        <f t="shared" si="783"/>
        <v>2010s</v>
      </c>
      <c r="L8386" s="11" t="str">
        <f t="shared" si="784"/>
        <v>Fiber</v>
      </c>
      <c r="M8386" s="18">
        <f t="shared" si="785"/>
        <v>2.058954727030626E-2</v>
      </c>
    </row>
    <row r="8387" spans="1:13">
      <c r="A8387" s="4">
        <v>2011</v>
      </c>
      <c r="B8387" s="5" t="s">
        <v>299</v>
      </c>
      <c r="C8387" s="5" t="s">
        <v>301</v>
      </c>
      <c r="D8387" s="5" t="s">
        <v>15</v>
      </c>
      <c r="E8387" s="5">
        <v>306310</v>
      </c>
      <c r="F8387" s="6">
        <v>1191.28</v>
      </c>
      <c r="H8387" s="15" t="str">
        <f t="shared" ref="H8387:H8450" si="786">IF(F8387&lt;1000,"Low",IF(F8387&lt;3000,"Medium","High"))</f>
        <v>Medium</v>
      </c>
      <c r="I8387" s="11" t="str">
        <f t="shared" ref="I8387:I8450" si="787">IF(E8387&lt;1000,"Small",IF(E8387&lt;5000,"Medium","Large"))</f>
        <v>Large</v>
      </c>
      <c r="J8387" s="11" t="str">
        <f t="shared" ref="J8387:J8450" si="788">IF(OR(B8387="Punjab",B8387="Haryana",B8387="Himachal Pradesh",B8387="Jammu and Kashmir",B8387="Uttarakhand",B8387="Delhi",B8387="Chandigarh"),"North",IF(OR(B8387="Tamil Nadu",B8387="Karnataka",B8387="Kerala",B8387="Andhra Pradesh",B8387="Telangana"),"South",IF(OR(B8387="Maharashtra",B8387="Gujarat",B8387="Goa",B8387="Rajasthan"),"West",IF(OR(B8387="West Bengal",B8387="Bihar",B8387="Jharkhand",B8387="Odisha",B8387="Assam",B8387="Sikkim",B8387="Arunachal Pradesh",B8387="Manipur",B8387="Meghalaya",B8387="Mizoram",B8387="Nagaland",B8387="Tripura"),"East","Central"))))</f>
        <v>Central</v>
      </c>
      <c r="K8387" s="11" t="str">
        <f t="shared" ref="K8387:K8450" si="789">LEFT(A8387,3)&amp;"0s"</f>
        <v>2010s</v>
      </c>
      <c r="L8387" s="11" t="str">
        <f t="shared" ref="L8387:L8450" si="790">IF(D8387="Rice","Cereal",IF(D8387="Maize","Cereal",IF(D8387="Chickpea","Pulse",IF(D8387="Cotton","Fiber","Other"))))</f>
        <v>Cereal</v>
      </c>
      <c r="M8387" s="18">
        <f t="shared" ref="M8387:M8450" si="791">F8387/E8387</f>
        <v>3.8891319251738435E-3</v>
      </c>
    </row>
    <row r="8388" spans="1:13">
      <c r="A8388" s="4">
        <v>2011</v>
      </c>
      <c r="B8388" s="5" t="s">
        <v>299</v>
      </c>
      <c r="C8388" s="5" t="s">
        <v>301</v>
      </c>
      <c r="D8388" s="5" t="s">
        <v>16</v>
      </c>
      <c r="E8388" s="5">
        <v>7190</v>
      </c>
      <c r="F8388" s="6">
        <v>2112.66</v>
      </c>
      <c r="H8388" s="15" t="str">
        <f t="shared" si="786"/>
        <v>Medium</v>
      </c>
      <c r="I8388" s="11" t="str">
        <f t="shared" si="787"/>
        <v>Large</v>
      </c>
      <c r="J8388" s="11" t="str">
        <f t="shared" si="788"/>
        <v>Central</v>
      </c>
      <c r="K8388" s="11" t="str">
        <f t="shared" si="789"/>
        <v>2010s</v>
      </c>
      <c r="L8388" s="11" t="str">
        <f t="shared" si="790"/>
        <v>Cereal</v>
      </c>
      <c r="M8388" s="18">
        <f t="shared" si="791"/>
        <v>0.29383310152990261</v>
      </c>
    </row>
    <row r="8389" spans="1:13">
      <c r="A8389" s="4">
        <v>2011</v>
      </c>
      <c r="B8389" s="5" t="s">
        <v>299</v>
      </c>
      <c r="C8389" s="5" t="s">
        <v>301</v>
      </c>
      <c r="D8389" s="5" t="s">
        <v>17</v>
      </c>
      <c r="E8389" s="5">
        <v>1870</v>
      </c>
      <c r="F8389" s="6">
        <v>732.62</v>
      </c>
      <c r="H8389" s="15" t="str">
        <f t="shared" si="786"/>
        <v>Low</v>
      </c>
      <c r="I8389" s="11" t="str">
        <f t="shared" si="787"/>
        <v>Medium</v>
      </c>
      <c r="J8389" s="11" t="str">
        <f t="shared" si="788"/>
        <v>Central</v>
      </c>
      <c r="K8389" s="11" t="str">
        <f t="shared" si="789"/>
        <v>2010s</v>
      </c>
      <c r="L8389" s="11" t="str">
        <f t="shared" si="790"/>
        <v>Pulse</v>
      </c>
      <c r="M8389" s="18">
        <f t="shared" si="791"/>
        <v>0.39177540106951869</v>
      </c>
    </row>
    <row r="8390" spans="1:13">
      <c r="A8390" s="4">
        <v>2011</v>
      </c>
      <c r="B8390" s="5" t="s">
        <v>299</v>
      </c>
      <c r="C8390" s="5" t="s">
        <v>301</v>
      </c>
      <c r="D8390" s="5" t="s">
        <v>18</v>
      </c>
      <c r="E8390" s="5">
        <v>37190</v>
      </c>
      <c r="F8390" s="6">
        <v>300.89</v>
      </c>
      <c r="H8390" s="15" t="str">
        <f t="shared" si="786"/>
        <v>Low</v>
      </c>
      <c r="I8390" s="11" t="str">
        <f t="shared" si="787"/>
        <v>Large</v>
      </c>
      <c r="J8390" s="11" t="str">
        <f t="shared" si="788"/>
        <v>Central</v>
      </c>
      <c r="K8390" s="11" t="str">
        <f t="shared" si="789"/>
        <v>2010s</v>
      </c>
      <c r="L8390" s="11" t="str">
        <f t="shared" si="790"/>
        <v>Fiber</v>
      </c>
      <c r="M8390" s="18">
        <f t="shared" si="791"/>
        <v>8.0906157569239044E-3</v>
      </c>
    </row>
    <row r="8391" spans="1:13">
      <c r="A8391" s="4">
        <v>2012</v>
      </c>
      <c r="B8391" s="5" t="s">
        <v>299</v>
      </c>
      <c r="C8391" s="5" t="s">
        <v>301</v>
      </c>
      <c r="D8391" s="5" t="s">
        <v>15</v>
      </c>
      <c r="E8391" s="5">
        <v>330840</v>
      </c>
      <c r="F8391" s="6">
        <v>3606.49</v>
      </c>
      <c r="H8391" s="15" t="str">
        <f t="shared" si="786"/>
        <v>High</v>
      </c>
      <c r="I8391" s="11" t="str">
        <f t="shared" si="787"/>
        <v>Large</v>
      </c>
      <c r="J8391" s="11" t="str">
        <f t="shared" si="788"/>
        <v>Central</v>
      </c>
      <c r="K8391" s="11" t="str">
        <f t="shared" si="789"/>
        <v>2010s</v>
      </c>
      <c r="L8391" s="11" t="str">
        <f t="shared" si="790"/>
        <v>Cereal</v>
      </c>
      <c r="M8391" s="18">
        <f t="shared" si="791"/>
        <v>1.0901009551444806E-2</v>
      </c>
    </row>
    <row r="8392" spans="1:13">
      <c r="A8392" s="4">
        <v>2012</v>
      </c>
      <c r="B8392" s="5" t="s">
        <v>299</v>
      </c>
      <c r="C8392" s="5" t="s">
        <v>301</v>
      </c>
      <c r="D8392" s="5" t="s">
        <v>16</v>
      </c>
      <c r="E8392" s="5">
        <v>7120</v>
      </c>
      <c r="F8392" s="6">
        <v>2188.1999999999998</v>
      </c>
      <c r="H8392" s="15" t="str">
        <f t="shared" si="786"/>
        <v>Medium</v>
      </c>
      <c r="I8392" s="11" t="str">
        <f t="shared" si="787"/>
        <v>Large</v>
      </c>
      <c r="J8392" s="11" t="str">
        <f t="shared" si="788"/>
        <v>Central</v>
      </c>
      <c r="K8392" s="11" t="str">
        <f t="shared" si="789"/>
        <v>2010s</v>
      </c>
      <c r="L8392" s="11" t="str">
        <f t="shared" si="790"/>
        <v>Cereal</v>
      </c>
      <c r="M8392" s="18">
        <f t="shared" si="791"/>
        <v>0.30733146067415729</v>
      </c>
    </row>
    <row r="8393" spans="1:13">
      <c r="A8393" s="4">
        <v>2012</v>
      </c>
      <c r="B8393" s="5" t="s">
        <v>299</v>
      </c>
      <c r="C8393" s="5" t="s">
        <v>301</v>
      </c>
      <c r="D8393" s="5" t="s">
        <v>17</v>
      </c>
      <c r="E8393" s="5">
        <v>1650</v>
      </c>
      <c r="F8393" s="6">
        <v>921.21</v>
      </c>
      <c r="H8393" s="15" t="str">
        <f t="shared" si="786"/>
        <v>Low</v>
      </c>
      <c r="I8393" s="11" t="str">
        <f t="shared" si="787"/>
        <v>Medium</v>
      </c>
      <c r="J8393" s="11" t="str">
        <f t="shared" si="788"/>
        <v>Central</v>
      </c>
      <c r="K8393" s="11" t="str">
        <f t="shared" si="789"/>
        <v>2010s</v>
      </c>
      <c r="L8393" s="11" t="str">
        <f t="shared" si="790"/>
        <v>Pulse</v>
      </c>
      <c r="M8393" s="18">
        <f t="shared" si="791"/>
        <v>0.55830909090909098</v>
      </c>
    </row>
    <row r="8394" spans="1:13">
      <c r="A8394" s="4">
        <v>2012</v>
      </c>
      <c r="B8394" s="5" t="s">
        <v>299</v>
      </c>
      <c r="C8394" s="5" t="s">
        <v>301</v>
      </c>
      <c r="D8394" s="5" t="s">
        <v>18</v>
      </c>
      <c r="E8394" s="5">
        <v>40850</v>
      </c>
      <c r="F8394" s="6">
        <v>468.54</v>
      </c>
      <c r="H8394" s="15" t="str">
        <f t="shared" si="786"/>
        <v>Low</v>
      </c>
      <c r="I8394" s="11" t="str">
        <f t="shared" si="787"/>
        <v>Large</v>
      </c>
      <c r="J8394" s="11" t="str">
        <f t="shared" si="788"/>
        <v>Central</v>
      </c>
      <c r="K8394" s="11" t="str">
        <f t="shared" si="789"/>
        <v>2010s</v>
      </c>
      <c r="L8394" s="11" t="str">
        <f t="shared" si="790"/>
        <v>Fiber</v>
      </c>
      <c r="M8394" s="18">
        <f t="shared" si="791"/>
        <v>1.1469767441860465E-2</v>
      </c>
    </row>
    <row r="8395" spans="1:13">
      <c r="A8395" s="4">
        <v>2013</v>
      </c>
      <c r="B8395" s="5" t="s">
        <v>299</v>
      </c>
      <c r="C8395" s="5" t="s">
        <v>301</v>
      </c>
      <c r="D8395" s="5" t="s">
        <v>15</v>
      </c>
      <c r="E8395" s="5">
        <v>340900</v>
      </c>
      <c r="F8395" s="6">
        <v>3142.45</v>
      </c>
      <c r="H8395" s="15" t="str">
        <f t="shared" si="786"/>
        <v>High</v>
      </c>
      <c r="I8395" s="11" t="str">
        <f t="shared" si="787"/>
        <v>Large</v>
      </c>
      <c r="J8395" s="11" t="str">
        <f t="shared" si="788"/>
        <v>Central</v>
      </c>
      <c r="K8395" s="11" t="str">
        <f t="shared" si="789"/>
        <v>2010s</v>
      </c>
      <c r="L8395" s="11" t="str">
        <f t="shared" si="790"/>
        <v>Cereal</v>
      </c>
      <c r="M8395" s="18">
        <f t="shared" si="791"/>
        <v>9.2180991493106476E-3</v>
      </c>
    </row>
    <row r="8396" spans="1:13">
      <c r="A8396" s="4">
        <v>2013</v>
      </c>
      <c r="B8396" s="5" t="s">
        <v>299</v>
      </c>
      <c r="C8396" s="5" t="s">
        <v>301</v>
      </c>
      <c r="D8396" s="5" t="s">
        <v>16</v>
      </c>
      <c r="E8396" s="5">
        <v>8030</v>
      </c>
      <c r="F8396" s="6">
        <v>2399.75</v>
      </c>
      <c r="H8396" s="15" t="str">
        <f t="shared" si="786"/>
        <v>Medium</v>
      </c>
      <c r="I8396" s="11" t="str">
        <f t="shared" si="787"/>
        <v>Large</v>
      </c>
      <c r="J8396" s="11" t="str">
        <f t="shared" si="788"/>
        <v>Central</v>
      </c>
      <c r="K8396" s="11" t="str">
        <f t="shared" si="789"/>
        <v>2010s</v>
      </c>
      <c r="L8396" s="11" t="str">
        <f t="shared" si="790"/>
        <v>Cereal</v>
      </c>
      <c r="M8396" s="18">
        <f t="shared" si="791"/>
        <v>0.29884806973848071</v>
      </c>
    </row>
    <row r="8397" spans="1:13">
      <c r="A8397" s="4">
        <v>2013</v>
      </c>
      <c r="B8397" s="5" t="s">
        <v>299</v>
      </c>
      <c r="C8397" s="5" t="s">
        <v>301</v>
      </c>
      <c r="D8397" s="5" t="s">
        <v>17</v>
      </c>
      <c r="E8397" s="5">
        <v>1520</v>
      </c>
      <c r="F8397" s="6">
        <v>815.79</v>
      </c>
      <c r="H8397" s="15" t="str">
        <f t="shared" si="786"/>
        <v>Low</v>
      </c>
      <c r="I8397" s="11" t="str">
        <f t="shared" si="787"/>
        <v>Medium</v>
      </c>
      <c r="J8397" s="11" t="str">
        <f t="shared" si="788"/>
        <v>Central</v>
      </c>
      <c r="K8397" s="11" t="str">
        <f t="shared" si="789"/>
        <v>2010s</v>
      </c>
      <c r="L8397" s="11" t="str">
        <f t="shared" si="790"/>
        <v>Pulse</v>
      </c>
      <c r="M8397" s="18">
        <f t="shared" si="791"/>
        <v>0.53670394736842097</v>
      </c>
    </row>
    <row r="8398" spans="1:13">
      <c r="A8398" s="4">
        <v>2013</v>
      </c>
      <c r="B8398" s="5" t="s">
        <v>299</v>
      </c>
      <c r="C8398" s="5" t="s">
        <v>301</v>
      </c>
      <c r="D8398" s="5" t="s">
        <v>18</v>
      </c>
      <c r="E8398" s="5">
        <v>43270</v>
      </c>
      <c r="F8398" s="6">
        <v>440.26</v>
      </c>
      <c r="H8398" s="15" t="str">
        <f t="shared" si="786"/>
        <v>Low</v>
      </c>
      <c r="I8398" s="11" t="str">
        <f t="shared" si="787"/>
        <v>Large</v>
      </c>
      <c r="J8398" s="11" t="str">
        <f t="shared" si="788"/>
        <v>Central</v>
      </c>
      <c r="K8398" s="11" t="str">
        <f t="shared" si="789"/>
        <v>2010s</v>
      </c>
      <c r="L8398" s="11" t="str">
        <f t="shared" si="790"/>
        <v>Fiber</v>
      </c>
      <c r="M8398" s="18">
        <f t="shared" si="791"/>
        <v>1.0174716893921886E-2</v>
      </c>
    </row>
    <row r="8399" spans="1:13">
      <c r="A8399" s="4">
        <v>2014</v>
      </c>
      <c r="B8399" s="5" t="s">
        <v>299</v>
      </c>
      <c r="C8399" s="5" t="s">
        <v>301</v>
      </c>
      <c r="D8399" s="5" t="s">
        <v>15</v>
      </c>
      <c r="E8399" s="5">
        <v>334450</v>
      </c>
      <c r="F8399" s="6">
        <v>3208.79</v>
      </c>
      <c r="H8399" s="15" t="str">
        <f t="shared" si="786"/>
        <v>High</v>
      </c>
      <c r="I8399" s="11" t="str">
        <f t="shared" si="787"/>
        <v>Large</v>
      </c>
      <c r="J8399" s="11" t="str">
        <f t="shared" si="788"/>
        <v>Central</v>
      </c>
      <c r="K8399" s="11" t="str">
        <f t="shared" si="789"/>
        <v>2010s</v>
      </c>
      <c r="L8399" s="11" t="str">
        <f t="shared" si="790"/>
        <v>Cereal</v>
      </c>
      <c r="M8399" s="18">
        <f t="shared" si="791"/>
        <v>9.5942293317386757E-3</v>
      </c>
    </row>
    <row r="8400" spans="1:13">
      <c r="A8400" s="4">
        <v>2014</v>
      </c>
      <c r="B8400" s="5" t="s">
        <v>299</v>
      </c>
      <c r="C8400" s="5" t="s">
        <v>301</v>
      </c>
      <c r="D8400" s="5" t="s">
        <v>16</v>
      </c>
      <c r="E8400" s="5">
        <v>6030</v>
      </c>
      <c r="F8400" s="6">
        <v>2436.15</v>
      </c>
      <c r="H8400" s="15" t="str">
        <f t="shared" si="786"/>
        <v>Medium</v>
      </c>
      <c r="I8400" s="11" t="str">
        <f t="shared" si="787"/>
        <v>Large</v>
      </c>
      <c r="J8400" s="11" t="str">
        <f t="shared" si="788"/>
        <v>Central</v>
      </c>
      <c r="K8400" s="11" t="str">
        <f t="shared" si="789"/>
        <v>2010s</v>
      </c>
      <c r="L8400" s="11" t="str">
        <f t="shared" si="790"/>
        <v>Cereal</v>
      </c>
      <c r="M8400" s="18">
        <f t="shared" si="791"/>
        <v>0.40400497512437811</v>
      </c>
    </row>
    <row r="8401" spans="1:13">
      <c r="A8401" s="4">
        <v>2014</v>
      </c>
      <c r="B8401" s="5" t="s">
        <v>299</v>
      </c>
      <c r="C8401" s="5" t="s">
        <v>301</v>
      </c>
      <c r="D8401" s="5" t="s">
        <v>17</v>
      </c>
      <c r="E8401" s="5">
        <v>1440</v>
      </c>
      <c r="F8401" s="6">
        <v>805.56</v>
      </c>
      <c r="H8401" s="15" t="str">
        <f t="shared" si="786"/>
        <v>Low</v>
      </c>
      <c r="I8401" s="11" t="str">
        <f t="shared" si="787"/>
        <v>Medium</v>
      </c>
      <c r="J8401" s="11" t="str">
        <f t="shared" si="788"/>
        <v>Central</v>
      </c>
      <c r="K8401" s="11" t="str">
        <f t="shared" si="789"/>
        <v>2010s</v>
      </c>
      <c r="L8401" s="11" t="str">
        <f t="shared" si="790"/>
        <v>Pulse</v>
      </c>
      <c r="M8401" s="18">
        <f t="shared" si="791"/>
        <v>0.55941666666666667</v>
      </c>
    </row>
    <row r="8402" spans="1:13">
      <c r="A8402" s="4">
        <v>2014</v>
      </c>
      <c r="B8402" s="5" t="s">
        <v>299</v>
      </c>
      <c r="C8402" s="5" t="s">
        <v>301</v>
      </c>
      <c r="D8402" s="5" t="s">
        <v>18</v>
      </c>
      <c r="E8402" s="5">
        <v>39890</v>
      </c>
      <c r="F8402" s="6">
        <v>435.7</v>
      </c>
      <c r="H8402" s="15" t="str">
        <f t="shared" si="786"/>
        <v>Low</v>
      </c>
      <c r="I8402" s="11" t="str">
        <f t="shared" si="787"/>
        <v>Large</v>
      </c>
      <c r="J8402" s="11" t="str">
        <f t="shared" si="788"/>
        <v>Central</v>
      </c>
      <c r="K8402" s="11" t="str">
        <f t="shared" si="789"/>
        <v>2010s</v>
      </c>
      <c r="L8402" s="11" t="str">
        <f t="shared" si="790"/>
        <v>Fiber</v>
      </c>
      <c r="M8402" s="18">
        <f t="shared" si="791"/>
        <v>1.0922536976685887E-2</v>
      </c>
    </row>
    <row r="8403" spans="1:13">
      <c r="A8403" s="4">
        <v>2015</v>
      </c>
      <c r="B8403" s="5" t="s">
        <v>299</v>
      </c>
      <c r="C8403" s="5" t="s">
        <v>301</v>
      </c>
      <c r="D8403" s="5" t="s">
        <v>15</v>
      </c>
      <c r="E8403" s="5">
        <v>323730</v>
      </c>
      <c r="F8403" s="6">
        <v>1579.68</v>
      </c>
      <c r="H8403" s="15" t="str">
        <f t="shared" si="786"/>
        <v>Medium</v>
      </c>
      <c r="I8403" s="11" t="str">
        <f t="shared" si="787"/>
        <v>Large</v>
      </c>
      <c r="J8403" s="11" t="str">
        <f t="shared" si="788"/>
        <v>Central</v>
      </c>
      <c r="K8403" s="11" t="str">
        <f t="shared" si="789"/>
        <v>2010s</v>
      </c>
      <c r="L8403" s="11" t="str">
        <f t="shared" si="790"/>
        <v>Cereal</v>
      </c>
      <c r="M8403" s="18">
        <f t="shared" si="791"/>
        <v>4.8796219071448434E-3</v>
      </c>
    </row>
    <row r="8404" spans="1:13">
      <c r="A8404" s="4">
        <v>2015</v>
      </c>
      <c r="B8404" s="5" t="s">
        <v>299</v>
      </c>
      <c r="C8404" s="5" t="s">
        <v>301</v>
      </c>
      <c r="D8404" s="5" t="s">
        <v>16</v>
      </c>
      <c r="E8404" s="5">
        <v>5590</v>
      </c>
      <c r="F8404" s="6">
        <v>2484.79</v>
      </c>
      <c r="H8404" s="15" t="str">
        <f t="shared" si="786"/>
        <v>Medium</v>
      </c>
      <c r="I8404" s="11" t="str">
        <f t="shared" si="787"/>
        <v>Large</v>
      </c>
      <c r="J8404" s="11" t="str">
        <f t="shared" si="788"/>
        <v>Central</v>
      </c>
      <c r="K8404" s="11" t="str">
        <f t="shared" si="789"/>
        <v>2010s</v>
      </c>
      <c r="L8404" s="11" t="str">
        <f t="shared" si="790"/>
        <v>Cereal</v>
      </c>
      <c r="M8404" s="18">
        <f t="shared" si="791"/>
        <v>0.44450626118067976</v>
      </c>
    </row>
    <row r="8405" spans="1:13">
      <c r="A8405" s="4">
        <v>2015</v>
      </c>
      <c r="B8405" s="5" t="s">
        <v>299</v>
      </c>
      <c r="C8405" s="5" t="s">
        <v>301</v>
      </c>
      <c r="D8405" s="5" t="s">
        <v>17</v>
      </c>
      <c r="E8405" s="5">
        <v>1170</v>
      </c>
      <c r="F8405" s="6">
        <v>871.79</v>
      </c>
      <c r="H8405" s="15" t="str">
        <f t="shared" si="786"/>
        <v>Low</v>
      </c>
      <c r="I8405" s="11" t="str">
        <f t="shared" si="787"/>
        <v>Medium</v>
      </c>
      <c r="J8405" s="11" t="str">
        <f t="shared" si="788"/>
        <v>Central</v>
      </c>
      <c r="K8405" s="11" t="str">
        <f t="shared" si="789"/>
        <v>2010s</v>
      </c>
      <c r="L8405" s="11" t="str">
        <f t="shared" si="790"/>
        <v>Pulse</v>
      </c>
      <c r="M8405" s="18">
        <f t="shared" si="791"/>
        <v>0.74511965811965808</v>
      </c>
    </row>
    <row r="8406" spans="1:13">
      <c r="A8406" s="4">
        <v>2015</v>
      </c>
      <c r="B8406" s="5" t="s">
        <v>299</v>
      </c>
      <c r="C8406" s="5" t="s">
        <v>301</v>
      </c>
      <c r="D8406" s="5" t="s">
        <v>18</v>
      </c>
      <c r="E8406" s="5">
        <v>33220</v>
      </c>
      <c r="F8406" s="6">
        <v>376.28</v>
      </c>
      <c r="H8406" s="15" t="str">
        <f t="shared" si="786"/>
        <v>Low</v>
      </c>
      <c r="I8406" s="11" t="str">
        <f t="shared" si="787"/>
        <v>Large</v>
      </c>
      <c r="J8406" s="11" t="str">
        <f t="shared" si="788"/>
        <v>Central</v>
      </c>
      <c r="K8406" s="11" t="str">
        <f t="shared" si="789"/>
        <v>2010s</v>
      </c>
      <c r="L8406" s="11" t="str">
        <f t="shared" si="790"/>
        <v>Fiber</v>
      </c>
      <c r="M8406" s="18">
        <f t="shared" si="791"/>
        <v>1.1326911499096929E-2</v>
      </c>
    </row>
    <row r="8407" spans="1:13">
      <c r="A8407" s="4">
        <v>2016</v>
      </c>
      <c r="B8407" s="5" t="s">
        <v>299</v>
      </c>
      <c r="C8407" s="5" t="s">
        <v>301</v>
      </c>
      <c r="D8407" s="5" t="s">
        <v>15</v>
      </c>
      <c r="E8407" s="5">
        <v>332240</v>
      </c>
      <c r="F8407" s="6">
        <v>2658.38</v>
      </c>
      <c r="H8407" s="15" t="str">
        <f t="shared" si="786"/>
        <v>Medium</v>
      </c>
      <c r="I8407" s="11" t="str">
        <f t="shared" si="787"/>
        <v>Large</v>
      </c>
      <c r="J8407" s="11" t="str">
        <f t="shared" si="788"/>
        <v>Central</v>
      </c>
      <c r="K8407" s="11" t="str">
        <f t="shared" si="789"/>
        <v>2010s</v>
      </c>
      <c r="L8407" s="11" t="str">
        <f t="shared" si="790"/>
        <v>Cereal</v>
      </c>
      <c r="M8407" s="18">
        <f t="shared" si="791"/>
        <v>8.0013845412954497E-3</v>
      </c>
    </row>
    <row r="8408" spans="1:13">
      <c r="A8408" s="4">
        <v>2016</v>
      </c>
      <c r="B8408" s="5" t="s">
        <v>299</v>
      </c>
      <c r="C8408" s="5" t="s">
        <v>301</v>
      </c>
      <c r="D8408" s="5" t="s">
        <v>16</v>
      </c>
      <c r="E8408" s="5">
        <v>7000</v>
      </c>
      <c r="F8408" s="6">
        <v>2680</v>
      </c>
      <c r="H8408" s="15" t="str">
        <f t="shared" si="786"/>
        <v>Medium</v>
      </c>
      <c r="I8408" s="11" t="str">
        <f t="shared" si="787"/>
        <v>Large</v>
      </c>
      <c r="J8408" s="11" t="str">
        <f t="shared" si="788"/>
        <v>Central</v>
      </c>
      <c r="K8408" s="11" t="str">
        <f t="shared" si="789"/>
        <v>2010s</v>
      </c>
      <c r="L8408" s="11" t="str">
        <f t="shared" si="790"/>
        <v>Cereal</v>
      </c>
      <c r="M8408" s="18">
        <f t="shared" si="791"/>
        <v>0.38285714285714284</v>
      </c>
    </row>
    <row r="8409" spans="1:13">
      <c r="A8409" s="4">
        <v>2016</v>
      </c>
      <c r="B8409" s="5" t="s">
        <v>299</v>
      </c>
      <c r="C8409" s="5" t="s">
        <v>301</v>
      </c>
      <c r="D8409" s="5" t="s">
        <v>17</v>
      </c>
      <c r="E8409" s="5">
        <v>1320</v>
      </c>
      <c r="F8409" s="6">
        <v>825.76</v>
      </c>
      <c r="H8409" s="15" t="str">
        <f t="shared" si="786"/>
        <v>Low</v>
      </c>
      <c r="I8409" s="11" t="str">
        <f t="shared" si="787"/>
        <v>Medium</v>
      </c>
      <c r="J8409" s="11" t="str">
        <f t="shared" si="788"/>
        <v>Central</v>
      </c>
      <c r="K8409" s="11" t="str">
        <f t="shared" si="789"/>
        <v>2010s</v>
      </c>
      <c r="L8409" s="11" t="str">
        <f t="shared" si="790"/>
        <v>Pulse</v>
      </c>
      <c r="M8409" s="18">
        <f t="shared" si="791"/>
        <v>0.62557575757575756</v>
      </c>
    </row>
    <row r="8410" spans="1:13">
      <c r="A8410" s="4">
        <v>2016</v>
      </c>
      <c r="B8410" s="5" t="s">
        <v>299</v>
      </c>
      <c r="C8410" s="5" t="s">
        <v>301</v>
      </c>
      <c r="D8410" s="5" t="s">
        <v>18</v>
      </c>
      <c r="E8410" s="5">
        <v>38090</v>
      </c>
      <c r="F8410" s="6">
        <v>2841.43</v>
      </c>
      <c r="H8410" s="15" t="str">
        <f t="shared" si="786"/>
        <v>Medium</v>
      </c>
      <c r="I8410" s="11" t="str">
        <f t="shared" si="787"/>
        <v>Large</v>
      </c>
      <c r="J8410" s="11" t="str">
        <f t="shared" si="788"/>
        <v>Central</v>
      </c>
      <c r="K8410" s="11" t="str">
        <f t="shared" si="789"/>
        <v>2010s</v>
      </c>
      <c r="L8410" s="11" t="str">
        <f t="shared" si="790"/>
        <v>Fiber</v>
      </c>
      <c r="M8410" s="18">
        <f t="shared" si="791"/>
        <v>7.4597794696770803E-2</v>
      </c>
    </row>
    <row r="8411" spans="1:13">
      <c r="A8411" s="4">
        <v>2017</v>
      </c>
      <c r="B8411" s="5" t="s">
        <v>299</v>
      </c>
      <c r="C8411" s="5" t="s">
        <v>301</v>
      </c>
      <c r="D8411" s="5" t="s">
        <v>15</v>
      </c>
      <c r="E8411" s="5">
        <v>284700</v>
      </c>
      <c r="F8411" s="6">
        <v>1490.83</v>
      </c>
      <c r="H8411" s="15" t="str">
        <f t="shared" si="786"/>
        <v>Medium</v>
      </c>
      <c r="I8411" s="11" t="str">
        <f t="shared" si="787"/>
        <v>Large</v>
      </c>
      <c r="J8411" s="11" t="str">
        <f t="shared" si="788"/>
        <v>Central</v>
      </c>
      <c r="K8411" s="11" t="str">
        <f t="shared" si="789"/>
        <v>2010s</v>
      </c>
      <c r="L8411" s="11" t="str">
        <f t="shared" si="790"/>
        <v>Cereal</v>
      </c>
      <c r="M8411" s="18">
        <f t="shared" si="791"/>
        <v>5.2364945556726376E-3</v>
      </c>
    </row>
    <row r="8412" spans="1:13">
      <c r="A8412" s="4">
        <v>2017</v>
      </c>
      <c r="B8412" s="5" t="s">
        <v>299</v>
      </c>
      <c r="C8412" s="5" t="s">
        <v>301</v>
      </c>
      <c r="D8412" s="5" t="s">
        <v>16</v>
      </c>
      <c r="E8412" s="5">
        <v>7460</v>
      </c>
      <c r="F8412" s="6">
        <v>2859.25</v>
      </c>
      <c r="H8412" s="15" t="str">
        <f t="shared" si="786"/>
        <v>Medium</v>
      </c>
      <c r="I8412" s="11" t="str">
        <f t="shared" si="787"/>
        <v>Large</v>
      </c>
      <c r="J8412" s="11" t="str">
        <f t="shared" si="788"/>
        <v>Central</v>
      </c>
      <c r="K8412" s="11" t="str">
        <f t="shared" si="789"/>
        <v>2010s</v>
      </c>
      <c r="L8412" s="11" t="str">
        <f t="shared" si="790"/>
        <v>Cereal</v>
      </c>
      <c r="M8412" s="18">
        <f t="shared" si="791"/>
        <v>0.3832774798927614</v>
      </c>
    </row>
    <row r="8413" spans="1:13">
      <c r="A8413" s="4">
        <v>2017</v>
      </c>
      <c r="B8413" s="5" t="s">
        <v>299</v>
      </c>
      <c r="C8413" s="5" t="s">
        <v>301</v>
      </c>
      <c r="D8413" s="5" t="s">
        <v>17</v>
      </c>
      <c r="E8413" s="5">
        <v>1340</v>
      </c>
      <c r="F8413" s="6">
        <v>791.04</v>
      </c>
      <c r="H8413" s="15" t="str">
        <f t="shared" si="786"/>
        <v>Low</v>
      </c>
      <c r="I8413" s="11" t="str">
        <f t="shared" si="787"/>
        <v>Medium</v>
      </c>
      <c r="J8413" s="11" t="str">
        <f t="shared" si="788"/>
        <v>Central</v>
      </c>
      <c r="K8413" s="11" t="str">
        <f t="shared" si="789"/>
        <v>2010s</v>
      </c>
      <c r="L8413" s="11" t="str">
        <f t="shared" si="790"/>
        <v>Pulse</v>
      </c>
      <c r="M8413" s="18">
        <f t="shared" si="791"/>
        <v>0.59032835820895524</v>
      </c>
    </row>
    <row r="8414" spans="1:13">
      <c r="A8414" s="4">
        <v>2017</v>
      </c>
      <c r="B8414" s="5" t="s">
        <v>299</v>
      </c>
      <c r="C8414" s="5" t="s">
        <v>301</v>
      </c>
      <c r="D8414" s="5" t="s">
        <v>18</v>
      </c>
      <c r="E8414" s="5">
        <v>43560</v>
      </c>
      <c r="F8414" s="6">
        <v>2820.48</v>
      </c>
      <c r="H8414" s="15" t="str">
        <f t="shared" si="786"/>
        <v>Medium</v>
      </c>
      <c r="I8414" s="11" t="str">
        <f t="shared" si="787"/>
        <v>Large</v>
      </c>
      <c r="J8414" s="11" t="str">
        <f t="shared" si="788"/>
        <v>Central</v>
      </c>
      <c r="K8414" s="11" t="str">
        <f t="shared" si="789"/>
        <v>2010s</v>
      </c>
      <c r="L8414" s="11" t="str">
        <f t="shared" si="790"/>
        <v>Fiber</v>
      </c>
      <c r="M8414" s="18">
        <f t="shared" si="791"/>
        <v>6.4749311294765841E-2</v>
      </c>
    </row>
    <row r="8415" spans="1:13">
      <c r="A8415" s="4">
        <v>2008</v>
      </c>
      <c r="B8415" s="5" t="s">
        <v>299</v>
      </c>
      <c r="C8415" s="5" t="s">
        <v>302</v>
      </c>
      <c r="D8415" s="5" t="s">
        <v>15</v>
      </c>
      <c r="E8415" s="5">
        <v>506070</v>
      </c>
      <c r="F8415" s="6">
        <v>1544.19</v>
      </c>
      <c r="H8415" s="15" t="str">
        <f t="shared" si="786"/>
        <v>Medium</v>
      </c>
      <c r="I8415" s="11" t="str">
        <f t="shared" si="787"/>
        <v>Large</v>
      </c>
      <c r="J8415" s="11" t="str">
        <f t="shared" si="788"/>
        <v>Central</v>
      </c>
      <c r="K8415" s="11" t="str">
        <f t="shared" si="789"/>
        <v>2000s</v>
      </c>
      <c r="L8415" s="11" t="str">
        <f t="shared" si="790"/>
        <v>Cereal</v>
      </c>
      <c r="M8415" s="18">
        <f t="shared" si="791"/>
        <v>3.0513367715928629E-3</v>
      </c>
    </row>
    <row r="8416" spans="1:13">
      <c r="A8416" s="4">
        <v>2008</v>
      </c>
      <c r="B8416" s="5" t="s">
        <v>299</v>
      </c>
      <c r="C8416" s="5" t="s">
        <v>302</v>
      </c>
      <c r="D8416" s="5" t="s">
        <v>16</v>
      </c>
      <c r="E8416" s="5">
        <v>5770</v>
      </c>
      <c r="F8416" s="6">
        <v>1336.22</v>
      </c>
      <c r="H8416" s="15" t="str">
        <f t="shared" si="786"/>
        <v>Medium</v>
      </c>
      <c r="I8416" s="11" t="str">
        <f t="shared" si="787"/>
        <v>Large</v>
      </c>
      <c r="J8416" s="11" t="str">
        <f t="shared" si="788"/>
        <v>Central</v>
      </c>
      <c r="K8416" s="11" t="str">
        <f t="shared" si="789"/>
        <v>2000s</v>
      </c>
      <c r="L8416" s="11" t="str">
        <f t="shared" si="790"/>
        <v>Cereal</v>
      </c>
      <c r="M8416" s="18">
        <f t="shared" si="791"/>
        <v>0.23158058925476604</v>
      </c>
    </row>
    <row r="8417" spans="1:13">
      <c r="A8417" s="4">
        <v>2008</v>
      </c>
      <c r="B8417" s="5" t="s">
        <v>299</v>
      </c>
      <c r="C8417" s="5" t="s">
        <v>302</v>
      </c>
      <c r="D8417" s="5" t="s">
        <v>17</v>
      </c>
      <c r="E8417" s="5">
        <v>710</v>
      </c>
      <c r="F8417" s="6">
        <v>647.89</v>
      </c>
      <c r="H8417" s="15" t="str">
        <f t="shared" si="786"/>
        <v>Low</v>
      </c>
      <c r="I8417" s="11" t="str">
        <f t="shared" si="787"/>
        <v>Small</v>
      </c>
      <c r="J8417" s="11" t="str">
        <f t="shared" si="788"/>
        <v>Central</v>
      </c>
      <c r="K8417" s="11" t="str">
        <f t="shared" si="789"/>
        <v>2000s</v>
      </c>
      <c r="L8417" s="11" t="str">
        <f t="shared" si="790"/>
        <v>Pulse</v>
      </c>
      <c r="M8417" s="18">
        <f t="shared" si="791"/>
        <v>0.91252112676056341</v>
      </c>
    </row>
    <row r="8418" spans="1:13">
      <c r="A8418" s="4">
        <v>2009</v>
      </c>
      <c r="B8418" s="5" t="s">
        <v>299</v>
      </c>
      <c r="C8418" s="5" t="s">
        <v>302</v>
      </c>
      <c r="D8418" s="5" t="s">
        <v>15</v>
      </c>
      <c r="E8418" s="5">
        <v>510240</v>
      </c>
      <c r="F8418" s="6">
        <v>1889.68</v>
      </c>
      <c r="H8418" s="15" t="str">
        <f t="shared" si="786"/>
        <v>Medium</v>
      </c>
      <c r="I8418" s="11" t="str">
        <f t="shared" si="787"/>
        <v>Large</v>
      </c>
      <c r="J8418" s="11" t="str">
        <f t="shared" si="788"/>
        <v>Central</v>
      </c>
      <c r="K8418" s="11" t="str">
        <f t="shared" si="789"/>
        <v>2000s</v>
      </c>
      <c r="L8418" s="11" t="str">
        <f t="shared" si="790"/>
        <v>Cereal</v>
      </c>
      <c r="M8418" s="18">
        <f t="shared" si="791"/>
        <v>3.7035120727500785E-3</v>
      </c>
    </row>
    <row r="8419" spans="1:13">
      <c r="A8419" s="4">
        <v>2009</v>
      </c>
      <c r="B8419" s="5" t="s">
        <v>299</v>
      </c>
      <c r="C8419" s="5" t="s">
        <v>302</v>
      </c>
      <c r="D8419" s="5" t="s">
        <v>16</v>
      </c>
      <c r="E8419" s="5">
        <v>5380</v>
      </c>
      <c r="F8419" s="6">
        <v>1204.46</v>
      </c>
      <c r="H8419" s="15" t="str">
        <f t="shared" si="786"/>
        <v>Medium</v>
      </c>
      <c r="I8419" s="11" t="str">
        <f t="shared" si="787"/>
        <v>Large</v>
      </c>
      <c r="J8419" s="11" t="str">
        <f t="shared" si="788"/>
        <v>Central</v>
      </c>
      <c r="K8419" s="11" t="str">
        <f t="shared" si="789"/>
        <v>2000s</v>
      </c>
      <c r="L8419" s="11" t="str">
        <f t="shared" si="790"/>
        <v>Cereal</v>
      </c>
      <c r="M8419" s="18">
        <f t="shared" si="791"/>
        <v>0.22387732342007435</v>
      </c>
    </row>
    <row r="8420" spans="1:13">
      <c r="A8420" s="4">
        <v>2009</v>
      </c>
      <c r="B8420" s="5" t="s">
        <v>299</v>
      </c>
      <c r="C8420" s="5" t="s">
        <v>302</v>
      </c>
      <c r="D8420" s="5" t="s">
        <v>17</v>
      </c>
      <c r="E8420" s="5">
        <v>880</v>
      </c>
      <c r="F8420" s="6">
        <v>647.73</v>
      </c>
      <c r="H8420" s="15" t="str">
        <f t="shared" si="786"/>
        <v>Low</v>
      </c>
      <c r="I8420" s="11" t="str">
        <f t="shared" si="787"/>
        <v>Small</v>
      </c>
      <c r="J8420" s="11" t="str">
        <f t="shared" si="788"/>
        <v>Central</v>
      </c>
      <c r="K8420" s="11" t="str">
        <f t="shared" si="789"/>
        <v>2000s</v>
      </c>
      <c r="L8420" s="11" t="str">
        <f t="shared" si="790"/>
        <v>Pulse</v>
      </c>
      <c r="M8420" s="18">
        <f t="shared" si="791"/>
        <v>0.73605681818181823</v>
      </c>
    </row>
    <row r="8421" spans="1:13">
      <c r="A8421" s="4">
        <v>2010</v>
      </c>
      <c r="B8421" s="5" t="s">
        <v>299</v>
      </c>
      <c r="C8421" s="5" t="s">
        <v>302</v>
      </c>
      <c r="D8421" s="5" t="s">
        <v>15</v>
      </c>
      <c r="E8421" s="5">
        <v>484390</v>
      </c>
      <c r="F8421" s="6">
        <v>1514.3</v>
      </c>
      <c r="H8421" s="15" t="str">
        <f t="shared" si="786"/>
        <v>Medium</v>
      </c>
      <c r="I8421" s="11" t="str">
        <f t="shared" si="787"/>
        <v>Large</v>
      </c>
      <c r="J8421" s="11" t="str">
        <f t="shared" si="788"/>
        <v>Central</v>
      </c>
      <c r="K8421" s="11" t="str">
        <f t="shared" si="789"/>
        <v>2010s</v>
      </c>
      <c r="L8421" s="11" t="str">
        <f t="shared" si="790"/>
        <v>Cereal</v>
      </c>
      <c r="M8421" s="18">
        <f t="shared" si="791"/>
        <v>3.1261999628398604E-3</v>
      </c>
    </row>
    <row r="8422" spans="1:13">
      <c r="A8422" s="4">
        <v>2010</v>
      </c>
      <c r="B8422" s="5" t="s">
        <v>299</v>
      </c>
      <c r="C8422" s="5" t="s">
        <v>302</v>
      </c>
      <c r="D8422" s="5" t="s">
        <v>16</v>
      </c>
      <c r="E8422" s="5">
        <v>5440</v>
      </c>
      <c r="F8422" s="6">
        <v>1226.0999999999999</v>
      </c>
      <c r="H8422" s="15" t="str">
        <f t="shared" si="786"/>
        <v>Medium</v>
      </c>
      <c r="I8422" s="11" t="str">
        <f t="shared" si="787"/>
        <v>Large</v>
      </c>
      <c r="J8422" s="11" t="str">
        <f t="shared" si="788"/>
        <v>Central</v>
      </c>
      <c r="K8422" s="11" t="str">
        <f t="shared" si="789"/>
        <v>2010s</v>
      </c>
      <c r="L8422" s="11" t="str">
        <f t="shared" si="790"/>
        <v>Cereal</v>
      </c>
      <c r="M8422" s="18">
        <f t="shared" si="791"/>
        <v>0.22538602941176469</v>
      </c>
    </row>
    <row r="8423" spans="1:13">
      <c r="A8423" s="4">
        <v>2010</v>
      </c>
      <c r="B8423" s="5" t="s">
        <v>299</v>
      </c>
      <c r="C8423" s="5" t="s">
        <v>302</v>
      </c>
      <c r="D8423" s="5" t="s">
        <v>17</v>
      </c>
      <c r="E8423" s="5">
        <v>730</v>
      </c>
      <c r="F8423" s="6">
        <v>616.44000000000005</v>
      </c>
      <c r="H8423" s="15" t="str">
        <f t="shared" si="786"/>
        <v>Low</v>
      </c>
      <c r="I8423" s="11" t="str">
        <f t="shared" si="787"/>
        <v>Small</v>
      </c>
      <c r="J8423" s="11" t="str">
        <f t="shared" si="788"/>
        <v>Central</v>
      </c>
      <c r="K8423" s="11" t="str">
        <f t="shared" si="789"/>
        <v>2010s</v>
      </c>
      <c r="L8423" s="11" t="str">
        <f t="shared" si="790"/>
        <v>Pulse</v>
      </c>
      <c r="M8423" s="18">
        <f t="shared" si="791"/>
        <v>0.84443835616438367</v>
      </c>
    </row>
    <row r="8424" spans="1:13">
      <c r="A8424" s="4">
        <v>2011</v>
      </c>
      <c r="B8424" s="5" t="s">
        <v>299</v>
      </c>
      <c r="C8424" s="5" t="s">
        <v>302</v>
      </c>
      <c r="D8424" s="5" t="s">
        <v>15</v>
      </c>
      <c r="E8424" s="5">
        <v>476080</v>
      </c>
      <c r="F8424" s="6">
        <v>1691.63</v>
      </c>
      <c r="H8424" s="15" t="str">
        <f t="shared" si="786"/>
        <v>Medium</v>
      </c>
      <c r="I8424" s="11" t="str">
        <f t="shared" si="787"/>
        <v>Large</v>
      </c>
      <c r="J8424" s="11" t="str">
        <f t="shared" si="788"/>
        <v>Central</v>
      </c>
      <c r="K8424" s="11" t="str">
        <f t="shared" si="789"/>
        <v>2010s</v>
      </c>
      <c r="L8424" s="11" t="str">
        <f t="shared" si="790"/>
        <v>Cereal</v>
      </c>
      <c r="M8424" s="18">
        <f t="shared" si="791"/>
        <v>3.5532473533859857E-3</v>
      </c>
    </row>
    <row r="8425" spans="1:13">
      <c r="A8425" s="4">
        <v>2011</v>
      </c>
      <c r="B8425" s="5" t="s">
        <v>299</v>
      </c>
      <c r="C8425" s="5" t="s">
        <v>302</v>
      </c>
      <c r="D8425" s="5" t="s">
        <v>16</v>
      </c>
      <c r="E8425" s="5">
        <v>5210</v>
      </c>
      <c r="F8425" s="6">
        <v>1714.01</v>
      </c>
      <c r="H8425" s="15" t="str">
        <f t="shared" si="786"/>
        <v>Medium</v>
      </c>
      <c r="I8425" s="11" t="str">
        <f t="shared" si="787"/>
        <v>Large</v>
      </c>
      <c r="J8425" s="11" t="str">
        <f t="shared" si="788"/>
        <v>Central</v>
      </c>
      <c r="K8425" s="11" t="str">
        <f t="shared" si="789"/>
        <v>2010s</v>
      </c>
      <c r="L8425" s="11" t="str">
        <f t="shared" si="790"/>
        <v>Cereal</v>
      </c>
      <c r="M8425" s="18">
        <f t="shared" si="791"/>
        <v>0.32898464491362761</v>
      </c>
    </row>
    <row r="8426" spans="1:13">
      <c r="A8426" s="4">
        <v>2011</v>
      </c>
      <c r="B8426" s="5" t="s">
        <v>299</v>
      </c>
      <c r="C8426" s="5" t="s">
        <v>302</v>
      </c>
      <c r="D8426" s="5" t="s">
        <v>17</v>
      </c>
      <c r="E8426" s="5">
        <v>750</v>
      </c>
      <c r="F8426" s="6">
        <v>506.67</v>
      </c>
      <c r="H8426" s="15" t="str">
        <f t="shared" si="786"/>
        <v>Low</v>
      </c>
      <c r="I8426" s="11" t="str">
        <f t="shared" si="787"/>
        <v>Small</v>
      </c>
      <c r="J8426" s="11" t="str">
        <f t="shared" si="788"/>
        <v>Central</v>
      </c>
      <c r="K8426" s="11" t="str">
        <f t="shared" si="789"/>
        <v>2010s</v>
      </c>
      <c r="L8426" s="11" t="str">
        <f t="shared" si="790"/>
        <v>Pulse</v>
      </c>
      <c r="M8426" s="18">
        <f t="shared" si="791"/>
        <v>0.67556000000000005</v>
      </c>
    </row>
    <row r="8427" spans="1:13">
      <c r="A8427" s="4">
        <v>2012</v>
      </c>
      <c r="B8427" s="5" t="s">
        <v>299</v>
      </c>
      <c r="C8427" s="5" t="s">
        <v>302</v>
      </c>
      <c r="D8427" s="5" t="s">
        <v>15</v>
      </c>
      <c r="E8427" s="5">
        <v>468800</v>
      </c>
      <c r="F8427" s="6">
        <v>2296.67</v>
      </c>
      <c r="H8427" s="15" t="str">
        <f t="shared" si="786"/>
        <v>Medium</v>
      </c>
      <c r="I8427" s="11" t="str">
        <f t="shared" si="787"/>
        <v>Large</v>
      </c>
      <c r="J8427" s="11" t="str">
        <f t="shared" si="788"/>
        <v>Central</v>
      </c>
      <c r="K8427" s="11" t="str">
        <f t="shared" si="789"/>
        <v>2010s</v>
      </c>
      <c r="L8427" s="11" t="str">
        <f t="shared" si="790"/>
        <v>Cereal</v>
      </c>
      <c r="M8427" s="18">
        <f t="shared" si="791"/>
        <v>4.8990401023890785E-3</v>
      </c>
    </row>
    <row r="8428" spans="1:13">
      <c r="A8428" s="4">
        <v>2012</v>
      </c>
      <c r="B8428" s="5" t="s">
        <v>299</v>
      </c>
      <c r="C8428" s="5" t="s">
        <v>302</v>
      </c>
      <c r="D8428" s="5" t="s">
        <v>16</v>
      </c>
      <c r="E8428" s="5">
        <v>5800</v>
      </c>
      <c r="F8428" s="6">
        <v>1872.41</v>
      </c>
      <c r="H8428" s="15" t="str">
        <f t="shared" si="786"/>
        <v>Medium</v>
      </c>
      <c r="I8428" s="11" t="str">
        <f t="shared" si="787"/>
        <v>Large</v>
      </c>
      <c r="J8428" s="11" t="str">
        <f t="shared" si="788"/>
        <v>Central</v>
      </c>
      <c r="K8428" s="11" t="str">
        <f t="shared" si="789"/>
        <v>2010s</v>
      </c>
      <c r="L8428" s="11" t="str">
        <f t="shared" si="790"/>
        <v>Cereal</v>
      </c>
      <c r="M8428" s="18">
        <f t="shared" si="791"/>
        <v>0.32282931034482759</v>
      </c>
    </row>
    <row r="8429" spans="1:13">
      <c r="A8429" s="4">
        <v>2012</v>
      </c>
      <c r="B8429" s="5" t="s">
        <v>299</v>
      </c>
      <c r="C8429" s="5" t="s">
        <v>302</v>
      </c>
      <c r="D8429" s="5" t="s">
        <v>17</v>
      </c>
      <c r="E8429" s="5">
        <v>750</v>
      </c>
      <c r="F8429" s="6">
        <v>693.33</v>
      </c>
      <c r="H8429" s="15" t="str">
        <f t="shared" si="786"/>
        <v>Low</v>
      </c>
      <c r="I8429" s="11" t="str">
        <f t="shared" si="787"/>
        <v>Small</v>
      </c>
      <c r="J8429" s="11" t="str">
        <f t="shared" si="788"/>
        <v>Central</v>
      </c>
      <c r="K8429" s="11" t="str">
        <f t="shared" si="789"/>
        <v>2010s</v>
      </c>
      <c r="L8429" s="11" t="str">
        <f t="shared" si="790"/>
        <v>Pulse</v>
      </c>
      <c r="M8429" s="18">
        <f t="shared" si="791"/>
        <v>0.92444000000000004</v>
      </c>
    </row>
    <row r="8430" spans="1:13">
      <c r="A8430" s="4">
        <v>2013</v>
      </c>
      <c r="B8430" s="5" t="s">
        <v>299</v>
      </c>
      <c r="C8430" s="5" t="s">
        <v>302</v>
      </c>
      <c r="D8430" s="5" t="s">
        <v>15</v>
      </c>
      <c r="E8430" s="5">
        <v>462490</v>
      </c>
      <c r="F8430" s="6">
        <v>1362.88</v>
      </c>
      <c r="H8430" s="15" t="str">
        <f t="shared" si="786"/>
        <v>Medium</v>
      </c>
      <c r="I8430" s="11" t="str">
        <f t="shared" si="787"/>
        <v>Large</v>
      </c>
      <c r="J8430" s="11" t="str">
        <f t="shared" si="788"/>
        <v>Central</v>
      </c>
      <c r="K8430" s="11" t="str">
        <f t="shared" si="789"/>
        <v>2010s</v>
      </c>
      <c r="L8430" s="11" t="str">
        <f t="shared" si="790"/>
        <v>Cereal</v>
      </c>
      <c r="M8430" s="18">
        <f t="shared" si="791"/>
        <v>2.9468312828385482E-3</v>
      </c>
    </row>
    <row r="8431" spans="1:13">
      <c r="A8431" s="4">
        <v>2013</v>
      </c>
      <c r="B8431" s="5" t="s">
        <v>299</v>
      </c>
      <c r="C8431" s="5" t="s">
        <v>302</v>
      </c>
      <c r="D8431" s="5" t="s">
        <v>16</v>
      </c>
      <c r="E8431" s="5">
        <v>5100</v>
      </c>
      <c r="F8431" s="6">
        <v>2117.65</v>
      </c>
      <c r="H8431" s="15" t="str">
        <f t="shared" si="786"/>
        <v>Medium</v>
      </c>
      <c r="I8431" s="11" t="str">
        <f t="shared" si="787"/>
        <v>Large</v>
      </c>
      <c r="J8431" s="11" t="str">
        <f t="shared" si="788"/>
        <v>Central</v>
      </c>
      <c r="K8431" s="11" t="str">
        <f t="shared" si="789"/>
        <v>2010s</v>
      </c>
      <c r="L8431" s="11" t="str">
        <f t="shared" si="790"/>
        <v>Cereal</v>
      </c>
      <c r="M8431" s="18">
        <f t="shared" si="791"/>
        <v>0.41522549019607846</v>
      </c>
    </row>
    <row r="8432" spans="1:13">
      <c r="A8432" s="4">
        <v>2013</v>
      </c>
      <c r="B8432" s="5" t="s">
        <v>299</v>
      </c>
      <c r="C8432" s="5" t="s">
        <v>302</v>
      </c>
      <c r="D8432" s="5" t="s">
        <v>17</v>
      </c>
      <c r="E8432" s="5">
        <v>740</v>
      </c>
      <c r="F8432" s="6">
        <v>702.7</v>
      </c>
      <c r="H8432" s="15" t="str">
        <f t="shared" si="786"/>
        <v>Low</v>
      </c>
      <c r="I8432" s="11" t="str">
        <f t="shared" si="787"/>
        <v>Small</v>
      </c>
      <c r="J8432" s="11" t="str">
        <f t="shared" si="788"/>
        <v>Central</v>
      </c>
      <c r="K8432" s="11" t="str">
        <f t="shared" si="789"/>
        <v>2010s</v>
      </c>
      <c r="L8432" s="11" t="str">
        <f t="shared" si="790"/>
        <v>Pulse</v>
      </c>
      <c r="M8432" s="18">
        <f t="shared" si="791"/>
        <v>0.94959459459459461</v>
      </c>
    </row>
    <row r="8433" spans="1:13">
      <c r="A8433" s="4">
        <v>2014</v>
      </c>
      <c r="B8433" s="5" t="s">
        <v>299</v>
      </c>
      <c r="C8433" s="5" t="s">
        <v>302</v>
      </c>
      <c r="D8433" s="5" t="s">
        <v>15</v>
      </c>
      <c r="E8433" s="5">
        <v>461620</v>
      </c>
      <c r="F8433" s="6">
        <v>1971.56</v>
      </c>
      <c r="H8433" s="15" t="str">
        <f t="shared" si="786"/>
        <v>Medium</v>
      </c>
      <c r="I8433" s="11" t="str">
        <f t="shared" si="787"/>
        <v>Large</v>
      </c>
      <c r="J8433" s="11" t="str">
        <f t="shared" si="788"/>
        <v>Central</v>
      </c>
      <c r="K8433" s="11" t="str">
        <f t="shared" si="789"/>
        <v>2010s</v>
      </c>
      <c r="L8433" s="11" t="str">
        <f t="shared" si="790"/>
        <v>Cereal</v>
      </c>
      <c r="M8433" s="18">
        <f t="shared" si="791"/>
        <v>4.2709587972791473E-3</v>
      </c>
    </row>
    <row r="8434" spans="1:13">
      <c r="A8434" s="4">
        <v>2014</v>
      </c>
      <c r="B8434" s="5" t="s">
        <v>299</v>
      </c>
      <c r="C8434" s="5" t="s">
        <v>302</v>
      </c>
      <c r="D8434" s="5" t="s">
        <v>16</v>
      </c>
      <c r="E8434" s="5">
        <v>4170</v>
      </c>
      <c r="F8434" s="6">
        <v>2040.77</v>
      </c>
      <c r="H8434" s="15" t="str">
        <f t="shared" si="786"/>
        <v>Medium</v>
      </c>
      <c r="I8434" s="11" t="str">
        <f t="shared" si="787"/>
        <v>Medium</v>
      </c>
      <c r="J8434" s="11" t="str">
        <f t="shared" si="788"/>
        <v>Central</v>
      </c>
      <c r="K8434" s="11" t="str">
        <f t="shared" si="789"/>
        <v>2010s</v>
      </c>
      <c r="L8434" s="11" t="str">
        <f t="shared" si="790"/>
        <v>Cereal</v>
      </c>
      <c r="M8434" s="18">
        <f t="shared" si="791"/>
        <v>0.48939328537170262</v>
      </c>
    </row>
    <row r="8435" spans="1:13">
      <c r="A8435" s="4">
        <v>2014</v>
      </c>
      <c r="B8435" s="5" t="s">
        <v>299</v>
      </c>
      <c r="C8435" s="5" t="s">
        <v>302</v>
      </c>
      <c r="D8435" s="5" t="s">
        <v>17</v>
      </c>
      <c r="E8435" s="5">
        <v>660</v>
      </c>
      <c r="F8435" s="6">
        <v>712.12</v>
      </c>
      <c r="H8435" s="15" t="str">
        <f t="shared" si="786"/>
        <v>Low</v>
      </c>
      <c r="I8435" s="11" t="str">
        <f t="shared" si="787"/>
        <v>Small</v>
      </c>
      <c r="J8435" s="11" t="str">
        <f t="shared" si="788"/>
        <v>Central</v>
      </c>
      <c r="K8435" s="11" t="str">
        <f t="shared" si="789"/>
        <v>2010s</v>
      </c>
      <c r="L8435" s="11" t="str">
        <f t="shared" si="790"/>
        <v>Pulse</v>
      </c>
      <c r="M8435" s="18">
        <f t="shared" si="791"/>
        <v>1.0789696969696969</v>
      </c>
    </row>
    <row r="8436" spans="1:13">
      <c r="A8436" s="4">
        <v>2015</v>
      </c>
      <c r="B8436" s="5" t="s">
        <v>299</v>
      </c>
      <c r="C8436" s="5" t="s">
        <v>302</v>
      </c>
      <c r="D8436" s="5" t="s">
        <v>15</v>
      </c>
      <c r="E8436" s="5">
        <v>431390</v>
      </c>
      <c r="F8436" s="6">
        <v>1870</v>
      </c>
      <c r="H8436" s="15" t="str">
        <f t="shared" si="786"/>
        <v>Medium</v>
      </c>
      <c r="I8436" s="11" t="str">
        <f t="shared" si="787"/>
        <v>Large</v>
      </c>
      <c r="J8436" s="11" t="str">
        <f t="shared" si="788"/>
        <v>Central</v>
      </c>
      <c r="K8436" s="11" t="str">
        <f t="shared" si="789"/>
        <v>2010s</v>
      </c>
      <c r="L8436" s="11" t="str">
        <f t="shared" si="790"/>
        <v>Cereal</v>
      </c>
      <c r="M8436" s="18">
        <f t="shared" si="791"/>
        <v>4.3348246366396994E-3</v>
      </c>
    </row>
    <row r="8437" spans="1:13">
      <c r="A8437" s="4">
        <v>2015</v>
      </c>
      <c r="B8437" s="5" t="s">
        <v>299</v>
      </c>
      <c r="C8437" s="5" t="s">
        <v>302</v>
      </c>
      <c r="D8437" s="5" t="s">
        <v>16</v>
      </c>
      <c r="E8437" s="5">
        <v>2920</v>
      </c>
      <c r="F8437" s="6">
        <v>2147.2600000000002</v>
      </c>
      <c r="H8437" s="15" t="str">
        <f t="shared" si="786"/>
        <v>Medium</v>
      </c>
      <c r="I8437" s="11" t="str">
        <f t="shared" si="787"/>
        <v>Medium</v>
      </c>
      <c r="J8437" s="11" t="str">
        <f t="shared" si="788"/>
        <v>Central</v>
      </c>
      <c r="K8437" s="11" t="str">
        <f t="shared" si="789"/>
        <v>2010s</v>
      </c>
      <c r="L8437" s="11" t="str">
        <f t="shared" si="790"/>
        <v>Cereal</v>
      </c>
      <c r="M8437" s="18">
        <f t="shared" si="791"/>
        <v>0.73536301369863022</v>
      </c>
    </row>
    <row r="8438" spans="1:13">
      <c r="A8438" s="4">
        <v>2015</v>
      </c>
      <c r="B8438" s="5" t="s">
        <v>299</v>
      </c>
      <c r="C8438" s="5" t="s">
        <v>302</v>
      </c>
      <c r="D8438" s="5" t="s">
        <v>17</v>
      </c>
      <c r="E8438" s="5">
        <v>650</v>
      </c>
      <c r="F8438" s="6">
        <v>692.31</v>
      </c>
      <c r="H8438" s="15" t="str">
        <f t="shared" si="786"/>
        <v>Low</v>
      </c>
      <c r="I8438" s="11" t="str">
        <f t="shared" si="787"/>
        <v>Small</v>
      </c>
      <c r="J8438" s="11" t="str">
        <f t="shared" si="788"/>
        <v>Central</v>
      </c>
      <c r="K8438" s="11" t="str">
        <f t="shared" si="789"/>
        <v>2010s</v>
      </c>
      <c r="L8438" s="11" t="str">
        <f t="shared" si="790"/>
        <v>Pulse</v>
      </c>
      <c r="M8438" s="18">
        <f t="shared" si="791"/>
        <v>1.0650923076923076</v>
      </c>
    </row>
    <row r="8439" spans="1:13">
      <c r="A8439" s="4">
        <v>2016</v>
      </c>
      <c r="B8439" s="5" t="s">
        <v>299</v>
      </c>
      <c r="C8439" s="5" t="s">
        <v>302</v>
      </c>
      <c r="D8439" s="5" t="s">
        <v>15</v>
      </c>
      <c r="E8439" s="5">
        <v>437400</v>
      </c>
      <c r="F8439" s="6">
        <v>2867.56</v>
      </c>
      <c r="H8439" s="15" t="str">
        <f t="shared" si="786"/>
        <v>Medium</v>
      </c>
      <c r="I8439" s="11" t="str">
        <f t="shared" si="787"/>
        <v>Large</v>
      </c>
      <c r="J8439" s="11" t="str">
        <f t="shared" si="788"/>
        <v>Central</v>
      </c>
      <c r="K8439" s="11" t="str">
        <f t="shared" si="789"/>
        <v>2010s</v>
      </c>
      <c r="L8439" s="11" t="str">
        <f t="shared" si="790"/>
        <v>Cereal</v>
      </c>
      <c r="M8439" s="18">
        <f t="shared" si="791"/>
        <v>6.5559213534522173E-3</v>
      </c>
    </row>
    <row r="8440" spans="1:13">
      <c r="A8440" s="4">
        <v>2016</v>
      </c>
      <c r="B8440" s="5" t="s">
        <v>299</v>
      </c>
      <c r="C8440" s="5" t="s">
        <v>302</v>
      </c>
      <c r="D8440" s="5" t="s">
        <v>16</v>
      </c>
      <c r="E8440" s="5">
        <v>3390</v>
      </c>
      <c r="F8440" s="6">
        <v>2330.38</v>
      </c>
      <c r="H8440" s="15" t="str">
        <f t="shared" si="786"/>
        <v>Medium</v>
      </c>
      <c r="I8440" s="11" t="str">
        <f t="shared" si="787"/>
        <v>Medium</v>
      </c>
      <c r="J8440" s="11" t="str">
        <f t="shared" si="788"/>
        <v>Central</v>
      </c>
      <c r="K8440" s="11" t="str">
        <f t="shared" si="789"/>
        <v>2010s</v>
      </c>
      <c r="L8440" s="11" t="str">
        <f t="shared" si="790"/>
        <v>Cereal</v>
      </c>
      <c r="M8440" s="18">
        <f t="shared" si="791"/>
        <v>0.68742772861356938</v>
      </c>
    </row>
    <row r="8441" spans="1:13">
      <c r="A8441" s="4">
        <v>2016</v>
      </c>
      <c r="B8441" s="5" t="s">
        <v>299</v>
      </c>
      <c r="C8441" s="5" t="s">
        <v>302</v>
      </c>
      <c r="D8441" s="5" t="s">
        <v>17</v>
      </c>
      <c r="E8441" s="5">
        <v>600</v>
      </c>
      <c r="F8441" s="6">
        <v>700</v>
      </c>
      <c r="H8441" s="15" t="str">
        <f t="shared" si="786"/>
        <v>Low</v>
      </c>
      <c r="I8441" s="11" t="str">
        <f t="shared" si="787"/>
        <v>Small</v>
      </c>
      <c r="J8441" s="11" t="str">
        <f t="shared" si="788"/>
        <v>Central</v>
      </c>
      <c r="K8441" s="11" t="str">
        <f t="shared" si="789"/>
        <v>2010s</v>
      </c>
      <c r="L8441" s="11" t="str">
        <f t="shared" si="790"/>
        <v>Pulse</v>
      </c>
      <c r="M8441" s="18">
        <f t="shared" si="791"/>
        <v>1.1666666666666667</v>
      </c>
    </row>
    <row r="8442" spans="1:13">
      <c r="A8442" s="4">
        <v>2017</v>
      </c>
      <c r="B8442" s="5" t="s">
        <v>299</v>
      </c>
      <c r="C8442" s="5" t="s">
        <v>302</v>
      </c>
      <c r="D8442" s="5" t="s">
        <v>15</v>
      </c>
      <c r="E8442" s="5">
        <v>417200</v>
      </c>
      <c r="F8442" s="6">
        <v>1698.59</v>
      </c>
      <c r="H8442" s="15" t="str">
        <f t="shared" si="786"/>
        <v>Medium</v>
      </c>
      <c r="I8442" s="11" t="str">
        <f t="shared" si="787"/>
        <v>Large</v>
      </c>
      <c r="J8442" s="11" t="str">
        <f t="shared" si="788"/>
        <v>Central</v>
      </c>
      <c r="K8442" s="11" t="str">
        <f t="shared" si="789"/>
        <v>2010s</v>
      </c>
      <c r="L8442" s="11" t="str">
        <f t="shared" si="790"/>
        <v>Cereal</v>
      </c>
      <c r="M8442" s="18">
        <f t="shared" si="791"/>
        <v>4.0714046021092997E-3</v>
      </c>
    </row>
    <row r="8443" spans="1:13">
      <c r="A8443" s="4">
        <v>2017</v>
      </c>
      <c r="B8443" s="5" t="s">
        <v>299</v>
      </c>
      <c r="C8443" s="5" t="s">
        <v>302</v>
      </c>
      <c r="D8443" s="5" t="s">
        <v>16</v>
      </c>
      <c r="E8443" s="5">
        <v>3440</v>
      </c>
      <c r="F8443" s="6">
        <v>2412.79</v>
      </c>
      <c r="H8443" s="15" t="str">
        <f t="shared" si="786"/>
        <v>Medium</v>
      </c>
      <c r="I8443" s="11" t="str">
        <f t="shared" si="787"/>
        <v>Medium</v>
      </c>
      <c r="J8443" s="11" t="str">
        <f t="shared" si="788"/>
        <v>Central</v>
      </c>
      <c r="K8443" s="11" t="str">
        <f t="shared" si="789"/>
        <v>2010s</v>
      </c>
      <c r="L8443" s="11" t="str">
        <f t="shared" si="790"/>
        <v>Cereal</v>
      </c>
      <c r="M8443" s="18">
        <f t="shared" si="791"/>
        <v>0.70139244186046512</v>
      </c>
    </row>
    <row r="8444" spans="1:13">
      <c r="A8444" s="4">
        <v>2017</v>
      </c>
      <c r="B8444" s="5" t="s">
        <v>299</v>
      </c>
      <c r="C8444" s="5" t="s">
        <v>302</v>
      </c>
      <c r="D8444" s="5" t="s">
        <v>17</v>
      </c>
      <c r="E8444" s="5">
        <v>900</v>
      </c>
      <c r="F8444" s="6">
        <v>822.22</v>
      </c>
      <c r="H8444" s="15" t="str">
        <f t="shared" si="786"/>
        <v>Low</v>
      </c>
      <c r="I8444" s="11" t="str">
        <f t="shared" si="787"/>
        <v>Small</v>
      </c>
      <c r="J8444" s="11" t="str">
        <f t="shared" si="788"/>
        <v>Central</v>
      </c>
      <c r="K8444" s="11" t="str">
        <f t="shared" si="789"/>
        <v>2010s</v>
      </c>
      <c r="L8444" s="11" t="str">
        <f t="shared" si="790"/>
        <v>Pulse</v>
      </c>
      <c r="M8444" s="18">
        <f t="shared" si="791"/>
        <v>0.91357777777777782</v>
      </c>
    </row>
    <row r="8445" spans="1:13">
      <c r="A8445" s="4">
        <v>2008</v>
      </c>
      <c r="B8445" s="5" t="s">
        <v>299</v>
      </c>
      <c r="C8445" s="5" t="s">
        <v>303</v>
      </c>
      <c r="D8445" s="5" t="s">
        <v>15</v>
      </c>
      <c r="E8445" s="5">
        <v>210970</v>
      </c>
      <c r="F8445" s="6">
        <v>1514.1</v>
      </c>
      <c r="H8445" s="15" t="str">
        <f t="shared" si="786"/>
        <v>Medium</v>
      </c>
      <c r="I8445" s="11" t="str">
        <f t="shared" si="787"/>
        <v>Large</v>
      </c>
      <c r="J8445" s="11" t="str">
        <f t="shared" si="788"/>
        <v>Central</v>
      </c>
      <c r="K8445" s="11" t="str">
        <f t="shared" si="789"/>
        <v>2000s</v>
      </c>
      <c r="L8445" s="11" t="str">
        <f t="shared" si="790"/>
        <v>Cereal</v>
      </c>
      <c r="M8445" s="18">
        <f t="shared" si="791"/>
        <v>7.1768497890695353E-3</v>
      </c>
    </row>
    <row r="8446" spans="1:13">
      <c r="A8446" s="4">
        <v>2008</v>
      </c>
      <c r="B8446" s="5" t="s">
        <v>299</v>
      </c>
      <c r="C8446" s="5" t="s">
        <v>303</v>
      </c>
      <c r="D8446" s="5" t="s">
        <v>16</v>
      </c>
      <c r="E8446" s="5">
        <v>6990</v>
      </c>
      <c r="F8446" s="6">
        <v>1008.58</v>
      </c>
      <c r="H8446" s="15" t="str">
        <f t="shared" si="786"/>
        <v>Medium</v>
      </c>
      <c r="I8446" s="11" t="str">
        <f t="shared" si="787"/>
        <v>Large</v>
      </c>
      <c r="J8446" s="11" t="str">
        <f t="shared" si="788"/>
        <v>Central</v>
      </c>
      <c r="K8446" s="11" t="str">
        <f t="shared" si="789"/>
        <v>2000s</v>
      </c>
      <c r="L8446" s="11" t="str">
        <f t="shared" si="790"/>
        <v>Cereal</v>
      </c>
      <c r="M8446" s="18">
        <f t="shared" si="791"/>
        <v>0.14428898426323319</v>
      </c>
    </row>
    <row r="8447" spans="1:13">
      <c r="A8447" s="4">
        <v>2008</v>
      </c>
      <c r="B8447" s="5" t="s">
        <v>299</v>
      </c>
      <c r="C8447" s="5" t="s">
        <v>303</v>
      </c>
      <c r="D8447" s="5" t="s">
        <v>17</v>
      </c>
      <c r="E8447" s="5">
        <v>2170</v>
      </c>
      <c r="F8447" s="6">
        <v>529.95000000000005</v>
      </c>
      <c r="H8447" s="15" t="str">
        <f t="shared" si="786"/>
        <v>Low</v>
      </c>
      <c r="I8447" s="11" t="str">
        <f t="shared" si="787"/>
        <v>Medium</v>
      </c>
      <c r="J8447" s="11" t="str">
        <f t="shared" si="788"/>
        <v>Central</v>
      </c>
      <c r="K8447" s="11" t="str">
        <f t="shared" si="789"/>
        <v>2000s</v>
      </c>
      <c r="L8447" s="11" t="str">
        <f t="shared" si="790"/>
        <v>Pulse</v>
      </c>
      <c r="M8447" s="18">
        <f t="shared" si="791"/>
        <v>0.24421658986175118</v>
      </c>
    </row>
    <row r="8448" spans="1:13">
      <c r="A8448" s="4">
        <v>2009</v>
      </c>
      <c r="B8448" s="5" t="s">
        <v>299</v>
      </c>
      <c r="C8448" s="5" t="s">
        <v>303</v>
      </c>
      <c r="D8448" s="5" t="s">
        <v>15</v>
      </c>
      <c r="E8448" s="5">
        <v>214470</v>
      </c>
      <c r="F8448" s="6">
        <v>1288.67</v>
      </c>
      <c r="H8448" s="15" t="str">
        <f t="shared" si="786"/>
        <v>Medium</v>
      </c>
      <c r="I8448" s="11" t="str">
        <f t="shared" si="787"/>
        <v>Large</v>
      </c>
      <c r="J8448" s="11" t="str">
        <f t="shared" si="788"/>
        <v>Central</v>
      </c>
      <c r="K8448" s="11" t="str">
        <f t="shared" si="789"/>
        <v>2000s</v>
      </c>
      <c r="L8448" s="11" t="str">
        <f t="shared" si="790"/>
        <v>Cereal</v>
      </c>
      <c r="M8448" s="18">
        <f t="shared" si="791"/>
        <v>6.0086259150463938E-3</v>
      </c>
    </row>
    <row r="8449" spans="1:13">
      <c r="A8449" s="4">
        <v>2009</v>
      </c>
      <c r="B8449" s="5" t="s">
        <v>299</v>
      </c>
      <c r="C8449" s="5" t="s">
        <v>303</v>
      </c>
      <c r="D8449" s="5" t="s">
        <v>16</v>
      </c>
      <c r="E8449" s="5">
        <v>6940</v>
      </c>
      <c r="F8449" s="6">
        <v>1164.27</v>
      </c>
      <c r="H8449" s="15" t="str">
        <f t="shared" si="786"/>
        <v>Medium</v>
      </c>
      <c r="I8449" s="11" t="str">
        <f t="shared" si="787"/>
        <v>Large</v>
      </c>
      <c r="J8449" s="11" t="str">
        <f t="shared" si="788"/>
        <v>Central</v>
      </c>
      <c r="K8449" s="11" t="str">
        <f t="shared" si="789"/>
        <v>2000s</v>
      </c>
      <c r="L8449" s="11" t="str">
        <f t="shared" si="790"/>
        <v>Cereal</v>
      </c>
      <c r="M8449" s="18">
        <f t="shared" si="791"/>
        <v>0.16776224783861671</v>
      </c>
    </row>
    <row r="8450" spans="1:13">
      <c r="A8450" s="4">
        <v>2009</v>
      </c>
      <c r="B8450" s="5" t="s">
        <v>299</v>
      </c>
      <c r="C8450" s="5" t="s">
        <v>303</v>
      </c>
      <c r="D8450" s="5" t="s">
        <v>17</v>
      </c>
      <c r="E8450" s="5">
        <v>2400</v>
      </c>
      <c r="F8450" s="6">
        <v>700</v>
      </c>
      <c r="H8450" s="15" t="str">
        <f t="shared" si="786"/>
        <v>Low</v>
      </c>
      <c r="I8450" s="11" t="str">
        <f t="shared" si="787"/>
        <v>Medium</v>
      </c>
      <c r="J8450" s="11" t="str">
        <f t="shared" si="788"/>
        <v>Central</v>
      </c>
      <c r="K8450" s="11" t="str">
        <f t="shared" si="789"/>
        <v>2000s</v>
      </c>
      <c r="L8450" s="11" t="str">
        <f t="shared" si="790"/>
        <v>Pulse</v>
      </c>
      <c r="M8450" s="18">
        <f t="shared" si="791"/>
        <v>0.29166666666666669</v>
      </c>
    </row>
    <row r="8451" spans="1:13">
      <c r="A8451" s="4">
        <v>2010</v>
      </c>
      <c r="B8451" s="5" t="s">
        <v>299</v>
      </c>
      <c r="C8451" s="5" t="s">
        <v>303</v>
      </c>
      <c r="D8451" s="5" t="s">
        <v>15</v>
      </c>
      <c r="E8451" s="5">
        <v>176240</v>
      </c>
      <c r="F8451" s="6">
        <v>1009.99</v>
      </c>
      <c r="H8451" s="15" t="str">
        <f t="shared" ref="H8451:H8514" si="792">IF(F8451&lt;1000,"Low",IF(F8451&lt;3000,"Medium","High"))</f>
        <v>Medium</v>
      </c>
      <c r="I8451" s="11" t="str">
        <f t="shared" ref="I8451:I8514" si="793">IF(E8451&lt;1000,"Small",IF(E8451&lt;5000,"Medium","Large"))</f>
        <v>Large</v>
      </c>
      <c r="J8451" s="11" t="str">
        <f t="shared" ref="J8451:J8514" si="794">IF(OR(B8451="Punjab",B8451="Haryana",B8451="Himachal Pradesh",B8451="Jammu and Kashmir",B8451="Uttarakhand",B8451="Delhi",B8451="Chandigarh"),"North",IF(OR(B8451="Tamil Nadu",B8451="Karnataka",B8451="Kerala",B8451="Andhra Pradesh",B8451="Telangana"),"South",IF(OR(B8451="Maharashtra",B8451="Gujarat",B8451="Goa",B8451="Rajasthan"),"West",IF(OR(B8451="West Bengal",B8451="Bihar",B8451="Jharkhand",B8451="Odisha",B8451="Assam",B8451="Sikkim",B8451="Arunachal Pradesh",B8451="Manipur",B8451="Meghalaya",B8451="Mizoram",B8451="Nagaland",B8451="Tripura"),"East","Central"))))</f>
        <v>Central</v>
      </c>
      <c r="K8451" s="11" t="str">
        <f t="shared" ref="K8451:K8514" si="795">LEFT(A8451,3)&amp;"0s"</f>
        <v>2010s</v>
      </c>
      <c r="L8451" s="11" t="str">
        <f t="shared" ref="L8451:L8514" si="796">IF(D8451="Rice","Cereal",IF(D8451="Maize","Cereal",IF(D8451="Chickpea","Pulse",IF(D8451="Cotton","Fiber","Other"))))</f>
        <v>Cereal</v>
      </c>
      <c r="M8451" s="18">
        <f t="shared" ref="M8451:M8514" si="797">F8451/E8451</f>
        <v>5.7307648660916933E-3</v>
      </c>
    </row>
    <row r="8452" spans="1:13">
      <c r="A8452" s="4">
        <v>2010</v>
      </c>
      <c r="B8452" s="5" t="s">
        <v>299</v>
      </c>
      <c r="C8452" s="5" t="s">
        <v>303</v>
      </c>
      <c r="D8452" s="5" t="s">
        <v>16</v>
      </c>
      <c r="E8452" s="5">
        <v>7200</v>
      </c>
      <c r="F8452" s="6">
        <v>2398.61</v>
      </c>
      <c r="H8452" s="15" t="str">
        <f t="shared" si="792"/>
        <v>Medium</v>
      </c>
      <c r="I8452" s="11" t="str">
        <f t="shared" si="793"/>
        <v>Large</v>
      </c>
      <c r="J8452" s="11" t="str">
        <f t="shared" si="794"/>
        <v>Central</v>
      </c>
      <c r="K8452" s="11" t="str">
        <f t="shared" si="795"/>
        <v>2010s</v>
      </c>
      <c r="L8452" s="11" t="str">
        <f t="shared" si="796"/>
        <v>Cereal</v>
      </c>
      <c r="M8452" s="18">
        <f t="shared" si="797"/>
        <v>0.33314027777777777</v>
      </c>
    </row>
    <row r="8453" spans="1:13">
      <c r="A8453" s="4">
        <v>2010</v>
      </c>
      <c r="B8453" s="5" t="s">
        <v>299</v>
      </c>
      <c r="C8453" s="5" t="s">
        <v>303</v>
      </c>
      <c r="D8453" s="5" t="s">
        <v>17</v>
      </c>
      <c r="E8453" s="5">
        <v>2340</v>
      </c>
      <c r="F8453" s="6">
        <v>709.4</v>
      </c>
      <c r="H8453" s="15" t="str">
        <f t="shared" si="792"/>
        <v>Low</v>
      </c>
      <c r="I8453" s="11" t="str">
        <f t="shared" si="793"/>
        <v>Medium</v>
      </c>
      <c r="J8453" s="11" t="str">
        <f t="shared" si="794"/>
        <v>Central</v>
      </c>
      <c r="K8453" s="11" t="str">
        <f t="shared" si="795"/>
        <v>2010s</v>
      </c>
      <c r="L8453" s="11" t="str">
        <f t="shared" si="796"/>
        <v>Pulse</v>
      </c>
      <c r="M8453" s="18">
        <f t="shared" si="797"/>
        <v>0.30316239316239313</v>
      </c>
    </row>
    <row r="8454" spans="1:13">
      <c r="A8454" s="4">
        <v>2011</v>
      </c>
      <c r="B8454" s="5" t="s">
        <v>299</v>
      </c>
      <c r="C8454" s="5" t="s">
        <v>303</v>
      </c>
      <c r="D8454" s="5" t="s">
        <v>15</v>
      </c>
      <c r="E8454" s="5">
        <v>172260</v>
      </c>
      <c r="F8454" s="6">
        <v>1591.78</v>
      </c>
      <c r="H8454" s="15" t="str">
        <f t="shared" si="792"/>
        <v>Medium</v>
      </c>
      <c r="I8454" s="11" t="str">
        <f t="shared" si="793"/>
        <v>Large</v>
      </c>
      <c r="J8454" s="11" t="str">
        <f t="shared" si="794"/>
        <v>Central</v>
      </c>
      <c r="K8454" s="11" t="str">
        <f t="shared" si="795"/>
        <v>2010s</v>
      </c>
      <c r="L8454" s="11" t="str">
        <f t="shared" si="796"/>
        <v>Cereal</v>
      </c>
      <c r="M8454" s="18">
        <f t="shared" si="797"/>
        <v>9.240566585394171E-3</v>
      </c>
    </row>
    <row r="8455" spans="1:13">
      <c r="A8455" s="4">
        <v>2011</v>
      </c>
      <c r="B8455" s="5" t="s">
        <v>299</v>
      </c>
      <c r="C8455" s="5" t="s">
        <v>303</v>
      </c>
      <c r="D8455" s="5" t="s">
        <v>16</v>
      </c>
      <c r="E8455" s="5">
        <v>7530</v>
      </c>
      <c r="F8455" s="6">
        <v>1463.48</v>
      </c>
      <c r="H8455" s="15" t="str">
        <f t="shared" si="792"/>
        <v>Medium</v>
      </c>
      <c r="I8455" s="11" t="str">
        <f t="shared" si="793"/>
        <v>Large</v>
      </c>
      <c r="J8455" s="11" t="str">
        <f t="shared" si="794"/>
        <v>Central</v>
      </c>
      <c r="K8455" s="11" t="str">
        <f t="shared" si="795"/>
        <v>2010s</v>
      </c>
      <c r="L8455" s="11" t="str">
        <f t="shared" si="796"/>
        <v>Cereal</v>
      </c>
      <c r="M8455" s="18">
        <f t="shared" si="797"/>
        <v>0.19435325365205844</v>
      </c>
    </row>
    <row r="8456" spans="1:13">
      <c r="A8456" s="4">
        <v>2011</v>
      </c>
      <c r="B8456" s="5" t="s">
        <v>299</v>
      </c>
      <c r="C8456" s="5" t="s">
        <v>303</v>
      </c>
      <c r="D8456" s="5" t="s">
        <v>17</v>
      </c>
      <c r="E8456" s="5">
        <v>2390</v>
      </c>
      <c r="F8456" s="6">
        <v>715.48</v>
      </c>
      <c r="H8456" s="15" t="str">
        <f t="shared" si="792"/>
        <v>Low</v>
      </c>
      <c r="I8456" s="11" t="str">
        <f t="shared" si="793"/>
        <v>Medium</v>
      </c>
      <c r="J8456" s="11" t="str">
        <f t="shared" si="794"/>
        <v>Central</v>
      </c>
      <c r="K8456" s="11" t="str">
        <f t="shared" si="795"/>
        <v>2010s</v>
      </c>
      <c r="L8456" s="11" t="str">
        <f t="shared" si="796"/>
        <v>Pulse</v>
      </c>
      <c r="M8456" s="18">
        <f t="shared" si="797"/>
        <v>0.29936401673640167</v>
      </c>
    </row>
    <row r="8457" spans="1:13">
      <c r="A8457" s="4">
        <v>2012</v>
      </c>
      <c r="B8457" s="5" t="s">
        <v>299</v>
      </c>
      <c r="C8457" s="5" t="s">
        <v>303</v>
      </c>
      <c r="D8457" s="5" t="s">
        <v>15</v>
      </c>
      <c r="E8457" s="5">
        <v>167900</v>
      </c>
      <c r="F8457" s="6">
        <v>2395.65</v>
      </c>
      <c r="H8457" s="15" t="str">
        <f t="shared" si="792"/>
        <v>Medium</v>
      </c>
      <c r="I8457" s="11" t="str">
        <f t="shared" si="793"/>
        <v>Large</v>
      </c>
      <c r="J8457" s="11" t="str">
        <f t="shared" si="794"/>
        <v>Central</v>
      </c>
      <c r="K8457" s="11" t="str">
        <f t="shared" si="795"/>
        <v>2010s</v>
      </c>
      <c r="L8457" s="11" t="str">
        <f t="shared" si="796"/>
        <v>Cereal</v>
      </c>
      <c r="M8457" s="18">
        <f t="shared" si="797"/>
        <v>1.4268314472900537E-2</v>
      </c>
    </row>
    <row r="8458" spans="1:13">
      <c r="A8458" s="4">
        <v>2012</v>
      </c>
      <c r="B8458" s="5" t="s">
        <v>299</v>
      </c>
      <c r="C8458" s="5" t="s">
        <v>303</v>
      </c>
      <c r="D8458" s="5" t="s">
        <v>16</v>
      </c>
      <c r="E8458" s="5">
        <v>7610</v>
      </c>
      <c r="F8458" s="6">
        <v>1542.71</v>
      </c>
      <c r="H8458" s="15" t="str">
        <f t="shared" si="792"/>
        <v>Medium</v>
      </c>
      <c r="I8458" s="11" t="str">
        <f t="shared" si="793"/>
        <v>Large</v>
      </c>
      <c r="J8458" s="11" t="str">
        <f t="shared" si="794"/>
        <v>Central</v>
      </c>
      <c r="K8458" s="11" t="str">
        <f t="shared" si="795"/>
        <v>2010s</v>
      </c>
      <c r="L8458" s="11" t="str">
        <f t="shared" si="796"/>
        <v>Cereal</v>
      </c>
      <c r="M8458" s="18">
        <f t="shared" si="797"/>
        <v>0.20272141918528253</v>
      </c>
    </row>
    <row r="8459" spans="1:13">
      <c r="A8459" s="4">
        <v>2012</v>
      </c>
      <c r="B8459" s="5" t="s">
        <v>299</v>
      </c>
      <c r="C8459" s="5" t="s">
        <v>303</v>
      </c>
      <c r="D8459" s="5" t="s">
        <v>17</v>
      </c>
      <c r="E8459" s="5">
        <v>2510</v>
      </c>
      <c r="F8459" s="6">
        <v>701.2</v>
      </c>
      <c r="H8459" s="15" t="str">
        <f t="shared" si="792"/>
        <v>Low</v>
      </c>
      <c r="I8459" s="11" t="str">
        <f t="shared" si="793"/>
        <v>Medium</v>
      </c>
      <c r="J8459" s="11" t="str">
        <f t="shared" si="794"/>
        <v>Central</v>
      </c>
      <c r="K8459" s="11" t="str">
        <f t="shared" si="795"/>
        <v>2010s</v>
      </c>
      <c r="L8459" s="11" t="str">
        <f t="shared" si="796"/>
        <v>Pulse</v>
      </c>
      <c r="M8459" s="18">
        <f t="shared" si="797"/>
        <v>0.27936254980079683</v>
      </c>
    </row>
    <row r="8460" spans="1:13">
      <c r="A8460" s="4">
        <v>2013</v>
      </c>
      <c r="B8460" s="5" t="s">
        <v>299</v>
      </c>
      <c r="C8460" s="5" t="s">
        <v>303</v>
      </c>
      <c r="D8460" s="5" t="s">
        <v>15</v>
      </c>
      <c r="E8460" s="5">
        <v>171290</v>
      </c>
      <c r="F8460" s="6">
        <v>2327.2800000000002</v>
      </c>
      <c r="H8460" s="15" t="str">
        <f t="shared" si="792"/>
        <v>Medium</v>
      </c>
      <c r="I8460" s="11" t="str">
        <f t="shared" si="793"/>
        <v>Large</v>
      </c>
      <c r="J8460" s="11" t="str">
        <f t="shared" si="794"/>
        <v>Central</v>
      </c>
      <c r="K8460" s="11" t="str">
        <f t="shared" si="795"/>
        <v>2010s</v>
      </c>
      <c r="L8460" s="11" t="str">
        <f t="shared" si="796"/>
        <v>Cereal</v>
      </c>
      <c r="M8460" s="18">
        <f t="shared" si="797"/>
        <v>1.3586782649308193E-2</v>
      </c>
    </row>
    <row r="8461" spans="1:13">
      <c r="A8461" s="4">
        <v>2013</v>
      </c>
      <c r="B8461" s="5" t="s">
        <v>299</v>
      </c>
      <c r="C8461" s="5" t="s">
        <v>303</v>
      </c>
      <c r="D8461" s="5" t="s">
        <v>16</v>
      </c>
      <c r="E8461" s="5">
        <v>8480</v>
      </c>
      <c r="F8461" s="6">
        <v>1875</v>
      </c>
      <c r="H8461" s="15" t="str">
        <f t="shared" si="792"/>
        <v>Medium</v>
      </c>
      <c r="I8461" s="11" t="str">
        <f t="shared" si="793"/>
        <v>Large</v>
      </c>
      <c r="J8461" s="11" t="str">
        <f t="shared" si="794"/>
        <v>Central</v>
      </c>
      <c r="K8461" s="11" t="str">
        <f t="shared" si="795"/>
        <v>2010s</v>
      </c>
      <c r="L8461" s="11" t="str">
        <f t="shared" si="796"/>
        <v>Cereal</v>
      </c>
      <c r="M8461" s="18">
        <f t="shared" si="797"/>
        <v>0.22110849056603774</v>
      </c>
    </row>
    <row r="8462" spans="1:13">
      <c r="A8462" s="4">
        <v>2013</v>
      </c>
      <c r="B8462" s="5" t="s">
        <v>299</v>
      </c>
      <c r="C8462" s="5" t="s">
        <v>303</v>
      </c>
      <c r="D8462" s="5" t="s">
        <v>17</v>
      </c>
      <c r="E8462" s="5">
        <v>2660</v>
      </c>
      <c r="F8462" s="6">
        <v>736.84</v>
      </c>
      <c r="H8462" s="15" t="str">
        <f t="shared" si="792"/>
        <v>Low</v>
      </c>
      <c r="I8462" s="11" t="str">
        <f t="shared" si="793"/>
        <v>Medium</v>
      </c>
      <c r="J8462" s="11" t="str">
        <f t="shared" si="794"/>
        <v>Central</v>
      </c>
      <c r="K8462" s="11" t="str">
        <f t="shared" si="795"/>
        <v>2010s</v>
      </c>
      <c r="L8462" s="11" t="str">
        <f t="shared" si="796"/>
        <v>Pulse</v>
      </c>
      <c r="M8462" s="18">
        <f t="shared" si="797"/>
        <v>0.27700751879699248</v>
      </c>
    </row>
    <row r="8463" spans="1:13">
      <c r="A8463" s="4">
        <v>2014</v>
      </c>
      <c r="B8463" s="5" t="s">
        <v>299</v>
      </c>
      <c r="C8463" s="5" t="s">
        <v>303</v>
      </c>
      <c r="D8463" s="5" t="s">
        <v>15</v>
      </c>
      <c r="E8463" s="5">
        <v>188900</v>
      </c>
      <c r="F8463" s="6">
        <v>2916.2</v>
      </c>
      <c r="H8463" s="15" t="str">
        <f t="shared" si="792"/>
        <v>Medium</v>
      </c>
      <c r="I8463" s="11" t="str">
        <f t="shared" si="793"/>
        <v>Large</v>
      </c>
      <c r="J8463" s="11" t="str">
        <f t="shared" si="794"/>
        <v>Central</v>
      </c>
      <c r="K8463" s="11" t="str">
        <f t="shared" si="795"/>
        <v>2010s</v>
      </c>
      <c r="L8463" s="11" t="str">
        <f t="shared" si="796"/>
        <v>Cereal</v>
      </c>
      <c r="M8463" s="18">
        <f t="shared" si="797"/>
        <v>1.5437797776601375E-2</v>
      </c>
    </row>
    <row r="8464" spans="1:13">
      <c r="A8464" s="4">
        <v>2014</v>
      </c>
      <c r="B8464" s="5" t="s">
        <v>299</v>
      </c>
      <c r="C8464" s="5" t="s">
        <v>303</v>
      </c>
      <c r="D8464" s="5" t="s">
        <v>16</v>
      </c>
      <c r="E8464" s="5">
        <v>8210</v>
      </c>
      <c r="F8464" s="6">
        <v>1876.98</v>
      </c>
      <c r="H8464" s="15" t="str">
        <f t="shared" si="792"/>
        <v>Medium</v>
      </c>
      <c r="I8464" s="11" t="str">
        <f t="shared" si="793"/>
        <v>Large</v>
      </c>
      <c r="J8464" s="11" t="str">
        <f t="shared" si="794"/>
        <v>Central</v>
      </c>
      <c r="K8464" s="11" t="str">
        <f t="shared" si="795"/>
        <v>2010s</v>
      </c>
      <c r="L8464" s="11" t="str">
        <f t="shared" si="796"/>
        <v>Cereal</v>
      </c>
      <c r="M8464" s="18">
        <f t="shared" si="797"/>
        <v>0.22862119366626066</v>
      </c>
    </row>
    <row r="8465" spans="1:13">
      <c r="A8465" s="4">
        <v>2014</v>
      </c>
      <c r="B8465" s="5" t="s">
        <v>299</v>
      </c>
      <c r="C8465" s="5" t="s">
        <v>303</v>
      </c>
      <c r="D8465" s="5" t="s">
        <v>17</v>
      </c>
      <c r="E8465" s="5">
        <v>2610</v>
      </c>
      <c r="F8465" s="6">
        <v>743.3</v>
      </c>
      <c r="H8465" s="15" t="str">
        <f t="shared" si="792"/>
        <v>Low</v>
      </c>
      <c r="I8465" s="11" t="str">
        <f t="shared" si="793"/>
        <v>Medium</v>
      </c>
      <c r="J8465" s="11" t="str">
        <f t="shared" si="794"/>
        <v>Central</v>
      </c>
      <c r="K8465" s="11" t="str">
        <f t="shared" si="795"/>
        <v>2010s</v>
      </c>
      <c r="L8465" s="11" t="str">
        <f t="shared" si="796"/>
        <v>Pulse</v>
      </c>
      <c r="M8465" s="18">
        <f t="shared" si="797"/>
        <v>0.2847892720306513</v>
      </c>
    </row>
    <row r="8466" spans="1:13">
      <c r="A8466" s="4">
        <v>2015</v>
      </c>
      <c r="B8466" s="5" t="s">
        <v>299</v>
      </c>
      <c r="C8466" s="5" t="s">
        <v>303</v>
      </c>
      <c r="D8466" s="5" t="s">
        <v>15</v>
      </c>
      <c r="E8466" s="5">
        <v>165510</v>
      </c>
      <c r="F8466" s="6">
        <v>1208.02</v>
      </c>
      <c r="H8466" s="15" t="str">
        <f t="shared" si="792"/>
        <v>Medium</v>
      </c>
      <c r="I8466" s="11" t="str">
        <f t="shared" si="793"/>
        <v>Large</v>
      </c>
      <c r="J8466" s="11" t="str">
        <f t="shared" si="794"/>
        <v>Central</v>
      </c>
      <c r="K8466" s="11" t="str">
        <f t="shared" si="795"/>
        <v>2010s</v>
      </c>
      <c r="L8466" s="11" t="str">
        <f t="shared" si="796"/>
        <v>Cereal</v>
      </c>
      <c r="M8466" s="18">
        <f t="shared" si="797"/>
        <v>7.2987734880067667E-3</v>
      </c>
    </row>
    <row r="8467" spans="1:13">
      <c r="A8467" s="4">
        <v>2015</v>
      </c>
      <c r="B8467" s="5" t="s">
        <v>299</v>
      </c>
      <c r="C8467" s="5" t="s">
        <v>303</v>
      </c>
      <c r="D8467" s="5" t="s">
        <v>16</v>
      </c>
      <c r="E8467" s="5">
        <v>9620</v>
      </c>
      <c r="F8467" s="6">
        <v>1891.89</v>
      </c>
      <c r="H8467" s="15" t="str">
        <f t="shared" si="792"/>
        <v>Medium</v>
      </c>
      <c r="I8467" s="11" t="str">
        <f t="shared" si="793"/>
        <v>Large</v>
      </c>
      <c r="J8467" s="11" t="str">
        <f t="shared" si="794"/>
        <v>Central</v>
      </c>
      <c r="K8467" s="11" t="str">
        <f t="shared" si="795"/>
        <v>2010s</v>
      </c>
      <c r="L8467" s="11" t="str">
        <f t="shared" si="796"/>
        <v>Cereal</v>
      </c>
      <c r="M8467" s="18">
        <f t="shared" si="797"/>
        <v>0.19666216216216217</v>
      </c>
    </row>
    <row r="8468" spans="1:13">
      <c r="A8468" s="4">
        <v>2015</v>
      </c>
      <c r="B8468" s="5" t="s">
        <v>299</v>
      </c>
      <c r="C8468" s="5" t="s">
        <v>303</v>
      </c>
      <c r="D8468" s="5" t="s">
        <v>17</v>
      </c>
      <c r="E8468" s="5">
        <v>2050</v>
      </c>
      <c r="F8468" s="6">
        <v>751.22</v>
      </c>
      <c r="H8468" s="15" t="str">
        <f t="shared" si="792"/>
        <v>Low</v>
      </c>
      <c r="I8468" s="11" t="str">
        <f t="shared" si="793"/>
        <v>Medium</v>
      </c>
      <c r="J8468" s="11" t="str">
        <f t="shared" si="794"/>
        <v>Central</v>
      </c>
      <c r="K8468" s="11" t="str">
        <f t="shared" si="795"/>
        <v>2010s</v>
      </c>
      <c r="L8468" s="11" t="str">
        <f t="shared" si="796"/>
        <v>Pulse</v>
      </c>
      <c r="M8468" s="18">
        <f t="shared" si="797"/>
        <v>0.36644878048780488</v>
      </c>
    </row>
    <row r="8469" spans="1:13">
      <c r="A8469" s="4">
        <v>2016</v>
      </c>
      <c r="B8469" s="5" t="s">
        <v>299</v>
      </c>
      <c r="C8469" s="5" t="s">
        <v>303</v>
      </c>
      <c r="D8469" s="5" t="s">
        <v>15</v>
      </c>
      <c r="E8469" s="5">
        <v>154210</v>
      </c>
      <c r="F8469" s="6">
        <v>2592.2399999999998</v>
      </c>
      <c r="H8469" s="15" t="str">
        <f t="shared" si="792"/>
        <v>Medium</v>
      </c>
      <c r="I8469" s="11" t="str">
        <f t="shared" si="793"/>
        <v>Large</v>
      </c>
      <c r="J8469" s="11" t="str">
        <f t="shared" si="794"/>
        <v>Central</v>
      </c>
      <c r="K8469" s="11" t="str">
        <f t="shared" si="795"/>
        <v>2010s</v>
      </c>
      <c r="L8469" s="11" t="str">
        <f t="shared" si="796"/>
        <v>Cereal</v>
      </c>
      <c r="M8469" s="18">
        <f t="shared" si="797"/>
        <v>1.6809804811620515E-2</v>
      </c>
    </row>
    <row r="8470" spans="1:13">
      <c r="A8470" s="4">
        <v>2016</v>
      </c>
      <c r="B8470" s="5" t="s">
        <v>299</v>
      </c>
      <c r="C8470" s="5" t="s">
        <v>303</v>
      </c>
      <c r="D8470" s="5" t="s">
        <v>16</v>
      </c>
      <c r="E8470" s="5">
        <v>8940</v>
      </c>
      <c r="F8470" s="6">
        <v>2244.9699999999998</v>
      </c>
      <c r="H8470" s="15" t="str">
        <f t="shared" si="792"/>
        <v>Medium</v>
      </c>
      <c r="I8470" s="11" t="str">
        <f t="shared" si="793"/>
        <v>Large</v>
      </c>
      <c r="J8470" s="11" t="str">
        <f t="shared" si="794"/>
        <v>Central</v>
      </c>
      <c r="K8470" s="11" t="str">
        <f t="shared" si="795"/>
        <v>2010s</v>
      </c>
      <c r="L8470" s="11" t="str">
        <f t="shared" si="796"/>
        <v>Cereal</v>
      </c>
      <c r="M8470" s="18">
        <f t="shared" si="797"/>
        <v>0.2511152125279642</v>
      </c>
    </row>
    <row r="8471" spans="1:13">
      <c r="A8471" s="4">
        <v>2016</v>
      </c>
      <c r="B8471" s="5" t="s">
        <v>299</v>
      </c>
      <c r="C8471" s="5" t="s">
        <v>303</v>
      </c>
      <c r="D8471" s="5" t="s">
        <v>17</v>
      </c>
      <c r="E8471" s="5">
        <v>2250</v>
      </c>
      <c r="F8471" s="6">
        <v>706.67</v>
      </c>
      <c r="H8471" s="15" t="str">
        <f t="shared" si="792"/>
        <v>Low</v>
      </c>
      <c r="I8471" s="11" t="str">
        <f t="shared" si="793"/>
        <v>Medium</v>
      </c>
      <c r="J8471" s="11" t="str">
        <f t="shared" si="794"/>
        <v>Central</v>
      </c>
      <c r="K8471" s="11" t="str">
        <f t="shared" si="795"/>
        <v>2010s</v>
      </c>
      <c r="L8471" s="11" t="str">
        <f t="shared" si="796"/>
        <v>Pulse</v>
      </c>
      <c r="M8471" s="18">
        <f t="shared" si="797"/>
        <v>0.31407555555555555</v>
      </c>
    </row>
    <row r="8472" spans="1:13">
      <c r="A8472" s="4">
        <v>2017</v>
      </c>
      <c r="B8472" s="5" t="s">
        <v>299</v>
      </c>
      <c r="C8472" s="5" t="s">
        <v>303</v>
      </c>
      <c r="D8472" s="5" t="s">
        <v>15</v>
      </c>
      <c r="E8472" s="5">
        <v>154310</v>
      </c>
      <c r="F8472" s="6">
        <v>1369.39</v>
      </c>
      <c r="H8472" s="15" t="str">
        <f t="shared" si="792"/>
        <v>Medium</v>
      </c>
      <c r="I8472" s="11" t="str">
        <f t="shared" si="793"/>
        <v>Large</v>
      </c>
      <c r="J8472" s="11" t="str">
        <f t="shared" si="794"/>
        <v>Central</v>
      </c>
      <c r="K8472" s="11" t="str">
        <f t="shared" si="795"/>
        <v>2010s</v>
      </c>
      <c r="L8472" s="11" t="str">
        <f t="shared" si="796"/>
        <v>Cereal</v>
      </c>
      <c r="M8472" s="18">
        <f t="shared" si="797"/>
        <v>8.8742790486682661E-3</v>
      </c>
    </row>
    <row r="8473" spans="1:13">
      <c r="A8473" s="4">
        <v>2017</v>
      </c>
      <c r="B8473" s="5" t="s">
        <v>299</v>
      </c>
      <c r="C8473" s="5" t="s">
        <v>303</v>
      </c>
      <c r="D8473" s="5" t="s">
        <v>16</v>
      </c>
      <c r="E8473" s="5">
        <v>8220</v>
      </c>
      <c r="F8473" s="6">
        <v>2456.1999999999998</v>
      </c>
      <c r="H8473" s="15" t="str">
        <f t="shared" si="792"/>
        <v>Medium</v>
      </c>
      <c r="I8473" s="11" t="str">
        <f t="shared" si="793"/>
        <v>Large</v>
      </c>
      <c r="J8473" s="11" t="str">
        <f t="shared" si="794"/>
        <v>Central</v>
      </c>
      <c r="K8473" s="11" t="str">
        <f t="shared" si="795"/>
        <v>2010s</v>
      </c>
      <c r="L8473" s="11" t="str">
        <f t="shared" si="796"/>
        <v>Cereal</v>
      </c>
      <c r="M8473" s="18">
        <f t="shared" si="797"/>
        <v>0.29880778588807783</v>
      </c>
    </row>
    <row r="8474" spans="1:13">
      <c r="A8474" s="4">
        <v>2017</v>
      </c>
      <c r="B8474" s="5" t="s">
        <v>299</v>
      </c>
      <c r="C8474" s="5" t="s">
        <v>303</v>
      </c>
      <c r="D8474" s="5" t="s">
        <v>17</v>
      </c>
      <c r="E8474" s="5">
        <v>1900</v>
      </c>
      <c r="F8474" s="6">
        <v>768.42</v>
      </c>
      <c r="H8474" s="15" t="str">
        <f t="shared" si="792"/>
        <v>Low</v>
      </c>
      <c r="I8474" s="11" t="str">
        <f t="shared" si="793"/>
        <v>Medium</v>
      </c>
      <c r="J8474" s="11" t="str">
        <f t="shared" si="794"/>
        <v>Central</v>
      </c>
      <c r="K8474" s="11" t="str">
        <f t="shared" si="795"/>
        <v>2010s</v>
      </c>
      <c r="L8474" s="11" t="str">
        <f t="shared" si="796"/>
        <v>Pulse</v>
      </c>
      <c r="M8474" s="18">
        <f t="shared" si="797"/>
        <v>0.40443157894736842</v>
      </c>
    </row>
    <row r="8475" spans="1:13">
      <c r="A8475" s="4">
        <v>2008</v>
      </c>
      <c r="B8475" s="5" t="s">
        <v>299</v>
      </c>
      <c r="C8475" s="5" t="s">
        <v>304</v>
      </c>
      <c r="D8475" s="5" t="s">
        <v>15</v>
      </c>
      <c r="E8475" s="5">
        <v>311940</v>
      </c>
      <c r="F8475" s="6">
        <v>1661.09</v>
      </c>
      <c r="H8475" s="15" t="str">
        <f t="shared" si="792"/>
        <v>Medium</v>
      </c>
      <c r="I8475" s="11" t="str">
        <f t="shared" si="793"/>
        <v>Large</v>
      </c>
      <c r="J8475" s="11" t="str">
        <f t="shared" si="794"/>
        <v>Central</v>
      </c>
      <c r="K8475" s="11" t="str">
        <f t="shared" si="795"/>
        <v>2000s</v>
      </c>
      <c r="L8475" s="11" t="str">
        <f t="shared" si="796"/>
        <v>Cereal</v>
      </c>
      <c r="M8475" s="18">
        <f t="shared" si="797"/>
        <v>5.3250304545745973E-3</v>
      </c>
    </row>
    <row r="8476" spans="1:13">
      <c r="A8476" s="4">
        <v>2008</v>
      </c>
      <c r="B8476" s="5" t="s">
        <v>299</v>
      </c>
      <c r="C8476" s="5" t="s">
        <v>304</v>
      </c>
      <c r="D8476" s="5" t="s">
        <v>16</v>
      </c>
      <c r="E8476" s="5">
        <v>18570</v>
      </c>
      <c r="F8476" s="6">
        <v>1449.11</v>
      </c>
      <c r="H8476" s="15" t="str">
        <f t="shared" si="792"/>
        <v>Medium</v>
      </c>
      <c r="I8476" s="11" t="str">
        <f t="shared" si="793"/>
        <v>Large</v>
      </c>
      <c r="J8476" s="11" t="str">
        <f t="shared" si="794"/>
        <v>Central</v>
      </c>
      <c r="K8476" s="11" t="str">
        <f t="shared" si="795"/>
        <v>2000s</v>
      </c>
      <c r="L8476" s="11" t="str">
        <f t="shared" si="796"/>
        <v>Cereal</v>
      </c>
      <c r="M8476" s="18">
        <f t="shared" si="797"/>
        <v>7.8035002692514802E-2</v>
      </c>
    </row>
    <row r="8477" spans="1:13">
      <c r="A8477" s="4">
        <v>2008</v>
      </c>
      <c r="B8477" s="5" t="s">
        <v>299</v>
      </c>
      <c r="C8477" s="5" t="s">
        <v>304</v>
      </c>
      <c r="D8477" s="5" t="s">
        <v>17</v>
      </c>
      <c r="E8477" s="5">
        <v>380</v>
      </c>
      <c r="F8477" s="6">
        <v>684.21</v>
      </c>
      <c r="H8477" s="15" t="str">
        <f t="shared" si="792"/>
        <v>Low</v>
      </c>
      <c r="I8477" s="11" t="str">
        <f t="shared" si="793"/>
        <v>Small</v>
      </c>
      <c r="J8477" s="11" t="str">
        <f t="shared" si="794"/>
        <v>Central</v>
      </c>
      <c r="K8477" s="11" t="str">
        <f t="shared" si="795"/>
        <v>2000s</v>
      </c>
      <c r="L8477" s="11" t="str">
        <f t="shared" si="796"/>
        <v>Pulse</v>
      </c>
      <c r="M8477" s="18">
        <f t="shared" si="797"/>
        <v>1.8005526315789475</v>
      </c>
    </row>
    <row r="8478" spans="1:13">
      <c r="A8478" s="4">
        <v>2008</v>
      </c>
      <c r="B8478" s="5" t="s">
        <v>299</v>
      </c>
      <c r="C8478" s="5" t="s">
        <v>304</v>
      </c>
      <c r="D8478" s="5" t="s">
        <v>18</v>
      </c>
      <c r="E8478" s="5">
        <v>1770</v>
      </c>
      <c r="F8478" s="6">
        <v>355.93</v>
      </c>
      <c r="H8478" s="15" t="str">
        <f t="shared" si="792"/>
        <v>Low</v>
      </c>
      <c r="I8478" s="11" t="str">
        <f t="shared" si="793"/>
        <v>Medium</v>
      </c>
      <c r="J8478" s="11" t="str">
        <f t="shared" si="794"/>
        <v>Central</v>
      </c>
      <c r="K8478" s="11" t="str">
        <f t="shared" si="795"/>
        <v>2000s</v>
      </c>
      <c r="L8478" s="11" t="str">
        <f t="shared" si="796"/>
        <v>Fiber</v>
      </c>
      <c r="M8478" s="18">
        <f t="shared" si="797"/>
        <v>0.201090395480226</v>
      </c>
    </row>
    <row r="8479" spans="1:13">
      <c r="A8479" s="4">
        <v>2009</v>
      </c>
      <c r="B8479" s="5" t="s">
        <v>299</v>
      </c>
      <c r="C8479" s="5" t="s">
        <v>304</v>
      </c>
      <c r="D8479" s="5" t="s">
        <v>15</v>
      </c>
      <c r="E8479" s="5">
        <v>311550</v>
      </c>
      <c r="F8479" s="6">
        <v>1991.33</v>
      </c>
      <c r="H8479" s="15" t="str">
        <f t="shared" si="792"/>
        <v>Medium</v>
      </c>
      <c r="I8479" s="11" t="str">
        <f t="shared" si="793"/>
        <v>Large</v>
      </c>
      <c r="J8479" s="11" t="str">
        <f t="shared" si="794"/>
        <v>Central</v>
      </c>
      <c r="K8479" s="11" t="str">
        <f t="shared" si="795"/>
        <v>2000s</v>
      </c>
      <c r="L8479" s="11" t="str">
        <f t="shared" si="796"/>
        <v>Cereal</v>
      </c>
      <c r="M8479" s="18">
        <f t="shared" si="797"/>
        <v>6.3916867276520625E-3</v>
      </c>
    </row>
    <row r="8480" spans="1:13">
      <c r="A8480" s="4">
        <v>2009</v>
      </c>
      <c r="B8480" s="5" t="s">
        <v>299</v>
      </c>
      <c r="C8480" s="5" t="s">
        <v>304</v>
      </c>
      <c r="D8480" s="5" t="s">
        <v>16</v>
      </c>
      <c r="E8480" s="5">
        <v>18510</v>
      </c>
      <c r="F8480" s="6">
        <v>1407.35</v>
      </c>
      <c r="H8480" s="15" t="str">
        <f t="shared" si="792"/>
        <v>Medium</v>
      </c>
      <c r="I8480" s="11" t="str">
        <f t="shared" si="793"/>
        <v>Large</v>
      </c>
      <c r="J8480" s="11" t="str">
        <f t="shared" si="794"/>
        <v>Central</v>
      </c>
      <c r="K8480" s="11" t="str">
        <f t="shared" si="795"/>
        <v>2000s</v>
      </c>
      <c r="L8480" s="11" t="str">
        <f t="shared" si="796"/>
        <v>Cereal</v>
      </c>
      <c r="M8480" s="18">
        <f t="shared" si="797"/>
        <v>7.6031874662344678E-2</v>
      </c>
    </row>
    <row r="8481" spans="1:13">
      <c r="A8481" s="4">
        <v>2009</v>
      </c>
      <c r="B8481" s="5" t="s">
        <v>299</v>
      </c>
      <c r="C8481" s="5" t="s">
        <v>304</v>
      </c>
      <c r="D8481" s="5" t="s">
        <v>17</v>
      </c>
      <c r="E8481" s="5">
        <v>520</v>
      </c>
      <c r="F8481" s="6">
        <v>826.92</v>
      </c>
      <c r="H8481" s="15" t="str">
        <f t="shared" si="792"/>
        <v>Low</v>
      </c>
      <c r="I8481" s="11" t="str">
        <f t="shared" si="793"/>
        <v>Small</v>
      </c>
      <c r="J8481" s="11" t="str">
        <f t="shared" si="794"/>
        <v>Central</v>
      </c>
      <c r="K8481" s="11" t="str">
        <f t="shared" si="795"/>
        <v>2000s</v>
      </c>
      <c r="L8481" s="11" t="str">
        <f t="shared" si="796"/>
        <v>Pulse</v>
      </c>
      <c r="M8481" s="18">
        <f t="shared" si="797"/>
        <v>1.5902307692307691</v>
      </c>
    </row>
    <row r="8482" spans="1:13">
      <c r="A8482" s="4">
        <v>2009</v>
      </c>
      <c r="B8482" s="5" t="s">
        <v>299</v>
      </c>
      <c r="C8482" s="5" t="s">
        <v>304</v>
      </c>
      <c r="D8482" s="5" t="s">
        <v>18</v>
      </c>
      <c r="E8482" s="5">
        <v>1740</v>
      </c>
      <c r="F8482" s="6">
        <v>333.33</v>
      </c>
      <c r="H8482" s="15" t="str">
        <f t="shared" si="792"/>
        <v>Low</v>
      </c>
      <c r="I8482" s="11" t="str">
        <f t="shared" si="793"/>
        <v>Medium</v>
      </c>
      <c r="J8482" s="11" t="str">
        <f t="shared" si="794"/>
        <v>Central</v>
      </c>
      <c r="K8482" s="11" t="str">
        <f t="shared" si="795"/>
        <v>2000s</v>
      </c>
      <c r="L8482" s="11" t="str">
        <f t="shared" si="796"/>
        <v>Fiber</v>
      </c>
      <c r="M8482" s="18">
        <f t="shared" si="797"/>
        <v>0.19156896551724137</v>
      </c>
    </row>
    <row r="8483" spans="1:13">
      <c r="A8483" s="4">
        <v>2010</v>
      </c>
      <c r="B8483" s="5" t="s">
        <v>299</v>
      </c>
      <c r="C8483" s="5" t="s">
        <v>304</v>
      </c>
      <c r="D8483" s="5" t="s">
        <v>15</v>
      </c>
      <c r="E8483" s="5">
        <v>312260</v>
      </c>
      <c r="F8483" s="6">
        <v>1648.88</v>
      </c>
      <c r="H8483" s="15" t="str">
        <f t="shared" si="792"/>
        <v>Medium</v>
      </c>
      <c r="I8483" s="11" t="str">
        <f t="shared" si="793"/>
        <v>Large</v>
      </c>
      <c r="J8483" s="11" t="str">
        <f t="shared" si="794"/>
        <v>Central</v>
      </c>
      <c r="K8483" s="11" t="str">
        <f t="shared" si="795"/>
        <v>2010s</v>
      </c>
      <c r="L8483" s="11" t="str">
        <f t="shared" si="796"/>
        <v>Cereal</v>
      </c>
      <c r="M8483" s="18">
        <f t="shared" si="797"/>
        <v>5.2804714020367642E-3</v>
      </c>
    </row>
    <row r="8484" spans="1:13">
      <c r="A8484" s="4">
        <v>2010</v>
      </c>
      <c r="B8484" s="5" t="s">
        <v>299</v>
      </c>
      <c r="C8484" s="5" t="s">
        <v>304</v>
      </c>
      <c r="D8484" s="5" t="s">
        <v>16</v>
      </c>
      <c r="E8484" s="5">
        <v>20950</v>
      </c>
      <c r="F8484" s="6">
        <v>1557.04</v>
      </c>
      <c r="H8484" s="15" t="str">
        <f t="shared" si="792"/>
        <v>Medium</v>
      </c>
      <c r="I8484" s="11" t="str">
        <f t="shared" si="793"/>
        <v>Large</v>
      </c>
      <c r="J8484" s="11" t="str">
        <f t="shared" si="794"/>
        <v>Central</v>
      </c>
      <c r="K8484" s="11" t="str">
        <f t="shared" si="795"/>
        <v>2010s</v>
      </c>
      <c r="L8484" s="11" t="str">
        <f t="shared" si="796"/>
        <v>Cereal</v>
      </c>
      <c r="M8484" s="18">
        <f t="shared" si="797"/>
        <v>7.43217183770883E-2</v>
      </c>
    </row>
    <row r="8485" spans="1:13">
      <c r="A8485" s="4">
        <v>2010</v>
      </c>
      <c r="B8485" s="5" t="s">
        <v>299</v>
      </c>
      <c r="C8485" s="5" t="s">
        <v>304</v>
      </c>
      <c r="D8485" s="5" t="s">
        <v>17</v>
      </c>
      <c r="E8485" s="5">
        <v>490</v>
      </c>
      <c r="F8485" s="6">
        <v>816.33</v>
      </c>
      <c r="H8485" s="15" t="str">
        <f t="shared" si="792"/>
        <v>Low</v>
      </c>
      <c r="I8485" s="11" t="str">
        <f t="shared" si="793"/>
        <v>Small</v>
      </c>
      <c r="J8485" s="11" t="str">
        <f t="shared" si="794"/>
        <v>Central</v>
      </c>
      <c r="K8485" s="11" t="str">
        <f t="shared" si="795"/>
        <v>2010s</v>
      </c>
      <c r="L8485" s="11" t="str">
        <f t="shared" si="796"/>
        <v>Pulse</v>
      </c>
      <c r="M8485" s="18">
        <f t="shared" si="797"/>
        <v>1.6659795918367348</v>
      </c>
    </row>
    <row r="8486" spans="1:13">
      <c r="A8486" s="4">
        <v>2010</v>
      </c>
      <c r="B8486" s="5" t="s">
        <v>299</v>
      </c>
      <c r="C8486" s="5" t="s">
        <v>304</v>
      </c>
      <c r="D8486" s="5" t="s">
        <v>18</v>
      </c>
      <c r="E8486" s="5">
        <v>1940</v>
      </c>
      <c r="F8486" s="6">
        <v>283.51</v>
      </c>
      <c r="H8486" s="15" t="str">
        <f t="shared" si="792"/>
        <v>Low</v>
      </c>
      <c r="I8486" s="11" t="str">
        <f t="shared" si="793"/>
        <v>Medium</v>
      </c>
      <c r="J8486" s="11" t="str">
        <f t="shared" si="794"/>
        <v>Central</v>
      </c>
      <c r="K8486" s="11" t="str">
        <f t="shared" si="795"/>
        <v>2010s</v>
      </c>
      <c r="L8486" s="11" t="str">
        <f t="shared" si="796"/>
        <v>Fiber</v>
      </c>
      <c r="M8486" s="18">
        <f t="shared" si="797"/>
        <v>0.14613917525773196</v>
      </c>
    </row>
    <row r="8487" spans="1:13">
      <c r="A8487" s="4">
        <v>2011</v>
      </c>
      <c r="B8487" s="5" t="s">
        <v>299</v>
      </c>
      <c r="C8487" s="5" t="s">
        <v>304</v>
      </c>
      <c r="D8487" s="5" t="s">
        <v>15</v>
      </c>
      <c r="E8487" s="5">
        <v>298380</v>
      </c>
      <c r="F8487" s="6">
        <v>647.79999999999995</v>
      </c>
      <c r="H8487" s="15" t="str">
        <f t="shared" si="792"/>
        <v>Low</v>
      </c>
      <c r="I8487" s="11" t="str">
        <f t="shared" si="793"/>
        <v>Large</v>
      </c>
      <c r="J8487" s="11" t="str">
        <f t="shared" si="794"/>
        <v>Central</v>
      </c>
      <c r="K8487" s="11" t="str">
        <f t="shared" si="795"/>
        <v>2010s</v>
      </c>
      <c r="L8487" s="11" t="str">
        <f t="shared" si="796"/>
        <v>Cereal</v>
      </c>
      <c r="M8487" s="18">
        <f t="shared" si="797"/>
        <v>2.1710570413566591E-3</v>
      </c>
    </row>
    <row r="8488" spans="1:13">
      <c r="A8488" s="4">
        <v>2011</v>
      </c>
      <c r="B8488" s="5" t="s">
        <v>299</v>
      </c>
      <c r="C8488" s="5" t="s">
        <v>304</v>
      </c>
      <c r="D8488" s="5" t="s">
        <v>16</v>
      </c>
      <c r="E8488" s="5">
        <v>22470</v>
      </c>
      <c r="F8488" s="6">
        <v>1921.67</v>
      </c>
      <c r="H8488" s="15" t="str">
        <f t="shared" si="792"/>
        <v>Medium</v>
      </c>
      <c r="I8488" s="11" t="str">
        <f t="shared" si="793"/>
        <v>Large</v>
      </c>
      <c r="J8488" s="11" t="str">
        <f t="shared" si="794"/>
        <v>Central</v>
      </c>
      <c r="K8488" s="11" t="str">
        <f t="shared" si="795"/>
        <v>2010s</v>
      </c>
      <c r="L8488" s="11" t="str">
        <f t="shared" si="796"/>
        <v>Cereal</v>
      </c>
      <c r="M8488" s="18">
        <f t="shared" si="797"/>
        <v>8.5521584334668443E-2</v>
      </c>
    </row>
    <row r="8489" spans="1:13">
      <c r="A8489" s="4">
        <v>2011</v>
      </c>
      <c r="B8489" s="5" t="s">
        <v>299</v>
      </c>
      <c r="C8489" s="5" t="s">
        <v>304</v>
      </c>
      <c r="D8489" s="5" t="s">
        <v>17</v>
      </c>
      <c r="E8489" s="5">
        <v>240</v>
      </c>
      <c r="F8489" s="6">
        <v>750</v>
      </c>
      <c r="H8489" s="15" t="str">
        <f t="shared" si="792"/>
        <v>Low</v>
      </c>
      <c r="I8489" s="11" t="str">
        <f t="shared" si="793"/>
        <v>Small</v>
      </c>
      <c r="J8489" s="11" t="str">
        <f t="shared" si="794"/>
        <v>Central</v>
      </c>
      <c r="K8489" s="11" t="str">
        <f t="shared" si="795"/>
        <v>2010s</v>
      </c>
      <c r="L8489" s="11" t="str">
        <f t="shared" si="796"/>
        <v>Pulse</v>
      </c>
      <c r="M8489" s="18">
        <f t="shared" si="797"/>
        <v>3.125</v>
      </c>
    </row>
    <row r="8490" spans="1:13">
      <c r="A8490" s="4">
        <v>2011</v>
      </c>
      <c r="B8490" s="5" t="s">
        <v>299</v>
      </c>
      <c r="C8490" s="5" t="s">
        <v>304</v>
      </c>
      <c r="D8490" s="5" t="s">
        <v>18</v>
      </c>
      <c r="E8490" s="5">
        <v>2330</v>
      </c>
      <c r="F8490" s="6">
        <v>274.68</v>
      </c>
      <c r="H8490" s="15" t="str">
        <f t="shared" si="792"/>
        <v>Low</v>
      </c>
      <c r="I8490" s="11" t="str">
        <f t="shared" si="793"/>
        <v>Medium</v>
      </c>
      <c r="J8490" s="11" t="str">
        <f t="shared" si="794"/>
        <v>Central</v>
      </c>
      <c r="K8490" s="11" t="str">
        <f t="shared" si="795"/>
        <v>2010s</v>
      </c>
      <c r="L8490" s="11" t="str">
        <f t="shared" si="796"/>
        <v>Fiber</v>
      </c>
      <c r="M8490" s="18">
        <f t="shared" si="797"/>
        <v>0.11788841201716739</v>
      </c>
    </row>
    <row r="8491" spans="1:13">
      <c r="A8491" s="4">
        <v>2012</v>
      </c>
      <c r="B8491" s="5" t="s">
        <v>299</v>
      </c>
      <c r="C8491" s="5" t="s">
        <v>304</v>
      </c>
      <c r="D8491" s="5" t="s">
        <v>15</v>
      </c>
      <c r="E8491" s="5">
        <v>289290</v>
      </c>
      <c r="F8491" s="6">
        <v>1817.69</v>
      </c>
      <c r="H8491" s="15" t="str">
        <f t="shared" si="792"/>
        <v>Medium</v>
      </c>
      <c r="I8491" s="11" t="str">
        <f t="shared" si="793"/>
        <v>Large</v>
      </c>
      <c r="J8491" s="11" t="str">
        <f t="shared" si="794"/>
        <v>Central</v>
      </c>
      <c r="K8491" s="11" t="str">
        <f t="shared" si="795"/>
        <v>2010s</v>
      </c>
      <c r="L8491" s="11" t="str">
        <f t="shared" si="796"/>
        <v>Cereal</v>
      </c>
      <c r="M8491" s="18">
        <f t="shared" si="797"/>
        <v>6.2832797538801893E-3</v>
      </c>
    </row>
    <row r="8492" spans="1:13">
      <c r="A8492" s="4">
        <v>2012</v>
      </c>
      <c r="B8492" s="5" t="s">
        <v>299</v>
      </c>
      <c r="C8492" s="5" t="s">
        <v>304</v>
      </c>
      <c r="D8492" s="5" t="s">
        <v>16</v>
      </c>
      <c r="E8492" s="5">
        <v>23820</v>
      </c>
      <c r="F8492" s="6">
        <v>1992.02</v>
      </c>
      <c r="H8492" s="15" t="str">
        <f t="shared" si="792"/>
        <v>Medium</v>
      </c>
      <c r="I8492" s="11" t="str">
        <f t="shared" si="793"/>
        <v>Large</v>
      </c>
      <c r="J8492" s="11" t="str">
        <f t="shared" si="794"/>
        <v>Central</v>
      </c>
      <c r="K8492" s="11" t="str">
        <f t="shared" si="795"/>
        <v>2010s</v>
      </c>
      <c r="L8492" s="11" t="str">
        <f t="shared" si="796"/>
        <v>Cereal</v>
      </c>
      <c r="M8492" s="18">
        <f t="shared" si="797"/>
        <v>8.3628043660789256E-2</v>
      </c>
    </row>
    <row r="8493" spans="1:13">
      <c r="A8493" s="4">
        <v>2012</v>
      </c>
      <c r="B8493" s="5" t="s">
        <v>299</v>
      </c>
      <c r="C8493" s="5" t="s">
        <v>304</v>
      </c>
      <c r="D8493" s="5" t="s">
        <v>17</v>
      </c>
      <c r="E8493" s="5">
        <v>300</v>
      </c>
      <c r="F8493" s="6">
        <v>866.67</v>
      </c>
      <c r="H8493" s="15" t="str">
        <f t="shared" si="792"/>
        <v>Low</v>
      </c>
      <c r="I8493" s="11" t="str">
        <f t="shared" si="793"/>
        <v>Small</v>
      </c>
      <c r="J8493" s="11" t="str">
        <f t="shared" si="794"/>
        <v>Central</v>
      </c>
      <c r="K8493" s="11" t="str">
        <f t="shared" si="795"/>
        <v>2010s</v>
      </c>
      <c r="L8493" s="11" t="str">
        <f t="shared" si="796"/>
        <v>Pulse</v>
      </c>
      <c r="M8493" s="18">
        <f t="shared" si="797"/>
        <v>2.8889</v>
      </c>
    </row>
    <row r="8494" spans="1:13">
      <c r="A8494" s="4">
        <v>2012</v>
      </c>
      <c r="B8494" s="5" t="s">
        <v>299</v>
      </c>
      <c r="C8494" s="5" t="s">
        <v>304</v>
      </c>
      <c r="D8494" s="5" t="s">
        <v>18</v>
      </c>
      <c r="E8494" s="5">
        <v>2680</v>
      </c>
      <c r="F8494" s="6">
        <v>414.18</v>
      </c>
      <c r="H8494" s="15" t="str">
        <f t="shared" si="792"/>
        <v>Low</v>
      </c>
      <c r="I8494" s="11" t="str">
        <f t="shared" si="793"/>
        <v>Medium</v>
      </c>
      <c r="J8494" s="11" t="str">
        <f t="shared" si="794"/>
        <v>Central</v>
      </c>
      <c r="K8494" s="11" t="str">
        <f t="shared" si="795"/>
        <v>2010s</v>
      </c>
      <c r="L8494" s="11" t="str">
        <f t="shared" si="796"/>
        <v>Fiber</v>
      </c>
      <c r="M8494" s="18">
        <f t="shared" si="797"/>
        <v>0.15454477611940298</v>
      </c>
    </row>
    <row r="8495" spans="1:13">
      <c r="A8495" s="4">
        <v>2013</v>
      </c>
      <c r="B8495" s="5" t="s">
        <v>299</v>
      </c>
      <c r="C8495" s="5" t="s">
        <v>304</v>
      </c>
      <c r="D8495" s="5" t="s">
        <v>15</v>
      </c>
      <c r="E8495" s="5">
        <v>289880</v>
      </c>
      <c r="F8495" s="6">
        <v>435.28</v>
      </c>
      <c r="H8495" s="15" t="str">
        <f t="shared" si="792"/>
        <v>Low</v>
      </c>
      <c r="I8495" s="11" t="str">
        <f t="shared" si="793"/>
        <v>Large</v>
      </c>
      <c r="J8495" s="11" t="str">
        <f t="shared" si="794"/>
        <v>Central</v>
      </c>
      <c r="K8495" s="11" t="str">
        <f t="shared" si="795"/>
        <v>2010s</v>
      </c>
      <c r="L8495" s="11" t="str">
        <f t="shared" si="796"/>
        <v>Cereal</v>
      </c>
      <c r="M8495" s="18">
        <f t="shared" si="797"/>
        <v>1.5015868635297363E-3</v>
      </c>
    </row>
    <row r="8496" spans="1:13">
      <c r="A8496" s="4">
        <v>2013</v>
      </c>
      <c r="B8496" s="5" t="s">
        <v>299</v>
      </c>
      <c r="C8496" s="5" t="s">
        <v>304</v>
      </c>
      <c r="D8496" s="5" t="s">
        <v>16</v>
      </c>
      <c r="E8496" s="5">
        <v>25260</v>
      </c>
      <c r="F8496" s="6">
        <v>2389.5500000000002</v>
      </c>
      <c r="H8496" s="15" t="str">
        <f t="shared" si="792"/>
        <v>Medium</v>
      </c>
      <c r="I8496" s="11" t="str">
        <f t="shared" si="793"/>
        <v>Large</v>
      </c>
      <c r="J8496" s="11" t="str">
        <f t="shared" si="794"/>
        <v>Central</v>
      </c>
      <c r="K8496" s="11" t="str">
        <f t="shared" si="795"/>
        <v>2010s</v>
      </c>
      <c r="L8496" s="11" t="str">
        <f t="shared" si="796"/>
        <v>Cereal</v>
      </c>
      <c r="M8496" s="18">
        <f t="shared" si="797"/>
        <v>9.459817893903405E-2</v>
      </c>
    </row>
    <row r="8497" spans="1:13">
      <c r="A8497" s="4">
        <v>2013</v>
      </c>
      <c r="B8497" s="5" t="s">
        <v>299</v>
      </c>
      <c r="C8497" s="5" t="s">
        <v>304</v>
      </c>
      <c r="D8497" s="5" t="s">
        <v>17</v>
      </c>
      <c r="E8497" s="5">
        <v>420</v>
      </c>
      <c r="F8497" s="6">
        <v>809.52</v>
      </c>
      <c r="H8497" s="15" t="str">
        <f t="shared" si="792"/>
        <v>Low</v>
      </c>
      <c r="I8497" s="11" t="str">
        <f t="shared" si="793"/>
        <v>Small</v>
      </c>
      <c r="J8497" s="11" t="str">
        <f t="shared" si="794"/>
        <v>Central</v>
      </c>
      <c r="K8497" s="11" t="str">
        <f t="shared" si="795"/>
        <v>2010s</v>
      </c>
      <c r="L8497" s="11" t="str">
        <f t="shared" si="796"/>
        <v>Pulse</v>
      </c>
      <c r="M8497" s="18">
        <f t="shared" si="797"/>
        <v>1.9274285714285715</v>
      </c>
    </row>
    <row r="8498" spans="1:13">
      <c r="A8498" s="4">
        <v>2013</v>
      </c>
      <c r="B8498" s="5" t="s">
        <v>299</v>
      </c>
      <c r="C8498" s="5" t="s">
        <v>304</v>
      </c>
      <c r="D8498" s="5" t="s">
        <v>18</v>
      </c>
      <c r="E8498" s="5">
        <v>2140</v>
      </c>
      <c r="F8498" s="6">
        <v>341.12</v>
      </c>
      <c r="H8498" s="15" t="str">
        <f t="shared" si="792"/>
        <v>Low</v>
      </c>
      <c r="I8498" s="11" t="str">
        <f t="shared" si="793"/>
        <v>Medium</v>
      </c>
      <c r="J8498" s="11" t="str">
        <f t="shared" si="794"/>
        <v>Central</v>
      </c>
      <c r="K8498" s="11" t="str">
        <f t="shared" si="795"/>
        <v>2010s</v>
      </c>
      <c r="L8498" s="11" t="str">
        <f t="shared" si="796"/>
        <v>Fiber</v>
      </c>
      <c r="M8498" s="18">
        <f t="shared" si="797"/>
        <v>0.1594018691588785</v>
      </c>
    </row>
    <row r="8499" spans="1:13">
      <c r="A8499" s="4">
        <v>2014</v>
      </c>
      <c r="B8499" s="5" t="s">
        <v>299</v>
      </c>
      <c r="C8499" s="5" t="s">
        <v>304</v>
      </c>
      <c r="D8499" s="5" t="s">
        <v>15</v>
      </c>
      <c r="E8499" s="5">
        <v>301930</v>
      </c>
      <c r="F8499" s="6">
        <v>2558.54</v>
      </c>
      <c r="H8499" s="15" t="str">
        <f t="shared" si="792"/>
        <v>Medium</v>
      </c>
      <c r="I8499" s="11" t="str">
        <f t="shared" si="793"/>
        <v>Large</v>
      </c>
      <c r="J8499" s="11" t="str">
        <f t="shared" si="794"/>
        <v>Central</v>
      </c>
      <c r="K8499" s="11" t="str">
        <f t="shared" si="795"/>
        <v>2010s</v>
      </c>
      <c r="L8499" s="11" t="str">
        <f t="shared" si="796"/>
        <v>Cereal</v>
      </c>
      <c r="M8499" s="18">
        <f t="shared" si="797"/>
        <v>8.4739509157751788E-3</v>
      </c>
    </row>
    <row r="8500" spans="1:13">
      <c r="A8500" s="4">
        <v>2014</v>
      </c>
      <c r="B8500" s="5" t="s">
        <v>299</v>
      </c>
      <c r="C8500" s="5" t="s">
        <v>304</v>
      </c>
      <c r="D8500" s="5" t="s">
        <v>16</v>
      </c>
      <c r="E8500" s="5">
        <v>25860</v>
      </c>
      <c r="F8500" s="6">
        <v>2389.4</v>
      </c>
      <c r="H8500" s="15" t="str">
        <f t="shared" si="792"/>
        <v>Medium</v>
      </c>
      <c r="I8500" s="11" t="str">
        <f t="shared" si="793"/>
        <v>Large</v>
      </c>
      <c r="J8500" s="11" t="str">
        <f t="shared" si="794"/>
        <v>Central</v>
      </c>
      <c r="K8500" s="11" t="str">
        <f t="shared" si="795"/>
        <v>2010s</v>
      </c>
      <c r="L8500" s="11" t="str">
        <f t="shared" si="796"/>
        <v>Cereal</v>
      </c>
      <c r="M8500" s="18">
        <f t="shared" si="797"/>
        <v>9.2397525135344161E-2</v>
      </c>
    </row>
    <row r="8501" spans="1:13">
      <c r="A8501" s="4">
        <v>2014</v>
      </c>
      <c r="B8501" s="5" t="s">
        <v>299</v>
      </c>
      <c r="C8501" s="5" t="s">
        <v>304</v>
      </c>
      <c r="D8501" s="5" t="s">
        <v>17</v>
      </c>
      <c r="E8501" s="5">
        <v>400</v>
      </c>
      <c r="F8501" s="6">
        <v>825</v>
      </c>
      <c r="H8501" s="15" t="str">
        <f t="shared" si="792"/>
        <v>Low</v>
      </c>
      <c r="I8501" s="11" t="str">
        <f t="shared" si="793"/>
        <v>Small</v>
      </c>
      <c r="J8501" s="11" t="str">
        <f t="shared" si="794"/>
        <v>Central</v>
      </c>
      <c r="K8501" s="11" t="str">
        <f t="shared" si="795"/>
        <v>2010s</v>
      </c>
      <c r="L8501" s="11" t="str">
        <f t="shared" si="796"/>
        <v>Pulse</v>
      </c>
      <c r="M8501" s="18">
        <f t="shared" si="797"/>
        <v>2.0625</v>
      </c>
    </row>
    <row r="8502" spans="1:13">
      <c r="A8502" s="4">
        <v>2014</v>
      </c>
      <c r="B8502" s="5" t="s">
        <v>299</v>
      </c>
      <c r="C8502" s="5" t="s">
        <v>304</v>
      </c>
      <c r="D8502" s="5" t="s">
        <v>18</v>
      </c>
      <c r="E8502" s="5">
        <v>2340</v>
      </c>
      <c r="F8502" s="6">
        <v>418.8</v>
      </c>
      <c r="H8502" s="15" t="str">
        <f t="shared" si="792"/>
        <v>Low</v>
      </c>
      <c r="I8502" s="11" t="str">
        <f t="shared" si="793"/>
        <v>Medium</v>
      </c>
      <c r="J8502" s="11" t="str">
        <f t="shared" si="794"/>
        <v>Central</v>
      </c>
      <c r="K8502" s="11" t="str">
        <f t="shared" si="795"/>
        <v>2010s</v>
      </c>
      <c r="L8502" s="11" t="str">
        <f t="shared" si="796"/>
        <v>Fiber</v>
      </c>
      <c r="M8502" s="18">
        <f t="shared" si="797"/>
        <v>0.17897435897435898</v>
      </c>
    </row>
    <row r="8503" spans="1:13">
      <c r="A8503" s="4">
        <v>2015</v>
      </c>
      <c r="B8503" s="5" t="s">
        <v>299</v>
      </c>
      <c r="C8503" s="5" t="s">
        <v>304</v>
      </c>
      <c r="D8503" s="5" t="s">
        <v>15</v>
      </c>
      <c r="E8503" s="5">
        <v>279060</v>
      </c>
      <c r="F8503" s="6">
        <v>1797.21</v>
      </c>
      <c r="H8503" s="15" t="str">
        <f t="shared" si="792"/>
        <v>Medium</v>
      </c>
      <c r="I8503" s="11" t="str">
        <f t="shared" si="793"/>
        <v>Large</v>
      </c>
      <c r="J8503" s="11" t="str">
        <f t="shared" si="794"/>
        <v>Central</v>
      </c>
      <c r="K8503" s="11" t="str">
        <f t="shared" si="795"/>
        <v>2010s</v>
      </c>
      <c r="L8503" s="11" t="str">
        <f t="shared" si="796"/>
        <v>Cereal</v>
      </c>
      <c r="M8503" s="18">
        <f t="shared" si="797"/>
        <v>6.4402279079767795E-3</v>
      </c>
    </row>
    <row r="8504" spans="1:13">
      <c r="A8504" s="4">
        <v>2015</v>
      </c>
      <c r="B8504" s="5" t="s">
        <v>299</v>
      </c>
      <c r="C8504" s="5" t="s">
        <v>304</v>
      </c>
      <c r="D8504" s="5" t="s">
        <v>16</v>
      </c>
      <c r="E8504" s="5">
        <v>23000</v>
      </c>
      <c r="F8504" s="6">
        <v>2405.2199999999998</v>
      </c>
      <c r="H8504" s="15" t="str">
        <f t="shared" si="792"/>
        <v>Medium</v>
      </c>
      <c r="I8504" s="11" t="str">
        <f t="shared" si="793"/>
        <v>Large</v>
      </c>
      <c r="J8504" s="11" t="str">
        <f t="shared" si="794"/>
        <v>Central</v>
      </c>
      <c r="K8504" s="11" t="str">
        <f t="shared" si="795"/>
        <v>2010s</v>
      </c>
      <c r="L8504" s="11" t="str">
        <f t="shared" si="796"/>
        <v>Cereal</v>
      </c>
      <c r="M8504" s="18">
        <f t="shared" si="797"/>
        <v>0.10457478260869564</v>
      </c>
    </row>
    <row r="8505" spans="1:13">
      <c r="A8505" s="4">
        <v>2015</v>
      </c>
      <c r="B8505" s="5" t="s">
        <v>299</v>
      </c>
      <c r="C8505" s="5" t="s">
        <v>304</v>
      </c>
      <c r="D8505" s="5" t="s">
        <v>17</v>
      </c>
      <c r="E8505" s="5">
        <v>460</v>
      </c>
      <c r="F8505" s="6">
        <v>804.35</v>
      </c>
      <c r="H8505" s="15" t="str">
        <f t="shared" si="792"/>
        <v>Low</v>
      </c>
      <c r="I8505" s="11" t="str">
        <f t="shared" si="793"/>
        <v>Small</v>
      </c>
      <c r="J8505" s="11" t="str">
        <f t="shared" si="794"/>
        <v>Central</v>
      </c>
      <c r="K8505" s="11" t="str">
        <f t="shared" si="795"/>
        <v>2010s</v>
      </c>
      <c r="L8505" s="11" t="str">
        <f t="shared" si="796"/>
        <v>Pulse</v>
      </c>
      <c r="M8505" s="18">
        <f t="shared" si="797"/>
        <v>1.7485869565217391</v>
      </c>
    </row>
    <row r="8506" spans="1:13">
      <c r="A8506" s="4">
        <v>2015</v>
      </c>
      <c r="B8506" s="5" t="s">
        <v>299</v>
      </c>
      <c r="C8506" s="5" t="s">
        <v>304</v>
      </c>
      <c r="D8506" s="5" t="s">
        <v>18</v>
      </c>
      <c r="E8506" s="5">
        <v>2420</v>
      </c>
      <c r="F8506" s="6">
        <v>384.3</v>
      </c>
      <c r="H8506" s="15" t="str">
        <f t="shared" si="792"/>
        <v>Low</v>
      </c>
      <c r="I8506" s="11" t="str">
        <f t="shared" si="793"/>
        <v>Medium</v>
      </c>
      <c r="J8506" s="11" t="str">
        <f t="shared" si="794"/>
        <v>Central</v>
      </c>
      <c r="K8506" s="11" t="str">
        <f t="shared" si="795"/>
        <v>2010s</v>
      </c>
      <c r="L8506" s="11" t="str">
        <f t="shared" si="796"/>
        <v>Fiber</v>
      </c>
      <c r="M8506" s="18">
        <f t="shared" si="797"/>
        <v>0.15880165289256198</v>
      </c>
    </row>
    <row r="8507" spans="1:13">
      <c r="A8507" s="4">
        <v>2016</v>
      </c>
      <c r="B8507" s="5" t="s">
        <v>299</v>
      </c>
      <c r="C8507" s="5" t="s">
        <v>304</v>
      </c>
      <c r="D8507" s="5" t="s">
        <v>15</v>
      </c>
      <c r="E8507" s="5">
        <v>285920</v>
      </c>
      <c r="F8507" s="6">
        <v>2797.11</v>
      </c>
      <c r="H8507" s="15" t="str">
        <f t="shared" si="792"/>
        <v>Medium</v>
      </c>
      <c r="I8507" s="11" t="str">
        <f t="shared" si="793"/>
        <v>Large</v>
      </c>
      <c r="J8507" s="11" t="str">
        <f t="shared" si="794"/>
        <v>Central</v>
      </c>
      <c r="K8507" s="11" t="str">
        <f t="shared" si="795"/>
        <v>2010s</v>
      </c>
      <c r="L8507" s="11" t="str">
        <f t="shared" si="796"/>
        <v>Cereal</v>
      </c>
      <c r="M8507" s="18">
        <f t="shared" si="797"/>
        <v>9.7828413542249588E-3</v>
      </c>
    </row>
    <row r="8508" spans="1:13">
      <c r="A8508" s="4">
        <v>2016</v>
      </c>
      <c r="B8508" s="5" t="s">
        <v>299</v>
      </c>
      <c r="C8508" s="5" t="s">
        <v>304</v>
      </c>
      <c r="D8508" s="5" t="s">
        <v>16</v>
      </c>
      <c r="E8508" s="5">
        <v>28770</v>
      </c>
      <c r="F8508" s="6">
        <v>2938.83</v>
      </c>
      <c r="H8508" s="15" t="str">
        <f t="shared" si="792"/>
        <v>Medium</v>
      </c>
      <c r="I8508" s="11" t="str">
        <f t="shared" si="793"/>
        <v>Large</v>
      </c>
      <c r="J8508" s="11" t="str">
        <f t="shared" si="794"/>
        <v>Central</v>
      </c>
      <c r="K8508" s="11" t="str">
        <f t="shared" si="795"/>
        <v>2010s</v>
      </c>
      <c r="L8508" s="11" t="str">
        <f t="shared" si="796"/>
        <v>Cereal</v>
      </c>
      <c r="M8508" s="18">
        <f t="shared" si="797"/>
        <v>0.10214911366006256</v>
      </c>
    </row>
    <row r="8509" spans="1:13">
      <c r="A8509" s="4">
        <v>2016</v>
      </c>
      <c r="B8509" s="5" t="s">
        <v>299</v>
      </c>
      <c r="C8509" s="5" t="s">
        <v>304</v>
      </c>
      <c r="D8509" s="5" t="s">
        <v>17</v>
      </c>
      <c r="E8509" s="5">
        <v>420</v>
      </c>
      <c r="F8509" s="6">
        <v>809.52</v>
      </c>
      <c r="H8509" s="15" t="str">
        <f t="shared" si="792"/>
        <v>Low</v>
      </c>
      <c r="I8509" s="11" t="str">
        <f t="shared" si="793"/>
        <v>Small</v>
      </c>
      <c r="J8509" s="11" t="str">
        <f t="shared" si="794"/>
        <v>Central</v>
      </c>
      <c r="K8509" s="11" t="str">
        <f t="shared" si="795"/>
        <v>2010s</v>
      </c>
      <c r="L8509" s="11" t="str">
        <f t="shared" si="796"/>
        <v>Pulse</v>
      </c>
      <c r="M8509" s="18">
        <f t="shared" si="797"/>
        <v>1.9274285714285715</v>
      </c>
    </row>
    <row r="8510" spans="1:13">
      <c r="A8510" s="4">
        <v>2016</v>
      </c>
      <c r="B8510" s="5" t="s">
        <v>299</v>
      </c>
      <c r="C8510" s="5" t="s">
        <v>304</v>
      </c>
      <c r="D8510" s="5" t="s">
        <v>18</v>
      </c>
      <c r="E8510" s="5">
        <v>2250</v>
      </c>
      <c r="F8510" s="6">
        <v>2382.2199999999998</v>
      </c>
      <c r="H8510" s="15" t="str">
        <f t="shared" si="792"/>
        <v>Medium</v>
      </c>
      <c r="I8510" s="11" t="str">
        <f t="shared" si="793"/>
        <v>Medium</v>
      </c>
      <c r="J8510" s="11" t="str">
        <f t="shared" si="794"/>
        <v>Central</v>
      </c>
      <c r="K8510" s="11" t="str">
        <f t="shared" si="795"/>
        <v>2010s</v>
      </c>
      <c r="L8510" s="11" t="str">
        <f t="shared" si="796"/>
        <v>Fiber</v>
      </c>
      <c r="M8510" s="18">
        <f t="shared" si="797"/>
        <v>1.0587644444444444</v>
      </c>
    </row>
    <row r="8511" spans="1:13">
      <c r="A8511" s="4">
        <v>2017</v>
      </c>
      <c r="B8511" s="5" t="s">
        <v>299</v>
      </c>
      <c r="C8511" s="5" t="s">
        <v>304</v>
      </c>
      <c r="D8511" s="5" t="s">
        <v>15</v>
      </c>
      <c r="E8511" s="5">
        <v>243240</v>
      </c>
      <c r="F8511" s="6">
        <v>1656.14</v>
      </c>
      <c r="H8511" s="15" t="str">
        <f t="shared" si="792"/>
        <v>Medium</v>
      </c>
      <c r="I8511" s="11" t="str">
        <f t="shared" si="793"/>
        <v>Large</v>
      </c>
      <c r="J8511" s="11" t="str">
        <f t="shared" si="794"/>
        <v>Central</v>
      </c>
      <c r="K8511" s="11" t="str">
        <f t="shared" si="795"/>
        <v>2010s</v>
      </c>
      <c r="L8511" s="11" t="str">
        <f t="shared" si="796"/>
        <v>Cereal</v>
      </c>
      <c r="M8511" s="18">
        <f t="shared" si="797"/>
        <v>6.8086663377733931E-3</v>
      </c>
    </row>
    <row r="8512" spans="1:13">
      <c r="A8512" s="4">
        <v>2017</v>
      </c>
      <c r="B8512" s="5" t="s">
        <v>299</v>
      </c>
      <c r="C8512" s="5" t="s">
        <v>304</v>
      </c>
      <c r="D8512" s="5" t="s">
        <v>16</v>
      </c>
      <c r="E8512" s="5">
        <v>30910</v>
      </c>
      <c r="F8512" s="6">
        <v>2915.24</v>
      </c>
      <c r="H8512" s="15" t="str">
        <f t="shared" si="792"/>
        <v>Medium</v>
      </c>
      <c r="I8512" s="11" t="str">
        <f t="shared" si="793"/>
        <v>Large</v>
      </c>
      <c r="J8512" s="11" t="str">
        <f t="shared" si="794"/>
        <v>Central</v>
      </c>
      <c r="K8512" s="11" t="str">
        <f t="shared" si="795"/>
        <v>2010s</v>
      </c>
      <c r="L8512" s="11" t="str">
        <f t="shared" si="796"/>
        <v>Cereal</v>
      </c>
      <c r="M8512" s="18">
        <f t="shared" si="797"/>
        <v>9.4313814299579413E-2</v>
      </c>
    </row>
    <row r="8513" spans="1:13">
      <c r="A8513" s="4">
        <v>2017</v>
      </c>
      <c r="B8513" s="5" t="s">
        <v>299</v>
      </c>
      <c r="C8513" s="5" t="s">
        <v>304</v>
      </c>
      <c r="D8513" s="5" t="s">
        <v>17</v>
      </c>
      <c r="E8513" s="5">
        <v>500</v>
      </c>
      <c r="F8513" s="6">
        <v>960</v>
      </c>
      <c r="H8513" s="15" t="str">
        <f t="shared" si="792"/>
        <v>Low</v>
      </c>
      <c r="I8513" s="11" t="str">
        <f t="shared" si="793"/>
        <v>Small</v>
      </c>
      <c r="J8513" s="11" t="str">
        <f t="shared" si="794"/>
        <v>Central</v>
      </c>
      <c r="K8513" s="11" t="str">
        <f t="shared" si="795"/>
        <v>2010s</v>
      </c>
      <c r="L8513" s="11" t="str">
        <f t="shared" si="796"/>
        <v>Pulse</v>
      </c>
      <c r="M8513" s="18">
        <f t="shared" si="797"/>
        <v>1.92</v>
      </c>
    </row>
    <row r="8514" spans="1:13">
      <c r="A8514" s="4">
        <v>2017</v>
      </c>
      <c r="B8514" s="5" t="s">
        <v>299</v>
      </c>
      <c r="C8514" s="5" t="s">
        <v>304</v>
      </c>
      <c r="D8514" s="5" t="s">
        <v>18</v>
      </c>
      <c r="E8514" s="5">
        <v>2390</v>
      </c>
      <c r="F8514" s="6">
        <v>2857.74</v>
      </c>
      <c r="H8514" s="15" t="str">
        <f t="shared" si="792"/>
        <v>Medium</v>
      </c>
      <c r="I8514" s="11" t="str">
        <f t="shared" si="793"/>
        <v>Medium</v>
      </c>
      <c r="J8514" s="11" t="str">
        <f t="shared" si="794"/>
        <v>Central</v>
      </c>
      <c r="K8514" s="11" t="str">
        <f t="shared" si="795"/>
        <v>2010s</v>
      </c>
      <c r="L8514" s="11" t="str">
        <f t="shared" si="796"/>
        <v>Fiber</v>
      </c>
      <c r="M8514" s="18">
        <f t="shared" si="797"/>
        <v>1.1957071129707113</v>
      </c>
    </row>
    <row r="8515" spans="1:13">
      <c r="A8515" s="4">
        <v>2008</v>
      </c>
      <c r="B8515" s="5" t="s">
        <v>299</v>
      </c>
      <c r="C8515" s="5" t="s">
        <v>305</v>
      </c>
      <c r="D8515" s="5" t="s">
        <v>15</v>
      </c>
      <c r="E8515" s="5">
        <v>373800</v>
      </c>
      <c r="F8515" s="6">
        <v>1339.57</v>
      </c>
      <c r="H8515" s="15" t="str">
        <f t="shared" ref="H8515:H8578" si="798">IF(F8515&lt;1000,"Low",IF(F8515&lt;3000,"Medium","High"))</f>
        <v>Medium</v>
      </c>
      <c r="I8515" s="11" t="str">
        <f t="shared" ref="I8515:I8578" si="799">IF(E8515&lt;1000,"Small",IF(E8515&lt;5000,"Medium","Large"))</f>
        <v>Large</v>
      </c>
      <c r="J8515" s="11" t="str">
        <f t="shared" ref="J8515:J8578" si="800">IF(OR(B8515="Punjab",B8515="Haryana",B8515="Himachal Pradesh",B8515="Jammu and Kashmir",B8515="Uttarakhand",B8515="Delhi",B8515="Chandigarh"),"North",IF(OR(B8515="Tamil Nadu",B8515="Karnataka",B8515="Kerala",B8515="Andhra Pradesh",B8515="Telangana"),"South",IF(OR(B8515="Maharashtra",B8515="Gujarat",B8515="Goa",B8515="Rajasthan"),"West",IF(OR(B8515="West Bengal",B8515="Bihar",B8515="Jharkhand",B8515="Odisha",B8515="Assam",B8515="Sikkim",B8515="Arunachal Pradesh",B8515="Manipur",B8515="Meghalaya",B8515="Mizoram",B8515="Nagaland",B8515="Tripura"),"East","Central"))))</f>
        <v>Central</v>
      </c>
      <c r="K8515" s="11" t="str">
        <f t="shared" ref="K8515:K8578" si="801">LEFT(A8515,3)&amp;"0s"</f>
        <v>2000s</v>
      </c>
      <c r="L8515" s="11" t="str">
        <f t="shared" ref="L8515:L8578" si="802">IF(D8515="Rice","Cereal",IF(D8515="Maize","Cereal",IF(D8515="Chickpea","Pulse",IF(D8515="Cotton","Fiber","Other"))))</f>
        <v>Cereal</v>
      </c>
      <c r="M8515" s="18">
        <f t="shared" ref="M8515:M8578" si="803">F8515/E8515</f>
        <v>3.5836543606206526E-3</v>
      </c>
    </row>
    <row r="8516" spans="1:13">
      <c r="A8516" s="4">
        <v>2008</v>
      </c>
      <c r="B8516" s="5" t="s">
        <v>299</v>
      </c>
      <c r="C8516" s="5" t="s">
        <v>305</v>
      </c>
      <c r="D8516" s="5" t="s">
        <v>16</v>
      </c>
      <c r="E8516" s="5">
        <v>21850</v>
      </c>
      <c r="F8516" s="6">
        <v>1538.22</v>
      </c>
      <c r="H8516" s="15" t="str">
        <f t="shared" si="798"/>
        <v>Medium</v>
      </c>
      <c r="I8516" s="11" t="str">
        <f t="shared" si="799"/>
        <v>Large</v>
      </c>
      <c r="J8516" s="11" t="str">
        <f t="shared" si="800"/>
        <v>Central</v>
      </c>
      <c r="K8516" s="11" t="str">
        <f t="shared" si="801"/>
        <v>2000s</v>
      </c>
      <c r="L8516" s="11" t="str">
        <f t="shared" si="802"/>
        <v>Cereal</v>
      </c>
      <c r="M8516" s="18">
        <f t="shared" si="803"/>
        <v>7.0399084668192224E-2</v>
      </c>
    </row>
    <row r="8517" spans="1:13">
      <c r="A8517" s="4">
        <v>2008</v>
      </c>
      <c r="B8517" s="5" t="s">
        <v>299</v>
      </c>
      <c r="C8517" s="5" t="s">
        <v>305</v>
      </c>
      <c r="D8517" s="5" t="s">
        <v>17</v>
      </c>
      <c r="E8517" s="5">
        <v>13400</v>
      </c>
      <c r="F8517" s="6">
        <v>651.49</v>
      </c>
      <c r="H8517" s="15" t="str">
        <f t="shared" si="798"/>
        <v>Low</v>
      </c>
      <c r="I8517" s="11" t="str">
        <f t="shared" si="799"/>
        <v>Large</v>
      </c>
      <c r="J8517" s="11" t="str">
        <f t="shared" si="800"/>
        <v>Central</v>
      </c>
      <c r="K8517" s="11" t="str">
        <f t="shared" si="801"/>
        <v>2000s</v>
      </c>
      <c r="L8517" s="11" t="str">
        <f t="shared" si="802"/>
        <v>Pulse</v>
      </c>
      <c r="M8517" s="18">
        <f t="shared" si="803"/>
        <v>4.8618656716417914E-2</v>
      </c>
    </row>
    <row r="8518" spans="1:13">
      <c r="A8518" s="4">
        <v>2008</v>
      </c>
      <c r="B8518" s="5" t="s">
        <v>299</v>
      </c>
      <c r="C8518" s="5" t="s">
        <v>305</v>
      </c>
      <c r="D8518" s="5" t="s">
        <v>18</v>
      </c>
      <c r="E8518" s="5">
        <v>21140</v>
      </c>
      <c r="F8518" s="6">
        <v>361.4</v>
      </c>
      <c r="H8518" s="15" t="str">
        <f t="shared" si="798"/>
        <v>Low</v>
      </c>
      <c r="I8518" s="11" t="str">
        <f t="shared" si="799"/>
        <v>Large</v>
      </c>
      <c r="J8518" s="11" t="str">
        <f t="shared" si="800"/>
        <v>Central</v>
      </c>
      <c r="K8518" s="11" t="str">
        <f t="shared" si="801"/>
        <v>2000s</v>
      </c>
      <c r="L8518" s="11" t="str">
        <f t="shared" si="802"/>
        <v>Fiber</v>
      </c>
      <c r="M8518" s="18">
        <f t="shared" si="803"/>
        <v>1.7095553453169345E-2</v>
      </c>
    </row>
    <row r="8519" spans="1:13">
      <c r="A8519" s="4">
        <v>2009</v>
      </c>
      <c r="B8519" s="5" t="s">
        <v>299</v>
      </c>
      <c r="C8519" s="5" t="s">
        <v>305</v>
      </c>
      <c r="D8519" s="5" t="s">
        <v>15</v>
      </c>
      <c r="E8519" s="5">
        <v>380230</v>
      </c>
      <c r="F8519" s="6">
        <v>1451.25</v>
      </c>
      <c r="H8519" s="15" t="str">
        <f t="shared" si="798"/>
        <v>Medium</v>
      </c>
      <c r="I8519" s="11" t="str">
        <f t="shared" si="799"/>
        <v>Large</v>
      </c>
      <c r="J8519" s="11" t="str">
        <f t="shared" si="800"/>
        <v>Central</v>
      </c>
      <c r="K8519" s="11" t="str">
        <f t="shared" si="801"/>
        <v>2000s</v>
      </c>
      <c r="L8519" s="11" t="str">
        <f t="shared" si="802"/>
        <v>Cereal</v>
      </c>
      <c r="M8519" s="18">
        <f t="shared" si="803"/>
        <v>3.8167687978328908E-3</v>
      </c>
    </row>
    <row r="8520" spans="1:13">
      <c r="A8520" s="4">
        <v>2009</v>
      </c>
      <c r="B8520" s="5" t="s">
        <v>299</v>
      </c>
      <c r="C8520" s="5" t="s">
        <v>305</v>
      </c>
      <c r="D8520" s="5" t="s">
        <v>16</v>
      </c>
      <c r="E8520" s="5">
        <v>22620</v>
      </c>
      <c r="F8520" s="6">
        <v>2230.33</v>
      </c>
      <c r="H8520" s="15" t="str">
        <f t="shared" si="798"/>
        <v>Medium</v>
      </c>
      <c r="I8520" s="11" t="str">
        <f t="shared" si="799"/>
        <v>Large</v>
      </c>
      <c r="J8520" s="11" t="str">
        <f t="shared" si="800"/>
        <v>Central</v>
      </c>
      <c r="K8520" s="11" t="str">
        <f t="shared" si="801"/>
        <v>2000s</v>
      </c>
      <c r="L8520" s="11" t="str">
        <f t="shared" si="802"/>
        <v>Cereal</v>
      </c>
      <c r="M8520" s="18">
        <f t="shared" si="803"/>
        <v>9.8599911582670202E-2</v>
      </c>
    </row>
    <row r="8521" spans="1:13">
      <c r="A8521" s="4">
        <v>2009</v>
      </c>
      <c r="B8521" s="5" t="s">
        <v>299</v>
      </c>
      <c r="C8521" s="5" t="s">
        <v>305</v>
      </c>
      <c r="D8521" s="5" t="s">
        <v>17</v>
      </c>
      <c r="E8521" s="5">
        <v>17530</v>
      </c>
      <c r="F8521" s="6">
        <v>784.37</v>
      </c>
      <c r="H8521" s="15" t="str">
        <f t="shared" si="798"/>
        <v>Low</v>
      </c>
      <c r="I8521" s="11" t="str">
        <f t="shared" si="799"/>
        <v>Large</v>
      </c>
      <c r="J8521" s="11" t="str">
        <f t="shared" si="800"/>
        <v>Central</v>
      </c>
      <c r="K8521" s="11" t="str">
        <f t="shared" si="801"/>
        <v>2000s</v>
      </c>
      <c r="L8521" s="11" t="str">
        <f t="shared" si="802"/>
        <v>Pulse</v>
      </c>
      <c r="M8521" s="18">
        <f t="shared" si="803"/>
        <v>4.4744438106103825E-2</v>
      </c>
    </row>
    <row r="8522" spans="1:13">
      <c r="A8522" s="4">
        <v>2009</v>
      </c>
      <c r="B8522" s="5" t="s">
        <v>299</v>
      </c>
      <c r="C8522" s="5" t="s">
        <v>305</v>
      </c>
      <c r="D8522" s="5" t="s">
        <v>18</v>
      </c>
      <c r="E8522" s="5">
        <v>20340</v>
      </c>
      <c r="F8522" s="6">
        <v>334.81</v>
      </c>
      <c r="H8522" s="15" t="str">
        <f t="shared" si="798"/>
        <v>Low</v>
      </c>
      <c r="I8522" s="11" t="str">
        <f t="shared" si="799"/>
        <v>Large</v>
      </c>
      <c r="J8522" s="11" t="str">
        <f t="shared" si="800"/>
        <v>Central</v>
      </c>
      <c r="K8522" s="11" t="str">
        <f t="shared" si="801"/>
        <v>2000s</v>
      </c>
      <c r="L8522" s="11" t="str">
        <f t="shared" si="802"/>
        <v>Fiber</v>
      </c>
      <c r="M8522" s="18">
        <f t="shared" si="803"/>
        <v>1.6460668633235004E-2</v>
      </c>
    </row>
    <row r="8523" spans="1:13">
      <c r="A8523" s="4">
        <v>2010</v>
      </c>
      <c r="B8523" s="5" t="s">
        <v>299</v>
      </c>
      <c r="C8523" s="5" t="s">
        <v>305</v>
      </c>
      <c r="D8523" s="5" t="s">
        <v>15</v>
      </c>
      <c r="E8523" s="5">
        <v>380470</v>
      </c>
      <c r="F8523" s="6">
        <v>2206.8000000000002</v>
      </c>
      <c r="H8523" s="15" t="str">
        <f t="shared" si="798"/>
        <v>Medium</v>
      </c>
      <c r="I8523" s="11" t="str">
        <f t="shared" si="799"/>
        <v>Large</v>
      </c>
      <c r="J8523" s="11" t="str">
        <f t="shared" si="800"/>
        <v>Central</v>
      </c>
      <c r="K8523" s="11" t="str">
        <f t="shared" si="801"/>
        <v>2010s</v>
      </c>
      <c r="L8523" s="11" t="str">
        <f t="shared" si="802"/>
        <v>Cereal</v>
      </c>
      <c r="M8523" s="18">
        <f t="shared" si="803"/>
        <v>5.8001944962809164E-3</v>
      </c>
    </row>
    <row r="8524" spans="1:13">
      <c r="A8524" s="4">
        <v>2010</v>
      </c>
      <c r="B8524" s="5" t="s">
        <v>299</v>
      </c>
      <c r="C8524" s="5" t="s">
        <v>305</v>
      </c>
      <c r="D8524" s="5" t="s">
        <v>16</v>
      </c>
      <c r="E8524" s="5">
        <v>24300</v>
      </c>
      <c r="F8524" s="6">
        <v>2535.8000000000002</v>
      </c>
      <c r="H8524" s="15" t="str">
        <f t="shared" si="798"/>
        <v>Medium</v>
      </c>
      <c r="I8524" s="11" t="str">
        <f t="shared" si="799"/>
        <v>Large</v>
      </c>
      <c r="J8524" s="11" t="str">
        <f t="shared" si="800"/>
        <v>Central</v>
      </c>
      <c r="K8524" s="11" t="str">
        <f t="shared" si="801"/>
        <v>2010s</v>
      </c>
      <c r="L8524" s="11" t="str">
        <f t="shared" si="802"/>
        <v>Cereal</v>
      </c>
      <c r="M8524" s="18">
        <f t="shared" si="803"/>
        <v>0.10435390946502059</v>
      </c>
    </row>
    <row r="8525" spans="1:13">
      <c r="A8525" s="4">
        <v>2010</v>
      </c>
      <c r="B8525" s="5" t="s">
        <v>299</v>
      </c>
      <c r="C8525" s="5" t="s">
        <v>305</v>
      </c>
      <c r="D8525" s="5" t="s">
        <v>17</v>
      </c>
      <c r="E8525" s="5">
        <v>15190</v>
      </c>
      <c r="F8525" s="6">
        <v>855.17</v>
      </c>
      <c r="H8525" s="15" t="str">
        <f t="shared" si="798"/>
        <v>Low</v>
      </c>
      <c r="I8525" s="11" t="str">
        <f t="shared" si="799"/>
        <v>Large</v>
      </c>
      <c r="J8525" s="11" t="str">
        <f t="shared" si="800"/>
        <v>Central</v>
      </c>
      <c r="K8525" s="11" t="str">
        <f t="shared" si="801"/>
        <v>2010s</v>
      </c>
      <c r="L8525" s="11" t="str">
        <f t="shared" si="802"/>
        <v>Pulse</v>
      </c>
      <c r="M8525" s="18">
        <f t="shared" si="803"/>
        <v>5.6298222514812375E-2</v>
      </c>
    </row>
    <row r="8526" spans="1:13">
      <c r="A8526" s="4">
        <v>2010</v>
      </c>
      <c r="B8526" s="5" t="s">
        <v>299</v>
      </c>
      <c r="C8526" s="5" t="s">
        <v>305</v>
      </c>
      <c r="D8526" s="5" t="s">
        <v>18</v>
      </c>
      <c r="E8526" s="5">
        <v>28740</v>
      </c>
      <c r="F8526" s="6">
        <v>552.54</v>
      </c>
      <c r="H8526" s="15" t="str">
        <f t="shared" si="798"/>
        <v>Low</v>
      </c>
      <c r="I8526" s="11" t="str">
        <f t="shared" si="799"/>
        <v>Large</v>
      </c>
      <c r="J8526" s="11" t="str">
        <f t="shared" si="800"/>
        <v>Central</v>
      </c>
      <c r="K8526" s="11" t="str">
        <f t="shared" si="801"/>
        <v>2010s</v>
      </c>
      <c r="L8526" s="11" t="str">
        <f t="shared" si="802"/>
        <v>Fiber</v>
      </c>
      <c r="M8526" s="18">
        <f t="shared" si="803"/>
        <v>1.9225469728601251E-2</v>
      </c>
    </row>
    <row r="8527" spans="1:13">
      <c r="A8527" s="4">
        <v>2011</v>
      </c>
      <c r="B8527" s="5" t="s">
        <v>299</v>
      </c>
      <c r="C8527" s="5" t="s">
        <v>305</v>
      </c>
      <c r="D8527" s="5" t="s">
        <v>15</v>
      </c>
      <c r="E8527" s="5">
        <v>313100</v>
      </c>
      <c r="F8527" s="6">
        <v>911.05</v>
      </c>
      <c r="H8527" s="15" t="str">
        <f t="shared" si="798"/>
        <v>Low</v>
      </c>
      <c r="I8527" s="11" t="str">
        <f t="shared" si="799"/>
        <v>Large</v>
      </c>
      <c r="J8527" s="11" t="str">
        <f t="shared" si="800"/>
        <v>Central</v>
      </c>
      <c r="K8527" s="11" t="str">
        <f t="shared" si="801"/>
        <v>2010s</v>
      </c>
      <c r="L8527" s="11" t="str">
        <f t="shared" si="802"/>
        <v>Cereal</v>
      </c>
      <c r="M8527" s="18">
        <f t="shared" si="803"/>
        <v>2.9097732353880546E-3</v>
      </c>
    </row>
    <row r="8528" spans="1:13">
      <c r="A8528" s="4">
        <v>2011</v>
      </c>
      <c r="B8528" s="5" t="s">
        <v>299</v>
      </c>
      <c r="C8528" s="5" t="s">
        <v>305</v>
      </c>
      <c r="D8528" s="5" t="s">
        <v>16</v>
      </c>
      <c r="E8528" s="5">
        <v>22760</v>
      </c>
      <c r="F8528" s="6">
        <v>3396.75</v>
      </c>
      <c r="H8528" s="15" t="str">
        <f t="shared" si="798"/>
        <v>High</v>
      </c>
      <c r="I8528" s="11" t="str">
        <f t="shared" si="799"/>
        <v>Large</v>
      </c>
      <c r="J8528" s="11" t="str">
        <f t="shared" si="800"/>
        <v>Central</v>
      </c>
      <c r="K8528" s="11" t="str">
        <f t="shared" si="801"/>
        <v>2010s</v>
      </c>
      <c r="L8528" s="11" t="str">
        <f t="shared" si="802"/>
        <v>Cereal</v>
      </c>
      <c r="M8528" s="18">
        <f t="shared" si="803"/>
        <v>0.14924209138840069</v>
      </c>
    </row>
    <row r="8529" spans="1:13">
      <c r="A8529" s="4">
        <v>2011</v>
      </c>
      <c r="B8529" s="5" t="s">
        <v>299</v>
      </c>
      <c r="C8529" s="5" t="s">
        <v>305</v>
      </c>
      <c r="D8529" s="5" t="s">
        <v>17</v>
      </c>
      <c r="E8529" s="5">
        <v>14430</v>
      </c>
      <c r="F8529" s="6">
        <v>787.94</v>
      </c>
      <c r="H8529" s="15" t="str">
        <f t="shared" si="798"/>
        <v>Low</v>
      </c>
      <c r="I8529" s="11" t="str">
        <f t="shared" si="799"/>
        <v>Large</v>
      </c>
      <c r="J8529" s="11" t="str">
        <f t="shared" si="800"/>
        <v>Central</v>
      </c>
      <c r="K8529" s="11" t="str">
        <f t="shared" si="801"/>
        <v>2010s</v>
      </c>
      <c r="L8529" s="11" t="str">
        <f t="shared" si="802"/>
        <v>Pulse</v>
      </c>
      <c r="M8529" s="18">
        <f t="shared" si="803"/>
        <v>5.4604296604296609E-2</v>
      </c>
    </row>
    <row r="8530" spans="1:13">
      <c r="A8530" s="4">
        <v>2011</v>
      </c>
      <c r="B8530" s="5" t="s">
        <v>299</v>
      </c>
      <c r="C8530" s="5" t="s">
        <v>305</v>
      </c>
      <c r="D8530" s="5" t="s">
        <v>18</v>
      </c>
      <c r="E8530" s="5">
        <v>39780</v>
      </c>
      <c r="F8530" s="6">
        <v>470.34</v>
      </c>
      <c r="H8530" s="15" t="str">
        <f t="shared" si="798"/>
        <v>Low</v>
      </c>
      <c r="I8530" s="11" t="str">
        <f t="shared" si="799"/>
        <v>Large</v>
      </c>
      <c r="J8530" s="11" t="str">
        <f t="shared" si="800"/>
        <v>Central</v>
      </c>
      <c r="K8530" s="11" t="str">
        <f t="shared" si="801"/>
        <v>2010s</v>
      </c>
      <c r="L8530" s="11" t="str">
        <f t="shared" si="802"/>
        <v>Fiber</v>
      </c>
      <c r="M8530" s="18">
        <f t="shared" si="803"/>
        <v>1.1823529411764705E-2</v>
      </c>
    </row>
    <row r="8531" spans="1:13">
      <c r="A8531" s="4">
        <v>2012</v>
      </c>
      <c r="B8531" s="5" t="s">
        <v>299</v>
      </c>
      <c r="C8531" s="5" t="s">
        <v>305</v>
      </c>
      <c r="D8531" s="5" t="s">
        <v>15</v>
      </c>
      <c r="E8531" s="5">
        <v>355500</v>
      </c>
      <c r="F8531" s="6">
        <v>2422.08</v>
      </c>
      <c r="H8531" s="15" t="str">
        <f t="shared" si="798"/>
        <v>Medium</v>
      </c>
      <c r="I8531" s="11" t="str">
        <f t="shared" si="799"/>
        <v>Large</v>
      </c>
      <c r="J8531" s="11" t="str">
        <f t="shared" si="800"/>
        <v>Central</v>
      </c>
      <c r="K8531" s="11" t="str">
        <f t="shared" si="801"/>
        <v>2010s</v>
      </c>
      <c r="L8531" s="11" t="str">
        <f t="shared" si="802"/>
        <v>Cereal</v>
      </c>
      <c r="M8531" s="18">
        <f t="shared" si="803"/>
        <v>6.8131645569620251E-3</v>
      </c>
    </row>
    <row r="8532" spans="1:13">
      <c r="A8532" s="4">
        <v>2012</v>
      </c>
      <c r="B8532" s="5" t="s">
        <v>299</v>
      </c>
      <c r="C8532" s="5" t="s">
        <v>305</v>
      </c>
      <c r="D8532" s="5" t="s">
        <v>16</v>
      </c>
      <c r="E8532" s="5">
        <v>25730</v>
      </c>
      <c r="F8532" s="6">
        <v>3382.04</v>
      </c>
      <c r="H8532" s="15" t="str">
        <f t="shared" si="798"/>
        <v>High</v>
      </c>
      <c r="I8532" s="11" t="str">
        <f t="shared" si="799"/>
        <v>Large</v>
      </c>
      <c r="J8532" s="11" t="str">
        <f t="shared" si="800"/>
        <v>Central</v>
      </c>
      <c r="K8532" s="11" t="str">
        <f t="shared" si="801"/>
        <v>2010s</v>
      </c>
      <c r="L8532" s="11" t="str">
        <f t="shared" si="802"/>
        <v>Cereal</v>
      </c>
      <c r="M8532" s="18">
        <f t="shared" si="803"/>
        <v>0.13144345122425186</v>
      </c>
    </row>
    <row r="8533" spans="1:13">
      <c r="A8533" s="4">
        <v>2012</v>
      </c>
      <c r="B8533" s="5" t="s">
        <v>299</v>
      </c>
      <c r="C8533" s="5" t="s">
        <v>305</v>
      </c>
      <c r="D8533" s="5" t="s">
        <v>17</v>
      </c>
      <c r="E8533" s="5">
        <v>15770</v>
      </c>
      <c r="F8533" s="6">
        <v>881.42</v>
      </c>
      <c r="H8533" s="15" t="str">
        <f t="shared" si="798"/>
        <v>Low</v>
      </c>
      <c r="I8533" s="11" t="str">
        <f t="shared" si="799"/>
        <v>Large</v>
      </c>
      <c r="J8533" s="11" t="str">
        <f t="shared" si="800"/>
        <v>Central</v>
      </c>
      <c r="K8533" s="11" t="str">
        <f t="shared" si="801"/>
        <v>2010s</v>
      </c>
      <c r="L8533" s="11" t="str">
        <f t="shared" si="802"/>
        <v>Pulse</v>
      </c>
      <c r="M8533" s="18">
        <f t="shared" si="803"/>
        <v>5.5892200380469242E-2</v>
      </c>
    </row>
    <row r="8534" spans="1:13">
      <c r="A8534" s="4">
        <v>2012</v>
      </c>
      <c r="B8534" s="5" t="s">
        <v>299</v>
      </c>
      <c r="C8534" s="5" t="s">
        <v>305</v>
      </c>
      <c r="D8534" s="5" t="s">
        <v>18</v>
      </c>
      <c r="E8534" s="5">
        <v>47460</v>
      </c>
      <c r="F8534" s="6">
        <v>484.83</v>
      </c>
      <c r="H8534" s="15" t="str">
        <f t="shared" si="798"/>
        <v>Low</v>
      </c>
      <c r="I8534" s="11" t="str">
        <f t="shared" si="799"/>
        <v>Large</v>
      </c>
      <c r="J8534" s="11" t="str">
        <f t="shared" si="800"/>
        <v>Central</v>
      </c>
      <c r="K8534" s="11" t="str">
        <f t="shared" si="801"/>
        <v>2010s</v>
      </c>
      <c r="L8534" s="11" t="str">
        <f t="shared" si="802"/>
        <v>Fiber</v>
      </c>
      <c r="M8534" s="18">
        <f t="shared" si="803"/>
        <v>1.0215549936788875E-2</v>
      </c>
    </row>
    <row r="8535" spans="1:13">
      <c r="A8535" s="4">
        <v>2013</v>
      </c>
      <c r="B8535" s="5" t="s">
        <v>299</v>
      </c>
      <c r="C8535" s="5" t="s">
        <v>305</v>
      </c>
      <c r="D8535" s="5" t="s">
        <v>15</v>
      </c>
      <c r="E8535" s="5">
        <v>353280</v>
      </c>
      <c r="F8535" s="6">
        <v>2351.9299999999998</v>
      </c>
      <c r="H8535" s="15" t="str">
        <f t="shared" si="798"/>
        <v>Medium</v>
      </c>
      <c r="I8535" s="11" t="str">
        <f t="shared" si="799"/>
        <v>Large</v>
      </c>
      <c r="J8535" s="11" t="str">
        <f t="shared" si="800"/>
        <v>Central</v>
      </c>
      <c r="K8535" s="11" t="str">
        <f t="shared" si="801"/>
        <v>2010s</v>
      </c>
      <c r="L8535" s="11" t="str">
        <f t="shared" si="802"/>
        <v>Cereal</v>
      </c>
      <c r="M8535" s="18">
        <f t="shared" si="803"/>
        <v>6.6574105525362311E-3</v>
      </c>
    </row>
    <row r="8536" spans="1:13">
      <c r="A8536" s="4">
        <v>2013</v>
      </c>
      <c r="B8536" s="5" t="s">
        <v>299</v>
      </c>
      <c r="C8536" s="5" t="s">
        <v>305</v>
      </c>
      <c r="D8536" s="5" t="s">
        <v>16</v>
      </c>
      <c r="E8536" s="5">
        <v>29100</v>
      </c>
      <c r="F8536" s="6">
        <v>3371.13</v>
      </c>
      <c r="H8536" s="15" t="str">
        <f t="shared" si="798"/>
        <v>High</v>
      </c>
      <c r="I8536" s="11" t="str">
        <f t="shared" si="799"/>
        <v>Large</v>
      </c>
      <c r="J8536" s="11" t="str">
        <f t="shared" si="800"/>
        <v>Central</v>
      </c>
      <c r="K8536" s="11" t="str">
        <f t="shared" si="801"/>
        <v>2010s</v>
      </c>
      <c r="L8536" s="11" t="str">
        <f t="shared" si="802"/>
        <v>Cereal</v>
      </c>
      <c r="M8536" s="18">
        <f t="shared" si="803"/>
        <v>0.11584639175257733</v>
      </c>
    </row>
    <row r="8537" spans="1:13">
      <c r="A8537" s="4">
        <v>2013</v>
      </c>
      <c r="B8537" s="5" t="s">
        <v>299</v>
      </c>
      <c r="C8537" s="5" t="s">
        <v>305</v>
      </c>
      <c r="D8537" s="5" t="s">
        <v>17</v>
      </c>
      <c r="E8537" s="5">
        <v>17780</v>
      </c>
      <c r="F8537" s="6">
        <v>838.58</v>
      </c>
      <c r="H8537" s="15" t="str">
        <f t="shared" si="798"/>
        <v>Low</v>
      </c>
      <c r="I8537" s="11" t="str">
        <f t="shared" si="799"/>
        <v>Large</v>
      </c>
      <c r="J8537" s="11" t="str">
        <f t="shared" si="800"/>
        <v>Central</v>
      </c>
      <c r="K8537" s="11" t="str">
        <f t="shared" si="801"/>
        <v>2010s</v>
      </c>
      <c r="L8537" s="11" t="str">
        <f t="shared" si="802"/>
        <v>Pulse</v>
      </c>
      <c r="M8537" s="18">
        <f t="shared" si="803"/>
        <v>4.7164229471316085E-2</v>
      </c>
    </row>
    <row r="8538" spans="1:13">
      <c r="A8538" s="4">
        <v>2013</v>
      </c>
      <c r="B8538" s="5" t="s">
        <v>299</v>
      </c>
      <c r="C8538" s="5" t="s">
        <v>305</v>
      </c>
      <c r="D8538" s="5" t="s">
        <v>18</v>
      </c>
      <c r="E8538" s="5">
        <v>48220</v>
      </c>
      <c r="F8538" s="6">
        <v>333.89</v>
      </c>
      <c r="H8538" s="15" t="str">
        <f t="shared" si="798"/>
        <v>Low</v>
      </c>
      <c r="I8538" s="11" t="str">
        <f t="shared" si="799"/>
        <v>Large</v>
      </c>
      <c r="J8538" s="11" t="str">
        <f t="shared" si="800"/>
        <v>Central</v>
      </c>
      <c r="K8538" s="11" t="str">
        <f t="shared" si="801"/>
        <v>2010s</v>
      </c>
      <c r="L8538" s="11" t="str">
        <f t="shared" si="802"/>
        <v>Fiber</v>
      </c>
      <c r="M8538" s="18">
        <f t="shared" si="803"/>
        <v>6.924305267523849E-3</v>
      </c>
    </row>
    <row r="8539" spans="1:13">
      <c r="A8539" s="4">
        <v>2014</v>
      </c>
      <c r="B8539" s="5" t="s">
        <v>299</v>
      </c>
      <c r="C8539" s="5" t="s">
        <v>305</v>
      </c>
      <c r="D8539" s="5" t="s">
        <v>15</v>
      </c>
      <c r="E8539" s="5">
        <v>328610</v>
      </c>
      <c r="F8539" s="6">
        <v>2270.75</v>
      </c>
      <c r="H8539" s="15" t="str">
        <f t="shared" si="798"/>
        <v>Medium</v>
      </c>
      <c r="I8539" s="11" t="str">
        <f t="shared" si="799"/>
        <v>Large</v>
      </c>
      <c r="J8539" s="11" t="str">
        <f t="shared" si="800"/>
        <v>Central</v>
      </c>
      <c r="K8539" s="11" t="str">
        <f t="shared" si="801"/>
        <v>2010s</v>
      </c>
      <c r="L8539" s="11" t="str">
        <f t="shared" si="802"/>
        <v>Cereal</v>
      </c>
      <c r="M8539" s="18">
        <f t="shared" si="803"/>
        <v>6.9101670673442682E-3</v>
      </c>
    </row>
    <row r="8540" spans="1:13">
      <c r="A8540" s="4">
        <v>2014</v>
      </c>
      <c r="B8540" s="5" t="s">
        <v>299</v>
      </c>
      <c r="C8540" s="5" t="s">
        <v>305</v>
      </c>
      <c r="D8540" s="5" t="s">
        <v>16</v>
      </c>
      <c r="E8540" s="5">
        <v>28900</v>
      </c>
      <c r="F8540" s="6">
        <v>3372.66</v>
      </c>
      <c r="H8540" s="15" t="str">
        <f t="shared" si="798"/>
        <v>High</v>
      </c>
      <c r="I8540" s="11" t="str">
        <f t="shared" si="799"/>
        <v>Large</v>
      </c>
      <c r="J8540" s="11" t="str">
        <f t="shared" si="800"/>
        <v>Central</v>
      </c>
      <c r="K8540" s="11" t="str">
        <f t="shared" si="801"/>
        <v>2010s</v>
      </c>
      <c r="L8540" s="11" t="str">
        <f t="shared" si="802"/>
        <v>Cereal</v>
      </c>
      <c r="M8540" s="18">
        <f t="shared" si="803"/>
        <v>0.11670103806228373</v>
      </c>
    </row>
    <row r="8541" spans="1:13">
      <c r="A8541" s="4">
        <v>2014</v>
      </c>
      <c r="B8541" s="5" t="s">
        <v>299</v>
      </c>
      <c r="C8541" s="5" t="s">
        <v>305</v>
      </c>
      <c r="D8541" s="5" t="s">
        <v>17</v>
      </c>
      <c r="E8541" s="5">
        <v>17310</v>
      </c>
      <c r="F8541" s="6">
        <v>841.71</v>
      </c>
      <c r="H8541" s="15" t="str">
        <f t="shared" si="798"/>
        <v>Low</v>
      </c>
      <c r="I8541" s="11" t="str">
        <f t="shared" si="799"/>
        <v>Large</v>
      </c>
      <c r="J8541" s="11" t="str">
        <f t="shared" si="800"/>
        <v>Central</v>
      </c>
      <c r="K8541" s="11" t="str">
        <f t="shared" si="801"/>
        <v>2010s</v>
      </c>
      <c r="L8541" s="11" t="str">
        <f t="shared" si="802"/>
        <v>Pulse</v>
      </c>
      <c r="M8541" s="18">
        <f t="shared" si="803"/>
        <v>4.8625649913344893E-2</v>
      </c>
    </row>
    <row r="8542" spans="1:13">
      <c r="A8542" s="4">
        <v>2014</v>
      </c>
      <c r="B8542" s="5" t="s">
        <v>299</v>
      </c>
      <c r="C8542" s="5" t="s">
        <v>305</v>
      </c>
      <c r="D8542" s="5" t="s">
        <v>18</v>
      </c>
      <c r="E8542" s="5">
        <v>50240</v>
      </c>
      <c r="F8542" s="6">
        <v>374.8</v>
      </c>
      <c r="H8542" s="15" t="str">
        <f t="shared" si="798"/>
        <v>Low</v>
      </c>
      <c r="I8542" s="11" t="str">
        <f t="shared" si="799"/>
        <v>Large</v>
      </c>
      <c r="J8542" s="11" t="str">
        <f t="shared" si="800"/>
        <v>Central</v>
      </c>
      <c r="K8542" s="11" t="str">
        <f t="shared" si="801"/>
        <v>2010s</v>
      </c>
      <c r="L8542" s="11" t="str">
        <f t="shared" si="802"/>
        <v>Fiber</v>
      </c>
      <c r="M8542" s="18">
        <f t="shared" si="803"/>
        <v>7.4601910828025484E-3</v>
      </c>
    </row>
    <row r="8543" spans="1:13">
      <c r="A8543" s="4">
        <v>2015</v>
      </c>
      <c r="B8543" s="5" t="s">
        <v>299</v>
      </c>
      <c r="C8543" s="5" t="s">
        <v>305</v>
      </c>
      <c r="D8543" s="5" t="s">
        <v>15</v>
      </c>
      <c r="E8543" s="5">
        <v>291630</v>
      </c>
      <c r="F8543" s="6">
        <v>1032.03</v>
      </c>
      <c r="H8543" s="15" t="str">
        <f t="shared" si="798"/>
        <v>Medium</v>
      </c>
      <c r="I8543" s="11" t="str">
        <f t="shared" si="799"/>
        <v>Large</v>
      </c>
      <c r="J8543" s="11" t="str">
        <f t="shared" si="800"/>
        <v>Central</v>
      </c>
      <c r="K8543" s="11" t="str">
        <f t="shared" si="801"/>
        <v>2010s</v>
      </c>
      <c r="L8543" s="11" t="str">
        <f t="shared" si="802"/>
        <v>Cereal</v>
      </c>
      <c r="M8543" s="18">
        <f t="shared" si="803"/>
        <v>3.5388334533484208E-3</v>
      </c>
    </row>
    <row r="8544" spans="1:13">
      <c r="A8544" s="4">
        <v>2015</v>
      </c>
      <c r="B8544" s="5" t="s">
        <v>299</v>
      </c>
      <c r="C8544" s="5" t="s">
        <v>305</v>
      </c>
      <c r="D8544" s="5" t="s">
        <v>16</v>
      </c>
      <c r="E8544" s="5">
        <v>24860</v>
      </c>
      <c r="F8544" s="6">
        <v>3542.24</v>
      </c>
      <c r="H8544" s="15" t="str">
        <f t="shared" si="798"/>
        <v>High</v>
      </c>
      <c r="I8544" s="11" t="str">
        <f t="shared" si="799"/>
        <v>Large</v>
      </c>
      <c r="J8544" s="11" t="str">
        <f t="shared" si="800"/>
        <v>Central</v>
      </c>
      <c r="K8544" s="11" t="str">
        <f t="shared" si="801"/>
        <v>2010s</v>
      </c>
      <c r="L8544" s="11" t="str">
        <f t="shared" si="802"/>
        <v>Cereal</v>
      </c>
      <c r="M8544" s="18">
        <f t="shared" si="803"/>
        <v>0.14248753016894608</v>
      </c>
    </row>
    <row r="8545" spans="1:13">
      <c r="A8545" s="4">
        <v>2015</v>
      </c>
      <c r="B8545" s="5" t="s">
        <v>299</v>
      </c>
      <c r="C8545" s="5" t="s">
        <v>305</v>
      </c>
      <c r="D8545" s="5" t="s">
        <v>17</v>
      </c>
      <c r="E8545" s="5">
        <v>13850</v>
      </c>
      <c r="F8545" s="6">
        <v>870.76</v>
      </c>
      <c r="H8545" s="15" t="str">
        <f t="shared" si="798"/>
        <v>Low</v>
      </c>
      <c r="I8545" s="11" t="str">
        <f t="shared" si="799"/>
        <v>Large</v>
      </c>
      <c r="J8545" s="11" t="str">
        <f t="shared" si="800"/>
        <v>Central</v>
      </c>
      <c r="K8545" s="11" t="str">
        <f t="shared" si="801"/>
        <v>2010s</v>
      </c>
      <c r="L8545" s="11" t="str">
        <f t="shared" si="802"/>
        <v>Pulse</v>
      </c>
      <c r="M8545" s="18">
        <f t="shared" si="803"/>
        <v>6.2870758122743675E-2</v>
      </c>
    </row>
    <row r="8546" spans="1:13">
      <c r="A8546" s="4">
        <v>2015</v>
      </c>
      <c r="B8546" s="5" t="s">
        <v>299</v>
      </c>
      <c r="C8546" s="5" t="s">
        <v>305</v>
      </c>
      <c r="D8546" s="5" t="s">
        <v>18</v>
      </c>
      <c r="E8546" s="5">
        <v>51540</v>
      </c>
      <c r="F8546" s="6">
        <v>369.03</v>
      </c>
      <c r="H8546" s="15" t="str">
        <f t="shared" si="798"/>
        <v>Low</v>
      </c>
      <c r="I8546" s="11" t="str">
        <f t="shared" si="799"/>
        <v>Large</v>
      </c>
      <c r="J8546" s="11" t="str">
        <f t="shared" si="800"/>
        <v>Central</v>
      </c>
      <c r="K8546" s="11" t="str">
        <f t="shared" si="801"/>
        <v>2010s</v>
      </c>
      <c r="L8546" s="11" t="str">
        <f t="shared" si="802"/>
        <v>Fiber</v>
      </c>
      <c r="M8546" s="18">
        <f t="shared" si="803"/>
        <v>7.1600698486612331E-3</v>
      </c>
    </row>
    <row r="8547" spans="1:13">
      <c r="A8547" s="4">
        <v>2016</v>
      </c>
      <c r="B8547" s="5" t="s">
        <v>299</v>
      </c>
      <c r="C8547" s="5" t="s">
        <v>305</v>
      </c>
      <c r="D8547" s="5" t="s">
        <v>15</v>
      </c>
      <c r="E8547" s="5">
        <v>318390</v>
      </c>
      <c r="F8547" s="6">
        <v>2097.46</v>
      </c>
      <c r="H8547" s="15" t="str">
        <f t="shared" si="798"/>
        <v>Medium</v>
      </c>
      <c r="I8547" s="11" t="str">
        <f t="shared" si="799"/>
        <v>Large</v>
      </c>
      <c r="J8547" s="11" t="str">
        <f t="shared" si="800"/>
        <v>Central</v>
      </c>
      <c r="K8547" s="11" t="str">
        <f t="shared" si="801"/>
        <v>2010s</v>
      </c>
      <c r="L8547" s="11" t="str">
        <f t="shared" si="802"/>
        <v>Cereal</v>
      </c>
      <c r="M8547" s="18">
        <f t="shared" si="803"/>
        <v>6.5877069003423471E-3</v>
      </c>
    </row>
    <row r="8548" spans="1:13">
      <c r="A8548" s="4">
        <v>2016</v>
      </c>
      <c r="B8548" s="5" t="s">
        <v>299</v>
      </c>
      <c r="C8548" s="5" t="s">
        <v>305</v>
      </c>
      <c r="D8548" s="5" t="s">
        <v>16</v>
      </c>
      <c r="E8548" s="5">
        <v>19580</v>
      </c>
      <c r="F8548" s="6">
        <v>3221.65</v>
      </c>
      <c r="H8548" s="15" t="str">
        <f t="shared" si="798"/>
        <v>High</v>
      </c>
      <c r="I8548" s="11" t="str">
        <f t="shared" si="799"/>
        <v>Large</v>
      </c>
      <c r="J8548" s="11" t="str">
        <f t="shared" si="800"/>
        <v>Central</v>
      </c>
      <c r="K8548" s="11" t="str">
        <f t="shared" si="801"/>
        <v>2010s</v>
      </c>
      <c r="L8548" s="11" t="str">
        <f t="shared" si="802"/>
        <v>Cereal</v>
      </c>
      <c r="M8548" s="18">
        <f t="shared" si="803"/>
        <v>0.16453779366700716</v>
      </c>
    </row>
    <row r="8549" spans="1:13">
      <c r="A8549" s="4">
        <v>2016</v>
      </c>
      <c r="B8549" s="5" t="s">
        <v>299</v>
      </c>
      <c r="C8549" s="5" t="s">
        <v>305</v>
      </c>
      <c r="D8549" s="5" t="s">
        <v>17</v>
      </c>
      <c r="E8549" s="5">
        <v>16410</v>
      </c>
      <c r="F8549" s="6">
        <v>818.4</v>
      </c>
      <c r="H8549" s="15" t="str">
        <f t="shared" si="798"/>
        <v>Low</v>
      </c>
      <c r="I8549" s="11" t="str">
        <f t="shared" si="799"/>
        <v>Large</v>
      </c>
      <c r="J8549" s="11" t="str">
        <f t="shared" si="800"/>
        <v>Central</v>
      </c>
      <c r="K8549" s="11" t="str">
        <f t="shared" si="801"/>
        <v>2010s</v>
      </c>
      <c r="L8549" s="11" t="str">
        <f t="shared" si="802"/>
        <v>Pulse</v>
      </c>
      <c r="M8549" s="18">
        <f t="shared" si="803"/>
        <v>4.9872029250457035E-2</v>
      </c>
    </row>
    <row r="8550" spans="1:13">
      <c r="A8550" s="4">
        <v>2016</v>
      </c>
      <c r="B8550" s="5" t="s">
        <v>299</v>
      </c>
      <c r="C8550" s="5" t="s">
        <v>305</v>
      </c>
      <c r="D8550" s="5" t="s">
        <v>18</v>
      </c>
      <c r="E8550" s="5">
        <v>60080</v>
      </c>
      <c r="F8550" s="6">
        <v>2832.89</v>
      </c>
      <c r="H8550" s="15" t="str">
        <f t="shared" si="798"/>
        <v>Medium</v>
      </c>
      <c r="I8550" s="11" t="str">
        <f t="shared" si="799"/>
        <v>Large</v>
      </c>
      <c r="J8550" s="11" t="str">
        <f t="shared" si="800"/>
        <v>Central</v>
      </c>
      <c r="K8550" s="11" t="str">
        <f t="shared" si="801"/>
        <v>2010s</v>
      </c>
      <c r="L8550" s="11" t="str">
        <f t="shared" si="802"/>
        <v>Fiber</v>
      </c>
      <c r="M8550" s="18">
        <f t="shared" si="803"/>
        <v>4.7151964047936083E-2</v>
      </c>
    </row>
    <row r="8551" spans="1:13">
      <c r="A8551" s="4">
        <v>2017</v>
      </c>
      <c r="B8551" s="5" t="s">
        <v>299</v>
      </c>
      <c r="C8551" s="5" t="s">
        <v>305</v>
      </c>
      <c r="D8551" s="5" t="s">
        <v>15</v>
      </c>
      <c r="E8551" s="5">
        <v>288760</v>
      </c>
      <c r="F8551" s="6">
        <v>1695.35</v>
      </c>
      <c r="H8551" s="15" t="str">
        <f t="shared" si="798"/>
        <v>Medium</v>
      </c>
      <c r="I8551" s="11" t="str">
        <f t="shared" si="799"/>
        <v>Large</v>
      </c>
      <c r="J8551" s="11" t="str">
        <f t="shared" si="800"/>
        <v>Central</v>
      </c>
      <c r="K8551" s="11" t="str">
        <f t="shared" si="801"/>
        <v>2010s</v>
      </c>
      <c r="L8551" s="11" t="str">
        <f t="shared" si="802"/>
        <v>Cereal</v>
      </c>
      <c r="M8551" s="18">
        <f t="shared" si="803"/>
        <v>5.8711386618645238E-3</v>
      </c>
    </row>
    <row r="8552" spans="1:13">
      <c r="A8552" s="4">
        <v>2017</v>
      </c>
      <c r="B8552" s="5" t="s">
        <v>299</v>
      </c>
      <c r="C8552" s="5" t="s">
        <v>305</v>
      </c>
      <c r="D8552" s="5" t="s">
        <v>16</v>
      </c>
      <c r="E8552" s="5">
        <v>15900</v>
      </c>
      <c r="F8552" s="6">
        <v>2935.85</v>
      </c>
      <c r="H8552" s="15" t="str">
        <f t="shared" si="798"/>
        <v>Medium</v>
      </c>
      <c r="I8552" s="11" t="str">
        <f t="shared" si="799"/>
        <v>Large</v>
      </c>
      <c r="J8552" s="11" t="str">
        <f t="shared" si="800"/>
        <v>Central</v>
      </c>
      <c r="K8552" s="11" t="str">
        <f t="shared" si="801"/>
        <v>2010s</v>
      </c>
      <c r="L8552" s="11" t="str">
        <f t="shared" si="802"/>
        <v>Cereal</v>
      </c>
      <c r="M8552" s="18">
        <f t="shared" si="803"/>
        <v>0.18464465408805031</v>
      </c>
    </row>
    <row r="8553" spans="1:13">
      <c r="A8553" s="4">
        <v>2017</v>
      </c>
      <c r="B8553" s="5" t="s">
        <v>299</v>
      </c>
      <c r="C8553" s="5" t="s">
        <v>305</v>
      </c>
      <c r="D8553" s="5" t="s">
        <v>17</v>
      </c>
      <c r="E8553" s="5">
        <v>12100</v>
      </c>
      <c r="F8553" s="6">
        <v>808.26</v>
      </c>
      <c r="H8553" s="15" t="str">
        <f t="shared" si="798"/>
        <v>Low</v>
      </c>
      <c r="I8553" s="11" t="str">
        <f t="shared" si="799"/>
        <v>Large</v>
      </c>
      <c r="J8553" s="11" t="str">
        <f t="shared" si="800"/>
        <v>Central</v>
      </c>
      <c r="K8553" s="11" t="str">
        <f t="shared" si="801"/>
        <v>2010s</v>
      </c>
      <c r="L8553" s="11" t="str">
        <f t="shared" si="802"/>
        <v>Pulse</v>
      </c>
      <c r="M8553" s="18">
        <f t="shared" si="803"/>
        <v>6.6798347107438011E-2</v>
      </c>
    </row>
    <row r="8554" spans="1:13">
      <c r="A8554" s="4">
        <v>2017</v>
      </c>
      <c r="B8554" s="5" t="s">
        <v>299</v>
      </c>
      <c r="C8554" s="5" t="s">
        <v>305</v>
      </c>
      <c r="D8554" s="5" t="s">
        <v>18</v>
      </c>
      <c r="E8554" s="5">
        <v>62530</v>
      </c>
      <c r="F8554" s="6">
        <v>2829.52</v>
      </c>
      <c r="H8554" s="15" t="str">
        <f t="shared" si="798"/>
        <v>Medium</v>
      </c>
      <c r="I8554" s="11" t="str">
        <f t="shared" si="799"/>
        <v>Large</v>
      </c>
      <c r="J8554" s="11" t="str">
        <f t="shared" si="800"/>
        <v>Central</v>
      </c>
      <c r="K8554" s="11" t="str">
        <f t="shared" si="801"/>
        <v>2010s</v>
      </c>
      <c r="L8554" s="11" t="str">
        <f t="shared" si="802"/>
        <v>Fiber</v>
      </c>
      <c r="M8554" s="18">
        <f t="shared" si="803"/>
        <v>4.525059971213817E-2</v>
      </c>
    </row>
    <row r="8555" spans="1:13">
      <c r="A8555" s="4">
        <v>2008</v>
      </c>
      <c r="B8555" s="5" t="s">
        <v>299</v>
      </c>
      <c r="C8555" s="5" t="s">
        <v>306</v>
      </c>
      <c r="D8555" s="5" t="s">
        <v>15</v>
      </c>
      <c r="E8555" s="5">
        <v>207160</v>
      </c>
      <c r="F8555" s="6">
        <v>1341.96</v>
      </c>
      <c r="H8555" s="15" t="str">
        <f t="shared" si="798"/>
        <v>Medium</v>
      </c>
      <c r="I8555" s="11" t="str">
        <f t="shared" si="799"/>
        <v>Large</v>
      </c>
      <c r="J8555" s="11" t="str">
        <f t="shared" si="800"/>
        <v>Central</v>
      </c>
      <c r="K8555" s="11" t="str">
        <f t="shared" si="801"/>
        <v>2000s</v>
      </c>
      <c r="L8555" s="11" t="str">
        <f t="shared" si="802"/>
        <v>Cereal</v>
      </c>
      <c r="M8555" s="18">
        <f t="shared" si="803"/>
        <v>6.4778914848426343E-3</v>
      </c>
    </row>
    <row r="8556" spans="1:13">
      <c r="A8556" s="4">
        <v>2008</v>
      </c>
      <c r="B8556" s="5" t="s">
        <v>299</v>
      </c>
      <c r="C8556" s="5" t="s">
        <v>306</v>
      </c>
      <c r="D8556" s="5" t="s">
        <v>16</v>
      </c>
      <c r="E8556" s="5">
        <v>27430</v>
      </c>
      <c r="F8556" s="6">
        <v>1035.73</v>
      </c>
      <c r="H8556" s="15" t="str">
        <f t="shared" si="798"/>
        <v>Medium</v>
      </c>
      <c r="I8556" s="11" t="str">
        <f t="shared" si="799"/>
        <v>Large</v>
      </c>
      <c r="J8556" s="11" t="str">
        <f t="shared" si="800"/>
        <v>Central</v>
      </c>
      <c r="K8556" s="11" t="str">
        <f t="shared" si="801"/>
        <v>2000s</v>
      </c>
      <c r="L8556" s="11" t="str">
        <f t="shared" si="802"/>
        <v>Cereal</v>
      </c>
      <c r="M8556" s="18">
        <f t="shared" si="803"/>
        <v>3.7759022967553776E-2</v>
      </c>
    </row>
    <row r="8557" spans="1:13">
      <c r="A8557" s="4">
        <v>2008</v>
      </c>
      <c r="B8557" s="5" t="s">
        <v>299</v>
      </c>
      <c r="C8557" s="5" t="s">
        <v>306</v>
      </c>
      <c r="D8557" s="5" t="s">
        <v>17</v>
      </c>
      <c r="E8557" s="5">
        <v>3470</v>
      </c>
      <c r="F8557" s="6">
        <v>968.3</v>
      </c>
      <c r="H8557" s="15" t="str">
        <f t="shared" si="798"/>
        <v>Low</v>
      </c>
      <c r="I8557" s="11" t="str">
        <f t="shared" si="799"/>
        <v>Medium</v>
      </c>
      <c r="J8557" s="11" t="str">
        <f t="shared" si="800"/>
        <v>Central</v>
      </c>
      <c r="K8557" s="11" t="str">
        <f t="shared" si="801"/>
        <v>2000s</v>
      </c>
      <c r="L8557" s="11" t="str">
        <f t="shared" si="802"/>
        <v>Pulse</v>
      </c>
      <c r="M8557" s="18">
        <f t="shared" si="803"/>
        <v>0.27904899135446687</v>
      </c>
    </row>
    <row r="8558" spans="1:13">
      <c r="A8558" s="4">
        <v>2009</v>
      </c>
      <c r="B8558" s="5" t="s">
        <v>299</v>
      </c>
      <c r="C8558" s="5" t="s">
        <v>306</v>
      </c>
      <c r="D8558" s="5" t="s">
        <v>15</v>
      </c>
      <c r="E8558" s="5">
        <v>195510</v>
      </c>
      <c r="F8558" s="6">
        <v>1443.25</v>
      </c>
      <c r="H8558" s="15" t="str">
        <f t="shared" si="798"/>
        <v>Medium</v>
      </c>
      <c r="I8558" s="11" t="str">
        <f t="shared" si="799"/>
        <v>Large</v>
      </c>
      <c r="J8558" s="11" t="str">
        <f t="shared" si="800"/>
        <v>Central</v>
      </c>
      <c r="K8558" s="11" t="str">
        <f t="shared" si="801"/>
        <v>2000s</v>
      </c>
      <c r="L8558" s="11" t="str">
        <f t="shared" si="802"/>
        <v>Cereal</v>
      </c>
      <c r="M8558" s="18">
        <f t="shared" si="803"/>
        <v>7.3819753465295896E-3</v>
      </c>
    </row>
    <row r="8559" spans="1:13">
      <c r="A8559" s="4">
        <v>2009</v>
      </c>
      <c r="B8559" s="5" t="s">
        <v>299</v>
      </c>
      <c r="C8559" s="5" t="s">
        <v>306</v>
      </c>
      <c r="D8559" s="5" t="s">
        <v>16</v>
      </c>
      <c r="E8559" s="5">
        <v>27250</v>
      </c>
      <c r="F8559" s="6">
        <v>1446.61</v>
      </c>
      <c r="H8559" s="15" t="str">
        <f t="shared" si="798"/>
        <v>Medium</v>
      </c>
      <c r="I8559" s="11" t="str">
        <f t="shared" si="799"/>
        <v>Large</v>
      </c>
      <c r="J8559" s="11" t="str">
        <f t="shared" si="800"/>
        <v>Central</v>
      </c>
      <c r="K8559" s="11" t="str">
        <f t="shared" si="801"/>
        <v>2000s</v>
      </c>
      <c r="L8559" s="11" t="str">
        <f t="shared" si="802"/>
        <v>Cereal</v>
      </c>
      <c r="M8559" s="18">
        <f t="shared" si="803"/>
        <v>5.3086605504587152E-2</v>
      </c>
    </row>
    <row r="8560" spans="1:13">
      <c r="A8560" s="4">
        <v>2009</v>
      </c>
      <c r="B8560" s="5" t="s">
        <v>299</v>
      </c>
      <c r="C8560" s="5" t="s">
        <v>306</v>
      </c>
      <c r="D8560" s="5" t="s">
        <v>17</v>
      </c>
      <c r="E8560" s="5">
        <v>4220</v>
      </c>
      <c r="F8560" s="6">
        <v>1092.42</v>
      </c>
      <c r="H8560" s="15" t="str">
        <f t="shared" si="798"/>
        <v>Medium</v>
      </c>
      <c r="I8560" s="11" t="str">
        <f t="shared" si="799"/>
        <v>Medium</v>
      </c>
      <c r="J8560" s="11" t="str">
        <f t="shared" si="800"/>
        <v>Central</v>
      </c>
      <c r="K8560" s="11" t="str">
        <f t="shared" si="801"/>
        <v>2000s</v>
      </c>
      <c r="L8560" s="11" t="str">
        <f t="shared" si="802"/>
        <v>Pulse</v>
      </c>
      <c r="M8560" s="18">
        <f t="shared" si="803"/>
        <v>0.25886729857819907</v>
      </c>
    </row>
    <row r="8561" spans="1:13">
      <c r="A8561" s="4">
        <v>2010</v>
      </c>
      <c r="B8561" s="5" t="s">
        <v>299</v>
      </c>
      <c r="C8561" s="5" t="s">
        <v>306</v>
      </c>
      <c r="D8561" s="5" t="s">
        <v>15</v>
      </c>
      <c r="E8561" s="5">
        <v>181570</v>
      </c>
      <c r="F8561" s="6">
        <v>1073.8</v>
      </c>
      <c r="H8561" s="15" t="str">
        <f t="shared" si="798"/>
        <v>Medium</v>
      </c>
      <c r="I8561" s="11" t="str">
        <f t="shared" si="799"/>
        <v>Large</v>
      </c>
      <c r="J8561" s="11" t="str">
        <f t="shared" si="800"/>
        <v>Central</v>
      </c>
      <c r="K8561" s="11" t="str">
        <f t="shared" si="801"/>
        <v>2010s</v>
      </c>
      <c r="L8561" s="11" t="str">
        <f t="shared" si="802"/>
        <v>Cereal</v>
      </c>
      <c r="M8561" s="18">
        <f t="shared" si="803"/>
        <v>5.9139725725615459E-3</v>
      </c>
    </row>
    <row r="8562" spans="1:13">
      <c r="A8562" s="4">
        <v>2010</v>
      </c>
      <c r="B8562" s="5" t="s">
        <v>299</v>
      </c>
      <c r="C8562" s="5" t="s">
        <v>306</v>
      </c>
      <c r="D8562" s="5" t="s">
        <v>16</v>
      </c>
      <c r="E8562" s="5">
        <v>27800</v>
      </c>
      <c r="F8562" s="6">
        <v>1719.06</v>
      </c>
      <c r="H8562" s="15" t="str">
        <f t="shared" si="798"/>
        <v>Medium</v>
      </c>
      <c r="I8562" s="11" t="str">
        <f t="shared" si="799"/>
        <v>Large</v>
      </c>
      <c r="J8562" s="11" t="str">
        <f t="shared" si="800"/>
        <v>Central</v>
      </c>
      <c r="K8562" s="11" t="str">
        <f t="shared" si="801"/>
        <v>2010s</v>
      </c>
      <c r="L8562" s="11" t="str">
        <f t="shared" si="802"/>
        <v>Cereal</v>
      </c>
      <c r="M8562" s="18">
        <f t="shared" si="803"/>
        <v>6.1836690647482012E-2</v>
      </c>
    </row>
    <row r="8563" spans="1:13">
      <c r="A8563" s="4">
        <v>2010</v>
      </c>
      <c r="B8563" s="5" t="s">
        <v>299</v>
      </c>
      <c r="C8563" s="5" t="s">
        <v>306</v>
      </c>
      <c r="D8563" s="5" t="s">
        <v>17</v>
      </c>
      <c r="E8563" s="5">
        <v>4290</v>
      </c>
      <c r="F8563" s="6">
        <v>1118.8800000000001</v>
      </c>
      <c r="H8563" s="15" t="str">
        <f t="shared" si="798"/>
        <v>Medium</v>
      </c>
      <c r="I8563" s="11" t="str">
        <f t="shared" si="799"/>
        <v>Medium</v>
      </c>
      <c r="J8563" s="11" t="str">
        <f t="shared" si="800"/>
        <v>Central</v>
      </c>
      <c r="K8563" s="11" t="str">
        <f t="shared" si="801"/>
        <v>2010s</v>
      </c>
      <c r="L8563" s="11" t="str">
        <f t="shared" si="802"/>
        <v>Pulse</v>
      </c>
      <c r="M8563" s="18">
        <f t="shared" si="803"/>
        <v>0.26081118881118881</v>
      </c>
    </row>
    <row r="8564" spans="1:13">
      <c r="A8564" s="4">
        <v>2011</v>
      </c>
      <c r="B8564" s="5" t="s">
        <v>299</v>
      </c>
      <c r="C8564" s="5" t="s">
        <v>306</v>
      </c>
      <c r="D8564" s="5" t="s">
        <v>15</v>
      </c>
      <c r="E8564" s="5">
        <v>171460</v>
      </c>
      <c r="F8564" s="6">
        <v>1713.11</v>
      </c>
      <c r="H8564" s="15" t="str">
        <f t="shared" si="798"/>
        <v>Medium</v>
      </c>
      <c r="I8564" s="11" t="str">
        <f t="shared" si="799"/>
        <v>Large</v>
      </c>
      <c r="J8564" s="11" t="str">
        <f t="shared" si="800"/>
        <v>Central</v>
      </c>
      <c r="K8564" s="11" t="str">
        <f t="shared" si="801"/>
        <v>2010s</v>
      </c>
      <c r="L8564" s="11" t="str">
        <f t="shared" si="802"/>
        <v>Cereal</v>
      </c>
      <c r="M8564" s="18">
        <f t="shared" si="803"/>
        <v>9.9913099265134721E-3</v>
      </c>
    </row>
    <row r="8565" spans="1:13">
      <c r="A8565" s="4">
        <v>2011</v>
      </c>
      <c r="B8565" s="5" t="s">
        <v>299</v>
      </c>
      <c r="C8565" s="5" t="s">
        <v>306</v>
      </c>
      <c r="D8565" s="5" t="s">
        <v>16</v>
      </c>
      <c r="E8565" s="5">
        <v>24570</v>
      </c>
      <c r="F8565" s="6">
        <v>1431.83</v>
      </c>
      <c r="H8565" s="15" t="str">
        <f t="shared" si="798"/>
        <v>Medium</v>
      </c>
      <c r="I8565" s="11" t="str">
        <f t="shared" si="799"/>
        <v>Large</v>
      </c>
      <c r="J8565" s="11" t="str">
        <f t="shared" si="800"/>
        <v>Central</v>
      </c>
      <c r="K8565" s="11" t="str">
        <f t="shared" si="801"/>
        <v>2010s</v>
      </c>
      <c r="L8565" s="11" t="str">
        <f t="shared" si="802"/>
        <v>Cereal</v>
      </c>
      <c r="M8565" s="18">
        <f t="shared" si="803"/>
        <v>5.8275539275539273E-2</v>
      </c>
    </row>
    <row r="8566" spans="1:13">
      <c r="A8566" s="4">
        <v>2011</v>
      </c>
      <c r="B8566" s="5" t="s">
        <v>299</v>
      </c>
      <c r="C8566" s="5" t="s">
        <v>306</v>
      </c>
      <c r="D8566" s="5" t="s">
        <v>17</v>
      </c>
      <c r="E8566" s="5">
        <v>4240</v>
      </c>
      <c r="F8566" s="6">
        <v>1139.1500000000001</v>
      </c>
      <c r="H8566" s="15" t="str">
        <f t="shared" si="798"/>
        <v>Medium</v>
      </c>
      <c r="I8566" s="11" t="str">
        <f t="shared" si="799"/>
        <v>Medium</v>
      </c>
      <c r="J8566" s="11" t="str">
        <f t="shared" si="800"/>
        <v>Central</v>
      </c>
      <c r="K8566" s="11" t="str">
        <f t="shared" si="801"/>
        <v>2010s</v>
      </c>
      <c r="L8566" s="11" t="str">
        <f t="shared" si="802"/>
        <v>Pulse</v>
      </c>
      <c r="M8566" s="18">
        <f t="shared" si="803"/>
        <v>0.26866745283018872</v>
      </c>
    </row>
    <row r="8567" spans="1:13">
      <c r="A8567" s="4">
        <v>2012</v>
      </c>
      <c r="B8567" s="5" t="s">
        <v>299</v>
      </c>
      <c r="C8567" s="5" t="s">
        <v>306</v>
      </c>
      <c r="D8567" s="5" t="s">
        <v>15</v>
      </c>
      <c r="E8567" s="5">
        <v>170650</v>
      </c>
      <c r="F8567" s="6">
        <v>1664.17</v>
      </c>
      <c r="H8567" s="15" t="str">
        <f t="shared" si="798"/>
        <v>Medium</v>
      </c>
      <c r="I8567" s="11" t="str">
        <f t="shared" si="799"/>
        <v>Large</v>
      </c>
      <c r="J8567" s="11" t="str">
        <f t="shared" si="800"/>
        <v>Central</v>
      </c>
      <c r="K8567" s="11" t="str">
        <f t="shared" si="801"/>
        <v>2010s</v>
      </c>
      <c r="L8567" s="11" t="str">
        <f t="shared" si="802"/>
        <v>Cereal</v>
      </c>
      <c r="M8567" s="18">
        <f t="shared" si="803"/>
        <v>9.7519484324641078E-3</v>
      </c>
    </row>
    <row r="8568" spans="1:13">
      <c r="A8568" s="4">
        <v>2012</v>
      </c>
      <c r="B8568" s="5" t="s">
        <v>299</v>
      </c>
      <c r="C8568" s="5" t="s">
        <v>306</v>
      </c>
      <c r="D8568" s="5" t="s">
        <v>16</v>
      </c>
      <c r="E8568" s="5">
        <v>26650</v>
      </c>
      <c r="F8568" s="6">
        <v>1759.1</v>
      </c>
      <c r="H8568" s="15" t="str">
        <f t="shared" si="798"/>
        <v>Medium</v>
      </c>
      <c r="I8568" s="11" t="str">
        <f t="shared" si="799"/>
        <v>Large</v>
      </c>
      <c r="J8568" s="11" t="str">
        <f t="shared" si="800"/>
        <v>Central</v>
      </c>
      <c r="K8568" s="11" t="str">
        <f t="shared" si="801"/>
        <v>2010s</v>
      </c>
      <c r="L8568" s="11" t="str">
        <f t="shared" si="802"/>
        <v>Cereal</v>
      </c>
      <c r="M8568" s="18">
        <f t="shared" si="803"/>
        <v>6.6007504690431512E-2</v>
      </c>
    </row>
    <row r="8569" spans="1:13">
      <c r="A8569" s="4">
        <v>2012</v>
      </c>
      <c r="B8569" s="5" t="s">
        <v>299</v>
      </c>
      <c r="C8569" s="5" t="s">
        <v>306</v>
      </c>
      <c r="D8569" s="5" t="s">
        <v>17</v>
      </c>
      <c r="E8569" s="5">
        <v>3770</v>
      </c>
      <c r="F8569" s="6">
        <v>954.91</v>
      </c>
      <c r="H8569" s="15" t="str">
        <f t="shared" si="798"/>
        <v>Low</v>
      </c>
      <c r="I8569" s="11" t="str">
        <f t="shared" si="799"/>
        <v>Medium</v>
      </c>
      <c r="J8569" s="11" t="str">
        <f t="shared" si="800"/>
        <v>Central</v>
      </c>
      <c r="K8569" s="11" t="str">
        <f t="shared" si="801"/>
        <v>2010s</v>
      </c>
      <c r="L8569" s="11" t="str">
        <f t="shared" si="802"/>
        <v>Pulse</v>
      </c>
      <c r="M8569" s="18">
        <f t="shared" si="803"/>
        <v>0.2532917771883289</v>
      </c>
    </row>
    <row r="8570" spans="1:13">
      <c r="A8570" s="4">
        <v>2013</v>
      </c>
      <c r="B8570" s="5" t="s">
        <v>299</v>
      </c>
      <c r="C8570" s="5" t="s">
        <v>306</v>
      </c>
      <c r="D8570" s="5" t="s">
        <v>15</v>
      </c>
      <c r="E8570" s="5">
        <v>175370</v>
      </c>
      <c r="F8570" s="6">
        <v>1554.71</v>
      </c>
      <c r="H8570" s="15" t="str">
        <f t="shared" si="798"/>
        <v>Medium</v>
      </c>
      <c r="I8570" s="11" t="str">
        <f t="shared" si="799"/>
        <v>Large</v>
      </c>
      <c r="J8570" s="11" t="str">
        <f t="shared" si="800"/>
        <v>Central</v>
      </c>
      <c r="K8570" s="11" t="str">
        <f t="shared" si="801"/>
        <v>2010s</v>
      </c>
      <c r="L8570" s="11" t="str">
        <f t="shared" si="802"/>
        <v>Cereal</v>
      </c>
      <c r="M8570" s="18">
        <f t="shared" si="803"/>
        <v>8.8653133375149688E-3</v>
      </c>
    </row>
    <row r="8571" spans="1:13">
      <c r="A8571" s="4">
        <v>2013</v>
      </c>
      <c r="B8571" s="5" t="s">
        <v>299</v>
      </c>
      <c r="C8571" s="5" t="s">
        <v>306</v>
      </c>
      <c r="D8571" s="5" t="s">
        <v>16</v>
      </c>
      <c r="E8571" s="5">
        <v>24770</v>
      </c>
      <c r="F8571" s="6">
        <v>2418.65</v>
      </c>
      <c r="H8571" s="15" t="str">
        <f t="shared" si="798"/>
        <v>Medium</v>
      </c>
      <c r="I8571" s="11" t="str">
        <f t="shared" si="799"/>
        <v>Large</v>
      </c>
      <c r="J8571" s="11" t="str">
        <f t="shared" si="800"/>
        <v>Central</v>
      </c>
      <c r="K8571" s="11" t="str">
        <f t="shared" si="801"/>
        <v>2010s</v>
      </c>
      <c r="L8571" s="11" t="str">
        <f t="shared" si="802"/>
        <v>Cereal</v>
      </c>
      <c r="M8571" s="18">
        <f t="shared" si="803"/>
        <v>9.7644327815906345E-2</v>
      </c>
    </row>
    <row r="8572" spans="1:13">
      <c r="A8572" s="4">
        <v>2013</v>
      </c>
      <c r="B8572" s="5" t="s">
        <v>299</v>
      </c>
      <c r="C8572" s="5" t="s">
        <v>306</v>
      </c>
      <c r="D8572" s="5" t="s">
        <v>17</v>
      </c>
      <c r="E8572" s="5">
        <v>4330</v>
      </c>
      <c r="F8572" s="6">
        <v>886.84</v>
      </c>
      <c r="H8572" s="15" t="str">
        <f t="shared" si="798"/>
        <v>Low</v>
      </c>
      <c r="I8572" s="11" t="str">
        <f t="shared" si="799"/>
        <v>Medium</v>
      </c>
      <c r="J8572" s="11" t="str">
        <f t="shared" si="800"/>
        <v>Central</v>
      </c>
      <c r="K8572" s="11" t="str">
        <f t="shared" si="801"/>
        <v>2010s</v>
      </c>
      <c r="L8572" s="11" t="str">
        <f t="shared" si="802"/>
        <v>Pulse</v>
      </c>
      <c r="M8572" s="18">
        <f t="shared" si="803"/>
        <v>0.20481293302540415</v>
      </c>
    </row>
    <row r="8573" spans="1:13">
      <c r="A8573" s="4">
        <v>2014</v>
      </c>
      <c r="B8573" s="5" t="s">
        <v>299</v>
      </c>
      <c r="C8573" s="5" t="s">
        <v>306</v>
      </c>
      <c r="D8573" s="5" t="s">
        <v>15</v>
      </c>
      <c r="E8573" s="5">
        <v>175800</v>
      </c>
      <c r="F8573" s="6">
        <v>2347.84</v>
      </c>
      <c r="H8573" s="15" t="str">
        <f t="shared" si="798"/>
        <v>Medium</v>
      </c>
      <c r="I8573" s="11" t="str">
        <f t="shared" si="799"/>
        <v>Large</v>
      </c>
      <c r="J8573" s="11" t="str">
        <f t="shared" si="800"/>
        <v>Central</v>
      </c>
      <c r="K8573" s="11" t="str">
        <f t="shared" si="801"/>
        <v>2010s</v>
      </c>
      <c r="L8573" s="11" t="str">
        <f t="shared" si="802"/>
        <v>Cereal</v>
      </c>
      <c r="M8573" s="18">
        <f t="shared" si="803"/>
        <v>1.3355176336746304E-2</v>
      </c>
    </row>
    <row r="8574" spans="1:13">
      <c r="A8574" s="4">
        <v>2014</v>
      </c>
      <c r="B8574" s="5" t="s">
        <v>299</v>
      </c>
      <c r="C8574" s="5" t="s">
        <v>306</v>
      </c>
      <c r="D8574" s="5" t="s">
        <v>16</v>
      </c>
      <c r="E8574" s="5">
        <v>21300</v>
      </c>
      <c r="F8574" s="6">
        <v>2417.84</v>
      </c>
      <c r="H8574" s="15" t="str">
        <f t="shared" si="798"/>
        <v>Medium</v>
      </c>
      <c r="I8574" s="11" t="str">
        <f t="shared" si="799"/>
        <v>Large</v>
      </c>
      <c r="J8574" s="11" t="str">
        <f t="shared" si="800"/>
        <v>Central</v>
      </c>
      <c r="K8574" s="11" t="str">
        <f t="shared" si="801"/>
        <v>2010s</v>
      </c>
      <c r="L8574" s="11" t="str">
        <f t="shared" si="802"/>
        <v>Cereal</v>
      </c>
      <c r="M8574" s="18">
        <f t="shared" si="803"/>
        <v>0.11351361502347418</v>
      </c>
    </row>
    <row r="8575" spans="1:13">
      <c r="A8575" s="4">
        <v>2014</v>
      </c>
      <c r="B8575" s="5" t="s">
        <v>299</v>
      </c>
      <c r="C8575" s="5" t="s">
        <v>306</v>
      </c>
      <c r="D8575" s="5" t="s">
        <v>17</v>
      </c>
      <c r="E8575" s="5">
        <v>4140</v>
      </c>
      <c r="F8575" s="6">
        <v>891.3</v>
      </c>
      <c r="H8575" s="15" t="str">
        <f t="shared" si="798"/>
        <v>Low</v>
      </c>
      <c r="I8575" s="11" t="str">
        <f t="shared" si="799"/>
        <v>Medium</v>
      </c>
      <c r="J8575" s="11" t="str">
        <f t="shared" si="800"/>
        <v>Central</v>
      </c>
      <c r="K8575" s="11" t="str">
        <f t="shared" si="801"/>
        <v>2010s</v>
      </c>
      <c r="L8575" s="11" t="str">
        <f t="shared" si="802"/>
        <v>Pulse</v>
      </c>
      <c r="M8575" s="18">
        <f t="shared" si="803"/>
        <v>0.21528985507246376</v>
      </c>
    </row>
    <row r="8576" spans="1:13">
      <c r="A8576" s="4">
        <v>2015</v>
      </c>
      <c r="B8576" s="5" t="s">
        <v>299</v>
      </c>
      <c r="C8576" s="5" t="s">
        <v>306</v>
      </c>
      <c r="D8576" s="5" t="s">
        <v>15</v>
      </c>
      <c r="E8576" s="5">
        <v>182900</v>
      </c>
      <c r="F8576" s="6">
        <v>1131.6600000000001</v>
      </c>
      <c r="H8576" s="15" t="str">
        <f t="shared" si="798"/>
        <v>Medium</v>
      </c>
      <c r="I8576" s="11" t="str">
        <f t="shared" si="799"/>
        <v>Large</v>
      </c>
      <c r="J8576" s="11" t="str">
        <f t="shared" si="800"/>
        <v>Central</v>
      </c>
      <c r="K8576" s="11" t="str">
        <f t="shared" si="801"/>
        <v>2010s</v>
      </c>
      <c r="L8576" s="11" t="str">
        <f t="shared" si="802"/>
        <v>Cereal</v>
      </c>
      <c r="M8576" s="18">
        <f t="shared" si="803"/>
        <v>6.1873154729360311E-3</v>
      </c>
    </row>
    <row r="8577" spans="1:13">
      <c r="A8577" s="4">
        <v>2015</v>
      </c>
      <c r="B8577" s="5" t="s">
        <v>299</v>
      </c>
      <c r="C8577" s="5" t="s">
        <v>306</v>
      </c>
      <c r="D8577" s="5" t="s">
        <v>16</v>
      </c>
      <c r="E8577" s="5">
        <v>28060</v>
      </c>
      <c r="F8577" s="6">
        <v>2463.29</v>
      </c>
      <c r="H8577" s="15" t="str">
        <f t="shared" si="798"/>
        <v>Medium</v>
      </c>
      <c r="I8577" s="11" t="str">
        <f t="shared" si="799"/>
        <v>Large</v>
      </c>
      <c r="J8577" s="11" t="str">
        <f t="shared" si="800"/>
        <v>Central</v>
      </c>
      <c r="K8577" s="11" t="str">
        <f t="shared" si="801"/>
        <v>2010s</v>
      </c>
      <c r="L8577" s="11" t="str">
        <f t="shared" si="802"/>
        <v>Cereal</v>
      </c>
      <c r="M8577" s="18">
        <f t="shared" si="803"/>
        <v>8.7786528866714189E-2</v>
      </c>
    </row>
    <row r="8578" spans="1:13">
      <c r="A8578" s="4">
        <v>2015</v>
      </c>
      <c r="B8578" s="5" t="s">
        <v>299</v>
      </c>
      <c r="C8578" s="5" t="s">
        <v>306</v>
      </c>
      <c r="D8578" s="5" t="s">
        <v>17</v>
      </c>
      <c r="E8578" s="5">
        <v>2510</v>
      </c>
      <c r="F8578" s="6">
        <v>892.43</v>
      </c>
      <c r="H8578" s="15" t="str">
        <f t="shared" si="798"/>
        <v>Low</v>
      </c>
      <c r="I8578" s="11" t="str">
        <f t="shared" si="799"/>
        <v>Medium</v>
      </c>
      <c r="J8578" s="11" t="str">
        <f t="shared" si="800"/>
        <v>Central</v>
      </c>
      <c r="K8578" s="11" t="str">
        <f t="shared" si="801"/>
        <v>2010s</v>
      </c>
      <c r="L8578" s="11" t="str">
        <f t="shared" si="802"/>
        <v>Pulse</v>
      </c>
      <c r="M8578" s="18">
        <f t="shared" si="803"/>
        <v>0.35554980079681275</v>
      </c>
    </row>
    <row r="8579" spans="1:13">
      <c r="A8579" s="4">
        <v>2016</v>
      </c>
      <c r="B8579" s="5" t="s">
        <v>299</v>
      </c>
      <c r="C8579" s="5" t="s">
        <v>306</v>
      </c>
      <c r="D8579" s="5" t="s">
        <v>15</v>
      </c>
      <c r="E8579" s="5">
        <v>192840</v>
      </c>
      <c r="F8579" s="6">
        <v>2189.64</v>
      </c>
      <c r="H8579" s="15" t="str">
        <f t="shared" ref="H8579:H8642" si="804">IF(F8579&lt;1000,"Low",IF(F8579&lt;3000,"Medium","High"))</f>
        <v>Medium</v>
      </c>
      <c r="I8579" s="11" t="str">
        <f t="shared" ref="I8579:I8642" si="805">IF(E8579&lt;1000,"Small",IF(E8579&lt;5000,"Medium","Large"))</f>
        <v>Large</v>
      </c>
      <c r="J8579" s="11" t="str">
        <f t="shared" ref="J8579:J8642" si="806">IF(OR(B8579="Punjab",B8579="Haryana",B8579="Himachal Pradesh",B8579="Jammu and Kashmir",B8579="Uttarakhand",B8579="Delhi",B8579="Chandigarh"),"North",IF(OR(B8579="Tamil Nadu",B8579="Karnataka",B8579="Kerala",B8579="Andhra Pradesh",B8579="Telangana"),"South",IF(OR(B8579="Maharashtra",B8579="Gujarat",B8579="Goa",B8579="Rajasthan"),"West",IF(OR(B8579="West Bengal",B8579="Bihar",B8579="Jharkhand",B8579="Odisha",B8579="Assam",B8579="Sikkim",B8579="Arunachal Pradesh",B8579="Manipur",B8579="Meghalaya",B8579="Mizoram",B8579="Nagaland",B8579="Tripura"),"East","Central"))))</f>
        <v>Central</v>
      </c>
      <c r="K8579" s="11" t="str">
        <f t="shared" ref="K8579:K8642" si="807">LEFT(A8579,3)&amp;"0s"</f>
        <v>2010s</v>
      </c>
      <c r="L8579" s="11" t="str">
        <f t="shared" ref="L8579:L8642" si="808">IF(D8579="Rice","Cereal",IF(D8579="Maize","Cereal",IF(D8579="Chickpea","Pulse",IF(D8579="Cotton","Fiber","Other"))))</f>
        <v>Cereal</v>
      </c>
      <c r="M8579" s="18">
        <f t="shared" ref="M8579:M8642" si="809">F8579/E8579</f>
        <v>1.1354698195395146E-2</v>
      </c>
    </row>
    <row r="8580" spans="1:13">
      <c r="A8580" s="4">
        <v>2016</v>
      </c>
      <c r="B8580" s="5" t="s">
        <v>299</v>
      </c>
      <c r="C8580" s="5" t="s">
        <v>306</v>
      </c>
      <c r="D8580" s="5" t="s">
        <v>16</v>
      </c>
      <c r="E8580" s="5">
        <v>22460</v>
      </c>
      <c r="F8580" s="6">
        <v>2953.7</v>
      </c>
      <c r="H8580" s="15" t="str">
        <f t="shared" si="804"/>
        <v>Medium</v>
      </c>
      <c r="I8580" s="11" t="str">
        <f t="shared" si="805"/>
        <v>Large</v>
      </c>
      <c r="J8580" s="11" t="str">
        <f t="shared" si="806"/>
        <v>Central</v>
      </c>
      <c r="K8580" s="11" t="str">
        <f t="shared" si="807"/>
        <v>2010s</v>
      </c>
      <c r="L8580" s="11" t="str">
        <f t="shared" si="808"/>
        <v>Cereal</v>
      </c>
      <c r="M8580" s="18">
        <f t="shared" si="809"/>
        <v>0.13150934995547639</v>
      </c>
    </row>
    <row r="8581" spans="1:13">
      <c r="A8581" s="4">
        <v>2016</v>
      </c>
      <c r="B8581" s="5" t="s">
        <v>299</v>
      </c>
      <c r="C8581" s="5" t="s">
        <v>306</v>
      </c>
      <c r="D8581" s="5" t="s">
        <v>17</v>
      </c>
      <c r="E8581" s="5">
        <v>3060</v>
      </c>
      <c r="F8581" s="6">
        <v>879.09</v>
      </c>
      <c r="H8581" s="15" t="str">
        <f t="shared" si="804"/>
        <v>Low</v>
      </c>
      <c r="I8581" s="11" t="str">
        <f t="shared" si="805"/>
        <v>Medium</v>
      </c>
      <c r="J8581" s="11" t="str">
        <f t="shared" si="806"/>
        <v>Central</v>
      </c>
      <c r="K8581" s="11" t="str">
        <f t="shared" si="807"/>
        <v>2010s</v>
      </c>
      <c r="L8581" s="11" t="str">
        <f t="shared" si="808"/>
        <v>Pulse</v>
      </c>
      <c r="M8581" s="18">
        <f t="shared" si="809"/>
        <v>0.28728431372549018</v>
      </c>
    </row>
    <row r="8582" spans="1:13">
      <c r="A8582" s="4">
        <v>2017</v>
      </c>
      <c r="B8582" s="5" t="s">
        <v>299</v>
      </c>
      <c r="C8582" s="5" t="s">
        <v>306</v>
      </c>
      <c r="D8582" s="5" t="s">
        <v>15</v>
      </c>
      <c r="E8582" s="5">
        <v>188360</v>
      </c>
      <c r="F8582" s="6">
        <v>2097.2600000000002</v>
      </c>
      <c r="H8582" s="15" t="str">
        <f t="shared" si="804"/>
        <v>Medium</v>
      </c>
      <c r="I8582" s="11" t="str">
        <f t="shared" si="805"/>
        <v>Large</v>
      </c>
      <c r="J8582" s="11" t="str">
        <f t="shared" si="806"/>
        <v>Central</v>
      </c>
      <c r="K8582" s="11" t="str">
        <f t="shared" si="807"/>
        <v>2010s</v>
      </c>
      <c r="L8582" s="11" t="str">
        <f t="shared" si="808"/>
        <v>Cereal</v>
      </c>
      <c r="M8582" s="18">
        <f t="shared" si="809"/>
        <v>1.1134317264812062E-2</v>
      </c>
    </row>
    <row r="8583" spans="1:13">
      <c r="A8583" s="4">
        <v>2017</v>
      </c>
      <c r="B8583" s="5" t="s">
        <v>299</v>
      </c>
      <c r="C8583" s="5" t="s">
        <v>306</v>
      </c>
      <c r="D8583" s="5" t="s">
        <v>16</v>
      </c>
      <c r="E8583" s="5">
        <v>24420</v>
      </c>
      <c r="F8583" s="6">
        <v>2841.93</v>
      </c>
      <c r="H8583" s="15" t="str">
        <f t="shared" si="804"/>
        <v>Medium</v>
      </c>
      <c r="I8583" s="11" t="str">
        <f t="shared" si="805"/>
        <v>Large</v>
      </c>
      <c r="J8583" s="11" t="str">
        <f t="shared" si="806"/>
        <v>Central</v>
      </c>
      <c r="K8583" s="11" t="str">
        <f t="shared" si="807"/>
        <v>2010s</v>
      </c>
      <c r="L8583" s="11" t="str">
        <f t="shared" si="808"/>
        <v>Cereal</v>
      </c>
      <c r="M8583" s="18">
        <f t="shared" si="809"/>
        <v>0.11637714987714987</v>
      </c>
    </row>
    <row r="8584" spans="1:13">
      <c r="A8584" s="4">
        <v>2017</v>
      </c>
      <c r="B8584" s="5" t="s">
        <v>299</v>
      </c>
      <c r="C8584" s="5" t="s">
        <v>306</v>
      </c>
      <c r="D8584" s="5" t="s">
        <v>17</v>
      </c>
      <c r="E8584" s="5">
        <v>2500</v>
      </c>
      <c r="F8584" s="6">
        <v>816</v>
      </c>
      <c r="H8584" s="15" t="str">
        <f t="shared" si="804"/>
        <v>Low</v>
      </c>
      <c r="I8584" s="11" t="str">
        <f t="shared" si="805"/>
        <v>Medium</v>
      </c>
      <c r="J8584" s="11" t="str">
        <f t="shared" si="806"/>
        <v>Central</v>
      </c>
      <c r="K8584" s="11" t="str">
        <f t="shared" si="807"/>
        <v>2010s</v>
      </c>
      <c r="L8584" s="11" t="str">
        <f t="shared" si="808"/>
        <v>Pulse</v>
      </c>
      <c r="M8584" s="18">
        <f t="shared" si="809"/>
        <v>0.32640000000000002</v>
      </c>
    </row>
    <row r="8585" spans="1:13">
      <c r="A8585" s="4">
        <v>2008</v>
      </c>
      <c r="B8585" s="5" t="s">
        <v>299</v>
      </c>
      <c r="C8585" s="5" t="s">
        <v>307</v>
      </c>
      <c r="D8585" s="5" t="s">
        <v>15</v>
      </c>
      <c r="E8585" s="5">
        <v>446700</v>
      </c>
      <c r="F8585" s="6">
        <v>1386.88</v>
      </c>
      <c r="H8585" s="15" t="str">
        <f t="shared" si="804"/>
        <v>Medium</v>
      </c>
      <c r="I8585" s="11" t="str">
        <f t="shared" si="805"/>
        <v>Large</v>
      </c>
      <c r="J8585" s="11" t="str">
        <f t="shared" si="806"/>
        <v>Central</v>
      </c>
      <c r="K8585" s="11" t="str">
        <f t="shared" si="807"/>
        <v>2000s</v>
      </c>
      <c r="L8585" s="11" t="str">
        <f t="shared" si="808"/>
        <v>Cereal</v>
      </c>
      <c r="M8585" s="18">
        <f t="shared" si="809"/>
        <v>3.1047235280949187E-3</v>
      </c>
    </row>
    <row r="8586" spans="1:13">
      <c r="A8586" s="4">
        <v>2008</v>
      </c>
      <c r="B8586" s="5" t="s">
        <v>299</v>
      </c>
      <c r="C8586" s="5" t="s">
        <v>307</v>
      </c>
      <c r="D8586" s="5" t="s">
        <v>16</v>
      </c>
      <c r="E8586" s="5">
        <v>88900</v>
      </c>
      <c r="F8586" s="6">
        <v>3782.56</v>
      </c>
      <c r="H8586" s="15" t="str">
        <f t="shared" si="804"/>
        <v>High</v>
      </c>
      <c r="I8586" s="11" t="str">
        <f t="shared" si="805"/>
        <v>Large</v>
      </c>
      <c r="J8586" s="11" t="str">
        <f t="shared" si="806"/>
        <v>Central</v>
      </c>
      <c r="K8586" s="11" t="str">
        <f t="shared" si="807"/>
        <v>2000s</v>
      </c>
      <c r="L8586" s="11" t="str">
        <f t="shared" si="808"/>
        <v>Cereal</v>
      </c>
      <c r="M8586" s="18">
        <f t="shared" si="809"/>
        <v>4.254848143982002E-2</v>
      </c>
    </row>
    <row r="8587" spans="1:13">
      <c r="A8587" s="4">
        <v>2008</v>
      </c>
      <c r="B8587" s="5" t="s">
        <v>299</v>
      </c>
      <c r="C8587" s="5" t="s">
        <v>307</v>
      </c>
      <c r="D8587" s="5" t="s">
        <v>17</v>
      </c>
      <c r="E8587" s="5">
        <v>5170</v>
      </c>
      <c r="F8587" s="6">
        <v>471.95</v>
      </c>
      <c r="H8587" s="15" t="str">
        <f t="shared" si="804"/>
        <v>Low</v>
      </c>
      <c r="I8587" s="11" t="str">
        <f t="shared" si="805"/>
        <v>Large</v>
      </c>
      <c r="J8587" s="11" t="str">
        <f t="shared" si="806"/>
        <v>Central</v>
      </c>
      <c r="K8587" s="11" t="str">
        <f t="shared" si="807"/>
        <v>2000s</v>
      </c>
      <c r="L8587" s="11" t="str">
        <f t="shared" si="808"/>
        <v>Pulse</v>
      </c>
      <c r="M8587" s="18">
        <f t="shared" si="809"/>
        <v>9.1286266924564791E-2</v>
      </c>
    </row>
    <row r="8588" spans="1:13">
      <c r="A8588" s="4">
        <v>2008</v>
      </c>
      <c r="B8588" s="5" t="s">
        <v>299</v>
      </c>
      <c r="C8588" s="5" t="s">
        <v>307</v>
      </c>
      <c r="D8588" s="5" t="s">
        <v>18</v>
      </c>
      <c r="E8588" s="5">
        <v>12880</v>
      </c>
      <c r="F8588" s="6">
        <v>708.85</v>
      </c>
      <c r="H8588" s="15" t="str">
        <f t="shared" si="804"/>
        <v>Low</v>
      </c>
      <c r="I8588" s="11" t="str">
        <f t="shared" si="805"/>
        <v>Large</v>
      </c>
      <c r="J8588" s="11" t="str">
        <f t="shared" si="806"/>
        <v>Central</v>
      </c>
      <c r="K8588" s="11" t="str">
        <f t="shared" si="807"/>
        <v>2000s</v>
      </c>
      <c r="L8588" s="11" t="str">
        <f t="shared" si="808"/>
        <v>Fiber</v>
      </c>
      <c r="M8588" s="18">
        <f t="shared" si="809"/>
        <v>5.5034937888198757E-2</v>
      </c>
    </row>
    <row r="8589" spans="1:13">
      <c r="A8589" s="4">
        <v>2009</v>
      </c>
      <c r="B8589" s="5" t="s">
        <v>299</v>
      </c>
      <c r="C8589" s="5" t="s">
        <v>307</v>
      </c>
      <c r="D8589" s="5" t="s">
        <v>15</v>
      </c>
      <c r="E8589" s="5">
        <v>442980</v>
      </c>
      <c r="F8589" s="6">
        <v>1394.71</v>
      </c>
      <c r="H8589" s="15" t="str">
        <f t="shared" si="804"/>
        <v>Medium</v>
      </c>
      <c r="I8589" s="11" t="str">
        <f t="shared" si="805"/>
        <v>Large</v>
      </c>
      <c r="J8589" s="11" t="str">
        <f t="shared" si="806"/>
        <v>Central</v>
      </c>
      <c r="K8589" s="11" t="str">
        <f t="shared" si="807"/>
        <v>2000s</v>
      </c>
      <c r="L8589" s="11" t="str">
        <f t="shared" si="808"/>
        <v>Cereal</v>
      </c>
      <c r="M8589" s="18">
        <f t="shared" si="809"/>
        <v>3.1484717142986141E-3</v>
      </c>
    </row>
    <row r="8590" spans="1:13">
      <c r="A8590" s="4">
        <v>2009</v>
      </c>
      <c r="B8590" s="5" t="s">
        <v>299</v>
      </c>
      <c r="C8590" s="5" t="s">
        <v>307</v>
      </c>
      <c r="D8590" s="5" t="s">
        <v>16</v>
      </c>
      <c r="E8590" s="5">
        <v>93190</v>
      </c>
      <c r="F8590" s="6">
        <v>3150.98</v>
      </c>
      <c r="H8590" s="15" t="str">
        <f t="shared" si="804"/>
        <v>High</v>
      </c>
      <c r="I8590" s="11" t="str">
        <f t="shared" si="805"/>
        <v>Large</v>
      </c>
      <c r="J8590" s="11" t="str">
        <f t="shared" si="806"/>
        <v>Central</v>
      </c>
      <c r="K8590" s="11" t="str">
        <f t="shared" si="807"/>
        <v>2000s</v>
      </c>
      <c r="L8590" s="11" t="str">
        <f t="shared" si="808"/>
        <v>Cereal</v>
      </c>
      <c r="M8590" s="18">
        <f t="shared" si="809"/>
        <v>3.3812426225989914E-2</v>
      </c>
    </row>
    <row r="8591" spans="1:13">
      <c r="A8591" s="4">
        <v>2009</v>
      </c>
      <c r="B8591" s="5" t="s">
        <v>299</v>
      </c>
      <c r="C8591" s="5" t="s">
        <v>307</v>
      </c>
      <c r="D8591" s="5" t="s">
        <v>17</v>
      </c>
      <c r="E8591" s="5">
        <v>6930</v>
      </c>
      <c r="F8591" s="6">
        <v>512.27</v>
      </c>
      <c r="H8591" s="15" t="str">
        <f t="shared" si="804"/>
        <v>Low</v>
      </c>
      <c r="I8591" s="11" t="str">
        <f t="shared" si="805"/>
        <v>Large</v>
      </c>
      <c r="J8591" s="11" t="str">
        <f t="shared" si="806"/>
        <v>Central</v>
      </c>
      <c r="K8591" s="11" t="str">
        <f t="shared" si="807"/>
        <v>2000s</v>
      </c>
      <c r="L8591" s="11" t="str">
        <f t="shared" si="808"/>
        <v>Pulse</v>
      </c>
      <c r="M8591" s="18">
        <f t="shared" si="809"/>
        <v>7.3920634920634914E-2</v>
      </c>
    </row>
    <row r="8592" spans="1:13">
      <c r="A8592" s="4">
        <v>2009</v>
      </c>
      <c r="B8592" s="5" t="s">
        <v>299</v>
      </c>
      <c r="C8592" s="5" t="s">
        <v>307</v>
      </c>
      <c r="D8592" s="5" t="s">
        <v>18</v>
      </c>
      <c r="E8592" s="5">
        <v>12470</v>
      </c>
      <c r="F8592" s="6">
        <v>748.2</v>
      </c>
      <c r="H8592" s="15" t="str">
        <f t="shared" si="804"/>
        <v>Low</v>
      </c>
      <c r="I8592" s="11" t="str">
        <f t="shared" si="805"/>
        <v>Large</v>
      </c>
      <c r="J8592" s="11" t="str">
        <f t="shared" si="806"/>
        <v>Central</v>
      </c>
      <c r="K8592" s="11" t="str">
        <f t="shared" si="807"/>
        <v>2000s</v>
      </c>
      <c r="L8592" s="11" t="str">
        <f t="shared" si="808"/>
        <v>Fiber</v>
      </c>
      <c r="M8592" s="18">
        <f t="shared" si="809"/>
        <v>6.0000000000000005E-2</v>
      </c>
    </row>
    <row r="8593" spans="1:13">
      <c r="A8593" s="4">
        <v>2010</v>
      </c>
      <c r="B8593" s="5" t="s">
        <v>299</v>
      </c>
      <c r="C8593" s="5" t="s">
        <v>307</v>
      </c>
      <c r="D8593" s="5" t="s">
        <v>15</v>
      </c>
      <c r="E8593" s="5">
        <v>439010</v>
      </c>
      <c r="F8593" s="6">
        <v>1990.82</v>
      </c>
      <c r="H8593" s="15" t="str">
        <f t="shared" si="804"/>
        <v>Medium</v>
      </c>
      <c r="I8593" s="11" t="str">
        <f t="shared" si="805"/>
        <v>Large</v>
      </c>
      <c r="J8593" s="11" t="str">
        <f t="shared" si="806"/>
        <v>Central</v>
      </c>
      <c r="K8593" s="11" t="str">
        <f t="shared" si="807"/>
        <v>2010s</v>
      </c>
      <c r="L8593" s="11" t="str">
        <f t="shared" si="808"/>
        <v>Cereal</v>
      </c>
      <c r="M8593" s="18">
        <f t="shared" si="809"/>
        <v>4.5347941960319806E-3</v>
      </c>
    </row>
    <row r="8594" spans="1:13">
      <c r="A8594" s="4">
        <v>2010</v>
      </c>
      <c r="B8594" s="5" t="s">
        <v>299</v>
      </c>
      <c r="C8594" s="5" t="s">
        <v>307</v>
      </c>
      <c r="D8594" s="5" t="s">
        <v>16</v>
      </c>
      <c r="E8594" s="5">
        <v>108720</v>
      </c>
      <c r="F8594" s="6">
        <v>3594.65</v>
      </c>
      <c r="H8594" s="15" t="str">
        <f t="shared" si="804"/>
        <v>High</v>
      </c>
      <c r="I8594" s="11" t="str">
        <f t="shared" si="805"/>
        <v>Large</v>
      </c>
      <c r="J8594" s="11" t="str">
        <f t="shared" si="806"/>
        <v>Central</v>
      </c>
      <c r="K8594" s="11" t="str">
        <f t="shared" si="807"/>
        <v>2010s</v>
      </c>
      <c r="L8594" s="11" t="str">
        <f t="shared" si="808"/>
        <v>Cereal</v>
      </c>
      <c r="M8594" s="18">
        <f t="shared" si="809"/>
        <v>3.3063373804267847E-2</v>
      </c>
    </row>
    <row r="8595" spans="1:13">
      <c r="A8595" s="4">
        <v>2010</v>
      </c>
      <c r="B8595" s="5" t="s">
        <v>299</v>
      </c>
      <c r="C8595" s="5" t="s">
        <v>307</v>
      </c>
      <c r="D8595" s="5" t="s">
        <v>17</v>
      </c>
      <c r="E8595" s="5">
        <v>6290</v>
      </c>
      <c r="F8595" s="6">
        <v>543.72</v>
      </c>
      <c r="H8595" s="15" t="str">
        <f t="shared" si="804"/>
        <v>Low</v>
      </c>
      <c r="I8595" s="11" t="str">
        <f t="shared" si="805"/>
        <v>Large</v>
      </c>
      <c r="J8595" s="11" t="str">
        <f t="shared" si="806"/>
        <v>Central</v>
      </c>
      <c r="K8595" s="11" t="str">
        <f t="shared" si="807"/>
        <v>2010s</v>
      </c>
      <c r="L8595" s="11" t="str">
        <f t="shared" si="808"/>
        <v>Pulse</v>
      </c>
      <c r="M8595" s="18">
        <f t="shared" si="809"/>
        <v>8.6441971383147853E-2</v>
      </c>
    </row>
    <row r="8596" spans="1:13">
      <c r="A8596" s="4">
        <v>2010</v>
      </c>
      <c r="B8596" s="5" t="s">
        <v>299</v>
      </c>
      <c r="C8596" s="5" t="s">
        <v>307</v>
      </c>
      <c r="D8596" s="5" t="s">
        <v>18</v>
      </c>
      <c r="E8596" s="5">
        <v>13430</v>
      </c>
      <c r="F8596" s="6">
        <v>434.1</v>
      </c>
      <c r="H8596" s="15" t="str">
        <f t="shared" si="804"/>
        <v>Low</v>
      </c>
      <c r="I8596" s="11" t="str">
        <f t="shared" si="805"/>
        <v>Large</v>
      </c>
      <c r="J8596" s="11" t="str">
        <f t="shared" si="806"/>
        <v>Central</v>
      </c>
      <c r="K8596" s="11" t="str">
        <f t="shared" si="807"/>
        <v>2010s</v>
      </c>
      <c r="L8596" s="11" t="str">
        <f t="shared" si="808"/>
        <v>Fiber</v>
      </c>
      <c r="M8596" s="18">
        <f t="shared" si="809"/>
        <v>3.2323157110945647E-2</v>
      </c>
    </row>
    <row r="8597" spans="1:13">
      <c r="A8597" s="4">
        <v>2011</v>
      </c>
      <c r="B8597" s="5" t="s">
        <v>299</v>
      </c>
      <c r="C8597" s="5" t="s">
        <v>307</v>
      </c>
      <c r="D8597" s="5" t="s">
        <v>15</v>
      </c>
      <c r="E8597" s="5">
        <v>411180</v>
      </c>
      <c r="F8597" s="6">
        <v>973.66</v>
      </c>
      <c r="H8597" s="15" t="str">
        <f t="shared" si="804"/>
        <v>Low</v>
      </c>
      <c r="I8597" s="11" t="str">
        <f t="shared" si="805"/>
        <v>Large</v>
      </c>
      <c r="J8597" s="11" t="str">
        <f t="shared" si="806"/>
        <v>Central</v>
      </c>
      <c r="K8597" s="11" t="str">
        <f t="shared" si="807"/>
        <v>2010s</v>
      </c>
      <c r="L8597" s="11" t="str">
        <f t="shared" si="808"/>
        <v>Cereal</v>
      </c>
      <c r="M8597" s="18">
        <f t="shared" si="809"/>
        <v>2.3679653679653679E-3</v>
      </c>
    </row>
    <row r="8598" spans="1:13">
      <c r="A8598" s="4">
        <v>2011</v>
      </c>
      <c r="B8598" s="5" t="s">
        <v>299</v>
      </c>
      <c r="C8598" s="5" t="s">
        <v>307</v>
      </c>
      <c r="D8598" s="5" t="s">
        <v>16</v>
      </c>
      <c r="E8598" s="5">
        <v>113280</v>
      </c>
      <c r="F8598" s="6">
        <v>2823.8</v>
      </c>
      <c r="H8598" s="15" t="str">
        <f t="shared" si="804"/>
        <v>Medium</v>
      </c>
      <c r="I8598" s="11" t="str">
        <f t="shared" si="805"/>
        <v>Large</v>
      </c>
      <c r="J8598" s="11" t="str">
        <f t="shared" si="806"/>
        <v>Central</v>
      </c>
      <c r="K8598" s="11" t="str">
        <f t="shared" si="807"/>
        <v>2010s</v>
      </c>
      <c r="L8598" s="11" t="str">
        <f t="shared" si="808"/>
        <v>Cereal</v>
      </c>
      <c r="M8598" s="18">
        <f t="shared" si="809"/>
        <v>2.4927612994350284E-2</v>
      </c>
    </row>
    <row r="8599" spans="1:13">
      <c r="A8599" s="4">
        <v>2011</v>
      </c>
      <c r="B8599" s="5" t="s">
        <v>299</v>
      </c>
      <c r="C8599" s="5" t="s">
        <v>307</v>
      </c>
      <c r="D8599" s="5" t="s">
        <v>17</v>
      </c>
      <c r="E8599" s="5">
        <v>5310</v>
      </c>
      <c r="F8599" s="6">
        <v>523.54</v>
      </c>
      <c r="H8599" s="15" t="str">
        <f t="shared" si="804"/>
        <v>Low</v>
      </c>
      <c r="I8599" s="11" t="str">
        <f t="shared" si="805"/>
        <v>Large</v>
      </c>
      <c r="J8599" s="11" t="str">
        <f t="shared" si="806"/>
        <v>Central</v>
      </c>
      <c r="K8599" s="11" t="str">
        <f t="shared" si="807"/>
        <v>2010s</v>
      </c>
      <c r="L8599" s="11" t="str">
        <f t="shared" si="808"/>
        <v>Pulse</v>
      </c>
      <c r="M8599" s="18">
        <f t="shared" si="809"/>
        <v>9.8595103578154417E-2</v>
      </c>
    </row>
    <row r="8600" spans="1:13">
      <c r="A8600" s="4">
        <v>2011</v>
      </c>
      <c r="B8600" s="5" t="s">
        <v>299</v>
      </c>
      <c r="C8600" s="5" t="s">
        <v>307</v>
      </c>
      <c r="D8600" s="5" t="s">
        <v>18</v>
      </c>
      <c r="E8600" s="5">
        <v>21700</v>
      </c>
      <c r="F8600" s="6">
        <v>388.48</v>
      </c>
      <c r="H8600" s="15" t="str">
        <f t="shared" si="804"/>
        <v>Low</v>
      </c>
      <c r="I8600" s="11" t="str">
        <f t="shared" si="805"/>
        <v>Large</v>
      </c>
      <c r="J8600" s="11" t="str">
        <f t="shared" si="806"/>
        <v>Central</v>
      </c>
      <c r="K8600" s="11" t="str">
        <f t="shared" si="807"/>
        <v>2010s</v>
      </c>
      <c r="L8600" s="11" t="str">
        <f t="shared" si="808"/>
        <v>Fiber</v>
      </c>
      <c r="M8600" s="18">
        <f t="shared" si="809"/>
        <v>1.790230414746544E-2</v>
      </c>
    </row>
    <row r="8601" spans="1:13">
      <c r="A8601" s="4">
        <v>2012</v>
      </c>
      <c r="B8601" s="5" t="s">
        <v>299</v>
      </c>
      <c r="C8601" s="5" t="s">
        <v>307</v>
      </c>
      <c r="D8601" s="5" t="s">
        <v>15</v>
      </c>
      <c r="E8601" s="5">
        <v>417650</v>
      </c>
      <c r="F8601" s="6">
        <v>2085.79</v>
      </c>
      <c r="H8601" s="15" t="str">
        <f t="shared" si="804"/>
        <v>Medium</v>
      </c>
      <c r="I8601" s="11" t="str">
        <f t="shared" si="805"/>
        <v>Large</v>
      </c>
      <c r="J8601" s="11" t="str">
        <f t="shared" si="806"/>
        <v>Central</v>
      </c>
      <c r="K8601" s="11" t="str">
        <f t="shared" si="807"/>
        <v>2010s</v>
      </c>
      <c r="L8601" s="11" t="str">
        <f t="shared" si="808"/>
        <v>Cereal</v>
      </c>
      <c r="M8601" s="18">
        <f t="shared" si="809"/>
        <v>4.9941099006345028E-3</v>
      </c>
    </row>
    <row r="8602" spans="1:13">
      <c r="A8602" s="4">
        <v>2012</v>
      </c>
      <c r="B8602" s="5" t="s">
        <v>299</v>
      </c>
      <c r="C8602" s="5" t="s">
        <v>307</v>
      </c>
      <c r="D8602" s="5" t="s">
        <v>16</v>
      </c>
      <c r="E8602" s="5">
        <v>124930</v>
      </c>
      <c r="F8602" s="6">
        <v>2818.3</v>
      </c>
      <c r="H8602" s="15" t="str">
        <f t="shared" si="804"/>
        <v>Medium</v>
      </c>
      <c r="I8602" s="11" t="str">
        <f t="shared" si="805"/>
        <v>Large</v>
      </c>
      <c r="J8602" s="11" t="str">
        <f t="shared" si="806"/>
        <v>Central</v>
      </c>
      <c r="K8602" s="11" t="str">
        <f t="shared" si="807"/>
        <v>2010s</v>
      </c>
      <c r="L8602" s="11" t="str">
        <f t="shared" si="808"/>
        <v>Cereal</v>
      </c>
      <c r="M8602" s="18">
        <f t="shared" si="809"/>
        <v>2.255903305851277E-2</v>
      </c>
    </row>
    <row r="8603" spans="1:13">
      <c r="A8603" s="4">
        <v>2012</v>
      </c>
      <c r="B8603" s="5" t="s">
        <v>299</v>
      </c>
      <c r="C8603" s="5" t="s">
        <v>307</v>
      </c>
      <c r="D8603" s="5" t="s">
        <v>17</v>
      </c>
      <c r="E8603" s="5">
        <v>6130</v>
      </c>
      <c r="F8603" s="6">
        <v>549.76</v>
      </c>
      <c r="H8603" s="15" t="str">
        <f t="shared" si="804"/>
        <v>Low</v>
      </c>
      <c r="I8603" s="11" t="str">
        <f t="shared" si="805"/>
        <v>Large</v>
      </c>
      <c r="J8603" s="11" t="str">
        <f t="shared" si="806"/>
        <v>Central</v>
      </c>
      <c r="K8603" s="11" t="str">
        <f t="shared" si="807"/>
        <v>2010s</v>
      </c>
      <c r="L8603" s="11" t="str">
        <f t="shared" si="808"/>
        <v>Pulse</v>
      </c>
      <c r="M8603" s="18">
        <f t="shared" si="809"/>
        <v>8.9683523654159866E-2</v>
      </c>
    </row>
    <row r="8604" spans="1:13">
      <c r="A8604" s="4">
        <v>2012</v>
      </c>
      <c r="B8604" s="5" t="s">
        <v>299</v>
      </c>
      <c r="C8604" s="5" t="s">
        <v>307</v>
      </c>
      <c r="D8604" s="5" t="s">
        <v>18</v>
      </c>
      <c r="E8604" s="5">
        <v>25790</v>
      </c>
      <c r="F8604" s="6">
        <v>509.5</v>
      </c>
      <c r="H8604" s="15" t="str">
        <f t="shared" si="804"/>
        <v>Low</v>
      </c>
      <c r="I8604" s="11" t="str">
        <f t="shared" si="805"/>
        <v>Large</v>
      </c>
      <c r="J8604" s="11" t="str">
        <f t="shared" si="806"/>
        <v>Central</v>
      </c>
      <c r="K8604" s="11" t="str">
        <f t="shared" si="807"/>
        <v>2010s</v>
      </c>
      <c r="L8604" s="11" t="str">
        <f t="shared" si="808"/>
        <v>Fiber</v>
      </c>
      <c r="M8604" s="18">
        <f t="shared" si="809"/>
        <v>1.9755719271035286E-2</v>
      </c>
    </row>
    <row r="8605" spans="1:13">
      <c r="A8605" s="4">
        <v>2013</v>
      </c>
      <c r="B8605" s="5" t="s">
        <v>299</v>
      </c>
      <c r="C8605" s="5" t="s">
        <v>307</v>
      </c>
      <c r="D8605" s="5" t="s">
        <v>15</v>
      </c>
      <c r="E8605" s="5">
        <v>446810</v>
      </c>
      <c r="F8605" s="6">
        <v>2505.29</v>
      </c>
      <c r="H8605" s="15" t="str">
        <f t="shared" si="804"/>
        <v>Medium</v>
      </c>
      <c r="I8605" s="11" t="str">
        <f t="shared" si="805"/>
        <v>Large</v>
      </c>
      <c r="J8605" s="11" t="str">
        <f t="shared" si="806"/>
        <v>Central</v>
      </c>
      <c r="K8605" s="11" t="str">
        <f t="shared" si="807"/>
        <v>2010s</v>
      </c>
      <c r="L8605" s="11" t="str">
        <f t="shared" si="808"/>
        <v>Cereal</v>
      </c>
      <c r="M8605" s="18">
        <f t="shared" si="809"/>
        <v>5.6070589288511894E-3</v>
      </c>
    </row>
    <row r="8606" spans="1:13">
      <c r="A8606" s="4">
        <v>2013</v>
      </c>
      <c r="B8606" s="5" t="s">
        <v>299</v>
      </c>
      <c r="C8606" s="5" t="s">
        <v>307</v>
      </c>
      <c r="D8606" s="5" t="s">
        <v>16</v>
      </c>
      <c r="E8606" s="5">
        <v>124750</v>
      </c>
      <c r="F8606" s="6">
        <v>3189.9</v>
      </c>
      <c r="H8606" s="15" t="str">
        <f t="shared" si="804"/>
        <v>High</v>
      </c>
      <c r="I8606" s="11" t="str">
        <f t="shared" si="805"/>
        <v>Large</v>
      </c>
      <c r="J8606" s="11" t="str">
        <f t="shared" si="806"/>
        <v>Central</v>
      </c>
      <c r="K8606" s="11" t="str">
        <f t="shared" si="807"/>
        <v>2010s</v>
      </c>
      <c r="L8606" s="11" t="str">
        <f t="shared" si="808"/>
        <v>Cereal</v>
      </c>
      <c r="M8606" s="18">
        <f t="shared" si="809"/>
        <v>2.5570340681362727E-2</v>
      </c>
    </row>
    <row r="8607" spans="1:13">
      <c r="A8607" s="4">
        <v>2013</v>
      </c>
      <c r="B8607" s="5" t="s">
        <v>299</v>
      </c>
      <c r="C8607" s="5" t="s">
        <v>307</v>
      </c>
      <c r="D8607" s="5" t="s">
        <v>17</v>
      </c>
      <c r="E8607" s="5">
        <v>5240</v>
      </c>
      <c r="F8607" s="6">
        <v>614.5</v>
      </c>
      <c r="H8607" s="15" t="str">
        <f t="shared" si="804"/>
        <v>Low</v>
      </c>
      <c r="I8607" s="11" t="str">
        <f t="shared" si="805"/>
        <v>Large</v>
      </c>
      <c r="J8607" s="11" t="str">
        <f t="shared" si="806"/>
        <v>Central</v>
      </c>
      <c r="K8607" s="11" t="str">
        <f t="shared" si="807"/>
        <v>2010s</v>
      </c>
      <c r="L8607" s="11" t="str">
        <f t="shared" si="808"/>
        <v>Pulse</v>
      </c>
      <c r="M8607" s="18">
        <f t="shared" si="809"/>
        <v>0.11727099236641221</v>
      </c>
    </row>
    <row r="8608" spans="1:13">
      <c r="A8608" s="4">
        <v>2013</v>
      </c>
      <c r="B8608" s="5" t="s">
        <v>299</v>
      </c>
      <c r="C8608" s="5" t="s">
        <v>307</v>
      </c>
      <c r="D8608" s="5" t="s">
        <v>18</v>
      </c>
      <c r="E8608" s="5">
        <v>27890</v>
      </c>
      <c r="F8608" s="6">
        <v>498.75</v>
      </c>
      <c r="H8608" s="15" t="str">
        <f t="shared" si="804"/>
        <v>Low</v>
      </c>
      <c r="I8608" s="11" t="str">
        <f t="shared" si="805"/>
        <v>Large</v>
      </c>
      <c r="J8608" s="11" t="str">
        <f t="shared" si="806"/>
        <v>Central</v>
      </c>
      <c r="K8608" s="11" t="str">
        <f t="shared" si="807"/>
        <v>2010s</v>
      </c>
      <c r="L8608" s="11" t="str">
        <f t="shared" si="808"/>
        <v>Fiber</v>
      </c>
      <c r="M8608" s="18">
        <f t="shared" si="809"/>
        <v>1.7882753675152383E-2</v>
      </c>
    </row>
    <row r="8609" spans="1:13">
      <c r="A8609" s="4">
        <v>2014</v>
      </c>
      <c r="B8609" s="5" t="s">
        <v>299</v>
      </c>
      <c r="C8609" s="5" t="s">
        <v>307</v>
      </c>
      <c r="D8609" s="5" t="s">
        <v>15</v>
      </c>
      <c r="E8609" s="5">
        <v>449920</v>
      </c>
      <c r="F8609" s="6">
        <v>2175.23</v>
      </c>
      <c r="H8609" s="15" t="str">
        <f t="shared" si="804"/>
        <v>Medium</v>
      </c>
      <c r="I8609" s="11" t="str">
        <f t="shared" si="805"/>
        <v>Large</v>
      </c>
      <c r="J8609" s="11" t="str">
        <f t="shared" si="806"/>
        <v>Central</v>
      </c>
      <c r="K8609" s="11" t="str">
        <f t="shared" si="807"/>
        <v>2010s</v>
      </c>
      <c r="L8609" s="11" t="str">
        <f t="shared" si="808"/>
        <v>Cereal</v>
      </c>
      <c r="M8609" s="18">
        <f t="shared" si="809"/>
        <v>4.8347039473684208E-3</v>
      </c>
    </row>
    <row r="8610" spans="1:13">
      <c r="A8610" s="4">
        <v>2014</v>
      </c>
      <c r="B8610" s="5" t="s">
        <v>299</v>
      </c>
      <c r="C8610" s="5" t="s">
        <v>307</v>
      </c>
      <c r="D8610" s="5" t="s">
        <v>16</v>
      </c>
      <c r="E8610" s="5">
        <v>123290</v>
      </c>
      <c r="F8610" s="6">
        <v>3167.41</v>
      </c>
      <c r="H8610" s="15" t="str">
        <f t="shared" si="804"/>
        <v>High</v>
      </c>
      <c r="I8610" s="11" t="str">
        <f t="shared" si="805"/>
        <v>Large</v>
      </c>
      <c r="J8610" s="11" t="str">
        <f t="shared" si="806"/>
        <v>Central</v>
      </c>
      <c r="K8610" s="11" t="str">
        <f t="shared" si="807"/>
        <v>2010s</v>
      </c>
      <c r="L8610" s="11" t="str">
        <f t="shared" si="808"/>
        <v>Cereal</v>
      </c>
      <c r="M8610" s="18">
        <f t="shared" si="809"/>
        <v>2.5690729175115581E-2</v>
      </c>
    </row>
    <row r="8611" spans="1:13">
      <c r="A8611" s="4">
        <v>2014</v>
      </c>
      <c r="B8611" s="5" t="s">
        <v>299</v>
      </c>
      <c r="C8611" s="5" t="s">
        <v>307</v>
      </c>
      <c r="D8611" s="5" t="s">
        <v>17</v>
      </c>
      <c r="E8611" s="5">
        <v>5300</v>
      </c>
      <c r="F8611" s="6">
        <v>618.87</v>
      </c>
      <c r="H8611" s="15" t="str">
        <f t="shared" si="804"/>
        <v>Low</v>
      </c>
      <c r="I8611" s="11" t="str">
        <f t="shared" si="805"/>
        <v>Large</v>
      </c>
      <c r="J8611" s="11" t="str">
        <f t="shared" si="806"/>
        <v>Central</v>
      </c>
      <c r="K8611" s="11" t="str">
        <f t="shared" si="807"/>
        <v>2010s</v>
      </c>
      <c r="L8611" s="11" t="str">
        <f t="shared" si="808"/>
        <v>Pulse</v>
      </c>
      <c r="M8611" s="18">
        <f t="shared" si="809"/>
        <v>0.11676792452830188</v>
      </c>
    </row>
    <row r="8612" spans="1:13">
      <c r="A8612" s="4">
        <v>2014</v>
      </c>
      <c r="B8612" s="5" t="s">
        <v>299</v>
      </c>
      <c r="C8612" s="5" t="s">
        <v>307</v>
      </c>
      <c r="D8612" s="5" t="s">
        <v>18</v>
      </c>
      <c r="E8612" s="5">
        <v>28920</v>
      </c>
      <c r="F8612" s="6">
        <v>488.24</v>
      </c>
      <c r="H8612" s="15" t="str">
        <f t="shared" si="804"/>
        <v>Low</v>
      </c>
      <c r="I8612" s="11" t="str">
        <f t="shared" si="805"/>
        <v>Large</v>
      </c>
      <c r="J8612" s="11" t="str">
        <f t="shared" si="806"/>
        <v>Central</v>
      </c>
      <c r="K8612" s="11" t="str">
        <f t="shared" si="807"/>
        <v>2010s</v>
      </c>
      <c r="L8612" s="11" t="str">
        <f t="shared" si="808"/>
        <v>Fiber</v>
      </c>
      <c r="M8612" s="18">
        <f t="shared" si="809"/>
        <v>1.6882434301521438E-2</v>
      </c>
    </row>
    <row r="8613" spans="1:13">
      <c r="A8613" s="4">
        <v>2015</v>
      </c>
      <c r="B8613" s="5" t="s">
        <v>299</v>
      </c>
      <c r="C8613" s="5" t="s">
        <v>307</v>
      </c>
      <c r="D8613" s="5" t="s">
        <v>15</v>
      </c>
      <c r="E8613" s="5">
        <v>410450</v>
      </c>
      <c r="F8613" s="6">
        <v>1484.05</v>
      </c>
      <c r="H8613" s="15" t="str">
        <f t="shared" si="804"/>
        <v>Medium</v>
      </c>
      <c r="I8613" s="11" t="str">
        <f t="shared" si="805"/>
        <v>Large</v>
      </c>
      <c r="J8613" s="11" t="str">
        <f t="shared" si="806"/>
        <v>Central</v>
      </c>
      <c r="K8613" s="11" t="str">
        <f t="shared" si="807"/>
        <v>2010s</v>
      </c>
      <c r="L8613" s="11" t="str">
        <f t="shared" si="808"/>
        <v>Cereal</v>
      </c>
      <c r="M8613" s="18">
        <f t="shared" si="809"/>
        <v>3.6156657327323666E-3</v>
      </c>
    </row>
    <row r="8614" spans="1:13">
      <c r="A8614" s="4">
        <v>2015</v>
      </c>
      <c r="B8614" s="5" t="s">
        <v>299</v>
      </c>
      <c r="C8614" s="5" t="s">
        <v>307</v>
      </c>
      <c r="D8614" s="5" t="s">
        <v>16</v>
      </c>
      <c r="E8614" s="5">
        <v>97430</v>
      </c>
      <c r="F8614" s="6">
        <v>3184.65</v>
      </c>
      <c r="H8614" s="15" t="str">
        <f t="shared" si="804"/>
        <v>High</v>
      </c>
      <c r="I8614" s="11" t="str">
        <f t="shared" si="805"/>
        <v>Large</v>
      </c>
      <c r="J8614" s="11" t="str">
        <f t="shared" si="806"/>
        <v>Central</v>
      </c>
      <c r="K8614" s="11" t="str">
        <f t="shared" si="807"/>
        <v>2010s</v>
      </c>
      <c r="L8614" s="11" t="str">
        <f t="shared" si="808"/>
        <v>Cereal</v>
      </c>
      <c r="M8614" s="18">
        <f t="shared" si="809"/>
        <v>3.2686544185569127E-2</v>
      </c>
    </row>
    <row r="8615" spans="1:13">
      <c r="A8615" s="4">
        <v>2015</v>
      </c>
      <c r="B8615" s="5" t="s">
        <v>299</v>
      </c>
      <c r="C8615" s="5" t="s">
        <v>307</v>
      </c>
      <c r="D8615" s="5" t="s">
        <v>17</v>
      </c>
      <c r="E8615" s="5">
        <v>8770</v>
      </c>
      <c r="F8615" s="6">
        <v>648.79999999999995</v>
      </c>
      <c r="H8615" s="15" t="str">
        <f t="shared" si="804"/>
        <v>Low</v>
      </c>
      <c r="I8615" s="11" t="str">
        <f t="shared" si="805"/>
        <v>Large</v>
      </c>
      <c r="J8615" s="11" t="str">
        <f t="shared" si="806"/>
        <v>Central</v>
      </c>
      <c r="K8615" s="11" t="str">
        <f t="shared" si="807"/>
        <v>2010s</v>
      </c>
      <c r="L8615" s="11" t="str">
        <f t="shared" si="808"/>
        <v>Pulse</v>
      </c>
      <c r="M8615" s="18">
        <f t="shared" si="809"/>
        <v>7.3979475484606608E-2</v>
      </c>
    </row>
    <row r="8616" spans="1:13">
      <c r="A8616" s="4">
        <v>2015</v>
      </c>
      <c r="B8616" s="5" t="s">
        <v>299</v>
      </c>
      <c r="C8616" s="5" t="s">
        <v>307</v>
      </c>
      <c r="D8616" s="5" t="s">
        <v>18</v>
      </c>
      <c r="E8616" s="5">
        <v>30470</v>
      </c>
      <c r="F8616" s="6">
        <v>489.33</v>
      </c>
      <c r="H8616" s="15" t="str">
        <f t="shared" si="804"/>
        <v>Low</v>
      </c>
      <c r="I8616" s="11" t="str">
        <f t="shared" si="805"/>
        <v>Large</v>
      </c>
      <c r="J8616" s="11" t="str">
        <f t="shared" si="806"/>
        <v>Central</v>
      </c>
      <c r="K8616" s="11" t="str">
        <f t="shared" si="807"/>
        <v>2010s</v>
      </c>
      <c r="L8616" s="11" t="str">
        <f t="shared" si="808"/>
        <v>Fiber</v>
      </c>
      <c r="M8616" s="18">
        <f t="shared" si="809"/>
        <v>1.6059402691171645E-2</v>
      </c>
    </row>
    <row r="8617" spans="1:13">
      <c r="A8617" s="4">
        <v>2016</v>
      </c>
      <c r="B8617" s="5" t="s">
        <v>299</v>
      </c>
      <c r="C8617" s="5" t="s">
        <v>307</v>
      </c>
      <c r="D8617" s="5" t="s">
        <v>15</v>
      </c>
      <c r="E8617" s="5">
        <v>429650</v>
      </c>
      <c r="F8617" s="6">
        <v>2417.1999999999998</v>
      </c>
      <c r="H8617" s="15" t="str">
        <f t="shared" si="804"/>
        <v>Medium</v>
      </c>
      <c r="I8617" s="11" t="str">
        <f t="shared" si="805"/>
        <v>Large</v>
      </c>
      <c r="J8617" s="11" t="str">
        <f t="shared" si="806"/>
        <v>Central</v>
      </c>
      <c r="K8617" s="11" t="str">
        <f t="shared" si="807"/>
        <v>2010s</v>
      </c>
      <c r="L8617" s="11" t="str">
        <f t="shared" si="808"/>
        <v>Cereal</v>
      </c>
      <c r="M8617" s="18">
        <f t="shared" si="809"/>
        <v>5.6259746305132082E-3</v>
      </c>
    </row>
    <row r="8618" spans="1:13">
      <c r="A8618" s="4">
        <v>2016</v>
      </c>
      <c r="B8618" s="5" t="s">
        <v>299</v>
      </c>
      <c r="C8618" s="5" t="s">
        <v>307</v>
      </c>
      <c r="D8618" s="5" t="s">
        <v>16</v>
      </c>
      <c r="E8618" s="5">
        <v>113620</v>
      </c>
      <c r="F8618" s="6">
        <v>3231.03</v>
      </c>
      <c r="H8618" s="15" t="str">
        <f t="shared" si="804"/>
        <v>High</v>
      </c>
      <c r="I8618" s="11" t="str">
        <f t="shared" si="805"/>
        <v>Large</v>
      </c>
      <c r="J8618" s="11" t="str">
        <f t="shared" si="806"/>
        <v>Central</v>
      </c>
      <c r="K8618" s="11" t="str">
        <f t="shared" si="807"/>
        <v>2010s</v>
      </c>
      <c r="L8618" s="11" t="str">
        <f t="shared" si="808"/>
        <v>Cereal</v>
      </c>
      <c r="M8618" s="18">
        <f t="shared" si="809"/>
        <v>2.8437158950888931E-2</v>
      </c>
    </row>
    <row r="8619" spans="1:13">
      <c r="A8619" s="4">
        <v>2016</v>
      </c>
      <c r="B8619" s="5" t="s">
        <v>299</v>
      </c>
      <c r="C8619" s="5" t="s">
        <v>307</v>
      </c>
      <c r="D8619" s="5" t="s">
        <v>17</v>
      </c>
      <c r="E8619" s="5">
        <v>3430</v>
      </c>
      <c r="F8619" s="6">
        <v>664.72</v>
      </c>
      <c r="H8619" s="15" t="str">
        <f t="shared" si="804"/>
        <v>Low</v>
      </c>
      <c r="I8619" s="11" t="str">
        <f t="shared" si="805"/>
        <v>Medium</v>
      </c>
      <c r="J8619" s="11" t="str">
        <f t="shared" si="806"/>
        <v>Central</v>
      </c>
      <c r="K8619" s="11" t="str">
        <f t="shared" si="807"/>
        <v>2010s</v>
      </c>
      <c r="L8619" s="11" t="str">
        <f t="shared" si="808"/>
        <v>Pulse</v>
      </c>
      <c r="M8619" s="18">
        <f t="shared" si="809"/>
        <v>0.19379591836734694</v>
      </c>
    </row>
    <row r="8620" spans="1:13">
      <c r="A8620" s="4">
        <v>2016</v>
      </c>
      <c r="B8620" s="5" t="s">
        <v>299</v>
      </c>
      <c r="C8620" s="5" t="s">
        <v>307</v>
      </c>
      <c r="D8620" s="5" t="s">
        <v>18</v>
      </c>
      <c r="E8620" s="5">
        <v>32880</v>
      </c>
      <c r="F8620" s="6">
        <v>2795.32</v>
      </c>
      <c r="H8620" s="15" t="str">
        <f t="shared" si="804"/>
        <v>Medium</v>
      </c>
      <c r="I8620" s="11" t="str">
        <f t="shared" si="805"/>
        <v>Large</v>
      </c>
      <c r="J8620" s="11" t="str">
        <f t="shared" si="806"/>
        <v>Central</v>
      </c>
      <c r="K8620" s="11" t="str">
        <f t="shared" si="807"/>
        <v>2010s</v>
      </c>
      <c r="L8620" s="11" t="str">
        <f t="shared" si="808"/>
        <v>Fiber</v>
      </c>
      <c r="M8620" s="18">
        <f t="shared" si="809"/>
        <v>8.5015815085158153E-2</v>
      </c>
    </row>
    <row r="8621" spans="1:13">
      <c r="A8621" s="4">
        <v>2017</v>
      </c>
      <c r="B8621" s="5" t="s">
        <v>299</v>
      </c>
      <c r="C8621" s="5" t="s">
        <v>307</v>
      </c>
      <c r="D8621" s="5" t="s">
        <v>15</v>
      </c>
      <c r="E8621" s="5">
        <v>401480</v>
      </c>
      <c r="F8621" s="6">
        <v>2236.9699999999998</v>
      </c>
      <c r="H8621" s="15" t="str">
        <f t="shared" si="804"/>
        <v>Medium</v>
      </c>
      <c r="I8621" s="11" t="str">
        <f t="shared" si="805"/>
        <v>Large</v>
      </c>
      <c r="J8621" s="11" t="str">
        <f t="shared" si="806"/>
        <v>Central</v>
      </c>
      <c r="K8621" s="11" t="str">
        <f t="shared" si="807"/>
        <v>2010s</v>
      </c>
      <c r="L8621" s="11" t="str">
        <f t="shared" si="808"/>
        <v>Cereal</v>
      </c>
      <c r="M8621" s="18">
        <f t="shared" si="809"/>
        <v>5.5718093055693923E-3</v>
      </c>
    </row>
    <row r="8622" spans="1:13">
      <c r="A8622" s="4">
        <v>2017</v>
      </c>
      <c r="B8622" s="5" t="s">
        <v>299</v>
      </c>
      <c r="C8622" s="5" t="s">
        <v>307</v>
      </c>
      <c r="D8622" s="5" t="s">
        <v>16</v>
      </c>
      <c r="E8622" s="5">
        <v>112690</v>
      </c>
      <c r="F8622" s="6">
        <v>3203.12</v>
      </c>
      <c r="H8622" s="15" t="str">
        <f t="shared" si="804"/>
        <v>High</v>
      </c>
      <c r="I8622" s="11" t="str">
        <f t="shared" si="805"/>
        <v>Large</v>
      </c>
      <c r="J8622" s="11" t="str">
        <f t="shared" si="806"/>
        <v>Central</v>
      </c>
      <c r="K8622" s="11" t="str">
        <f t="shared" si="807"/>
        <v>2010s</v>
      </c>
      <c r="L8622" s="11" t="str">
        <f t="shared" si="808"/>
        <v>Cereal</v>
      </c>
      <c r="M8622" s="18">
        <f t="shared" si="809"/>
        <v>2.8424172508652052E-2</v>
      </c>
    </row>
    <row r="8623" spans="1:13">
      <c r="A8623" s="4">
        <v>2017</v>
      </c>
      <c r="B8623" s="5" t="s">
        <v>299</v>
      </c>
      <c r="C8623" s="5" t="s">
        <v>307</v>
      </c>
      <c r="D8623" s="5" t="s">
        <v>17</v>
      </c>
      <c r="E8623" s="5">
        <v>3600</v>
      </c>
      <c r="F8623" s="6">
        <v>680.56</v>
      </c>
      <c r="H8623" s="15" t="str">
        <f t="shared" si="804"/>
        <v>Low</v>
      </c>
      <c r="I8623" s="11" t="str">
        <f t="shared" si="805"/>
        <v>Medium</v>
      </c>
      <c r="J8623" s="11" t="str">
        <f t="shared" si="806"/>
        <v>Central</v>
      </c>
      <c r="K8623" s="11" t="str">
        <f t="shared" si="807"/>
        <v>2010s</v>
      </c>
      <c r="L8623" s="11" t="str">
        <f t="shared" si="808"/>
        <v>Pulse</v>
      </c>
      <c r="M8623" s="18">
        <f t="shared" si="809"/>
        <v>0.18904444444444443</v>
      </c>
    </row>
    <row r="8624" spans="1:13">
      <c r="A8624" s="4">
        <v>2017</v>
      </c>
      <c r="B8624" s="5" t="s">
        <v>299</v>
      </c>
      <c r="C8624" s="5" t="s">
        <v>307</v>
      </c>
      <c r="D8624" s="5" t="s">
        <v>18</v>
      </c>
      <c r="E8624" s="5">
        <v>34040</v>
      </c>
      <c r="F8624" s="6">
        <v>2823.74</v>
      </c>
      <c r="H8624" s="15" t="str">
        <f t="shared" si="804"/>
        <v>Medium</v>
      </c>
      <c r="I8624" s="11" t="str">
        <f t="shared" si="805"/>
        <v>Large</v>
      </c>
      <c r="J8624" s="11" t="str">
        <f t="shared" si="806"/>
        <v>Central</v>
      </c>
      <c r="K8624" s="11" t="str">
        <f t="shared" si="807"/>
        <v>2010s</v>
      </c>
      <c r="L8624" s="11" t="str">
        <f t="shared" si="808"/>
        <v>Fiber</v>
      </c>
      <c r="M8624" s="18">
        <f t="shared" si="809"/>
        <v>8.2953584018801402E-2</v>
      </c>
    </row>
    <row r="8625" spans="1:13">
      <c r="A8625" s="4">
        <v>2008</v>
      </c>
      <c r="B8625" s="5" t="s">
        <v>299</v>
      </c>
      <c r="C8625" s="5" t="s">
        <v>308</v>
      </c>
      <c r="D8625" s="5" t="s">
        <v>15</v>
      </c>
      <c r="E8625" s="5">
        <v>345190</v>
      </c>
      <c r="F8625" s="6">
        <v>1571.86</v>
      </c>
      <c r="H8625" s="15" t="str">
        <f t="shared" si="804"/>
        <v>Medium</v>
      </c>
      <c r="I8625" s="11" t="str">
        <f t="shared" si="805"/>
        <v>Large</v>
      </c>
      <c r="J8625" s="11" t="str">
        <f t="shared" si="806"/>
        <v>Central</v>
      </c>
      <c r="K8625" s="11" t="str">
        <f t="shared" si="807"/>
        <v>2000s</v>
      </c>
      <c r="L8625" s="11" t="str">
        <f t="shared" si="808"/>
        <v>Cereal</v>
      </c>
      <c r="M8625" s="18">
        <f t="shared" si="809"/>
        <v>4.5536081578261244E-3</v>
      </c>
    </row>
    <row r="8626" spans="1:13">
      <c r="A8626" s="4">
        <v>2008</v>
      </c>
      <c r="B8626" s="5" t="s">
        <v>299</v>
      </c>
      <c r="C8626" s="5" t="s">
        <v>308</v>
      </c>
      <c r="D8626" s="5" t="s">
        <v>16</v>
      </c>
      <c r="E8626" s="5">
        <v>13740</v>
      </c>
      <c r="F8626" s="6">
        <v>1184.1300000000001</v>
      </c>
      <c r="H8626" s="15" t="str">
        <f t="shared" si="804"/>
        <v>Medium</v>
      </c>
      <c r="I8626" s="11" t="str">
        <f t="shared" si="805"/>
        <v>Large</v>
      </c>
      <c r="J8626" s="11" t="str">
        <f t="shared" si="806"/>
        <v>Central</v>
      </c>
      <c r="K8626" s="11" t="str">
        <f t="shared" si="807"/>
        <v>2000s</v>
      </c>
      <c r="L8626" s="11" t="str">
        <f t="shared" si="808"/>
        <v>Cereal</v>
      </c>
      <c r="M8626" s="18">
        <f t="shared" si="809"/>
        <v>8.6181222707423594E-2</v>
      </c>
    </row>
    <row r="8627" spans="1:13">
      <c r="A8627" s="4">
        <v>2008</v>
      </c>
      <c r="B8627" s="5" t="s">
        <v>299</v>
      </c>
      <c r="C8627" s="5" t="s">
        <v>308</v>
      </c>
      <c r="D8627" s="5" t="s">
        <v>17</v>
      </c>
      <c r="E8627" s="5">
        <v>4540</v>
      </c>
      <c r="F8627" s="6">
        <v>795.15</v>
      </c>
      <c r="H8627" s="15" t="str">
        <f t="shared" si="804"/>
        <v>Low</v>
      </c>
      <c r="I8627" s="11" t="str">
        <f t="shared" si="805"/>
        <v>Medium</v>
      </c>
      <c r="J8627" s="11" t="str">
        <f t="shared" si="806"/>
        <v>Central</v>
      </c>
      <c r="K8627" s="11" t="str">
        <f t="shared" si="807"/>
        <v>2000s</v>
      </c>
      <c r="L8627" s="11" t="str">
        <f t="shared" si="808"/>
        <v>Pulse</v>
      </c>
      <c r="M8627" s="18">
        <f t="shared" si="809"/>
        <v>0.1751431718061674</v>
      </c>
    </row>
    <row r="8628" spans="1:13">
      <c r="A8628" s="4">
        <v>2009</v>
      </c>
      <c r="B8628" s="5" t="s">
        <v>299</v>
      </c>
      <c r="C8628" s="5" t="s">
        <v>308</v>
      </c>
      <c r="D8628" s="5" t="s">
        <v>15</v>
      </c>
      <c r="E8628" s="5">
        <v>328620</v>
      </c>
      <c r="F8628" s="6">
        <v>1395.9</v>
      </c>
      <c r="H8628" s="15" t="str">
        <f t="shared" si="804"/>
        <v>Medium</v>
      </c>
      <c r="I8628" s="11" t="str">
        <f t="shared" si="805"/>
        <v>Large</v>
      </c>
      <c r="J8628" s="11" t="str">
        <f t="shared" si="806"/>
        <v>Central</v>
      </c>
      <c r="K8628" s="11" t="str">
        <f t="shared" si="807"/>
        <v>2000s</v>
      </c>
      <c r="L8628" s="11" t="str">
        <f t="shared" si="808"/>
        <v>Cereal</v>
      </c>
      <c r="M8628" s="18">
        <f t="shared" si="809"/>
        <v>4.2477633741099148E-3</v>
      </c>
    </row>
    <row r="8629" spans="1:13">
      <c r="A8629" s="4">
        <v>2009</v>
      </c>
      <c r="B8629" s="5" t="s">
        <v>299</v>
      </c>
      <c r="C8629" s="5" t="s">
        <v>308</v>
      </c>
      <c r="D8629" s="5" t="s">
        <v>16</v>
      </c>
      <c r="E8629" s="5">
        <v>12970</v>
      </c>
      <c r="F8629" s="6">
        <v>1324.6</v>
      </c>
      <c r="H8629" s="15" t="str">
        <f t="shared" si="804"/>
        <v>Medium</v>
      </c>
      <c r="I8629" s="11" t="str">
        <f t="shared" si="805"/>
        <v>Large</v>
      </c>
      <c r="J8629" s="11" t="str">
        <f t="shared" si="806"/>
        <v>Central</v>
      </c>
      <c r="K8629" s="11" t="str">
        <f t="shared" si="807"/>
        <v>2000s</v>
      </c>
      <c r="L8629" s="11" t="str">
        <f t="shared" si="808"/>
        <v>Cereal</v>
      </c>
      <c r="M8629" s="18">
        <f t="shared" si="809"/>
        <v>0.10212798766383963</v>
      </c>
    </row>
    <row r="8630" spans="1:13">
      <c r="A8630" s="4">
        <v>2009</v>
      </c>
      <c r="B8630" s="5" t="s">
        <v>299</v>
      </c>
      <c r="C8630" s="5" t="s">
        <v>308</v>
      </c>
      <c r="D8630" s="5" t="s">
        <v>17</v>
      </c>
      <c r="E8630" s="5">
        <v>4990</v>
      </c>
      <c r="F8630" s="6">
        <v>809.62</v>
      </c>
      <c r="H8630" s="15" t="str">
        <f t="shared" si="804"/>
        <v>Low</v>
      </c>
      <c r="I8630" s="11" t="str">
        <f t="shared" si="805"/>
        <v>Medium</v>
      </c>
      <c r="J8630" s="11" t="str">
        <f t="shared" si="806"/>
        <v>Central</v>
      </c>
      <c r="K8630" s="11" t="str">
        <f t="shared" si="807"/>
        <v>2000s</v>
      </c>
      <c r="L8630" s="11" t="str">
        <f t="shared" si="808"/>
        <v>Pulse</v>
      </c>
      <c r="M8630" s="18">
        <f t="shared" si="809"/>
        <v>0.16224849699398797</v>
      </c>
    </row>
    <row r="8631" spans="1:13">
      <c r="A8631" s="4">
        <v>2010</v>
      </c>
      <c r="B8631" s="5" t="s">
        <v>299</v>
      </c>
      <c r="C8631" s="5" t="s">
        <v>308</v>
      </c>
      <c r="D8631" s="5" t="s">
        <v>15</v>
      </c>
      <c r="E8631" s="5">
        <v>284630</v>
      </c>
      <c r="F8631" s="6">
        <v>932.37</v>
      </c>
      <c r="H8631" s="15" t="str">
        <f t="shared" si="804"/>
        <v>Low</v>
      </c>
      <c r="I8631" s="11" t="str">
        <f t="shared" si="805"/>
        <v>Large</v>
      </c>
      <c r="J8631" s="11" t="str">
        <f t="shared" si="806"/>
        <v>Central</v>
      </c>
      <c r="K8631" s="11" t="str">
        <f t="shared" si="807"/>
        <v>2010s</v>
      </c>
      <c r="L8631" s="11" t="str">
        <f t="shared" si="808"/>
        <v>Cereal</v>
      </c>
      <c r="M8631" s="18">
        <f t="shared" si="809"/>
        <v>3.2757263816182414E-3</v>
      </c>
    </row>
    <row r="8632" spans="1:13">
      <c r="A8632" s="4">
        <v>2010</v>
      </c>
      <c r="B8632" s="5" t="s">
        <v>299</v>
      </c>
      <c r="C8632" s="5" t="s">
        <v>308</v>
      </c>
      <c r="D8632" s="5" t="s">
        <v>16</v>
      </c>
      <c r="E8632" s="5">
        <v>13400</v>
      </c>
      <c r="F8632" s="6">
        <v>1281.3399999999999</v>
      </c>
      <c r="H8632" s="15" t="str">
        <f t="shared" si="804"/>
        <v>Medium</v>
      </c>
      <c r="I8632" s="11" t="str">
        <f t="shared" si="805"/>
        <v>Large</v>
      </c>
      <c r="J8632" s="11" t="str">
        <f t="shared" si="806"/>
        <v>Central</v>
      </c>
      <c r="K8632" s="11" t="str">
        <f t="shared" si="807"/>
        <v>2010s</v>
      </c>
      <c r="L8632" s="11" t="str">
        <f t="shared" si="808"/>
        <v>Cereal</v>
      </c>
      <c r="M8632" s="18">
        <f t="shared" si="809"/>
        <v>9.5622388059701482E-2</v>
      </c>
    </row>
    <row r="8633" spans="1:13">
      <c r="A8633" s="4">
        <v>2010</v>
      </c>
      <c r="B8633" s="5" t="s">
        <v>299</v>
      </c>
      <c r="C8633" s="5" t="s">
        <v>308</v>
      </c>
      <c r="D8633" s="5" t="s">
        <v>17</v>
      </c>
      <c r="E8633" s="5">
        <v>3860</v>
      </c>
      <c r="F8633" s="6">
        <v>810.88</v>
      </c>
      <c r="H8633" s="15" t="str">
        <f t="shared" si="804"/>
        <v>Low</v>
      </c>
      <c r="I8633" s="11" t="str">
        <f t="shared" si="805"/>
        <v>Medium</v>
      </c>
      <c r="J8633" s="11" t="str">
        <f t="shared" si="806"/>
        <v>Central</v>
      </c>
      <c r="K8633" s="11" t="str">
        <f t="shared" si="807"/>
        <v>2010s</v>
      </c>
      <c r="L8633" s="11" t="str">
        <f t="shared" si="808"/>
        <v>Pulse</v>
      </c>
      <c r="M8633" s="18">
        <f t="shared" si="809"/>
        <v>0.21007253886010363</v>
      </c>
    </row>
    <row r="8634" spans="1:13">
      <c r="A8634" s="4">
        <v>2011</v>
      </c>
      <c r="B8634" s="5" t="s">
        <v>299</v>
      </c>
      <c r="C8634" s="5" t="s">
        <v>308</v>
      </c>
      <c r="D8634" s="5" t="s">
        <v>15</v>
      </c>
      <c r="E8634" s="5">
        <v>299210</v>
      </c>
      <c r="F8634" s="6">
        <v>1883.86</v>
      </c>
      <c r="H8634" s="15" t="str">
        <f t="shared" si="804"/>
        <v>Medium</v>
      </c>
      <c r="I8634" s="11" t="str">
        <f t="shared" si="805"/>
        <v>Large</v>
      </c>
      <c r="J8634" s="11" t="str">
        <f t="shared" si="806"/>
        <v>Central</v>
      </c>
      <c r="K8634" s="11" t="str">
        <f t="shared" si="807"/>
        <v>2010s</v>
      </c>
      <c r="L8634" s="11" t="str">
        <f t="shared" si="808"/>
        <v>Cereal</v>
      </c>
      <c r="M8634" s="18">
        <f t="shared" si="809"/>
        <v>6.2961130978242703E-3</v>
      </c>
    </row>
    <row r="8635" spans="1:13">
      <c r="A8635" s="4">
        <v>2011</v>
      </c>
      <c r="B8635" s="5" t="s">
        <v>299</v>
      </c>
      <c r="C8635" s="5" t="s">
        <v>308</v>
      </c>
      <c r="D8635" s="5" t="s">
        <v>16</v>
      </c>
      <c r="E8635" s="5">
        <v>15300</v>
      </c>
      <c r="F8635" s="6">
        <v>1392.16</v>
      </c>
      <c r="H8635" s="15" t="str">
        <f t="shared" si="804"/>
        <v>Medium</v>
      </c>
      <c r="I8635" s="11" t="str">
        <f t="shared" si="805"/>
        <v>Large</v>
      </c>
      <c r="J8635" s="11" t="str">
        <f t="shared" si="806"/>
        <v>Central</v>
      </c>
      <c r="K8635" s="11" t="str">
        <f t="shared" si="807"/>
        <v>2010s</v>
      </c>
      <c r="L8635" s="11" t="str">
        <f t="shared" si="808"/>
        <v>Cereal</v>
      </c>
      <c r="M8635" s="18">
        <f t="shared" si="809"/>
        <v>9.0990849673202617E-2</v>
      </c>
    </row>
    <row r="8636" spans="1:13">
      <c r="A8636" s="4">
        <v>2011</v>
      </c>
      <c r="B8636" s="5" t="s">
        <v>299</v>
      </c>
      <c r="C8636" s="5" t="s">
        <v>308</v>
      </c>
      <c r="D8636" s="5" t="s">
        <v>17</v>
      </c>
      <c r="E8636" s="5">
        <v>4200</v>
      </c>
      <c r="F8636" s="6">
        <v>850</v>
      </c>
      <c r="H8636" s="15" t="str">
        <f t="shared" si="804"/>
        <v>Low</v>
      </c>
      <c r="I8636" s="11" t="str">
        <f t="shared" si="805"/>
        <v>Medium</v>
      </c>
      <c r="J8636" s="11" t="str">
        <f t="shared" si="806"/>
        <v>Central</v>
      </c>
      <c r="K8636" s="11" t="str">
        <f t="shared" si="807"/>
        <v>2010s</v>
      </c>
      <c r="L8636" s="11" t="str">
        <f t="shared" si="808"/>
        <v>Pulse</v>
      </c>
      <c r="M8636" s="18">
        <f t="shared" si="809"/>
        <v>0.20238095238095238</v>
      </c>
    </row>
    <row r="8637" spans="1:13">
      <c r="A8637" s="4">
        <v>2012</v>
      </c>
      <c r="B8637" s="5" t="s">
        <v>299</v>
      </c>
      <c r="C8637" s="5" t="s">
        <v>308</v>
      </c>
      <c r="D8637" s="5" t="s">
        <v>15</v>
      </c>
      <c r="E8637" s="5">
        <v>287330</v>
      </c>
      <c r="F8637" s="6">
        <v>1725.96</v>
      </c>
      <c r="H8637" s="15" t="str">
        <f t="shared" si="804"/>
        <v>Medium</v>
      </c>
      <c r="I8637" s="11" t="str">
        <f t="shared" si="805"/>
        <v>Large</v>
      </c>
      <c r="J8637" s="11" t="str">
        <f t="shared" si="806"/>
        <v>Central</v>
      </c>
      <c r="K8637" s="11" t="str">
        <f t="shared" si="807"/>
        <v>2010s</v>
      </c>
      <c r="L8637" s="11" t="str">
        <f t="shared" si="808"/>
        <v>Cereal</v>
      </c>
      <c r="M8637" s="18">
        <f t="shared" si="809"/>
        <v>6.0068910312184596E-3</v>
      </c>
    </row>
    <row r="8638" spans="1:13">
      <c r="A8638" s="4">
        <v>2012</v>
      </c>
      <c r="B8638" s="5" t="s">
        <v>299</v>
      </c>
      <c r="C8638" s="5" t="s">
        <v>308</v>
      </c>
      <c r="D8638" s="5" t="s">
        <v>16</v>
      </c>
      <c r="E8638" s="5">
        <v>14830</v>
      </c>
      <c r="F8638" s="6">
        <v>1592.72</v>
      </c>
      <c r="H8638" s="15" t="str">
        <f t="shared" si="804"/>
        <v>Medium</v>
      </c>
      <c r="I8638" s="11" t="str">
        <f t="shared" si="805"/>
        <v>Large</v>
      </c>
      <c r="J8638" s="11" t="str">
        <f t="shared" si="806"/>
        <v>Central</v>
      </c>
      <c r="K8638" s="11" t="str">
        <f t="shared" si="807"/>
        <v>2010s</v>
      </c>
      <c r="L8638" s="11" t="str">
        <f t="shared" si="808"/>
        <v>Cereal</v>
      </c>
      <c r="M8638" s="18">
        <f t="shared" si="809"/>
        <v>0.10739851652056642</v>
      </c>
    </row>
    <row r="8639" spans="1:13">
      <c r="A8639" s="4">
        <v>2012</v>
      </c>
      <c r="B8639" s="5" t="s">
        <v>299</v>
      </c>
      <c r="C8639" s="5" t="s">
        <v>308</v>
      </c>
      <c r="D8639" s="5" t="s">
        <v>17</v>
      </c>
      <c r="E8639" s="5">
        <v>4880</v>
      </c>
      <c r="F8639" s="6">
        <v>725.41</v>
      </c>
      <c r="H8639" s="15" t="str">
        <f t="shared" si="804"/>
        <v>Low</v>
      </c>
      <c r="I8639" s="11" t="str">
        <f t="shared" si="805"/>
        <v>Medium</v>
      </c>
      <c r="J8639" s="11" t="str">
        <f t="shared" si="806"/>
        <v>Central</v>
      </c>
      <c r="K8639" s="11" t="str">
        <f t="shared" si="807"/>
        <v>2010s</v>
      </c>
      <c r="L8639" s="11" t="str">
        <f t="shared" si="808"/>
        <v>Pulse</v>
      </c>
      <c r="M8639" s="18">
        <f t="shared" si="809"/>
        <v>0.14864959016393442</v>
      </c>
    </row>
    <row r="8640" spans="1:13">
      <c r="A8640" s="4">
        <v>2013</v>
      </c>
      <c r="B8640" s="5" t="s">
        <v>299</v>
      </c>
      <c r="C8640" s="5" t="s">
        <v>308</v>
      </c>
      <c r="D8640" s="5" t="s">
        <v>15</v>
      </c>
      <c r="E8640" s="5">
        <v>305170</v>
      </c>
      <c r="F8640" s="6">
        <v>1390.08</v>
      </c>
      <c r="H8640" s="15" t="str">
        <f t="shared" si="804"/>
        <v>Medium</v>
      </c>
      <c r="I8640" s="11" t="str">
        <f t="shared" si="805"/>
        <v>Large</v>
      </c>
      <c r="J8640" s="11" t="str">
        <f t="shared" si="806"/>
        <v>Central</v>
      </c>
      <c r="K8640" s="11" t="str">
        <f t="shared" si="807"/>
        <v>2010s</v>
      </c>
      <c r="L8640" s="11" t="str">
        <f t="shared" si="808"/>
        <v>Cereal</v>
      </c>
      <c r="M8640" s="18">
        <f t="shared" si="809"/>
        <v>4.555100435822656E-3</v>
      </c>
    </row>
    <row r="8641" spans="1:13">
      <c r="A8641" s="4">
        <v>2013</v>
      </c>
      <c r="B8641" s="5" t="s">
        <v>299</v>
      </c>
      <c r="C8641" s="5" t="s">
        <v>308</v>
      </c>
      <c r="D8641" s="5" t="s">
        <v>16</v>
      </c>
      <c r="E8641" s="5">
        <v>10770</v>
      </c>
      <c r="F8641" s="6">
        <v>2062.21</v>
      </c>
      <c r="H8641" s="15" t="str">
        <f t="shared" si="804"/>
        <v>Medium</v>
      </c>
      <c r="I8641" s="11" t="str">
        <f t="shared" si="805"/>
        <v>Large</v>
      </c>
      <c r="J8641" s="11" t="str">
        <f t="shared" si="806"/>
        <v>Central</v>
      </c>
      <c r="K8641" s="11" t="str">
        <f t="shared" si="807"/>
        <v>2010s</v>
      </c>
      <c r="L8641" s="11" t="str">
        <f t="shared" si="808"/>
        <v>Cereal</v>
      </c>
      <c r="M8641" s="18">
        <f t="shared" si="809"/>
        <v>0.19147725162488394</v>
      </c>
    </row>
    <row r="8642" spans="1:13">
      <c r="A8642" s="4">
        <v>2013</v>
      </c>
      <c r="B8642" s="5" t="s">
        <v>299</v>
      </c>
      <c r="C8642" s="5" t="s">
        <v>308</v>
      </c>
      <c r="D8642" s="5" t="s">
        <v>17</v>
      </c>
      <c r="E8642" s="5">
        <v>7580</v>
      </c>
      <c r="F8642" s="6">
        <v>737.47</v>
      </c>
      <c r="H8642" s="15" t="str">
        <f t="shared" si="804"/>
        <v>Low</v>
      </c>
      <c r="I8642" s="11" t="str">
        <f t="shared" si="805"/>
        <v>Large</v>
      </c>
      <c r="J8642" s="11" t="str">
        <f t="shared" si="806"/>
        <v>Central</v>
      </c>
      <c r="K8642" s="11" t="str">
        <f t="shared" si="807"/>
        <v>2010s</v>
      </c>
      <c r="L8642" s="11" t="str">
        <f t="shared" si="808"/>
        <v>Pulse</v>
      </c>
      <c r="M8642" s="18">
        <f t="shared" si="809"/>
        <v>9.7291556728232198E-2</v>
      </c>
    </row>
    <row r="8643" spans="1:13">
      <c r="A8643" s="4">
        <v>2014</v>
      </c>
      <c r="B8643" s="5" t="s">
        <v>299</v>
      </c>
      <c r="C8643" s="5" t="s">
        <v>308</v>
      </c>
      <c r="D8643" s="5" t="s">
        <v>15</v>
      </c>
      <c r="E8643" s="5">
        <v>315960</v>
      </c>
      <c r="F8643" s="6">
        <v>2175.66</v>
      </c>
      <c r="H8643" s="15" t="str">
        <f t="shared" ref="H8643:H8706" si="810">IF(F8643&lt;1000,"Low",IF(F8643&lt;3000,"Medium","High"))</f>
        <v>Medium</v>
      </c>
      <c r="I8643" s="11" t="str">
        <f t="shared" ref="I8643:I8706" si="811">IF(E8643&lt;1000,"Small",IF(E8643&lt;5000,"Medium","Large"))</f>
        <v>Large</v>
      </c>
      <c r="J8643" s="11" t="str">
        <f t="shared" ref="J8643:J8706" si="812">IF(OR(B8643="Punjab",B8643="Haryana",B8643="Himachal Pradesh",B8643="Jammu and Kashmir",B8643="Uttarakhand",B8643="Delhi",B8643="Chandigarh"),"North",IF(OR(B8643="Tamil Nadu",B8643="Karnataka",B8643="Kerala",B8643="Andhra Pradesh",B8643="Telangana"),"South",IF(OR(B8643="Maharashtra",B8643="Gujarat",B8643="Goa",B8643="Rajasthan"),"West",IF(OR(B8643="West Bengal",B8643="Bihar",B8643="Jharkhand",B8643="Odisha",B8643="Assam",B8643="Sikkim",B8643="Arunachal Pradesh",B8643="Manipur",B8643="Meghalaya",B8643="Mizoram",B8643="Nagaland",B8643="Tripura"),"East","Central"))))</f>
        <v>Central</v>
      </c>
      <c r="K8643" s="11" t="str">
        <f t="shared" ref="K8643:K8706" si="813">LEFT(A8643,3)&amp;"0s"</f>
        <v>2010s</v>
      </c>
      <c r="L8643" s="11" t="str">
        <f t="shared" ref="L8643:L8706" si="814">IF(D8643="Rice","Cereal",IF(D8643="Maize","Cereal",IF(D8643="Chickpea","Pulse",IF(D8643="Cotton","Fiber","Other"))))</f>
        <v>Cereal</v>
      </c>
      <c r="M8643" s="18">
        <f t="shared" ref="M8643:M8706" si="815">F8643/E8643</f>
        <v>6.8858716293201663E-3</v>
      </c>
    </row>
    <row r="8644" spans="1:13">
      <c r="A8644" s="4">
        <v>2014</v>
      </c>
      <c r="B8644" s="5" t="s">
        <v>299</v>
      </c>
      <c r="C8644" s="5" t="s">
        <v>308</v>
      </c>
      <c r="D8644" s="5" t="s">
        <v>16</v>
      </c>
      <c r="E8644" s="5">
        <v>7420</v>
      </c>
      <c r="F8644" s="6">
        <v>2028.3</v>
      </c>
      <c r="H8644" s="15" t="str">
        <f t="shared" si="810"/>
        <v>Medium</v>
      </c>
      <c r="I8644" s="11" t="str">
        <f t="shared" si="811"/>
        <v>Large</v>
      </c>
      <c r="J8644" s="11" t="str">
        <f t="shared" si="812"/>
        <v>Central</v>
      </c>
      <c r="K8644" s="11" t="str">
        <f t="shared" si="813"/>
        <v>2010s</v>
      </c>
      <c r="L8644" s="11" t="str">
        <f t="shared" si="814"/>
        <v>Cereal</v>
      </c>
      <c r="M8644" s="18">
        <f t="shared" si="815"/>
        <v>0.27335579514824798</v>
      </c>
    </row>
    <row r="8645" spans="1:13">
      <c r="A8645" s="4">
        <v>2014</v>
      </c>
      <c r="B8645" s="5" t="s">
        <v>299</v>
      </c>
      <c r="C8645" s="5" t="s">
        <v>308</v>
      </c>
      <c r="D8645" s="5" t="s">
        <v>17</v>
      </c>
      <c r="E8645" s="5">
        <v>8490</v>
      </c>
      <c r="F8645" s="6">
        <v>745.58</v>
      </c>
      <c r="H8645" s="15" t="str">
        <f t="shared" si="810"/>
        <v>Low</v>
      </c>
      <c r="I8645" s="11" t="str">
        <f t="shared" si="811"/>
        <v>Large</v>
      </c>
      <c r="J8645" s="11" t="str">
        <f t="shared" si="812"/>
        <v>Central</v>
      </c>
      <c r="K8645" s="11" t="str">
        <f t="shared" si="813"/>
        <v>2010s</v>
      </c>
      <c r="L8645" s="11" t="str">
        <f t="shared" si="814"/>
        <v>Pulse</v>
      </c>
      <c r="M8645" s="18">
        <f t="shared" si="815"/>
        <v>8.7818610129564198E-2</v>
      </c>
    </row>
    <row r="8646" spans="1:13">
      <c r="A8646" s="4">
        <v>2015</v>
      </c>
      <c r="B8646" s="5" t="s">
        <v>299</v>
      </c>
      <c r="C8646" s="5" t="s">
        <v>308</v>
      </c>
      <c r="D8646" s="5" t="s">
        <v>15</v>
      </c>
      <c r="E8646" s="5">
        <v>318030</v>
      </c>
      <c r="F8646" s="6">
        <v>983.71</v>
      </c>
      <c r="H8646" s="15" t="str">
        <f t="shared" si="810"/>
        <v>Low</v>
      </c>
      <c r="I8646" s="11" t="str">
        <f t="shared" si="811"/>
        <v>Large</v>
      </c>
      <c r="J8646" s="11" t="str">
        <f t="shared" si="812"/>
        <v>Central</v>
      </c>
      <c r="K8646" s="11" t="str">
        <f t="shared" si="813"/>
        <v>2010s</v>
      </c>
      <c r="L8646" s="11" t="str">
        <f t="shared" si="814"/>
        <v>Cereal</v>
      </c>
      <c r="M8646" s="18">
        <f t="shared" si="815"/>
        <v>3.0931358676854386E-3</v>
      </c>
    </row>
    <row r="8647" spans="1:13">
      <c r="A8647" s="4">
        <v>2015</v>
      </c>
      <c r="B8647" s="5" t="s">
        <v>299</v>
      </c>
      <c r="C8647" s="5" t="s">
        <v>308</v>
      </c>
      <c r="D8647" s="5" t="s">
        <v>16</v>
      </c>
      <c r="E8647" s="5">
        <v>4550</v>
      </c>
      <c r="F8647" s="6">
        <v>2092.31</v>
      </c>
      <c r="H8647" s="15" t="str">
        <f t="shared" si="810"/>
        <v>Medium</v>
      </c>
      <c r="I8647" s="11" t="str">
        <f t="shared" si="811"/>
        <v>Medium</v>
      </c>
      <c r="J8647" s="11" t="str">
        <f t="shared" si="812"/>
        <v>Central</v>
      </c>
      <c r="K8647" s="11" t="str">
        <f t="shared" si="813"/>
        <v>2010s</v>
      </c>
      <c r="L8647" s="11" t="str">
        <f t="shared" si="814"/>
        <v>Cereal</v>
      </c>
      <c r="M8647" s="18">
        <f t="shared" si="815"/>
        <v>0.45984835164835164</v>
      </c>
    </row>
    <row r="8648" spans="1:13">
      <c r="A8648" s="4">
        <v>2015</v>
      </c>
      <c r="B8648" s="5" t="s">
        <v>299</v>
      </c>
      <c r="C8648" s="5" t="s">
        <v>308</v>
      </c>
      <c r="D8648" s="5" t="s">
        <v>17</v>
      </c>
      <c r="E8648" s="5">
        <v>2980</v>
      </c>
      <c r="F8648" s="6">
        <v>761.74</v>
      </c>
      <c r="H8648" s="15" t="str">
        <f t="shared" si="810"/>
        <v>Low</v>
      </c>
      <c r="I8648" s="11" t="str">
        <f t="shared" si="811"/>
        <v>Medium</v>
      </c>
      <c r="J8648" s="11" t="str">
        <f t="shared" si="812"/>
        <v>Central</v>
      </c>
      <c r="K8648" s="11" t="str">
        <f t="shared" si="813"/>
        <v>2010s</v>
      </c>
      <c r="L8648" s="11" t="str">
        <f t="shared" si="814"/>
        <v>Pulse</v>
      </c>
      <c r="M8648" s="18">
        <f t="shared" si="815"/>
        <v>0.25561744966442951</v>
      </c>
    </row>
    <row r="8649" spans="1:13">
      <c r="A8649" s="4">
        <v>2016</v>
      </c>
      <c r="B8649" s="5" t="s">
        <v>299</v>
      </c>
      <c r="C8649" s="5" t="s">
        <v>308</v>
      </c>
      <c r="D8649" s="5" t="s">
        <v>15</v>
      </c>
      <c r="E8649" s="5">
        <v>306670</v>
      </c>
      <c r="F8649" s="6">
        <v>2357.9699999999998</v>
      </c>
      <c r="H8649" s="15" t="str">
        <f t="shared" si="810"/>
        <v>Medium</v>
      </c>
      <c r="I8649" s="11" t="str">
        <f t="shared" si="811"/>
        <v>Large</v>
      </c>
      <c r="J8649" s="11" t="str">
        <f t="shared" si="812"/>
        <v>Central</v>
      </c>
      <c r="K8649" s="11" t="str">
        <f t="shared" si="813"/>
        <v>2010s</v>
      </c>
      <c r="L8649" s="11" t="str">
        <f t="shared" si="814"/>
        <v>Cereal</v>
      </c>
      <c r="M8649" s="18">
        <f t="shared" si="815"/>
        <v>7.6889490331626823E-3</v>
      </c>
    </row>
    <row r="8650" spans="1:13">
      <c r="A8650" s="4">
        <v>2016</v>
      </c>
      <c r="B8650" s="5" t="s">
        <v>299</v>
      </c>
      <c r="C8650" s="5" t="s">
        <v>308</v>
      </c>
      <c r="D8650" s="5" t="s">
        <v>16</v>
      </c>
      <c r="E8650" s="5">
        <v>7440</v>
      </c>
      <c r="F8650" s="6">
        <v>2385.75</v>
      </c>
      <c r="H8650" s="15" t="str">
        <f t="shared" si="810"/>
        <v>Medium</v>
      </c>
      <c r="I8650" s="11" t="str">
        <f t="shared" si="811"/>
        <v>Large</v>
      </c>
      <c r="J8650" s="11" t="str">
        <f t="shared" si="812"/>
        <v>Central</v>
      </c>
      <c r="K8650" s="11" t="str">
        <f t="shared" si="813"/>
        <v>2010s</v>
      </c>
      <c r="L8650" s="11" t="str">
        <f t="shared" si="814"/>
        <v>Cereal</v>
      </c>
      <c r="M8650" s="18">
        <f t="shared" si="815"/>
        <v>0.32066532258064517</v>
      </c>
    </row>
    <row r="8651" spans="1:13">
      <c r="A8651" s="4">
        <v>2016</v>
      </c>
      <c r="B8651" s="5" t="s">
        <v>299</v>
      </c>
      <c r="C8651" s="5" t="s">
        <v>308</v>
      </c>
      <c r="D8651" s="5" t="s">
        <v>17</v>
      </c>
      <c r="E8651" s="5">
        <v>5220</v>
      </c>
      <c r="F8651" s="6">
        <v>787.36</v>
      </c>
      <c r="H8651" s="15" t="str">
        <f t="shared" si="810"/>
        <v>Low</v>
      </c>
      <c r="I8651" s="11" t="str">
        <f t="shared" si="811"/>
        <v>Large</v>
      </c>
      <c r="J8651" s="11" t="str">
        <f t="shared" si="812"/>
        <v>Central</v>
      </c>
      <c r="K8651" s="11" t="str">
        <f t="shared" si="813"/>
        <v>2010s</v>
      </c>
      <c r="L8651" s="11" t="str">
        <f t="shared" si="814"/>
        <v>Pulse</v>
      </c>
      <c r="M8651" s="18">
        <f t="shared" si="815"/>
        <v>0.1508352490421456</v>
      </c>
    </row>
    <row r="8652" spans="1:13">
      <c r="A8652" s="4">
        <v>2017</v>
      </c>
      <c r="B8652" s="5" t="s">
        <v>299</v>
      </c>
      <c r="C8652" s="5" t="s">
        <v>308</v>
      </c>
      <c r="D8652" s="5" t="s">
        <v>15</v>
      </c>
      <c r="E8652" s="5">
        <v>324090</v>
      </c>
      <c r="F8652" s="6">
        <v>2023.08</v>
      </c>
      <c r="H8652" s="15" t="str">
        <f t="shared" si="810"/>
        <v>Medium</v>
      </c>
      <c r="I8652" s="11" t="str">
        <f t="shared" si="811"/>
        <v>Large</v>
      </c>
      <c r="J8652" s="11" t="str">
        <f t="shared" si="812"/>
        <v>Central</v>
      </c>
      <c r="K8652" s="11" t="str">
        <f t="shared" si="813"/>
        <v>2010s</v>
      </c>
      <c r="L8652" s="11" t="str">
        <f t="shared" si="814"/>
        <v>Cereal</v>
      </c>
      <c r="M8652" s="18">
        <f t="shared" si="815"/>
        <v>6.2423400907155417E-3</v>
      </c>
    </row>
    <row r="8653" spans="1:13">
      <c r="A8653" s="4">
        <v>2017</v>
      </c>
      <c r="B8653" s="5" t="s">
        <v>299</v>
      </c>
      <c r="C8653" s="5" t="s">
        <v>308</v>
      </c>
      <c r="D8653" s="5" t="s">
        <v>16</v>
      </c>
      <c r="E8653" s="5">
        <v>3840</v>
      </c>
      <c r="F8653" s="6">
        <v>2322.92</v>
      </c>
      <c r="H8653" s="15" t="str">
        <f t="shared" si="810"/>
        <v>Medium</v>
      </c>
      <c r="I8653" s="11" t="str">
        <f t="shared" si="811"/>
        <v>Medium</v>
      </c>
      <c r="J8653" s="11" t="str">
        <f t="shared" si="812"/>
        <v>Central</v>
      </c>
      <c r="K8653" s="11" t="str">
        <f t="shared" si="813"/>
        <v>2010s</v>
      </c>
      <c r="L8653" s="11" t="str">
        <f t="shared" si="814"/>
        <v>Cereal</v>
      </c>
      <c r="M8653" s="18">
        <f t="shared" si="815"/>
        <v>0.60492708333333334</v>
      </c>
    </row>
    <row r="8654" spans="1:13">
      <c r="A8654" s="4">
        <v>2017</v>
      </c>
      <c r="B8654" s="5" t="s">
        <v>299</v>
      </c>
      <c r="C8654" s="5" t="s">
        <v>308</v>
      </c>
      <c r="D8654" s="5" t="s">
        <v>17</v>
      </c>
      <c r="E8654" s="5">
        <v>4200</v>
      </c>
      <c r="F8654" s="6">
        <v>802.38</v>
      </c>
      <c r="H8654" s="15" t="str">
        <f t="shared" si="810"/>
        <v>Low</v>
      </c>
      <c r="I8654" s="11" t="str">
        <f t="shared" si="811"/>
        <v>Medium</v>
      </c>
      <c r="J8654" s="11" t="str">
        <f t="shared" si="812"/>
        <v>Central</v>
      </c>
      <c r="K8654" s="11" t="str">
        <f t="shared" si="813"/>
        <v>2010s</v>
      </c>
      <c r="L8654" s="11" t="str">
        <f t="shared" si="814"/>
        <v>Pulse</v>
      </c>
      <c r="M8654" s="18">
        <f t="shared" si="815"/>
        <v>0.19104285714285715</v>
      </c>
    </row>
    <row r="8655" spans="1:13">
      <c r="A8655" s="4">
        <v>2008</v>
      </c>
      <c r="B8655" s="5" t="s">
        <v>299</v>
      </c>
      <c r="C8655" s="5" t="s">
        <v>309</v>
      </c>
      <c r="D8655" s="5" t="s">
        <v>15</v>
      </c>
      <c r="E8655" s="5">
        <v>124810</v>
      </c>
      <c r="F8655" s="6">
        <v>1339.08</v>
      </c>
      <c r="H8655" s="15" t="str">
        <f t="shared" si="810"/>
        <v>Medium</v>
      </c>
      <c r="I8655" s="11" t="str">
        <f t="shared" si="811"/>
        <v>Large</v>
      </c>
      <c r="J8655" s="11" t="str">
        <f t="shared" si="812"/>
        <v>Central</v>
      </c>
      <c r="K8655" s="11" t="str">
        <f t="shared" si="813"/>
        <v>2000s</v>
      </c>
      <c r="L8655" s="11" t="str">
        <f t="shared" si="814"/>
        <v>Cereal</v>
      </c>
      <c r="M8655" s="18">
        <f t="shared" si="815"/>
        <v>1.072894800096146E-2</v>
      </c>
    </row>
    <row r="8656" spans="1:13">
      <c r="A8656" s="4">
        <v>2008</v>
      </c>
      <c r="B8656" s="5" t="s">
        <v>299</v>
      </c>
      <c r="C8656" s="5" t="s">
        <v>309</v>
      </c>
      <c r="D8656" s="5" t="s">
        <v>16</v>
      </c>
      <c r="E8656" s="5">
        <v>17170</v>
      </c>
      <c r="F8656" s="6">
        <v>1610.37</v>
      </c>
      <c r="H8656" s="15" t="str">
        <f t="shared" si="810"/>
        <v>Medium</v>
      </c>
      <c r="I8656" s="11" t="str">
        <f t="shared" si="811"/>
        <v>Large</v>
      </c>
      <c r="J8656" s="11" t="str">
        <f t="shared" si="812"/>
        <v>Central</v>
      </c>
      <c r="K8656" s="11" t="str">
        <f t="shared" si="813"/>
        <v>2000s</v>
      </c>
      <c r="L8656" s="11" t="str">
        <f t="shared" si="814"/>
        <v>Cereal</v>
      </c>
      <c r="M8656" s="18">
        <f t="shared" si="815"/>
        <v>9.378974956319161E-2</v>
      </c>
    </row>
    <row r="8657" spans="1:13">
      <c r="A8657" s="4">
        <v>2008</v>
      </c>
      <c r="B8657" s="5" t="s">
        <v>299</v>
      </c>
      <c r="C8657" s="5" t="s">
        <v>309</v>
      </c>
      <c r="D8657" s="5" t="s">
        <v>17</v>
      </c>
      <c r="E8657" s="5">
        <v>680</v>
      </c>
      <c r="F8657" s="6">
        <v>676.47</v>
      </c>
      <c r="H8657" s="15" t="str">
        <f t="shared" si="810"/>
        <v>Low</v>
      </c>
      <c r="I8657" s="11" t="str">
        <f t="shared" si="811"/>
        <v>Small</v>
      </c>
      <c r="J8657" s="11" t="str">
        <f t="shared" si="812"/>
        <v>Central</v>
      </c>
      <c r="K8657" s="11" t="str">
        <f t="shared" si="813"/>
        <v>2000s</v>
      </c>
      <c r="L8657" s="11" t="str">
        <f t="shared" si="814"/>
        <v>Pulse</v>
      </c>
      <c r="M8657" s="18">
        <f t="shared" si="815"/>
        <v>0.9948088235294118</v>
      </c>
    </row>
    <row r="8658" spans="1:13">
      <c r="A8658" s="4">
        <v>2008</v>
      </c>
      <c r="B8658" s="5" t="s">
        <v>299</v>
      </c>
      <c r="C8658" s="5" t="s">
        <v>309</v>
      </c>
      <c r="D8658" s="5" t="s">
        <v>18</v>
      </c>
      <c r="E8658" s="5">
        <v>130</v>
      </c>
      <c r="F8658" s="6">
        <v>307.69</v>
      </c>
      <c r="H8658" s="15" t="str">
        <f t="shared" si="810"/>
        <v>Low</v>
      </c>
      <c r="I8658" s="11" t="str">
        <f t="shared" si="811"/>
        <v>Small</v>
      </c>
      <c r="J8658" s="11" t="str">
        <f t="shared" si="812"/>
        <v>Central</v>
      </c>
      <c r="K8658" s="11" t="str">
        <f t="shared" si="813"/>
        <v>2000s</v>
      </c>
      <c r="L8658" s="11" t="str">
        <f t="shared" si="814"/>
        <v>Fiber</v>
      </c>
      <c r="M8658" s="18">
        <f t="shared" si="815"/>
        <v>2.3668461538461538</v>
      </c>
    </row>
    <row r="8659" spans="1:13">
      <c r="A8659" s="4">
        <v>2009</v>
      </c>
      <c r="B8659" s="5" t="s">
        <v>299</v>
      </c>
      <c r="C8659" s="5" t="s">
        <v>309</v>
      </c>
      <c r="D8659" s="5" t="s">
        <v>15</v>
      </c>
      <c r="E8659" s="5">
        <v>112640</v>
      </c>
      <c r="F8659" s="6">
        <v>1643.47</v>
      </c>
      <c r="H8659" s="15" t="str">
        <f t="shared" si="810"/>
        <v>Medium</v>
      </c>
      <c r="I8659" s="11" t="str">
        <f t="shared" si="811"/>
        <v>Large</v>
      </c>
      <c r="J8659" s="11" t="str">
        <f t="shared" si="812"/>
        <v>Central</v>
      </c>
      <c r="K8659" s="11" t="str">
        <f t="shared" si="813"/>
        <v>2000s</v>
      </c>
      <c r="L8659" s="11" t="str">
        <f t="shared" si="814"/>
        <v>Cereal</v>
      </c>
      <c r="M8659" s="18">
        <f t="shared" si="815"/>
        <v>1.4590465198863636E-2</v>
      </c>
    </row>
    <row r="8660" spans="1:13">
      <c r="A8660" s="4">
        <v>2009</v>
      </c>
      <c r="B8660" s="5" t="s">
        <v>299</v>
      </c>
      <c r="C8660" s="5" t="s">
        <v>309</v>
      </c>
      <c r="D8660" s="5" t="s">
        <v>16</v>
      </c>
      <c r="E8660" s="5">
        <v>17720</v>
      </c>
      <c r="F8660" s="6">
        <v>1603.84</v>
      </c>
      <c r="H8660" s="15" t="str">
        <f t="shared" si="810"/>
        <v>Medium</v>
      </c>
      <c r="I8660" s="11" t="str">
        <f t="shared" si="811"/>
        <v>Large</v>
      </c>
      <c r="J8660" s="11" t="str">
        <f t="shared" si="812"/>
        <v>Central</v>
      </c>
      <c r="K8660" s="11" t="str">
        <f t="shared" si="813"/>
        <v>2000s</v>
      </c>
      <c r="L8660" s="11" t="str">
        <f t="shared" si="814"/>
        <v>Cereal</v>
      </c>
      <c r="M8660" s="18">
        <f t="shared" si="815"/>
        <v>9.051015801354402E-2</v>
      </c>
    </row>
    <row r="8661" spans="1:13">
      <c r="A8661" s="4">
        <v>2009</v>
      </c>
      <c r="B8661" s="5" t="s">
        <v>299</v>
      </c>
      <c r="C8661" s="5" t="s">
        <v>309</v>
      </c>
      <c r="D8661" s="5" t="s">
        <v>17</v>
      </c>
      <c r="E8661" s="5">
        <v>710</v>
      </c>
      <c r="F8661" s="6">
        <v>647.89</v>
      </c>
      <c r="H8661" s="15" t="str">
        <f t="shared" si="810"/>
        <v>Low</v>
      </c>
      <c r="I8661" s="11" t="str">
        <f t="shared" si="811"/>
        <v>Small</v>
      </c>
      <c r="J8661" s="11" t="str">
        <f t="shared" si="812"/>
        <v>Central</v>
      </c>
      <c r="K8661" s="11" t="str">
        <f t="shared" si="813"/>
        <v>2000s</v>
      </c>
      <c r="L8661" s="11" t="str">
        <f t="shared" si="814"/>
        <v>Pulse</v>
      </c>
      <c r="M8661" s="18">
        <f t="shared" si="815"/>
        <v>0.91252112676056341</v>
      </c>
    </row>
    <row r="8662" spans="1:13">
      <c r="A8662" s="4">
        <v>2009</v>
      </c>
      <c r="B8662" s="5" t="s">
        <v>299</v>
      </c>
      <c r="C8662" s="5" t="s">
        <v>309</v>
      </c>
      <c r="D8662" s="5" t="s">
        <v>18</v>
      </c>
      <c r="E8662" s="5">
        <v>70</v>
      </c>
      <c r="F8662" s="6">
        <v>285.70999999999998</v>
      </c>
      <c r="H8662" s="15" t="str">
        <f t="shared" si="810"/>
        <v>Low</v>
      </c>
      <c r="I8662" s="11" t="str">
        <f t="shared" si="811"/>
        <v>Small</v>
      </c>
      <c r="J8662" s="11" t="str">
        <f t="shared" si="812"/>
        <v>Central</v>
      </c>
      <c r="K8662" s="11" t="str">
        <f t="shared" si="813"/>
        <v>2000s</v>
      </c>
      <c r="L8662" s="11" t="str">
        <f t="shared" si="814"/>
        <v>Fiber</v>
      </c>
      <c r="M8662" s="18">
        <f t="shared" si="815"/>
        <v>4.0815714285714284</v>
      </c>
    </row>
    <row r="8663" spans="1:13">
      <c r="A8663" s="4">
        <v>2010</v>
      </c>
      <c r="B8663" s="5" t="s">
        <v>299</v>
      </c>
      <c r="C8663" s="5" t="s">
        <v>309</v>
      </c>
      <c r="D8663" s="5" t="s">
        <v>15</v>
      </c>
      <c r="E8663" s="5">
        <v>117540</v>
      </c>
      <c r="F8663" s="6">
        <v>1277.95</v>
      </c>
      <c r="H8663" s="15" t="str">
        <f t="shared" si="810"/>
        <v>Medium</v>
      </c>
      <c r="I8663" s="11" t="str">
        <f t="shared" si="811"/>
        <v>Large</v>
      </c>
      <c r="J8663" s="11" t="str">
        <f t="shared" si="812"/>
        <v>Central</v>
      </c>
      <c r="K8663" s="11" t="str">
        <f t="shared" si="813"/>
        <v>2010s</v>
      </c>
      <c r="L8663" s="11" t="str">
        <f t="shared" si="814"/>
        <v>Cereal</v>
      </c>
      <c r="M8663" s="18">
        <f t="shared" si="815"/>
        <v>1.0872468946741536E-2</v>
      </c>
    </row>
    <row r="8664" spans="1:13">
      <c r="A8664" s="4">
        <v>2010</v>
      </c>
      <c r="B8664" s="5" t="s">
        <v>299</v>
      </c>
      <c r="C8664" s="5" t="s">
        <v>309</v>
      </c>
      <c r="D8664" s="5" t="s">
        <v>16</v>
      </c>
      <c r="E8664" s="5">
        <v>18210</v>
      </c>
      <c r="F8664" s="6">
        <v>1661.18</v>
      </c>
      <c r="H8664" s="15" t="str">
        <f t="shared" si="810"/>
        <v>Medium</v>
      </c>
      <c r="I8664" s="11" t="str">
        <f t="shared" si="811"/>
        <v>Large</v>
      </c>
      <c r="J8664" s="11" t="str">
        <f t="shared" si="812"/>
        <v>Central</v>
      </c>
      <c r="K8664" s="11" t="str">
        <f t="shared" si="813"/>
        <v>2010s</v>
      </c>
      <c r="L8664" s="11" t="str">
        <f t="shared" si="814"/>
        <v>Cereal</v>
      </c>
      <c r="M8664" s="18">
        <f t="shared" si="815"/>
        <v>9.1223503569467332E-2</v>
      </c>
    </row>
    <row r="8665" spans="1:13">
      <c r="A8665" s="4">
        <v>2010</v>
      </c>
      <c r="B8665" s="5" t="s">
        <v>299</v>
      </c>
      <c r="C8665" s="5" t="s">
        <v>309</v>
      </c>
      <c r="D8665" s="5" t="s">
        <v>17</v>
      </c>
      <c r="E8665" s="5">
        <v>730</v>
      </c>
      <c r="F8665" s="6">
        <v>657.53</v>
      </c>
      <c r="H8665" s="15" t="str">
        <f t="shared" si="810"/>
        <v>Low</v>
      </c>
      <c r="I8665" s="11" t="str">
        <f t="shared" si="811"/>
        <v>Small</v>
      </c>
      <c r="J8665" s="11" t="str">
        <f t="shared" si="812"/>
        <v>Central</v>
      </c>
      <c r="K8665" s="11" t="str">
        <f t="shared" si="813"/>
        <v>2010s</v>
      </c>
      <c r="L8665" s="11" t="str">
        <f t="shared" si="814"/>
        <v>Pulse</v>
      </c>
      <c r="M8665" s="18">
        <f t="shared" si="815"/>
        <v>0.90072602739726026</v>
      </c>
    </row>
    <row r="8666" spans="1:13">
      <c r="A8666" s="4">
        <v>2010</v>
      </c>
      <c r="B8666" s="5" t="s">
        <v>299</v>
      </c>
      <c r="C8666" s="5" t="s">
        <v>309</v>
      </c>
      <c r="D8666" s="5" t="s">
        <v>18</v>
      </c>
      <c r="E8666" s="5">
        <v>80</v>
      </c>
      <c r="F8666" s="6">
        <v>250</v>
      </c>
      <c r="H8666" s="15" t="str">
        <f t="shared" si="810"/>
        <v>Low</v>
      </c>
      <c r="I8666" s="11" t="str">
        <f t="shared" si="811"/>
        <v>Small</v>
      </c>
      <c r="J8666" s="11" t="str">
        <f t="shared" si="812"/>
        <v>Central</v>
      </c>
      <c r="K8666" s="11" t="str">
        <f t="shared" si="813"/>
        <v>2010s</v>
      </c>
      <c r="L8666" s="11" t="str">
        <f t="shared" si="814"/>
        <v>Fiber</v>
      </c>
      <c r="M8666" s="18">
        <f t="shared" si="815"/>
        <v>3.125</v>
      </c>
    </row>
    <row r="8667" spans="1:13">
      <c r="A8667" s="4">
        <v>2011</v>
      </c>
      <c r="B8667" s="5" t="s">
        <v>299</v>
      </c>
      <c r="C8667" s="5" t="s">
        <v>309</v>
      </c>
      <c r="D8667" s="5" t="s">
        <v>15</v>
      </c>
      <c r="E8667" s="5">
        <v>102180</v>
      </c>
      <c r="F8667" s="6">
        <v>1176.26</v>
      </c>
      <c r="H8667" s="15" t="str">
        <f t="shared" si="810"/>
        <v>Medium</v>
      </c>
      <c r="I8667" s="11" t="str">
        <f t="shared" si="811"/>
        <v>Large</v>
      </c>
      <c r="J8667" s="11" t="str">
        <f t="shared" si="812"/>
        <v>Central</v>
      </c>
      <c r="K8667" s="11" t="str">
        <f t="shared" si="813"/>
        <v>2010s</v>
      </c>
      <c r="L8667" s="11" t="str">
        <f t="shared" si="814"/>
        <v>Cereal</v>
      </c>
      <c r="M8667" s="18">
        <f t="shared" si="815"/>
        <v>1.1511646114699551E-2</v>
      </c>
    </row>
    <row r="8668" spans="1:13">
      <c r="A8668" s="4">
        <v>2011</v>
      </c>
      <c r="B8668" s="5" t="s">
        <v>299</v>
      </c>
      <c r="C8668" s="5" t="s">
        <v>309</v>
      </c>
      <c r="D8668" s="5" t="s">
        <v>16</v>
      </c>
      <c r="E8668" s="5">
        <v>18530</v>
      </c>
      <c r="F8668" s="6">
        <v>1588.77</v>
      </c>
      <c r="H8668" s="15" t="str">
        <f t="shared" si="810"/>
        <v>Medium</v>
      </c>
      <c r="I8668" s="11" t="str">
        <f t="shared" si="811"/>
        <v>Large</v>
      </c>
      <c r="J8668" s="11" t="str">
        <f t="shared" si="812"/>
        <v>Central</v>
      </c>
      <c r="K8668" s="11" t="str">
        <f t="shared" si="813"/>
        <v>2010s</v>
      </c>
      <c r="L8668" s="11" t="str">
        <f t="shared" si="814"/>
        <v>Cereal</v>
      </c>
      <c r="M8668" s="18">
        <f t="shared" si="815"/>
        <v>8.5740420939017806E-2</v>
      </c>
    </row>
    <row r="8669" spans="1:13">
      <c r="A8669" s="4">
        <v>2011</v>
      </c>
      <c r="B8669" s="5" t="s">
        <v>299</v>
      </c>
      <c r="C8669" s="5" t="s">
        <v>309</v>
      </c>
      <c r="D8669" s="5" t="s">
        <v>17</v>
      </c>
      <c r="E8669" s="5">
        <v>760</v>
      </c>
      <c r="F8669" s="6">
        <v>631.58000000000004</v>
      </c>
      <c r="H8669" s="15" t="str">
        <f t="shared" si="810"/>
        <v>Low</v>
      </c>
      <c r="I8669" s="11" t="str">
        <f t="shared" si="811"/>
        <v>Small</v>
      </c>
      <c r="J8669" s="11" t="str">
        <f t="shared" si="812"/>
        <v>Central</v>
      </c>
      <c r="K8669" s="11" t="str">
        <f t="shared" si="813"/>
        <v>2010s</v>
      </c>
      <c r="L8669" s="11" t="str">
        <f t="shared" si="814"/>
        <v>Pulse</v>
      </c>
      <c r="M8669" s="18">
        <f t="shared" si="815"/>
        <v>0.83102631578947372</v>
      </c>
    </row>
    <row r="8670" spans="1:13">
      <c r="A8670" s="4">
        <v>2011</v>
      </c>
      <c r="B8670" s="5" t="s">
        <v>299</v>
      </c>
      <c r="C8670" s="5" t="s">
        <v>309</v>
      </c>
      <c r="D8670" s="5" t="s">
        <v>18</v>
      </c>
      <c r="E8670" s="5">
        <v>90</v>
      </c>
      <c r="F8670" s="6">
        <v>222.22</v>
      </c>
      <c r="H8670" s="15" t="str">
        <f t="shared" si="810"/>
        <v>Low</v>
      </c>
      <c r="I8670" s="11" t="str">
        <f t="shared" si="811"/>
        <v>Small</v>
      </c>
      <c r="J8670" s="11" t="str">
        <f t="shared" si="812"/>
        <v>Central</v>
      </c>
      <c r="K8670" s="11" t="str">
        <f t="shared" si="813"/>
        <v>2010s</v>
      </c>
      <c r="L8670" s="11" t="str">
        <f t="shared" si="814"/>
        <v>Fiber</v>
      </c>
      <c r="M8670" s="18">
        <f t="shared" si="815"/>
        <v>2.4691111111111113</v>
      </c>
    </row>
    <row r="8671" spans="1:13">
      <c r="A8671" s="4">
        <v>2012</v>
      </c>
      <c r="B8671" s="5" t="s">
        <v>299</v>
      </c>
      <c r="C8671" s="5" t="s">
        <v>309</v>
      </c>
      <c r="D8671" s="5" t="s">
        <v>15</v>
      </c>
      <c r="E8671" s="5">
        <v>112620</v>
      </c>
      <c r="F8671" s="6">
        <v>2192.5100000000002</v>
      </c>
      <c r="H8671" s="15" t="str">
        <f t="shared" si="810"/>
        <v>Medium</v>
      </c>
      <c r="I8671" s="11" t="str">
        <f t="shared" si="811"/>
        <v>Large</v>
      </c>
      <c r="J8671" s="11" t="str">
        <f t="shared" si="812"/>
        <v>Central</v>
      </c>
      <c r="K8671" s="11" t="str">
        <f t="shared" si="813"/>
        <v>2010s</v>
      </c>
      <c r="L8671" s="11" t="str">
        <f t="shared" si="814"/>
        <v>Cereal</v>
      </c>
      <c r="M8671" s="18">
        <f t="shared" si="815"/>
        <v>1.9468211685313444E-2</v>
      </c>
    </row>
    <row r="8672" spans="1:13">
      <c r="A8672" s="4">
        <v>2012</v>
      </c>
      <c r="B8672" s="5" t="s">
        <v>299</v>
      </c>
      <c r="C8672" s="5" t="s">
        <v>309</v>
      </c>
      <c r="D8672" s="5" t="s">
        <v>16</v>
      </c>
      <c r="E8672" s="5">
        <v>18160</v>
      </c>
      <c r="F8672" s="6">
        <v>1692.73</v>
      </c>
      <c r="H8672" s="15" t="str">
        <f t="shared" si="810"/>
        <v>Medium</v>
      </c>
      <c r="I8672" s="11" t="str">
        <f t="shared" si="811"/>
        <v>Large</v>
      </c>
      <c r="J8672" s="11" t="str">
        <f t="shared" si="812"/>
        <v>Central</v>
      </c>
      <c r="K8672" s="11" t="str">
        <f t="shared" si="813"/>
        <v>2010s</v>
      </c>
      <c r="L8672" s="11" t="str">
        <f t="shared" si="814"/>
        <v>Cereal</v>
      </c>
      <c r="M8672" s="18">
        <f t="shared" si="815"/>
        <v>9.3212004405286347E-2</v>
      </c>
    </row>
    <row r="8673" spans="1:13">
      <c r="A8673" s="4">
        <v>2012</v>
      </c>
      <c r="B8673" s="5" t="s">
        <v>299</v>
      </c>
      <c r="C8673" s="5" t="s">
        <v>309</v>
      </c>
      <c r="D8673" s="5" t="s">
        <v>17</v>
      </c>
      <c r="E8673" s="5">
        <v>620</v>
      </c>
      <c r="F8673" s="6">
        <v>629.03</v>
      </c>
      <c r="H8673" s="15" t="str">
        <f t="shared" si="810"/>
        <v>Low</v>
      </c>
      <c r="I8673" s="11" t="str">
        <f t="shared" si="811"/>
        <v>Small</v>
      </c>
      <c r="J8673" s="11" t="str">
        <f t="shared" si="812"/>
        <v>Central</v>
      </c>
      <c r="K8673" s="11" t="str">
        <f t="shared" si="813"/>
        <v>2010s</v>
      </c>
      <c r="L8673" s="11" t="str">
        <f t="shared" si="814"/>
        <v>Pulse</v>
      </c>
      <c r="M8673" s="18">
        <f t="shared" si="815"/>
        <v>1.0145645161290322</v>
      </c>
    </row>
    <row r="8674" spans="1:13">
      <c r="A8674" s="4">
        <v>2012</v>
      </c>
      <c r="B8674" s="5" t="s">
        <v>299</v>
      </c>
      <c r="C8674" s="5" t="s">
        <v>309</v>
      </c>
      <c r="D8674" s="5" t="s">
        <v>18</v>
      </c>
      <c r="E8674" s="5">
        <v>410</v>
      </c>
      <c r="F8674" s="6">
        <v>390.24</v>
      </c>
      <c r="H8674" s="15" t="str">
        <f t="shared" si="810"/>
        <v>Low</v>
      </c>
      <c r="I8674" s="11" t="str">
        <f t="shared" si="811"/>
        <v>Small</v>
      </c>
      <c r="J8674" s="11" t="str">
        <f t="shared" si="812"/>
        <v>Central</v>
      </c>
      <c r="K8674" s="11" t="str">
        <f t="shared" si="813"/>
        <v>2010s</v>
      </c>
      <c r="L8674" s="11" t="str">
        <f t="shared" si="814"/>
        <v>Fiber</v>
      </c>
      <c r="M8674" s="18">
        <f t="shared" si="815"/>
        <v>0.95180487804878056</v>
      </c>
    </row>
    <row r="8675" spans="1:13">
      <c r="A8675" s="4">
        <v>2013</v>
      </c>
      <c r="B8675" s="5" t="s">
        <v>299</v>
      </c>
      <c r="C8675" s="5" t="s">
        <v>309</v>
      </c>
      <c r="D8675" s="5" t="s">
        <v>15</v>
      </c>
      <c r="E8675" s="5">
        <v>114060</v>
      </c>
      <c r="F8675" s="6">
        <v>1700.68</v>
      </c>
      <c r="H8675" s="15" t="str">
        <f t="shared" si="810"/>
        <v>Medium</v>
      </c>
      <c r="I8675" s="11" t="str">
        <f t="shared" si="811"/>
        <v>Large</v>
      </c>
      <c r="J8675" s="11" t="str">
        <f t="shared" si="812"/>
        <v>Central</v>
      </c>
      <c r="K8675" s="11" t="str">
        <f t="shared" si="813"/>
        <v>2010s</v>
      </c>
      <c r="L8675" s="11" t="str">
        <f t="shared" si="814"/>
        <v>Cereal</v>
      </c>
      <c r="M8675" s="18">
        <f t="shared" si="815"/>
        <v>1.491039803612134E-2</v>
      </c>
    </row>
    <row r="8676" spans="1:13">
      <c r="A8676" s="4">
        <v>2013</v>
      </c>
      <c r="B8676" s="5" t="s">
        <v>299</v>
      </c>
      <c r="C8676" s="5" t="s">
        <v>309</v>
      </c>
      <c r="D8676" s="5" t="s">
        <v>16</v>
      </c>
      <c r="E8676" s="5">
        <v>17680</v>
      </c>
      <c r="F8676" s="6">
        <v>2113.12</v>
      </c>
      <c r="H8676" s="15" t="str">
        <f t="shared" si="810"/>
        <v>Medium</v>
      </c>
      <c r="I8676" s="11" t="str">
        <f t="shared" si="811"/>
        <v>Large</v>
      </c>
      <c r="J8676" s="11" t="str">
        <f t="shared" si="812"/>
        <v>Central</v>
      </c>
      <c r="K8676" s="11" t="str">
        <f t="shared" si="813"/>
        <v>2010s</v>
      </c>
      <c r="L8676" s="11" t="str">
        <f t="shared" si="814"/>
        <v>Cereal</v>
      </c>
      <c r="M8676" s="18">
        <f t="shared" si="815"/>
        <v>0.11952036199095022</v>
      </c>
    </row>
    <row r="8677" spans="1:13">
      <c r="A8677" s="4">
        <v>2013</v>
      </c>
      <c r="B8677" s="5" t="s">
        <v>299</v>
      </c>
      <c r="C8677" s="5" t="s">
        <v>309</v>
      </c>
      <c r="D8677" s="5" t="s">
        <v>17</v>
      </c>
      <c r="E8677" s="5">
        <v>610</v>
      </c>
      <c r="F8677" s="6">
        <v>672.13</v>
      </c>
      <c r="H8677" s="15" t="str">
        <f t="shared" si="810"/>
        <v>Low</v>
      </c>
      <c r="I8677" s="11" t="str">
        <f t="shared" si="811"/>
        <v>Small</v>
      </c>
      <c r="J8677" s="11" t="str">
        <f t="shared" si="812"/>
        <v>Central</v>
      </c>
      <c r="K8677" s="11" t="str">
        <f t="shared" si="813"/>
        <v>2010s</v>
      </c>
      <c r="L8677" s="11" t="str">
        <f t="shared" si="814"/>
        <v>Pulse</v>
      </c>
      <c r="M8677" s="18">
        <f t="shared" si="815"/>
        <v>1.1018524590163934</v>
      </c>
    </row>
    <row r="8678" spans="1:13">
      <c r="A8678" s="4">
        <v>2013</v>
      </c>
      <c r="B8678" s="5" t="s">
        <v>299</v>
      </c>
      <c r="C8678" s="5" t="s">
        <v>309</v>
      </c>
      <c r="D8678" s="5" t="s">
        <v>18</v>
      </c>
      <c r="E8678" s="5">
        <v>790</v>
      </c>
      <c r="F8678" s="6">
        <v>392.41</v>
      </c>
      <c r="H8678" s="15" t="str">
        <f t="shared" si="810"/>
        <v>Low</v>
      </c>
      <c r="I8678" s="11" t="str">
        <f t="shared" si="811"/>
        <v>Small</v>
      </c>
      <c r="J8678" s="11" t="str">
        <f t="shared" si="812"/>
        <v>Central</v>
      </c>
      <c r="K8678" s="11" t="str">
        <f t="shared" si="813"/>
        <v>2010s</v>
      </c>
      <c r="L8678" s="11" t="str">
        <f t="shared" si="814"/>
        <v>Fiber</v>
      </c>
      <c r="M8678" s="18">
        <f t="shared" si="815"/>
        <v>0.49672151898734179</v>
      </c>
    </row>
    <row r="8679" spans="1:13">
      <c r="A8679" s="4">
        <v>2014</v>
      </c>
      <c r="B8679" s="5" t="s">
        <v>299</v>
      </c>
      <c r="C8679" s="5" t="s">
        <v>309</v>
      </c>
      <c r="D8679" s="5" t="s">
        <v>15</v>
      </c>
      <c r="E8679" s="5">
        <v>105240</v>
      </c>
      <c r="F8679" s="6">
        <v>2105.66</v>
      </c>
      <c r="H8679" s="15" t="str">
        <f t="shared" si="810"/>
        <v>Medium</v>
      </c>
      <c r="I8679" s="11" t="str">
        <f t="shared" si="811"/>
        <v>Large</v>
      </c>
      <c r="J8679" s="11" t="str">
        <f t="shared" si="812"/>
        <v>Central</v>
      </c>
      <c r="K8679" s="11" t="str">
        <f t="shared" si="813"/>
        <v>2010s</v>
      </c>
      <c r="L8679" s="11" t="str">
        <f t="shared" si="814"/>
        <v>Cereal</v>
      </c>
      <c r="M8679" s="18">
        <f t="shared" si="815"/>
        <v>2.0008171797795515E-2</v>
      </c>
    </row>
    <row r="8680" spans="1:13">
      <c r="A8680" s="4">
        <v>2014</v>
      </c>
      <c r="B8680" s="5" t="s">
        <v>299</v>
      </c>
      <c r="C8680" s="5" t="s">
        <v>309</v>
      </c>
      <c r="D8680" s="5" t="s">
        <v>16</v>
      </c>
      <c r="E8680" s="5">
        <v>17670</v>
      </c>
      <c r="F8680" s="6">
        <v>2113.19</v>
      </c>
      <c r="H8680" s="15" t="str">
        <f t="shared" si="810"/>
        <v>Medium</v>
      </c>
      <c r="I8680" s="11" t="str">
        <f t="shared" si="811"/>
        <v>Large</v>
      </c>
      <c r="J8680" s="11" t="str">
        <f t="shared" si="812"/>
        <v>Central</v>
      </c>
      <c r="K8680" s="11" t="str">
        <f t="shared" si="813"/>
        <v>2010s</v>
      </c>
      <c r="L8680" s="11" t="str">
        <f t="shared" si="814"/>
        <v>Cereal</v>
      </c>
      <c r="M8680" s="18">
        <f t="shared" si="815"/>
        <v>0.11959196378041879</v>
      </c>
    </row>
    <row r="8681" spans="1:13">
      <c r="A8681" s="4">
        <v>2014</v>
      </c>
      <c r="B8681" s="5" t="s">
        <v>299</v>
      </c>
      <c r="C8681" s="5" t="s">
        <v>309</v>
      </c>
      <c r="D8681" s="5" t="s">
        <v>17</v>
      </c>
      <c r="E8681" s="5">
        <v>690</v>
      </c>
      <c r="F8681" s="6">
        <v>666.67</v>
      </c>
      <c r="H8681" s="15" t="str">
        <f t="shared" si="810"/>
        <v>Low</v>
      </c>
      <c r="I8681" s="11" t="str">
        <f t="shared" si="811"/>
        <v>Small</v>
      </c>
      <c r="J8681" s="11" t="str">
        <f t="shared" si="812"/>
        <v>Central</v>
      </c>
      <c r="K8681" s="11" t="str">
        <f t="shared" si="813"/>
        <v>2010s</v>
      </c>
      <c r="L8681" s="11" t="str">
        <f t="shared" si="814"/>
        <v>Pulse</v>
      </c>
      <c r="M8681" s="18">
        <f t="shared" si="815"/>
        <v>0.96618840579710141</v>
      </c>
    </row>
    <row r="8682" spans="1:13">
      <c r="A8682" s="4">
        <v>2014</v>
      </c>
      <c r="B8682" s="5" t="s">
        <v>299</v>
      </c>
      <c r="C8682" s="5" t="s">
        <v>309</v>
      </c>
      <c r="D8682" s="5" t="s">
        <v>18</v>
      </c>
      <c r="E8682" s="5">
        <v>790</v>
      </c>
      <c r="F8682" s="6">
        <v>392.41</v>
      </c>
      <c r="H8682" s="15" t="str">
        <f t="shared" si="810"/>
        <v>Low</v>
      </c>
      <c r="I8682" s="11" t="str">
        <f t="shared" si="811"/>
        <v>Small</v>
      </c>
      <c r="J8682" s="11" t="str">
        <f t="shared" si="812"/>
        <v>Central</v>
      </c>
      <c r="K8682" s="11" t="str">
        <f t="shared" si="813"/>
        <v>2010s</v>
      </c>
      <c r="L8682" s="11" t="str">
        <f t="shared" si="814"/>
        <v>Fiber</v>
      </c>
      <c r="M8682" s="18">
        <f t="shared" si="815"/>
        <v>0.49672151898734179</v>
      </c>
    </row>
    <row r="8683" spans="1:13">
      <c r="A8683" s="4">
        <v>2015</v>
      </c>
      <c r="B8683" s="5" t="s">
        <v>299</v>
      </c>
      <c r="C8683" s="5" t="s">
        <v>309</v>
      </c>
      <c r="D8683" s="5" t="s">
        <v>15</v>
      </c>
      <c r="E8683" s="5">
        <v>90570</v>
      </c>
      <c r="F8683" s="6">
        <v>922.49</v>
      </c>
      <c r="H8683" s="15" t="str">
        <f t="shared" si="810"/>
        <v>Low</v>
      </c>
      <c r="I8683" s="11" t="str">
        <f t="shared" si="811"/>
        <v>Large</v>
      </c>
      <c r="J8683" s="11" t="str">
        <f t="shared" si="812"/>
        <v>Central</v>
      </c>
      <c r="K8683" s="11" t="str">
        <f t="shared" si="813"/>
        <v>2010s</v>
      </c>
      <c r="L8683" s="11" t="str">
        <f t="shared" si="814"/>
        <v>Cereal</v>
      </c>
      <c r="M8683" s="18">
        <f t="shared" si="815"/>
        <v>1.0185381472893894E-2</v>
      </c>
    </row>
    <row r="8684" spans="1:13">
      <c r="A8684" s="4">
        <v>2015</v>
      </c>
      <c r="B8684" s="5" t="s">
        <v>299</v>
      </c>
      <c r="C8684" s="5" t="s">
        <v>309</v>
      </c>
      <c r="D8684" s="5" t="s">
        <v>16</v>
      </c>
      <c r="E8684" s="5">
        <v>16850</v>
      </c>
      <c r="F8684" s="6">
        <v>2172.11</v>
      </c>
      <c r="H8684" s="15" t="str">
        <f t="shared" si="810"/>
        <v>Medium</v>
      </c>
      <c r="I8684" s="11" t="str">
        <f t="shared" si="811"/>
        <v>Large</v>
      </c>
      <c r="J8684" s="11" t="str">
        <f t="shared" si="812"/>
        <v>Central</v>
      </c>
      <c r="K8684" s="11" t="str">
        <f t="shared" si="813"/>
        <v>2010s</v>
      </c>
      <c r="L8684" s="11" t="str">
        <f t="shared" si="814"/>
        <v>Cereal</v>
      </c>
      <c r="M8684" s="18">
        <f t="shared" si="815"/>
        <v>0.12890860534124629</v>
      </c>
    </row>
    <row r="8685" spans="1:13">
      <c r="A8685" s="4">
        <v>2015</v>
      </c>
      <c r="B8685" s="5" t="s">
        <v>299</v>
      </c>
      <c r="C8685" s="5" t="s">
        <v>309</v>
      </c>
      <c r="D8685" s="5" t="s">
        <v>17</v>
      </c>
      <c r="E8685" s="5">
        <v>590</v>
      </c>
      <c r="F8685" s="6">
        <v>661.02</v>
      </c>
      <c r="H8685" s="15" t="str">
        <f t="shared" si="810"/>
        <v>Low</v>
      </c>
      <c r="I8685" s="11" t="str">
        <f t="shared" si="811"/>
        <v>Small</v>
      </c>
      <c r="J8685" s="11" t="str">
        <f t="shared" si="812"/>
        <v>Central</v>
      </c>
      <c r="K8685" s="11" t="str">
        <f t="shared" si="813"/>
        <v>2010s</v>
      </c>
      <c r="L8685" s="11" t="str">
        <f t="shared" si="814"/>
        <v>Pulse</v>
      </c>
      <c r="M8685" s="18">
        <f t="shared" si="815"/>
        <v>1.1203728813559322</v>
      </c>
    </row>
    <row r="8686" spans="1:13">
      <c r="A8686" s="4">
        <v>2015</v>
      </c>
      <c r="B8686" s="5" t="s">
        <v>299</v>
      </c>
      <c r="C8686" s="5" t="s">
        <v>309</v>
      </c>
      <c r="D8686" s="5" t="s">
        <v>18</v>
      </c>
      <c r="E8686" s="5">
        <v>830</v>
      </c>
      <c r="F8686" s="6">
        <v>385.54</v>
      </c>
      <c r="H8686" s="15" t="str">
        <f t="shared" si="810"/>
        <v>Low</v>
      </c>
      <c r="I8686" s="11" t="str">
        <f t="shared" si="811"/>
        <v>Small</v>
      </c>
      <c r="J8686" s="11" t="str">
        <f t="shared" si="812"/>
        <v>Central</v>
      </c>
      <c r="K8686" s="11" t="str">
        <f t="shared" si="813"/>
        <v>2010s</v>
      </c>
      <c r="L8686" s="11" t="str">
        <f t="shared" si="814"/>
        <v>Fiber</v>
      </c>
      <c r="M8686" s="18">
        <f t="shared" si="815"/>
        <v>0.46450602409638558</v>
      </c>
    </row>
    <row r="8687" spans="1:13">
      <c r="A8687" s="4">
        <v>2016</v>
      </c>
      <c r="B8687" s="5" t="s">
        <v>299</v>
      </c>
      <c r="C8687" s="5" t="s">
        <v>309</v>
      </c>
      <c r="D8687" s="5" t="s">
        <v>15</v>
      </c>
      <c r="E8687" s="5">
        <v>97400</v>
      </c>
      <c r="F8687" s="6">
        <v>2552.46</v>
      </c>
      <c r="H8687" s="15" t="str">
        <f t="shared" si="810"/>
        <v>Medium</v>
      </c>
      <c r="I8687" s="11" t="str">
        <f t="shared" si="811"/>
        <v>Large</v>
      </c>
      <c r="J8687" s="11" t="str">
        <f t="shared" si="812"/>
        <v>Central</v>
      </c>
      <c r="K8687" s="11" t="str">
        <f t="shared" si="813"/>
        <v>2010s</v>
      </c>
      <c r="L8687" s="11" t="str">
        <f t="shared" si="814"/>
        <v>Cereal</v>
      </c>
      <c r="M8687" s="18">
        <f t="shared" si="815"/>
        <v>2.6205954825462011E-2</v>
      </c>
    </row>
    <row r="8688" spans="1:13">
      <c r="A8688" s="4">
        <v>2016</v>
      </c>
      <c r="B8688" s="5" t="s">
        <v>299</v>
      </c>
      <c r="C8688" s="5" t="s">
        <v>309</v>
      </c>
      <c r="D8688" s="5" t="s">
        <v>16</v>
      </c>
      <c r="E8688" s="5">
        <v>18780</v>
      </c>
      <c r="F8688" s="6">
        <v>2413.7399999999998</v>
      </c>
      <c r="H8688" s="15" t="str">
        <f t="shared" si="810"/>
        <v>Medium</v>
      </c>
      <c r="I8688" s="11" t="str">
        <f t="shared" si="811"/>
        <v>Large</v>
      </c>
      <c r="J8688" s="11" t="str">
        <f t="shared" si="812"/>
        <v>Central</v>
      </c>
      <c r="K8688" s="11" t="str">
        <f t="shared" si="813"/>
        <v>2010s</v>
      </c>
      <c r="L8688" s="11" t="str">
        <f t="shared" si="814"/>
        <v>Cereal</v>
      </c>
      <c r="M8688" s="18">
        <f t="shared" si="815"/>
        <v>0.12852715654952077</v>
      </c>
    </row>
    <row r="8689" spans="1:13">
      <c r="A8689" s="4">
        <v>2016</v>
      </c>
      <c r="B8689" s="5" t="s">
        <v>299</v>
      </c>
      <c r="C8689" s="5" t="s">
        <v>309</v>
      </c>
      <c r="D8689" s="5" t="s">
        <v>17</v>
      </c>
      <c r="E8689" s="5">
        <v>650</v>
      </c>
      <c r="F8689" s="6">
        <v>676.92</v>
      </c>
      <c r="H8689" s="15" t="str">
        <f t="shared" si="810"/>
        <v>Low</v>
      </c>
      <c r="I8689" s="11" t="str">
        <f t="shared" si="811"/>
        <v>Small</v>
      </c>
      <c r="J8689" s="11" t="str">
        <f t="shared" si="812"/>
        <v>Central</v>
      </c>
      <c r="K8689" s="11" t="str">
        <f t="shared" si="813"/>
        <v>2010s</v>
      </c>
      <c r="L8689" s="11" t="str">
        <f t="shared" si="814"/>
        <v>Pulse</v>
      </c>
      <c r="M8689" s="18">
        <f t="shared" si="815"/>
        <v>1.0414153846153846</v>
      </c>
    </row>
    <row r="8690" spans="1:13">
      <c r="A8690" s="4">
        <v>2016</v>
      </c>
      <c r="B8690" s="5" t="s">
        <v>299</v>
      </c>
      <c r="C8690" s="5" t="s">
        <v>309</v>
      </c>
      <c r="D8690" s="5" t="s">
        <v>18</v>
      </c>
      <c r="E8690" s="5">
        <v>810</v>
      </c>
      <c r="F8690" s="6">
        <v>2271.6</v>
      </c>
      <c r="H8690" s="15" t="str">
        <f t="shared" si="810"/>
        <v>Medium</v>
      </c>
      <c r="I8690" s="11" t="str">
        <f t="shared" si="811"/>
        <v>Small</v>
      </c>
      <c r="J8690" s="11" t="str">
        <f t="shared" si="812"/>
        <v>Central</v>
      </c>
      <c r="K8690" s="11" t="str">
        <f t="shared" si="813"/>
        <v>2010s</v>
      </c>
      <c r="L8690" s="11" t="str">
        <f t="shared" si="814"/>
        <v>Fiber</v>
      </c>
      <c r="M8690" s="18">
        <f t="shared" si="815"/>
        <v>2.8044444444444445</v>
      </c>
    </row>
    <row r="8691" spans="1:13">
      <c r="A8691" s="4">
        <v>2017</v>
      </c>
      <c r="B8691" s="5" t="s">
        <v>299</v>
      </c>
      <c r="C8691" s="5" t="s">
        <v>309</v>
      </c>
      <c r="D8691" s="5" t="s">
        <v>15</v>
      </c>
      <c r="E8691" s="5">
        <v>89040</v>
      </c>
      <c r="F8691" s="6">
        <v>1748.32</v>
      </c>
      <c r="H8691" s="15" t="str">
        <f t="shared" si="810"/>
        <v>Medium</v>
      </c>
      <c r="I8691" s="11" t="str">
        <f t="shared" si="811"/>
        <v>Large</v>
      </c>
      <c r="J8691" s="11" t="str">
        <f t="shared" si="812"/>
        <v>Central</v>
      </c>
      <c r="K8691" s="11" t="str">
        <f t="shared" si="813"/>
        <v>2010s</v>
      </c>
      <c r="L8691" s="11" t="str">
        <f t="shared" si="814"/>
        <v>Cereal</v>
      </c>
      <c r="M8691" s="18">
        <f t="shared" si="815"/>
        <v>1.9635220125786161E-2</v>
      </c>
    </row>
    <row r="8692" spans="1:13">
      <c r="A8692" s="4">
        <v>2017</v>
      </c>
      <c r="B8692" s="5" t="s">
        <v>299</v>
      </c>
      <c r="C8692" s="5" t="s">
        <v>309</v>
      </c>
      <c r="D8692" s="5" t="s">
        <v>16</v>
      </c>
      <c r="E8692" s="5">
        <v>16740</v>
      </c>
      <c r="F8692" s="6">
        <v>2708.48</v>
      </c>
      <c r="H8692" s="15" t="str">
        <f t="shared" si="810"/>
        <v>Medium</v>
      </c>
      <c r="I8692" s="11" t="str">
        <f t="shared" si="811"/>
        <v>Large</v>
      </c>
      <c r="J8692" s="11" t="str">
        <f t="shared" si="812"/>
        <v>Central</v>
      </c>
      <c r="K8692" s="11" t="str">
        <f t="shared" si="813"/>
        <v>2010s</v>
      </c>
      <c r="L8692" s="11" t="str">
        <f t="shared" si="814"/>
        <v>Cereal</v>
      </c>
      <c r="M8692" s="18">
        <f t="shared" si="815"/>
        <v>0.1617968936678614</v>
      </c>
    </row>
    <row r="8693" spans="1:13">
      <c r="A8693" s="4">
        <v>2017</v>
      </c>
      <c r="B8693" s="5" t="s">
        <v>299</v>
      </c>
      <c r="C8693" s="5" t="s">
        <v>309</v>
      </c>
      <c r="D8693" s="5" t="s">
        <v>17</v>
      </c>
      <c r="E8693" s="5">
        <v>800</v>
      </c>
      <c r="F8693" s="6">
        <v>725</v>
      </c>
      <c r="H8693" s="15" t="str">
        <f t="shared" si="810"/>
        <v>Low</v>
      </c>
      <c r="I8693" s="11" t="str">
        <f t="shared" si="811"/>
        <v>Small</v>
      </c>
      <c r="J8693" s="11" t="str">
        <f t="shared" si="812"/>
        <v>Central</v>
      </c>
      <c r="K8693" s="11" t="str">
        <f t="shared" si="813"/>
        <v>2010s</v>
      </c>
      <c r="L8693" s="11" t="str">
        <f t="shared" si="814"/>
        <v>Pulse</v>
      </c>
      <c r="M8693" s="18">
        <f t="shared" si="815"/>
        <v>0.90625</v>
      </c>
    </row>
    <row r="8694" spans="1:13">
      <c r="A8694" s="4">
        <v>2017</v>
      </c>
      <c r="B8694" s="5" t="s">
        <v>299</v>
      </c>
      <c r="C8694" s="5" t="s">
        <v>309</v>
      </c>
      <c r="D8694" s="5" t="s">
        <v>18</v>
      </c>
      <c r="E8694" s="5">
        <v>890</v>
      </c>
      <c r="F8694" s="6">
        <v>2786.52</v>
      </c>
      <c r="H8694" s="15" t="str">
        <f t="shared" si="810"/>
        <v>Medium</v>
      </c>
      <c r="I8694" s="11" t="str">
        <f t="shared" si="811"/>
        <v>Small</v>
      </c>
      <c r="J8694" s="11" t="str">
        <f t="shared" si="812"/>
        <v>Central</v>
      </c>
      <c r="K8694" s="11" t="str">
        <f t="shared" si="813"/>
        <v>2010s</v>
      </c>
      <c r="L8694" s="11" t="str">
        <f t="shared" si="814"/>
        <v>Fiber</v>
      </c>
      <c r="M8694" s="18">
        <f t="shared" si="815"/>
        <v>3.1309213483146068</v>
      </c>
    </row>
    <row r="8695" spans="1:13">
      <c r="A8695" s="4">
        <v>2008</v>
      </c>
      <c r="B8695" s="5" t="s">
        <v>299</v>
      </c>
      <c r="C8695" s="5" t="s">
        <v>310</v>
      </c>
      <c r="D8695" s="5" t="s">
        <v>15</v>
      </c>
      <c r="E8695" s="5">
        <v>388430</v>
      </c>
      <c r="F8695" s="6">
        <v>1293.49</v>
      </c>
      <c r="H8695" s="15" t="str">
        <f t="shared" si="810"/>
        <v>Medium</v>
      </c>
      <c r="I8695" s="11" t="str">
        <f t="shared" si="811"/>
        <v>Large</v>
      </c>
      <c r="J8695" s="11" t="str">
        <f t="shared" si="812"/>
        <v>Central</v>
      </c>
      <c r="K8695" s="11" t="str">
        <f t="shared" si="813"/>
        <v>2000s</v>
      </c>
      <c r="L8695" s="11" t="str">
        <f t="shared" si="814"/>
        <v>Cereal</v>
      </c>
      <c r="M8695" s="18">
        <f t="shared" si="815"/>
        <v>3.3300465978425972E-3</v>
      </c>
    </row>
    <row r="8696" spans="1:13">
      <c r="A8696" s="4">
        <v>2008</v>
      </c>
      <c r="B8696" s="5" t="s">
        <v>299</v>
      </c>
      <c r="C8696" s="5" t="s">
        <v>310</v>
      </c>
      <c r="D8696" s="5" t="s">
        <v>16</v>
      </c>
      <c r="E8696" s="5">
        <v>6440</v>
      </c>
      <c r="F8696" s="6">
        <v>1225.1600000000001</v>
      </c>
      <c r="H8696" s="15" t="str">
        <f t="shared" si="810"/>
        <v>Medium</v>
      </c>
      <c r="I8696" s="11" t="str">
        <f t="shared" si="811"/>
        <v>Large</v>
      </c>
      <c r="J8696" s="11" t="str">
        <f t="shared" si="812"/>
        <v>Central</v>
      </c>
      <c r="K8696" s="11" t="str">
        <f t="shared" si="813"/>
        <v>2000s</v>
      </c>
      <c r="L8696" s="11" t="str">
        <f t="shared" si="814"/>
        <v>Cereal</v>
      </c>
      <c r="M8696" s="18">
        <f t="shared" si="815"/>
        <v>0.19024223602484475</v>
      </c>
    </row>
    <row r="8697" spans="1:13">
      <c r="A8697" s="4">
        <v>2008</v>
      </c>
      <c r="B8697" s="5" t="s">
        <v>299</v>
      </c>
      <c r="C8697" s="5" t="s">
        <v>310</v>
      </c>
      <c r="D8697" s="5" t="s">
        <v>17</v>
      </c>
      <c r="E8697" s="5">
        <v>580</v>
      </c>
      <c r="F8697" s="6">
        <v>637.92999999999995</v>
      </c>
      <c r="H8697" s="15" t="str">
        <f t="shared" si="810"/>
        <v>Low</v>
      </c>
      <c r="I8697" s="11" t="str">
        <f t="shared" si="811"/>
        <v>Small</v>
      </c>
      <c r="J8697" s="11" t="str">
        <f t="shared" si="812"/>
        <v>Central</v>
      </c>
      <c r="K8697" s="11" t="str">
        <f t="shared" si="813"/>
        <v>2000s</v>
      </c>
      <c r="L8697" s="11" t="str">
        <f t="shared" si="814"/>
        <v>Pulse</v>
      </c>
      <c r="M8697" s="18">
        <f t="shared" si="815"/>
        <v>1.0998793103448274</v>
      </c>
    </row>
    <row r="8698" spans="1:13">
      <c r="A8698" s="4">
        <v>2009</v>
      </c>
      <c r="B8698" s="5" t="s">
        <v>299</v>
      </c>
      <c r="C8698" s="5" t="s">
        <v>310</v>
      </c>
      <c r="D8698" s="5" t="s">
        <v>15</v>
      </c>
      <c r="E8698" s="5">
        <v>357920</v>
      </c>
      <c r="F8698" s="6">
        <v>1719.24</v>
      </c>
      <c r="H8698" s="15" t="str">
        <f t="shared" si="810"/>
        <v>Medium</v>
      </c>
      <c r="I8698" s="11" t="str">
        <f t="shared" si="811"/>
        <v>Large</v>
      </c>
      <c r="J8698" s="11" t="str">
        <f t="shared" si="812"/>
        <v>Central</v>
      </c>
      <c r="K8698" s="11" t="str">
        <f t="shared" si="813"/>
        <v>2000s</v>
      </c>
      <c r="L8698" s="11" t="str">
        <f t="shared" si="814"/>
        <v>Cereal</v>
      </c>
      <c r="M8698" s="18">
        <f t="shared" si="815"/>
        <v>4.8034197586052747E-3</v>
      </c>
    </row>
    <row r="8699" spans="1:13">
      <c r="A8699" s="4">
        <v>2009</v>
      </c>
      <c r="B8699" s="5" t="s">
        <v>299</v>
      </c>
      <c r="C8699" s="5" t="s">
        <v>310</v>
      </c>
      <c r="D8699" s="5" t="s">
        <v>16</v>
      </c>
      <c r="E8699" s="5">
        <v>6340</v>
      </c>
      <c r="F8699" s="6">
        <v>1170.3499999999999</v>
      </c>
      <c r="H8699" s="15" t="str">
        <f t="shared" si="810"/>
        <v>Medium</v>
      </c>
      <c r="I8699" s="11" t="str">
        <f t="shared" si="811"/>
        <v>Large</v>
      </c>
      <c r="J8699" s="11" t="str">
        <f t="shared" si="812"/>
        <v>Central</v>
      </c>
      <c r="K8699" s="11" t="str">
        <f t="shared" si="813"/>
        <v>2000s</v>
      </c>
      <c r="L8699" s="11" t="str">
        <f t="shared" si="814"/>
        <v>Cereal</v>
      </c>
      <c r="M8699" s="18">
        <f t="shared" si="815"/>
        <v>0.18459779179810723</v>
      </c>
    </row>
    <row r="8700" spans="1:13">
      <c r="A8700" s="4">
        <v>2009</v>
      </c>
      <c r="B8700" s="5" t="s">
        <v>299</v>
      </c>
      <c r="C8700" s="5" t="s">
        <v>310</v>
      </c>
      <c r="D8700" s="5" t="s">
        <v>17</v>
      </c>
      <c r="E8700" s="5">
        <v>620</v>
      </c>
      <c r="F8700" s="6">
        <v>532.26</v>
      </c>
      <c r="H8700" s="15" t="str">
        <f t="shared" si="810"/>
        <v>Low</v>
      </c>
      <c r="I8700" s="11" t="str">
        <f t="shared" si="811"/>
        <v>Small</v>
      </c>
      <c r="J8700" s="11" t="str">
        <f t="shared" si="812"/>
        <v>Central</v>
      </c>
      <c r="K8700" s="11" t="str">
        <f t="shared" si="813"/>
        <v>2000s</v>
      </c>
      <c r="L8700" s="11" t="str">
        <f t="shared" si="814"/>
        <v>Pulse</v>
      </c>
      <c r="M8700" s="18">
        <f t="shared" si="815"/>
        <v>0.85848387096774192</v>
      </c>
    </row>
    <row r="8701" spans="1:13">
      <c r="A8701" s="4">
        <v>2010</v>
      </c>
      <c r="B8701" s="5" t="s">
        <v>299</v>
      </c>
      <c r="C8701" s="5" t="s">
        <v>310</v>
      </c>
      <c r="D8701" s="5" t="s">
        <v>15</v>
      </c>
      <c r="E8701" s="5">
        <v>348570</v>
      </c>
      <c r="F8701" s="6">
        <v>1701.87</v>
      </c>
      <c r="H8701" s="15" t="str">
        <f t="shared" si="810"/>
        <v>Medium</v>
      </c>
      <c r="I8701" s="11" t="str">
        <f t="shared" si="811"/>
        <v>Large</v>
      </c>
      <c r="J8701" s="11" t="str">
        <f t="shared" si="812"/>
        <v>Central</v>
      </c>
      <c r="K8701" s="11" t="str">
        <f t="shared" si="813"/>
        <v>2010s</v>
      </c>
      <c r="L8701" s="11" t="str">
        <f t="shared" si="814"/>
        <v>Cereal</v>
      </c>
      <c r="M8701" s="18">
        <f t="shared" si="815"/>
        <v>4.8824339444014115E-3</v>
      </c>
    </row>
    <row r="8702" spans="1:13">
      <c r="A8702" s="4">
        <v>2010</v>
      </c>
      <c r="B8702" s="5" t="s">
        <v>299</v>
      </c>
      <c r="C8702" s="5" t="s">
        <v>310</v>
      </c>
      <c r="D8702" s="5" t="s">
        <v>16</v>
      </c>
      <c r="E8702" s="5">
        <v>6320</v>
      </c>
      <c r="F8702" s="6">
        <v>1463.61</v>
      </c>
      <c r="H8702" s="15" t="str">
        <f t="shared" si="810"/>
        <v>Medium</v>
      </c>
      <c r="I8702" s="11" t="str">
        <f t="shared" si="811"/>
        <v>Large</v>
      </c>
      <c r="J8702" s="11" t="str">
        <f t="shared" si="812"/>
        <v>Central</v>
      </c>
      <c r="K8702" s="11" t="str">
        <f t="shared" si="813"/>
        <v>2010s</v>
      </c>
      <c r="L8702" s="11" t="str">
        <f t="shared" si="814"/>
        <v>Cereal</v>
      </c>
      <c r="M8702" s="18">
        <f t="shared" si="815"/>
        <v>0.23158386075949366</v>
      </c>
    </row>
    <row r="8703" spans="1:13">
      <c r="A8703" s="4">
        <v>2010</v>
      </c>
      <c r="B8703" s="5" t="s">
        <v>299</v>
      </c>
      <c r="C8703" s="5" t="s">
        <v>310</v>
      </c>
      <c r="D8703" s="5" t="s">
        <v>17</v>
      </c>
      <c r="E8703" s="5">
        <v>900</v>
      </c>
      <c r="F8703" s="6">
        <v>855.56</v>
      </c>
      <c r="H8703" s="15" t="str">
        <f t="shared" si="810"/>
        <v>Low</v>
      </c>
      <c r="I8703" s="11" t="str">
        <f t="shared" si="811"/>
        <v>Small</v>
      </c>
      <c r="J8703" s="11" t="str">
        <f t="shared" si="812"/>
        <v>Central</v>
      </c>
      <c r="K8703" s="11" t="str">
        <f t="shared" si="813"/>
        <v>2010s</v>
      </c>
      <c r="L8703" s="11" t="str">
        <f t="shared" si="814"/>
        <v>Pulse</v>
      </c>
      <c r="M8703" s="18">
        <f t="shared" si="815"/>
        <v>0.95062222222222215</v>
      </c>
    </row>
    <row r="8704" spans="1:13">
      <c r="A8704" s="4">
        <v>2011</v>
      </c>
      <c r="B8704" s="5" t="s">
        <v>299</v>
      </c>
      <c r="C8704" s="5" t="s">
        <v>310</v>
      </c>
      <c r="D8704" s="5" t="s">
        <v>15</v>
      </c>
      <c r="E8704" s="5">
        <v>332690</v>
      </c>
      <c r="F8704" s="6">
        <v>1306.47</v>
      </c>
      <c r="H8704" s="15" t="str">
        <f t="shared" si="810"/>
        <v>Medium</v>
      </c>
      <c r="I8704" s="11" t="str">
        <f t="shared" si="811"/>
        <v>Large</v>
      </c>
      <c r="J8704" s="11" t="str">
        <f t="shared" si="812"/>
        <v>Central</v>
      </c>
      <c r="K8704" s="11" t="str">
        <f t="shared" si="813"/>
        <v>2010s</v>
      </c>
      <c r="L8704" s="11" t="str">
        <f t="shared" si="814"/>
        <v>Cereal</v>
      </c>
      <c r="M8704" s="18">
        <f t="shared" si="815"/>
        <v>3.9269890889416575E-3</v>
      </c>
    </row>
    <row r="8705" spans="1:13">
      <c r="A8705" s="4">
        <v>2011</v>
      </c>
      <c r="B8705" s="5" t="s">
        <v>299</v>
      </c>
      <c r="C8705" s="5" t="s">
        <v>310</v>
      </c>
      <c r="D8705" s="5" t="s">
        <v>16</v>
      </c>
      <c r="E8705" s="5">
        <v>6590</v>
      </c>
      <c r="F8705" s="6">
        <v>1851.29</v>
      </c>
      <c r="H8705" s="15" t="str">
        <f t="shared" si="810"/>
        <v>Medium</v>
      </c>
      <c r="I8705" s="11" t="str">
        <f t="shared" si="811"/>
        <v>Large</v>
      </c>
      <c r="J8705" s="11" t="str">
        <f t="shared" si="812"/>
        <v>Central</v>
      </c>
      <c r="K8705" s="11" t="str">
        <f t="shared" si="813"/>
        <v>2010s</v>
      </c>
      <c r="L8705" s="11" t="str">
        <f t="shared" si="814"/>
        <v>Cereal</v>
      </c>
      <c r="M8705" s="18">
        <f t="shared" si="815"/>
        <v>0.28092412746585738</v>
      </c>
    </row>
    <row r="8706" spans="1:13">
      <c r="A8706" s="4">
        <v>2011</v>
      </c>
      <c r="B8706" s="5" t="s">
        <v>299</v>
      </c>
      <c r="C8706" s="5" t="s">
        <v>310</v>
      </c>
      <c r="D8706" s="5" t="s">
        <v>17</v>
      </c>
      <c r="E8706" s="5">
        <v>680</v>
      </c>
      <c r="F8706" s="6">
        <v>691.18</v>
      </c>
      <c r="H8706" s="15" t="str">
        <f t="shared" si="810"/>
        <v>Low</v>
      </c>
      <c r="I8706" s="11" t="str">
        <f t="shared" si="811"/>
        <v>Small</v>
      </c>
      <c r="J8706" s="11" t="str">
        <f t="shared" si="812"/>
        <v>Central</v>
      </c>
      <c r="K8706" s="11" t="str">
        <f t="shared" si="813"/>
        <v>2010s</v>
      </c>
      <c r="L8706" s="11" t="str">
        <f t="shared" si="814"/>
        <v>Pulse</v>
      </c>
      <c r="M8706" s="18">
        <f t="shared" si="815"/>
        <v>1.0164411764705881</v>
      </c>
    </row>
    <row r="8707" spans="1:13">
      <c r="A8707" s="4">
        <v>2012</v>
      </c>
      <c r="B8707" s="5" t="s">
        <v>299</v>
      </c>
      <c r="C8707" s="5" t="s">
        <v>310</v>
      </c>
      <c r="D8707" s="5" t="s">
        <v>15</v>
      </c>
      <c r="E8707" s="5">
        <v>325040</v>
      </c>
      <c r="F8707" s="6">
        <v>2335.2199999999998</v>
      </c>
      <c r="H8707" s="15" t="str">
        <f t="shared" ref="H8707:H8770" si="816">IF(F8707&lt;1000,"Low",IF(F8707&lt;3000,"Medium","High"))</f>
        <v>Medium</v>
      </c>
      <c r="I8707" s="11" t="str">
        <f t="shared" ref="I8707:I8770" si="817">IF(E8707&lt;1000,"Small",IF(E8707&lt;5000,"Medium","Large"))</f>
        <v>Large</v>
      </c>
      <c r="J8707" s="11" t="str">
        <f t="shared" ref="J8707:J8770" si="818">IF(OR(B8707="Punjab",B8707="Haryana",B8707="Himachal Pradesh",B8707="Jammu and Kashmir",B8707="Uttarakhand",B8707="Delhi",B8707="Chandigarh"),"North",IF(OR(B8707="Tamil Nadu",B8707="Karnataka",B8707="Kerala",B8707="Andhra Pradesh",B8707="Telangana"),"South",IF(OR(B8707="Maharashtra",B8707="Gujarat",B8707="Goa",B8707="Rajasthan"),"West",IF(OR(B8707="West Bengal",B8707="Bihar",B8707="Jharkhand",B8707="Odisha",B8707="Assam",B8707="Sikkim",B8707="Arunachal Pradesh",B8707="Manipur",B8707="Meghalaya",B8707="Mizoram",B8707="Nagaland",B8707="Tripura"),"East","Central"))))</f>
        <v>Central</v>
      </c>
      <c r="K8707" s="11" t="str">
        <f t="shared" ref="K8707:K8770" si="819">LEFT(A8707,3)&amp;"0s"</f>
        <v>2010s</v>
      </c>
      <c r="L8707" s="11" t="str">
        <f t="shared" ref="L8707:L8770" si="820">IF(D8707="Rice","Cereal",IF(D8707="Maize","Cereal",IF(D8707="Chickpea","Pulse",IF(D8707="Cotton","Fiber","Other"))))</f>
        <v>Cereal</v>
      </c>
      <c r="M8707" s="18">
        <f t="shared" ref="M8707:M8770" si="821">F8707/E8707</f>
        <v>7.184408072852571E-3</v>
      </c>
    </row>
    <row r="8708" spans="1:13">
      <c r="A8708" s="4">
        <v>2012</v>
      </c>
      <c r="B8708" s="5" t="s">
        <v>299</v>
      </c>
      <c r="C8708" s="5" t="s">
        <v>310</v>
      </c>
      <c r="D8708" s="5" t="s">
        <v>16</v>
      </c>
      <c r="E8708" s="5">
        <v>6400</v>
      </c>
      <c r="F8708" s="6">
        <v>1864.06</v>
      </c>
      <c r="H8708" s="15" t="str">
        <f t="shared" si="816"/>
        <v>Medium</v>
      </c>
      <c r="I8708" s="11" t="str">
        <f t="shared" si="817"/>
        <v>Large</v>
      </c>
      <c r="J8708" s="11" t="str">
        <f t="shared" si="818"/>
        <v>Central</v>
      </c>
      <c r="K8708" s="11" t="str">
        <f t="shared" si="819"/>
        <v>2010s</v>
      </c>
      <c r="L8708" s="11" t="str">
        <f t="shared" si="820"/>
        <v>Cereal</v>
      </c>
      <c r="M8708" s="18">
        <f t="shared" si="821"/>
        <v>0.29125937499999999</v>
      </c>
    </row>
    <row r="8709" spans="1:13">
      <c r="A8709" s="4">
        <v>2012</v>
      </c>
      <c r="B8709" s="5" t="s">
        <v>299</v>
      </c>
      <c r="C8709" s="5" t="s">
        <v>310</v>
      </c>
      <c r="D8709" s="5" t="s">
        <v>17</v>
      </c>
      <c r="E8709" s="5">
        <v>940</v>
      </c>
      <c r="F8709" s="6">
        <v>585.11</v>
      </c>
      <c r="H8709" s="15" t="str">
        <f t="shared" si="816"/>
        <v>Low</v>
      </c>
      <c r="I8709" s="11" t="str">
        <f t="shared" si="817"/>
        <v>Small</v>
      </c>
      <c r="J8709" s="11" t="str">
        <f t="shared" si="818"/>
        <v>Central</v>
      </c>
      <c r="K8709" s="11" t="str">
        <f t="shared" si="819"/>
        <v>2010s</v>
      </c>
      <c r="L8709" s="11" t="str">
        <f t="shared" si="820"/>
        <v>Pulse</v>
      </c>
      <c r="M8709" s="18">
        <f t="shared" si="821"/>
        <v>0.62245744680851067</v>
      </c>
    </row>
    <row r="8710" spans="1:13">
      <c r="A8710" s="4">
        <v>2013</v>
      </c>
      <c r="B8710" s="5" t="s">
        <v>299</v>
      </c>
      <c r="C8710" s="5" t="s">
        <v>310</v>
      </c>
      <c r="D8710" s="5" t="s">
        <v>15</v>
      </c>
      <c r="E8710" s="5">
        <v>334950</v>
      </c>
      <c r="F8710" s="6">
        <v>1088.46</v>
      </c>
      <c r="H8710" s="15" t="str">
        <f t="shared" si="816"/>
        <v>Medium</v>
      </c>
      <c r="I8710" s="11" t="str">
        <f t="shared" si="817"/>
        <v>Large</v>
      </c>
      <c r="J8710" s="11" t="str">
        <f t="shared" si="818"/>
        <v>Central</v>
      </c>
      <c r="K8710" s="11" t="str">
        <f t="shared" si="819"/>
        <v>2010s</v>
      </c>
      <c r="L8710" s="11" t="str">
        <f t="shared" si="820"/>
        <v>Cereal</v>
      </c>
      <c r="M8710" s="18">
        <f t="shared" si="821"/>
        <v>3.2496193461710706E-3</v>
      </c>
    </row>
    <row r="8711" spans="1:13">
      <c r="A8711" s="4">
        <v>2013</v>
      </c>
      <c r="B8711" s="5" t="s">
        <v>299</v>
      </c>
      <c r="C8711" s="5" t="s">
        <v>310</v>
      </c>
      <c r="D8711" s="5" t="s">
        <v>16</v>
      </c>
      <c r="E8711" s="5">
        <v>6540</v>
      </c>
      <c r="F8711" s="6">
        <v>2058.1</v>
      </c>
      <c r="H8711" s="15" t="str">
        <f t="shared" si="816"/>
        <v>Medium</v>
      </c>
      <c r="I8711" s="11" t="str">
        <f t="shared" si="817"/>
        <v>Large</v>
      </c>
      <c r="J8711" s="11" t="str">
        <f t="shared" si="818"/>
        <v>Central</v>
      </c>
      <c r="K8711" s="11" t="str">
        <f t="shared" si="819"/>
        <v>2010s</v>
      </c>
      <c r="L8711" s="11" t="str">
        <f t="shared" si="820"/>
        <v>Cereal</v>
      </c>
      <c r="M8711" s="18">
        <f t="shared" si="821"/>
        <v>0.31469418960244649</v>
      </c>
    </row>
    <row r="8712" spans="1:13">
      <c r="A8712" s="4">
        <v>2013</v>
      </c>
      <c r="B8712" s="5" t="s">
        <v>299</v>
      </c>
      <c r="C8712" s="5" t="s">
        <v>310</v>
      </c>
      <c r="D8712" s="5" t="s">
        <v>17</v>
      </c>
      <c r="E8712" s="5">
        <v>950</v>
      </c>
      <c r="F8712" s="6">
        <v>705.26</v>
      </c>
      <c r="H8712" s="15" t="str">
        <f t="shared" si="816"/>
        <v>Low</v>
      </c>
      <c r="I8712" s="11" t="str">
        <f t="shared" si="817"/>
        <v>Small</v>
      </c>
      <c r="J8712" s="11" t="str">
        <f t="shared" si="818"/>
        <v>Central</v>
      </c>
      <c r="K8712" s="11" t="str">
        <f t="shared" si="819"/>
        <v>2010s</v>
      </c>
      <c r="L8712" s="11" t="str">
        <f t="shared" si="820"/>
        <v>Pulse</v>
      </c>
      <c r="M8712" s="18">
        <f t="shared" si="821"/>
        <v>0.74237894736842103</v>
      </c>
    </row>
    <row r="8713" spans="1:13">
      <c r="A8713" s="4">
        <v>2014</v>
      </c>
      <c r="B8713" s="5" t="s">
        <v>299</v>
      </c>
      <c r="C8713" s="5" t="s">
        <v>310</v>
      </c>
      <c r="D8713" s="5" t="s">
        <v>15</v>
      </c>
      <c r="E8713" s="5">
        <v>325460</v>
      </c>
      <c r="F8713" s="6">
        <v>2127.8200000000002</v>
      </c>
      <c r="H8713" s="15" t="str">
        <f t="shared" si="816"/>
        <v>Medium</v>
      </c>
      <c r="I8713" s="11" t="str">
        <f t="shared" si="817"/>
        <v>Large</v>
      </c>
      <c r="J8713" s="11" t="str">
        <f t="shared" si="818"/>
        <v>Central</v>
      </c>
      <c r="K8713" s="11" t="str">
        <f t="shared" si="819"/>
        <v>2010s</v>
      </c>
      <c r="L8713" s="11" t="str">
        <f t="shared" si="820"/>
        <v>Cereal</v>
      </c>
      <c r="M8713" s="18">
        <f t="shared" si="821"/>
        <v>6.5378848399188843E-3</v>
      </c>
    </row>
    <row r="8714" spans="1:13">
      <c r="A8714" s="4">
        <v>2014</v>
      </c>
      <c r="B8714" s="5" t="s">
        <v>299</v>
      </c>
      <c r="C8714" s="5" t="s">
        <v>310</v>
      </c>
      <c r="D8714" s="5" t="s">
        <v>16</v>
      </c>
      <c r="E8714" s="5">
        <v>6740</v>
      </c>
      <c r="F8714" s="6">
        <v>2083.09</v>
      </c>
      <c r="H8714" s="15" t="str">
        <f t="shared" si="816"/>
        <v>Medium</v>
      </c>
      <c r="I8714" s="11" t="str">
        <f t="shared" si="817"/>
        <v>Large</v>
      </c>
      <c r="J8714" s="11" t="str">
        <f t="shared" si="818"/>
        <v>Central</v>
      </c>
      <c r="K8714" s="11" t="str">
        <f t="shared" si="819"/>
        <v>2010s</v>
      </c>
      <c r="L8714" s="11" t="str">
        <f t="shared" si="820"/>
        <v>Cereal</v>
      </c>
      <c r="M8714" s="18">
        <f t="shared" si="821"/>
        <v>0.30906379821958457</v>
      </c>
    </row>
    <row r="8715" spans="1:13">
      <c r="A8715" s="4">
        <v>2014</v>
      </c>
      <c r="B8715" s="5" t="s">
        <v>299</v>
      </c>
      <c r="C8715" s="5" t="s">
        <v>310</v>
      </c>
      <c r="D8715" s="5" t="s">
        <v>17</v>
      </c>
      <c r="E8715" s="5">
        <v>970</v>
      </c>
      <c r="F8715" s="6">
        <v>701.03</v>
      </c>
      <c r="H8715" s="15" t="str">
        <f t="shared" si="816"/>
        <v>Low</v>
      </c>
      <c r="I8715" s="11" t="str">
        <f t="shared" si="817"/>
        <v>Small</v>
      </c>
      <c r="J8715" s="11" t="str">
        <f t="shared" si="818"/>
        <v>Central</v>
      </c>
      <c r="K8715" s="11" t="str">
        <f t="shared" si="819"/>
        <v>2010s</v>
      </c>
      <c r="L8715" s="11" t="str">
        <f t="shared" si="820"/>
        <v>Pulse</v>
      </c>
      <c r="M8715" s="18">
        <f t="shared" si="821"/>
        <v>0.72271134020618555</v>
      </c>
    </row>
    <row r="8716" spans="1:13">
      <c r="A8716" s="4">
        <v>2015</v>
      </c>
      <c r="B8716" s="5" t="s">
        <v>299</v>
      </c>
      <c r="C8716" s="5" t="s">
        <v>310</v>
      </c>
      <c r="D8716" s="5" t="s">
        <v>15</v>
      </c>
      <c r="E8716" s="5">
        <v>321380</v>
      </c>
      <c r="F8716" s="6">
        <v>1535.53</v>
      </c>
      <c r="H8716" s="15" t="str">
        <f t="shared" si="816"/>
        <v>Medium</v>
      </c>
      <c r="I8716" s="11" t="str">
        <f t="shared" si="817"/>
        <v>Large</v>
      </c>
      <c r="J8716" s="11" t="str">
        <f t="shared" si="818"/>
        <v>Central</v>
      </c>
      <c r="K8716" s="11" t="str">
        <f t="shared" si="819"/>
        <v>2010s</v>
      </c>
      <c r="L8716" s="11" t="str">
        <f t="shared" si="820"/>
        <v>Cereal</v>
      </c>
      <c r="M8716" s="18">
        <f t="shared" si="821"/>
        <v>4.7779264422179351E-3</v>
      </c>
    </row>
    <row r="8717" spans="1:13">
      <c r="A8717" s="4">
        <v>2015</v>
      </c>
      <c r="B8717" s="5" t="s">
        <v>299</v>
      </c>
      <c r="C8717" s="5" t="s">
        <v>310</v>
      </c>
      <c r="D8717" s="5" t="s">
        <v>16</v>
      </c>
      <c r="E8717" s="5">
        <v>6370</v>
      </c>
      <c r="F8717" s="6">
        <v>2125.59</v>
      </c>
      <c r="H8717" s="15" t="str">
        <f t="shared" si="816"/>
        <v>Medium</v>
      </c>
      <c r="I8717" s="11" t="str">
        <f t="shared" si="817"/>
        <v>Large</v>
      </c>
      <c r="J8717" s="11" t="str">
        <f t="shared" si="818"/>
        <v>Central</v>
      </c>
      <c r="K8717" s="11" t="str">
        <f t="shared" si="819"/>
        <v>2010s</v>
      </c>
      <c r="L8717" s="11" t="str">
        <f t="shared" si="820"/>
        <v>Cereal</v>
      </c>
      <c r="M8717" s="18">
        <f t="shared" si="821"/>
        <v>0.33368759811616955</v>
      </c>
    </row>
    <row r="8718" spans="1:13">
      <c r="A8718" s="4">
        <v>2015</v>
      </c>
      <c r="B8718" s="5" t="s">
        <v>299</v>
      </c>
      <c r="C8718" s="5" t="s">
        <v>310</v>
      </c>
      <c r="D8718" s="5" t="s">
        <v>17</v>
      </c>
      <c r="E8718" s="5">
        <v>750</v>
      </c>
      <c r="F8718" s="6">
        <v>693.33</v>
      </c>
      <c r="H8718" s="15" t="str">
        <f t="shared" si="816"/>
        <v>Low</v>
      </c>
      <c r="I8718" s="11" t="str">
        <f t="shared" si="817"/>
        <v>Small</v>
      </c>
      <c r="J8718" s="11" t="str">
        <f t="shared" si="818"/>
        <v>Central</v>
      </c>
      <c r="K8718" s="11" t="str">
        <f t="shared" si="819"/>
        <v>2010s</v>
      </c>
      <c r="L8718" s="11" t="str">
        <f t="shared" si="820"/>
        <v>Pulse</v>
      </c>
      <c r="M8718" s="18">
        <f t="shared" si="821"/>
        <v>0.92444000000000004</v>
      </c>
    </row>
    <row r="8719" spans="1:13">
      <c r="A8719" s="4">
        <v>2016</v>
      </c>
      <c r="B8719" s="5" t="s">
        <v>299</v>
      </c>
      <c r="C8719" s="5" t="s">
        <v>310</v>
      </c>
      <c r="D8719" s="5" t="s">
        <v>15</v>
      </c>
      <c r="E8719" s="5">
        <v>294500</v>
      </c>
      <c r="F8719" s="6">
        <v>2556.2600000000002</v>
      </c>
      <c r="H8719" s="15" t="str">
        <f t="shared" si="816"/>
        <v>Medium</v>
      </c>
      <c r="I8719" s="11" t="str">
        <f t="shared" si="817"/>
        <v>Large</v>
      </c>
      <c r="J8719" s="11" t="str">
        <f t="shared" si="818"/>
        <v>Central</v>
      </c>
      <c r="K8719" s="11" t="str">
        <f t="shared" si="819"/>
        <v>2010s</v>
      </c>
      <c r="L8719" s="11" t="str">
        <f t="shared" si="820"/>
        <v>Cereal</v>
      </c>
      <c r="M8719" s="18">
        <f t="shared" si="821"/>
        <v>8.6800000000000002E-3</v>
      </c>
    </row>
    <row r="8720" spans="1:13">
      <c r="A8720" s="4">
        <v>2016</v>
      </c>
      <c r="B8720" s="5" t="s">
        <v>299</v>
      </c>
      <c r="C8720" s="5" t="s">
        <v>310</v>
      </c>
      <c r="D8720" s="5" t="s">
        <v>16</v>
      </c>
      <c r="E8720" s="5">
        <v>3390</v>
      </c>
      <c r="F8720" s="6">
        <v>2321.5300000000002</v>
      </c>
      <c r="H8720" s="15" t="str">
        <f t="shared" si="816"/>
        <v>Medium</v>
      </c>
      <c r="I8720" s="11" t="str">
        <f t="shared" si="817"/>
        <v>Medium</v>
      </c>
      <c r="J8720" s="11" t="str">
        <f t="shared" si="818"/>
        <v>Central</v>
      </c>
      <c r="K8720" s="11" t="str">
        <f t="shared" si="819"/>
        <v>2010s</v>
      </c>
      <c r="L8720" s="11" t="str">
        <f t="shared" si="820"/>
        <v>Cereal</v>
      </c>
      <c r="M8720" s="18">
        <f t="shared" si="821"/>
        <v>0.68481710914454286</v>
      </c>
    </row>
    <row r="8721" spans="1:13">
      <c r="A8721" s="4">
        <v>2016</v>
      </c>
      <c r="B8721" s="5" t="s">
        <v>299</v>
      </c>
      <c r="C8721" s="5" t="s">
        <v>310</v>
      </c>
      <c r="D8721" s="5" t="s">
        <v>17</v>
      </c>
      <c r="E8721" s="5">
        <v>770</v>
      </c>
      <c r="F8721" s="6">
        <v>688.31</v>
      </c>
      <c r="H8721" s="15" t="str">
        <f t="shared" si="816"/>
        <v>Low</v>
      </c>
      <c r="I8721" s="11" t="str">
        <f t="shared" si="817"/>
        <v>Small</v>
      </c>
      <c r="J8721" s="11" t="str">
        <f t="shared" si="818"/>
        <v>Central</v>
      </c>
      <c r="K8721" s="11" t="str">
        <f t="shared" si="819"/>
        <v>2010s</v>
      </c>
      <c r="L8721" s="11" t="str">
        <f t="shared" si="820"/>
        <v>Pulse</v>
      </c>
      <c r="M8721" s="18">
        <f t="shared" si="821"/>
        <v>0.89390909090909088</v>
      </c>
    </row>
    <row r="8722" spans="1:13">
      <c r="A8722" s="4">
        <v>2017</v>
      </c>
      <c r="B8722" s="5" t="s">
        <v>299</v>
      </c>
      <c r="C8722" s="5" t="s">
        <v>310</v>
      </c>
      <c r="D8722" s="5" t="s">
        <v>15</v>
      </c>
      <c r="E8722" s="5">
        <v>276340</v>
      </c>
      <c r="F8722" s="6">
        <v>1567.27</v>
      </c>
      <c r="H8722" s="15" t="str">
        <f t="shared" si="816"/>
        <v>Medium</v>
      </c>
      <c r="I8722" s="11" t="str">
        <f t="shared" si="817"/>
        <v>Large</v>
      </c>
      <c r="J8722" s="11" t="str">
        <f t="shared" si="818"/>
        <v>Central</v>
      </c>
      <c r="K8722" s="11" t="str">
        <f t="shared" si="819"/>
        <v>2010s</v>
      </c>
      <c r="L8722" s="11" t="str">
        <f t="shared" si="820"/>
        <v>Cereal</v>
      </c>
      <c r="M8722" s="18">
        <f t="shared" si="821"/>
        <v>5.6715278280379238E-3</v>
      </c>
    </row>
    <row r="8723" spans="1:13">
      <c r="A8723" s="4">
        <v>2017</v>
      </c>
      <c r="B8723" s="5" t="s">
        <v>299</v>
      </c>
      <c r="C8723" s="5" t="s">
        <v>310</v>
      </c>
      <c r="D8723" s="5" t="s">
        <v>16</v>
      </c>
      <c r="E8723" s="5">
        <v>6180</v>
      </c>
      <c r="F8723" s="6">
        <v>2328.48</v>
      </c>
      <c r="H8723" s="15" t="str">
        <f t="shared" si="816"/>
        <v>Medium</v>
      </c>
      <c r="I8723" s="11" t="str">
        <f t="shared" si="817"/>
        <v>Large</v>
      </c>
      <c r="J8723" s="11" t="str">
        <f t="shared" si="818"/>
        <v>Central</v>
      </c>
      <c r="K8723" s="11" t="str">
        <f t="shared" si="819"/>
        <v>2010s</v>
      </c>
      <c r="L8723" s="11" t="str">
        <f t="shared" si="820"/>
        <v>Cereal</v>
      </c>
      <c r="M8723" s="18">
        <f t="shared" si="821"/>
        <v>0.37677669902912619</v>
      </c>
    </row>
    <row r="8724" spans="1:13">
      <c r="A8724" s="4">
        <v>2017</v>
      </c>
      <c r="B8724" s="5" t="s">
        <v>299</v>
      </c>
      <c r="C8724" s="5" t="s">
        <v>310</v>
      </c>
      <c r="D8724" s="5" t="s">
        <v>17</v>
      </c>
      <c r="E8724" s="5">
        <v>1100</v>
      </c>
      <c r="F8724" s="6">
        <v>718.18</v>
      </c>
      <c r="H8724" s="15" t="str">
        <f t="shared" si="816"/>
        <v>Low</v>
      </c>
      <c r="I8724" s="11" t="str">
        <f t="shared" si="817"/>
        <v>Medium</v>
      </c>
      <c r="J8724" s="11" t="str">
        <f t="shared" si="818"/>
        <v>Central</v>
      </c>
      <c r="K8724" s="11" t="str">
        <f t="shared" si="819"/>
        <v>2010s</v>
      </c>
      <c r="L8724" s="11" t="str">
        <f t="shared" si="820"/>
        <v>Pulse</v>
      </c>
      <c r="M8724" s="18">
        <f t="shared" si="821"/>
        <v>0.65289090909090908</v>
      </c>
    </row>
    <row r="8725" spans="1:13">
      <c r="A8725" s="4">
        <v>2008</v>
      </c>
      <c r="B8725" s="5" t="s">
        <v>299</v>
      </c>
      <c r="C8725" s="5" t="s">
        <v>311</v>
      </c>
      <c r="D8725" s="5" t="s">
        <v>15</v>
      </c>
      <c r="E8725" s="5">
        <v>555670</v>
      </c>
      <c r="F8725" s="6">
        <v>2036.28</v>
      </c>
      <c r="H8725" s="15" t="str">
        <f t="shared" si="816"/>
        <v>Medium</v>
      </c>
      <c r="I8725" s="11" t="str">
        <f t="shared" si="817"/>
        <v>Large</v>
      </c>
      <c r="J8725" s="11" t="str">
        <f t="shared" si="818"/>
        <v>Central</v>
      </c>
      <c r="K8725" s="11" t="str">
        <f t="shared" si="819"/>
        <v>2000s</v>
      </c>
      <c r="L8725" s="11" t="str">
        <f t="shared" si="820"/>
        <v>Cereal</v>
      </c>
      <c r="M8725" s="18">
        <f t="shared" si="821"/>
        <v>3.6645491028848057E-3</v>
      </c>
    </row>
    <row r="8726" spans="1:13">
      <c r="A8726" s="4">
        <v>2008</v>
      </c>
      <c r="B8726" s="5" t="s">
        <v>299</v>
      </c>
      <c r="C8726" s="5" t="s">
        <v>311</v>
      </c>
      <c r="D8726" s="5" t="s">
        <v>16</v>
      </c>
      <c r="E8726" s="5">
        <v>5350</v>
      </c>
      <c r="F8726" s="6">
        <v>1289.72</v>
      </c>
      <c r="H8726" s="15" t="str">
        <f t="shared" si="816"/>
        <v>Medium</v>
      </c>
      <c r="I8726" s="11" t="str">
        <f t="shared" si="817"/>
        <v>Large</v>
      </c>
      <c r="J8726" s="11" t="str">
        <f t="shared" si="818"/>
        <v>Central</v>
      </c>
      <c r="K8726" s="11" t="str">
        <f t="shared" si="819"/>
        <v>2000s</v>
      </c>
      <c r="L8726" s="11" t="str">
        <f t="shared" si="820"/>
        <v>Cereal</v>
      </c>
      <c r="M8726" s="18">
        <f t="shared" si="821"/>
        <v>0.24106915887850469</v>
      </c>
    </row>
    <row r="8727" spans="1:13">
      <c r="A8727" s="4">
        <v>2008</v>
      </c>
      <c r="B8727" s="5" t="s">
        <v>299</v>
      </c>
      <c r="C8727" s="5" t="s">
        <v>311</v>
      </c>
      <c r="D8727" s="5" t="s">
        <v>17</v>
      </c>
      <c r="E8727" s="5">
        <v>1650</v>
      </c>
      <c r="F8727" s="6">
        <v>496.97</v>
      </c>
      <c r="H8727" s="15" t="str">
        <f t="shared" si="816"/>
        <v>Low</v>
      </c>
      <c r="I8727" s="11" t="str">
        <f t="shared" si="817"/>
        <v>Medium</v>
      </c>
      <c r="J8727" s="11" t="str">
        <f t="shared" si="818"/>
        <v>Central</v>
      </c>
      <c r="K8727" s="11" t="str">
        <f t="shared" si="819"/>
        <v>2000s</v>
      </c>
      <c r="L8727" s="11" t="str">
        <f t="shared" si="820"/>
        <v>Pulse</v>
      </c>
      <c r="M8727" s="18">
        <f t="shared" si="821"/>
        <v>0.3011939393939394</v>
      </c>
    </row>
    <row r="8728" spans="1:13">
      <c r="A8728" s="4">
        <v>2008</v>
      </c>
      <c r="B8728" s="5" t="s">
        <v>299</v>
      </c>
      <c r="C8728" s="5" t="s">
        <v>311</v>
      </c>
      <c r="D8728" s="5" t="s">
        <v>18</v>
      </c>
      <c r="E8728" s="5">
        <v>60</v>
      </c>
      <c r="F8728" s="6">
        <v>333.33</v>
      </c>
      <c r="H8728" s="15" t="str">
        <f t="shared" si="816"/>
        <v>Low</v>
      </c>
      <c r="I8728" s="11" t="str">
        <f t="shared" si="817"/>
        <v>Small</v>
      </c>
      <c r="J8728" s="11" t="str">
        <f t="shared" si="818"/>
        <v>Central</v>
      </c>
      <c r="K8728" s="11" t="str">
        <f t="shared" si="819"/>
        <v>2000s</v>
      </c>
      <c r="L8728" s="11" t="str">
        <f t="shared" si="820"/>
        <v>Fiber</v>
      </c>
      <c r="M8728" s="18">
        <f t="shared" si="821"/>
        <v>5.5554999999999994</v>
      </c>
    </row>
    <row r="8729" spans="1:13">
      <c r="A8729" s="4">
        <v>2009</v>
      </c>
      <c r="B8729" s="5" t="s">
        <v>299</v>
      </c>
      <c r="C8729" s="5" t="s">
        <v>311</v>
      </c>
      <c r="D8729" s="5" t="s">
        <v>15</v>
      </c>
      <c r="E8729" s="5">
        <v>543070</v>
      </c>
      <c r="F8729" s="6">
        <v>1737.9</v>
      </c>
      <c r="H8729" s="15" t="str">
        <f t="shared" si="816"/>
        <v>Medium</v>
      </c>
      <c r="I8729" s="11" t="str">
        <f t="shared" si="817"/>
        <v>Large</v>
      </c>
      <c r="J8729" s="11" t="str">
        <f t="shared" si="818"/>
        <v>Central</v>
      </c>
      <c r="K8729" s="11" t="str">
        <f t="shared" si="819"/>
        <v>2000s</v>
      </c>
      <c r="L8729" s="11" t="str">
        <f t="shared" si="820"/>
        <v>Cereal</v>
      </c>
      <c r="M8729" s="18">
        <f t="shared" si="821"/>
        <v>3.2001399451267792E-3</v>
      </c>
    </row>
    <row r="8730" spans="1:13">
      <c r="A8730" s="4">
        <v>2009</v>
      </c>
      <c r="B8730" s="5" t="s">
        <v>299</v>
      </c>
      <c r="C8730" s="5" t="s">
        <v>311</v>
      </c>
      <c r="D8730" s="5" t="s">
        <v>16</v>
      </c>
      <c r="E8730" s="5">
        <v>4590</v>
      </c>
      <c r="F8730" s="6">
        <v>1331.15</v>
      </c>
      <c r="H8730" s="15" t="str">
        <f t="shared" si="816"/>
        <v>Medium</v>
      </c>
      <c r="I8730" s="11" t="str">
        <f t="shared" si="817"/>
        <v>Medium</v>
      </c>
      <c r="J8730" s="11" t="str">
        <f t="shared" si="818"/>
        <v>Central</v>
      </c>
      <c r="K8730" s="11" t="str">
        <f t="shared" si="819"/>
        <v>2000s</v>
      </c>
      <c r="L8730" s="11" t="str">
        <f t="shared" si="820"/>
        <v>Cereal</v>
      </c>
      <c r="M8730" s="18">
        <f t="shared" si="821"/>
        <v>0.2900108932461874</v>
      </c>
    </row>
    <row r="8731" spans="1:13">
      <c r="A8731" s="4">
        <v>2009</v>
      </c>
      <c r="B8731" s="5" t="s">
        <v>299</v>
      </c>
      <c r="C8731" s="5" t="s">
        <v>311</v>
      </c>
      <c r="D8731" s="5" t="s">
        <v>17</v>
      </c>
      <c r="E8731" s="5">
        <v>1340</v>
      </c>
      <c r="F8731" s="6">
        <v>492.54</v>
      </c>
      <c r="H8731" s="15" t="str">
        <f t="shared" si="816"/>
        <v>Low</v>
      </c>
      <c r="I8731" s="11" t="str">
        <f t="shared" si="817"/>
        <v>Medium</v>
      </c>
      <c r="J8731" s="11" t="str">
        <f t="shared" si="818"/>
        <v>Central</v>
      </c>
      <c r="K8731" s="11" t="str">
        <f t="shared" si="819"/>
        <v>2000s</v>
      </c>
      <c r="L8731" s="11" t="str">
        <f t="shared" si="820"/>
        <v>Pulse</v>
      </c>
      <c r="M8731" s="18">
        <f t="shared" si="821"/>
        <v>0.36756716417910451</v>
      </c>
    </row>
    <row r="8732" spans="1:13">
      <c r="A8732" s="4">
        <v>2009</v>
      </c>
      <c r="B8732" s="5" t="s">
        <v>299</v>
      </c>
      <c r="C8732" s="5" t="s">
        <v>311</v>
      </c>
      <c r="D8732" s="5" t="s">
        <v>18</v>
      </c>
      <c r="E8732" s="5">
        <v>200</v>
      </c>
      <c r="F8732" s="6">
        <v>500</v>
      </c>
      <c r="H8732" s="15" t="str">
        <f t="shared" si="816"/>
        <v>Low</v>
      </c>
      <c r="I8732" s="11" t="str">
        <f t="shared" si="817"/>
        <v>Small</v>
      </c>
      <c r="J8732" s="11" t="str">
        <f t="shared" si="818"/>
        <v>Central</v>
      </c>
      <c r="K8732" s="11" t="str">
        <f t="shared" si="819"/>
        <v>2000s</v>
      </c>
      <c r="L8732" s="11" t="str">
        <f t="shared" si="820"/>
        <v>Fiber</v>
      </c>
      <c r="M8732" s="18">
        <f t="shared" si="821"/>
        <v>2.5</v>
      </c>
    </row>
    <row r="8733" spans="1:13">
      <c r="A8733" s="4">
        <v>2010</v>
      </c>
      <c r="B8733" s="5" t="s">
        <v>299</v>
      </c>
      <c r="C8733" s="5" t="s">
        <v>311</v>
      </c>
      <c r="D8733" s="5" t="s">
        <v>15</v>
      </c>
      <c r="E8733" s="5">
        <v>550840</v>
      </c>
      <c r="F8733" s="6">
        <v>1802.83</v>
      </c>
      <c r="H8733" s="15" t="str">
        <f t="shared" si="816"/>
        <v>Medium</v>
      </c>
      <c r="I8733" s="11" t="str">
        <f t="shared" si="817"/>
        <v>Large</v>
      </c>
      <c r="J8733" s="11" t="str">
        <f t="shared" si="818"/>
        <v>Central</v>
      </c>
      <c r="K8733" s="11" t="str">
        <f t="shared" si="819"/>
        <v>2010s</v>
      </c>
      <c r="L8733" s="11" t="str">
        <f t="shared" si="820"/>
        <v>Cereal</v>
      </c>
      <c r="M8733" s="18">
        <f t="shared" si="821"/>
        <v>3.2728741558347252E-3</v>
      </c>
    </row>
    <row r="8734" spans="1:13">
      <c r="A8734" s="4">
        <v>2010</v>
      </c>
      <c r="B8734" s="5" t="s">
        <v>299</v>
      </c>
      <c r="C8734" s="5" t="s">
        <v>311</v>
      </c>
      <c r="D8734" s="5" t="s">
        <v>16</v>
      </c>
      <c r="E8734" s="5">
        <v>5020</v>
      </c>
      <c r="F8734" s="6">
        <v>2163.35</v>
      </c>
      <c r="H8734" s="15" t="str">
        <f t="shared" si="816"/>
        <v>Medium</v>
      </c>
      <c r="I8734" s="11" t="str">
        <f t="shared" si="817"/>
        <v>Large</v>
      </c>
      <c r="J8734" s="11" t="str">
        <f t="shared" si="818"/>
        <v>Central</v>
      </c>
      <c r="K8734" s="11" t="str">
        <f t="shared" si="819"/>
        <v>2010s</v>
      </c>
      <c r="L8734" s="11" t="str">
        <f t="shared" si="820"/>
        <v>Cereal</v>
      </c>
      <c r="M8734" s="18">
        <f t="shared" si="821"/>
        <v>0.4309462151394422</v>
      </c>
    </row>
    <row r="8735" spans="1:13">
      <c r="A8735" s="4">
        <v>2010</v>
      </c>
      <c r="B8735" s="5" t="s">
        <v>299</v>
      </c>
      <c r="C8735" s="5" t="s">
        <v>311</v>
      </c>
      <c r="D8735" s="5" t="s">
        <v>17</v>
      </c>
      <c r="E8735" s="5">
        <v>1350</v>
      </c>
      <c r="F8735" s="6">
        <v>459.26</v>
      </c>
      <c r="H8735" s="15" t="str">
        <f t="shared" si="816"/>
        <v>Low</v>
      </c>
      <c r="I8735" s="11" t="str">
        <f t="shared" si="817"/>
        <v>Medium</v>
      </c>
      <c r="J8735" s="11" t="str">
        <f t="shared" si="818"/>
        <v>Central</v>
      </c>
      <c r="K8735" s="11" t="str">
        <f t="shared" si="819"/>
        <v>2010s</v>
      </c>
      <c r="L8735" s="11" t="str">
        <f t="shared" si="820"/>
        <v>Pulse</v>
      </c>
      <c r="M8735" s="18">
        <f t="shared" si="821"/>
        <v>0.3401925925925926</v>
      </c>
    </row>
    <row r="8736" spans="1:13">
      <c r="A8736" s="4">
        <v>2010</v>
      </c>
      <c r="B8736" s="5" t="s">
        <v>299</v>
      </c>
      <c r="C8736" s="5" t="s">
        <v>311</v>
      </c>
      <c r="D8736" s="5" t="s">
        <v>18</v>
      </c>
      <c r="E8736" s="5">
        <v>140</v>
      </c>
      <c r="F8736" s="6">
        <v>500</v>
      </c>
      <c r="H8736" s="15" t="str">
        <f t="shared" si="816"/>
        <v>Low</v>
      </c>
      <c r="I8736" s="11" t="str">
        <f t="shared" si="817"/>
        <v>Small</v>
      </c>
      <c r="J8736" s="11" t="str">
        <f t="shared" si="818"/>
        <v>Central</v>
      </c>
      <c r="K8736" s="11" t="str">
        <f t="shared" si="819"/>
        <v>2010s</v>
      </c>
      <c r="L8736" s="11" t="str">
        <f t="shared" si="820"/>
        <v>Fiber</v>
      </c>
      <c r="M8736" s="18">
        <f t="shared" si="821"/>
        <v>3.5714285714285716</v>
      </c>
    </row>
    <row r="8737" spans="1:13">
      <c r="A8737" s="4">
        <v>2011</v>
      </c>
      <c r="B8737" s="5" t="s">
        <v>299</v>
      </c>
      <c r="C8737" s="5" t="s">
        <v>311</v>
      </c>
      <c r="D8737" s="5" t="s">
        <v>15</v>
      </c>
      <c r="E8737" s="5">
        <v>518700</v>
      </c>
      <c r="F8737" s="6">
        <v>1959.69</v>
      </c>
      <c r="H8737" s="15" t="str">
        <f t="shared" si="816"/>
        <v>Medium</v>
      </c>
      <c r="I8737" s="11" t="str">
        <f t="shared" si="817"/>
        <v>Large</v>
      </c>
      <c r="J8737" s="11" t="str">
        <f t="shared" si="818"/>
        <v>Central</v>
      </c>
      <c r="K8737" s="11" t="str">
        <f t="shared" si="819"/>
        <v>2010s</v>
      </c>
      <c r="L8737" s="11" t="str">
        <f t="shared" si="820"/>
        <v>Cereal</v>
      </c>
      <c r="M8737" s="18">
        <f t="shared" si="821"/>
        <v>3.7780798149219205E-3</v>
      </c>
    </row>
    <row r="8738" spans="1:13">
      <c r="A8738" s="4">
        <v>2011</v>
      </c>
      <c r="B8738" s="5" t="s">
        <v>299</v>
      </c>
      <c r="C8738" s="5" t="s">
        <v>311</v>
      </c>
      <c r="D8738" s="5" t="s">
        <v>16</v>
      </c>
      <c r="E8738" s="5">
        <v>9700</v>
      </c>
      <c r="F8738" s="6">
        <v>1938.14</v>
      </c>
      <c r="H8738" s="15" t="str">
        <f t="shared" si="816"/>
        <v>Medium</v>
      </c>
      <c r="I8738" s="11" t="str">
        <f t="shared" si="817"/>
        <v>Large</v>
      </c>
      <c r="J8738" s="11" t="str">
        <f t="shared" si="818"/>
        <v>Central</v>
      </c>
      <c r="K8738" s="11" t="str">
        <f t="shared" si="819"/>
        <v>2010s</v>
      </c>
      <c r="L8738" s="11" t="str">
        <f t="shared" si="820"/>
        <v>Cereal</v>
      </c>
      <c r="M8738" s="18">
        <f t="shared" si="821"/>
        <v>0.19980824742268041</v>
      </c>
    </row>
    <row r="8739" spans="1:13">
      <c r="A8739" s="4">
        <v>2011</v>
      </c>
      <c r="B8739" s="5" t="s">
        <v>299</v>
      </c>
      <c r="C8739" s="5" t="s">
        <v>311</v>
      </c>
      <c r="D8739" s="5" t="s">
        <v>17</v>
      </c>
      <c r="E8739" s="5">
        <v>1190</v>
      </c>
      <c r="F8739" s="6">
        <v>470.59</v>
      </c>
      <c r="H8739" s="15" t="str">
        <f t="shared" si="816"/>
        <v>Low</v>
      </c>
      <c r="I8739" s="11" t="str">
        <f t="shared" si="817"/>
        <v>Medium</v>
      </c>
      <c r="J8739" s="11" t="str">
        <f t="shared" si="818"/>
        <v>Central</v>
      </c>
      <c r="K8739" s="11" t="str">
        <f t="shared" si="819"/>
        <v>2010s</v>
      </c>
      <c r="L8739" s="11" t="str">
        <f t="shared" si="820"/>
        <v>Pulse</v>
      </c>
      <c r="M8739" s="18">
        <f t="shared" si="821"/>
        <v>0.39545378151260502</v>
      </c>
    </row>
    <row r="8740" spans="1:13">
      <c r="A8740" s="4">
        <v>2011</v>
      </c>
      <c r="B8740" s="5" t="s">
        <v>299</v>
      </c>
      <c r="C8740" s="5" t="s">
        <v>311</v>
      </c>
      <c r="D8740" s="5" t="s">
        <v>18</v>
      </c>
      <c r="E8740" s="5">
        <v>670</v>
      </c>
      <c r="F8740" s="6">
        <v>477.61</v>
      </c>
      <c r="H8740" s="15" t="str">
        <f t="shared" si="816"/>
        <v>Low</v>
      </c>
      <c r="I8740" s="11" t="str">
        <f t="shared" si="817"/>
        <v>Small</v>
      </c>
      <c r="J8740" s="11" t="str">
        <f t="shared" si="818"/>
        <v>Central</v>
      </c>
      <c r="K8740" s="11" t="str">
        <f t="shared" si="819"/>
        <v>2010s</v>
      </c>
      <c r="L8740" s="11" t="str">
        <f t="shared" si="820"/>
        <v>Fiber</v>
      </c>
      <c r="M8740" s="18">
        <f t="shared" si="821"/>
        <v>0.71285074626865674</v>
      </c>
    </row>
    <row r="8741" spans="1:13">
      <c r="A8741" s="4">
        <v>2012</v>
      </c>
      <c r="B8741" s="5" t="s">
        <v>299</v>
      </c>
      <c r="C8741" s="5" t="s">
        <v>311</v>
      </c>
      <c r="D8741" s="5" t="s">
        <v>15</v>
      </c>
      <c r="E8741" s="5">
        <v>518660</v>
      </c>
      <c r="F8741" s="6">
        <v>3059.04</v>
      </c>
      <c r="H8741" s="15" t="str">
        <f t="shared" si="816"/>
        <v>High</v>
      </c>
      <c r="I8741" s="11" t="str">
        <f t="shared" si="817"/>
        <v>Large</v>
      </c>
      <c r="J8741" s="11" t="str">
        <f t="shared" si="818"/>
        <v>Central</v>
      </c>
      <c r="K8741" s="11" t="str">
        <f t="shared" si="819"/>
        <v>2010s</v>
      </c>
      <c r="L8741" s="11" t="str">
        <f t="shared" si="820"/>
        <v>Cereal</v>
      </c>
      <c r="M8741" s="18">
        <f t="shared" si="821"/>
        <v>5.8979678402036016E-3</v>
      </c>
    </row>
    <row r="8742" spans="1:13">
      <c r="A8742" s="4">
        <v>2012</v>
      </c>
      <c r="B8742" s="5" t="s">
        <v>299</v>
      </c>
      <c r="C8742" s="5" t="s">
        <v>311</v>
      </c>
      <c r="D8742" s="5" t="s">
        <v>16</v>
      </c>
      <c r="E8742" s="5">
        <v>11420</v>
      </c>
      <c r="F8742" s="6">
        <v>1967.6</v>
      </c>
      <c r="H8742" s="15" t="str">
        <f t="shared" si="816"/>
        <v>Medium</v>
      </c>
      <c r="I8742" s="11" t="str">
        <f t="shared" si="817"/>
        <v>Large</v>
      </c>
      <c r="J8742" s="11" t="str">
        <f t="shared" si="818"/>
        <v>Central</v>
      </c>
      <c r="K8742" s="11" t="str">
        <f t="shared" si="819"/>
        <v>2010s</v>
      </c>
      <c r="L8742" s="11" t="str">
        <f t="shared" si="820"/>
        <v>Cereal</v>
      </c>
      <c r="M8742" s="18">
        <f t="shared" si="821"/>
        <v>0.17229422066549913</v>
      </c>
    </row>
    <row r="8743" spans="1:13">
      <c r="A8743" s="4">
        <v>2012</v>
      </c>
      <c r="B8743" s="5" t="s">
        <v>299</v>
      </c>
      <c r="C8743" s="5" t="s">
        <v>311</v>
      </c>
      <c r="D8743" s="5" t="s">
        <v>17</v>
      </c>
      <c r="E8743" s="5">
        <v>1270</v>
      </c>
      <c r="F8743" s="6">
        <v>606.29999999999995</v>
      </c>
      <c r="H8743" s="15" t="str">
        <f t="shared" si="816"/>
        <v>Low</v>
      </c>
      <c r="I8743" s="11" t="str">
        <f t="shared" si="817"/>
        <v>Medium</v>
      </c>
      <c r="J8743" s="11" t="str">
        <f t="shared" si="818"/>
        <v>Central</v>
      </c>
      <c r="K8743" s="11" t="str">
        <f t="shared" si="819"/>
        <v>2010s</v>
      </c>
      <c r="L8743" s="11" t="str">
        <f t="shared" si="820"/>
        <v>Pulse</v>
      </c>
      <c r="M8743" s="18">
        <f t="shared" si="821"/>
        <v>0.4774015748031496</v>
      </c>
    </row>
    <row r="8744" spans="1:13">
      <c r="A8744" s="4">
        <v>2012</v>
      </c>
      <c r="B8744" s="5" t="s">
        <v>299</v>
      </c>
      <c r="C8744" s="5" t="s">
        <v>311</v>
      </c>
      <c r="D8744" s="5" t="s">
        <v>18</v>
      </c>
      <c r="E8744" s="5">
        <v>1480</v>
      </c>
      <c r="F8744" s="6">
        <v>432.43</v>
      </c>
      <c r="H8744" s="15" t="str">
        <f t="shared" si="816"/>
        <v>Low</v>
      </c>
      <c r="I8744" s="11" t="str">
        <f t="shared" si="817"/>
        <v>Medium</v>
      </c>
      <c r="J8744" s="11" t="str">
        <f t="shared" si="818"/>
        <v>Central</v>
      </c>
      <c r="K8744" s="11" t="str">
        <f t="shared" si="819"/>
        <v>2010s</v>
      </c>
      <c r="L8744" s="11" t="str">
        <f t="shared" si="820"/>
        <v>Fiber</v>
      </c>
      <c r="M8744" s="18">
        <f t="shared" si="821"/>
        <v>0.29218243243243242</v>
      </c>
    </row>
    <row r="8745" spans="1:13">
      <c r="A8745" s="4">
        <v>2013</v>
      </c>
      <c r="B8745" s="5" t="s">
        <v>299</v>
      </c>
      <c r="C8745" s="5" t="s">
        <v>311</v>
      </c>
      <c r="D8745" s="5" t="s">
        <v>15</v>
      </c>
      <c r="E8745" s="5">
        <v>580290</v>
      </c>
      <c r="F8745" s="6">
        <v>2137.16</v>
      </c>
      <c r="H8745" s="15" t="str">
        <f t="shared" si="816"/>
        <v>Medium</v>
      </c>
      <c r="I8745" s="11" t="str">
        <f t="shared" si="817"/>
        <v>Large</v>
      </c>
      <c r="J8745" s="11" t="str">
        <f t="shared" si="818"/>
        <v>Central</v>
      </c>
      <c r="K8745" s="11" t="str">
        <f t="shared" si="819"/>
        <v>2010s</v>
      </c>
      <c r="L8745" s="11" t="str">
        <f t="shared" si="820"/>
        <v>Cereal</v>
      </c>
      <c r="M8745" s="18">
        <f t="shared" si="821"/>
        <v>3.6829171621086008E-3</v>
      </c>
    </row>
    <row r="8746" spans="1:13">
      <c r="A8746" s="4">
        <v>2013</v>
      </c>
      <c r="B8746" s="5" t="s">
        <v>299</v>
      </c>
      <c r="C8746" s="5" t="s">
        <v>311</v>
      </c>
      <c r="D8746" s="5" t="s">
        <v>16</v>
      </c>
      <c r="E8746" s="5">
        <v>10750</v>
      </c>
      <c r="F8746" s="6">
        <v>2212.09</v>
      </c>
      <c r="H8746" s="15" t="str">
        <f t="shared" si="816"/>
        <v>Medium</v>
      </c>
      <c r="I8746" s="11" t="str">
        <f t="shared" si="817"/>
        <v>Large</v>
      </c>
      <c r="J8746" s="11" t="str">
        <f t="shared" si="818"/>
        <v>Central</v>
      </c>
      <c r="K8746" s="11" t="str">
        <f t="shared" si="819"/>
        <v>2010s</v>
      </c>
      <c r="L8746" s="11" t="str">
        <f t="shared" si="820"/>
        <v>Cereal</v>
      </c>
      <c r="M8746" s="18">
        <f t="shared" si="821"/>
        <v>0.20577581395348837</v>
      </c>
    </row>
    <row r="8747" spans="1:13">
      <c r="A8747" s="4">
        <v>2013</v>
      </c>
      <c r="B8747" s="5" t="s">
        <v>299</v>
      </c>
      <c r="C8747" s="5" t="s">
        <v>311</v>
      </c>
      <c r="D8747" s="5" t="s">
        <v>17</v>
      </c>
      <c r="E8747" s="5">
        <v>1500</v>
      </c>
      <c r="F8747" s="6">
        <v>660</v>
      </c>
      <c r="H8747" s="15" t="str">
        <f t="shared" si="816"/>
        <v>Low</v>
      </c>
      <c r="I8747" s="11" t="str">
        <f t="shared" si="817"/>
        <v>Medium</v>
      </c>
      <c r="J8747" s="11" t="str">
        <f t="shared" si="818"/>
        <v>Central</v>
      </c>
      <c r="K8747" s="11" t="str">
        <f t="shared" si="819"/>
        <v>2010s</v>
      </c>
      <c r="L8747" s="11" t="str">
        <f t="shared" si="820"/>
        <v>Pulse</v>
      </c>
      <c r="M8747" s="18">
        <f t="shared" si="821"/>
        <v>0.44</v>
      </c>
    </row>
    <row r="8748" spans="1:13">
      <c r="A8748" s="4">
        <v>2013</v>
      </c>
      <c r="B8748" s="5" t="s">
        <v>299</v>
      </c>
      <c r="C8748" s="5" t="s">
        <v>311</v>
      </c>
      <c r="D8748" s="5" t="s">
        <v>18</v>
      </c>
      <c r="E8748" s="5">
        <v>1680</v>
      </c>
      <c r="F8748" s="6">
        <v>434.52</v>
      </c>
      <c r="H8748" s="15" t="str">
        <f t="shared" si="816"/>
        <v>Low</v>
      </c>
      <c r="I8748" s="11" t="str">
        <f t="shared" si="817"/>
        <v>Medium</v>
      </c>
      <c r="J8748" s="11" t="str">
        <f t="shared" si="818"/>
        <v>Central</v>
      </c>
      <c r="K8748" s="11" t="str">
        <f t="shared" si="819"/>
        <v>2010s</v>
      </c>
      <c r="L8748" s="11" t="str">
        <f t="shared" si="820"/>
        <v>Fiber</v>
      </c>
      <c r="M8748" s="18">
        <f t="shared" si="821"/>
        <v>0.25864285714285712</v>
      </c>
    </row>
    <row r="8749" spans="1:13">
      <c r="A8749" s="4">
        <v>2014</v>
      </c>
      <c r="B8749" s="5" t="s">
        <v>299</v>
      </c>
      <c r="C8749" s="5" t="s">
        <v>311</v>
      </c>
      <c r="D8749" s="5" t="s">
        <v>15</v>
      </c>
      <c r="E8749" s="5">
        <v>599690</v>
      </c>
      <c r="F8749" s="6">
        <v>2614.65</v>
      </c>
      <c r="H8749" s="15" t="str">
        <f t="shared" si="816"/>
        <v>Medium</v>
      </c>
      <c r="I8749" s="11" t="str">
        <f t="shared" si="817"/>
        <v>Large</v>
      </c>
      <c r="J8749" s="11" t="str">
        <f t="shared" si="818"/>
        <v>Central</v>
      </c>
      <c r="K8749" s="11" t="str">
        <f t="shared" si="819"/>
        <v>2010s</v>
      </c>
      <c r="L8749" s="11" t="str">
        <f t="shared" si="820"/>
        <v>Cereal</v>
      </c>
      <c r="M8749" s="18">
        <f t="shared" si="821"/>
        <v>4.3600026680451565E-3</v>
      </c>
    </row>
    <row r="8750" spans="1:13">
      <c r="A8750" s="4">
        <v>2014</v>
      </c>
      <c r="B8750" s="5" t="s">
        <v>299</v>
      </c>
      <c r="C8750" s="5" t="s">
        <v>311</v>
      </c>
      <c r="D8750" s="5" t="s">
        <v>16</v>
      </c>
      <c r="E8750" s="5">
        <v>11190</v>
      </c>
      <c r="F8750" s="6">
        <v>2218.9499999999998</v>
      </c>
      <c r="H8750" s="15" t="str">
        <f t="shared" si="816"/>
        <v>Medium</v>
      </c>
      <c r="I8750" s="11" t="str">
        <f t="shared" si="817"/>
        <v>Large</v>
      </c>
      <c r="J8750" s="11" t="str">
        <f t="shared" si="818"/>
        <v>Central</v>
      </c>
      <c r="K8750" s="11" t="str">
        <f t="shared" si="819"/>
        <v>2010s</v>
      </c>
      <c r="L8750" s="11" t="str">
        <f t="shared" si="820"/>
        <v>Cereal</v>
      </c>
      <c r="M8750" s="18">
        <f t="shared" si="821"/>
        <v>0.19829758713136728</v>
      </c>
    </row>
    <row r="8751" spans="1:13">
      <c r="A8751" s="4">
        <v>2014</v>
      </c>
      <c r="B8751" s="5" t="s">
        <v>299</v>
      </c>
      <c r="C8751" s="5" t="s">
        <v>311</v>
      </c>
      <c r="D8751" s="5" t="s">
        <v>17</v>
      </c>
      <c r="E8751" s="5">
        <v>1480</v>
      </c>
      <c r="F8751" s="6">
        <v>662.16</v>
      </c>
      <c r="H8751" s="15" t="str">
        <f t="shared" si="816"/>
        <v>Low</v>
      </c>
      <c r="I8751" s="11" t="str">
        <f t="shared" si="817"/>
        <v>Medium</v>
      </c>
      <c r="J8751" s="11" t="str">
        <f t="shared" si="818"/>
        <v>Central</v>
      </c>
      <c r="K8751" s="11" t="str">
        <f t="shared" si="819"/>
        <v>2010s</v>
      </c>
      <c r="L8751" s="11" t="str">
        <f t="shared" si="820"/>
        <v>Pulse</v>
      </c>
      <c r="M8751" s="18">
        <f t="shared" si="821"/>
        <v>0.44740540540540541</v>
      </c>
    </row>
    <row r="8752" spans="1:13">
      <c r="A8752" s="4">
        <v>2014</v>
      </c>
      <c r="B8752" s="5" t="s">
        <v>299</v>
      </c>
      <c r="C8752" s="5" t="s">
        <v>311</v>
      </c>
      <c r="D8752" s="5" t="s">
        <v>18</v>
      </c>
      <c r="E8752" s="5">
        <v>5010</v>
      </c>
      <c r="F8752" s="6">
        <v>433.13</v>
      </c>
      <c r="H8752" s="15" t="str">
        <f t="shared" si="816"/>
        <v>Low</v>
      </c>
      <c r="I8752" s="11" t="str">
        <f t="shared" si="817"/>
        <v>Large</v>
      </c>
      <c r="J8752" s="11" t="str">
        <f t="shared" si="818"/>
        <v>Central</v>
      </c>
      <c r="K8752" s="11" t="str">
        <f t="shared" si="819"/>
        <v>2010s</v>
      </c>
      <c r="L8752" s="11" t="str">
        <f t="shared" si="820"/>
        <v>Fiber</v>
      </c>
      <c r="M8752" s="18">
        <f t="shared" si="821"/>
        <v>8.6453093812375245E-2</v>
      </c>
    </row>
    <row r="8753" spans="1:13">
      <c r="A8753" s="4">
        <v>2015</v>
      </c>
      <c r="B8753" s="5" t="s">
        <v>299</v>
      </c>
      <c r="C8753" s="5" t="s">
        <v>311</v>
      </c>
      <c r="D8753" s="5" t="s">
        <v>15</v>
      </c>
      <c r="E8753" s="5">
        <v>548690</v>
      </c>
      <c r="F8753" s="6">
        <v>1525.8</v>
      </c>
      <c r="H8753" s="15" t="str">
        <f t="shared" si="816"/>
        <v>Medium</v>
      </c>
      <c r="I8753" s="11" t="str">
        <f t="shared" si="817"/>
        <v>Large</v>
      </c>
      <c r="J8753" s="11" t="str">
        <f t="shared" si="818"/>
        <v>Central</v>
      </c>
      <c r="K8753" s="11" t="str">
        <f t="shared" si="819"/>
        <v>2010s</v>
      </c>
      <c r="L8753" s="11" t="str">
        <f t="shared" si="820"/>
        <v>Cereal</v>
      </c>
      <c r="M8753" s="18">
        <f t="shared" si="821"/>
        <v>2.7808051905447518E-3</v>
      </c>
    </row>
    <row r="8754" spans="1:13">
      <c r="A8754" s="4">
        <v>2015</v>
      </c>
      <c r="B8754" s="5" t="s">
        <v>299</v>
      </c>
      <c r="C8754" s="5" t="s">
        <v>311</v>
      </c>
      <c r="D8754" s="5" t="s">
        <v>16</v>
      </c>
      <c r="E8754" s="5">
        <v>11130</v>
      </c>
      <c r="F8754" s="6">
        <v>2244.38</v>
      </c>
      <c r="H8754" s="15" t="str">
        <f t="shared" si="816"/>
        <v>Medium</v>
      </c>
      <c r="I8754" s="11" t="str">
        <f t="shared" si="817"/>
        <v>Large</v>
      </c>
      <c r="J8754" s="11" t="str">
        <f t="shared" si="818"/>
        <v>Central</v>
      </c>
      <c r="K8754" s="11" t="str">
        <f t="shared" si="819"/>
        <v>2010s</v>
      </c>
      <c r="L8754" s="11" t="str">
        <f t="shared" si="820"/>
        <v>Cereal</v>
      </c>
      <c r="M8754" s="18">
        <f t="shared" si="821"/>
        <v>0.20165139263252471</v>
      </c>
    </row>
    <row r="8755" spans="1:13">
      <c r="A8755" s="4">
        <v>2015</v>
      </c>
      <c r="B8755" s="5" t="s">
        <v>299</v>
      </c>
      <c r="C8755" s="5" t="s">
        <v>311</v>
      </c>
      <c r="D8755" s="5" t="s">
        <v>17</v>
      </c>
      <c r="E8755" s="5">
        <v>1310</v>
      </c>
      <c r="F8755" s="6">
        <v>648.85</v>
      </c>
      <c r="H8755" s="15" t="str">
        <f t="shared" si="816"/>
        <v>Low</v>
      </c>
      <c r="I8755" s="11" t="str">
        <f t="shared" si="817"/>
        <v>Medium</v>
      </c>
      <c r="J8755" s="11" t="str">
        <f t="shared" si="818"/>
        <v>Central</v>
      </c>
      <c r="K8755" s="11" t="str">
        <f t="shared" si="819"/>
        <v>2010s</v>
      </c>
      <c r="L8755" s="11" t="str">
        <f t="shared" si="820"/>
        <v>Pulse</v>
      </c>
      <c r="M8755" s="18">
        <f t="shared" si="821"/>
        <v>0.49530534351145039</v>
      </c>
    </row>
    <row r="8756" spans="1:13">
      <c r="A8756" s="4">
        <v>2015</v>
      </c>
      <c r="B8756" s="5" t="s">
        <v>299</v>
      </c>
      <c r="C8756" s="5" t="s">
        <v>311</v>
      </c>
      <c r="D8756" s="5" t="s">
        <v>18</v>
      </c>
      <c r="E8756" s="5">
        <v>6710</v>
      </c>
      <c r="F8756" s="6">
        <v>429.21</v>
      </c>
      <c r="H8756" s="15" t="str">
        <f t="shared" si="816"/>
        <v>Low</v>
      </c>
      <c r="I8756" s="11" t="str">
        <f t="shared" si="817"/>
        <v>Large</v>
      </c>
      <c r="J8756" s="11" t="str">
        <f t="shared" si="818"/>
        <v>Central</v>
      </c>
      <c r="K8756" s="11" t="str">
        <f t="shared" si="819"/>
        <v>2010s</v>
      </c>
      <c r="L8756" s="11" t="str">
        <f t="shared" si="820"/>
        <v>Fiber</v>
      </c>
      <c r="M8756" s="18">
        <f t="shared" si="821"/>
        <v>6.3965722801788374E-2</v>
      </c>
    </row>
    <row r="8757" spans="1:13">
      <c r="A8757" s="4">
        <v>2016</v>
      </c>
      <c r="B8757" s="5" t="s">
        <v>299</v>
      </c>
      <c r="C8757" s="5" t="s">
        <v>311</v>
      </c>
      <c r="D8757" s="5" t="s">
        <v>15</v>
      </c>
      <c r="E8757" s="5">
        <v>528040</v>
      </c>
      <c r="F8757" s="6">
        <v>2178.15</v>
      </c>
      <c r="H8757" s="15" t="str">
        <f t="shared" si="816"/>
        <v>Medium</v>
      </c>
      <c r="I8757" s="11" t="str">
        <f t="shared" si="817"/>
        <v>Large</v>
      </c>
      <c r="J8757" s="11" t="str">
        <f t="shared" si="818"/>
        <v>Central</v>
      </c>
      <c r="K8757" s="11" t="str">
        <f t="shared" si="819"/>
        <v>2010s</v>
      </c>
      <c r="L8757" s="11" t="str">
        <f t="shared" si="820"/>
        <v>Cereal</v>
      </c>
      <c r="M8757" s="18">
        <f t="shared" si="821"/>
        <v>4.1249715930611322E-3</v>
      </c>
    </row>
    <row r="8758" spans="1:13">
      <c r="A8758" s="4">
        <v>2016</v>
      </c>
      <c r="B8758" s="5" t="s">
        <v>299</v>
      </c>
      <c r="C8758" s="5" t="s">
        <v>311</v>
      </c>
      <c r="D8758" s="5" t="s">
        <v>16</v>
      </c>
      <c r="E8758" s="5">
        <v>9980</v>
      </c>
      <c r="F8758" s="6">
        <v>2425.85</v>
      </c>
      <c r="H8758" s="15" t="str">
        <f t="shared" si="816"/>
        <v>Medium</v>
      </c>
      <c r="I8758" s="11" t="str">
        <f t="shared" si="817"/>
        <v>Large</v>
      </c>
      <c r="J8758" s="11" t="str">
        <f t="shared" si="818"/>
        <v>Central</v>
      </c>
      <c r="K8758" s="11" t="str">
        <f t="shared" si="819"/>
        <v>2010s</v>
      </c>
      <c r="L8758" s="11" t="str">
        <f t="shared" si="820"/>
        <v>Cereal</v>
      </c>
      <c r="M8758" s="18">
        <f t="shared" si="821"/>
        <v>0.24307114228456914</v>
      </c>
    </row>
    <row r="8759" spans="1:13">
      <c r="A8759" s="4">
        <v>2016</v>
      </c>
      <c r="B8759" s="5" t="s">
        <v>299</v>
      </c>
      <c r="C8759" s="5" t="s">
        <v>311</v>
      </c>
      <c r="D8759" s="5" t="s">
        <v>17</v>
      </c>
      <c r="E8759" s="5">
        <v>1230</v>
      </c>
      <c r="F8759" s="6">
        <v>642.28</v>
      </c>
      <c r="H8759" s="15" t="str">
        <f t="shared" si="816"/>
        <v>Low</v>
      </c>
      <c r="I8759" s="11" t="str">
        <f t="shared" si="817"/>
        <v>Medium</v>
      </c>
      <c r="J8759" s="11" t="str">
        <f t="shared" si="818"/>
        <v>Central</v>
      </c>
      <c r="K8759" s="11" t="str">
        <f t="shared" si="819"/>
        <v>2010s</v>
      </c>
      <c r="L8759" s="11" t="str">
        <f t="shared" si="820"/>
        <v>Pulse</v>
      </c>
      <c r="M8759" s="18">
        <f t="shared" si="821"/>
        <v>0.52217886178861783</v>
      </c>
    </row>
    <row r="8760" spans="1:13">
      <c r="A8760" s="4">
        <v>2016</v>
      </c>
      <c r="B8760" s="5" t="s">
        <v>299</v>
      </c>
      <c r="C8760" s="5" t="s">
        <v>311</v>
      </c>
      <c r="D8760" s="5" t="s">
        <v>18</v>
      </c>
      <c r="E8760" s="5">
        <v>1880</v>
      </c>
      <c r="F8760" s="6">
        <v>2569.15</v>
      </c>
      <c r="H8760" s="15" t="str">
        <f t="shared" si="816"/>
        <v>Medium</v>
      </c>
      <c r="I8760" s="11" t="str">
        <f t="shared" si="817"/>
        <v>Medium</v>
      </c>
      <c r="J8760" s="11" t="str">
        <f t="shared" si="818"/>
        <v>Central</v>
      </c>
      <c r="K8760" s="11" t="str">
        <f t="shared" si="819"/>
        <v>2010s</v>
      </c>
      <c r="L8760" s="11" t="str">
        <f t="shared" si="820"/>
        <v>Fiber</v>
      </c>
      <c r="M8760" s="18">
        <f t="shared" si="821"/>
        <v>1.3665691489361702</v>
      </c>
    </row>
    <row r="8761" spans="1:13">
      <c r="A8761" s="4">
        <v>2017</v>
      </c>
      <c r="B8761" s="5" t="s">
        <v>299</v>
      </c>
      <c r="C8761" s="5" t="s">
        <v>311</v>
      </c>
      <c r="D8761" s="5" t="s">
        <v>15</v>
      </c>
      <c r="E8761" s="5">
        <v>529760</v>
      </c>
      <c r="F8761" s="6">
        <v>1181.8</v>
      </c>
      <c r="H8761" s="15" t="str">
        <f t="shared" si="816"/>
        <v>Medium</v>
      </c>
      <c r="I8761" s="11" t="str">
        <f t="shared" si="817"/>
        <v>Large</v>
      </c>
      <c r="J8761" s="11" t="str">
        <f t="shared" si="818"/>
        <v>Central</v>
      </c>
      <c r="K8761" s="11" t="str">
        <f t="shared" si="819"/>
        <v>2010s</v>
      </c>
      <c r="L8761" s="11" t="str">
        <f t="shared" si="820"/>
        <v>Cereal</v>
      </c>
      <c r="M8761" s="18">
        <f t="shared" si="821"/>
        <v>2.2308215040773181E-3</v>
      </c>
    </row>
    <row r="8762" spans="1:13">
      <c r="A8762" s="4">
        <v>2017</v>
      </c>
      <c r="B8762" s="5" t="s">
        <v>299</v>
      </c>
      <c r="C8762" s="5" t="s">
        <v>311</v>
      </c>
      <c r="D8762" s="5" t="s">
        <v>16</v>
      </c>
      <c r="E8762" s="5">
        <v>8990</v>
      </c>
      <c r="F8762" s="6">
        <v>2412.6799999999998</v>
      </c>
      <c r="H8762" s="15" t="str">
        <f t="shared" si="816"/>
        <v>Medium</v>
      </c>
      <c r="I8762" s="11" t="str">
        <f t="shared" si="817"/>
        <v>Large</v>
      </c>
      <c r="J8762" s="11" t="str">
        <f t="shared" si="818"/>
        <v>Central</v>
      </c>
      <c r="K8762" s="11" t="str">
        <f t="shared" si="819"/>
        <v>2010s</v>
      </c>
      <c r="L8762" s="11" t="str">
        <f t="shared" si="820"/>
        <v>Cereal</v>
      </c>
      <c r="M8762" s="18">
        <f t="shared" si="821"/>
        <v>0.26837374860956614</v>
      </c>
    </row>
    <row r="8763" spans="1:13">
      <c r="A8763" s="4">
        <v>2017</v>
      </c>
      <c r="B8763" s="5" t="s">
        <v>299</v>
      </c>
      <c r="C8763" s="5" t="s">
        <v>311</v>
      </c>
      <c r="D8763" s="5" t="s">
        <v>17</v>
      </c>
      <c r="E8763" s="5">
        <v>1400</v>
      </c>
      <c r="F8763" s="6">
        <v>685.71</v>
      </c>
      <c r="H8763" s="15" t="str">
        <f t="shared" si="816"/>
        <v>Low</v>
      </c>
      <c r="I8763" s="11" t="str">
        <f t="shared" si="817"/>
        <v>Medium</v>
      </c>
      <c r="J8763" s="11" t="str">
        <f t="shared" si="818"/>
        <v>Central</v>
      </c>
      <c r="K8763" s="11" t="str">
        <f t="shared" si="819"/>
        <v>2010s</v>
      </c>
      <c r="L8763" s="11" t="str">
        <f t="shared" si="820"/>
        <v>Pulse</v>
      </c>
      <c r="M8763" s="18">
        <f t="shared" si="821"/>
        <v>0.4897928571428572</v>
      </c>
    </row>
    <row r="8764" spans="1:13">
      <c r="A8764" s="4">
        <v>2017</v>
      </c>
      <c r="B8764" s="5" t="s">
        <v>299</v>
      </c>
      <c r="C8764" s="5" t="s">
        <v>311</v>
      </c>
      <c r="D8764" s="5" t="s">
        <v>18</v>
      </c>
      <c r="E8764" s="5">
        <v>1160</v>
      </c>
      <c r="F8764" s="6">
        <v>2568.9699999999998</v>
      </c>
      <c r="H8764" s="15" t="str">
        <f t="shared" si="816"/>
        <v>Medium</v>
      </c>
      <c r="I8764" s="11" t="str">
        <f t="shared" si="817"/>
        <v>Medium</v>
      </c>
      <c r="J8764" s="11" t="str">
        <f t="shared" si="818"/>
        <v>Central</v>
      </c>
      <c r="K8764" s="11" t="str">
        <f t="shared" si="819"/>
        <v>2010s</v>
      </c>
      <c r="L8764" s="11" t="str">
        <f t="shared" si="820"/>
        <v>Fiber</v>
      </c>
      <c r="M8764" s="18">
        <f t="shared" si="821"/>
        <v>2.2146293103448276</v>
      </c>
    </row>
    <row r="8765" spans="1:13">
      <c r="A8765" s="4">
        <v>2008</v>
      </c>
      <c r="B8765" s="5" t="s">
        <v>299</v>
      </c>
      <c r="C8765" s="5" t="s">
        <v>312</v>
      </c>
      <c r="D8765" s="5" t="s">
        <v>15</v>
      </c>
      <c r="E8765" s="5">
        <v>218440</v>
      </c>
      <c r="F8765" s="6">
        <v>1375.94</v>
      </c>
      <c r="H8765" s="15" t="str">
        <f t="shared" si="816"/>
        <v>Medium</v>
      </c>
      <c r="I8765" s="11" t="str">
        <f t="shared" si="817"/>
        <v>Large</v>
      </c>
      <c r="J8765" s="11" t="str">
        <f t="shared" si="818"/>
        <v>Central</v>
      </c>
      <c r="K8765" s="11" t="str">
        <f t="shared" si="819"/>
        <v>2000s</v>
      </c>
      <c r="L8765" s="11" t="str">
        <f t="shared" si="820"/>
        <v>Cereal</v>
      </c>
      <c r="M8765" s="18">
        <f t="shared" si="821"/>
        <v>6.2989379234572422E-3</v>
      </c>
    </row>
    <row r="8766" spans="1:13">
      <c r="A8766" s="4">
        <v>2008</v>
      </c>
      <c r="B8766" s="5" t="s">
        <v>299</v>
      </c>
      <c r="C8766" s="5" t="s">
        <v>312</v>
      </c>
      <c r="D8766" s="5" t="s">
        <v>16</v>
      </c>
      <c r="E8766" s="5">
        <v>7410</v>
      </c>
      <c r="F8766" s="6">
        <v>1245.6099999999999</v>
      </c>
      <c r="H8766" s="15" t="str">
        <f t="shared" si="816"/>
        <v>Medium</v>
      </c>
      <c r="I8766" s="11" t="str">
        <f t="shared" si="817"/>
        <v>Large</v>
      </c>
      <c r="J8766" s="11" t="str">
        <f t="shared" si="818"/>
        <v>Central</v>
      </c>
      <c r="K8766" s="11" t="str">
        <f t="shared" si="819"/>
        <v>2000s</v>
      </c>
      <c r="L8766" s="11" t="str">
        <f t="shared" si="820"/>
        <v>Cereal</v>
      </c>
      <c r="M8766" s="18">
        <f t="shared" si="821"/>
        <v>0.16809851551956814</v>
      </c>
    </row>
    <row r="8767" spans="1:13">
      <c r="A8767" s="4">
        <v>2008</v>
      </c>
      <c r="B8767" s="5" t="s">
        <v>299</v>
      </c>
      <c r="C8767" s="5" t="s">
        <v>312</v>
      </c>
      <c r="D8767" s="5" t="s">
        <v>17</v>
      </c>
      <c r="E8767" s="5">
        <v>2890</v>
      </c>
      <c r="F8767" s="6">
        <v>626.29999999999995</v>
      </c>
      <c r="H8767" s="15" t="str">
        <f t="shared" si="816"/>
        <v>Low</v>
      </c>
      <c r="I8767" s="11" t="str">
        <f t="shared" si="817"/>
        <v>Medium</v>
      </c>
      <c r="J8767" s="11" t="str">
        <f t="shared" si="818"/>
        <v>Central</v>
      </c>
      <c r="K8767" s="11" t="str">
        <f t="shared" si="819"/>
        <v>2000s</v>
      </c>
      <c r="L8767" s="11" t="str">
        <f t="shared" si="820"/>
        <v>Pulse</v>
      </c>
      <c r="M8767" s="18">
        <f t="shared" si="821"/>
        <v>0.21671280276816607</v>
      </c>
    </row>
    <row r="8768" spans="1:13">
      <c r="A8768" s="4">
        <v>2009</v>
      </c>
      <c r="B8768" s="5" t="s">
        <v>299</v>
      </c>
      <c r="C8768" s="5" t="s">
        <v>312</v>
      </c>
      <c r="D8768" s="5" t="s">
        <v>15</v>
      </c>
      <c r="E8768" s="5">
        <v>206160</v>
      </c>
      <c r="F8768" s="6">
        <v>719.39</v>
      </c>
      <c r="H8768" s="15" t="str">
        <f t="shared" si="816"/>
        <v>Low</v>
      </c>
      <c r="I8768" s="11" t="str">
        <f t="shared" si="817"/>
        <v>Large</v>
      </c>
      <c r="J8768" s="11" t="str">
        <f t="shared" si="818"/>
        <v>Central</v>
      </c>
      <c r="K8768" s="11" t="str">
        <f t="shared" si="819"/>
        <v>2000s</v>
      </c>
      <c r="L8768" s="11" t="str">
        <f t="shared" si="820"/>
        <v>Cereal</v>
      </c>
      <c r="M8768" s="18">
        <f t="shared" si="821"/>
        <v>3.489474194800155E-3</v>
      </c>
    </row>
    <row r="8769" spans="1:13">
      <c r="A8769" s="4">
        <v>2009</v>
      </c>
      <c r="B8769" s="5" t="s">
        <v>299</v>
      </c>
      <c r="C8769" s="5" t="s">
        <v>312</v>
      </c>
      <c r="D8769" s="5" t="s">
        <v>16</v>
      </c>
      <c r="E8769" s="5">
        <v>7680</v>
      </c>
      <c r="F8769" s="6">
        <v>1300.78</v>
      </c>
      <c r="H8769" s="15" t="str">
        <f t="shared" si="816"/>
        <v>Medium</v>
      </c>
      <c r="I8769" s="11" t="str">
        <f t="shared" si="817"/>
        <v>Large</v>
      </c>
      <c r="J8769" s="11" t="str">
        <f t="shared" si="818"/>
        <v>Central</v>
      </c>
      <c r="K8769" s="11" t="str">
        <f t="shared" si="819"/>
        <v>2000s</v>
      </c>
      <c r="L8769" s="11" t="str">
        <f t="shared" si="820"/>
        <v>Cereal</v>
      </c>
      <c r="M8769" s="18">
        <f t="shared" si="821"/>
        <v>0.16937239583333333</v>
      </c>
    </row>
    <row r="8770" spans="1:13">
      <c r="A8770" s="4">
        <v>2009</v>
      </c>
      <c r="B8770" s="5" t="s">
        <v>299</v>
      </c>
      <c r="C8770" s="5" t="s">
        <v>312</v>
      </c>
      <c r="D8770" s="5" t="s">
        <v>17</v>
      </c>
      <c r="E8770" s="5">
        <v>2780</v>
      </c>
      <c r="F8770" s="6">
        <v>712.23</v>
      </c>
      <c r="H8770" s="15" t="str">
        <f t="shared" si="816"/>
        <v>Low</v>
      </c>
      <c r="I8770" s="11" t="str">
        <f t="shared" si="817"/>
        <v>Medium</v>
      </c>
      <c r="J8770" s="11" t="str">
        <f t="shared" si="818"/>
        <v>Central</v>
      </c>
      <c r="K8770" s="11" t="str">
        <f t="shared" si="819"/>
        <v>2000s</v>
      </c>
      <c r="L8770" s="11" t="str">
        <f t="shared" si="820"/>
        <v>Pulse</v>
      </c>
      <c r="M8770" s="18">
        <f t="shared" si="821"/>
        <v>0.25619784172661869</v>
      </c>
    </row>
    <row r="8771" spans="1:13">
      <c r="A8771" s="4">
        <v>2010</v>
      </c>
      <c r="B8771" s="5" t="s">
        <v>299</v>
      </c>
      <c r="C8771" s="5" t="s">
        <v>312</v>
      </c>
      <c r="D8771" s="5" t="s">
        <v>15</v>
      </c>
      <c r="E8771" s="5">
        <v>211820</v>
      </c>
      <c r="F8771" s="6">
        <v>661.98</v>
      </c>
      <c r="H8771" s="15" t="str">
        <f t="shared" ref="H8771:H8834" si="822">IF(F8771&lt;1000,"Low",IF(F8771&lt;3000,"Medium","High"))</f>
        <v>Low</v>
      </c>
      <c r="I8771" s="11" t="str">
        <f t="shared" ref="I8771:I8834" si="823">IF(E8771&lt;1000,"Small",IF(E8771&lt;5000,"Medium","Large"))</f>
        <v>Large</v>
      </c>
      <c r="J8771" s="11" t="str">
        <f t="shared" ref="J8771:J8834" si="824">IF(OR(B8771="Punjab",B8771="Haryana",B8771="Himachal Pradesh",B8771="Jammu and Kashmir",B8771="Uttarakhand",B8771="Delhi",B8771="Chandigarh"),"North",IF(OR(B8771="Tamil Nadu",B8771="Karnataka",B8771="Kerala",B8771="Andhra Pradesh",B8771="Telangana"),"South",IF(OR(B8771="Maharashtra",B8771="Gujarat",B8771="Goa",B8771="Rajasthan"),"West",IF(OR(B8771="West Bengal",B8771="Bihar",B8771="Jharkhand",B8771="Odisha",B8771="Assam",B8771="Sikkim",B8771="Arunachal Pradesh",B8771="Manipur",B8771="Meghalaya",B8771="Mizoram",B8771="Nagaland",B8771="Tripura"),"East","Central"))))</f>
        <v>Central</v>
      </c>
      <c r="K8771" s="11" t="str">
        <f t="shared" ref="K8771:K8834" si="825">LEFT(A8771,3)&amp;"0s"</f>
        <v>2010s</v>
      </c>
      <c r="L8771" s="11" t="str">
        <f t="shared" ref="L8771:L8834" si="826">IF(D8771="Rice","Cereal",IF(D8771="Maize","Cereal",IF(D8771="Chickpea","Pulse",IF(D8771="Cotton","Fiber","Other"))))</f>
        <v>Cereal</v>
      </c>
      <c r="M8771" s="18">
        <f t="shared" ref="M8771:M8834" si="827">F8771/E8771</f>
        <v>3.1252006420545747E-3</v>
      </c>
    </row>
    <row r="8772" spans="1:13">
      <c r="A8772" s="4">
        <v>2010</v>
      </c>
      <c r="B8772" s="5" t="s">
        <v>299</v>
      </c>
      <c r="C8772" s="5" t="s">
        <v>312</v>
      </c>
      <c r="D8772" s="5" t="s">
        <v>16</v>
      </c>
      <c r="E8772" s="5">
        <v>7750</v>
      </c>
      <c r="F8772" s="6">
        <v>1303.23</v>
      </c>
      <c r="H8772" s="15" t="str">
        <f t="shared" si="822"/>
        <v>Medium</v>
      </c>
      <c r="I8772" s="11" t="str">
        <f t="shared" si="823"/>
        <v>Large</v>
      </c>
      <c r="J8772" s="11" t="str">
        <f t="shared" si="824"/>
        <v>Central</v>
      </c>
      <c r="K8772" s="11" t="str">
        <f t="shared" si="825"/>
        <v>2010s</v>
      </c>
      <c r="L8772" s="11" t="str">
        <f t="shared" si="826"/>
        <v>Cereal</v>
      </c>
      <c r="M8772" s="18">
        <f t="shared" si="827"/>
        <v>0.16815870967741936</v>
      </c>
    </row>
    <row r="8773" spans="1:13">
      <c r="A8773" s="4">
        <v>2010</v>
      </c>
      <c r="B8773" s="5" t="s">
        <v>299</v>
      </c>
      <c r="C8773" s="5" t="s">
        <v>312</v>
      </c>
      <c r="D8773" s="5" t="s">
        <v>17</v>
      </c>
      <c r="E8773" s="5">
        <v>3050</v>
      </c>
      <c r="F8773" s="6">
        <v>718.03</v>
      </c>
      <c r="H8773" s="15" t="str">
        <f t="shared" si="822"/>
        <v>Low</v>
      </c>
      <c r="I8773" s="11" t="str">
        <f t="shared" si="823"/>
        <v>Medium</v>
      </c>
      <c r="J8773" s="11" t="str">
        <f t="shared" si="824"/>
        <v>Central</v>
      </c>
      <c r="K8773" s="11" t="str">
        <f t="shared" si="825"/>
        <v>2010s</v>
      </c>
      <c r="L8773" s="11" t="str">
        <f t="shared" si="826"/>
        <v>Pulse</v>
      </c>
      <c r="M8773" s="18">
        <f t="shared" si="827"/>
        <v>0.23541967213114753</v>
      </c>
    </row>
    <row r="8774" spans="1:13">
      <c r="A8774" s="4">
        <v>2011</v>
      </c>
      <c r="B8774" s="5" t="s">
        <v>299</v>
      </c>
      <c r="C8774" s="5" t="s">
        <v>312</v>
      </c>
      <c r="D8774" s="5" t="s">
        <v>15</v>
      </c>
      <c r="E8774" s="5">
        <v>193340</v>
      </c>
      <c r="F8774" s="6">
        <v>1793.94</v>
      </c>
      <c r="H8774" s="15" t="str">
        <f t="shared" si="822"/>
        <v>Medium</v>
      </c>
      <c r="I8774" s="11" t="str">
        <f t="shared" si="823"/>
        <v>Large</v>
      </c>
      <c r="J8774" s="11" t="str">
        <f t="shared" si="824"/>
        <v>Central</v>
      </c>
      <c r="K8774" s="11" t="str">
        <f t="shared" si="825"/>
        <v>2010s</v>
      </c>
      <c r="L8774" s="11" t="str">
        <f t="shared" si="826"/>
        <v>Cereal</v>
      </c>
      <c r="M8774" s="18">
        <f t="shared" si="827"/>
        <v>9.278680045515672E-3</v>
      </c>
    </row>
    <row r="8775" spans="1:13">
      <c r="A8775" s="4">
        <v>2011</v>
      </c>
      <c r="B8775" s="5" t="s">
        <v>299</v>
      </c>
      <c r="C8775" s="5" t="s">
        <v>312</v>
      </c>
      <c r="D8775" s="5" t="s">
        <v>16</v>
      </c>
      <c r="E8775" s="5">
        <v>7460</v>
      </c>
      <c r="F8775" s="6">
        <v>1675.6</v>
      </c>
      <c r="H8775" s="15" t="str">
        <f t="shared" si="822"/>
        <v>Medium</v>
      </c>
      <c r="I8775" s="11" t="str">
        <f t="shared" si="823"/>
        <v>Large</v>
      </c>
      <c r="J8775" s="11" t="str">
        <f t="shared" si="824"/>
        <v>Central</v>
      </c>
      <c r="K8775" s="11" t="str">
        <f t="shared" si="825"/>
        <v>2010s</v>
      </c>
      <c r="L8775" s="11" t="str">
        <f t="shared" si="826"/>
        <v>Cereal</v>
      </c>
      <c r="M8775" s="18">
        <f t="shared" si="827"/>
        <v>0.22461126005361928</v>
      </c>
    </row>
    <row r="8776" spans="1:13">
      <c r="A8776" s="4">
        <v>2011</v>
      </c>
      <c r="B8776" s="5" t="s">
        <v>299</v>
      </c>
      <c r="C8776" s="5" t="s">
        <v>312</v>
      </c>
      <c r="D8776" s="5" t="s">
        <v>17</v>
      </c>
      <c r="E8776" s="5">
        <v>2770</v>
      </c>
      <c r="F8776" s="6">
        <v>722.02</v>
      </c>
      <c r="H8776" s="15" t="str">
        <f t="shared" si="822"/>
        <v>Low</v>
      </c>
      <c r="I8776" s="11" t="str">
        <f t="shared" si="823"/>
        <v>Medium</v>
      </c>
      <c r="J8776" s="11" t="str">
        <f t="shared" si="824"/>
        <v>Central</v>
      </c>
      <c r="K8776" s="11" t="str">
        <f t="shared" si="825"/>
        <v>2010s</v>
      </c>
      <c r="L8776" s="11" t="str">
        <f t="shared" si="826"/>
        <v>Pulse</v>
      </c>
      <c r="M8776" s="18">
        <f t="shared" si="827"/>
        <v>0.26065703971119131</v>
      </c>
    </row>
    <row r="8777" spans="1:13">
      <c r="A8777" s="4">
        <v>2012</v>
      </c>
      <c r="B8777" s="5" t="s">
        <v>299</v>
      </c>
      <c r="C8777" s="5" t="s">
        <v>312</v>
      </c>
      <c r="D8777" s="5" t="s">
        <v>15</v>
      </c>
      <c r="E8777" s="5">
        <v>204430</v>
      </c>
      <c r="F8777" s="6">
        <v>2320.75</v>
      </c>
      <c r="H8777" s="15" t="str">
        <f t="shared" si="822"/>
        <v>Medium</v>
      </c>
      <c r="I8777" s="11" t="str">
        <f t="shared" si="823"/>
        <v>Large</v>
      </c>
      <c r="J8777" s="11" t="str">
        <f t="shared" si="824"/>
        <v>Central</v>
      </c>
      <c r="K8777" s="11" t="str">
        <f t="shared" si="825"/>
        <v>2010s</v>
      </c>
      <c r="L8777" s="11" t="str">
        <f t="shared" si="826"/>
        <v>Cereal</v>
      </c>
      <c r="M8777" s="18">
        <f t="shared" si="827"/>
        <v>1.1352296629653182E-2</v>
      </c>
    </row>
    <row r="8778" spans="1:13">
      <c r="A8778" s="4">
        <v>2012</v>
      </c>
      <c r="B8778" s="5" t="s">
        <v>299</v>
      </c>
      <c r="C8778" s="5" t="s">
        <v>312</v>
      </c>
      <c r="D8778" s="5" t="s">
        <v>16</v>
      </c>
      <c r="E8778" s="5">
        <v>7630</v>
      </c>
      <c r="F8778" s="6">
        <v>1844.04</v>
      </c>
      <c r="H8778" s="15" t="str">
        <f t="shared" si="822"/>
        <v>Medium</v>
      </c>
      <c r="I8778" s="11" t="str">
        <f t="shared" si="823"/>
        <v>Large</v>
      </c>
      <c r="J8778" s="11" t="str">
        <f t="shared" si="824"/>
        <v>Central</v>
      </c>
      <c r="K8778" s="11" t="str">
        <f t="shared" si="825"/>
        <v>2010s</v>
      </c>
      <c r="L8778" s="11" t="str">
        <f t="shared" si="826"/>
        <v>Cereal</v>
      </c>
      <c r="M8778" s="18">
        <f t="shared" si="827"/>
        <v>0.24168283093053736</v>
      </c>
    </row>
    <row r="8779" spans="1:13">
      <c r="A8779" s="4">
        <v>2012</v>
      </c>
      <c r="B8779" s="5" t="s">
        <v>299</v>
      </c>
      <c r="C8779" s="5" t="s">
        <v>312</v>
      </c>
      <c r="D8779" s="5" t="s">
        <v>17</v>
      </c>
      <c r="E8779" s="5">
        <v>2560</v>
      </c>
      <c r="F8779" s="6">
        <v>648.44000000000005</v>
      </c>
      <c r="H8779" s="15" t="str">
        <f t="shared" si="822"/>
        <v>Low</v>
      </c>
      <c r="I8779" s="11" t="str">
        <f t="shared" si="823"/>
        <v>Medium</v>
      </c>
      <c r="J8779" s="11" t="str">
        <f t="shared" si="824"/>
        <v>Central</v>
      </c>
      <c r="K8779" s="11" t="str">
        <f t="shared" si="825"/>
        <v>2010s</v>
      </c>
      <c r="L8779" s="11" t="str">
        <f t="shared" si="826"/>
        <v>Pulse</v>
      </c>
      <c r="M8779" s="18">
        <f t="shared" si="827"/>
        <v>0.25329687500000003</v>
      </c>
    </row>
    <row r="8780" spans="1:13">
      <c r="A8780" s="4">
        <v>2013</v>
      </c>
      <c r="B8780" s="5" t="s">
        <v>299</v>
      </c>
      <c r="C8780" s="5" t="s">
        <v>312</v>
      </c>
      <c r="D8780" s="5" t="s">
        <v>15</v>
      </c>
      <c r="E8780" s="5">
        <v>211030</v>
      </c>
      <c r="F8780" s="6">
        <v>1951.71</v>
      </c>
      <c r="H8780" s="15" t="str">
        <f t="shared" si="822"/>
        <v>Medium</v>
      </c>
      <c r="I8780" s="11" t="str">
        <f t="shared" si="823"/>
        <v>Large</v>
      </c>
      <c r="J8780" s="11" t="str">
        <f t="shared" si="824"/>
        <v>Central</v>
      </c>
      <c r="K8780" s="11" t="str">
        <f t="shared" si="825"/>
        <v>2010s</v>
      </c>
      <c r="L8780" s="11" t="str">
        <f t="shared" si="826"/>
        <v>Cereal</v>
      </c>
      <c r="M8780" s="18">
        <f t="shared" si="827"/>
        <v>9.2484954745770745E-3</v>
      </c>
    </row>
    <row r="8781" spans="1:13">
      <c r="A8781" s="4">
        <v>2013</v>
      </c>
      <c r="B8781" s="5" t="s">
        <v>299</v>
      </c>
      <c r="C8781" s="5" t="s">
        <v>312</v>
      </c>
      <c r="D8781" s="5" t="s">
        <v>16</v>
      </c>
      <c r="E8781" s="5">
        <v>7810</v>
      </c>
      <c r="F8781" s="6">
        <v>2344.4299999999998</v>
      </c>
      <c r="H8781" s="15" t="str">
        <f t="shared" si="822"/>
        <v>Medium</v>
      </c>
      <c r="I8781" s="11" t="str">
        <f t="shared" si="823"/>
        <v>Large</v>
      </c>
      <c r="J8781" s="11" t="str">
        <f t="shared" si="824"/>
        <v>Central</v>
      </c>
      <c r="K8781" s="11" t="str">
        <f t="shared" si="825"/>
        <v>2010s</v>
      </c>
      <c r="L8781" s="11" t="str">
        <f t="shared" si="826"/>
        <v>Cereal</v>
      </c>
      <c r="M8781" s="18">
        <f t="shared" si="827"/>
        <v>0.30018309859154929</v>
      </c>
    </row>
    <row r="8782" spans="1:13">
      <c r="A8782" s="4">
        <v>2013</v>
      </c>
      <c r="B8782" s="5" t="s">
        <v>299</v>
      </c>
      <c r="C8782" s="5" t="s">
        <v>312</v>
      </c>
      <c r="D8782" s="5" t="s">
        <v>17</v>
      </c>
      <c r="E8782" s="5">
        <v>3740</v>
      </c>
      <c r="F8782" s="6">
        <v>657.75</v>
      </c>
      <c r="H8782" s="15" t="str">
        <f t="shared" si="822"/>
        <v>Low</v>
      </c>
      <c r="I8782" s="11" t="str">
        <f t="shared" si="823"/>
        <v>Medium</v>
      </c>
      <c r="J8782" s="11" t="str">
        <f t="shared" si="824"/>
        <v>Central</v>
      </c>
      <c r="K8782" s="11" t="str">
        <f t="shared" si="825"/>
        <v>2010s</v>
      </c>
      <c r="L8782" s="11" t="str">
        <f t="shared" si="826"/>
        <v>Pulse</v>
      </c>
      <c r="M8782" s="18">
        <f t="shared" si="827"/>
        <v>0.17586898395721925</v>
      </c>
    </row>
    <row r="8783" spans="1:13">
      <c r="A8783" s="4">
        <v>2014</v>
      </c>
      <c r="B8783" s="5" t="s">
        <v>299</v>
      </c>
      <c r="C8783" s="5" t="s">
        <v>312</v>
      </c>
      <c r="D8783" s="5" t="s">
        <v>15</v>
      </c>
      <c r="E8783" s="5">
        <v>195830</v>
      </c>
      <c r="F8783" s="6">
        <v>2535.06</v>
      </c>
      <c r="H8783" s="15" t="str">
        <f t="shared" si="822"/>
        <v>Medium</v>
      </c>
      <c r="I8783" s="11" t="str">
        <f t="shared" si="823"/>
        <v>Large</v>
      </c>
      <c r="J8783" s="11" t="str">
        <f t="shared" si="824"/>
        <v>Central</v>
      </c>
      <c r="K8783" s="11" t="str">
        <f t="shared" si="825"/>
        <v>2010s</v>
      </c>
      <c r="L8783" s="11" t="str">
        <f t="shared" si="826"/>
        <v>Cereal</v>
      </c>
      <c r="M8783" s="18">
        <f t="shared" si="827"/>
        <v>1.2945207578001328E-2</v>
      </c>
    </row>
    <row r="8784" spans="1:13">
      <c r="A8784" s="4">
        <v>2014</v>
      </c>
      <c r="B8784" s="5" t="s">
        <v>299</v>
      </c>
      <c r="C8784" s="5" t="s">
        <v>312</v>
      </c>
      <c r="D8784" s="5" t="s">
        <v>16</v>
      </c>
      <c r="E8784" s="5">
        <v>8060</v>
      </c>
      <c r="F8784" s="6">
        <v>2333.75</v>
      </c>
      <c r="H8784" s="15" t="str">
        <f t="shared" si="822"/>
        <v>Medium</v>
      </c>
      <c r="I8784" s="11" t="str">
        <f t="shared" si="823"/>
        <v>Large</v>
      </c>
      <c r="J8784" s="11" t="str">
        <f t="shared" si="824"/>
        <v>Central</v>
      </c>
      <c r="K8784" s="11" t="str">
        <f t="shared" si="825"/>
        <v>2010s</v>
      </c>
      <c r="L8784" s="11" t="str">
        <f t="shared" si="826"/>
        <v>Cereal</v>
      </c>
      <c r="M8784" s="18">
        <f t="shared" si="827"/>
        <v>0.28954714640198509</v>
      </c>
    </row>
    <row r="8785" spans="1:13">
      <c r="A8785" s="4">
        <v>2014</v>
      </c>
      <c r="B8785" s="5" t="s">
        <v>299</v>
      </c>
      <c r="C8785" s="5" t="s">
        <v>312</v>
      </c>
      <c r="D8785" s="5" t="s">
        <v>17</v>
      </c>
      <c r="E8785" s="5">
        <v>3690</v>
      </c>
      <c r="F8785" s="6">
        <v>661.25</v>
      </c>
      <c r="H8785" s="15" t="str">
        <f t="shared" si="822"/>
        <v>Low</v>
      </c>
      <c r="I8785" s="11" t="str">
        <f t="shared" si="823"/>
        <v>Medium</v>
      </c>
      <c r="J8785" s="11" t="str">
        <f t="shared" si="824"/>
        <v>Central</v>
      </c>
      <c r="K8785" s="11" t="str">
        <f t="shared" si="825"/>
        <v>2010s</v>
      </c>
      <c r="L8785" s="11" t="str">
        <f t="shared" si="826"/>
        <v>Pulse</v>
      </c>
      <c r="M8785" s="18">
        <f t="shared" si="827"/>
        <v>0.17920054200542004</v>
      </c>
    </row>
    <row r="8786" spans="1:13">
      <c r="A8786" s="4">
        <v>2015</v>
      </c>
      <c r="B8786" s="5" t="s">
        <v>299</v>
      </c>
      <c r="C8786" s="5" t="s">
        <v>312</v>
      </c>
      <c r="D8786" s="5" t="s">
        <v>15</v>
      </c>
      <c r="E8786" s="5">
        <v>194650</v>
      </c>
      <c r="F8786" s="6">
        <v>1172.0999999999999</v>
      </c>
      <c r="H8786" s="15" t="str">
        <f t="shared" si="822"/>
        <v>Medium</v>
      </c>
      <c r="I8786" s="11" t="str">
        <f t="shared" si="823"/>
        <v>Large</v>
      </c>
      <c r="J8786" s="11" t="str">
        <f t="shared" si="824"/>
        <v>Central</v>
      </c>
      <c r="K8786" s="11" t="str">
        <f t="shared" si="825"/>
        <v>2010s</v>
      </c>
      <c r="L8786" s="11" t="str">
        <f t="shared" si="826"/>
        <v>Cereal</v>
      </c>
      <c r="M8786" s="18">
        <f t="shared" si="827"/>
        <v>6.0215771898278958E-3</v>
      </c>
    </row>
    <row r="8787" spans="1:13">
      <c r="A8787" s="4">
        <v>2015</v>
      </c>
      <c r="B8787" s="5" t="s">
        <v>299</v>
      </c>
      <c r="C8787" s="5" t="s">
        <v>312</v>
      </c>
      <c r="D8787" s="5" t="s">
        <v>16</v>
      </c>
      <c r="E8787" s="5">
        <v>8330</v>
      </c>
      <c r="F8787" s="6">
        <v>2352.94</v>
      </c>
      <c r="H8787" s="15" t="str">
        <f t="shared" si="822"/>
        <v>Medium</v>
      </c>
      <c r="I8787" s="11" t="str">
        <f t="shared" si="823"/>
        <v>Large</v>
      </c>
      <c r="J8787" s="11" t="str">
        <f t="shared" si="824"/>
        <v>Central</v>
      </c>
      <c r="K8787" s="11" t="str">
        <f t="shared" si="825"/>
        <v>2010s</v>
      </c>
      <c r="L8787" s="11" t="str">
        <f t="shared" si="826"/>
        <v>Cereal</v>
      </c>
      <c r="M8787" s="18">
        <f t="shared" si="827"/>
        <v>0.28246578631452579</v>
      </c>
    </row>
    <row r="8788" spans="1:13">
      <c r="A8788" s="4">
        <v>2015</v>
      </c>
      <c r="B8788" s="5" t="s">
        <v>299</v>
      </c>
      <c r="C8788" s="5" t="s">
        <v>312</v>
      </c>
      <c r="D8788" s="5" t="s">
        <v>17</v>
      </c>
      <c r="E8788" s="5">
        <v>4000</v>
      </c>
      <c r="F8788" s="6">
        <v>665</v>
      </c>
      <c r="H8788" s="15" t="str">
        <f t="shared" si="822"/>
        <v>Low</v>
      </c>
      <c r="I8788" s="11" t="str">
        <f t="shared" si="823"/>
        <v>Medium</v>
      </c>
      <c r="J8788" s="11" t="str">
        <f t="shared" si="824"/>
        <v>Central</v>
      </c>
      <c r="K8788" s="11" t="str">
        <f t="shared" si="825"/>
        <v>2010s</v>
      </c>
      <c r="L8788" s="11" t="str">
        <f t="shared" si="826"/>
        <v>Pulse</v>
      </c>
      <c r="M8788" s="18">
        <f t="shared" si="827"/>
        <v>0.16625000000000001</v>
      </c>
    </row>
    <row r="8789" spans="1:13">
      <c r="A8789" s="4">
        <v>2016</v>
      </c>
      <c r="B8789" s="5" t="s">
        <v>299</v>
      </c>
      <c r="C8789" s="5" t="s">
        <v>312</v>
      </c>
      <c r="D8789" s="5" t="s">
        <v>15</v>
      </c>
      <c r="E8789" s="5">
        <v>207740</v>
      </c>
      <c r="F8789" s="6">
        <v>1696.16</v>
      </c>
      <c r="H8789" s="15" t="str">
        <f t="shared" si="822"/>
        <v>Medium</v>
      </c>
      <c r="I8789" s="11" t="str">
        <f t="shared" si="823"/>
        <v>Large</v>
      </c>
      <c r="J8789" s="11" t="str">
        <f t="shared" si="824"/>
        <v>Central</v>
      </c>
      <c r="K8789" s="11" t="str">
        <f t="shared" si="825"/>
        <v>2010s</v>
      </c>
      <c r="L8789" s="11" t="str">
        <f t="shared" si="826"/>
        <v>Cereal</v>
      </c>
      <c r="M8789" s="18">
        <f t="shared" si="827"/>
        <v>8.1648214113796101E-3</v>
      </c>
    </row>
    <row r="8790" spans="1:13">
      <c r="A8790" s="4">
        <v>2016</v>
      </c>
      <c r="B8790" s="5" t="s">
        <v>299</v>
      </c>
      <c r="C8790" s="5" t="s">
        <v>312</v>
      </c>
      <c r="D8790" s="5" t="s">
        <v>16</v>
      </c>
      <c r="E8790" s="5">
        <v>8340</v>
      </c>
      <c r="F8790" s="6">
        <v>2556.35</v>
      </c>
      <c r="H8790" s="15" t="str">
        <f t="shared" si="822"/>
        <v>Medium</v>
      </c>
      <c r="I8790" s="11" t="str">
        <f t="shared" si="823"/>
        <v>Large</v>
      </c>
      <c r="J8790" s="11" t="str">
        <f t="shared" si="824"/>
        <v>Central</v>
      </c>
      <c r="K8790" s="11" t="str">
        <f t="shared" si="825"/>
        <v>2010s</v>
      </c>
      <c r="L8790" s="11" t="str">
        <f t="shared" si="826"/>
        <v>Cereal</v>
      </c>
      <c r="M8790" s="18">
        <f t="shared" si="827"/>
        <v>0.30651678657074338</v>
      </c>
    </row>
    <row r="8791" spans="1:13">
      <c r="A8791" s="4">
        <v>2016</v>
      </c>
      <c r="B8791" s="5" t="s">
        <v>299</v>
      </c>
      <c r="C8791" s="5" t="s">
        <v>312</v>
      </c>
      <c r="D8791" s="5" t="s">
        <v>17</v>
      </c>
      <c r="E8791" s="5">
        <v>4890</v>
      </c>
      <c r="F8791" s="6">
        <v>654.4</v>
      </c>
      <c r="H8791" s="15" t="str">
        <f t="shared" si="822"/>
        <v>Low</v>
      </c>
      <c r="I8791" s="11" t="str">
        <f t="shared" si="823"/>
        <v>Medium</v>
      </c>
      <c r="J8791" s="11" t="str">
        <f t="shared" si="824"/>
        <v>Central</v>
      </c>
      <c r="K8791" s="11" t="str">
        <f t="shared" si="825"/>
        <v>2010s</v>
      </c>
      <c r="L8791" s="11" t="str">
        <f t="shared" si="826"/>
        <v>Pulse</v>
      </c>
      <c r="M8791" s="18">
        <f t="shared" si="827"/>
        <v>0.13382413087934561</v>
      </c>
    </row>
    <row r="8792" spans="1:13">
      <c r="A8792" s="4">
        <v>2017</v>
      </c>
      <c r="B8792" s="5" t="s">
        <v>299</v>
      </c>
      <c r="C8792" s="5" t="s">
        <v>312</v>
      </c>
      <c r="D8792" s="5" t="s">
        <v>15</v>
      </c>
      <c r="E8792" s="5">
        <v>198960</v>
      </c>
      <c r="F8792" s="6">
        <v>1759</v>
      </c>
      <c r="H8792" s="15" t="str">
        <f t="shared" si="822"/>
        <v>Medium</v>
      </c>
      <c r="I8792" s="11" t="str">
        <f t="shared" si="823"/>
        <v>Large</v>
      </c>
      <c r="J8792" s="11" t="str">
        <f t="shared" si="824"/>
        <v>Central</v>
      </c>
      <c r="K8792" s="11" t="str">
        <f t="shared" si="825"/>
        <v>2010s</v>
      </c>
      <c r="L8792" s="11" t="str">
        <f t="shared" si="826"/>
        <v>Cereal</v>
      </c>
      <c r="M8792" s="18">
        <f t="shared" si="827"/>
        <v>8.8409730599115395E-3</v>
      </c>
    </row>
    <row r="8793" spans="1:13">
      <c r="A8793" s="4">
        <v>2017</v>
      </c>
      <c r="B8793" s="5" t="s">
        <v>299</v>
      </c>
      <c r="C8793" s="5" t="s">
        <v>312</v>
      </c>
      <c r="D8793" s="5" t="s">
        <v>16</v>
      </c>
      <c r="E8793" s="5">
        <v>8500</v>
      </c>
      <c r="F8793" s="6">
        <v>2578.8200000000002</v>
      </c>
      <c r="H8793" s="15" t="str">
        <f t="shared" si="822"/>
        <v>Medium</v>
      </c>
      <c r="I8793" s="11" t="str">
        <f t="shared" si="823"/>
        <v>Large</v>
      </c>
      <c r="J8793" s="11" t="str">
        <f t="shared" si="824"/>
        <v>Central</v>
      </c>
      <c r="K8793" s="11" t="str">
        <f t="shared" si="825"/>
        <v>2010s</v>
      </c>
      <c r="L8793" s="11" t="str">
        <f t="shared" si="826"/>
        <v>Cereal</v>
      </c>
      <c r="M8793" s="18">
        <f t="shared" si="827"/>
        <v>0.30339058823529413</v>
      </c>
    </row>
    <row r="8794" spans="1:13">
      <c r="A8794" s="4">
        <v>2017</v>
      </c>
      <c r="B8794" s="5" t="s">
        <v>299</v>
      </c>
      <c r="C8794" s="5" t="s">
        <v>312</v>
      </c>
      <c r="D8794" s="5" t="s">
        <v>17</v>
      </c>
      <c r="E8794" s="5">
        <v>2400</v>
      </c>
      <c r="F8794" s="6">
        <v>720.83</v>
      </c>
      <c r="H8794" s="15" t="str">
        <f t="shared" si="822"/>
        <v>Low</v>
      </c>
      <c r="I8794" s="11" t="str">
        <f t="shared" si="823"/>
        <v>Medium</v>
      </c>
      <c r="J8794" s="11" t="str">
        <f t="shared" si="824"/>
        <v>Central</v>
      </c>
      <c r="K8794" s="11" t="str">
        <f t="shared" si="825"/>
        <v>2010s</v>
      </c>
      <c r="L8794" s="11" t="str">
        <f t="shared" si="826"/>
        <v>Pulse</v>
      </c>
      <c r="M8794" s="18">
        <f t="shared" si="827"/>
        <v>0.30034583333333337</v>
      </c>
    </row>
    <row r="8795" spans="1:13">
      <c r="A8795" s="4">
        <v>2008</v>
      </c>
      <c r="B8795" s="5" t="s">
        <v>313</v>
      </c>
      <c r="C8795" s="5" t="s">
        <v>314</v>
      </c>
      <c r="D8795" s="5" t="s">
        <v>15</v>
      </c>
      <c r="E8795" s="5">
        <v>690500</v>
      </c>
      <c r="F8795" s="6">
        <v>2399.5700000000002</v>
      </c>
      <c r="H8795" s="15" t="str">
        <f t="shared" si="822"/>
        <v>Medium</v>
      </c>
      <c r="I8795" s="11" t="str">
        <f t="shared" si="823"/>
        <v>Large</v>
      </c>
      <c r="J8795" s="11" t="str">
        <f t="shared" si="824"/>
        <v>East</v>
      </c>
      <c r="K8795" s="11" t="str">
        <f t="shared" si="825"/>
        <v>2000s</v>
      </c>
      <c r="L8795" s="11" t="str">
        <f t="shared" si="826"/>
        <v>Cereal</v>
      </c>
      <c r="M8795" s="18">
        <f t="shared" si="827"/>
        <v>3.4751194786386678E-3</v>
      </c>
    </row>
    <row r="8796" spans="1:13">
      <c r="A8796" s="4">
        <v>2008</v>
      </c>
      <c r="B8796" s="5" t="s">
        <v>313</v>
      </c>
      <c r="C8796" s="5" t="s">
        <v>314</v>
      </c>
      <c r="D8796" s="5" t="s">
        <v>16</v>
      </c>
      <c r="E8796" s="5">
        <v>380</v>
      </c>
      <c r="F8796" s="6">
        <v>2447.37</v>
      </c>
      <c r="H8796" s="15" t="str">
        <f t="shared" si="822"/>
        <v>Medium</v>
      </c>
      <c r="I8796" s="11" t="str">
        <f t="shared" si="823"/>
        <v>Small</v>
      </c>
      <c r="J8796" s="11" t="str">
        <f t="shared" si="824"/>
        <v>East</v>
      </c>
      <c r="K8796" s="11" t="str">
        <f t="shared" si="825"/>
        <v>2000s</v>
      </c>
      <c r="L8796" s="11" t="str">
        <f t="shared" si="826"/>
        <v>Cereal</v>
      </c>
      <c r="M8796" s="18">
        <f t="shared" si="827"/>
        <v>6.4404473684210526</v>
      </c>
    </row>
    <row r="8797" spans="1:13">
      <c r="A8797" s="4">
        <v>2008</v>
      </c>
      <c r="B8797" s="5" t="s">
        <v>313</v>
      </c>
      <c r="C8797" s="5" t="s">
        <v>314</v>
      </c>
      <c r="D8797" s="5" t="s">
        <v>17</v>
      </c>
      <c r="E8797" s="5">
        <v>630</v>
      </c>
      <c r="F8797" s="6">
        <v>920.63</v>
      </c>
      <c r="H8797" s="15" t="str">
        <f t="shared" si="822"/>
        <v>Low</v>
      </c>
      <c r="I8797" s="11" t="str">
        <f t="shared" si="823"/>
        <v>Small</v>
      </c>
      <c r="J8797" s="11" t="str">
        <f t="shared" si="824"/>
        <v>East</v>
      </c>
      <c r="K8797" s="11" t="str">
        <f t="shared" si="825"/>
        <v>2000s</v>
      </c>
      <c r="L8797" s="11" t="str">
        <f t="shared" si="826"/>
        <v>Pulse</v>
      </c>
      <c r="M8797" s="18">
        <f t="shared" si="827"/>
        <v>1.4613174603174603</v>
      </c>
    </row>
    <row r="8798" spans="1:13">
      <c r="A8798" s="4">
        <v>2008</v>
      </c>
      <c r="B8798" s="5" t="s">
        <v>313</v>
      </c>
      <c r="C8798" s="5" t="s">
        <v>314</v>
      </c>
      <c r="D8798" s="5" t="s">
        <v>18</v>
      </c>
      <c r="E8798" s="5">
        <v>3930</v>
      </c>
      <c r="F8798" s="6">
        <v>391.86</v>
      </c>
      <c r="H8798" s="15" t="str">
        <f t="shared" si="822"/>
        <v>Low</v>
      </c>
      <c r="I8798" s="11" t="str">
        <f t="shared" si="823"/>
        <v>Medium</v>
      </c>
      <c r="J8798" s="11" t="str">
        <f t="shared" si="824"/>
        <v>East</v>
      </c>
      <c r="K8798" s="11" t="str">
        <f t="shared" si="825"/>
        <v>2000s</v>
      </c>
      <c r="L8798" s="11" t="str">
        <f t="shared" si="826"/>
        <v>Fiber</v>
      </c>
      <c r="M8798" s="18">
        <f t="shared" si="827"/>
        <v>9.9709923664122138E-2</v>
      </c>
    </row>
    <row r="8799" spans="1:13">
      <c r="A8799" s="4">
        <v>2009</v>
      </c>
      <c r="B8799" s="5" t="s">
        <v>313</v>
      </c>
      <c r="C8799" s="5" t="s">
        <v>314</v>
      </c>
      <c r="D8799" s="5" t="s">
        <v>15</v>
      </c>
      <c r="E8799" s="5">
        <v>619100</v>
      </c>
      <c r="F8799" s="6">
        <v>2364.4</v>
      </c>
      <c r="H8799" s="15" t="str">
        <f t="shared" si="822"/>
        <v>Medium</v>
      </c>
      <c r="I8799" s="11" t="str">
        <f t="shared" si="823"/>
        <v>Large</v>
      </c>
      <c r="J8799" s="11" t="str">
        <f t="shared" si="824"/>
        <v>East</v>
      </c>
      <c r="K8799" s="11" t="str">
        <f t="shared" si="825"/>
        <v>2000s</v>
      </c>
      <c r="L8799" s="11" t="str">
        <f t="shared" si="826"/>
        <v>Cereal</v>
      </c>
      <c r="M8799" s="18">
        <f t="shared" si="827"/>
        <v>3.819092230657406E-3</v>
      </c>
    </row>
    <row r="8800" spans="1:13">
      <c r="A8800" s="4">
        <v>2009</v>
      </c>
      <c r="B8800" s="5" t="s">
        <v>313</v>
      </c>
      <c r="C8800" s="5" t="s">
        <v>314</v>
      </c>
      <c r="D8800" s="5" t="s">
        <v>16</v>
      </c>
      <c r="E8800" s="5">
        <v>540</v>
      </c>
      <c r="F8800" s="6">
        <v>2314.81</v>
      </c>
      <c r="H8800" s="15" t="str">
        <f t="shared" si="822"/>
        <v>Medium</v>
      </c>
      <c r="I8800" s="11" t="str">
        <f t="shared" si="823"/>
        <v>Small</v>
      </c>
      <c r="J8800" s="11" t="str">
        <f t="shared" si="824"/>
        <v>East</v>
      </c>
      <c r="K8800" s="11" t="str">
        <f t="shared" si="825"/>
        <v>2000s</v>
      </c>
      <c r="L8800" s="11" t="str">
        <f t="shared" si="826"/>
        <v>Cereal</v>
      </c>
      <c r="M8800" s="18">
        <f t="shared" si="827"/>
        <v>4.2866851851851848</v>
      </c>
    </row>
    <row r="8801" spans="1:13">
      <c r="A8801" s="4">
        <v>2009</v>
      </c>
      <c r="B8801" s="5" t="s">
        <v>313</v>
      </c>
      <c r="C8801" s="5" t="s">
        <v>314</v>
      </c>
      <c r="D8801" s="5" t="s">
        <v>17</v>
      </c>
      <c r="E8801" s="5">
        <v>810</v>
      </c>
      <c r="F8801" s="6">
        <v>1024.69</v>
      </c>
      <c r="H8801" s="15" t="str">
        <f t="shared" si="822"/>
        <v>Medium</v>
      </c>
      <c r="I8801" s="11" t="str">
        <f t="shared" si="823"/>
        <v>Small</v>
      </c>
      <c r="J8801" s="11" t="str">
        <f t="shared" si="824"/>
        <v>East</v>
      </c>
      <c r="K8801" s="11" t="str">
        <f t="shared" si="825"/>
        <v>2000s</v>
      </c>
      <c r="L8801" s="11" t="str">
        <f t="shared" si="826"/>
        <v>Pulse</v>
      </c>
      <c r="M8801" s="18">
        <f t="shared" si="827"/>
        <v>1.2650493827160494</v>
      </c>
    </row>
    <row r="8802" spans="1:13">
      <c r="A8802" s="4">
        <v>2010</v>
      </c>
      <c r="B8802" s="5" t="s">
        <v>313</v>
      </c>
      <c r="C8802" s="5" t="s">
        <v>314</v>
      </c>
      <c r="D8802" s="5" t="s">
        <v>15</v>
      </c>
      <c r="E8802" s="5">
        <v>595700</v>
      </c>
      <c r="F8802" s="6">
        <v>2455.7800000000002</v>
      </c>
      <c r="H8802" s="15" t="str">
        <f t="shared" si="822"/>
        <v>Medium</v>
      </c>
      <c r="I8802" s="11" t="str">
        <f t="shared" si="823"/>
        <v>Large</v>
      </c>
      <c r="J8802" s="11" t="str">
        <f t="shared" si="824"/>
        <v>East</v>
      </c>
      <c r="K8802" s="11" t="str">
        <f t="shared" si="825"/>
        <v>2010s</v>
      </c>
      <c r="L8802" s="11" t="str">
        <f t="shared" si="826"/>
        <v>Cereal</v>
      </c>
      <c r="M8802" s="18">
        <f t="shared" si="827"/>
        <v>4.1225113312069834E-3</v>
      </c>
    </row>
    <row r="8803" spans="1:13">
      <c r="A8803" s="4">
        <v>2010</v>
      </c>
      <c r="B8803" s="5" t="s">
        <v>313</v>
      </c>
      <c r="C8803" s="5" t="s">
        <v>314</v>
      </c>
      <c r="D8803" s="5" t="s">
        <v>16</v>
      </c>
      <c r="E8803" s="5">
        <v>530</v>
      </c>
      <c r="F8803" s="6">
        <v>2301.89</v>
      </c>
      <c r="H8803" s="15" t="str">
        <f t="shared" si="822"/>
        <v>Medium</v>
      </c>
      <c r="I8803" s="11" t="str">
        <f t="shared" si="823"/>
        <v>Small</v>
      </c>
      <c r="J8803" s="11" t="str">
        <f t="shared" si="824"/>
        <v>East</v>
      </c>
      <c r="K8803" s="11" t="str">
        <f t="shared" si="825"/>
        <v>2010s</v>
      </c>
      <c r="L8803" s="11" t="str">
        <f t="shared" si="826"/>
        <v>Cereal</v>
      </c>
      <c r="M8803" s="18">
        <f t="shared" si="827"/>
        <v>4.3431886792452827</v>
      </c>
    </row>
    <row r="8804" spans="1:13">
      <c r="A8804" s="4">
        <v>2010</v>
      </c>
      <c r="B8804" s="5" t="s">
        <v>313</v>
      </c>
      <c r="C8804" s="5" t="s">
        <v>314</v>
      </c>
      <c r="D8804" s="5" t="s">
        <v>17</v>
      </c>
      <c r="E8804" s="5">
        <v>530</v>
      </c>
      <c r="F8804" s="6">
        <v>905.66</v>
      </c>
      <c r="H8804" s="15" t="str">
        <f t="shared" si="822"/>
        <v>Low</v>
      </c>
      <c r="I8804" s="11" t="str">
        <f t="shared" si="823"/>
        <v>Small</v>
      </c>
      <c r="J8804" s="11" t="str">
        <f t="shared" si="824"/>
        <v>East</v>
      </c>
      <c r="K8804" s="11" t="str">
        <f t="shared" si="825"/>
        <v>2010s</v>
      </c>
      <c r="L8804" s="11" t="str">
        <f t="shared" si="826"/>
        <v>Pulse</v>
      </c>
      <c r="M8804" s="18">
        <f t="shared" si="827"/>
        <v>1.7087924528301885</v>
      </c>
    </row>
    <row r="8805" spans="1:13">
      <c r="A8805" s="4">
        <v>2010</v>
      </c>
      <c r="B8805" s="5" t="s">
        <v>313</v>
      </c>
      <c r="C8805" s="5" t="s">
        <v>314</v>
      </c>
      <c r="D8805" s="5" t="s">
        <v>18</v>
      </c>
      <c r="E8805" s="5">
        <v>630</v>
      </c>
      <c r="F8805" s="6">
        <v>285.70999999999998</v>
      </c>
      <c r="H8805" s="15" t="str">
        <f t="shared" si="822"/>
        <v>Low</v>
      </c>
      <c r="I8805" s="11" t="str">
        <f t="shared" si="823"/>
        <v>Small</v>
      </c>
      <c r="J8805" s="11" t="str">
        <f t="shared" si="824"/>
        <v>East</v>
      </c>
      <c r="K8805" s="11" t="str">
        <f t="shared" si="825"/>
        <v>2010s</v>
      </c>
      <c r="L8805" s="11" t="str">
        <f t="shared" si="826"/>
        <v>Fiber</v>
      </c>
      <c r="M8805" s="18">
        <f t="shared" si="827"/>
        <v>0.45350793650793647</v>
      </c>
    </row>
    <row r="8806" spans="1:13">
      <c r="A8806" s="4">
        <v>2011</v>
      </c>
      <c r="B8806" s="5" t="s">
        <v>313</v>
      </c>
      <c r="C8806" s="5" t="s">
        <v>314</v>
      </c>
      <c r="D8806" s="5" t="s">
        <v>15</v>
      </c>
      <c r="E8806" s="5">
        <v>610430</v>
      </c>
      <c r="F8806" s="6">
        <v>2458.3000000000002</v>
      </c>
      <c r="H8806" s="15" t="str">
        <f t="shared" si="822"/>
        <v>Medium</v>
      </c>
      <c r="I8806" s="11" t="str">
        <f t="shared" si="823"/>
        <v>Large</v>
      </c>
      <c r="J8806" s="11" t="str">
        <f t="shared" si="824"/>
        <v>East</v>
      </c>
      <c r="K8806" s="11" t="str">
        <f t="shared" si="825"/>
        <v>2010s</v>
      </c>
      <c r="L8806" s="11" t="str">
        <f t="shared" si="826"/>
        <v>Cereal</v>
      </c>
      <c r="M8806" s="18">
        <f t="shared" si="827"/>
        <v>4.0271611814622485E-3</v>
      </c>
    </row>
    <row r="8807" spans="1:13">
      <c r="A8807" s="4">
        <v>2011</v>
      </c>
      <c r="B8807" s="5" t="s">
        <v>313</v>
      </c>
      <c r="C8807" s="5" t="s">
        <v>314</v>
      </c>
      <c r="D8807" s="5" t="s">
        <v>16</v>
      </c>
      <c r="E8807" s="5">
        <v>370</v>
      </c>
      <c r="F8807" s="6">
        <v>2027.03</v>
      </c>
      <c r="H8807" s="15" t="str">
        <f t="shared" si="822"/>
        <v>Medium</v>
      </c>
      <c r="I8807" s="11" t="str">
        <f t="shared" si="823"/>
        <v>Small</v>
      </c>
      <c r="J8807" s="11" t="str">
        <f t="shared" si="824"/>
        <v>East</v>
      </c>
      <c r="K8807" s="11" t="str">
        <f t="shared" si="825"/>
        <v>2010s</v>
      </c>
      <c r="L8807" s="11" t="str">
        <f t="shared" si="826"/>
        <v>Cereal</v>
      </c>
      <c r="M8807" s="18">
        <f t="shared" si="827"/>
        <v>5.4784594594594598</v>
      </c>
    </row>
    <row r="8808" spans="1:13">
      <c r="A8808" s="4">
        <v>2011</v>
      </c>
      <c r="B8808" s="5" t="s">
        <v>313</v>
      </c>
      <c r="C8808" s="5" t="s">
        <v>314</v>
      </c>
      <c r="D8808" s="5" t="s">
        <v>17</v>
      </c>
      <c r="E8808" s="5">
        <v>930</v>
      </c>
      <c r="F8808" s="6">
        <v>1064.52</v>
      </c>
      <c r="H8808" s="15" t="str">
        <f t="shared" si="822"/>
        <v>Medium</v>
      </c>
      <c r="I8808" s="11" t="str">
        <f t="shared" si="823"/>
        <v>Small</v>
      </c>
      <c r="J8808" s="11" t="str">
        <f t="shared" si="824"/>
        <v>East</v>
      </c>
      <c r="K8808" s="11" t="str">
        <f t="shared" si="825"/>
        <v>2010s</v>
      </c>
      <c r="L8808" s="11" t="str">
        <f t="shared" si="826"/>
        <v>Pulse</v>
      </c>
      <c r="M8808" s="18">
        <f t="shared" si="827"/>
        <v>1.1446451612903226</v>
      </c>
    </row>
    <row r="8809" spans="1:13">
      <c r="A8809" s="4">
        <v>2011</v>
      </c>
      <c r="B8809" s="5" t="s">
        <v>313</v>
      </c>
      <c r="C8809" s="5" t="s">
        <v>314</v>
      </c>
      <c r="D8809" s="5" t="s">
        <v>18</v>
      </c>
      <c r="E8809" s="5">
        <v>80</v>
      </c>
      <c r="F8809" s="6">
        <v>750</v>
      </c>
      <c r="H8809" s="15" t="str">
        <f t="shared" si="822"/>
        <v>Low</v>
      </c>
      <c r="I8809" s="11" t="str">
        <f t="shared" si="823"/>
        <v>Small</v>
      </c>
      <c r="J8809" s="11" t="str">
        <f t="shared" si="824"/>
        <v>East</v>
      </c>
      <c r="K8809" s="11" t="str">
        <f t="shared" si="825"/>
        <v>2010s</v>
      </c>
      <c r="L8809" s="11" t="str">
        <f t="shared" si="826"/>
        <v>Fiber</v>
      </c>
      <c r="M8809" s="18">
        <f t="shared" si="827"/>
        <v>9.375</v>
      </c>
    </row>
    <row r="8810" spans="1:13">
      <c r="A8810" s="4">
        <v>2012</v>
      </c>
      <c r="B8810" s="5" t="s">
        <v>313</v>
      </c>
      <c r="C8810" s="5" t="s">
        <v>314</v>
      </c>
      <c r="D8810" s="5" t="s">
        <v>15</v>
      </c>
      <c r="E8810" s="5">
        <v>595840</v>
      </c>
      <c r="F8810" s="6">
        <v>2607.2399999999998</v>
      </c>
      <c r="H8810" s="15" t="str">
        <f t="shared" si="822"/>
        <v>Medium</v>
      </c>
      <c r="I8810" s="11" t="str">
        <f t="shared" si="823"/>
        <v>Large</v>
      </c>
      <c r="J8810" s="11" t="str">
        <f t="shared" si="824"/>
        <v>East</v>
      </c>
      <c r="K8810" s="11" t="str">
        <f t="shared" si="825"/>
        <v>2010s</v>
      </c>
      <c r="L8810" s="11" t="str">
        <f t="shared" si="826"/>
        <v>Cereal</v>
      </c>
      <c r="M8810" s="18">
        <f t="shared" si="827"/>
        <v>4.3757384532760466E-3</v>
      </c>
    </row>
    <row r="8811" spans="1:13">
      <c r="A8811" s="4">
        <v>2012</v>
      </c>
      <c r="B8811" s="5" t="s">
        <v>313</v>
      </c>
      <c r="C8811" s="5" t="s">
        <v>314</v>
      </c>
      <c r="D8811" s="5" t="s">
        <v>16</v>
      </c>
      <c r="E8811" s="5">
        <v>400</v>
      </c>
      <c r="F8811" s="6">
        <v>2625</v>
      </c>
      <c r="H8811" s="15" t="str">
        <f t="shared" si="822"/>
        <v>Medium</v>
      </c>
      <c r="I8811" s="11" t="str">
        <f t="shared" si="823"/>
        <v>Small</v>
      </c>
      <c r="J8811" s="11" t="str">
        <f t="shared" si="824"/>
        <v>East</v>
      </c>
      <c r="K8811" s="11" t="str">
        <f t="shared" si="825"/>
        <v>2010s</v>
      </c>
      <c r="L8811" s="11" t="str">
        <f t="shared" si="826"/>
        <v>Cereal</v>
      </c>
      <c r="M8811" s="18">
        <f t="shared" si="827"/>
        <v>6.5625</v>
      </c>
    </row>
    <row r="8812" spans="1:13">
      <c r="A8812" s="4">
        <v>2012</v>
      </c>
      <c r="B8812" s="5" t="s">
        <v>313</v>
      </c>
      <c r="C8812" s="5" t="s">
        <v>314</v>
      </c>
      <c r="D8812" s="5" t="s">
        <v>17</v>
      </c>
      <c r="E8812" s="5">
        <v>1450</v>
      </c>
      <c r="F8812" s="6">
        <v>1055.17</v>
      </c>
      <c r="H8812" s="15" t="str">
        <f t="shared" si="822"/>
        <v>Medium</v>
      </c>
      <c r="I8812" s="11" t="str">
        <f t="shared" si="823"/>
        <v>Medium</v>
      </c>
      <c r="J8812" s="11" t="str">
        <f t="shared" si="824"/>
        <v>East</v>
      </c>
      <c r="K8812" s="11" t="str">
        <f t="shared" si="825"/>
        <v>2010s</v>
      </c>
      <c r="L8812" s="11" t="str">
        <f t="shared" si="826"/>
        <v>Pulse</v>
      </c>
      <c r="M8812" s="18">
        <f t="shared" si="827"/>
        <v>0.72770344827586209</v>
      </c>
    </row>
    <row r="8813" spans="1:13">
      <c r="A8813" s="4">
        <v>2012</v>
      </c>
      <c r="B8813" s="5" t="s">
        <v>313</v>
      </c>
      <c r="C8813" s="5" t="s">
        <v>314</v>
      </c>
      <c r="D8813" s="5" t="s">
        <v>18</v>
      </c>
      <c r="E8813" s="5">
        <v>360</v>
      </c>
      <c r="F8813" s="6">
        <v>750</v>
      </c>
      <c r="H8813" s="15" t="str">
        <f t="shared" si="822"/>
        <v>Low</v>
      </c>
      <c r="I8813" s="11" t="str">
        <f t="shared" si="823"/>
        <v>Small</v>
      </c>
      <c r="J8813" s="11" t="str">
        <f t="shared" si="824"/>
        <v>East</v>
      </c>
      <c r="K8813" s="11" t="str">
        <f t="shared" si="825"/>
        <v>2010s</v>
      </c>
      <c r="L8813" s="11" t="str">
        <f t="shared" si="826"/>
        <v>Fiber</v>
      </c>
      <c r="M8813" s="18">
        <f t="shared" si="827"/>
        <v>2.0833333333333335</v>
      </c>
    </row>
    <row r="8814" spans="1:13">
      <c r="A8814" s="4">
        <v>2013</v>
      </c>
      <c r="B8814" s="5" t="s">
        <v>313</v>
      </c>
      <c r="C8814" s="5" t="s">
        <v>314</v>
      </c>
      <c r="D8814" s="5" t="s">
        <v>15</v>
      </c>
      <c r="E8814" s="5">
        <v>612930</v>
      </c>
      <c r="F8814" s="6">
        <v>2706.36</v>
      </c>
      <c r="H8814" s="15" t="str">
        <f t="shared" si="822"/>
        <v>Medium</v>
      </c>
      <c r="I8814" s="11" t="str">
        <f t="shared" si="823"/>
        <v>Large</v>
      </c>
      <c r="J8814" s="11" t="str">
        <f t="shared" si="824"/>
        <v>East</v>
      </c>
      <c r="K8814" s="11" t="str">
        <f t="shared" si="825"/>
        <v>2010s</v>
      </c>
      <c r="L8814" s="11" t="str">
        <f t="shared" si="826"/>
        <v>Cereal</v>
      </c>
      <c r="M8814" s="18">
        <f t="shared" si="827"/>
        <v>4.4154471146786748E-3</v>
      </c>
    </row>
    <row r="8815" spans="1:13">
      <c r="A8815" s="4">
        <v>2013</v>
      </c>
      <c r="B8815" s="5" t="s">
        <v>313</v>
      </c>
      <c r="C8815" s="5" t="s">
        <v>314</v>
      </c>
      <c r="D8815" s="5" t="s">
        <v>16</v>
      </c>
      <c r="E8815" s="5">
        <v>410</v>
      </c>
      <c r="F8815" s="6">
        <v>2341.46</v>
      </c>
      <c r="H8815" s="15" t="str">
        <f t="shared" si="822"/>
        <v>Medium</v>
      </c>
      <c r="I8815" s="11" t="str">
        <f t="shared" si="823"/>
        <v>Small</v>
      </c>
      <c r="J8815" s="11" t="str">
        <f t="shared" si="824"/>
        <v>East</v>
      </c>
      <c r="K8815" s="11" t="str">
        <f t="shared" si="825"/>
        <v>2010s</v>
      </c>
      <c r="L8815" s="11" t="str">
        <f t="shared" si="826"/>
        <v>Cereal</v>
      </c>
      <c r="M8815" s="18">
        <f t="shared" si="827"/>
        <v>5.7108780487804882</v>
      </c>
    </row>
    <row r="8816" spans="1:13">
      <c r="A8816" s="4">
        <v>2013</v>
      </c>
      <c r="B8816" s="5" t="s">
        <v>313</v>
      </c>
      <c r="C8816" s="5" t="s">
        <v>314</v>
      </c>
      <c r="D8816" s="5" t="s">
        <v>17</v>
      </c>
      <c r="E8816" s="5">
        <v>1510</v>
      </c>
      <c r="F8816" s="6">
        <v>1105.96</v>
      </c>
      <c r="H8816" s="15" t="str">
        <f t="shared" si="822"/>
        <v>Medium</v>
      </c>
      <c r="I8816" s="11" t="str">
        <f t="shared" si="823"/>
        <v>Medium</v>
      </c>
      <c r="J8816" s="11" t="str">
        <f t="shared" si="824"/>
        <v>East</v>
      </c>
      <c r="K8816" s="11" t="str">
        <f t="shared" si="825"/>
        <v>2010s</v>
      </c>
      <c r="L8816" s="11" t="str">
        <f t="shared" si="826"/>
        <v>Pulse</v>
      </c>
      <c r="M8816" s="18">
        <f t="shared" si="827"/>
        <v>0.73242384105960268</v>
      </c>
    </row>
    <row r="8817" spans="1:13">
      <c r="A8817" s="4">
        <v>2013</v>
      </c>
      <c r="B8817" s="5" t="s">
        <v>313</v>
      </c>
      <c r="C8817" s="5" t="s">
        <v>314</v>
      </c>
      <c r="D8817" s="5" t="s">
        <v>18</v>
      </c>
      <c r="E8817" s="5">
        <v>370</v>
      </c>
      <c r="F8817" s="6">
        <v>621.62</v>
      </c>
      <c r="H8817" s="15" t="str">
        <f t="shared" si="822"/>
        <v>Low</v>
      </c>
      <c r="I8817" s="11" t="str">
        <f t="shared" si="823"/>
        <v>Small</v>
      </c>
      <c r="J8817" s="11" t="str">
        <f t="shared" si="824"/>
        <v>East</v>
      </c>
      <c r="K8817" s="11" t="str">
        <f t="shared" si="825"/>
        <v>2010s</v>
      </c>
      <c r="L8817" s="11" t="str">
        <f t="shared" si="826"/>
        <v>Fiber</v>
      </c>
      <c r="M8817" s="18">
        <f t="shared" si="827"/>
        <v>1.6800540540540541</v>
      </c>
    </row>
    <row r="8818" spans="1:13">
      <c r="A8818" s="4">
        <v>2014</v>
      </c>
      <c r="B8818" s="5" t="s">
        <v>313</v>
      </c>
      <c r="C8818" s="5" t="s">
        <v>314</v>
      </c>
      <c r="D8818" s="5" t="s">
        <v>15</v>
      </c>
      <c r="E8818" s="5">
        <v>620480</v>
      </c>
      <c r="F8818" s="6">
        <v>2743.84</v>
      </c>
      <c r="H8818" s="15" t="str">
        <f t="shared" si="822"/>
        <v>Medium</v>
      </c>
      <c r="I8818" s="11" t="str">
        <f t="shared" si="823"/>
        <v>Large</v>
      </c>
      <c r="J8818" s="11" t="str">
        <f t="shared" si="824"/>
        <v>East</v>
      </c>
      <c r="K8818" s="11" t="str">
        <f t="shared" si="825"/>
        <v>2010s</v>
      </c>
      <c r="L8818" s="11" t="str">
        <f t="shared" si="826"/>
        <v>Cereal</v>
      </c>
      <c r="M8818" s="18">
        <f t="shared" si="827"/>
        <v>4.4221248066013408E-3</v>
      </c>
    </row>
    <row r="8819" spans="1:13">
      <c r="A8819" s="4">
        <v>2014</v>
      </c>
      <c r="B8819" s="5" t="s">
        <v>313</v>
      </c>
      <c r="C8819" s="5" t="s">
        <v>314</v>
      </c>
      <c r="D8819" s="5" t="s">
        <v>16</v>
      </c>
      <c r="E8819" s="5">
        <v>490</v>
      </c>
      <c r="F8819" s="6">
        <v>2816.33</v>
      </c>
      <c r="H8819" s="15" t="str">
        <f t="shared" si="822"/>
        <v>Medium</v>
      </c>
      <c r="I8819" s="11" t="str">
        <f t="shared" si="823"/>
        <v>Small</v>
      </c>
      <c r="J8819" s="11" t="str">
        <f t="shared" si="824"/>
        <v>East</v>
      </c>
      <c r="K8819" s="11" t="str">
        <f t="shared" si="825"/>
        <v>2010s</v>
      </c>
      <c r="L8819" s="11" t="str">
        <f t="shared" si="826"/>
        <v>Cereal</v>
      </c>
      <c r="M8819" s="18">
        <f t="shared" si="827"/>
        <v>5.747612244897959</v>
      </c>
    </row>
    <row r="8820" spans="1:13">
      <c r="A8820" s="4">
        <v>2014</v>
      </c>
      <c r="B8820" s="5" t="s">
        <v>313</v>
      </c>
      <c r="C8820" s="5" t="s">
        <v>314</v>
      </c>
      <c r="D8820" s="5" t="s">
        <v>17</v>
      </c>
      <c r="E8820" s="5">
        <v>1120</v>
      </c>
      <c r="F8820" s="6">
        <v>1125</v>
      </c>
      <c r="H8820" s="15" t="str">
        <f t="shared" si="822"/>
        <v>Medium</v>
      </c>
      <c r="I8820" s="11" t="str">
        <f t="shared" si="823"/>
        <v>Medium</v>
      </c>
      <c r="J8820" s="11" t="str">
        <f t="shared" si="824"/>
        <v>East</v>
      </c>
      <c r="K8820" s="11" t="str">
        <f t="shared" si="825"/>
        <v>2010s</v>
      </c>
      <c r="L8820" s="11" t="str">
        <f t="shared" si="826"/>
        <v>Pulse</v>
      </c>
      <c r="M8820" s="18">
        <f t="shared" si="827"/>
        <v>1.0044642857142858</v>
      </c>
    </row>
    <row r="8821" spans="1:13">
      <c r="A8821" s="4">
        <v>2014</v>
      </c>
      <c r="B8821" s="5" t="s">
        <v>313</v>
      </c>
      <c r="C8821" s="5" t="s">
        <v>314</v>
      </c>
      <c r="D8821" s="5" t="s">
        <v>18</v>
      </c>
      <c r="E8821" s="5">
        <v>620</v>
      </c>
      <c r="F8821" s="6">
        <v>451.61</v>
      </c>
      <c r="H8821" s="15" t="str">
        <f t="shared" si="822"/>
        <v>Low</v>
      </c>
      <c r="I8821" s="11" t="str">
        <f t="shared" si="823"/>
        <v>Small</v>
      </c>
      <c r="J8821" s="11" t="str">
        <f t="shared" si="824"/>
        <v>East</v>
      </c>
      <c r="K8821" s="11" t="str">
        <f t="shared" si="825"/>
        <v>2010s</v>
      </c>
      <c r="L8821" s="11" t="str">
        <f t="shared" si="826"/>
        <v>Fiber</v>
      </c>
      <c r="M8821" s="18">
        <f t="shared" si="827"/>
        <v>0.72840322580645167</v>
      </c>
    </row>
    <row r="8822" spans="1:13">
      <c r="A8822" s="4">
        <v>2015</v>
      </c>
      <c r="B8822" s="5" t="s">
        <v>313</v>
      </c>
      <c r="C8822" s="5" t="s">
        <v>314</v>
      </c>
      <c r="D8822" s="5" t="s">
        <v>15</v>
      </c>
      <c r="E8822" s="5">
        <v>622270</v>
      </c>
      <c r="F8822" s="6">
        <v>2574.86</v>
      </c>
      <c r="H8822" s="15" t="str">
        <f t="shared" si="822"/>
        <v>Medium</v>
      </c>
      <c r="I8822" s="11" t="str">
        <f t="shared" si="823"/>
        <v>Large</v>
      </c>
      <c r="J8822" s="11" t="str">
        <f t="shared" si="824"/>
        <v>East</v>
      </c>
      <c r="K8822" s="11" t="str">
        <f t="shared" si="825"/>
        <v>2010s</v>
      </c>
      <c r="L8822" s="11" t="str">
        <f t="shared" si="826"/>
        <v>Cereal</v>
      </c>
      <c r="M8822" s="18">
        <f t="shared" si="827"/>
        <v>4.1378501293650666E-3</v>
      </c>
    </row>
    <row r="8823" spans="1:13">
      <c r="A8823" s="4">
        <v>2015</v>
      </c>
      <c r="B8823" s="5" t="s">
        <v>313</v>
      </c>
      <c r="C8823" s="5" t="s">
        <v>314</v>
      </c>
      <c r="D8823" s="5" t="s">
        <v>16</v>
      </c>
      <c r="E8823" s="5">
        <v>490</v>
      </c>
      <c r="F8823" s="6">
        <v>2632.65</v>
      </c>
      <c r="H8823" s="15" t="str">
        <f t="shared" si="822"/>
        <v>Medium</v>
      </c>
      <c r="I8823" s="11" t="str">
        <f t="shared" si="823"/>
        <v>Small</v>
      </c>
      <c r="J8823" s="11" t="str">
        <f t="shared" si="824"/>
        <v>East</v>
      </c>
      <c r="K8823" s="11" t="str">
        <f t="shared" si="825"/>
        <v>2010s</v>
      </c>
      <c r="L8823" s="11" t="str">
        <f t="shared" si="826"/>
        <v>Cereal</v>
      </c>
      <c r="M8823" s="18">
        <f t="shared" si="827"/>
        <v>5.3727551020408164</v>
      </c>
    </row>
    <row r="8824" spans="1:13">
      <c r="A8824" s="4">
        <v>2015</v>
      </c>
      <c r="B8824" s="5" t="s">
        <v>313</v>
      </c>
      <c r="C8824" s="5" t="s">
        <v>314</v>
      </c>
      <c r="D8824" s="5" t="s">
        <v>17</v>
      </c>
      <c r="E8824" s="5">
        <v>1800</v>
      </c>
      <c r="F8824" s="6">
        <v>605.55999999999995</v>
      </c>
      <c r="H8824" s="15" t="str">
        <f t="shared" si="822"/>
        <v>Low</v>
      </c>
      <c r="I8824" s="11" t="str">
        <f t="shared" si="823"/>
        <v>Medium</v>
      </c>
      <c r="J8824" s="11" t="str">
        <f t="shared" si="824"/>
        <v>East</v>
      </c>
      <c r="K8824" s="11" t="str">
        <f t="shared" si="825"/>
        <v>2010s</v>
      </c>
      <c r="L8824" s="11" t="str">
        <f t="shared" si="826"/>
        <v>Pulse</v>
      </c>
      <c r="M8824" s="18">
        <f t="shared" si="827"/>
        <v>0.33642222222222218</v>
      </c>
    </row>
    <row r="8825" spans="1:13">
      <c r="A8825" s="4">
        <v>2015</v>
      </c>
      <c r="B8825" s="5" t="s">
        <v>313</v>
      </c>
      <c r="C8825" s="5" t="s">
        <v>314</v>
      </c>
      <c r="D8825" s="5" t="s">
        <v>18</v>
      </c>
      <c r="E8825" s="5">
        <v>450</v>
      </c>
      <c r="F8825" s="6">
        <v>533.33000000000004</v>
      </c>
      <c r="H8825" s="15" t="str">
        <f t="shared" si="822"/>
        <v>Low</v>
      </c>
      <c r="I8825" s="11" t="str">
        <f t="shared" si="823"/>
        <v>Small</v>
      </c>
      <c r="J8825" s="11" t="str">
        <f t="shared" si="824"/>
        <v>East</v>
      </c>
      <c r="K8825" s="11" t="str">
        <f t="shared" si="825"/>
        <v>2010s</v>
      </c>
      <c r="L8825" s="11" t="str">
        <f t="shared" si="826"/>
        <v>Fiber</v>
      </c>
      <c r="M8825" s="18">
        <f t="shared" si="827"/>
        <v>1.1851777777777779</v>
      </c>
    </row>
    <row r="8826" spans="1:13">
      <c r="A8826" s="4">
        <v>2016</v>
      </c>
      <c r="B8826" s="5" t="s">
        <v>313</v>
      </c>
      <c r="C8826" s="5" t="s">
        <v>314</v>
      </c>
      <c r="D8826" s="5" t="s">
        <v>15</v>
      </c>
      <c r="E8826" s="5">
        <v>582010</v>
      </c>
      <c r="F8826" s="6">
        <v>2670.56</v>
      </c>
      <c r="H8826" s="15" t="str">
        <f t="shared" si="822"/>
        <v>Medium</v>
      </c>
      <c r="I8826" s="11" t="str">
        <f t="shared" si="823"/>
        <v>Large</v>
      </c>
      <c r="J8826" s="11" t="str">
        <f t="shared" si="824"/>
        <v>East</v>
      </c>
      <c r="K8826" s="11" t="str">
        <f t="shared" si="825"/>
        <v>2010s</v>
      </c>
      <c r="L8826" s="11" t="str">
        <f t="shared" si="826"/>
        <v>Cereal</v>
      </c>
      <c r="M8826" s="18">
        <f t="shared" si="827"/>
        <v>4.5885122248758613E-3</v>
      </c>
    </row>
    <row r="8827" spans="1:13">
      <c r="A8827" s="4">
        <v>2016</v>
      </c>
      <c r="B8827" s="5" t="s">
        <v>313</v>
      </c>
      <c r="C8827" s="5" t="s">
        <v>314</v>
      </c>
      <c r="D8827" s="5" t="s">
        <v>16</v>
      </c>
      <c r="E8827" s="5">
        <v>700</v>
      </c>
      <c r="F8827" s="6">
        <v>2802.86</v>
      </c>
      <c r="H8827" s="15" t="str">
        <f t="shared" si="822"/>
        <v>Medium</v>
      </c>
      <c r="I8827" s="11" t="str">
        <f t="shared" si="823"/>
        <v>Small</v>
      </c>
      <c r="J8827" s="11" t="str">
        <f t="shared" si="824"/>
        <v>East</v>
      </c>
      <c r="K8827" s="11" t="str">
        <f t="shared" si="825"/>
        <v>2010s</v>
      </c>
      <c r="L8827" s="11" t="str">
        <f t="shared" si="826"/>
        <v>Cereal</v>
      </c>
      <c r="M8827" s="18">
        <f t="shared" si="827"/>
        <v>4.004085714285714</v>
      </c>
    </row>
    <row r="8828" spans="1:13">
      <c r="A8828" s="4">
        <v>2016</v>
      </c>
      <c r="B8828" s="5" t="s">
        <v>313</v>
      </c>
      <c r="C8828" s="5" t="s">
        <v>314</v>
      </c>
      <c r="D8828" s="5" t="s">
        <v>17</v>
      </c>
      <c r="E8828" s="5">
        <v>1530</v>
      </c>
      <c r="F8828" s="6">
        <v>870.9</v>
      </c>
      <c r="H8828" s="15" t="str">
        <f t="shared" si="822"/>
        <v>Low</v>
      </c>
      <c r="I8828" s="11" t="str">
        <f t="shared" si="823"/>
        <v>Medium</v>
      </c>
      <c r="J8828" s="11" t="str">
        <f t="shared" si="824"/>
        <v>East</v>
      </c>
      <c r="K8828" s="11" t="str">
        <f t="shared" si="825"/>
        <v>2010s</v>
      </c>
      <c r="L8828" s="11" t="str">
        <f t="shared" si="826"/>
        <v>Pulse</v>
      </c>
      <c r="M8828" s="18">
        <f t="shared" si="827"/>
        <v>0.5692156862745098</v>
      </c>
    </row>
    <row r="8829" spans="1:13">
      <c r="A8829" s="4">
        <v>2016</v>
      </c>
      <c r="B8829" s="5" t="s">
        <v>313</v>
      </c>
      <c r="C8829" s="5" t="s">
        <v>314</v>
      </c>
      <c r="D8829" s="5" t="s">
        <v>18</v>
      </c>
      <c r="E8829" s="5">
        <v>280</v>
      </c>
      <c r="F8829" s="6">
        <v>570.76</v>
      </c>
      <c r="H8829" s="15" t="str">
        <f t="shared" si="822"/>
        <v>Low</v>
      </c>
      <c r="I8829" s="11" t="str">
        <f t="shared" si="823"/>
        <v>Small</v>
      </c>
      <c r="J8829" s="11" t="str">
        <f t="shared" si="824"/>
        <v>East</v>
      </c>
      <c r="K8829" s="11" t="str">
        <f t="shared" si="825"/>
        <v>2010s</v>
      </c>
      <c r="L8829" s="11" t="str">
        <f t="shared" si="826"/>
        <v>Fiber</v>
      </c>
      <c r="M8829" s="18">
        <f t="shared" si="827"/>
        <v>2.0384285714285713</v>
      </c>
    </row>
    <row r="8830" spans="1:13">
      <c r="A8830" s="4">
        <v>2017</v>
      </c>
      <c r="B8830" s="5" t="s">
        <v>313</v>
      </c>
      <c r="C8830" s="5" t="s">
        <v>314</v>
      </c>
      <c r="D8830" s="5" t="s">
        <v>15</v>
      </c>
      <c r="E8830" s="5">
        <v>606140</v>
      </c>
      <c r="F8830" s="6">
        <v>2789.27</v>
      </c>
      <c r="H8830" s="15" t="str">
        <f t="shared" si="822"/>
        <v>Medium</v>
      </c>
      <c r="I8830" s="11" t="str">
        <f t="shared" si="823"/>
        <v>Large</v>
      </c>
      <c r="J8830" s="11" t="str">
        <f t="shared" si="824"/>
        <v>East</v>
      </c>
      <c r="K8830" s="11" t="str">
        <f t="shared" si="825"/>
        <v>2010s</v>
      </c>
      <c r="L8830" s="11" t="str">
        <f t="shared" si="826"/>
        <v>Cereal</v>
      </c>
      <c r="M8830" s="18">
        <f t="shared" si="827"/>
        <v>4.6016926782591477E-3</v>
      </c>
    </row>
    <row r="8831" spans="1:13">
      <c r="A8831" s="4">
        <v>2017</v>
      </c>
      <c r="B8831" s="5" t="s">
        <v>313</v>
      </c>
      <c r="C8831" s="5" t="s">
        <v>314</v>
      </c>
      <c r="D8831" s="5" t="s">
        <v>16</v>
      </c>
      <c r="E8831" s="5">
        <v>460</v>
      </c>
      <c r="F8831" s="6">
        <v>2557.2399999999998</v>
      </c>
      <c r="H8831" s="15" t="str">
        <f t="shared" si="822"/>
        <v>Medium</v>
      </c>
      <c r="I8831" s="11" t="str">
        <f t="shared" si="823"/>
        <v>Small</v>
      </c>
      <c r="J8831" s="11" t="str">
        <f t="shared" si="824"/>
        <v>East</v>
      </c>
      <c r="K8831" s="11" t="str">
        <f t="shared" si="825"/>
        <v>2010s</v>
      </c>
      <c r="L8831" s="11" t="str">
        <f t="shared" si="826"/>
        <v>Cereal</v>
      </c>
      <c r="M8831" s="18">
        <f t="shared" si="827"/>
        <v>5.5592173913043474</v>
      </c>
    </row>
    <row r="8832" spans="1:13">
      <c r="A8832" s="4">
        <v>2017</v>
      </c>
      <c r="B8832" s="5" t="s">
        <v>313</v>
      </c>
      <c r="C8832" s="5" t="s">
        <v>314</v>
      </c>
      <c r="D8832" s="5" t="s">
        <v>17</v>
      </c>
      <c r="E8832" s="5">
        <v>240</v>
      </c>
      <c r="F8832" s="6">
        <v>1241.67</v>
      </c>
      <c r="H8832" s="15" t="str">
        <f t="shared" si="822"/>
        <v>Medium</v>
      </c>
      <c r="I8832" s="11" t="str">
        <f t="shared" si="823"/>
        <v>Small</v>
      </c>
      <c r="J8832" s="11" t="str">
        <f t="shared" si="824"/>
        <v>East</v>
      </c>
      <c r="K8832" s="11" t="str">
        <f t="shared" si="825"/>
        <v>2010s</v>
      </c>
      <c r="L8832" s="11" t="str">
        <f t="shared" si="826"/>
        <v>Pulse</v>
      </c>
      <c r="M8832" s="18">
        <f t="shared" si="827"/>
        <v>5.1736250000000004</v>
      </c>
    </row>
    <row r="8833" spans="1:13">
      <c r="A8833" s="4">
        <v>2017</v>
      </c>
      <c r="B8833" s="5" t="s">
        <v>313</v>
      </c>
      <c r="C8833" s="5" t="s">
        <v>314</v>
      </c>
      <c r="D8833" s="5" t="s">
        <v>18</v>
      </c>
      <c r="E8833" s="5">
        <v>180</v>
      </c>
      <c r="F8833" s="6">
        <v>885.68</v>
      </c>
      <c r="H8833" s="15" t="str">
        <f t="shared" si="822"/>
        <v>Low</v>
      </c>
      <c r="I8833" s="11" t="str">
        <f t="shared" si="823"/>
        <v>Small</v>
      </c>
      <c r="J8833" s="11" t="str">
        <f t="shared" si="824"/>
        <v>East</v>
      </c>
      <c r="K8833" s="11" t="str">
        <f t="shared" si="825"/>
        <v>2010s</v>
      </c>
      <c r="L8833" s="11" t="str">
        <f t="shared" si="826"/>
        <v>Fiber</v>
      </c>
      <c r="M8833" s="18">
        <f t="shared" si="827"/>
        <v>4.9204444444444437</v>
      </c>
    </row>
    <row r="8834" spans="1:13">
      <c r="A8834" s="4">
        <v>2008</v>
      </c>
      <c r="B8834" s="5" t="s">
        <v>313</v>
      </c>
      <c r="C8834" s="5" t="s">
        <v>315</v>
      </c>
      <c r="D8834" s="5" t="s">
        <v>15</v>
      </c>
      <c r="E8834" s="5">
        <v>277200</v>
      </c>
      <c r="F8834" s="6">
        <v>2884.2</v>
      </c>
      <c r="H8834" s="15" t="str">
        <f t="shared" si="822"/>
        <v>Medium</v>
      </c>
      <c r="I8834" s="11" t="str">
        <f t="shared" si="823"/>
        <v>Large</v>
      </c>
      <c r="J8834" s="11" t="str">
        <f t="shared" si="824"/>
        <v>East</v>
      </c>
      <c r="K8834" s="11" t="str">
        <f t="shared" si="825"/>
        <v>2000s</v>
      </c>
      <c r="L8834" s="11" t="str">
        <f t="shared" si="826"/>
        <v>Cereal</v>
      </c>
      <c r="M8834" s="18">
        <f t="shared" si="827"/>
        <v>1.0404761904761905E-2</v>
      </c>
    </row>
    <row r="8835" spans="1:13">
      <c r="A8835" s="4">
        <v>2008</v>
      </c>
      <c r="B8835" s="5" t="s">
        <v>313</v>
      </c>
      <c r="C8835" s="5" t="s">
        <v>315</v>
      </c>
      <c r="D8835" s="5" t="s">
        <v>16</v>
      </c>
      <c r="E8835" s="5">
        <v>2550</v>
      </c>
      <c r="F8835" s="6">
        <v>2568.63</v>
      </c>
      <c r="H8835" s="15" t="str">
        <f t="shared" ref="H8835:H8898" si="828">IF(F8835&lt;1000,"Low",IF(F8835&lt;3000,"Medium","High"))</f>
        <v>Medium</v>
      </c>
      <c r="I8835" s="11" t="str">
        <f t="shared" ref="I8835:I8898" si="829">IF(E8835&lt;1000,"Small",IF(E8835&lt;5000,"Medium","Large"))</f>
        <v>Medium</v>
      </c>
      <c r="J8835" s="11" t="str">
        <f t="shared" ref="J8835:J8898" si="830">IF(OR(B8835="Punjab",B8835="Haryana",B8835="Himachal Pradesh",B8835="Jammu and Kashmir",B8835="Uttarakhand",B8835="Delhi",B8835="Chandigarh"),"North",IF(OR(B8835="Tamil Nadu",B8835="Karnataka",B8835="Kerala",B8835="Andhra Pradesh",B8835="Telangana"),"South",IF(OR(B8835="Maharashtra",B8835="Gujarat",B8835="Goa",B8835="Rajasthan"),"West",IF(OR(B8835="West Bengal",B8835="Bihar",B8835="Jharkhand",B8835="Odisha",B8835="Assam",B8835="Sikkim",B8835="Arunachal Pradesh",B8835="Manipur",B8835="Meghalaya",B8835="Mizoram",B8835="Nagaland",B8835="Tripura"),"East","Central"))))</f>
        <v>East</v>
      </c>
      <c r="K8835" s="11" t="str">
        <f t="shared" ref="K8835:K8898" si="831">LEFT(A8835,3)&amp;"0s"</f>
        <v>2000s</v>
      </c>
      <c r="L8835" s="11" t="str">
        <f t="shared" ref="L8835:L8898" si="832">IF(D8835="Rice","Cereal",IF(D8835="Maize","Cereal",IF(D8835="Chickpea","Pulse",IF(D8835="Cotton","Fiber","Other"))))</f>
        <v>Cereal</v>
      </c>
      <c r="M8835" s="18">
        <f t="shared" ref="M8835:M8898" si="833">F8835/E8835</f>
        <v>1.0073058823529413</v>
      </c>
    </row>
    <row r="8836" spans="1:13">
      <c r="A8836" s="4">
        <v>2008</v>
      </c>
      <c r="B8836" s="5" t="s">
        <v>313</v>
      </c>
      <c r="C8836" s="5" t="s">
        <v>315</v>
      </c>
      <c r="D8836" s="5" t="s">
        <v>17</v>
      </c>
      <c r="E8836" s="5">
        <v>4260</v>
      </c>
      <c r="F8836" s="6">
        <v>737.09</v>
      </c>
      <c r="H8836" s="15" t="str">
        <f t="shared" si="828"/>
        <v>Low</v>
      </c>
      <c r="I8836" s="11" t="str">
        <f t="shared" si="829"/>
        <v>Medium</v>
      </c>
      <c r="J8836" s="11" t="str">
        <f t="shared" si="830"/>
        <v>East</v>
      </c>
      <c r="K8836" s="11" t="str">
        <f t="shared" si="831"/>
        <v>2000s</v>
      </c>
      <c r="L8836" s="11" t="str">
        <f t="shared" si="832"/>
        <v>Pulse</v>
      </c>
      <c r="M8836" s="18">
        <f t="shared" si="833"/>
        <v>0.17302582159624413</v>
      </c>
    </row>
    <row r="8837" spans="1:13">
      <c r="A8837" s="4">
        <v>2008</v>
      </c>
      <c r="B8837" s="5" t="s">
        <v>313</v>
      </c>
      <c r="C8837" s="5" t="s">
        <v>315</v>
      </c>
      <c r="D8837" s="5" t="s">
        <v>18</v>
      </c>
      <c r="E8837" s="5">
        <v>990</v>
      </c>
      <c r="F8837" s="6">
        <v>363.64</v>
      </c>
      <c r="H8837" s="15" t="str">
        <f t="shared" si="828"/>
        <v>Low</v>
      </c>
      <c r="I8837" s="11" t="str">
        <f t="shared" si="829"/>
        <v>Small</v>
      </c>
      <c r="J8837" s="11" t="str">
        <f t="shared" si="830"/>
        <v>East</v>
      </c>
      <c r="K8837" s="11" t="str">
        <f t="shared" si="831"/>
        <v>2000s</v>
      </c>
      <c r="L8837" s="11" t="str">
        <f t="shared" si="832"/>
        <v>Fiber</v>
      </c>
      <c r="M8837" s="18">
        <f t="shared" si="833"/>
        <v>0.36731313131313131</v>
      </c>
    </row>
    <row r="8838" spans="1:13">
      <c r="A8838" s="4">
        <v>2009</v>
      </c>
      <c r="B8838" s="5" t="s">
        <v>313</v>
      </c>
      <c r="C8838" s="5" t="s">
        <v>315</v>
      </c>
      <c r="D8838" s="5" t="s">
        <v>15</v>
      </c>
      <c r="E8838" s="5">
        <v>238800</v>
      </c>
      <c r="F8838" s="6">
        <v>2784.34</v>
      </c>
      <c r="H8838" s="15" t="str">
        <f t="shared" si="828"/>
        <v>Medium</v>
      </c>
      <c r="I8838" s="11" t="str">
        <f t="shared" si="829"/>
        <v>Large</v>
      </c>
      <c r="J8838" s="11" t="str">
        <f t="shared" si="830"/>
        <v>East</v>
      </c>
      <c r="K8838" s="11" t="str">
        <f t="shared" si="831"/>
        <v>2000s</v>
      </c>
      <c r="L8838" s="11" t="str">
        <f t="shared" si="832"/>
        <v>Cereal</v>
      </c>
      <c r="M8838" s="18">
        <f t="shared" si="833"/>
        <v>1.1659715242881072E-2</v>
      </c>
    </row>
    <row r="8839" spans="1:13">
      <c r="A8839" s="4">
        <v>2009</v>
      </c>
      <c r="B8839" s="5" t="s">
        <v>313</v>
      </c>
      <c r="C8839" s="5" t="s">
        <v>315</v>
      </c>
      <c r="D8839" s="5" t="s">
        <v>16</v>
      </c>
      <c r="E8839" s="5">
        <v>3590</v>
      </c>
      <c r="F8839" s="6">
        <v>2362.12</v>
      </c>
      <c r="H8839" s="15" t="str">
        <f t="shared" si="828"/>
        <v>Medium</v>
      </c>
      <c r="I8839" s="11" t="str">
        <f t="shared" si="829"/>
        <v>Medium</v>
      </c>
      <c r="J8839" s="11" t="str">
        <f t="shared" si="830"/>
        <v>East</v>
      </c>
      <c r="K8839" s="11" t="str">
        <f t="shared" si="831"/>
        <v>2000s</v>
      </c>
      <c r="L8839" s="11" t="str">
        <f t="shared" si="832"/>
        <v>Cereal</v>
      </c>
      <c r="M8839" s="18">
        <f t="shared" si="833"/>
        <v>0.65797214484679667</v>
      </c>
    </row>
    <row r="8840" spans="1:13">
      <c r="A8840" s="4">
        <v>2009</v>
      </c>
      <c r="B8840" s="5" t="s">
        <v>313</v>
      </c>
      <c r="C8840" s="5" t="s">
        <v>315</v>
      </c>
      <c r="D8840" s="5" t="s">
        <v>17</v>
      </c>
      <c r="E8840" s="5">
        <v>4150</v>
      </c>
      <c r="F8840" s="6">
        <v>860.24</v>
      </c>
      <c r="H8840" s="15" t="str">
        <f t="shared" si="828"/>
        <v>Low</v>
      </c>
      <c r="I8840" s="11" t="str">
        <f t="shared" si="829"/>
        <v>Medium</v>
      </c>
      <c r="J8840" s="11" t="str">
        <f t="shared" si="830"/>
        <v>East</v>
      </c>
      <c r="K8840" s="11" t="str">
        <f t="shared" si="831"/>
        <v>2000s</v>
      </c>
      <c r="L8840" s="11" t="str">
        <f t="shared" si="832"/>
        <v>Pulse</v>
      </c>
      <c r="M8840" s="18">
        <f t="shared" si="833"/>
        <v>0.2072867469879518</v>
      </c>
    </row>
    <row r="8841" spans="1:13">
      <c r="A8841" s="4">
        <v>2010</v>
      </c>
      <c r="B8841" s="5" t="s">
        <v>313</v>
      </c>
      <c r="C8841" s="5" t="s">
        <v>315</v>
      </c>
      <c r="D8841" s="5" t="s">
        <v>15</v>
      </c>
      <c r="E8841" s="5">
        <v>235740</v>
      </c>
      <c r="F8841" s="6">
        <v>2759.27</v>
      </c>
      <c r="H8841" s="15" t="str">
        <f t="shared" si="828"/>
        <v>Medium</v>
      </c>
      <c r="I8841" s="11" t="str">
        <f t="shared" si="829"/>
        <v>Large</v>
      </c>
      <c r="J8841" s="11" t="str">
        <f t="shared" si="830"/>
        <v>East</v>
      </c>
      <c r="K8841" s="11" t="str">
        <f t="shared" si="831"/>
        <v>2010s</v>
      </c>
      <c r="L8841" s="11" t="str">
        <f t="shared" si="832"/>
        <v>Cereal</v>
      </c>
      <c r="M8841" s="18">
        <f t="shared" si="833"/>
        <v>1.1704717061169085E-2</v>
      </c>
    </row>
    <row r="8842" spans="1:13">
      <c r="A8842" s="4">
        <v>2010</v>
      </c>
      <c r="B8842" s="5" t="s">
        <v>313</v>
      </c>
      <c r="C8842" s="5" t="s">
        <v>315</v>
      </c>
      <c r="D8842" s="5" t="s">
        <v>16</v>
      </c>
      <c r="E8842" s="5">
        <v>2590</v>
      </c>
      <c r="F8842" s="6">
        <v>2621.62</v>
      </c>
      <c r="H8842" s="15" t="str">
        <f t="shared" si="828"/>
        <v>Medium</v>
      </c>
      <c r="I8842" s="11" t="str">
        <f t="shared" si="829"/>
        <v>Medium</v>
      </c>
      <c r="J8842" s="11" t="str">
        <f t="shared" si="830"/>
        <v>East</v>
      </c>
      <c r="K8842" s="11" t="str">
        <f t="shared" si="831"/>
        <v>2010s</v>
      </c>
      <c r="L8842" s="11" t="str">
        <f t="shared" si="832"/>
        <v>Cereal</v>
      </c>
      <c r="M8842" s="18">
        <f t="shared" si="833"/>
        <v>1.0122084942084941</v>
      </c>
    </row>
    <row r="8843" spans="1:13">
      <c r="A8843" s="4">
        <v>2010</v>
      </c>
      <c r="B8843" s="5" t="s">
        <v>313</v>
      </c>
      <c r="C8843" s="5" t="s">
        <v>315</v>
      </c>
      <c r="D8843" s="5" t="s">
        <v>17</v>
      </c>
      <c r="E8843" s="5">
        <v>6150</v>
      </c>
      <c r="F8843" s="6">
        <v>852.03</v>
      </c>
      <c r="H8843" s="15" t="str">
        <f t="shared" si="828"/>
        <v>Low</v>
      </c>
      <c r="I8843" s="11" t="str">
        <f t="shared" si="829"/>
        <v>Large</v>
      </c>
      <c r="J8843" s="11" t="str">
        <f t="shared" si="830"/>
        <v>East</v>
      </c>
      <c r="K8843" s="11" t="str">
        <f t="shared" si="831"/>
        <v>2010s</v>
      </c>
      <c r="L8843" s="11" t="str">
        <f t="shared" si="832"/>
        <v>Pulse</v>
      </c>
      <c r="M8843" s="18">
        <f t="shared" si="833"/>
        <v>0.13854146341463414</v>
      </c>
    </row>
    <row r="8844" spans="1:13">
      <c r="A8844" s="4">
        <v>2011</v>
      </c>
      <c r="B8844" s="5" t="s">
        <v>313</v>
      </c>
      <c r="C8844" s="5" t="s">
        <v>315</v>
      </c>
      <c r="D8844" s="5" t="s">
        <v>15</v>
      </c>
      <c r="E8844" s="5">
        <v>252140</v>
      </c>
      <c r="F8844" s="6">
        <v>2952.68</v>
      </c>
      <c r="H8844" s="15" t="str">
        <f t="shared" si="828"/>
        <v>Medium</v>
      </c>
      <c r="I8844" s="11" t="str">
        <f t="shared" si="829"/>
        <v>Large</v>
      </c>
      <c r="J8844" s="11" t="str">
        <f t="shared" si="830"/>
        <v>East</v>
      </c>
      <c r="K8844" s="11" t="str">
        <f t="shared" si="831"/>
        <v>2010s</v>
      </c>
      <c r="L8844" s="11" t="str">
        <f t="shared" si="832"/>
        <v>Cereal</v>
      </c>
      <c r="M8844" s="18">
        <f t="shared" si="833"/>
        <v>1.171047830570318E-2</v>
      </c>
    </row>
    <row r="8845" spans="1:13">
      <c r="A8845" s="4">
        <v>2011</v>
      </c>
      <c r="B8845" s="5" t="s">
        <v>313</v>
      </c>
      <c r="C8845" s="5" t="s">
        <v>315</v>
      </c>
      <c r="D8845" s="5" t="s">
        <v>16</v>
      </c>
      <c r="E8845" s="5">
        <v>2580</v>
      </c>
      <c r="F8845" s="6">
        <v>2608.5300000000002</v>
      </c>
      <c r="H8845" s="15" t="str">
        <f t="shared" si="828"/>
        <v>Medium</v>
      </c>
      <c r="I8845" s="11" t="str">
        <f t="shared" si="829"/>
        <v>Medium</v>
      </c>
      <c r="J8845" s="11" t="str">
        <f t="shared" si="830"/>
        <v>East</v>
      </c>
      <c r="K8845" s="11" t="str">
        <f t="shared" si="831"/>
        <v>2010s</v>
      </c>
      <c r="L8845" s="11" t="str">
        <f t="shared" si="832"/>
        <v>Cereal</v>
      </c>
      <c r="M8845" s="18">
        <f t="shared" si="833"/>
        <v>1.0110581395348839</v>
      </c>
    </row>
    <row r="8846" spans="1:13">
      <c r="A8846" s="4">
        <v>2011</v>
      </c>
      <c r="B8846" s="5" t="s">
        <v>313</v>
      </c>
      <c r="C8846" s="5" t="s">
        <v>315</v>
      </c>
      <c r="D8846" s="5" t="s">
        <v>17</v>
      </c>
      <c r="E8846" s="5">
        <v>6350</v>
      </c>
      <c r="F8846" s="6">
        <v>1094.49</v>
      </c>
      <c r="H8846" s="15" t="str">
        <f t="shared" si="828"/>
        <v>Medium</v>
      </c>
      <c r="I8846" s="11" t="str">
        <f t="shared" si="829"/>
        <v>Large</v>
      </c>
      <c r="J8846" s="11" t="str">
        <f t="shared" si="830"/>
        <v>East</v>
      </c>
      <c r="K8846" s="11" t="str">
        <f t="shared" si="831"/>
        <v>2010s</v>
      </c>
      <c r="L8846" s="11" t="str">
        <f t="shared" si="832"/>
        <v>Pulse</v>
      </c>
      <c r="M8846" s="18">
        <f t="shared" si="833"/>
        <v>0.17236062992125983</v>
      </c>
    </row>
    <row r="8847" spans="1:13">
      <c r="A8847" s="4">
        <v>2012</v>
      </c>
      <c r="B8847" s="5" t="s">
        <v>313</v>
      </c>
      <c r="C8847" s="5" t="s">
        <v>315</v>
      </c>
      <c r="D8847" s="5" t="s">
        <v>15</v>
      </c>
      <c r="E8847" s="5">
        <v>232860</v>
      </c>
      <c r="F8847" s="6">
        <v>2869.96</v>
      </c>
      <c r="H8847" s="15" t="str">
        <f t="shared" si="828"/>
        <v>Medium</v>
      </c>
      <c r="I8847" s="11" t="str">
        <f t="shared" si="829"/>
        <v>Large</v>
      </c>
      <c r="J8847" s="11" t="str">
        <f t="shared" si="830"/>
        <v>East</v>
      </c>
      <c r="K8847" s="11" t="str">
        <f t="shared" si="831"/>
        <v>2010s</v>
      </c>
      <c r="L8847" s="11" t="str">
        <f t="shared" si="832"/>
        <v>Cereal</v>
      </c>
      <c r="M8847" s="18">
        <f t="shared" si="833"/>
        <v>1.2324830370179507E-2</v>
      </c>
    </row>
    <row r="8848" spans="1:13">
      <c r="A8848" s="4">
        <v>2012</v>
      </c>
      <c r="B8848" s="5" t="s">
        <v>313</v>
      </c>
      <c r="C8848" s="5" t="s">
        <v>315</v>
      </c>
      <c r="D8848" s="5" t="s">
        <v>16</v>
      </c>
      <c r="E8848" s="5">
        <v>2910</v>
      </c>
      <c r="F8848" s="6">
        <v>2536.08</v>
      </c>
      <c r="H8848" s="15" t="str">
        <f t="shared" si="828"/>
        <v>Medium</v>
      </c>
      <c r="I8848" s="11" t="str">
        <f t="shared" si="829"/>
        <v>Medium</v>
      </c>
      <c r="J8848" s="11" t="str">
        <f t="shared" si="830"/>
        <v>East</v>
      </c>
      <c r="K8848" s="11" t="str">
        <f t="shared" si="831"/>
        <v>2010s</v>
      </c>
      <c r="L8848" s="11" t="str">
        <f t="shared" si="832"/>
        <v>Cereal</v>
      </c>
      <c r="M8848" s="18">
        <f t="shared" si="833"/>
        <v>0.87150515463917522</v>
      </c>
    </row>
    <row r="8849" spans="1:13">
      <c r="A8849" s="4">
        <v>2012</v>
      </c>
      <c r="B8849" s="5" t="s">
        <v>313</v>
      </c>
      <c r="C8849" s="5" t="s">
        <v>315</v>
      </c>
      <c r="D8849" s="5" t="s">
        <v>17</v>
      </c>
      <c r="E8849" s="5">
        <v>7130</v>
      </c>
      <c r="F8849" s="6">
        <v>913.04</v>
      </c>
      <c r="H8849" s="15" t="str">
        <f t="shared" si="828"/>
        <v>Low</v>
      </c>
      <c r="I8849" s="11" t="str">
        <f t="shared" si="829"/>
        <v>Large</v>
      </c>
      <c r="J8849" s="11" t="str">
        <f t="shared" si="830"/>
        <v>East</v>
      </c>
      <c r="K8849" s="11" t="str">
        <f t="shared" si="831"/>
        <v>2010s</v>
      </c>
      <c r="L8849" s="11" t="str">
        <f t="shared" si="832"/>
        <v>Pulse</v>
      </c>
      <c r="M8849" s="18">
        <f t="shared" si="833"/>
        <v>0.12805610098176717</v>
      </c>
    </row>
    <row r="8850" spans="1:13">
      <c r="A8850" s="4">
        <v>2013</v>
      </c>
      <c r="B8850" s="5" t="s">
        <v>313</v>
      </c>
      <c r="C8850" s="5" t="s">
        <v>315</v>
      </c>
      <c r="D8850" s="5" t="s">
        <v>15</v>
      </c>
      <c r="E8850" s="5">
        <v>239030</v>
      </c>
      <c r="F8850" s="6">
        <v>3072.5</v>
      </c>
      <c r="H8850" s="15" t="str">
        <f t="shared" si="828"/>
        <v>High</v>
      </c>
      <c r="I8850" s="11" t="str">
        <f t="shared" si="829"/>
        <v>Large</v>
      </c>
      <c r="J8850" s="11" t="str">
        <f t="shared" si="830"/>
        <v>East</v>
      </c>
      <c r="K8850" s="11" t="str">
        <f t="shared" si="831"/>
        <v>2010s</v>
      </c>
      <c r="L8850" s="11" t="str">
        <f t="shared" si="832"/>
        <v>Cereal</v>
      </c>
      <c r="M8850" s="18">
        <f t="shared" si="833"/>
        <v>1.2854035058360875E-2</v>
      </c>
    </row>
    <row r="8851" spans="1:13">
      <c r="A8851" s="4">
        <v>2013</v>
      </c>
      <c r="B8851" s="5" t="s">
        <v>313</v>
      </c>
      <c r="C8851" s="5" t="s">
        <v>315</v>
      </c>
      <c r="D8851" s="5" t="s">
        <v>16</v>
      </c>
      <c r="E8851" s="5">
        <v>3150</v>
      </c>
      <c r="F8851" s="6">
        <v>2612.6999999999998</v>
      </c>
      <c r="H8851" s="15" t="str">
        <f t="shared" si="828"/>
        <v>Medium</v>
      </c>
      <c r="I8851" s="11" t="str">
        <f t="shared" si="829"/>
        <v>Medium</v>
      </c>
      <c r="J8851" s="11" t="str">
        <f t="shared" si="830"/>
        <v>East</v>
      </c>
      <c r="K8851" s="11" t="str">
        <f t="shared" si="831"/>
        <v>2010s</v>
      </c>
      <c r="L8851" s="11" t="str">
        <f t="shared" si="832"/>
        <v>Cereal</v>
      </c>
      <c r="M8851" s="18">
        <f t="shared" si="833"/>
        <v>0.8294285714285714</v>
      </c>
    </row>
    <row r="8852" spans="1:13">
      <c r="A8852" s="4">
        <v>2013</v>
      </c>
      <c r="B8852" s="5" t="s">
        <v>313</v>
      </c>
      <c r="C8852" s="5" t="s">
        <v>315</v>
      </c>
      <c r="D8852" s="5" t="s">
        <v>17</v>
      </c>
      <c r="E8852" s="5">
        <v>6790</v>
      </c>
      <c r="F8852" s="6">
        <v>1073.6400000000001</v>
      </c>
      <c r="H8852" s="15" t="str">
        <f t="shared" si="828"/>
        <v>Medium</v>
      </c>
      <c r="I8852" s="11" t="str">
        <f t="shared" si="829"/>
        <v>Large</v>
      </c>
      <c r="J8852" s="11" t="str">
        <f t="shared" si="830"/>
        <v>East</v>
      </c>
      <c r="K8852" s="11" t="str">
        <f t="shared" si="831"/>
        <v>2010s</v>
      </c>
      <c r="L8852" s="11" t="str">
        <f t="shared" si="832"/>
        <v>Pulse</v>
      </c>
      <c r="M8852" s="18">
        <f t="shared" si="833"/>
        <v>0.15812076583210605</v>
      </c>
    </row>
    <row r="8853" spans="1:13">
      <c r="A8853" s="4">
        <v>2014</v>
      </c>
      <c r="B8853" s="5" t="s">
        <v>313</v>
      </c>
      <c r="C8853" s="5" t="s">
        <v>315</v>
      </c>
      <c r="D8853" s="5" t="s">
        <v>15</v>
      </c>
      <c r="E8853" s="5">
        <v>242850</v>
      </c>
      <c r="F8853" s="6">
        <v>3215.4</v>
      </c>
      <c r="H8853" s="15" t="str">
        <f t="shared" si="828"/>
        <v>High</v>
      </c>
      <c r="I8853" s="11" t="str">
        <f t="shared" si="829"/>
        <v>Large</v>
      </c>
      <c r="J8853" s="11" t="str">
        <f t="shared" si="830"/>
        <v>East</v>
      </c>
      <c r="K8853" s="11" t="str">
        <f t="shared" si="831"/>
        <v>2010s</v>
      </c>
      <c r="L8853" s="11" t="str">
        <f t="shared" si="832"/>
        <v>Cereal</v>
      </c>
      <c r="M8853" s="18">
        <f t="shared" si="833"/>
        <v>1.3240271772699198E-2</v>
      </c>
    </row>
    <row r="8854" spans="1:13">
      <c r="A8854" s="4">
        <v>2014</v>
      </c>
      <c r="B8854" s="5" t="s">
        <v>313</v>
      </c>
      <c r="C8854" s="5" t="s">
        <v>315</v>
      </c>
      <c r="D8854" s="5" t="s">
        <v>16</v>
      </c>
      <c r="E8854" s="5">
        <v>5100</v>
      </c>
      <c r="F8854" s="6">
        <v>2986.27</v>
      </c>
      <c r="H8854" s="15" t="str">
        <f t="shared" si="828"/>
        <v>Medium</v>
      </c>
      <c r="I8854" s="11" t="str">
        <f t="shared" si="829"/>
        <v>Large</v>
      </c>
      <c r="J8854" s="11" t="str">
        <f t="shared" si="830"/>
        <v>East</v>
      </c>
      <c r="K8854" s="11" t="str">
        <f t="shared" si="831"/>
        <v>2010s</v>
      </c>
      <c r="L8854" s="11" t="str">
        <f t="shared" si="832"/>
        <v>Cereal</v>
      </c>
      <c r="M8854" s="18">
        <f t="shared" si="833"/>
        <v>0.58554313725490192</v>
      </c>
    </row>
    <row r="8855" spans="1:13">
      <c r="A8855" s="4">
        <v>2014</v>
      </c>
      <c r="B8855" s="5" t="s">
        <v>313</v>
      </c>
      <c r="C8855" s="5" t="s">
        <v>315</v>
      </c>
      <c r="D8855" s="5" t="s">
        <v>17</v>
      </c>
      <c r="E8855" s="5">
        <v>9910</v>
      </c>
      <c r="F8855" s="6">
        <v>1066.5999999999999</v>
      </c>
      <c r="H8855" s="15" t="str">
        <f t="shared" si="828"/>
        <v>Medium</v>
      </c>
      <c r="I8855" s="11" t="str">
        <f t="shared" si="829"/>
        <v>Large</v>
      </c>
      <c r="J8855" s="11" t="str">
        <f t="shared" si="830"/>
        <v>East</v>
      </c>
      <c r="K8855" s="11" t="str">
        <f t="shared" si="831"/>
        <v>2010s</v>
      </c>
      <c r="L8855" s="11" t="str">
        <f t="shared" si="832"/>
        <v>Pulse</v>
      </c>
      <c r="M8855" s="18">
        <f t="shared" si="833"/>
        <v>0.10762865792129162</v>
      </c>
    </row>
    <row r="8856" spans="1:13">
      <c r="A8856" s="4">
        <v>2015</v>
      </c>
      <c r="B8856" s="5" t="s">
        <v>313</v>
      </c>
      <c r="C8856" s="5" t="s">
        <v>315</v>
      </c>
      <c r="D8856" s="5" t="s">
        <v>15</v>
      </c>
      <c r="E8856" s="5">
        <v>237130</v>
      </c>
      <c r="F8856" s="6">
        <v>3133.6</v>
      </c>
      <c r="H8856" s="15" t="str">
        <f t="shared" si="828"/>
        <v>High</v>
      </c>
      <c r="I8856" s="11" t="str">
        <f t="shared" si="829"/>
        <v>Large</v>
      </c>
      <c r="J8856" s="11" t="str">
        <f t="shared" si="830"/>
        <v>East</v>
      </c>
      <c r="K8856" s="11" t="str">
        <f t="shared" si="831"/>
        <v>2010s</v>
      </c>
      <c r="L8856" s="11" t="str">
        <f t="shared" si="832"/>
        <v>Cereal</v>
      </c>
      <c r="M8856" s="18">
        <f t="shared" si="833"/>
        <v>1.3214692362838948E-2</v>
      </c>
    </row>
    <row r="8857" spans="1:13">
      <c r="A8857" s="4">
        <v>2015</v>
      </c>
      <c r="B8857" s="5" t="s">
        <v>313</v>
      </c>
      <c r="C8857" s="5" t="s">
        <v>315</v>
      </c>
      <c r="D8857" s="5" t="s">
        <v>16</v>
      </c>
      <c r="E8857" s="5">
        <v>4000</v>
      </c>
      <c r="F8857" s="6">
        <v>2592.5</v>
      </c>
      <c r="H8857" s="15" t="str">
        <f t="shared" si="828"/>
        <v>Medium</v>
      </c>
      <c r="I8857" s="11" t="str">
        <f t="shared" si="829"/>
        <v>Medium</v>
      </c>
      <c r="J8857" s="11" t="str">
        <f t="shared" si="830"/>
        <v>East</v>
      </c>
      <c r="K8857" s="11" t="str">
        <f t="shared" si="831"/>
        <v>2010s</v>
      </c>
      <c r="L8857" s="11" t="str">
        <f t="shared" si="832"/>
        <v>Cereal</v>
      </c>
      <c r="M8857" s="18">
        <f t="shared" si="833"/>
        <v>0.64812499999999995</v>
      </c>
    </row>
    <row r="8858" spans="1:13">
      <c r="A8858" s="4">
        <v>2015</v>
      </c>
      <c r="B8858" s="5" t="s">
        <v>313</v>
      </c>
      <c r="C8858" s="5" t="s">
        <v>315</v>
      </c>
      <c r="D8858" s="5" t="s">
        <v>17</v>
      </c>
      <c r="E8858" s="5">
        <v>8210</v>
      </c>
      <c r="F8858" s="6">
        <v>655.29999999999995</v>
      </c>
      <c r="H8858" s="15" t="str">
        <f t="shared" si="828"/>
        <v>Low</v>
      </c>
      <c r="I8858" s="11" t="str">
        <f t="shared" si="829"/>
        <v>Large</v>
      </c>
      <c r="J8858" s="11" t="str">
        <f t="shared" si="830"/>
        <v>East</v>
      </c>
      <c r="K8858" s="11" t="str">
        <f t="shared" si="831"/>
        <v>2010s</v>
      </c>
      <c r="L8858" s="11" t="str">
        <f t="shared" si="832"/>
        <v>Pulse</v>
      </c>
      <c r="M8858" s="18">
        <f t="shared" si="833"/>
        <v>7.9817295980511571E-2</v>
      </c>
    </row>
    <row r="8859" spans="1:13">
      <c r="A8859" s="4">
        <v>2016</v>
      </c>
      <c r="B8859" s="5" t="s">
        <v>313</v>
      </c>
      <c r="C8859" s="5" t="s">
        <v>315</v>
      </c>
      <c r="D8859" s="5" t="s">
        <v>15</v>
      </c>
      <c r="E8859" s="5">
        <v>226160</v>
      </c>
      <c r="F8859" s="6">
        <v>3245.22</v>
      </c>
      <c r="H8859" s="15" t="str">
        <f t="shared" si="828"/>
        <v>High</v>
      </c>
      <c r="I8859" s="11" t="str">
        <f t="shared" si="829"/>
        <v>Large</v>
      </c>
      <c r="J8859" s="11" t="str">
        <f t="shared" si="830"/>
        <v>East</v>
      </c>
      <c r="K8859" s="11" t="str">
        <f t="shared" si="831"/>
        <v>2010s</v>
      </c>
      <c r="L8859" s="11" t="str">
        <f t="shared" si="832"/>
        <v>Cereal</v>
      </c>
      <c r="M8859" s="18">
        <f t="shared" si="833"/>
        <v>1.4349221789883267E-2</v>
      </c>
    </row>
    <row r="8860" spans="1:13">
      <c r="A8860" s="4">
        <v>2016</v>
      </c>
      <c r="B8860" s="5" t="s">
        <v>313</v>
      </c>
      <c r="C8860" s="5" t="s">
        <v>315</v>
      </c>
      <c r="D8860" s="5" t="s">
        <v>16</v>
      </c>
      <c r="E8860" s="5">
        <v>4660</v>
      </c>
      <c r="F8860" s="6">
        <v>2595.02</v>
      </c>
      <c r="H8860" s="15" t="str">
        <f t="shared" si="828"/>
        <v>Medium</v>
      </c>
      <c r="I8860" s="11" t="str">
        <f t="shared" si="829"/>
        <v>Medium</v>
      </c>
      <c r="J8860" s="11" t="str">
        <f t="shared" si="830"/>
        <v>East</v>
      </c>
      <c r="K8860" s="11" t="str">
        <f t="shared" si="831"/>
        <v>2010s</v>
      </c>
      <c r="L8860" s="11" t="str">
        <f t="shared" si="832"/>
        <v>Cereal</v>
      </c>
      <c r="M8860" s="18">
        <f t="shared" si="833"/>
        <v>0.55687124463519311</v>
      </c>
    </row>
    <row r="8861" spans="1:13">
      <c r="A8861" s="4">
        <v>2016</v>
      </c>
      <c r="B8861" s="5" t="s">
        <v>313</v>
      </c>
      <c r="C8861" s="5" t="s">
        <v>315</v>
      </c>
      <c r="D8861" s="5" t="s">
        <v>17</v>
      </c>
      <c r="E8861" s="5">
        <v>7690</v>
      </c>
      <c r="F8861" s="6">
        <v>877.98</v>
      </c>
      <c r="H8861" s="15" t="str">
        <f t="shared" si="828"/>
        <v>Low</v>
      </c>
      <c r="I8861" s="11" t="str">
        <f t="shared" si="829"/>
        <v>Large</v>
      </c>
      <c r="J8861" s="11" t="str">
        <f t="shared" si="830"/>
        <v>East</v>
      </c>
      <c r="K8861" s="11" t="str">
        <f t="shared" si="831"/>
        <v>2010s</v>
      </c>
      <c r="L8861" s="11" t="str">
        <f t="shared" si="832"/>
        <v>Pulse</v>
      </c>
      <c r="M8861" s="18">
        <f t="shared" si="833"/>
        <v>0.11417165149544864</v>
      </c>
    </row>
    <row r="8862" spans="1:13">
      <c r="A8862" s="4">
        <v>2017</v>
      </c>
      <c r="B8862" s="5" t="s">
        <v>313</v>
      </c>
      <c r="C8862" s="5" t="s">
        <v>315</v>
      </c>
      <c r="D8862" s="5" t="s">
        <v>15</v>
      </c>
      <c r="E8862" s="5">
        <v>242660</v>
      </c>
      <c r="F8862" s="6">
        <v>3314.53</v>
      </c>
      <c r="H8862" s="15" t="str">
        <f t="shared" si="828"/>
        <v>High</v>
      </c>
      <c r="I8862" s="11" t="str">
        <f t="shared" si="829"/>
        <v>Large</v>
      </c>
      <c r="J8862" s="11" t="str">
        <f t="shared" si="830"/>
        <v>East</v>
      </c>
      <c r="K8862" s="11" t="str">
        <f t="shared" si="831"/>
        <v>2010s</v>
      </c>
      <c r="L8862" s="11" t="str">
        <f t="shared" si="832"/>
        <v>Cereal</v>
      </c>
      <c r="M8862" s="18">
        <f t="shared" si="833"/>
        <v>1.3659152723975934E-2</v>
      </c>
    </row>
    <row r="8863" spans="1:13">
      <c r="A8863" s="4">
        <v>2017</v>
      </c>
      <c r="B8863" s="5" t="s">
        <v>313</v>
      </c>
      <c r="C8863" s="5" t="s">
        <v>315</v>
      </c>
      <c r="D8863" s="5" t="s">
        <v>16</v>
      </c>
      <c r="E8863" s="5">
        <v>6000</v>
      </c>
      <c r="F8863" s="6">
        <v>3841.75</v>
      </c>
      <c r="H8863" s="15" t="str">
        <f t="shared" si="828"/>
        <v>High</v>
      </c>
      <c r="I8863" s="11" t="str">
        <f t="shared" si="829"/>
        <v>Large</v>
      </c>
      <c r="J8863" s="11" t="str">
        <f t="shared" si="830"/>
        <v>East</v>
      </c>
      <c r="K8863" s="11" t="str">
        <f t="shared" si="831"/>
        <v>2010s</v>
      </c>
      <c r="L8863" s="11" t="str">
        <f t="shared" si="832"/>
        <v>Cereal</v>
      </c>
      <c r="M8863" s="18">
        <f t="shared" si="833"/>
        <v>0.6402916666666667</v>
      </c>
    </row>
    <row r="8864" spans="1:13">
      <c r="A8864" s="4">
        <v>2017</v>
      </c>
      <c r="B8864" s="5" t="s">
        <v>313</v>
      </c>
      <c r="C8864" s="5" t="s">
        <v>315</v>
      </c>
      <c r="D8864" s="5" t="s">
        <v>17</v>
      </c>
      <c r="E8864" s="5">
        <v>3460</v>
      </c>
      <c r="F8864" s="6">
        <v>1208.73</v>
      </c>
      <c r="H8864" s="15" t="str">
        <f t="shared" si="828"/>
        <v>Medium</v>
      </c>
      <c r="I8864" s="11" t="str">
        <f t="shared" si="829"/>
        <v>Medium</v>
      </c>
      <c r="J8864" s="11" t="str">
        <f t="shared" si="830"/>
        <v>East</v>
      </c>
      <c r="K8864" s="11" t="str">
        <f t="shared" si="831"/>
        <v>2010s</v>
      </c>
      <c r="L8864" s="11" t="str">
        <f t="shared" si="832"/>
        <v>Pulse</v>
      </c>
      <c r="M8864" s="18">
        <f t="shared" si="833"/>
        <v>0.34934393063583813</v>
      </c>
    </row>
    <row r="8865" spans="1:13">
      <c r="A8865" s="4">
        <v>2008</v>
      </c>
      <c r="B8865" s="5" t="s">
        <v>313</v>
      </c>
      <c r="C8865" s="5" t="s">
        <v>316</v>
      </c>
      <c r="D8865" s="5" t="s">
        <v>15</v>
      </c>
      <c r="E8865" s="5">
        <v>399500</v>
      </c>
      <c r="F8865" s="6">
        <v>2812.77</v>
      </c>
      <c r="H8865" s="15" t="str">
        <f t="shared" si="828"/>
        <v>Medium</v>
      </c>
      <c r="I8865" s="11" t="str">
        <f t="shared" si="829"/>
        <v>Large</v>
      </c>
      <c r="J8865" s="11" t="str">
        <f t="shared" si="830"/>
        <v>East</v>
      </c>
      <c r="K8865" s="11" t="str">
        <f t="shared" si="831"/>
        <v>2000s</v>
      </c>
      <c r="L8865" s="11" t="str">
        <f t="shared" si="832"/>
        <v>Cereal</v>
      </c>
      <c r="M8865" s="18">
        <f t="shared" si="833"/>
        <v>7.0407259073842305E-3</v>
      </c>
    </row>
    <row r="8866" spans="1:13">
      <c r="A8866" s="4">
        <v>2008</v>
      </c>
      <c r="B8866" s="5" t="s">
        <v>313</v>
      </c>
      <c r="C8866" s="5" t="s">
        <v>316</v>
      </c>
      <c r="D8866" s="5" t="s">
        <v>16</v>
      </c>
      <c r="E8866" s="5">
        <v>3980</v>
      </c>
      <c r="F8866" s="6">
        <v>4487.4399999999996</v>
      </c>
      <c r="H8866" s="15" t="str">
        <f t="shared" si="828"/>
        <v>High</v>
      </c>
      <c r="I8866" s="11" t="str">
        <f t="shared" si="829"/>
        <v>Medium</v>
      </c>
      <c r="J8866" s="11" t="str">
        <f t="shared" si="830"/>
        <v>East</v>
      </c>
      <c r="K8866" s="11" t="str">
        <f t="shared" si="831"/>
        <v>2000s</v>
      </c>
      <c r="L8866" s="11" t="str">
        <f t="shared" si="832"/>
        <v>Cereal</v>
      </c>
      <c r="M8866" s="18">
        <f t="shared" si="833"/>
        <v>1.1274974874371859</v>
      </c>
    </row>
    <row r="8867" spans="1:13">
      <c r="A8867" s="4">
        <v>2008</v>
      </c>
      <c r="B8867" s="5" t="s">
        <v>313</v>
      </c>
      <c r="C8867" s="5" t="s">
        <v>316</v>
      </c>
      <c r="D8867" s="5" t="s">
        <v>17</v>
      </c>
      <c r="E8867" s="5">
        <v>3250</v>
      </c>
      <c r="F8867" s="6">
        <v>1110.77</v>
      </c>
      <c r="H8867" s="15" t="str">
        <f t="shared" si="828"/>
        <v>Medium</v>
      </c>
      <c r="I8867" s="11" t="str">
        <f t="shared" si="829"/>
        <v>Medium</v>
      </c>
      <c r="J8867" s="11" t="str">
        <f t="shared" si="830"/>
        <v>East</v>
      </c>
      <c r="K8867" s="11" t="str">
        <f t="shared" si="831"/>
        <v>2000s</v>
      </c>
      <c r="L8867" s="11" t="str">
        <f t="shared" si="832"/>
        <v>Pulse</v>
      </c>
      <c r="M8867" s="18">
        <f t="shared" si="833"/>
        <v>0.34177538461538459</v>
      </c>
    </row>
    <row r="8868" spans="1:13">
      <c r="A8868" s="4">
        <v>2008</v>
      </c>
      <c r="B8868" s="5" t="s">
        <v>313</v>
      </c>
      <c r="C8868" s="5" t="s">
        <v>316</v>
      </c>
      <c r="D8868" s="5" t="s">
        <v>18</v>
      </c>
      <c r="E8868" s="5">
        <v>4620</v>
      </c>
      <c r="F8868" s="6">
        <v>372.29</v>
      </c>
      <c r="H8868" s="15" t="str">
        <f t="shared" si="828"/>
        <v>Low</v>
      </c>
      <c r="I8868" s="11" t="str">
        <f t="shared" si="829"/>
        <v>Medium</v>
      </c>
      <c r="J8868" s="11" t="str">
        <f t="shared" si="830"/>
        <v>East</v>
      </c>
      <c r="K8868" s="11" t="str">
        <f t="shared" si="831"/>
        <v>2000s</v>
      </c>
      <c r="L8868" s="11" t="str">
        <f t="shared" si="832"/>
        <v>Fiber</v>
      </c>
      <c r="M8868" s="18">
        <f t="shared" si="833"/>
        <v>8.0582251082251088E-2</v>
      </c>
    </row>
    <row r="8869" spans="1:13">
      <c r="A8869" s="4">
        <v>2009</v>
      </c>
      <c r="B8869" s="5" t="s">
        <v>313</v>
      </c>
      <c r="C8869" s="5" t="s">
        <v>316</v>
      </c>
      <c r="D8869" s="5" t="s">
        <v>15</v>
      </c>
      <c r="E8869" s="5">
        <v>373100</v>
      </c>
      <c r="F8869" s="6">
        <v>2788.53</v>
      </c>
      <c r="H8869" s="15" t="str">
        <f t="shared" si="828"/>
        <v>Medium</v>
      </c>
      <c r="I8869" s="11" t="str">
        <f t="shared" si="829"/>
        <v>Large</v>
      </c>
      <c r="J8869" s="11" t="str">
        <f t="shared" si="830"/>
        <v>East</v>
      </c>
      <c r="K8869" s="11" t="str">
        <f t="shared" si="831"/>
        <v>2000s</v>
      </c>
      <c r="L8869" s="11" t="str">
        <f t="shared" si="832"/>
        <v>Cereal</v>
      </c>
      <c r="M8869" s="18">
        <f t="shared" si="833"/>
        <v>7.4739480032162964E-3</v>
      </c>
    </row>
    <row r="8870" spans="1:13">
      <c r="A8870" s="4">
        <v>2009</v>
      </c>
      <c r="B8870" s="5" t="s">
        <v>313</v>
      </c>
      <c r="C8870" s="5" t="s">
        <v>316</v>
      </c>
      <c r="D8870" s="5" t="s">
        <v>16</v>
      </c>
      <c r="E8870" s="5">
        <v>3780</v>
      </c>
      <c r="F8870" s="6">
        <v>4780.42</v>
      </c>
      <c r="H8870" s="15" t="str">
        <f t="shared" si="828"/>
        <v>High</v>
      </c>
      <c r="I8870" s="11" t="str">
        <f t="shared" si="829"/>
        <v>Medium</v>
      </c>
      <c r="J8870" s="11" t="str">
        <f t="shared" si="830"/>
        <v>East</v>
      </c>
      <c r="K8870" s="11" t="str">
        <f t="shared" si="831"/>
        <v>2000s</v>
      </c>
      <c r="L8870" s="11" t="str">
        <f t="shared" si="832"/>
        <v>Cereal</v>
      </c>
      <c r="M8870" s="18">
        <f t="shared" si="833"/>
        <v>1.2646613756613756</v>
      </c>
    </row>
    <row r="8871" spans="1:13">
      <c r="A8871" s="4">
        <v>2009</v>
      </c>
      <c r="B8871" s="5" t="s">
        <v>313</v>
      </c>
      <c r="C8871" s="5" t="s">
        <v>316</v>
      </c>
      <c r="D8871" s="5" t="s">
        <v>17</v>
      </c>
      <c r="E8871" s="5">
        <v>4370</v>
      </c>
      <c r="F8871" s="6">
        <v>1132.72</v>
      </c>
      <c r="H8871" s="15" t="str">
        <f t="shared" si="828"/>
        <v>Medium</v>
      </c>
      <c r="I8871" s="11" t="str">
        <f t="shared" si="829"/>
        <v>Medium</v>
      </c>
      <c r="J8871" s="11" t="str">
        <f t="shared" si="830"/>
        <v>East</v>
      </c>
      <c r="K8871" s="11" t="str">
        <f t="shared" si="831"/>
        <v>2000s</v>
      </c>
      <c r="L8871" s="11" t="str">
        <f t="shared" si="832"/>
        <v>Pulse</v>
      </c>
      <c r="M8871" s="18">
        <f t="shared" si="833"/>
        <v>0.25920366132723111</v>
      </c>
    </row>
    <row r="8872" spans="1:13">
      <c r="A8872" s="4">
        <v>2010</v>
      </c>
      <c r="B8872" s="5" t="s">
        <v>313</v>
      </c>
      <c r="C8872" s="5" t="s">
        <v>316</v>
      </c>
      <c r="D8872" s="5" t="s">
        <v>15</v>
      </c>
      <c r="E8872" s="5">
        <v>304180</v>
      </c>
      <c r="F8872" s="6">
        <v>2832.96</v>
      </c>
      <c r="H8872" s="15" t="str">
        <f t="shared" si="828"/>
        <v>Medium</v>
      </c>
      <c r="I8872" s="11" t="str">
        <f t="shared" si="829"/>
        <v>Large</v>
      </c>
      <c r="J8872" s="11" t="str">
        <f t="shared" si="830"/>
        <v>East</v>
      </c>
      <c r="K8872" s="11" t="str">
        <f t="shared" si="831"/>
        <v>2010s</v>
      </c>
      <c r="L8872" s="11" t="str">
        <f t="shared" si="832"/>
        <v>Cereal</v>
      </c>
      <c r="M8872" s="18">
        <f t="shared" si="833"/>
        <v>9.3134328358208951E-3</v>
      </c>
    </row>
    <row r="8873" spans="1:13">
      <c r="A8873" s="4">
        <v>2010</v>
      </c>
      <c r="B8873" s="5" t="s">
        <v>313</v>
      </c>
      <c r="C8873" s="5" t="s">
        <v>316</v>
      </c>
      <c r="D8873" s="5" t="s">
        <v>16</v>
      </c>
      <c r="E8873" s="5">
        <v>3630</v>
      </c>
      <c r="F8873" s="6">
        <v>4680.4399999999996</v>
      </c>
      <c r="H8873" s="15" t="str">
        <f t="shared" si="828"/>
        <v>High</v>
      </c>
      <c r="I8873" s="11" t="str">
        <f t="shared" si="829"/>
        <v>Medium</v>
      </c>
      <c r="J8873" s="11" t="str">
        <f t="shared" si="830"/>
        <v>East</v>
      </c>
      <c r="K8873" s="11" t="str">
        <f t="shared" si="831"/>
        <v>2010s</v>
      </c>
      <c r="L8873" s="11" t="str">
        <f t="shared" si="832"/>
        <v>Cereal</v>
      </c>
      <c r="M8873" s="18">
        <f t="shared" si="833"/>
        <v>1.2893774104683196</v>
      </c>
    </row>
    <row r="8874" spans="1:13">
      <c r="A8874" s="4">
        <v>2010</v>
      </c>
      <c r="B8874" s="5" t="s">
        <v>313</v>
      </c>
      <c r="C8874" s="5" t="s">
        <v>316</v>
      </c>
      <c r="D8874" s="5" t="s">
        <v>17</v>
      </c>
      <c r="E8874" s="5">
        <v>4400</v>
      </c>
      <c r="F8874" s="6">
        <v>988.64</v>
      </c>
      <c r="H8874" s="15" t="str">
        <f t="shared" si="828"/>
        <v>Low</v>
      </c>
      <c r="I8874" s="11" t="str">
        <f t="shared" si="829"/>
        <v>Medium</v>
      </c>
      <c r="J8874" s="11" t="str">
        <f t="shared" si="830"/>
        <v>East</v>
      </c>
      <c r="K8874" s="11" t="str">
        <f t="shared" si="831"/>
        <v>2010s</v>
      </c>
      <c r="L8874" s="11" t="str">
        <f t="shared" si="832"/>
        <v>Pulse</v>
      </c>
      <c r="M8874" s="18">
        <f t="shared" si="833"/>
        <v>0.22469090909090908</v>
      </c>
    </row>
    <row r="8875" spans="1:13">
      <c r="A8875" s="4">
        <v>2011</v>
      </c>
      <c r="B8875" s="5" t="s">
        <v>313</v>
      </c>
      <c r="C8875" s="5" t="s">
        <v>316</v>
      </c>
      <c r="D8875" s="5" t="s">
        <v>15</v>
      </c>
      <c r="E8875" s="5">
        <v>351020</v>
      </c>
      <c r="F8875" s="6">
        <v>2727.22</v>
      </c>
      <c r="H8875" s="15" t="str">
        <f t="shared" si="828"/>
        <v>Medium</v>
      </c>
      <c r="I8875" s="11" t="str">
        <f t="shared" si="829"/>
        <v>Large</v>
      </c>
      <c r="J8875" s="11" t="str">
        <f t="shared" si="830"/>
        <v>East</v>
      </c>
      <c r="K8875" s="11" t="str">
        <f t="shared" si="831"/>
        <v>2010s</v>
      </c>
      <c r="L8875" s="11" t="str">
        <f t="shared" si="832"/>
        <v>Cereal</v>
      </c>
      <c r="M8875" s="18">
        <f t="shared" si="833"/>
        <v>7.7694148481567997E-3</v>
      </c>
    </row>
    <row r="8876" spans="1:13">
      <c r="A8876" s="4">
        <v>2011</v>
      </c>
      <c r="B8876" s="5" t="s">
        <v>313</v>
      </c>
      <c r="C8876" s="5" t="s">
        <v>316</v>
      </c>
      <c r="D8876" s="5" t="s">
        <v>16</v>
      </c>
      <c r="E8876" s="5">
        <v>3730</v>
      </c>
      <c r="F8876" s="6">
        <v>4675.6000000000004</v>
      </c>
      <c r="H8876" s="15" t="str">
        <f t="shared" si="828"/>
        <v>High</v>
      </c>
      <c r="I8876" s="11" t="str">
        <f t="shared" si="829"/>
        <v>Medium</v>
      </c>
      <c r="J8876" s="11" t="str">
        <f t="shared" si="830"/>
        <v>East</v>
      </c>
      <c r="K8876" s="11" t="str">
        <f t="shared" si="831"/>
        <v>2010s</v>
      </c>
      <c r="L8876" s="11" t="str">
        <f t="shared" si="832"/>
        <v>Cereal</v>
      </c>
      <c r="M8876" s="18">
        <f t="shared" si="833"/>
        <v>1.2535120643431636</v>
      </c>
    </row>
    <row r="8877" spans="1:13">
      <c r="A8877" s="4">
        <v>2011</v>
      </c>
      <c r="B8877" s="5" t="s">
        <v>313</v>
      </c>
      <c r="C8877" s="5" t="s">
        <v>316</v>
      </c>
      <c r="D8877" s="5" t="s">
        <v>17</v>
      </c>
      <c r="E8877" s="5">
        <v>5180</v>
      </c>
      <c r="F8877" s="6">
        <v>913.13</v>
      </c>
      <c r="H8877" s="15" t="str">
        <f t="shared" si="828"/>
        <v>Low</v>
      </c>
      <c r="I8877" s="11" t="str">
        <f t="shared" si="829"/>
        <v>Large</v>
      </c>
      <c r="J8877" s="11" t="str">
        <f t="shared" si="830"/>
        <v>East</v>
      </c>
      <c r="K8877" s="11" t="str">
        <f t="shared" si="831"/>
        <v>2010s</v>
      </c>
      <c r="L8877" s="11" t="str">
        <f t="shared" si="832"/>
        <v>Pulse</v>
      </c>
      <c r="M8877" s="18">
        <f t="shared" si="833"/>
        <v>0.17627992277992277</v>
      </c>
    </row>
    <row r="8878" spans="1:13">
      <c r="A8878" s="4">
        <v>2012</v>
      </c>
      <c r="B8878" s="5" t="s">
        <v>313</v>
      </c>
      <c r="C8878" s="5" t="s">
        <v>316</v>
      </c>
      <c r="D8878" s="5" t="s">
        <v>15</v>
      </c>
      <c r="E8878" s="5">
        <v>352390</v>
      </c>
      <c r="F8878" s="6">
        <v>2763.13</v>
      </c>
      <c r="H8878" s="15" t="str">
        <f t="shared" si="828"/>
        <v>Medium</v>
      </c>
      <c r="I8878" s="11" t="str">
        <f t="shared" si="829"/>
        <v>Large</v>
      </c>
      <c r="J8878" s="11" t="str">
        <f t="shared" si="830"/>
        <v>East</v>
      </c>
      <c r="K8878" s="11" t="str">
        <f t="shared" si="831"/>
        <v>2010s</v>
      </c>
      <c r="L8878" s="11" t="str">
        <f t="shared" si="832"/>
        <v>Cereal</v>
      </c>
      <c r="M8878" s="18">
        <f t="shared" si="833"/>
        <v>7.8411135389767021E-3</v>
      </c>
    </row>
    <row r="8879" spans="1:13">
      <c r="A8879" s="4">
        <v>2012</v>
      </c>
      <c r="B8879" s="5" t="s">
        <v>313</v>
      </c>
      <c r="C8879" s="5" t="s">
        <v>316</v>
      </c>
      <c r="D8879" s="5" t="s">
        <v>16</v>
      </c>
      <c r="E8879" s="5">
        <v>4940</v>
      </c>
      <c r="F8879" s="6">
        <v>3884.62</v>
      </c>
      <c r="H8879" s="15" t="str">
        <f t="shared" si="828"/>
        <v>High</v>
      </c>
      <c r="I8879" s="11" t="str">
        <f t="shared" si="829"/>
        <v>Medium</v>
      </c>
      <c r="J8879" s="11" t="str">
        <f t="shared" si="830"/>
        <v>East</v>
      </c>
      <c r="K8879" s="11" t="str">
        <f t="shared" si="831"/>
        <v>2010s</v>
      </c>
      <c r="L8879" s="11" t="str">
        <f t="shared" si="832"/>
        <v>Cereal</v>
      </c>
      <c r="M8879" s="18">
        <f t="shared" si="833"/>
        <v>0.78636032388663968</v>
      </c>
    </row>
    <row r="8880" spans="1:13">
      <c r="A8880" s="4">
        <v>2012</v>
      </c>
      <c r="B8880" s="5" t="s">
        <v>313</v>
      </c>
      <c r="C8880" s="5" t="s">
        <v>316</v>
      </c>
      <c r="D8880" s="5" t="s">
        <v>17</v>
      </c>
      <c r="E8880" s="5">
        <v>5680</v>
      </c>
      <c r="F8880" s="6">
        <v>1211.27</v>
      </c>
      <c r="H8880" s="15" t="str">
        <f t="shared" si="828"/>
        <v>Medium</v>
      </c>
      <c r="I8880" s="11" t="str">
        <f t="shared" si="829"/>
        <v>Large</v>
      </c>
      <c r="J8880" s="11" t="str">
        <f t="shared" si="830"/>
        <v>East</v>
      </c>
      <c r="K8880" s="11" t="str">
        <f t="shared" si="831"/>
        <v>2010s</v>
      </c>
      <c r="L8880" s="11" t="str">
        <f t="shared" si="832"/>
        <v>Pulse</v>
      </c>
      <c r="M8880" s="18">
        <f t="shared" si="833"/>
        <v>0.21325176056338027</v>
      </c>
    </row>
    <row r="8881" spans="1:13">
      <c r="A8881" s="4">
        <v>2013</v>
      </c>
      <c r="B8881" s="5" t="s">
        <v>313</v>
      </c>
      <c r="C8881" s="5" t="s">
        <v>316</v>
      </c>
      <c r="D8881" s="5" t="s">
        <v>15</v>
      </c>
      <c r="E8881" s="5">
        <v>350730</v>
      </c>
      <c r="F8881" s="6">
        <v>3183.93</v>
      </c>
      <c r="H8881" s="15" t="str">
        <f t="shared" si="828"/>
        <v>High</v>
      </c>
      <c r="I8881" s="11" t="str">
        <f t="shared" si="829"/>
        <v>Large</v>
      </c>
      <c r="J8881" s="11" t="str">
        <f t="shared" si="830"/>
        <v>East</v>
      </c>
      <c r="K8881" s="11" t="str">
        <f t="shared" si="831"/>
        <v>2010s</v>
      </c>
      <c r="L8881" s="11" t="str">
        <f t="shared" si="832"/>
        <v>Cereal</v>
      </c>
      <c r="M8881" s="18">
        <f t="shared" si="833"/>
        <v>9.0780087246599937E-3</v>
      </c>
    </row>
    <row r="8882" spans="1:13">
      <c r="A8882" s="4">
        <v>2013</v>
      </c>
      <c r="B8882" s="5" t="s">
        <v>313</v>
      </c>
      <c r="C8882" s="5" t="s">
        <v>316</v>
      </c>
      <c r="D8882" s="5" t="s">
        <v>16</v>
      </c>
      <c r="E8882" s="5">
        <v>6080</v>
      </c>
      <c r="F8882" s="6">
        <v>4447.37</v>
      </c>
      <c r="H8882" s="15" t="str">
        <f t="shared" si="828"/>
        <v>High</v>
      </c>
      <c r="I8882" s="11" t="str">
        <f t="shared" si="829"/>
        <v>Large</v>
      </c>
      <c r="J8882" s="11" t="str">
        <f t="shared" si="830"/>
        <v>East</v>
      </c>
      <c r="K8882" s="11" t="str">
        <f t="shared" si="831"/>
        <v>2010s</v>
      </c>
      <c r="L8882" s="11" t="str">
        <f t="shared" si="832"/>
        <v>Cereal</v>
      </c>
      <c r="M8882" s="18">
        <f t="shared" si="833"/>
        <v>0.73147532894736844</v>
      </c>
    </row>
    <row r="8883" spans="1:13">
      <c r="A8883" s="4">
        <v>2013</v>
      </c>
      <c r="B8883" s="5" t="s">
        <v>313</v>
      </c>
      <c r="C8883" s="5" t="s">
        <v>316</v>
      </c>
      <c r="D8883" s="5" t="s">
        <v>17</v>
      </c>
      <c r="E8883" s="5">
        <v>5850</v>
      </c>
      <c r="F8883" s="6">
        <v>1147.01</v>
      </c>
      <c r="H8883" s="15" t="str">
        <f t="shared" si="828"/>
        <v>Medium</v>
      </c>
      <c r="I8883" s="11" t="str">
        <f t="shared" si="829"/>
        <v>Large</v>
      </c>
      <c r="J8883" s="11" t="str">
        <f t="shared" si="830"/>
        <v>East</v>
      </c>
      <c r="K8883" s="11" t="str">
        <f t="shared" si="831"/>
        <v>2010s</v>
      </c>
      <c r="L8883" s="11" t="str">
        <f t="shared" si="832"/>
        <v>Pulse</v>
      </c>
      <c r="M8883" s="18">
        <f t="shared" si="833"/>
        <v>0.19607008547008548</v>
      </c>
    </row>
    <row r="8884" spans="1:13">
      <c r="A8884" s="4">
        <v>2014</v>
      </c>
      <c r="B8884" s="5" t="s">
        <v>313</v>
      </c>
      <c r="C8884" s="5" t="s">
        <v>316</v>
      </c>
      <c r="D8884" s="5" t="s">
        <v>15</v>
      </c>
      <c r="E8884" s="5">
        <v>367460</v>
      </c>
      <c r="F8884" s="6">
        <v>3239.78</v>
      </c>
      <c r="H8884" s="15" t="str">
        <f t="shared" si="828"/>
        <v>High</v>
      </c>
      <c r="I8884" s="11" t="str">
        <f t="shared" si="829"/>
        <v>Large</v>
      </c>
      <c r="J8884" s="11" t="str">
        <f t="shared" si="830"/>
        <v>East</v>
      </c>
      <c r="K8884" s="11" t="str">
        <f t="shared" si="831"/>
        <v>2010s</v>
      </c>
      <c r="L8884" s="11" t="str">
        <f t="shared" si="832"/>
        <v>Cereal</v>
      </c>
      <c r="M8884" s="18">
        <f t="shared" si="833"/>
        <v>8.8166875306155777E-3</v>
      </c>
    </row>
    <row r="8885" spans="1:13">
      <c r="A8885" s="4">
        <v>2014</v>
      </c>
      <c r="B8885" s="5" t="s">
        <v>313</v>
      </c>
      <c r="C8885" s="5" t="s">
        <v>316</v>
      </c>
      <c r="D8885" s="5" t="s">
        <v>16</v>
      </c>
      <c r="E8885" s="5">
        <v>7450</v>
      </c>
      <c r="F8885" s="6">
        <v>5010.74</v>
      </c>
      <c r="H8885" s="15" t="str">
        <f t="shared" si="828"/>
        <v>High</v>
      </c>
      <c r="I8885" s="11" t="str">
        <f t="shared" si="829"/>
        <v>Large</v>
      </c>
      <c r="J8885" s="11" t="str">
        <f t="shared" si="830"/>
        <v>East</v>
      </c>
      <c r="K8885" s="11" t="str">
        <f t="shared" si="831"/>
        <v>2010s</v>
      </c>
      <c r="L8885" s="11" t="str">
        <f t="shared" si="832"/>
        <v>Cereal</v>
      </c>
      <c r="M8885" s="18">
        <f t="shared" si="833"/>
        <v>0.67258255033557046</v>
      </c>
    </row>
    <row r="8886" spans="1:13">
      <c r="A8886" s="4">
        <v>2014</v>
      </c>
      <c r="B8886" s="5" t="s">
        <v>313</v>
      </c>
      <c r="C8886" s="5" t="s">
        <v>316</v>
      </c>
      <c r="D8886" s="5" t="s">
        <v>17</v>
      </c>
      <c r="E8886" s="5">
        <v>5460</v>
      </c>
      <c r="F8886" s="6">
        <v>1243.5899999999999</v>
      </c>
      <c r="H8886" s="15" t="str">
        <f t="shared" si="828"/>
        <v>Medium</v>
      </c>
      <c r="I8886" s="11" t="str">
        <f t="shared" si="829"/>
        <v>Large</v>
      </c>
      <c r="J8886" s="11" t="str">
        <f t="shared" si="830"/>
        <v>East</v>
      </c>
      <c r="K8886" s="11" t="str">
        <f t="shared" si="831"/>
        <v>2010s</v>
      </c>
      <c r="L8886" s="11" t="str">
        <f t="shared" si="832"/>
        <v>Pulse</v>
      </c>
      <c r="M8886" s="18">
        <f t="shared" si="833"/>
        <v>0.22776373626373625</v>
      </c>
    </row>
    <row r="8887" spans="1:13">
      <c r="A8887" s="4">
        <v>2015</v>
      </c>
      <c r="B8887" s="5" t="s">
        <v>313</v>
      </c>
      <c r="C8887" s="5" t="s">
        <v>316</v>
      </c>
      <c r="D8887" s="5" t="s">
        <v>15</v>
      </c>
      <c r="E8887" s="5">
        <v>383000</v>
      </c>
      <c r="F8887" s="6">
        <v>3282.64</v>
      </c>
      <c r="H8887" s="15" t="str">
        <f t="shared" si="828"/>
        <v>High</v>
      </c>
      <c r="I8887" s="11" t="str">
        <f t="shared" si="829"/>
        <v>Large</v>
      </c>
      <c r="J8887" s="11" t="str">
        <f t="shared" si="830"/>
        <v>East</v>
      </c>
      <c r="K8887" s="11" t="str">
        <f t="shared" si="831"/>
        <v>2010s</v>
      </c>
      <c r="L8887" s="11" t="str">
        <f t="shared" si="832"/>
        <v>Cereal</v>
      </c>
      <c r="M8887" s="18">
        <f t="shared" si="833"/>
        <v>8.5708616187989556E-3</v>
      </c>
    </row>
    <row r="8888" spans="1:13">
      <c r="A8888" s="4">
        <v>2015</v>
      </c>
      <c r="B8888" s="5" t="s">
        <v>313</v>
      </c>
      <c r="C8888" s="5" t="s">
        <v>316</v>
      </c>
      <c r="D8888" s="5" t="s">
        <v>16</v>
      </c>
      <c r="E8888" s="5">
        <v>7030</v>
      </c>
      <c r="F8888" s="6">
        <v>4704.12</v>
      </c>
      <c r="H8888" s="15" t="str">
        <f t="shared" si="828"/>
        <v>High</v>
      </c>
      <c r="I8888" s="11" t="str">
        <f t="shared" si="829"/>
        <v>Large</v>
      </c>
      <c r="J8888" s="11" t="str">
        <f t="shared" si="830"/>
        <v>East</v>
      </c>
      <c r="K8888" s="11" t="str">
        <f t="shared" si="831"/>
        <v>2010s</v>
      </c>
      <c r="L8888" s="11" t="str">
        <f t="shared" si="832"/>
        <v>Cereal</v>
      </c>
      <c r="M8888" s="18">
        <f t="shared" si="833"/>
        <v>0.66914935988620194</v>
      </c>
    </row>
    <row r="8889" spans="1:13">
      <c r="A8889" s="4">
        <v>2015</v>
      </c>
      <c r="B8889" s="5" t="s">
        <v>313</v>
      </c>
      <c r="C8889" s="5" t="s">
        <v>316</v>
      </c>
      <c r="D8889" s="5" t="s">
        <v>17</v>
      </c>
      <c r="E8889" s="5">
        <v>7170</v>
      </c>
      <c r="F8889" s="6">
        <v>550.91</v>
      </c>
      <c r="H8889" s="15" t="str">
        <f t="shared" si="828"/>
        <v>Low</v>
      </c>
      <c r="I8889" s="11" t="str">
        <f t="shared" si="829"/>
        <v>Large</v>
      </c>
      <c r="J8889" s="11" t="str">
        <f t="shared" si="830"/>
        <v>East</v>
      </c>
      <c r="K8889" s="11" t="str">
        <f t="shared" si="831"/>
        <v>2010s</v>
      </c>
      <c r="L8889" s="11" t="str">
        <f t="shared" si="832"/>
        <v>Pulse</v>
      </c>
      <c r="M8889" s="18">
        <f t="shared" si="833"/>
        <v>7.683542538354253E-2</v>
      </c>
    </row>
    <row r="8890" spans="1:13">
      <c r="A8890" s="4">
        <v>2016</v>
      </c>
      <c r="B8890" s="5" t="s">
        <v>313</v>
      </c>
      <c r="C8890" s="5" t="s">
        <v>316</v>
      </c>
      <c r="D8890" s="5" t="s">
        <v>15</v>
      </c>
      <c r="E8890" s="5">
        <v>375290</v>
      </c>
      <c r="F8890" s="6">
        <v>3292.58</v>
      </c>
      <c r="H8890" s="15" t="str">
        <f t="shared" si="828"/>
        <v>High</v>
      </c>
      <c r="I8890" s="11" t="str">
        <f t="shared" si="829"/>
        <v>Large</v>
      </c>
      <c r="J8890" s="11" t="str">
        <f t="shared" si="830"/>
        <v>East</v>
      </c>
      <c r="K8890" s="11" t="str">
        <f t="shared" si="831"/>
        <v>2010s</v>
      </c>
      <c r="L8890" s="11" t="str">
        <f t="shared" si="832"/>
        <v>Cereal</v>
      </c>
      <c r="M8890" s="18">
        <f t="shared" si="833"/>
        <v>8.7734285485890906E-3</v>
      </c>
    </row>
    <row r="8891" spans="1:13">
      <c r="A8891" s="4">
        <v>2016</v>
      </c>
      <c r="B8891" s="5" t="s">
        <v>313</v>
      </c>
      <c r="C8891" s="5" t="s">
        <v>316</v>
      </c>
      <c r="D8891" s="5" t="s">
        <v>16</v>
      </c>
      <c r="E8891" s="5">
        <v>12460</v>
      </c>
      <c r="F8891" s="6">
        <v>4882.3500000000004</v>
      </c>
      <c r="H8891" s="15" t="str">
        <f t="shared" si="828"/>
        <v>High</v>
      </c>
      <c r="I8891" s="11" t="str">
        <f t="shared" si="829"/>
        <v>Large</v>
      </c>
      <c r="J8891" s="11" t="str">
        <f t="shared" si="830"/>
        <v>East</v>
      </c>
      <c r="K8891" s="11" t="str">
        <f t="shared" si="831"/>
        <v>2010s</v>
      </c>
      <c r="L8891" s="11" t="str">
        <f t="shared" si="832"/>
        <v>Cereal</v>
      </c>
      <c r="M8891" s="18">
        <f t="shared" si="833"/>
        <v>0.39184189406099523</v>
      </c>
    </row>
    <row r="8892" spans="1:13">
      <c r="A8892" s="4">
        <v>2016</v>
      </c>
      <c r="B8892" s="5" t="s">
        <v>313</v>
      </c>
      <c r="C8892" s="5" t="s">
        <v>316</v>
      </c>
      <c r="D8892" s="5" t="s">
        <v>17</v>
      </c>
      <c r="E8892" s="5">
        <v>6920</v>
      </c>
      <c r="F8892" s="6">
        <v>917.65</v>
      </c>
      <c r="H8892" s="15" t="str">
        <f t="shared" si="828"/>
        <v>Low</v>
      </c>
      <c r="I8892" s="11" t="str">
        <f t="shared" si="829"/>
        <v>Large</v>
      </c>
      <c r="J8892" s="11" t="str">
        <f t="shared" si="830"/>
        <v>East</v>
      </c>
      <c r="K8892" s="11" t="str">
        <f t="shared" si="831"/>
        <v>2010s</v>
      </c>
      <c r="L8892" s="11" t="str">
        <f t="shared" si="832"/>
        <v>Pulse</v>
      </c>
      <c r="M8892" s="18">
        <f t="shared" si="833"/>
        <v>0.13260838150289017</v>
      </c>
    </row>
    <row r="8893" spans="1:13">
      <c r="A8893" s="4">
        <v>2017</v>
      </c>
      <c r="B8893" s="5" t="s">
        <v>313</v>
      </c>
      <c r="C8893" s="5" t="s">
        <v>316</v>
      </c>
      <c r="D8893" s="5" t="s">
        <v>15</v>
      </c>
      <c r="E8893" s="5">
        <v>367540</v>
      </c>
      <c r="F8893" s="6">
        <v>3205.58</v>
      </c>
      <c r="H8893" s="15" t="str">
        <f t="shared" si="828"/>
        <v>High</v>
      </c>
      <c r="I8893" s="11" t="str">
        <f t="shared" si="829"/>
        <v>Large</v>
      </c>
      <c r="J8893" s="11" t="str">
        <f t="shared" si="830"/>
        <v>East</v>
      </c>
      <c r="K8893" s="11" t="str">
        <f t="shared" si="831"/>
        <v>2010s</v>
      </c>
      <c r="L8893" s="11" t="str">
        <f t="shared" si="832"/>
        <v>Cereal</v>
      </c>
      <c r="M8893" s="18">
        <f t="shared" si="833"/>
        <v>8.7217173640964252E-3</v>
      </c>
    </row>
    <row r="8894" spans="1:13">
      <c r="A8894" s="4">
        <v>2017</v>
      </c>
      <c r="B8894" s="5" t="s">
        <v>313</v>
      </c>
      <c r="C8894" s="5" t="s">
        <v>316</v>
      </c>
      <c r="D8894" s="5" t="s">
        <v>16</v>
      </c>
      <c r="E8894" s="5">
        <v>13780</v>
      </c>
      <c r="F8894" s="6">
        <v>4088.53</v>
      </c>
      <c r="H8894" s="15" t="str">
        <f t="shared" si="828"/>
        <v>High</v>
      </c>
      <c r="I8894" s="11" t="str">
        <f t="shared" si="829"/>
        <v>Large</v>
      </c>
      <c r="J8894" s="11" t="str">
        <f t="shared" si="830"/>
        <v>East</v>
      </c>
      <c r="K8894" s="11" t="str">
        <f t="shared" si="831"/>
        <v>2010s</v>
      </c>
      <c r="L8894" s="11" t="str">
        <f t="shared" si="832"/>
        <v>Cereal</v>
      </c>
      <c r="M8894" s="18">
        <f t="shared" si="833"/>
        <v>0.296700290275762</v>
      </c>
    </row>
    <row r="8895" spans="1:13">
      <c r="A8895" s="4">
        <v>2017</v>
      </c>
      <c r="B8895" s="5" t="s">
        <v>313</v>
      </c>
      <c r="C8895" s="5" t="s">
        <v>316</v>
      </c>
      <c r="D8895" s="5" t="s">
        <v>17</v>
      </c>
      <c r="E8895" s="5">
        <v>8940</v>
      </c>
      <c r="F8895" s="6">
        <v>1530.76</v>
      </c>
      <c r="H8895" s="15" t="str">
        <f t="shared" si="828"/>
        <v>Medium</v>
      </c>
      <c r="I8895" s="11" t="str">
        <f t="shared" si="829"/>
        <v>Large</v>
      </c>
      <c r="J8895" s="11" t="str">
        <f t="shared" si="830"/>
        <v>East</v>
      </c>
      <c r="K8895" s="11" t="str">
        <f t="shared" si="831"/>
        <v>2010s</v>
      </c>
      <c r="L8895" s="11" t="str">
        <f t="shared" si="832"/>
        <v>Pulse</v>
      </c>
      <c r="M8895" s="18">
        <f t="shared" si="833"/>
        <v>0.17122595078299777</v>
      </c>
    </row>
    <row r="8896" spans="1:13">
      <c r="A8896" s="4">
        <v>2008</v>
      </c>
      <c r="B8896" s="5" t="s">
        <v>313</v>
      </c>
      <c r="C8896" s="5" t="s">
        <v>317</v>
      </c>
      <c r="D8896" s="5" t="s">
        <v>15</v>
      </c>
      <c r="E8896" s="5">
        <v>666500</v>
      </c>
      <c r="F8896" s="6">
        <v>2815</v>
      </c>
      <c r="H8896" s="15" t="str">
        <f t="shared" si="828"/>
        <v>Medium</v>
      </c>
      <c r="I8896" s="11" t="str">
        <f t="shared" si="829"/>
        <v>Large</v>
      </c>
      <c r="J8896" s="11" t="str">
        <f t="shared" si="830"/>
        <v>East</v>
      </c>
      <c r="K8896" s="11" t="str">
        <f t="shared" si="831"/>
        <v>2000s</v>
      </c>
      <c r="L8896" s="11" t="str">
        <f t="shared" si="832"/>
        <v>Cereal</v>
      </c>
      <c r="M8896" s="18">
        <f t="shared" si="833"/>
        <v>4.2235558889722434E-3</v>
      </c>
    </row>
    <row r="8897" spans="1:13">
      <c r="A8897" s="4">
        <v>2008</v>
      </c>
      <c r="B8897" s="5" t="s">
        <v>313</v>
      </c>
      <c r="C8897" s="5" t="s">
        <v>317</v>
      </c>
      <c r="D8897" s="5" t="s">
        <v>16</v>
      </c>
      <c r="E8897" s="5">
        <v>480</v>
      </c>
      <c r="F8897" s="6">
        <v>2312.5</v>
      </c>
      <c r="H8897" s="15" t="str">
        <f t="shared" si="828"/>
        <v>Medium</v>
      </c>
      <c r="I8897" s="11" t="str">
        <f t="shared" si="829"/>
        <v>Small</v>
      </c>
      <c r="J8897" s="11" t="str">
        <f t="shared" si="830"/>
        <v>East</v>
      </c>
      <c r="K8897" s="11" t="str">
        <f t="shared" si="831"/>
        <v>2000s</v>
      </c>
      <c r="L8897" s="11" t="str">
        <f t="shared" si="832"/>
        <v>Cereal</v>
      </c>
      <c r="M8897" s="18">
        <f t="shared" si="833"/>
        <v>4.817708333333333</v>
      </c>
    </row>
    <row r="8898" spans="1:13">
      <c r="A8898" s="4">
        <v>2008</v>
      </c>
      <c r="B8898" s="5" t="s">
        <v>313</v>
      </c>
      <c r="C8898" s="5" t="s">
        <v>317</v>
      </c>
      <c r="D8898" s="5" t="s">
        <v>17</v>
      </c>
      <c r="E8898" s="5">
        <v>60</v>
      </c>
      <c r="F8898" s="6">
        <v>1166.67</v>
      </c>
      <c r="H8898" s="15" t="str">
        <f t="shared" si="828"/>
        <v>Medium</v>
      </c>
      <c r="I8898" s="11" t="str">
        <f t="shared" si="829"/>
        <v>Small</v>
      </c>
      <c r="J8898" s="11" t="str">
        <f t="shared" si="830"/>
        <v>East</v>
      </c>
      <c r="K8898" s="11" t="str">
        <f t="shared" si="831"/>
        <v>2000s</v>
      </c>
      <c r="L8898" s="11" t="str">
        <f t="shared" si="832"/>
        <v>Pulse</v>
      </c>
      <c r="M8898" s="18">
        <f t="shared" si="833"/>
        <v>19.444500000000001</v>
      </c>
    </row>
    <row r="8899" spans="1:13">
      <c r="A8899" s="4">
        <v>2008</v>
      </c>
      <c r="B8899" s="5" t="s">
        <v>313</v>
      </c>
      <c r="C8899" s="5" t="s">
        <v>317</v>
      </c>
      <c r="D8899" s="5" t="s">
        <v>18</v>
      </c>
      <c r="E8899" s="5">
        <v>2680</v>
      </c>
      <c r="F8899" s="6">
        <v>332.09</v>
      </c>
      <c r="H8899" s="15" t="str">
        <f t="shared" ref="H8899:H8962" si="834">IF(F8899&lt;1000,"Low",IF(F8899&lt;3000,"Medium","High"))</f>
        <v>Low</v>
      </c>
      <c r="I8899" s="11" t="str">
        <f t="shared" ref="I8899:I8962" si="835">IF(E8899&lt;1000,"Small",IF(E8899&lt;5000,"Medium","Large"))</f>
        <v>Medium</v>
      </c>
      <c r="J8899" s="11" t="str">
        <f t="shared" ref="J8899:J8962" si="836">IF(OR(B8899="Punjab",B8899="Haryana",B8899="Himachal Pradesh",B8899="Jammu and Kashmir",B8899="Uttarakhand",B8899="Delhi",B8899="Chandigarh"),"North",IF(OR(B8899="Tamil Nadu",B8899="Karnataka",B8899="Kerala",B8899="Andhra Pradesh",B8899="Telangana"),"South",IF(OR(B8899="Maharashtra",B8899="Gujarat",B8899="Goa",B8899="Rajasthan"),"West",IF(OR(B8899="West Bengal",B8899="Bihar",B8899="Jharkhand",B8899="Odisha",B8899="Assam",B8899="Sikkim",B8899="Arunachal Pradesh",B8899="Manipur",B8899="Meghalaya",B8899="Mizoram",B8899="Nagaland",B8899="Tripura"),"East","Central"))))</f>
        <v>East</v>
      </c>
      <c r="K8899" s="11" t="str">
        <f t="shared" ref="K8899:K8962" si="837">LEFT(A8899,3)&amp;"0s"</f>
        <v>2000s</v>
      </c>
      <c r="L8899" s="11" t="str">
        <f t="shared" ref="L8899:L8962" si="838">IF(D8899="Rice","Cereal",IF(D8899="Maize","Cereal",IF(D8899="Chickpea","Pulse",IF(D8899="Cotton","Fiber","Other"))))</f>
        <v>Fiber</v>
      </c>
      <c r="M8899" s="18">
        <f t="shared" ref="M8899:M8962" si="839">F8899/E8899</f>
        <v>0.12391417910447761</v>
      </c>
    </row>
    <row r="8900" spans="1:13">
      <c r="A8900" s="4">
        <v>2009</v>
      </c>
      <c r="B8900" s="5" t="s">
        <v>313</v>
      </c>
      <c r="C8900" s="5" t="s">
        <v>317</v>
      </c>
      <c r="D8900" s="5" t="s">
        <v>15</v>
      </c>
      <c r="E8900" s="5">
        <v>672500</v>
      </c>
      <c r="F8900" s="6">
        <v>3050.11</v>
      </c>
      <c r="H8900" s="15" t="str">
        <f t="shared" si="834"/>
        <v>High</v>
      </c>
      <c r="I8900" s="11" t="str">
        <f t="shared" si="835"/>
        <v>Large</v>
      </c>
      <c r="J8900" s="11" t="str">
        <f t="shared" si="836"/>
        <v>East</v>
      </c>
      <c r="K8900" s="11" t="str">
        <f t="shared" si="837"/>
        <v>2000s</v>
      </c>
      <c r="L8900" s="11" t="str">
        <f t="shared" si="838"/>
        <v>Cereal</v>
      </c>
      <c r="M8900" s="18">
        <f t="shared" si="839"/>
        <v>4.5354795539033462E-3</v>
      </c>
    </row>
    <row r="8901" spans="1:13">
      <c r="A8901" s="4">
        <v>2009</v>
      </c>
      <c r="B8901" s="5" t="s">
        <v>313</v>
      </c>
      <c r="C8901" s="5" t="s">
        <v>317</v>
      </c>
      <c r="D8901" s="5" t="s">
        <v>16</v>
      </c>
      <c r="E8901" s="5">
        <v>400</v>
      </c>
      <c r="F8901" s="6">
        <v>2125</v>
      </c>
      <c r="H8901" s="15" t="str">
        <f t="shared" si="834"/>
        <v>Medium</v>
      </c>
      <c r="I8901" s="11" t="str">
        <f t="shared" si="835"/>
        <v>Small</v>
      </c>
      <c r="J8901" s="11" t="str">
        <f t="shared" si="836"/>
        <v>East</v>
      </c>
      <c r="K8901" s="11" t="str">
        <f t="shared" si="837"/>
        <v>2000s</v>
      </c>
      <c r="L8901" s="11" t="str">
        <f t="shared" si="838"/>
        <v>Cereal</v>
      </c>
      <c r="M8901" s="18">
        <f t="shared" si="839"/>
        <v>5.3125</v>
      </c>
    </row>
    <row r="8902" spans="1:13">
      <c r="A8902" s="4">
        <v>2009</v>
      </c>
      <c r="B8902" s="5" t="s">
        <v>313</v>
      </c>
      <c r="C8902" s="5" t="s">
        <v>317</v>
      </c>
      <c r="D8902" s="5" t="s">
        <v>17</v>
      </c>
      <c r="E8902" s="5">
        <v>50</v>
      </c>
      <c r="F8902" s="6">
        <v>600</v>
      </c>
      <c r="H8902" s="15" t="str">
        <f t="shared" si="834"/>
        <v>Low</v>
      </c>
      <c r="I8902" s="11" t="str">
        <f t="shared" si="835"/>
        <v>Small</v>
      </c>
      <c r="J8902" s="11" t="str">
        <f t="shared" si="836"/>
        <v>East</v>
      </c>
      <c r="K8902" s="11" t="str">
        <f t="shared" si="837"/>
        <v>2000s</v>
      </c>
      <c r="L8902" s="11" t="str">
        <f t="shared" si="838"/>
        <v>Pulse</v>
      </c>
      <c r="M8902" s="18">
        <f t="shared" si="839"/>
        <v>12</v>
      </c>
    </row>
    <row r="8903" spans="1:13">
      <c r="A8903" s="4">
        <v>2010</v>
      </c>
      <c r="B8903" s="5" t="s">
        <v>313</v>
      </c>
      <c r="C8903" s="5" t="s">
        <v>317</v>
      </c>
      <c r="D8903" s="5" t="s">
        <v>15</v>
      </c>
      <c r="E8903" s="5">
        <v>562860</v>
      </c>
      <c r="F8903" s="6">
        <v>2959.78</v>
      </c>
      <c r="H8903" s="15" t="str">
        <f t="shared" si="834"/>
        <v>Medium</v>
      </c>
      <c r="I8903" s="11" t="str">
        <f t="shared" si="835"/>
        <v>Large</v>
      </c>
      <c r="J8903" s="11" t="str">
        <f t="shared" si="836"/>
        <v>East</v>
      </c>
      <c r="K8903" s="11" t="str">
        <f t="shared" si="837"/>
        <v>2010s</v>
      </c>
      <c r="L8903" s="11" t="str">
        <f t="shared" si="838"/>
        <v>Cereal</v>
      </c>
      <c r="M8903" s="18">
        <f t="shared" si="839"/>
        <v>5.2584656930675482E-3</v>
      </c>
    </row>
    <row r="8904" spans="1:13">
      <c r="A8904" s="4">
        <v>2010</v>
      </c>
      <c r="B8904" s="5" t="s">
        <v>313</v>
      </c>
      <c r="C8904" s="5" t="s">
        <v>317</v>
      </c>
      <c r="D8904" s="5" t="s">
        <v>16</v>
      </c>
      <c r="E8904" s="5">
        <v>380</v>
      </c>
      <c r="F8904" s="6">
        <v>2052.63</v>
      </c>
      <c r="H8904" s="15" t="str">
        <f t="shared" si="834"/>
        <v>Medium</v>
      </c>
      <c r="I8904" s="11" t="str">
        <f t="shared" si="835"/>
        <v>Small</v>
      </c>
      <c r="J8904" s="11" t="str">
        <f t="shared" si="836"/>
        <v>East</v>
      </c>
      <c r="K8904" s="11" t="str">
        <f t="shared" si="837"/>
        <v>2010s</v>
      </c>
      <c r="L8904" s="11" t="str">
        <f t="shared" si="838"/>
        <v>Cereal</v>
      </c>
      <c r="M8904" s="18">
        <f t="shared" si="839"/>
        <v>5.4016578947368421</v>
      </c>
    </row>
    <row r="8905" spans="1:13">
      <c r="A8905" s="4">
        <v>2010</v>
      </c>
      <c r="B8905" s="5" t="s">
        <v>313</v>
      </c>
      <c r="C8905" s="5" t="s">
        <v>317</v>
      </c>
      <c r="D8905" s="5" t="s">
        <v>17</v>
      </c>
      <c r="E8905" s="5">
        <v>60</v>
      </c>
      <c r="F8905" s="6">
        <v>1666.67</v>
      </c>
      <c r="H8905" s="15" t="str">
        <f t="shared" si="834"/>
        <v>Medium</v>
      </c>
      <c r="I8905" s="11" t="str">
        <f t="shared" si="835"/>
        <v>Small</v>
      </c>
      <c r="J8905" s="11" t="str">
        <f t="shared" si="836"/>
        <v>East</v>
      </c>
      <c r="K8905" s="11" t="str">
        <f t="shared" si="837"/>
        <v>2010s</v>
      </c>
      <c r="L8905" s="11" t="str">
        <f t="shared" si="838"/>
        <v>Pulse</v>
      </c>
      <c r="M8905" s="18">
        <f t="shared" si="839"/>
        <v>27.777833333333334</v>
      </c>
    </row>
    <row r="8906" spans="1:13">
      <c r="A8906" s="4">
        <v>2011</v>
      </c>
      <c r="B8906" s="5" t="s">
        <v>313</v>
      </c>
      <c r="C8906" s="5" t="s">
        <v>317</v>
      </c>
      <c r="D8906" s="5" t="s">
        <v>15</v>
      </c>
      <c r="E8906" s="5">
        <v>592800</v>
      </c>
      <c r="F8906" s="6">
        <v>2950.94</v>
      </c>
      <c r="H8906" s="15" t="str">
        <f t="shared" si="834"/>
        <v>Medium</v>
      </c>
      <c r="I8906" s="11" t="str">
        <f t="shared" si="835"/>
        <v>Large</v>
      </c>
      <c r="J8906" s="11" t="str">
        <f t="shared" si="836"/>
        <v>East</v>
      </c>
      <c r="K8906" s="11" t="str">
        <f t="shared" si="837"/>
        <v>2010s</v>
      </c>
      <c r="L8906" s="11" t="str">
        <f t="shared" si="838"/>
        <v>Cereal</v>
      </c>
      <c r="M8906" s="18">
        <f t="shared" si="839"/>
        <v>4.9779689608636978E-3</v>
      </c>
    </row>
    <row r="8907" spans="1:13">
      <c r="A8907" s="4">
        <v>2011</v>
      </c>
      <c r="B8907" s="5" t="s">
        <v>313</v>
      </c>
      <c r="C8907" s="5" t="s">
        <v>317</v>
      </c>
      <c r="D8907" s="5" t="s">
        <v>16</v>
      </c>
      <c r="E8907" s="5">
        <v>500</v>
      </c>
      <c r="F8907" s="6">
        <v>2100</v>
      </c>
      <c r="H8907" s="15" t="str">
        <f t="shared" si="834"/>
        <v>Medium</v>
      </c>
      <c r="I8907" s="11" t="str">
        <f t="shared" si="835"/>
        <v>Small</v>
      </c>
      <c r="J8907" s="11" t="str">
        <f t="shared" si="836"/>
        <v>East</v>
      </c>
      <c r="K8907" s="11" t="str">
        <f t="shared" si="837"/>
        <v>2010s</v>
      </c>
      <c r="L8907" s="11" t="str">
        <f t="shared" si="838"/>
        <v>Cereal</v>
      </c>
      <c r="M8907" s="18">
        <f t="shared" si="839"/>
        <v>4.2</v>
      </c>
    </row>
    <row r="8908" spans="1:13">
      <c r="A8908" s="4">
        <v>2011</v>
      </c>
      <c r="B8908" s="5" t="s">
        <v>313</v>
      </c>
      <c r="C8908" s="5" t="s">
        <v>317</v>
      </c>
      <c r="D8908" s="5" t="s">
        <v>17</v>
      </c>
      <c r="E8908" s="5">
        <v>80</v>
      </c>
      <c r="F8908" s="6">
        <v>1000</v>
      </c>
      <c r="H8908" s="15" t="str">
        <f t="shared" si="834"/>
        <v>Medium</v>
      </c>
      <c r="I8908" s="11" t="str">
        <f t="shared" si="835"/>
        <v>Small</v>
      </c>
      <c r="J8908" s="11" t="str">
        <f t="shared" si="836"/>
        <v>East</v>
      </c>
      <c r="K8908" s="11" t="str">
        <f t="shared" si="837"/>
        <v>2010s</v>
      </c>
      <c r="L8908" s="11" t="str">
        <f t="shared" si="838"/>
        <v>Pulse</v>
      </c>
      <c r="M8908" s="18">
        <f t="shared" si="839"/>
        <v>12.5</v>
      </c>
    </row>
    <row r="8909" spans="1:13">
      <c r="A8909" s="4">
        <v>2012</v>
      </c>
      <c r="B8909" s="5" t="s">
        <v>313</v>
      </c>
      <c r="C8909" s="5" t="s">
        <v>317</v>
      </c>
      <c r="D8909" s="5" t="s">
        <v>15</v>
      </c>
      <c r="E8909" s="5">
        <v>593420</v>
      </c>
      <c r="F8909" s="6">
        <v>3239.63</v>
      </c>
      <c r="H8909" s="15" t="str">
        <f t="shared" si="834"/>
        <v>High</v>
      </c>
      <c r="I8909" s="11" t="str">
        <f t="shared" si="835"/>
        <v>Large</v>
      </c>
      <c r="J8909" s="11" t="str">
        <f t="shared" si="836"/>
        <v>East</v>
      </c>
      <c r="K8909" s="11" t="str">
        <f t="shared" si="837"/>
        <v>2010s</v>
      </c>
      <c r="L8909" s="11" t="str">
        <f t="shared" si="838"/>
        <v>Cereal</v>
      </c>
      <c r="M8909" s="18">
        <f t="shared" si="839"/>
        <v>5.4592531427993668E-3</v>
      </c>
    </row>
    <row r="8910" spans="1:13">
      <c r="A8910" s="4">
        <v>2012</v>
      </c>
      <c r="B8910" s="5" t="s">
        <v>313</v>
      </c>
      <c r="C8910" s="5" t="s">
        <v>317</v>
      </c>
      <c r="D8910" s="5" t="s">
        <v>16</v>
      </c>
      <c r="E8910" s="5">
        <v>560</v>
      </c>
      <c r="F8910" s="6">
        <v>2089.29</v>
      </c>
      <c r="H8910" s="15" t="str">
        <f t="shared" si="834"/>
        <v>Medium</v>
      </c>
      <c r="I8910" s="11" t="str">
        <f t="shared" si="835"/>
        <v>Small</v>
      </c>
      <c r="J8910" s="11" t="str">
        <f t="shared" si="836"/>
        <v>East</v>
      </c>
      <c r="K8910" s="11" t="str">
        <f t="shared" si="837"/>
        <v>2010s</v>
      </c>
      <c r="L8910" s="11" t="str">
        <f t="shared" si="838"/>
        <v>Cereal</v>
      </c>
      <c r="M8910" s="18">
        <f t="shared" si="839"/>
        <v>3.7308749999999997</v>
      </c>
    </row>
    <row r="8911" spans="1:13">
      <c r="A8911" s="4">
        <v>2012</v>
      </c>
      <c r="B8911" s="5" t="s">
        <v>313</v>
      </c>
      <c r="C8911" s="5" t="s">
        <v>317</v>
      </c>
      <c r="D8911" s="5" t="s">
        <v>17</v>
      </c>
      <c r="E8911" s="5">
        <v>180</v>
      </c>
      <c r="F8911" s="6">
        <v>1611.11</v>
      </c>
      <c r="H8911" s="15" t="str">
        <f t="shared" si="834"/>
        <v>Medium</v>
      </c>
      <c r="I8911" s="11" t="str">
        <f t="shared" si="835"/>
        <v>Small</v>
      </c>
      <c r="J8911" s="11" t="str">
        <f t="shared" si="836"/>
        <v>East</v>
      </c>
      <c r="K8911" s="11" t="str">
        <f t="shared" si="837"/>
        <v>2010s</v>
      </c>
      <c r="L8911" s="11" t="str">
        <f t="shared" si="838"/>
        <v>Pulse</v>
      </c>
      <c r="M8911" s="18">
        <f t="shared" si="839"/>
        <v>8.95061111111111</v>
      </c>
    </row>
    <row r="8912" spans="1:13">
      <c r="A8912" s="4">
        <v>2013</v>
      </c>
      <c r="B8912" s="5" t="s">
        <v>313</v>
      </c>
      <c r="C8912" s="5" t="s">
        <v>317</v>
      </c>
      <c r="D8912" s="5" t="s">
        <v>15</v>
      </c>
      <c r="E8912" s="5">
        <v>604190</v>
      </c>
      <c r="F8912" s="6">
        <v>3337.72</v>
      </c>
      <c r="H8912" s="15" t="str">
        <f t="shared" si="834"/>
        <v>High</v>
      </c>
      <c r="I8912" s="11" t="str">
        <f t="shared" si="835"/>
        <v>Large</v>
      </c>
      <c r="J8912" s="11" t="str">
        <f t="shared" si="836"/>
        <v>East</v>
      </c>
      <c r="K8912" s="11" t="str">
        <f t="shared" si="837"/>
        <v>2010s</v>
      </c>
      <c r="L8912" s="11" t="str">
        <f t="shared" si="838"/>
        <v>Cereal</v>
      </c>
      <c r="M8912" s="18">
        <f t="shared" si="839"/>
        <v>5.5242887171254073E-3</v>
      </c>
    </row>
    <row r="8913" spans="1:13">
      <c r="A8913" s="4">
        <v>2013</v>
      </c>
      <c r="B8913" s="5" t="s">
        <v>313</v>
      </c>
      <c r="C8913" s="5" t="s">
        <v>317</v>
      </c>
      <c r="D8913" s="5" t="s">
        <v>16</v>
      </c>
      <c r="E8913" s="5">
        <v>560</v>
      </c>
      <c r="F8913" s="6">
        <v>2107.14</v>
      </c>
      <c r="H8913" s="15" t="str">
        <f t="shared" si="834"/>
        <v>Medium</v>
      </c>
      <c r="I8913" s="11" t="str">
        <f t="shared" si="835"/>
        <v>Small</v>
      </c>
      <c r="J8913" s="11" t="str">
        <f t="shared" si="836"/>
        <v>East</v>
      </c>
      <c r="K8913" s="11" t="str">
        <f t="shared" si="837"/>
        <v>2010s</v>
      </c>
      <c r="L8913" s="11" t="str">
        <f t="shared" si="838"/>
        <v>Cereal</v>
      </c>
      <c r="M8913" s="18">
        <f t="shared" si="839"/>
        <v>3.7627499999999996</v>
      </c>
    </row>
    <row r="8914" spans="1:13">
      <c r="A8914" s="4">
        <v>2013</v>
      </c>
      <c r="B8914" s="5" t="s">
        <v>313</v>
      </c>
      <c r="C8914" s="5" t="s">
        <v>317</v>
      </c>
      <c r="D8914" s="5" t="s">
        <v>17</v>
      </c>
      <c r="E8914" s="5">
        <v>150</v>
      </c>
      <c r="F8914" s="6">
        <v>1200</v>
      </c>
      <c r="H8914" s="15" t="str">
        <f t="shared" si="834"/>
        <v>Medium</v>
      </c>
      <c r="I8914" s="11" t="str">
        <f t="shared" si="835"/>
        <v>Small</v>
      </c>
      <c r="J8914" s="11" t="str">
        <f t="shared" si="836"/>
        <v>East</v>
      </c>
      <c r="K8914" s="11" t="str">
        <f t="shared" si="837"/>
        <v>2010s</v>
      </c>
      <c r="L8914" s="11" t="str">
        <f t="shared" si="838"/>
        <v>Pulse</v>
      </c>
      <c r="M8914" s="18">
        <f t="shared" si="839"/>
        <v>8</v>
      </c>
    </row>
    <row r="8915" spans="1:13">
      <c r="A8915" s="4">
        <v>2014</v>
      </c>
      <c r="B8915" s="5" t="s">
        <v>313</v>
      </c>
      <c r="C8915" s="5" t="s">
        <v>317</v>
      </c>
      <c r="D8915" s="5" t="s">
        <v>15</v>
      </c>
      <c r="E8915" s="5">
        <v>583280</v>
      </c>
      <c r="F8915" s="6">
        <v>3250.63</v>
      </c>
      <c r="H8915" s="15" t="str">
        <f t="shared" si="834"/>
        <v>High</v>
      </c>
      <c r="I8915" s="11" t="str">
        <f t="shared" si="835"/>
        <v>Large</v>
      </c>
      <c r="J8915" s="11" t="str">
        <f t="shared" si="836"/>
        <v>East</v>
      </c>
      <c r="K8915" s="11" t="str">
        <f t="shared" si="837"/>
        <v>2010s</v>
      </c>
      <c r="L8915" s="11" t="str">
        <f t="shared" si="838"/>
        <v>Cereal</v>
      </c>
      <c r="M8915" s="18">
        <f t="shared" si="839"/>
        <v>5.5730181045124125E-3</v>
      </c>
    </row>
    <row r="8916" spans="1:13">
      <c r="A8916" s="4">
        <v>2014</v>
      </c>
      <c r="B8916" s="5" t="s">
        <v>313</v>
      </c>
      <c r="C8916" s="5" t="s">
        <v>317</v>
      </c>
      <c r="D8916" s="5" t="s">
        <v>16</v>
      </c>
      <c r="E8916" s="5">
        <v>560</v>
      </c>
      <c r="F8916" s="6">
        <v>2142.86</v>
      </c>
      <c r="H8916" s="15" t="str">
        <f t="shared" si="834"/>
        <v>Medium</v>
      </c>
      <c r="I8916" s="11" t="str">
        <f t="shared" si="835"/>
        <v>Small</v>
      </c>
      <c r="J8916" s="11" t="str">
        <f t="shared" si="836"/>
        <v>East</v>
      </c>
      <c r="K8916" s="11" t="str">
        <f t="shared" si="837"/>
        <v>2010s</v>
      </c>
      <c r="L8916" s="11" t="str">
        <f t="shared" si="838"/>
        <v>Cereal</v>
      </c>
      <c r="M8916" s="18">
        <f t="shared" si="839"/>
        <v>3.8265357142857144</v>
      </c>
    </row>
    <row r="8917" spans="1:13">
      <c r="A8917" s="4">
        <v>2014</v>
      </c>
      <c r="B8917" s="5" t="s">
        <v>313</v>
      </c>
      <c r="C8917" s="5" t="s">
        <v>317</v>
      </c>
      <c r="D8917" s="5" t="s">
        <v>17</v>
      </c>
      <c r="E8917" s="5">
        <v>120</v>
      </c>
      <c r="F8917" s="6">
        <v>1250</v>
      </c>
      <c r="H8917" s="15" t="str">
        <f t="shared" si="834"/>
        <v>Medium</v>
      </c>
      <c r="I8917" s="11" t="str">
        <f t="shared" si="835"/>
        <v>Small</v>
      </c>
      <c r="J8917" s="11" t="str">
        <f t="shared" si="836"/>
        <v>East</v>
      </c>
      <c r="K8917" s="11" t="str">
        <f t="shared" si="837"/>
        <v>2010s</v>
      </c>
      <c r="L8917" s="11" t="str">
        <f t="shared" si="838"/>
        <v>Pulse</v>
      </c>
      <c r="M8917" s="18">
        <f t="shared" si="839"/>
        <v>10.416666666666666</v>
      </c>
    </row>
    <row r="8918" spans="1:13">
      <c r="A8918" s="4">
        <v>2015</v>
      </c>
      <c r="B8918" s="5" t="s">
        <v>313</v>
      </c>
      <c r="C8918" s="5" t="s">
        <v>317</v>
      </c>
      <c r="D8918" s="5" t="s">
        <v>15</v>
      </c>
      <c r="E8918" s="5">
        <v>578470</v>
      </c>
      <c r="F8918" s="6">
        <v>3369.98</v>
      </c>
      <c r="H8918" s="15" t="str">
        <f t="shared" si="834"/>
        <v>High</v>
      </c>
      <c r="I8918" s="11" t="str">
        <f t="shared" si="835"/>
        <v>Large</v>
      </c>
      <c r="J8918" s="11" t="str">
        <f t="shared" si="836"/>
        <v>East</v>
      </c>
      <c r="K8918" s="11" t="str">
        <f t="shared" si="837"/>
        <v>2010s</v>
      </c>
      <c r="L8918" s="11" t="str">
        <f t="shared" si="838"/>
        <v>Cereal</v>
      </c>
      <c r="M8918" s="18">
        <f t="shared" si="839"/>
        <v>5.8256780818365687E-3</v>
      </c>
    </row>
    <row r="8919" spans="1:13">
      <c r="A8919" s="4">
        <v>2015</v>
      </c>
      <c r="B8919" s="5" t="s">
        <v>313</v>
      </c>
      <c r="C8919" s="5" t="s">
        <v>317</v>
      </c>
      <c r="D8919" s="5" t="s">
        <v>16</v>
      </c>
      <c r="E8919" s="5">
        <v>570</v>
      </c>
      <c r="F8919" s="6">
        <v>2157.89</v>
      </c>
      <c r="H8919" s="15" t="str">
        <f t="shared" si="834"/>
        <v>Medium</v>
      </c>
      <c r="I8919" s="11" t="str">
        <f t="shared" si="835"/>
        <v>Small</v>
      </c>
      <c r="J8919" s="11" t="str">
        <f t="shared" si="836"/>
        <v>East</v>
      </c>
      <c r="K8919" s="11" t="str">
        <f t="shared" si="837"/>
        <v>2010s</v>
      </c>
      <c r="L8919" s="11" t="str">
        <f t="shared" si="838"/>
        <v>Cereal</v>
      </c>
      <c r="M8919" s="18">
        <f t="shared" si="839"/>
        <v>3.7857719298245613</v>
      </c>
    </row>
    <row r="8920" spans="1:13">
      <c r="A8920" s="4">
        <v>2015</v>
      </c>
      <c r="B8920" s="5" t="s">
        <v>313</v>
      </c>
      <c r="C8920" s="5" t="s">
        <v>317</v>
      </c>
      <c r="D8920" s="5" t="s">
        <v>17</v>
      </c>
      <c r="E8920" s="5">
        <v>120</v>
      </c>
      <c r="F8920" s="6">
        <v>833.33</v>
      </c>
      <c r="H8920" s="15" t="str">
        <f t="shared" si="834"/>
        <v>Low</v>
      </c>
      <c r="I8920" s="11" t="str">
        <f t="shared" si="835"/>
        <v>Small</v>
      </c>
      <c r="J8920" s="11" t="str">
        <f t="shared" si="836"/>
        <v>East</v>
      </c>
      <c r="K8920" s="11" t="str">
        <f t="shared" si="837"/>
        <v>2010s</v>
      </c>
      <c r="L8920" s="11" t="str">
        <f t="shared" si="838"/>
        <v>Pulse</v>
      </c>
      <c r="M8920" s="18">
        <f t="shared" si="839"/>
        <v>6.9444166666666671</v>
      </c>
    </row>
    <row r="8921" spans="1:13">
      <c r="A8921" s="4">
        <v>2016</v>
      </c>
      <c r="B8921" s="5" t="s">
        <v>313</v>
      </c>
      <c r="C8921" s="5" t="s">
        <v>317</v>
      </c>
      <c r="D8921" s="5" t="s">
        <v>15</v>
      </c>
      <c r="E8921" s="5">
        <v>493440</v>
      </c>
      <c r="F8921" s="6">
        <v>3069.16</v>
      </c>
      <c r="H8921" s="15" t="str">
        <f t="shared" si="834"/>
        <v>High</v>
      </c>
      <c r="I8921" s="11" t="str">
        <f t="shared" si="835"/>
        <v>Large</v>
      </c>
      <c r="J8921" s="11" t="str">
        <f t="shared" si="836"/>
        <v>East</v>
      </c>
      <c r="K8921" s="11" t="str">
        <f t="shared" si="837"/>
        <v>2010s</v>
      </c>
      <c r="L8921" s="11" t="str">
        <f t="shared" si="838"/>
        <v>Cereal</v>
      </c>
      <c r="M8921" s="18">
        <f t="shared" si="839"/>
        <v>6.2199254215304792E-3</v>
      </c>
    </row>
    <row r="8922" spans="1:13">
      <c r="A8922" s="4">
        <v>2016</v>
      </c>
      <c r="B8922" s="5" t="s">
        <v>313</v>
      </c>
      <c r="C8922" s="5" t="s">
        <v>317</v>
      </c>
      <c r="D8922" s="5" t="s">
        <v>16</v>
      </c>
      <c r="E8922" s="5">
        <v>680</v>
      </c>
      <c r="F8922" s="6">
        <v>2149.12</v>
      </c>
      <c r="H8922" s="15" t="str">
        <f t="shared" si="834"/>
        <v>Medium</v>
      </c>
      <c r="I8922" s="11" t="str">
        <f t="shared" si="835"/>
        <v>Small</v>
      </c>
      <c r="J8922" s="11" t="str">
        <f t="shared" si="836"/>
        <v>East</v>
      </c>
      <c r="K8922" s="11" t="str">
        <f t="shared" si="837"/>
        <v>2010s</v>
      </c>
      <c r="L8922" s="11" t="str">
        <f t="shared" si="838"/>
        <v>Cereal</v>
      </c>
      <c r="M8922" s="18">
        <f t="shared" si="839"/>
        <v>3.1604705882352939</v>
      </c>
    </row>
    <row r="8923" spans="1:13">
      <c r="A8923" s="4">
        <v>2016</v>
      </c>
      <c r="B8923" s="5" t="s">
        <v>313</v>
      </c>
      <c r="C8923" s="5" t="s">
        <v>317</v>
      </c>
      <c r="D8923" s="5" t="s">
        <v>17</v>
      </c>
      <c r="E8923" s="5">
        <v>190</v>
      </c>
      <c r="F8923" s="6">
        <v>1260.42</v>
      </c>
      <c r="H8923" s="15" t="str">
        <f t="shared" si="834"/>
        <v>Medium</v>
      </c>
      <c r="I8923" s="11" t="str">
        <f t="shared" si="835"/>
        <v>Small</v>
      </c>
      <c r="J8923" s="11" t="str">
        <f t="shared" si="836"/>
        <v>East</v>
      </c>
      <c r="K8923" s="11" t="str">
        <f t="shared" si="837"/>
        <v>2010s</v>
      </c>
      <c r="L8923" s="11" t="str">
        <f t="shared" si="838"/>
        <v>Pulse</v>
      </c>
      <c r="M8923" s="18">
        <f t="shared" si="839"/>
        <v>6.6337894736842111</v>
      </c>
    </row>
    <row r="8924" spans="1:13">
      <c r="A8924" s="4">
        <v>2017</v>
      </c>
      <c r="B8924" s="5" t="s">
        <v>313</v>
      </c>
      <c r="C8924" s="5" t="s">
        <v>317</v>
      </c>
      <c r="D8924" s="5" t="s">
        <v>15</v>
      </c>
      <c r="E8924" s="5">
        <v>520610</v>
      </c>
      <c r="F8924" s="6">
        <v>3068.36</v>
      </c>
      <c r="H8924" s="15" t="str">
        <f t="shared" si="834"/>
        <v>High</v>
      </c>
      <c r="I8924" s="11" t="str">
        <f t="shared" si="835"/>
        <v>Large</v>
      </c>
      <c r="J8924" s="11" t="str">
        <f t="shared" si="836"/>
        <v>East</v>
      </c>
      <c r="K8924" s="11" t="str">
        <f t="shared" si="837"/>
        <v>2010s</v>
      </c>
      <c r="L8924" s="11" t="str">
        <f t="shared" si="838"/>
        <v>Cereal</v>
      </c>
      <c r="M8924" s="18">
        <f t="shared" si="839"/>
        <v>5.8937784522003038E-3</v>
      </c>
    </row>
    <row r="8925" spans="1:13">
      <c r="A8925" s="4">
        <v>2017</v>
      </c>
      <c r="B8925" s="5" t="s">
        <v>313</v>
      </c>
      <c r="C8925" s="5" t="s">
        <v>317</v>
      </c>
      <c r="D8925" s="5" t="s">
        <v>16</v>
      </c>
      <c r="E8925" s="5">
        <v>120</v>
      </c>
      <c r="F8925" s="6">
        <v>2169.4899999999998</v>
      </c>
      <c r="H8925" s="15" t="str">
        <f t="shared" si="834"/>
        <v>Medium</v>
      </c>
      <c r="I8925" s="11" t="str">
        <f t="shared" si="835"/>
        <v>Small</v>
      </c>
      <c r="J8925" s="11" t="str">
        <f t="shared" si="836"/>
        <v>East</v>
      </c>
      <c r="K8925" s="11" t="str">
        <f t="shared" si="837"/>
        <v>2010s</v>
      </c>
      <c r="L8925" s="11" t="str">
        <f t="shared" si="838"/>
        <v>Cereal</v>
      </c>
      <c r="M8925" s="18">
        <f t="shared" si="839"/>
        <v>18.079083333333333</v>
      </c>
    </row>
    <row r="8926" spans="1:13">
      <c r="A8926" s="4">
        <v>2017</v>
      </c>
      <c r="B8926" s="5" t="s">
        <v>313</v>
      </c>
      <c r="C8926" s="5" t="s">
        <v>317</v>
      </c>
      <c r="D8926" s="5" t="s">
        <v>17</v>
      </c>
      <c r="E8926" s="5">
        <v>1330</v>
      </c>
      <c r="F8926" s="6">
        <v>1294.6500000000001</v>
      </c>
      <c r="H8926" s="15" t="str">
        <f t="shared" si="834"/>
        <v>Medium</v>
      </c>
      <c r="I8926" s="11" t="str">
        <f t="shared" si="835"/>
        <v>Medium</v>
      </c>
      <c r="J8926" s="11" t="str">
        <f t="shared" si="836"/>
        <v>East</v>
      </c>
      <c r="K8926" s="11" t="str">
        <f t="shared" si="837"/>
        <v>2010s</v>
      </c>
      <c r="L8926" s="11" t="str">
        <f t="shared" si="838"/>
        <v>Pulse</v>
      </c>
      <c r="M8926" s="18">
        <f t="shared" si="839"/>
        <v>0.97342105263157896</v>
      </c>
    </row>
    <row r="8927" spans="1:13">
      <c r="A8927" s="4">
        <v>2008</v>
      </c>
      <c r="B8927" s="5" t="s">
        <v>313</v>
      </c>
      <c r="C8927" s="5" t="s">
        <v>318</v>
      </c>
      <c r="D8927" s="5" t="s">
        <v>15</v>
      </c>
      <c r="E8927" s="5">
        <v>393900</v>
      </c>
      <c r="F8927" s="6">
        <v>3077.94</v>
      </c>
      <c r="H8927" s="15" t="str">
        <f t="shared" si="834"/>
        <v>High</v>
      </c>
      <c r="I8927" s="11" t="str">
        <f t="shared" si="835"/>
        <v>Large</v>
      </c>
      <c r="J8927" s="11" t="str">
        <f t="shared" si="836"/>
        <v>East</v>
      </c>
      <c r="K8927" s="11" t="str">
        <f t="shared" si="837"/>
        <v>2000s</v>
      </c>
      <c r="L8927" s="11" t="str">
        <f t="shared" si="838"/>
        <v>Cereal</v>
      </c>
      <c r="M8927" s="18">
        <f t="shared" si="839"/>
        <v>7.8140137090632143E-3</v>
      </c>
    </row>
    <row r="8928" spans="1:13">
      <c r="A8928" s="4">
        <v>2008</v>
      </c>
      <c r="B8928" s="5" t="s">
        <v>313</v>
      </c>
      <c r="C8928" s="5" t="s">
        <v>318</v>
      </c>
      <c r="D8928" s="5" t="s">
        <v>16</v>
      </c>
      <c r="E8928" s="5">
        <v>460</v>
      </c>
      <c r="F8928" s="6">
        <v>1543.48</v>
      </c>
      <c r="H8928" s="15" t="str">
        <f t="shared" si="834"/>
        <v>Medium</v>
      </c>
      <c r="I8928" s="11" t="str">
        <f t="shared" si="835"/>
        <v>Small</v>
      </c>
      <c r="J8928" s="11" t="str">
        <f t="shared" si="836"/>
        <v>East</v>
      </c>
      <c r="K8928" s="11" t="str">
        <f t="shared" si="837"/>
        <v>2000s</v>
      </c>
      <c r="L8928" s="11" t="str">
        <f t="shared" si="838"/>
        <v>Cereal</v>
      </c>
      <c r="M8928" s="18">
        <f t="shared" si="839"/>
        <v>3.3553913043478261</v>
      </c>
    </row>
    <row r="8929" spans="1:13">
      <c r="A8929" s="4">
        <v>2008</v>
      </c>
      <c r="B8929" s="5" t="s">
        <v>313</v>
      </c>
      <c r="C8929" s="5" t="s">
        <v>318</v>
      </c>
      <c r="D8929" s="5" t="s">
        <v>17</v>
      </c>
      <c r="E8929" s="5">
        <v>9430</v>
      </c>
      <c r="F8929" s="6">
        <v>1196.18</v>
      </c>
      <c r="H8929" s="15" t="str">
        <f t="shared" si="834"/>
        <v>Medium</v>
      </c>
      <c r="I8929" s="11" t="str">
        <f t="shared" si="835"/>
        <v>Large</v>
      </c>
      <c r="J8929" s="11" t="str">
        <f t="shared" si="836"/>
        <v>East</v>
      </c>
      <c r="K8929" s="11" t="str">
        <f t="shared" si="837"/>
        <v>2000s</v>
      </c>
      <c r="L8929" s="11" t="str">
        <f t="shared" si="838"/>
        <v>Pulse</v>
      </c>
      <c r="M8929" s="18">
        <f t="shared" si="839"/>
        <v>0.12684835630965005</v>
      </c>
    </row>
    <row r="8930" spans="1:13">
      <c r="A8930" s="4">
        <v>2008</v>
      </c>
      <c r="B8930" s="5" t="s">
        <v>313</v>
      </c>
      <c r="C8930" s="5" t="s">
        <v>318</v>
      </c>
      <c r="D8930" s="5" t="s">
        <v>18</v>
      </c>
      <c r="E8930" s="5">
        <v>380</v>
      </c>
      <c r="F8930" s="6">
        <v>236.84</v>
      </c>
      <c r="H8930" s="15" t="str">
        <f t="shared" si="834"/>
        <v>Low</v>
      </c>
      <c r="I8930" s="11" t="str">
        <f t="shared" si="835"/>
        <v>Small</v>
      </c>
      <c r="J8930" s="11" t="str">
        <f t="shared" si="836"/>
        <v>East</v>
      </c>
      <c r="K8930" s="11" t="str">
        <f t="shared" si="837"/>
        <v>2000s</v>
      </c>
      <c r="L8930" s="11" t="str">
        <f t="shared" si="838"/>
        <v>Fiber</v>
      </c>
      <c r="M8930" s="18">
        <f t="shared" si="839"/>
        <v>0.62326315789473685</v>
      </c>
    </row>
    <row r="8931" spans="1:13">
      <c r="A8931" s="4">
        <v>2009</v>
      </c>
      <c r="B8931" s="5" t="s">
        <v>313</v>
      </c>
      <c r="C8931" s="5" t="s">
        <v>318</v>
      </c>
      <c r="D8931" s="5" t="s">
        <v>15</v>
      </c>
      <c r="E8931" s="5">
        <v>357600</v>
      </c>
      <c r="F8931" s="6">
        <v>2685.96</v>
      </c>
      <c r="H8931" s="15" t="str">
        <f t="shared" si="834"/>
        <v>Medium</v>
      </c>
      <c r="I8931" s="11" t="str">
        <f t="shared" si="835"/>
        <v>Large</v>
      </c>
      <c r="J8931" s="11" t="str">
        <f t="shared" si="836"/>
        <v>East</v>
      </c>
      <c r="K8931" s="11" t="str">
        <f t="shared" si="837"/>
        <v>2000s</v>
      </c>
      <c r="L8931" s="11" t="str">
        <f t="shared" si="838"/>
        <v>Cereal</v>
      </c>
      <c r="M8931" s="18">
        <f t="shared" si="839"/>
        <v>7.5110738255033558E-3</v>
      </c>
    </row>
    <row r="8932" spans="1:13">
      <c r="A8932" s="4">
        <v>2009</v>
      </c>
      <c r="B8932" s="5" t="s">
        <v>313</v>
      </c>
      <c r="C8932" s="5" t="s">
        <v>318</v>
      </c>
      <c r="D8932" s="5" t="s">
        <v>16</v>
      </c>
      <c r="E8932" s="5">
        <v>610</v>
      </c>
      <c r="F8932" s="6">
        <v>1360.66</v>
      </c>
      <c r="H8932" s="15" t="str">
        <f t="shared" si="834"/>
        <v>Medium</v>
      </c>
      <c r="I8932" s="11" t="str">
        <f t="shared" si="835"/>
        <v>Small</v>
      </c>
      <c r="J8932" s="11" t="str">
        <f t="shared" si="836"/>
        <v>East</v>
      </c>
      <c r="K8932" s="11" t="str">
        <f t="shared" si="837"/>
        <v>2000s</v>
      </c>
      <c r="L8932" s="11" t="str">
        <f t="shared" si="838"/>
        <v>Cereal</v>
      </c>
      <c r="M8932" s="18">
        <f t="shared" si="839"/>
        <v>2.2305901639344263</v>
      </c>
    </row>
    <row r="8933" spans="1:13">
      <c r="A8933" s="4">
        <v>2009</v>
      </c>
      <c r="B8933" s="5" t="s">
        <v>313</v>
      </c>
      <c r="C8933" s="5" t="s">
        <v>318</v>
      </c>
      <c r="D8933" s="5" t="s">
        <v>17</v>
      </c>
      <c r="E8933" s="5">
        <v>8540</v>
      </c>
      <c r="F8933" s="6">
        <v>1081.97</v>
      </c>
      <c r="H8933" s="15" t="str">
        <f t="shared" si="834"/>
        <v>Medium</v>
      </c>
      <c r="I8933" s="11" t="str">
        <f t="shared" si="835"/>
        <v>Large</v>
      </c>
      <c r="J8933" s="11" t="str">
        <f t="shared" si="836"/>
        <v>East</v>
      </c>
      <c r="K8933" s="11" t="str">
        <f t="shared" si="837"/>
        <v>2000s</v>
      </c>
      <c r="L8933" s="11" t="str">
        <f t="shared" si="838"/>
        <v>Pulse</v>
      </c>
      <c r="M8933" s="18">
        <f t="shared" si="839"/>
        <v>0.1266943793911007</v>
      </c>
    </row>
    <row r="8934" spans="1:13">
      <c r="A8934" s="4">
        <v>2010</v>
      </c>
      <c r="B8934" s="5" t="s">
        <v>313</v>
      </c>
      <c r="C8934" s="5" t="s">
        <v>318</v>
      </c>
      <c r="D8934" s="5" t="s">
        <v>15</v>
      </c>
      <c r="E8934" s="5">
        <v>249030</v>
      </c>
      <c r="F8934" s="6">
        <v>3003.45</v>
      </c>
      <c r="H8934" s="15" t="str">
        <f t="shared" si="834"/>
        <v>High</v>
      </c>
      <c r="I8934" s="11" t="str">
        <f t="shared" si="835"/>
        <v>Large</v>
      </c>
      <c r="J8934" s="11" t="str">
        <f t="shared" si="836"/>
        <v>East</v>
      </c>
      <c r="K8934" s="11" t="str">
        <f t="shared" si="837"/>
        <v>2010s</v>
      </c>
      <c r="L8934" s="11" t="str">
        <f t="shared" si="838"/>
        <v>Cereal</v>
      </c>
      <c r="M8934" s="18">
        <f t="shared" si="839"/>
        <v>1.2060595109023008E-2</v>
      </c>
    </row>
    <row r="8935" spans="1:13">
      <c r="A8935" s="4">
        <v>2010</v>
      </c>
      <c r="B8935" s="5" t="s">
        <v>313</v>
      </c>
      <c r="C8935" s="5" t="s">
        <v>318</v>
      </c>
      <c r="D8935" s="5" t="s">
        <v>16</v>
      </c>
      <c r="E8935" s="5">
        <v>210</v>
      </c>
      <c r="F8935" s="6">
        <v>1714.29</v>
      </c>
      <c r="H8935" s="15" t="str">
        <f t="shared" si="834"/>
        <v>Medium</v>
      </c>
      <c r="I8935" s="11" t="str">
        <f t="shared" si="835"/>
        <v>Small</v>
      </c>
      <c r="J8935" s="11" t="str">
        <f t="shared" si="836"/>
        <v>East</v>
      </c>
      <c r="K8935" s="11" t="str">
        <f t="shared" si="837"/>
        <v>2010s</v>
      </c>
      <c r="L8935" s="11" t="str">
        <f t="shared" si="838"/>
        <v>Cereal</v>
      </c>
      <c r="M8935" s="18">
        <f t="shared" si="839"/>
        <v>8.1632857142857134</v>
      </c>
    </row>
    <row r="8936" spans="1:13">
      <c r="A8936" s="4">
        <v>2010</v>
      </c>
      <c r="B8936" s="5" t="s">
        <v>313</v>
      </c>
      <c r="C8936" s="5" t="s">
        <v>318</v>
      </c>
      <c r="D8936" s="5" t="s">
        <v>17</v>
      </c>
      <c r="E8936" s="5">
        <v>8160</v>
      </c>
      <c r="F8936" s="6">
        <v>1291.67</v>
      </c>
      <c r="H8936" s="15" t="str">
        <f t="shared" si="834"/>
        <v>Medium</v>
      </c>
      <c r="I8936" s="11" t="str">
        <f t="shared" si="835"/>
        <v>Large</v>
      </c>
      <c r="J8936" s="11" t="str">
        <f t="shared" si="836"/>
        <v>East</v>
      </c>
      <c r="K8936" s="11" t="str">
        <f t="shared" si="837"/>
        <v>2010s</v>
      </c>
      <c r="L8936" s="11" t="str">
        <f t="shared" si="838"/>
        <v>Pulse</v>
      </c>
      <c r="M8936" s="18">
        <f t="shared" si="839"/>
        <v>0.15829289215686276</v>
      </c>
    </row>
    <row r="8937" spans="1:13">
      <c r="A8937" s="4">
        <v>2011</v>
      </c>
      <c r="B8937" s="5" t="s">
        <v>313</v>
      </c>
      <c r="C8937" s="5" t="s">
        <v>318</v>
      </c>
      <c r="D8937" s="5" t="s">
        <v>15</v>
      </c>
      <c r="E8937" s="5">
        <v>386880</v>
      </c>
      <c r="F8937" s="6">
        <v>2912.53</v>
      </c>
      <c r="H8937" s="15" t="str">
        <f t="shared" si="834"/>
        <v>Medium</v>
      </c>
      <c r="I8937" s="11" t="str">
        <f t="shared" si="835"/>
        <v>Large</v>
      </c>
      <c r="J8937" s="11" t="str">
        <f t="shared" si="836"/>
        <v>East</v>
      </c>
      <c r="K8937" s="11" t="str">
        <f t="shared" si="837"/>
        <v>2010s</v>
      </c>
      <c r="L8937" s="11" t="str">
        <f t="shared" si="838"/>
        <v>Cereal</v>
      </c>
      <c r="M8937" s="18">
        <f t="shared" si="839"/>
        <v>7.528251654259719E-3</v>
      </c>
    </row>
    <row r="8938" spans="1:13">
      <c r="A8938" s="4">
        <v>2011</v>
      </c>
      <c r="B8938" s="5" t="s">
        <v>313</v>
      </c>
      <c r="C8938" s="5" t="s">
        <v>318</v>
      </c>
      <c r="D8938" s="5" t="s">
        <v>16</v>
      </c>
      <c r="E8938" s="5">
        <v>230</v>
      </c>
      <c r="F8938" s="6">
        <v>1565.22</v>
      </c>
      <c r="H8938" s="15" t="str">
        <f t="shared" si="834"/>
        <v>Medium</v>
      </c>
      <c r="I8938" s="11" t="str">
        <f t="shared" si="835"/>
        <v>Small</v>
      </c>
      <c r="J8938" s="11" t="str">
        <f t="shared" si="836"/>
        <v>East</v>
      </c>
      <c r="K8938" s="11" t="str">
        <f t="shared" si="837"/>
        <v>2010s</v>
      </c>
      <c r="L8938" s="11" t="str">
        <f t="shared" si="838"/>
        <v>Cereal</v>
      </c>
      <c r="M8938" s="18">
        <f t="shared" si="839"/>
        <v>6.8053043478260875</v>
      </c>
    </row>
    <row r="8939" spans="1:13">
      <c r="A8939" s="4">
        <v>2011</v>
      </c>
      <c r="B8939" s="5" t="s">
        <v>313</v>
      </c>
      <c r="C8939" s="5" t="s">
        <v>318</v>
      </c>
      <c r="D8939" s="5" t="s">
        <v>17</v>
      </c>
      <c r="E8939" s="5">
        <v>7150</v>
      </c>
      <c r="F8939" s="6">
        <v>1075.52</v>
      </c>
      <c r="H8939" s="15" t="str">
        <f t="shared" si="834"/>
        <v>Medium</v>
      </c>
      <c r="I8939" s="11" t="str">
        <f t="shared" si="835"/>
        <v>Large</v>
      </c>
      <c r="J8939" s="11" t="str">
        <f t="shared" si="836"/>
        <v>East</v>
      </c>
      <c r="K8939" s="11" t="str">
        <f t="shared" si="837"/>
        <v>2010s</v>
      </c>
      <c r="L8939" s="11" t="str">
        <f t="shared" si="838"/>
        <v>Pulse</v>
      </c>
      <c r="M8939" s="18">
        <f t="shared" si="839"/>
        <v>0.15042237762237762</v>
      </c>
    </row>
    <row r="8940" spans="1:13">
      <c r="A8940" s="4">
        <v>2012</v>
      </c>
      <c r="B8940" s="5" t="s">
        <v>313</v>
      </c>
      <c r="C8940" s="5" t="s">
        <v>318</v>
      </c>
      <c r="D8940" s="5" t="s">
        <v>15</v>
      </c>
      <c r="E8940" s="5">
        <v>372090</v>
      </c>
      <c r="F8940" s="6">
        <v>2913.89</v>
      </c>
      <c r="H8940" s="15" t="str">
        <f t="shared" si="834"/>
        <v>Medium</v>
      </c>
      <c r="I8940" s="11" t="str">
        <f t="shared" si="835"/>
        <v>Large</v>
      </c>
      <c r="J8940" s="11" t="str">
        <f t="shared" si="836"/>
        <v>East</v>
      </c>
      <c r="K8940" s="11" t="str">
        <f t="shared" si="837"/>
        <v>2010s</v>
      </c>
      <c r="L8940" s="11" t="str">
        <f t="shared" si="838"/>
        <v>Cereal</v>
      </c>
      <c r="M8940" s="18">
        <f t="shared" si="839"/>
        <v>7.8311430030368993E-3</v>
      </c>
    </row>
    <row r="8941" spans="1:13">
      <c r="A8941" s="4">
        <v>2012</v>
      </c>
      <c r="B8941" s="5" t="s">
        <v>313</v>
      </c>
      <c r="C8941" s="5" t="s">
        <v>318</v>
      </c>
      <c r="D8941" s="5" t="s">
        <v>16</v>
      </c>
      <c r="E8941" s="5">
        <v>180</v>
      </c>
      <c r="F8941" s="6">
        <v>1611.11</v>
      </c>
      <c r="H8941" s="15" t="str">
        <f t="shared" si="834"/>
        <v>Medium</v>
      </c>
      <c r="I8941" s="11" t="str">
        <f t="shared" si="835"/>
        <v>Small</v>
      </c>
      <c r="J8941" s="11" t="str">
        <f t="shared" si="836"/>
        <v>East</v>
      </c>
      <c r="K8941" s="11" t="str">
        <f t="shared" si="837"/>
        <v>2010s</v>
      </c>
      <c r="L8941" s="11" t="str">
        <f t="shared" si="838"/>
        <v>Cereal</v>
      </c>
      <c r="M8941" s="18">
        <f t="shared" si="839"/>
        <v>8.95061111111111</v>
      </c>
    </row>
    <row r="8942" spans="1:13">
      <c r="A8942" s="4">
        <v>2012</v>
      </c>
      <c r="B8942" s="5" t="s">
        <v>313</v>
      </c>
      <c r="C8942" s="5" t="s">
        <v>318</v>
      </c>
      <c r="D8942" s="5" t="s">
        <v>17</v>
      </c>
      <c r="E8942" s="5">
        <v>7130</v>
      </c>
      <c r="F8942" s="6">
        <v>1295.93</v>
      </c>
      <c r="H8942" s="15" t="str">
        <f t="shared" si="834"/>
        <v>Medium</v>
      </c>
      <c r="I8942" s="11" t="str">
        <f t="shared" si="835"/>
        <v>Large</v>
      </c>
      <c r="J8942" s="11" t="str">
        <f t="shared" si="836"/>
        <v>East</v>
      </c>
      <c r="K8942" s="11" t="str">
        <f t="shared" si="837"/>
        <v>2010s</v>
      </c>
      <c r="L8942" s="11" t="str">
        <f t="shared" si="838"/>
        <v>Pulse</v>
      </c>
      <c r="M8942" s="18">
        <f t="shared" si="839"/>
        <v>0.18175736325385694</v>
      </c>
    </row>
    <row r="8943" spans="1:13">
      <c r="A8943" s="4">
        <v>2013</v>
      </c>
      <c r="B8943" s="5" t="s">
        <v>313</v>
      </c>
      <c r="C8943" s="5" t="s">
        <v>318</v>
      </c>
      <c r="D8943" s="5" t="s">
        <v>15</v>
      </c>
      <c r="E8943" s="5">
        <v>384610</v>
      </c>
      <c r="F8943" s="6">
        <v>3312.71</v>
      </c>
      <c r="H8943" s="15" t="str">
        <f t="shared" si="834"/>
        <v>High</v>
      </c>
      <c r="I8943" s="11" t="str">
        <f t="shared" si="835"/>
        <v>Large</v>
      </c>
      <c r="J8943" s="11" t="str">
        <f t="shared" si="836"/>
        <v>East</v>
      </c>
      <c r="K8943" s="11" t="str">
        <f t="shared" si="837"/>
        <v>2010s</v>
      </c>
      <c r="L8943" s="11" t="str">
        <f t="shared" si="838"/>
        <v>Cereal</v>
      </c>
      <c r="M8943" s="18">
        <f t="shared" si="839"/>
        <v>8.6131665843321801E-3</v>
      </c>
    </row>
    <row r="8944" spans="1:13">
      <c r="A8944" s="4">
        <v>2013</v>
      </c>
      <c r="B8944" s="5" t="s">
        <v>313</v>
      </c>
      <c r="C8944" s="5" t="s">
        <v>318</v>
      </c>
      <c r="D8944" s="5" t="s">
        <v>16</v>
      </c>
      <c r="E8944" s="5">
        <v>80</v>
      </c>
      <c r="F8944" s="6">
        <v>1500</v>
      </c>
      <c r="H8944" s="15" t="str">
        <f t="shared" si="834"/>
        <v>Medium</v>
      </c>
      <c r="I8944" s="11" t="str">
        <f t="shared" si="835"/>
        <v>Small</v>
      </c>
      <c r="J8944" s="11" t="str">
        <f t="shared" si="836"/>
        <v>East</v>
      </c>
      <c r="K8944" s="11" t="str">
        <f t="shared" si="837"/>
        <v>2010s</v>
      </c>
      <c r="L8944" s="11" t="str">
        <f t="shared" si="838"/>
        <v>Cereal</v>
      </c>
      <c r="M8944" s="18">
        <f t="shared" si="839"/>
        <v>18.75</v>
      </c>
    </row>
    <row r="8945" spans="1:13">
      <c r="A8945" s="4">
        <v>2013</v>
      </c>
      <c r="B8945" s="5" t="s">
        <v>313</v>
      </c>
      <c r="C8945" s="5" t="s">
        <v>318</v>
      </c>
      <c r="D8945" s="5" t="s">
        <v>17</v>
      </c>
      <c r="E8945" s="5">
        <v>7160</v>
      </c>
      <c r="F8945" s="6">
        <v>1325.42</v>
      </c>
      <c r="H8945" s="15" t="str">
        <f t="shared" si="834"/>
        <v>Medium</v>
      </c>
      <c r="I8945" s="11" t="str">
        <f t="shared" si="835"/>
        <v>Large</v>
      </c>
      <c r="J8945" s="11" t="str">
        <f t="shared" si="836"/>
        <v>East</v>
      </c>
      <c r="K8945" s="11" t="str">
        <f t="shared" si="837"/>
        <v>2010s</v>
      </c>
      <c r="L8945" s="11" t="str">
        <f t="shared" si="838"/>
        <v>Pulse</v>
      </c>
      <c r="M8945" s="18">
        <f t="shared" si="839"/>
        <v>0.18511452513966481</v>
      </c>
    </row>
    <row r="8946" spans="1:13">
      <c r="A8946" s="4">
        <v>2014</v>
      </c>
      <c r="B8946" s="5" t="s">
        <v>313</v>
      </c>
      <c r="C8946" s="5" t="s">
        <v>318</v>
      </c>
      <c r="D8946" s="5" t="s">
        <v>15</v>
      </c>
      <c r="E8946" s="5">
        <v>384730</v>
      </c>
      <c r="F8946" s="6">
        <v>3279.91</v>
      </c>
      <c r="H8946" s="15" t="str">
        <f t="shared" si="834"/>
        <v>High</v>
      </c>
      <c r="I8946" s="11" t="str">
        <f t="shared" si="835"/>
        <v>Large</v>
      </c>
      <c r="J8946" s="11" t="str">
        <f t="shared" si="836"/>
        <v>East</v>
      </c>
      <c r="K8946" s="11" t="str">
        <f t="shared" si="837"/>
        <v>2010s</v>
      </c>
      <c r="L8946" s="11" t="str">
        <f t="shared" si="838"/>
        <v>Cereal</v>
      </c>
      <c r="M8946" s="18">
        <f t="shared" si="839"/>
        <v>8.5252254828061241E-3</v>
      </c>
    </row>
    <row r="8947" spans="1:13">
      <c r="A8947" s="4">
        <v>2014</v>
      </c>
      <c r="B8947" s="5" t="s">
        <v>313</v>
      </c>
      <c r="C8947" s="5" t="s">
        <v>318</v>
      </c>
      <c r="D8947" s="5" t="s">
        <v>16</v>
      </c>
      <c r="E8947" s="5">
        <v>420</v>
      </c>
      <c r="F8947" s="6">
        <v>2023.81</v>
      </c>
      <c r="H8947" s="15" t="str">
        <f t="shared" si="834"/>
        <v>Medium</v>
      </c>
      <c r="I8947" s="11" t="str">
        <f t="shared" si="835"/>
        <v>Small</v>
      </c>
      <c r="J8947" s="11" t="str">
        <f t="shared" si="836"/>
        <v>East</v>
      </c>
      <c r="K8947" s="11" t="str">
        <f t="shared" si="837"/>
        <v>2010s</v>
      </c>
      <c r="L8947" s="11" t="str">
        <f t="shared" si="838"/>
        <v>Cereal</v>
      </c>
      <c r="M8947" s="18">
        <f t="shared" si="839"/>
        <v>4.8185952380952379</v>
      </c>
    </row>
    <row r="8948" spans="1:13">
      <c r="A8948" s="4">
        <v>2014</v>
      </c>
      <c r="B8948" s="5" t="s">
        <v>313</v>
      </c>
      <c r="C8948" s="5" t="s">
        <v>318</v>
      </c>
      <c r="D8948" s="5" t="s">
        <v>17</v>
      </c>
      <c r="E8948" s="5">
        <v>6780</v>
      </c>
      <c r="F8948" s="6">
        <v>1389.38</v>
      </c>
      <c r="H8948" s="15" t="str">
        <f t="shared" si="834"/>
        <v>Medium</v>
      </c>
      <c r="I8948" s="11" t="str">
        <f t="shared" si="835"/>
        <v>Large</v>
      </c>
      <c r="J8948" s="11" t="str">
        <f t="shared" si="836"/>
        <v>East</v>
      </c>
      <c r="K8948" s="11" t="str">
        <f t="shared" si="837"/>
        <v>2010s</v>
      </c>
      <c r="L8948" s="11" t="str">
        <f t="shared" si="838"/>
        <v>Pulse</v>
      </c>
      <c r="M8948" s="18">
        <f t="shared" si="839"/>
        <v>0.20492330383480828</v>
      </c>
    </row>
    <row r="8949" spans="1:13">
      <c r="A8949" s="4">
        <v>2015</v>
      </c>
      <c r="B8949" s="5" t="s">
        <v>313</v>
      </c>
      <c r="C8949" s="5" t="s">
        <v>318</v>
      </c>
      <c r="D8949" s="5" t="s">
        <v>15</v>
      </c>
      <c r="E8949" s="5">
        <v>399510</v>
      </c>
      <c r="F8949" s="6">
        <v>3355.79</v>
      </c>
      <c r="H8949" s="15" t="str">
        <f t="shared" si="834"/>
        <v>High</v>
      </c>
      <c r="I8949" s="11" t="str">
        <f t="shared" si="835"/>
        <v>Large</v>
      </c>
      <c r="J8949" s="11" t="str">
        <f t="shared" si="836"/>
        <v>East</v>
      </c>
      <c r="K8949" s="11" t="str">
        <f t="shared" si="837"/>
        <v>2010s</v>
      </c>
      <c r="L8949" s="11" t="str">
        <f t="shared" si="838"/>
        <v>Cereal</v>
      </c>
      <c r="M8949" s="18">
        <f t="shared" si="839"/>
        <v>8.3997647117719197E-3</v>
      </c>
    </row>
    <row r="8950" spans="1:13">
      <c r="A8950" s="4">
        <v>2015</v>
      </c>
      <c r="B8950" s="5" t="s">
        <v>313</v>
      </c>
      <c r="C8950" s="5" t="s">
        <v>318</v>
      </c>
      <c r="D8950" s="5" t="s">
        <v>16</v>
      </c>
      <c r="E8950" s="5">
        <v>450</v>
      </c>
      <c r="F8950" s="6">
        <v>1866.67</v>
      </c>
      <c r="H8950" s="15" t="str">
        <f t="shared" si="834"/>
        <v>Medium</v>
      </c>
      <c r="I8950" s="11" t="str">
        <f t="shared" si="835"/>
        <v>Small</v>
      </c>
      <c r="J8950" s="11" t="str">
        <f t="shared" si="836"/>
        <v>East</v>
      </c>
      <c r="K8950" s="11" t="str">
        <f t="shared" si="837"/>
        <v>2010s</v>
      </c>
      <c r="L8950" s="11" t="str">
        <f t="shared" si="838"/>
        <v>Cereal</v>
      </c>
      <c r="M8950" s="18">
        <f t="shared" si="839"/>
        <v>4.1481555555555554</v>
      </c>
    </row>
    <row r="8951" spans="1:13">
      <c r="A8951" s="4">
        <v>2015</v>
      </c>
      <c r="B8951" s="5" t="s">
        <v>313</v>
      </c>
      <c r="C8951" s="5" t="s">
        <v>318</v>
      </c>
      <c r="D8951" s="5" t="s">
        <v>17</v>
      </c>
      <c r="E8951" s="5">
        <v>10120</v>
      </c>
      <c r="F8951" s="6">
        <v>1004.94</v>
      </c>
      <c r="H8951" s="15" t="str">
        <f t="shared" si="834"/>
        <v>Medium</v>
      </c>
      <c r="I8951" s="11" t="str">
        <f t="shared" si="835"/>
        <v>Large</v>
      </c>
      <c r="J8951" s="11" t="str">
        <f t="shared" si="836"/>
        <v>East</v>
      </c>
      <c r="K8951" s="11" t="str">
        <f t="shared" si="837"/>
        <v>2010s</v>
      </c>
      <c r="L8951" s="11" t="str">
        <f t="shared" si="838"/>
        <v>Pulse</v>
      </c>
      <c r="M8951" s="18">
        <f t="shared" si="839"/>
        <v>9.9302371541501983E-2</v>
      </c>
    </row>
    <row r="8952" spans="1:13">
      <c r="A8952" s="4">
        <v>2016</v>
      </c>
      <c r="B8952" s="5" t="s">
        <v>313</v>
      </c>
      <c r="C8952" s="5" t="s">
        <v>318</v>
      </c>
      <c r="D8952" s="5" t="s">
        <v>15</v>
      </c>
      <c r="E8952" s="5">
        <v>401630</v>
      </c>
      <c r="F8952" s="6">
        <v>3259.3</v>
      </c>
      <c r="H8952" s="15" t="str">
        <f t="shared" si="834"/>
        <v>High</v>
      </c>
      <c r="I8952" s="11" t="str">
        <f t="shared" si="835"/>
        <v>Large</v>
      </c>
      <c r="J8952" s="11" t="str">
        <f t="shared" si="836"/>
        <v>East</v>
      </c>
      <c r="K8952" s="11" t="str">
        <f t="shared" si="837"/>
        <v>2010s</v>
      </c>
      <c r="L8952" s="11" t="str">
        <f t="shared" si="838"/>
        <v>Cereal</v>
      </c>
      <c r="M8952" s="18">
        <f t="shared" si="839"/>
        <v>8.1151806388964978E-3</v>
      </c>
    </row>
    <row r="8953" spans="1:13">
      <c r="A8953" s="4">
        <v>2016</v>
      </c>
      <c r="B8953" s="5" t="s">
        <v>313</v>
      </c>
      <c r="C8953" s="5" t="s">
        <v>318</v>
      </c>
      <c r="D8953" s="5" t="s">
        <v>16</v>
      </c>
      <c r="E8953" s="5">
        <v>520</v>
      </c>
      <c r="F8953" s="6">
        <v>2469.11</v>
      </c>
      <c r="H8953" s="15" t="str">
        <f t="shared" si="834"/>
        <v>Medium</v>
      </c>
      <c r="I8953" s="11" t="str">
        <f t="shared" si="835"/>
        <v>Small</v>
      </c>
      <c r="J8953" s="11" t="str">
        <f t="shared" si="836"/>
        <v>East</v>
      </c>
      <c r="K8953" s="11" t="str">
        <f t="shared" si="837"/>
        <v>2010s</v>
      </c>
      <c r="L8953" s="11" t="str">
        <f t="shared" si="838"/>
        <v>Cereal</v>
      </c>
      <c r="M8953" s="18">
        <f t="shared" si="839"/>
        <v>4.7482884615384622</v>
      </c>
    </row>
    <row r="8954" spans="1:13">
      <c r="A8954" s="4">
        <v>2016</v>
      </c>
      <c r="B8954" s="5" t="s">
        <v>313</v>
      </c>
      <c r="C8954" s="5" t="s">
        <v>318</v>
      </c>
      <c r="D8954" s="5" t="s">
        <v>17</v>
      </c>
      <c r="E8954" s="5">
        <v>7680</v>
      </c>
      <c r="F8954" s="6">
        <v>1297.27</v>
      </c>
      <c r="H8954" s="15" t="str">
        <f t="shared" si="834"/>
        <v>Medium</v>
      </c>
      <c r="I8954" s="11" t="str">
        <f t="shared" si="835"/>
        <v>Large</v>
      </c>
      <c r="J8954" s="11" t="str">
        <f t="shared" si="836"/>
        <v>East</v>
      </c>
      <c r="K8954" s="11" t="str">
        <f t="shared" si="837"/>
        <v>2010s</v>
      </c>
      <c r="L8954" s="11" t="str">
        <f t="shared" si="838"/>
        <v>Pulse</v>
      </c>
      <c r="M8954" s="18">
        <f t="shared" si="839"/>
        <v>0.16891536458333334</v>
      </c>
    </row>
    <row r="8955" spans="1:13">
      <c r="A8955" s="4">
        <v>2017</v>
      </c>
      <c r="B8955" s="5" t="s">
        <v>313</v>
      </c>
      <c r="C8955" s="5" t="s">
        <v>318</v>
      </c>
      <c r="D8955" s="5" t="s">
        <v>15</v>
      </c>
      <c r="E8955" s="5">
        <v>423810</v>
      </c>
      <c r="F8955" s="6">
        <v>3246.97</v>
      </c>
      <c r="H8955" s="15" t="str">
        <f t="shared" si="834"/>
        <v>High</v>
      </c>
      <c r="I8955" s="11" t="str">
        <f t="shared" si="835"/>
        <v>Large</v>
      </c>
      <c r="J8955" s="11" t="str">
        <f t="shared" si="836"/>
        <v>East</v>
      </c>
      <c r="K8955" s="11" t="str">
        <f t="shared" si="837"/>
        <v>2010s</v>
      </c>
      <c r="L8955" s="11" t="str">
        <f t="shared" si="838"/>
        <v>Cereal</v>
      </c>
      <c r="M8955" s="18">
        <f t="shared" si="839"/>
        <v>7.6613812793468765E-3</v>
      </c>
    </row>
    <row r="8956" spans="1:13">
      <c r="A8956" s="4">
        <v>2017</v>
      </c>
      <c r="B8956" s="5" t="s">
        <v>313</v>
      </c>
      <c r="C8956" s="5" t="s">
        <v>318</v>
      </c>
      <c r="D8956" s="5" t="s">
        <v>16</v>
      </c>
      <c r="E8956" s="5">
        <v>1180</v>
      </c>
      <c r="F8956" s="6">
        <v>2221</v>
      </c>
      <c r="H8956" s="15" t="str">
        <f t="shared" si="834"/>
        <v>Medium</v>
      </c>
      <c r="I8956" s="11" t="str">
        <f t="shared" si="835"/>
        <v>Medium</v>
      </c>
      <c r="J8956" s="11" t="str">
        <f t="shared" si="836"/>
        <v>East</v>
      </c>
      <c r="K8956" s="11" t="str">
        <f t="shared" si="837"/>
        <v>2010s</v>
      </c>
      <c r="L8956" s="11" t="str">
        <f t="shared" si="838"/>
        <v>Cereal</v>
      </c>
      <c r="M8956" s="18">
        <f t="shared" si="839"/>
        <v>1.8822033898305084</v>
      </c>
    </row>
    <row r="8957" spans="1:13">
      <c r="A8957" s="4">
        <v>2017</v>
      </c>
      <c r="B8957" s="5" t="s">
        <v>313</v>
      </c>
      <c r="C8957" s="5" t="s">
        <v>318</v>
      </c>
      <c r="D8957" s="5" t="s">
        <v>17</v>
      </c>
      <c r="E8957" s="5">
        <v>12360</v>
      </c>
      <c r="F8957" s="6">
        <v>1481.76</v>
      </c>
      <c r="H8957" s="15" t="str">
        <f t="shared" si="834"/>
        <v>Medium</v>
      </c>
      <c r="I8957" s="11" t="str">
        <f t="shared" si="835"/>
        <v>Large</v>
      </c>
      <c r="J8957" s="11" t="str">
        <f t="shared" si="836"/>
        <v>East</v>
      </c>
      <c r="K8957" s="11" t="str">
        <f t="shared" si="837"/>
        <v>2010s</v>
      </c>
      <c r="L8957" s="11" t="str">
        <f t="shared" si="838"/>
        <v>Pulse</v>
      </c>
      <c r="M8957" s="18">
        <f t="shared" si="839"/>
        <v>0.11988349514563107</v>
      </c>
    </row>
    <row r="8958" spans="1:13">
      <c r="A8958" s="4">
        <v>2008</v>
      </c>
      <c r="B8958" s="5" t="s">
        <v>313</v>
      </c>
      <c r="C8958" s="5" t="s">
        <v>319</v>
      </c>
      <c r="D8958" s="5" t="s">
        <v>15</v>
      </c>
      <c r="E8958" s="5">
        <v>371100</v>
      </c>
      <c r="F8958" s="6">
        <v>2764.21</v>
      </c>
      <c r="H8958" s="15" t="str">
        <f t="shared" si="834"/>
        <v>Medium</v>
      </c>
      <c r="I8958" s="11" t="str">
        <f t="shared" si="835"/>
        <v>Large</v>
      </c>
      <c r="J8958" s="11" t="str">
        <f t="shared" si="836"/>
        <v>East</v>
      </c>
      <c r="K8958" s="11" t="str">
        <f t="shared" si="837"/>
        <v>2000s</v>
      </c>
      <c r="L8958" s="11" t="str">
        <f t="shared" si="838"/>
        <v>Cereal</v>
      </c>
      <c r="M8958" s="18">
        <f t="shared" si="839"/>
        <v>7.4486930746429534E-3</v>
      </c>
    </row>
    <row r="8959" spans="1:13">
      <c r="A8959" s="4">
        <v>2008</v>
      </c>
      <c r="B8959" s="5" t="s">
        <v>313</v>
      </c>
      <c r="C8959" s="5" t="s">
        <v>319</v>
      </c>
      <c r="D8959" s="5" t="s">
        <v>16</v>
      </c>
      <c r="E8959" s="5">
        <v>400</v>
      </c>
      <c r="F8959" s="6">
        <v>1400</v>
      </c>
      <c r="H8959" s="15" t="str">
        <f t="shared" si="834"/>
        <v>Medium</v>
      </c>
      <c r="I8959" s="11" t="str">
        <f t="shared" si="835"/>
        <v>Small</v>
      </c>
      <c r="J8959" s="11" t="str">
        <f t="shared" si="836"/>
        <v>East</v>
      </c>
      <c r="K8959" s="11" t="str">
        <f t="shared" si="837"/>
        <v>2000s</v>
      </c>
      <c r="L8959" s="11" t="str">
        <f t="shared" si="838"/>
        <v>Cereal</v>
      </c>
      <c r="M8959" s="18">
        <f t="shared" si="839"/>
        <v>3.5</v>
      </c>
    </row>
    <row r="8960" spans="1:13">
      <c r="A8960" s="4">
        <v>2008</v>
      </c>
      <c r="B8960" s="5" t="s">
        <v>313</v>
      </c>
      <c r="C8960" s="5" t="s">
        <v>319</v>
      </c>
      <c r="D8960" s="5" t="s">
        <v>17</v>
      </c>
      <c r="E8960" s="5">
        <v>20</v>
      </c>
      <c r="F8960" s="6">
        <v>1000</v>
      </c>
      <c r="H8960" s="15" t="str">
        <f t="shared" si="834"/>
        <v>Medium</v>
      </c>
      <c r="I8960" s="11" t="str">
        <f t="shared" si="835"/>
        <v>Small</v>
      </c>
      <c r="J8960" s="11" t="str">
        <f t="shared" si="836"/>
        <v>East</v>
      </c>
      <c r="K8960" s="11" t="str">
        <f t="shared" si="837"/>
        <v>2000s</v>
      </c>
      <c r="L8960" s="11" t="str">
        <f t="shared" si="838"/>
        <v>Pulse</v>
      </c>
      <c r="M8960" s="18">
        <f t="shared" si="839"/>
        <v>50</v>
      </c>
    </row>
    <row r="8961" spans="1:13">
      <c r="A8961" s="4">
        <v>2008</v>
      </c>
      <c r="B8961" s="5" t="s">
        <v>313</v>
      </c>
      <c r="C8961" s="5" t="s">
        <v>319</v>
      </c>
      <c r="D8961" s="5" t="s">
        <v>18</v>
      </c>
      <c r="E8961" s="5">
        <v>270</v>
      </c>
      <c r="F8961" s="6">
        <v>333.33</v>
      </c>
      <c r="H8961" s="15" t="str">
        <f t="shared" si="834"/>
        <v>Low</v>
      </c>
      <c r="I8961" s="11" t="str">
        <f t="shared" si="835"/>
        <v>Small</v>
      </c>
      <c r="J8961" s="11" t="str">
        <f t="shared" si="836"/>
        <v>East</v>
      </c>
      <c r="K8961" s="11" t="str">
        <f t="shared" si="837"/>
        <v>2000s</v>
      </c>
      <c r="L8961" s="11" t="str">
        <f t="shared" si="838"/>
        <v>Fiber</v>
      </c>
      <c r="M8961" s="18">
        <f t="shared" si="839"/>
        <v>1.2345555555555554</v>
      </c>
    </row>
    <row r="8962" spans="1:13">
      <c r="A8962" s="4">
        <v>2009</v>
      </c>
      <c r="B8962" s="5" t="s">
        <v>313</v>
      </c>
      <c r="C8962" s="5" t="s">
        <v>319</v>
      </c>
      <c r="D8962" s="5" t="s">
        <v>15</v>
      </c>
      <c r="E8962" s="5">
        <v>377300</v>
      </c>
      <c r="F8962" s="6">
        <v>2663.4</v>
      </c>
      <c r="H8962" s="15" t="str">
        <f t="shared" si="834"/>
        <v>Medium</v>
      </c>
      <c r="I8962" s="11" t="str">
        <f t="shared" si="835"/>
        <v>Large</v>
      </c>
      <c r="J8962" s="11" t="str">
        <f t="shared" si="836"/>
        <v>East</v>
      </c>
      <c r="K8962" s="11" t="str">
        <f t="shared" si="837"/>
        <v>2000s</v>
      </c>
      <c r="L8962" s="11" t="str">
        <f t="shared" si="838"/>
        <v>Cereal</v>
      </c>
      <c r="M8962" s="18">
        <f t="shared" si="839"/>
        <v>7.0591041611449776E-3</v>
      </c>
    </row>
    <row r="8963" spans="1:13">
      <c r="A8963" s="4">
        <v>2009</v>
      </c>
      <c r="B8963" s="5" t="s">
        <v>313</v>
      </c>
      <c r="C8963" s="5" t="s">
        <v>319</v>
      </c>
      <c r="D8963" s="5" t="s">
        <v>16</v>
      </c>
      <c r="E8963" s="5">
        <v>170</v>
      </c>
      <c r="F8963" s="6">
        <v>2294.12</v>
      </c>
      <c r="H8963" s="15" t="str">
        <f t="shared" ref="H8963:H9026" si="840">IF(F8963&lt;1000,"Low",IF(F8963&lt;3000,"Medium","High"))</f>
        <v>Medium</v>
      </c>
      <c r="I8963" s="11" t="str">
        <f t="shared" ref="I8963:I9026" si="841">IF(E8963&lt;1000,"Small",IF(E8963&lt;5000,"Medium","Large"))</f>
        <v>Small</v>
      </c>
      <c r="J8963" s="11" t="str">
        <f t="shared" ref="J8963:J9026" si="842">IF(OR(B8963="Punjab",B8963="Haryana",B8963="Himachal Pradesh",B8963="Jammu and Kashmir",B8963="Uttarakhand",B8963="Delhi",B8963="Chandigarh"),"North",IF(OR(B8963="Tamil Nadu",B8963="Karnataka",B8963="Kerala",B8963="Andhra Pradesh",B8963="Telangana"),"South",IF(OR(B8963="Maharashtra",B8963="Gujarat",B8963="Goa",B8963="Rajasthan"),"West",IF(OR(B8963="West Bengal",B8963="Bihar",B8963="Jharkhand",B8963="Odisha",B8963="Assam",B8963="Sikkim",B8963="Arunachal Pradesh",B8963="Manipur",B8963="Meghalaya",B8963="Mizoram",B8963="Nagaland",B8963="Tripura"),"East","Central"))))</f>
        <v>East</v>
      </c>
      <c r="K8963" s="11" t="str">
        <f t="shared" ref="K8963:K9026" si="843">LEFT(A8963,3)&amp;"0s"</f>
        <v>2000s</v>
      </c>
      <c r="L8963" s="11" t="str">
        <f t="shared" ref="L8963:L9026" si="844">IF(D8963="Rice","Cereal",IF(D8963="Maize","Cereal",IF(D8963="Chickpea","Pulse",IF(D8963="Cotton","Fiber","Other"))))</f>
        <v>Cereal</v>
      </c>
      <c r="M8963" s="18">
        <f t="shared" ref="M8963:M9026" si="845">F8963/E8963</f>
        <v>13.494823529411764</v>
      </c>
    </row>
    <row r="8964" spans="1:13">
      <c r="A8964" s="4">
        <v>2009</v>
      </c>
      <c r="B8964" s="5" t="s">
        <v>313</v>
      </c>
      <c r="C8964" s="5" t="s">
        <v>319</v>
      </c>
      <c r="D8964" s="5" t="s">
        <v>17</v>
      </c>
      <c r="E8964" s="5">
        <v>30</v>
      </c>
      <c r="F8964" s="6">
        <v>666.67</v>
      </c>
      <c r="H8964" s="15" t="str">
        <f t="shared" si="840"/>
        <v>Low</v>
      </c>
      <c r="I8964" s="11" t="str">
        <f t="shared" si="841"/>
        <v>Small</v>
      </c>
      <c r="J8964" s="11" t="str">
        <f t="shared" si="842"/>
        <v>East</v>
      </c>
      <c r="K8964" s="11" t="str">
        <f t="shared" si="843"/>
        <v>2000s</v>
      </c>
      <c r="L8964" s="11" t="str">
        <f t="shared" si="844"/>
        <v>Pulse</v>
      </c>
      <c r="M8964" s="18">
        <f t="shared" si="845"/>
        <v>22.222333333333331</v>
      </c>
    </row>
    <row r="8965" spans="1:13">
      <c r="A8965" s="4">
        <v>2010</v>
      </c>
      <c r="B8965" s="5" t="s">
        <v>313</v>
      </c>
      <c r="C8965" s="5" t="s">
        <v>319</v>
      </c>
      <c r="D8965" s="5" t="s">
        <v>15</v>
      </c>
      <c r="E8965" s="5">
        <v>198020</v>
      </c>
      <c r="F8965" s="6">
        <v>2562.8200000000002</v>
      </c>
      <c r="H8965" s="15" t="str">
        <f t="shared" si="840"/>
        <v>Medium</v>
      </c>
      <c r="I8965" s="11" t="str">
        <f t="shared" si="841"/>
        <v>Large</v>
      </c>
      <c r="J8965" s="11" t="str">
        <f t="shared" si="842"/>
        <v>East</v>
      </c>
      <c r="K8965" s="11" t="str">
        <f t="shared" si="843"/>
        <v>2010s</v>
      </c>
      <c r="L8965" s="11" t="str">
        <f t="shared" si="844"/>
        <v>Cereal</v>
      </c>
      <c r="M8965" s="18">
        <f t="shared" si="845"/>
        <v>1.2942228057771944E-2</v>
      </c>
    </row>
    <row r="8966" spans="1:13">
      <c r="A8966" s="4">
        <v>2010</v>
      </c>
      <c r="B8966" s="5" t="s">
        <v>313</v>
      </c>
      <c r="C8966" s="5" t="s">
        <v>319</v>
      </c>
      <c r="D8966" s="5" t="s">
        <v>16</v>
      </c>
      <c r="E8966" s="5">
        <v>330</v>
      </c>
      <c r="F8966" s="6">
        <v>2151.52</v>
      </c>
      <c r="H8966" s="15" t="str">
        <f t="shared" si="840"/>
        <v>Medium</v>
      </c>
      <c r="I8966" s="11" t="str">
        <f t="shared" si="841"/>
        <v>Small</v>
      </c>
      <c r="J8966" s="11" t="str">
        <f t="shared" si="842"/>
        <v>East</v>
      </c>
      <c r="K8966" s="11" t="str">
        <f t="shared" si="843"/>
        <v>2010s</v>
      </c>
      <c r="L8966" s="11" t="str">
        <f t="shared" si="844"/>
        <v>Cereal</v>
      </c>
      <c r="M8966" s="18">
        <f t="shared" si="845"/>
        <v>6.5197575757575761</v>
      </c>
    </row>
    <row r="8967" spans="1:13">
      <c r="A8967" s="4">
        <v>2011</v>
      </c>
      <c r="B8967" s="5" t="s">
        <v>313</v>
      </c>
      <c r="C8967" s="5" t="s">
        <v>319</v>
      </c>
      <c r="D8967" s="5" t="s">
        <v>15</v>
      </c>
      <c r="E8967" s="5">
        <v>376990</v>
      </c>
      <c r="F8967" s="6">
        <v>2969.6</v>
      </c>
      <c r="H8967" s="15" t="str">
        <f t="shared" si="840"/>
        <v>Medium</v>
      </c>
      <c r="I8967" s="11" t="str">
        <f t="shared" si="841"/>
        <v>Large</v>
      </c>
      <c r="J8967" s="11" t="str">
        <f t="shared" si="842"/>
        <v>East</v>
      </c>
      <c r="K8967" s="11" t="str">
        <f t="shared" si="843"/>
        <v>2010s</v>
      </c>
      <c r="L8967" s="11" t="str">
        <f t="shared" si="844"/>
        <v>Cereal</v>
      </c>
      <c r="M8967" s="18">
        <f t="shared" si="845"/>
        <v>7.8771320194169596E-3</v>
      </c>
    </row>
    <row r="8968" spans="1:13">
      <c r="A8968" s="4">
        <v>2011</v>
      </c>
      <c r="B8968" s="5" t="s">
        <v>313</v>
      </c>
      <c r="C8968" s="5" t="s">
        <v>319</v>
      </c>
      <c r="D8968" s="5" t="s">
        <v>16</v>
      </c>
      <c r="E8968" s="5">
        <v>230</v>
      </c>
      <c r="F8968" s="6">
        <v>2173.91</v>
      </c>
      <c r="H8968" s="15" t="str">
        <f t="shared" si="840"/>
        <v>Medium</v>
      </c>
      <c r="I8968" s="11" t="str">
        <f t="shared" si="841"/>
        <v>Small</v>
      </c>
      <c r="J8968" s="11" t="str">
        <f t="shared" si="842"/>
        <v>East</v>
      </c>
      <c r="K8968" s="11" t="str">
        <f t="shared" si="843"/>
        <v>2010s</v>
      </c>
      <c r="L8968" s="11" t="str">
        <f t="shared" si="844"/>
        <v>Cereal</v>
      </c>
      <c r="M8968" s="18">
        <f t="shared" si="845"/>
        <v>9.4517826086956518</v>
      </c>
    </row>
    <row r="8969" spans="1:13">
      <c r="A8969" s="4">
        <v>2011</v>
      </c>
      <c r="B8969" s="5" t="s">
        <v>313</v>
      </c>
      <c r="C8969" s="5" t="s">
        <v>319</v>
      </c>
      <c r="D8969" s="5" t="s">
        <v>17</v>
      </c>
      <c r="E8969" s="5">
        <v>20</v>
      </c>
      <c r="F8969" s="6">
        <v>500</v>
      </c>
      <c r="H8969" s="15" t="str">
        <f t="shared" si="840"/>
        <v>Low</v>
      </c>
      <c r="I8969" s="11" t="str">
        <f t="shared" si="841"/>
        <v>Small</v>
      </c>
      <c r="J8969" s="11" t="str">
        <f t="shared" si="842"/>
        <v>East</v>
      </c>
      <c r="K8969" s="11" t="str">
        <f t="shared" si="843"/>
        <v>2010s</v>
      </c>
      <c r="L8969" s="11" t="str">
        <f t="shared" si="844"/>
        <v>Pulse</v>
      </c>
      <c r="M8969" s="18">
        <f t="shared" si="845"/>
        <v>25</v>
      </c>
    </row>
    <row r="8970" spans="1:13">
      <c r="A8970" s="4">
        <v>2012</v>
      </c>
      <c r="B8970" s="5" t="s">
        <v>313</v>
      </c>
      <c r="C8970" s="5" t="s">
        <v>319</v>
      </c>
      <c r="D8970" s="5" t="s">
        <v>15</v>
      </c>
      <c r="E8970" s="5">
        <v>376290</v>
      </c>
      <c r="F8970" s="6">
        <v>2747.19</v>
      </c>
      <c r="H8970" s="15" t="str">
        <f t="shared" si="840"/>
        <v>Medium</v>
      </c>
      <c r="I8970" s="11" t="str">
        <f t="shared" si="841"/>
        <v>Large</v>
      </c>
      <c r="J8970" s="11" t="str">
        <f t="shared" si="842"/>
        <v>East</v>
      </c>
      <c r="K8970" s="11" t="str">
        <f t="shared" si="843"/>
        <v>2010s</v>
      </c>
      <c r="L8970" s="11" t="str">
        <f t="shared" si="844"/>
        <v>Cereal</v>
      </c>
      <c r="M8970" s="18">
        <f t="shared" si="845"/>
        <v>7.3007255042653275E-3</v>
      </c>
    </row>
    <row r="8971" spans="1:13">
      <c r="A8971" s="4">
        <v>2012</v>
      </c>
      <c r="B8971" s="5" t="s">
        <v>313</v>
      </c>
      <c r="C8971" s="5" t="s">
        <v>319</v>
      </c>
      <c r="D8971" s="5" t="s">
        <v>16</v>
      </c>
      <c r="E8971" s="5">
        <v>310</v>
      </c>
      <c r="F8971" s="6">
        <v>3258.06</v>
      </c>
      <c r="H8971" s="15" t="str">
        <f t="shared" si="840"/>
        <v>High</v>
      </c>
      <c r="I8971" s="11" t="str">
        <f t="shared" si="841"/>
        <v>Small</v>
      </c>
      <c r="J8971" s="11" t="str">
        <f t="shared" si="842"/>
        <v>East</v>
      </c>
      <c r="K8971" s="11" t="str">
        <f t="shared" si="843"/>
        <v>2010s</v>
      </c>
      <c r="L8971" s="11" t="str">
        <f t="shared" si="844"/>
        <v>Cereal</v>
      </c>
      <c r="M8971" s="18">
        <f t="shared" si="845"/>
        <v>10.509870967741936</v>
      </c>
    </row>
    <row r="8972" spans="1:13">
      <c r="A8972" s="4">
        <v>2012</v>
      </c>
      <c r="B8972" s="5" t="s">
        <v>313</v>
      </c>
      <c r="C8972" s="5" t="s">
        <v>319</v>
      </c>
      <c r="D8972" s="5" t="s">
        <v>17</v>
      </c>
      <c r="E8972" s="5">
        <v>10</v>
      </c>
      <c r="F8972" s="6">
        <v>2000</v>
      </c>
      <c r="H8972" s="15" t="str">
        <f t="shared" si="840"/>
        <v>Medium</v>
      </c>
      <c r="I8972" s="11" t="str">
        <f t="shared" si="841"/>
        <v>Small</v>
      </c>
      <c r="J8972" s="11" t="str">
        <f t="shared" si="842"/>
        <v>East</v>
      </c>
      <c r="K8972" s="11" t="str">
        <f t="shared" si="843"/>
        <v>2010s</v>
      </c>
      <c r="L8972" s="11" t="str">
        <f t="shared" si="844"/>
        <v>Pulse</v>
      </c>
      <c r="M8972" s="18">
        <f t="shared" si="845"/>
        <v>200</v>
      </c>
    </row>
    <row r="8973" spans="1:13">
      <c r="A8973" s="4">
        <v>2013</v>
      </c>
      <c r="B8973" s="5" t="s">
        <v>313</v>
      </c>
      <c r="C8973" s="5" t="s">
        <v>319</v>
      </c>
      <c r="D8973" s="5" t="s">
        <v>15</v>
      </c>
      <c r="E8973" s="5">
        <v>377610</v>
      </c>
      <c r="F8973" s="6">
        <v>2768.36</v>
      </c>
      <c r="H8973" s="15" t="str">
        <f t="shared" si="840"/>
        <v>Medium</v>
      </c>
      <c r="I8973" s="11" t="str">
        <f t="shared" si="841"/>
        <v>Large</v>
      </c>
      <c r="J8973" s="11" t="str">
        <f t="shared" si="842"/>
        <v>East</v>
      </c>
      <c r="K8973" s="11" t="str">
        <f t="shared" si="843"/>
        <v>2010s</v>
      </c>
      <c r="L8973" s="11" t="str">
        <f t="shared" si="844"/>
        <v>Cereal</v>
      </c>
      <c r="M8973" s="18">
        <f t="shared" si="845"/>
        <v>7.3312677100712377E-3</v>
      </c>
    </row>
    <row r="8974" spans="1:13">
      <c r="A8974" s="4">
        <v>2013</v>
      </c>
      <c r="B8974" s="5" t="s">
        <v>313</v>
      </c>
      <c r="C8974" s="5" t="s">
        <v>319</v>
      </c>
      <c r="D8974" s="5" t="s">
        <v>16</v>
      </c>
      <c r="E8974" s="5">
        <v>220</v>
      </c>
      <c r="F8974" s="6">
        <v>2409.09</v>
      </c>
      <c r="H8974" s="15" t="str">
        <f t="shared" si="840"/>
        <v>Medium</v>
      </c>
      <c r="I8974" s="11" t="str">
        <f t="shared" si="841"/>
        <v>Small</v>
      </c>
      <c r="J8974" s="11" t="str">
        <f t="shared" si="842"/>
        <v>East</v>
      </c>
      <c r="K8974" s="11" t="str">
        <f t="shared" si="843"/>
        <v>2010s</v>
      </c>
      <c r="L8974" s="11" t="str">
        <f t="shared" si="844"/>
        <v>Cereal</v>
      </c>
      <c r="M8974" s="18">
        <f t="shared" si="845"/>
        <v>10.950409090909092</v>
      </c>
    </row>
    <row r="8975" spans="1:13">
      <c r="A8975" s="4">
        <v>2013</v>
      </c>
      <c r="B8975" s="5" t="s">
        <v>313</v>
      </c>
      <c r="C8975" s="5" t="s">
        <v>319</v>
      </c>
      <c r="D8975" s="5" t="s">
        <v>17</v>
      </c>
      <c r="E8975" s="5">
        <v>10</v>
      </c>
      <c r="F8975" s="6">
        <v>1000</v>
      </c>
      <c r="H8975" s="15" t="str">
        <f t="shared" si="840"/>
        <v>Medium</v>
      </c>
      <c r="I8975" s="11" t="str">
        <f t="shared" si="841"/>
        <v>Small</v>
      </c>
      <c r="J8975" s="11" t="str">
        <f t="shared" si="842"/>
        <v>East</v>
      </c>
      <c r="K8975" s="11" t="str">
        <f t="shared" si="843"/>
        <v>2010s</v>
      </c>
      <c r="L8975" s="11" t="str">
        <f t="shared" si="844"/>
        <v>Pulse</v>
      </c>
      <c r="M8975" s="18">
        <f t="shared" si="845"/>
        <v>100</v>
      </c>
    </row>
    <row r="8976" spans="1:13">
      <c r="A8976" s="4">
        <v>2014</v>
      </c>
      <c r="B8976" s="5" t="s">
        <v>313</v>
      </c>
      <c r="C8976" s="5" t="s">
        <v>319</v>
      </c>
      <c r="D8976" s="5" t="s">
        <v>15</v>
      </c>
      <c r="E8976" s="5">
        <v>356090</v>
      </c>
      <c r="F8976" s="6">
        <v>2763.8</v>
      </c>
      <c r="H8976" s="15" t="str">
        <f t="shared" si="840"/>
        <v>Medium</v>
      </c>
      <c r="I8976" s="11" t="str">
        <f t="shared" si="841"/>
        <v>Large</v>
      </c>
      <c r="J8976" s="11" t="str">
        <f t="shared" si="842"/>
        <v>East</v>
      </c>
      <c r="K8976" s="11" t="str">
        <f t="shared" si="843"/>
        <v>2010s</v>
      </c>
      <c r="L8976" s="11" t="str">
        <f t="shared" si="844"/>
        <v>Cereal</v>
      </c>
      <c r="M8976" s="18">
        <f t="shared" si="845"/>
        <v>7.7615209638012871E-3</v>
      </c>
    </row>
    <row r="8977" spans="1:13">
      <c r="A8977" s="4">
        <v>2014</v>
      </c>
      <c r="B8977" s="5" t="s">
        <v>313</v>
      </c>
      <c r="C8977" s="5" t="s">
        <v>319</v>
      </c>
      <c r="D8977" s="5" t="s">
        <v>16</v>
      </c>
      <c r="E8977" s="5">
        <v>290</v>
      </c>
      <c r="F8977" s="6">
        <v>2827.59</v>
      </c>
      <c r="H8977" s="15" t="str">
        <f t="shared" si="840"/>
        <v>Medium</v>
      </c>
      <c r="I8977" s="11" t="str">
        <f t="shared" si="841"/>
        <v>Small</v>
      </c>
      <c r="J8977" s="11" t="str">
        <f t="shared" si="842"/>
        <v>East</v>
      </c>
      <c r="K8977" s="11" t="str">
        <f t="shared" si="843"/>
        <v>2010s</v>
      </c>
      <c r="L8977" s="11" t="str">
        <f t="shared" si="844"/>
        <v>Cereal</v>
      </c>
      <c r="M8977" s="18">
        <f t="shared" si="845"/>
        <v>9.7503103448275859</v>
      </c>
    </row>
    <row r="8978" spans="1:13">
      <c r="A8978" s="4">
        <v>2014</v>
      </c>
      <c r="B8978" s="5" t="s">
        <v>313</v>
      </c>
      <c r="C8978" s="5" t="s">
        <v>319</v>
      </c>
      <c r="D8978" s="5" t="s">
        <v>17</v>
      </c>
      <c r="E8978" s="5">
        <v>30</v>
      </c>
      <c r="F8978" s="6">
        <v>1333.33</v>
      </c>
      <c r="H8978" s="15" t="str">
        <f t="shared" si="840"/>
        <v>Medium</v>
      </c>
      <c r="I8978" s="11" t="str">
        <f t="shared" si="841"/>
        <v>Small</v>
      </c>
      <c r="J8978" s="11" t="str">
        <f t="shared" si="842"/>
        <v>East</v>
      </c>
      <c r="K8978" s="11" t="str">
        <f t="shared" si="843"/>
        <v>2010s</v>
      </c>
      <c r="L8978" s="11" t="str">
        <f t="shared" si="844"/>
        <v>Pulse</v>
      </c>
      <c r="M8978" s="18">
        <f t="shared" si="845"/>
        <v>44.444333333333333</v>
      </c>
    </row>
    <row r="8979" spans="1:13">
      <c r="A8979" s="4">
        <v>2015</v>
      </c>
      <c r="B8979" s="5" t="s">
        <v>313</v>
      </c>
      <c r="C8979" s="5" t="s">
        <v>319</v>
      </c>
      <c r="D8979" s="5" t="s">
        <v>15</v>
      </c>
      <c r="E8979" s="5">
        <v>360610</v>
      </c>
      <c r="F8979" s="6">
        <v>2747.12</v>
      </c>
      <c r="H8979" s="15" t="str">
        <f t="shared" si="840"/>
        <v>Medium</v>
      </c>
      <c r="I8979" s="11" t="str">
        <f t="shared" si="841"/>
        <v>Large</v>
      </c>
      <c r="J8979" s="11" t="str">
        <f t="shared" si="842"/>
        <v>East</v>
      </c>
      <c r="K8979" s="11" t="str">
        <f t="shared" si="843"/>
        <v>2010s</v>
      </c>
      <c r="L8979" s="11" t="str">
        <f t="shared" si="844"/>
        <v>Cereal</v>
      </c>
      <c r="M8979" s="18">
        <f t="shared" si="845"/>
        <v>7.6179806439089321E-3</v>
      </c>
    </row>
    <row r="8980" spans="1:13">
      <c r="A8980" s="4">
        <v>2015</v>
      </c>
      <c r="B8980" s="5" t="s">
        <v>313</v>
      </c>
      <c r="C8980" s="5" t="s">
        <v>319</v>
      </c>
      <c r="D8980" s="5" t="s">
        <v>16</v>
      </c>
      <c r="E8980" s="5">
        <v>390</v>
      </c>
      <c r="F8980" s="6">
        <v>3512.82</v>
      </c>
      <c r="H8980" s="15" t="str">
        <f t="shared" si="840"/>
        <v>High</v>
      </c>
      <c r="I8980" s="11" t="str">
        <f t="shared" si="841"/>
        <v>Small</v>
      </c>
      <c r="J8980" s="11" t="str">
        <f t="shared" si="842"/>
        <v>East</v>
      </c>
      <c r="K8980" s="11" t="str">
        <f t="shared" si="843"/>
        <v>2010s</v>
      </c>
      <c r="L8980" s="11" t="str">
        <f t="shared" si="844"/>
        <v>Cereal</v>
      </c>
      <c r="M8980" s="18">
        <f t="shared" si="845"/>
        <v>9.0072307692307696</v>
      </c>
    </row>
    <row r="8981" spans="1:13">
      <c r="A8981" s="4">
        <v>2015</v>
      </c>
      <c r="B8981" s="5" t="s">
        <v>313</v>
      </c>
      <c r="C8981" s="5" t="s">
        <v>319</v>
      </c>
      <c r="D8981" s="5" t="s">
        <v>17</v>
      </c>
      <c r="E8981" s="5">
        <v>30</v>
      </c>
      <c r="F8981" s="6">
        <v>1333.33</v>
      </c>
      <c r="H8981" s="15" t="str">
        <f t="shared" si="840"/>
        <v>Medium</v>
      </c>
      <c r="I8981" s="11" t="str">
        <f t="shared" si="841"/>
        <v>Small</v>
      </c>
      <c r="J8981" s="11" t="str">
        <f t="shared" si="842"/>
        <v>East</v>
      </c>
      <c r="K8981" s="11" t="str">
        <f t="shared" si="843"/>
        <v>2010s</v>
      </c>
      <c r="L8981" s="11" t="str">
        <f t="shared" si="844"/>
        <v>Pulse</v>
      </c>
      <c r="M8981" s="18">
        <f t="shared" si="845"/>
        <v>44.444333333333333</v>
      </c>
    </row>
    <row r="8982" spans="1:13">
      <c r="A8982" s="4">
        <v>2016</v>
      </c>
      <c r="B8982" s="5" t="s">
        <v>313</v>
      </c>
      <c r="C8982" s="5" t="s">
        <v>319</v>
      </c>
      <c r="D8982" s="5" t="s">
        <v>15</v>
      </c>
      <c r="E8982" s="5">
        <v>376630</v>
      </c>
      <c r="F8982" s="6">
        <v>2809.78</v>
      </c>
      <c r="H8982" s="15" t="str">
        <f t="shared" si="840"/>
        <v>Medium</v>
      </c>
      <c r="I8982" s="11" t="str">
        <f t="shared" si="841"/>
        <v>Large</v>
      </c>
      <c r="J8982" s="11" t="str">
        <f t="shared" si="842"/>
        <v>East</v>
      </c>
      <c r="K8982" s="11" t="str">
        <f t="shared" si="843"/>
        <v>2010s</v>
      </c>
      <c r="L8982" s="11" t="str">
        <f t="shared" si="844"/>
        <v>Cereal</v>
      </c>
      <c r="M8982" s="18">
        <f t="shared" si="845"/>
        <v>7.460319146111569E-3</v>
      </c>
    </row>
    <row r="8983" spans="1:13">
      <c r="A8983" s="4">
        <v>2016</v>
      </c>
      <c r="B8983" s="5" t="s">
        <v>313</v>
      </c>
      <c r="C8983" s="5" t="s">
        <v>319</v>
      </c>
      <c r="D8983" s="5" t="s">
        <v>16</v>
      </c>
      <c r="E8983" s="5">
        <v>480</v>
      </c>
      <c r="F8983" s="6">
        <v>2876.31</v>
      </c>
      <c r="H8983" s="15" t="str">
        <f t="shared" si="840"/>
        <v>Medium</v>
      </c>
      <c r="I8983" s="11" t="str">
        <f t="shared" si="841"/>
        <v>Small</v>
      </c>
      <c r="J8983" s="11" t="str">
        <f t="shared" si="842"/>
        <v>East</v>
      </c>
      <c r="K8983" s="11" t="str">
        <f t="shared" si="843"/>
        <v>2010s</v>
      </c>
      <c r="L8983" s="11" t="str">
        <f t="shared" si="844"/>
        <v>Cereal</v>
      </c>
      <c r="M8983" s="18">
        <f t="shared" si="845"/>
        <v>5.9923124999999997</v>
      </c>
    </row>
    <row r="8984" spans="1:13">
      <c r="A8984" s="4">
        <v>2016</v>
      </c>
      <c r="B8984" s="5" t="s">
        <v>313</v>
      </c>
      <c r="C8984" s="5" t="s">
        <v>319</v>
      </c>
      <c r="D8984" s="5" t="s">
        <v>17</v>
      </c>
      <c r="E8984" s="5">
        <v>70</v>
      </c>
      <c r="F8984" s="6">
        <v>1072.46</v>
      </c>
      <c r="H8984" s="15" t="str">
        <f t="shared" si="840"/>
        <v>Medium</v>
      </c>
      <c r="I8984" s="11" t="str">
        <f t="shared" si="841"/>
        <v>Small</v>
      </c>
      <c r="J8984" s="11" t="str">
        <f t="shared" si="842"/>
        <v>East</v>
      </c>
      <c r="K8984" s="11" t="str">
        <f t="shared" si="843"/>
        <v>2010s</v>
      </c>
      <c r="L8984" s="11" t="str">
        <f t="shared" si="844"/>
        <v>Pulse</v>
      </c>
      <c r="M8984" s="18">
        <f t="shared" si="845"/>
        <v>15.320857142857143</v>
      </c>
    </row>
    <row r="8985" spans="1:13">
      <c r="A8985" s="4">
        <v>2017</v>
      </c>
      <c r="B8985" s="5" t="s">
        <v>313</v>
      </c>
      <c r="C8985" s="5" t="s">
        <v>319</v>
      </c>
      <c r="D8985" s="5" t="s">
        <v>15</v>
      </c>
      <c r="E8985" s="5">
        <v>384610</v>
      </c>
      <c r="F8985" s="6">
        <v>2811.87</v>
      </c>
      <c r="H8985" s="15" t="str">
        <f t="shared" si="840"/>
        <v>Medium</v>
      </c>
      <c r="I8985" s="11" t="str">
        <f t="shared" si="841"/>
        <v>Large</v>
      </c>
      <c r="J8985" s="11" t="str">
        <f t="shared" si="842"/>
        <v>East</v>
      </c>
      <c r="K8985" s="11" t="str">
        <f t="shared" si="843"/>
        <v>2010s</v>
      </c>
      <c r="L8985" s="11" t="str">
        <f t="shared" si="844"/>
        <v>Cereal</v>
      </c>
      <c r="M8985" s="18">
        <f t="shared" si="845"/>
        <v>7.3109643535009487E-3</v>
      </c>
    </row>
    <row r="8986" spans="1:13">
      <c r="A8986" s="4">
        <v>2017</v>
      </c>
      <c r="B8986" s="5" t="s">
        <v>313</v>
      </c>
      <c r="C8986" s="5" t="s">
        <v>319</v>
      </c>
      <c r="D8986" s="5" t="s">
        <v>16</v>
      </c>
      <c r="E8986" s="5">
        <v>730</v>
      </c>
      <c r="F8986" s="6">
        <v>2513.0700000000002</v>
      </c>
      <c r="H8986" s="15" t="str">
        <f t="shared" si="840"/>
        <v>Medium</v>
      </c>
      <c r="I8986" s="11" t="str">
        <f t="shared" si="841"/>
        <v>Small</v>
      </c>
      <c r="J8986" s="11" t="str">
        <f t="shared" si="842"/>
        <v>East</v>
      </c>
      <c r="K8986" s="11" t="str">
        <f t="shared" si="843"/>
        <v>2010s</v>
      </c>
      <c r="L8986" s="11" t="str">
        <f t="shared" si="844"/>
        <v>Cereal</v>
      </c>
      <c r="M8986" s="18">
        <f t="shared" si="845"/>
        <v>3.4425616438356168</v>
      </c>
    </row>
    <row r="8987" spans="1:13">
      <c r="A8987" s="4">
        <v>2017</v>
      </c>
      <c r="B8987" s="5" t="s">
        <v>313</v>
      </c>
      <c r="C8987" s="5" t="s">
        <v>319</v>
      </c>
      <c r="D8987" s="5" t="s">
        <v>17</v>
      </c>
      <c r="E8987" s="5">
        <v>690</v>
      </c>
      <c r="F8987" s="6">
        <v>1321.27</v>
      </c>
      <c r="H8987" s="15" t="str">
        <f t="shared" si="840"/>
        <v>Medium</v>
      </c>
      <c r="I8987" s="11" t="str">
        <f t="shared" si="841"/>
        <v>Small</v>
      </c>
      <c r="J8987" s="11" t="str">
        <f t="shared" si="842"/>
        <v>East</v>
      </c>
      <c r="K8987" s="11" t="str">
        <f t="shared" si="843"/>
        <v>2010s</v>
      </c>
      <c r="L8987" s="11" t="str">
        <f t="shared" si="844"/>
        <v>Pulse</v>
      </c>
      <c r="M8987" s="18">
        <f t="shared" si="845"/>
        <v>1.9148840579710145</v>
      </c>
    </row>
    <row r="8988" spans="1:13">
      <c r="A8988" s="4">
        <v>2008</v>
      </c>
      <c r="B8988" s="5" t="s">
        <v>313</v>
      </c>
      <c r="C8988" s="5" t="s">
        <v>320</v>
      </c>
      <c r="D8988" s="5" t="s">
        <v>15</v>
      </c>
      <c r="E8988" s="5">
        <v>305700</v>
      </c>
      <c r="F8988" s="6">
        <v>2866.54</v>
      </c>
      <c r="H8988" s="15" t="str">
        <f t="shared" si="840"/>
        <v>Medium</v>
      </c>
      <c r="I8988" s="11" t="str">
        <f t="shared" si="841"/>
        <v>Large</v>
      </c>
      <c r="J8988" s="11" t="str">
        <f t="shared" si="842"/>
        <v>East</v>
      </c>
      <c r="K8988" s="11" t="str">
        <f t="shared" si="843"/>
        <v>2000s</v>
      </c>
      <c r="L8988" s="11" t="str">
        <f t="shared" si="844"/>
        <v>Cereal</v>
      </c>
      <c r="M8988" s="18">
        <f t="shared" si="845"/>
        <v>9.3769708864900221E-3</v>
      </c>
    </row>
    <row r="8989" spans="1:13">
      <c r="A8989" s="4">
        <v>2008</v>
      </c>
      <c r="B8989" s="5" t="s">
        <v>313</v>
      </c>
      <c r="C8989" s="5" t="s">
        <v>320</v>
      </c>
      <c r="D8989" s="5" t="s">
        <v>16</v>
      </c>
      <c r="E8989" s="5">
        <v>250</v>
      </c>
      <c r="F8989" s="6">
        <v>2000</v>
      </c>
      <c r="H8989" s="15" t="str">
        <f t="shared" si="840"/>
        <v>Medium</v>
      </c>
      <c r="I8989" s="11" t="str">
        <f t="shared" si="841"/>
        <v>Small</v>
      </c>
      <c r="J8989" s="11" t="str">
        <f t="shared" si="842"/>
        <v>East</v>
      </c>
      <c r="K8989" s="11" t="str">
        <f t="shared" si="843"/>
        <v>2000s</v>
      </c>
      <c r="L8989" s="11" t="str">
        <f t="shared" si="844"/>
        <v>Cereal</v>
      </c>
      <c r="M8989" s="18">
        <f t="shared" si="845"/>
        <v>8</v>
      </c>
    </row>
    <row r="8990" spans="1:13">
      <c r="A8990" s="4">
        <v>2008</v>
      </c>
      <c r="B8990" s="5" t="s">
        <v>313</v>
      </c>
      <c r="C8990" s="5" t="s">
        <v>320</v>
      </c>
      <c r="D8990" s="5" t="s">
        <v>17</v>
      </c>
      <c r="E8990" s="5">
        <v>160</v>
      </c>
      <c r="F8990" s="6">
        <v>1187.5</v>
      </c>
      <c r="H8990" s="15" t="str">
        <f t="shared" si="840"/>
        <v>Medium</v>
      </c>
      <c r="I8990" s="11" t="str">
        <f t="shared" si="841"/>
        <v>Small</v>
      </c>
      <c r="J8990" s="11" t="str">
        <f t="shared" si="842"/>
        <v>East</v>
      </c>
      <c r="K8990" s="11" t="str">
        <f t="shared" si="843"/>
        <v>2000s</v>
      </c>
      <c r="L8990" s="11" t="str">
        <f t="shared" si="844"/>
        <v>Pulse</v>
      </c>
      <c r="M8990" s="18">
        <f t="shared" si="845"/>
        <v>7.421875</v>
      </c>
    </row>
    <row r="8991" spans="1:13">
      <c r="A8991" s="4">
        <v>2008</v>
      </c>
      <c r="B8991" s="5" t="s">
        <v>313</v>
      </c>
      <c r="C8991" s="5" t="s">
        <v>320</v>
      </c>
      <c r="D8991" s="5" t="s">
        <v>18</v>
      </c>
      <c r="E8991" s="5">
        <v>1000</v>
      </c>
      <c r="F8991" s="6">
        <v>350</v>
      </c>
      <c r="H8991" s="15" t="str">
        <f t="shared" si="840"/>
        <v>Low</v>
      </c>
      <c r="I8991" s="11" t="str">
        <f t="shared" si="841"/>
        <v>Medium</v>
      </c>
      <c r="J8991" s="11" t="str">
        <f t="shared" si="842"/>
        <v>East</v>
      </c>
      <c r="K8991" s="11" t="str">
        <f t="shared" si="843"/>
        <v>2000s</v>
      </c>
      <c r="L8991" s="11" t="str">
        <f t="shared" si="844"/>
        <v>Fiber</v>
      </c>
      <c r="M8991" s="18">
        <f t="shared" si="845"/>
        <v>0.35</v>
      </c>
    </row>
    <row r="8992" spans="1:13">
      <c r="A8992" s="4">
        <v>2009</v>
      </c>
      <c r="B8992" s="5" t="s">
        <v>313</v>
      </c>
      <c r="C8992" s="5" t="s">
        <v>320</v>
      </c>
      <c r="D8992" s="5" t="s">
        <v>15</v>
      </c>
      <c r="E8992" s="5">
        <v>299900</v>
      </c>
      <c r="F8992" s="6">
        <v>2871.96</v>
      </c>
      <c r="H8992" s="15" t="str">
        <f t="shared" si="840"/>
        <v>Medium</v>
      </c>
      <c r="I8992" s="11" t="str">
        <f t="shared" si="841"/>
        <v>Large</v>
      </c>
      <c r="J8992" s="11" t="str">
        <f t="shared" si="842"/>
        <v>East</v>
      </c>
      <c r="K8992" s="11" t="str">
        <f t="shared" si="843"/>
        <v>2000s</v>
      </c>
      <c r="L8992" s="11" t="str">
        <f t="shared" si="844"/>
        <v>Cereal</v>
      </c>
      <c r="M8992" s="18">
        <f t="shared" si="845"/>
        <v>9.5763921307102373E-3</v>
      </c>
    </row>
    <row r="8993" spans="1:13">
      <c r="A8993" s="4">
        <v>2009</v>
      </c>
      <c r="B8993" s="5" t="s">
        <v>313</v>
      </c>
      <c r="C8993" s="5" t="s">
        <v>320</v>
      </c>
      <c r="D8993" s="5" t="s">
        <v>16</v>
      </c>
      <c r="E8993" s="5">
        <v>260</v>
      </c>
      <c r="F8993" s="6">
        <v>2346.15</v>
      </c>
      <c r="H8993" s="15" t="str">
        <f t="shared" si="840"/>
        <v>Medium</v>
      </c>
      <c r="I8993" s="11" t="str">
        <f t="shared" si="841"/>
        <v>Small</v>
      </c>
      <c r="J8993" s="11" t="str">
        <f t="shared" si="842"/>
        <v>East</v>
      </c>
      <c r="K8993" s="11" t="str">
        <f t="shared" si="843"/>
        <v>2000s</v>
      </c>
      <c r="L8993" s="11" t="str">
        <f t="shared" si="844"/>
        <v>Cereal</v>
      </c>
      <c r="M8993" s="18">
        <f t="shared" si="845"/>
        <v>9.0236538461538469</v>
      </c>
    </row>
    <row r="8994" spans="1:13">
      <c r="A8994" s="4">
        <v>2010</v>
      </c>
      <c r="B8994" s="5" t="s">
        <v>313</v>
      </c>
      <c r="C8994" s="5" t="s">
        <v>320</v>
      </c>
      <c r="D8994" s="5" t="s">
        <v>15</v>
      </c>
      <c r="E8994" s="5">
        <v>292370</v>
      </c>
      <c r="F8994" s="6">
        <v>3092.52</v>
      </c>
      <c r="H8994" s="15" t="str">
        <f t="shared" si="840"/>
        <v>High</v>
      </c>
      <c r="I8994" s="11" t="str">
        <f t="shared" si="841"/>
        <v>Large</v>
      </c>
      <c r="J8994" s="11" t="str">
        <f t="shared" si="842"/>
        <v>East</v>
      </c>
      <c r="K8994" s="11" t="str">
        <f t="shared" si="843"/>
        <v>2010s</v>
      </c>
      <c r="L8994" s="11" t="str">
        <f t="shared" si="844"/>
        <v>Cereal</v>
      </c>
      <c r="M8994" s="18">
        <f t="shared" si="845"/>
        <v>1.0577419023839655E-2</v>
      </c>
    </row>
    <row r="8995" spans="1:13">
      <c r="A8995" s="4">
        <v>2010</v>
      </c>
      <c r="B8995" s="5" t="s">
        <v>313</v>
      </c>
      <c r="C8995" s="5" t="s">
        <v>320</v>
      </c>
      <c r="D8995" s="5" t="s">
        <v>16</v>
      </c>
      <c r="E8995" s="5">
        <v>250</v>
      </c>
      <c r="F8995" s="6">
        <v>2000</v>
      </c>
      <c r="H8995" s="15" t="str">
        <f t="shared" si="840"/>
        <v>Medium</v>
      </c>
      <c r="I8995" s="11" t="str">
        <f t="shared" si="841"/>
        <v>Small</v>
      </c>
      <c r="J8995" s="11" t="str">
        <f t="shared" si="842"/>
        <v>East</v>
      </c>
      <c r="K8995" s="11" t="str">
        <f t="shared" si="843"/>
        <v>2010s</v>
      </c>
      <c r="L8995" s="11" t="str">
        <f t="shared" si="844"/>
        <v>Cereal</v>
      </c>
      <c r="M8995" s="18">
        <f t="shared" si="845"/>
        <v>8</v>
      </c>
    </row>
    <row r="8996" spans="1:13">
      <c r="A8996" s="4">
        <v>2011</v>
      </c>
      <c r="B8996" s="5" t="s">
        <v>313</v>
      </c>
      <c r="C8996" s="5" t="s">
        <v>320</v>
      </c>
      <c r="D8996" s="5" t="s">
        <v>15</v>
      </c>
      <c r="E8996" s="5">
        <v>277200</v>
      </c>
      <c r="F8996" s="6">
        <v>2910.68</v>
      </c>
      <c r="H8996" s="15" t="str">
        <f t="shared" si="840"/>
        <v>Medium</v>
      </c>
      <c r="I8996" s="11" t="str">
        <f t="shared" si="841"/>
        <v>Large</v>
      </c>
      <c r="J8996" s="11" t="str">
        <f t="shared" si="842"/>
        <v>East</v>
      </c>
      <c r="K8996" s="11" t="str">
        <f t="shared" si="843"/>
        <v>2010s</v>
      </c>
      <c r="L8996" s="11" t="str">
        <f t="shared" si="844"/>
        <v>Cereal</v>
      </c>
      <c r="M8996" s="18">
        <f t="shared" si="845"/>
        <v>1.05002886002886E-2</v>
      </c>
    </row>
    <row r="8997" spans="1:13">
      <c r="A8997" s="4">
        <v>2011</v>
      </c>
      <c r="B8997" s="5" t="s">
        <v>313</v>
      </c>
      <c r="C8997" s="5" t="s">
        <v>320</v>
      </c>
      <c r="D8997" s="5" t="s">
        <v>16</v>
      </c>
      <c r="E8997" s="5">
        <v>250</v>
      </c>
      <c r="F8997" s="6">
        <v>2040</v>
      </c>
      <c r="H8997" s="15" t="str">
        <f t="shared" si="840"/>
        <v>Medium</v>
      </c>
      <c r="I8997" s="11" t="str">
        <f t="shared" si="841"/>
        <v>Small</v>
      </c>
      <c r="J8997" s="11" t="str">
        <f t="shared" si="842"/>
        <v>East</v>
      </c>
      <c r="K8997" s="11" t="str">
        <f t="shared" si="843"/>
        <v>2010s</v>
      </c>
      <c r="L8997" s="11" t="str">
        <f t="shared" si="844"/>
        <v>Cereal</v>
      </c>
      <c r="M8997" s="18">
        <f t="shared" si="845"/>
        <v>8.16</v>
      </c>
    </row>
    <row r="8998" spans="1:13">
      <c r="A8998" s="4">
        <v>2012</v>
      </c>
      <c r="B8998" s="5" t="s">
        <v>313</v>
      </c>
      <c r="C8998" s="5" t="s">
        <v>320</v>
      </c>
      <c r="D8998" s="5" t="s">
        <v>15</v>
      </c>
      <c r="E8998" s="5">
        <v>273450</v>
      </c>
      <c r="F8998" s="6">
        <v>2900.13</v>
      </c>
      <c r="H8998" s="15" t="str">
        <f t="shared" si="840"/>
        <v>Medium</v>
      </c>
      <c r="I8998" s="11" t="str">
        <f t="shared" si="841"/>
        <v>Large</v>
      </c>
      <c r="J8998" s="11" t="str">
        <f t="shared" si="842"/>
        <v>East</v>
      </c>
      <c r="K8998" s="11" t="str">
        <f t="shared" si="843"/>
        <v>2010s</v>
      </c>
      <c r="L8998" s="11" t="str">
        <f t="shared" si="844"/>
        <v>Cereal</v>
      </c>
      <c r="M8998" s="18">
        <f t="shared" si="845"/>
        <v>1.0605704882062535E-2</v>
      </c>
    </row>
    <row r="8999" spans="1:13">
      <c r="A8999" s="4">
        <v>2012</v>
      </c>
      <c r="B8999" s="5" t="s">
        <v>313</v>
      </c>
      <c r="C8999" s="5" t="s">
        <v>320</v>
      </c>
      <c r="D8999" s="5" t="s">
        <v>16</v>
      </c>
      <c r="E8999" s="5">
        <v>220</v>
      </c>
      <c r="F8999" s="6">
        <v>2000</v>
      </c>
      <c r="H8999" s="15" t="str">
        <f t="shared" si="840"/>
        <v>Medium</v>
      </c>
      <c r="I8999" s="11" t="str">
        <f t="shared" si="841"/>
        <v>Small</v>
      </c>
      <c r="J8999" s="11" t="str">
        <f t="shared" si="842"/>
        <v>East</v>
      </c>
      <c r="K8999" s="11" t="str">
        <f t="shared" si="843"/>
        <v>2010s</v>
      </c>
      <c r="L8999" s="11" t="str">
        <f t="shared" si="844"/>
        <v>Cereal</v>
      </c>
      <c r="M8999" s="18">
        <f t="shared" si="845"/>
        <v>9.0909090909090917</v>
      </c>
    </row>
    <row r="9000" spans="1:13">
      <c r="A9000" s="4">
        <v>2013</v>
      </c>
      <c r="B9000" s="5" t="s">
        <v>313</v>
      </c>
      <c r="C9000" s="5" t="s">
        <v>320</v>
      </c>
      <c r="D9000" s="5" t="s">
        <v>15</v>
      </c>
      <c r="E9000" s="5">
        <v>286050</v>
      </c>
      <c r="F9000" s="6">
        <v>2823.74</v>
      </c>
      <c r="H9000" s="15" t="str">
        <f t="shared" si="840"/>
        <v>Medium</v>
      </c>
      <c r="I9000" s="11" t="str">
        <f t="shared" si="841"/>
        <v>Large</v>
      </c>
      <c r="J9000" s="11" t="str">
        <f t="shared" si="842"/>
        <v>East</v>
      </c>
      <c r="K9000" s="11" t="str">
        <f t="shared" si="843"/>
        <v>2010s</v>
      </c>
      <c r="L9000" s="11" t="str">
        <f t="shared" si="844"/>
        <v>Cereal</v>
      </c>
      <c r="M9000" s="18">
        <f t="shared" si="845"/>
        <v>9.8714909980772581E-3</v>
      </c>
    </row>
    <row r="9001" spans="1:13">
      <c r="A9001" s="4">
        <v>2013</v>
      </c>
      <c r="B9001" s="5" t="s">
        <v>313</v>
      </c>
      <c r="C9001" s="5" t="s">
        <v>320</v>
      </c>
      <c r="D9001" s="5" t="s">
        <v>16</v>
      </c>
      <c r="E9001" s="5">
        <v>240</v>
      </c>
      <c r="F9001" s="6">
        <v>2000</v>
      </c>
      <c r="H9001" s="15" t="str">
        <f t="shared" si="840"/>
        <v>Medium</v>
      </c>
      <c r="I9001" s="11" t="str">
        <f t="shared" si="841"/>
        <v>Small</v>
      </c>
      <c r="J9001" s="11" t="str">
        <f t="shared" si="842"/>
        <v>East</v>
      </c>
      <c r="K9001" s="11" t="str">
        <f t="shared" si="843"/>
        <v>2010s</v>
      </c>
      <c r="L9001" s="11" t="str">
        <f t="shared" si="844"/>
        <v>Cereal</v>
      </c>
      <c r="M9001" s="18">
        <f t="shared" si="845"/>
        <v>8.3333333333333339</v>
      </c>
    </row>
    <row r="9002" spans="1:13">
      <c r="A9002" s="4">
        <v>2013</v>
      </c>
      <c r="B9002" s="5" t="s">
        <v>313</v>
      </c>
      <c r="C9002" s="5" t="s">
        <v>320</v>
      </c>
      <c r="D9002" s="5" t="s">
        <v>17</v>
      </c>
      <c r="E9002" s="5">
        <v>30</v>
      </c>
      <c r="F9002" s="6">
        <v>1333.33</v>
      </c>
      <c r="H9002" s="15" t="str">
        <f t="shared" si="840"/>
        <v>Medium</v>
      </c>
      <c r="I9002" s="11" t="str">
        <f t="shared" si="841"/>
        <v>Small</v>
      </c>
      <c r="J9002" s="11" t="str">
        <f t="shared" si="842"/>
        <v>East</v>
      </c>
      <c r="K9002" s="11" t="str">
        <f t="shared" si="843"/>
        <v>2010s</v>
      </c>
      <c r="L9002" s="11" t="str">
        <f t="shared" si="844"/>
        <v>Pulse</v>
      </c>
      <c r="M9002" s="18">
        <f t="shared" si="845"/>
        <v>44.444333333333333</v>
      </c>
    </row>
    <row r="9003" spans="1:13">
      <c r="A9003" s="4">
        <v>2014</v>
      </c>
      <c r="B9003" s="5" t="s">
        <v>313</v>
      </c>
      <c r="C9003" s="5" t="s">
        <v>320</v>
      </c>
      <c r="D9003" s="5" t="s">
        <v>15</v>
      </c>
      <c r="E9003" s="5">
        <v>276030</v>
      </c>
      <c r="F9003" s="6">
        <v>3115.78</v>
      </c>
      <c r="H9003" s="15" t="str">
        <f t="shared" si="840"/>
        <v>High</v>
      </c>
      <c r="I9003" s="11" t="str">
        <f t="shared" si="841"/>
        <v>Large</v>
      </c>
      <c r="J9003" s="11" t="str">
        <f t="shared" si="842"/>
        <v>East</v>
      </c>
      <c r="K9003" s="11" t="str">
        <f t="shared" si="843"/>
        <v>2010s</v>
      </c>
      <c r="L9003" s="11" t="str">
        <f t="shared" si="844"/>
        <v>Cereal</v>
      </c>
      <c r="M9003" s="18">
        <f t="shared" si="845"/>
        <v>1.1287831032858749E-2</v>
      </c>
    </row>
    <row r="9004" spans="1:13">
      <c r="A9004" s="4">
        <v>2014</v>
      </c>
      <c r="B9004" s="5" t="s">
        <v>313</v>
      </c>
      <c r="C9004" s="5" t="s">
        <v>320</v>
      </c>
      <c r="D9004" s="5" t="s">
        <v>16</v>
      </c>
      <c r="E9004" s="5">
        <v>230</v>
      </c>
      <c r="F9004" s="6">
        <v>2000</v>
      </c>
      <c r="H9004" s="15" t="str">
        <f t="shared" si="840"/>
        <v>Medium</v>
      </c>
      <c r="I9004" s="11" t="str">
        <f t="shared" si="841"/>
        <v>Small</v>
      </c>
      <c r="J9004" s="11" t="str">
        <f t="shared" si="842"/>
        <v>East</v>
      </c>
      <c r="K9004" s="11" t="str">
        <f t="shared" si="843"/>
        <v>2010s</v>
      </c>
      <c r="L9004" s="11" t="str">
        <f t="shared" si="844"/>
        <v>Cereal</v>
      </c>
      <c r="M9004" s="18">
        <f t="shared" si="845"/>
        <v>8.695652173913043</v>
      </c>
    </row>
    <row r="9005" spans="1:13">
      <c r="A9005" s="4">
        <v>2014</v>
      </c>
      <c r="B9005" s="5" t="s">
        <v>313</v>
      </c>
      <c r="C9005" s="5" t="s">
        <v>320</v>
      </c>
      <c r="D9005" s="5" t="s">
        <v>17</v>
      </c>
      <c r="E9005" s="5">
        <v>30</v>
      </c>
      <c r="F9005" s="6">
        <v>1333.33</v>
      </c>
      <c r="H9005" s="15" t="str">
        <f t="shared" si="840"/>
        <v>Medium</v>
      </c>
      <c r="I9005" s="11" t="str">
        <f t="shared" si="841"/>
        <v>Small</v>
      </c>
      <c r="J9005" s="11" t="str">
        <f t="shared" si="842"/>
        <v>East</v>
      </c>
      <c r="K9005" s="11" t="str">
        <f t="shared" si="843"/>
        <v>2010s</v>
      </c>
      <c r="L9005" s="11" t="str">
        <f t="shared" si="844"/>
        <v>Pulse</v>
      </c>
      <c r="M9005" s="18">
        <f t="shared" si="845"/>
        <v>44.444333333333333</v>
      </c>
    </row>
    <row r="9006" spans="1:13">
      <c r="A9006" s="4">
        <v>2015</v>
      </c>
      <c r="B9006" s="5" t="s">
        <v>313</v>
      </c>
      <c r="C9006" s="5" t="s">
        <v>320</v>
      </c>
      <c r="D9006" s="5" t="s">
        <v>15</v>
      </c>
      <c r="E9006" s="5">
        <v>277620</v>
      </c>
      <c r="F9006" s="6">
        <v>3138.39</v>
      </c>
      <c r="H9006" s="15" t="str">
        <f t="shared" si="840"/>
        <v>High</v>
      </c>
      <c r="I9006" s="11" t="str">
        <f t="shared" si="841"/>
        <v>Large</v>
      </c>
      <c r="J9006" s="11" t="str">
        <f t="shared" si="842"/>
        <v>East</v>
      </c>
      <c r="K9006" s="11" t="str">
        <f t="shared" si="843"/>
        <v>2010s</v>
      </c>
      <c r="L9006" s="11" t="str">
        <f t="shared" si="844"/>
        <v>Cereal</v>
      </c>
      <c r="M9006" s="18">
        <f t="shared" si="845"/>
        <v>1.1304625027015344E-2</v>
      </c>
    </row>
    <row r="9007" spans="1:13">
      <c r="A9007" s="4">
        <v>2015</v>
      </c>
      <c r="B9007" s="5" t="s">
        <v>313</v>
      </c>
      <c r="C9007" s="5" t="s">
        <v>320</v>
      </c>
      <c r="D9007" s="5" t="s">
        <v>16</v>
      </c>
      <c r="E9007" s="5">
        <v>240</v>
      </c>
      <c r="F9007" s="6">
        <v>2000</v>
      </c>
      <c r="H9007" s="15" t="str">
        <f t="shared" si="840"/>
        <v>Medium</v>
      </c>
      <c r="I9007" s="11" t="str">
        <f t="shared" si="841"/>
        <v>Small</v>
      </c>
      <c r="J9007" s="11" t="str">
        <f t="shared" si="842"/>
        <v>East</v>
      </c>
      <c r="K9007" s="11" t="str">
        <f t="shared" si="843"/>
        <v>2010s</v>
      </c>
      <c r="L9007" s="11" t="str">
        <f t="shared" si="844"/>
        <v>Cereal</v>
      </c>
      <c r="M9007" s="18">
        <f t="shared" si="845"/>
        <v>8.3333333333333339</v>
      </c>
    </row>
    <row r="9008" spans="1:13">
      <c r="A9008" s="4">
        <v>2015</v>
      </c>
      <c r="B9008" s="5" t="s">
        <v>313</v>
      </c>
      <c r="C9008" s="5" t="s">
        <v>320</v>
      </c>
      <c r="D9008" s="5" t="s">
        <v>17</v>
      </c>
      <c r="E9008" s="5">
        <v>40</v>
      </c>
      <c r="F9008" s="6">
        <v>1000</v>
      </c>
      <c r="H9008" s="15" t="str">
        <f t="shared" si="840"/>
        <v>Medium</v>
      </c>
      <c r="I9008" s="11" t="str">
        <f t="shared" si="841"/>
        <v>Small</v>
      </c>
      <c r="J9008" s="11" t="str">
        <f t="shared" si="842"/>
        <v>East</v>
      </c>
      <c r="K9008" s="11" t="str">
        <f t="shared" si="843"/>
        <v>2010s</v>
      </c>
      <c r="L9008" s="11" t="str">
        <f t="shared" si="844"/>
        <v>Pulse</v>
      </c>
      <c r="M9008" s="18">
        <f t="shared" si="845"/>
        <v>25</v>
      </c>
    </row>
    <row r="9009" spans="1:13">
      <c r="A9009" s="4">
        <v>2016</v>
      </c>
      <c r="B9009" s="5" t="s">
        <v>313</v>
      </c>
      <c r="C9009" s="5" t="s">
        <v>320</v>
      </c>
      <c r="D9009" s="5" t="s">
        <v>15</v>
      </c>
      <c r="E9009" s="5">
        <v>266970</v>
      </c>
      <c r="F9009" s="6">
        <v>3135.59</v>
      </c>
      <c r="H9009" s="15" t="str">
        <f t="shared" si="840"/>
        <v>High</v>
      </c>
      <c r="I9009" s="11" t="str">
        <f t="shared" si="841"/>
        <v>Large</v>
      </c>
      <c r="J9009" s="11" t="str">
        <f t="shared" si="842"/>
        <v>East</v>
      </c>
      <c r="K9009" s="11" t="str">
        <f t="shared" si="843"/>
        <v>2010s</v>
      </c>
      <c r="L9009" s="11" t="str">
        <f t="shared" si="844"/>
        <v>Cereal</v>
      </c>
      <c r="M9009" s="18">
        <f t="shared" si="845"/>
        <v>1.1745102445967713E-2</v>
      </c>
    </row>
    <row r="9010" spans="1:13">
      <c r="A9010" s="4">
        <v>2016</v>
      </c>
      <c r="B9010" s="5" t="s">
        <v>313</v>
      </c>
      <c r="C9010" s="5" t="s">
        <v>320</v>
      </c>
      <c r="D9010" s="5" t="s">
        <v>16</v>
      </c>
      <c r="E9010" s="5">
        <v>240</v>
      </c>
      <c r="F9010" s="6">
        <v>2016.74</v>
      </c>
      <c r="H9010" s="15" t="str">
        <f t="shared" si="840"/>
        <v>Medium</v>
      </c>
      <c r="I9010" s="11" t="str">
        <f t="shared" si="841"/>
        <v>Small</v>
      </c>
      <c r="J9010" s="11" t="str">
        <f t="shared" si="842"/>
        <v>East</v>
      </c>
      <c r="K9010" s="11" t="str">
        <f t="shared" si="843"/>
        <v>2010s</v>
      </c>
      <c r="L9010" s="11" t="str">
        <f t="shared" si="844"/>
        <v>Cereal</v>
      </c>
      <c r="M9010" s="18">
        <f t="shared" si="845"/>
        <v>8.403083333333333</v>
      </c>
    </row>
    <row r="9011" spans="1:13">
      <c r="A9011" s="4">
        <v>2016</v>
      </c>
      <c r="B9011" s="5" t="s">
        <v>313</v>
      </c>
      <c r="C9011" s="5" t="s">
        <v>320</v>
      </c>
      <c r="D9011" s="5" t="s">
        <v>17</v>
      </c>
      <c r="E9011" s="5">
        <v>30</v>
      </c>
      <c r="F9011" s="6">
        <v>1258.06</v>
      </c>
      <c r="H9011" s="15" t="str">
        <f t="shared" si="840"/>
        <v>Medium</v>
      </c>
      <c r="I9011" s="11" t="str">
        <f t="shared" si="841"/>
        <v>Small</v>
      </c>
      <c r="J9011" s="11" t="str">
        <f t="shared" si="842"/>
        <v>East</v>
      </c>
      <c r="K9011" s="11" t="str">
        <f t="shared" si="843"/>
        <v>2010s</v>
      </c>
      <c r="L9011" s="11" t="str">
        <f t="shared" si="844"/>
        <v>Pulse</v>
      </c>
      <c r="M9011" s="18">
        <f t="shared" si="845"/>
        <v>41.935333333333332</v>
      </c>
    </row>
    <row r="9012" spans="1:13">
      <c r="A9012" s="4">
        <v>2017</v>
      </c>
      <c r="B9012" s="5" t="s">
        <v>313</v>
      </c>
      <c r="C9012" s="5" t="s">
        <v>320</v>
      </c>
      <c r="D9012" s="5" t="s">
        <v>15</v>
      </c>
      <c r="E9012" s="5">
        <v>260370</v>
      </c>
      <c r="F9012" s="6">
        <v>3224.91</v>
      </c>
      <c r="H9012" s="15" t="str">
        <f t="shared" si="840"/>
        <v>High</v>
      </c>
      <c r="I9012" s="11" t="str">
        <f t="shared" si="841"/>
        <v>Large</v>
      </c>
      <c r="J9012" s="11" t="str">
        <f t="shared" si="842"/>
        <v>East</v>
      </c>
      <c r="K9012" s="11" t="str">
        <f t="shared" si="843"/>
        <v>2010s</v>
      </c>
      <c r="L9012" s="11" t="str">
        <f t="shared" si="844"/>
        <v>Cereal</v>
      </c>
      <c r="M9012" s="18">
        <f t="shared" si="845"/>
        <v>1.2385873948611591E-2</v>
      </c>
    </row>
    <row r="9013" spans="1:13">
      <c r="A9013" s="4">
        <v>2017</v>
      </c>
      <c r="B9013" s="5" t="s">
        <v>313</v>
      </c>
      <c r="C9013" s="5" t="s">
        <v>320</v>
      </c>
      <c r="D9013" s="5" t="s">
        <v>16</v>
      </c>
      <c r="E9013" s="5">
        <v>530</v>
      </c>
      <c r="F9013" s="6">
        <v>2517.0500000000002</v>
      </c>
      <c r="H9013" s="15" t="str">
        <f t="shared" si="840"/>
        <v>Medium</v>
      </c>
      <c r="I9013" s="11" t="str">
        <f t="shared" si="841"/>
        <v>Small</v>
      </c>
      <c r="J9013" s="11" t="str">
        <f t="shared" si="842"/>
        <v>East</v>
      </c>
      <c r="K9013" s="11" t="str">
        <f t="shared" si="843"/>
        <v>2010s</v>
      </c>
      <c r="L9013" s="11" t="str">
        <f t="shared" si="844"/>
        <v>Cereal</v>
      </c>
      <c r="M9013" s="18">
        <f t="shared" si="845"/>
        <v>4.7491509433962271</v>
      </c>
    </row>
    <row r="9014" spans="1:13">
      <c r="A9014" s="4">
        <v>2017</v>
      </c>
      <c r="B9014" s="5" t="s">
        <v>313</v>
      </c>
      <c r="C9014" s="5" t="s">
        <v>320</v>
      </c>
      <c r="D9014" s="5" t="s">
        <v>17</v>
      </c>
      <c r="E9014" s="5">
        <v>110</v>
      </c>
      <c r="F9014" s="6">
        <v>1436.36</v>
      </c>
      <c r="H9014" s="15" t="str">
        <f t="shared" si="840"/>
        <v>Medium</v>
      </c>
      <c r="I9014" s="11" t="str">
        <f t="shared" si="841"/>
        <v>Small</v>
      </c>
      <c r="J9014" s="11" t="str">
        <f t="shared" si="842"/>
        <v>East</v>
      </c>
      <c r="K9014" s="11" t="str">
        <f t="shared" si="843"/>
        <v>2010s</v>
      </c>
      <c r="L9014" s="11" t="str">
        <f t="shared" si="844"/>
        <v>Pulse</v>
      </c>
      <c r="M9014" s="18">
        <f t="shared" si="845"/>
        <v>13.057818181818181</v>
      </c>
    </row>
    <row r="9015" spans="1:13">
      <c r="A9015" s="4">
        <v>2008</v>
      </c>
      <c r="B9015" s="5" t="s">
        <v>313</v>
      </c>
      <c r="C9015" s="5" t="s">
        <v>321</v>
      </c>
      <c r="D9015" s="5" t="s">
        <v>15</v>
      </c>
      <c r="E9015" s="5">
        <v>115300</v>
      </c>
      <c r="F9015" s="6">
        <v>1795.32</v>
      </c>
      <c r="H9015" s="15" t="str">
        <f t="shared" si="840"/>
        <v>Medium</v>
      </c>
      <c r="I9015" s="11" t="str">
        <f t="shared" si="841"/>
        <v>Large</v>
      </c>
      <c r="J9015" s="11" t="str">
        <f t="shared" si="842"/>
        <v>East</v>
      </c>
      <c r="K9015" s="11" t="str">
        <f t="shared" si="843"/>
        <v>2000s</v>
      </c>
      <c r="L9015" s="11" t="str">
        <f t="shared" si="844"/>
        <v>Cereal</v>
      </c>
      <c r="M9015" s="18">
        <f t="shared" si="845"/>
        <v>1.5570858629661751E-2</v>
      </c>
    </row>
    <row r="9016" spans="1:13">
      <c r="A9016" s="4">
        <v>2008</v>
      </c>
      <c r="B9016" s="5" t="s">
        <v>313</v>
      </c>
      <c r="C9016" s="5" t="s">
        <v>321</v>
      </c>
      <c r="D9016" s="5" t="s">
        <v>16</v>
      </c>
      <c r="E9016" s="5">
        <v>90</v>
      </c>
      <c r="F9016" s="6">
        <v>1111.1099999999999</v>
      </c>
      <c r="H9016" s="15" t="str">
        <f t="shared" si="840"/>
        <v>Medium</v>
      </c>
      <c r="I9016" s="11" t="str">
        <f t="shared" si="841"/>
        <v>Small</v>
      </c>
      <c r="J9016" s="11" t="str">
        <f t="shared" si="842"/>
        <v>East</v>
      </c>
      <c r="K9016" s="11" t="str">
        <f t="shared" si="843"/>
        <v>2000s</v>
      </c>
      <c r="L9016" s="11" t="str">
        <f t="shared" si="844"/>
        <v>Cereal</v>
      </c>
      <c r="M9016" s="18">
        <f t="shared" si="845"/>
        <v>12.345666666666666</v>
      </c>
    </row>
    <row r="9017" spans="1:13">
      <c r="A9017" s="4">
        <v>2008</v>
      </c>
      <c r="B9017" s="5" t="s">
        <v>313</v>
      </c>
      <c r="C9017" s="5" t="s">
        <v>321</v>
      </c>
      <c r="D9017" s="5" t="s">
        <v>18</v>
      </c>
      <c r="E9017" s="5">
        <v>2900</v>
      </c>
      <c r="F9017" s="6">
        <v>306.89999999999998</v>
      </c>
      <c r="H9017" s="15" t="str">
        <f t="shared" si="840"/>
        <v>Low</v>
      </c>
      <c r="I9017" s="11" t="str">
        <f t="shared" si="841"/>
        <v>Medium</v>
      </c>
      <c r="J9017" s="11" t="str">
        <f t="shared" si="842"/>
        <v>East</v>
      </c>
      <c r="K9017" s="11" t="str">
        <f t="shared" si="843"/>
        <v>2000s</v>
      </c>
      <c r="L9017" s="11" t="str">
        <f t="shared" si="844"/>
        <v>Fiber</v>
      </c>
      <c r="M9017" s="18">
        <f t="shared" si="845"/>
        <v>0.10582758620689654</v>
      </c>
    </row>
    <row r="9018" spans="1:13">
      <c r="A9018" s="4">
        <v>2009</v>
      </c>
      <c r="B9018" s="5" t="s">
        <v>313</v>
      </c>
      <c r="C9018" s="5" t="s">
        <v>321</v>
      </c>
      <c r="D9018" s="5" t="s">
        <v>15</v>
      </c>
      <c r="E9018" s="5">
        <v>114000</v>
      </c>
      <c r="F9018" s="6">
        <v>1677.19</v>
      </c>
      <c r="H9018" s="15" t="str">
        <f t="shared" si="840"/>
        <v>Medium</v>
      </c>
      <c r="I9018" s="11" t="str">
        <f t="shared" si="841"/>
        <v>Large</v>
      </c>
      <c r="J9018" s="11" t="str">
        <f t="shared" si="842"/>
        <v>East</v>
      </c>
      <c r="K9018" s="11" t="str">
        <f t="shared" si="843"/>
        <v>2000s</v>
      </c>
      <c r="L9018" s="11" t="str">
        <f t="shared" si="844"/>
        <v>Cereal</v>
      </c>
      <c r="M9018" s="18">
        <f t="shared" si="845"/>
        <v>1.4712192982456141E-2</v>
      </c>
    </row>
    <row r="9019" spans="1:13">
      <c r="A9019" s="4">
        <v>2009</v>
      </c>
      <c r="B9019" s="5" t="s">
        <v>313</v>
      </c>
      <c r="C9019" s="5" t="s">
        <v>321</v>
      </c>
      <c r="D9019" s="5" t="s">
        <v>16</v>
      </c>
      <c r="E9019" s="5">
        <v>90</v>
      </c>
      <c r="F9019" s="6">
        <v>1222.22</v>
      </c>
      <c r="H9019" s="15" t="str">
        <f t="shared" si="840"/>
        <v>Medium</v>
      </c>
      <c r="I9019" s="11" t="str">
        <f t="shared" si="841"/>
        <v>Small</v>
      </c>
      <c r="J9019" s="11" t="str">
        <f t="shared" si="842"/>
        <v>East</v>
      </c>
      <c r="K9019" s="11" t="str">
        <f t="shared" si="843"/>
        <v>2000s</v>
      </c>
      <c r="L9019" s="11" t="str">
        <f t="shared" si="844"/>
        <v>Cereal</v>
      </c>
      <c r="M9019" s="18">
        <f t="shared" si="845"/>
        <v>13.580222222222222</v>
      </c>
    </row>
    <row r="9020" spans="1:13">
      <c r="A9020" s="4">
        <v>2010</v>
      </c>
      <c r="B9020" s="5" t="s">
        <v>313</v>
      </c>
      <c r="C9020" s="5" t="s">
        <v>321</v>
      </c>
      <c r="D9020" s="5" t="s">
        <v>15</v>
      </c>
      <c r="E9020" s="5">
        <v>115470</v>
      </c>
      <c r="F9020" s="6">
        <v>2639.3</v>
      </c>
      <c r="H9020" s="15" t="str">
        <f t="shared" si="840"/>
        <v>Medium</v>
      </c>
      <c r="I9020" s="11" t="str">
        <f t="shared" si="841"/>
        <v>Large</v>
      </c>
      <c r="J9020" s="11" t="str">
        <f t="shared" si="842"/>
        <v>East</v>
      </c>
      <c r="K9020" s="11" t="str">
        <f t="shared" si="843"/>
        <v>2010s</v>
      </c>
      <c r="L9020" s="11" t="str">
        <f t="shared" si="844"/>
        <v>Cereal</v>
      </c>
      <c r="M9020" s="18">
        <f t="shared" si="845"/>
        <v>2.2857019139170348E-2</v>
      </c>
    </row>
    <row r="9021" spans="1:13">
      <c r="A9021" s="4">
        <v>2010</v>
      </c>
      <c r="B9021" s="5" t="s">
        <v>313</v>
      </c>
      <c r="C9021" s="5" t="s">
        <v>321</v>
      </c>
      <c r="D9021" s="5" t="s">
        <v>16</v>
      </c>
      <c r="E9021" s="5">
        <v>90</v>
      </c>
      <c r="F9021" s="6">
        <v>1222.22</v>
      </c>
      <c r="H9021" s="15" t="str">
        <f t="shared" si="840"/>
        <v>Medium</v>
      </c>
      <c r="I9021" s="11" t="str">
        <f t="shared" si="841"/>
        <v>Small</v>
      </c>
      <c r="J9021" s="11" t="str">
        <f t="shared" si="842"/>
        <v>East</v>
      </c>
      <c r="K9021" s="11" t="str">
        <f t="shared" si="843"/>
        <v>2010s</v>
      </c>
      <c r="L9021" s="11" t="str">
        <f t="shared" si="844"/>
        <v>Cereal</v>
      </c>
      <c r="M9021" s="18">
        <f t="shared" si="845"/>
        <v>13.580222222222222</v>
      </c>
    </row>
    <row r="9022" spans="1:13">
      <c r="A9022" s="4">
        <v>2011</v>
      </c>
      <c r="B9022" s="5" t="s">
        <v>313</v>
      </c>
      <c r="C9022" s="5" t="s">
        <v>321</v>
      </c>
      <c r="D9022" s="5" t="s">
        <v>15</v>
      </c>
      <c r="E9022" s="5">
        <v>107050</v>
      </c>
      <c r="F9022" s="6">
        <v>2104.9</v>
      </c>
      <c r="H9022" s="15" t="str">
        <f t="shared" si="840"/>
        <v>Medium</v>
      </c>
      <c r="I9022" s="11" t="str">
        <f t="shared" si="841"/>
        <v>Large</v>
      </c>
      <c r="J9022" s="11" t="str">
        <f t="shared" si="842"/>
        <v>East</v>
      </c>
      <c r="K9022" s="11" t="str">
        <f t="shared" si="843"/>
        <v>2010s</v>
      </c>
      <c r="L9022" s="11" t="str">
        <f t="shared" si="844"/>
        <v>Cereal</v>
      </c>
      <c r="M9022" s="18">
        <f t="shared" si="845"/>
        <v>1.9662774404483888E-2</v>
      </c>
    </row>
    <row r="9023" spans="1:13">
      <c r="A9023" s="4">
        <v>2011</v>
      </c>
      <c r="B9023" s="5" t="s">
        <v>313</v>
      </c>
      <c r="C9023" s="5" t="s">
        <v>321</v>
      </c>
      <c r="D9023" s="5" t="s">
        <v>16</v>
      </c>
      <c r="E9023" s="5">
        <v>90</v>
      </c>
      <c r="F9023" s="6">
        <v>1111.1099999999999</v>
      </c>
      <c r="H9023" s="15" t="str">
        <f t="shared" si="840"/>
        <v>Medium</v>
      </c>
      <c r="I9023" s="11" t="str">
        <f t="shared" si="841"/>
        <v>Small</v>
      </c>
      <c r="J9023" s="11" t="str">
        <f t="shared" si="842"/>
        <v>East</v>
      </c>
      <c r="K9023" s="11" t="str">
        <f t="shared" si="843"/>
        <v>2010s</v>
      </c>
      <c r="L9023" s="11" t="str">
        <f t="shared" si="844"/>
        <v>Cereal</v>
      </c>
      <c r="M9023" s="18">
        <f t="shared" si="845"/>
        <v>12.345666666666666</v>
      </c>
    </row>
    <row r="9024" spans="1:13">
      <c r="A9024" s="4">
        <v>2011</v>
      </c>
      <c r="B9024" s="5" t="s">
        <v>313</v>
      </c>
      <c r="C9024" s="5" t="s">
        <v>321</v>
      </c>
      <c r="D9024" s="5" t="s">
        <v>18</v>
      </c>
      <c r="E9024" s="5">
        <v>70</v>
      </c>
      <c r="F9024" s="6">
        <v>142.86000000000001</v>
      </c>
      <c r="H9024" s="15" t="str">
        <f t="shared" si="840"/>
        <v>Low</v>
      </c>
      <c r="I9024" s="11" t="str">
        <f t="shared" si="841"/>
        <v>Small</v>
      </c>
      <c r="J9024" s="11" t="str">
        <f t="shared" si="842"/>
        <v>East</v>
      </c>
      <c r="K9024" s="11" t="str">
        <f t="shared" si="843"/>
        <v>2010s</v>
      </c>
      <c r="L9024" s="11" t="str">
        <f t="shared" si="844"/>
        <v>Fiber</v>
      </c>
      <c r="M9024" s="18">
        <f t="shared" si="845"/>
        <v>2.0408571428571429</v>
      </c>
    </row>
    <row r="9025" spans="1:13">
      <c r="A9025" s="4">
        <v>2012</v>
      </c>
      <c r="B9025" s="5" t="s">
        <v>313</v>
      </c>
      <c r="C9025" s="5" t="s">
        <v>321</v>
      </c>
      <c r="D9025" s="5" t="s">
        <v>15</v>
      </c>
      <c r="E9025" s="5">
        <v>111210</v>
      </c>
      <c r="F9025" s="6">
        <v>2579.17</v>
      </c>
      <c r="H9025" s="15" t="str">
        <f t="shared" si="840"/>
        <v>Medium</v>
      </c>
      <c r="I9025" s="11" t="str">
        <f t="shared" si="841"/>
        <v>Large</v>
      </c>
      <c r="J9025" s="11" t="str">
        <f t="shared" si="842"/>
        <v>East</v>
      </c>
      <c r="K9025" s="11" t="str">
        <f t="shared" si="843"/>
        <v>2010s</v>
      </c>
      <c r="L9025" s="11" t="str">
        <f t="shared" si="844"/>
        <v>Cereal</v>
      </c>
      <c r="M9025" s="18">
        <f t="shared" si="845"/>
        <v>2.3191889218595451E-2</v>
      </c>
    </row>
    <row r="9026" spans="1:13">
      <c r="A9026" s="4">
        <v>2012</v>
      </c>
      <c r="B9026" s="5" t="s">
        <v>313</v>
      </c>
      <c r="C9026" s="5" t="s">
        <v>321</v>
      </c>
      <c r="D9026" s="5" t="s">
        <v>16</v>
      </c>
      <c r="E9026" s="5">
        <v>90</v>
      </c>
      <c r="F9026" s="6">
        <v>1333.33</v>
      </c>
      <c r="H9026" s="15" t="str">
        <f t="shared" si="840"/>
        <v>Medium</v>
      </c>
      <c r="I9026" s="11" t="str">
        <f t="shared" si="841"/>
        <v>Small</v>
      </c>
      <c r="J9026" s="11" t="str">
        <f t="shared" si="842"/>
        <v>East</v>
      </c>
      <c r="K9026" s="11" t="str">
        <f t="shared" si="843"/>
        <v>2010s</v>
      </c>
      <c r="L9026" s="11" t="str">
        <f t="shared" si="844"/>
        <v>Cereal</v>
      </c>
      <c r="M9026" s="18">
        <f t="shared" si="845"/>
        <v>14.814777777777778</v>
      </c>
    </row>
    <row r="9027" spans="1:13">
      <c r="A9027" s="4">
        <v>2012</v>
      </c>
      <c r="B9027" s="5" t="s">
        <v>313</v>
      </c>
      <c r="C9027" s="5" t="s">
        <v>321</v>
      </c>
      <c r="D9027" s="5" t="s">
        <v>18</v>
      </c>
      <c r="E9027" s="5">
        <v>60</v>
      </c>
      <c r="F9027" s="6">
        <v>166.67</v>
      </c>
      <c r="H9027" s="15" t="str">
        <f t="shared" ref="H9027:H9090" si="846">IF(F9027&lt;1000,"Low",IF(F9027&lt;3000,"Medium","High"))</f>
        <v>Low</v>
      </c>
      <c r="I9027" s="11" t="str">
        <f t="shared" ref="I9027:I9090" si="847">IF(E9027&lt;1000,"Small",IF(E9027&lt;5000,"Medium","Large"))</f>
        <v>Small</v>
      </c>
      <c r="J9027" s="11" t="str">
        <f t="shared" ref="J9027:J9090" si="848">IF(OR(B9027="Punjab",B9027="Haryana",B9027="Himachal Pradesh",B9027="Jammu and Kashmir",B9027="Uttarakhand",B9027="Delhi",B9027="Chandigarh"),"North",IF(OR(B9027="Tamil Nadu",B9027="Karnataka",B9027="Kerala",B9027="Andhra Pradesh",B9027="Telangana"),"South",IF(OR(B9027="Maharashtra",B9027="Gujarat",B9027="Goa",B9027="Rajasthan"),"West",IF(OR(B9027="West Bengal",B9027="Bihar",B9027="Jharkhand",B9027="Odisha",B9027="Assam",B9027="Sikkim",B9027="Arunachal Pradesh",B9027="Manipur",B9027="Meghalaya",B9027="Mizoram",B9027="Nagaland",B9027="Tripura"),"East","Central"))))</f>
        <v>East</v>
      </c>
      <c r="K9027" s="11" t="str">
        <f t="shared" ref="K9027:K9090" si="849">LEFT(A9027,3)&amp;"0s"</f>
        <v>2010s</v>
      </c>
      <c r="L9027" s="11" t="str">
        <f t="shared" ref="L9027:L9090" si="850">IF(D9027="Rice","Cereal",IF(D9027="Maize","Cereal",IF(D9027="Chickpea","Pulse",IF(D9027="Cotton","Fiber","Other"))))</f>
        <v>Fiber</v>
      </c>
      <c r="M9027" s="18">
        <f t="shared" ref="M9027:M9090" si="851">F9027/E9027</f>
        <v>2.7778333333333332</v>
      </c>
    </row>
    <row r="9028" spans="1:13">
      <c r="A9028" s="4">
        <v>2013</v>
      </c>
      <c r="B9028" s="5" t="s">
        <v>313</v>
      </c>
      <c r="C9028" s="5" t="s">
        <v>321</v>
      </c>
      <c r="D9028" s="5" t="s">
        <v>15</v>
      </c>
      <c r="E9028" s="5">
        <v>108640</v>
      </c>
      <c r="F9028" s="6">
        <v>2532.4899999999998</v>
      </c>
      <c r="H9028" s="15" t="str">
        <f t="shared" si="846"/>
        <v>Medium</v>
      </c>
      <c r="I9028" s="11" t="str">
        <f t="shared" si="847"/>
        <v>Large</v>
      </c>
      <c r="J9028" s="11" t="str">
        <f t="shared" si="848"/>
        <v>East</v>
      </c>
      <c r="K9028" s="11" t="str">
        <f t="shared" si="849"/>
        <v>2010s</v>
      </c>
      <c r="L9028" s="11" t="str">
        <f t="shared" si="850"/>
        <v>Cereal</v>
      </c>
      <c r="M9028" s="18">
        <f t="shared" si="851"/>
        <v>2.3310843151693666E-2</v>
      </c>
    </row>
    <row r="9029" spans="1:13">
      <c r="A9029" s="4">
        <v>2013</v>
      </c>
      <c r="B9029" s="5" t="s">
        <v>313</v>
      </c>
      <c r="C9029" s="5" t="s">
        <v>321</v>
      </c>
      <c r="D9029" s="5" t="s">
        <v>16</v>
      </c>
      <c r="E9029" s="5">
        <v>90</v>
      </c>
      <c r="F9029" s="6">
        <v>1222.22</v>
      </c>
      <c r="H9029" s="15" t="str">
        <f t="shared" si="846"/>
        <v>Medium</v>
      </c>
      <c r="I9029" s="11" t="str">
        <f t="shared" si="847"/>
        <v>Small</v>
      </c>
      <c r="J9029" s="11" t="str">
        <f t="shared" si="848"/>
        <v>East</v>
      </c>
      <c r="K9029" s="11" t="str">
        <f t="shared" si="849"/>
        <v>2010s</v>
      </c>
      <c r="L9029" s="11" t="str">
        <f t="shared" si="850"/>
        <v>Cereal</v>
      </c>
      <c r="M9029" s="18">
        <f t="shared" si="851"/>
        <v>13.580222222222222</v>
      </c>
    </row>
    <row r="9030" spans="1:13">
      <c r="A9030" s="4">
        <v>2014</v>
      </c>
      <c r="B9030" s="5" t="s">
        <v>313</v>
      </c>
      <c r="C9030" s="5" t="s">
        <v>321</v>
      </c>
      <c r="D9030" s="5" t="s">
        <v>15</v>
      </c>
      <c r="E9030" s="5">
        <v>117360</v>
      </c>
      <c r="F9030" s="6">
        <v>2729.98</v>
      </c>
      <c r="H9030" s="15" t="str">
        <f t="shared" si="846"/>
        <v>Medium</v>
      </c>
      <c r="I9030" s="11" t="str">
        <f t="shared" si="847"/>
        <v>Large</v>
      </c>
      <c r="J9030" s="11" t="str">
        <f t="shared" si="848"/>
        <v>East</v>
      </c>
      <c r="K9030" s="11" t="str">
        <f t="shared" si="849"/>
        <v>2010s</v>
      </c>
      <c r="L9030" s="11" t="str">
        <f t="shared" si="850"/>
        <v>Cereal</v>
      </c>
      <c r="M9030" s="18">
        <f t="shared" si="851"/>
        <v>2.3261588275391955E-2</v>
      </c>
    </row>
    <row r="9031" spans="1:13">
      <c r="A9031" s="4">
        <v>2014</v>
      </c>
      <c r="B9031" s="5" t="s">
        <v>313</v>
      </c>
      <c r="C9031" s="5" t="s">
        <v>321</v>
      </c>
      <c r="D9031" s="5" t="s">
        <v>16</v>
      </c>
      <c r="E9031" s="5">
        <v>90</v>
      </c>
      <c r="F9031" s="6">
        <v>1222.22</v>
      </c>
      <c r="H9031" s="15" t="str">
        <f t="shared" si="846"/>
        <v>Medium</v>
      </c>
      <c r="I9031" s="11" t="str">
        <f t="shared" si="847"/>
        <v>Small</v>
      </c>
      <c r="J9031" s="11" t="str">
        <f t="shared" si="848"/>
        <v>East</v>
      </c>
      <c r="K9031" s="11" t="str">
        <f t="shared" si="849"/>
        <v>2010s</v>
      </c>
      <c r="L9031" s="11" t="str">
        <f t="shared" si="850"/>
        <v>Cereal</v>
      </c>
      <c r="M9031" s="18">
        <f t="shared" si="851"/>
        <v>13.580222222222222</v>
      </c>
    </row>
    <row r="9032" spans="1:13">
      <c r="A9032" s="4">
        <v>2015</v>
      </c>
      <c r="B9032" s="5" t="s">
        <v>313</v>
      </c>
      <c r="C9032" s="5" t="s">
        <v>321</v>
      </c>
      <c r="D9032" s="5" t="s">
        <v>15</v>
      </c>
      <c r="E9032" s="5">
        <v>112820</v>
      </c>
      <c r="F9032" s="6">
        <v>1969.69</v>
      </c>
      <c r="H9032" s="15" t="str">
        <f t="shared" si="846"/>
        <v>Medium</v>
      </c>
      <c r="I9032" s="11" t="str">
        <f t="shared" si="847"/>
        <v>Large</v>
      </c>
      <c r="J9032" s="11" t="str">
        <f t="shared" si="848"/>
        <v>East</v>
      </c>
      <c r="K9032" s="11" t="str">
        <f t="shared" si="849"/>
        <v>2010s</v>
      </c>
      <c r="L9032" s="11" t="str">
        <f t="shared" si="850"/>
        <v>Cereal</v>
      </c>
      <c r="M9032" s="18">
        <f t="shared" si="851"/>
        <v>1.7458695266796668E-2</v>
      </c>
    </row>
    <row r="9033" spans="1:13">
      <c r="A9033" s="4">
        <v>2015</v>
      </c>
      <c r="B9033" s="5" t="s">
        <v>313</v>
      </c>
      <c r="C9033" s="5" t="s">
        <v>321</v>
      </c>
      <c r="D9033" s="5" t="s">
        <v>16</v>
      </c>
      <c r="E9033" s="5">
        <v>90</v>
      </c>
      <c r="F9033" s="6">
        <v>1444.44</v>
      </c>
      <c r="H9033" s="15" t="str">
        <f t="shared" si="846"/>
        <v>Medium</v>
      </c>
      <c r="I9033" s="11" t="str">
        <f t="shared" si="847"/>
        <v>Small</v>
      </c>
      <c r="J9033" s="11" t="str">
        <f t="shared" si="848"/>
        <v>East</v>
      </c>
      <c r="K9033" s="11" t="str">
        <f t="shared" si="849"/>
        <v>2010s</v>
      </c>
      <c r="L9033" s="11" t="str">
        <f t="shared" si="850"/>
        <v>Cereal</v>
      </c>
      <c r="M9033" s="18">
        <f t="shared" si="851"/>
        <v>16.049333333333333</v>
      </c>
    </row>
    <row r="9034" spans="1:13">
      <c r="A9034" s="4">
        <v>2016</v>
      </c>
      <c r="B9034" s="5" t="s">
        <v>313</v>
      </c>
      <c r="C9034" s="5" t="s">
        <v>321</v>
      </c>
      <c r="D9034" s="5" t="s">
        <v>15</v>
      </c>
      <c r="E9034" s="5">
        <v>115790</v>
      </c>
      <c r="F9034" s="6">
        <v>2585.08</v>
      </c>
      <c r="H9034" s="15" t="str">
        <f t="shared" si="846"/>
        <v>Medium</v>
      </c>
      <c r="I9034" s="11" t="str">
        <f t="shared" si="847"/>
        <v>Large</v>
      </c>
      <c r="J9034" s="11" t="str">
        <f t="shared" si="848"/>
        <v>East</v>
      </c>
      <c r="K9034" s="11" t="str">
        <f t="shared" si="849"/>
        <v>2010s</v>
      </c>
      <c r="L9034" s="11" t="str">
        <f t="shared" si="850"/>
        <v>Cereal</v>
      </c>
      <c r="M9034" s="18">
        <f t="shared" si="851"/>
        <v>2.2325589429138957E-2</v>
      </c>
    </row>
    <row r="9035" spans="1:13">
      <c r="A9035" s="4">
        <v>2016</v>
      </c>
      <c r="B9035" s="5" t="s">
        <v>313</v>
      </c>
      <c r="C9035" s="5" t="s">
        <v>321</v>
      </c>
      <c r="D9035" s="5" t="s">
        <v>16</v>
      </c>
      <c r="E9035" s="5">
        <v>90</v>
      </c>
      <c r="F9035" s="6">
        <v>1377.78</v>
      </c>
      <c r="H9035" s="15" t="str">
        <f t="shared" si="846"/>
        <v>Medium</v>
      </c>
      <c r="I9035" s="11" t="str">
        <f t="shared" si="847"/>
        <v>Small</v>
      </c>
      <c r="J9035" s="11" t="str">
        <f t="shared" si="848"/>
        <v>East</v>
      </c>
      <c r="K9035" s="11" t="str">
        <f t="shared" si="849"/>
        <v>2010s</v>
      </c>
      <c r="L9035" s="11" t="str">
        <f t="shared" si="850"/>
        <v>Cereal</v>
      </c>
      <c r="M9035" s="18">
        <f t="shared" si="851"/>
        <v>15.308666666666666</v>
      </c>
    </row>
    <row r="9036" spans="1:13">
      <c r="A9036" s="4">
        <v>2017</v>
      </c>
      <c r="B9036" s="5" t="s">
        <v>313</v>
      </c>
      <c r="C9036" s="5" t="s">
        <v>321</v>
      </c>
      <c r="D9036" s="5" t="s">
        <v>15</v>
      </c>
      <c r="E9036" s="5">
        <v>110380</v>
      </c>
      <c r="F9036" s="6">
        <v>2724.04</v>
      </c>
      <c r="H9036" s="15" t="str">
        <f t="shared" si="846"/>
        <v>Medium</v>
      </c>
      <c r="I9036" s="11" t="str">
        <f t="shared" si="847"/>
        <v>Large</v>
      </c>
      <c r="J9036" s="11" t="str">
        <f t="shared" si="848"/>
        <v>East</v>
      </c>
      <c r="K9036" s="11" t="str">
        <f t="shared" si="849"/>
        <v>2010s</v>
      </c>
      <c r="L9036" s="11" t="str">
        <f t="shared" si="850"/>
        <v>Cereal</v>
      </c>
      <c r="M9036" s="18">
        <f t="shared" si="851"/>
        <v>2.4678746149664792E-2</v>
      </c>
    </row>
    <row r="9037" spans="1:13">
      <c r="A9037" s="4">
        <v>2017</v>
      </c>
      <c r="B9037" s="5" t="s">
        <v>313</v>
      </c>
      <c r="C9037" s="5" t="s">
        <v>321</v>
      </c>
      <c r="D9037" s="5" t="s">
        <v>16</v>
      </c>
      <c r="E9037" s="5">
        <v>120</v>
      </c>
      <c r="F9037" s="6">
        <v>3252.1</v>
      </c>
      <c r="H9037" s="15" t="str">
        <f t="shared" si="846"/>
        <v>High</v>
      </c>
      <c r="I9037" s="11" t="str">
        <f t="shared" si="847"/>
        <v>Small</v>
      </c>
      <c r="J9037" s="11" t="str">
        <f t="shared" si="848"/>
        <v>East</v>
      </c>
      <c r="K9037" s="11" t="str">
        <f t="shared" si="849"/>
        <v>2010s</v>
      </c>
      <c r="L9037" s="11" t="str">
        <f t="shared" si="850"/>
        <v>Cereal</v>
      </c>
      <c r="M9037" s="18">
        <f t="shared" si="851"/>
        <v>27.100833333333334</v>
      </c>
    </row>
    <row r="9038" spans="1:13">
      <c r="A9038" s="4">
        <v>2017</v>
      </c>
      <c r="B9038" s="5" t="s">
        <v>313</v>
      </c>
      <c r="C9038" s="5" t="s">
        <v>321</v>
      </c>
      <c r="D9038" s="5" t="s">
        <v>17</v>
      </c>
      <c r="E9038" s="5">
        <v>10</v>
      </c>
      <c r="F9038" s="6">
        <v>1272.73</v>
      </c>
      <c r="H9038" s="15" t="str">
        <f t="shared" si="846"/>
        <v>Medium</v>
      </c>
      <c r="I9038" s="11" t="str">
        <f t="shared" si="847"/>
        <v>Small</v>
      </c>
      <c r="J9038" s="11" t="str">
        <f t="shared" si="848"/>
        <v>East</v>
      </c>
      <c r="K9038" s="11" t="str">
        <f t="shared" si="849"/>
        <v>2010s</v>
      </c>
      <c r="L9038" s="11" t="str">
        <f t="shared" si="850"/>
        <v>Pulse</v>
      </c>
      <c r="M9038" s="18">
        <f t="shared" si="851"/>
        <v>127.273</v>
      </c>
    </row>
    <row r="9039" spans="1:13">
      <c r="A9039" s="4">
        <v>2008</v>
      </c>
      <c r="B9039" s="5" t="s">
        <v>313</v>
      </c>
      <c r="C9039" s="5" t="s">
        <v>322</v>
      </c>
      <c r="D9039" s="5" t="s">
        <v>15</v>
      </c>
      <c r="E9039" s="5">
        <v>235500</v>
      </c>
      <c r="F9039" s="6">
        <v>1661.15</v>
      </c>
      <c r="H9039" s="15" t="str">
        <f t="shared" si="846"/>
        <v>Medium</v>
      </c>
      <c r="I9039" s="11" t="str">
        <f t="shared" si="847"/>
        <v>Large</v>
      </c>
      <c r="J9039" s="11" t="str">
        <f t="shared" si="848"/>
        <v>East</v>
      </c>
      <c r="K9039" s="11" t="str">
        <f t="shared" si="849"/>
        <v>2000s</v>
      </c>
      <c r="L9039" s="11" t="str">
        <f t="shared" si="850"/>
        <v>Cereal</v>
      </c>
      <c r="M9039" s="18">
        <f t="shared" si="851"/>
        <v>7.0537154989384291E-3</v>
      </c>
    </row>
    <row r="9040" spans="1:13">
      <c r="A9040" s="4">
        <v>2008</v>
      </c>
      <c r="B9040" s="5" t="s">
        <v>313</v>
      </c>
      <c r="C9040" s="5" t="s">
        <v>322</v>
      </c>
      <c r="D9040" s="5" t="s">
        <v>16</v>
      </c>
      <c r="E9040" s="5">
        <v>11800</v>
      </c>
      <c r="F9040" s="6">
        <v>2464.41</v>
      </c>
      <c r="H9040" s="15" t="str">
        <f t="shared" si="846"/>
        <v>Medium</v>
      </c>
      <c r="I9040" s="11" t="str">
        <f t="shared" si="847"/>
        <v>Large</v>
      </c>
      <c r="J9040" s="11" t="str">
        <f t="shared" si="848"/>
        <v>East</v>
      </c>
      <c r="K9040" s="11" t="str">
        <f t="shared" si="849"/>
        <v>2000s</v>
      </c>
      <c r="L9040" s="11" t="str">
        <f t="shared" si="850"/>
        <v>Cereal</v>
      </c>
      <c r="M9040" s="18">
        <f t="shared" si="851"/>
        <v>0.20884830508474575</v>
      </c>
    </row>
    <row r="9041" spans="1:13">
      <c r="A9041" s="4">
        <v>2008</v>
      </c>
      <c r="B9041" s="5" t="s">
        <v>313</v>
      </c>
      <c r="C9041" s="5" t="s">
        <v>322</v>
      </c>
      <c r="D9041" s="5" t="s">
        <v>17</v>
      </c>
      <c r="E9041" s="5">
        <v>70</v>
      </c>
      <c r="F9041" s="6">
        <v>857.14</v>
      </c>
      <c r="H9041" s="15" t="str">
        <f t="shared" si="846"/>
        <v>Low</v>
      </c>
      <c r="I9041" s="11" t="str">
        <f t="shared" si="847"/>
        <v>Small</v>
      </c>
      <c r="J9041" s="11" t="str">
        <f t="shared" si="848"/>
        <v>East</v>
      </c>
      <c r="K9041" s="11" t="str">
        <f t="shared" si="849"/>
        <v>2000s</v>
      </c>
      <c r="L9041" s="11" t="str">
        <f t="shared" si="850"/>
        <v>Pulse</v>
      </c>
      <c r="M9041" s="18">
        <f t="shared" si="851"/>
        <v>12.244857142857143</v>
      </c>
    </row>
    <row r="9042" spans="1:13">
      <c r="A9042" s="4">
        <v>2008</v>
      </c>
      <c r="B9042" s="5" t="s">
        <v>313</v>
      </c>
      <c r="C9042" s="5" t="s">
        <v>322</v>
      </c>
      <c r="D9042" s="5" t="s">
        <v>18</v>
      </c>
      <c r="E9042" s="5">
        <v>800</v>
      </c>
      <c r="F9042" s="6">
        <v>412.5</v>
      </c>
      <c r="H9042" s="15" t="str">
        <f t="shared" si="846"/>
        <v>Low</v>
      </c>
      <c r="I9042" s="11" t="str">
        <f t="shared" si="847"/>
        <v>Small</v>
      </c>
      <c r="J9042" s="11" t="str">
        <f t="shared" si="848"/>
        <v>East</v>
      </c>
      <c r="K9042" s="11" t="str">
        <f t="shared" si="849"/>
        <v>2000s</v>
      </c>
      <c r="L9042" s="11" t="str">
        <f t="shared" si="850"/>
        <v>Fiber</v>
      </c>
      <c r="M9042" s="18">
        <f t="shared" si="851"/>
        <v>0.515625</v>
      </c>
    </row>
    <row r="9043" spans="1:13">
      <c r="A9043" s="4">
        <v>2009</v>
      </c>
      <c r="B9043" s="5" t="s">
        <v>313</v>
      </c>
      <c r="C9043" s="5" t="s">
        <v>322</v>
      </c>
      <c r="D9043" s="5" t="s">
        <v>15</v>
      </c>
      <c r="E9043" s="5">
        <v>227500</v>
      </c>
      <c r="F9043" s="6">
        <v>1913.41</v>
      </c>
      <c r="H9043" s="15" t="str">
        <f t="shared" si="846"/>
        <v>Medium</v>
      </c>
      <c r="I9043" s="11" t="str">
        <f t="shared" si="847"/>
        <v>Large</v>
      </c>
      <c r="J9043" s="11" t="str">
        <f t="shared" si="848"/>
        <v>East</v>
      </c>
      <c r="K9043" s="11" t="str">
        <f t="shared" si="849"/>
        <v>2000s</v>
      </c>
      <c r="L9043" s="11" t="str">
        <f t="shared" si="850"/>
        <v>Cereal</v>
      </c>
      <c r="M9043" s="18">
        <f t="shared" si="851"/>
        <v>8.4105934065934074E-3</v>
      </c>
    </row>
    <row r="9044" spans="1:13">
      <c r="A9044" s="4">
        <v>2009</v>
      </c>
      <c r="B9044" s="5" t="s">
        <v>313</v>
      </c>
      <c r="C9044" s="5" t="s">
        <v>322</v>
      </c>
      <c r="D9044" s="5" t="s">
        <v>16</v>
      </c>
      <c r="E9044" s="5">
        <v>11800</v>
      </c>
      <c r="F9044" s="6">
        <v>2008.47</v>
      </c>
      <c r="H9044" s="15" t="str">
        <f t="shared" si="846"/>
        <v>Medium</v>
      </c>
      <c r="I9044" s="11" t="str">
        <f t="shared" si="847"/>
        <v>Large</v>
      </c>
      <c r="J9044" s="11" t="str">
        <f t="shared" si="848"/>
        <v>East</v>
      </c>
      <c r="K9044" s="11" t="str">
        <f t="shared" si="849"/>
        <v>2000s</v>
      </c>
      <c r="L9044" s="11" t="str">
        <f t="shared" si="850"/>
        <v>Cereal</v>
      </c>
      <c r="M9044" s="18">
        <f t="shared" si="851"/>
        <v>0.1702093220338983</v>
      </c>
    </row>
    <row r="9045" spans="1:13">
      <c r="A9045" s="4">
        <v>2009</v>
      </c>
      <c r="B9045" s="5" t="s">
        <v>313</v>
      </c>
      <c r="C9045" s="5" t="s">
        <v>322</v>
      </c>
      <c r="D9045" s="5" t="s">
        <v>17</v>
      </c>
      <c r="E9045" s="5">
        <v>50</v>
      </c>
      <c r="F9045" s="6">
        <v>1400</v>
      </c>
      <c r="H9045" s="15" t="str">
        <f t="shared" si="846"/>
        <v>Medium</v>
      </c>
      <c r="I9045" s="11" t="str">
        <f t="shared" si="847"/>
        <v>Small</v>
      </c>
      <c r="J9045" s="11" t="str">
        <f t="shared" si="848"/>
        <v>East</v>
      </c>
      <c r="K9045" s="11" t="str">
        <f t="shared" si="849"/>
        <v>2000s</v>
      </c>
      <c r="L9045" s="11" t="str">
        <f t="shared" si="850"/>
        <v>Pulse</v>
      </c>
      <c r="M9045" s="18">
        <f t="shared" si="851"/>
        <v>28</v>
      </c>
    </row>
    <row r="9046" spans="1:13">
      <c r="A9046" s="4">
        <v>2010</v>
      </c>
      <c r="B9046" s="5" t="s">
        <v>313</v>
      </c>
      <c r="C9046" s="5" t="s">
        <v>322</v>
      </c>
      <c r="D9046" s="5" t="s">
        <v>15</v>
      </c>
      <c r="E9046" s="5">
        <v>224110</v>
      </c>
      <c r="F9046" s="6">
        <v>2203.11</v>
      </c>
      <c r="H9046" s="15" t="str">
        <f t="shared" si="846"/>
        <v>Medium</v>
      </c>
      <c r="I9046" s="11" t="str">
        <f t="shared" si="847"/>
        <v>Large</v>
      </c>
      <c r="J9046" s="11" t="str">
        <f t="shared" si="848"/>
        <v>East</v>
      </c>
      <c r="K9046" s="11" t="str">
        <f t="shared" si="849"/>
        <v>2010s</v>
      </c>
      <c r="L9046" s="11" t="str">
        <f t="shared" si="850"/>
        <v>Cereal</v>
      </c>
      <c r="M9046" s="18">
        <f t="shared" si="851"/>
        <v>9.830485029672929E-3</v>
      </c>
    </row>
    <row r="9047" spans="1:13">
      <c r="A9047" s="4">
        <v>2010</v>
      </c>
      <c r="B9047" s="5" t="s">
        <v>313</v>
      </c>
      <c r="C9047" s="5" t="s">
        <v>322</v>
      </c>
      <c r="D9047" s="5" t="s">
        <v>16</v>
      </c>
      <c r="E9047" s="5">
        <v>12850</v>
      </c>
      <c r="F9047" s="6">
        <v>3202.33</v>
      </c>
      <c r="H9047" s="15" t="str">
        <f t="shared" si="846"/>
        <v>High</v>
      </c>
      <c r="I9047" s="11" t="str">
        <f t="shared" si="847"/>
        <v>Large</v>
      </c>
      <c r="J9047" s="11" t="str">
        <f t="shared" si="848"/>
        <v>East</v>
      </c>
      <c r="K9047" s="11" t="str">
        <f t="shared" si="849"/>
        <v>2010s</v>
      </c>
      <c r="L9047" s="11" t="str">
        <f t="shared" si="850"/>
        <v>Cereal</v>
      </c>
      <c r="M9047" s="18">
        <f t="shared" si="851"/>
        <v>0.24920856031128405</v>
      </c>
    </row>
    <row r="9048" spans="1:13">
      <c r="A9048" s="4">
        <v>2010</v>
      </c>
      <c r="B9048" s="5" t="s">
        <v>313</v>
      </c>
      <c r="C9048" s="5" t="s">
        <v>322</v>
      </c>
      <c r="D9048" s="5" t="s">
        <v>17</v>
      </c>
      <c r="E9048" s="5">
        <v>40</v>
      </c>
      <c r="F9048" s="6">
        <v>1000</v>
      </c>
      <c r="H9048" s="15" t="str">
        <f t="shared" si="846"/>
        <v>Medium</v>
      </c>
      <c r="I9048" s="11" t="str">
        <f t="shared" si="847"/>
        <v>Small</v>
      </c>
      <c r="J9048" s="11" t="str">
        <f t="shared" si="848"/>
        <v>East</v>
      </c>
      <c r="K9048" s="11" t="str">
        <f t="shared" si="849"/>
        <v>2010s</v>
      </c>
      <c r="L9048" s="11" t="str">
        <f t="shared" si="850"/>
        <v>Pulse</v>
      </c>
      <c r="M9048" s="18">
        <f t="shared" si="851"/>
        <v>25</v>
      </c>
    </row>
    <row r="9049" spans="1:13">
      <c r="A9049" s="4">
        <v>2011</v>
      </c>
      <c r="B9049" s="5" t="s">
        <v>313</v>
      </c>
      <c r="C9049" s="5" t="s">
        <v>322</v>
      </c>
      <c r="D9049" s="5" t="s">
        <v>15</v>
      </c>
      <c r="E9049" s="5">
        <v>224620</v>
      </c>
      <c r="F9049" s="6">
        <v>2090.86</v>
      </c>
      <c r="H9049" s="15" t="str">
        <f t="shared" si="846"/>
        <v>Medium</v>
      </c>
      <c r="I9049" s="11" t="str">
        <f t="shared" si="847"/>
        <v>Large</v>
      </c>
      <c r="J9049" s="11" t="str">
        <f t="shared" si="848"/>
        <v>East</v>
      </c>
      <c r="K9049" s="11" t="str">
        <f t="shared" si="849"/>
        <v>2010s</v>
      </c>
      <c r="L9049" s="11" t="str">
        <f t="shared" si="850"/>
        <v>Cereal</v>
      </c>
      <c r="M9049" s="18">
        <f t="shared" si="851"/>
        <v>9.3084320185201682E-3</v>
      </c>
    </row>
    <row r="9050" spans="1:13">
      <c r="A9050" s="4">
        <v>2011</v>
      </c>
      <c r="B9050" s="5" t="s">
        <v>313</v>
      </c>
      <c r="C9050" s="5" t="s">
        <v>322</v>
      </c>
      <c r="D9050" s="5" t="s">
        <v>16</v>
      </c>
      <c r="E9050" s="5">
        <v>13500</v>
      </c>
      <c r="F9050" s="6">
        <v>2551.85</v>
      </c>
      <c r="H9050" s="15" t="str">
        <f t="shared" si="846"/>
        <v>Medium</v>
      </c>
      <c r="I9050" s="11" t="str">
        <f t="shared" si="847"/>
        <v>Large</v>
      </c>
      <c r="J9050" s="11" t="str">
        <f t="shared" si="848"/>
        <v>East</v>
      </c>
      <c r="K9050" s="11" t="str">
        <f t="shared" si="849"/>
        <v>2010s</v>
      </c>
      <c r="L9050" s="11" t="str">
        <f t="shared" si="850"/>
        <v>Cereal</v>
      </c>
      <c r="M9050" s="18">
        <f t="shared" si="851"/>
        <v>0.18902592592592593</v>
      </c>
    </row>
    <row r="9051" spans="1:13">
      <c r="A9051" s="4">
        <v>2011</v>
      </c>
      <c r="B9051" s="5" t="s">
        <v>313</v>
      </c>
      <c r="C9051" s="5" t="s">
        <v>322</v>
      </c>
      <c r="D9051" s="5" t="s">
        <v>17</v>
      </c>
      <c r="E9051" s="5">
        <v>90</v>
      </c>
      <c r="F9051" s="6">
        <v>1111.1099999999999</v>
      </c>
      <c r="H9051" s="15" t="str">
        <f t="shared" si="846"/>
        <v>Medium</v>
      </c>
      <c r="I9051" s="11" t="str">
        <f t="shared" si="847"/>
        <v>Small</v>
      </c>
      <c r="J9051" s="11" t="str">
        <f t="shared" si="848"/>
        <v>East</v>
      </c>
      <c r="K9051" s="11" t="str">
        <f t="shared" si="849"/>
        <v>2010s</v>
      </c>
      <c r="L9051" s="11" t="str">
        <f t="shared" si="850"/>
        <v>Pulse</v>
      </c>
      <c r="M9051" s="18">
        <f t="shared" si="851"/>
        <v>12.345666666666666</v>
      </c>
    </row>
    <row r="9052" spans="1:13">
      <c r="A9052" s="4">
        <v>2012</v>
      </c>
      <c r="B9052" s="5" t="s">
        <v>313</v>
      </c>
      <c r="C9052" s="5" t="s">
        <v>322</v>
      </c>
      <c r="D9052" s="5" t="s">
        <v>15</v>
      </c>
      <c r="E9052" s="5">
        <v>228120</v>
      </c>
      <c r="F9052" s="6">
        <v>2160.62</v>
      </c>
      <c r="H9052" s="15" t="str">
        <f t="shared" si="846"/>
        <v>Medium</v>
      </c>
      <c r="I9052" s="11" t="str">
        <f t="shared" si="847"/>
        <v>Large</v>
      </c>
      <c r="J9052" s="11" t="str">
        <f t="shared" si="848"/>
        <v>East</v>
      </c>
      <c r="K9052" s="11" t="str">
        <f t="shared" si="849"/>
        <v>2010s</v>
      </c>
      <c r="L9052" s="11" t="str">
        <f t="shared" si="850"/>
        <v>Cereal</v>
      </c>
      <c r="M9052" s="18">
        <f t="shared" si="851"/>
        <v>9.4714185516394881E-3</v>
      </c>
    </row>
    <row r="9053" spans="1:13">
      <c r="A9053" s="4">
        <v>2012</v>
      </c>
      <c r="B9053" s="5" t="s">
        <v>313</v>
      </c>
      <c r="C9053" s="5" t="s">
        <v>322</v>
      </c>
      <c r="D9053" s="5" t="s">
        <v>16</v>
      </c>
      <c r="E9053" s="5">
        <v>12690</v>
      </c>
      <c r="F9053" s="6">
        <v>2621.75</v>
      </c>
      <c r="H9053" s="15" t="str">
        <f t="shared" si="846"/>
        <v>Medium</v>
      </c>
      <c r="I9053" s="11" t="str">
        <f t="shared" si="847"/>
        <v>Large</v>
      </c>
      <c r="J9053" s="11" t="str">
        <f t="shared" si="848"/>
        <v>East</v>
      </c>
      <c r="K9053" s="11" t="str">
        <f t="shared" si="849"/>
        <v>2010s</v>
      </c>
      <c r="L9053" s="11" t="str">
        <f t="shared" si="850"/>
        <v>Cereal</v>
      </c>
      <c r="M9053" s="18">
        <f t="shared" si="851"/>
        <v>0.20659968479117416</v>
      </c>
    </row>
    <row r="9054" spans="1:13">
      <c r="A9054" s="4">
        <v>2012</v>
      </c>
      <c r="B9054" s="5" t="s">
        <v>313</v>
      </c>
      <c r="C9054" s="5" t="s">
        <v>322</v>
      </c>
      <c r="D9054" s="5" t="s">
        <v>17</v>
      </c>
      <c r="E9054" s="5">
        <v>90</v>
      </c>
      <c r="F9054" s="6">
        <v>1333.33</v>
      </c>
      <c r="H9054" s="15" t="str">
        <f t="shared" si="846"/>
        <v>Medium</v>
      </c>
      <c r="I9054" s="11" t="str">
        <f t="shared" si="847"/>
        <v>Small</v>
      </c>
      <c r="J9054" s="11" t="str">
        <f t="shared" si="848"/>
        <v>East</v>
      </c>
      <c r="K9054" s="11" t="str">
        <f t="shared" si="849"/>
        <v>2010s</v>
      </c>
      <c r="L9054" s="11" t="str">
        <f t="shared" si="850"/>
        <v>Pulse</v>
      </c>
      <c r="M9054" s="18">
        <f t="shared" si="851"/>
        <v>14.814777777777778</v>
      </c>
    </row>
    <row r="9055" spans="1:13">
      <c r="A9055" s="4">
        <v>2013</v>
      </c>
      <c r="B9055" s="5" t="s">
        <v>313</v>
      </c>
      <c r="C9055" s="5" t="s">
        <v>322</v>
      </c>
      <c r="D9055" s="5" t="s">
        <v>15</v>
      </c>
      <c r="E9055" s="5">
        <v>229650</v>
      </c>
      <c r="F9055" s="6">
        <v>2278.0300000000002</v>
      </c>
      <c r="H9055" s="15" t="str">
        <f t="shared" si="846"/>
        <v>Medium</v>
      </c>
      <c r="I9055" s="11" t="str">
        <f t="shared" si="847"/>
        <v>Large</v>
      </c>
      <c r="J9055" s="11" t="str">
        <f t="shared" si="848"/>
        <v>East</v>
      </c>
      <c r="K9055" s="11" t="str">
        <f t="shared" si="849"/>
        <v>2010s</v>
      </c>
      <c r="L9055" s="11" t="str">
        <f t="shared" si="850"/>
        <v>Cereal</v>
      </c>
      <c r="M9055" s="18">
        <f t="shared" si="851"/>
        <v>9.9195732636620949E-3</v>
      </c>
    </row>
    <row r="9056" spans="1:13">
      <c r="A9056" s="4">
        <v>2013</v>
      </c>
      <c r="B9056" s="5" t="s">
        <v>313</v>
      </c>
      <c r="C9056" s="5" t="s">
        <v>322</v>
      </c>
      <c r="D9056" s="5" t="s">
        <v>16</v>
      </c>
      <c r="E9056" s="5">
        <v>12750</v>
      </c>
      <c r="F9056" s="6">
        <v>3385.88</v>
      </c>
      <c r="H9056" s="15" t="str">
        <f t="shared" si="846"/>
        <v>High</v>
      </c>
      <c r="I9056" s="11" t="str">
        <f t="shared" si="847"/>
        <v>Large</v>
      </c>
      <c r="J9056" s="11" t="str">
        <f t="shared" si="848"/>
        <v>East</v>
      </c>
      <c r="K9056" s="11" t="str">
        <f t="shared" si="849"/>
        <v>2010s</v>
      </c>
      <c r="L9056" s="11" t="str">
        <f t="shared" si="850"/>
        <v>Cereal</v>
      </c>
      <c r="M9056" s="18">
        <f t="shared" si="851"/>
        <v>0.2655592156862745</v>
      </c>
    </row>
    <row r="9057" spans="1:13">
      <c r="A9057" s="4">
        <v>2013</v>
      </c>
      <c r="B9057" s="5" t="s">
        <v>313</v>
      </c>
      <c r="C9057" s="5" t="s">
        <v>322</v>
      </c>
      <c r="D9057" s="5" t="s">
        <v>17</v>
      </c>
      <c r="E9057" s="5">
        <v>20</v>
      </c>
      <c r="F9057" s="6">
        <v>1000</v>
      </c>
      <c r="H9057" s="15" t="str">
        <f t="shared" si="846"/>
        <v>Medium</v>
      </c>
      <c r="I9057" s="11" t="str">
        <f t="shared" si="847"/>
        <v>Small</v>
      </c>
      <c r="J9057" s="11" t="str">
        <f t="shared" si="848"/>
        <v>East</v>
      </c>
      <c r="K9057" s="11" t="str">
        <f t="shared" si="849"/>
        <v>2010s</v>
      </c>
      <c r="L9057" s="11" t="str">
        <f t="shared" si="850"/>
        <v>Pulse</v>
      </c>
      <c r="M9057" s="18">
        <f t="shared" si="851"/>
        <v>50</v>
      </c>
    </row>
    <row r="9058" spans="1:13">
      <c r="A9058" s="4">
        <v>2014</v>
      </c>
      <c r="B9058" s="5" t="s">
        <v>313</v>
      </c>
      <c r="C9058" s="5" t="s">
        <v>322</v>
      </c>
      <c r="D9058" s="5" t="s">
        <v>15</v>
      </c>
      <c r="E9058" s="5">
        <v>230540</v>
      </c>
      <c r="F9058" s="6">
        <v>2437.1</v>
      </c>
      <c r="H9058" s="15" t="str">
        <f t="shared" si="846"/>
        <v>Medium</v>
      </c>
      <c r="I9058" s="11" t="str">
        <f t="shared" si="847"/>
        <v>Large</v>
      </c>
      <c r="J9058" s="11" t="str">
        <f t="shared" si="848"/>
        <v>East</v>
      </c>
      <c r="K9058" s="11" t="str">
        <f t="shared" si="849"/>
        <v>2010s</v>
      </c>
      <c r="L9058" s="11" t="str">
        <f t="shared" si="850"/>
        <v>Cereal</v>
      </c>
      <c r="M9058" s="18">
        <f t="shared" si="851"/>
        <v>1.0571267459009282E-2</v>
      </c>
    </row>
    <row r="9059" spans="1:13">
      <c r="A9059" s="4">
        <v>2014</v>
      </c>
      <c r="B9059" s="5" t="s">
        <v>313</v>
      </c>
      <c r="C9059" s="5" t="s">
        <v>322</v>
      </c>
      <c r="D9059" s="5" t="s">
        <v>16</v>
      </c>
      <c r="E9059" s="5">
        <v>14230</v>
      </c>
      <c r="F9059" s="6">
        <v>2670.41</v>
      </c>
      <c r="H9059" s="15" t="str">
        <f t="shared" si="846"/>
        <v>Medium</v>
      </c>
      <c r="I9059" s="11" t="str">
        <f t="shared" si="847"/>
        <v>Large</v>
      </c>
      <c r="J9059" s="11" t="str">
        <f t="shared" si="848"/>
        <v>East</v>
      </c>
      <c r="K9059" s="11" t="str">
        <f t="shared" si="849"/>
        <v>2010s</v>
      </c>
      <c r="L9059" s="11" t="str">
        <f t="shared" si="850"/>
        <v>Cereal</v>
      </c>
      <c r="M9059" s="18">
        <f t="shared" si="851"/>
        <v>0.18766057624736471</v>
      </c>
    </row>
    <row r="9060" spans="1:13">
      <c r="A9060" s="4">
        <v>2014</v>
      </c>
      <c r="B9060" s="5" t="s">
        <v>313</v>
      </c>
      <c r="C9060" s="5" t="s">
        <v>322</v>
      </c>
      <c r="D9060" s="5" t="s">
        <v>17</v>
      </c>
      <c r="E9060" s="5">
        <v>110</v>
      </c>
      <c r="F9060" s="6">
        <v>909.09</v>
      </c>
      <c r="H9060" s="15" t="str">
        <f t="shared" si="846"/>
        <v>Low</v>
      </c>
      <c r="I9060" s="11" t="str">
        <f t="shared" si="847"/>
        <v>Small</v>
      </c>
      <c r="J9060" s="11" t="str">
        <f t="shared" si="848"/>
        <v>East</v>
      </c>
      <c r="K9060" s="11" t="str">
        <f t="shared" si="849"/>
        <v>2010s</v>
      </c>
      <c r="L9060" s="11" t="str">
        <f t="shared" si="850"/>
        <v>Pulse</v>
      </c>
      <c r="M9060" s="18">
        <f t="shared" si="851"/>
        <v>8.2644545454545462</v>
      </c>
    </row>
    <row r="9061" spans="1:13">
      <c r="A9061" s="4">
        <v>2015</v>
      </c>
      <c r="B9061" s="5" t="s">
        <v>313</v>
      </c>
      <c r="C9061" s="5" t="s">
        <v>322</v>
      </c>
      <c r="D9061" s="5" t="s">
        <v>15</v>
      </c>
      <c r="E9061" s="5">
        <v>220260</v>
      </c>
      <c r="F9061" s="6">
        <v>2526.1999999999998</v>
      </c>
      <c r="H9061" s="15" t="str">
        <f t="shared" si="846"/>
        <v>Medium</v>
      </c>
      <c r="I9061" s="11" t="str">
        <f t="shared" si="847"/>
        <v>Large</v>
      </c>
      <c r="J9061" s="11" t="str">
        <f t="shared" si="848"/>
        <v>East</v>
      </c>
      <c r="K9061" s="11" t="str">
        <f t="shared" si="849"/>
        <v>2010s</v>
      </c>
      <c r="L9061" s="11" t="str">
        <f t="shared" si="850"/>
        <v>Cereal</v>
      </c>
      <c r="M9061" s="18">
        <f t="shared" si="851"/>
        <v>1.1469172795786797E-2</v>
      </c>
    </row>
    <row r="9062" spans="1:13">
      <c r="A9062" s="4">
        <v>2015</v>
      </c>
      <c r="B9062" s="5" t="s">
        <v>313</v>
      </c>
      <c r="C9062" s="5" t="s">
        <v>322</v>
      </c>
      <c r="D9062" s="5" t="s">
        <v>16</v>
      </c>
      <c r="E9062" s="5">
        <v>15560</v>
      </c>
      <c r="F9062" s="6">
        <v>3094.47</v>
      </c>
      <c r="H9062" s="15" t="str">
        <f t="shared" si="846"/>
        <v>High</v>
      </c>
      <c r="I9062" s="11" t="str">
        <f t="shared" si="847"/>
        <v>Large</v>
      </c>
      <c r="J9062" s="11" t="str">
        <f t="shared" si="848"/>
        <v>East</v>
      </c>
      <c r="K9062" s="11" t="str">
        <f t="shared" si="849"/>
        <v>2010s</v>
      </c>
      <c r="L9062" s="11" t="str">
        <f t="shared" si="850"/>
        <v>Cereal</v>
      </c>
      <c r="M9062" s="18">
        <f t="shared" si="851"/>
        <v>0.19887339331619536</v>
      </c>
    </row>
    <row r="9063" spans="1:13">
      <c r="A9063" s="4">
        <v>2015</v>
      </c>
      <c r="B9063" s="5" t="s">
        <v>313</v>
      </c>
      <c r="C9063" s="5" t="s">
        <v>322</v>
      </c>
      <c r="D9063" s="5" t="s">
        <v>17</v>
      </c>
      <c r="E9063" s="5">
        <v>80</v>
      </c>
      <c r="F9063" s="6">
        <v>1125</v>
      </c>
      <c r="H9063" s="15" t="str">
        <f t="shared" si="846"/>
        <v>Medium</v>
      </c>
      <c r="I9063" s="11" t="str">
        <f t="shared" si="847"/>
        <v>Small</v>
      </c>
      <c r="J9063" s="11" t="str">
        <f t="shared" si="848"/>
        <v>East</v>
      </c>
      <c r="K9063" s="11" t="str">
        <f t="shared" si="849"/>
        <v>2010s</v>
      </c>
      <c r="L9063" s="11" t="str">
        <f t="shared" si="850"/>
        <v>Pulse</v>
      </c>
      <c r="M9063" s="18">
        <f t="shared" si="851"/>
        <v>14.0625</v>
      </c>
    </row>
    <row r="9064" spans="1:13">
      <c r="A9064" s="4">
        <v>2016</v>
      </c>
      <c r="B9064" s="5" t="s">
        <v>313</v>
      </c>
      <c r="C9064" s="5" t="s">
        <v>322</v>
      </c>
      <c r="D9064" s="5" t="s">
        <v>15</v>
      </c>
      <c r="E9064" s="5">
        <v>210970</v>
      </c>
      <c r="F9064" s="6">
        <v>2291.3000000000002</v>
      </c>
      <c r="H9064" s="15" t="str">
        <f t="shared" si="846"/>
        <v>Medium</v>
      </c>
      <c r="I9064" s="11" t="str">
        <f t="shared" si="847"/>
        <v>Large</v>
      </c>
      <c r="J9064" s="11" t="str">
        <f t="shared" si="848"/>
        <v>East</v>
      </c>
      <c r="K9064" s="11" t="str">
        <f t="shared" si="849"/>
        <v>2010s</v>
      </c>
      <c r="L9064" s="11" t="str">
        <f t="shared" si="850"/>
        <v>Cereal</v>
      </c>
      <c r="M9064" s="18">
        <f t="shared" si="851"/>
        <v>1.0860785893728967E-2</v>
      </c>
    </row>
    <row r="9065" spans="1:13">
      <c r="A9065" s="4">
        <v>2016</v>
      </c>
      <c r="B9065" s="5" t="s">
        <v>313</v>
      </c>
      <c r="C9065" s="5" t="s">
        <v>322</v>
      </c>
      <c r="D9065" s="5" t="s">
        <v>16</v>
      </c>
      <c r="E9065" s="5">
        <v>14960</v>
      </c>
      <c r="F9065" s="6">
        <v>3379.24</v>
      </c>
      <c r="H9065" s="15" t="str">
        <f t="shared" si="846"/>
        <v>High</v>
      </c>
      <c r="I9065" s="11" t="str">
        <f t="shared" si="847"/>
        <v>Large</v>
      </c>
      <c r="J9065" s="11" t="str">
        <f t="shared" si="848"/>
        <v>East</v>
      </c>
      <c r="K9065" s="11" t="str">
        <f t="shared" si="849"/>
        <v>2010s</v>
      </c>
      <c r="L9065" s="11" t="str">
        <f t="shared" si="850"/>
        <v>Cereal</v>
      </c>
      <c r="M9065" s="18">
        <f t="shared" si="851"/>
        <v>0.2258850267379679</v>
      </c>
    </row>
    <row r="9066" spans="1:13">
      <c r="A9066" s="4">
        <v>2016</v>
      </c>
      <c r="B9066" s="5" t="s">
        <v>313</v>
      </c>
      <c r="C9066" s="5" t="s">
        <v>322</v>
      </c>
      <c r="D9066" s="5" t="s">
        <v>17</v>
      </c>
      <c r="E9066" s="5">
        <v>140</v>
      </c>
      <c r="F9066" s="6">
        <v>1014.18</v>
      </c>
      <c r="H9066" s="15" t="str">
        <f t="shared" si="846"/>
        <v>Medium</v>
      </c>
      <c r="I9066" s="11" t="str">
        <f t="shared" si="847"/>
        <v>Small</v>
      </c>
      <c r="J9066" s="11" t="str">
        <f t="shared" si="848"/>
        <v>East</v>
      </c>
      <c r="K9066" s="11" t="str">
        <f t="shared" si="849"/>
        <v>2010s</v>
      </c>
      <c r="L9066" s="11" t="str">
        <f t="shared" si="850"/>
        <v>Pulse</v>
      </c>
      <c r="M9066" s="18">
        <f t="shared" si="851"/>
        <v>7.2441428571428572</v>
      </c>
    </row>
    <row r="9067" spans="1:13">
      <c r="A9067" s="4">
        <v>2017</v>
      </c>
      <c r="B9067" s="5" t="s">
        <v>313</v>
      </c>
      <c r="C9067" s="5" t="s">
        <v>322</v>
      </c>
      <c r="D9067" s="5" t="s">
        <v>15</v>
      </c>
      <c r="E9067" s="5">
        <v>214230</v>
      </c>
      <c r="F9067" s="6">
        <v>2400.54</v>
      </c>
      <c r="H9067" s="15" t="str">
        <f t="shared" si="846"/>
        <v>Medium</v>
      </c>
      <c r="I9067" s="11" t="str">
        <f t="shared" si="847"/>
        <v>Large</v>
      </c>
      <c r="J9067" s="11" t="str">
        <f t="shared" si="848"/>
        <v>East</v>
      </c>
      <c r="K9067" s="11" t="str">
        <f t="shared" si="849"/>
        <v>2010s</v>
      </c>
      <c r="L9067" s="11" t="str">
        <f t="shared" si="850"/>
        <v>Cereal</v>
      </c>
      <c r="M9067" s="18">
        <f t="shared" si="851"/>
        <v>1.1205433412687298E-2</v>
      </c>
    </row>
    <row r="9068" spans="1:13">
      <c r="A9068" s="4">
        <v>2017</v>
      </c>
      <c r="B9068" s="5" t="s">
        <v>313</v>
      </c>
      <c r="C9068" s="5" t="s">
        <v>322</v>
      </c>
      <c r="D9068" s="5" t="s">
        <v>16</v>
      </c>
      <c r="E9068" s="5">
        <v>30970</v>
      </c>
      <c r="F9068" s="6">
        <v>5179.9399999999996</v>
      </c>
      <c r="H9068" s="15" t="str">
        <f t="shared" si="846"/>
        <v>High</v>
      </c>
      <c r="I9068" s="11" t="str">
        <f t="shared" si="847"/>
        <v>Large</v>
      </c>
      <c r="J9068" s="11" t="str">
        <f t="shared" si="848"/>
        <v>East</v>
      </c>
      <c r="K9068" s="11" t="str">
        <f t="shared" si="849"/>
        <v>2010s</v>
      </c>
      <c r="L9068" s="11" t="str">
        <f t="shared" si="850"/>
        <v>Cereal</v>
      </c>
      <c r="M9068" s="18">
        <f t="shared" si="851"/>
        <v>0.16725670003228929</v>
      </c>
    </row>
    <row r="9069" spans="1:13">
      <c r="A9069" s="4">
        <v>2017</v>
      </c>
      <c r="B9069" s="5" t="s">
        <v>313</v>
      </c>
      <c r="C9069" s="5" t="s">
        <v>322</v>
      </c>
      <c r="D9069" s="5" t="s">
        <v>17</v>
      </c>
      <c r="E9069" s="5">
        <v>120</v>
      </c>
      <c r="F9069" s="6">
        <v>1419.35</v>
      </c>
      <c r="H9069" s="15" t="str">
        <f t="shared" si="846"/>
        <v>Medium</v>
      </c>
      <c r="I9069" s="11" t="str">
        <f t="shared" si="847"/>
        <v>Small</v>
      </c>
      <c r="J9069" s="11" t="str">
        <f t="shared" si="848"/>
        <v>East</v>
      </c>
      <c r="K9069" s="11" t="str">
        <f t="shared" si="849"/>
        <v>2010s</v>
      </c>
      <c r="L9069" s="11" t="str">
        <f t="shared" si="850"/>
        <v>Pulse</v>
      </c>
      <c r="M9069" s="18">
        <f t="shared" si="851"/>
        <v>11.827916666666665</v>
      </c>
    </row>
    <row r="9070" spans="1:13">
      <c r="A9070" s="4">
        <v>2008</v>
      </c>
      <c r="B9070" s="5" t="s">
        <v>313</v>
      </c>
      <c r="C9070" s="5" t="s">
        <v>323</v>
      </c>
      <c r="D9070" s="5" t="s">
        <v>15</v>
      </c>
      <c r="E9070" s="5">
        <v>32500</v>
      </c>
      <c r="F9070" s="6">
        <v>2113.85</v>
      </c>
      <c r="H9070" s="15" t="str">
        <f t="shared" si="846"/>
        <v>Medium</v>
      </c>
      <c r="I9070" s="11" t="str">
        <f t="shared" si="847"/>
        <v>Large</v>
      </c>
      <c r="J9070" s="11" t="str">
        <f t="shared" si="848"/>
        <v>East</v>
      </c>
      <c r="K9070" s="11" t="str">
        <f t="shared" si="849"/>
        <v>2000s</v>
      </c>
      <c r="L9070" s="11" t="str">
        <f t="shared" si="850"/>
        <v>Cereal</v>
      </c>
      <c r="M9070" s="18">
        <f t="shared" si="851"/>
        <v>6.5041538461538456E-2</v>
      </c>
    </row>
    <row r="9071" spans="1:13">
      <c r="A9071" s="4">
        <v>2008</v>
      </c>
      <c r="B9071" s="5" t="s">
        <v>313</v>
      </c>
      <c r="C9071" s="5" t="s">
        <v>323</v>
      </c>
      <c r="D9071" s="5" t="s">
        <v>16</v>
      </c>
      <c r="E9071" s="5">
        <v>15760</v>
      </c>
      <c r="F9071" s="6">
        <v>2721.45</v>
      </c>
      <c r="H9071" s="15" t="str">
        <f t="shared" si="846"/>
        <v>Medium</v>
      </c>
      <c r="I9071" s="11" t="str">
        <f t="shared" si="847"/>
        <v>Large</v>
      </c>
      <c r="J9071" s="11" t="str">
        <f t="shared" si="848"/>
        <v>East</v>
      </c>
      <c r="K9071" s="11" t="str">
        <f t="shared" si="849"/>
        <v>2000s</v>
      </c>
      <c r="L9071" s="11" t="str">
        <f t="shared" si="850"/>
        <v>Cereal</v>
      </c>
      <c r="M9071" s="18">
        <f t="shared" si="851"/>
        <v>0.17268083756345176</v>
      </c>
    </row>
    <row r="9072" spans="1:13">
      <c r="A9072" s="4">
        <v>2008</v>
      </c>
      <c r="B9072" s="5" t="s">
        <v>313</v>
      </c>
      <c r="C9072" s="5" t="s">
        <v>323</v>
      </c>
      <c r="D9072" s="5" t="s">
        <v>18</v>
      </c>
      <c r="E9072" s="5">
        <v>160</v>
      </c>
      <c r="F9072" s="6">
        <v>437.5</v>
      </c>
      <c r="H9072" s="15" t="str">
        <f t="shared" si="846"/>
        <v>Low</v>
      </c>
      <c r="I9072" s="11" t="str">
        <f t="shared" si="847"/>
        <v>Small</v>
      </c>
      <c r="J9072" s="11" t="str">
        <f t="shared" si="848"/>
        <v>East</v>
      </c>
      <c r="K9072" s="11" t="str">
        <f t="shared" si="849"/>
        <v>2000s</v>
      </c>
      <c r="L9072" s="11" t="str">
        <f t="shared" si="850"/>
        <v>Fiber</v>
      </c>
      <c r="M9072" s="18">
        <f t="shared" si="851"/>
        <v>2.734375</v>
      </c>
    </row>
    <row r="9073" spans="1:13">
      <c r="A9073" s="4">
        <v>2009</v>
      </c>
      <c r="B9073" s="5" t="s">
        <v>313</v>
      </c>
      <c r="C9073" s="5" t="s">
        <v>323</v>
      </c>
      <c r="D9073" s="5" t="s">
        <v>15</v>
      </c>
      <c r="E9073" s="5">
        <v>32300</v>
      </c>
      <c r="F9073" s="6">
        <v>2334.37</v>
      </c>
      <c r="H9073" s="15" t="str">
        <f t="shared" si="846"/>
        <v>Medium</v>
      </c>
      <c r="I9073" s="11" t="str">
        <f t="shared" si="847"/>
        <v>Large</v>
      </c>
      <c r="J9073" s="11" t="str">
        <f t="shared" si="848"/>
        <v>East</v>
      </c>
      <c r="K9073" s="11" t="str">
        <f t="shared" si="849"/>
        <v>2000s</v>
      </c>
      <c r="L9073" s="11" t="str">
        <f t="shared" si="850"/>
        <v>Cereal</v>
      </c>
      <c r="M9073" s="18">
        <f t="shared" si="851"/>
        <v>7.2271517027863774E-2</v>
      </c>
    </row>
    <row r="9074" spans="1:13">
      <c r="A9074" s="4">
        <v>2009</v>
      </c>
      <c r="B9074" s="5" t="s">
        <v>313</v>
      </c>
      <c r="C9074" s="5" t="s">
        <v>323</v>
      </c>
      <c r="D9074" s="5" t="s">
        <v>16</v>
      </c>
      <c r="E9074" s="5">
        <v>15840</v>
      </c>
      <c r="F9074" s="6">
        <v>2500.63</v>
      </c>
      <c r="H9074" s="15" t="str">
        <f t="shared" si="846"/>
        <v>Medium</v>
      </c>
      <c r="I9074" s="11" t="str">
        <f t="shared" si="847"/>
        <v>Large</v>
      </c>
      <c r="J9074" s="11" t="str">
        <f t="shared" si="848"/>
        <v>East</v>
      </c>
      <c r="K9074" s="11" t="str">
        <f t="shared" si="849"/>
        <v>2000s</v>
      </c>
      <c r="L9074" s="11" t="str">
        <f t="shared" si="850"/>
        <v>Cereal</v>
      </c>
      <c r="M9074" s="18">
        <f t="shared" si="851"/>
        <v>0.15786805555555555</v>
      </c>
    </row>
    <row r="9075" spans="1:13">
      <c r="A9075" s="4">
        <v>2010</v>
      </c>
      <c r="B9075" s="5" t="s">
        <v>313</v>
      </c>
      <c r="C9075" s="5" t="s">
        <v>323</v>
      </c>
      <c r="D9075" s="5" t="s">
        <v>15</v>
      </c>
      <c r="E9075" s="5">
        <v>32260</v>
      </c>
      <c r="F9075" s="6">
        <v>2411.66</v>
      </c>
      <c r="H9075" s="15" t="str">
        <f t="shared" si="846"/>
        <v>Medium</v>
      </c>
      <c r="I9075" s="11" t="str">
        <f t="shared" si="847"/>
        <v>Large</v>
      </c>
      <c r="J9075" s="11" t="str">
        <f t="shared" si="848"/>
        <v>East</v>
      </c>
      <c r="K9075" s="11" t="str">
        <f t="shared" si="849"/>
        <v>2010s</v>
      </c>
      <c r="L9075" s="11" t="str">
        <f t="shared" si="850"/>
        <v>Cereal</v>
      </c>
      <c r="M9075" s="18">
        <f t="shared" si="851"/>
        <v>7.475697458152511E-2</v>
      </c>
    </row>
    <row r="9076" spans="1:13">
      <c r="A9076" s="4">
        <v>2010</v>
      </c>
      <c r="B9076" s="5" t="s">
        <v>313</v>
      </c>
      <c r="C9076" s="5" t="s">
        <v>323</v>
      </c>
      <c r="D9076" s="5" t="s">
        <v>16</v>
      </c>
      <c r="E9076" s="5">
        <v>16060</v>
      </c>
      <c r="F9076" s="6">
        <v>2539.85</v>
      </c>
      <c r="H9076" s="15" t="str">
        <f t="shared" si="846"/>
        <v>Medium</v>
      </c>
      <c r="I9076" s="11" t="str">
        <f t="shared" si="847"/>
        <v>Large</v>
      </c>
      <c r="J9076" s="11" t="str">
        <f t="shared" si="848"/>
        <v>East</v>
      </c>
      <c r="K9076" s="11" t="str">
        <f t="shared" si="849"/>
        <v>2010s</v>
      </c>
      <c r="L9076" s="11" t="str">
        <f t="shared" si="850"/>
        <v>Cereal</v>
      </c>
      <c r="M9076" s="18">
        <f t="shared" si="851"/>
        <v>0.15814757160647572</v>
      </c>
    </row>
    <row r="9077" spans="1:13">
      <c r="A9077" s="4">
        <v>2011</v>
      </c>
      <c r="B9077" s="5" t="s">
        <v>313</v>
      </c>
      <c r="C9077" s="5" t="s">
        <v>323</v>
      </c>
      <c r="D9077" s="5" t="s">
        <v>15</v>
      </c>
      <c r="E9077" s="5">
        <v>32290</v>
      </c>
      <c r="F9077" s="6">
        <v>2348.71</v>
      </c>
      <c r="H9077" s="15" t="str">
        <f t="shared" si="846"/>
        <v>Medium</v>
      </c>
      <c r="I9077" s="11" t="str">
        <f t="shared" si="847"/>
        <v>Large</v>
      </c>
      <c r="J9077" s="11" t="str">
        <f t="shared" si="848"/>
        <v>East</v>
      </c>
      <c r="K9077" s="11" t="str">
        <f t="shared" si="849"/>
        <v>2010s</v>
      </c>
      <c r="L9077" s="11" t="str">
        <f t="shared" si="850"/>
        <v>Cereal</v>
      </c>
      <c r="M9077" s="18">
        <f t="shared" si="851"/>
        <v>7.2737999380613191E-2</v>
      </c>
    </row>
    <row r="9078" spans="1:13">
      <c r="A9078" s="4">
        <v>2011</v>
      </c>
      <c r="B9078" s="5" t="s">
        <v>313</v>
      </c>
      <c r="C9078" s="5" t="s">
        <v>323</v>
      </c>
      <c r="D9078" s="5" t="s">
        <v>16</v>
      </c>
      <c r="E9078" s="5">
        <v>16200</v>
      </c>
      <c r="F9078" s="6">
        <v>2331.48</v>
      </c>
      <c r="H9078" s="15" t="str">
        <f t="shared" si="846"/>
        <v>Medium</v>
      </c>
      <c r="I9078" s="11" t="str">
        <f t="shared" si="847"/>
        <v>Large</v>
      </c>
      <c r="J9078" s="11" t="str">
        <f t="shared" si="848"/>
        <v>East</v>
      </c>
      <c r="K9078" s="11" t="str">
        <f t="shared" si="849"/>
        <v>2010s</v>
      </c>
      <c r="L9078" s="11" t="str">
        <f t="shared" si="850"/>
        <v>Cereal</v>
      </c>
      <c r="M9078" s="18">
        <f t="shared" si="851"/>
        <v>0.14391851851851853</v>
      </c>
    </row>
    <row r="9079" spans="1:13">
      <c r="A9079" s="4">
        <v>2012</v>
      </c>
      <c r="B9079" s="5" t="s">
        <v>313</v>
      </c>
      <c r="C9079" s="5" t="s">
        <v>323</v>
      </c>
      <c r="D9079" s="5" t="s">
        <v>15</v>
      </c>
      <c r="E9079" s="5">
        <v>32420</v>
      </c>
      <c r="F9079" s="6">
        <v>2083.9</v>
      </c>
      <c r="H9079" s="15" t="str">
        <f t="shared" si="846"/>
        <v>Medium</v>
      </c>
      <c r="I9079" s="11" t="str">
        <f t="shared" si="847"/>
        <v>Large</v>
      </c>
      <c r="J9079" s="11" t="str">
        <f t="shared" si="848"/>
        <v>East</v>
      </c>
      <c r="K9079" s="11" t="str">
        <f t="shared" si="849"/>
        <v>2010s</v>
      </c>
      <c r="L9079" s="11" t="str">
        <f t="shared" si="850"/>
        <v>Cereal</v>
      </c>
      <c r="M9079" s="18">
        <f t="shared" si="851"/>
        <v>6.4278223318938926E-2</v>
      </c>
    </row>
    <row r="9080" spans="1:13">
      <c r="A9080" s="4">
        <v>2012</v>
      </c>
      <c r="B9080" s="5" t="s">
        <v>313</v>
      </c>
      <c r="C9080" s="5" t="s">
        <v>323</v>
      </c>
      <c r="D9080" s="5" t="s">
        <v>16</v>
      </c>
      <c r="E9080" s="5">
        <v>16190</v>
      </c>
      <c r="F9080" s="6">
        <v>2331.69</v>
      </c>
      <c r="H9080" s="15" t="str">
        <f t="shared" si="846"/>
        <v>Medium</v>
      </c>
      <c r="I9080" s="11" t="str">
        <f t="shared" si="847"/>
        <v>Large</v>
      </c>
      <c r="J9080" s="11" t="str">
        <f t="shared" si="848"/>
        <v>East</v>
      </c>
      <c r="K9080" s="11" t="str">
        <f t="shared" si="849"/>
        <v>2010s</v>
      </c>
      <c r="L9080" s="11" t="str">
        <f t="shared" si="850"/>
        <v>Cereal</v>
      </c>
      <c r="M9080" s="18">
        <f t="shared" si="851"/>
        <v>0.14402038295243977</v>
      </c>
    </row>
    <row r="9081" spans="1:13">
      <c r="A9081" s="4">
        <v>2013</v>
      </c>
      <c r="B9081" s="5" t="s">
        <v>313</v>
      </c>
      <c r="C9081" s="5" t="s">
        <v>323</v>
      </c>
      <c r="D9081" s="5" t="s">
        <v>15</v>
      </c>
      <c r="E9081" s="5">
        <v>32160</v>
      </c>
      <c r="F9081" s="6">
        <v>2248.13</v>
      </c>
      <c r="H9081" s="15" t="str">
        <f t="shared" si="846"/>
        <v>Medium</v>
      </c>
      <c r="I9081" s="11" t="str">
        <f t="shared" si="847"/>
        <v>Large</v>
      </c>
      <c r="J9081" s="11" t="str">
        <f t="shared" si="848"/>
        <v>East</v>
      </c>
      <c r="K9081" s="11" t="str">
        <f t="shared" si="849"/>
        <v>2010s</v>
      </c>
      <c r="L9081" s="11" t="str">
        <f t="shared" si="850"/>
        <v>Cereal</v>
      </c>
      <c r="M9081" s="18">
        <f t="shared" si="851"/>
        <v>6.9904539800995022E-2</v>
      </c>
    </row>
    <row r="9082" spans="1:13">
      <c r="A9082" s="4">
        <v>2013</v>
      </c>
      <c r="B9082" s="5" t="s">
        <v>313</v>
      </c>
      <c r="C9082" s="5" t="s">
        <v>323</v>
      </c>
      <c r="D9082" s="5" t="s">
        <v>16</v>
      </c>
      <c r="E9082" s="5">
        <v>17480</v>
      </c>
      <c r="F9082" s="6">
        <v>2386.16</v>
      </c>
      <c r="H9082" s="15" t="str">
        <f t="shared" si="846"/>
        <v>Medium</v>
      </c>
      <c r="I9082" s="11" t="str">
        <f t="shared" si="847"/>
        <v>Large</v>
      </c>
      <c r="J9082" s="11" t="str">
        <f t="shared" si="848"/>
        <v>East</v>
      </c>
      <c r="K9082" s="11" t="str">
        <f t="shared" si="849"/>
        <v>2010s</v>
      </c>
      <c r="L9082" s="11" t="str">
        <f t="shared" si="850"/>
        <v>Cereal</v>
      </c>
      <c r="M9082" s="18">
        <f t="shared" si="851"/>
        <v>0.13650800915331807</v>
      </c>
    </row>
    <row r="9083" spans="1:13">
      <c r="A9083" s="4">
        <v>2014</v>
      </c>
      <c r="B9083" s="5" t="s">
        <v>313</v>
      </c>
      <c r="C9083" s="5" t="s">
        <v>323</v>
      </c>
      <c r="D9083" s="5" t="s">
        <v>15</v>
      </c>
      <c r="E9083" s="5">
        <v>32560</v>
      </c>
      <c r="F9083" s="6">
        <v>2105.04</v>
      </c>
      <c r="H9083" s="15" t="str">
        <f t="shared" si="846"/>
        <v>Medium</v>
      </c>
      <c r="I9083" s="11" t="str">
        <f t="shared" si="847"/>
        <v>Large</v>
      </c>
      <c r="J9083" s="11" t="str">
        <f t="shared" si="848"/>
        <v>East</v>
      </c>
      <c r="K9083" s="11" t="str">
        <f t="shared" si="849"/>
        <v>2010s</v>
      </c>
      <c r="L9083" s="11" t="str">
        <f t="shared" si="850"/>
        <v>Cereal</v>
      </c>
      <c r="M9083" s="18">
        <f t="shared" si="851"/>
        <v>6.4651105651105656E-2</v>
      </c>
    </row>
    <row r="9084" spans="1:13">
      <c r="A9084" s="4">
        <v>2014</v>
      </c>
      <c r="B9084" s="5" t="s">
        <v>313</v>
      </c>
      <c r="C9084" s="5" t="s">
        <v>323</v>
      </c>
      <c r="D9084" s="5" t="s">
        <v>16</v>
      </c>
      <c r="E9084" s="5">
        <v>16970</v>
      </c>
      <c r="F9084" s="6">
        <v>2421.92</v>
      </c>
      <c r="H9084" s="15" t="str">
        <f t="shared" si="846"/>
        <v>Medium</v>
      </c>
      <c r="I9084" s="11" t="str">
        <f t="shared" si="847"/>
        <v>Large</v>
      </c>
      <c r="J9084" s="11" t="str">
        <f t="shared" si="848"/>
        <v>East</v>
      </c>
      <c r="K9084" s="11" t="str">
        <f t="shared" si="849"/>
        <v>2010s</v>
      </c>
      <c r="L9084" s="11" t="str">
        <f t="shared" si="850"/>
        <v>Cereal</v>
      </c>
      <c r="M9084" s="18">
        <f t="shared" si="851"/>
        <v>0.14271773718326458</v>
      </c>
    </row>
    <row r="9085" spans="1:13">
      <c r="A9085" s="4">
        <v>2015</v>
      </c>
      <c r="B9085" s="5" t="s">
        <v>313</v>
      </c>
      <c r="C9085" s="5" t="s">
        <v>323</v>
      </c>
      <c r="D9085" s="5" t="s">
        <v>15</v>
      </c>
      <c r="E9085" s="5">
        <v>32590</v>
      </c>
      <c r="F9085" s="6">
        <v>2361.15</v>
      </c>
      <c r="H9085" s="15" t="str">
        <f t="shared" si="846"/>
        <v>Medium</v>
      </c>
      <c r="I9085" s="11" t="str">
        <f t="shared" si="847"/>
        <v>Large</v>
      </c>
      <c r="J9085" s="11" t="str">
        <f t="shared" si="848"/>
        <v>East</v>
      </c>
      <c r="K9085" s="11" t="str">
        <f t="shared" si="849"/>
        <v>2010s</v>
      </c>
      <c r="L9085" s="11" t="str">
        <f t="shared" si="850"/>
        <v>Cereal</v>
      </c>
      <c r="M9085" s="18">
        <f t="shared" si="851"/>
        <v>7.2450138079165394E-2</v>
      </c>
    </row>
    <row r="9086" spans="1:13">
      <c r="A9086" s="4">
        <v>2015</v>
      </c>
      <c r="B9086" s="5" t="s">
        <v>313</v>
      </c>
      <c r="C9086" s="5" t="s">
        <v>323</v>
      </c>
      <c r="D9086" s="5" t="s">
        <v>16</v>
      </c>
      <c r="E9086" s="5">
        <v>17290</v>
      </c>
      <c r="F9086" s="6">
        <v>2562.17</v>
      </c>
      <c r="H9086" s="15" t="str">
        <f t="shared" si="846"/>
        <v>Medium</v>
      </c>
      <c r="I9086" s="11" t="str">
        <f t="shared" si="847"/>
        <v>Large</v>
      </c>
      <c r="J9086" s="11" t="str">
        <f t="shared" si="848"/>
        <v>East</v>
      </c>
      <c r="K9086" s="11" t="str">
        <f t="shared" si="849"/>
        <v>2010s</v>
      </c>
      <c r="L9086" s="11" t="str">
        <f t="shared" si="850"/>
        <v>Cereal</v>
      </c>
      <c r="M9086" s="18">
        <f t="shared" si="851"/>
        <v>0.14818796992481204</v>
      </c>
    </row>
    <row r="9087" spans="1:13">
      <c r="A9087" s="4">
        <v>2016</v>
      </c>
      <c r="B9087" s="5" t="s">
        <v>313</v>
      </c>
      <c r="C9087" s="5" t="s">
        <v>323</v>
      </c>
      <c r="D9087" s="5" t="s">
        <v>15</v>
      </c>
      <c r="E9087" s="5">
        <v>27300</v>
      </c>
      <c r="F9087" s="6">
        <v>2204.81</v>
      </c>
      <c r="H9087" s="15" t="str">
        <f t="shared" si="846"/>
        <v>Medium</v>
      </c>
      <c r="I9087" s="11" t="str">
        <f t="shared" si="847"/>
        <v>Large</v>
      </c>
      <c r="J9087" s="11" t="str">
        <f t="shared" si="848"/>
        <v>East</v>
      </c>
      <c r="K9087" s="11" t="str">
        <f t="shared" si="849"/>
        <v>2010s</v>
      </c>
      <c r="L9087" s="11" t="str">
        <f t="shared" si="850"/>
        <v>Cereal</v>
      </c>
      <c r="M9087" s="18">
        <f t="shared" si="851"/>
        <v>8.076227106227106E-2</v>
      </c>
    </row>
    <row r="9088" spans="1:13">
      <c r="A9088" s="4">
        <v>2016</v>
      </c>
      <c r="B9088" s="5" t="s">
        <v>313</v>
      </c>
      <c r="C9088" s="5" t="s">
        <v>323</v>
      </c>
      <c r="D9088" s="5" t="s">
        <v>16</v>
      </c>
      <c r="E9088" s="5">
        <v>6700</v>
      </c>
      <c r="F9088" s="6">
        <v>2279.6999999999998</v>
      </c>
      <c r="H9088" s="15" t="str">
        <f t="shared" si="846"/>
        <v>Medium</v>
      </c>
      <c r="I9088" s="11" t="str">
        <f t="shared" si="847"/>
        <v>Large</v>
      </c>
      <c r="J9088" s="11" t="str">
        <f t="shared" si="848"/>
        <v>East</v>
      </c>
      <c r="K9088" s="11" t="str">
        <f t="shared" si="849"/>
        <v>2010s</v>
      </c>
      <c r="L9088" s="11" t="str">
        <f t="shared" si="850"/>
        <v>Cereal</v>
      </c>
      <c r="M9088" s="18">
        <f t="shared" si="851"/>
        <v>0.34025373134328357</v>
      </c>
    </row>
    <row r="9089" spans="1:13">
      <c r="A9089" s="4">
        <v>2016</v>
      </c>
      <c r="B9089" s="5" t="s">
        <v>313</v>
      </c>
      <c r="C9089" s="5" t="s">
        <v>323</v>
      </c>
      <c r="D9089" s="5" t="s">
        <v>17</v>
      </c>
      <c r="E9089" s="5">
        <v>20</v>
      </c>
      <c r="F9089" s="6">
        <v>1000</v>
      </c>
      <c r="H9089" s="15" t="str">
        <f t="shared" si="846"/>
        <v>Medium</v>
      </c>
      <c r="I9089" s="11" t="str">
        <f t="shared" si="847"/>
        <v>Small</v>
      </c>
      <c r="J9089" s="11" t="str">
        <f t="shared" si="848"/>
        <v>East</v>
      </c>
      <c r="K9089" s="11" t="str">
        <f t="shared" si="849"/>
        <v>2010s</v>
      </c>
      <c r="L9089" s="11" t="str">
        <f t="shared" si="850"/>
        <v>Pulse</v>
      </c>
      <c r="M9089" s="18">
        <f t="shared" si="851"/>
        <v>50</v>
      </c>
    </row>
    <row r="9090" spans="1:13">
      <c r="A9090" s="4">
        <v>2017</v>
      </c>
      <c r="B9090" s="5" t="s">
        <v>313</v>
      </c>
      <c r="C9090" s="5" t="s">
        <v>323</v>
      </c>
      <c r="D9090" s="5" t="s">
        <v>15</v>
      </c>
      <c r="E9090" s="5">
        <v>28270</v>
      </c>
      <c r="F9090" s="6">
        <v>2319.88</v>
      </c>
      <c r="H9090" s="15" t="str">
        <f t="shared" si="846"/>
        <v>Medium</v>
      </c>
      <c r="I9090" s="11" t="str">
        <f t="shared" si="847"/>
        <v>Large</v>
      </c>
      <c r="J9090" s="11" t="str">
        <f t="shared" si="848"/>
        <v>East</v>
      </c>
      <c r="K9090" s="11" t="str">
        <f t="shared" si="849"/>
        <v>2010s</v>
      </c>
      <c r="L9090" s="11" t="str">
        <f t="shared" si="850"/>
        <v>Cereal</v>
      </c>
      <c r="M9090" s="18">
        <f t="shared" si="851"/>
        <v>8.2061549345596035E-2</v>
      </c>
    </row>
    <row r="9091" spans="1:13">
      <c r="A9091" s="4">
        <v>2017</v>
      </c>
      <c r="B9091" s="5" t="s">
        <v>313</v>
      </c>
      <c r="C9091" s="5" t="s">
        <v>323</v>
      </c>
      <c r="D9091" s="5" t="s">
        <v>16</v>
      </c>
      <c r="E9091" s="5">
        <v>12650</v>
      </c>
      <c r="F9091" s="6">
        <v>2377.4899999999998</v>
      </c>
      <c r="H9091" s="15" t="str">
        <f t="shared" ref="H9091:H9154" si="852">IF(F9091&lt;1000,"Low",IF(F9091&lt;3000,"Medium","High"))</f>
        <v>Medium</v>
      </c>
      <c r="I9091" s="11" t="str">
        <f t="shared" ref="I9091:I9154" si="853">IF(E9091&lt;1000,"Small",IF(E9091&lt;5000,"Medium","Large"))</f>
        <v>Large</v>
      </c>
      <c r="J9091" s="11" t="str">
        <f t="shared" ref="J9091:J9154" si="854">IF(OR(B9091="Punjab",B9091="Haryana",B9091="Himachal Pradesh",B9091="Jammu and Kashmir",B9091="Uttarakhand",B9091="Delhi",B9091="Chandigarh"),"North",IF(OR(B9091="Tamil Nadu",B9091="Karnataka",B9091="Kerala",B9091="Andhra Pradesh",B9091="Telangana"),"South",IF(OR(B9091="Maharashtra",B9091="Gujarat",B9091="Goa",B9091="Rajasthan"),"West",IF(OR(B9091="West Bengal",B9091="Bihar",B9091="Jharkhand",B9091="Odisha",B9091="Assam",B9091="Sikkim",B9091="Arunachal Pradesh",B9091="Manipur",B9091="Meghalaya",B9091="Mizoram",B9091="Nagaland",B9091="Tripura"),"East","Central"))))</f>
        <v>East</v>
      </c>
      <c r="K9091" s="11" t="str">
        <f t="shared" ref="K9091:K9154" si="855">LEFT(A9091,3)&amp;"0s"</f>
        <v>2010s</v>
      </c>
      <c r="L9091" s="11" t="str">
        <f t="shared" ref="L9091:L9154" si="856">IF(D9091="Rice","Cereal",IF(D9091="Maize","Cereal",IF(D9091="Chickpea","Pulse",IF(D9091="Cotton","Fiber","Other"))))</f>
        <v>Cereal</v>
      </c>
      <c r="M9091" s="18">
        <f t="shared" ref="M9091:M9154" si="857">F9091/E9091</f>
        <v>0.18794387351778655</v>
      </c>
    </row>
    <row r="9092" spans="1:13">
      <c r="A9092" s="4">
        <v>2017</v>
      </c>
      <c r="B9092" s="5" t="s">
        <v>313</v>
      </c>
      <c r="C9092" s="5" t="s">
        <v>323</v>
      </c>
      <c r="D9092" s="5" t="s">
        <v>17</v>
      </c>
      <c r="E9092" s="5">
        <v>20</v>
      </c>
      <c r="F9092" s="6">
        <v>1437.5</v>
      </c>
      <c r="H9092" s="15" t="str">
        <f t="shared" si="852"/>
        <v>Medium</v>
      </c>
      <c r="I9092" s="11" t="str">
        <f t="shared" si="853"/>
        <v>Small</v>
      </c>
      <c r="J9092" s="11" t="str">
        <f t="shared" si="854"/>
        <v>East</v>
      </c>
      <c r="K9092" s="11" t="str">
        <f t="shared" si="855"/>
        <v>2010s</v>
      </c>
      <c r="L9092" s="11" t="str">
        <f t="shared" si="856"/>
        <v>Pulse</v>
      </c>
      <c r="M9092" s="18">
        <f t="shared" si="857"/>
        <v>71.875</v>
      </c>
    </row>
    <row r="9093" spans="1:13">
      <c r="A9093" s="4">
        <v>2008</v>
      </c>
      <c r="B9093" s="5" t="s">
        <v>313</v>
      </c>
      <c r="C9093" s="5" t="s">
        <v>324</v>
      </c>
      <c r="D9093" s="5" t="s">
        <v>15</v>
      </c>
      <c r="E9093" s="5">
        <v>221700</v>
      </c>
      <c r="F9093" s="6">
        <v>2962.56</v>
      </c>
      <c r="H9093" s="15" t="str">
        <f t="shared" si="852"/>
        <v>Medium</v>
      </c>
      <c r="I9093" s="11" t="str">
        <f t="shared" si="853"/>
        <v>Large</v>
      </c>
      <c r="J9093" s="11" t="str">
        <f t="shared" si="854"/>
        <v>East</v>
      </c>
      <c r="K9093" s="11" t="str">
        <f t="shared" si="855"/>
        <v>2000s</v>
      </c>
      <c r="L9093" s="11" t="str">
        <f t="shared" si="856"/>
        <v>Cereal</v>
      </c>
      <c r="M9093" s="18">
        <f t="shared" si="857"/>
        <v>1.3362922868741542E-2</v>
      </c>
    </row>
    <row r="9094" spans="1:13">
      <c r="A9094" s="4">
        <v>2008</v>
      </c>
      <c r="B9094" s="5" t="s">
        <v>313</v>
      </c>
      <c r="C9094" s="5" t="s">
        <v>324</v>
      </c>
      <c r="D9094" s="5" t="s">
        <v>16</v>
      </c>
      <c r="E9094" s="5">
        <v>9470</v>
      </c>
      <c r="F9094" s="6">
        <v>2592.4</v>
      </c>
      <c r="H9094" s="15" t="str">
        <f t="shared" si="852"/>
        <v>Medium</v>
      </c>
      <c r="I9094" s="11" t="str">
        <f t="shared" si="853"/>
        <v>Large</v>
      </c>
      <c r="J9094" s="11" t="str">
        <f t="shared" si="854"/>
        <v>East</v>
      </c>
      <c r="K9094" s="11" t="str">
        <f t="shared" si="855"/>
        <v>2000s</v>
      </c>
      <c r="L9094" s="11" t="str">
        <f t="shared" si="856"/>
        <v>Cereal</v>
      </c>
      <c r="M9094" s="18">
        <f t="shared" si="857"/>
        <v>0.27374868004223868</v>
      </c>
    </row>
    <row r="9095" spans="1:13">
      <c r="A9095" s="4">
        <v>2008</v>
      </c>
      <c r="B9095" s="5" t="s">
        <v>313</v>
      </c>
      <c r="C9095" s="5" t="s">
        <v>324</v>
      </c>
      <c r="D9095" s="5" t="s">
        <v>17</v>
      </c>
      <c r="E9095" s="5">
        <v>3420</v>
      </c>
      <c r="F9095" s="6">
        <v>944.44</v>
      </c>
      <c r="H9095" s="15" t="str">
        <f t="shared" si="852"/>
        <v>Low</v>
      </c>
      <c r="I9095" s="11" t="str">
        <f t="shared" si="853"/>
        <v>Medium</v>
      </c>
      <c r="J9095" s="11" t="str">
        <f t="shared" si="854"/>
        <v>East</v>
      </c>
      <c r="K9095" s="11" t="str">
        <f t="shared" si="855"/>
        <v>2000s</v>
      </c>
      <c r="L9095" s="11" t="str">
        <f t="shared" si="856"/>
        <v>Pulse</v>
      </c>
      <c r="M9095" s="18">
        <f t="shared" si="857"/>
        <v>0.27615204678362576</v>
      </c>
    </row>
    <row r="9096" spans="1:13">
      <c r="A9096" s="4">
        <v>2008</v>
      </c>
      <c r="B9096" s="5" t="s">
        <v>313</v>
      </c>
      <c r="C9096" s="5" t="s">
        <v>324</v>
      </c>
      <c r="D9096" s="5" t="s">
        <v>18</v>
      </c>
      <c r="E9096" s="5">
        <v>510</v>
      </c>
      <c r="F9096" s="6">
        <v>392.16</v>
      </c>
      <c r="H9096" s="15" t="str">
        <f t="shared" si="852"/>
        <v>Low</v>
      </c>
      <c r="I9096" s="11" t="str">
        <f t="shared" si="853"/>
        <v>Small</v>
      </c>
      <c r="J9096" s="11" t="str">
        <f t="shared" si="854"/>
        <v>East</v>
      </c>
      <c r="K9096" s="11" t="str">
        <f t="shared" si="855"/>
        <v>2000s</v>
      </c>
      <c r="L9096" s="11" t="str">
        <f t="shared" si="856"/>
        <v>Fiber</v>
      </c>
      <c r="M9096" s="18">
        <f t="shared" si="857"/>
        <v>0.76894117647058824</v>
      </c>
    </row>
    <row r="9097" spans="1:13">
      <c r="A9097" s="4">
        <v>2009</v>
      </c>
      <c r="B9097" s="5" t="s">
        <v>313</v>
      </c>
      <c r="C9097" s="5" t="s">
        <v>324</v>
      </c>
      <c r="D9097" s="5" t="s">
        <v>15</v>
      </c>
      <c r="E9097" s="5">
        <v>216800</v>
      </c>
      <c r="F9097" s="6">
        <v>2834.41</v>
      </c>
      <c r="H9097" s="15" t="str">
        <f t="shared" si="852"/>
        <v>Medium</v>
      </c>
      <c r="I9097" s="11" t="str">
        <f t="shared" si="853"/>
        <v>Large</v>
      </c>
      <c r="J9097" s="11" t="str">
        <f t="shared" si="854"/>
        <v>East</v>
      </c>
      <c r="K9097" s="11" t="str">
        <f t="shared" si="855"/>
        <v>2000s</v>
      </c>
      <c r="L9097" s="11" t="str">
        <f t="shared" si="856"/>
        <v>Cereal</v>
      </c>
      <c r="M9097" s="18">
        <f t="shared" si="857"/>
        <v>1.3073846863468633E-2</v>
      </c>
    </row>
    <row r="9098" spans="1:13">
      <c r="A9098" s="4">
        <v>2009</v>
      </c>
      <c r="B9098" s="5" t="s">
        <v>313</v>
      </c>
      <c r="C9098" s="5" t="s">
        <v>324</v>
      </c>
      <c r="D9098" s="5" t="s">
        <v>16</v>
      </c>
      <c r="E9098" s="5">
        <v>8620</v>
      </c>
      <c r="F9098" s="6">
        <v>2314.39</v>
      </c>
      <c r="H9098" s="15" t="str">
        <f t="shared" si="852"/>
        <v>Medium</v>
      </c>
      <c r="I9098" s="11" t="str">
        <f t="shared" si="853"/>
        <v>Large</v>
      </c>
      <c r="J9098" s="11" t="str">
        <f t="shared" si="854"/>
        <v>East</v>
      </c>
      <c r="K9098" s="11" t="str">
        <f t="shared" si="855"/>
        <v>2000s</v>
      </c>
      <c r="L9098" s="11" t="str">
        <f t="shared" si="856"/>
        <v>Cereal</v>
      </c>
      <c r="M9098" s="18">
        <f t="shared" si="857"/>
        <v>0.26849071925754059</v>
      </c>
    </row>
    <row r="9099" spans="1:13">
      <c r="A9099" s="4">
        <v>2009</v>
      </c>
      <c r="B9099" s="5" t="s">
        <v>313</v>
      </c>
      <c r="C9099" s="5" t="s">
        <v>324</v>
      </c>
      <c r="D9099" s="5" t="s">
        <v>17</v>
      </c>
      <c r="E9099" s="5">
        <v>3310</v>
      </c>
      <c r="F9099" s="6">
        <v>1462.24</v>
      </c>
      <c r="H9099" s="15" t="str">
        <f t="shared" si="852"/>
        <v>Medium</v>
      </c>
      <c r="I9099" s="11" t="str">
        <f t="shared" si="853"/>
        <v>Medium</v>
      </c>
      <c r="J9099" s="11" t="str">
        <f t="shared" si="854"/>
        <v>East</v>
      </c>
      <c r="K9099" s="11" t="str">
        <f t="shared" si="855"/>
        <v>2000s</v>
      </c>
      <c r="L9099" s="11" t="str">
        <f t="shared" si="856"/>
        <v>Pulse</v>
      </c>
      <c r="M9099" s="18">
        <f t="shared" si="857"/>
        <v>0.44176435045317219</v>
      </c>
    </row>
    <row r="9100" spans="1:13">
      <c r="A9100" s="4">
        <v>2010</v>
      </c>
      <c r="B9100" s="5" t="s">
        <v>313</v>
      </c>
      <c r="C9100" s="5" t="s">
        <v>324</v>
      </c>
      <c r="D9100" s="5" t="s">
        <v>15</v>
      </c>
      <c r="E9100" s="5">
        <v>200760</v>
      </c>
      <c r="F9100" s="6">
        <v>3140.47</v>
      </c>
      <c r="H9100" s="15" t="str">
        <f t="shared" si="852"/>
        <v>High</v>
      </c>
      <c r="I9100" s="11" t="str">
        <f t="shared" si="853"/>
        <v>Large</v>
      </c>
      <c r="J9100" s="11" t="str">
        <f t="shared" si="854"/>
        <v>East</v>
      </c>
      <c r="K9100" s="11" t="str">
        <f t="shared" si="855"/>
        <v>2010s</v>
      </c>
      <c r="L9100" s="11" t="str">
        <f t="shared" si="856"/>
        <v>Cereal</v>
      </c>
      <c r="M9100" s="18">
        <f t="shared" si="857"/>
        <v>1.564290695357641E-2</v>
      </c>
    </row>
    <row r="9101" spans="1:13">
      <c r="A9101" s="4">
        <v>2010</v>
      </c>
      <c r="B9101" s="5" t="s">
        <v>313</v>
      </c>
      <c r="C9101" s="5" t="s">
        <v>324</v>
      </c>
      <c r="D9101" s="5" t="s">
        <v>16</v>
      </c>
      <c r="E9101" s="5">
        <v>8810</v>
      </c>
      <c r="F9101" s="6">
        <v>2298.52</v>
      </c>
      <c r="H9101" s="15" t="str">
        <f t="shared" si="852"/>
        <v>Medium</v>
      </c>
      <c r="I9101" s="11" t="str">
        <f t="shared" si="853"/>
        <v>Large</v>
      </c>
      <c r="J9101" s="11" t="str">
        <f t="shared" si="854"/>
        <v>East</v>
      </c>
      <c r="K9101" s="11" t="str">
        <f t="shared" si="855"/>
        <v>2010s</v>
      </c>
      <c r="L9101" s="11" t="str">
        <f t="shared" si="856"/>
        <v>Cereal</v>
      </c>
      <c r="M9101" s="18">
        <f t="shared" si="857"/>
        <v>0.26089897843359816</v>
      </c>
    </row>
    <row r="9102" spans="1:13">
      <c r="A9102" s="4">
        <v>2010</v>
      </c>
      <c r="B9102" s="5" t="s">
        <v>313</v>
      </c>
      <c r="C9102" s="5" t="s">
        <v>324</v>
      </c>
      <c r="D9102" s="5" t="s">
        <v>17</v>
      </c>
      <c r="E9102" s="5">
        <v>2260</v>
      </c>
      <c r="F9102" s="6">
        <v>1075.22</v>
      </c>
      <c r="H9102" s="15" t="str">
        <f t="shared" si="852"/>
        <v>Medium</v>
      </c>
      <c r="I9102" s="11" t="str">
        <f t="shared" si="853"/>
        <v>Medium</v>
      </c>
      <c r="J9102" s="11" t="str">
        <f t="shared" si="854"/>
        <v>East</v>
      </c>
      <c r="K9102" s="11" t="str">
        <f t="shared" si="855"/>
        <v>2010s</v>
      </c>
      <c r="L9102" s="11" t="str">
        <f t="shared" si="856"/>
        <v>Pulse</v>
      </c>
      <c r="M9102" s="18">
        <f t="shared" si="857"/>
        <v>0.47576106194690265</v>
      </c>
    </row>
    <row r="9103" spans="1:13">
      <c r="A9103" s="4">
        <v>2011</v>
      </c>
      <c r="B9103" s="5" t="s">
        <v>313</v>
      </c>
      <c r="C9103" s="5" t="s">
        <v>324</v>
      </c>
      <c r="D9103" s="5" t="s">
        <v>15</v>
      </c>
      <c r="E9103" s="5">
        <v>204930</v>
      </c>
      <c r="F9103" s="6">
        <v>2986.24</v>
      </c>
      <c r="H9103" s="15" t="str">
        <f t="shared" si="852"/>
        <v>Medium</v>
      </c>
      <c r="I9103" s="11" t="str">
        <f t="shared" si="853"/>
        <v>Large</v>
      </c>
      <c r="J9103" s="11" t="str">
        <f t="shared" si="854"/>
        <v>East</v>
      </c>
      <c r="K9103" s="11" t="str">
        <f t="shared" si="855"/>
        <v>2010s</v>
      </c>
      <c r="L9103" s="11" t="str">
        <f t="shared" si="856"/>
        <v>Cereal</v>
      </c>
      <c r="M9103" s="18">
        <f t="shared" si="857"/>
        <v>1.45720001951886E-2</v>
      </c>
    </row>
    <row r="9104" spans="1:13">
      <c r="A9104" s="4">
        <v>2011</v>
      </c>
      <c r="B9104" s="5" t="s">
        <v>313</v>
      </c>
      <c r="C9104" s="5" t="s">
        <v>324</v>
      </c>
      <c r="D9104" s="5" t="s">
        <v>16</v>
      </c>
      <c r="E9104" s="5">
        <v>13600</v>
      </c>
      <c r="F9104" s="6">
        <v>2163.2399999999998</v>
      </c>
      <c r="H9104" s="15" t="str">
        <f t="shared" si="852"/>
        <v>Medium</v>
      </c>
      <c r="I9104" s="11" t="str">
        <f t="shared" si="853"/>
        <v>Large</v>
      </c>
      <c r="J9104" s="11" t="str">
        <f t="shared" si="854"/>
        <v>East</v>
      </c>
      <c r="K9104" s="11" t="str">
        <f t="shared" si="855"/>
        <v>2010s</v>
      </c>
      <c r="L9104" s="11" t="str">
        <f t="shared" si="856"/>
        <v>Cereal</v>
      </c>
      <c r="M9104" s="18">
        <f t="shared" si="857"/>
        <v>0.15906176470588235</v>
      </c>
    </row>
    <row r="9105" spans="1:13">
      <c r="A9105" s="4">
        <v>2011</v>
      </c>
      <c r="B9105" s="5" t="s">
        <v>313</v>
      </c>
      <c r="C9105" s="5" t="s">
        <v>324</v>
      </c>
      <c r="D9105" s="5" t="s">
        <v>17</v>
      </c>
      <c r="E9105" s="5">
        <v>3370</v>
      </c>
      <c r="F9105" s="6">
        <v>1112.76</v>
      </c>
      <c r="H9105" s="15" t="str">
        <f t="shared" si="852"/>
        <v>Medium</v>
      </c>
      <c r="I9105" s="11" t="str">
        <f t="shared" si="853"/>
        <v>Medium</v>
      </c>
      <c r="J9105" s="11" t="str">
        <f t="shared" si="854"/>
        <v>East</v>
      </c>
      <c r="K9105" s="11" t="str">
        <f t="shared" si="855"/>
        <v>2010s</v>
      </c>
      <c r="L9105" s="11" t="str">
        <f t="shared" si="856"/>
        <v>Pulse</v>
      </c>
      <c r="M9105" s="18">
        <f t="shared" si="857"/>
        <v>0.33019584569732935</v>
      </c>
    </row>
    <row r="9106" spans="1:13">
      <c r="A9106" s="4">
        <v>2012</v>
      </c>
      <c r="B9106" s="5" t="s">
        <v>313</v>
      </c>
      <c r="C9106" s="5" t="s">
        <v>324</v>
      </c>
      <c r="D9106" s="5" t="s">
        <v>15</v>
      </c>
      <c r="E9106" s="5">
        <v>207590</v>
      </c>
      <c r="F9106" s="6">
        <v>3105.01</v>
      </c>
      <c r="H9106" s="15" t="str">
        <f t="shared" si="852"/>
        <v>High</v>
      </c>
      <c r="I9106" s="11" t="str">
        <f t="shared" si="853"/>
        <v>Large</v>
      </c>
      <c r="J9106" s="11" t="str">
        <f t="shared" si="854"/>
        <v>East</v>
      </c>
      <c r="K9106" s="11" t="str">
        <f t="shared" si="855"/>
        <v>2010s</v>
      </c>
      <c r="L9106" s="11" t="str">
        <f t="shared" si="856"/>
        <v>Cereal</v>
      </c>
      <c r="M9106" s="18">
        <f t="shared" si="857"/>
        <v>1.4957416060503879E-2</v>
      </c>
    </row>
    <row r="9107" spans="1:13">
      <c r="A9107" s="4">
        <v>2012</v>
      </c>
      <c r="B9107" s="5" t="s">
        <v>313</v>
      </c>
      <c r="C9107" s="5" t="s">
        <v>324</v>
      </c>
      <c r="D9107" s="5" t="s">
        <v>16</v>
      </c>
      <c r="E9107" s="5">
        <v>20370</v>
      </c>
      <c r="F9107" s="6">
        <v>1978.4</v>
      </c>
      <c r="H9107" s="15" t="str">
        <f t="shared" si="852"/>
        <v>Medium</v>
      </c>
      <c r="I9107" s="11" t="str">
        <f t="shared" si="853"/>
        <v>Large</v>
      </c>
      <c r="J9107" s="11" t="str">
        <f t="shared" si="854"/>
        <v>East</v>
      </c>
      <c r="K9107" s="11" t="str">
        <f t="shared" si="855"/>
        <v>2010s</v>
      </c>
      <c r="L9107" s="11" t="str">
        <f t="shared" si="856"/>
        <v>Cereal</v>
      </c>
      <c r="M9107" s="18">
        <f t="shared" si="857"/>
        <v>9.7123220422189502E-2</v>
      </c>
    </row>
    <row r="9108" spans="1:13">
      <c r="A9108" s="4">
        <v>2012</v>
      </c>
      <c r="B9108" s="5" t="s">
        <v>313</v>
      </c>
      <c r="C9108" s="5" t="s">
        <v>324</v>
      </c>
      <c r="D9108" s="5" t="s">
        <v>17</v>
      </c>
      <c r="E9108" s="5">
        <v>3270</v>
      </c>
      <c r="F9108" s="6">
        <v>1443.43</v>
      </c>
      <c r="H9108" s="15" t="str">
        <f t="shared" si="852"/>
        <v>Medium</v>
      </c>
      <c r="I9108" s="11" t="str">
        <f t="shared" si="853"/>
        <v>Medium</v>
      </c>
      <c r="J9108" s="11" t="str">
        <f t="shared" si="854"/>
        <v>East</v>
      </c>
      <c r="K9108" s="11" t="str">
        <f t="shared" si="855"/>
        <v>2010s</v>
      </c>
      <c r="L9108" s="11" t="str">
        <f t="shared" si="856"/>
        <v>Pulse</v>
      </c>
      <c r="M9108" s="18">
        <f t="shared" si="857"/>
        <v>0.44141590214067278</v>
      </c>
    </row>
    <row r="9109" spans="1:13">
      <c r="A9109" s="4">
        <v>2013</v>
      </c>
      <c r="B9109" s="5" t="s">
        <v>313</v>
      </c>
      <c r="C9109" s="5" t="s">
        <v>324</v>
      </c>
      <c r="D9109" s="5" t="s">
        <v>15</v>
      </c>
      <c r="E9109" s="5">
        <v>198770</v>
      </c>
      <c r="F9109" s="6">
        <v>3543.64</v>
      </c>
      <c r="H9109" s="15" t="str">
        <f t="shared" si="852"/>
        <v>High</v>
      </c>
      <c r="I9109" s="11" t="str">
        <f t="shared" si="853"/>
        <v>Large</v>
      </c>
      <c r="J9109" s="11" t="str">
        <f t="shared" si="854"/>
        <v>East</v>
      </c>
      <c r="K9109" s="11" t="str">
        <f t="shared" si="855"/>
        <v>2010s</v>
      </c>
      <c r="L9109" s="11" t="str">
        <f t="shared" si="856"/>
        <v>Cereal</v>
      </c>
      <c r="M9109" s="18">
        <f t="shared" si="857"/>
        <v>1.7827841223524675E-2</v>
      </c>
    </row>
    <row r="9110" spans="1:13">
      <c r="A9110" s="4">
        <v>2013</v>
      </c>
      <c r="B9110" s="5" t="s">
        <v>313</v>
      </c>
      <c r="C9110" s="5" t="s">
        <v>324</v>
      </c>
      <c r="D9110" s="5" t="s">
        <v>16</v>
      </c>
      <c r="E9110" s="5">
        <v>16240</v>
      </c>
      <c r="F9110" s="6">
        <v>2629.93</v>
      </c>
      <c r="H9110" s="15" t="str">
        <f t="shared" si="852"/>
        <v>Medium</v>
      </c>
      <c r="I9110" s="11" t="str">
        <f t="shared" si="853"/>
        <v>Large</v>
      </c>
      <c r="J9110" s="11" t="str">
        <f t="shared" si="854"/>
        <v>East</v>
      </c>
      <c r="K9110" s="11" t="str">
        <f t="shared" si="855"/>
        <v>2010s</v>
      </c>
      <c r="L9110" s="11" t="str">
        <f t="shared" si="856"/>
        <v>Cereal</v>
      </c>
      <c r="M9110" s="18">
        <f t="shared" si="857"/>
        <v>0.16194150246305417</v>
      </c>
    </row>
    <row r="9111" spans="1:13">
      <c r="A9111" s="4">
        <v>2013</v>
      </c>
      <c r="B9111" s="5" t="s">
        <v>313</v>
      </c>
      <c r="C9111" s="5" t="s">
        <v>324</v>
      </c>
      <c r="D9111" s="5" t="s">
        <v>17</v>
      </c>
      <c r="E9111" s="5">
        <v>3200</v>
      </c>
      <c r="F9111" s="6">
        <v>1131.25</v>
      </c>
      <c r="H9111" s="15" t="str">
        <f t="shared" si="852"/>
        <v>Medium</v>
      </c>
      <c r="I9111" s="11" t="str">
        <f t="shared" si="853"/>
        <v>Medium</v>
      </c>
      <c r="J9111" s="11" t="str">
        <f t="shared" si="854"/>
        <v>East</v>
      </c>
      <c r="K9111" s="11" t="str">
        <f t="shared" si="855"/>
        <v>2010s</v>
      </c>
      <c r="L9111" s="11" t="str">
        <f t="shared" si="856"/>
        <v>Pulse</v>
      </c>
      <c r="M9111" s="18">
        <f t="shared" si="857"/>
        <v>0.353515625</v>
      </c>
    </row>
    <row r="9112" spans="1:13">
      <c r="A9112" s="4">
        <v>2014</v>
      </c>
      <c r="B9112" s="5" t="s">
        <v>313</v>
      </c>
      <c r="C9112" s="5" t="s">
        <v>324</v>
      </c>
      <c r="D9112" s="5" t="s">
        <v>15</v>
      </c>
      <c r="E9112" s="5">
        <v>204190</v>
      </c>
      <c r="F9112" s="6">
        <v>3465.25</v>
      </c>
      <c r="H9112" s="15" t="str">
        <f t="shared" si="852"/>
        <v>High</v>
      </c>
      <c r="I9112" s="11" t="str">
        <f t="shared" si="853"/>
        <v>Large</v>
      </c>
      <c r="J9112" s="11" t="str">
        <f t="shared" si="854"/>
        <v>East</v>
      </c>
      <c r="K9112" s="11" t="str">
        <f t="shared" si="855"/>
        <v>2010s</v>
      </c>
      <c r="L9112" s="11" t="str">
        <f t="shared" si="856"/>
        <v>Cereal</v>
      </c>
      <c r="M9112" s="18">
        <f t="shared" si="857"/>
        <v>1.6970713551104362E-2</v>
      </c>
    </row>
    <row r="9113" spans="1:13">
      <c r="A9113" s="4">
        <v>2014</v>
      </c>
      <c r="B9113" s="5" t="s">
        <v>313</v>
      </c>
      <c r="C9113" s="5" t="s">
        <v>324</v>
      </c>
      <c r="D9113" s="5" t="s">
        <v>16</v>
      </c>
      <c r="E9113" s="5">
        <v>16210</v>
      </c>
      <c r="F9113" s="6">
        <v>2289.33</v>
      </c>
      <c r="H9113" s="15" t="str">
        <f t="shared" si="852"/>
        <v>Medium</v>
      </c>
      <c r="I9113" s="11" t="str">
        <f t="shared" si="853"/>
        <v>Large</v>
      </c>
      <c r="J9113" s="11" t="str">
        <f t="shared" si="854"/>
        <v>East</v>
      </c>
      <c r="K9113" s="11" t="str">
        <f t="shared" si="855"/>
        <v>2010s</v>
      </c>
      <c r="L9113" s="11" t="str">
        <f t="shared" si="856"/>
        <v>Cereal</v>
      </c>
      <c r="M9113" s="18">
        <f t="shared" si="857"/>
        <v>0.14122948797038865</v>
      </c>
    </row>
    <row r="9114" spans="1:13">
      <c r="A9114" s="4">
        <v>2014</v>
      </c>
      <c r="B9114" s="5" t="s">
        <v>313</v>
      </c>
      <c r="C9114" s="5" t="s">
        <v>324</v>
      </c>
      <c r="D9114" s="5" t="s">
        <v>17</v>
      </c>
      <c r="E9114" s="5">
        <v>2360</v>
      </c>
      <c r="F9114" s="6">
        <v>936.44</v>
      </c>
      <c r="H9114" s="15" t="str">
        <f t="shared" si="852"/>
        <v>Low</v>
      </c>
      <c r="I9114" s="11" t="str">
        <f t="shared" si="853"/>
        <v>Medium</v>
      </c>
      <c r="J9114" s="11" t="str">
        <f t="shared" si="854"/>
        <v>East</v>
      </c>
      <c r="K9114" s="11" t="str">
        <f t="shared" si="855"/>
        <v>2010s</v>
      </c>
      <c r="L9114" s="11" t="str">
        <f t="shared" si="856"/>
        <v>Pulse</v>
      </c>
      <c r="M9114" s="18">
        <f t="shared" si="857"/>
        <v>0.39679661016949153</v>
      </c>
    </row>
    <row r="9115" spans="1:13">
      <c r="A9115" s="4">
        <v>2015</v>
      </c>
      <c r="B9115" s="5" t="s">
        <v>313</v>
      </c>
      <c r="C9115" s="5" t="s">
        <v>324</v>
      </c>
      <c r="D9115" s="5" t="s">
        <v>15</v>
      </c>
      <c r="E9115" s="5">
        <v>206350</v>
      </c>
      <c r="F9115" s="6">
        <v>3418.27</v>
      </c>
      <c r="H9115" s="15" t="str">
        <f t="shared" si="852"/>
        <v>High</v>
      </c>
      <c r="I9115" s="11" t="str">
        <f t="shared" si="853"/>
        <v>Large</v>
      </c>
      <c r="J9115" s="11" t="str">
        <f t="shared" si="854"/>
        <v>East</v>
      </c>
      <c r="K9115" s="11" t="str">
        <f t="shared" si="855"/>
        <v>2010s</v>
      </c>
      <c r="L9115" s="11" t="str">
        <f t="shared" si="856"/>
        <v>Cereal</v>
      </c>
      <c r="M9115" s="18">
        <f t="shared" si="857"/>
        <v>1.6565398594620789E-2</v>
      </c>
    </row>
    <row r="9116" spans="1:13">
      <c r="A9116" s="4">
        <v>2015</v>
      </c>
      <c r="B9116" s="5" t="s">
        <v>313</v>
      </c>
      <c r="C9116" s="5" t="s">
        <v>324</v>
      </c>
      <c r="D9116" s="5" t="s">
        <v>16</v>
      </c>
      <c r="E9116" s="5">
        <v>17140</v>
      </c>
      <c r="F9116" s="6">
        <v>2320.89</v>
      </c>
      <c r="H9116" s="15" t="str">
        <f t="shared" si="852"/>
        <v>Medium</v>
      </c>
      <c r="I9116" s="11" t="str">
        <f t="shared" si="853"/>
        <v>Large</v>
      </c>
      <c r="J9116" s="11" t="str">
        <f t="shared" si="854"/>
        <v>East</v>
      </c>
      <c r="K9116" s="11" t="str">
        <f t="shared" si="855"/>
        <v>2010s</v>
      </c>
      <c r="L9116" s="11" t="str">
        <f t="shared" si="856"/>
        <v>Cereal</v>
      </c>
      <c r="M9116" s="18">
        <f t="shared" si="857"/>
        <v>0.13540781796966161</v>
      </c>
    </row>
    <row r="9117" spans="1:13">
      <c r="A9117" s="4">
        <v>2015</v>
      </c>
      <c r="B9117" s="5" t="s">
        <v>313</v>
      </c>
      <c r="C9117" s="5" t="s">
        <v>324</v>
      </c>
      <c r="D9117" s="5" t="s">
        <v>17</v>
      </c>
      <c r="E9117" s="5">
        <v>3110</v>
      </c>
      <c r="F9117" s="6">
        <v>1151.1300000000001</v>
      </c>
      <c r="H9117" s="15" t="str">
        <f t="shared" si="852"/>
        <v>Medium</v>
      </c>
      <c r="I9117" s="11" t="str">
        <f t="shared" si="853"/>
        <v>Medium</v>
      </c>
      <c r="J9117" s="11" t="str">
        <f t="shared" si="854"/>
        <v>East</v>
      </c>
      <c r="K9117" s="11" t="str">
        <f t="shared" si="855"/>
        <v>2010s</v>
      </c>
      <c r="L9117" s="11" t="str">
        <f t="shared" si="856"/>
        <v>Pulse</v>
      </c>
      <c r="M9117" s="18">
        <f t="shared" si="857"/>
        <v>0.37013826366559488</v>
      </c>
    </row>
    <row r="9118" spans="1:13">
      <c r="A9118" s="4">
        <v>2016</v>
      </c>
      <c r="B9118" s="5" t="s">
        <v>313</v>
      </c>
      <c r="C9118" s="5" t="s">
        <v>324</v>
      </c>
      <c r="D9118" s="5" t="s">
        <v>15</v>
      </c>
      <c r="E9118" s="5">
        <v>197170</v>
      </c>
      <c r="F9118" s="6">
        <v>3401.3</v>
      </c>
      <c r="H9118" s="15" t="str">
        <f t="shared" si="852"/>
        <v>High</v>
      </c>
      <c r="I9118" s="11" t="str">
        <f t="shared" si="853"/>
        <v>Large</v>
      </c>
      <c r="J9118" s="11" t="str">
        <f t="shared" si="854"/>
        <v>East</v>
      </c>
      <c r="K9118" s="11" t="str">
        <f t="shared" si="855"/>
        <v>2010s</v>
      </c>
      <c r="L9118" s="11" t="str">
        <f t="shared" si="856"/>
        <v>Cereal</v>
      </c>
      <c r="M9118" s="18">
        <f t="shared" si="857"/>
        <v>1.7250595932444084E-2</v>
      </c>
    </row>
    <row r="9119" spans="1:13">
      <c r="A9119" s="4">
        <v>2016</v>
      </c>
      <c r="B9119" s="5" t="s">
        <v>313</v>
      </c>
      <c r="C9119" s="5" t="s">
        <v>324</v>
      </c>
      <c r="D9119" s="5" t="s">
        <v>16</v>
      </c>
      <c r="E9119" s="5">
        <v>19920</v>
      </c>
      <c r="F9119" s="6">
        <v>4893.17</v>
      </c>
      <c r="H9119" s="15" t="str">
        <f t="shared" si="852"/>
        <v>High</v>
      </c>
      <c r="I9119" s="11" t="str">
        <f t="shared" si="853"/>
        <v>Large</v>
      </c>
      <c r="J9119" s="11" t="str">
        <f t="shared" si="854"/>
        <v>East</v>
      </c>
      <c r="K9119" s="11" t="str">
        <f t="shared" si="855"/>
        <v>2010s</v>
      </c>
      <c r="L9119" s="11" t="str">
        <f t="shared" si="856"/>
        <v>Cereal</v>
      </c>
      <c r="M9119" s="18">
        <f t="shared" si="857"/>
        <v>0.24564106425702811</v>
      </c>
    </row>
    <row r="9120" spans="1:13">
      <c r="A9120" s="4">
        <v>2016</v>
      </c>
      <c r="B9120" s="5" t="s">
        <v>313</v>
      </c>
      <c r="C9120" s="5" t="s">
        <v>324</v>
      </c>
      <c r="D9120" s="5" t="s">
        <v>17</v>
      </c>
      <c r="E9120" s="5">
        <v>3680</v>
      </c>
      <c r="F9120" s="6">
        <v>928.73</v>
      </c>
      <c r="H9120" s="15" t="str">
        <f t="shared" si="852"/>
        <v>Low</v>
      </c>
      <c r="I9120" s="11" t="str">
        <f t="shared" si="853"/>
        <v>Medium</v>
      </c>
      <c r="J9120" s="11" t="str">
        <f t="shared" si="854"/>
        <v>East</v>
      </c>
      <c r="K9120" s="11" t="str">
        <f t="shared" si="855"/>
        <v>2010s</v>
      </c>
      <c r="L9120" s="11" t="str">
        <f t="shared" si="856"/>
        <v>Pulse</v>
      </c>
      <c r="M9120" s="18">
        <f t="shared" si="857"/>
        <v>0.25237228260869565</v>
      </c>
    </row>
    <row r="9121" spans="1:13">
      <c r="A9121" s="4">
        <v>2017</v>
      </c>
      <c r="B9121" s="5" t="s">
        <v>313</v>
      </c>
      <c r="C9121" s="5" t="s">
        <v>324</v>
      </c>
      <c r="D9121" s="5" t="s">
        <v>15</v>
      </c>
      <c r="E9121" s="5">
        <v>213930</v>
      </c>
      <c r="F9121" s="6">
        <v>2944.6</v>
      </c>
      <c r="H9121" s="15" t="str">
        <f t="shared" si="852"/>
        <v>Medium</v>
      </c>
      <c r="I9121" s="11" t="str">
        <f t="shared" si="853"/>
        <v>Large</v>
      </c>
      <c r="J9121" s="11" t="str">
        <f t="shared" si="854"/>
        <v>East</v>
      </c>
      <c r="K9121" s="11" t="str">
        <f t="shared" si="855"/>
        <v>2010s</v>
      </c>
      <c r="L9121" s="11" t="str">
        <f t="shared" si="856"/>
        <v>Cereal</v>
      </c>
      <c r="M9121" s="18">
        <f t="shared" si="857"/>
        <v>1.3764315430280933E-2</v>
      </c>
    </row>
    <row r="9122" spans="1:13">
      <c r="A9122" s="4">
        <v>2017</v>
      </c>
      <c r="B9122" s="5" t="s">
        <v>313</v>
      </c>
      <c r="C9122" s="5" t="s">
        <v>324</v>
      </c>
      <c r="D9122" s="5" t="s">
        <v>16</v>
      </c>
      <c r="E9122" s="5">
        <v>36680</v>
      </c>
      <c r="F9122" s="6">
        <v>7757.91</v>
      </c>
      <c r="H9122" s="15" t="str">
        <f t="shared" si="852"/>
        <v>High</v>
      </c>
      <c r="I9122" s="11" t="str">
        <f t="shared" si="853"/>
        <v>Large</v>
      </c>
      <c r="J9122" s="11" t="str">
        <f t="shared" si="854"/>
        <v>East</v>
      </c>
      <c r="K9122" s="11" t="str">
        <f t="shared" si="855"/>
        <v>2010s</v>
      </c>
      <c r="L9122" s="11" t="str">
        <f t="shared" si="856"/>
        <v>Cereal</v>
      </c>
      <c r="M9122" s="18">
        <f t="shared" si="857"/>
        <v>0.21150245365321702</v>
      </c>
    </row>
    <row r="9123" spans="1:13">
      <c r="A9123" s="4">
        <v>2017</v>
      </c>
      <c r="B9123" s="5" t="s">
        <v>313</v>
      </c>
      <c r="C9123" s="5" t="s">
        <v>324</v>
      </c>
      <c r="D9123" s="5" t="s">
        <v>17</v>
      </c>
      <c r="E9123" s="5">
        <v>550</v>
      </c>
      <c r="F9123" s="6">
        <v>970.8</v>
      </c>
      <c r="H9123" s="15" t="str">
        <f t="shared" si="852"/>
        <v>Low</v>
      </c>
      <c r="I9123" s="11" t="str">
        <f t="shared" si="853"/>
        <v>Small</v>
      </c>
      <c r="J9123" s="11" t="str">
        <f t="shared" si="854"/>
        <v>East</v>
      </c>
      <c r="K9123" s="11" t="str">
        <f t="shared" si="855"/>
        <v>2010s</v>
      </c>
      <c r="L9123" s="11" t="str">
        <f t="shared" si="856"/>
        <v>Pulse</v>
      </c>
      <c r="M9123" s="18">
        <f t="shared" si="857"/>
        <v>1.765090909090909</v>
      </c>
    </row>
    <row r="9124" spans="1:13">
      <c r="A9124" s="4">
        <v>2008</v>
      </c>
      <c r="B9124" s="5" t="s">
        <v>313</v>
      </c>
      <c r="C9124" s="5" t="s">
        <v>325</v>
      </c>
      <c r="D9124" s="5" t="s">
        <v>15</v>
      </c>
      <c r="E9124" s="5">
        <v>309800</v>
      </c>
      <c r="F9124" s="6">
        <v>1615.24</v>
      </c>
      <c r="H9124" s="15" t="str">
        <f t="shared" si="852"/>
        <v>Medium</v>
      </c>
      <c r="I9124" s="11" t="str">
        <f t="shared" si="853"/>
        <v>Large</v>
      </c>
      <c r="J9124" s="11" t="str">
        <f t="shared" si="854"/>
        <v>East</v>
      </c>
      <c r="K9124" s="11" t="str">
        <f t="shared" si="855"/>
        <v>2000s</v>
      </c>
      <c r="L9124" s="11" t="str">
        <f t="shared" si="856"/>
        <v>Cereal</v>
      </c>
      <c r="M9124" s="18">
        <f t="shared" si="857"/>
        <v>5.2138153647514522E-3</v>
      </c>
    </row>
    <row r="9125" spans="1:13">
      <c r="A9125" s="4">
        <v>2008</v>
      </c>
      <c r="B9125" s="5" t="s">
        <v>313</v>
      </c>
      <c r="C9125" s="5" t="s">
        <v>325</v>
      </c>
      <c r="D9125" s="5" t="s">
        <v>16</v>
      </c>
      <c r="E9125" s="5">
        <v>8470</v>
      </c>
      <c r="F9125" s="6">
        <v>5766.23</v>
      </c>
      <c r="H9125" s="15" t="str">
        <f t="shared" si="852"/>
        <v>High</v>
      </c>
      <c r="I9125" s="11" t="str">
        <f t="shared" si="853"/>
        <v>Large</v>
      </c>
      <c r="J9125" s="11" t="str">
        <f t="shared" si="854"/>
        <v>East</v>
      </c>
      <c r="K9125" s="11" t="str">
        <f t="shared" si="855"/>
        <v>2000s</v>
      </c>
      <c r="L9125" s="11" t="str">
        <f t="shared" si="856"/>
        <v>Cereal</v>
      </c>
      <c r="M9125" s="18">
        <f t="shared" si="857"/>
        <v>0.68078276269185356</v>
      </c>
    </row>
    <row r="9126" spans="1:13">
      <c r="A9126" s="4">
        <v>2008</v>
      </c>
      <c r="B9126" s="5" t="s">
        <v>313</v>
      </c>
      <c r="C9126" s="5" t="s">
        <v>325</v>
      </c>
      <c r="D9126" s="5" t="s">
        <v>18</v>
      </c>
      <c r="E9126" s="5">
        <v>1260</v>
      </c>
      <c r="F9126" s="6">
        <v>388.89</v>
      </c>
      <c r="H9126" s="15" t="str">
        <f t="shared" si="852"/>
        <v>Low</v>
      </c>
      <c r="I9126" s="11" t="str">
        <f t="shared" si="853"/>
        <v>Medium</v>
      </c>
      <c r="J9126" s="11" t="str">
        <f t="shared" si="854"/>
        <v>East</v>
      </c>
      <c r="K9126" s="11" t="str">
        <f t="shared" si="855"/>
        <v>2000s</v>
      </c>
      <c r="L9126" s="11" t="str">
        <f t="shared" si="856"/>
        <v>Fiber</v>
      </c>
      <c r="M9126" s="18">
        <f t="shared" si="857"/>
        <v>0.30864285714285711</v>
      </c>
    </row>
    <row r="9127" spans="1:13">
      <c r="A9127" s="4">
        <v>2009</v>
      </c>
      <c r="B9127" s="5" t="s">
        <v>313</v>
      </c>
      <c r="C9127" s="5" t="s">
        <v>325</v>
      </c>
      <c r="D9127" s="5" t="s">
        <v>15</v>
      </c>
      <c r="E9127" s="5">
        <v>274000</v>
      </c>
      <c r="F9127" s="6">
        <v>2047.45</v>
      </c>
      <c r="H9127" s="15" t="str">
        <f t="shared" si="852"/>
        <v>Medium</v>
      </c>
      <c r="I9127" s="11" t="str">
        <f t="shared" si="853"/>
        <v>Large</v>
      </c>
      <c r="J9127" s="11" t="str">
        <f t="shared" si="854"/>
        <v>East</v>
      </c>
      <c r="K9127" s="11" t="str">
        <f t="shared" si="855"/>
        <v>2000s</v>
      </c>
      <c r="L9127" s="11" t="str">
        <f t="shared" si="856"/>
        <v>Cereal</v>
      </c>
      <c r="M9127" s="18">
        <f t="shared" si="857"/>
        <v>7.4724452554744527E-3</v>
      </c>
    </row>
    <row r="9128" spans="1:13">
      <c r="A9128" s="4">
        <v>2009</v>
      </c>
      <c r="B9128" s="5" t="s">
        <v>313</v>
      </c>
      <c r="C9128" s="5" t="s">
        <v>325</v>
      </c>
      <c r="D9128" s="5" t="s">
        <v>16</v>
      </c>
      <c r="E9128" s="5">
        <v>10790</v>
      </c>
      <c r="F9128" s="6">
        <v>5798.89</v>
      </c>
      <c r="H9128" s="15" t="str">
        <f t="shared" si="852"/>
        <v>High</v>
      </c>
      <c r="I9128" s="11" t="str">
        <f t="shared" si="853"/>
        <v>Large</v>
      </c>
      <c r="J9128" s="11" t="str">
        <f t="shared" si="854"/>
        <v>East</v>
      </c>
      <c r="K9128" s="11" t="str">
        <f t="shared" si="855"/>
        <v>2000s</v>
      </c>
      <c r="L9128" s="11" t="str">
        <f t="shared" si="856"/>
        <v>Cereal</v>
      </c>
      <c r="M9128" s="18">
        <f t="shared" si="857"/>
        <v>0.53743188137164044</v>
      </c>
    </row>
    <row r="9129" spans="1:13">
      <c r="A9129" s="4">
        <v>2010</v>
      </c>
      <c r="B9129" s="5" t="s">
        <v>313</v>
      </c>
      <c r="C9129" s="5" t="s">
        <v>325</v>
      </c>
      <c r="D9129" s="5" t="s">
        <v>15</v>
      </c>
      <c r="E9129" s="5">
        <v>275290</v>
      </c>
      <c r="F9129" s="6">
        <v>2386.1</v>
      </c>
      <c r="H9129" s="15" t="str">
        <f t="shared" si="852"/>
        <v>Medium</v>
      </c>
      <c r="I9129" s="11" t="str">
        <f t="shared" si="853"/>
        <v>Large</v>
      </c>
      <c r="J9129" s="11" t="str">
        <f t="shared" si="854"/>
        <v>East</v>
      </c>
      <c r="K9129" s="11" t="str">
        <f t="shared" si="855"/>
        <v>2010s</v>
      </c>
      <c r="L9129" s="11" t="str">
        <f t="shared" si="856"/>
        <v>Cereal</v>
      </c>
      <c r="M9129" s="18">
        <f t="shared" si="857"/>
        <v>8.6675869083511926E-3</v>
      </c>
    </row>
    <row r="9130" spans="1:13">
      <c r="A9130" s="4">
        <v>2010</v>
      </c>
      <c r="B9130" s="5" t="s">
        <v>313</v>
      </c>
      <c r="C9130" s="5" t="s">
        <v>325</v>
      </c>
      <c r="D9130" s="5" t="s">
        <v>16</v>
      </c>
      <c r="E9130" s="5">
        <v>8950</v>
      </c>
      <c r="F9130" s="6">
        <v>5764.25</v>
      </c>
      <c r="H9130" s="15" t="str">
        <f t="shared" si="852"/>
        <v>High</v>
      </c>
      <c r="I9130" s="11" t="str">
        <f t="shared" si="853"/>
        <v>Large</v>
      </c>
      <c r="J9130" s="11" t="str">
        <f t="shared" si="854"/>
        <v>East</v>
      </c>
      <c r="K9130" s="11" t="str">
        <f t="shared" si="855"/>
        <v>2010s</v>
      </c>
      <c r="L9130" s="11" t="str">
        <f t="shared" si="856"/>
        <v>Cereal</v>
      </c>
      <c r="M9130" s="18">
        <f t="shared" si="857"/>
        <v>0.6440502793296089</v>
      </c>
    </row>
    <row r="9131" spans="1:13">
      <c r="A9131" s="4">
        <v>2011</v>
      </c>
      <c r="B9131" s="5" t="s">
        <v>313</v>
      </c>
      <c r="C9131" s="5" t="s">
        <v>325</v>
      </c>
      <c r="D9131" s="5" t="s">
        <v>15</v>
      </c>
      <c r="E9131" s="5">
        <v>273280</v>
      </c>
      <c r="F9131" s="6">
        <v>2198.08</v>
      </c>
      <c r="H9131" s="15" t="str">
        <f t="shared" si="852"/>
        <v>Medium</v>
      </c>
      <c r="I9131" s="11" t="str">
        <f t="shared" si="853"/>
        <v>Large</v>
      </c>
      <c r="J9131" s="11" t="str">
        <f t="shared" si="854"/>
        <v>East</v>
      </c>
      <c r="K9131" s="11" t="str">
        <f t="shared" si="855"/>
        <v>2010s</v>
      </c>
      <c r="L9131" s="11" t="str">
        <f t="shared" si="856"/>
        <v>Cereal</v>
      </c>
      <c r="M9131" s="18">
        <f t="shared" si="857"/>
        <v>8.0433255269320835E-3</v>
      </c>
    </row>
    <row r="9132" spans="1:13">
      <c r="A9132" s="4">
        <v>2011</v>
      </c>
      <c r="B9132" s="5" t="s">
        <v>313</v>
      </c>
      <c r="C9132" s="5" t="s">
        <v>325</v>
      </c>
      <c r="D9132" s="5" t="s">
        <v>16</v>
      </c>
      <c r="E9132" s="5">
        <v>9350</v>
      </c>
      <c r="F9132" s="6">
        <v>5772.19</v>
      </c>
      <c r="H9132" s="15" t="str">
        <f t="shared" si="852"/>
        <v>High</v>
      </c>
      <c r="I9132" s="11" t="str">
        <f t="shared" si="853"/>
        <v>Large</v>
      </c>
      <c r="J9132" s="11" t="str">
        <f t="shared" si="854"/>
        <v>East</v>
      </c>
      <c r="K9132" s="11" t="str">
        <f t="shared" si="855"/>
        <v>2010s</v>
      </c>
      <c r="L9132" s="11" t="str">
        <f t="shared" si="856"/>
        <v>Cereal</v>
      </c>
      <c r="M9132" s="18">
        <f t="shared" si="857"/>
        <v>0.61734652406417112</v>
      </c>
    </row>
    <row r="9133" spans="1:13">
      <c r="A9133" s="4">
        <v>2012</v>
      </c>
      <c r="B9133" s="5" t="s">
        <v>313</v>
      </c>
      <c r="C9133" s="5" t="s">
        <v>325</v>
      </c>
      <c r="D9133" s="5" t="s">
        <v>15</v>
      </c>
      <c r="E9133" s="5">
        <v>277810</v>
      </c>
      <c r="F9133" s="6">
        <v>2412.66</v>
      </c>
      <c r="H9133" s="15" t="str">
        <f t="shared" si="852"/>
        <v>Medium</v>
      </c>
      <c r="I9133" s="11" t="str">
        <f t="shared" si="853"/>
        <v>Large</v>
      </c>
      <c r="J9133" s="11" t="str">
        <f t="shared" si="854"/>
        <v>East</v>
      </c>
      <c r="K9133" s="11" t="str">
        <f t="shared" si="855"/>
        <v>2010s</v>
      </c>
      <c r="L9133" s="11" t="str">
        <f t="shared" si="856"/>
        <v>Cereal</v>
      </c>
      <c r="M9133" s="18">
        <f t="shared" si="857"/>
        <v>8.6845685900435541E-3</v>
      </c>
    </row>
    <row r="9134" spans="1:13">
      <c r="A9134" s="4">
        <v>2012</v>
      </c>
      <c r="B9134" s="5" t="s">
        <v>313</v>
      </c>
      <c r="C9134" s="5" t="s">
        <v>325</v>
      </c>
      <c r="D9134" s="5" t="s">
        <v>16</v>
      </c>
      <c r="E9134" s="5">
        <v>13290</v>
      </c>
      <c r="F9134" s="6">
        <v>5817.16</v>
      </c>
      <c r="H9134" s="15" t="str">
        <f t="shared" si="852"/>
        <v>High</v>
      </c>
      <c r="I9134" s="11" t="str">
        <f t="shared" si="853"/>
        <v>Large</v>
      </c>
      <c r="J9134" s="11" t="str">
        <f t="shared" si="854"/>
        <v>East</v>
      </c>
      <c r="K9134" s="11" t="str">
        <f t="shared" si="855"/>
        <v>2010s</v>
      </c>
      <c r="L9134" s="11" t="str">
        <f t="shared" si="856"/>
        <v>Cereal</v>
      </c>
      <c r="M9134" s="18">
        <f t="shared" si="857"/>
        <v>0.43770955605718587</v>
      </c>
    </row>
    <row r="9135" spans="1:13">
      <c r="A9135" s="4">
        <v>2013</v>
      </c>
      <c r="B9135" s="5" t="s">
        <v>313</v>
      </c>
      <c r="C9135" s="5" t="s">
        <v>325</v>
      </c>
      <c r="D9135" s="5" t="s">
        <v>15</v>
      </c>
      <c r="E9135" s="5">
        <v>273130</v>
      </c>
      <c r="F9135" s="6">
        <v>2665.29</v>
      </c>
      <c r="H9135" s="15" t="str">
        <f t="shared" si="852"/>
        <v>Medium</v>
      </c>
      <c r="I9135" s="11" t="str">
        <f t="shared" si="853"/>
        <v>Large</v>
      </c>
      <c r="J9135" s="11" t="str">
        <f t="shared" si="854"/>
        <v>East</v>
      </c>
      <c r="K9135" s="11" t="str">
        <f t="shared" si="855"/>
        <v>2010s</v>
      </c>
      <c r="L9135" s="11" t="str">
        <f t="shared" si="856"/>
        <v>Cereal</v>
      </c>
      <c r="M9135" s="18">
        <f t="shared" si="857"/>
        <v>9.7583202138175965E-3</v>
      </c>
    </row>
    <row r="9136" spans="1:13">
      <c r="A9136" s="4">
        <v>2013</v>
      </c>
      <c r="B9136" s="5" t="s">
        <v>313</v>
      </c>
      <c r="C9136" s="5" t="s">
        <v>325</v>
      </c>
      <c r="D9136" s="5" t="s">
        <v>16</v>
      </c>
      <c r="E9136" s="5">
        <v>19820</v>
      </c>
      <c r="F9136" s="6">
        <v>5910.7</v>
      </c>
      <c r="H9136" s="15" t="str">
        <f t="shared" si="852"/>
        <v>High</v>
      </c>
      <c r="I9136" s="11" t="str">
        <f t="shared" si="853"/>
        <v>Large</v>
      </c>
      <c r="J9136" s="11" t="str">
        <f t="shared" si="854"/>
        <v>East</v>
      </c>
      <c r="K9136" s="11" t="str">
        <f t="shared" si="855"/>
        <v>2010s</v>
      </c>
      <c r="L9136" s="11" t="str">
        <f t="shared" si="856"/>
        <v>Cereal</v>
      </c>
      <c r="M9136" s="18">
        <f t="shared" si="857"/>
        <v>0.29821897073662967</v>
      </c>
    </row>
    <row r="9137" spans="1:13">
      <c r="A9137" s="4">
        <v>2014</v>
      </c>
      <c r="B9137" s="5" t="s">
        <v>313</v>
      </c>
      <c r="C9137" s="5" t="s">
        <v>325</v>
      </c>
      <c r="D9137" s="5" t="s">
        <v>15</v>
      </c>
      <c r="E9137" s="5">
        <v>277390</v>
      </c>
      <c r="F9137" s="6">
        <v>2595.98</v>
      </c>
      <c r="H9137" s="15" t="str">
        <f t="shared" si="852"/>
        <v>Medium</v>
      </c>
      <c r="I9137" s="11" t="str">
        <f t="shared" si="853"/>
        <v>Large</v>
      </c>
      <c r="J9137" s="11" t="str">
        <f t="shared" si="854"/>
        <v>East</v>
      </c>
      <c r="K9137" s="11" t="str">
        <f t="shared" si="855"/>
        <v>2010s</v>
      </c>
      <c r="L9137" s="11" t="str">
        <f t="shared" si="856"/>
        <v>Cereal</v>
      </c>
      <c r="M9137" s="18">
        <f t="shared" si="857"/>
        <v>9.3585925952629871E-3</v>
      </c>
    </row>
    <row r="9138" spans="1:13">
      <c r="A9138" s="4">
        <v>2014</v>
      </c>
      <c r="B9138" s="5" t="s">
        <v>313</v>
      </c>
      <c r="C9138" s="5" t="s">
        <v>325</v>
      </c>
      <c r="D9138" s="5" t="s">
        <v>16</v>
      </c>
      <c r="E9138" s="5">
        <v>19890</v>
      </c>
      <c r="F9138" s="6">
        <v>5867.27</v>
      </c>
      <c r="H9138" s="15" t="str">
        <f t="shared" si="852"/>
        <v>High</v>
      </c>
      <c r="I9138" s="11" t="str">
        <f t="shared" si="853"/>
        <v>Large</v>
      </c>
      <c r="J9138" s="11" t="str">
        <f t="shared" si="854"/>
        <v>East</v>
      </c>
      <c r="K9138" s="11" t="str">
        <f t="shared" si="855"/>
        <v>2010s</v>
      </c>
      <c r="L9138" s="11" t="str">
        <f t="shared" si="856"/>
        <v>Cereal</v>
      </c>
      <c r="M9138" s="18">
        <f t="shared" si="857"/>
        <v>0.2949859225741579</v>
      </c>
    </row>
    <row r="9139" spans="1:13">
      <c r="A9139" s="4">
        <v>2015</v>
      </c>
      <c r="B9139" s="5" t="s">
        <v>313</v>
      </c>
      <c r="C9139" s="5" t="s">
        <v>325</v>
      </c>
      <c r="D9139" s="5" t="s">
        <v>15</v>
      </c>
      <c r="E9139" s="5">
        <v>270150</v>
      </c>
      <c r="F9139" s="6">
        <v>2673.44</v>
      </c>
      <c r="H9139" s="15" t="str">
        <f t="shared" si="852"/>
        <v>Medium</v>
      </c>
      <c r="I9139" s="11" t="str">
        <f t="shared" si="853"/>
        <v>Large</v>
      </c>
      <c r="J9139" s="11" t="str">
        <f t="shared" si="854"/>
        <v>East</v>
      </c>
      <c r="K9139" s="11" t="str">
        <f t="shared" si="855"/>
        <v>2010s</v>
      </c>
      <c r="L9139" s="11" t="str">
        <f t="shared" si="856"/>
        <v>Cereal</v>
      </c>
      <c r="M9139" s="18">
        <f t="shared" si="857"/>
        <v>9.8961317786414957E-3</v>
      </c>
    </row>
    <row r="9140" spans="1:13">
      <c r="A9140" s="4">
        <v>2015</v>
      </c>
      <c r="B9140" s="5" t="s">
        <v>313</v>
      </c>
      <c r="C9140" s="5" t="s">
        <v>325</v>
      </c>
      <c r="D9140" s="5" t="s">
        <v>16</v>
      </c>
      <c r="E9140" s="5">
        <v>20100</v>
      </c>
      <c r="F9140" s="6">
        <v>5885.07</v>
      </c>
      <c r="H9140" s="15" t="str">
        <f t="shared" si="852"/>
        <v>High</v>
      </c>
      <c r="I9140" s="11" t="str">
        <f t="shared" si="853"/>
        <v>Large</v>
      </c>
      <c r="J9140" s="11" t="str">
        <f t="shared" si="854"/>
        <v>East</v>
      </c>
      <c r="K9140" s="11" t="str">
        <f t="shared" si="855"/>
        <v>2010s</v>
      </c>
      <c r="L9140" s="11" t="str">
        <f t="shared" si="856"/>
        <v>Cereal</v>
      </c>
      <c r="M9140" s="18">
        <f t="shared" si="857"/>
        <v>0.29278955223880593</v>
      </c>
    </row>
    <row r="9141" spans="1:13">
      <c r="A9141" s="4">
        <v>2016</v>
      </c>
      <c r="B9141" s="5" t="s">
        <v>313</v>
      </c>
      <c r="C9141" s="5" t="s">
        <v>325</v>
      </c>
      <c r="D9141" s="5" t="s">
        <v>15</v>
      </c>
      <c r="E9141" s="5">
        <v>270750</v>
      </c>
      <c r="F9141" s="6">
        <v>2606.44</v>
      </c>
      <c r="H9141" s="15" t="str">
        <f t="shared" si="852"/>
        <v>Medium</v>
      </c>
      <c r="I9141" s="11" t="str">
        <f t="shared" si="853"/>
        <v>Large</v>
      </c>
      <c r="J9141" s="11" t="str">
        <f t="shared" si="854"/>
        <v>East</v>
      </c>
      <c r="K9141" s="11" t="str">
        <f t="shared" si="855"/>
        <v>2010s</v>
      </c>
      <c r="L9141" s="11" t="str">
        <f t="shared" si="856"/>
        <v>Cereal</v>
      </c>
      <c r="M9141" s="18">
        <f t="shared" si="857"/>
        <v>9.6267405355493999E-3</v>
      </c>
    </row>
    <row r="9142" spans="1:13">
      <c r="A9142" s="4">
        <v>2016</v>
      </c>
      <c r="B9142" s="5" t="s">
        <v>313</v>
      </c>
      <c r="C9142" s="5" t="s">
        <v>325</v>
      </c>
      <c r="D9142" s="5" t="s">
        <v>16</v>
      </c>
      <c r="E9142" s="5">
        <v>20840</v>
      </c>
      <c r="F9142" s="6">
        <v>5743.07</v>
      </c>
      <c r="H9142" s="15" t="str">
        <f t="shared" si="852"/>
        <v>High</v>
      </c>
      <c r="I9142" s="11" t="str">
        <f t="shared" si="853"/>
        <v>Large</v>
      </c>
      <c r="J9142" s="11" t="str">
        <f t="shared" si="854"/>
        <v>East</v>
      </c>
      <c r="K9142" s="11" t="str">
        <f t="shared" si="855"/>
        <v>2010s</v>
      </c>
      <c r="L9142" s="11" t="str">
        <f t="shared" si="856"/>
        <v>Cereal</v>
      </c>
      <c r="M9142" s="18">
        <f t="shared" si="857"/>
        <v>0.27557917466410747</v>
      </c>
    </row>
    <row r="9143" spans="1:13">
      <c r="A9143" s="4">
        <v>2017</v>
      </c>
      <c r="B9143" s="5" t="s">
        <v>313</v>
      </c>
      <c r="C9143" s="5" t="s">
        <v>325</v>
      </c>
      <c r="D9143" s="5" t="s">
        <v>15</v>
      </c>
      <c r="E9143" s="5">
        <v>273050</v>
      </c>
      <c r="F9143" s="6">
        <v>2729.15</v>
      </c>
      <c r="H9143" s="15" t="str">
        <f t="shared" si="852"/>
        <v>Medium</v>
      </c>
      <c r="I9143" s="11" t="str">
        <f t="shared" si="853"/>
        <v>Large</v>
      </c>
      <c r="J9143" s="11" t="str">
        <f t="shared" si="854"/>
        <v>East</v>
      </c>
      <c r="K9143" s="11" t="str">
        <f t="shared" si="855"/>
        <v>2010s</v>
      </c>
      <c r="L9143" s="11" t="str">
        <f t="shared" si="856"/>
        <v>Cereal</v>
      </c>
      <c r="M9143" s="18">
        <f t="shared" si="857"/>
        <v>9.9950558505768183E-3</v>
      </c>
    </row>
    <row r="9144" spans="1:13">
      <c r="A9144" s="4">
        <v>2017</v>
      </c>
      <c r="B9144" s="5" t="s">
        <v>313</v>
      </c>
      <c r="C9144" s="5" t="s">
        <v>325</v>
      </c>
      <c r="D9144" s="5" t="s">
        <v>16</v>
      </c>
      <c r="E9144" s="5">
        <v>24380</v>
      </c>
      <c r="F9144" s="6">
        <v>6135.95</v>
      </c>
      <c r="H9144" s="15" t="str">
        <f t="shared" si="852"/>
        <v>High</v>
      </c>
      <c r="I9144" s="11" t="str">
        <f t="shared" si="853"/>
        <v>Large</v>
      </c>
      <c r="J9144" s="11" t="str">
        <f t="shared" si="854"/>
        <v>East</v>
      </c>
      <c r="K9144" s="11" t="str">
        <f t="shared" si="855"/>
        <v>2010s</v>
      </c>
      <c r="L9144" s="11" t="str">
        <f t="shared" si="856"/>
        <v>Cereal</v>
      </c>
      <c r="M9144" s="18">
        <f t="shared" si="857"/>
        <v>0.2516796554552912</v>
      </c>
    </row>
    <row r="9145" spans="1:13">
      <c r="A9145" s="4">
        <v>2008</v>
      </c>
      <c r="B9145" s="5" t="s">
        <v>313</v>
      </c>
      <c r="C9145" s="5" t="s">
        <v>326</v>
      </c>
      <c r="D9145" s="5" t="s">
        <v>15</v>
      </c>
      <c r="E9145" s="5">
        <v>301000</v>
      </c>
      <c r="F9145" s="6">
        <v>2472.4299999999998</v>
      </c>
      <c r="H9145" s="15" t="str">
        <f t="shared" si="852"/>
        <v>Medium</v>
      </c>
      <c r="I9145" s="11" t="str">
        <f t="shared" si="853"/>
        <v>Large</v>
      </c>
      <c r="J9145" s="11" t="str">
        <f t="shared" si="854"/>
        <v>East</v>
      </c>
      <c r="K9145" s="11" t="str">
        <f t="shared" si="855"/>
        <v>2000s</v>
      </c>
      <c r="L9145" s="11" t="str">
        <f t="shared" si="856"/>
        <v>Cereal</v>
      </c>
      <c r="M9145" s="18">
        <f t="shared" si="857"/>
        <v>8.2140531561461783E-3</v>
      </c>
    </row>
    <row r="9146" spans="1:13">
      <c r="A9146" s="4">
        <v>2008</v>
      </c>
      <c r="B9146" s="5" t="s">
        <v>313</v>
      </c>
      <c r="C9146" s="5" t="s">
        <v>326</v>
      </c>
      <c r="D9146" s="5" t="s">
        <v>16</v>
      </c>
      <c r="E9146" s="5">
        <v>8040</v>
      </c>
      <c r="F9146" s="6">
        <v>1567.16</v>
      </c>
      <c r="H9146" s="15" t="str">
        <f t="shared" si="852"/>
        <v>Medium</v>
      </c>
      <c r="I9146" s="11" t="str">
        <f t="shared" si="853"/>
        <v>Large</v>
      </c>
      <c r="J9146" s="11" t="str">
        <f t="shared" si="854"/>
        <v>East</v>
      </c>
      <c r="K9146" s="11" t="str">
        <f t="shared" si="855"/>
        <v>2000s</v>
      </c>
      <c r="L9146" s="11" t="str">
        <f t="shared" si="856"/>
        <v>Cereal</v>
      </c>
      <c r="M9146" s="18">
        <f t="shared" si="857"/>
        <v>0.19492039800995026</v>
      </c>
    </row>
    <row r="9147" spans="1:13">
      <c r="A9147" s="4">
        <v>2008</v>
      </c>
      <c r="B9147" s="5" t="s">
        <v>313</v>
      </c>
      <c r="C9147" s="5" t="s">
        <v>326</v>
      </c>
      <c r="D9147" s="5" t="s">
        <v>17</v>
      </c>
      <c r="E9147" s="5">
        <v>10</v>
      </c>
      <c r="F9147" s="6">
        <v>2000</v>
      </c>
      <c r="H9147" s="15" t="str">
        <f t="shared" si="852"/>
        <v>Medium</v>
      </c>
      <c r="I9147" s="11" t="str">
        <f t="shared" si="853"/>
        <v>Small</v>
      </c>
      <c r="J9147" s="11" t="str">
        <f t="shared" si="854"/>
        <v>East</v>
      </c>
      <c r="K9147" s="11" t="str">
        <f t="shared" si="855"/>
        <v>2000s</v>
      </c>
      <c r="L9147" s="11" t="str">
        <f t="shared" si="856"/>
        <v>Pulse</v>
      </c>
      <c r="M9147" s="18">
        <f t="shared" si="857"/>
        <v>200</v>
      </c>
    </row>
    <row r="9148" spans="1:13">
      <c r="A9148" s="4">
        <v>2008</v>
      </c>
      <c r="B9148" s="5" t="s">
        <v>313</v>
      </c>
      <c r="C9148" s="5" t="s">
        <v>326</v>
      </c>
      <c r="D9148" s="5" t="s">
        <v>18</v>
      </c>
      <c r="E9148" s="5">
        <v>60</v>
      </c>
      <c r="F9148" s="6">
        <v>333.33</v>
      </c>
      <c r="H9148" s="15" t="str">
        <f t="shared" si="852"/>
        <v>Low</v>
      </c>
      <c r="I9148" s="11" t="str">
        <f t="shared" si="853"/>
        <v>Small</v>
      </c>
      <c r="J9148" s="11" t="str">
        <f t="shared" si="854"/>
        <v>East</v>
      </c>
      <c r="K9148" s="11" t="str">
        <f t="shared" si="855"/>
        <v>2000s</v>
      </c>
      <c r="L9148" s="11" t="str">
        <f t="shared" si="856"/>
        <v>Fiber</v>
      </c>
      <c r="M9148" s="18">
        <f t="shared" si="857"/>
        <v>5.5554999999999994</v>
      </c>
    </row>
    <row r="9149" spans="1:13">
      <c r="A9149" s="4">
        <v>2009</v>
      </c>
      <c r="B9149" s="5" t="s">
        <v>313</v>
      </c>
      <c r="C9149" s="5" t="s">
        <v>326</v>
      </c>
      <c r="D9149" s="5" t="s">
        <v>15</v>
      </c>
      <c r="E9149" s="5">
        <v>265700</v>
      </c>
      <c r="F9149" s="6">
        <v>2253.67</v>
      </c>
      <c r="H9149" s="15" t="str">
        <f t="shared" si="852"/>
        <v>Medium</v>
      </c>
      <c r="I9149" s="11" t="str">
        <f t="shared" si="853"/>
        <v>Large</v>
      </c>
      <c r="J9149" s="11" t="str">
        <f t="shared" si="854"/>
        <v>East</v>
      </c>
      <c r="K9149" s="11" t="str">
        <f t="shared" si="855"/>
        <v>2000s</v>
      </c>
      <c r="L9149" s="11" t="str">
        <f t="shared" si="856"/>
        <v>Cereal</v>
      </c>
      <c r="M9149" s="18">
        <f t="shared" si="857"/>
        <v>8.4820097854723369E-3</v>
      </c>
    </row>
    <row r="9150" spans="1:13">
      <c r="A9150" s="4">
        <v>2009</v>
      </c>
      <c r="B9150" s="5" t="s">
        <v>313</v>
      </c>
      <c r="C9150" s="5" t="s">
        <v>326</v>
      </c>
      <c r="D9150" s="5" t="s">
        <v>16</v>
      </c>
      <c r="E9150" s="5">
        <v>7420</v>
      </c>
      <c r="F9150" s="6">
        <v>1323.45</v>
      </c>
      <c r="H9150" s="15" t="str">
        <f t="shared" si="852"/>
        <v>Medium</v>
      </c>
      <c r="I9150" s="11" t="str">
        <f t="shared" si="853"/>
        <v>Large</v>
      </c>
      <c r="J9150" s="11" t="str">
        <f t="shared" si="854"/>
        <v>East</v>
      </c>
      <c r="K9150" s="11" t="str">
        <f t="shared" si="855"/>
        <v>2000s</v>
      </c>
      <c r="L9150" s="11" t="str">
        <f t="shared" si="856"/>
        <v>Cereal</v>
      </c>
      <c r="M9150" s="18">
        <f t="shared" si="857"/>
        <v>0.17836253369272237</v>
      </c>
    </row>
    <row r="9151" spans="1:13">
      <c r="A9151" s="4">
        <v>2009</v>
      </c>
      <c r="B9151" s="5" t="s">
        <v>313</v>
      </c>
      <c r="C9151" s="5" t="s">
        <v>326</v>
      </c>
      <c r="D9151" s="5" t="s">
        <v>17</v>
      </c>
      <c r="E9151" s="5">
        <v>70</v>
      </c>
      <c r="F9151" s="6">
        <v>571.42999999999995</v>
      </c>
      <c r="H9151" s="15" t="str">
        <f t="shared" si="852"/>
        <v>Low</v>
      </c>
      <c r="I9151" s="11" t="str">
        <f t="shared" si="853"/>
        <v>Small</v>
      </c>
      <c r="J9151" s="11" t="str">
        <f t="shared" si="854"/>
        <v>East</v>
      </c>
      <c r="K9151" s="11" t="str">
        <f t="shared" si="855"/>
        <v>2000s</v>
      </c>
      <c r="L9151" s="11" t="str">
        <f t="shared" si="856"/>
        <v>Pulse</v>
      </c>
      <c r="M9151" s="18">
        <f t="shared" si="857"/>
        <v>8.1632857142857134</v>
      </c>
    </row>
    <row r="9152" spans="1:13">
      <c r="A9152" s="4">
        <v>2010</v>
      </c>
      <c r="B9152" s="5" t="s">
        <v>313</v>
      </c>
      <c r="C9152" s="5" t="s">
        <v>326</v>
      </c>
      <c r="D9152" s="5" t="s">
        <v>15</v>
      </c>
      <c r="E9152" s="5">
        <v>152900</v>
      </c>
      <c r="F9152" s="6">
        <v>1711.9</v>
      </c>
      <c r="H9152" s="15" t="str">
        <f t="shared" si="852"/>
        <v>Medium</v>
      </c>
      <c r="I9152" s="11" t="str">
        <f t="shared" si="853"/>
        <v>Large</v>
      </c>
      <c r="J9152" s="11" t="str">
        <f t="shared" si="854"/>
        <v>East</v>
      </c>
      <c r="K9152" s="11" t="str">
        <f t="shared" si="855"/>
        <v>2010s</v>
      </c>
      <c r="L9152" s="11" t="str">
        <f t="shared" si="856"/>
        <v>Cereal</v>
      </c>
      <c r="M9152" s="18">
        <f t="shared" si="857"/>
        <v>1.1196206671026816E-2</v>
      </c>
    </row>
    <row r="9153" spans="1:13">
      <c r="A9153" s="4">
        <v>2010</v>
      </c>
      <c r="B9153" s="5" t="s">
        <v>313</v>
      </c>
      <c r="C9153" s="5" t="s">
        <v>326</v>
      </c>
      <c r="D9153" s="5" t="s">
        <v>16</v>
      </c>
      <c r="E9153" s="5">
        <v>5420</v>
      </c>
      <c r="F9153" s="6">
        <v>1761.99</v>
      </c>
      <c r="H9153" s="15" t="str">
        <f t="shared" si="852"/>
        <v>Medium</v>
      </c>
      <c r="I9153" s="11" t="str">
        <f t="shared" si="853"/>
        <v>Large</v>
      </c>
      <c r="J9153" s="11" t="str">
        <f t="shared" si="854"/>
        <v>East</v>
      </c>
      <c r="K9153" s="11" t="str">
        <f t="shared" si="855"/>
        <v>2010s</v>
      </c>
      <c r="L9153" s="11" t="str">
        <f t="shared" si="856"/>
        <v>Cereal</v>
      </c>
      <c r="M9153" s="18">
        <f t="shared" si="857"/>
        <v>0.32509040590405902</v>
      </c>
    </row>
    <row r="9154" spans="1:13">
      <c r="A9154" s="4">
        <v>2010</v>
      </c>
      <c r="B9154" s="5" t="s">
        <v>313</v>
      </c>
      <c r="C9154" s="5" t="s">
        <v>326</v>
      </c>
      <c r="D9154" s="5" t="s">
        <v>17</v>
      </c>
      <c r="E9154" s="5">
        <v>60</v>
      </c>
      <c r="F9154" s="6">
        <v>1166.67</v>
      </c>
      <c r="H9154" s="15" t="str">
        <f t="shared" si="852"/>
        <v>Medium</v>
      </c>
      <c r="I9154" s="11" t="str">
        <f t="shared" si="853"/>
        <v>Small</v>
      </c>
      <c r="J9154" s="11" t="str">
        <f t="shared" si="854"/>
        <v>East</v>
      </c>
      <c r="K9154" s="11" t="str">
        <f t="shared" si="855"/>
        <v>2010s</v>
      </c>
      <c r="L9154" s="11" t="str">
        <f t="shared" si="856"/>
        <v>Pulse</v>
      </c>
      <c r="M9154" s="18">
        <f t="shared" si="857"/>
        <v>19.444500000000001</v>
      </c>
    </row>
    <row r="9155" spans="1:13">
      <c r="A9155" s="4">
        <v>2011</v>
      </c>
      <c r="B9155" s="5" t="s">
        <v>313</v>
      </c>
      <c r="C9155" s="5" t="s">
        <v>326</v>
      </c>
      <c r="D9155" s="5" t="s">
        <v>15</v>
      </c>
      <c r="E9155" s="5">
        <v>270590</v>
      </c>
      <c r="F9155" s="6">
        <v>2706.49</v>
      </c>
      <c r="H9155" s="15" t="str">
        <f t="shared" ref="H9155:H9218" si="858">IF(F9155&lt;1000,"Low",IF(F9155&lt;3000,"Medium","High"))</f>
        <v>Medium</v>
      </c>
      <c r="I9155" s="11" t="str">
        <f t="shared" ref="I9155:I9218" si="859">IF(E9155&lt;1000,"Small",IF(E9155&lt;5000,"Medium","Large"))</f>
        <v>Large</v>
      </c>
      <c r="J9155" s="11" t="str">
        <f t="shared" ref="J9155:J9218" si="860">IF(OR(B9155="Punjab",B9155="Haryana",B9155="Himachal Pradesh",B9155="Jammu and Kashmir",B9155="Uttarakhand",B9155="Delhi",B9155="Chandigarh"),"North",IF(OR(B9155="Tamil Nadu",B9155="Karnataka",B9155="Kerala",B9155="Andhra Pradesh",B9155="Telangana"),"South",IF(OR(B9155="Maharashtra",B9155="Gujarat",B9155="Goa",B9155="Rajasthan"),"West",IF(OR(B9155="West Bengal",B9155="Bihar",B9155="Jharkhand",B9155="Odisha",B9155="Assam",B9155="Sikkim",B9155="Arunachal Pradesh",B9155="Manipur",B9155="Meghalaya",B9155="Mizoram",B9155="Nagaland",B9155="Tripura"),"East","Central"))))</f>
        <v>East</v>
      </c>
      <c r="K9155" s="11" t="str">
        <f t="shared" ref="K9155:K9218" si="861">LEFT(A9155,3)&amp;"0s"</f>
        <v>2010s</v>
      </c>
      <c r="L9155" s="11" t="str">
        <f t="shared" ref="L9155:L9218" si="862">IF(D9155="Rice","Cereal",IF(D9155="Maize","Cereal",IF(D9155="Chickpea","Pulse",IF(D9155="Cotton","Fiber","Other"))))</f>
        <v>Cereal</v>
      </c>
      <c r="M9155" s="18">
        <f t="shared" ref="M9155:M9218" si="863">F9155/E9155</f>
        <v>1.0002180420562473E-2</v>
      </c>
    </row>
    <row r="9156" spans="1:13">
      <c r="A9156" s="4">
        <v>2011</v>
      </c>
      <c r="B9156" s="5" t="s">
        <v>313</v>
      </c>
      <c r="C9156" s="5" t="s">
        <v>326</v>
      </c>
      <c r="D9156" s="5" t="s">
        <v>16</v>
      </c>
      <c r="E9156" s="5">
        <v>5840</v>
      </c>
      <c r="F9156" s="6">
        <v>1671.23</v>
      </c>
      <c r="H9156" s="15" t="str">
        <f t="shared" si="858"/>
        <v>Medium</v>
      </c>
      <c r="I9156" s="11" t="str">
        <f t="shared" si="859"/>
        <v>Large</v>
      </c>
      <c r="J9156" s="11" t="str">
        <f t="shared" si="860"/>
        <v>East</v>
      </c>
      <c r="K9156" s="11" t="str">
        <f t="shared" si="861"/>
        <v>2010s</v>
      </c>
      <c r="L9156" s="11" t="str">
        <f t="shared" si="862"/>
        <v>Cereal</v>
      </c>
      <c r="M9156" s="18">
        <f t="shared" si="863"/>
        <v>0.2861695205479452</v>
      </c>
    </row>
    <row r="9157" spans="1:13">
      <c r="A9157" s="4">
        <v>2011</v>
      </c>
      <c r="B9157" s="5" t="s">
        <v>313</v>
      </c>
      <c r="C9157" s="5" t="s">
        <v>326</v>
      </c>
      <c r="D9157" s="5" t="s">
        <v>17</v>
      </c>
      <c r="E9157" s="5">
        <v>50</v>
      </c>
      <c r="F9157" s="6">
        <v>1000</v>
      </c>
      <c r="H9157" s="15" t="str">
        <f t="shared" si="858"/>
        <v>Medium</v>
      </c>
      <c r="I9157" s="11" t="str">
        <f t="shared" si="859"/>
        <v>Small</v>
      </c>
      <c r="J9157" s="11" t="str">
        <f t="shared" si="860"/>
        <v>East</v>
      </c>
      <c r="K9157" s="11" t="str">
        <f t="shared" si="861"/>
        <v>2010s</v>
      </c>
      <c r="L9157" s="11" t="str">
        <f t="shared" si="862"/>
        <v>Pulse</v>
      </c>
      <c r="M9157" s="18">
        <f t="shared" si="863"/>
        <v>20</v>
      </c>
    </row>
    <row r="9158" spans="1:13">
      <c r="A9158" s="4">
        <v>2012</v>
      </c>
      <c r="B9158" s="5" t="s">
        <v>313</v>
      </c>
      <c r="C9158" s="5" t="s">
        <v>326</v>
      </c>
      <c r="D9158" s="5" t="s">
        <v>15</v>
      </c>
      <c r="E9158" s="5">
        <v>289140</v>
      </c>
      <c r="F9158" s="6">
        <v>2527.25</v>
      </c>
      <c r="H9158" s="15" t="str">
        <f t="shared" si="858"/>
        <v>Medium</v>
      </c>
      <c r="I9158" s="11" t="str">
        <f t="shared" si="859"/>
        <v>Large</v>
      </c>
      <c r="J9158" s="11" t="str">
        <f t="shared" si="860"/>
        <v>East</v>
      </c>
      <c r="K9158" s="11" t="str">
        <f t="shared" si="861"/>
        <v>2010s</v>
      </c>
      <c r="L9158" s="11" t="str">
        <f t="shared" si="862"/>
        <v>Cereal</v>
      </c>
      <c r="M9158" s="18">
        <f t="shared" si="863"/>
        <v>8.7405754997579022E-3</v>
      </c>
    </row>
    <row r="9159" spans="1:13">
      <c r="A9159" s="4">
        <v>2012</v>
      </c>
      <c r="B9159" s="5" t="s">
        <v>313</v>
      </c>
      <c r="C9159" s="5" t="s">
        <v>326</v>
      </c>
      <c r="D9159" s="5" t="s">
        <v>16</v>
      </c>
      <c r="E9159" s="5">
        <v>5970</v>
      </c>
      <c r="F9159" s="6">
        <v>2021.78</v>
      </c>
      <c r="H9159" s="15" t="str">
        <f t="shared" si="858"/>
        <v>Medium</v>
      </c>
      <c r="I9159" s="11" t="str">
        <f t="shared" si="859"/>
        <v>Large</v>
      </c>
      <c r="J9159" s="11" t="str">
        <f t="shared" si="860"/>
        <v>East</v>
      </c>
      <c r="K9159" s="11" t="str">
        <f t="shared" si="861"/>
        <v>2010s</v>
      </c>
      <c r="L9159" s="11" t="str">
        <f t="shared" si="862"/>
        <v>Cereal</v>
      </c>
      <c r="M9159" s="18">
        <f t="shared" si="863"/>
        <v>0.33865661641541039</v>
      </c>
    </row>
    <row r="9160" spans="1:13">
      <c r="A9160" s="4">
        <v>2012</v>
      </c>
      <c r="B9160" s="5" t="s">
        <v>313</v>
      </c>
      <c r="C9160" s="5" t="s">
        <v>326</v>
      </c>
      <c r="D9160" s="5" t="s">
        <v>17</v>
      </c>
      <c r="E9160" s="5">
        <v>180</v>
      </c>
      <c r="F9160" s="6">
        <v>1222.22</v>
      </c>
      <c r="H9160" s="15" t="str">
        <f t="shared" si="858"/>
        <v>Medium</v>
      </c>
      <c r="I9160" s="11" t="str">
        <f t="shared" si="859"/>
        <v>Small</v>
      </c>
      <c r="J9160" s="11" t="str">
        <f t="shared" si="860"/>
        <v>East</v>
      </c>
      <c r="K9160" s="11" t="str">
        <f t="shared" si="861"/>
        <v>2010s</v>
      </c>
      <c r="L9160" s="11" t="str">
        <f t="shared" si="862"/>
        <v>Pulse</v>
      </c>
      <c r="M9160" s="18">
        <f t="shared" si="863"/>
        <v>6.790111111111111</v>
      </c>
    </row>
    <row r="9161" spans="1:13">
      <c r="A9161" s="4">
        <v>2013</v>
      </c>
      <c r="B9161" s="5" t="s">
        <v>313</v>
      </c>
      <c r="C9161" s="5" t="s">
        <v>326</v>
      </c>
      <c r="D9161" s="5" t="s">
        <v>15</v>
      </c>
      <c r="E9161" s="5">
        <v>302880</v>
      </c>
      <c r="F9161" s="6">
        <v>2415.2800000000002</v>
      </c>
      <c r="H9161" s="15" t="str">
        <f t="shared" si="858"/>
        <v>Medium</v>
      </c>
      <c r="I9161" s="11" t="str">
        <f t="shared" si="859"/>
        <v>Large</v>
      </c>
      <c r="J9161" s="11" t="str">
        <f t="shared" si="860"/>
        <v>East</v>
      </c>
      <c r="K9161" s="11" t="str">
        <f t="shared" si="861"/>
        <v>2010s</v>
      </c>
      <c r="L9161" s="11" t="str">
        <f t="shared" si="862"/>
        <v>Cereal</v>
      </c>
      <c r="M9161" s="18">
        <f t="shared" si="863"/>
        <v>7.9743792921288959E-3</v>
      </c>
    </row>
    <row r="9162" spans="1:13">
      <c r="A9162" s="4">
        <v>2013</v>
      </c>
      <c r="B9162" s="5" t="s">
        <v>313</v>
      </c>
      <c r="C9162" s="5" t="s">
        <v>326</v>
      </c>
      <c r="D9162" s="5" t="s">
        <v>16</v>
      </c>
      <c r="E9162" s="5">
        <v>6510</v>
      </c>
      <c r="F9162" s="6">
        <v>1718.89</v>
      </c>
      <c r="H9162" s="15" t="str">
        <f t="shared" si="858"/>
        <v>Medium</v>
      </c>
      <c r="I9162" s="11" t="str">
        <f t="shared" si="859"/>
        <v>Large</v>
      </c>
      <c r="J9162" s="11" t="str">
        <f t="shared" si="860"/>
        <v>East</v>
      </c>
      <c r="K9162" s="11" t="str">
        <f t="shared" si="861"/>
        <v>2010s</v>
      </c>
      <c r="L9162" s="11" t="str">
        <f t="shared" si="862"/>
        <v>Cereal</v>
      </c>
      <c r="M9162" s="18">
        <f t="shared" si="863"/>
        <v>0.26403840245775734</v>
      </c>
    </row>
    <row r="9163" spans="1:13">
      <c r="A9163" s="4">
        <v>2013</v>
      </c>
      <c r="B9163" s="5" t="s">
        <v>313</v>
      </c>
      <c r="C9163" s="5" t="s">
        <v>326</v>
      </c>
      <c r="D9163" s="5" t="s">
        <v>17</v>
      </c>
      <c r="E9163" s="5">
        <v>200</v>
      </c>
      <c r="F9163" s="6">
        <v>1250</v>
      </c>
      <c r="H9163" s="15" t="str">
        <f t="shared" si="858"/>
        <v>Medium</v>
      </c>
      <c r="I9163" s="11" t="str">
        <f t="shared" si="859"/>
        <v>Small</v>
      </c>
      <c r="J9163" s="11" t="str">
        <f t="shared" si="860"/>
        <v>East</v>
      </c>
      <c r="K9163" s="11" t="str">
        <f t="shared" si="861"/>
        <v>2010s</v>
      </c>
      <c r="L9163" s="11" t="str">
        <f t="shared" si="862"/>
        <v>Pulse</v>
      </c>
      <c r="M9163" s="18">
        <f t="shared" si="863"/>
        <v>6.25</v>
      </c>
    </row>
    <row r="9164" spans="1:13">
      <c r="A9164" s="4">
        <v>2014</v>
      </c>
      <c r="B9164" s="5" t="s">
        <v>313</v>
      </c>
      <c r="C9164" s="5" t="s">
        <v>326</v>
      </c>
      <c r="D9164" s="5" t="s">
        <v>15</v>
      </c>
      <c r="E9164" s="5">
        <v>279720</v>
      </c>
      <c r="F9164" s="6">
        <v>2142.9299999999998</v>
      </c>
      <c r="H9164" s="15" t="str">
        <f t="shared" si="858"/>
        <v>Medium</v>
      </c>
      <c r="I9164" s="11" t="str">
        <f t="shared" si="859"/>
        <v>Large</v>
      </c>
      <c r="J9164" s="11" t="str">
        <f t="shared" si="860"/>
        <v>East</v>
      </c>
      <c r="K9164" s="11" t="str">
        <f t="shared" si="861"/>
        <v>2010s</v>
      </c>
      <c r="L9164" s="11" t="str">
        <f t="shared" si="862"/>
        <v>Cereal</v>
      </c>
      <c r="M9164" s="18">
        <f t="shared" si="863"/>
        <v>7.6609824109824106E-3</v>
      </c>
    </row>
    <row r="9165" spans="1:13">
      <c r="A9165" s="4">
        <v>2014</v>
      </c>
      <c r="B9165" s="5" t="s">
        <v>313</v>
      </c>
      <c r="C9165" s="5" t="s">
        <v>326</v>
      </c>
      <c r="D9165" s="5" t="s">
        <v>16</v>
      </c>
      <c r="E9165" s="5">
        <v>6640</v>
      </c>
      <c r="F9165" s="6">
        <v>2316.27</v>
      </c>
      <c r="H9165" s="15" t="str">
        <f t="shared" si="858"/>
        <v>Medium</v>
      </c>
      <c r="I9165" s="11" t="str">
        <f t="shared" si="859"/>
        <v>Large</v>
      </c>
      <c r="J9165" s="11" t="str">
        <f t="shared" si="860"/>
        <v>East</v>
      </c>
      <c r="K9165" s="11" t="str">
        <f t="shared" si="861"/>
        <v>2010s</v>
      </c>
      <c r="L9165" s="11" t="str">
        <f t="shared" si="862"/>
        <v>Cereal</v>
      </c>
      <c r="M9165" s="18">
        <f t="shared" si="863"/>
        <v>0.34883584337349399</v>
      </c>
    </row>
    <row r="9166" spans="1:13">
      <c r="A9166" s="4">
        <v>2014</v>
      </c>
      <c r="B9166" s="5" t="s">
        <v>313</v>
      </c>
      <c r="C9166" s="5" t="s">
        <v>326</v>
      </c>
      <c r="D9166" s="5" t="s">
        <v>17</v>
      </c>
      <c r="E9166" s="5">
        <v>200</v>
      </c>
      <c r="F9166" s="6">
        <v>1000</v>
      </c>
      <c r="H9166" s="15" t="str">
        <f t="shared" si="858"/>
        <v>Medium</v>
      </c>
      <c r="I9166" s="11" t="str">
        <f t="shared" si="859"/>
        <v>Small</v>
      </c>
      <c r="J9166" s="11" t="str">
        <f t="shared" si="860"/>
        <v>East</v>
      </c>
      <c r="K9166" s="11" t="str">
        <f t="shared" si="861"/>
        <v>2010s</v>
      </c>
      <c r="L9166" s="11" t="str">
        <f t="shared" si="862"/>
        <v>Pulse</v>
      </c>
      <c r="M9166" s="18">
        <f t="shared" si="863"/>
        <v>5</v>
      </c>
    </row>
    <row r="9167" spans="1:13">
      <c r="A9167" s="4">
        <v>2015</v>
      </c>
      <c r="B9167" s="5" t="s">
        <v>313</v>
      </c>
      <c r="C9167" s="5" t="s">
        <v>326</v>
      </c>
      <c r="D9167" s="5" t="s">
        <v>15</v>
      </c>
      <c r="E9167" s="5">
        <v>272130</v>
      </c>
      <c r="F9167" s="6">
        <v>1838.97</v>
      </c>
      <c r="H9167" s="15" t="str">
        <f t="shared" si="858"/>
        <v>Medium</v>
      </c>
      <c r="I9167" s="11" t="str">
        <f t="shared" si="859"/>
        <v>Large</v>
      </c>
      <c r="J9167" s="11" t="str">
        <f t="shared" si="860"/>
        <v>East</v>
      </c>
      <c r="K9167" s="11" t="str">
        <f t="shared" si="861"/>
        <v>2010s</v>
      </c>
      <c r="L9167" s="11" t="str">
        <f t="shared" si="862"/>
        <v>Cereal</v>
      </c>
      <c r="M9167" s="18">
        <f t="shared" si="863"/>
        <v>6.7576893396538423E-3</v>
      </c>
    </row>
    <row r="9168" spans="1:13">
      <c r="A9168" s="4">
        <v>2015</v>
      </c>
      <c r="B9168" s="5" t="s">
        <v>313</v>
      </c>
      <c r="C9168" s="5" t="s">
        <v>326</v>
      </c>
      <c r="D9168" s="5" t="s">
        <v>16</v>
      </c>
      <c r="E9168" s="5">
        <v>6360</v>
      </c>
      <c r="F9168" s="6">
        <v>2067.61</v>
      </c>
      <c r="H9168" s="15" t="str">
        <f t="shared" si="858"/>
        <v>Medium</v>
      </c>
      <c r="I9168" s="11" t="str">
        <f t="shared" si="859"/>
        <v>Large</v>
      </c>
      <c r="J9168" s="11" t="str">
        <f t="shared" si="860"/>
        <v>East</v>
      </c>
      <c r="K9168" s="11" t="str">
        <f t="shared" si="861"/>
        <v>2010s</v>
      </c>
      <c r="L9168" s="11" t="str">
        <f t="shared" si="862"/>
        <v>Cereal</v>
      </c>
      <c r="M9168" s="18">
        <f t="shared" si="863"/>
        <v>0.32509591194968557</v>
      </c>
    </row>
    <row r="9169" spans="1:13">
      <c r="A9169" s="4">
        <v>2015</v>
      </c>
      <c r="B9169" s="5" t="s">
        <v>313</v>
      </c>
      <c r="C9169" s="5" t="s">
        <v>326</v>
      </c>
      <c r="D9169" s="5" t="s">
        <v>17</v>
      </c>
      <c r="E9169" s="5">
        <v>40</v>
      </c>
      <c r="F9169" s="6">
        <v>1000</v>
      </c>
      <c r="H9169" s="15" t="str">
        <f t="shared" si="858"/>
        <v>Medium</v>
      </c>
      <c r="I9169" s="11" t="str">
        <f t="shared" si="859"/>
        <v>Small</v>
      </c>
      <c r="J9169" s="11" t="str">
        <f t="shared" si="860"/>
        <v>East</v>
      </c>
      <c r="K9169" s="11" t="str">
        <f t="shared" si="861"/>
        <v>2010s</v>
      </c>
      <c r="L9169" s="11" t="str">
        <f t="shared" si="862"/>
        <v>Pulse</v>
      </c>
      <c r="M9169" s="18">
        <f t="shared" si="863"/>
        <v>25</v>
      </c>
    </row>
    <row r="9170" spans="1:13">
      <c r="A9170" s="4">
        <v>2016</v>
      </c>
      <c r="B9170" s="5" t="s">
        <v>313</v>
      </c>
      <c r="C9170" s="5" t="s">
        <v>326</v>
      </c>
      <c r="D9170" s="5" t="s">
        <v>15</v>
      </c>
      <c r="E9170" s="5">
        <v>276820</v>
      </c>
      <c r="F9170" s="6">
        <v>2347.4499999999998</v>
      </c>
      <c r="H9170" s="15" t="str">
        <f t="shared" si="858"/>
        <v>Medium</v>
      </c>
      <c r="I9170" s="11" t="str">
        <f t="shared" si="859"/>
        <v>Large</v>
      </c>
      <c r="J9170" s="11" t="str">
        <f t="shared" si="860"/>
        <v>East</v>
      </c>
      <c r="K9170" s="11" t="str">
        <f t="shared" si="861"/>
        <v>2010s</v>
      </c>
      <c r="L9170" s="11" t="str">
        <f t="shared" si="862"/>
        <v>Cereal</v>
      </c>
      <c r="M9170" s="18">
        <f t="shared" si="863"/>
        <v>8.4800592442742569E-3</v>
      </c>
    </row>
    <row r="9171" spans="1:13">
      <c r="A9171" s="4">
        <v>2016</v>
      </c>
      <c r="B9171" s="5" t="s">
        <v>313</v>
      </c>
      <c r="C9171" s="5" t="s">
        <v>326</v>
      </c>
      <c r="D9171" s="5" t="s">
        <v>16</v>
      </c>
      <c r="E9171" s="5">
        <v>8450</v>
      </c>
      <c r="F9171" s="6">
        <v>2593.2800000000002</v>
      </c>
      <c r="H9171" s="15" t="str">
        <f t="shared" si="858"/>
        <v>Medium</v>
      </c>
      <c r="I9171" s="11" t="str">
        <f t="shared" si="859"/>
        <v>Large</v>
      </c>
      <c r="J9171" s="11" t="str">
        <f t="shared" si="860"/>
        <v>East</v>
      </c>
      <c r="K9171" s="11" t="str">
        <f t="shared" si="861"/>
        <v>2010s</v>
      </c>
      <c r="L9171" s="11" t="str">
        <f t="shared" si="862"/>
        <v>Cereal</v>
      </c>
      <c r="M9171" s="18">
        <f t="shared" si="863"/>
        <v>0.30689704142011837</v>
      </c>
    </row>
    <row r="9172" spans="1:13">
      <c r="A9172" s="4">
        <v>2016</v>
      </c>
      <c r="B9172" s="5" t="s">
        <v>313</v>
      </c>
      <c r="C9172" s="5" t="s">
        <v>326</v>
      </c>
      <c r="D9172" s="5" t="s">
        <v>17</v>
      </c>
      <c r="E9172" s="5">
        <v>40</v>
      </c>
      <c r="F9172" s="6">
        <v>1076.92</v>
      </c>
      <c r="H9172" s="15" t="str">
        <f t="shared" si="858"/>
        <v>Medium</v>
      </c>
      <c r="I9172" s="11" t="str">
        <f t="shared" si="859"/>
        <v>Small</v>
      </c>
      <c r="J9172" s="11" t="str">
        <f t="shared" si="860"/>
        <v>East</v>
      </c>
      <c r="K9172" s="11" t="str">
        <f t="shared" si="861"/>
        <v>2010s</v>
      </c>
      <c r="L9172" s="11" t="str">
        <f t="shared" si="862"/>
        <v>Pulse</v>
      </c>
      <c r="M9172" s="18">
        <f t="shared" si="863"/>
        <v>26.923000000000002</v>
      </c>
    </row>
    <row r="9173" spans="1:13">
      <c r="A9173" s="4">
        <v>2017</v>
      </c>
      <c r="B9173" s="5" t="s">
        <v>313</v>
      </c>
      <c r="C9173" s="5" t="s">
        <v>326</v>
      </c>
      <c r="D9173" s="5" t="s">
        <v>15</v>
      </c>
      <c r="E9173" s="5">
        <v>273170</v>
      </c>
      <c r="F9173" s="6">
        <v>2750.89</v>
      </c>
      <c r="H9173" s="15" t="str">
        <f t="shared" si="858"/>
        <v>Medium</v>
      </c>
      <c r="I9173" s="11" t="str">
        <f t="shared" si="859"/>
        <v>Large</v>
      </c>
      <c r="J9173" s="11" t="str">
        <f t="shared" si="860"/>
        <v>East</v>
      </c>
      <c r="K9173" s="11" t="str">
        <f t="shared" si="861"/>
        <v>2010s</v>
      </c>
      <c r="L9173" s="11" t="str">
        <f t="shared" si="862"/>
        <v>Cereal</v>
      </c>
      <c r="M9173" s="18">
        <f t="shared" si="863"/>
        <v>1.0070249295310613E-2</v>
      </c>
    </row>
    <row r="9174" spans="1:13">
      <c r="A9174" s="4">
        <v>2017</v>
      </c>
      <c r="B9174" s="5" t="s">
        <v>313</v>
      </c>
      <c r="C9174" s="5" t="s">
        <v>326</v>
      </c>
      <c r="D9174" s="5" t="s">
        <v>16</v>
      </c>
      <c r="E9174" s="5">
        <v>10460</v>
      </c>
      <c r="F9174" s="6">
        <v>1652.68</v>
      </c>
      <c r="H9174" s="15" t="str">
        <f t="shared" si="858"/>
        <v>Medium</v>
      </c>
      <c r="I9174" s="11" t="str">
        <f t="shared" si="859"/>
        <v>Large</v>
      </c>
      <c r="J9174" s="11" t="str">
        <f t="shared" si="860"/>
        <v>East</v>
      </c>
      <c r="K9174" s="11" t="str">
        <f t="shared" si="861"/>
        <v>2010s</v>
      </c>
      <c r="L9174" s="11" t="str">
        <f t="shared" si="862"/>
        <v>Cereal</v>
      </c>
      <c r="M9174" s="18">
        <f t="shared" si="863"/>
        <v>0.158</v>
      </c>
    </row>
    <row r="9175" spans="1:13">
      <c r="A9175" s="4">
        <v>2017</v>
      </c>
      <c r="B9175" s="5" t="s">
        <v>313</v>
      </c>
      <c r="C9175" s="5" t="s">
        <v>326</v>
      </c>
      <c r="D9175" s="5" t="s">
        <v>17</v>
      </c>
      <c r="E9175" s="5">
        <v>530</v>
      </c>
      <c r="F9175" s="6">
        <v>1151.8</v>
      </c>
      <c r="H9175" s="15" t="str">
        <f t="shared" si="858"/>
        <v>Medium</v>
      </c>
      <c r="I9175" s="11" t="str">
        <f t="shared" si="859"/>
        <v>Small</v>
      </c>
      <c r="J9175" s="11" t="str">
        <f t="shared" si="860"/>
        <v>East</v>
      </c>
      <c r="K9175" s="11" t="str">
        <f t="shared" si="861"/>
        <v>2010s</v>
      </c>
      <c r="L9175" s="11" t="str">
        <f t="shared" si="862"/>
        <v>Pulse</v>
      </c>
      <c r="M9175" s="18">
        <f t="shared" si="863"/>
        <v>2.1732075471698113</v>
      </c>
    </row>
    <row r="9176" spans="1:13">
      <c r="A9176" s="4">
        <v>2008</v>
      </c>
      <c r="B9176" s="5" t="s">
        <v>313</v>
      </c>
      <c r="C9176" s="5" t="s">
        <v>327</v>
      </c>
      <c r="D9176" s="5" t="s">
        <v>15</v>
      </c>
      <c r="E9176" s="5">
        <v>1125700</v>
      </c>
      <c r="F9176" s="6">
        <v>2431.02</v>
      </c>
      <c r="H9176" s="15" t="str">
        <f t="shared" si="858"/>
        <v>Medium</v>
      </c>
      <c r="I9176" s="11" t="str">
        <f t="shared" si="859"/>
        <v>Large</v>
      </c>
      <c r="J9176" s="11" t="str">
        <f t="shared" si="860"/>
        <v>East</v>
      </c>
      <c r="K9176" s="11" t="str">
        <f t="shared" si="861"/>
        <v>2000s</v>
      </c>
      <c r="L9176" s="11" t="str">
        <f t="shared" si="862"/>
        <v>Cereal</v>
      </c>
      <c r="M9176" s="18">
        <f t="shared" si="863"/>
        <v>2.1595629386159721E-3</v>
      </c>
    </row>
    <row r="9177" spans="1:13">
      <c r="A9177" s="4">
        <v>2008</v>
      </c>
      <c r="B9177" s="5" t="s">
        <v>313</v>
      </c>
      <c r="C9177" s="5" t="s">
        <v>327</v>
      </c>
      <c r="D9177" s="5" t="s">
        <v>16</v>
      </c>
      <c r="E9177" s="5">
        <v>990</v>
      </c>
      <c r="F9177" s="6">
        <v>2202.02</v>
      </c>
      <c r="H9177" s="15" t="str">
        <f t="shared" si="858"/>
        <v>Medium</v>
      </c>
      <c r="I9177" s="11" t="str">
        <f t="shared" si="859"/>
        <v>Small</v>
      </c>
      <c r="J9177" s="11" t="str">
        <f t="shared" si="860"/>
        <v>East</v>
      </c>
      <c r="K9177" s="11" t="str">
        <f t="shared" si="861"/>
        <v>2000s</v>
      </c>
      <c r="L9177" s="11" t="str">
        <f t="shared" si="862"/>
        <v>Cereal</v>
      </c>
      <c r="M9177" s="18">
        <f t="shared" si="863"/>
        <v>2.2242626262626262</v>
      </c>
    </row>
    <row r="9178" spans="1:13">
      <c r="A9178" s="4">
        <v>2008</v>
      </c>
      <c r="B9178" s="5" t="s">
        <v>313</v>
      </c>
      <c r="C9178" s="5" t="s">
        <v>327</v>
      </c>
      <c r="D9178" s="5" t="s">
        <v>18</v>
      </c>
      <c r="E9178" s="5">
        <v>5170</v>
      </c>
      <c r="F9178" s="6">
        <v>346.23</v>
      </c>
      <c r="H9178" s="15" t="str">
        <f t="shared" si="858"/>
        <v>Low</v>
      </c>
      <c r="I9178" s="11" t="str">
        <f t="shared" si="859"/>
        <v>Large</v>
      </c>
      <c r="J9178" s="11" t="str">
        <f t="shared" si="860"/>
        <v>East</v>
      </c>
      <c r="K9178" s="11" t="str">
        <f t="shared" si="861"/>
        <v>2000s</v>
      </c>
      <c r="L9178" s="11" t="str">
        <f t="shared" si="862"/>
        <v>Fiber</v>
      </c>
      <c r="M9178" s="18">
        <f t="shared" si="863"/>
        <v>6.6969052224371384E-2</v>
      </c>
    </row>
    <row r="9179" spans="1:13">
      <c r="A9179" s="4">
        <v>2009</v>
      </c>
      <c r="B9179" s="5" t="s">
        <v>313</v>
      </c>
      <c r="C9179" s="5" t="s">
        <v>327</v>
      </c>
      <c r="D9179" s="5" t="s">
        <v>15</v>
      </c>
      <c r="E9179" s="5">
        <v>1114700</v>
      </c>
      <c r="F9179" s="6">
        <v>2507.04</v>
      </c>
      <c r="H9179" s="15" t="str">
        <f t="shared" si="858"/>
        <v>Medium</v>
      </c>
      <c r="I9179" s="11" t="str">
        <f t="shared" si="859"/>
        <v>Large</v>
      </c>
      <c r="J9179" s="11" t="str">
        <f t="shared" si="860"/>
        <v>East</v>
      </c>
      <c r="K9179" s="11" t="str">
        <f t="shared" si="861"/>
        <v>2000s</v>
      </c>
      <c r="L9179" s="11" t="str">
        <f t="shared" si="862"/>
        <v>Cereal</v>
      </c>
      <c r="M9179" s="18">
        <f t="shared" si="863"/>
        <v>2.2490714990580423E-3</v>
      </c>
    </row>
    <row r="9180" spans="1:13">
      <c r="A9180" s="4">
        <v>2009</v>
      </c>
      <c r="B9180" s="5" t="s">
        <v>313</v>
      </c>
      <c r="C9180" s="5" t="s">
        <v>327</v>
      </c>
      <c r="D9180" s="5" t="s">
        <v>16</v>
      </c>
      <c r="E9180" s="5">
        <v>1170</v>
      </c>
      <c r="F9180" s="6">
        <v>2504.27</v>
      </c>
      <c r="H9180" s="15" t="str">
        <f t="shared" si="858"/>
        <v>Medium</v>
      </c>
      <c r="I9180" s="11" t="str">
        <f t="shared" si="859"/>
        <v>Medium</v>
      </c>
      <c r="J9180" s="11" t="str">
        <f t="shared" si="860"/>
        <v>East</v>
      </c>
      <c r="K9180" s="11" t="str">
        <f t="shared" si="861"/>
        <v>2000s</v>
      </c>
      <c r="L9180" s="11" t="str">
        <f t="shared" si="862"/>
        <v>Cereal</v>
      </c>
      <c r="M9180" s="18">
        <f t="shared" si="863"/>
        <v>2.1404017094017096</v>
      </c>
    </row>
    <row r="9181" spans="1:13">
      <c r="A9181" s="4">
        <v>2009</v>
      </c>
      <c r="B9181" s="5" t="s">
        <v>313</v>
      </c>
      <c r="C9181" s="5" t="s">
        <v>327</v>
      </c>
      <c r="D9181" s="5" t="s">
        <v>17</v>
      </c>
      <c r="E9181" s="5">
        <v>20</v>
      </c>
      <c r="F9181" s="6">
        <v>1000</v>
      </c>
      <c r="H9181" s="15" t="str">
        <f t="shared" si="858"/>
        <v>Medium</v>
      </c>
      <c r="I9181" s="11" t="str">
        <f t="shared" si="859"/>
        <v>Small</v>
      </c>
      <c r="J9181" s="11" t="str">
        <f t="shared" si="860"/>
        <v>East</v>
      </c>
      <c r="K9181" s="11" t="str">
        <f t="shared" si="861"/>
        <v>2000s</v>
      </c>
      <c r="L9181" s="11" t="str">
        <f t="shared" si="862"/>
        <v>Pulse</v>
      </c>
      <c r="M9181" s="18">
        <f t="shared" si="863"/>
        <v>50</v>
      </c>
    </row>
    <row r="9182" spans="1:13">
      <c r="A9182" s="4">
        <v>2010</v>
      </c>
      <c r="B9182" s="5" t="s">
        <v>313</v>
      </c>
      <c r="C9182" s="5" t="s">
        <v>327</v>
      </c>
      <c r="D9182" s="5" t="s">
        <v>15</v>
      </c>
      <c r="E9182" s="5">
        <v>1066200</v>
      </c>
      <c r="F9182" s="6">
        <v>2764.41</v>
      </c>
      <c r="H9182" s="15" t="str">
        <f t="shared" si="858"/>
        <v>Medium</v>
      </c>
      <c r="I9182" s="11" t="str">
        <f t="shared" si="859"/>
        <v>Large</v>
      </c>
      <c r="J9182" s="11" t="str">
        <f t="shared" si="860"/>
        <v>East</v>
      </c>
      <c r="K9182" s="11" t="str">
        <f t="shared" si="861"/>
        <v>2010s</v>
      </c>
      <c r="L9182" s="11" t="str">
        <f t="shared" si="862"/>
        <v>Cereal</v>
      </c>
      <c r="M9182" s="18">
        <f t="shared" si="863"/>
        <v>2.5927687113111984E-3</v>
      </c>
    </row>
    <row r="9183" spans="1:13">
      <c r="A9183" s="4">
        <v>2010</v>
      </c>
      <c r="B9183" s="5" t="s">
        <v>313</v>
      </c>
      <c r="C9183" s="5" t="s">
        <v>327</v>
      </c>
      <c r="D9183" s="5" t="s">
        <v>16</v>
      </c>
      <c r="E9183" s="5">
        <v>970</v>
      </c>
      <c r="F9183" s="6">
        <v>2484.54</v>
      </c>
      <c r="H9183" s="15" t="str">
        <f t="shared" si="858"/>
        <v>Medium</v>
      </c>
      <c r="I9183" s="11" t="str">
        <f t="shared" si="859"/>
        <v>Small</v>
      </c>
      <c r="J9183" s="11" t="str">
        <f t="shared" si="860"/>
        <v>East</v>
      </c>
      <c r="K9183" s="11" t="str">
        <f t="shared" si="861"/>
        <v>2010s</v>
      </c>
      <c r="L9183" s="11" t="str">
        <f t="shared" si="862"/>
        <v>Cereal</v>
      </c>
      <c r="M9183" s="18">
        <f t="shared" si="863"/>
        <v>2.561381443298969</v>
      </c>
    </row>
    <row r="9184" spans="1:13">
      <c r="A9184" s="4">
        <v>2010</v>
      </c>
      <c r="B9184" s="5" t="s">
        <v>313</v>
      </c>
      <c r="C9184" s="5" t="s">
        <v>327</v>
      </c>
      <c r="D9184" s="5" t="s">
        <v>17</v>
      </c>
      <c r="E9184" s="5">
        <v>10</v>
      </c>
      <c r="F9184" s="6">
        <v>1000</v>
      </c>
      <c r="H9184" s="15" t="str">
        <f t="shared" si="858"/>
        <v>Medium</v>
      </c>
      <c r="I9184" s="11" t="str">
        <f t="shared" si="859"/>
        <v>Small</v>
      </c>
      <c r="J9184" s="11" t="str">
        <f t="shared" si="860"/>
        <v>East</v>
      </c>
      <c r="K9184" s="11" t="str">
        <f t="shared" si="861"/>
        <v>2010s</v>
      </c>
      <c r="L9184" s="11" t="str">
        <f t="shared" si="862"/>
        <v>Pulse</v>
      </c>
      <c r="M9184" s="18">
        <f t="shared" si="863"/>
        <v>100</v>
      </c>
    </row>
    <row r="9185" spans="1:13">
      <c r="A9185" s="4">
        <v>2011</v>
      </c>
      <c r="B9185" s="5" t="s">
        <v>313</v>
      </c>
      <c r="C9185" s="5" t="s">
        <v>327</v>
      </c>
      <c r="D9185" s="5" t="s">
        <v>15</v>
      </c>
      <c r="E9185" s="5">
        <v>1055400</v>
      </c>
      <c r="F9185" s="6">
        <v>2638.06</v>
      </c>
      <c r="H9185" s="15" t="str">
        <f t="shared" si="858"/>
        <v>Medium</v>
      </c>
      <c r="I9185" s="11" t="str">
        <f t="shared" si="859"/>
        <v>Large</v>
      </c>
      <c r="J9185" s="11" t="str">
        <f t="shared" si="860"/>
        <v>East</v>
      </c>
      <c r="K9185" s="11" t="str">
        <f t="shared" si="861"/>
        <v>2010s</v>
      </c>
      <c r="L9185" s="11" t="str">
        <f t="shared" si="862"/>
        <v>Cereal</v>
      </c>
      <c r="M9185" s="18">
        <f t="shared" si="863"/>
        <v>2.49958309645632E-3</v>
      </c>
    </row>
    <row r="9186" spans="1:13">
      <c r="A9186" s="4">
        <v>2011</v>
      </c>
      <c r="B9186" s="5" t="s">
        <v>313</v>
      </c>
      <c r="C9186" s="5" t="s">
        <v>327</v>
      </c>
      <c r="D9186" s="5" t="s">
        <v>16</v>
      </c>
      <c r="E9186" s="5">
        <v>1120</v>
      </c>
      <c r="F9186" s="6">
        <v>2500</v>
      </c>
      <c r="H9186" s="15" t="str">
        <f t="shared" si="858"/>
        <v>Medium</v>
      </c>
      <c r="I9186" s="11" t="str">
        <f t="shared" si="859"/>
        <v>Medium</v>
      </c>
      <c r="J9186" s="11" t="str">
        <f t="shared" si="860"/>
        <v>East</v>
      </c>
      <c r="K9186" s="11" t="str">
        <f t="shared" si="861"/>
        <v>2010s</v>
      </c>
      <c r="L9186" s="11" t="str">
        <f t="shared" si="862"/>
        <v>Cereal</v>
      </c>
      <c r="M9186" s="18">
        <f t="shared" si="863"/>
        <v>2.2321428571428572</v>
      </c>
    </row>
    <row r="9187" spans="1:13">
      <c r="A9187" s="4">
        <v>2012</v>
      </c>
      <c r="B9187" s="5" t="s">
        <v>313</v>
      </c>
      <c r="C9187" s="5" t="s">
        <v>327</v>
      </c>
      <c r="D9187" s="5" t="s">
        <v>15</v>
      </c>
      <c r="E9187" s="5">
        <v>1093500</v>
      </c>
      <c r="F9187" s="6">
        <v>2689.03</v>
      </c>
      <c r="H9187" s="15" t="str">
        <f t="shared" si="858"/>
        <v>Medium</v>
      </c>
      <c r="I9187" s="11" t="str">
        <f t="shared" si="859"/>
        <v>Large</v>
      </c>
      <c r="J9187" s="11" t="str">
        <f t="shared" si="860"/>
        <v>East</v>
      </c>
      <c r="K9187" s="11" t="str">
        <f t="shared" si="861"/>
        <v>2010s</v>
      </c>
      <c r="L9187" s="11" t="str">
        <f t="shared" si="862"/>
        <v>Cereal</v>
      </c>
      <c r="M9187" s="18">
        <f t="shared" si="863"/>
        <v>2.4591037951531779E-3</v>
      </c>
    </row>
    <row r="9188" spans="1:13">
      <c r="A9188" s="4">
        <v>2012</v>
      </c>
      <c r="B9188" s="5" t="s">
        <v>313</v>
      </c>
      <c r="C9188" s="5" t="s">
        <v>327</v>
      </c>
      <c r="D9188" s="5" t="s">
        <v>16</v>
      </c>
      <c r="E9188" s="5">
        <v>1220</v>
      </c>
      <c r="F9188" s="6">
        <v>2565.5700000000002</v>
      </c>
      <c r="H9188" s="15" t="str">
        <f t="shared" si="858"/>
        <v>Medium</v>
      </c>
      <c r="I9188" s="11" t="str">
        <f t="shared" si="859"/>
        <v>Medium</v>
      </c>
      <c r="J9188" s="11" t="str">
        <f t="shared" si="860"/>
        <v>East</v>
      </c>
      <c r="K9188" s="11" t="str">
        <f t="shared" si="861"/>
        <v>2010s</v>
      </c>
      <c r="L9188" s="11" t="str">
        <f t="shared" si="862"/>
        <v>Cereal</v>
      </c>
      <c r="M9188" s="18">
        <f t="shared" si="863"/>
        <v>2.102926229508197</v>
      </c>
    </row>
    <row r="9189" spans="1:13">
      <c r="A9189" s="4">
        <v>2013</v>
      </c>
      <c r="B9189" s="5" t="s">
        <v>313</v>
      </c>
      <c r="C9189" s="5" t="s">
        <v>327</v>
      </c>
      <c r="D9189" s="5" t="s">
        <v>15</v>
      </c>
      <c r="E9189" s="5">
        <v>1105540</v>
      </c>
      <c r="F9189" s="6">
        <v>2368.91</v>
      </c>
      <c r="H9189" s="15" t="str">
        <f t="shared" si="858"/>
        <v>Medium</v>
      </c>
      <c r="I9189" s="11" t="str">
        <f t="shared" si="859"/>
        <v>Large</v>
      </c>
      <c r="J9189" s="11" t="str">
        <f t="shared" si="860"/>
        <v>East</v>
      </c>
      <c r="K9189" s="11" t="str">
        <f t="shared" si="861"/>
        <v>2010s</v>
      </c>
      <c r="L9189" s="11" t="str">
        <f t="shared" si="862"/>
        <v>Cereal</v>
      </c>
      <c r="M9189" s="18">
        <f t="shared" si="863"/>
        <v>2.1427628127430936E-3</v>
      </c>
    </row>
    <row r="9190" spans="1:13">
      <c r="A9190" s="4">
        <v>2013</v>
      </c>
      <c r="B9190" s="5" t="s">
        <v>313</v>
      </c>
      <c r="C9190" s="5" t="s">
        <v>327</v>
      </c>
      <c r="D9190" s="5" t="s">
        <v>16</v>
      </c>
      <c r="E9190" s="5">
        <v>1970</v>
      </c>
      <c r="F9190" s="6">
        <v>3370.56</v>
      </c>
      <c r="H9190" s="15" t="str">
        <f t="shared" si="858"/>
        <v>High</v>
      </c>
      <c r="I9190" s="11" t="str">
        <f t="shared" si="859"/>
        <v>Medium</v>
      </c>
      <c r="J9190" s="11" t="str">
        <f t="shared" si="860"/>
        <v>East</v>
      </c>
      <c r="K9190" s="11" t="str">
        <f t="shared" si="861"/>
        <v>2010s</v>
      </c>
      <c r="L9190" s="11" t="str">
        <f t="shared" si="862"/>
        <v>Cereal</v>
      </c>
      <c r="M9190" s="18">
        <f t="shared" si="863"/>
        <v>1.7109441624365482</v>
      </c>
    </row>
    <row r="9191" spans="1:13">
      <c r="A9191" s="4">
        <v>2014</v>
      </c>
      <c r="B9191" s="5" t="s">
        <v>313</v>
      </c>
      <c r="C9191" s="5" t="s">
        <v>327</v>
      </c>
      <c r="D9191" s="5" t="s">
        <v>15</v>
      </c>
      <c r="E9191" s="5">
        <v>1154230</v>
      </c>
      <c r="F9191" s="6">
        <v>2731.46</v>
      </c>
      <c r="H9191" s="15" t="str">
        <f t="shared" si="858"/>
        <v>Medium</v>
      </c>
      <c r="I9191" s="11" t="str">
        <f t="shared" si="859"/>
        <v>Large</v>
      </c>
      <c r="J9191" s="11" t="str">
        <f t="shared" si="860"/>
        <v>East</v>
      </c>
      <c r="K9191" s="11" t="str">
        <f t="shared" si="861"/>
        <v>2010s</v>
      </c>
      <c r="L9191" s="11" t="str">
        <f t="shared" si="862"/>
        <v>Cereal</v>
      </c>
      <c r="M9191" s="18">
        <f t="shared" si="863"/>
        <v>2.3664780849570709E-3</v>
      </c>
    </row>
    <row r="9192" spans="1:13">
      <c r="A9192" s="4">
        <v>2014</v>
      </c>
      <c r="B9192" s="5" t="s">
        <v>313</v>
      </c>
      <c r="C9192" s="5" t="s">
        <v>327</v>
      </c>
      <c r="D9192" s="5" t="s">
        <v>16</v>
      </c>
      <c r="E9192" s="5">
        <v>1630</v>
      </c>
      <c r="F9192" s="6">
        <v>2251.5300000000002</v>
      </c>
      <c r="H9192" s="15" t="str">
        <f t="shared" si="858"/>
        <v>Medium</v>
      </c>
      <c r="I9192" s="11" t="str">
        <f t="shared" si="859"/>
        <v>Medium</v>
      </c>
      <c r="J9192" s="11" t="str">
        <f t="shared" si="860"/>
        <v>East</v>
      </c>
      <c r="K9192" s="11" t="str">
        <f t="shared" si="861"/>
        <v>2010s</v>
      </c>
      <c r="L9192" s="11" t="str">
        <f t="shared" si="862"/>
        <v>Cereal</v>
      </c>
      <c r="M9192" s="18">
        <f t="shared" si="863"/>
        <v>1.3813067484662578</v>
      </c>
    </row>
    <row r="9193" spans="1:13">
      <c r="A9193" s="4">
        <v>2014</v>
      </c>
      <c r="B9193" s="5" t="s">
        <v>313</v>
      </c>
      <c r="C9193" s="5" t="s">
        <v>327</v>
      </c>
      <c r="D9193" s="5" t="s">
        <v>17</v>
      </c>
      <c r="E9193" s="5">
        <v>10</v>
      </c>
      <c r="F9193" s="6">
        <v>1000</v>
      </c>
      <c r="H9193" s="15" t="str">
        <f t="shared" si="858"/>
        <v>Medium</v>
      </c>
      <c r="I9193" s="11" t="str">
        <f t="shared" si="859"/>
        <v>Small</v>
      </c>
      <c r="J9193" s="11" t="str">
        <f t="shared" si="860"/>
        <v>East</v>
      </c>
      <c r="K9193" s="11" t="str">
        <f t="shared" si="861"/>
        <v>2010s</v>
      </c>
      <c r="L9193" s="11" t="str">
        <f t="shared" si="862"/>
        <v>Pulse</v>
      </c>
      <c r="M9193" s="18">
        <f t="shared" si="863"/>
        <v>100</v>
      </c>
    </row>
    <row r="9194" spans="1:13">
      <c r="A9194" s="4">
        <v>2015</v>
      </c>
      <c r="B9194" s="5" t="s">
        <v>313</v>
      </c>
      <c r="C9194" s="5" t="s">
        <v>327</v>
      </c>
      <c r="D9194" s="5" t="s">
        <v>15</v>
      </c>
      <c r="E9194" s="5">
        <v>1136110</v>
      </c>
      <c r="F9194" s="6">
        <v>2829.84</v>
      </c>
      <c r="H9194" s="15" t="str">
        <f t="shared" si="858"/>
        <v>Medium</v>
      </c>
      <c r="I9194" s="11" t="str">
        <f t="shared" si="859"/>
        <v>Large</v>
      </c>
      <c r="J9194" s="11" t="str">
        <f t="shared" si="860"/>
        <v>East</v>
      </c>
      <c r="K9194" s="11" t="str">
        <f t="shared" si="861"/>
        <v>2010s</v>
      </c>
      <c r="L9194" s="11" t="str">
        <f t="shared" si="862"/>
        <v>Cereal</v>
      </c>
      <c r="M9194" s="18">
        <f t="shared" si="863"/>
        <v>2.4908151499414672E-3</v>
      </c>
    </row>
    <row r="9195" spans="1:13">
      <c r="A9195" s="4">
        <v>2015</v>
      </c>
      <c r="B9195" s="5" t="s">
        <v>313</v>
      </c>
      <c r="C9195" s="5" t="s">
        <v>327</v>
      </c>
      <c r="D9195" s="5" t="s">
        <v>16</v>
      </c>
      <c r="E9195" s="5">
        <v>1920</v>
      </c>
      <c r="F9195" s="6">
        <v>2770.83</v>
      </c>
      <c r="H9195" s="15" t="str">
        <f t="shared" si="858"/>
        <v>Medium</v>
      </c>
      <c r="I9195" s="11" t="str">
        <f t="shared" si="859"/>
        <v>Medium</v>
      </c>
      <c r="J9195" s="11" t="str">
        <f t="shared" si="860"/>
        <v>East</v>
      </c>
      <c r="K9195" s="11" t="str">
        <f t="shared" si="861"/>
        <v>2010s</v>
      </c>
      <c r="L9195" s="11" t="str">
        <f t="shared" si="862"/>
        <v>Cereal</v>
      </c>
      <c r="M9195" s="18">
        <f t="shared" si="863"/>
        <v>1.4431406250000001</v>
      </c>
    </row>
    <row r="9196" spans="1:13">
      <c r="A9196" s="4">
        <v>2015</v>
      </c>
      <c r="B9196" s="5" t="s">
        <v>313</v>
      </c>
      <c r="C9196" s="5" t="s">
        <v>327</v>
      </c>
      <c r="D9196" s="5" t="s">
        <v>17</v>
      </c>
      <c r="E9196" s="5">
        <v>10</v>
      </c>
      <c r="F9196" s="6">
        <v>1000</v>
      </c>
      <c r="H9196" s="15" t="str">
        <f t="shared" si="858"/>
        <v>Medium</v>
      </c>
      <c r="I9196" s="11" t="str">
        <f t="shared" si="859"/>
        <v>Small</v>
      </c>
      <c r="J9196" s="11" t="str">
        <f t="shared" si="860"/>
        <v>East</v>
      </c>
      <c r="K9196" s="11" t="str">
        <f t="shared" si="861"/>
        <v>2010s</v>
      </c>
      <c r="L9196" s="11" t="str">
        <f t="shared" si="862"/>
        <v>Pulse</v>
      </c>
      <c r="M9196" s="18">
        <f t="shared" si="863"/>
        <v>100</v>
      </c>
    </row>
    <row r="9197" spans="1:13">
      <c r="A9197" s="4">
        <v>2016</v>
      </c>
      <c r="B9197" s="5" t="s">
        <v>313</v>
      </c>
      <c r="C9197" s="5" t="s">
        <v>327</v>
      </c>
      <c r="D9197" s="5" t="s">
        <v>15</v>
      </c>
      <c r="E9197" s="5">
        <v>988330</v>
      </c>
      <c r="F9197" s="6">
        <v>2886.39</v>
      </c>
      <c r="H9197" s="15" t="str">
        <f t="shared" si="858"/>
        <v>Medium</v>
      </c>
      <c r="I9197" s="11" t="str">
        <f t="shared" si="859"/>
        <v>Large</v>
      </c>
      <c r="J9197" s="11" t="str">
        <f t="shared" si="860"/>
        <v>East</v>
      </c>
      <c r="K9197" s="11" t="str">
        <f t="shared" si="861"/>
        <v>2010s</v>
      </c>
      <c r="L9197" s="11" t="str">
        <f t="shared" si="862"/>
        <v>Cereal</v>
      </c>
      <c r="M9197" s="18">
        <f t="shared" si="863"/>
        <v>2.9204719071565166E-3</v>
      </c>
    </row>
    <row r="9198" spans="1:13">
      <c r="A9198" s="4">
        <v>2016</v>
      </c>
      <c r="B9198" s="5" t="s">
        <v>313</v>
      </c>
      <c r="C9198" s="5" t="s">
        <v>327</v>
      </c>
      <c r="D9198" s="5" t="s">
        <v>16</v>
      </c>
      <c r="E9198" s="5">
        <v>1700</v>
      </c>
      <c r="F9198" s="6">
        <v>2523.5</v>
      </c>
      <c r="H9198" s="15" t="str">
        <f t="shared" si="858"/>
        <v>Medium</v>
      </c>
      <c r="I9198" s="11" t="str">
        <f t="shared" si="859"/>
        <v>Medium</v>
      </c>
      <c r="J9198" s="11" t="str">
        <f t="shared" si="860"/>
        <v>East</v>
      </c>
      <c r="K9198" s="11" t="str">
        <f t="shared" si="861"/>
        <v>2010s</v>
      </c>
      <c r="L9198" s="11" t="str">
        <f t="shared" si="862"/>
        <v>Cereal</v>
      </c>
      <c r="M9198" s="18">
        <f t="shared" si="863"/>
        <v>1.4844117647058823</v>
      </c>
    </row>
    <row r="9199" spans="1:13">
      <c r="A9199" s="4">
        <v>2016</v>
      </c>
      <c r="B9199" s="5" t="s">
        <v>313</v>
      </c>
      <c r="C9199" s="5" t="s">
        <v>327</v>
      </c>
      <c r="D9199" s="5" t="s">
        <v>17</v>
      </c>
      <c r="E9199" s="5">
        <v>20</v>
      </c>
      <c r="F9199" s="6">
        <v>1055.56</v>
      </c>
      <c r="H9199" s="15" t="str">
        <f t="shared" si="858"/>
        <v>Medium</v>
      </c>
      <c r="I9199" s="11" t="str">
        <f t="shared" si="859"/>
        <v>Small</v>
      </c>
      <c r="J9199" s="11" t="str">
        <f t="shared" si="860"/>
        <v>East</v>
      </c>
      <c r="K9199" s="11" t="str">
        <f t="shared" si="861"/>
        <v>2010s</v>
      </c>
      <c r="L9199" s="11" t="str">
        <f t="shared" si="862"/>
        <v>Pulse</v>
      </c>
      <c r="M9199" s="18">
        <f t="shared" si="863"/>
        <v>52.777999999999999</v>
      </c>
    </row>
    <row r="9200" spans="1:13">
      <c r="A9200" s="4">
        <v>2017</v>
      </c>
      <c r="B9200" s="5" t="s">
        <v>313</v>
      </c>
      <c r="C9200" s="5" t="s">
        <v>327</v>
      </c>
      <c r="D9200" s="5" t="s">
        <v>15</v>
      </c>
      <c r="E9200" s="5">
        <v>970950</v>
      </c>
      <c r="F9200" s="6">
        <v>3091.58</v>
      </c>
      <c r="H9200" s="15" t="str">
        <f t="shared" si="858"/>
        <v>High</v>
      </c>
      <c r="I9200" s="11" t="str">
        <f t="shared" si="859"/>
        <v>Large</v>
      </c>
      <c r="J9200" s="11" t="str">
        <f t="shared" si="860"/>
        <v>East</v>
      </c>
      <c r="K9200" s="11" t="str">
        <f t="shared" si="861"/>
        <v>2010s</v>
      </c>
      <c r="L9200" s="11" t="str">
        <f t="shared" si="862"/>
        <v>Cereal</v>
      </c>
      <c r="M9200" s="18">
        <f t="shared" si="863"/>
        <v>3.1840774499201814E-3</v>
      </c>
    </row>
    <row r="9201" spans="1:13">
      <c r="A9201" s="4">
        <v>2017</v>
      </c>
      <c r="B9201" s="5" t="s">
        <v>313</v>
      </c>
      <c r="C9201" s="5" t="s">
        <v>327</v>
      </c>
      <c r="D9201" s="5" t="s">
        <v>16</v>
      </c>
      <c r="E9201" s="5">
        <v>1110</v>
      </c>
      <c r="F9201" s="6">
        <v>2940.33</v>
      </c>
      <c r="H9201" s="15" t="str">
        <f t="shared" si="858"/>
        <v>Medium</v>
      </c>
      <c r="I9201" s="11" t="str">
        <f t="shared" si="859"/>
        <v>Medium</v>
      </c>
      <c r="J9201" s="11" t="str">
        <f t="shared" si="860"/>
        <v>East</v>
      </c>
      <c r="K9201" s="11" t="str">
        <f t="shared" si="861"/>
        <v>2010s</v>
      </c>
      <c r="L9201" s="11" t="str">
        <f t="shared" si="862"/>
        <v>Cereal</v>
      </c>
      <c r="M9201" s="18">
        <f t="shared" si="863"/>
        <v>2.6489459459459459</v>
      </c>
    </row>
    <row r="9202" spans="1:13">
      <c r="A9202" s="4">
        <v>2017</v>
      </c>
      <c r="B9202" s="5" t="s">
        <v>313</v>
      </c>
      <c r="C9202" s="5" t="s">
        <v>327</v>
      </c>
      <c r="D9202" s="5" t="s">
        <v>17</v>
      </c>
      <c r="E9202" s="5">
        <v>90</v>
      </c>
      <c r="F9202" s="6">
        <v>1329.67</v>
      </c>
      <c r="H9202" s="15" t="str">
        <f t="shared" si="858"/>
        <v>Medium</v>
      </c>
      <c r="I9202" s="11" t="str">
        <f t="shared" si="859"/>
        <v>Small</v>
      </c>
      <c r="J9202" s="11" t="str">
        <f t="shared" si="860"/>
        <v>East</v>
      </c>
      <c r="K9202" s="11" t="str">
        <f t="shared" si="861"/>
        <v>2010s</v>
      </c>
      <c r="L9202" s="11" t="str">
        <f t="shared" si="862"/>
        <v>Pulse</v>
      </c>
      <c r="M9202" s="18">
        <f t="shared" si="863"/>
        <v>14.774111111111113</v>
      </c>
    </row>
    <row r="9203" spans="1:13">
      <c r="A9203" s="4">
        <v>2008</v>
      </c>
      <c r="B9203" s="5" t="s">
        <v>313</v>
      </c>
      <c r="C9203" s="5" t="s">
        <v>328</v>
      </c>
      <c r="D9203" s="5" t="s">
        <v>15</v>
      </c>
      <c r="E9203" s="5">
        <v>489800</v>
      </c>
      <c r="F9203" s="6">
        <v>2371.58</v>
      </c>
      <c r="H9203" s="15" t="str">
        <f t="shared" si="858"/>
        <v>Medium</v>
      </c>
      <c r="I9203" s="11" t="str">
        <f t="shared" si="859"/>
        <v>Large</v>
      </c>
      <c r="J9203" s="11" t="str">
        <f t="shared" si="860"/>
        <v>East</v>
      </c>
      <c r="K9203" s="11" t="str">
        <f t="shared" si="861"/>
        <v>2000s</v>
      </c>
      <c r="L9203" s="11" t="str">
        <f t="shared" si="862"/>
        <v>Cereal</v>
      </c>
      <c r="M9203" s="18">
        <f t="shared" si="863"/>
        <v>4.8419354838709679E-3</v>
      </c>
    </row>
    <row r="9204" spans="1:13">
      <c r="A9204" s="4">
        <v>2008</v>
      </c>
      <c r="B9204" s="5" t="s">
        <v>313</v>
      </c>
      <c r="C9204" s="5" t="s">
        <v>328</v>
      </c>
      <c r="D9204" s="5" t="s">
        <v>16</v>
      </c>
      <c r="E9204" s="5">
        <v>27680</v>
      </c>
      <c r="F9204" s="6">
        <v>5598.99</v>
      </c>
      <c r="H9204" s="15" t="str">
        <f t="shared" si="858"/>
        <v>High</v>
      </c>
      <c r="I9204" s="11" t="str">
        <f t="shared" si="859"/>
        <v>Large</v>
      </c>
      <c r="J9204" s="11" t="str">
        <f t="shared" si="860"/>
        <v>East</v>
      </c>
      <c r="K9204" s="11" t="str">
        <f t="shared" si="861"/>
        <v>2000s</v>
      </c>
      <c r="L9204" s="11" t="str">
        <f t="shared" si="862"/>
        <v>Cereal</v>
      </c>
      <c r="M9204" s="18">
        <f t="shared" si="863"/>
        <v>0.20227565028901734</v>
      </c>
    </row>
    <row r="9205" spans="1:13">
      <c r="A9205" s="4">
        <v>2008</v>
      </c>
      <c r="B9205" s="5" t="s">
        <v>313</v>
      </c>
      <c r="C9205" s="5" t="s">
        <v>328</v>
      </c>
      <c r="D9205" s="5" t="s">
        <v>17</v>
      </c>
      <c r="E9205" s="5">
        <v>400</v>
      </c>
      <c r="F9205" s="6">
        <v>875</v>
      </c>
      <c r="H9205" s="15" t="str">
        <f t="shared" si="858"/>
        <v>Low</v>
      </c>
      <c r="I9205" s="11" t="str">
        <f t="shared" si="859"/>
        <v>Small</v>
      </c>
      <c r="J9205" s="11" t="str">
        <f t="shared" si="860"/>
        <v>East</v>
      </c>
      <c r="K9205" s="11" t="str">
        <f t="shared" si="861"/>
        <v>2000s</v>
      </c>
      <c r="L9205" s="11" t="str">
        <f t="shared" si="862"/>
        <v>Pulse</v>
      </c>
      <c r="M9205" s="18">
        <f t="shared" si="863"/>
        <v>2.1875</v>
      </c>
    </row>
    <row r="9206" spans="1:13">
      <c r="A9206" s="4">
        <v>2008</v>
      </c>
      <c r="B9206" s="5" t="s">
        <v>313</v>
      </c>
      <c r="C9206" s="5" t="s">
        <v>328</v>
      </c>
      <c r="D9206" s="5" t="s">
        <v>18</v>
      </c>
      <c r="E9206" s="5">
        <v>420</v>
      </c>
      <c r="F9206" s="6">
        <v>309.52</v>
      </c>
      <c r="H9206" s="15" t="str">
        <f t="shared" si="858"/>
        <v>Low</v>
      </c>
      <c r="I9206" s="11" t="str">
        <f t="shared" si="859"/>
        <v>Small</v>
      </c>
      <c r="J9206" s="11" t="str">
        <f t="shared" si="860"/>
        <v>East</v>
      </c>
      <c r="K9206" s="11" t="str">
        <f t="shared" si="861"/>
        <v>2000s</v>
      </c>
      <c r="L9206" s="11" t="str">
        <f t="shared" si="862"/>
        <v>Fiber</v>
      </c>
      <c r="M9206" s="18">
        <f t="shared" si="863"/>
        <v>0.73695238095238091</v>
      </c>
    </row>
    <row r="9207" spans="1:13">
      <c r="A9207" s="4">
        <v>2009</v>
      </c>
      <c r="B9207" s="5" t="s">
        <v>313</v>
      </c>
      <c r="C9207" s="5" t="s">
        <v>328</v>
      </c>
      <c r="D9207" s="5" t="s">
        <v>15</v>
      </c>
      <c r="E9207" s="5">
        <v>446800</v>
      </c>
      <c r="F9207" s="6">
        <v>2289.17</v>
      </c>
      <c r="H9207" s="15" t="str">
        <f t="shared" si="858"/>
        <v>Medium</v>
      </c>
      <c r="I9207" s="11" t="str">
        <f t="shared" si="859"/>
        <v>Large</v>
      </c>
      <c r="J9207" s="11" t="str">
        <f t="shared" si="860"/>
        <v>East</v>
      </c>
      <c r="K9207" s="11" t="str">
        <f t="shared" si="861"/>
        <v>2000s</v>
      </c>
      <c r="L9207" s="11" t="str">
        <f t="shared" si="862"/>
        <v>Cereal</v>
      </c>
      <c r="M9207" s="18">
        <f t="shared" si="863"/>
        <v>5.1234780662488813E-3</v>
      </c>
    </row>
    <row r="9208" spans="1:13">
      <c r="A9208" s="4">
        <v>2009</v>
      </c>
      <c r="B9208" s="5" t="s">
        <v>313</v>
      </c>
      <c r="C9208" s="5" t="s">
        <v>328</v>
      </c>
      <c r="D9208" s="5" t="s">
        <v>16</v>
      </c>
      <c r="E9208" s="5">
        <v>32630</v>
      </c>
      <c r="F9208" s="6">
        <v>6008.89</v>
      </c>
      <c r="H9208" s="15" t="str">
        <f t="shared" si="858"/>
        <v>High</v>
      </c>
      <c r="I9208" s="11" t="str">
        <f t="shared" si="859"/>
        <v>Large</v>
      </c>
      <c r="J9208" s="11" t="str">
        <f t="shared" si="860"/>
        <v>East</v>
      </c>
      <c r="K9208" s="11" t="str">
        <f t="shared" si="861"/>
        <v>2000s</v>
      </c>
      <c r="L9208" s="11" t="str">
        <f t="shared" si="862"/>
        <v>Cereal</v>
      </c>
      <c r="M9208" s="18">
        <f t="shared" si="863"/>
        <v>0.18415231382163655</v>
      </c>
    </row>
    <row r="9209" spans="1:13">
      <c r="A9209" s="4">
        <v>2009</v>
      </c>
      <c r="B9209" s="5" t="s">
        <v>313</v>
      </c>
      <c r="C9209" s="5" t="s">
        <v>328</v>
      </c>
      <c r="D9209" s="5" t="s">
        <v>17</v>
      </c>
      <c r="E9209" s="5">
        <v>380</v>
      </c>
      <c r="F9209" s="6">
        <v>1447.37</v>
      </c>
      <c r="H9209" s="15" t="str">
        <f t="shared" si="858"/>
        <v>Medium</v>
      </c>
      <c r="I9209" s="11" t="str">
        <f t="shared" si="859"/>
        <v>Small</v>
      </c>
      <c r="J9209" s="11" t="str">
        <f t="shared" si="860"/>
        <v>East</v>
      </c>
      <c r="K9209" s="11" t="str">
        <f t="shared" si="861"/>
        <v>2000s</v>
      </c>
      <c r="L9209" s="11" t="str">
        <f t="shared" si="862"/>
        <v>Pulse</v>
      </c>
      <c r="M9209" s="18">
        <f t="shared" si="863"/>
        <v>3.8088684210526313</v>
      </c>
    </row>
    <row r="9210" spans="1:13">
      <c r="A9210" s="4">
        <v>2010</v>
      </c>
      <c r="B9210" s="5" t="s">
        <v>313</v>
      </c>
      <c r="C9210" s="5" t="s">
        <v>328</v>
      </c>
      <c r="D9210" s="5" t="s">
        <v>15</v>
      </c>
      <c r="E9210" s="5">
        <v>439260</v>
      </c>
      <c r="F9210" s="6">
        <v>2768.66</v>
      </c>
      <c r="H9210" s="15" t="str">
        <f t="shared" si="858"/>
        <v>Medium</v>
      </c>
      <c r="I9210" s="11" t="str">
        <f t="shared" si="859"/>
        <v>Large</v>
      </c>
      <c r="J9210" s="11" t="str">
        <f t="shared" si="860"/>
        <v>East</v>
      </c>
      <c r="K9210" s="11" t="str">
        <f t="shared" si="861"/>
        <v>2010s</v>
      </c>
      <c r="L9210" s="11" t="str">
        <f t="shared" si="862"/>
        <v>Cereal</v>
      </c>
      <c r="M9210" s="18">
        <f t="shared" si="863"/>
        <v>6.3030096070664293E-3</v>
      </c>
    </row>
    <row r="9211" spans="1:13">
      <c r="A9211" s="4">
        <v>2010</v>
      </c>
      <c r="B9211" s="5" t="s">
        <v>313</v>
      </c>
      <c r="C9211" s="5" t="s">
        <v>328</v>
      </c>
      <c r="D9211" s="5" t="s">
        <v>16</v>
      </c>
      <c r="E9211" s="5">
        <v>27600</v>
      </c>
      <c r="F9211" s="6">
        <v>5765.58</v>
      </c>
      <c r="H9211" s="15" t="str">
        <f t="shared" si="858"/>
        <v>High</v>
      </c>
      <c r="I9211" s="11" t="str">
        <f t="shared" si="859"/>
        <v>Large</v>
      </c>
      <c r="J9211" s="11" t="str">
        <f t="shared" si="860"/>
        <v>East</v>
      </c>
      <c r="K9211" s="11" t="str">
        <f t="shared" si="861"/>
        <v>2010s</v>
      </c>
      <c r="L9211" s="11" t="str">
        <f t="shared" si="862"/>
        <v>Cereal</v>
      </c>
      <c r="M9211" s="18">
        <f t="shared" si="863"/>
        <v>0.20889782608695651</v>
      </c>
    </row>
    <row r="9212" spans="1:13">
      <c r="A9212" s="4">
        <v>2010</v>
      </c>
      <c r="B9212" s="5" t="s">
        <v>313</v>
      </c>
      <c r="C9212" s="5" t="s">
        <v>328</v>
      </c>
      <c r="D9212" s="5" t="s">
        <v>17</v>
      </c>
      <c r="E9212" s="5">
        <v>470</v>
      </c>
      <c r="F9212" s="6">
        <v>872.34</v>
      </c>
      <c r="H9212" s="15" t="str">
        <f t="shared" si="858"/>
        <v>Low</v>
      </c>
      <c r="I9212" s="11" t="str">
        <f t="shared" si="859"/>
        <v>Small</v>
      </c>
      <c r="J9212" s="11" t="str">
        <f t="shared" si="860"/>
        <v>East</v>
      </c>
      <c r="K9212" s="11" t="str">
        <f t="shared" si="861"/>
        <v>2010s</v>
      </c>
      <c r="L9212" s="11" t="str">
        <f t="shared" si="862"/>
        <v>Pulse</v>
      </c>
      <c r="M9212" s="18">
        <f t="shared" si="863"/>
        <v>1.8560425531914895</v>
      </c>
    </row>
    <row r="9213" spans="1:13">
      <c r="A9213" s="4">
        <v>2011</v>
      </c>
      <c r="B9213" s="5" t="s">
        <v>313</v>
      </c>
      <c r="C9213" s="5" t="s">
        <v>328</v>
      </c>
      <c r="D9213" s="5" t="s">
        <v>15</v>
      </c>
      <c r="E9213" s="5">
        <v>418080</v>
      </c>
      <c r="F9213" s="6">
        <v>2643.87</v>
      </c>
      <c r="H9213" s="15" t="str">
        <f t="shared" si="858"/>
        <v>Medium</v>
      </c>
      <c r="I9213" s="11" t="str">
        <f t="shared" si="859"/>
        <v>Large</v>
      </c>
      <c r="J9213" s="11" t="str">
        <f t="shared" si="860"/>
        <v>East</v>
      </c>
      <c r="K9213" s="11" t="str">
        <f t="shared" si="861"/>
        <v>2010s</v>
      </c>
      <c r="L9213" s="11" t="str">
        <f t="shared" si="862"/>
        <v>Cereal</v>
      </c>
      <c r="M9213" s="18">
        <f t="shared" si="863"/>
        <v>6.3238375430539609E-3</v>
      </c>
    </row>
    <row r="9214" spans="1:13">
      <c r="A9214" s="4">
        <v>2011</v>
      </c>
      <c r="B9214" s="5" t="s">
        <v>313</v>
      </c>
      <c r="C9214" s="5" t="s">
        <v>328</v>
      </c>
      <c r="D9214" s="5" t="s">
        <v>16</v>
      </c>
      <c r="E9214" s="5">
        <v>30270</v>
      </c>
      <c r="F9214" s="6">
        <v>5567.56</v>
      </c>
      <c r="H9214" s="15" t="str">
        <f t="shared" si="858"/>
        <v>High</v>
      </c>
      <c r="I9214" s="11" t="str">
        <f t="shared" si="859"/>
        <v>Large</v>
      </c>
      <c r="J9214" s="11" t="str">
        <f t="shared" si="860"/>
        <v>East</v>
      </c>
      <c r="K9214" s="11" t="str">
        <f t="shared" si="861"/>
        <v>2010s</v>
      </c>
      <c r="L9214" s="11" t="str">
        <f t="shared" si="862"/>
        <v>Cereal</v>
      </c>
      <c r="M9214" s="18">
        <f t="shared" si="863"/>
        <v>0.18392996366038983</v>
      </c>
    </row>
    <row r="9215" spans="1:13">
      <c r="A9215" s="4">
        <v>2011</v>
      </c>
      <c r="B9215" s="5" t="s">
        <v>313</v>
      </c>
      <c r="C9215" s="5" t="s">
        <v>328</v>
      </c>
      <c r="D9215" s="5" t="s">
        <v>17</v>
      </c>
      <c r="E9215" s="5">
        <v>50</v>
      </c>
      <c r="F9215" s="6">
        <v>1200</v>
      </c>
      <c r="H9215" s="15" t="str">
        <f t="shared" si="858"/>
        <v>Medium</v>
      </c>
      <c r="I9215" s="11" t="str">
        <f t="shared" si="859"/>
        <v>Small</v>
      </c>
      <c r="J9215" s="11" t="str">
        <f t="shared" si="860"/>
        <v>East</v>
      </c>
      <c r="K9215" s="11" t="str">
        <f t="shared" si="861"/>
        <v>2010s</v>
      </c>
      <c r="L9215" s="11" t="str">
        <f t="shared" si="862"/>
        <v>Pulse</v>
      </c>
      <c r="M9215" s="18">
        <f t="shared" si="863"/>
        <v>24</v>
      </c>
    </row>
    <row r="9216" spans="1:13">
      <c r="A9216" s="4">
        <v>2012</v>
      </c>
      <c r="B9216" s="5" t="s">
        <v>313</v>
      </c>
      <c r="C9216" s="5" t="s">
        <v>328</v>
      </c>
      <c r="D9216" s="5" t="s">
        <v>15</v>
      </c>
      <c r="E9216" s="5">
        <v>408210</v>
      </c>
      <c r="F9216" s="6">
        <v>2656.7</v>
      </c>
      <c r="H9216" s="15" t="str">
        <f t="shared" si="858"/>
        <v>Medium</v>
      </c>
      <c r="I9216" s="11" t="str">
        <f t="shared" si="859"/>
        <v>Large</v>
      </c>
      <c r="J9216" s="11" t="str">
        <f t="shared" si="860"/>
        <v>East</v>
      </c>
      <c r="K9216" s="11" t="str">
        <f t="shared" si="861"/>
        <v>2010s</v>
      </c>
      <c r="L9216" s="11" t="str">
        <f t="shared" si="862"/>
        <v>Cereal</v>
      </c>
      <c r="M9216" s="18">
        <f t="shared" si="863"/>
        <v>6.5081698145562326E-3</v>
      </c>
    </row>
    <row r="9217" spans="1:13">
      <c r="A9217" s="4">
        <v>2012</v>
      </c>
      <c r="B9217" s="5" t="s">
        <v>313</v>
      </c>
      <c r="C9217" s="5" t="s">
        <v>328</v>
      </c>
      <c r="D9217" s="5" t="s">
        <v>16</v>
      </c>
      <c r="E9217" s="5">
        <v>43700</v>
      </c>
      <c r="F9217" s="6">
        <v>5193.59</v>
      </c>
      <c r="H9217" s="15" t="str">
        <f t="shared" si="858"/>
        <v>High</v>
      </c>
      <c r="I9217" s="11" t="str">
        <f t="shared" si="859"/>
        <v>Large</v>
      </c>
      <c r="J9217" s="11" t="str">
        <f t="shared" si="860"/>
        <v>East</v>
      </c>
      <c r="K9217" s="11" t="str">
        <f t="shared" si="861"/>
        <v>2010s</v>
      </c>
      <c r="L9217" s="11" t="str">
        <f t="shared" si="862"/>
        <v>Cereal</v>
      </c>
      <c r="M9217" s="18">
        <f t="shared" si="863"/>
        <v>0.11884645308924485</v>
      </c>
    </row>
    <row r="9218" spans="1:13">
      <c r="A9218" s="4">
        <v>2012</v>
      </c>
      <c r="B9218" s="5" t="s">
        <v>313</v>
      </c>
      <c r="C9218" s="5" t="s">
        <v>328</v>
      </c>
      <c r="D9218" s="5" t="s">
        <v>17</v>
      </c>
      <c r="E9218" s="5">
        <v>20</v>
      </c>
      <c r="F9218" s="6">
        <v>1500</v>
      </c>
      <c r="H9218" s="15" t="str">
        <f t="shared" si="858"/>
        <v>Medium</v>
      </c>
      <c r="I9218" s="11" t="str">
        <f t="shared" si="859"/>
        <v>Small</v>
      </c>
      <c r="J9218" s="11" t="str">
        <f t="shared" si="860"/>
        <v>East</v>
      </c>
      <c r="K9218" s="11" t="str">
        <f t="shared" si="861"/>
        <v>2010s</v>
      </c>
      <c r="L9218" s="11" t="str">
        <f t="shared" si="862"/>
        <v>Pulse</v>
      </c>
      <c r="M9218" s="18">
        <f t="shared" si="863"/>
        <v>75</v>
      </c>
    </row>
    <row r="9219" spans="1:13">
      <c r="A9219" s="4">
        <v>2013</v>
      </c>
      <c r="B9219" s="5" t="s">
        <v>313</v>
      </c>
      <c r="C9219" s="5" t="s">
        <v>328</v>
      </c>
      <c r="D9219" s="5" t="s">
        <v>15</v>
      </c>
      <c r="E9219" s="5">
        <v>407780</v>
      </c>
      <c r="F9219" s="6">
        <v>2623.38</v>
      </c>
      <c r="H9219" s="15" t="str">
        <f t="shared" ref="H9219:H9282" si="864">IF(F9219&lt;1000,"Low",IF(F9219&lt;3000,"Medium","High"))</f>
        <v>Medium</v>
      </c>
      <c r="I9219" s="11" t="str">
        <f t="shared" ref="I9219:I9282" si="865">IF(E9219&lt;1000,"Small",IF(E9219&lt;5000,"Medium","Large"))</f>
        <v>Large</v>
      </c>
      <c r="J9219" s="11" t="str">
        <f t="shared" ref="J9219:J9282" si="866">IF(OR(B9219="Punjab",B9219="Haryana",B9219="Himachal Pradesh",B9219="Jammu and Kashmir",B9219="Uttarakhand",B9219="Delhi",B9219="Chandigarh"),"North",IF(OR(B9219="Tamil Nadu",B9219="Karnataka",B9219="Kerala",B9219="Andhra Pradesh",B9219="Telangana"),"South",IF(OR(B9219="Maharashtra",B9219="Gujarat",B9219="Goa",B9219="Rajasthan"),"West",IF(OR(B9219="West Bengal",B9219="Bihar",B9219="Jharkhand",B9219="Odisha",B9219="Assam",B9219="Sikkim",B9219="Arunachal Pradesh",B9219="Manipur",B9219="Meghalaya",B9219="Mizoram",B9219="Nagaland",B9219="Tripura"),"East","Central"))))</f>
        <v>East</v>
      </c>
      <c r="K9219" s="11" t="str">
        <f t="shared" ref="K9219:K9282" si="867">LEFT(A9219,3)&amp;"0s"</f>
        <v>2010s</v>
      </c>
      <c r="L9219" s="11" t="str">
        <f t="shared" ref="L9219:L9282" si="868">IF(D9219="Rice","Cereal",IF(D9219="Maize","Cereal",IF(D9219="Chickpea","Pulse",IF(D9219="Cotton","Fiber","Other"))))</f>
        <v>Cereal</v>
      </c>
      <c r="M9219" s="18">
        <f t="shared" ref="M9219:M9282" si="869">F9219/E9219</f>
        <v>6.4333218892540095E-3</v>
      </c>
    </row>
    <row r="9220" spans="1:13">
      <c r="A9220" s="4">
        <v>2013</v>
      </c>
      <c r="B9220" s="5" t="s">
        <v>313</v>
      </c>
      <c r="C9220" s="5" t="s">
        <v>328</v>
      </c>
      <c r="D9220" s="5" t="s">
        <v>16</v>
      </c>
      <c r="E9220" s="5">
        <v>58290</v>
      </c>
      <c r="F9220" s="6">
        <v>5477.1</v>
      </c>
      <c r="H9220" s="15" t="str">
        <f t="shared" si="864"/>
        <v>High</v>
      </c>
      <c r="I9220" s="11" t="str">
        <f t="shared" si="865"/>
        <v>Large</v>
      </c>
      <c r="J9220" s="11" t="str">
        <f t="shared" si="866"/>
        <v>East</v>
      </c>
      <c r="K9220" s="11" t="str">
        <f t="shared" si="867"/>
        <v>2010s</v>
      </c>
      <c r="L9220" s="11" t="str">
        <f t="shared" si="868"/>
        <v>Cereal</v>
      </c>
      <c r="M9220" s="18">
        <f t="shared" si="869"/>
        <v>9.3962943901183746E-2</v>
      </c>
    </row>
    <row r="9221" spans="1:13">
      <c r="A9221" s="4">
        <v>2014</v>
      </c>
      <c r="B9221" s="5" t="s">
        <v>313</v>
      </c>
      <c r="C9221" s="5" t="s">
        <v>328</v>
      </c>
      <c r="D9221" s="5" t="s">
        <v>15</v>
      </c>
      <c r="E9221" s="5">
        <v>399610</v>
      </c>
      <c r="F9221" s="6">
        <v>2804.31</v>
      </c>
      <c r="H9221" s="15" t="str">
        <f t="shared" si="864"/>
        <v>Medium</v>
      </c>
      <c r="I9221" s="11" t="str">
        <f t="shared" si="865"/>
        <v>Large</v>
      </c>
      <c r="J9221" s="11" t="str">
        <f t="shared" si="866"/>
        <v>East</v>
      </c>
      <c r="K9221" s="11" t="str">
        <f t="shared" si="867"/>
        <v>2010s</v>
      </c>
      <c r="L9221" s="11" t="str">
        <f t="shared" si="868"/>
        <v>Cereal</v>
      </c>
      <c r="M9221" s="18">
        <f t="shared" si="869"/>
        <v>7.0176171767473289E-3</v>
      </c>
    </row>
    <row r="9222" spans="1:13">
      <c r="A9222" s="4">
        <v>2014</v>
      </c>
      <c r="B9222" s="5" t="s">
        <v>313</v>
      </c>
      <c r="C9222" s="5" t="s">
        <v>328</v>
      </c>
      <c r="D9222" s="5" t="s">
        <v>16</v>
      </c>
      <c r="E9222" s="5">
        <v>61620</v>
      </c>
      <c r="F9222" s="6">
        <v>5526.45</v>
      </c>
      <c r="H9222" s="15" t="str">
        <f t="shared" si="864"/>
        <v>High</v>
      </c>
      <c r="I9222" s="11" t="str">
        <f t="shared" si="865"/>
        <v>Large</v>
      </c>
      <c r="J9222" s="11" t="str">
        <f t="shared" si="866"/>
        <v>East</v>
      </c>
      <c r="K9222" s="11" t="str">
        <f t="shared" si="867"/>
        <v>2010s</v>
      </c>
      <c r="L9222" s="11" t="str">
        <f t="shared" si="868"/>
        <v>Cereal</v>
      </c>
      <c r="M9222" s="18">
        <f t="shared" si="869"/>
        <v>8.9685978578383632E-2</v>
      </c>
    </row>
    <row r="9223" spans="1:13">
      <c r="A9223" s="4">
        <v>2014</v>
      </c>
      <c r="B9223" s="5" t="s">
        <v>313</v>
      </c>
      <c r="C9223" s="5" t="s">
        <v>328</v>
      </c>
      <c r="D9223" s="5" t="s">
        <v>17</v>
      </c>
      <c r="E9223" s="5">
        <v>70</v>
      </c>
      <c r="F9223" s="6">
        <v>1000</v>
      </c>
      <c r="H9223" s="15" t="str">
        <f t="shared" si="864"/>
        <v>Medium</v>
      </c>
      <c r="I9223" s="11" t="str">
        <f t="shared" si="865"/>
        <v>Small</v>
      </c>
      <c r="J9223" s="11" t="str">
        <f t="shared" si="866"/>
        <v>East</v>
      </c>
      <c r="K9223" s="11" t="str">
        <f t="shared" si="867"/>
        <v>2010s</v>
      </c>
      <c r="L9223" s="11" t="str">
        <f t="shared" si="868"/>
        <v>Pulse</v>
      </c>
      <c r="M9223" s="18">
        <f t="shared" si="869"/>
        <v>14.285714285714286</v>
      </c>
    </row>
    <row r="9224" spans="1:13">
      <c r="A9224" s="4">
        <v>2015</v>
      </c>
      <c r="B9224" s="5" t="s">
        <v>313</v>
      </c>
      <c r="C9224" s="5" t="s">
        <v>328</v>
      </c>
      <c r="D9224" s="5" t="s">
        <v>15</v>
      </c>
      <c r="E9224" s="5">
        <v>414940</v>
      </c>
      <c r="F9224" s="6">
        <v>2880.01</v>
      </c>
      <c r="H9224" s="15" t="str">
        <f t="shared" si="864"/>
        <v>Medium</v>
      </c>
      <c r="I9224" s="11" t="str">
        <f t="shared" si="865"/>
        <v>Large</v>
      </c>
      <c r="J9224" s="11" t="str">
        <f t="shared" si="866"/>
        <v>East</v>
      </c>
      <c r="K9224" s="11" t="str">
        <f t="shared" si="867"/>
        <v>2010s</v>
      </c>
      <c r="L9224" s="11" t="str">
        <f t="shared" si="868"/>
        <v>Cereal</v>
      </c>
      <c r="M9224" s="18">
        <f t="shared" si="869"/>
        <v>6.9407866197522539E-3</v>
      </c>
    </row>
    <row r="9225" spans="1:13">
      <c r="A9225" s="4">
        <v>2015</v>
      </c>
      <c r="B9225" s="5" t="s">
        <v>313</v>
      </c>
      <c r="C9225" s="5" t="s">
        <v>328</v>
      </c>
      <c r="D9225" s="5" t="s">
        <v>16</v>
      </c>
      <c r="E9225" s="5">
        <v>61490</v>
      </c>
      <c r="F9225" s="6">
        <v>5605.3</v>
      </c>
      <c r="H9225" s="15" t="str">
        <f t="shared" si="864"/>
        <v>High</v>
      </c>
      <c r="I9225" s="11" t="str">
        <f t="shared" si="865"/>
        <v>Large</v>
      </c>
      <c r="J9225" s="11" t="str">
        <f t="shared" si="866"/>
        <v>East</v>
      </c>
      <c r="K9225" s="11" t="str">
        <f t="shared" si="867"/>
        <v>2010s</v>
      </c>
      <c r="L9225" s="11" t="str">
        <f t="shared" si="868"/>
        <v>Cereal</v>
      </c>
      <c r="M9225" s="18">
        <f t="shared" si="869"/>
        <v>9.1157911855586277E-2</v>
      </c>
    </row>
    <row r="9226" spans="1:13">
      <c r="A9226" s="4">
        <v>2015</v>
      </c>
      <c r="B9226" s="5" t="s">
        <v>313</v>
      </c>
      <c r="C9226" s="5" t="s">
        <v>328</v>
      </c>
      <c r="D9226" s="5" t="s">
        <v>17</v>
      </c>
      <c r="E9226" s="5">
        <v>70</v>
      </c>
      <c r="F9226" s="6">
        <v>1142.8599999999999</v>
      </c>
      <c r="H9226" s="15" t="str">
        <f t="shared" si="864"/>
        <v>Medium</v>
      </c>
      <c r="I9226" s="11" t="str">
        <f t="shared" si="865"/>
        <v>Small</v>
      </c>
      <c r="J9226" s="11" t="str">
        <f t="shared" si="866"/>
        <v>East</v>
      </c>
      <c r="K9226" s="11" t="str">
        <f t="shared" si="867"/>
        <v>2010s</v>
      </c>
      <c r="L9226" s="11" t="str">
        <f t="shared" si="868"/>
        <v>Pulse</v>
      </c>
      <c r="M9226" s="18">
        <f t="shared" si="869"/>
        <v>16.326571428571427</v>
      </c>
    </row>
    <row r="9227" spans="1:13">
      <c r="A9227" s="4">
        <v>2016</v>
      </c>
      <c r="B9227" s="5" t="s">
        <v>313</v>
      </c>
      <c r="C9227" s="5" t="s">
        <v>328</v>
      </c>
      <c r="D9227" s="5" t="s">
        <v>15</v>
      </c>
      <c r="E9227" s="5">
        <v>402750</v>
      </c>
      <c r="F9227" s="6">
        <v>2834.93</v>
      </c>
      <c r="H9227" s="15" t="str">
        <f t="shared" si="864"/>
        <v>Medium</v>
      </c>
      <c r="I9227" s="11" t="str">
        <f t="shared" si="865"/>
        <v>Large</v>
      </c>
      <c r="J9227" s="11" t="str">
        <f t="shared" si="866"/>
        <v>East</v>
      </c>
      <c r="K9227" s="11" t="str">
        <f t="shared" si="867"/>
        <v>2010s</v>
      </c>
      <c r="L9227" s="11" t="str">
        <f t="shared" si="868"/>
        <v>Cereal</v>
      </c>
      <c r="M9227" s="18">
        <f t="shared" si="869"/>
        <v>7.0389323401613899E-3</v>
      </c>
    </row>
    <row r="9228" spans="1:13">
      <c r="A9228" s="4">
        <v>2016</v>
      </c>
      <c r="B9228" s="5" t="s">
        <v>313</v>
      </c>
      <c r="C9228" s="5" t="s">
        <v>328</v>
      </c>
      <c r="D9228" s="5" t="s">
        <v>16</v>
      </c>
      <c r="E9228" s="5">
        <v>58950</v>
      </c>
      <c r="F9228" s="6">
        <v>5757.67</v>
      </c>
      <c r="H9228" s="15" t="str">
        <f t="shared" si="864"/>
        <v>High</v>
      </c>
      <c r="I9228" s="11" t="str">
        <f t="shared" si="865"/>
        <v>Large</v>
      </c>
      <c r="J9228" s="11" t="str">
        <f t="shared" si="866"/>
        <v>East</v>
      </c>
      <c r="K9228" s="11" t="str">
        <f t="shared" si="867"/>
        <v>2010s</v>
      </c>
      <c r="L9228" s="11" t="str">
        <f t="shared" si="868"/>
        <v>Cereal</v>
      </c>
      <c r="M9228" s="18">
        <f t="shared" si="869"/>
        <v>9.7670398642917725E-2</v>
      </c>
    </row>
    <row r="9229" spans="1:13">
      <c r="A9229" s="4">
        <v>2016</v>
      </c>
      <c r="B9229" s="5" t="s">
        <v>313</v>
      </c>
      <c r="C9229" s="5" t="s">
        <v>328</v>
      </c>
      <c r="D9229" s="5" t="s">
        <v>17</v>
      </c>
      <c r="E9229" s="5">
        <v>120</v>
      </c>
      <c r="F9229" s="6">
        <v>923.08</v>
      </c>
      <c r="H9229" s="15" t="str">
        <f t="shared" si="864"/>
        <v>Low</v>
      </c>
      <c r="I9229" s="11" t="str">
        <f t="shared" si="865"/>
        <v>Small</v>
      </c>
      <c r="J9229" s="11" t="str">
        <f t="shared" si="866"/>
        <v>East</v>
      </c>
      <c r="K9229" s="11" t="str">
        <f t="shared" si="867"/>
        <v>2010s</v>
      </c>
      <c r="L9229" s="11" t="str">
        <f t="shared" si="868"/>
        <v>Pulse</v>
      </c>
      <c r="M9229" s="18">
        <f t="shared" si="869"/>
        <v>7.6923333333333339</v>
      </c>
    </row>
    <row r="9230" spans="1:13">
      <c r="A9230" s="4">
        <v>2017</v>
      </c>
      <c r="B9230" s="5" t="s">
        <v>313</v>
      </c>
      <c r="C9230" s="5" t="s">
        <v>328</v>
      </c>
      <c r="D9230" s="5" t="s">
        <v>15</v>
      </c>
      <c r="E9230" s="5">
        <v>417970</v>
      </c>
      <c r="F9230" s="6">
        <v>2589.08</v>
      </c>
      <c r="H9230" s="15" t="str">
        <f t="shared" si="864"/>
        <v>Medium</v>
      </c>
      <c r="I9230" s="11" t="str">
        <f t="shared" si="865"/>
        <v>Large</v>
      </c>
      <c r="J9230" s="11" t="str">
        <f t="shared" si="866"/>
        <v>East</v>
      </c>
      <c r="K9230" s="11" t="str">
        <f t="shared" si="867"/>
        <v>2010s</v>
      </c>
      <c r="L9230" s="11" t="str">
        <f t="shared" si="868"/>
        <v>Cereal</v>
      </c>
      <c r="M9230" s="18">
        <f t="shared" si="869"/>
        <v>6.1944158671675001E-3</v>
      </c>
    </row>
    <row r="9231" spans="1:13">
      <c r="A9231" s="4">
        <v>2017</v>
      </c>
      <c r="B9231" s="5" t="s">
        <v>313</v>
      </c>
      <c r="C9231" s="5" t="s">
        <v>328</v>
      </c>
      <c r="D9231" s="5" t="s">
        <v>16</v>
      </c>
      <c r="E9231" s="5">
        <v>82960</v>
      </c>
      <c r="F9231" s="6">
        <v>7818.75</v>
      </c>
      <c r="H9231" s="15" t="str">
        <f t="shared" si="864"/>
        <v>High</v>
      </c>
      <c r="I9231" s="11" t="str">
        <f t="shared" si="865"/>
        <v>Large</v>
      </c>
      <c r="J9231" s="11" t="str">
        <f t="shared" si="866"/>
        <v>East</v>
      </c>
      <c r="K9231" s="11" t="str">
        <f t="shared" si="867"/>
        <v>2010s</v>
      </c>
      <c r="L9231" s="11" t="str">
        <f t="shared" si="868"/>
        <v>Cereal</v>
      </c>
      <c r="M9231" s="18">
        <f t="shared" si="869"/>
        <v>9.424722757955642E-2</v>
      </c>
    </row>
    <row r="9232" spans="1:13">
      <c r="A9232" s="4">
        <v>2017</v>
      </c>
      <c r="B9232" s="5" t="s">
        <v>313</v>
      </c>
      <c r="C9232" s="5" t="s">
        <v>328</v>
      </c>
      <c r="D9232" s="5" t="s">
        <v>17</v>
      </c>
      <c r="E9232" s="5">
        <v>740</v>
      </c>
      <c r="F9232" s="6">
        <v>1471.62</v>
      </c>
      <c r="H9232" s="15" t="str">
        <f t="shared" si="864"/>
        <v>Medium</v>
      </c>
      <c r="I9232" s="11" t="str">
        <f t="shared" si="865"/>
        <v>Small</v>
      </c>
      <c r="J9232" s="11" t="str">
        <f t="shared" si="866"/>
        <v>East</v>
      </c>
      <c r="K9232" s="11" t="str">
        <f t="shared" si="867"/>
        <v>2010s</v>
      </c>
      <c r="L9232" s="11" t="str">
        <f t="shared" si="868"/>
        <v>Pulse</v>
      </c>
      <c r="M9232" s="18">
        <f t="shared" si="869"/>
        <v>1.9886756756756756</v>
      </c>
    </row>
    <row r="9233" spans="1:13">
      <c r="A9233" s="4">
        <v>2008</v>
      </c>
      <c r="B9233" s="5" t="s">
        <v>329</v>
      </c>
      <c r="C9233" s="5" t="s">
        <v>330</v>
      </c>
      <c r="D9233" s="5" t="s">
        <v>15</v>
      </c>
      <c r="E9233" s="5">
        <v>459260</v>
      </c>
      <c r="F9233" s="6">
        <v>1531.83</v>
      </c>
      <c r="H9233" s="15" t="str">
        <f t="shared" si="864"/>
        <v>Medium</v>
      </c>
      <c r="I9233" s="11" t="str">
        <f t="shared" si="865"/>
        <v>Large</v>
      </c>
      <c r="J9233" s="11" t="str">
        <f t="shared" si="866"/>
        <v>East</v>
      </c>
      <c r="K9233" s="11" t="str">
        <f t="shared" si="867"/>
        <v>2000s</v>
      </c>
      <c r="L9233" s="11" t="str">
        <f t="shared" si="868"/>
        <v>Cereal</v>
      </c>
      <c r="M9233" s="18">
        <f t="shared" si="869"/>
        <v>3.3354309105953052E-3</v>
      </c>
    </row>
    <row r="9234" spans="1:13">
      <c r="A9234" s="4">
        <v>2008</v>
      </c>
      <c r="B9234" s="5" t="s">
        <v>329</v>
      </c>
      <c r="C9234" s="5" t="s">
        <v>330</v>
      </c>
      <c r="D9234" s="5" t="s">
        <v>16</v>
      </c>
      <c r="E9234" s="5">
        <v>26700</v>
      </c>
      <c r="F9234" s="6">
        <v>2493.63</v>
      </c>
      <c r="H9234" s="15" t="str">
        <f t="shared" si="864"/>
        <v>Medium</v>
      </c>
      <c r="I9234" s="11" t="str">
        <f t="shared" si="865"/>
        <v>Large</v>
      </c>
      <c r="J9234" s="11" t="str">
        <f t="shared" si="866"/>
        <v>East</v>
      </c>
      <c r="K9234" s="11" t="str">
        <f t="shared" si="867"/>
        <v>2000s</v>
      </c>
      <c r="L9234" s="11" t="str">
        <f t="shared" si="868"/>
        <v>Cereal</v>
      </c>
      <c r="M9234" s="18">
        <f t="shared" si="869"/>
        <v>9.3394382022471911E-2</v>
      </c>
    </row>
    <row r="9235" spans="1:13">
      <c r="A9235" s="4">
        <v>2008</v>
      </c>
      <c r="B9235" s="5" t="s">
        <v>329</v>
      </c>
      <c r="C9235" s="5" t="s">
        <v>330</v>
      </c>
      <c r="D9235" s="5" t="s">
        <v>17</v>
      </c>
      <c r="E9235" s="5">
        <v>100</v>
      </c>
      <c r="F9235" s="6">
        <v>1200</v>
      </c>
      <c r="H9235" s="15" t="str">
        <f t="shared" si="864"/>
        <v>Medium</v>
      </c>
      <c r="I9235" s="11" t="str">
        <f t="shared" si="865"/>
        <v>Small</v>
      </c>
      <c r="J9235" s="11" t="str">
        <f t="shared" si="866"/>
        <v>East</v>
      </c>
      <c r="K9235" s="11" t="str">
        <f t="shared" si="867"/>
        <v>2000s</v>
      </c>
      <c r="L9235" s="11" t="str">
        <f t="shared" si="868"/>
        <v>Pulse</v>
      </c>
      <c r="M9235" s="18">
        <f t="shared" si="869"/>
        <v>12</v>
      </c>
    </row>
    <row r="9236" spans="1:13">
      <c r="A9236" s="4">
        <v>2009</v>
      </c>
      <c r="B9236" s="5" t="s">
        <v>329</v>
      </c>
      <c r="C9236" s="5" t="s">
        <v>330</v>
      </c>
      <c r="D9236" s="5" t="s">
        <v>15</v>
      </c>
      <c r="E9236" s="5">
        <v>447250</v>
      </c>
      <c r="F9236" s="6">
        <v>882.59</v>
      </c>
      <c r="H9236" s="15" t="str">
        <f t="shared" si="864"/>
        <v>Low</v>
      </c>
      <c r="I9236" s="11" t="str">
        <f t="shared" si="865"/>
        <v>Large</v>
      </c>
      <c r="J9236" s="11" t="str">
        <f t="shared" si="866"/>
        <v>East</v>
      </c>
      <c r="K9236" s="11" t="str">
        <f t="shared" si="867"/>
        <v>2000s</v>
      </c>
      <c r="L9236" s="11" t="str">
        <f t="shared" si="868"/>
        <v>Cereal</v>
      </c>
      <c r="M9236" s="18">
        <f t="shared" si="869"/>
        <v>1.9733705980994969E-3</v>
      </c>
    </row>
    <row r="9237" spans="1:13">
      <c r="A9237" s="4">
        <v>2009</v>
      </c>
      <c r="B9237" s="5" t="s">
        <v>329</v>
      </c>
      <c r="C9237" s="5" t="s">
        <v>330</v>
      </c>
      <c r="D9237" s="5" t="s">
        <v>16</v>
      </c>
      <c r="E9237" s="5">
        <v>79870</v>
      </c>
      <c r="F9237" s="6">
        <v>2367.2199999999998</v>
      </c>
      <c r="H9237" s="15" t="str">
        <f t="shared" si="864"/>
        <v>Medium</v>
      </c>
      <c r="I9237" s="11" t="str">
        <f t="shared" si="865"/>
        <v>Large</v>
      </c>
      <c r="J9237" s="11" t="str">
        <f t="shared" si="866"/>
        <v>East</v>
      </c>
      <c r="K9237" s="11" t="str">
        <f t="shared" si="867"/>
        <v>2000s</v>
      </c>
      <c r="L9237" s="11" t="str">
        <f t="shared" si="868"/>
        <v>Cereal</v>
      </c>
      <c r="M9237" s="18">
        <f t="shared" si="869"/>
        <v>2.9638412420182794E-2</v>
      </c>
    </row>
    <row r="9238" spans="1:13">
      <c r="A9238" s="4">
        <v>2009</v>
      </c>
      <c r="B9238" s="5" t="s">
        <v>329</v>
      </c>
      <c r="C9238" s="5" t="s">
        <v>330</v>
      </c>
      <c r="D9238" s="5" t="s">
        <v>17</v>
      </c>
      <c r="E9238" s="5">
        <v>220</v>
      </c>
      <c r="F9238" s="6">
        <v>1000</v>
      </c>
      <c r="H9238" s="15" t="str">
        <f t="shared" si="864"/>
        <v>Medium</v>
      </c>
      <c r="I9238" s="11" t="str">
        <f t="shared" si="865"/>
        <v>Small</v>
      </c>
      <c r="J9238" s="11" t="str">
        <f t="shared" si="866"/>
        <v>East</v>
      </c>
      <c r="K9238" s="11" t="str">
        <f t="shared" si="867"/>
        <v>2000s</v>
      </c>
      <c r="L9238" s="11" t="str">
        <f t="shared" si="868"/>
        <v>Pulse</v>
      </c>
      <c r="M9238" s="18">
        <f t="shared" si="869"/>
        <v>4.5454545454545459</v>
      </c>
    </row>
    <row r="9239" spans="1:13">
      <c r="A9239" s="4">
        <v>2010</v>
      </c>
      <c r="B9239" s="5" t="s">
        <v>329</v>
      </c>
      <c r="C9239" s="5" t="s">
        <v>330</v>
      </c>
      <c r="D9239" s="5" t="s">
        <v>15</v>
      </c>
      <c r="E9239" s="5">
        <v>338320</v>
      </c>
      <c r="F9239" s="6">
        <v>897.73</v>
      </c>
      <c r="H9239" s="15" t="str">
        <f t="shared" si="864"/>
        <v>Low</v>
      </c>
      <c r="I9239" s="11" t="str">
        <f t="shared" si="865"/>
        <v>Large</v>
      </c>
      <c r="J9239" s="11" t="str">
        <f t="shared" si="866"/>
        <v>East</v>
      </c>
      <c r="K9239" s="11" t="str">
        <f t="shared" si="867"/>
        <v>2010s</v>
      </c>
      <c r="L9239" s="11" t="str">
        <f t="shared" si="868"/>
        <v>Cereal</v>
      </c>
      <c r="M9239" s="18">
        <f t="shared" si="869"/>
        <v>2.6534937337432019E-3</v>
      </c>
    </row>
    <row r="9240" spans="1:13">
      <c r="A9240" s="4">
        <v>2010</v>
      </c>
      <c r="B9240" s="5" t="s">
        <v>329</v>
      </c>
      <c r="C9240" s="5" t="s">
        <v>330</v>
      </c>
      <c r="D9240" s="5" t="s">
        <v>16</v>
      </c>
      <c r="E9240" s="5">
        <v>69220</v>
      </c>
      <c r="F9240" s="6">
        <v>2798.18</v>
      </c>
      <c r="H9240" s="15" t="str">
        <f t="shared" si="864"/>
        <v>Medium</v>
      </c>
      <c r="I9240" s="11" t="str">
        <f t="shared" si="865"/>
        <v>Large</v>
      </c>
      <c r="J9240" s="11" t="str">
        <f t="shared" si="866"/>
        <v>East</v>
      </c>
      <c r="K9240" s="11" t="str">
        <f t="shared" si="867"/>
        <v>2010s</v>
      </c>
      <c r="L9240" s="11" t="str">
        <f t="shared" si="868"/>
        <v>Cereal</v>
      </c>
      <c r="M9240" s="18">
        <f t="shared" si="869"/>
        <v>4.0424443802369252E-2</v>
      </c>
    </row>
    <row r="9241" spans="1:13">
      <c r="A9241" s="4">
        <v>2010</v>
      </c>
      <c r="B9241" s="5" t="s">
        <v>329</v>
      </c>
      <c r="C9241" s="5" t="s">
        <v>330</v>
      </c>
      <c r="D9241" s="5" t="s">
        <v>17</v>
      </c>
      <c r="E9241" s="5">
        <v>110</v>
      </c>
      <c r="F9241" s="6">
        <v>1000</v>
      </c>
      <c r="H9241" s="15" t="str">
        <f t="shared" si="864"/>
        <v>Medium</v>
      </c>
      <c r="I9241" s="11" t="str">
        <f t="shared" si="865"/>
        <v>Small</v>
      </c>
      <c r="J9241" s="11" t="str">
        <f t="shared" si="866"/>
        <v>East</v>
      </c>
      <c r="K9241" s="11" t="str">
        <f t="shared" si="867"/>
        <v>2010s</v>
      </c>
      <c r="L9241" s="11" t="str">
        <f t="shared" si="868"/>
        <v>Pulse</v>
      </c>
      <c r="M9241" s="18">
        <f t="shared" si="869"/>
        <v>9.0909090909090917</v>
      </c>
    </row>
    <row r="9242" spans="1:13">
      <c r="A9242" s="4">
        <v>2011</v>
      </c>
      <c r="B9242" s="5" t="s">
        <v>329</v>
      </c>
      <c r="C9242" s="5" t="s">
        <v>330</v>
      </c>
      <c r="D9242" s="5" t="s">
        <v>15</v>
      </c>
      <c r="E9242" s="5">
        <v>437790</v>
      </c>
      <c r="F9242" s="6">
        <v>2058.8200000000002</v>
      </c>
      <c r="H9242" s="15" t="str">
        <f t="shared" si="864"/>
        <v>Medium</v>
      </c>
      <c r="I9242" s="11" t="str">
        <f t="shared" si="865"/>
        <v>Large</v>
      </c>
      <c r="J9242" s="11" t="str">
        <f t="shared" si="866"/>
        <v>East</v>
      </c>
      <c r="K9242" s="11" t="str">
        <f t="shared" si="867"/>
        <v>2010s</v>
      </c>
      <c r="L9242" s="11" t="str">
        <f t="shared" si="868"/>
        <v>Cereal</v>
      </c>
      <c r="M9242" s="18">
        <f t="shared" si="869"/>
        <v>4.7027570296260769E-3</v>
      </c>
    </row>
    <row r="9243" spans="1:13">
      <c r="A9243" s="4">
        <v>2011</v>
      </c>
      <c r="B9243" s="5" t="s">
        <v>329</v>
      </c>
      <c r="C9243" s="5" t="s">
        <v>330</v>
      </c>
      <c r="D9243" s="5" t="s">
        <v>16</v>
      </c>
      <c r="E9243" s="5">
        <v>104810</v>
      </c>
      <c r="F9243" s="6">
        <v>4697.07</v>
      </c>
      <c r="H9243" s="15" t="str">
        <f t="shared" si="864"/>
        <v>High</v>
      </c>
      <c r="I9243" s="11" t="str">
        <f t="shared" si="865"/>
        <v>Large</v>
      </c>
      <c r="J9243" s="11" t="str">
        <f t="shared" si="866"/>
        <v>East</v>
      </c>
      <c r="K9243" s="11" t="str">
        <f t="shared" si="867"/>
        <v>2010s</v>
      </c>
      <c r="L9243" s="11" t="str">
        <f t="shared" si="868"/>
        <v>Cereal</v>
      </c>
      <c r="M9243" s="18">
        <f t="shared" si="869"/>
        <v>4.4815093979582096E-2</v>
      </c>
    </row>
    <row r="9244" spans="1:13">
      <c r="A9244" s="4">
        <v>2011</v>
      </c>
      <c r="B9244" s="5" t="s">
        <v>329</v>
      </c>
      <c r="C9244" s="5" t="s">
        <v>330</v>
      </c>
      <c r="D9244" s="5" t="s">
        <v>17</v>
      </c>
      <c r="E9244" s="5">
        <v>40</v>
      </c>
      <c r="F9244" s="6">
        <v>1000</v>
      </c>
      <c r="H9244" s="15" t="str">
        <f t="shared" si="864"/>
        <v>Medium</v>
      </c>
      <c r="I9244" s="11" t="str">
        <f t="shared" si="865"/>
        <v>Small</v>
      </c>
      <c r="J9244" s="11" t="str">
        <f t="shared" si="866"/>
        <v>East</v>
      </c>
      <c r="K9244" s="11" t="str">
        <f t="shared" si="867"/>
        <v>2010s</v>
      </c>
      <c r="L9244" s="11" t="str">
        <f t="shared" si="868"/>
        <v>Pulse</v>
      </c>
      <c r="M9244" s="18">
        <f t="shared" si="869"/>
        <v>25</v>
      </c>
    </row>
    <row r="9245" spans="1:13">
      <c r="A9245" s="4">
        <v>2012</v>
      </c>
      <c r="B9245" s="5" t="s">
        <v>329</v>
      </c>
      <c r="C9245" s="5" t="s">
        <v>330</v>
      </c>
      <c r="D9245" s="5" t="s">
        <v>15</v>
      </c>
      <c r="E9245" s="5">
        <v>421990</v>
      </c>
      <c r="F9245" s="6">
        <v>2095.2399999999998</v>
      </c>
      <c r="H9245" s="15" t="str">
        <f t="shared" si="864"/>
        <v>Medium</v>
      </c>
      <c r="I9245" s="11" t="str">
        <f t="shared" si="865"/>
        <v>Large</v>
      </c>
      <c r="J9245" s="11" t="str">
        <f t="shared" si="866"/>
        <v>East</v>
      </c>
      <c r="K9245" s="11" t="str">
        <f t="shared" si="867"/>
        <v>2010s</v>
      </c>
      <c r="L9245" s="11" t="str">
        <f t="shared" si="868"/>
        <v>Cereal</v>
      </c>
      <c r="M9245" s="18">
        <f t="shared" si="869"/>
        <v>4.9651413540605224E-3</v>
      </c>
    </row>
    <row r="9246" spans="1:13">
      <c r="A9246" s="4">
        <v>2012</v>
      </c>
      <c r="B9246" s="5" t="s">
        <v>329</v>
      </c>
      <c r="C9246" s="5" t="s">
        <v>330</v>
      </c>
      <c r="D9246" s="5" t="s">
        <v>16</v>
      </c>
      <c r="E9246" s="5">
        <v>101640</v>
      </c>
      <c r="F9246" s="6">
        <v>4577.33</v>
      </c>
      <c r="H9246" s="15" t="str">
        <f t="shared" si="864"/>
        <v>High</v>
      </c>
      <c r="I9246" s="11" t="str">
        <f t="shared" si="865"/>
        <v>Large</v>
      </c>
      <c r="J9246" s="11" t="str">
        <f t="shared" si="866"/>
        <v>East</v>
      </c>
      <c r="K9246" s="11" t="str">
        <f t="shared" si="867"/>
        <v>2010s</v>
      </c>
      <c r="L9246" s="11" t="str">
        <f t="shared" si="868"/>
        <v>Cereal</v>
      </c>
      <c r="M9246" s="18">
        <f t="shared" si="869"/>
        <v>4.5034730421094057E-2</v>
      </c>
    </row>
    <row r="9247" spans="1:13">
      <c r="A9247" s="4">
        <v>2012</v>
      </c>
      <c r="B9247" s="5" t="s">
        <v>329</v>
      </c>
      <c r="C9247" s="5" t="s">
        <v>330</v>
      </c>
      <c r="D9247" s="5" t="s">
        <v>17</v>
      </c>
      <c r="E9247" s="5">
        <v>30</v>
      </c>
      <c r="F9247" s="6">
        <v>1333.33</v>
      </c>
      <c r="H9247" s="15" t="str">
        <f t="shared" si="864"/>
        <v>Medium</v>
      </c>
      <c r="I9247" s="11" t="str">
        <f t="shared" si="865"/>
        <v>Small</v>
      </c>
      <c r="J9247" s="11" t="str">
        <f t="shared" si="866"/>
        <v>East</v>
      </c>
      <c r="K9247" s="11" t="str">
        <f t="shared" si="867"/>
        <v>2010s</v>
      </c>
      <c r="L9247" s="11" t="str">
        <f t="shared" si="868"/>
        <v>Pulse</v>
      </c>
      <c r="M9247" s="18">
        <f t="shared" si="869"/>
        <v>44.444333333333333</v>
      </c>
    </row>
    <row r="9248" spans="1:13">
      <c r="A9248" s="4">
        <v>2013</v>
      </c>
      <c r="B9248" s="5" t="s">
        <v>329</v>
      </c>
      <c r="C9248" s="5" t="s">
        <v>330</v>
      </c>
      <c r="D9248" s="5" t="s">
        <v>15</v>
      </c>
      <c r="E9248" s="5">
        <v>426860</v>
      </c>
      <c r="F9248" s="6">
        <v>1593.73</v>
      </c>
      <c r="H9248" s="15" t="str">
        <f t="shared" si="864"/>
        <v>Medium</v>
      </c>
      <c r="I9248" s="11" t="str">
        <f t="shared" si="865"/>
        <v>Large</v>
      </c>
      <c r="J9248" s="11" t="str">
        <f t="shared" si="866"/>
        <v>East</v>
      </c>
      <c r="K9248" s="11" t="str">
        <f t="shared" si="867"/>
        <v>2010s</v>
      </c>
      <c r="L9248" s="11" t="str">
        <f t="shared" si="868"/>
        <v>Cereal</v>
      </c>
      <c r="M9248" s="18">
        <f t="shared" si="869"/>
        <v>3.7336128941573348E-3</v>
      </c>
    </row>
    <row r="9249" spans="1:13">
      <c r="A9249" s="4">
        <v>2013</v>
      </c>
      <c r="B9249" s="5" t="s">
        <v>329</v>
      </c>
      <c r="C9249" s="5" t="s">
        <v>330</v>
      </c>
      <c r="D9249" s="5" t="s">
        <v>16</v>
      </c>
      <c r="E9249" s="5">
        <v>107890</v>
      </c>
      <c r="F9249" s="6">
        <v>3529.89</v>
      </c>
      <c r="H9249" s="15" t="str">
        <f t="shared" si="864"/>
        <v>High</v>
      </c>
      <c r="I9249" s="11" t="str">
        <f t="shared" si="865"/>
        <v>Large</v>
      </c>
      <c r="J9249" s="11" t="str">
        <f t="shared" si="866"/>
        <v>East</v>
      </c>
      <c r="K9249" s="11" t="str">
        <f t="shared" si="867"/>
        <v>2010s</v>
      </c>
      <c r="L9249" s="11" t="str">
        <f t="shared" si="868"/>
        <v>Cereal</v>
      </c>
      <c r="M9249" s="18">
        <f t="shared" si="869"/>
        <v>3.2717490036147927E-2</v>
      </c>
    </row>
    <row r="9250" spans="1:13">
      <c r="A9250" s="4">
        <v>2013</v>
      </c>
      <c r="B9250" s="5" t="s">
        <v>329</v>
      </c>
      <c r="C9250" s="5" t="s">
        <v>330</v>
      </c>
      <c r="D9250" s="5" t="s">
        <v>17</v>
      </c>
      <c r="E9250" s="5">
        <v>30</v>
      </c>
      <c r="F9250" s="6">
        <v>1000</v>
      </c>
      <c r="H9250" s="15" t="str">
        <f t="shared" si="864"/>
        <v>Medium</v>
      </c>
      <c r="I9250" s="11" t="str">
        <f t="shared" si="865"/>
        <v>Small</v>
      </c>
      <c r="J9250" s="11" t="str">
        <f t="shared" si="866"/>
        <v>East</v>
      </c>
      <c r="K9250" s="11" t="str">
        <f t="shared" si="867"/>
        <v>2010s</v>
      </c>
      <c r="L9250" s="11" t="str">
        <f t="shared" si="868"/>
        <v>Pulse</v>
      </c>
      <c r="M9250" s="18">
        <f t="shared" si="869"/>
        <v>33.333333333333336</v>
      </c>
    </row>
    <row r="9251" spans="1:13">
      <c r="A9251" s="4">
        <v>2014</v>
      </c>
      <c r="B9251" s="5" t="s">
        <v>329</v>
      </c>
      <c r="C9251" s="5" t="s">
        <v>330</v>
      </c>
      <c r="D9251" s="5" t="s">
        <v>15</v>
      </c>
      <c r="E9251" s="5">
        <v>423390</v>
      </c>
      <c r="F9251" s="6">
        <v>2054.11</v>
      </c>
      <c r="H9251" s="15" t="str">
        <f t="shared" si="864"/>
        <v>Medium</v>
      </c>
      <c r="I9251" s="11" t="str">
        <f t="shared" si="865"/>
        <v>Large</v>
      </c>
      <c r="J9251" s="11" t="str">
        <f t="shared" si="866"/>
        <v>East</v>
      </c>
      <c r="K9251" s="11" t="str">
        <f t="shared" si="867"/>
        <v>2010s</v>
      </c>
      <c r="L9251" s="11" t="str">
        <f t="shared" si="868"/>
        <v>Cereal</v>
      </c>
      <c r="M9251" s="18">
        <f t="shared" si="869"/>
        <v>4.8515789225064363E-3</v>
      </c>
    </row>
    <row r="9252" spans="1:13">
      <c r="A9252" s="4">
        <v>2014</v>
      </c>
      <c r="B9252" s="5" t="s">
        <v>329</v>
      </c>
      <c r="C9252" s="5" t="s">
        <v>330</v>
      </c>
      <c r="D9252" s="5" t="s">
        <v>16</v>
      </c>
      <c r="E9252" s="5">
        <v>105480</v>
      </c>
      <c r="F9252" s="6">
        <v>3416.48</v>
      </c>
      <c r="H9252" s="15" t="str">
        <f t="shared" si="864"/>
        <v>High</v>
      </c>
      <c r="I9252" s="11" t="str">
        <f t="shared" si="865"/>
        <v>Large</v>
      </c>
      <c r="J9252" s="11" t="str">
        <f t="shared" si="866"/>
        <v>East</v>
      </c>
      <c r="K9252" s="11" t="str">
        <f t="shared" si="867"/>
        <v>2010s</v>
      </c>
      <c r="L9252" s="11" t="str">
        <f t="shared" si="868"/>
        <v>Cereal</v>
      </c>
      <c r="M9252" s="18">
        <f t="shared" si="869"/>
        <v>3.238983693591202E-2</v>
      </c>
    </row>
    <row r="9253" spans="1:13">
      <c r="A9253" s="4">
        <v>2014</v>
      </c>
      <c r="B9253" s="5" t="s">
        <v>329</v>
      </c>
      <c r="C9253" s="5" t="s">
        <v>330</v>
      </c>
      <c r="D9253" s="5" t="s">
        <v>17</v>
      </c>
      <c r="E9253" s="5">
        <v>20</v>
      </c>
      <c r="F9253" s="6">
        <v>1000</v>
      </c>
      <c r="H9253" s="15" t="str">
        <f t="shared" si="864"/>
        <v>Medium</v>
      </c>
      <c r="I9253" s="11" t="str">
        <f t="shared" si="865"/>
        <v>Small</v>
      </c>
      <c r="J9253" s="11" t="str">
        <f t="shared" si="866"/>
        <v>East</v>
      </c>
      <c r="K9253" s="11" t="str">
        <f t="shared" si="867"/>
        <v>2010s</v>
      </c>
      <c r="L9253" s="11" t="str">
        <f t="shared" si="868"/>
        <v>Pulse</v>
      </c>
      <c r="M9253" s="18">
        <f t="shared" si="869"/>
        <v>50</v>
      </c>
    </row>
    <row r="9254" spans="1:13">
      <c r="A9254" s="4">
        <v>2015</v>
      </c>
      <c r="B9254" s="5" t="s">
        <v>329</v>
      </c>
      <c r="C9254" s="5" t="s">
        <v>330</v>
      </c>
      <c r="D9254" s="5" t="s">
        <v>15</v>
      </c>
      <c r="E9254" s="5">
        <v>417510</v>
      </c>
      <c r="F9254" s="6">
        <v>1361.43</v>
      </c>
      <c r="H9254" s="15" t="str">
        <f t="shared" si="864"/>
        <v>Medium</v>
      </c>
      <c r="I9254" s="11" t="str">
        <f t="shared" si="865"/>
        <v>Large</v>
      </c>
      <c r="J9254" s="11" t="str">
        <f t="shared" si="866"/>
        <v>East</v>
      </c>
      <c r="K9254" s="11" t="str">
        <f t="shared" si="867"/>
        <v>2010s</v>
      </c>
      <c r="L9254" s="11" t="str">
        <f t="shared" si="868"/>
        <v>Cereal</v>
      </c>
      <c r="M9254" s="18">
        <f t="shared" si="869"/>
        <v>3.2608320758784224E-3</v>
      </c>
    </row>
    <row r="9255" spans="1:13">
      <c r="A9255" s="4">
        <v>2015</v>
      </c>
      <c r="B9255" s="5" t="s">
        <v>329</v>
      </c>
      <c r="C9255" s="5" t="s">
        <v>330</v>
      </c>
      <c r="D9255" s="5" t="s">
        <v>16</v>
      </c>
      <c r="E9255" s="5">
        <v>97430</v>
      </c>
      <c r="F9255" s="6">
        <v>2405.3200000000002</v>
      </c>
      <c r="H9255" s="15" t="str">
        <f t="shared" si="864"/>
        <v>Medium</v>
      </c>
      <c r="I9255" s="11" t="str">
        <f t="shared" si="865"/>
        <v>Large</v>
      </c>
      <c r="J9255" s="11" t="str">
        <f t="shared" si="866"/>
        <v>East</v>
      </c>
      <c r="K9255" s="11" t="str">
        <f t="shared" si="867"/>
        <v>2010s</v>
      </c>
      <c r="L9255" s="11" t="str">
        <f t="shared" si="868"/>
        <v>Cereal</v>
      </c>
      <c r="M9255" s="18">
        <f t="shared" si="869"/>
        <v>2.4687673201272711E-2</v>
      </c>
    </row>
    <row r="9256" spans="1:13">
      <c r="A9256" s="4">
        <v>2015</v>
      </c>
      <c r="B9256" s="5" t="s">
        <v>329</v>
      </c>
      <c r="C9256" s="5" t="s">
        <v>330</v>
      </c>
      <c r="D9256" s="5" t="s">
        <v>17</v>
      </c>
      <c r="E9256" s="5">
        <v>10</v>
      </c>
      <c r="F9256" s="6">
        <v>1000</v>
      </c>
      <c r="H9256" s="15" t="str">
        <f t="shared" si="864"/>
        <v>Medium</v>
      </c>
      <c r="I9256" s="11" t="str">
        <f t="shared" si="865"/>
        <v>Small</v>
      </c>
      <c r="J9256" s="11" t="str">
        <f t="shared" si="866"/>
        <v>East</v>
      </c>
      <c r="K9256" s="11" t="str">
        <f t="shared" si="867"/>
        <v>2010s</v>
      </c>
      <c r="L9256" s="11" t="str">
        <f t="shared" si="868"/>
        <v>Pulse</v>
      </c>
      <c r="M9256" s="18">
        <f t="shared" si="869"/>
        <v>100</v>
      </c>
    </row>
    <row r="9257" spans="1:13">
      <c r="A9257" s="4">
        <v>2016</v>
      </c>
      <c r="B9257" s="5" t="s">
        <v>329</v>
      </c>
      <c r="C9257" s="5" t="s">
        <v>330</v>
      </c>
      <c r="D9257" s="5" t="s">
        <v>15</v>
      </c>
      <c r="E9257" s="5">
        <v>417650</v>
      </c>
      <c r="F9257" s="6">
        <v>2046.69</v>
      </c>
      <c r="H9257" s="15" t="str">
        <f t="shared" si="864"/>
        <v>Medium</v>
      </c>
      <c r="I9257" s="11" t="str">
        <f t="shared" si="865"/>
        <v>Large</v>
      </c>
      <c r="J9257" s="11" t="str">
        <f t="shared" si="866"/>
        <v>East</v>
      </c>
      <c r="K9257" s="11" t="str">
        <f t="shared" si="867"/>
        <v>2010s</v>
      </c>
      <c r="L9257" s="11" t="str">
        <f t="shared" si="868"/>
        <v>Cereal</v>
      </c>
      <c r="M9257" s="18">
        <f t="shared" si="869"/>
        <v>4.9004908416137912E-3</v>
      </c>
    </row>
    <row r="9258" spans="1:13">
      <c r="A9258" s="4">
        <v>2016</v>
      </c>
      <c r="B9258" s="5" t="s">
        <v>329</v>
      </c>
      <c r="C9258" s="5" t="s">
        <v>330</v>
      </c>
      <c r="D9258" s="5" t="s">
        <v>16</v>
      </c>
      <c r="E9258" s="5">
        <v>92940</v>
      </c>
      <c r="F9258" s="6">
        <v>3821.09</v>
      </c>
      <c r="H9258" s="15" t="str">
        <f t="shared" si="864"/>
        <v>High</v>
      </c>
      <c r="I9258" s="11" t="str">
        <f t="shared" si="865"/>
        <v>Large</v>
      </c>
      <c r="J9258" s="11" t="str">
        <f t="shared" si="866"/>
        <v>East</v>
      </c>
      <c r="K9258" s="11" t="str">
        <f t="shared" si="867"/>
        <v>2010s</v>
      </c>
      <c r="L9258" s="11" t="str">
        <f t="shared" si="868"/>
        <v>Cereal</v>
      </c>
      <c r="M9258" s="18">
        <f t="shared" si="869"/>
        <v>4.1113514095115128E-2</v>
      </c>
    </row>
    <row r="9259" spans="1:13">
      <c r="A9259" s="4">
        <v>2016</v>
      </c>
      <c r="B9259" s="5" t="s">
        <v>329</v>
      </c>
      <c r="C9259" s="5" t="s">
        <v>330</v>
      </c>
      <c r="D9259" s="5" t="s">
        <v>17</v>
      </c>
      <c r="E9259" s="5">
        <v>10</v>
      </c>
      <c r="F9259" s="6">
        <v>1083.33</v>
      </c>
      <c r="H9259" s="15" t="str">
        <f t="shared" si="864"/>
        <v>Medium</v>
      </c>
      <c r="I9259" s="11" t="str">
        <f t="shared" si="865"/>
        <v>Small</v>
      </c>
      <c r="J9259" s="11" t="str">
        <f t="shared" si="866"/>
        <v>East</v>
      </c>
      <c r="K9259" s="11" t="str">
        <f t="shared" si="867"/>
        <v>2010s</v>
      </c>
      <c r="L9259" s="11" t="str">
        <f t="shared" si="868"/>
        <v>Pulse</v>
      </c>
      <c r="M9259" s="18">
        <f t="shared" si="869"/>
        <v>108.333</v>
      </c>
    </row>
    <row r="9260" spans="1:13">
      <c r="A9260" s="4">
        <v>2017</v>
      </c>
      <c r="B9260" s="5" t="s">
        <v>329</v>
      </c>
      <c r="C9260" s="5" t="s">
        <v>330</v>
      </c>
      <c r="D9260" s="5" t="s">
        <v>15</v>
      </c>
      <c r="E9260" s="5">
        <v>401130</v>
      </c>
      <c r="F9260" s="6">
        <v>1600.53</v>
      </c>
      <c r="H9260" s="15" t="str">
        <f t="shared" si="864"/>
        <v>Medium</v>
      </c>
      <c r="I9260" s="11" t="str">
        <f t="shared" si="865"/>
        <v>Large</v>
      </c>
      <c r="J9260" s="11" t="str">
        <f t="shared" si="866"/>
        <v>East</v>
      </c>
      <c r="K9260" s="11" t="str">
        <f t="shared" si="867"/>
        <v>2010s</v>
      </c>
      <c r="L9260" s="11" t="str">
        <f t="shared" si="868"/>
        <v>Cereal</v>
      </c>
      <c r="M9260" s="18">
        <f t="shared" si="869"/>
        <v>3.9900530999925207E-3</v>
      </c>
    </row>
    <row r="9261" spans="1:13">
      <c r="A9261" s="4">
        <v>2017</v>
      </c>
      <c r="B9261" s="5" t="s">
        <v>329</v>
      </c>
      <c r="C9261" s="5" t="s">
        <v>330</v>
      </c>
      <c r="D9261" s="5" t="s">
        <v>16</v>
      </c>
      <c r="E9261" s="5">
        <v>88600</v>
      </c>
      <c r="F9261" s="6">
        <v>3318.58</v>
      </c>
      <c r="H9261" s="15" t="str">
        <f t="shared" si="864"/>
        <v>High</v>
      </c>
      <c r="I9261" s="11" t="str">
        <f t="shared" si="865"/>
        <v>Large</v>
      </c>
      <c r="J9261" s="11" t="str">
        <f t="shared" si="866"/>
        <v>East</v>
      </c>
      <c r="K9261" s="11" t="str">
        <f t="shared" si="867"/>
        <v>2010s</v>
      </c>
      <c r="L9261" s="11" t="str">
        <f t="shared" si="868"/>
        <v>Cereal</v>
      </c>
      <c r="M9261" s="18">
        <f t="shared" si="869"/>
        <v>3.745575620767494E-2</v>
      </c>
    </row>
    <row r="9262" spans="1:13">
      <c r="A9262" s="4">
        <v>2017</v>
      </c>
      <c r="B9262" s="5" t="s">
        <v>329</v>
      </c>
      <c r="C9262" s="5" t="s">
        <v>330</v>
      </c>
      <c r="D9262" s="5" t="s">
        <v>17</v>
      </c>
      <c r="E9262" s="5">
        <v>10</v>
      </c>
      <c r="F9262" s="6">
        <v>1166.67</v>
      </c>
      <c r="H9262" s="15" t="str">
        <f t="shared" si="864"/>
        <v>Medium</v>
      </c>
      <c r="I9262" s="11" t="str">
        <f t="shared" si="865"/>
        <v>Small</v>
      </c>
      <c r="J9262" s="11" t="str">
        <f t="shared" si="866"/>
        <v>East</v>
      </c>
      <c r="K9262" s="11" t="str">
        <f t="shared" si="867"/>
        <v>2010s</v>
      </c>
      <c r="L9262" s="11" t="str">
        <f t="shared" si="868"/>
        <v>Pulse</v>
      </c>
      <c r="M9262" s="18">
        <f t="shared" si="869"/>
        <v>116.667</v>
      </c>
    </row>
    <row r="9263" spans="1:13">
      <c r="A9263" s="4">
        <v>2008</v>
      </c>
      <c r="B9263" s="5" t="s">
        <v>329</v>
      </c>
      <c r="C9263" s="5" t="s">
        <v>331</v>
      </c>
      <c r="D9263" s="5" t="s">
        <v>15</v>
      </c>
      <c r="E9263" s="5">
        <v>318340</v>
      </c>
      <c r="F9263" s="6">
        <v>1371.9</v>
      </c>
      <c r="H9263" s="15" t="str">
        <f t="shared" si="864"/>
        <v>Medium</v>
      </c>
      <c r="I9263" s="11" t="str">
        <f t="shared" si="865"/>
        <v>Large</v>
      </c>
      <c r="J9263" s="11" t="str">
        <f t="shared" si="866"/>
        <v>East</v>
      </c>
      <c r="K9263" s="11" t="str">
        <f t="shared" si="867"/>
        <v>2000s</v>
      </c>
      <c r="L9263" s="11" t="str">
        <f t="shared" si="868"/>
        <v>Cereal</v>
      </c>
      <c r="M9263" s="18">
        <f t="shared" si="869"/>
        <v>4.3095432556386256E-3</v>
      </c>
    </row>
    <row r="9264" spans="1:13">
      <c r="A9264" s="4">
        <v>2008</v>
      </c>
      <c r="B9264" s="5" t="s">
        <v>329</v>
      </c>
      <c r="C9264" s="5" t="s">
        <v>331</v>
      </c>
      <c r="D9264" s="5" t="s">
        <v>16</v>
      </c>
      <c r="E9264" s="5">
        <v>37140</v>
      </c>
      <c r="F9264" s="6">
        <v>2533.39</v>
      </c>
      <c r="H9264" s="15" t="str">
        <f t="shared" si="864"/>
        <v>Medium</v>
      </c>
      <c r="I9264" s="11" t="str">
        <f t="shared" si="865"/>
        <v>Large</v>
      </c>
      <c r="J9264" s="11" t="str">
        <f t="shared" si="866"/>
        <v>East</v>
      </c>
      <c r="K9264" s="11" t="str">
        <f t="shared" si="867"/>
        <v>2000s</v>
      </c>
      <c r="L9264" s="11" t="str">
        <f t="shared" si="868"/>
        <v>Cereal</v>
      </c>
      <c r="M9264" s="18">
        <f t="shared" si="869"/>
        <v>6.8211900915455037E-2</v>
      </c>
    </row>
    <row r="9265" spans="1:13">
      <c r="A9265" s="4">
        <v>2008</v>
      </c>
      <c r="B9265" s="5" t="s">
        <v>329</v>
      </c>
      <c r="C9265" s="5" t="s">
        <v>331</v>
      </c>
      <c r="D9265" s="5" t="s">
        <v>17</v>
      </c>
      <c r="E9265" s="5">
        <v>110</v>
      </c>
      <c r="F9265" s="6">
        <v>1090.9100000000001</v>
      </c>
      <c r="H9265" s="15" t="str">
        <f t="shared" si="864"/>
        <v>Medium</v>
      </c>
      <c r="I9265" s="11" t="str">
        <f t="shared" si="865"/>
        <v>Small</v>
      </c>
      <c r="J9265" s="11" t="str">
        <f t="shared" si="866"/>
        <v>East</v>
      </c>
      <c r="K9265" s="11" t="str">
        <f t="shared" si="867"/>
        <v>2000s</v>
      </c>
      <c r="L9265" s="11" t="str">
        <f t="shared" si="868"/>
        <v>Pulse</v>
      </c>
      <c r="M9265" s="18">
        <f t="shared" si="869"/>
        <v>9.9173636363636373</v>
      </c>
    </row>
    <row r="9266" spans="1:13">
      <c r="A9266" s="4">
        <v>2009</v>
      </c>
      <c r="B9266" s="5" t="s">
        <v>329</v>
      </c>
      <c r="C9266" s="5" t="s">
        <v>331</v>
      </c>
      <c r="D9266" s="5" t="s">
        <v>15</v>
      </c>
      <c r="E9266" s="5">
        <v>310810</v>
      </c>
      <c r="F9266" s="6">
        <v>661.47</v>
      </c>
      <c r="H9266" s="15" t="str">
        <f t="shared" si="864"/>
        <v>Low</v>
      </c>
      <c r="I9266" s="11" t="str">
        <f t="shared" si="865"/>
        <v>Large</v>
      </c>
      <c r="J9266" s="11" t="str">
        <f t="shared" si="866"/>
        <v>East</v>
      </c>
      <c r="K9266" s="11" t="str">
        <f t="shared" si="867"/>
        <v>2000s</v>
      </c>
      <c r="L9266" s="11" t="str">
        <f t="shared" si="868"/>
        <v>Cereal</v>
      </c>
      <c r="M9266" s="18">
        <f t="shared" si="869"/>
        <v>2.1282133779479424E-3</v>
      </c>
    </row>
    <row r="9267" spans="1:13">
      <c r="A9267" s="4">
        <v>2009</v>
      </c>
      <c r="B9267" s="5" t="s">
        <v>329</v>
      </c>
      <c r="C9267" s="5" t="s">
        <v>331</v>
      </c>
      <c r="D9267" s="5" t="s">
        <v>16</v>
      </c>
      <c r="E9267" s="5">
        <v>63220</v>
      </c>
      <c r="F9267" s="6">
        <v>2305.2800000000002</v>
      </c>
      <c r="H9267" s="15" t="str">
        <f t="shared" si="864"/>
        <v>Medium</v>
      </c>
      <c r="I9267" s="11" t="str">
        <f t="shared" si="865"/>
        <v>Large</v>
      </c>
      <c r="J9267" s="11" t="str">
        <f t="shared" si="866"/>
        <v>East</v>
      </c>
      <c r="K9267" s="11" t="str">
        <f t="shared" si="867"/>
        <v>2000s</v>
      </c>
      <c r="L9267" s="11" t="str">
        <f t="shared" si="868"/>
        <v>Cereal</v>
      </c>
      <c r="M9267" s="18">
        <f t="shared" si="869"/>
        <v>3.646440999683645E-2</v>
      </c>
    </row>
    <row r="9268" spans="1:13">
      <c r="A9268" s="4">
        <v>2009</v>
      </c>
      <c r="B9268" s="5" t="s">
        <v>329</v>
      </c>
      <c r="C9268" s="5" t="s">
        <v>331</v>
      </c>
      <c r="D9268" s="5" t="s">
        <v>17</v>
      </c>
      <c r="E9268" s="5">
        <v>60</v>
      </c>
      <c r="F9268" s="6">
        <v>1000</v>
      </c>
      <c r="H9268" s="15" t="str">
        <f t="shared" si="864"/>
        <v>Medium</v>
      </c>
      <c r="I9268" s="11" t="str">
        <f t="shared" si="865"/>
        <v>Small</v>
      </c>
      <c r="J9268" s="11" t="str">
        <f t="shared" si="866"/>
        <v>East</v>
      </c>
      <c r="K9268" s="11" t="str">
        <f t="shared" si="867"/>
        <v>2000s</v>
      </c>
      <c r="L9268" s="11" t="str">
        <f t="shared" si="868"/>
        <v>Pulse</v>
      </c>
      <c r="M9268" s="18">
        <f t="shared" si="869"/>
        <v>16.666666666666668</v>
      </c>
    </row>
    <row r="9269" spans="1:13">
      <c r="A9269" s="4">
        <v>2010</v>
      </c>
      <c r="B9269" s="5" t="s">
        <v>329</v>
      </c>
      <c r="C9269" s="5" t="s">
        <v>331</v>
      </c>
      <c r="D9269" s="5" t="s">
        <v>15</v>
      </c>
      <c r="E9269" s="5">
        <v>293360</v>
      </c>
      <c r="F9269" s="6">
        <v>447.98</v>
      </c>
      <c r="H9269" s="15" t="str">
        <f t="shared" si="864"/>
        <v>Low</v>
      </c>
      <c r="I9269" s="11" t="str">
        <f t="shared" si="865"/>
        <v>Large</v>
      </c>
      <c r="J9269" s="11" t="str">
        <f t="shared" si="866"/>
        <v>East</v>
      </c>
      <c r="K9269" s="11" t="str">
        <f t="shared" si="867"/>
        <v>2010s</v>
      </c>
      <c r="L9269" s="11" t="str">
        <f t="shared" si="868"/>
        <v>Cereal</v>
      </c>
      <c r="M9269" s="18">
        <f t="shared" si="869"/>
        <v>1.5270657212980638E-3</v>
      </c>
    </row>
    <row r="9270" spans="1:13">
      <c r="A9270" s="4">
        <v>2010</v>
      </c>
      <c r="B9270" s="5" t="s">
        <v>329</v>
      </c>
      <c r="C9270" s="5" t="s">
        <v>331</v>
      </c>
      <c r="D9270" s="5" t="s">
        <v>16</v>
      </c>
      <c r="E9270" s="5">
        <v>67730</v>
      </c>
      <c r="F9270" s="6">
        <v>2514.84</v>
      </c>
      <c r="H9270" s="15" t="str">
        <f t="shared" si="864"/>
        <v>Medium</v>
      </c>
      <c r="I9270" s="11" t="str">
        <f t="shared" si="865"/>
        <v>Large</v>
      </c>
      <c r="J9270" s="11" t="str">
        <f t="shared" si="866"/>
        <v>East</v>
      </c>
      <c r="K9270" s="11" t="str">
        <f t="shared" si="867"/>
        <v>2010s</v>
      </c>
      <c r="L9270" s="11" t="str">
        <f t="shared" si="868"/>
        <v>Cereal</v>
      </c>
      <c r="M9270" s="18">
        <f t="shared" si="869"/>
        <v>3.7130370589103796E-2</v>
      </c>
    </row>
    <row r="9271" spans="1:13">
      <c r="A9271" s="4">
        <v>2010</v>
      </c>
      <c r="B9271" s="5" t="s">
        <v>329</v>
      </c>
      <c r="C9271" s="5" t="s">
        <v>331</v>
      </c>
      <c r="D9271" s="5" t="s">
        <v>17</v>
      </c>
      <c r="E9271" s="5">
        <v>130</v>
      </c>
      <c r="F9271" s="6">
        <v>1000</v>
      </c>
      <c r="H9271" s="15" t="str">
        <f t="shared" si="864"/>
        <v>Medium</v>
      </c>
      <c r="I9271" s="11" t="str">
        <f t="shared" si="865"/>
        <v>Small</v>
      </c>
      <c r="J9271" s="11" t="str">
        <f t="shared" si="866"/>
        <v>East</v>
      </c>
      <c r="K9271" s="11" t="str">
        <f t="shared" si="867"/>
        <v>2010s</v>
      </c>
      <c r="L9271" s="11" t="str">
        <f t="shared" si="868"/>
        <v>Pulse</v>
      </c>
      <c r="M9271" s="18">
        <f t="shared" si="869"/>
        <v>7.6923076923076925</v>
      </c>
    </row>
    <row r="9272" spans="1:13">
      <c r="A9272" s="4">
        <v>2011</v>
      </c>
      <c r="B9272" s="5" t="s">
        <v>329</v>
      </c>
      <c r="C9272" s="5" t="s">
        <v>331</v>
      </c>
      <c r="D9272" s="5" t="s">
        <v>15</v>
      </c>
      <c r="E9272" s="5">
        <v>313510</v>
      </c>
      <c r="F9272" s="6">
        <v>2079.3000000000002</v>
      </c>
      <c r="H9272" s="15" t="str">
        <f t="shared" si="864"/>
        <v>Medium</v>
      </c>
      <c r="I9272" s="11" t="str">
        <f t="shared" si="865"/>
        <v>Large</v>
      </c>
      <c r="J9272" s="11" t="str">
        <f t="shared" si="866"/>
        <v>East</v>
      </c>
      <c r="K9272" s="11" t="str">
        <f t="shared" si="867"/>
        <v>2010s</v>
      </c>
      <c r="L9272" s="11" t="str">
        <f t="shared" si="868"/>
        <v>Cereal</v>
      </c>
      <c r="M9272" s="18">
        <f t="shared" si="869"/>
        <v>6.6323243277726391E-3</v>
      </c>
    </row>
    <row r="9273" spans="1:13">
      <c r="A9273" s="4">
        <v>2011</v>
      </c>
      <c r="B9273" s="5" t="s">
        <v>329</v>
      </c>
      <c r="C9273" s="5" t="s">
        <v>331</v>
      </c>
      <c r="D9273" s="5" t="s">
        <v>16</v>
      </c>
      <c r="E9273" s="5">
        <v>65010</v>
      </c>
      <c r="F9273" s="6">
        <v>3375.33</v>
      </c>
      <c r="H9273" s="15" t="str">
        <f t="shared" si="864"/>
        <v>High</v>
      </c>
      <c r="I9273" s="11" t="str">
        <f t="shared" si="865"/>
        <v>Large</v>
      </c>
      <c r="J9273" s="11" t="str">
        <f t="shared" si="866"/>
        <v>East</v>
      </c>
      <c r="K9273" s="11" t="str">
        <f t="shared" si="867"/>
        <v>2010s</v>
      </c>
      <c r="L9273" s="11" t="str">
        <f t="shared" si="868"/>
        <v>Cereal</v>
      </c>
      <c r="M9273" s="18">
        <f t="shared" si="869"/>
        <v>5.1920166128287953E-2</v>
      </c>
    </row>
    <row r="9274" spans="1:13">
      <c r="A9274" s="4">
        <v>2011</v>
      </c>
      <c r="B9274" s="5" t="s">
        <v>329</v>
      </c>
      <c r="C9274" s="5" t="s">
        <v>331</v>
      </c>
      <c r="D9274" s="5" t="s">
        <v>17</v>
      </c>
      <c r="E9274" s="5">
        <v>240</v>
      </c>
      <c r="F9274" s="6">
        <v>1250</v>
      </c>
      <c r="H9274" s="15" t="str">
        <f t="shared" si="864"/>
        <v>Medium</v>
      </c>
      <c r="I9274" s="11" t="str">
        <f t="shared" si="865"/>
        <v>Small</v>
      </c>
      <c r="J9274" s="11" t="str">
        <f t="shared" si="866"/>
        <v>East</v>
      </c>
      <c r="K9274" s="11" t="str">
        <f t="shared" si="867"/>
        <v>2010s</v>
      </c>
      <c r="L9274" s="11" t="str">
        <f t="shared" si="868"/>
        <v>Pulse</v>
      </c>
      <c r="M9274" s="18">
        <f t="shared" si="869"/>
        <v>5.208333333333333</v>
      </c>
    </row>
    <row r="9275" spans="1:13">
      <c r="A9275" s="4">
        <v>2012</v>
      </c>
      <c r="B9275" s="5" t="s">
        <v>329</v>
      </c>
      <c r="C9275" s="5" t="s">
        <v>331</v>
      </c>
      <c r="D9275" s="5" t="s">
        <v>15</v>
      </c>
      <c r="E9275" s="5">
        <v>294930</v>
      </c>
      <c r="F9275" s="6">
        <v>2204.7600000000002</v>
      </c>
      <c r="H9275" s="15" t="str">
        <f t="shared" si="864"/>
        <v>Medium</v>
      </c>
      <c r="I9275" s="11" t="str">
        <f t="shared" si="865"/>
        <v>Large</v>
      </c>
      <c r="J9275" s="11" t="str">
        <f t="shared" si="866"/>
        <v>East</v>
      </c>
      <c r="K9275" s="11" t="str">
        <f t="shared" si="867"/>
        <v>2010s</v>
      </c>
      <c r="L9275" s="11" t="str">
        <f t="shared" si="868"/>
        <v>Cereal</v>
      </c>
      <c r="M9275" s="18">
        <f t="shared" si="869"/>
        <v>7.4755365679991873E-3</v>
      </c>
    </row>
    <row r="9276" spans="1:13">
      <c r="A9276" s="4">
        <v>2012</v>
      </c>
      <c r="B9276" s="5" t="s">
        <v>329</v>
      </c>
      <c r="C9276" s="5" t="s">
        <v>331</v>
      </c>
      <c r="D9276" s="5" t="s">
        <v>16</v>
      </c>
      <c r="E9276" s="5">
        <v>66870</v>
      </c>
      <c r="F9276" s="6">
        <v>3506.95</v>
      </c>
      <c r="H9276" s="15" t="str">
        <f t="shared" si="864"/>
        <v>High</v>
      </c>
      <c r="I9276" s="11" t="str">
        <f t="shared" si="865"/>
        <v>Large</v>
      </c>
      <c r="J9276" s="11" t="str">
        <f t="shared" si="866"/>
        <v>East</v>
      </c>
      <c r="K9276" s="11" t="str">
        <f t="shared" si="867"/>
        <v>2010s</v>
      </c>
      <c r="L9276" s="11" t="str">
        <f t="shared" si="868"/>
        <v>Cereal</v>
      </c>
      <c r="M9276" s="18">
        <f t="shared" si="869"/>
        <v>5.2444294900553308E-2</v>
      </c>
    </row>
    <row r="9277" spans="1:13">
      <c r="A9277" s="4">
        <v>2012</v>
      </c>
      <c r="B9277" s="5" t="s">
        <v>329</v>
      </c>
      <c r="C9277" s="5" t="s">
        <v>331</v>
      </c>
      <c r="D9277" s="5" t="s">
        <v>17</v>
      </c>
      <c r="E9277" s="5">
        <v>3620</v>
      </c>
      <c r="F9277" s="6">
        <v>1403.31</v>
      </c>
      <c r="H9277" s="15" t="str">
        <f t="shared" si="864"/>
        <v>Medium</v>
      </c>
      <c r="I9277" s="11" t="str">
        <f t="shared" si="865"/>
        <v>Medium</v>
      </c>
      <c r="J9277" s="11" t="str">
        <f t="shared" si="866"/>
        <v>East</v>
      </c>
      <c r="K9277" s="11" t="str">
        <f t="shared" si="867"/>
        <v>2010s</v>
      </c>
      <c r="L9277" s="11" t="str">
        <f t="shared" si="868"/>
        <v>Pulse</v>
      </c>
      <c r="M9277" s="18">
        <f t="shared" si="869"/>
        <v>0.38765469613259668</v>
      </c>
    </row>
    <row r="9278" spans="1:13">
      <c r="A9278" s="4">
        <v>2013</v>
      </c>
      <c r="B9278" s="5" t="s">
        <v>329</v>
      </c>
      <c r="C9278" s="5" t="s">
        <v>331</v>
      </c>
      <c r="D9278" s="5" t="s">
        <v>15</v>
      </c>
      <c r="E9278" s="5">
        <v>294370</v>
      </c>
      <c r="F9278" s="6">
        <v>937.32</v>
      </c>
      <c r="H9278" s="15" t="str">
        <f t="shared" si="864"/>
        <v>Low</v>
      </c>
      <c r="I9278" s="11" t="str">
        <f t="shared" si="865"/>
        <v>Large</v>
      </c>
      <c r="J9278" s="11" t="str">
        <f t="shared" si="866"/>
        <v>East</v>
      </c>
      <c r="K9278" s="11" t="str">
        <f t="shared" si="867"/>
        <v>2010s</v>
      </c>
      <c r="L9278" s="11" t="str">
        <f t="shared" si="868"/>
        <v>Cereal</v>
      </c>
      <c r="M9278" s="18">
        <f t="shared" si="869"/>
        <v>3.1841559941570134E-3</v>
      </c>
    </row>
    <row r="9279" spans="1:13">
      <c r="A9279" s="4">
        <v>2013</v>
      </c>
      <c r="B9279" s="5" t="s">
        <v>329</v>
      </c>
      <c r="C9279" s="5" t="s">
        <v>331</v>
      </c>
      <c r="D9279" s="5" t="s">
        <v>16</v>
      </c>
      <c r="E9279" s="5">
        <v>66040</v>
      </c>
      <c r="F9279" s="6">
        <v>4035.13</v>
      </c>
      <c r="H9279" s="15" t="str">
        <f t="shared" si="864"/>
        <v>High</v>
      </c>
      <c r="I9279" s="11" t="str">
        <f t="shared" si="865"/>
        <v>Large</v>
      </c>
      <c r="J9279" s="11" t="str">
        <f t="shared" si="866"/>
        <v>East</v>
      </c>
      <c r="K9279" s="11" t="str">
        <f t="shared" si="867"/>
        <v>2010s</v>
      </c>
      <c r="L9279" s="11" t="str">
        <f t="shared" si="868"/>
        <v>Cereal</v>
      </c>
      <c r="M9279" s="18">
        <f t="shared" si="869"/>
        <v>6.1101302241066024E-2</v>
      </c>
    </row>
    <row r="9280" spans="1:13">
      <c r="A9280" s="4">
        <v>2013</v>
      </c>
      <c r="B9280" s="5" t="s">
        <v>329</v>
      </c>
      <c r="C9280" s="5" t="s">
        <v>331</v>
      </c>
      <c r="D9280" s="5" t="s">
        <v>17</v>
      </c>
      <c r="E9280" s="5">
        <v>30</v>
      </c>
      <c r="F9280" s="6">
        <v>1000</v>
      </c>
      <c r="H9280" s="15" t="str">
        <f t="shared" si="864"/>
        <v>Medium</v>
      </c>
      <c r="I9280" s="11" t="str">
        <f t="shared" si="865"/>
        <v>Small</v>
      </c>
      <c r="J9280" s="11" t="str">
        <f t="shared" si="866"/>
        <v>East</v>
      </c>
      <c r="K9280" s="11" t="str">
        <f t="shared" si="867"/>
        <v>2010s</v>
      </c>
      <c r="L9280" s="11" t="str">
        <f t="shared" si="868"/>
        <v>Pulse</v>
      </c>
      <c r="M9280" s="18">
        <f t="shared" si="869"/>
        <v>33.333333333333336</v>
      </c>
    </row>
    <row r="9281" spans="1:13">
      <c r="A9281" s="4">
        <v>2014</v>
      </c>
      <c r="B9281" s="5" t="s">
        <v>329</v>
      </c>
      <c r="C9281" s="5" t="s">
        <v>331</v>
      </c>
      <c r="D9281" s="5" t="s">
        <v>15</v>
      </c>
      <c r="E9281" s="5">
        <v>306030</v>
      </c>
      <c r="F9281" s="6">
        <v>1985.46</v>
      </c>
      <c r="H9281" s="15" t="str">
        <f t="shared" si="864"/>
        <v>Medium</v>
      </c>
      <c r="I9281" s="11" t="str">
        <f t="shared" si="865"/>
        <v>Large</v>
      </c>
      <c r="J9281" s="11" t="str">
        <f t="shared" si="866"/>
        <v>East</v>
      </c>
      <c r="K9281" s="11" t="str">
        <f t="shared" si="867"/>
        <v>2010s</v>
      </c>
      <c r="L9281" s="11" t="str">
        <f t="shared" si="868"/>
        <v>Cereal</v>
      </c>
      <c r="M9281" s="18">
        <f t="shared" si="869"/>
        <v>6.487795314184884E-3</v>
      </c>
    </row>
    <row r="9282" spans="1:13">
      <c r="A9282" s="4">
        <v>2014</v>
      </c>
      <c r="B9282" s="5" t="s">
        <v>329</v>
      </c>
      <c r="C9282" s="5" t="s">
        <v>331</v>
      </c>
      <c r="D9282" s="5" t="s">
        <v>16</v>
      </c>
      <c r="E9282" s="5">
        <v>88410</v>
      </c>
      <c r="F9282" s="6">
        <v>3940.62</v>
      </c>
      <c r="H9282" s="15" t="str">
        <f t="shared" si="864"/>
        <v>High</v>
      </c>
      <c r="I9282" s="11" t="str">
        <f t="shared" si="865"/>
        <v>Large</v>
      </c>
      <c r="J9282" s="11" t="str">
        <f t="shared" si="866"/>
        <v>East</v>
      </c>
      <c r="K9282" s="11" t="str">
        <f t="shared" si="867"/>
        <v>2010s</v>
      </c>
      <c r="L9282" s="11" t="str">
        <f t="shared" si="868"/>
        <v>Cereal</v>
      </c>
      <c r="M9282" s="18">
        <f t="shared" si="869"/>
        <v>4.4572107227689173E-2</v>
      </c>
    </row>
    <row r="9283" spans="1:13">
      <c r="A9283" s="4">
        <v>2014</v>
      </c>
      <c r="B9283" s="5" t="s">
        <v>329</v>
      </c>
      <c r="C9283" s="5" t="s">
        <v>331</v>
      </c>
      <c r="D9283" s="5" t="s">
        <v>17</v>
      </c>
      <c r="E9283" s="5">
        <v>400</v>
      </c>
      <c r="F9283" s="6">
        <v>950</v>
      </c>
      <c r="H9283" s="15" t="str">
        <f t="shared" ref="H9283:H9346" si="870">IF(F9283&lt;1000,"Low",IF(F9283&lt;3000,"Medium","High"))</f>
        <v>Low</v>
      </c>
      <c r="I9283" s="11" t="str">
        <f t="shared" ref="I9283:I9346" si="871">IF(E9283&lt;1000,"Small",IF(E9283&lt;5000,"Medium","Large"))</f>
        <v>Small</v>
      </c>
      <c r="J9283" s="11" t="str">
        <f t="shared" ref="J9283:J9346" si="872">IF(OR(B9283="Punjab",B9283="Haryana",B9283="Himachal Pradesh",B9283="Jammu and Kashmir",B9283="Uttarakhand",B9283="Delhi",B9283="Chandigarh"),"North",IF(OR(B9283="Tamil Nadu",B9283="Karnataka",B9283="Kerala",B9283="Andhra Pradesh",B9283="Telangana"),"South",IF(OR(B9283="Maharashtra",B9283="Gujarat",B9283="Goa",B9283="Rajasthan"),"West",IF(OR(B9283="West Bengal",B9283="Bihar",B9283="Jharkhand",B9283="Odisha",B9283="Assam",B9283="Sikkim",B9283="Arunachal Pradesh",B9283="Manipur",B9283="Meghalaya",B9283="Mizoram",B9283="Nagaland",B9283="Tripura"),"East","Central"))))</f>
        <v>East</v>
      </c>
      <c r="K9283" s="11" t="str">
        <f t="shared" ref="K9283:K9346" si="873">LEFT(A9283,3)&amp;"0s"</f>
        <v>2010s</v>
      </c>
      <c r="L9283" s="11" t="str">
        <f t="shared" ref="L9283:L9346" si="874">IF(D9283="Rice","Cereal",IF(D9283="Maize","Cereal",IF(D9283="Chickpea","Pulse",IF(D9283="Cotton","Fiber","Other"))))</f>
        <v>Pulse</v>
      </c>
      <c r="M9283" s="18">
        <f t="shared" ref="M9283:M9346" si="875">F9283/E9283</f>
        <v>2.375</v>
      </c>
    </row>
    <row r="9284" spans="1:13">
      <c r="A9284" s="4">
        <v>2015</v>
      </c>
      <c r="B9284" s="5" t="s">
        <v>329</v>
      </c>
      <c r="C9284" s="5" t="s">
        <v>331</v>
      </c>
      <c r="D9284" s="5" t="s">
        <v>15</v>
      </c>
      <c r="E9284" s="5">
        <v>277120</v>
      </c>
      <c r="F9284" s="6">
        <v>934.25</v>
      </c>
      <c r="H9284" s="15" t="str">
        <f t="shared" si="870"/>
        <v>Low</v>
      </c>
      <c r="I9284" s="11" t="str">
        <f t="shared" si="871"/>
        <v>Large</v>
      </c>
      <c r="J9284" s="11" t="str">
        <f t="shared" si="872"/>
        <v>East</v>
      </c>
      <c r="K9284" s="11" t="str">
        <f t="shared" si="873"/>
        <v>2010s</v>
      </c>
      <c r="L9284" s="11" t="str">
        <f t="shared" si="874"/>
        <v>Cereal</v>
      </c>
      <c r="M9284" s="18">
        <f t="shared" si="875"/>
        <v>3.3712831986143187E-3</v>
      </c>
    </row>
    <row r="9285" spans="1:13">
      <c r="A9285" s="4">
        <v>2015</v>
      </c>
      <c r="B9285" s="5" t="s">
        <v>329</v>
      </c>
      <c r="C9285" s="5" t="s">
        <v>331</v>
      </c>
      <c r="D9285" s="5" t="s">
        <v>16</v>
      </c>
      <c r="E9285" s="5">
        <v>78050</v>
      </c>
      <c r="F9285" s="6">
        <v>3126.07</v>
      </c>
      <c r="H9285" s="15" t="str">
        <f t="shared" si="870"/>
        <v>High</v>
      </c>
      <c r="I9285" s="11" t="str">
        <f t="shared" si="871"/>
        <v>Large</v>
      </c>
      <c r="J9285" s="11" t="str">
        <f t="shared" si="872"/>
        <v>East</v>
      </c>
      <c r="K9285" s="11" t="str">
        <f t="shared" si="873"/>
        <v>2010s</v>
      </c>
      <c r="L9285" s="11" t="str">
        <f t="shared" si="874"/>
        <v>Cereal</v>
      </c>
      <c r="M9285" s="18">
        <f t="shared" si="875"/>
        <v>4.0052146060217814E-2</v>
      </c>
    </row>
    <row r="9286" spans="1:13">
      <c r="A9286" s="4">
        <v>2016</v>
      </c>
      <c r="B9286" s="5" t="s">
        <v>329</v>
      </c>
      <c r="C9286" s="5" t="s">
        <v>331</v>
      </c>
      <c r="D9286" s="5" t="s">
        <v>15</v>
      </c>
      <c r="E9286" s="5">
        <v>282120</v>
      </c>
      <c r="F9286" s="6">
        <v>1758.86</v>
      </c>
      <c r="H9286" s="15" t="str">
        <f t="shared" si="870"/>
        <v>Medium</v>
      </c>
      <c r="I9286" s="11" t="str">
        <f t="shared" si="871"/>
        <v>Large</v>
      </c>
      <c r="J9286" s="11" t="str">
        <f t="shared" si="872"/>
        <v>East</v>
      </c>
      <c r="K9286" s="11" t="str">
        <f t="shared" si="873"/>
        <v>2010s</v>
      </c>
      <c r="L9286" s="11" t="str">
        <f t="shared" si="874"/>
        <v>Cereal</v>
      </c>
      <c r="M9286" s="18">
        <f t="shared" si="875"/>
        <v>6.2344392457110449E-3</v>
      </c>
    </row>
    <row r="9287" spans="1:13">
      <c r="A9287" s="4">
        <v>2016</v>
      </c>
      <c r="B9287" s="5" t="s">
        <v>329</v>
      </c>
      <c r="C9287" s="5" t="s">
        <v>331</v>
      </c>
      <c r="D9287" s="5" t="s">
        <v>16</v>
      </c>
      <c r="E9287" s="5">
        <v>70650</v>
      </c>
      <c r="F9287" s="6">
        <v>2952.5</v>
      </c>
      <c r="H9287" s="15" t="str">
        <f t="shared" si="870"/>
        <v>Medium</v>
      </c>
      <c r="I9287" s="11" t="str">
        <f t="shared" si="871"/>
        <v>Large</v>
      </c>
      <c r="J9287" s="11" t="str">
        <f t="shared" si="872"/>
        <v>East</v>
      </c>
      <c r="K9287" s="11" t="str">
        <f t="shared" si="873"/>
        <v>2010s</v>
      </c>
      <c r="L9287" s="11" t="str">
        <f t="shared" si="874"/>
        <v>Cereal</v>
      </c>
      <c r="M9287" s="18">
        <f t="shared" si="875"/>
        <v>4.1790516631280965E-2</v>
      </c>
    </row>
    <row r="9288" spans="1:13">
      <c r="A9288" s="4">
        <v>2016</v>
      </c>
      <c r="B9288" s="5" t="s">
        <v>329</v>
      </c>
      <c r="C9288" s="5" t="s">
        <v>331</v>
      </c>
      <c r="D9288" s="5" t="s">
        <v>17</v>
      </c>
      <c r="E9288" s="5">
        <v>140</v>
      </c>
      <c r="F9288" s="6">
        <v>1118.06</v>
      </c>
      <c r="H9288" s="15" t="str">
        <f t="shared" si="870"/>
        <v>Medium</v>
      </c>
      <c r="I9288" s="11" t="str">
        <f t="shared" si="871"/>
        <v>Small</v>
      </c>
      <c r="J9288" s="11" t="str">
        <f t="shared" si="872"/>
        <v>East</v>
      </c>
      <c r="K9288" s="11" t="str">
        <f t="shared" si="873"/>
        <v>2010s</v>
      </c>
      <c r="L9288" s="11" t="str">
        <f t="shared" si="874"/>
        <v>Pulse</v>
      </c>
      <c r="M9288" s="18">
        <f t="shared" si="875"/>
        <v>7.9861428571428563</v>
      </c>
    </row>
    <row r="9289" spans="1:13">
      <c r="A9289" s="4">
        <v>2017</v>
      </c>
      <c r="B9289" s="5" t="s">
        <v>329</v>
      </c>
      <c r="C9289" s="5" t="s">
        <v>331</v>
      </c>
      <c r="D9289" s="5" t="s">
        <v>15</v>
      </c>
      <c r="E9289" s="5">
        <v>284690</v>
      </c>
      <c r="F9289" s="6">
        <v>1649.7</v>
      </c>
      <c r="H9289" s="15" t="str">
        <f t="shared" si="870"/>
        <v>Medium</v>
      </c>
      <c r="I9289" s="11" t="str">
        <f t="shared" si="871"/>
        <v>Large</v>
      </c>
      <c r="J9289" s="11" t="str">
        <f t="shared" si="872"/>
        <v>East</v>
      </c>
      <c r="K9289" s="11" t="str">
        <f t="shared" si="873"/>
        <v>2010s</v>
      </c>
      <c r="L9289" s="11" t="str">
        <f t="shared" si="874"/>
        <v>Cereal</v>
      </c>
      <c r="M9289" s="18">
        <f t="shared" si="875"/>
        <v>5.794724085847764E-3</v>
      </c>
    </row>
    <row r="9290" spans="1:13">
      <c r="A9290" s="4">
        <v>2017</v>
      </c>
      <c r="B9290" s="5" t="s">
        <v>329</v>
      </c>
      <c r="C9290" s="5" t="s">
        <v>331</v>
      </c>
      <c r="D9290" s="5" t="s">
        <v>16</v>
      </c>
      <c r="E9290" s="5">
        <v>74190</v>
      </c>
      <c r="F9290" s="6">
        <v>2507.23</v>
      </c>
      <c r="H9290" s="15" t="str">
        <f t="shared" si="870"/>
        <v>Medium</v>
      </c>
      <c r="I9290" s="11" t="str">
        <f t="shared" si="871"/>
        <v>Large</v>
      </c>
      <c r="J9290" s="11" t="str">
        <f t="shared" si="872"/>
        <v>East</v>
      </c>
      <c r="K9290" s="11" t="str">
        <f t="shared" si="873"/>
        <v>2010s</v>
      </c>
      <c r="L9290" s="11" t="str">
        <f t="shared" si="874"/>
        <v>Cereal</v>
      </c>
      <c r="M9290" s="18">
        <f t="shared" si="875"/>
        <v>3.3794716269038953E-2</v>
      </c>
    </row>
    <row r="9291" spans="1:13">
      <c r="A9291" s="4">
        <v>2017</v>
      </c>
      <c r="B9291" s="5" t="s">
        <v>329</v>
      </c>
      <c r="C9291" s="5" t="s">
        <v>331</v>
      </c>
      <c r="D9291" s="5" t="s">
        <v>17</v>
      </c>
      <c r="E9291" s="5">
        <v>120</v>
      </c>
      <c r="F9291" s="6">
        <v>1154.47</v>
      </c>
      <c r="H9291" s="15" t="str">
        <f t="shared" si="870"/>
        <v>Medium</v>
      </c>
      <c r="I9291" s="11" t="str">
        <f t="shared" si="871"/>
        <v>Small</v>
      </c>
      <c r="J9291" s="11" t="str">
        <f t="shared" si="872"/>
        <v>East</v>
      </c>
      <c r="K9291" s="11" t="str">
        <f t="shared" si="873"/>
        <v>2010s</v>
      </c>
      <c r="L9291" s="11" t="str">
        <f t="shared" si="874"/>
        <v>Pulse</v>
      </c>
      <c r="M9291" s="18">
        <f t="shared" si="875"/>
        <v>9.6205833333333342</v>
      </c>
    </row>
    <row r="9292" spans="1:13">
      <c r="A9292" s="4">
        <v>2008</v>
      </c>
      <c r="B9292" s="5" t="s">
        <v>329</v>
      </c>
      <c r="C9292" s="5" t="s">
        <v>332</v>
      </c>
      <c r="D9292" s="5" t="s">
        <v>15</v>
      </c>
      <c r="E9292" s="5">
        <v>389910</v>
      </c>
      <c r="F9292" s="6">
        <v>1276.73</v>
      </c>
      <c r="H9292" s="15" t="str">
        <f t="shared" si="870"/>
        <v>Medium</v>
      </c>
      <c r="I9292" s="11" t="str">
        <f t="shared" si="871"/>
        <v>Large</v>
      </c>
      <c r="J9292" s="11" t="str">
        <f t="shared" si="872"/>
        <v>East</v>
      </c>
      <c r="K9292" s="11" t="str">
        <f t="shared" si="873"/>
        <v>2000s</v>
      </c>
      <c r="L9292" s="11" t="str">
        <f t="shared" si="874"/>
        <v>Cereal</v>
      </c>
      <c r="M9292" s="18">
        <f t="shared" si="875"/>
        <v>3.2744223025826472E-3</v>
      </c>
    </row>
    <row r="9293" spans="1:13">
      <c r="A9293" s="4">
        <v>2008</v>
      </c>
      <c r="B9293" s="5" t="s">
        <v>329</v>
      </c>
      <c r="C9293" s="5" t="s">
        <v>332</v>
      </c>
      <c r="D9293" s="5" t="s">
        <v>16</v>
      </c>
      <c r="E9293" s="5">
        <v>52910</v>
      </c>
      <c r="F9293" s="6">
        <v>3473.26</v>
      </c>
      <c r="H9293" s="15" t="str">
        <f t="shared" si="870"/>
        <v>High</v>
      </c>
      <c r="I9293" s="11" t="str">
        <f t="shared" si="871"/>
        <v>Large</v>
      </c>
      <c r="J9293" s="11" t="str">
        <f t="shared" si="872"/>
        <v>East</v>
      </c>
      <c r="K9293" s="11" t="str">
        <f t="shared" si="873"/>
        <v>2000s</v>
      </c>
      <c r="L9293" s="11" t="str">
        <f t="shared" si="874"/>
        <v>Cereal</v>
      </c>
      <c r="M9293" s="18">
        <f t="shared" si="875"/>
        <v>6.5644679644679654E-2</v>
      </c>
    </row>
    <row r="9294" spans="1:13">
      <c r="A9294" s="4">
        <v>2008</v>
      </c>
      <c r="B9294" s="5" t="s">
        <v>329</v>
      </c>
      <c r="C9294" s="5" t="s">
        <v>332</v>
      </c>
      <c r="D9294" s="5" t="s">
        <v>17</v>
      </c>
      <c r="E9294" s="5">
        <v>150</v>
      </c>
      <c r="F9294" s="6">
        <v>1133.33</v>
      </c>
      <c r="H9294" s="15" t="str">
        <f t="shared" si="870"/>
        <v>Medium</v>
      </c>
      <c r="I9294" s="11" t="str">
        <f t="shared" si="871"/>
        <v>Small</v>
      </c>
      <c r="J9294" s="11" t="str">
        <f t="shared" si="872"/>
        <v>East</v>
      </c>
      <c r="K9294" s="11" t="str">
        <f t="shared" si="873"/>
        <v>2000s</v>
      </c>
      <c r="L9294" s="11" t="str">
        <f t="shared" si="874"/>
        <v>Pulse</v>
      </c>
      <c r="M9294" s="18">
        <f t="shared" si="875"/>
        <v>7.555533333333333</v>
      </c>
    </row>
    <row r="9295" spans="1:13">
      <c r="A9295" s="4">
        <v>2009</v>
      </c>
      <c r="B9295" s="5" t="s">
        <v>329</v>
      </c>
      <c r="C9295" s="5" t="s">
        <v>332</v>
      </c>
      <c r="D9295" s="5" t="s">
        <v>15</v>
      </c>
      <c r="E9295" s="5">
        <v>368420</v>
      </c>
      <c r="F9295" s="6">
        <v>1223.8699999999999</v>
      </c>
      <c r="H9295" s="15" t="str">
        <f t="shared" si="870"/>
        <v>Medium</v>
      </c>
      <c r="I9295" s="11" t="str">
        <f t="shared" si="871"/>
        <v>Large</v>
      </c>
      <c r="J9295" s="11" t="str">
        <f t="shared" si="872"/>
        <v>East</v>
      </c>
      <c r="K9295" s="11" t="str">
        <f t="shared" si="873"/>
        <v>2000s</v>
      </c>
      <c r="L9295" s="11" t="str">
        <f t="shared" si="874"/>
        <v>Cereal</v>
      </c>
      <c r="M9295" s="18">
        <f t="shared" si="875"/>
        <v>3.3219423484067093E-3</v>
      </c>
    </row>
    <row r="9296" spans="1:13">
      <c r="A9296" s="4">
        <v>2009</v>
      </c>
      <c r="B9296" s="5" t="s">
        <v>329</v>
      </c>
      <c r="C9296" s="5" t="s">
        <v>332</v>
      </c>
      <c r="D9296" s="5" t="s">
        <v>16</v>
      </c>
      <c r="E9296" s="5">
        <v>73350</v>
      </c>
      <c r="F9296" s="6">
        <v>2489.71</v>
      </c>
      <c r="H9296" s="15" t="str">
        <f t="shared" si="870"/>
        <v>Medium</v>
      </c>
      <c r="I9296" s="11" t="str">
        <f t="shared" si="871"/>
        <v>Large</v>
      </c>
      <c r="J9296" s="11" t="str">
        <f t="shared" si="872"/>
        <v>East</v>
      </c>
      <c r="K9296" s="11" t="str">
        <f t="shared" si="873"/>
        <v>2000s</v>
      </c>
      <c r="L9296" s="11" t="str">
        <f t="shared" si="874"/>
        <v>Cereal</v>
      </c>
      <c r="M9296" s="18">
        <f t="shared" si="875"/>
        <v>3.3942876618950242E-2</v>
      </c>
    </row>
    <row r="9297" spans="1:13">
      <c r="A9297" s="4">
        <v>2009</v>
      </c>
      <c r="B9297" s="5" t="s">
        <v>329</v>
      </c>
      <c r="C9297" s="5" t="s">
        <v>332</v>
      </c>
      <c r="D9297" s="5" t="s">
        <v>17</v>
      </c>
      <c r="E9297" s="5">
        <v>160</v>
      </c>
      <c r="F9297" s="6">
        <v>1000</v>
      </c>
      <c r="H9297" s="15" t="str">
        <f t="shared" si="870"/>
        <v>Medium</v>
      </c>
      <c r="I9297" s="11" t="str">
        <f t="shared" si="871"/>
        <v>Small</v>
      </c>
      <c r="J9297" s="11" t="str">
        <f t="shared" si="872"/>
        <v>East</v>
      </c>
      <c r="K9297" s="11" t="str">
        <f t="shared" si="873"/>
        <v>2000s</v>
      </c>
      <c r="L9297" s="11" t="str">
        <f t="shared" si="874"/>
        <v>Pulse</v>
      </c>
      <c r="M9297" s="18">
        <f t="shared" si="875"/>
        <v>6.25</v>
      </c>
    </row>
    <row r="9298" spans="1:13">
      <c r="A9298" s="4">
        <v>2010</v>
      </c>
      <c r="B9298" s="5" t="s">
        <v>329</v>
      </c>
      <c r="C9298" s="5" t="s">
        <v>332</v>
      </c>
      <c r="D9298" s="5" t="s">
        <v>15</v>
      </c>
      <c r="E9298" s="5">
        <v>346310</v>
      </c>
      <c r="F9298" s="6">
        <v>645.16999999999996</v>
      </c>
      <c r="H9298" s="15" t="str">
        <f t="shared" si="870"/>
        <v>Low</v>
      </c>
      <c r="I9298" s="11" t="str">
        <f t="shared" si="871"/>
        <v>Large</v>
      </c>
      <c r="J9298" s="11" t="str">
        <f t="shared" si="872"/>
        <v>East</v>
      </c>
      <c r="K9298" s="11" t="str">
        <f t="shared" si="873"/>
        <v>2010s</v>
      </c>
      <c r="L9298" s="11" t="str">
        <f t="shared" si="874"/>
        <v>Cereal</v>
      </c>
      <c r="M9298" s="18">
        <f t="shared" si="875"/>
        <v>1.8629840316479454E-3</v>
      </c>
    </row>
    <row r="9299" spans="1:13">
      <c r="A9299" s="4">
        <v>2010</v>
      </c>
      <c r="B9299" s="5" t="s">
        <v>329</v>
      </c>
      <c r="C9299" s="5" t="s">
        <v>332</v>
      </c>
      <c r="D9299" s="5" t="s">
        <v>16</v>
      </c>
      <c r="E9299" s="5">
        <v>74890</v>
      </c>
      <c r="F9299" s="6">
        <v>3943.78</v>
      </c>
      <c r="H9299" s="15" t="str">
        <f t="shared" si="870"/>
        <v>High</v>
      </c>
      <c r="I9299" s="11" t="str">
        <f t="shared" si="871"/>
        <v>Large</v>
      </c>
      <c r="J9299" s="11" t="str">
        <f t="shared" si="872"/>
        <v>East</v>
      </c>
      <c r="K9299" s="11" t="str">
        <f t="shared" si="873"/>
        <v>2010s</v>
      </c>
      <c r="L9299" s="11" t="str">
        <f t="shared" si="874"/>
        <v>Cereal</v>
      </c>
      <c r="M9299" s="18">
        <f t="shared" si="875"/>
        <v>5.2660969421818672E-2</v>
      </c>
    </row>
    <row r="9300" spans="1:13">
      <c r="A9300" s="4">
        <v>2010</v>
      </c>
      <c r="B9300" s="5" t="s">
        <v>329</v>
      </c>
      <c r="C9300" s="5" t="s">
        <v>332</v>
      </c>
      <c r="D9300" s="5" t="s">
        <v>17</v>
      </c>
      <c r="E9300" s="5">
        <v>110</v>
      </c>
      <c r="F9300" s="6">
        <v>1000</v>
      </c>
      <c r="H9300" s="15" t="str">
        <f t="shared" si="870"/>
        <v>Medium</v>
      </c>
      <c r="I9300" s="11" t="str">
        <f t="shared" si="871"/>
        <v>Small</v>
      </c>
      <c r="J9300" s="11" t="str">
        <f t="shared" si="872"/>
        <v>East</v>
      </c>
      <c r="K9300" s="11" t="str">
        <f t="shared" si="873"/>
        <v>2010s</v>
      </c>
      <c r="L9300" s="11" t="str">
        <f t="shared" si="874"/>
        <v>Pulse</v>
      </c>
      <c r="M9300" s="18">
        <f t="shared" si="875"/>
        <v>9.0909090909090917</v>
      </c>
    </row>
    <row r="9301" spans="1:13">
      <c r="A9301" s="4">
        <v>2011</v>
      </c>
      <c r="B9301" s="5" t="s">
        <v>329</v>
      </c>
      <c r="C9301" s="5" t="s">
        <v>332</v>
      </c>
      <c r="D9301" s="5" t="s">
        <v>15</v>
      </c>
      <c r="E9301" s="5">
        <v>351800</v>
      </c>
      <c r="F9301" s="6">
        <v>1791.44</v>
      </c>
      <c r="H9301" s="15" t="str">
        <f t="shared" si="870"/>
        <v>Medium</v>
      </c>
      <c r="I9301" s="11" t="str">
        <f t="shared" si="871"/>
        <v>Large</v>
      </c>
      <c r="J9301" s="11" t="str">
        <f t="shared" si="872"/>
        <v>East</v>
      </c>
      <c r="K9301" s="11" t="str">
        <f t="shared" si="873"/>
        <v>2010s</v>
      </c>
      <c r="L9301" s="11" t="str">
        <f t="shared" si="874"/>
        <v>Cereal</v>
      </c>
      <c r="M9301" s="18">
        <f t="shared" si="875"/>
        <v>5.0922114837976123E-3</v>
      </c>
    </row>
    <row r="9302" spans="1:13">
      <c r="A9302" s="4">
        <v>2011</v>
      </c>
      <c r="B9302" s="5" t="s">
        <v>329</v>
      </c>
      <c r="C9302" s="5" t="s">
        <v>332</v>
      </c>
      <c r="D9302" s="5" t="s">
        <v>16</v>
      </c>
      <c r="E9302" s="5">
        <v>60980</v>
      </c>
      <c r="F9302" s="6">
        <v>2764.18</v>
      </c>
      <c r="H9302" s="15" t="str">
        <f t="shared" si="870"/>
        <v>Medium</v>
      </c>
      <c r="I9302" s="11" t="str">
        <f t="shared" si="871"/>
        <v>Large</v>
      </c>
      <c r="J9302" s="11" t="str">
        <f t="shared" si="872"/>
        <v>East</v>
      </c>
      <c r="K9302" s="11" t="str">
        <f t="shared" si="873"/>
        <v>2010s</v>
      </c>
      <c r="L9302" s="11" t="str">
        <f t="shared" si="874"/>
        <v>Cereal</v>
      </c>
      <c r="M9302" s="18">
        <f t="shared" si="875"/>
        <v>4.5329288291243025E-2</v>
      </c>
    </row>
    <row r="9303" spans="1:13">
      <c r="A9303" s="4">
        <v>2011</v>
      </c>
      <c r="B9303" s="5" t="s">
        <v>329</v>
      </c>
      <c r="C9303" s="5" t="s">
        <v>332</v>
      </c>
      <c r="D9303" s="5" t="s">
        <v>17</v>
      </c>
      <c r="E9303" s="5">
        <v>100</v>
      </c>
      <c r="F9303" s="6">
        <v>1200</v>
      </c>
      <c r="H9303" s="15" t="str">
        <f t="shared" si="870"/>
        <v>Medium</v>
      </c>
      <c r="I9303" s="11" t="str">
        <f t="shared" si="871"/>
        <v>Small</v>
      </c>
      <c r="J9303" s="11" t="str">
        <f t="shared" si="872"/>
        <v>East</v>
      </c>
      <c r="K9303" s="11" t="str">
        <f t="shared" si="873"/>
        <v>2010s</v>
      </c>
      <c r="L9303" s="11" t="str">
        <f t="shared" si="874"/>
        <v>Pulse</v>
      </c>
      <c r="M9303" s="18">
        <f t="shared" si="875"/>
        <v>12</v>
      </c>
    </row>
    <row r="9304" spans="1:13">
      <c r="A9304" s="4">
        <v>2012</v>
      </c>
      <c r="B9304" s="5" t="s">
        <v>329</v>
      </c>
      <c r="C9304" s="5" t="s">
        <v>332</v>
      </c>
      <c r="D9304" s="5" t="s">
        <v>15</v>
      </c>
      <c r="E9304" s="5">
        <v>330560</v>
      </c>
      <c r="F9304" s="6">
        <v>1391.61</v>
      </c>
      <c r="H9304" s="15" t="str">
        <f t="shared" si="870"/>
        <v>Medium</v>
      </c>
      <c r="I9304" s="11" t="str">
        <f t="shared" si="871"/>
        <v>Large</v>
      </c>
      <c r="J9304" s="11" t="str">
        <f t="shared" si="872"/>
        <v>East</v>
      </c>
      <c r="K9304" s="11" t="str">
        <f t="shared" si="873"/>
        <v>2010s</v>
      </c>
      <c r="L9304" s="11" t="str">
        <f t="shared" si="874"/>
        <v>Cereal</v>
      </c>
      <c r="M9304" s="18">
        <f t="shared" si="875"/>
        <v>4.2098560019361081E-3</v>
      </c>
    </row>
    <row r="9305" spans="1:13">
      <c r="A9305" s="4">
        <v>2012</v>
      </c>
      <c r="B9305" s="5" t="s">
        <v>329</v>
      </c>
      <c r="C9305" s="5" t="s">
        <v>332</v>
      </c>
      <c r="D9305" s="5" t="s">
        <v>16</v>
      </c>
      <c r="E9305" s="5">
        <v>60750</v>
      </c>
      <c r="F9305" s="6">
        <v>3758.52</v>
      </c>
      <c r="H9305" s="15" t="str">
        <f t="shared" si="870"/>
        <v>High</v>
      </c>
      <c r="I9305" s="11" t="str">
        <f t="shared" si="871"/>
        <v>Large</v>
      </c>
      <c r="J9305" s="11" t="str">
        <f t="shared" si="872"/>
        <v>East</v>
      </c>
      <c r="K9305" s="11" t="str">
        <f t="shared" si="873"/>
        <v>2010s</v>
      </c>
      <c r="L9305" s="11" t="str">
        <f t="shared" si="874"/>
        <v>Cereal</v>
      </c>
      <c r="M9305" s="18">
        <f t="shared" si="875"/>
        <v>6.1868641975308641E-2</v>
      </c>
    </row>
    <row r="9306" spans="1:13">
      <c r="A9306" s="4">
        <v>2012</v>
      </c>
      <c r="B9306" s="5" t="s">
        <v>329</v>
      </c>
      <c r="C9306" s="5" t="s">
        <v>332</v>
      </c>
      <c r="D9306" s="5" t="s">
        <v>17</v>
      </c>
      <c r="E9306" s="5">
        <v>130</v>
      </c>
      <c r="F9306" s="6">
        <v>1384.62</v>
      </c>
      <c r="H9306" s="15" t="str">
        <f t="shared" si="870"/>
        <v>Medium</v>
      </c>
      <c r="I9306" s="11" t="str">
        <f t="shared" si="871"/>
        <v>Small</v>
      </c>
      <c r="J9306" s="11" t="str">
        <f t="shared" si="872"/>
        <v>East</v>
      </c>
      <c r="K9306" s="11" t="str">
        <f t="shared" si="873"/>
        <v>2010s</v>
      </c>
      <c r="L9306" s="11" t="str">
        <f t="shared" si="874"/>
        <v>Pulse</v>
      </c>
      <c r="M9306" s="18">
        <f t="shared" si="875"/>
        <v>10.650923076923076</v>
      </c>
    </row>
    <row r="9307" spans="1:13">
      <c r="A9307" s="4">
        <v>2013</v>
      </c>
      <c r="B9307" s="5" t="s">
        <v>329</v>
      </c>
      <c r="C9307" s="5" t="s">
        <v>332</v>
      </c>
      <c r="D9307" s="5" t="s">
        <v>15</v>
      </c>
      <c r="E9307" s="5">
        <v>349920</v>
      </c>
      <c r="F9307" s="6">
        <v>1141.92</v>
      </c>
      <c r="H9307" s="15" t="str">
        <f t="shared" si="870"/>
        <v>Medium</v>
      </c>
      <c r="I9307" s="11" t="str">
        <f t="shared" si="871"/>
        <v>Large</v>
      </c>
      <c r="J9307" s="11" t="str">
        <f t="shared" si="872"/>
        <v>East</v>
      </c>
      <c r="K9307" s="11" t="str">
        <f t="shared" si="873"/>
        <v>2010s</v>
      </c>
      <c r="L9307" s="11" t="str">
        <f t="shared" si="874"/>
        <v>Cereal</v>
      </c>
      <c r="M9307" s="18">
        <f t="shared" si="875"/>
        <v>3.2633744855967081E-3</v>
      </c>
    </row>
    <row r="9308" spans="1:13">
      <c r="A9308" s="4">
        <v>2013</v>
      </c>
      <c r="B9308" s="5" t="s">
        <v>329</v>
      </c>
      <c r="C9308" s="5" t="s">
        <v>332</v>
      </c>
      <c r="D9308" s="5" t="s">
        <v>16</v>
      </c>
      <c r="E9308" s="5">
        <v>77840</v>
      </c>
      <c r="F9308" s="6">
        <v>3112.02</v>
      </c>
      <c r="H9308" s="15" t="str">
        <f t="shared" si="870"/>
        <v>High</v>
      </c>
      <c r="I9308" s="11" t="str">
        <f t="shared" si="871"/>
        <v>Large</v>
      </c>
      <c r="J9308" s="11" t="str">
        <f t="shared" si="872"/>
        <v>East</v>
      </c>
      <c r="K9308" s="11" t="str">
        <f t="shared" si="873"/>
        <v>2010s</v>
      </c>
      <c r="L9308" s="11" t="str">
        <f t="shared" si="874"/>
        <v>Cereal</v>
      </c>
      <c r="M9308" s="18">
        <f t="shared" si="875"/>
        <v>3.9979701952723538E-2</v>
      </c>
    </row>
    <row r="9309" spans="1:13">
      <c r="A9309" s="4">
        <v>2013</v>
      </c>
      <c r="B9309" s="5" t="s">
        <v>329</v>
      </c>
      <c r="C9309" s="5" t="s">
        <v>332</v>
      </c>
      <c r="D9309" s="5" t="s">
        <v>17</v>
      </c>
      <c r="E9309" s="5">
        <v>200</v>
      </c>
      <c r="F9309" s="6">
        <v>1200</v>
      </c>
      <c r="H9309" s="15" t="str">
        <f t="shared" si="870"/>
        <v>Medium</v>
      </c>
      <c r="I9309" s="11" t="str">
        <f t="shared" si="871"/>
        <v>Small</v>
      </c>
      <c r="J9309" s="11" t="str">
        <f t="shared" si="872"/>
        <v>East</v>
      </c>
      <c r="K9309" s="11" t="str">
        <f t="shared" si="873"/>
        <v>2010s</v>
      </c>
      <c r="L9309" s="11" t="str">
        <f t="shared" si="874"/>
        <v>Pulse</v>
      </c>
      <c r="M9309" s="18">
        <f t="shared" si="875"/>
        <v>6</v>
      </c>
    </row>
    <row r="9310" spans="1:13">
      <c r="A9310" s="4">
        <v>2014</v>
      </c>
      <c r="B9310" s="5" t="s">
        <v>329</v>
      </c>
      <c r="C9310" s="5" t="s">
        <v>332</v>
      </c>
      <c r="D9310" s="5" t="s">
        <v>15</v>
      </c>
      <c r="E9310" s="5">
        <v>376240</v>
      </c>
      <c r="F9310" s="6">
        <v>1716.43</v>
      </c>
      <c r="H9310" s="15" t="str">
        <f t="shared" si="870"/>
        <v>Medium</v>
      </c>
      <c r="I9310" s="11" t="str">
        <f t="shared" si="871"/>
        <v>Large</v>
      </c>
      <c r="J9310" s="11" t="str">
        <f t="shared" si="872"/>
        <v>East</v>
      </c>
      <c r="K9310" s="11" t="str">
        <f t="shared" si="873"/>
        <v>2010s</v>
      </c>
      <c r="L9310" s="11" t="str">
        <f t="shared" si="874"/>
        <v>Cereal</v>
      </c>
      <c r="M9310" s="18">
        <f t="shared" si="875"/>
        <v>4.5620614501382098E-3</v>
      </c>
    </row>
    <row r="9311" spans="1:13">
      <c r="A9311" s="4">
        <v>2014</v>
      </c>
      <c r="B9311" s="5" t="s">
        <v>329</v>
      </c>
      <c r="C9311" s="5" t="s">
        <v>332</v>
      </c>
      <c r="D9311" s="5" t="s">
        <v>16</v>
      </c>
      <c r="E9311" s="5">
        <v>72270</v>
      </c>
      <c r="F9311" s="6">
        <v>2780.27</v>
      </c>
      <c r="H9311" s="15" t="str">
        <f t="shared" si="870"/>
        <v>Medium</v>
      </c>
      <c r="I9311" s="11" t="str">
        <f t="shared" si="871"/>
        <v>Large</v>
      </c>
      <c r="J9311" s="11" t="str">
        <f t="shared" si="872"/>
        <v>East</v>
      </c>
      <c r="K9311" s="11" t="str">
        <f t="shared" si="873"/>
        <v>2010s</v>
      </c>
      <c r="L9311" s="11" t="str">
        <f t="shared" si="874"/>
        <v>Cereal</v>
      </c>
      <c r="M9311" s="18">
        <f t="shared" si="875"/>
        <v>3.8470596374705963E-2</v>
      </c>
    </row>
    <row r="9312" spans="1:13">
      <c r="A9312" s="4">
        <v>2014</v>
      </c>
      <c r="B9312" s="5" t="s">
        <v>329</v>
      </c>
      <c r="C9312" s="5" t="s">
        <v>332</v>
      </c>
      <c r="D9312" s="5" t="s">
        <v>17</v>
      </c>
      <c r="E9312" s="5">
        <v>180</v>
      </c>
      <c r="F9312" s="6">
        <v>1000</v>
      </c>
      <c r="H9312" s="15" t="str">
        <f t="shared" si="870"/>
        <v>Medium</v>
      </c>
      <c r="I9312" s="11" t="str">
        <f t="shared" si="871"/>
        <v>Small</v>
      </c>
      <c r="J9312" s="11" t="str">
        <f t="shared" si="872"/>
        <v>East</v>
      </c>
      <c r="K9312" s="11" t="str">
        <f t="shared" si="873"/>
        <v>2010s</v>
      </c>
      <c r="L9312" s="11" t="str">
        <f t="shared" si="874"/>
        <v>Pulse</v>
      </c>
      <c r="M9312" s="18">
        <f t="shared" si="875"/>
        <v>5.5555555555555554</v>
      </c>
    </row>
    <row r="9313" spans="1:13">
      <c r="A9313" s="4">
        <v>2015</v>
      </c>
      <c r="B9313" s="5" t="s">
        <v>329</v>
      </c>
      <c r="C9313" s="5" t="s">
        <v>332</v>
      </c>
      <c r="D9313" s="5" t="s">
        <v>15</v>
      </c>
      <c r="E9313" s="5">
        <v>383190</v>
      </c>
      <c r="F9313" s="6">
        <v>1278.79</v>
      </c>
      <c r="H9313" s="15" t="str">
        <f t="shared" si="870"/>
        <v>Medium</v>
      </c>
      <c r="I9313" s="11" t="str">
        <f t="shared" si="871"/>
        <v>Large</v>
      </c>
      <c r="J9313" s="11" t="str">
        <f t="shared" si="872"/>
        <v>East</v>
      </c>
      <c r="K9313" s="11" t="str">
        <f t="shared" si="873"/>
        <v>2010s</v>
      </c>
      <c r="L9313" s="11" t="str">
        <f t="shared" si="874"/>
        <v>Cereal</v>
      </c>
      <c r="M9313" s="18">
        <f t="shared" si="875"/>
        <v>3.3372217437824575E-3</v>
      </c>
    </row>
    <row r="9314" spans="1:13">
      <c r="A9314" s="4">
        <v>2015</v>
      </c>
      <c r="B9314" s="5" t="s">
        <v>329</v>
      </c>
      <c r="C9314" s="5" t="s">
        <v>332</v>
      </c>
      <c r="D9314" s="5" t="s">
        <v>16</v>
      </c>
      <c r="E9314" s="5">
        <v>78950</v>
      </c>
      <c r="F9314" s="6">
        <v>3089.42</v>
      </c>
      <c r="H9314" s="15" t="str">
        <f t="shared" si="870"/>
        <v>High</v>
      </c>
      <c r="I9314" s="11" t="str">
        <f t="shared" si="871"/>
        <v>Large</v>
      </c>
      <c r="J9314" s="11" t="str">
        <f t="shared" si="872"/>
        <v>East</v>
      </c>
      <c r="K9314" s="11" t="str">
        <f t="shared" si="873"/>
        <v>2010s</v>
      </c>
      <c r="L9314" s="11" t="str">
        <f t="shared" si="874"/>
        <v>Cereal</v>
      </c>
      <c r="M9314" s="18">
        <f t="shared" si="875"/>
        <v>3.9131348955034832E-2</v>
      </c>
    </row>
    <row r="9315" spans="1:13">
      <c r="A9315" s="4">
        <v>2015</v>
      </c>
      <c r="B9315" s="5" t="s">
        <v>329</v>
      </c>
      <c r="C9315" s="5" t="s">
        <v>332</v>
      </c>
      <c r="D9315" s="5" t="s">
        <v>17</v>
      </c>
      <c r="E9315" s="5">
        <v>140</v>
      </c>
      <c r="F9315" s="6">
        <v>1000</v>
      </c>
      <c r="H9315" s="15" t="str">
        <f t="shared" si="870"/>
        <v>Medium</v>
      </c>
      <c r="I9315" s="11" t="str">
        <f t="shared" si="871"/>
        <v>Small</v>
      </c>
      <c r="J9315" s="11" t="str">
        <f t="shared" si="872"/>
        <v>East</v>
      </c>
      <c r="K9315" s="11" t="str">
        <f t="shared" si="873"/>
        <v>2010s</v>
      </c>
      <c r="L9315" s="11" t="str">
        <f t="shared" si="874"/>
        <v>Pulse</v>
      </c>
      <c r="M9315" s="18">
        <f t="shared" si="875"/>
        <v>7.1428571428571432</v>
      </c>
    </row>
    <row r="9316" spans="1:13">
      <c r="A9316" s="4">
        <v>2016</v>
      </c>
      <c r="B9316" s="5" t="s">
        <v>329</v>
      </c>
      <c r="C9316" s="5" t="s">
        <v>332</v>
      </c>
      <c r="D9316" s="5" t="s">
        <v>15</v>
      </c>
      <c r="E9316" s="5">
        <v>373900</v>
      </c>
      <c r="F9316" s="6">
        <v>1952.94</v>
      </c>
      <c r="H9316" s="15" t="str">
        <f t="shared" si="870"/>
        <v>Medium</v>
      </c>
      <c r="I9316" s="11" t="str">
        <f t="shared" si="871"/>
        <v>Large</v>
      </c>
      <c r="J9316" s="11" t="str">
        <f t="shared" si="872"/>
        <v>East</v>
      </c>
      <c r="K9316" s="11" t="str">
        <f t="shared" si="873"/>
        <v>2010s</v>
      </c>
      <c r="L9316" s="11" t="str">
        <f t="shared" si="874"/>
        <v>Cereal</v>
      </c>
      <c r="M9316" s="18">
        <f t="shared" si="875"/>
        <v>5.2231612730676653E-3</v>
      </c>
    </row>
    <row r="9317" spans="1:13">
      <c r="A9317" s="4">
        <v>2016</v>
      </c>
      <c r="B9317" s="5" t="s">
        <v>329</v>
      </c>
      <c r="C9317" s="5" t="s">
        <v>332</v>
      </c>
      <c r="D9317" s="5" t="s">
        <v>16</v>
      </c>
      <c r="E9317" s="5">
        <v>76320</v>
      </c>
      <c r="F9317" s="6">
        <v>5276.24</v>
      </c>
      <c r="H9317" s="15" t="str">
        <f t="shared" si="870"/>
        <v>High</v>
      </c>
      <c r="I9317" s="11" t="str">
        <f t="shared" si="871"/>
        <v>Large</v>
      </c>
      <c r="J9317" s="11" t="str">
        <f t="shared" si="872"/>
        <v>East</v>
      </c>
      <c r="K9317" s="11" t="str">
        <f t="shared" si="873"/>
        <v>2010s</v>
      </c>
      <c r="L9317" s="11" t="str">
        <f t="shared" si="874"/>
        <v>Cereal</v>
      </c>
      <c r="M9317" s="18">
        <f t="shared" si="875"/>
        <v>6.913312368972746E-2</v>
      </c>
    </row>
    <row r="9318" spans="1:13">
      <c r="A9318" s="4">
        <v>2016</v>
      </c>
      <c r="B9318" s="5" t="s">
        <v>329</v>
      </c>
      <c r="C9318" s="5" t="s">
        <v>332</v>
      </c>
      <c r="D9318" s="5" t="s">
        <v>17</v>
      </c>
      <c r="E9318" s="5">
        <v>120</v>
      </c>
      <c r="F9318" s="6">
        <v>1125</v>
      </c>
      <c r="H9318" s="15" t="str">
        <f t="shared" si="870"/>
        <v>Medium</v>
      </c>
      <c r="I9318" s="11" t="str">
        <f t="shared" si="871"/>
        <v>Small</v>
      </c>
      <c r="J9318" s="11" t="str">
        <f t="shared" si="872"/>
        <v>East</v>
      </c>
      <c r="K9318" s="11" t="str">
        <f t="shared" si="873"/>
        <v>2010s</v>
      </c>
      <c r="L9318" s="11" t="str">
        <f t="shared" si="874"/>
        <v>Pulse</v>
      </c>
      <c r="M9318" s="18">
        <f t="shared" si="875"/>
        <v>9.375</v>
      </c>
    </row>
    <row r="9319" spans="1:13">
      <c r="A9319" s="4">
        <v>2017</v>
      </c>
      <c r="B9319" s="5" t="s">
        <v>329</v>
      </c>
      <c r="C9319" s="5" t="s">
        <v>332</v>
      </c>
      <c r="D9319" s="5" t="s">
        <v>15</v>
      </c>
      <c r="E9319" s="5">
        <v>379070</v>
      </c>
      <c r="F9319" s="6">
        <v>1692.79</v>
      </c>
      <c r="H9319" s="15" t="str">
        <f t="shared" si="870"/>
        <v>Medium</v>
      </c>
      <c r="I9319" s="11" t="str">
        <f t="shared" si="871"/>
        <v>Large</v>
      </c>
      <c r="J9319" s="11" t="str">
        <f t="shared" si="872"/>
        <v>East</v>
      </c>
      <c r="K9319" s="11" t="str">
        <f t="shared" si="873"/>
        <v>2010s</v>
      </c>
      <c r="L9319" s="11" t="str">
        <f t="shared" si="874"/>
        <v>Cereal</v>
      </c>
      <c r="M9319" s="18">
        <f t="shared" si="875"/>
        <v>4.4656395916321525E-3</v>
      </c>
    </row>
    <row r="9320" spans="1:13">
      <c r="A9320" s="4">
        <v>2017</v>
      </c>
      <c r="B9320" s="5" t="s">
        <v>329</v>
      </c>
      <c r="C9320" s="5" t="s">
        <v>332</v>
      </c>
      <c r="D9320" s="5" t="s">
        <v>16</v>
      </c>
      <c r="E9320" s="5">
        <v>76440</v>
      </c>
      <c r="F9320" s="6">
        <v>6279.49</v>
      </c>
      <c r="H9320" s="15" t="str">
        <f t="shared" si="870"/>
        <v>High</v>
      </c>
      <c r="I9320" s="11" t="str">
        <f t="shared" si="871"/>
        <v>Large</v>
      </c>
      <c r="J9320" s="11" t="str">
        <f t="shared" si="872"/>
        <v>East</v>
      </c>
      <c r="K9320" s="11" t="str">
        <f t="shared" si="873"/>
        <v>2010s</v>
      </c>
      <c r="L9320" s="11" t="str">
        <f t="shared" si="874"/>
        <v>Cereal</v>
      </c>
      <c r="M9320" s="18">
        <f t="shared" si="875"/>
        <v>8.2149267399267395E-2</v>
      </c>
    </row>
    <row r="9321" spans="1:13">
      <c r="A9321" s="4">
        <v>2017</v>
      </c>
      <c r="B9321" s="5" t="s">
        <v>329</v>
      </c>
      <c r="C9321" s="5" t="s">
        <v>332</v>
      </c>
      <c r="D9321" s="5" t="s">
        <v>17</v>
      </c>
      <c r="E9321" s="5">
        <v>70</v>
      </c>
      <c r="F9321" s="6">
        <v>1162.1600000000001</v>
      </c>
      <c r="H9321" s="15" t="str">
        <f t="shared" si="870"/>
        <v>Medium</v>
      </c>
      <c r="I9321" s="11" t="str">
        <f t="shared" si="871"/>
        <v>Small</v>
      </c>
      <c r="J9321" s="11" t="str">
        <f t="shared" si="872"/>
        <v>East</v>
      </c>
      <c r="K9321" s="11" t="str">
        <f t="shared" si="873"/>
        <v>2010s</v>
      </c>
      <c r="L9321" s="11" t="str">
        <f t="shared" si="874"/>
        <v>Pulse</v>
      </c>
      <c r="M9321" s="18">
        <f t="shared" si="875"/>
        <v>16.602285714285717</v>
      </c>
    </row>
    <row r="9322" spans="1:13">
      <c r="A9322" s="4">
        <v>2008</v>
      </c>
      <c r="B9322" s="5" t="s">
        <v>329</v>
      </c>
      <c r="C9322" s="5" t="s">
        <v>333</v>
      </c>
      <c r="D9322" s="5" t="s">
        <v>15</v>
      </c>
      <c r="E9322" s="5">
        <v>138170</v>
      </c>
      <c r="F9322" s="6">
        <v>1964.61</v>
      </c>
      <c r="H9322" s="15" t="str">
        <f t="shared" si="870"/>
        <v>Medium</v>
      </c>
      <c r="I9322" s="11" t="str">
        <f t="shared" si="871"/>
        <v>Large</v>
      </c>
      <c r="J9322" s="11" t="str">
        <f t="shared" si="872"/>
        <v>East</v>
      </c>
      <c r="K9322" s="11" t="str">
        <f t="shared" si="873"/>
        <v>2000s</v>
      </c>
      <c r="L9322" s="11" t="str">
        <f t="shared" si="874"/>
        <v>Cereal</v>
      </c>
      <c r="M9322" s="18">
        <f t="shared" si="875"/>
        <v>1.4218788449012086E-2</v>
      </c>
    </row>
    <row r="9323" spans="1:13">
      <c r="A9323" s="4">
        <v>2008</v>
      </c>
      <c r="B9323" s="5" t="s">
        <v>329</v>
      </c>
      <c r="C9323" s="5" t="s">
        <v>333</v>
      </c>
      <c r="D9323" s="5" t="s">
        <v>16</v>
      </c>
      <c r="E9323" s="5">
        <v>25350</v>
      </c>
      <c r="F9323" s="6">
        <v>2974.36</v>
      </c>
      <c r="H9323" s="15" t="str">
        <f t="shared" si="870"/>
        <v>Medium</v>
      </c>
      <c r="I9323" s="11" t="str">
        <f t="shared" si="871"/>
        <v>Large</v>
      </c>
      <c r="J9323" s="11" t="str">
        <f t="shared" si="872"/>
        <v>East</v>
      </c>
      <c r="K9323" s="11" t="str">
        <f t="shared" si="873"/>
        <v>2000s</v>
      </c>
      <c r="L9323" s="11" t="str">
        <f t="shared" si="874"/>
        <v>Cereal</v>
      </c>
      <c r="M9323" s="18">
        <f t="shared" si="875"/>
        <v>0.11733175542406313</v>
      </c>
    </row>
    <row r="9324" spans="1:13">
      <c r="A9324" s="4">
        <v>2009</v>
      </c>
      <c r="B9324" s="5" t="s">
        <v>329</v>
      </c>
      <c r="C9324" s="5" t="s">
        <v>333</v>
      </c>
      <c r="D9324" s="5" t="s">
        <v>15</v>
      </c>
      <c r="E9324" s="5">
        <v>198660</v>
      </c>
      <c r="F9324" s="6">
        <v>1208.04</v>
      </c>
      <c r="H9324" s="15" t="str">
        <f t="shared" si="870"/>
        <v>Medium</v>
      </c>
      <c r="I9324" s="11" t="str">
        <f t="shared" si="871"/>
        <v>Large</v>
      </c>
      <c r="J9324" s="11" t="str">
        <f t="shared" si="872"/>
        <v>East</v>
      </c>
      <c r="K9324" s="11" t="str">
        <f t="shared" si="873"/>
        <v>2000s</v>
      </c>
      <c r="L9324" s="11" t="str">
        <f t="shared" si="874"/>
        <v>Cereal</v>
      </c>
      <c r="M9324" s="18">
        <f t="shared" si="875"/>
        <v>6.0809423135004528E-3</v>
      </c>
    </row>
    <row r="9325" spans="1:13">
      <c r="A9325" s="4">
        <v>2009</v>
      </c>
      <c r="B9325" s="5" t="s">
        <v>329</v>
      </c>
      <c r="C9325" s="5" t="s">
        <v>333</v>
      </c>
      <c r="D9325" s="5" t="s">
        <v>16</v>
      </c>
      <c r="E9325" s="5">
        <v>48940</v>
      </c>
      <c r="F9325" s="6">
        <v>3323.46</v>
      </c>
      <c r="H9325" s="15" t="str">
        <f t="shared" si="870"/>
        <v>High</v>
      </c>
      <c r="I9325" s="11" t="str">
        <f t="shared" si="871"/>
        <v>Large</v>
      </c>
      <c r="J9325" s="11" t="str">
        <f t="shared" si="872"/>
        <v>East</v>
      </c>
      <c r="K9325" s="11" t="str">
        <f t="shared" si="873"/>
        <v>2000s</v>
      </c>
      <c r="L9325" s="11" t="str">
        <f t="shared" si="874"/>
        <v>Cereal</v>
      </c>
      <c r="M9325" s="18">
        <f t="shared" si="875"/>
        <v>6.7908868001634662E-2</v>
      </c>
    </row>
    <row r="9326" spans="1:13">
      <c r="A9326" s="4">
        <v>2010</v>
      </c>
      <c r="B9326" s="5" t="s">
        <v>329</v>
      </c>
      <c r="C9326" s="5" t="s">
        <v>333</v>
      </c>
      <c r="D9326" s="5" t="s">
        <v>15</v>
      </c>
      <c r="E9326" s="5">
        <v>182750</v>
      </c>
      <c r="F9326" s="6">
        <v>1174.8800000000001</v>
      </c>
      <c r="H9326" s="15" t="str">
        <f t="shared" si="870"/>
        <v>Medium</v>
      </c>
      <c r="I9326" s="11" t="str">
        <f t="shared" si="871"/>
        <v>Large</v>
      </c>
      <c r="J9326" s="11" t="str">
        <f t="shared" si="872"/>
        <v>East</v>
      </c>
      <c r="K9326" s="11" t="str">
        <f t="shared" si="873"/>
        <v>2010s</v>
      </c>
      <c r="L9326" s="11" t="str">
        <f t="shared" si="874"/>
        <v>Cereal</v>
      </c>
      <c r="M9326" s="18">
        <f t="shared" si="875"/>
        <v>6.4288919288645694E-3</v>
      </c>
    </row>
    <row r="9327" spans="1:13">
      <c r="A9327" s="4">
        <v>2010</v>
      </c>
      <c r="B9327" s="5" t="s">
        <v>329</v>
      </c>
      <c r="C9327" s="5" t="s">
        <v>333</v>
      </c>
      <c r="D9327" s="5" t="s">
        <v>16</v>
      </c>
      <c r="E9327" s="5">
        <v>58400</v>
      </c>
      <c r="F9327" s="6">
        <v>5258.56</v>
      </c>
      <c r="H9327" s="15" t="str">
        <f t="shared" si="870"/>
        <v>High</v>
      </c>
      <c r="I9327" s="11" t="str">
        <f t="shared" si="871"/>
        <v>Large</v>
      </c>
      <c r="J9327" s="11" t="str">
        <f t="shared" si="872"/>
        <v>East</v>
      </c>
      <c r="K9327" s="11" t="str">
        <f t="shared" si="873"/>
        <v>2010s</v>
      </c>
      <c r="L9327" s="11" t="str">
        <f t="shared" si="874"/>
        <v>Cereal</v>
      </c>
      <c r="M9327" s="18">
        <f t="shared" si="875"/>
        <v>9.0043835616438361E-2</v>
      </c>
    </row>
    <row r="9328" spans="1:13">
      <c r="A9328" s="4">
        <v>2011</v>
      </c>
      <c r="B9328" s="5" t="s">
        <v>329</v>
      </c>
      <c r="C9328" s="5" t="s">
        <v>333</v>
      </c>
      <c r="D9328" s="5" t="s">
        <v>15</v>
      </c>
      <c r="E9328" s="5">
        <v>196400</v>
      </c>
      <c r="F9328" s="6">
        <v>1691.04</v>
      </c>
      <c r="H9328" s="15" t="str">
        <f t="shared" si="870"/>
        <v>Medium</v>
      </c>
      <c r="I9328" s="11" t="str">
        <f t="shared" si="871"/>
        <v>Large</v>
      </c>
      <c r="J9328" s="11" t="str">
        <f t="shared" si="872"/>
        <v>East</v>
      </c>
      <c r="K9328" s="11" t="str">
        <f t="shared" si="873"/>
        <v>2010s</v>
      </c>
      <c r="L9328" s="11" t="str">
        <f t="shared" si="874"/>
        <v>Cereal</v>
      </c>
      <c r="M9328" s="18">
        <f t="shared" si="875"/>
        <v>8.6101832993890019E-3</v>
      </c>
    </row>
    <row r="9329" spans="1:13">
      <c r="A9329" s="4">
        <v>2011</v>
      </c>
      <c r="B9329" s="5" t="s">
        <v>329</v>
      </c>
      <c r="C9329" s="5" t="s">
        <v>333</v>
      </c>
      <c r="D9329" s="5" t="s">
        <v>16</v>
      </c>
      <c r="E9329" s="5">
        <v>54600</v>
      </c>
      <c r="F9329" s="6">
        <v>5369.23</v>
      </c>
      <c r="H9329" s="15" t="str">
        <f t="shared" si="870"/>
        <v>High</v>
      </c>
      <c r="I9329" s="11" t="str">
        <f t="shared" si="871"/>
        <v>Large</v>
      </c>
      <c r="J9329" s="11" t="str">
        <f t="shared" si="872"/>
        <v>East</v>
      </c>
      <c r="K9329" s="11" t="str">
        <f t="shared" si="873"/>
        <v>2010s</v>
      </c>
      <c r="L9329" s="11" t="str">
        <f t="shared" si="874"/>
        <v>Cereal</v>
      </c>
      <c r="M9329" s="18">
        <f t="shared" si="875"/>
        <v>9.8337545787545777E-2</v>
      </c>
    </row>
    <row r="9330" spans="1:13">
      <c r="A9330" s="4">
        <v>2012</v>
      </c>
      <c r="B9330" s="5" t="s">
        <v>329</v>
      </c>
      <c r="C9330" s="5" t="s">
        <v>333</v>
      </c>
      <c r="D9330" s="5" t="s">
        <v>15</v>
      </c>
      <c r="E9330" s="5">
        <v>198090</v>
      </c>
      <c r="F9330" s="6">
        <v>1742.79</v>
      </c>
      <c r="H9330" s="15" t="str">
        <f t="shared" si="870"/>
        <v>Medium</v>
      </c>
      <c r="I9330" s="11" t="str">
        <f t="shared" si="871"/>
        <v>Large</v>
      </c>
      <c r="J9330" s="11" t="str">
        <f t="shared" si="872"/>
        <v>East</v>
      </c>
      <c r="K9330" s="11" t="str">
        <f t="shared" si="873"/>
        <v>2010s</v>
      </c>
      <c r="L9330" s="11" t="str">
        <f t="shared" si="874"/>
        <v>Cereal</v>
      </c>
      <c r="M9330" s="18">
        <f t="shared" si="875"/>
        <v>8.797970619415417E-3</v>
      </c>
    </row>
    <row r="9331" spans="1:13">
      <c r="A9331" s="4">
        <v>2012</v>
      </c>
      <c r="B9331" s="5" t="s">
        <v>329</v>
      </c>
      <c r="C9331" s="5" t="s">
        <v>333</v>
      </c>
      <c r="D9331" s="5" t="s">
        <v>16</v>
      </c>
      <c r="E9331" s="5">
        <v>56500</v>
      </c>
      <c r="F9331" s="6">
        <v>5433.27</v>
      </c>
      <c r="H9331" s="15" t="str">
        <f t="shared" si="870"/>
        <v>High</v>
      </c>
      <c r="I9331" s="11" t="str">
        <f t="shared" si="871"/>
        <v>Large</v>
      </c>
      <c r="J9331" s="11" t="str">
        <f t="shared" si="872"/>
        <v>East</v>
      </c>
      <c r="K9331" s="11" t="str">
        <f t="shared" si="873"/>
        <v>2010s</v>
      </c>
      <c r="L9331" s="11" t="str">
        <f t="shared" si="874"/>
        <v>Cereal</v>
      </c>
      <c r="M9331" s="18">
        <f t="shared" si="875"/>
        <v>9.616407079646018E-2</v>
      </c>
    </row>
    <row r="9332" spans="1:13">
      <c r="A9332" s="4">
        <v>2013</v>
      </c>
      <c r="B9332" s="5" t="s">
        <v>329</v>
      </c>
      <c r="C9332" s="5" t="s">
        <v>333</v>
      </c>
      <c r="D9332" s="5" t="s">
        <v>15</v>
      </c>
      <c r="E9332" s="5">
        <v>195880</v>
      </c>
      <c r="F9332" s="6">
        <v>1616.24</v>
      </c>
      <c r="H9332" s="15" t="str">
        <f t="shared" si="870"/>
        <v>Medium</v>
      </c>
      <c r="I9332" s="11" t="str">
        <f t="shared" si="871"/>
        <v>Large</v>
      </c>
      <c r="J9332" s="11" t="str">
        <f t="shared" si="872"/>
        <v>East</v>
      </c>
      <c r="K9332" s="11" t="str">
        <f t="shared" si="873"/>
        <v>2010s</v>
      </c>
      <c r="L9332" s="11" t="str">
        <f t="shared" si="874"/>
        <v>Cereal</v>
      </c>
      <c r="M9332" s="18">
        <f t="shared" si="875"/>
        <v>8.2511741882785386E-3</v>
      </c>
    </row>
    <row r="9333" spans="1:13">
      <c r="A9333" s="4">
        <v>2013</v>
      </c>
      <c r="B9333" s="5" t="s">
        <v>329</v>
      </c>
      <c r="C9333" s="5" t="s">
        <v>333</v>
      </c>
      <c r="D9333" s="5" t="s">
        <v>16</v>
      </c>
      <c r="E9333" s="5">
        <v>55880</v>
      </c>
      <c r="F9333" s="6">
        <v>5305.65</v>
      </c>
      <c r="H9333" s="15" t="str">
        <f t="shared" si="870"/>
        <v>High</v>
      </c>
      <c r="I9333" s="11" t="str">
        <f t="shared" si="871"/>
        <v>Large</v>
      </c>
      <c r="J9333" s="11" t="str">
        <f t="shared" si="872"/>
        <v>East</v>
      </c>
      <c r="K9333" s="11" t="str">
        <f t="shared" si="873"/>
        <v>2010s</v>
      </c>
      <c r="L9333" s="11" t="str">
        <f t="shared" si="874"/>
        <v>Cereal</v>
      </c>
      <c r="M9333" s="18">
        <f t="shared" si="875"/>
        <v>9.4947208303507516E-2</v>
      </c>
    </row>
    <row r="9334" spans="1:13">
      <c r="A9334" s="4">
        <v>2014</v>
      </c>
      <c r="B9334" s="5" t="s">
        <v>329</v>
      </c>
      <c r="C9334" s="5" t="s">
        <v>333</v>
      </c>
      <c r="D9334" s="5" t="s">
        <v>15</v>
      </c>
      <c r="E9334" s="5">
        <v>202400</v>
      </c>
      <c r="F9334" s="6">
        <v>1814.87</v>
      </c>
      <c r="H9334" s="15" t="str">
        <f t="shared" si="870"/>
        <v>Medium</v>
      </c>
      <c r="I9334" s="11" t="str">
        <f t="shared" si="871"/>
        <v>Large</v>
      </c>
      <c r="J9334" s="11" t="str">
        <f t="shared" si="872"/>
        <v>East</v>
      </c>
      <c r="K9334" s="11" t="str">
        <f t="shared" si="873"/>
        <v>2010s</v>
      </c>
      <c r="L9334" s="11" t="str">
        <f t="shared" si="874"/>
        <v>Cereal</v>
      </c>
      <c r="M9334" s="18">
        <f t="shared" si="875"/>
        <v>8.9667490118577071E-3</v>
      </c>
    </row>
    <row r="9335" spans="1:13">
      <c r="A9335" s="4">
        <v>2014</v>
      </c>
      <c r="B9335" s="5" t="s">
        <v>329</v>
      </c>
      <c r="C9335" s="5" t="s">
        <v>333</v>
      </c>
      <c r="D9335" s="5" t="s">
        <v>16</v>
      </c>
      <c r="E9335" s="5">
        <v>40650</v>
      </c>
      <c r="F9335" s="6">
        <v>4401.72</v>
      </c>
      <c r="H9335" s="15" t="str">
        <f t="shared" si="870"/>
        <v>High</v>
      </c>
      <c r="I9335" s="11" t="str">
        <f t="shared" si="871"/>
        <v>Large</v>
      </c>
      <c r="J9335" s="11" t="str">
        <f t="shared" si="872"/>
        <v>East</v>
      </c>
      <c r="K9335" s="11" t="str">
        <f t="shared" si="873"/>
        <v>2010s</v>
      </c>
      <c r="L9335" s="11" t="str">
        <f t="shared" si="874"/>
        <v>Cereal</v>
      </c>
      <c r="M9335" s="18">
        <f t="shared" si="875"/>
        <v>0.10828339483394835</v>
      </c>
    </row>
    <row r="9336" spans="1:13">
      <c r="A9336" s="4">
        <v>2015</v>
      </c>
      <c r="B9336" s="5" t="s">
        <v>329</v>
      </c>
      <c r="C9336" s="5" t="s">
        <v>333</v>
      </c>
      <c r="D9336" s="5" t="s">
        <v>15</v>
      </c>
      <c r="E9336" s="5">
        <v>178440</v>
      </c>
      <c r="F9336" s="6">
        <v>1934.94</v>
      </c>
      <c r="H9336" s="15" t="str">
        <f t="shared" si="870"/>
        <v>Medium</v>
      </c>
      <c r="I9336" s="11" t="str">
        <f t="shared" si="871"/>
        <v>Large</v>
      </c>
      <c r="J9336" s="11" t="str">
        <f t="shared" si="872"/>
        <v>East</v>
      </c>
      <c r="K9336" s="11" t="str">
        <f t="shared" si="873"/>
        <v>2010s</v>
      </c>
      <c r="L9336" s="11" t="str">
        <f t="shared" si="874"/>
        <v>Cereal</v>
      </c>
      <c r="M9336" s="18">
        <f t="shared" si="875"/>
        <v>1.0843644922663081E-2</v>
      </c>
    </row>
    <row r="9337" spans="1:13">
      <c r="A9337" s="4">
        <v>2015</v>
      </c>
      <c r="B9337" s="5" t="s">
        <v>329</v>
      </c>
      <c r="C9337" s="5" t="s">
        <v>333</v>
      </c>
      <c r="D9337" s="5" t="s">
        <v>16</v>
      </c>
      <c r="E9337" s="5">
        <v>40090</v>
      </c>
      <c r="F9337" s="6">
        <v>3719.38</v>
      </c>
      <c r="H9337" s="15" t="str">
        <f t="shared" si="870"/>
        <v>High</v>
      </c>
      <c r="I9337" s="11" t="str">
        <f t="shared" si="871"/>
        <v>Large</v>
      </c>
      <c r="J9337" s="11" t="str">
        <f t="shared" si="872"/>
        <v>East</v>
      </c>
      <c r="K9337" s="11" t="str">
        <f t="shared" si="873"/>
        <v>2010s</v>
      </c>
      <c r="L9337" s="11" t="str">
        <f t="shared" si="874"/>
        <v>Cereal</v>
      </c>
      <c r="M9337" s="18">
        <f t="shared" si="875"/>
        <v>9.2775754552257422E-2</v>
      </c>
    </row>
    <row r="9338" spans="1:13">
      <c r="A9338" s="4">
        <v>2016</v>
      </c>
      <c r="B9338" s="5" t="s">
        <v>329</v>
      </c>
      <c r="C9338" s="5" t="s">
        <v>333</v>
      </c>
      <c r="D9338" s="5" t="s">
        <v>15</v>
      </c>
      <c r="E9338" s="5">
        <v>183320</v>
      </c>
      <c r="F9338" s="6">
        <v>1848.51</v>
      </c>
      <c r="H9338" s="15" t="str">
        <f t="shared" si="870"/>
        <v>Medium</v>
      </c>
      <c r="I9338" s="11" t="str">
        <f t="shared" si="871"/>
        <v>Large</v>
      </c>
      <c r="J9338" s="11" t="str">
        <f t="shared" si="872"/>
        <v>East</v>
      </c>
      <c r="K9338" s="11" t="str">
        <f t="shared" si="873"/>
        <v>2010s</v>
      </c>
      <c r="L9338" s="11" t="str">
        <f t="shared" si="874"/>
        <v>Cereal</v>
      </c>
      <c r="M9338" s="18">
        <f t="shared" si="875"/>
        <v>1.0083515164739253E-2</v>
      </c>
    </row>
    <row r="9339" spans="1:13">
      <c r="A9339" s="4">
        <v>2016</v>
      </c>
      <c r="B9339" s="5" t="s">
        <v>329</v>
      </c>
      <c r="C9339" s="5" t="s">
        <v>333</v>
      </c>
      <c r="D9339" s="5" t="s">
        <v>16</v>
      </c>
      <c r="E9339" s="5">
        <v>44940</v>
      </c>
      <c r="F9339" s="6">
        <v>5538.77</v>
      </c>
      <c r="H9339" s="15" t="str">
        <f t="shared" si="870"/>
        <v>High</v>
      </c>
      <c r="I9339" s="11" t="str">
        <f t="shared" si="871"/>
        <v>Large</v>
      </c>
      <c r="J9339" s="11" t="str">
        <f t="shared" si="872"/>
        <v>East</v>
      </c>
      <c r="K9339" s="11" t="str">
        <f t="shared" si="873"/>
        <v>2010s</v>
      </c>
      <c r="L9339" s="11" t="str">
        <f t="shared" si="874"/>
        <v>Cereal</v>
      </c>
      <c r="M9339" s="18">
        <f t="shared" si="875"/>
        <v>0.12324810858923009</v>
      </c>
    </row>
    <row r="9340" spans="1:13">
      <c r="A9340" s="4">
        <v>2017</v>
      </c>
      <c r="B9340" s="5" t="s">
        <v>329</v>
      </c>
      <c r="C9340" s="5" t="s">
        <v>333</v>
      </c>
      <c r="D9340" s="5" t="s">
        <v>15</v>
      </c>
      <c r="E9340" s="5">
        <v>168850</v>
      </c>
      <c r="F9340" s="6">
        <v>1656.48</v>
      </c>
      <c r="H9340" s="15" t="str">
        <f t="shared" si="870"/>
        <v>Medium</v>
      </c>
      <c r="I9340" s="11" t="str">
        <f t="shared" si="871"/>
        <v>Large</v>
      </c>
      <c r="J9340" s="11" t="str">
        <f t="shared" si="872"/>
        <v>East</v>
      </c>
      <c r="K9340" s="11" t="str">
        <f t="shared" si="873"/>
        <v>2010s</v>
      </c>
      <c r="L9340" s="11" t="str">
        <f t="shared" si="874"/>
        <v>Cereal</v>
      </c>
      <c r="M9340" s="18">
        <f t="shared" si="875"/>
        <v>9.8103642286052704E-3</v>
      </c>
    </row>
    <row r="9341" spans="1:13">
      <c r="A9341" s="4">
        <v>2017</v>
      </c>
      <c r="B9341" s="5" t="s">
        <v>329</v>
      </c>
      <c r="C9341" s="5" t="s">
        <v>333</v>
      </c>
      <c r="D9341" s="5" t="s">
        <v>16</v>
      </c>
      <c r="E9341" s="5">
        <v>44050</v>
      </c>
      <c r="F9341" s="6">
        <v>5346.65</v>
      </c>
      <c r="H9341" s="15" t="str">
        <f t="shared" si="870"/>
        <v>High</v>
      </c>
      <c r="I9341" s="11" t="str">
        <f t="shared" si="871"/>
        <v>Large</v>
      </c>
      <c r="J9341" s="11" t="str">
        <f t="shared" si="872"/>
        <v>East</v>
      </c>
      <c r="K9341" s="11" t="str">
        <f t="shared" si="873"/>
        <v>2010s</v>
      </c>
      <c r="L9341" s="11" t="str">
        <f t="shared" si="874"/>
        <v>Cereal</v>
      </c>
      <c r="M9341" s="18">
        <f t="shared" si="875"/>
        <v>0.12137684449489217</v>
      </c>
    </row>
    <row r="9342" spans="1:13">
      <c r="A9342" s="4">
        <v>2008</v>
      </c>
      <c r="B9342" s="5" t="s">
        <v>329</v>
      </c>
      <c r="C9342" s="5" t="s">
        <v>334</v>
      </c>
      <c r="D9342" s="5" t="s">
        <v>15</v>
      </c>
      <c r="E9342" s="5">
        <v>308180</v>
      </c>
      <c r="F9342" s="6">
        <v>1029.43</v>
      </c>
      <c r="H9342" s="15" t="str">
        <f t="shared" si="870"/>
        <v>Medium</v>
      </c>
      <c r="I9342" s="11" t="str">
        <f t="shared" si="871"/>
        <v>Large</v>
      </c>
      <c r="J9342" s="11" t="str">
        <f t="shared" si="872"/>
        <v>East</v>
      </c>
      <c r="K9342" s="11" t="str">
        <f t="shared" si="873"/>
        <v>2000s</v>
      </c>
      <c r="L9342" s="11" t="str">
        <f t="shared" si="874"/>
        <v>Cereal</v>
      </c>
      <c r="M9342" s="18">
        <f t="shared" si="875"/>
        <v>3.3403530404309172E-3</v>
      </c>
    </row>
    <row r="9343" spans="1:13">
      <c r="A9343" s="4">
        <v>2008</v>
      </c>
      <c r="B9343" s="5" t="s">
        <v>329</v>
      </c>
      <c r="C9343" s="5" t="s">
        <v>334</v>
      </c>
      <c r="D9343" s="5" t="s">
        <v>16</v>
      </c>
      <c r="E9343" s="5">
        <v>54680</v>
      </c>
      <c r="F9343" s="6">
        <v>3278.71</v>
      </c>
      <c r="H9343" s="15" t="str">
        <f t="shared" si="870"/>
        <v>High</v>
      </c>
      <c r="I9343" s="11" t="str">
        <f t="shared" si="871"/>
        <v>Large</v>
      </c>
      <c r="J9343" s="11" t="str">
        <f t="shared" si="872"/>
        <v>East</v>
      </c>
      <c r="K9343" s="11" t="str">
        <f t="shared" si="873"/>
        <v>2000s</v>
      </c>
      <c r="L9343" s="11" t="str">
        <f t="shared" si="874"/>
        <v>Cereal</v>
      </c>
      <c r="M9343" s="18">
        <f t="shared" si="875"/>
        <v>5.9961777615215803E-2</v>
      </c>
    </row>
    <row r="9344" spans="1:13">
      <c r="A9344" s="4">
        <v>2008</v>
      </c>
      <c r="B9344" s="5" t="s">
        <v>329</v>
      </c>
      <c r="C9344" s="5" t="s">
        <v>334</v>
      </c>
      <c r="D9344" s="5" t="s">
        <v>17</v>
      </c>
      <c r="E9344" s="5">
        <v>1730</v>
      </c>
      <c r="F9344" s="6">
        <v>751.45</v>
      </c>
      <c r="H9344" s="15" t="str">
        <f t="shared" si="870"/>
        <v>Low</v>
      </c>
      <c r="I9344" s="11" t="str">
        <f t="shared" si="871"/>
        <v>Medium</v>
      </c>
      <c r="J9344" s="11" t="str">
        <f t="shared" si="872"/>
        <v>East</v>
      </c>
      <c r="K9344" s="11" t="str">
        <f t="shared" si="873"/>
        <v>2000s</v>
      </c>
      <c r="L9344" s="11" t="str">
        <f t="shared" si="874"/>
        <v>Pulse</v>
      </c>
      <c r="M9344" s="18">
        <f t="shared" si="875"/>
        <v>0.43436416184971099</v>
      </c>
    </row>
    <row r="9345" spans="1:13">
      <c r="A9345" s="4">
        <v>2009</v>
      </c>
      <c r="B9345" s="5" t="s">
        <v>329</v>
      </c>
      <c r="C9345" s="5" t="s">
        <v>334</v>
      </c>
      <c r="D9345" s="5" t="s">
        <v>15</v>
      </c>
      <c r="E9345" s="5">
        <v>440390</v>
      </c>
      <c r="F9345" s="6">
        <v>1189.2</v>
      </c>
      <c r="H9345" s="15" t="str">
        <f t="shared" si="870"/>
        <v>Medium</v>
      </c>
      <c r="I9345" s="11" t="str">
        <f t="shared" si="871"/>
        <v>Large</v>
      </c>
      <c r="J9345" s="11" t="str">
        <f t="shared" si="872"/>
        <v>East</v>
      </c>
      <c r="K9345" s="11" t="str">
        <f t="shared" si="873"/>
        <v>2000s</v>
      </c>
      <c r="L9345" s="11" t="str">
        <f t="shared" si="874"/>
        <v>Cereal</v>
      </c>
      <c r="M9345" s="18">
        <f t="shared" si="875"/>
        <v>2.7003337950453009E-3</v>
      </c>
    </row>
    <row r="9346" spans="1:13">
      <c r="A9346" s="4">
        <v>2009</v>
      </c>
      <c r="B9346" s="5" t="s">
        <v>329</v>
      </c>
      <c r="C9346" s="5" t="s">
        <v>334</v>
      </c>
      <c r="D9346" s="5" t="s">
        <v>16</v>
      </c>
      <c r="E9346" s="5">
        <v>111810</v>
      </c>
      <c r="F9346" s="6">
        <v>3161.97</v>
      </c>
      <c r="H9346" s="15" t="str">
        <f t="shared" si="870"/>
        <v>High</v>
      </c>
      <c r="I9346" s="11" t="str">
        <f t="shared" si="871"/>
        <v>Large</v>
      </c>
      <c r="J9346" s="11" t="str">
        <f t="shared" si="872"/>
        <v>East</v>
      </c>
      <c r="K9346" s="11" t="str">
        <f t="shared" si="873"/>
        <v>2000s</v>
      </c>
      <c r="L9346" s="11" t="str">
        <f t="shared" si="874"/>
        <v>Cereal</v>
      </c>
      <c r="M9346" s="18">
        <f t="shared" si="875"/>
        <v>2.8279849745103298E-2</v>
      </c>
    </row>
    <row r="9347" spans="1:13">
      <c r="A9347" s="4">
        <v>2009</v>
      </c>
      <c r="B9347" s="5" t="s">
        <v>329</v>
      </c>
      <c r="C9347" s="5" t="s">
        <v>334</v>
      </c>
      <c r="D9347" s="5" t="s">
        <v>17</v>
      </c>
      <c r="E9347" s="5">
        <v>1060</v>
      </c>
      <c r="F9347" s="6">
        <v>594.34</v>
      </c>
      <c r="H9347" s="15" t="str">
        <f t="shared" ref="H9347:H9410" si="876">IF(F9347&lt;1000,"Low",IF(F9347&lt;3000,"Medium","High"))</f>
        <v>Low</v>
      </c>
      <c r="I9347" s="11" t="str">
        <f t="shared" ref="I9347:I9410" si="877">IF(E9347&lt;1000,"Small",IF(E9347&lt;5000,"Medium","Large"))</f>
        <v>Medium</v>
      </c>
      <c r="J9347" s="11" t="str">
        <f t="shared" ref="J9347:J9410" si="878">IF(OR(B9347="Punjab",B9347="Haryana",B9347="Himachal Pradesh",B9347="Jammu and Kashmir",B9347="Uttarakhand",B9347="Delhi",B9347="Chandigarh"),"North",IF(OR(B9347="Tamil Nadu",B9347="Karnataka",B9347="Kerala",B9347="Andhra Pradesh",B9347="Telangana"),"South",IF(OR(B9347="Maharashtra",B9347="Gujarat",B9347="Goa",B9347="Rajasthan"),"West",IF(OR(B9347="West Bengal",B9347="Bihar",B9347="Jharkhand",B9347="Odisha",B9347="Assam",B9347="Sikkim",B9347="Arunachal Pradesh",B9347="Manipur",B9347="Meghalaya",B9347="Mizoram",B9347="Nagaland",B9347="Tripura"),"East","Central"))))</f>
        <v>East</v>
      </c>
      <c r="K9347" s="11" t="str">
        <f t="shared" ref="K9347:K9410" si="879">LEFT(A9347,3)&amp;"0s"</f>
        <v>2000s</v>
      </c>
      <c r="L9347" s="11" t="str">
        <f t="shared" ref="L9347:L9410" si="880">IF(D9347="Rice","Cereal",IF(D9347="Maize","Cereal",IF(D9347="Chickpea","Pulse",IF(D9347="Cotton","Fiber","Other"))))</f>
        <v>Pulse</v>
      </c>
      <c r="M9347" s="18">
        <f t="shared" ref="M9347:M9410" si="881">F9347/E9347</f>
        <v>0.56069811320754726</v>
      </c>
    </row>
    <row r="9348" spans="1:13">
      <c r="A9348" s="4">
        <v>2010</v>
      </c>
      <c r="B9348" s="5" t="s">
        <v>329</v>
      </c>
      <c r="C9348" s="5" t="s">
        <v>334</v>
      </c>
      <c r="D9348" s="5" t="s">
        <v>15</v>
      </c>
      <c r="E9348" s="5">
        <v>396160</v>
      </c>
      <c r="F9348" s="6">
        <v>1251.24</v>
      </c>
      <c r="H9348" s="15" t="str">
        <f t="shared" si="876"/>
        <v>Medium</v>
      </c>
      <c r="I9348" s="11" t="str">
        <f t="shared" si="877"/>
        <v>Large</v>
      </c>
      <c r="J9348" s="11" t="str">
        <f t="shared" si="878"/>
        <v>East</v>
      </c>
      <c r="K9348" s="11" t="str">
        <f t="shared" si="879"/>
        <v>2010s</v>
      </c>
      <c r="L9348" s="11" t="str">
        <f t="shared" si="880"/>
        <v>Cereal</v>
      </c>
      <c r="M9348" s="18">
        <f t="shared" si="881"/>
        <v>3.1584208400646202E-3</v>
      </c>
    </row>
    <row r="9349" spans="1:13">
      <c r="A9349" s="4">
        <v>2010</v>
      </c>
      <c r="B9349" s="5" t="s">
        <v>329</v>
      </c>
      <c r="C9349" s="5" t="s">
        <v>334</v>
      </c>
      <c r="D9349" s="5" t="s">
        <v>16</v>
      </c>
      <c r="E9349" s="5">
        <v>112880</v>
      </c>
      <c r="F9349" s="6">
        <v>3586.02</v>
      </c>
      <c r="H9349" s="15" t="str">
        <f t="shared" si="876"/>
        <v>High</v>
      </c>
      <c r="I9349" s="11" t="str">
        <f t="shared" si="877"/>
        <v>Large</v>
      </c>
      <c r="J9349" s="11" t="str">
        <f t="shared" si="878"/>
        <v>East</v>
      </c>
      <c r="K9349" s="11" t="str">
        <f t="shared" si="879"/>
        <v>2010s</v>
      </c>
      <c r="L9349" s="11" t="str">
        <f t="shared" si="880"/>
        <v>Cereal</v>
      </c>
      <c r="M9349" s="18">
        <f t="shared" si="881"/>
        <v>3.1768426647767543E-2</v>
      </c>
    </row>
    <row r="9350" spans="1:13">
      <c r="A9350" s="4">
        <v>2010</v>
      </c>
      <c r="B9350" s="5" t="s">
        <v>329</v>
      </c>
      <c r="C9350" s="5" t="s">
        <v>334</v>
      </c>
      <c r="D9350" s="5" t="s">
        <v>17</v>
      </c>
      <c r="E9350" s="5">
        <v>600</v>
      </c>
      <c r="F9350" s="6">
        <v>550</v>
      </c>
      <c r="H9350" s="15" t="str">
        <f t="shared" si="876"/>
        <v>Low</v>
      </c>
      <c r="I9350" s="11" t="str">
        <f t="shared" si="877"/>
        <v>Small</v>
      </c>
      <c r="J9350" s="11" t="str">
        <f t="shared" si="878"/>
        <v>East</v>
      </c>
      <c r="K9350" s="11" t="str">
        <f t="shared" si="879"/>
        <v>2010s</v>
      </c>
      <c r="L9350" s="11" t="str">
        <f t="shared" si="880"/>
        <v>Pulse</v>
      </c>
      <c r="M9350" s="18">
        <f t="shared" si="881"/>
        <v>0.91666666666666663</v>
      </c>
    </row>
    <row r="9351" spans="1:13">
      <c r="A9351" s="4">
        <v>2011</v>
      </c>
      <c r="B9351" s="5" t="s">
        <v>329</v>
      </c>
      <c r="C9351" s="5" t="s">
        <v>334</v>
      </c>
      <c r="D9351" s="5" t="s">
        <v>15</v>
      </c>
      <c r="E9351" s="5">
        <v>419450</v>
      </c>
      <c r="F9351" s="6">
        <v>2012.23</v>
      </c>
      <c r="H9351" s="15" t="str">
        <f t="shared" si="876"/>
        <v>Medium</v>
      </c>
      <c r="I9351" s="11" t="str">
        <f t="shared" si="877"/>
        <v>Large</v>
      </c>
      <c r="J9351" s="11" t="str">
        <f t="shared" si="878"/>
        <v>East</v>
      </c>
      <c r="K9351" s="11" t="str">
        <f t="shared" si="879"/>
        <v>2010s</v>
      </c>
      <c r="L9351" s="11" t="str">
        <f t="shared" si="880"/>
        <v>Cereal</v>
      </c>
      <c r="M9351" s="18">
        <f t="shared" si="881"/>
        <v>4.7973059959470739E-3</v>
      </c>
    </row>
    <row r="9352" spans="1:13">
      <c r="A9352" s="4">
        <v>2011</v>
      </c>
      <c r="B9352" s="5" t="s">
        <v>329</v>
      </c>
      <c r="C9352" s="5" t="s">
        <v>334</v>
      </c>
      <c r="D9352" s="5" t="s">
        <v>16</v>
      </c>
      <c r="E9352" s="5">
        <v>128420</v>
      </c>
      <c r="F9352" s="6">
        <v>3425.71</v>
      </c>
      <c r="H9352" s="15" t="str">
        <f t="shared" si="876"/>
        <v>High</v>
      </c>
      <c r="I9352" s="11" t="str">
        <f t="shared" si="877"/>
        <v>Large</v>
      </c>
      <c r="J9352" s="11" t="str">
        <f t="shared" si="878"/>
        <v>East</v>
      </c>
      <c r="K9352" s="11" t="str">
        <f t="shared" si="879"/>
        <v>2010s</v>
      </c>
      <c r="L9352" s="11" t="str">
        <f t="shared" si="880"/>
        <v>Cereal</v>
      </c>
      <c r="M9352" s="18">
        <f t="shared" si="881"/>
        <v>2.6675829310076313E-2</v>
      </c>
    </row>
    <row r="9353" spans="1:13">
      <c r="A9353" s="4">
        <v>2011</v>
      </c>
      <c r="B9353" s="5" t="s">
        <v>329</v>
      </c>
      <c r="C9353" s="5" t="s">
        <v>334</v>
      </c>
      <c r="D9353" s="5" t="s">
        <v>17</v>
      </c>
      <c r="E9353" s="5">
        <v>590</v>
      </c>
      <c r="F9353" s="6">
        <v>677.97</v>
      </c>
      <c r="H9353" s="15" t="str">
        <f t="shared" si="876"/>
        <v>Low</v>
      </c>
      <c r="I9353" s="11" t="str">
        <f t="shared" si="877"/>
        <v>Small</v>
      </c>
      <c r="J9353" s="11" t="str">
        <f t="shared" si="878"/>
        <v>East</v>
      </c>
      <c r="K9353" s="11" t="str">
        <f t="shared" si="879"/>
        <v>2010s</v>
      </c>
      <c r="L9353" s="11" t="str">
        <f t="shared" si="880"/>
        <v>Pulse</v>
      </c>
      <c r="M9353" s="18">
        <f t="shared" si="881"/>
        <v>1.1491016949152544</v>
      </c>
    </row>
    <row r="9354" spans="1:13">
      <c r="A9354" s="4">
        <v>2012</v>
      </c>
      <c r="B9354" s="5" t="s">
        <v>329</v>
      </c>
      <c r="C9354" s="5" t="s">
        <v>334</v>
      </c>
      <c r="D9354" s="5" t="s">
        <v>15</v>
      </c>
      <c r="E9354" s="5">
        <v>417810</v>
      </c>
      <c r="F9354" s="6">
        <v>2309.35</v>
      </c>
      <c r="H9354" s="15" t="str">
        <f t="shared" si="876"/>
        <v>Medium</v>
      </c>
      <c r="I9354" s="11" t="str">
        <f t="shared" si="877"/>
        <v>Large</v>
      </c>
      <c r="J9354" s="11" t="str">
        <f t="shared" si="878"/>
        <v>East</v>
      </c>
      <c r="K9354" s="11" t="str">
        <f t="shared" si="879"/>
        <v>2010s</v>
      </c>
      <c r="L9354" s="11" t="str">
        <f t="shared" si="880"/>
        <v>Cereal</v>
      </c>
      <c r="M9354" s="18">
        <f t="shared" si="881"/>
        <v>5.5272731624422585E-3</v>
      </c>
    </row>
    <row r="9355" spans="1:13">
      <c r="A9355" s="4">
        <v>2012</v>
      </c>
      <c r="B9355" s="5" t="s">
        <v>329</v>
      </c>
      <c r="C9355" s="5" t="s">
        <v>334</v>
      </c>
      <c r="D9355" s="5" t="s">
        <v>16</v>
      </c>
      <c r="E9355" s="5">
        <v>126870</v>
      </c>
      <c r="F9355" s="6">
        <v>4291.95</v>
      </c>
      <c r="H9355" s="15" t="str">
        <f t="shared" si="876"/>
        <v>High</v>
      </c>
      <c r="I9355" s="11" t="str">
        <f t="shared" si="877"/>
        <v>Large</v>
      </c>
      <c r="J9355" s="11" t="str">
        <f t="shared" si="878"/>
        <v>East</v>
      </c>
      <c r="K9355" s="11" t="str">
        <f t="shared" si="879"/>
        <v>2010s</v>
      </c>
      <c r="L9355" s="11" t="str">
        <f t="shared" si="880"/>
        <v>Cereal</v>
      </c>
      <c r="M9355" s="18">
        <f t="shared" si="881"/>
        <v>3.3829510522582172E-2</v>
      </c>
    </row>
    <row r="9356" spans="1:13">
      <c r="A9356" s="4">
        <v>2012</v>
      </c>
      <c r="B9356" s="5" t="s">
        <v>329</v>
      </c>
      <c r="C9356" s="5" t="s">
        <v>334</v>
      </c>
      <c r="D9356" s="5" t="s">
        <v>17</v>
      </c>
      <c r="E9356" s="5">
        <v>560</v>
      </c>
      <c r="F9356" s="6">
        <v>982.14</v>
      </c>
      <c r="H9356" s="15" t="str">
        <f t="shared" si="876"/>
        <v>Low</v>
      </c>
      <c r="I9356" s="11" t="str">
        <f t="shared" si="877"/>
        <v>Small</v>
      </c>
      <c r="J9356" s="11" t="str">
        <f t="shared" si="878"/>
        <v>East</v>
      </c>
      <c r="K9356" s="11" t="str">
        <f t="shared" si="879"/>
        <v>2010s</v>
      </c>
      <c r="L9356" s="11" t="str">
        <f t="shared" si="880"/>
        <v>Pulse</v>
      </c>
      <c r="M9356" s="18">
        <f t="shared" si="881"/>
        <v>1.7538214285714286</v>
      </c>
    </row>
    <row r="9357" spans="1:13">
      <c r="A9357" s="4">
        <v>2013</v>
      </c>
      <c r="B9357" s="5" t="s">
        <v>329</v>
      </c>
      <c r="C9357" s="5" t="s">
        <v>334</v>
      </c>
      <c r="D9357" s="5" t="s">
        <v>15</v>
      </c>
      <c r="E9357" s="5">
        <v>414100</v>
      </c>
      <c r="F9357" s="6">
        <v>2477.1999999999998</v>
      </c>
      <c r="H9357" s="15" t="str">
        <f t="shared" si="876"/>
        <v>Medium</v>
      </c>
      <c r="I9357" s="11" t="str">
        <f t="shared" si="877"/>
        <v>Large</v>
      </c>
      <c r="J9357" s="11" t="str">
        <f t="shared" si="878"/>
        <v>East</v>
      </c>
      <c r="K9357" s="11" t="str">
        <f t="shared" si="879"/>
        <v>2010s</v>
      </c>
      <c r="L9357" s="11" t="str">
        <f t="shared" si="880"/>
        <v>Cereal</v>
      </c>
      <c r="M9357" s="18">
        <f t="shared" si="881"/>
        <v>5.9821299203091033E-3</v>
      </c>
    </row>
    <row r="9358" spans="1:13">
      <c r="A9358" s="4">
        <v>2013</v>
      </c>
      <c r="B9358" s="5" t="s">
        <v>329</v>
      </c>
      <c r="C9358" s="5" t="s">
        <v>334</v>
      </c>
      <c r="D9358" s="5" t="s">
        <v>16</v>
      </c>
      <c r="E9358" s="5">
        <v>151580</v>
      </c>
      <c r="F9358" s="6">
        <v>5258.74</v>
      </c>
      <c r="H9358" s="15" t="str">
        <f t="shared" si="876"/>
        <v>High</v>
      </c>
      <c r="I9358" s="11" t="str">
        <f t="shared" si="877"/>
        <v>Large</v>
      </c>
      <c r="J9358" s="11" t="str">
        <f t="shared" si="878"/>
        <v>East</v>
      </c>
      <c r="K9358" s="11" t="str">
        <f t="shared" si="879"/>
        <v>2010s</v>
      </c>
      <c r="L9358" s="11" t="str">
        <f t="shared" si="880"/>
        <v>Cereal</v>
      </c>
      <c r="M9358" s="18">
        <f t="shared" si="881"/>
        <v>3.4692835466420373E-2</v>
      </c>
    </row>
    <row r="9359" spans="1:13">
      <c r="A9359" s="4">
        <v>2013</v>
      </c>
      <c r="B9359" s="5" t="s">
        <v>329</v>
      </c>
      <c r="C9359" s="5" t="s">
        <v>334</v>
      </c>
      <c r="D9359" s="5" t="s">
        <v>17</v>
      </c>
      <c r="E9359" s="5">
        <v>470</v>
      </c>
      <c r="F9359" s="6">
        <v>1127.6600000000001</v>
      </c>
      <c r="H9359" s="15" t="str">
        <f t="shared" si="876"/>
        <v>Medium</v>
      </c>
      <c r="I9359" s="11" t="str">
        <f t="shared" si="877"/>
        <v>Small</v>
      </c>
      <c r="J9359" s="11" t="str">
        <f t="shared" si="878"/>
        <v>East</v>
      </c>
      <c r="K9359" s="11" t="str">
        <f t="shared" si="879"/>
        <v>2010s</v>
      </c>
      <c r="L9359" s="11" t="str">
        <f t="shared" si="880"/>
        <v>Pulse</v>
      </c>
      <c r="M9359" s="18">
        <f t="shared" si="881"/>
        <v>2.3992765957446811</v>
      </c>
    </row>
    <row r="9360" spans="1:13">
      <c r="A9360" s="4">
        <v>2014</v>
      </c>
      <c r="B9360" s="5" t="s">
        <v>329</v>
      </c>
      <c r="C9360" s="5" t="s">
        <v>334</v>
      </c>
      <c r="D9360" s="5" t="s">
        <v>15</v>
      </c>
      <c r="E9360" s="5">
        <v>390340</v>
      </c>
      <c r="F9360" s="6">
        <v>2553.4899999999998</v>
      </c>
      <c r="H9360" s="15" t="str">
        <f t="shared" si="876"/>
        <v>Medium</v>
      </c>
      <c r="I9360" s="11" t="str">
        <f t="shared" si="877"/>
        <v>Large</v>
      </c>
      <c r="J9360" s="11" t="str">
        <f t="shared" si="878"/>
        <v>East</v>
      </c>
      <c r="K9360" s="11" t="str">
        <f t="shared" si="879"/>
        <v>2010s</v>
      </c>
      <c r="L9360" s="11" t="str">
        <f t="shared" si="880"/>
        <v>Cereal</v>
      </c>
      <c r="M9360" s="18">
        <f t="shared" si="881"/>
        <v>6.5417072295947121E-3</v>
      </c>
    </row>
    <row r="9361" spans="1:13">
      <c r="A9361" s="4">
        <v>2014</v>
      </c>
      <c r="B9361" s="5" t="s">
        <v>329</v>
      </c>
      <c r="C9361" s="5" t="s">
        <v>334</v>
      </c>
      <c r="D9361" s="5" t="s">
        <v>16</v>
      </c>
      <c r="E9361" s="5">
        <v>129880</v>
      </c>
      <c r="F9361" s="6">
        <v>4480.75</v>
      </c>
      <c r="H9361" s="15" t="str">
        <f t="shared" si="876"/>
        <v>High</v>
      </c>
      <c r="I9361" s="11" t="str">
        <f t="shared" si="877"/>
        <v>Large</v>
      </c>
      <c r="J9361" s="11" t="str">
        <f t="shared" si="878"/>
        <v>East</v>
      </c>
      <c r="K9361" s="11" t="str">
        <f t="shared" si="879"/>
        <v>2010s</v>
      </c>
      <c r="L9361" s="11" t="str">
        <f t="shared" si="880"/>
        <v>Cereal</v>
      </c>
      <c r="M9361" s="18">
        <f t="shared" si="881"/>
        <v>3.4499153064367107E-2</v>
      </c>
    </row>
    <row r="9362" spans="1:13">
      <c r="A9362" s="4">
        <v>2014</v>
      </c>
      <c r="B9362" s="5" t="s">
        <v>329</v>
      </c>
      <c r="C9362" s="5" t="s">
        <v>334</v>
      </c>
      <c r="D9362" s="5" t="s">
        <v>17</v>
      </c>
      <c r="E9362" s="5">
        <v>680</v>
      </c>
      <c r="F9362" s="6">
        <v>985.29</v>
      </c>
      <c r="H9362" s="15" t="str">
        <f t="shared" si="876"/>
        <v>Low</v>
      </c>
      <c r="I9362" s="11" t="str">
        <f t="shared" si="877"/>
        <v>Small</v>
      </c>
      <c r="J9362" s="11" t="str">
        <f t="shared" si="878"/>
        <v>East</v>
      </c>
      <c r="K9362" s="11" t="str">
        <f t="shared" si="879"/>
        <v>2010s</v>
      </c>
      <c r="L9362" s="11" t="str">
        <f t="shared" si="880"/>
        <v>Pulse</v>
      </c>
      <c r="M9362" s="18">
        <f t="shared" si="881"/>
        <v>1.4489558823529411</v>
      </c>
    </row>
    <row r="9363" spans="1:13">
      <c r="A9363" s="4">
        <v>2015</v>
      </c>
      <c r="B9363" s="5" t="s">
        <v>329</v>
      </c>
      <c r="C9363" s="5" t="s">
        <v>334</v>
      </c>
      <c r="D9363" s="5" t="s">
        <v>15</v>
      </c>
      <c r="E9363" s="5">
        <v>390640</v>
      </c>
      <c r="F9363" s="6">
        <v>1988.61</v>
      </c>
      <c r="H9363" s="15" t="str">
        <f t="shared" si="876"/>
        <v>Medium</v>
      </c>
      <c r="I9363" s="11" t="str">
        <f t="shared" si="877"/>
        <v>Large</v>
      </c>
      <c r="J9363" s="11" t="str">
        <f t="shared" si="878"/>
        <v>East</v>
      </c>
      <c r="K9363" s="11" t="str">
        <f t="shared" si="879"/>
        <v>2010s</v>
      </c>
      <c r="L9363" s="11" t="str">
        <f t="shared" si="880"/>
        <v>Cereal</v>
      </c>
      <c r="M9363" s="18">
        <f t="shared" si="881"/>
        <v>5.0906461191890231E-3</v>
      </c>
    </row>
    <row r="9364" spans="1:13">
      <c r="A9364" s="4">
        <v>2015</v>
      </c>
      <c r="B9364" s="5" t="s">
        <v>329</v>
      </c>
      <c r="C9364" s="5" t="s">
        <v>334</v>
      </c>
      <c r="D9364" s="5" t="s">
        <v>16</v>
      </c>
      <c r="E9364" s="5">
        <v>140980</v>
      </c>
      <c r="F9364" s="6">
        <v>5582.71</v>
      </c>
      <c r="H9364" s="15" t="str">
        <f t="shared" si="876"/>
        <v>High</v>
      </c>
      <c r="I9364" s="11" t="str">
        <f t="shared" si="877"/>
        <v>Large</v>
      </c>
      <c r="J9364" s="11" t="str">
        <f t="shared" si="878"/>
        <v>East</v>
      </c>
      <c r="K9364" s="11" t="str">
        <f t="shared" si="879"/>
        <v>2010s</v>
      </c>
      <c r="L9364" s="11" t="str">
        <f t="shared" si="880"/>
        <v>Cereal</v>
      </c>
      <c r="M9364" s="18">
        <f t="shared" si="881"/>
        <v>3.9599304865938434E-2</v>
      </c>
    </row>
    <row r="9365" spans="1:13">
      <c r="A9365" s="4">
        <v>2015</v>
      </c>
      <c r="B9365" s="5" t="s">
        <v>329</v>
      </c>
      <c r="C9365" s="5" t="s">
        <v>334</v>
      </c>
      <c r="D9365" s="5" t="s">
        <v>17</v>
      </c>
      <c r="E9365" s="5">
        <v>450</v>
      </c>
      <c r="F9365" s="6">
        <v>977.78</v>
      </c>
      <c r="H9365" s="15" t="str">
        <f t="shared" si="876"/>
        <v>Low</v>
      </c>
      <c r="I9365" s="11" t="str">
        <f t="shared" si="877"/>
        <v>Small</v>
      </c>
      <c r="J9365" s="11" t="str">
        <f t="shared" si="878"/>
        <v>East</v>
      </c>
      <c r="K9365" s="11" t="str">
        <f t="shared" si="879"/>
        <v>2010s</v>
      </c>
      <c r="L9365" s="11" t="str">
        <f t="shared" si="880"/>
        <v>Pulse</v>
      </c>
      <c r="M9365" s="18">
        <f t="shared" si="881"/>
        <v>2.1728444444444444</v>
      </c>
    </row>
    <row r="9366" spans="1:13">
      <c r="A9366" s="4">
        <v>2016</v>
      </c>
      <c r="B9366" s="5" t="s">
        <v>329</v>
      </c>
      <c r="C9366" s="5" t="s">
        <v>334</v>
      </c>
      <c r="D9366" s="5" t="s">
        <v>15</v>
      </c>
      <c r="E9366" s="5">
        <v>425090</v>
      </c>
      <c r="F9366" s="6">
        <v>2150.19</v>
      </c>
      <c r="H9366" s="15" t="str">
        <f t="shared" si="876"/>
        <v>Medium</v>
      </c>
      <c r="I9366" s="11" t="str">
        <f t="shared" si="877"/>
        <v>Large</v>
      </c>
      <c r="J9366" s="11" t="str">
        <f t="shared" si="878"/>
        <v>East</v>
      </c>
      <c r="K9366" s="11" t="str">
        <f t="shared" si="879"/>
        <v>2010s</v>
      </c>
      <c r="L9366" s="11" t="str">
        <f t="shared" si="880"/>
        <v>Cereal</v>
      </c>
      <c r="M9366" s="18">
        <f t="shared" si="881"/>
        <v>5.0581994401185633E-3</v>
      </c>
    </row>
    <row r="9367" spans="1:13">
      <c r="A9367" s="4">
        <v>2016</v>
      </c>
      <c r="B9367" s="5" t="s">
        <v>329</v>
      </c>
      <c r="C9367" s="5" t="s">
        <v>334</v>
      </c>
      <c r="D9367" s="5" t="s">
        <v>16</v>
      </c>
      <c r="E9367" s="5">
        <v>172240</v>
      </c>
      <c r="F9367" s="6">
        <v>8772.4599999999991</v>
      </c>
      <c r="H9367" s="15" t="str">
        <f t="shared" si="876"/>
        <v>High</v>
      </c>
      <c r="I9367" s="11" t="str">
        <f t="shared" si="877"/>
        <v>Large</v>
      </c>
      <c r="J9367" s="11" t="str">
        <f t="shared" si="878"/>
        <v>East</v>
      </c>
      <c r="K9367" s="11" t="str">
        <f t="shared" si="879"/>
        <v>2010s</v>
      </c>
      <c r="L9367" s="11" t="str">
        <f t="shared" si="880"/>
        <v>Cereal</v>
      </c>
      <c r="M9367" s="18">
        <f t="shared" si="881"/>
        <v>5.0931607059916388E-2</v>
      </c>
    </row>
    <row r="9368" spans="1:13">
      <c r="A9368" s="4">
        <v>2016</v>
      </c>
      <c r="B9368" s="5" t="s">
        <v>329</v>
      </c>
      <c r="C9368" s="5" t="s">
        <v>334</v>
      </c>
      <c r="D9368" s="5" t="s">
        <v>17</v>
      </c>
      <c r="E9368" s="5">
        <v>490</v>
      </c>
      <c r="F9368" s="6">
        <v>1120.6500000000001</v>
      </c>
      <c r="H9368" s="15" t="str">
        <f t="shared" si="876"/>
        <v>Medium</v>
      </c>
      <c r="I9368" s="11" t="str">
        <f t="shared" si="877"/>
        <v>Small</v>
      </c>
      <c r="J9368" s="11" t="str">
        <f t="shared" si="878"/>
        <v>East</v>
      </c>
      <c r="K9368" s="11" t="str">
        <f t="shared" si="879"/>
        <v>2010s</v>
      </c>
      <c r="L9368" s="11" t="str">
        <f t="shared" si="880"/>
        <v>Pulse</v>
      </c>
      <c r="M9368" s="18">
        <f t="shared" si="881"/>
        <v>2.287040816326531</v>
      </c>
    </row>
    <row r="9369" spans="1:13">
      <c r="A9369" s="4">
        <v>2017</v>
      </c>
      <c r="B9369" s="5" t="s">
        <v>329</v>
      </c>
      <c r="C9369" s="5" t="s">
        <v>334</v>
      </c>
      <c r="D9369" s="5" t="s">
        <v>15</v>
      </c>
      <c r="E9369" s="5">
        <v>400400</v>
      </c>
      <c r="F9369" s="6">
        <v>1866.82</v>
      </c>
      <c r="H9369" s="15" t="str">
        <f t="shared" si="876"/>
        <v>Medium</v>
      </c>
      <c r="I9369" s="11" t="str">
        <f t="shared" si="877"/>
        <v>Large</v>
      </c>
      <c r="J9369" s="11" t="str">
        <f t="shared" si="878"/>
        <v>East</v>
      </c>
      <c r="K9369" s="11" t="str">
        <f t="shared" si="879"/>
        <v>2010s</v>
      </c>
      <c r="L9369" s="11" t="str">
        <f t="shared" si="880"/>
        <v>Cereal</v>
      </c>
      <c r="M9369" s="18">
        <f t="shared" si="881"/>
        <v>4.6623876123876124E-3</v>
      </c>
    </row>
    <row r="9370" spans="1:13">
      <c r="A9370" s="4">
        <v>2017</v>
      </c>
      <c r="B9370" s="5" t="s">
        <v>329</v>
      </c>
      <c r="C9370" s="5" t="s">
        <v>334</v>
      </c>
      <c r="D9370" s="5" t="s">
        <v>16</v>
      </c>
      <c r="E9370" s="5">
        <v>148410</v>
      </c>
      <c r="F9370" s="6">
        <v>6940.78</v>
      </c>
      <c r="H9370" s="15" t="str">
        <f t="shared" si="876"/>
        <v>High</v>
      </c>
      <c r="I9370" s="11" t="str">
        <f t="shared" si="877"/>
        <v>Large</v>
      </c>
      <c r="J9370" s="11" t="str">
        <f t="shared" si="878"/>
        <v>East</v>
      </c>
      <c r="K9370" s="11" t="str">
        <f t="shared" si="879"/>
        <v>2010s</v>
      </c>
      <c r="L9370" s="11" t="str">
        <f t="shared" si="880"/>
        <v>Cereal</v>
      </c>
      <c r="M9370" s="18">
        <f t="shared" si="881"/>
        <v>4.6767603261235767E-2</v>
      </c>
    </row>
    <row r="9371" spans="1:13">
      <c r="A9371" s="4">
        <v>2017</v>
      </c>
      <c r="B9371" s="5" t="s">
        <v>329</v>
      </c>
      <c r="C9371" s="5" t="s">
        <v>334</v>
      </c>
      <c r="D9371" s="5" t="s">
        <v>17</v>
      </c>
      <c r="E9371" s="5">
        <v>240</v>
      </c>
      <c r="F9371" s="6">
        <v>1152.54</v>
      </c>
      <c r="H9371" s="15" t="str">
        <f t="shared" si="876"/>
        <v>Medium</v>
      </c>
      <c r="I9371" s="11" t="str">
        <f t="shared" si="877"/>
        <v>Small</v>
      </c>
      <c r="J9371" s="11" t="str">
        <f t="shared" si="878"/>
        <v>East</v>
      </c>
      <c r="K9371" s="11" t="str">
        <f t="shared" si="879"/>
        <v>2010s</v>
      </c>
      <c r="L9371" s="11" t="str">
        <f t="shared" si="880"/>
        <v>Pulse</v>
      </c>
      <c r="M9371" s="18">
        <f t="shared" si="881"/>
        <v>4.8022499999999999</v>
      </c>
    </row>
    <row r="9372" spans="1:13">
      <c r="A9372" s="4">
        <v>2008</v>
      </c>
      <c r="B9372" s="5" t="s">
        <v>329</v>
      </c>
      <c r="C9372" s="5" t="s">
        <v>335</v>
      </c>
      <c r="D9372" s="5" t="s">
        <v>15</v>
      </c>
      <c r="E9372" s="5">
        <v>277880</v>
      </c>
      <c r="F9372" s="6">
        <v>1311.18</v>
      </c>
      <c r="H9372" s="15" t="str">
        <f t="shared" si="876"/>
        <v>Medium</v>
      </c>
      <c r="I9372" s="11" t="str">
        <f t="shared" si="877"/>
        <v>Large</v>
      </c>
      <c r="J9372" s="11" t="str">
        <f t="shared" si="878"/>
        <v>East</v>
      </c>
      <c r="K9372" s="11" t="str">
        <f t="shared" si="879"/>
        <v>2000s</v>
      </c>
      <c r="L9372" s="11" t="str">
        <f t="shared" si="880"/>
        <v>Cereal</v>
      </c>
      <c r="M9372" s="18">
        <f t="shared" si="881"/>
        <v>4.7185115877357133E-3</v>
      </c>
    </row>
    <row r="9373" spans="1:13">
      <c r="A9373" s="4">
        <v>2008</v>
      </c>
      <c r="B9373" s="5" t="s">
        <v>329</v>
      </c>
      <c r="C9373" s="5" t="s">
        <v>335</v>
      </c>
      <c r="D9373" s="5" t="s">
        <v>16</v>
      </c>
      <c r="E9373" s="5">
        <v>48500</v>
      </c>
      <c r="F9373" s="6">
        <v>1309.9000000000001</v>
      </c>
      <c r="H9373" s="15" t="str">
        <f t="shared" si="876"/>
        <v>Medium</v>
      </c>
      <c r="I9373" s="11" t="str">
        <f t="shared" si="877"/>
        <v>Large</v>
      </c>
      <c r="J9373" s="11" t="str">
        <f t="shared" si="878"/>
        <v>East</v>
      </c>
      <c r="K9373" s="11" t="str">
        <f t="shared" si="879"/>
        <v>2000s</v>
      </c>
      <c r="L9373" s="11" t="str">
        <f t="shared" si="880"/>
        <v>Cereal</v>
      </c>
      <c r="M9373" s="18">
        <f t="shared" si="881"/>
        <v>2.7008247422680414E-2</v>
      </c>
    </row>
    <row r="9374" spans="1:13">
      <c r="A9374" s="4">
        <v>2008</v>
      </c>
      <c r="B9374" s="5" t="s">
        <v>329</v>
      </c>
      <c r="C9374" s="5" t="s">
        <v>335</v>
      </c>
      <c r="D9374" s="5" t="s">
        <v>17</v>
      </c>
      <c r="E9374" s="5">
        <v>150</v>
      </c>
      <c r="F9374" s="6">
        <v>2000</v>
      </c>
      <c r="H9374" s="15" t="str">
        <f t="shared" si="876"/>
        <v>Medium</v>
      </c>
      <c r="I9374" s="11" t="str">
        <f t="shared" si="877"/>
        <v>Small</v>
      </c>
      <c r="J9374" s="11" t="str">
        <f t="shared" si="878"/>
        <v>East</v>
      </c>
      <c r="K9374" s="11" t="str">
        <f t="shared" si="879"/>
        <v>2000s</v>
      </c>
      <c r="L9374" s="11" t="str">
        <f t="shared" si="880"/>
        <v>Pulse</v>
      </c>
      <c r="M9374" s="18">
        <f t="shared" si="881"/>
        <v>13.333333333333334</v>
      </c>
    </row>
    <row r="9375" spans="1:13">
      <c r="A9375" s="4">
        <v>2009</v>
      </c>
      <c r="B9375" s="5" t="s">
        <v>329</v>
      </c>
      <c r="C9375" s="5" t="s">
        <v>335</v>
      </c>
      <c r="D9375" s="5" t="s">
        <v>15</v>
      </c>
      <c r="E9375" s="5">
        <v>275550</v>
      </c>
      <c r="F9375" s="6">
        <v>671.97</v>
      </c>
      <c r="H9375" s="15" t="str">
        <f t="shared" si="876"/>
        <v>Low</v>
      </c>
      <c r="I9375" s="11" t="str">
        <f t="shared" si="877"/>
        <v>Large</v>
      </c>
      <c r="J9375" s="11" t="str">
        <f t="shared" si="878"/>
        <v>East</v>
      </c>
      <c r="K9375" s="11" t="str">
        <f t="shared" si="879"/>
        <v>2000s</v>
      </c>
      <c r="L9375" s="11" t="str">
        <f t="shared" si="880"/>
        <v>Cereal</v>
      </c>
      <c r="M9375" s="18">
        <f t="shared" si="881"/>
        <v>2.4386499727817096E-3</v>
      </c>
    </row>
    <row r="9376" spans="1:13">
      <c r="A9376" s="4">
        <v>2009</v>
      </c>
      <c r="B9376" s="5" t="s">
        <v>329</v>
      </c>
      <c r="C9376" s="5" t="s">
        <v>335</v>
      </c>
      <c r="D9376" s="5" t="s">
        <v>16</v>
      </c>
      <c r="E9376" s="5">
        <v>57000</v>
      </c>
      <c r="F9376" s="6">
        <v>2255.96</v>
      </c>
      <c r="H9376" s="15" t="str">
        <f t="shared" si="876"/>
        <v>Medium</v>
      </c>
      <c r="I9376" s="11" t="str">
        <f t="shared" si="877"/>
        <v>Large</v>
      </c>
      <c r="J9376" s="11" t="str">
        <f t="shared" si="878"/>
        <v>East</v>
      </c>
      <c r="K9376" s="11" t="str">
        <f t="shared" si="879"/>
        <v>2000s</v>
      </c>
      <c r="L9376" s="11" t="str">
        <f t="shared" si="880"/>
        <v>Cereal</v>
      </c>
      <c r="M9376" s="18">
        <f t="shared" si="881"/>
        <v>3.9578245614035092E-2</v>
      </c>
    </row>
    <row r="9377" spans="1:13">
      <c r="A9377" s="4">
        <v>2009</v>
      </c>
      <c r="B9377" s="5" t="s">
        <v>329</v>
      </c>
      <c r="C9377" s="5" t="s">
        <v>335</v>
      </c>
      <c r="D9377" s="5" t="s">
        <v>17</v>
      </c>
      <c r="E9377" s="5">
        <v>120</v>
      </c>
      <c r="F9377" s="6">
        <v>750</v>
      </c>
      <c r="H9377" s="15" t="str">
        <f t="shared" si="876"/>
        <v>Low</v>
      </c>
      <c r="I9377" s="11" t="str">
        <f t="shared" si="877"/>
        <v>Small</v>
      </c>
      <c r="J9377" s="11" t="str">
        <f t="shared" si="878"/>
        <v>East</v>
      </c>
      <c r="K9377" s="11" t="str">
        <f t="shared" si="879"/>
        <v>2000s</v>
      </c>
      <c r="L9377" s="11" t="str">
        <f t="shared" si="880"/>
        <v>Pulse</v>
      </c>
      <c r="M9377" s="18">
        <f t="shared" si="881"/>
        <v>6.25</v>
      </c>
    </row>
    <row r="9378" spans="1:13">
      <c r="A9378" s="4">
        <v>2010</v>
      </c>
      <c r="B9378" s="5" t="s">
        <v>329</v>
      </c>
      <c r="C9378" s="5" t="s">
        <v>335</v>
      </c>
      <c r="D9378" s="5" t="s">
        <v>15</v>
      </c>
      <c r="E9378" s="5">
        <v>247470</v>
      </c>
      <c r="F9378" s="6">
        <v>1019.96</v>
      </c>
      <c r="H9378" s="15" t="str">
        <f t="shared" si="876"/>
        <v>Medium</v>
      </c>
      <c r="I9378" s="11" t="str">
        <f t="shared" si="877"/>
        <v>Large</v>
      </c>
      <c r="J9378" s="11" t="str">
        <f t="shared" si="878"/>
        <v>East</v>
      </c>
      <c r="K9378" s="11" t="str">
        <f t="shared" si="879"/>
        <v>2010s</v>
      </c>
      <c r="L9378" s="11" t="str">
        <f t="shared" si="880"/>
        <v>Cereal</v>
      </c>
      <c r="M9378" s="18">
        <f t="shared" si="881"/>
        <v>4.1215500868792181E-3</v>
      </c>
    </row>
    <row r="9379" spans="1:13">
      <c r="A9379" s="4">
        <v>2010</v>
      </c>
      <c r="B9379" s="5" t="s">
        <v>329</v>
      </c>
      <c r="C9379" s="5" t="s">
        <v>335</v>
      </c>
      <c r="D9379" s="5" t="s">
        <v>16</v>
      </c>
      <c r="E9379" s="5">
        <v>65880</v>
      </c>
      <c r="F9379" s="6">
        <v>2077.11</v>
      </c>
      <c r="H9379" s="15" t="str">
        <f t="shared" si="876"/>
        <v>Medium</v>
      </c>
      <c r="I9379" s="11" t="str">
        <f t="shared" si="877"/>
        <v>Large</v>
      </c>
      <c r="J9379" s="11" t="str">
        <f t="shared" si="878"/>
        <v>East</v>
      </c>
      <c r="K9379" s="11" t="str">
        <f t="shared" si="879"/>
        <v>2010s</v>
      </c>
      <c r="L9379" s="11" t="str">
        <f t="shared" si="880"/>
        <v>Cereal</v>
      </c>
      <c r="M9379" s="18">
        <f t="shared" si="881"/>
        <v>3.1528688524590169E-2</v>
      </c>
    </row>
    <row r="9380" spans="1:13">
      <c r="A9380" s="4">
        <v>2010</v>
      </c>
      <c r="B9380" s="5" t="s">
        <v>329</v>
      </c>
      <c r="C9380" s="5" t="s">
        <v>335</v>
      </c>
      <c r="D9380" s="5" t="s">
        <v>17</v>
      </c>
      <c r="E9380" s="5">
        <v>110</v>
      </c>
      <c r="F9380" s="6">
        <v>818.18</v>
      </c>
      <c r="H9380" s="15" t="str">
        <f t="shared" si="876"/>
        <v>Low</v>
      </c>
      <c r="I9380" s="11" t="str">
        <f t="shared" si="877"/>
        <v>Small</v>
      </c>
      <c r="J9380" s="11" t="str">
        <f t="shared" si="878"/>
        <v>East</v>
      </c>
      <c r="K9380" s="11" t="str">
        <f t="shared" si="879"/>
        <v>2010s</v>
      </c>
      <c r="L9380" s="11" t="str">
        <f t="shared" si="880"/>
        <v>Pulse</v>
      </c>
      <c r="M9380" s="18">
        <f t="shared" si="881"/>
        <v>7.4379999999999997</v>
      </c>
    </row>
    <row r="9381" spans="1:13">
      <c r="A9381" s="4">
        <v>2011</v>
      </c>
      <c r="B9381" s="5" t="s">
        <v>329</v>
      </c>
      <c r="C9381" s="5" t="s">
        <v>335</v>
      </c>
      <c r="D9381" s="5" t="s">
        <v>15</v>
      </c>
      <c r="E9381" s="5">
        <v>271390</v>
      </c>
      <c r="F9381" s="6">
        <v>1908.73</v>
      </c>
      <c r="H9381" s="15" t="str">
        <f t="shared" si="876"/>
        <v>Medium</v>
      </c>
      <c r="I9381" s="11" t="str">
        <f t="shared" si="877"/>
        <v>Large</v>
      </c>
      <c r="J9381" s="11" t="str">
        <f t="shared" si="878"/>
        <v>East</v>
      </c>
      <c r="K9381" s="11" t="str">
        <f t="shared" si="879"/>
        <v>2010s</v>
      </c>
      <c r="L9381" s="11" t="str">
        <f t="shared" si="880"/>
        <v>Cereal</v>
      </c>
      <c r="M9381" s="18">
        <f t="shared" si="881"/>
        <v>7.0331626073178817E-3</v>
      </c>
    </row>
    <row r="9382" spans="1:13">
      <c r="A9382" s="4">
        <v>2011</v>
      </c>
      <c r="B9382" s="5" t="s">
        <v>329</v>
      </c>
      <c r="C9382" s="5" t="s">
        <v>335</v>
      </c>
      <c r="D9382" s="5" t="s">
        <v>16</v>
      </c>
      <c r="E9382" s="5">
        <v>59340</v>
      </c>
      <c r="F9382" s="6">
        <v>2750.93</v>
      </c>
      <c r="H9382" s="15" t="str">
        <f t="shared" si="876"/>
        <v>Medium</v>
      </c>
      <c r="I9382" s="11" t="str">
        <f t="shared" si="877"/>
        <v>Large</v>
      </c>
      <c r="J9382" s="11" t="str">
        <f t="shared" si="878"/>
        <v>East</v>
      </c>
      <c r="K9382" s="11" t="str">
        <f t="shared" si="879"/>
        <v>2010s</v>
      </c>
      <c r="L9382" s="11" t="str">
        <f t="shared" si="880"/>
        <v>Cereal</v>
      </c>
      <c r="M9382" s="18">
        <f t="shared" si="881"/>
        <v>4.6358779912369391E-2</v>
      </c>
    </row>
    <row r="9383" spans="1:13">
      <c r="A9383" s="4">
        <v>2011</v>
      </c>
      <c r="B9383" s="5" t="s">
        <v>329</v>
      </c>
      <c r="C9383" s="5" t="s">
        <v>335</v>
      </c>
      <c r="D9383" s="5" t="s">
        <v>17</v>
      </c>
      <c r="E9383" s="5">
        <v>80</v>
      </c>
      <c r="F9383" s="6">
        <v>1250</v>
      </c>
      <c r="H9383" s="15" t="str">
        <f t="shared" si="876"/>
        <v>Medium</v>
      </c>
      <c r="I9383" s="11" t="str">
        <f t="shared" si="877"/>
        <v>Small</v>
      </c>
      <c r="J9383" s="11" t="str">
        <f t="shared" si="878"/>
        <v>East</v>
      </c>
      <c r="K9383" s="11" t="str">
        <f t="shared" si="879"/>
        <v>2010s</v>
      </c>
      <c r="L9383" s="11" t="str">
        <f t="shared" si="880"/>
        <v>Pulse</v>
      </c>
      <c r="M9383" s="18">
        <f t="shared" si="881"/>
        <v>15.625</v>
      </c>
    </row>
    <row r="9384" spans="1:13">
      <c r="A9384" s="4">
        <v>2012</v>
      </c>
      <c r="B9384" s="5" t="s">
        <v>329</v>
      </c>
      <c r="C9384" s="5" t="s">
        <v>335</v>
      </c>
      <c r="D9384" s="5" t="s">
        <v>15</v>
      </c>
      <c r="E9384" s="5">
        <v>261690</v>
      </c>
      <c r="F9384" s="6">
        <v>2290.19</v>
      </c>
      <c r="H9384" s="15" t="str">
        <f t="shared" si="876"/>
        <v>Medium</v>
      </c>
      <c r="I9384" s="11" t="str">
        <f t="shared" si="877"/>
        <v>Large</v>
      </c>
      <c r="J9384" s="11" t="str">
        <f t="shared" si="878"/>
        <v>East</v>
      </c>
      <c r="K9384" s="11" t="str">
        <f t="shared" si="879"/>
        <v>2010s</v>
      </c>
      <c r="L9384" s="11" t="str">
        <f t="shared" si="880"/>
        <v>Cereal</v>
      </c>
      <c r="M9384" s="18">
        <f t="shared" si="881"/>
        <v>8.7515380794069321E-3</v>
      </c>
    </row>
    <row r="9385" spans="1:13">
      <c r="A9385" s="4">
        <v>2012</v>
      </c>
      <c r="B9385" s="5" t="s">
        <v>329</v>
      </c>
      <c r="C9385" s="5" t="s">
        <v>335</v>
      </c>
      <c r="D9385" s="5" t="s">
        <v>16</v>
      </c>
      <c r="E9385" s="5">
        <v>61730</v>
      </c>
      <c r="F9385" s="6">
        <v>2607.65</v>
      </c>
      <c r="H9385" s="15" t="str">
        <f t="shared" si="876"/>
        <v>Medium</v>
      </c>
      <c r="I9385" s="11" t="str">
        <f t="shared" si="877"/>
        <v>Large</v>
      </c>
      <c r="J9385" s="11" t="str">
        <f t="shared" si="878"/>
        <v>East</v>
      </c>
      <c r="K9385" s="11" t="str">
        <f t="shared" si="879"/>
        <v>2010s</v>
      </c>
      <c r="L9385" s="11" t="str">
        <f t="shared" si="880"/>
        <v>Cereal</v>
      </c>
      <c r="M9385" s="18">
        <f t="shared" si="881"/>
        <v>4.2242831686376159E-2</v>
      </c>
    </row>
    <row r="9386" spans="1:13">
      <c r="A9386" s="4">
        <v>2012</v>
      </c>
      <c r="B9386" s="5" t="s">
        <v>329</v>
      </c>
      <c r="C9386" s="5" t="s">
        <v>335</v>
      </c>
      <c r="D9386" s="5" t="s">
        <v>17</v>
      </c>
      <c r="E9386" s="5">
        <v>60</v>
      </c>
      <c r="F9386" s="6">
        <v>1333.33</v>
      </c>
      <c r="H9386" s="15" t="str">
        <f t="shared" si="876"/>
        <v>Medium</v>
      </c>
      <c r="I9386" s="11" t="str">
        <f t="shared" si="877"/>
        <v>Small</v>
      </c>
      <c r="J9386" s="11" t="str">
        <f t="shared" si="878"/>
        <v>East</v>
      </c>
      <c r="K9386" s="11" t="str">
        <f t="shared" si="879"/>
        <v>2010s</v>
      </c>
      <c r="L9386" s="11" t="str">
        <f t="shared" si="880"/>
        <v>Pulse</v>
      </c>
      <c r="M9386" s="18">
        <f t="shared" si="881"/>
        <v>22.222166666666666</v>
      </c>
    </row>
    <row r="9387" spans="1:13">
      <c r="A9387" s="4">
        <v>2013</v>
      </c>
      <c r="B9387" s="5" t="s">
        <v>329</v>
      </c>
      <c r="C9387" s="5" t="s">
        <v>335</v>
      </c>
      <c r="D9387" s="5" t="s">
        <v>15</v>
      </c>
      <c r="E9387" s="5">
        <v>253720</v>
      </c>
      <c r="F9387" s="6">
        <v>1662.38</v>
      </c>
      <c r="H9387" s="15" t="str">
        <f t="shared" si="876"/>
        <v>Medium</v>
      </c>
      <c r="I9387" s="11" t="str">
        <f t="shared" si="877"/>
        <v>Large</v>
      </c>
      <c r="J9387" s="11" t="str">
        <f t="shared" si="878"/>
        <v>East</v>
      </c>
      <c r="K9387" s="11" t="str">
        <f t="shared" si="879"/>
        <v>2010s</v>
      </c>
      <c r="L9387" s="11" t="str">
        <f t="shared" si="880"/>
        <v>Cereal</v>
      </c>
      <c r="M9387" s="18">
        <f t="shared" si="881"/>
        <v>6.5520258552735303E-3</v>
      </c>
    </row>
    <row r="9388" spans="1:13">
      <c r="A9388" s="4">
        <v>2013</v>
      </c>
      <c r="B9388" s="5" t="s">
        <v>329</v>
      </c>
      <c r="C9388" s="5" t="s">
        <v>335</v>
      </c>
      <c r="D9388" s="5" t="s">
        <v>16</v>
      </c>
      <c r="E9388" s="5">
        <v>59820</v>
      </c>
      <c r="F9388" s="6">
        <v>2987.46</v>
      </c>
      <c r="H9388" s="15" t="str">
        <f t="shared" si="876"/>
        <v>Medium</v>
      </c>
      <c r="I9388" s="11" t="str">
        <f t="shared" si="877"/>
        <v>Large</v>
      </c>
      <c r="J9388" s="11" t="str">
        <f t="shared" si="878"/>
        <v>East</v>
      </c>
      <c r="K9388" s="11" t="str">
        <f t="shared" si="879"/>
        <v>2010s</v>
      </c>
      <c r="L9388" s="11" t="str">
        <f t="shared" si="880"/>
        <v>Cereal</v>
      </c>
      <c r="M9388" s="18">
        <f t="shared" si="881"/>
        <v>4.994082246740221E-2</v>
      </c>
    </row>
    <row r="9389" spans="1:13">
      <c r="A9389" s="4">
        <v>2013</v>
      </c>
      <c r="B9389" s="5" t="s">
        <v>329</v>
      </c>
      <c r="C9389" s="5" t="s">
        <v>335</v>
      </c>
      <c r="D9389" s="5" t="s">
        <v>17</v>
      </c>
      <c r="E9389" s="5">
        <v>240</v>
      </c>
      <c r="F9389" s="6">
        <v>1125</v>
      </c>
      <c r="H9389" s="15" t="str">
        <f t="shared" si="876"/>
        <v>Medium</v>
      </c>
      <c r="I9389" s="11" t="str">
        <f t="shared" si="877"/>
        <v>Small</v>
      </c>
      <c r="J9389" s="11" t="str">
        <f t="shared" si="878"/>
        <v>East</v>
      </c>
      <c r="K9389" s="11" t="str">
        <f t="shared" si="879"/>
        <v>2010s</v>
      </c>
      <c r="L9389" s="11" t="str">
        <f t="shared" si="880"/>
        <v>Pulse</v>
      </c>
      <c r="M9389" s="18">
        <f t="shared" si="881"/>
        <v>4.6875</v>
      </c>
    </row>
    <row r="9390" spans="1:13">
      <c r="A9390" s="4">
        <v>2014</v>
      </c>
      <c r="B9390" s="5" t="s">
        <v>329</v>
      </c>
      <c r="C9390" s="5" t="s">
        <v>335</v>
      </c>
      <c r="D9390" s="5" t="s">
        <v>15</v>
      </c>
      <c r="E9390" s="5">
        <v>249960</v>
      </c>
      <c r="F9390" s="6">
        <v>2086.0100000000002</v>
      </c>
      <c r="H9390" s="15" t="str">
        <f t="shared" si="876"/>
        <v>Medium</v>
      </c>
      <c r="I9390" s="11" t="str">
        <f t="shared" si="877"/>
        <v>Large</v>
      </c>
      <c r="J9390" s="11" t="str">
        <f t="shared" si="878"/>
        <v>East</v>
      </c>
      <c r="K9390" s="11" t="str">
        <f t="shared" si="879"/>
        <v>2010s</v>
      </c>
      <c r="L9390" s="11" t="str">
        <f t="shared" si="880"/>
        <v>Cereal</v>
      </c>
      <c r="M9390" s="18">
        <f t="shared" si="881"/>
        <v>8.3453752600416067E-3</v>
      </c>
    </row>
    <row r="9391" spans="1:13">
      <c r="A9391" s="4">
        <v>2014</v>
      </c>
      <c r="B9391" s="5" t="s">
        <v>329</v>
      </c>
      <c r="C9391" s="5" t="s">
        <v>335</v>
      </c>
      <c r="D9391" s="5" t="s">
        <v>16</v>
      </c>
      <c r="E9391" s="5">
        <v>62670</v>
      </c>
      <c r="F9391" s="6">
        <v>2719.96</v>
      </c>
      <c r="H9391" s="15" t="str">
        <f t="shared" si="876"/>
        <v>Medium</v>
      </c>
      <c r="I9391" s="11" t="str">
        <f t="shared" si="877"/>
        <v>Large</v>
      </c>
      <c r="J9391" s="11" t="str">
        <f t="shared" si="878"/>
        <v>East</v>
      </c>
      <c r="K9391" s="11" t="str">
        <f t="shared" si="879"/>
        <v>2010s</v>
      </c>
      <c r="L9391" s="11" t="str">
        <f t="shared" si="880"/>
        <v>Cereal</v>
      </c>
      <c r="M9391" s="18">
        <f t="shared" si="881"/>
        <v>4.340130844104037E-2</v>
      </c>
    </row>
    <row r="9392" spans="1:13">
      <c r="A9392" s="4">
        <v>2014</v>
      </c>
      <c r="B9392" s="5" t="s">
        <v>329</v>
      </c>
      <c r="C9392" s="5" t="s">
        <v>335</v>
      </c>
      <c r="D9392" s="5" t="s">
        <v>17</v>
      </c>
      <c r="E9392" s="5">
        <v>250</v>
      </c>
      <c r="F9392" s="6">
        <v>960</v>
      </c>
      <c r="H9392" s="15" t="str">
        <f t="shared" si="876"/>
        <v>Low</v>
      </c>
      <c r="I9392" s="11" t="str">
        <f t="shared" si="877"/>
        <v>Small</v>
      </c>
      <c r="J9392" s="11" t="str">
        <f t="shared" si="878"/>
        <v>East</v>
      </c>
      <c r="K9392" s="11" t="str">
        <f t="shared" si="879"/>
        <v>2010s</v>
      </c>
      <c r="L9392" s="11" t="str">
        <f t="shared" si="880"/>
        <v>Pulse</v>
      </c>
      <c r="M9392" s="18">
        <f t="shared" si="881"/>
        <v>3.84</v>
      </c>
    </row>
    <row r="9393" spans="1:13">
      <c r="A9393" s="4">
        <v>2015</v>
      </c>
      <c r="B9393" s="5" t="s">
        <v>329</v>
      </c>
      <c r="C9393" s="5" t="s">
        <v>335</v>
      </c>
      <c r="D9393" s="5" t="s">
        <v>15</v>
      </c>
      <c r="E9393" s="5">
        <v>243950</v>
      </c>
      <c r="F9393" s="6">
        <v>1180.6099999999999</v>
      </c>
      <c r="H9393" s="15" t="str">
        <f t="shared" si="876"/>
        <v>Medium</v>
      </c>
      <c r="I9393" s="11" t="str">
        <f t="shared" si="877"/>
        <v>Large</v>
      </c>
      <c r="J9393" s="11" t="str">
        <f t="shared" si="878"/>
        <v>East</v>
      </c>
      <c r="K9393" s="11" t="str">
        <f t="shared" si="879"/>
        <v>2010s</v>
      </c>
      <c r="L9393" s="11" t="str">
        <f t="shared" si="880"/>
        <v>Cereal</v>
      </c>
      <c r="M9393" s="18">
        <f t="shared" si="881"/>
        <v>4.8395572863291656E-3</v>
      </c>
    </row>
    <row r="9394" spans="1:13">
      <c r="A9394" s="4">
        <v>2015</v>
      </c>
      <c r="B9394" s="5" t="s">
        <v>329</v>
      </c>
      <c r="C9394" s="5" t="s">
        <v>335</v>
      </c>
      <c r="D9394" s="5" t="s">
        <v>16</v>
      </c>
      <c r="E9394" s="5">
        <v>56780</v>
      </c>
      <c r="F9394" s="6">
        <v>2905.25</v>
      </c>
      <c r="H9394" s="15" t="str">
        <f t="shared" si="876"/>
        <v>Medium</v>
      </c>
      <c r="I9394" s="11" t="str">
        <f t="shared" si="877"/>
        <v>Large</v>
      </c>
      <c r="J9394" s="11" t="str">
        <f t="shared" si="878"/>
        <v>East</v>
      </c>
      <c r="K9394" s="11" t="str">
        <f t="shared" si="879"/>
        <v>2010s</v>
      </c>
      <c r="L9394" s="11" t="str">
        <f t="shared" si="880"/>
        <v>Cereal</v>
      </c>
      <c r="M9394" s="18">
        <f t="shared" si="881"/>
        <v>5.1166784078901024E-2</v>
      </c>
    </row>
    <row r="9395" spans="1:13">
      <c r="A9395" s="4">
        <v>2015</v>
      </c>
      <c r="B9395" s="5" t="s">
        <v>329</v>
      </c>
      <c r="C9395" s="5" t="s">
        <v>335</v>
      </c>
      <c r="D9395" s="5" t="s">
        <v>17</v>
      </c>
      <c r="E9395" s="5">
        <v>240</v>
      </c>
      <c r="F9395" s="6">
        <v>958.33</v>
      </c>
      <c r="H9395" s="15" t="str">
        <f t="shared" si="876"/>
        <v>Low</v>
      </c>
      <c r="I9395" s="11" t="str">
        <f t="shared" si="877"/>
        <v>Small</v>
      </c>
      <c r="J9395" s="11" t="str">
        <f t="shared" si="878"/>
        <v>East</v>
      </c>
      <c r="K9395" s="11" t="str">
        <f t="shared" si="879"/>
        <v>2010s</v>
      </c>
      <c r="L9395" s="11" t="str">
        <f t="shared" si="880"/>
        <v>Pulse</v>
      </c>
      <c r="M9395" s="18">
        <f t="shared" si="881"/>
        <v>3.993041666666667</v>
      </c>
    </row>
    <row r="9396" spans="1:13">
      <c r="A9396" s="4">
        <v>2016</v>
      </c>
      <c r="B9396" s="5" t="s">
        <v>329</v>
      </c>
      <c r="C9396" s="5" t="s">
        <v>335</v>
      </c>
      <c r="D9396" s="5" t="s">
        <v>15</v>
      </c>
      <c r="E9396" s="5">
        <v>249960</v>
      </c>
      <c r="F9396" s="6">
        <v>1853.21</v>
      </c>
      <c r="H9396" s="15" t="str">
        <f t="shared" si="876"/>
        <v>Medium</v>
      </c>
      <c r="I9396" s="11" t="str">
        <f t="shared" si="877"/>
        <v>Large</v>
      </c>
      <c r="J9396" s="11" t="str">
        <f t="shared" si="878"/>
        <v>East</v>
      </c>
      <c r="K9396" s="11" t="str">
        <f t="shared" si="879"/>
        <v>2010s</v>
      </c>
      <c r="L9396" s="11" t="str">
        <f t="shared" si="880"/>
        <v>Cereal</v>
      </c>
      <c r="M9396" s="18">
        <f t="shared" si="881"/>
        <v>7.4140262441990722E-3</v>
      </c>
    </row>
    <row r="9397" spans="1:13">
      <c r="A9397" s="4">
        <v>2016</v>
      </c>
      <c r="B9397" s="5" t="s">
        <v>329</v>
      </c>
      <c r="C9397" s="5" t="s">
        <v>335</v>
      </c>
      <c r="D9397" s="5" t="s">
        <v>16</v>
      </c>
      <c r="E9397" s="5">
        <v>54280</v>
      </c>
      <c r="F9397" s="6">
        <v>4167.95</v>
      </c>
      <c r="H9397" s="15" t="str">
        <f t="shared" si="876"/>
        <v>High</v>
      </c>
      <c r="I9397" s="11" t="str">
        <f t="shared" si="877"/>
        <v>Large</v>
      </c>
      <c r="J9397" s="11" t="str">
        <f t="shared" si="878"/>
        <v>East</v>
      </c>
      <c r="K9397" s="11" t="str">
        <f t="shared" si="879"/>
        <v>2010s</v>
      </c>
      <c r="L9397" s="11" t="str">
        <f t="shared" si="880"/>
        <v>Cereal</v>
      </c>
      <c r="M9397" s="18">
        <f t="shared" si="881"/>
        <v>7.6786109064112013E-2</v>
      </c>
    </row>
    <row r="9398" spans="1:13">
      <c r="A9398" s="4">
        <v>2016</v>
      </c>
      <c r="B9398" s="5" t="s">
        <v>329</v>
      </c>
      <c r="C9398" s="5" t="s">
        <v>335</v>
      </c>
      <c r="D9398" s="5" t="s">
        <v>17</v>
      </c>
      <c r="E9398" s="5">
        <v>220</v>
      </c>
      <c r="F9398" s="6">
        <v>1121.08</v>
      </c>
      <c r="H9398" s="15" t="str">
        <f t="shared" si="876"/>
        <v>Medium</v>
      </c>
      <c r="I9398" s="11" t="str">
        <f t="shared" si="877"/>
        <v>Small</v>
      </c>
      <c r="J9398" s="11" t="str">
        <f t="shared" si="878"/>
        <v>East</v>
      </c>
      <c r="K9398" s="11" t="str">
        <f t="shared" si="879"/>
        <v>2010s</v>
      </c>
      <c r="L9398" s="11" t="str">
        <f t="shared" si="880"/>
        <v>Pulse</v>
      </c>
      <c r="M9398" s="18">
        <f t="shared" si="881"/>
        <v>5.0958181818181814</v>
      </c>
    </row>
    <row r="9399" spans="1:13">
      <c r="A9399" s="4">
        <v>2017</v>
      </c>
      <c r="B9399" s="5" t="s">
        <v>329</v>
      </c>
      <c r="C9399" s="5" t="s">
        <v>335</v>
      </c>
      <c r="D9399" s="5" t="s">
        <v>15</v>
      </c>
      <c r="E9399" s="5">
        <v>236630</v>
      </c>
      <c r="F9399" s="6">
        <v>1745.64</v>
      </c>
      <c r="H9399" s="15" t="str">
        <f t="shared" si="876"/>
        <v>Medium</v>
      </c>
      <c r="I9399" s="11" t="str">
        <f t="shared" si="877"/>
        <v>Large</v>
      </c>
      <c r="J9399" s="11" t="str">
        <f t="shared" si="878"/>
        <v>East</v>
      </c>
      <c r="K9399" s="11" t="str">
        <f t="shared" si="879"/>
        <v>2010s</v>
      </c>
      <c r="L9399" s="11" t="str">
        <f t="shared" si="880"/>
        <v>Cereal</v>
      </c>
      <c r="M9399" s="18">
        <f t="shared" si="881"/>
        <v>7.3770865908802776E-3</v>
      </c>
    </row>
    <row r="9400" spans="1:13">
      <c r="A9400" s="4">
        <v>2017</v>
      </c>
      <c r="B9400" s="5" t="s">
        <v>329</v>
      </c>
      <c r="C9400" s="5" t="s">
        <v>335</v>
      </c>
      <c r="D9400" s="5" t="s">
        <v>16</v>
      </c>
      <c r="E9400" s="5">
        <v>60750</v>
      </c>
      <c r="F9400" s="6">
        <v>2937.9</v>
      </c>
      <c r="H9400" s="15" t="str">
        <f t="shared" si="876"/>
        <v>Medium</v>
      </c>
      <c r="I9400" s="11" t="str">
        <f t="shared" si="877"/>
        <v>Large</v>
      </c>
      <c r="J9400" s="11" t="str">
        <f t="shared" si="878"/>
        <v>East</v>
      </c>
      <c r="K9400" s="11" t="str">
        <f t="shared" si="879"/>
        <v>2010s</v>
      </c>
      <c r="L9400" s="11" t="str">
        <f t="shared" si="880"/>
        <v>Cereal</v>
      </c>
      <c r="M9400" s="18">
        <f t="shared" si="881"/>
        <v>4.8360493827160497E-2</v>
      </c>
    </row>
    <row r="9401" spans="1:13">
      <c r="A9401" s="4">
        <v>2017</v>
      </c>
      <c r="B9401" s="5" t="s">
        <v>329</v>
      </c>
      <c r="C9401" s="5" t="s">
        <v>335</v>
      </c>
      <c r="D9401" s="5" t="s">
        <v>17</v>
      </c>
      <c r="E9401" s="5">
        <v>230</v>
      </c>
      <c r="F9401" s="6">
        <v>1154.8699999999999</v>
      </c>
      <c r="H9401" s="15" t="str">
        <f t="shared" si="876"/>
        <v>Medium</v>
      </c>
      <c r="I9401" s="11" t="str">
        <f t="shared" si="877"/>
        <v>Small</v>
      </c>
      <c r="J9401" s="11" t="str">
        <f t="shared" si="878"/>
        <v>East</v>
      </c>
      <c r="K9401" s="11" t="str">
        <f t="shared" si="879"/>
        <v>2010s</v>
      </c>
      <c r="L9401" s="11" t="str">
        <f t="shared" si="880"/>
        <v>Pulse</v>
      </c>
      <c r="M9401" s="18">
        <f t="shared" si="881"/>
        <v>5.0211739130434774</v>
      </c>
    </row>
    <row r="9402" spans="1:13">
      <c r="A9402" s="4">
        <v>2008</v>
      </c>
      <c r="B9402" s="5" t="s">
        <v>329</v>
      </c>
      <c r="C9402" s="5" t="s">
        <v>336</v>
      </c>
      <c r="D9402" s="5" t="s">
        <v>15</v>
      </c>
      <c r="E9402" s="5">
        <v>175590</v>
      </c>
      <c r="F9402" s="6">
        <v>1463.3</v>
      </c>
      <c r="H9402" s="15" t="str">
        <f t="shared" si="876"/>
        <v>Medium</v>
      </c>
      <c r="I9402" s="11" t="str">
        <f t="shared" si="877"/>
        <v>Large</v>
      </c>
      <c r="J9402" s="11" t="str">
        <f t="shared" si="878"/>
        <v>East</v>
      </c>
      <c r="K9402" s="11" t="str">
        <f t="shared" si="879"/>
        <v>2000s</v>
      </c>
      <c r="L9402" s="11" t="str">
        <f t="shared" si="880"/>
        <v>Cereal</v>
      </c>
      <c r="M9402" s="18">
        <f t="shared" si="881"/>
        <v>8.3336180875904099E-3</v>
      </c>
    </row>
    <row r="9403" spans="1:13">
      <c r="A9403" s="4">
        <v>2008</v>
      </c>
      <c r="B9403" s="5" t="s">
        <v>329</v>
      </c>
      <c r="C9403" s="5" t="s">
        <v>336</v>
      </c>
      <c r="D9403" s="5" t="s">
        <v>16</v>
      </c>
      <c r="E9403" s="5">
        <v>10250</v>
      </c>
      <c r="F9403" s="6">
        <v>708.29</v>
      </c>
      <c r="H9403" s="15" t="str">
        <f t="shared" si="876"/>
        <v>Low</v>
      </c>
      <c r="I9403" s="11" t="str">
        <f t="shared" si="877"/>
        <v>Large</v>
      </c>
      <c r="J9403" s="11" t="str">
        <f t="shared" si="878"/>
        <v>East</v>
      </c>
      <c r="K9403" s="11" t="str">
        <f t="shared" si="879"/>
        <v>2000s</v>
      </c>
      <c r="L9403" s="11" t="str">
        <f t="shared" si="880"/>
        <v>Cereal</v>
      </c>
      <c r="M9403" s="18">
        <f t="shared" si="881"/>
        <v>6.9101463414634148E-2</v>
      </c>
    </row>
    <row r="9404" spans="1:13">
      <c r="A9404" s="4">
        <v>2008</v>
      </c>
      <c r="B9404" s="5" t="s">
        <v>329</v>
      </c>
      <c r="C9404" s="5" t="s">
        <v>336</v>
      </c>
      <c r="D9404" s="5" t="s">
        <v>17</v>
      </c>
      <c r="E9404" s="5">
        <v>11900</v>
      </c>
      <c r="F9404" s="6">
        <v>1436.13</v>
      </c>
      <c r="H9404" s="15" t="str">
        <f t="shared" si="876"/>
        <v>Medium</v>
      </c>
      <c r="I9404" s="11" t="str">
        <f t="shared" si="877"/>
        <v>Large</v>
      </c>
      <c r="J9404" s="11" t="str">
        <f t="shared" si="878"/>
        <v>East</v>
      </c>
      <c r="K9404" s="11" t="str">
        <f t="shared" si="879"/>
        <v>2000s</v>
      </c>
      <c r="L9404" s="11" t="str">
        <f t="shared" si="880"/>
        <v>Pulse</v>
      </c>
      <c r="M9404" s="18">
        <f t="shared" si="881"/>
        <v>0.12068319327731093</v>
      </c>
    </row>
    <row r="9405" spans="1:13">
      <c r="A9405" s="4">
        <v>2009</v>
      </c>
      <c r="B9405" s="5" t="s">
        <v>329</v>
      </c>
      <c r="C9405" s="5" t="s">
        <v>336</v>
      </c>
      <c r="D9405" s="5" t="s">
        <v>15</v>
      </c>
      <c r="E9405" s="5">
        <v>142710</v>
      </c>
      <c r="F9405" s="6">
        <v>993.13</v>
      </c>
      <c r="H9405" s="15" t="str">
        <f t="shared" si="876"/>
        <v>Low</v>
      </c>
      <c r="I9405" s="11" t="str">
        <f t="shared" si="877"/>
        <v>Large</v>
      </c>
      <c r="J9405" s="11" t="str">
        <f t="shared" si="878"/>
        <v>East</v>
      </c>
      <c r="K9405" s="11" t="str">
        <f t="shared" si="879"/>
        <v>2000s</v>
      </c>
      <c r="L9405" s="11" t="str">
        <f t="shared" si="880"/>
        <v>Cereal</v>
      </c>
      <c r="M9405" s="18">
        <f t="shared" si="881"/>
        <v>6.9590778501856911E-3</v>
      </c>
    </row>
    <row r="9406" spans="1:13">
      <c r="A9406" s="4">
        <v>2009</v>
      </c>
      <c r="B9406" s="5" t="s">
        <v>329</v>
      </c>
      <c r="C9406" s="5" t="s">
        <v>336</v>
      </c>
      <c r="D9406" s="5" t="s">
        <v>16</v>
      </c>
      <c r="E9406" s="5">
        <v>13080</v>
      </c>
      <c r="F9406" s="6">
        <v>1643.73</v>
      </c>
      <c r="H9406" s="15" t="str">
        <f t="shared" si="876"/>
        <v>Medium</v>
      </c>
      <c r="I9406" s="11" t="str">
        <f t="shared" si="877"/>
        <v>Large</v>
      </c>
      <c r="J9406" s="11" t="str">
        <f t="shared" si="878"/>
        <v>East</v>
      </c>
      <c r="K9406" s="11" t="str">
        <f t="shared" si="879"/>
        <v>2000s</v>
      </c>
      <c r="L9406" s="11" t="str">
        <f t="shared" si="880"/>
        <v>Cereal</v>
      </c>
      <c r="M9406" s="18">
        <f t="shared" si="881"/>
        <v>0.12566743119266055</v>
      </c>
    </row>
    <row r="9407" spans="1:13">
      <c r="A9407" s="4">
        <v>2009</v>
      </c>
      <c r="B9407" s="5" t="s">
        <v>329</v>
      </c>
      <c r="C9407" s="5" t="s">
        <v>336</v>
      </c>
      <c r="D9407" s="5" t="s">
        <v>17</v>
      </c>
      <c r="E9407" s="5">
        <v>11390</v>
      </c>
      <c r="F9407" s="6">
        <v>982.44</v>
      </c>
      <c r="H9407" s="15" t="str">
        <f t="shared" si="876"/>
        <v>Low</v>
      </c>
      <c r="I9407" s="11" t="str">
        <f t="shared" si="877"/>
        <v>Large</v>
      </c>
      <c r="J9407" s="11" t="str">
        <f t="shared" si="878"/>
        <v>East</v>
      </c>
      <c r="K9407" s="11" t="str">
        <f t="shared" si="879"/>
        <v>2000s</v>
      </c>
      <c r="L9407" s="11" t="str">
        <f t="shared" si="880"/>
        <v>Pulse</v>
      </c>
      <c r="M9407" s="18">
        <f t="shared" si="881"/>
        <v>8.625460930640913E-2</v>
      </c>
    </row>
    <row r="9408" spans="1:13">
      <c r="A9408" s="4">
        <v>2010</v>
      </c>
      <c r="B9408" s="5" t="s">
        <v>329</v>
      </c>
      <c r="C9408" s="5" t="s">
        <v>336</v>
      </c>
      <c r="D9408" s="5" t="s">
        <v>15</v>
      </c>
      <c r="E9408" s="5">
        <v>116100</v>
      </c>
      <c r="F9408" s="6">
        <v>1167.18</v>
      </c>
      <c r="H9408" s="15" t="str">
        <f t="shared" si="876"/>
        <v>Medium</v>
      </c>
      <c r="I9408" s="11" t="str">
        <f t="shared" si="877"/>
        <v>Large</v>
      </c>
      <c r="J9408" s="11" t="str">
        <f t="shared" si="878"/>
        <v>East</v>
      </c>
      <c r="K9408" s="11" t="str">
        <f t="shared" si="879"/>
        <v>2010s</v>
      </c>
      <c r="L9408" s="11" t="str">
        <f t="shared" si="880"/>
        <v>Cereal</v>
      </c>
      <c r="M9408" s="18">
        <f t="shared" si="881"/>
        <v>1.0053229974160208E-2</v>
      </c>
    </row>
    <row r="9409" spans="1:13">
      <c r="A9409" s="4">
        <v>2010</v>
      </c>
      <c r="B9409" s="5" t="s">
        <v>329</v>
      </c>
      <c r="C9409" s="5" t="s">
        <v>336</v>
      </c>
      <c r="D9409" s="5" t="s">
        <v>16</v>
      </c>
      <c r="E9409" s="5">
        <v>14470</v>
      </c>
      <c r="F9409" s="6">
        <v>1925.36</v>
      </c>
      <c r="H9409" s="15" t="str">
        <f t="shared" si="876"/>
        <v>Medium</v>
      </c>
      <c r="I9409" s="11" t="str">
        <f t="shared" si="877"/>
        <v>Large</v>
      </c>
      <c r="J9409" s="11" t="str">
        <f t="shared" si="878"/>
        <v>East</v>
      </c>
      <c r="K9409" s="11" t="str">
        <f t="shared" si="879"/>
        <v>2010s</v>
      </c>
      <c r="L9409" s="11" t="str">
        <f t="shared" si="880"/>
        <v>Cereal</v>
      </c>
      <c r="M9409" s="18">
        <f t="shared" si="881"/>
        <v>0.13305874222529371</v>
      </c>
    </row>
    <row r="9410" spans="1:13">
      <c r="A9410" s="4">
        <v>2010</v>
      </c>
      <c r="B9410" s="5" t="s">
        <v>329</v>
      </c>
      <c r="C9410" s="5" t="s">
        <v>336</v>
      </c>
      <c r="D9410" s="5" t="s">
        <v>17</v>
      </c>
      <c r="E9410" s="5">
        <v>10450</v>
      </c>
      <c r="F9410" s="6">
        <v>1193.3</v>
      </c>
      <c r="H9410" s="15" t="str">
        <f t="shared" si="876"/>
        <v>Medium</v>
      </c>
      <c r="I9410" s="11" t="str">
        <f t="shared" si="877"/>
        <v>Large</v>
      </c>
      <c r="J9410" s="11" t="str">
        <f t="shared" si="878"/>
        <v>East</v>
      </c>
      <c r="K9410" s="11" t="str">
        <f t="shared" si="879"/>
        <v>2010s</v>
      </c>
      <c r="L9410" s="11" t="str">
        <f t="shared" si="880"/>
        <v>Pulse</v>
      </c>
      <c r="M9410" s="18">
        <f t="shared" si="881"/>
        <v>0.11419138755980861</v>
      </c>
    </row>
    <row r="9411" spans="1:13">
      <c r="A9411" s="4">
        <v>2011</v>
      </c>
      <c r="B9411" s="5" t="s">
        <v>329</v>
      </c>
      <c r="C9411" s="5" t="s">
        <v>336</v>
      </c>
      <c r="D9411" s="5" t="s">
        <v>15</v>
      </c>
      <c r="E9411" s="5">
        <v>186600</v>
      </c>
      <c r="F9411" s="6">
        <v>2759.97</v>
      </c>
      <c r="H9411" s="15" t="str">
        <f t="shared" ref="H9411:H9474" si="882">IF(F9411&lt;1000,"Low",IF(F9411&lt;3000,"Medium","High"))</f>
        <v>Medium</v>
      </c>
      <c r="I9411" s="11" t="str">
        <f t="shared" ref="I9411:I9474" si="883">IF(E9411&lt;1000,"Small",IF(E9411&lt;5000,"Medium","Large"))</f>
        <v>Large</v>
      </c>
      <c r="J9411" s="11" t="str">
        <f t="shared" ref="J9411:J9474" si="884">IF(OR(B9411="Punjab",B9411="Haryana",B9411="Himachal Pradesh",B9411="Jammu and Kashmir",B9411="Uttarakhand",B9411="Delhi",B9411="Chandigarh"),"North",IF(OR(B9411="Tamil Nadu",B9411="Karnataka",B9411="Kerala",B9411="Andhra Pradesh",B9411="Telangana"),"South",IF(OR(B9411="Maharashtra",B9411="Gujarat",B9411="Goa",B9411="Rajasthan"),"West",IF(OR(B9411="West Bengal",B9411="Bihar",B9411="Jharkhand",B9411="Odisha",B9411="Assam",B9411="Sikkim",B9411="Arunachal Pradesh",B9411="Manipur",B9411="Meghalaya",B9411="Mizoram",B9411="Nagaland",B9411="Tripura"),"East","Central"))))</f>
        <v>East</v>
      </c>
      <c r="K9411" s="11" t="str">
        <f t="shared" ref="K9411:K9474" si="885">LEFT(A9411,3)&amp;"0s"</f>
        <v>2010s</v>
      </c>
      <c r="L9411" s="11" t="str">
        <f t="shared" ref="L9411:L9474" si="886">IF(D9411="Rice","Cereal",IF(D9411="Maize","Cereal",IF(D9411="Chickpea","Pulse",IF(D9411="Cotton","Fiber","Other"))))</f>
        <v>Cereal</v>
      </c>
      <c r="M9411" s="18">
        <f t="shared" ref="M9411:M9474" si="887">F9411/E9411</f>
        <v>1.4790836012861736E-2</v>
      </c>
    </row>
    <row r="9412" spans="1:13">
      <c r="A9412" s="4">
        <v>2011</v>
      </c>
      <c r="B9412" s="5" t="s">
        <v>329</v>
      </c>
      <c r="C9412" s="5" t="s">
        <v>336</v>
      </c>
      <c r="D9412" s="5" t="s">
        <v>16</v>
      </c>
      <c r="E9412" s="5">
        <v>14170</v>
      </c>
      <c r="F9412" s="6">
        <v>2928.02</v>
      </c>
      <c r="H9412" s="15" t="str">
        <f t="shared" si="882"/>
        <v>Medium</v>
      </c>
      <c r="I9412" s="11" t="str">
        <f t="shared" si="883"/>
        <v>Large</v>
      </c>
      <c r="J9412" s="11" t="str">
        <f t="shared" si="884"/>
        <v>East</v>
      </c>
      <c r="K9412" s="11" t="str">
        <f t="shared" si="885"/>
        <v>2010s</v>
      </c>
      <c r="L9412" s="11" t="str">
        <f t="shared" si="886"/>
        <v>Cereal</v>
      </c>
      <c r="M9412" s="18">
        <f t="shared" si="887"/>
        <v>0.20663514467184191</v>
      </c>
    </row>
    <row r="9413" spans="1:13">
      <c r="A9413" s="4">
        <v>2011</v>
      </c>
      <c r="B9413" s="5" t="s">
        <v>329</v>
      </c>
      <c r="C9413" s="5" t="s">
        <v>336</v>
      </c>
      <c r="D9413" s="5" t="s">
        <v>17</v>
      </c>
      <c r="E9413" s="5">
        <v>10110</v>
      </c>
      <c r="F9413" s="6">
        <v>1556.87</v>
      </c>
      <c r="H9413" s="15" t="str">
        <f t="shared" si="882"/>
        <v>Medium</v>
      </c>
      <c r="I9413" s="11" t="str">
        <f t="shared" si="883"/>
        <v>Large</v>
      </c>
      <c r="J9413" s="11" t="str">
        <f t="shared" si="884"/>
        <v>East</v>
      </c>
      <c r="K9413" s="11" t="str">
        <f t="shared" si="885"/>
        <v>2010s</v>
      </c>
      <c r="L9413" s="11" t="str">
        <f t="shared" si="886"/>
        <v>Pulse</v>
      </c>
      <c r="M9413" s="18">
        <f t="shared" si="887"/>
        <v>0.15399307616221561</v>
      </c>
    </row>
    <row r="9414" spans="1:13">
      <c r="A9414" s="4">
        <v>2012</v>
      </c>
      <c r="B9414" s="5" t="s">
        <v>329</v>
      </c>
      <c r="C9414" s="5" t="s">
        <v>336</v>
      </c>
      <c r="D9414" s="5" t="s">
        <v>15</v>
      </c>
      <c r="E9414" s="5">
        <v>171920</v>
      </c>
      <c r="F9414" s="6">
        <v>2751.57</v>
      </c>
      <c r="H9414" s="15" t="str">
        <f t="shared" si="882"/>
        <v>Medium</v>
      </c>
      <c r="I9414" s="11" t="str">
        <f t="shared" si="883"/>
        <v>Large</v>
      </c>
      <c r="J9414" s="11" t="str">
        <f t="shared" si="884"/>
        <v>East</v>
      </c>
      <c r="K9414" s="11" t="str">
        <f t="shared" si="885"/>
        <v>2010s</v>
      </c>
      <c r="L9414" s="11" t="str">
        <f t="shared" si="886"/>
        <v>Cereal</v>
      </c>
      <c r="M9414" s="18">
        <f t="shared" si="887"/>
        <v>1.6004944160074454E-2</v>
      </c>
    </row>
    <row r="9415" spans="1:13">
      <c r="A9415" s="4">
        <v>2012</v>
      </c>
      <c r="B9415" s="5" t="s">
        <v>329</v>
      </c>
      <c r="C9415" s="5" t="s">
        <v>336</v>
      </c>
      <c r="D9415" s="5" t="s">
        <v>16</v>
      </c>
      <c r="E9415" s="5">
        <v>13650</v>
      </c>
      <c r="F9415" s="6">
        <v>3364.1</v>
      </c>
      <c r="H9415" s="15" t="str">
        <f t="shared" si="882"/>
        <v>High</v>
      </c>
      <c r="I9415" s="11" t="str">
        <f t="shared" si="883"/>
        <v>Large</v>
      </c>
      <c r="J9415" s="11" t="str">
        <f t="shared" si="884"/>
        <v>East</v>
      </c>
      <c r="K9415" s="11" t="str">
        <f t="shared" si="885"/>
        <v>2010s</v>
      </c>
      <c r="L9415" s="11" t="str">
        <f t="shared" si="886"/>
        <v>Cereal</v>
      </c>
      <c r="M9415" s="18">
        <f t="shared" si="887"/>
        <v>0.24645421245421245</v>
      </c>
    </row>
    <row r="9416" spans="1:13">
      <c r="A9416" s="4">
        <v>2012</v>
      </c>
      <c r="B9416" s="5" t="s">
        <v>329</v>
      </c>
      <c r="C9416" s="5" t="s">
        <v>336</v>
      </c>
      <c r="D9416" s="5" t="s">
        <v>17</v>
      </c>
      <c r="E9416" s="5">
        <v>9700</v>
      </c>
      <c r="F9416" s="6">
        <v>1726.8</v>
      </c>
      <c r="H9416" s="15" t="str">
        <f t="shared" si="882"/>
        <v>Medium</v>
      </c>
      <c r="I9416" s="11" t="str">
        <f t="shared" si="883"/>
        <v>Large</v>
      </c>
      <c r="J9416" s="11" t="str">
        <f t="shared" si="884"/>
        <v>East</v>
      </c>
      <c r="K9416" s="11" t="str">
        <f t="shared" si="885"/>
        <v>2010s</v>
      </c>
      <c r="L9416" s="11" t="str">
        <f t="shared" si="886"/>
        <v>Pulse</v>
      </c>
      <c r="M9416" s="18">
        <f t="shared" si="887"/>
        <v>0.17802061855670104</v>
      </c>
    </row>
    <row r="9417" spans="1:13">
      <c r="A9417" s="4">
        <v>2013</v>
      </c>
      <c r="B9417" s="5" t="s">
        <v>329</v>
      </c>
      <c r="C9417" s="5" t="s">
        <v>336</v>
      </c>
      <c r="D9417" s="5" t="s">
        <v>15</v>
      </c>
      <c r="E9417" s="5">
        <v>106130</v>
      </c>
      <c r="F9417" s="6">
        <v>2354.38</v>
      </c>
      <c r="H9417" s="15" t="str">
        <f t="shared" si="882"/>
        <v>Medium</v>
      </c>
      <c r="I9417" s="11" t="str">
        <f t="shared" si="883"/>
        <v>Large</v>
      </c>
      <c r="J9417" s="11" t="str">
        <f t="shared" si="884"/>
        <v>East</v>
      </c>
      <c r="K9417" s="11" t="str">
        <f t="shared" si="885"/>
        <v>2010s</v>
      </c>
      <c r="L9417" s="11" t="str">
        <f t="shared" si="886"/>
        <v>Cereal</v>
      </c>
      <c r="M9417" s="18">
        <f t="shared" si="887"/>
        <v>2.2183925374540659E-2</v>
      </c>
    </row>
    <row r="9418" spans="1:13">
      <c r="A9418" s="4">
        <v>2013</v>
      </c>
      <c r="B9418" s="5" t="s">
        <v>329</v>
      </c>
      <c r="C9418" s="5" t="s">
        <v>336</v>
      </c>
      <c r="D9418" s="5" t="s">
        <v>16</v>
      </c>
      <c r="E9418" s="5">
        <v>10880</v>
      </c>
      <c r="F9418" s="6">
        <v>3835.48</v>
      </c>
      <c r="H9418" s="15" t="str">
        <f t="shared" si="882"/>
        <v>High</v>
      </c>
      <c r="I9418" s="11" t="str">
        <f t="shared" si="883"/>
        <v>Large</v>
      </c>
      <c r="J9418" s="11" t="str">
        <f t="shared" si="884"/>
        <v>East</v>
      </c>
      <c r="K9418" s="11" t="str">
        <f t="shared" si="885"/>
        <v>2010s</v>
      </c>
      <c r="L9418" s="11" t="str">
        <f t="shared" si="886"/>
        <v>Cereal</v>
      </c>
      <c r="M9418" s="18">
        <f t="shared" si="887"/>
        <v>0.35252573529411763</v>
      </c>
    </row>
    <row r="9419" spans="1:13">
      <c r="A9419" s="4">
        <v>2013</v>
      </c>
      <c r="B9419" s="5" t="s">
        <v>329</v>
      </c>
      <c r="C9419" s="5" t="s">
        <v>336</v>
      </c>
      <c r="D9419" s="5" t="s">
        <v>17</v>
      </c>
      <c r="E9419" s="5">
        <v>11260</v>
      </c>
      <c r="F9419" s="6">
        <v>1222.9100000000001</v>
      </c>
      <c r="H9419" s="15" t="str">
        <f t="shared" si="882"/>
        <v>Medium</v>
      </c>
      <c r="I9419" s="11" t="str">
        <f t="shared" si="883"/>
        <v>Large</v>
      </c>
      <c r="J9419" s="11" t="str">
        <f t="shared" si="884"/>
        <v>East</v>
      </c>
      <c r="K9419" s="11" t="str">
        <f t="shared" si="885"/>
        <v>2010s</v>
      </c>
      <c r="L9419" s="11" t="str">
        <f t="shared" si="886"/>
        <v>Pulse</v>
      </c>
      <c r="M9419" s="18">
        <f t="shared" si="887"/>
        <v>0.10860657193605684</v>
      </c>
    </row>
    <row r="9420" spans="1:13">
      <c r="A9420" s="4">
        <v>2014</v>
      </c>
      <c r="B9420" s="5" t="s">
        <v>329</v>
      </c>
      <c r="C9420" s="5" t="s">
        <v>336</v>
      </c>
      <c r="D9420" s="5" t="s">
        <v>15</v>
      </c>
      <c r="E9420" s="5">
        <v>147610</v>
      </c>
      <c r="F9420" s="6">
        <v>2575.84</v>
      </c>
      <c r="H9420" s="15" t="str">
        <f t="shared" si="882"/>
        <v>Medium</v>
      </c>
      <c r="I9420" s="11" t="str">
        <f t="shared" si="883"/>
        <v>Large</v>
      </c>
      <c r="J9420" s="11" t="str">
        <f t="shared" si="884"/>
        <v>East</v>
      </c>
      <c r="K9420" s="11" t="str">
        <f t="shared" si="885"/>
        <v>2010s</v>
      </c>
      <c r="L9420" s="11" t="str">
        <f t="shared" si="886"/>
        <v>Cereal</v>
      </c>
      <c r="M9420" s="18">
        <f t="shared" si="887"/>
        <v>1.745030824469887E-2</v>
      </c>
    </row>
    <row r="9421" spans="1:13">
      <c r="A9421" s="4">
        <v>2014</v>
      </c>
      <c r="B9421" s="5" t="s">
        <v>329</v>
      </c>
      <c r="C9421" s="5" t="s">
        <v>336</v>
      </c>
      <c r="D9421" s="5" t="s">
        <v>16</v>
      </c>
      <c r="E9421" s="5">
        <v>12680</v>
      </c>
      <c r="F9421" s="6">
        <v>3147.48</v>
      </c>
      <c r="H9421" s="15" t="str">
        <f t="shared" si="882"/>
        <v>High</v>
      </c>
      <c r="I9421" s="11" t="str">
        <f t="shared" si="883"/>
        <v>Large</v>
      </c>
      <c r="J9421" s="11" t="str">
        <f t="shared" si="884"/>
        <v>East</v>
      </c>
      <c r="K9421" s="11" t="str">
        <f t="shared" si="885"/>
        <v>2010s</v>
      </c>
      <c r="L9421" s="11" t="str">
        <f t="shared" si="886"/>
        <v>Cereal</v>
      </c>
      <c r="M9421" s="18">
        <f t="shared" si="887"/>
        <v>0.24822397476340693</v>
      </c>
    </row>
    <row r="9422" spans="1:13">
      <c r="A9422" s="4">
        <v>2014</v>
      </c>
      <c r="B9422" s="5" t="s">
        <v>329</v>
      </c>
      <c r="C9422" s="5" t="s">
        <v>336</v>
      </c>
      <c r="D9422" s="5" t="s">
        <v>17</v>
      </c>
      <c r="E9422" s="5">
        <v>11630</v>
      </c>
      <c r="F9422" s="6">
        <v>1343.08</v>
      </c>
      <c r="H9422" s="15" t="str">
        <f t="shared" si="882"/>
        <v>Medium</v>
      </c>
      <c r="I9422" s="11" t="str">
        <f t="shared" si="883"/>
        <v>Large</v>
      </c>
      <c r="J9422" s="11" t="str">
        <f t="shared" si="884"/>
        <v>East</v>
      </c>
      <c r="K9422" s="11" t="str">
        <f t="shared" si="885"/>
        <v>2010s</v>
      </c>
      <c r="L9422" s="11" t="str">
        <f t="shared" si="886"/>
        <v>Pulse</v>
      </c>
      <c r="M9422" s="18">
        <f t="shared" si="887"/>
        <v>0.11548409286328461</v>
      </c>
    </row>
    <row r="9423" spans="1:13">
      <c r="A9423" s="4">
        <v>2015</v>
      </c>
      <c r="B9423" s="5" t="s">
        <v>329</v>
      </c>
      <c r="C9423" s="5" t="s">
        <v>336</v>
      </c>
      <c r="D9423" s="5" t="s">
        <v>15</v>
      </c>
      <c r="E9423" s="5">
        <v>170180</v>
      </c>
      <c r="F9423" s="6">
        <v>2946.06</v>
      </c>
      <c r="H9423" s="15" t="str">
        <f t="shared" si="882"/>
        <v>Medium</v>
      </c>
      <c r="I9423" s="11" t="str">
        <f t="shared" si="883"/>
        <v>Large</v>
      </c>
      <c r="J9423" s="11" t="str">
        <f t="shared" si="884"/>
        <v>East</v>
      </c>
      <c r="K9423" s="11" t="str">
        <f t="shared" si="885"/>
        <v>2010s</v>
      </c>
      <c r="L9423" s="11" t="str">
        <f t="shared" si="886"/>
        <v>Cereal</v>
      </c>
      <c r="M9423" s="18">
        <f t="shared" si="887"/>
        <v>1.7311434951228111E-2</v>
      </c>
    </row>
    <row r="9424" spans="1:13">
      <c r="A9424" s="4">
        <v>2015</v>
      </c>
      <c r="B9424" s="5" t="s">
        <v>329</v>
      </c>
      <c r="C9424" s="5" t="s">
        <v>336</v>
      </c>
      <c r="D9424" s="5" t="s">
        <v>16</v>
      </c>
      <c r="E9424" s="5">
        <v>13060</v>
      </c>
      <c r="F9424" s="6">
        <v>2879.02</v>
      </c>
      <c r="H9424" s="15" t="str">
        <f t="shared" si="882"/>
        <v>Medium</v>
      </c>
      <c r="I9424" s="11" t="str">
        <f t="shared" si="883"/>
        <v>Large</v>
      </c>
      <c r="J9424" s="11" t="str">
        <f t="shared" si="884"/>
        <v>East</v>
      </c>
      <c r="K9424" s="11" t="str">
        <f t="shared" si="885"/>
        <v>2010s</v>
      </c>
      <c r="L9424" s="11" t="str">
        <f t="shared" si="886"/>
        <v>Cereal</v>
      </c>
      <c r="M9424" s="18">
        <f t="shared" si="887"/>
        <v>0.22044563552833077</v>
      </c>
    </row>
    <row r="9425" spans="1:13">
      <c r="A9425" s="4">
        <v>2015</v>
      </c>
      <c r="B9425" s="5" t="s">
        <v>329</v>
      </c>
      <c r="C9425" s="5" t="s">
        <v>336</v>
      </c>
      <c r="D9425" s="5" t="s">
        <v>17</v>
      </c>
      <c r="E9425" s="5">
        <v>11530</v>
      </c>
      <c r="F9425" s="6">
        <v>1030.3599999999999</v>
      </c>
      <c r="H9425" s="15" t="str">
        <f t="shared" si="882"/>
        <v>Medium</v>
      </c>
      <c r="I9425" s="11" t="str">
        <f t="shared" si="883"/>
        <v>Large</v>
      </c>
      <c r="J9425" s="11" t="str">
        <f t="shared" si="884"/>
        <v>East</v>
      </c>
      <c r="K9425" s="11" t="str">
        <f t="shared" si="885"/>
        <v>2010s</v>
      </c>
      <c r="L9425" s="11" t="str">
        <f t="shared" si="886"/>
        <v>Pulse</v>
      </c>
      <c r="M9425" s="18">
        <f t="shared" si="887"/>
        <v>8.9363399826539458E-2</v>
      </c>
    </row>
    <row r="9426" spans="1:13">
      <c r="A9426" s="4">
        <v>2016</v>
      </c>
      <c r="B9426" s="5" t="s">
        <v>329</v>
      </c>
      <c r="C9426" s="5" t="s">
        <v>336</v>
      </c>
      <c r="D9426" s="5" t="s">
        <v>15</v>
      </c>
      <c r="E9426" s="5">
        <v>176450</v>
      </c>
      <c r="F9426" s="6">
        <v>3077.4</v>
      </c>
      <c r="H9426" s="15" t="str">
        <f t="shared" si="882"/>
        <v>High</v>
      </c>
      <c r="I9426" s="11" t="str">
        <f t="shared" si="883"/>
        <v>Large</v>
      </c>
      <c r="J9426" s="11" t="str">
        <f t="shared" si="884"/>
        <v>East</v>
      </c>
      <c r="K9426" s="11" t="str">
        <f t="shared" si="885"/>
        <v>2010s</v>
      </c>
      <c r="L9426" s="11" t="str">
        <f t="shared" si="886"/>
        <v>Cereal</v>
      </c>
      <c r="M9426" s="18">
        <f t="shared" si="887"/>
        <v>1.7440634740719749E-2</v>
      </c>
    </row>
    <row r="9427" spans="1:13">
      <c r="A9427" s="4">
        <v>2016</v>
      </c>
      <c r="B9427" s="5" t="s">
        <v>329</v>
      </c>
      <c r="C9427" s="5" t="s">
        <v>336</v>
      </c>
      <c r="D9427" s="5" t="s">
        <v>16</v>
      </c>
      <c r="E9427" s="5">
        <v>14390</v>
      </c>
      <c r="F9427" s="6">
        <v>3506.63</v>
      </c>
      <c r="H9427" s="15" t="str">
        <f t="shared" si="882"/>
        <v>High</v>
      </c>
      <c r="I9427" s="11" t="str">
        <f t="shared" si="883"/>
        <v>Large</v>
      </c>
      <c r="J9427" s="11" t="str">
        <f t="shared" si="884"/>
        <v>East</v>
      </c>
      <c r="K9427" s="11" t="str">
        <f t="shared" si="885"/>
        <v>2010s</v>
      </c>
      <c r="L9427" s="11" t="str">
        <f t="shared" si="886"/>
        <v>Cereal</v>
      </c>
      <c r="M9427" s="18">
        <f t="shared" si="887"/>
        <v>0.24368519805420433</v>
      </c>
    </row>
    <row r="9428" spans="1:13">
      <c r="A9428" s="4">
        <v>2016</v>
      </c>
      <c r="B9428" s="5" t="s">
        <v>329</v>
      </c>
      <c r="C9428" s="5" t="s">
        <v>336</v>
      </c>
      <c r="D9428" s="5" t="s">
        <v>17</v>
      </c>
      <c r="E9428" s="5">
        <v>11220</v>
      </c>
      <c r="F9428" s="6">
        <v>1270.1400000000001</v>
      </c>
      <c r="H9428" s="15" t="str">
        <f t="shared" si="882"/>
        <v>Medium</v>
      </c>
      <c r="I9428" s="11" t="str">
        <f t="shared" si="883"/>
        <v>Large</v>
      </c>
      <c r="J9428" s="11" t="str">
        <f t="shared" si="884"/>
        <v>East</v>
      </c>
      <c r="K9428" s="11" t="str">
        <f t="shared" si="885"/>
        <v>2010s</v>
      </c>
      <c r="L9428" s="11" t="str">
        <f t="shared" si="886"/>
        <v>Pulse</v>
      </c>
      <c r="M9428" s="18">
        <f t="shared" si="887"/>
        <v>0.11320320855614974</v>
      </c>
    </row>
    <row r="9429" spans="1:13">
      <c r="A9429" s="4">
        <v>2017</v>
      </c>
      <c r="B9429" s="5" t="s">
        <v>329</v>
      </c>
      <c r="C9429" s="5" t="s">
        <v>336</v>
      </c>
      <c r="D9429" s="5" t="s">
        <v>15</v>
      </c>
      <c r="E9429" s="5">
        <v>191890</v>
      </c>
      <c r="F9429" s="6">
        <v>3115.03</v>
      </c>
      <c r="H9429" s="15" t="str">
        <f t="shared" si="882"/>
        <v>High</v>
      </c>
      <c r="I9429" s="11" t="str">
        <f t="shared" si="883"/>
        <v>Large</v>
      </c>
      <c r="J9429" s="11" t="str">
        <f t="shared" si="884"/>
        <v>East</v>
      </c>
      <c r="K9429" s="11" t="str">
        <f t="shared" si="885"/>
        <v>2010s</v>
      </c>
      <c r="L9429" s="11" t="str">
        <f t="shared" si="886"/>
        <v>Cereal</v>
      </c>
      <c r="M9429" s="18">
        <f t="shared" si="887"/>
        <v>1.6233414977330763E-2</v>
      </c>
    </row>
    <row r="9430" spans="1:13">
      <c r="A9430" s="4">
        <v>2017</v>
      </c>
      <c r="B9430" s="5" t="s">
        <v>329</v>
      </c>
      <c r="C9430" s="5" t="s">
        <v>336</v>
      </c>
      <c r="D9430" s="5" t="s">
        <v>16</v>
      </c>
      <c r="E9430" s="5">
        <v>12480</v>
      </c>
      <c r="F9430" s="6">
        <v>4331.9399999999996</v>
      </c>
      <c r="H9430" s="15" t="str">
        <f t="shared" si="882"/>
        <v>High</v>
      </c>
      <c r="I9430" s="11" t="str">
        <f t="shared" si="883"/>
        <v>Large</v>
      </c>
      <c r="J9430" s="11" t="str">
        <f t="shared" si="884"/>
        <v>East</v>
      </c>
      <c r="K9430" s="11" t="str">
        <f t="shared" si="885"/>
        <v>2010s</v>
      </c>
      <c r="L9430" s="11" t="str">
        <f t="shared" si="886"/>
        <v>Cereal</v>
      </c>
      <c r="M9430" s="18">
        <f t="shared" si="887"/>
        <v>0.3471105769230769</v>
      </c>
    </row>
    <row r="9431" spans="1:13">
      <c r="A9431" s="4">
        <v>2017</v>
      </c>
      <c r="B9431" s="5" t="s">
        <v>329</v>
      </c>
      <c r="C9431" s="5" t="s">
        <v>336</v>
      </c>
      <c r="D9431" s="5" t="s">
        <v>17</v>
      </c>
      <c r="E9431" s="5">
        <v>14110</v>
      </c>
      <c r="F9431" s="6">
        <v>1200.6199999999999</v>
      </c>
      <c r="H9431" s="15" t="str">
        <f t="shared" si="882"/>
        <v>Medium</v>
      </c>
      <c r="I9431" s="11" t="str">
        <f t="shared" si="883"/>
        <v>Large</v>
      </c>
      <c r="J9431" s="11" t="str">
        <f t="shared" si="884"/>
        <v>East</v>
      </c>
      <c r="K9431" s="11" t="str">
        <f t="shared" si="885"/>
        <v>2010s</v>
      </c>
      <c r="L9431" s="11" t="str">
        <f t="shared" si="886"/>
        <v>Pulse</v>
      </c>
      <c r="M9431" s="18">
        <f t="shared" si="887"/>
        <v>8.5090007087172209E-2</v>
      </c>
    </row>
    <row r="9432" spans="1:13">
      <c r="A9432" s="4">
        <v>2008</v>
      </c>
      <c r="B9432" s="5" t="s">
        <v>329</v>
      </c>
      <c r="C9432" s="5" t="s">
        <v>337</v>
      </c>
      <c r="D9432" s="5" t="s">
        <v>15</v>
      </c>
      <c r="E9432" s="5">
        <v>252210</v>
      </c>
      <c r="F9432" s="6">
        <v>1994.65</v>
      </c>
      <c r="H9432" s="15" t="str">
        <f t="shared" si="882"/>
        <v>Medium</v>
      </c>
      <c r="I9432" s="11" t="str">
        <f t="shared" si="883"/>
        <v>Large</v>
      </c>
      <c r="J9432" s="11" t="str">
        <f t="shared" si="884"/>
        <v>East</v>
      </c>
      <c r="K9432" s="11" t="str">
        <f t="shared" si="885"/>
        <v>2000s</v>
      </c>
      <c r="L9432" s="11" t="str">
        <f t="shared" si="886"/>
        <v>Cereal</v>
      </c>
      <c r="M9432" s="18">
        <f t="shared" si="887"/>
        <v>7.9086872051068562E-3</v>
      </c>
    </row>
    <row r="9433" spans="1:13">
      <c r="A9433" s="4">
        <v>2008</v>
      </c>
      <c r="B9433" s="5" t="s">
        <v>329</v>
      </c>
      <c r="C9433" s="5" t="s">
        <v>337</v>
      </c>
      <c r="D9433" s="5" t="s">
        <v>16</v>
      </c>
      <c r="E9433" s="5">
        <v>91940</v>
      </c>
      <c r="F9433" s="6">
        <v>1938.76</v>
      </c>
      <c r="H9433" s="15" t="str">
        <f t="shared" si="882"/>
        <v>Medium</v>
      </c>
      <c r="I9433" s="11" t="str">
        <f t="shared" si="883"/>
        <v>Large</v>
      </c>
      <c r="J9433" s="11" t="str">
        <f t="shared" si="884"/>
        <v>East</v>
      </c>
      <c r="K9433" s="11" t="str">
        <f t="shared" si="885"/>
        <v>2000s</v>
      </c>
      <c r="L9433" s="11" t="str">
        <f t="shared" si="886"/>
        <v>Cereal</v>
      </c>
      <c r="M9433" s="18">
        <f t="shared" si="887"/>
        <v>2.108723080269741E-2</v>
      </c>
    </row>
    <row r="9434" spans="1:13">
      <c r="A9434" s="4">
        <v>2008</v>
      </c>
      <c r="B9434" s="5" t="s">
        <v>329</v>
      </c>
      <c r="C9434" s="5" t="s">
        <v>337</v>
      </c>
      <c r="D9434" s="5" t="s">
        <v>17</v>
      </c>
      <c r="E9434" s="5">
        <v>8020</v>
      </c>
      <c r="F9434" s="6">
        <v>966.33</v>
      </c>
      <c r="H9434" s="15" t="str">
        <f t="shared" si="882"/>
        <v>Low</v>
      </c>
      <c r="I9434" s="11" t="str">
        <f t="shared" si="883"/>
        <v>Large</v>
      </c>
      <c r="J9434" s="11" t="str">
        <f t="shared" si="884"/>
        <v>East</v>
      </c>
      <c r="K9434" s="11" t="str">
        <f t="shared" si="885"/>
        <v>2000s</v>
      </c>
      <c r="L9434" s="11" t="str">
        <f t="shared" si="886"/>
        <v>Pulse</v>
      </c>
      <c r="M9434" s="18">
        <f t="shared" si="887"/>
        <v>0.12049002493765587</v>
      </c>
    </row>
    <row r="9435" spans="1:13">
      <c r="A9435" s="4">
        <v>2009</v>
      </c>
      <c r="B9435" s="5" t="s">
        <v>329</v>
      </c>
      <c r="C9435" s="5" t="s">
        <v>337</v>
      </c>
      <c r="D9435" s="5" t="s">
        <v>15</v>
      </c>
      <c r="E9435" s="5">
        <v>173720</v>
      </c>
      <c r="F9435" s="6">
        <v>828.4</v>
      </c>
      <c r="H9435" s="15" t="str">
        <f t="shared" si="882"/>
        <v>Low</v>
      </c>
      <c r="I9435" s="11" t="str">
        <f t="shared" si="883"/>
        <v>Large</v>
      </c>
      <c r="J9435" s="11" t="str">
        <f t="shared" si="884"/>
        <v>East</v>
      </c>
      <c r="K9435" s="11" t="str">
        <f t="shared" si="885"/>
        <v>2000s</v>
      </c>
      <c r="L9435" s="11" t="str">
        <f t="shared" si="886"/>
        <v>Cereal</v>
      </c>
      <c r="M9435" s="18">
        <f t="shared" si="887"/>
        <v>4.7685931383836056E-3</v>
      </c>
    </row>
    <row r="9436" spans="1:13">
      <c r="A9436" s="4">
        <v>2009</v>
      </c>
      <c r="B9436" s="5" t="s">
        <v>329</v>
      </c>
      <c r="C9436" s="5" t="s">
        <v>337</v>
      </c>
      <c r="D9436" s="5" t="s">
        <v>16</v>
      </c>
      <c r="E9436" s="5">
        <v>130520</v>
      </c>
      <c r="F9436" s="6">
        <v>1749.62</v>
      </c>
      <c r="H9436" s="15" t="str">
        <f t="shared" si="882"/>
        <v>Medium</v>
      </c>
      <c r="I9436" s="11" t="str">
        <f t="shared" si="883"/>
        <v>Large</v>
      </c>
      <c r="J9436" s="11" t="str">
        <f t="shared" si="884"/>
        <v>East</v>
      </c>
      <c r="K9436" s="11" t="str">
        <f t="shared" si="885"/>
        <v>2000s</v>
      </c>
      <c r="L9436" s="11" t="str">
        <f t="shared" si="886"/>
        <v>Cereal</v>
      </c>
      <c r="M9436" s="18">
        <f t="shared" si="887"/>
        <v>1.340499540300337E-2</v>
      </c>
    </row>
    <row r="9437" spans="1:13">
      <c r="A9437" s="4">
        <v>2009</v>
      </c>
      <c r="B9437" s="5" t="s">
        <v>329</v>
      </c>
      <c r="C9437" s="5" t="s">
        <v>337</v>
      </c>
      <c r="D9437" s="5" t="s">
        <v>17</v>
      </c>
      <c r="E9437" s="5">
        <v>6660</v>
      </c>
      <c r="F9437" s="6">
        <v>1196.7</v>
      </c>
      <c r="H9437" s="15" t="str">
        <f t="shared" si="882"/>
        <v>Medium</v>
      </c>
      <c r="I9437" s="11" t="str">
        <f t="shared" si="883"/>
        <v>Large</v>
      </c>
      <c r="J9437" s="11" t="str">
        <f t="shared" si="884"/>
        <v>East</v>
      </c>
      <c r="K9437" s="11" t="str">
        <f t="shared" si="885"/>
        <v>2000s</v>
      </c>
      <c r="L9437" s="11" t="str">
        <f t="shared" si="886"/>
        <v>Pulse</v>
      </c>
      <c r="M9437" s="18">
        <f t="shared" si="887"/>
        <v>0.17968468468468468</v>
      </c>
    </row>
    <row r="9438" spans="1:13">
      <c r="A9438" s="4">
        <v>2010</v>
      </c>
      <c r="B9438" s="5" t="s">
        <v>329</v>
      </c>
      <c r="C9438" s="5" t="s">
        <v>337</v>
      </c>
      <c r="D9438" s="5" t="s">
        <v>15</v>
      </c>
      <c r="E9438" s="5">
        <v>128490</v>
      </c>
      <c r="F9438" s="6">
        <v>450.77</v>
      </c>
      <c r="H9438" s="15" t="str">
        <f t="shared" si="882"/>
        <v>Low</v>
      </c>
      <c r="I9438" s="11" t="str">
        <f t="shared" si="883"/>
        <v>Large</v>
      </c>
      <c r="J9438" s="11" t="str">
        <f t="shared" si="884"/>
        <v>East</v>
      </c>
      <c r="K9438" s="11" t="str">
        <f t="shared" si="885"/>
        <v>2010s</v>
      </c>
      <c r="L9438" s="11" t="str">
        <f t="shared" si="886"/>
        <v>Cereal</v>
      </c>
      <c r="M9438" s="18">
        <f t="shared" si="887"/>
        <v>3.5082107557008325E-3</v>
      </c>
    </row>
    <row r="9439" spans="1:13">
      <c r="A9439" s="4">
        <v>2010</v>
      </c>
      <c r="B9439" s="5" t="s">
        <v>329</v>
      </c>
      <c r="C9439" s="5" t="s">
        <v>337</v>
      </c>
      <c r="D9439" s="5" t="s">
        <v>16</v>
      </c>
      <c r="E9439" s="5">
        <v>124500</v>
      </c>
      <c r="F9439" s="6">
        <v>2911.97</v>
      </c>
      <c r="H9439" s="15" t="str">
        <f t="shared" si="882"/>
        <v>Medium</v>
      </c>
      <c r="I9439" s="11" t="str">
        <f t="shared" si="883"/>
        <v>Large</v>
      </c>
      <c r="J9439" s="11" t="str">
        <f t="shared" si="884"/>
        <v>East</v>
      </c>
      <c r="K9439" s="11" t="str">
        <f t="shared" si="885"/>
        <v>2010s</v>
      </c>
      <c r="L9439" s="11" t="str">
        <f t="shared" si="886"/>
        <v>Cereal</v>
      </c>
      <c r="M9439" s="18">
        <f t="shared" si="887"/>
        <v>2.3389317269076303E-2</v>
      </c>
    </row>
    <row r="9440" spans="1:13">
      <c r="A9440" s="4">
        <v>2010</v>
      </c>
      <c r="B9440" s="5" t="s">
        <v>329</v>
      </c>
      <c r="C9440" s="5" t="s">
        <v>337</v>
      </c>
      <c r="D9440" s="5" t="s">
        <v>17</v>
      </c>
      <c r="E9440" s="5">
        <v>7960</v>
      </c>
      <c r="F9440" s="6">
        <v>927.14</v>
      </c>
      <c r="H9440" s="15" t="str">
        <f t="shared" si="882"/>
        <v>Low</v>
      </c>
      <c r="I9440" s="11" t="str">
        <f t="shared" si="883"/>
        <v>Large</v>
      </c>
      <c r="J9440" s="11" t="str">
        <f t="shared" si="884"/>
        <v>East</v>
      </c>
      <c r="K9440" s="11" t="str">
        <f t="shared" si="885"/>
        <v>2010s</v>
      </c>
      <c r="L9440" s="11" t="str">
        <f t="shared" si="886"/>
        <v>Pulse</v>
      </c>
      <c r="M9440" s="18">
        <f t="shared" si="887"/>
        <v>0.1164748743718593</v>
      </c>
    </row>
    <row r="9441" spans="1:13">
      <c r="A9441" s="4">
        <v>2011</v>
      </c>
      <c r="B9441" s="5" t="s">
        <v>329</v>
      </c>
      <c r="C9441" s="5" t="s">
        <v>337</v>
      </c>
      <c r="D9441" s="5" t="s">
        <v>15</v>
      </c>
      <c r="E9441" s="5">
        <v>176230</v>
      </c>
      <c r="F9441" s="6">
        <v>1976.85</v>
      </c>
      <c r="H9441" s="15" t="str">
        <f t="shared" si="882"/>
        <v>Medium</v>
      </c>
      <c r="I9441" s="11" t="str">
        <f t="shared" si="883"/>
        <v>Large</v>
      </c>
      <c r="J9441" s="11" t="str">
        <f t="shared" si="884"/>
        <v>East</v>
      </c>
      <c r="K9441" s="11" t="str">
        <f t="shared" si="885"/>
        <v>2010s</v>
      </c>
      <c r="L9441" s="11" t="str">
        <f t="shared" si="886"/>
        <v>Cereal</v>
      </c>
      <c r="M9441" s="18">
        <f t="shared" si="887"/>
        <v>1.1217443114112239E-2</v>
      </c>
    </row>
    <row r="9442" spans="1:13">
      <c r="A9442" s="4">
        <v>2011</v>
      </c>
      <c r="B9442" s="5" t="s">
        <v>329</v>
      </c>
      <c r="C9442" s="5" t="s">
        <v>337</v>
      </c>
      <c r="D9442" s="5" t="s">
        <v>16</v>
      </c>
      <c r="E9442" s="5">
        <v>131400</v>
      </c>
      <c r="F9442" s="6">
        <v>3423.06</v>
      </c>
      <c r="H9442" s="15" t="str">
        <f t="shared" si="882"/>
        <v>High</v>
      </c>
      <c r="I9442" s="11" t="str">
        <f t="shared" si="883"/>
        <v>Large</v>
      </c>
      <c r="J9442" s="11" t="str">
        <f t="shared" si="884"/>
        <v>East</v>
      </c>
      <c r="K9442" s="11" t="str">
        <f t="shared" si="885"/>
        <v>2010s</v>
      </c>
      <c r="L9442" s="11" t="str">
        <f t="shared" si="886"/>
        <v>Cereal</v>
      </c>
      <c r="M9442" s="18">
        <f t="shared" si="887"/>
        <v>2.6050684931506848E-2</v>
      </c>
    </row>
    <row r="9443" spans="1:13">
      <c r="A9443" s="4">
        <v>2011</v>
      </c>
      <c r="B9443" s="5" t="s">
        <v>329</v>
      </c>
      <c r="C9443" s="5" t="s">
        <v>337</v>
      </c>
      <c r="D9443" s="5" t="s">
        <v>17</v>
      </c>
      <c r="E9443" s="5">
        <v>9050</v>
      </c>
      <c r="F9443" s="6">
        <v>1055.25</v>
      </c>
      <c r="H9443" s="15" t="str">
        <f t="shared" si="882"/>
        <v>Medium</v>
      </c>
      <c r="I9443" s="11" t="str">
        <f t="shared" si="883"/>
        <v>Large</v>
      </c>
      <c r="J9443" s="11" t="str">
        <f t="shared" si="884"/>
        <v>East</v>
      </c>
      <c r="K9443" s="11" t="str">
        <f t="shared" si="885"/>
        <v>2010s</v>
      </c>
      <c r="L9443" s="11" t="str">
        <f t="shared" si="886"/>
        <v>Pulse</v>
      </c>
      <c r="M9443" s="18">
        <f t="shared" si="887"/>
        <v>0.11660220994475139</v>
      </c>
    </row>
    <row r="9444" spans="1:13">
      <c r="A9444" s="4">
        <v>2012</v>
      </c>
      <c r="B9444" s="5" t="s">
        <v>329</v>
      </c>
      <c r="C9444" s="5" t="s">
        <v>337</v>
      </c>
      <c r="D9444" s="5" t="s">
        <v>15</v>
      </c>
      <c r="E9444" s="5">
        <v>161480</v>
      </c>
      <c r="F9444" s="6">
        <v>2232.54</v>
      </c>
      <c r="H9444" s="15" t="str">
        <f t="shared" si="882"/>
        <v>Medium</v>
      </c>
      <c r="I9444" s="11" t="str">
        <f t="shared" si="883"/>
        <v>Large</v>
      </c>
      <c r="J9444" s="11" t="str">
        <f t="shared" si="884"/>
        <v>East</v>
      </c>
      <c r="K9444" s="11" t="str">
        <f t="shared" si="885"/>
        <v>2010s</v>
      </c>
      <c r="L9444" s="11" t="str">
        <f t="shared" si="886"/>
        <v>Cereal</v>
      </c>
      <c r="M9444" s="18">
        <f t="shared" si="887"/>
        <v>1.3825489224671786E-2</v>
      </c>
    </row>
    <row r="9445" spans="1:13">
      <c r="A9445" s="4">
        <v>2012</v>
      </c>
      <c r="B9445" s="5" t="s">
        <v>329</v>
      </c>
      <c r="C9445" s="5" t="s">
        <v>337</v>
      </c>
      <c r="D9445" s="5" t="s">
        <v>16</v>
      </c>
      <c r="E9445" s="5">
        <v>132750</v>
      </c>
      <c r="F9445" s="6">
        <v>2961.58</v>
      </c>
      <c r="H9445" s="15" t="str">
        <f t="shared" si="882"/>
        <v>Medium</v>
      </c>
      <c r="I9445" s="11" t="str">
        <f t="shared" si="883"/>
        <v>Large</v>
      </c>
      <c r="J9445" s="11" t="str">
        <f t="shared" si="884"/>
        <v>East</v>
      </c>
      <c r="K9445" s="11" t="str">
        <f t="shared" si="885"/>
        <v>2010s</v>
      </c>
      <c r="L9445" s="11" t="str">
        <f t="shared" si="886"/>
        <v>Cereal</v>
      </c>
      <c r="M9445" s="18">
        <f t="shared" si="887"/>
        <v>2.2309453860640302E-2</v>
      </c>
    </row>
    <row r="9446" spans="1:13">
      <c r="A9446" s="4">
        <v>2012</v>
      </c>
      <c r="B9446" s="5" t="s">
        <v>329</v>
      </c>
      <c r="C9446" s="5" t="s">
        <v>337</v>
      </c>
      <c r="D9446" s="5" t="s">
        <v>17</v>
      </c>
      <c r="E9446" s="5">
        <v>9060</v>
      </c>
      <c r="F9446" s="6">
        <v>1094.92</v>
      </c>
      <c r="H9446" s="15" t="str">
        <f t="shared" si="882"/>
        <v>Medium</v>
      </c>
      <c r="I9446" s="11" t="str">
        <f t="shared" si="883"/>
        <v>Large</v>
      </c>
      <c r="J9446" s="11" t="str">
        <f t="shared" si="884"/>
        <v>East</v>
      </c>
      <c r="K9446" s="11" t="str">
        <f t="shared" si="885"/>
        <v>2010s</v>
      </c>
      <c r="L9446" s="11" t="str">
        <f t="shared" si="886"/>
        <v>Pulse</v>
      </c>
      <c r="M9446" s="18">
        <f t="shared" si="887"/>
        <v>0.12085209713024284</v>
      </c>
    </row>
    <row r="9447" spans="1:13">
      <c r="A9447" s="4">
        <v>2013</v>
      </c>
      <c r="B9447" s="5" t="s">
        <v>329</v>
      </c>
      <c r="C9447" s="5" t="s">
        <v>337</v>
      </c>
      <c r="D9447" s="5" t="s">
        <v>15</v>
      </c>
      <c r="E9447" s="5">
        <v>157750</v>
      </c>
      <c r="F9447" s="6">
        <v>1800.44</v>
      </c>
      <c r="H9447" s="15" t="str">
        <f t="shared" si="882"/>
        <v>Medium</v>
      </c>
      <c r="I9447" s="11" t="str">
        <f t="shared" si="883"/>
        <v>Large</v>
      </c>
      <c r="J9447" s="11" t="str">
        <f t="shared" si="884"/>
        <v>East</v>
      </c>
      <c r="K9447" s="11" t="str">
        <f t="shared" si="885"/>
        <v>2010s</v>
      </c>
      <c r="L9447" s="11" t="str">
        <f t="shared" si="886"/>
        <v>Cereal</v>
      </c>
      <c r="M9447" s="18">
        <f t="shared" si="887"/>
        <v>1.141324881141046E-2</v>
      </c>
    </row>
    <row r="9448" spans="1:13">
      <c r="A9448" s="4">
        <v>2013</v>
      </c>
      <c r="B9448" s="5" t="s">
        <v>329</v>
      </c>
      <c r="C9448" s="5" t="s">
        <v>337</v>
      </c>
      <c r="D9448" s="5" t="s">
        <v>16</v>
      </c>
      <c r="E9448" s="5">
        <v>127840</v>
      </c>
      <c r="F9448" s="6">
        <v>2642.52</v>
      </c>
      <c r="H9448" s="15" t="str">
        <f t="shared" si="882"/>
        <v>Medium</v>
      </c>
      <c r="I9448" s="11" t="str">
        <f t="shared" si="883"/>
        <v>Large</v>
      </c>
      <c r="J9448" s="11" t="str">
        <f t="shared" si="884"/>
        <v>East</v>
      </c>
      <c r="K9448" s="11" t="str">
        <f t="shared" si="885"/>
        <v>2010s</v>
      </c>
      <c r="L9448" s="11" t="str">
        <f t="shared" si="886"/>
        <v>Cereal</v>
      </c>
      <c r="M9448" s="18">
        <f t="shared" si="887"/>
        <v>2.067052565707134E-2</v>
      </c>
    </row>
    <row r="9449" spans="1:13">
      <c r="A9449" s="4">
        <v>2013</v>
      </c>
      <c r="B9449" s="5" t="s">
        <v>329</v>
      </c>
      <c r="C9449" s="5" t="s">
        <v>337</v>
      </c>
      <c r="D9449" s="5" t="s">
        <v>17</v>
      </c>
      <c r="E9449" s="5">
        <v>7760</v>
      </c>
      <c r="F9449" s="6">
        <v>1494.85</v>
      </c>
      <c r="H9449" s="15" t="str">
        <f t="shared" si="882"/>
        <v>Medium</v>
      </c>
      <c r="I9449" s="11" t="str">
        <f t="shared" si="883"/>
        <v>Large</v>
      </c>
      <c r="J9449" s="11" t="str">
        <f t="shared" si="884"/>
        <v>East</v>
      </c>
      <c r="K9449" s="11" t="str">
        <f t="shared" si="885"/>
        <v>2010s</v>
      </c>
      <c r="L9449" s="11" t="str">
        <f t="shared" si="886"/>
        <v>Pulse</v>
      </c>
      <c r="M9449" s="18">
        <f t="shared" si="887"/>
        <v>0.19263530927835051</v>
      </c>
    </row>
    <row r="9450" spans="1:13">
      <c r="A9450" s="4">
        <v>2014</v>
      </c>
      <c r="B9450" s="5" t="s">
        <v>329</v>
      </c>
      <c r="C9450" s="5" t="s">
        <v>337</v>
      </c>
      <c r="D9450" s="5" t="s">
        <v>15</v>
      </c>
      <c r="E9450" s="5">
        <v>153820</v>
      </c>
      <c r="F9450" s="6">
        <v>2513</v>
      </c>
      <c r="H9450" s="15" t="str">
        <f t="shared" si="882"/>
        <v>Medium</v>
      </c>
      <c r="I9450" s="11" t="str">
        <f t="shared" si="883"/>
        <v>Large</v>
      </c>
      <c r="J9450" s="11" t="str">
        <f t="shared" si="884"/>
        <v>East</v>
      </c>
      <c r="K9450" s="11" t="str">
        <f t="shared" si="885"/>
        <v>2010s</v>
      </c>
      <c r="L9450" s="11" t="str">
        <f t="shared" si="886"/>
        <v>Cereal</v>
      </c>
      <c r="M9450" s="18">
        <f t="shared" si="887"/>
        <v>1.6337277337147314E-2</v>
      </c>
    </row>
    <row r="9451" spans="1:13">
      <c r="A9451" s="4">
        <v>2014</v>
      </c>
      <c r="B9451" s="5" t="s">
        <v>329</v>
      </c>
      <c r="C9451" s="5" t="s">
        <v>337</v>
      </c>
      <c r="D9451" s="5" t="s">
        <v>16</v>
      </c>
      <c r="E9451" s="5">
        <v>121360</v>
      </c>
      <c r="F9451" s="6">
        <v>3037.74</v>
      </c>
      <c r="H9451" s="15" t="str">
        <f t="shared" si="882"/>
        <v>High</v>
      </c>
      <c r="I9451" s="11" t="str">
        <f t="shared" si="883"/>
        <v>Large</v>
      </c>
      <c r="J9451" s="11" t="str">
        <f t="shared" si="884"/>
        <v>East</v>
      </c>
      <c r="K9451" s="11" t="str">
        <f t="shared" si="885"/>
        <v>2010s</v>
      </c>
      <c r="L9451" s="11" t="str">
        <f t="shared" si="886"/>
        <v>Cereal</v>
      </c>
      <c r="M9451" s="18">
        <f t="shared" si="887"/>
        <v>2.5030817402768621E-2</v>
      </c>
    </row>
    <row r="9452" spans="1:13">
      <c r="A9452" s="4">
        <v>2014</v>
      </c>
      <c r="B9452" s="5" t="s">
        <v>329</v>
      </c>
      <c r="C9452" s="5" t="s">
        <v>337</v>
      </c>
      <c r="D9452" s="5" t="s">
        <v>17</v>
      </c>
      <c r="E9452" s="5">
        <v>8000</v>
      </c>
      <c r="F9452" s="6">
        <v>893.75</v>
      </c>
      <c r="H9452" s="15" t="str">
        <f t="shared" si="882"/>
        <v>Low</v>
      </c>
      <c r="I9452" s="11" t="str">
        <f t="shared" si="883"/>
        <v>Large</v>
      </c>
      <c r="J9452" s="11" t="str">
        <f t="shared" si="884"/>
        <v>East</v>
      </c>
      <c r="K9452" s="11" t="str">
        <f t="shared" si="885"/>
        <v>2010s</v>
      </c>
      <c r="L9452" s="11" t="str">
        <f t="shared" si="886"/>
        <v>Pulse</v>
      </c>
      <c r="M9452" s="18">
        <f t="shared" si="887"/>
        <v>0.11171875000000001</v>
      </c>
    </row>
    <row r="9453" spans="1:13">
      <c r="A9453" s="4">
        <v>2015</v>
      </c>
      <c r="B9453" s="5" t="s">
        <v>329</v>
      </c>
      <c r="C9453" s="5" t="s">
        <v>337</v>
      </c>
      <c r="D9453" s="5" t="s">
        <v>15</v>
      </c>
      <c r="E9453" s="5">
        <v>177810</v>
      </c>
      <c r="F9453" s="6">
        <v>2450.31</v>
      </c>
      <c r="H9453" s="15" t="str">
        <f t="shared" si="882"/>
        <v>Medium</v>
      </c>
      <c r="I9453" s="11" t="str">
        <f t="shared" si="883"/>
        <v>Large</v>
      </c>
      <c r="J9453" s="11" t="str">
        <f t="shared" si="884"/>
        <v>East</v>
      </c>
      <c r="K9453" s="11" t="str">
        <f t="shared" si="885"/>
        <v>2010s</v>
      </c>
      <c r="L9453" s="11" t="str">
        <f t="shared" si="886"/>
        <v>Cereal</v>
      </c>
      <c r="M9453" s="18">
        <f t="shared" si="887"/>
        <v>1.378049603509364E-2</v>
      </c>
    </row>
    <row r="9454" spans="1:13">
      <c r="A9454" s="4">
        <v>2015</v>
      </c>
      <c r="B9454" s="5" t="s">
        <v>329</v>
      </c>
      <c r="C9454" s="5" t="s">
        <v>337</v>
      </c>
      <c r="D9454" s="5" t="s">
        <v>16</v>
      </c>
      <c r="E9454" s="5">
        <v>127010</v>
      </c>
      <c r="F9454" s="6">
        <v>2529.56</v>
      </c>
      <c r="H9454" s="15" t="str">
        <f t="shared" si="882"/>
        <v>Medium</v>
      </c>
      <c r="I9454" s="11" t="str">
        <f t="shared" si="883"/>
        <v>Large</v>
      </c>
      <c r="J9454" s="11" t="str">
        <f t="shared" si="884"/>
        <v>East</v>
      </c>
      <c r="K9454" s="11" t="str">
        <f t="shared" si="885"/>
        <v>2010s</v>
      </c>
      <c r="L9454" s="11" t="str">
        <f t="shared" si="886"/>
        <v>Cereal</v>
      </c>
      <c r="M9454" s="18">
        <f t="shared" si="887"/>
        <v>1.9916227068734745E-2</v>
      </c>
    </row>
    <row r="9455" spans="1:13">
      <c r="A9455" s="4">
        <v>2015</v>
      </c>
      <c r="B9455" s="5" t="s">
        <v>329</v>
      </c>
      <c r="C9455" s="5" t="s">
        <v>337</v>
      </c>
      <c r="D9455" s="5" t="s">
        <v>17</v>
      </c>
      <c r="E9455" s="5">
        <v>10350</v>
      </c>
      <c r="F9455" s="6">
        <v>1093.72</v>
      </c>
      <c r="H9455" s="15" t="str">
        <f t="shared" si="882"/>
        <v>Medium</v>
      </c>
      <c r="I9455" s="11" t="str">
        <f t="shared" si="883"/>
        <v>Large</v>
      </c>
      <c r="J9455" s="11" t="str">
        <f t="shared" si="884"/>
        <v>East</v>
      </c>
      <c r="K9455" s="11" t="str">
        <f t="shared" si="885"/>
        <v>2010s</v>
      </c>
      <c r="L9455" s="11" t="str">
        <f t="shared" si="886"/>
        <v>Pulse</v>
      </c>
      <c r="M9455" s="18">
        <f t="shared" si="887"/>
        <v>0.10567342995169082</v>
      </c>
    </row>
    <row r="9456" spans="1:13">
      <c r="A9456" s="4">
        <v>2016</v>
      </c>
      <c r="B9456" s="5" t="s">
        <v>329</v>
      </c>
      <c r="C9456" s="5" t="s">
        <v>337</v>
      </c>
      <c r="D9456" s="5" t="s">
        <v>15</v>
      </c>
      <c r="E9456" s="5">
        <v>185500</v>
      </c>
      <c r="F9456" s="6">
        <v>3036.5</v>
      </c>
      <c r="H9456" s="15" t="str">
        <f t="shared" si="882"/>
        <v>High</v>
      </c>
      <c r="I9456" s="11" t="str">
        <f t="shared" si="883"/>
        <v>Large</v>
      </c>
      <c r="J9456" s="11" t="str">
        <f t="shared" si="884"/>
        <v>East</v>
      </c>
      <c r="K9456" s="11" t="str">
        <f t="shared" si="885"/>
        <v>2010s</v>
      </c>
      <c r="L9456" s="11" t="str">
        <f t="shared" si="886"/>
        <v>Cereal</v>
      </c>
      <c r="M9456" s="18">
        <f t="shared" si="887"/>
        <v>1.6369272237196766E-2</v>
      </c>
    </row>
    <row r="9457" spans="1:13">
      <c r="A9457" s="4">
        <v>2016</v>
      </c>
      <c r="B9457" s="5" t="s">
        <v>329</v>
      </c>
      <c r="C9457" s="5" t="s">
        <v>337</v>
      </c>
      <c r="D9457" s="5" t="s">
        <v>16</v>
      </c>
      <c r="E9457" s="5">
        <v>131720</v>
      </c>
      <c r="F9457" s="6">
        <v>4823.83</v>
      </c>
      <c r="H9457" s="15" t="str">
        <f t="shared" si="882"/>
        <v>High</v>
      </c>
      <c r="I9457" s="11" t="str">
        <f t="shared" si="883"/>
        <v>Large</v>
      </c>
      <c r="J9457" s="11" t="str">
        <f t="shared" si="884"/>
        <v>East</v>
      </c>
      <c r="K9457" s="11" t="str">
        <f t="shared" si="885"/>
        <v>2010s</v>
      </c>
      <c r="L9457" s="11" t="str">
        <f t="shared" si="886"/>
        <v>Cereal</v>
      </c>
      <c r="M9457" s="18">
        <f t="shared" si="887"/>
        <v>3.6621849377467354E-2</v>
      </c>
    </row>
    <row r="9458" spans="1:13">
      <c r="A9458" s="4">
        <v>2016</v>
      </c>
      <c r="B9458" s="5" t="s">
        <v>329</v>
      </c>
      <c r="C9458" s="5" t="s">
        <v>337</v>
      </c>
      <c r="D9458" s="5" t="s">
        <v>17</v>
      </c>
      <c r="E9458" s="5">
        <v>8740</v>
      </c>
      <c r="F9458" s="6">
        <v>1067.71</v>
      </c>
      <c r="H9458" s="15" t="str">
        <f t="shared" si="882"/>
        <v>Medium</v>
      </c>
      <c r="I9458" s="11" t="str">
        <f t="shared" si="883"/>
        <v>Large</v>
      </c>
      <c r="J9458" s="11" t="str">
        <f t="shared" si="884"/>
        <v>East</v>
      </c>
      <c r="K9458" s="11" t="str">
        <f t="shared" si="885"/>
        <v>2010s</v>
      </c>
      <c r="L9458" s="11" t="str">
        <f t="shared" si="886"/>
        <v>Pulse</v>
      </c>
      <c r="M9458" s="18">
        <f t="shared" si="887"/>
        <v>0.12216361556064073</v>
      </c>
    </row>
    <row r="9459" spans="1:13">
      <c r="A9459" s="4">
        <v>2017</v>
      </c>
      <c r="B9459" s="5" t="s">
        <v>329</v>
      </c>
      <c r="C9459" s="5" t="s">
        <v>337</v>
      </c>
      <c r="D9459" s="5" t="s">
        <v>15</v>
      </c>
      <c r="E9459" s="5">
        <v>192940</v>
      </c>
      <c r="F9459" s="6">
        <v>2666.03</v>
      </c>
      <c r="H9459" s="15" t="str">
        <f t="shared" si="882"/>
        <v>Medium</v>
      </c>
      <c r="I9459" s="11" t="str">
        <f t="shared" si="883"/>
        <v>Large</v>
      </c>
      <c r="J9459" s="11" t="str">
        <f t="shared" si="884"/>
        <v>East</v>
      </c>
      <c r="K9459" s="11" t="str">
        <f t="shared" si="885"/>
        <v>2010s</v>
      </c>
      <c r="L9459" s="11" t="str">
        <f t="shared" si="886"/>
        <v>Cereal</v>
      </c>
      <c r="M9459" s="18">
        <f t="shared" si="887"/>
        <v>1.3817922670260186E-2</v>
      </c>
    </row>
    <row r="9460" spans="1:13">
      <c r="A9460" s="4">
        <v>2017</v>
      </c>
      <c r="B9460" s="5" t="s">
        <v>329</v>
      </c>
      <c r="C9460" s="5" t="s">
        <v>337</v>
      </c>
      <c r="D9460" s="5" t="s">
        <v>16</v>
      </c>
      <c r="E9460" s="5">
        <v>114660</v>
      </c>
      <c r="F9460" s="6">
        <v>3636.81</v>
      </c>
      <c r="H9460" s="15" t="str">
        <f t="shared" si="882"/>
        <v>High</v>
      </c>
      <c r="I9460" s="11" t="str">
        <f t="shared" si="883"/>
        <v>Large</v>
      </c>
      <c r="J9460" s="11" t="str">
        <f t="shared" si="884"/>
        <v>East</v>
      </c>
      <c r="K9460" s="11" t="str">
        <f t="shared" si="885"/>
        <v>2010s</v>
      </c>
      <c r="L9460" s="11" t="str">
        <f t="shared" si="886"/>
        <v>Cereal</v>
      </c>
      <c r="M9460" s="18">
        <f t="shared" si="887"/>
        <v>3.1718210361067506E-2</v>
      </c>
    </row>
    <row r="9461" spans="1:13">
      <c r="A9461" s="4">
        <v>2017</v>
      </c>
      <c r="B9461" s="5" t="s">
        <v>329</v>
      </c>
      <c r="C9461" s="5" t="s">
        <v>337</v>
      </c>
      <c r="D9461" s="5" t="s">
        <v>17</v>
      </c>
      <c r="E9461" s="5">
        <v>8030</v>
      </c>
      <c r="F9461" s="6">
        <v>1219.99</v>
      </c>
      <c r="H9461" s="15" t="str">
        <f t="shared" si="882"/>
        <v>Medium</v>
      </c>
      <c r="I9461" s="11" t="str">
        <f t="shared" si="883"/>
        <v>Large</v>
      </c>
      <c r="J9461" s="11" t="str">
        <f t="shared" si="884"/>
        <v>East</v>
      </c>
      <c r="K9461" s="11" t="str">
        <f t="shared" si="885"/>
        <v>2010s</v>
      </c>
      <c r="L9461" s="11" t="str">
        <f t="shared" si="886"/>
        <v>Pulse</v>
      </c>
      <c r="M9461" s="18">
        <f t="shared" si="887"/>
        <v>0.15192901618929017</v>
      </c>
    </row>
    <row r="9462" spans="1:13">
      <c r="A9462" s="4">
        <v>2008</v>
      </c>
      <c r="B9462" s="5" t="s">
        <v>329</v>
      </c>
      <c r="C9462" s="5" t="s">
        <v>338</v>
      </c>
      <c r="D9462" s="5" t="s">
        <v>15</v>
      </c>
      <c r="E9462" s="5">
        <v>48020</v>
      </c>
      <c r="F9462" s="6">
        <v>504.37</v>
      </c>
      <c r="H9462" s="15" t="str">
        <f t="shared" si="882"/>
        <v>Low</v>
      </c>
      <c r="I9462" s="11" t="str">
        <f t="shared" si="883"/>
        <v>Large</v>
      </c>
      <c r="J9462" s="11" t="str">
        <f t="shared" si="884"/>
        <v>East</v>
      </c>
      <c r="K9462" s="11" t="str">
        <f t="shared" si="885"/>
        <v>2000s</v>
      </c>
      <c r="L9462" s="11" t="str">
        <f t="shared" si="886"/>
        <v>Cereal</v>
      </c>
      <c r="M9462" s="18">
        <f t="shared" si="887"/>
        <v>1.0503331945022907E-2</v>
      </c>
    </row>
    <row r="9463" spans="1:13">
      <c r="A9463" s="4">
        <v>2008</v>
      </c>
      <c r="B9463" s="5" t="s">
        <v>329</v>
      </c>
      <c r="C9463" s="5" t="s">
        <v>338</v>
      </c>
      <c r="D9463" s="5" t="s">
        <v>16</v>
      </c>
      <c r="E9463" s="5">
        <v>79100</v>
      </c>
      <c r="F9463" s="6">
        <v>3444.5</v>
      </c>
      <c r="H9463" s="15" t="str">
        <f t="shared" si="882"/>
        <v>High</v>
      </c>
      <c r="I9463" s="11" t="str">
        <f t="shared" si="883"/>
        <v>Large</v>
      </c>
      <c r="J9463" s="11" t="str">
        <f t="shared" si="884"/>
        <v>East</v>
      </c>
      <c r="K9463" s="11" t="str">
        <f t="shared" si="885"/>
        <v>2000s</v>
      </c>
      <c r="L9463" s="11" t="str">
        <f t="shared" si="886"/>
        <v>Cereal</v>
      </c>
      <c r="M9463" s="18">
        <f t="shared" si="887"/>
        <v>4.3546144121365357E-2</v>
      </c>
    </row>
    <row r="9464" spans="1:13">
      <c r="A9464" s="4">
        <v>2008</v>
      </c>
      <c r="B9464" s="5" t="s">
        <v>329</v>
      </c>
      <c r="C9464" s="5" t="s">
        <v>338</v>
      </c>
      <c r="D9464" s="5" t="s">
        <v>17</v>
      </c>
      <c r="E9464" s="5">
        <v>6010</v>
      </c>
      <c r="F9464" s="6">
        <v>1209.6500000000001</v>
      </c>
      <c r="H9464" s="15" t="str">
        <f t="shared" si="882"/>
        <v>Medium</v>
      </c>
      <c r="I9464" s="11" t="str">
        <f t="shared" si="883"/>
        <v>Large</v>
      </c>
      <c r="J9464" s="11" t="str">
        <f t="shared" si="884"/>
        <v>East</v>
      </c>
      <c r="K9464" s="11" t="str">
        <f t="shared" si="885"/>
        <v>2000s</v>
      </c>
      <c r="L9464" s="11" t="str">
        <f t="shared" si="886"/>
        <v>Pulse</v>
      </c>
      <c r="M9464" s="18">
        <f t="shared" si="887"/>
        <v>0.20127287853577372</v>
      </c>
    </row>
    <row r="9465" spans="1:13">
      <c r="A9465" s="4">
        <v>2009</v>
      </c>
      <c r="B9465" s="5" t="s">
        <v>329</v>
      </c>
      <c r="C9465" s="5" t="s">
        <v>338</v>
      </c>
      <c r="D9465" s="5" t="s">
        <v>15</v>
      </c>
      <c r="E9465" s="5">
        <v>156560</v>
      </c>
      <c r="F9465" s="6">
        <v>1690.41</v>
      </c>
      <c r="H9465" s="15" t="str">
        <f t="shared" si="882"/>
        <v>Medium</v>
      </c>
      <c r="I9465" s="11" t="str">
        <f t="shared" si="883"/>
        <v>Large</v>
      </c>
      <c r="J9465" s="11" t="str">
        <f t="shared" si="884"/>
        <v>East</v>
      </c>
      <c r="K9465" s="11" t="str">
        <f t="shared" si="885"/>
        <v>2000s</v>
      </c>
      <c r="L9465" s="11" t="str">
        <f t="shared" si="886"/>
        <v>Cereal</v>
      </c>
      <c r="M9465" s="18">
        <f t="shared" si="887"/>
        <v>1.0797202350536536E-2</v>
      </c>
    </row>
    <row r="9466" spans="1:13">
      <c r="A9466" s="4">
        <v>2009</v>
      </c>
      <c r="B9466" s="5" t="s">
        <v>329</v>
      </c>
      <c r="C9466" s="5" t="s">
        <v>338</v>
      </c>
      <c r="D9466" s="5" t="s">
        <v>16</v>
      </c>
      <c r="E9466" s="5">
        <v>46660</v>
      </c>
      <c r="F9466" s="6">
        <v>2174.02</v>
      </c>
      <c r="H9466" s="15" t="str">
        <f t="shared" si="882"/>
        <v>Medium</v>
      </c>
      <c r="I9466" s="11" t="str">
        <f t="shared" si="883"/>
        <v>Large</v>
      </c>
      <c r="J9466" s="11" t="str">
        <f t="shared" si="884"/>
        <v>East</v>
      </c>
      <c r="K9466" s="11" t="str">
        <f t="shared" si="885"/>
        <v>2000s</v>
      </c>
      <c r="L9466" s="11" t="str">
        <f t="shared" si="886"/>
        <v>Cereal</v>
      </c>
      <c r="M9466" s="18">
        <f t="shared" si="887"/>
        <v>4.6592798971281608E-2</v>
      </c>
    </row>
    <row r="9467" spans="1:13">
      <c r="A9467" s="4">
        <v>2009</v>
      </c>
      <c r="B9467" s="5" t="s">
        <v>329</v>
      </c>
      <c r="C9467" s="5" t="s">
        <v>338</v>
      </c>
      <c r="D9467" s="5" t="s">
        <v>17</v>
      </c>
      <c r="E9467" s="5">
        <v>5220</v>
      </c>
      <c r="F9467" s="6">
        <v>818.01</v>
      </c>
      <c r="H9467" s="15" t="str">
        <f t="shared" si="882"/>
        <v>Low</v>
      </c>
      <c r="I9467" s="11" t="str">
        <f t="shared" si="883"/>
        <v>Large</v>
      </c>
      <c r="J9467" s="11" t="str">
        <f t="shared" si="884"/>
        <v>East</v>
      </c>
      <c r="K9467" s="11" t="str">
        <f t="shared" si="885"/>
        <v>2000s</v>
      </c>
      <c r="L9467" s="11" t="str">
        <f t="shared" si="886"/>
        <v>Pulse</v>
      </c>
      <c r="M9467" s="18">
        <f t="shared" si="887"/>
        <v>0.15670689655172412</v>
      </c>
    </row>
    <row r="9468" spans="1:13">
      <c r="A9468" s="4">
        <v>2010</v>
      </c>
      <c r="B9468" s="5" t="s">
        <v>329</v>
      </c>
      <c r="C9468" s="5" t="s">
        <v>338</v>
      </c>
      <c r="D9468" s="5" t="s">
        <v>15</v>
      </c>
      <c r="E9468" s="5">
        <v>110940</v>
      </c>
      <c r="F9468" s="6">
        <v>1707.05</v>
      </c>
      <c r="H9468" s="15" t="str">
        <f t="shared" si="882"/>
        <v>Medium</v>
      </c>
      <c r="I9468" s="11" t="str">
        <f t="shared" si="883"/>
        <v>Large</v>
      </c>
      <c r="J9468" s="11" t="str">
        <f t="shared" si="884"/>
        <v>East</v>
      </c>
      <c r="K9468" s="11" t="str">
        <f t="shared" si="885"/>
        <v>2010s</v>
      </c>
      <c r="L9468" s="11" t="str">
        <f t="shared" si="886"/>
        <v>Cereal</v>
      </c>
      <c r="M9468" s="18">
        <f t="shared" si="887"/>
        <v>1.538714620515594E-2</v>
      </c>
    </row>
    <row r="9469" spans="1:13">
      <c r="A9469" s="4">
        <v>2010</v>
      </c>
      <c r="B9469" s="5" t="s">
        <v>329</v>
      </c>
      <c r="C9469" s="5" t="s">
        <v>338</v>
      </c>
      <c r="D9469" s="5" t="s">
        <v>16</v>
      </c>
      <c r="E9469" s="5">
        <v>50740</v>
      </c>
      <c r="F9469" s="6">
        <v>3419</v>
      </c>
      <c r="H9469" s="15" t="str">
        <f t="shared" si="882"/>
        <v>High</v>
      </c>
      <c r="I9469" s="11" t="str">
        <f t="shared" si="883"/>
        <v>Large</v>
      </c>
      <c r="J9469" s="11" t="str">
        <f t="shared" si="884"/>
        <v>East</v>
      </c>
      <c r="K9469" s="11" t="str">
        <f t="shared" si="885"/>
        <v>2010s</v>
      </c>
      <c r="L9469" s="11" t="str">
        <f t="shared" si="886"/>
        <v>Cereal</v>
      </c>
      <c r="M9469" s="18">
        <f t="shared" si="887"/>
        <v>6.7382735514387074E-2</v>
      </c>
    </row>
    <row r="9470" spans="1:13">
      <c r="A9470" s="4">
        <v>2010</v>
      </c>
      <c r="B9470" s="5" t="s">
        <v>329</v>
      </c>
      <c r="C9470" s="5" t="s">
        <v>338</v>
      </c>
      <c r="D9470" s="5" t="s">
        <v>17</v>
      </c>
      <c r="E9470" s="5">
        <v>4140</v>
      </c>
      <c r="F9470" s="6">
        <v>879.23</v>
      </c>
      <c r="H9470" s="15" t="str">
        <f t="shared" si="882"/>
        <v>Low</v>
      </c>
      <c r="I9470" s="11" t="str">
        <f t="shared" si="883"/>
        <v>Medium</v>
      </c>
      <c r="J9470" s="11" t="str">
        <f t="shared" si="884"/>
        <v>East</v>
      </c>
      <c r="K9470" s="11" t="str">
        <f t="shared" si="885"/>
        <v>2010s</v>
      </c>
      <c r="L9470" s="11" t="str">
        <f t="shared" si="886"/>
        <v>Pulse</v>
      </c>
      <c r="M9470" s="18">
        <f t="shared" si="887"/>
        <v>0.21237439613526571</v>
      </c>
    </row>
    <row r="9471" spans="1:13">
      <c r="A9471" s="4">
        <v>2011</v>
      </c>
      <c r="B9471" s="5" t="s">
        <v>329</v>
      </c>
      <c r="C9471" s="5" t="s">
        <v>338</v>
      </c>
      <c r="D9471" s="5" t="s">
        <v>15</v>
      </c>
      <c r="E9471" s="5">
        <v>126430</v>
      </c>
      <c r="F9471" s="6">
        <v>3731.08</v>
      </c>
      <c r="H9471" s="15" t="str">
        <f t="shared" si="882"/>
        <v>High</v>
      </c>
      <c r="I9471" s="11" t="str">
        <f t="shared" si="883"/>
        <v>Large</v>
      </c>
      <c r="J9471" s="11" t="str">
        <f t="shared" si="884"/>
        <v>East</v>
      </c>
      <c r="K9471" s="11" t="str">
        <f t="shared" si="885"/>
        <v>2010s</v>
      </c>
      <c r="L9471" s="11" t="str">
        <f t="shared" si="886"/>
        <v>Cereal</v>
      </c>
      <c r="M9471" s="18">
        <f t="shared" si="887"/>
        <v>2.9511033773629677E-2</v>
      </c>
    </row>
    <row r="9472" spans="1:13">
      <c r="A9472" s="4">
        <v>2011</v>
      </c>
      <c r="B9472" s="5" t="s">
        <v>329</v>
      </c>
      <c r="C9472" s="5" t="s">
        <v>338</v>
      </c>
      <c r="D9472" s="5" t="s">
        <v>16</v>
      </c>
      <c r="E9472" s="5">
        <v>60130</v>
      </c>
      <c r="F9472" s="6">
        <v>4105.1099999999997</v>
      </c>
      <c r="H9472" s="15" t="str">
        <f t="shared" si="882"/>
        <v>High</v>
      </c>
      <c r="I9472" s="11" t="str">
        <f t="shared" si="883"/>
        <v>Large</v>
      </c>
      <c r="J9472" s="11" t="str">
        <f t="shared" si="884"/>
        <v>East</v>
      </c>
      <c r="K9472" s="11" t="str">
        <f t="shared" si="885"/>
        <v>2010s</v>
      </c>
      <c r="L9472" s="11" t="str">
        <f t="shared" si="886"/>
        <v>Cereal</v>
      </c>
      <c r="M9472" s="18">
        <f t="shared" si="887"/>
        <v>6.8270580409113588E-2</v>
      </c>
    </row>
    <row r="9473" spans="1:13">
      <c r="A9473" s="4">
        <v>2011</v>
      </c>
      <c r="B9473" s="5" t="s">
        <v>329</v>
      </c>
      <c r="C9473" s="5" t="s">
        <v>338</v>
      </c>
      <c r="D9473" s="5" t="s">
        <v>17</v>
      </c>
      <c r="E9473" s="5">
        <v>4380</v>
      </c>
      <c r="F9473" s="6">
        <v>968.04</v>
      </c>
      <c r="H9473" s="15" t="str">
        <f t="shared" si="882"/>
        <v>Low</v>
      </c>
      <c r="I9473" s="11" t="str">
        <f t="shared" si="883"/>
        <v>Medium</v>
      </c>
      <c r="J9473" s="11" t="str">
        <f t="shared" si="884"/>
        <v>East</v>
      </c>
      <c r="K9473" s="11" t="str">
        <f t="shared" si="885"/>
        <v>2010s</v>
      </c>
      <c r="L9473" s="11" t="str">
        <f t="shared" si="886"/>
        <v>Pulse</v>
      </c>
      <c r="M9473" s="18">
        <f t="shared" si="887"/>
        <v>0.22101369863013698</v>
      </c>
    </row>
    <row r="9474" spans="1:13">
      <c r="A9474" s="4">
        <v>2012</v>
      </c>
      <c r="B9474" s="5" t="s">
        <v>329</v>
      </c>
      <c r="C9474" s="5" t="s">
        <v>338</v>
      </c>
      <c r="D9474" s="5" t="s">
        <v>15</v>
      </c>
      <c r="E9474" s="5">
        <v>131500</v>
      </c>
      <c r="F9474" s="6">
        <v>2725.25</v>
      </c>
      <c r="H9474" s="15" t="str">
        <f t="shared" si="882"/>
        <v>Medium</v>
      </c>
      <c r="I9474" s="11" t="str">
        <f t="shared" si="883"/>
        <v>Large</v>
      </c>
      <c r="J9474" s="11" t="str">
        <f t="shared" si="884"/>
        <v>East</v>
      </c>
      <c r="K9474" s="11" t="str">
        <f t="shared" si="885"/>
        <v>2010s</v>
      </c>
      <c r="L9474" s="11" t="str">
        <f t="shared" si="886"/>
        <v>Cereal</v>
      </c>
      <c r="M9474" s="18">
        <f t="shared" si="887"/>
        <v>2.0724334600760456E-2</v>
      </c>
    </row>
    <row r="9475" spans="1:13">
      <c r="A9475" s="4">
        <v>2012</v>
      </c>
      <c r="B9475" s="5" t="s">
        <v>329</v>
      </c>
      <c r="C9475" s="5" t="s">
        <v>338</v>
      </c>
      <c r="D9475" s="5" t="s">
        <v>16</v>
      </c>
      <c r="E9475" s="5">
        <v>55300</v>
      </c>
      <c r="F9475" s="6">
        <v>5727.31</v>
      </c>
      <c r="H9475" s="15" t="str">
        <f t="shared" ref="H9475:H9538" si="888">IF(F9475&lt;1000,"Low",IF(F9475&lt;3000,"Medium","High"))</f>
        <v>High</v>
      </c>
      <c r="I9475" s="11" t="str">
        <f t="shared" ref="I9475:I9538" si="889">IF(E9475&lt;1000,"Small",IF(E9475&lt;5000,"Medium","Large"))</f>
        <v>Large</v>
      </c>
      <c r="J9475" s="11" t="str">
        <f t="shared" ref="J9475:J9538" si="890">IF(OR(B9475="Punjab",B9475="Haryana",B9475="Himachal Pradesh",B9475="Jammu and Kashmir",B9475="Uttarakhand",B9475="Delhi",B9475="Chandigarh"),"North",IF(OR(B9475="Tamil Nadu",B9475="Karnataka",B9475="Kerala",B9475="Andhra Pradesh",B9475="Telangana"),"South",IF(OR(B9475="Maharashtra",B9475="Gujarat",B9475="Goa",B9475="Rajasthan"),"West",IF(OR(B9475="West Bengal",B9475="Bihar",B9475="Jharkhand",B9475="Odisha",B9475="Assam",B9475="Sikkim",B9475="Arunachal Pradesh",B9475="Manipur",B9475="Meghalaya",B9475="Mizoram",B9475="Nagaland",B9475="Tripura"),"East","Central"))))</f>
        <v>East</v>
      </c>
      <c r="K9475" s="11" t="str">
        <f t="shared" ref="K9475:K9538" si="891">LEFT(A9475,3)&amp;"0s"</f>
        <v>2010s</v>
      </c>
      <c r="L9475" s="11" t="str">
        <f t="shared" ref="L9475:L9538" si="892">IF(D9475="Rice","Cereal",IF(D9475="Maize","Cereal",IF(D9475="Chickpea","Pulse",IF(D9475="Cotton","Fiber","Other"))))</f>
        <v>Cereal</v>
      </c>
      <c r="M9475" s="18">
        <f t="shared" ref="M9475:M9538" si="893">F9475/E9475</f>
        <v>0.10356799276672696</v>
      </c>
    </row>
    <row r="9476" spans="1:13">
      <c r="A9476" s="4">
        <v>2012</v>
      </c>
      <c r="B9476" s="5" t="s">
        <v>329</v>
      </c>
      <c r="C9476" s="5" t="s">
        <v>338</v>
      </c>
      <c r="D9476" s="5" t="s">
        <v>17</v>
      </c>
      <c r="E9476" s="5">
        <v>6230</v>
      </c>
      <c r="F9476" s="6">
        <v>1020.87</v>
      </c>
      <c r="H9476" s="15" t="str">
        <f t="shared" si="888"/>
        <v>Medium</v>
      </c>
      <c r="I9476" s="11" t="str">
        <f t="shared" si="889"/>
        <v>Large</v>
      </c>
      <c r="J9476" s="11" t="str">
        <f t="shared" si="890"/>
        <v>East</v>
      </c>
      <c r="K9476" s="11" t="str">
        <f t="shared" si="891"/>
        <v>2010s</v>
      </c>
      <c r="L9476" s="11" t="str">
        <f t="shared" si="892"/>
        <v>Pulse</v>
      </c>
      <c r="M9476" s="18">
        <f t="shared" si="893"/>
        <v>0.16386356340288924</v>
      </c>
    </row>
    <row r="9477" spans="1:13">
      <c r="A9477" s="4">
        <v>2013</v>
      </c>
      <c r="B9477" s="5" t="s">
        <v>329</v>
      </c>
      <c r="C9477" s="5" t="s">
        <v>338</v>
      </c>
      <c r="D9477" s="5" t="s">
        <v>15</v>
      </c>
      <c r="E9477" s="5">
        <v>125040</v>
      </c>
      <c r="F9477" s="6">
        <v>2727.85</v>
      </c>
      <c r="H9477" s="15" t="str">
        <f t="shared" si="888"/>
        <v>Medium</v>
      </c>
      <c r="I9477" s="11" t="str">
        <f t="shared" si="889"/>
        <v>Large</v>
      </c>
      <c r="J9477" s="11" t="str">
        <f t="shared" si="890"/>
        <v>East</v>
      </c>
      <c r="K9477" s="11" t="str">
        <f t="shared" si="891"/>
        <v>2010s</v>
      </c>
      <c r="L9477" s="11" t="str">
        <f t="shared" si="892"/>
        <v>Cereal</v>
      </c>
      <c r="M9477" s="18">
        <f t="shared" si="893"/>
        <v>2.1815818937939858E-2</v>
      </c>
    </row>
    <row r="9478" spans="1:13">
      <c r="A9478" s="4">
        <v>2013</v>
      </c>
      <c r="B9478" s="5" t="s">
        <v>329</v>
      </c>
      <c r="C9478" s="5" t="s">
        <v>338</v>
      </c>
      <c r="D9478" s="5" t="s">
        <v>16</v>
      </c>
      <c r="E9478" s="5">
        <v>55740</v>
      </c>
      <c r="F9478" s="6">
        <v>5609.44</v>
      </c>
      <c r="H9478" s="15" t="str">
        <f t="shared" si="888"/>
        <v>High</v>
      </c>
      <c r="I9478" s="11" t="str">
        <f t="shared" si="889"/>
        <v>Large</v>
      </c>
      <c r="J9478" s="11" t="str">
        <f t="shared" si="890"/>
        <v>East</v>
      </c>
      <c r="K9478" s="11" t="str">
        <f t="shared" si="891"/>
        <v>2010s</v>
      </c>
      <c r="L9478" s="11" t="str">
        <f t="shared" si="892"/>
        <v>Cereal</v>
      </c>
      <c r="M9478" s="18">
        <f t="shared" si="893"/>
        <v>0.10063580911374237</v>
      </c>
    </row>
    <row r="9479" spans="1:13">
      <c r="A9479" s="4">
        <v>2013</v>
      </c>
      <c r="B9479" s="5" t="s">
        <v>329</v>
      </c>
      <c r="C9479" s="5" t="s">
        <v>338</v>
      </c>
      <c r="D9479" s="5" t="s">
        <v>17</v>
      </c>
      <c r="E9479" s="5">
        <v>6930</v>
      </c>
      <c r="F9479" s="6">
        <v>1284.27</v>
      </c>
      <c r="H9479" s="15" t="str">
        <f t="shared" si="888"/>
        <v>Medium</v>
      </c>
      <c r="I9479" s="11" t="str">
        <f t="shared" si="889"/>
        <v>Large</v>
      </c>
      <c r="J9479" s="11" t="str">
        <f t="shared" si="890"/>
        <v>East</v>
      </c>
      <c r="K9479" s="11" t="str">
        <f t="shared" si="891"/>
        <v>2010s</v>
      </c>
      <c r="L9479" s="11" t="str">
        <f t="shared" si="892"/>
        <v>Pulse</v>
      </c>
      <c r="M9479" s="18">
        <f t="shared" si="893"/>
        <v>0.18532034632034633</v>
      </c>
    </row>
    <row r="9480" spans="1:13">
      <c r="A9480" s="4">
        <v>2014</v>
      </c>
      <c r="B9480" s="5" t="s">
        <v>329</v>
      </c>
      <c r="C9480" s="5" t="s">
        <v>338</v>
      </c>
      <c r="D9480" s="5" t="s">
        <v>15</v>
      </c>
      <c r="E9480" s="5">
        <v>124210</v>
      </c>
      <c r="F9480" s="6">
        <v>3377.02</v>
      </c>
      <c r="H9480" s="15" t="str">
        <f t="shared" si="888"/>
        <v>High</v>
      </c>
      <c r="I9480" s="11" t="str">
        <f t="shared" si="889"/>
        <v>Large</v>
      </c>
      <c r="J9480" s="11" t="str">
        <f t="shared" si="890"/>
        <v>East</v>
      </c>
      <c r="K9480" s="11" t="str">
        <f t="shared" si="891"/>
        <v>2010s</v>
      </c>
      <c r="L9480" s="11" t="str">
        <f t="shared" si="892"/>
        <v>Cereal</v>
      </c>
      <c r="M9480" s="18">
        <f t="shared" si="893"/>
        <v>2.7187988084695275E-2</v>
      </c>
    </row>
    <row r="9481" spans="1:13">
      <c r="A9481" s="4">
        <v>2014</v>
      </c>
      <c r="B9481" s="5" t="s">
        <v>329</v>
      </c>
      <c r="C9481" s="5" t="s">
        <v>338</v>
      </c>
      <c r="D9481" s="5" t="s">
        <v>16</v>
      </c>
      <c r="E9481" s="5">
        <v>57090</v>
      </c>
      <c r="F9481" s="6">
        <v>3358.56</v>
      </c>
      <c r="H9481" s="15" t="str">
        <f t="shared" si="888"/>
        <v>High</v>
      </c>
      <c r="I9481" s="11" t="str">
        <f t="shared" si="889"/>
        <v>Large</v>
      </c>
      <c r="J9481" s="11" t="str">
        <f t="shared" si="890"/>
        <v>East</v>
      </c>
      <c r="K9481" s="11" t="str">
        <f t="shared" si="891"/>
        <v>2010s</v>
      </c>
      <c r="L9481" s="11" t="str">
        <f t="shared" si="892"/>
        <v>Cereal</v>
      </c>
      <c r="M9481" s="18">
        <f t="shared" si="893"/>
        <v>5.8829217025748816E-2</v>
      </c>
    </row>
    <row r="9482" spans="1:13">
      <c r="A9482" s="4">
        <v>2014</v>
      </c>
      <c r="B9482" s="5" t="s">
        <v>329</v>
      </c>
      <c r="C9482" s="5" t="s">
        <v>338</v>
      </c>
      <c r="D9482" s="5" t="s">
        <v>17</v>
      </c>
      <c r="E9482" s="5">
        <v>6820</v>
      </c>
      <c r="F9482" s="6">
        <v>782.99</v>
      </c>
      <c r="H9482" s="15" t="str">
        <f t="shared" si="888"/>
        <v>Low</v>
      </c>
      <c r="I9482" s="11" t="str">
        <f t="shared" si="889"/>
        <v>Large</v>
      </c>
      <c r="J9482" s="11" t="str">
        <f t="shared" si="890"/>
        <v>East</v>
      </c>
      <c r="K9482" s="11" t="str">
        <f t="shared" si="891"/>
        <v>2010s</v>
      </c>
      <c r="L9482" s="11" t="str">
        <f t="shared" si="892"/>
        <v>Pulse</v>
      </c>
      <c r="M9482" s="18">
        <f t="shared" si="893"/>
        <v>0.11480791788856305</v>
      </c>
    </row>
    <row r="9483" spans="1:13">
      <c r="A9483" s="4">
        <v>2015</v>
      </c>
      <c r="B9483" s="5" t="s">
        <v>329</v>
      </c>
      <c r="C9483" s="5" t="s">
        <v>338</v>
      </c>
      <c r="D9483" s="5" t="s">
        <v>15</v>
      </c>
      <c r="E9483" s="5">
        <v>127480</v>
      </c>
      <c r="F9483" s="6">
        <v>3094.68</v>
      </c>
      <c r="H9483" s="15" t="str">
        <f t="shared" si="888"/>
        <v>High</v>
      </c>
      <c r="I9483" s="11" t="str">
        <f t="shared" si="889"/>
        <v>Large</v>
      </c>
      <c r="J9483" s="11" t="str">
        <f t="shared" si="890"/>
        <v>East</v>
      </c>
      <c r="K9483" s="11" t="str">
        <f t="shared" si="891"/>
        <v>2010s</v>
      </c>
      <c r="L9483" s="11" t="str">
        <f t="shared" si="892"/>
        <v>Cereal</v>
      </c>
      <c r="M9483" s="18">
        <f t="shared" si="893"/>
        <v>2.4275807969877626E-2</v>
      </c>
    </row>
    <row r="9484" spans="1:13">
      <c r="A9484" s="4">
        <v>2015</v>
      </c>
      <c r="B9484" s="5" t="s">
        <v>329</v>
      </c>
      <c r="C9484" s="5" t="s">
        <v>338</v>
      </c>
      <c r="D9484" s="5" t="s">
        <v>16</v>
      </c>
      <c r="E9484" s="5">
        <v>55780</v>
      </c>
      <c r="F9484" s="6">
        <v>5017.75</v>
      </c>
      <c r="H9484" s="15" t="str">
        <f t="shared" si="888"/>
        <v>High</v>
      </c>
      <c r="I9484" s="11" t="str">
        <f t="shared" si="889"/>
        <v>Large</v>
      </c>
      <c r="J9484" s="11" t="str">
        <f t="shared" si="890"/>
        <v>East</v>
      </c>
      <c r="K9484" s="11" t="str">
        <f t="shared" si="891"/>
        <v>2010s</v>
      </c>
      <c r="L9484" s="11" t="str">
        <f t="shared" si="892"/>
        <v>Cereal</v>
      </c>
      <c r="M9484" s="18">
        <f t="shared" si="893"/>
        <v>8.9956077447113661E-2</v>
      </c>
    </row>
    <row r="9485" spans="1:13">
      <c r="A9485" s="4">
        <v>2015</v>
      </c>
      <c r="B9485" s="5" t="s">
        <v>329</v>
      </c>
      <c r="C9485" s="5" t="s">
        <v>338</v>
      </c>
      <c r="D9485" s="5" t="s">
        <v>17</v>
      </c>
      <c r="E9485" s="5">
        <v>6440</v>
      </c>
      <c r="F9485" s="6">
        <v>807.45</v>
      </c>
      <c r="H9485" s="15" t="str">
        <f t="shared" si="888"/>
        <v>Low</v>
      </c>
      <c r="I9485" s="11" t="str">
        <f t="shared" si="889"/>
        <v>Large</v>
      </c>
      <c r="J9485" s="11" t="str">
        <f t="shared" si="890"/>
        <v>East</v>
      </c>
      <c r="K9485" s="11" t="str">
        <f t="shared" si="891"/>
        <v>2010s</v>
      </c>
      <c r="L9485" s="11" t="str">
        <f t="shared" si="892"/>
        <v>Pulse</v>
      </c>
      <c r="M9485" s="18">
        <f t="shared" si="893"/>
        <v>0.12538043478260871</v>
      </c>
    </row>
    <row r="9486" spans="1:13">
      <c r="A9486" s="4">
        <v>2016</v>
      </c>
      <c r="B9486" s="5" t="s">
        <v>329</v>
      </c>
      <c r="C9486" s="5" t="s">
        <v>338</v>
      </c>
      <c r="D9486" s="5" t="s">
        <v>15</v>
      </c>
      <c r="E9486" s="5">
        <v>127540</v>
      </c>
      <c r="F9486" s="6">
        <v>3119.4</v>
      </c>
      <c r="H9486" s="15" t="str">
        <f t="shared" si="888"/>
        <v>High</v>
      </c>
      <c r="I9486" s="11" t="str">
        <f t="shared" si="889"/>
        <v>Large</v>
      </c>
      <c r="J9486" s="11" t="str">
        <f t="shared" si="890"/>
        <v>East</v>
      </c>
      <c r="K9486" s="11" t="str">
        <f t="shared" si="891"/>
        <v>2010s</v>
      </c>
      <c r="L9486" s="11" t="str">
        <f t="shared" si="892"/>
        <v>Cereal</v>
      </c>
      <c r="M9486" s="18">
        <f t="shared" si="893"/>
        <v>2.4458209189273952E-2</v>
      </c>
    </row>
    <row r="9487" spans="1:13">
      <c r="A9487" s="4">
        <v>2016</v>
      </c>
      <c r="B9487" s="5" t="s">
        <v>329</v>
      </c>
      <c r="C9487" s="5" t="s">
        <v>338</v>
      </c>
      <c r="D9487" s="5" t="s">
        <v>16</v>
      </c>
      <c r="E9487" s="5">
        <v>51070</v>
      </c>
      <c r="F9487" s="6">
        <v>3375.29</v>
      </c>
      <c r="H9487" s="15" t="str">
        <f t="shared" si="888"/>
        <v>High</v>
      </c>
      <c r="I9487" s="11" t="str">
        <f t="shared" si="889"/>
        <v>Large</v>
      </c>
      <c r="J9487" s="11" t="str">
        <f t="shared" si="890"/>
        <v>East</v>
      </c>
      <c r="K9487" s="11" t="str">
        <f t="shared" si="891"/>
        <v>2010s</v>
      </c>
      <c r="L9487" s="11" t="str">
        <f t="shared" si="892"/>
        <v>Cereal</v>
      </c>
      <c r="M9487" s="18">
        <f t="shared" si="893"/>
        <v>6.6091443117289997E-2</v>
      </c>
    </row>
    <row r="9488" spans="1:13">
      <c r="A9488" s="4">
        <v>2016</v>
      </c>
      <c r="B9488" s="5" t="s">
        <v>329</v>
      </c>
      <c r="C9488" s="5" t="s">
        <v>338</v>
      </c>
      <c r="D9488" s="5" t="s">
        <v>17</v>
      </c>
      <c r="E9488" s="5">
        <v>5540</v>
      </c>
      <c r="F9488" s="6">
        <v>1143.53</v>
      </c>
      <c r="H9488" s="15" t="str">
        <f t="shared" si="888"/>
        <v>Medium</v>
      </c>
      <c r="I9488" s="11" t="str">
        <f t="shared" si="889"/>
        <v>Large</v>
      </c>
      <c r="J9488" s="11" t="str">
        <f t="shared" si="890"/>
        <v>East</v>
      </c>
      <c r="K9488" s="11" t="str">
        <f t="shared" si="891"/>
        <v>2010s</v>
      </c>
      <c r="L9488" s="11" t="str">
        <f t="shared" si="892"/>
        <v>Pulse</v>
      </c>
      <c r="M9488" s="18">
        <f t="shared" si="893"/>
        <v>0.206413357400722</v>
      </c>
    </row>
    <row r="9489" spans="1:13">
      <c r="A9489" s="4">
        <v>2017</v>
      </c>
      <c r="B9489" s="5" t="s">
        <v>329</v>
      </c>
      <c r="C9489" s="5" t="s">
        <v>338</v>
      </c>
      <c r="D9489" s="5" t="s">
        <v>15</v>
      </c>
      <c r="E9489" s="5">
        <v>125450</v>
      </c>
      <c r="F9489" s="6">
        <v>3520.68</v>
      </c>
      <c r="H9489" s="15" t="str">
        <f t="shared" si="888"/>
        <v>High</v>
      </c>
      <c r="I9489" s="11" t="str">
        <f t="shared" si="889"/>
        <v>Large</v>
      </c>
      <c r="J9489" s="11" t="str">
        <f t="shared" si="890"/>
        <v>East</v>
      </c>
      <c r="K9489" s="11" t="str">
        <f t="shared" si="891"/>
        <v>2010s</v>
      </c>
      <c r="L9489" s="11" t="str">
        <f t="shared" si="892"/>
        <v>Cereal</v>
      </c>
      <c r="M9489" s="18">
        <f t="shared" si="893"/>
        <v>2.8064408130729374E-2</v>
      </c>
    </row>
    <row r="9490" spans="1:13">
      <c r="A9490" s="4">
        <v>2017</v>
      </c>
      <c r="B9490" s="5" t="s">
        <v>329</v>
      </c>
      <c r="C9490" s="5" t="s">
        <v>338</v>
      </c>
      <c r="D9490" s="5" t="s">
        <v>16</v>
      </c>
      <c r="E9490" s="5">
        <v>49040</v>
      </c>
      <c r="F9490" s="6">
        <v>4457.08</v>
      </c>
      <c r="H9490" s="15" t="str">
        <f t="shared" si="888"/>
        <v>High</v>
      </c>
      <c r="I9490" s="11" t="str">
        <f t="shared" si="889"/>
        <v>Large</v>
      </c>
      <c r="J9490" s="11" t="str">
        <f t="shared" si="890"/>
        <v>East</v>
      </c>
      <c r="K9490" s="11" t="str">
        <f t="shared" si="891"/>
        <v>2010s</v>
      </c>
      <c r="L9490" s="11" t="str">
        <f t="shared" si="892"/>
        <v>Cereal</v>
      </c>
      <c r="M9490" s="18">
        <f t="shared" si="893"/>
        <v>9.0886623164763453E-2</v>
      </c>
    </row>
    <row r="9491" spans="1:13">
      <c r="A9491" s="4">
        <v>2017</v>
      </c>
      <c r="B9491" s="5" t="s">
        <v>329</v>
      </c>
      <c r="C9491" s="5" t="s">
        <v>338</v>
      </c>
      <c r="D9491" s="5" t="s">
        <v>17</v>
      </c>
      <c r="E9491" s="5">
        <v>5150</v>
      </c>
      <c r="F9491" s="6">
        <v>739.43</v>
      </c>
      <c r="H9491" s="15" t="str">
        <f t="shared" si="888"/>
        <v>Low</v>
      </c>
      <c r="I9491" s="11" t="str">
        <f t="shared" si="889"/>
        <v>Large</v>
      </c>
      <c r="J9491" s="11" t="str">
        <f t="shared" si="890"/>
        <v>East</v>
      </c>
      <c r="K9491" s="11" t="str">
        <f t="shared" si="891"/>
        <v>2010s</v>
      </c>
      <c r="L9491" s="11" t="str">
        <f t="shared" si="892"/>
        <v>Pulse</v>
      </c>
      <c r="M9491" s="18">
        <f t="shared" si="893"/>
        <v>0.14357864077669902</v>
      </c>
    </row>
    <row r="9492" spans="1:13">
      <c r="A9492" s="4">
        <v>2008</v>
      </c>
      <c r="B9492" s="5" t="s">
        <v>339</v>
      </c>
      <c r="C9492" s="5" t="s">
        <v>340</v>
      </c>
      <c r="D9492" s="5" t="s">
        <v>15</v>
      </c>
      <c r="E9492" s="5">
        <v>262780</v>
      </c>
      <c r="F9492" s="6">
        <v>2035.5</v>
      </c>
      <c r="H9492" s="15" t="str">
        <f t="shared" si="888"/>
        <v>Medium</v>
      </c>
      <c r="I9492" s="11" t="str">
        <f t="shared" si="889"/>
        <v>Large</v>
      </c>
      <c r="J9492" s="11" t="str">
        <f t="shared" si="890"/>
        <v>East</v>
      </c>
      <c r="K9492" s="11" t="str">
        <f t="shared" si="891"/>
        <v>2000s</v>
      </c>
      <c r="L9492" s="11" t="str">
        <f t="shared" si="892"/>
        <v>Cereal</v>
      </c>
      <c r="M9492" s="18">
        <f t="shared" si="893"/>
        <v>7.7460232894436412E-3</v>
      </c>
    </row>
    <row r="9493" spans="1:13">
      <c r="A9493" s="4">
        <v>2008</v>
      </c>
      <c r="B9493" s="5" t="s">
        <v>339</v>
      </c>
      <c r="C9493" s="5" t="s">
        <v>340</v>
      </c>
      <c r="D9493" s="5" t="s">
        <v>16</v>
      </c>
      <c r="E9493" s="5">
        <v>21710</v>
      </c>
      <c r="F9493" s="6">
        <v>1387.84</v>
      </c>
      <c r="H9493" s="15" t="str">
        <f t="shared" si="888"/>
        <v>Medium</v>
      </c>
      <c r="I9493" s="11" t="str">
        <f t="shared" si="889"/>
        <v>Large</v>
      </c>
      <c r="J9493" s="11" t="str">
        <f t="shared" si="890"/>
        <v>East</v>
      </c>
      <c r="K9493" s="11" t="str">
        <f t="shared" si="891"/>
        <v>2000s</v>
      </c>
      <c r="L9493" s="11" t="str">
        <f t="shared" si="892"/>
        <v>Cereal</v>
      </c>
      <c r="M9493" s="18">
        <f t="shared" si="893"/>
        <v>6.3926301243666508E-2</v>
      </c>
    </row>
    <row r="9494" spans="1:13">
      <c r="A9494" s="4">
        <v>2008</v>
      </c>
      <c r="B9494" s="5" t="s">
        <v>339</v>
      </c>
      <c r="C9494" s="5" t="s">
        <v>340</v>
      </c>
      <c r="D9494" s="5" t="s">
        <v>17</v>
      </c>
      <c r="E9494" s="5">
        <v>4490</v>
      </c>
      <c r="F9494" s="6">
        <v>630.29</v>
      </c>
      <c r="H9494" s="15" t="str">
        <f t="shared" si="888"/>
        <v>Low</v>
      </c>
      <c r="I9494" s="11" t="str">
        <f t="shared" si="889"/>
        <v>Medium</v>
      </c>
      <c r="J9494" s="11" t="str">
        <f t="shared" si="890"/>
        <v>East</v>
      </c>
      <c r="K9494" s="11" t="str">
        <f t="shared" si="891"/>
        <v>2000s</v>
      </c>
      <c r="L9494" s="11" t="str">
        <f t="shared" si="892"/>
        <v>Pulse</v>
      </c>
      <c r="M9494" s="18">
        <f t="shared" si="893"/>
        <v>0.14037639198218263</v>
      </c>
    </row>
    <row r="9495" spans="1:13">
      <c r="A9495" s="4">
        <v>2009</v>
      </c>
      <c r="B9495" s="5" t="s">
        <v>339</v>
      </c>
      <c r="C9495" s="5" t="s">
        <v>340</v>
      </c>
      <c r="D9495" s="5" t="s">
        <v>15</v>
      </c>
      <c r="E9495" s="5">
        <v>214250</v>
      </c>
      <c r="F9495" s="6">
        <v>993.14</v>
      </c>
      <c r="H9495" s="15" t="str">
        <f t="shared" si="888"/>
        <v>Low</v>
      </c>
      <c r="I9495" s="11" t="str">
        <f t="shared" si="889"/>
        <v>Large</v>
      </c>
      <c r="J9495" s="11" t="str">
        <f t="shared" si="890"/>
        <v>East</v>
      </c>
      <c r="K9495" s="11" t="str">
        <f t="shared" si="891"/>
        <v>2000s</v>
      </c>
      <c r="L9495" s="11" t="str">
        <f t="shared" si="892"/>
        <v>Cereal</v>
      </c>
      <c r="M9495" s="18">
        <f t="shared" si="893"/>
        <v>4.635425904317386E-3</v>
      </c>
    </row>
    <row r="9496" spans="1:13">
      <c r="A9496" s="4">
        <v>2009</v>
      </c>
      <c r="B9496" s="5" t="s">
        <v>339</v>
      </c>
      <c r="C9496" s="5" t="s">
        <v>340</v>
      </c>
      <c r="D9496" s="5" t="s">
        <v>16</v>
      </c>
      <c r="E9496" s="5">
        <v>19620</v>
      </c>
      <c r="F9496" s="6">
        <v>1201.33</v>
      </c>
      <c r="H9496" s="15" t="str">
        <f t="shared" si="888"/>
        <v>Medium</v>
      </c>
      <c r="I9496" s="11" t="str">
        <f t="shared" si="889"/>
        <v>Large</v>
      </c>
      <c r="J9496" s="11" t="str">
        <f t="shared" si="890"/>
        <v>East</v>
      </c>
      <c r="K9496" s="11" t="str">
        <f t="shared" si="891"/>
        <v>2000s</v>
      </c>
      <c r="L9496" s="11" t="str">
        <f t="shared" si="892"/>
        <v>Cereal</v>
      </c>
      <c r="M9496" s="18">
        <f t="shared" si="893"/>
        <v>6.1229867482161054E-2</v>
      </c>
    </row>
    <row r="9497" spans="1:13">
      <c r="A9497" s="4">
        <v>2009</v>
      </c>
      <c r="B9497" s="5" t="s">
        <v>339</v>
      </c>
      <c r="C9497" s="5" t="s">
        <v>340</v>
      </c>
      <c r="D9497" s="5" t="s">
        <v>17</v>
      </c>
      <c r="E9497" s="5">
        <v>5240</v>
      </c>
      <c r="F9497" s="6">
        <v>706.11</v>
      </c>
      <c r="H9497" s="15" t="str">
        <f t="shared" si="888"/>
        <v>Low</v>
      </c>
      <c r="I9497" s="11" t="str">
        <f t="shared" si="889"/>
        <v>Large</v>
      </c>
      <c r="J9497" s="11" t="str">
        <f t="shared" si="890"/>
        <v>East</v>
      </c>
      <c r="K9497" s="11" t="str">
        <f t="shared" si="891"/>
        <v>2000s</v>
      </c>
      <c r="L9497" s="11" t="str">
        <f t="shared" si="892"/>
        <v>Pulse</v>
      </c>
      <c r="M9497" s="18">
        <f t="shared" si="893"/>
        <v>0.13475381679389314</v>
      </c>
    </row>
    <row r="9498" spans="1:13">
      <c r="A9498" s="4">
        <v>2010</v>
      </c>
      <c r="B9498" s="5" t="s">
        <v>339</v>
      </c>
      <c r="C9498" s="5" t="s">
        <v>340</v>
      </c>
      <c r="D9498" s="5" t="s">
        <v>15</v>
      </c>
      <c r="E9498" s="5">
        <v>194390</v>
      </c>
      <c r="F9498" s="6">
        <v>1252.48</v>
      </c>
      <c r="H9498" s="15" t="str">
        <f t="shared" si="888"/>
        <v>Medium</v>
      </c>
      <c r="I9498" s="11" t="str">
        <f t="shared" si="889"/>
        <v>Large</v>
      </c>
      <c r="J9498" s="11" t="str">
        <f t="shared" si="890"/>
        <v>East</v>
      </c>
      <c r="K9498" s="11" t="str">
        <f t="shared" si="891"/>
        <v>2010s</v>
      </c>
      <c r="L9498" s="11" t="str">
        <f t="shared" si="892"/>
        <v>Cereal</v>
      </c>
      <c r="M9498" s="18">
        <f t="shared" si="893"/>
        <v>6.4431297906270895E-3</v>
      </c>
    </row>
    <row r="9499" spans="1:13">
      <c r="A9499" s="4">
        <v>2010</v>
      </c>
      <c r="B9499" s="5" t="s">
        <v>339</v>
      </c>
      <c r="C9499" s="5" t="s">
        <v>340</v>
      </c>
      <c r="D9499" s="5" t="s">
        <v>16</v>
      </c>
      <c r="E9499" s="5">
        <v>15330</v>
      </c>
      <c r="F9499" s="6">
        <v>1406.39</v>
      </c>
      <c r="H9499" s="15" t="str">
        <f t="shared" si="888"/>
        <v>Medium</v>
      </c>
      <c r="I9499" s="11" t="str">
        <f t="shared" si="889"/>
        <v>Large</v>
      </c>
      <c r="J9499" s="11" t="str">
        <f t="shared" si="890"/>
        <v>East</v>
      </c>
      <c r="K9499" s="11" t="str">
        <f t="shared" si="891"/>
        <v>2010s</v>
      </c>
      <c r="L9499" s="11" t="str">
        <f t="shared" si="892"/>
        <v>Cereal</v>
      </c>
      <c r="M9499" s="18">
        <f t="shared" si="893"/>
        <v>9.1741030658838887E-2</v>
      </c>
    </row>
    <row r="9500" spans="1:13">
      <c r="A9500" s="4">
        <v>2010</v>
      </c>
      <c r="B9500" s="5" t="s">
        <v>339</v>
      </c>
      <c r="C9500" s="5" t="s">
        <v>340</v>
      </c>
      <c r="D9500" s="5" t="s">
        <v>17</v>
      </c>
      <c r="E9500" s="5">
        <v>4990</v>
      </c>
      <c r="F9500" s="6">
        <v>765.53</v>
      </c>
      <c r="H9500" s="15" t="str">
        <f t="shared" si="888"/>
        <v>Low</v>
      </c>
      <c r="I9500" s="11" t="str">
        <f t="shared" si="889"/>
        <v>Medium</v>
      </c>
      <c r="J9500" s="11" t="str">
        <f t="shared" si="890"/>
        <v>East</v>
      </c>
      <c r="K9500" s="11" t="str">
        <f t="shared" si="891"/>
        <v>2010s</v>
      </c>
      <c r="L9500" s="11" t="str">
        <f t="shared" si="892"/>
        <v>Pulse</v>
      </c>
      <c r="M9500" s="18">
        <f t="shared" si="893"/>
        <v>0.1534128256513026</v>
      </c>
    </row>
    <row r="9501" spans="1:13">
      <c r="A9501" s="4">
        <v>2011</v>
      </c>
      <c r="B9501" s="5" t="s">
        <v>339</v>
      </c>
      <c r="C9501" s="5" t="s">
        <v>340</v>
      </c>
      <c r="D9501" s="5" t="s">
        <v>15</v>
      </c>
      <c r="E9501" s="5">
        <v>201410</v>
      </c>
      <c r="F9501" s="6">
        <v>2137.5300000000002</v>
      </c>
      <c r="H9501" s="15" t="str">
        <f t="shared" si="888"/>
        <v>Medium</v>
      </c>
      <c r="I9501" s="11" t="str">
        <f t="shared" si="889"/>
        <v>Large</v>
      </c>
      <c r="J9501" s="11" t="str">
        <f t="shared" si="890"/>
        <v>East</v>
      </c>
      <c r="K9501" s="11" t="str">
        <f t="shared" si="891"/>
        <v>2010s</v>
      </c>
      <c r="L9501" s="11" t="str">
        <f t="shared" si="892"/>
        <v>Cereal</v>
      </c>
      <c r="M9501" s="18">
        <f t="shared" si="893"/>
        <v>1.0612829551660792E-2</v>
      </c>
    </row>
    <row r="9502" spans="1:13">
      <c r="A9502" s="4">
        <v>2011</v>
      </c>
      <c r="B9502" s="5" t="s">
        <v>339</v>
      </c>
      <c r="C9502" s="5" t="s">
        <v>340</v>
      </c>
      <c r="D9502" s="5" t="s">
        <v>16</v>
      </c>
      <c r="E9502" s="5">
        <v>18010</v>
      </c>
      <c r="F9502" s="6">
        <v>1731.82</v>
      </c>
      <c r="H9502" s="15" t="str">
        <f t="shared" si="888"/>
        <v>Medium</v>
      </c>
      <c r="I9502" s="11" t="str">
        <f t="shared" si="889"/>
        <v>Large</v>
      </c>
      <c r="J9502" s="11" t="str">
        <f t="shared" si="890"/>
        <v>East</v>
      </c>
      <c r="K9502" s="11" t="str">
        <f t="shared" si="891"/>
        <v>2010s</v>
      </c>
      <c r="L9502" s="11" t="str">
        <f t="shared" si="892"/>
        <v>Cereal</v>
      </c>
      <c r="M9502" s="18">
        <f t="shared" si="893"/>
        <v>9.6158800666296493E-2</v>
      </c>
    </row>
    <row r="9503" spans="1:13">
      <c r="A9503" s="4">
        <v>2011</v>
      </c>
      <c r="B9503" s="5" t="s">
        <v>339</v>
      </c>
      <c r="C9503" s="5" t="s">
        <v>340</v>
      </c>
      <c r="D9503" s="5" t="s">
        <v>17</v>
      </c>
      <c r="E9503" s="5">
        <v>3010</v>
      </c>
      <c r="F9503" s="6">
        <v>817.28</v>
      </c>
      <c r="H9503" s="15" t="str">
        <f t="shared" si="888"/>
        <v>Low</v>
      </c>
      <c r="I9503" s="11" t="str">
        <f t="shared" si="889"/>
        <v>Medium</v>
      </c>
      <c r="J9503" s="11" t="str">
        <f t="shared" si="890"/>
        <v>East</v>
      </c>
      <c r="K9503" s="11" t="str">
        <f t="shared" si="891"/>
        <v>2010s</v>
      </c>
      <c r="L9503" s="11" t="str">
        <f t="shared" si="892"/>
        <v>Pulse</v>
      </c>
      <c r="M9503" s="18">
        <f t="shared" si="893"/>
        <v>0.27152159468438536</v>
      </c>
    </row>
    <row r="9504" spans="1:13">
      <c r="A9504" s="4">
        <v>2012</v>
      </c>
      <c r="B9504" s="5" t="s">
        <v>339</v>
      </c>
      <c r="C9504" s="5" t="s">
        <v>340</v>
      </c>
      <c r="D9504" s="5" t="s">
        <v>15</v>
      </c>
      <c r="E9504" s="5">
        <v>228540</v>
      </c>
      <c r="F9504" s="6">
        <v>1938.39</v>
      </c>
      <c r="H9504" s="15" t="str">
        <f t="shared" si="888"/>
        <v>Medium</v>
      </c>
      <c r="I9504" s="11" t="str">
        <f t="shared" si="889"/>
        <v>Large</v>
      </c>
      <c r="J9504" s="11" t="str">
        <f t="shared" si="890"/>
        <v>East</v>
      </c>
      <c r="K9504" s="11" t="str">
        <f t="shared" si="891"/>
        <v>2010s</v>
      </c>
      <c r="L9504" s="11" t="str">
        <f t="shared" si="892"/>
        <v>Cereal</v>
      </c>
      <c r="M9504" s="18">
        <f t="shared" si="893"/>
        <v>8.4816224730900509E-3</v>
      </c>
    </row>
    <row r="9505" spans="1:13">
      <c r="A9505" s="4">
        <v>2012</v>
      </c>
      <c r="B9505" s="5" t="s">
        <v>339</v>
      </c>
      <c r="C9505" s="5" t="s">
        <v>340</v>
      </c>
      <c r="D9505" s="5" t="s">
        <v>16</v>
      </c>
      <c r="E9505" s="5">
        <v>24610</v>
      </c>
      <c r="F9505" s="6">
        <v>1529.05</v>
      </c>
      <c r="H9505" s="15" t="str">
        <f t="shared" si="888"/>
        <v>Medium</v>
      </c>
      <c r="I9505" s="11" t="str">
        <f t="shared" si="889"/>
        <v>Large</v>
      </c>
      <c r="J9505" s="11" t="str">
        <f t="shared" si="890"/>
        <v>East</v>
      </c>
      <c r="K9505" s="11" t="str">
        <f t="shared" si="891"/>
        <v>2010s</v>
      </c>
      <c r="L9505" s="11" t="str">
        <f t="shared" si="892"/>
        <v>Cereal</v>
      </c>
      <c r="M9505" s="18">
        <f t="shared" si="893"/>
        <v>6.2131247460381955E-2</v>
      </c>
    </row>
    <row r="9506" spans="1:13">
      <c r="A9506" s="4">
        <v>2012</v>
      </c>
      <c r="B9506" s="5" t="s">
        <v>339</v>
      </c>
      <c r="C9506" s="5" t="s">
        <v>340</v>
      </c>
      <c r="D9506" s="5" t="s">
        <v>17</v>
      </c>
      <c r="E9506" s="5">
        <v>12310</v>
      </c>
      <c r="F9506" s="6">
        <v>935.01</v>
      </c>
      <c r="H9506" s="15" t="str">
        <f t="shared" si="888"/>
        <v>Low</v>
      </c>
      <c r="I9506" s="11" t="str">
        <f t="shared" si="889"/>
        <v>Large</v>
      </c>
      <c r="J9506" s="11" t="str">
        <f t="shared" si="890"/>
        <v>East</v>
      </c>
      <c r="K9506" s="11" t="str">
        <f t="shared" si="891"/>
        <v>2010s</v>
      </c>
      <c r="L9506" s="11" t="str">
        <f t="shared" si="892"/>
        <v>Pulse</v>
      </c>
      <c r="M9506" s="18">
        <f t="shared" si="893"/>
        <v>7.5955320877335503E-2</v>
      </c>
    </row>
    <row r="9507" spans="1:13">
      <c r="A9507" s="4">
        <v>2013</v>
      </c>
      <c r="B9507" s="5" t="s">
        <v>339</v>
      </c>
      <c r="C9507" s="5" t="s">
        <v>340</v>
      </c>
      <c r="D9507" s="5" t="s">
        <v>15</v>
      </c>
      <c r="E9507" s="5">
        <v>215710</v>
      </c>
      <c r="F9507" s="6">
        <v>1802.84</v>
      </c>
      <c r="H9507" s="15" t="str">
        <f t="shared" si="888"/>
        <v>Medium</v>
      </c>
      <c r="I9507" s="11" t="str">
        <f t="shared" si="889"/>
        <v>Large</v>
      </c>
      <c r="J9507" s="11" t="str">
        <f t="shared" si="890"/>
        <v>East</v>
      </c>
      <c r="K9507" s="11" t="str">
        <f t="shared" si="891"/>
        <v>2010s</v>
      </c>
      <c r="L9507" s="11" t="str">
        <f t="shared" si="892"/>
        <v>Cereal</v>
      </c>
      <c r="M9507" s="18">
        <f t="shared" si="893"/>
        <v>8.3577024709100174E-3</v>
      </c>
    </row>
    <row r="9508" spans="1:13">
      <c r="A9508" s="4">
        <v>2013</v>
      </c>
      <c r="B9508" s="5" t="s">
        <v>339</v>
      </c>
      <c r="C9508" s="5" t="s">
        <v>340</v>
      </c>
      <c r="D9508" s="5" t="s">
        <v>16</v>
      </c>
      <c r="E9508" s="5">
        <v>23430</v>
      </c>
      <c r="F9508" s="6">
        <v>2029.02</v>
      </c>
      <c r="H9508" s="15" t="str">
        <f t="shared" si="888"/>
        <v>Medium</v>
      </c>
      <c r="I9508" s="11" t="str">
        <f t="shared" si="889"/>
        <v>Large</v>
      </c>
      <c r="J9508" s="11" t="str">
        <f t="shared" si="890"/>
        <v>East</v>
      </c>
      <c r="K9508" s="11" t="str">
        <f t="shared" si="891"/>
        <v>2010s</v>
      </c>
      <c r="L9508" s="11" t="str">
        <f t="shared" si="892"/>
        <v>Cereal</v>
      </c>
      <c r="M9508" s="18">
        <f t="shared" si="893"/>
        <v>8.6599231754161329E-2</v>
      </c>
    </row>
    <row r="9509" spans="1:13">
      <c r="A9509" s="4">
        <v>2013</v>
      </c>
      <c r="B9509" s="5" t="s">
        <v>339</v>
      </c>
      <c r="C9509" s="5" t="s">
        <v>340</v>
      </c>
      <c r="D9509" s="5" t="s">
        <v>17</v>
      </c>
      <c r="E9509" s="5">
        <v>10950</v>
      </c>
      <c r="F9509" s="6">
        <v>935.16</v>
      </c>
      <c r="H9509" s="15" t="str">
        <f t="shared" si="888"/>
        <v>Low</v>
      </c>
      <c r="I9509" s="11" t="str">
        <f t="shared" si="889"/>
        <v>Large</v>
      </c>
      <c r="J9509" s="11" t="str">
        <f t="shared" si="890"/>
        <v>East</v>
      </c>
      <c r="K9509" s="11" t="str">
        <f t="shared" si="891"/>
        <v>2010s</v>
      </c>
      <c r="L9509" s="11" t="str">
        <f t="shared" si="892"/>
        <v>Pulse</v>
      </c>
      <c r="M9509" s="18">
        <f t="shared" si="893"/>
        <v>8.5402739726027396E-2</v>
      </c>
    </row>
    <row r="9510" spans="1:13">
      <c r="A9510" s="4">
        <v>2014</v>
      </c>
      <c r="B9510" s="5" t="s">
        <v>339</v>
      </c>
      <c r="C9510" s="5" t="s">
        <v>340</v>
      </c>
      <c r="D9510" s="5" t="s">
        <v>15</v>
      </c>
      <c r="E9510" s="5">
        <v>234670</v>
      </c>
      <c r="F9510" s="6">
        <v>1927</v>
      </c>
      <c r="H9510" s="15" t="str">
        <f t="shared" si="888"/>
        <v>Medium</v>
      </c>
      <c r="I9510" s="11" t="str">
        <f t="shared" si="889"/>
        <v>Large</v>
      </c>
      <c r="J9510" s="11" t="str">
        <f t="shared" si="890"/>
        <v>East</v>
      </c>
      <c r="K9510" s="11" t="str">
        <f t="shared" si="891"/>
        <v>2010s</v>
      </c>
      <c r="L9510" s="11" t="str">
        <f t="shared" si="892"/>
        <v>Cereal</v>
      </c>
      <c r="M9510" s="18">
        <f t="shared" si="893"/>
        <v>8.2115310862061613E-3</v>
      </c>
    </row>
    <row r="9511" spans="1:13">
      <c r="A9511" s="4">
        <v>2014</v>
      </c>
      <c r="B9511" s="5" t="s">
        <v>339</v>
      </c>
      <c r="C9511" s="5" t="s">
        <v>340</v>
      </c>
      <c r="D9511" s="5" t="s">
        <v>16</v>
      </c>
      <c r="E9511" s="5">
        <v>24880</v>
      </c>
      <c r="F9511" s="6">
        <v>1559.49</v>
      </c>
      <c r="H9511" s="15" t="str">
        <f t="shared" si="888"/>
        <v>Medium</v>
      </c>
      <c r="I9511" s="11" t="str">
        <f t="shared" si="889"/>
        <v>Large</v>
      </c>
      <c r="J9511" s="11" t="str">
        <f t="shared" si="890"/>
        <v>East</v>
      </c>
      <c r="K9511" s="11" t="str">
        <f t="shared" si="891"/>
        <v>2010s</v>
      </c>
      <c r="L9511" s="11" t="str">
        <f t="shared" si="892"/>
        <v>Cereal</v>
      </c>
      <c r="M9511" s="18">
        <f t="shared" si="893"/>
        <v>6.2680466237942128E-2</v>
      </c>
    </row>
    <row r="9512" spans="1:13">
      <c r="A9512" s="4">
        <v>2014</v>
      </c>
      <c r="B9512" s="5" t="s">
        <v>339</v>
      </c>
      <c r="C9512" s="5" t="s">
        <v>340</v>
      </c>
      <c r="D9512" s="5" t="s">
        <v>17</v>
      </c>
      <c r="E9512" s="5">
        <v>9180</v>
      </c>
      <c r="F9512" s="6">
        <v>674.29</v>
      </c>
      <c r="H9512" s="15" t="str">
        <f t="shared" si="888"/>
        <v>Low</v>
      </c>
      <c r="I9512" s="11" t="str">
        <f t="shared" si="889"/>
        <v>Large</v>
      </c>
      <c r="J9512" s="11" t="str">
        <f t="shared" si="890"/>
        <v>East</v>
      </c>
      <c r="K9512" s="11" t="str">
        <f t="shared" si="891"/>
        <v>2010s</v>
      </c>
      <c r="L9512" s="11" t="str">
        <f t="shared" si="892"/>
        <v>Pulse</v>
      </c>
      <c r="M9512" s="18">
        <f t="shared" si="893"/>
        <v>7.3452069716775592E-2</v>
      </c>
    </row>
    <row r="9513" spans="1:13">
      <c r="A9513" s="4">
        <v>2015</v>
      </c>
      <c r="B9513" s="5" t="s">
        <v>339</v>
      </c>
      <c r="C9513" s="5" t="s">
        <v>340</v>
      </c>
      <c r="D9513" s="5" t="s">
        <v>15</v>
      </c>
      <c r="E9513" s="5">
        <v>244190</v>
      </c>
      <c r="F9513" s="6">
        <v>1020.93</v>
      </c>
      <c r="H9513" s="15" t="str">
        <f t="shared" si="888"/>
        <v>Medium</v>
      </c>
      <c r="I9513" s="11" t="str">
        <f t="shared" si="889"/>
        <v>Large</v>
      </c>
      <c r="J9513" s="11" t="str">
        <f t="shared" si="890"/>
        <v>East</v>
      </c>
      <c r="K9513" s="11" t="str">
        <f t="shared" si="891"/>
        <v>2010s</v>
      </c>
      <c r="L9513" s="11" t="str">
        <f t="shared" si="892"/>
        <v>Cereal</v>
      </c>
      <c r="M9513" s="18">
        <f t="shared" si="893"/>
        <v>4.1808837380728119E-3</v>
      </c>
    </row>
    <row r="9514" spans="1:13">
      <c r="A9514" s="4">
        <v>2015</v>
      </c>
      <c r="B9514" s="5" t="s">
        <v>339</v>
      </c>
      <c r="C9514" s="5" t="s">
        <v>340</v>
      </c>
      <c r="D9514" s="5" t="s">
        <v>16</v>
      </c>
      <c r="E9514" s="5">
        <v>21960</v>
      </c>
      <c r="F9514" s="6">
        <v>1254.55</v>
      </c>
      <c r="H9514" s="15" t="str">
        <f t="shared" si="888"/>
        <v>Medium</v>
      </c>
      <c r="I9514" s="11" t="str">
        <f t="shared" si="889"/>
        <v>Large</v>
      </c>
      <c r="J9514" s="11" t="str">
        <f t="shared" si="890"/>
        <v>East</v>
      </c>
      <c r="K9514" s="11" t="str">
        <f t="shared" si="891"/>
        <v>2010s</v>
      </c>
      <c r="L9514" s="11" t="str">
        <f t="shared" si="892"/>
        <v>Cereal</v>
      </c>
      <c r="M9514" s="18">
        <f t="shared" si="893"/>
        <v>5.7128870673952642E-2</v>
      </c>
    </row>
    <row r="9515" spans="1:13">
      <c r="A9515" s="4">
        <v>2015</v>
      </c>
      <c r="B9515" s="5" t="s">
        <v>339</v>
      </c>
      <c r="C9515" s="5" t="s">
        <v>340</v>
      </c>
      <c r="D9515" s="5" t="s">
        <v>17</v>
      </c>
      <c r="E9515" s="5">
        <v>11060</v>
      </c>
      <c r="F9515" s="6">
        <v>883.36</v>
      </c>
      <c r="H9515" s="15" t="str">
        <f t="shared" si="888"/>
        <v>Low</v>
      </c>
      <c r="I9515" s="11" t="str">
        <f t="shared" si="889"/>
        <v>Large</v>
      </c>
      <c r="J9515" s="11" t="str">
        <f t="shared" si="890"/>
        <v>East</v>
      </c>
      <c r="K9515" s="11" t="str">
        <f t="shared" si="891"/>
        <v>2010s</v>
      </c>
      <c r="L9515" s="11" t="str">
        <f t="shared" si="892"/>
        <v>Pulse</v>
      </c>
      <c r="M9515" s="18">
        <f t="shared" si="893"/>
        <v>7.9869801084990963E-2</v>
      </c>
    </row>
    <row r="9516" spans="1:13">
      <c r="A9516" s="4">
        <v>2016</v>
      </c>
      <c r="B9516" s="5" t="s">
        <v>339</v>
      </c>
      <c r="C9516" s="5" t="s">
        <v>340</v>
      </c>
      <c r="D9516" s="5" t="s">
        <v>15</v>
      </c>
      <c r="E9516" s="5">
        <v>265270</v>
      </c>
      <c r="F9516" s="6">
        <v>2373.3000000000002</v>
      </c>
      <c r="H9516" s="15" t="str">
        <f t="shared" si="888"/>
        <v>Medium</v>
      </c>
      <c r="I9516" s="11" t="str">
        <f t="shared" si="889"/>
        <v>Large</v>
      </c>
      <c r="J9516" s="11" t="str">
        <f t="shared" si="890"/>
        <v>East</v>
      </c>
      <c r="K9516" s="11" t="str">
        <f t="shared" si="891"/>
        <v>2010s</v>
      </c>
      <c r="L9516" s="11" t="str">
        <f t="shared" si="892"/>
        <v>Cereal</v>
      </c>
      <c r="M9516" s="18">
        <f t="shared" si="893"/>
        <v>8.94673351679421E-3</v>
      </c>
    </row>
    <row r="9517" spans="1:13">
      <c r="A9517" s="4">
        <v>2016</v>
      </c>
      <c r="B9517" s="5" t="s">
        <v>339</v>
      </c>
      <c r="C9517" s="5" t="s">
        <v>340</v>
      </c>
      <c r="D9517" s="5" t="s">
        <v>16</v>
      </c>
      <c r="E9517" s="5">
        <v>29330</v>
      </c>
      <c r="F9517" s="6">
        <v>2177.0100000000002</v>
      </c>
      <c r="H9517" s="15" t="str">
        <f t="shared" si="888"/>
        <v>Medium</v>
      </c>
      <c r="I9517" s="11" t="str">
        <f t="shared" si="889"/>
        <v>Large</v>
      </c>
      <c r="J9517" s="11" t="str">
        <f t="shared" si="890"/>
        <v>East</v>
      </c>
      <c r="K9517" s="11" t="str">
        <f t="shared" si="891"/>
        <v>2010s</v>
      </c>
      <c r="L9517" s="11" t="str">
        <f t="shared" si="892"/>
        <v>Cereal</v>
      </c>
      <c r="M9517" s="18">
        <f t="shared" si="893"/>
        <v>7.4224684623252643E-2</v>
      </c>
    </row>
    <row r="9518" spans="1:13">
      <c r="A9518" s="4">
        <v>2016</v>
      </c>
      <c r="B9518" s="5" t="s">
        <v>339</v>
      </c>
      <c r="C9518" s="5" t="s">
        <v>340</v>
      </c>
      <c r="D9518" s="5" t="s">
        <v>17</v>
      </c>
      <c r="E9518" s="5">
        <v>7490</v>
      </c>
      <c r="F9518" s="6">
        <v>824.1</v>
      </c>
      <c r="H9518" s="15" t="str">
        <f t="shared" si="888"/>
        <v>Low</v>
      </c>
      <c r="I9518" s="11" t="str">
        <f t="shared" si="889"/>
        <v>Large</v>
      </c>
      <c r="J9518" s="11" t="str">
        <f t="shared" si="890"/>
        <v>East</v>
      </c>
      <c r="K9518" s="11" t="str">
        <f t="shared" si="891"/>
        <v>2010s</v>
      </c>
      <c r="L9518" s="11" t="str">
        <f t="shared" si="892"/>
        <v>Pulse</v>
      </c>
      <c r="M9518" s="18">
        <f t="shared" si="893"/>
        <v>0.11002670226969292</v>
      </c>
    </row>
    <row r="9519" spans="1:13">
      <c r="A9519" s="4">
        <v>2017</v>
      </c>
      <c r="B9519" s="5" t="s">
        <v>339</v>
      </c>
      <c r="C9519" s="5" t="s">
        <v>340</v>
      </c>
      <c r="D9519" s="5" t="s">
        <v>15</v>
      </c>
      <c r="E9519" s="5">
        <v>351000</v>
      </c>
      <c r="F9519" s="6">
        <v>2069.39</v>
      </c>
      <c r="H9519" s="15" t="str">
        <f t="shared" si="888"/>
        <v>Medium</v>
      </c>
      <c r="I9519" s="11" t="str">
        <f t="shared" si="889"/>
        <v>Large</v>
      </c>
      <c r="J9519" s="11" t="str">
        <f t="shared" si="890"/>
        <v>East</v>
      </c>
      <c r="K9519" s="11" t="str">
        <f t="shared" si="891"/>
        <v>2010s</v>
      </c>
      <c r="L9519" s="11" t="str">
        <f t="shared" si="892"/>
        <v>Cereal</v>
      </c>
      <c r="M9519" s="18">
        <f t="shared" si="893"/>
        <v>5.895698005698005E-3</v>
      </c>
    </row>
    <row r="9520" spans="1:13">
      <c r="A9520" s="4">
        <v>2017</v>
      </c>
      <c r="B9520" s="5" t="s">
        <v>339</v>
      </c>
      <c r="C9520" s="5" t="s">
        <v>340</v>
      </c>
      <c r="D9520" s="5" t="s">
        <v>16</v>
      </c>
      <c r="E9520" s="5">
        <v>92420</v>
      </c>
      <c r="F9520" s="6">
        <v>2252.34</v>
      </c>
      <c r="H9520" s="15" t="str">
        <f t="shared" si="888"/>
        <v>Medium</v>
      </c>
      <c r="I9520" s="11" t="str">
        <f t="shared" si="889"/>
        <v>Large</v>
      </c>
      <c r="J9520" s="11" t="str">
        <f t="shared" si="890"/>
        <v>East</v>
      </c>
      <c r="K9520" s="11" t="str">
        <f t="shared" si="891"/>
        <v>2010s</v>
      </c>
      <c r="L9520" s="11" t="str">
        <f t="shared" si="892"/>
        <v>Cereal</v>
      </c>
      <c r="M9520" s="18">
        <f t="shared" si="893"/>
        <v>2.4370698982904136E-2</v>
      </c>
    </row>
    <row r="9521" spans="1:13">
      <c r="A9521" s="4">
        <v>2017</v>
      </c>
      <c r="B9521" s="5" t="s">
        <v>339</v>
      </c>
      <c r="C9521" s="5" t="s">
        <v>340</v>
      </c>
      <c r="D9521" s="5" t="s">
        <v>17</v>
      </c>
      <c r="E9521" s="5">
        <v>50590</v>
      </c>
      <c r="F9521" s="6">
        <v>1208.6500000000001</v>
      </c>
      <c r="H9521" s="15" t="str">
        <f t="shared" si="888"/>
        <v>Medium</v>
      </c>
      <c r="I9521" s="11" t="str">
        <f t="shared" si="889"/>
        <v>Large</v>
      </c>
      <c r="J9521" s="11" t="str">
        <f t="shared" si="890"/>
        <v>East</v>
      </c>
      <c r="K9521" s="11" t="str">
        <f t="shared" si="891"/>
        <v>2010s</v>
      </c>
      <c r="L9521" s="11" t="str">
        <f t="shared" si="892"/>
        <v>Pulse</v>
      </c>
      <c r="M9521" s="18">
        <f t="shared" si="893"/>
        <v>2.389108519470251E-2</v>
      </c>
    </row>
    <row r="9522" spans="1:13">
      <c r="A9522" s="4">
        <v>2008</v>
      </c>
      <c r="B9522" s="5" t="s">
        <v>329</v>
      </c>
      <c r="C9522" s="5" t="s">
        <v>341</v>
      </c>
      <c r="D9522" s="5" t="s">
        <v>15</v>
      </c>
      <c r="E9522" s="5">
        <v>485470</v>
      </c>
      <c r="F9522" s="6">
        <v>2517.09</v>
      </c>
      <c r="H9522" s="15" t="str">
        <f t="shared" si="888"/>
        <v>Medium</v>
      </c>
      <c r="I9522" s="11" t="str">
        <f t="shared" si="889"/>
        <v>Large</v>
      </c>
      <c r="J9522" s="11" t="str">
        <f t="shared" si="890"/>
        <v>East</v>
      </c>
      <c r="K9522" s="11" t="str">
        <f t="shared" si="891"/>
        <v>2000s</v>
      </c>
      <c r="L9522" s="11" t="str">
        <f t="shared" si="892"/>
        <v>Cereal</v>
      </c>
      <c r="M9522" s="18">
        <f t="shared" si="893"/>
        <v>5.1848517931077105E-3</v>
      </c>
    </row>
    <row r="9523" spans="1:13">
      <c r="A9523" s="4">
        <v>2008</v>
      </c>
      <c r="B9523" s="5" t="s">
        <v>329</v>
      </c>
      <c r="C9523" s="5" t="s">
        <v>341</v>
      </c>
      <c r="D9523" s="5" t="s">
        <v>16</v>
      </c>
      <c r="E9523" s="5">
        <v>4370</v>
      </c>
      <c r="F9523" s="6">
        <v>329.52</v>
      </c>
      <c r="H9523" s="15" t="str">
        <f t="shared" si="888"/>
        <v>Low</v>
      </c>
      <c r="I9523" s="11" t="str">
        <f t="shared" si="889"/>
        <v>Medium</v>
      </c>
      <c r="J9523" s="11" t="str">
        <f t="shared" si="890"/>
        <v>East</v>
      </c>
      <c r="K9523" s="11" t="str">
        <f t="shared" si="891"/>
        <v>2000s</v>
      </c>
      <c r="L9523" s="11" t="str">
        <f t="shared" si="892"/>
        <v>Cereal</v>
      </c>
      <c r="M9523" s="18">
        <f t="shared" si="893"/>
        <v>7.5405034324942791E-2</v>
      </c>
    </row>
    <row r="9524" spans="1:13">
      <c r="A9524" s="4">
        <v>2008</v>
      </c>
      <c r="B9524" s="5" t="s">
        <v>329</v>
      </c>
      <c r="C9524" s="5" t="s">
        <v>341</v>
      </c>
      <c r="D9524" s="5" t="s">
        <v>17</v>
      </c>
      <c r="E9524" s="5">
        <v>18300</v>
      </c>
      <c r="F9524" s="6">
        <v>1237.1600000000001</v>
      </c>
      <c r="H9524" s="15" t="str">
        <f t="shared" si="888"/>
        <v>Medium</v>
      </c>
      <c r="I9524" s="11" t="str">
        <f t="shared" si="889"/>
        <v>Large</v>
      </c>
      <c r="J9524" s="11" t="str">
        <f t="shared" si="890"/>
        <v>East</v>
      </c>
      <c r="K9524" s="11" t="str">
        <f t="shared" si="891"/>
        <v>2000s</v>
      </c>
      <c r="L9524" s="11" t="str">
        <f t="shared" si="892"/>
        <v>Pulse</v>
      </c>
      <c r="M9524" s="18">
        <f t="shared" si="893"/>
        <v>6.7604371584699452E-2</v>
      </c>
    </row>
    <row r="9525" spans="1:13">
      <c r="A9525" s="4">
        <v>2009</v>
      </c>
      <c r="B9525" s="5" t="s">
        <v>329</v>
      </c>
      <c r="C9525" s="5" t="s">
        <v>341</v>
      </c>
      <c r="D9525" s="5" t="s">
        <v>15</v>
      </c>
      <c r="E9525" s="5">
        <v>436820</v>
      </c>
      <c r="F9525" s="6">
        <v>1699.83</v>
      </c>
      <c r="H9525" s="15" t="str">
        <f t="shared" si="888"/>
        <v>Medium</v>
      </c>
      <c r="I9525" s="11" t="str">
        <f t="shared" si="889"/>
        <v>Large</v>
      </c>
      <c r="J9525" s="11" t="str">
        <f t="shared" si="890"/>
        <v>East</v>
      </c>
      <c r="K9525" s="11" t="str">
        <f t="shared" si="891"/>
        <v>2000s</v>
      </c>
      <c r="L9525" s="11" t="str">
        <f t="shared" si="892"/>
        <v>Cereal</v>
      </c>
      <c r="M9525" s="18">
        <f t="shared" si="893"/>
        <v>3.8913740213360193E-3</v>
      </c>
    </row>
    <row r="9526" spans="1:13">
      <c r="A9526" s="4">
        <v>2009</v>
      </c>
      <c r="B9526" s="5" t="s">
        <v>329</v>
      </c>
      <c r="C9526" s="5" t="s">
        <v>341</v>
      </c>
      <c r="D9526" s="5" t="s">
        <v>16</v>
      </c>
      <c r="E9526" s="5">
        <v>6670</v>
      </c>
      <c r="F9526" s="6">
        <v>1955.02</v>
      </c>
      <c r="H9526" s="15" t="str">
        <f t="shared" si="888"/>
        <v>Medium</v>
      </c>
      <c r="I9526" s="11" t="str">
        <f t="shared" si="889"/>
        <v>Large</v>
      </c>
      <c r="J9526" s="11" t="str">
        <f t="shared" si="890"/>
        <v>East</v>
      </c>
      <c r="K9526" s="11" t="str">
        <f t="shared" si="891"/>
        <v>2000s</v>
      </c>
      <c r="L9526" s="11" t="str">
        <f t="shared" si="892"/>
        <v>Cereal</v>
      </c>
      <c r="M9526" s="18">
        <f t="shared" si="893"/>
        <v>0.29310644677661168</v>
      </c>
    </row>
    <row r="9527" spans="1:13">
      <c r="A9527" s="4">
        <v>2009</v>
      </c>
      <c r="B9527" s="5" t="s">
        <v>329</v>
      </c>
      <c r="C9527" s="5" t="s">
        <v>341</v>
      </c>
      <c r="D9527" s="5" t="s">
        <v>17</v>
      </c>
      <c r="E9527" s="5">
        <v>17260</v>
      </c>
      <c r="F9527" s="6">
        <v>1037.6600000000001</v>
      </c>
      <c r="H9527" s="15" t="str">
        <f t="shared" si="888"/>
        <v>Medium</v>
      </c>
      <c r="I9527" s="11" t="str">
        <f t="shared" si="889"/>
        <v>Large</v>
      </c>
      <c r="J9527" s="11" t="str">
        <f t="shared" si="890"/>
        <v>East</v>
      </c>
      <c r="K9527" s="11" t="str">
        <f t="shared" si="891"/>
        <v>2000s</v>
      </c>
      <c r="L9527" s="11" t="str">
        <f t="shared" si="892"/>
        <v>Pulse</v>
      </c>
      <c r="M9527" s="18">
        <f t="shared" si="893"/>
        <v>6.0119351100811132E-2</v>
      </c>
    </row>
    <row r="9528" spans="1:13">
      <c r="A9528" s="4">
        <v>2010</v>
      </c>
      <c r="B9528" s="5" t="s">
        <v>329</v>
      </c>
      <c r="C9528" s="5" t="s">
        <v>341</v>
      </c>
      <c r="D9528" s="5" t="s">
        <v>15</v>
      </c>
      <c r="E9528" s="5">
        <v>429270</v>
      </c>
      <c r="F9528" s="6">
        <v>1793.84</v>
      </c>
      <c r="H9528" s="15" t="str">
        <f t="shared" si="888"/>
        <v>Medium</v>
      </c>
      <c r="I9528" s="11" t="str">
        <f t="shared" si="889"/>
        <v>Large</v>
      </c>
      <c r="J9528" s="11" t="str">
        <f t="shared" si="890"/>
        <v>East</v>
      </c>
      <c r="K9528" s="11" t="str">
        <f t="shared" si="891"/>
        <v>2010s</v>
      </c>
      <c r="L9528" s="11" t="str">
        <f t="shared" si="892"/>
        <v>Cereal</v>
      </c>
      <c r="M9528" s="18">
        <f t="shared" si="893"/>
        <v>4.1788151978940993E-3</v>
      </c>
    </row>
    <row r="9529" spans="1:13">
      <c r="A9529" s="4">
        <v>2010</v>
      </c>
      <c r="B9529" s="5" t="s">
        <v>329</v>
      </c>
      <c r="C9529" s="5" t="s">
        <v>341</v>
      </c>
      <c r="D9529" s="5" t="s">
        <v>16</v>
      </c>
      <c r="E9529" s="5">
        <v>7220</v>
      </c>
      <c r="F9529" s="6">
        <v>2339.34</v>
      </c>
      <c r="H9529" s="15" t="str">
        <f t="shared" si="888"/>
        <v>Medium</v>
      </c>
      <c r="I9529" s="11" t="str">
        <f t="shared" si="889"/>
        <v>Large</v>
      </c>
      <c r="J9529" s="11" t="str">
        <f t="shared" si="890"/>
        <v>East</v>
      </c>
      <c r="K9529" s="11" t="str">
        <f t="shared" si="891"/>
        <v>2010s</v>
      </c>
      <c r="L9529" s="11" t="str">
        <f t="shared" si="892"/>
        <v>Cereal</v>
      </c>
      <c r="M9529" s="18">
        <f t="shared" si="893"/>
        <v>0.32400831024930749</v>
      </c>
    </row>
    <row r="9530" spans="1:13">
      <c r="A9530" s="4">
        <v>2010</v>
      </c>
      <c r="B9530" s="5" t="s">
        <v>329</v>
      </c>
      <c r="C9530" s="5" t="s">
        <v>341</v>
      </c>
      <c r="D9530" s="5" t="s">
        <v>17</v>
      </c>
      <c r="E9530" s="5">
        <v>17940</v>
      </c>
      <c r="F9530" s="6">
        <v>1152.17</v>
      </c>
      <c r="H9530" s="15" t="str">
        <f t="shared" si="888"/>
        <v>Medium</v>
      </c>
      <c r="I9530" s="11" t="str">
        <f t="shared" si="889"/>
        <v>Large</v>
      </c>
      <c r="J9530" s="11" t="str">
        <f t="shared" si="890"/>
        <v>East</v>
      </c>
      <c r="K9530" s="11" t="str">
        <f t="shared" si="891"/>
        <v>2010s</v>
      </c>
      <c r="L9530" s="11" t="str">
        <f t="shared" si="892"/>
        <v>Pulse</v>
      </c>
      <c r="M9530" s="18">
        <f t="shared" si="893"/>
        <v>6.4223522853957646E-2</v>
      </c>
    </row>
    <row r="9531" spans="1:13">
      <c r="A9531" s="4">
        <v>2011</v>
      </c>
      <c r="B9531" s="5" t="s">
        <v>329</v>
      </c>
      <c r="C9531" s="5" t="s">
        <v>341</v>
      </c>
      <c r="D9531" s="5" t="s">
        <v>15</v>
      </c>
      <c r="E9531" s="5">
        <v>460700</v>
      </c>
      <c r="F9531" s="6">
        <v>3759.89</v>
      </c>
      <c r="H9531" s="15" t="str">
        <f t="shared" si="888"/>
        <v>High</v>
      </c>
      <c r="I9531" s="11" t="str">
        <f t="shared" si="889"/>
        <v>Large</v>
      </c>
      <c r="J9531" s="11" t="str">
        <f t="shared" si="890"/>
        <v>East</v>
      </c>
      <c r="K9531" s="11" t="str">
        <f t="shared" si="891"/>
        <v>2010s</v>
      </c>
      <c r="L9531" s="11" t="str">
        <f t="shared" si="892"/>
        <v>Cereal</v>
      </c>
      <c r="M9531" s="18">
        <f t="shared" si="893"/>
        <v>8.1612546125461247E-3</v>
      </c>
    </row>
    <row r="9532" spans="1:13">
      <c r="A9532" s="4">
        <v>2011</v>
      </c>
      <c r="B9532" s="5" t="s">
        <v>329</v>
      </c>
      <c r="C9532" s="5" t="s">
        <v>341</v>
      </c>
      <c r="D9532" s="5" t="s">
        <v>16</v>
      </c>
      <c r="E9532" s="5">
        <v>7420</v>
      </c>
      <c r="F9532" s="6">
        <v>2049.87</v>
      </c>
      <c r="H9532" s="15" t="str">
        <f t="shared" si="888"/>
        <v>Medium</v>
      </c>
      <c r="I9532" s="11" t="str">
        <f t="shared" si="889"/>
        <v>Large</v>
      </c>
      <c r="J9532" s="11" t="str">
        <f t="shared" si="890"/>
        <v>East</v>
      </c>
      <c r="K9532" s="11" t="str">
        <f t="shared" si="891"/>
        <v>2010s</v>
      </c>
      <c r="L9532" s="11" t="str">
        <f t="shared" si="892"/>
        <v>Cereal</v>
      </c>
      <c r="M9532" s="18">
        <f t="shared" si="893"/>
        <v>0.27626280323450131</v>
      </c>
    </row>
    <row r="9533" spans="1:13">
      <c r="A9533" s="4">
        <v>2011</v>
      </c>
      <c r="B9533" s="5" t="s">
        <v>329</v>
      </c>
      <c r="C9533" s="5" t="s">
        <v>341</v>
      </c>
      <c r="D9533" s="5" t="s">
        <v>17</v>
      </c>
      <c r="E9533" s="5">
        <v>18530</v>
      </c>
      <c r="F9533" s="6">
        <v>1445.76</v>
      </c>
      <c r="H9533" s="15" t="str">
        <f t="shared" si="888"/>
        <v>Medium</v>
      </c>
      <c r="I9533" s="11" t="str">
        <f t="shared" si="889"/>
        <v>Large</v>
      </c>
      <c r="J9533" s="11" t="str">
        <f t="shared" si="890"/>
        <v>East</v>
      </c>
      <c r="K9533" s="11" t="str">
        <f t="shared" si="891"/>
        <v>2010s</v>
      </c>
      <c r="L9533" s="11" t="str">
        <f t="shared" si="892"/>
        <v>Pulse</v>
      </c>
      <c r="M9533" s="18">
        <f t="shared" si="893"/>
        <v>7.8022665947112796E-2</v>
      </c>
    </row>
    <row r="9534" spans="1:13">
      <c r="A9534" s="4">
        <v>2012</v>
      </c>
      <c r="B9534" s="5" t="s">
        <v>329</v>
      </c>
      <c r="C9534" s="5" t="s">
        <v>341</v>
      </c>
      <c r="D9534" s="5" t="s">
        <v>15</v>
      </c>
      <c r="E9534" s="5">
        <v>458750</v>
      </c>
      <c r="F9534" s="6">
        <v>3764.19</v>
      </c>
      <c r="H9534" s="15" t="str">
        <f t="shared" si="888"/>
        <v>High</v>
      </c>
      <c r="I9534" s="11" t="str">
        <f t="shared" si="889"/>
        <v>Large</v>
      </c>
      <c r="J9534" s="11" t="str">
        <f t="shared" si="890"/>
        <v>East</v>
      </c>
      <c r="K9534" s="11" t="str">
        <f t="shared" si="891"/>
        <v>2010s</v>
      </c>
      <c r="L9534" s="11" t="str">
        <f t="shared" si="892"/>
        <v>Cereal</v>
      </c>
      <c r="M9534" s="18">
        <f t="shared" si="893"/>
        <v>8.205318801089918E-3</v>
      </c>
    </row>
    <row r="9535" spans="1:13">
      <c r="A9535" s="4">
        <v>2012</v>
      </c>
      <c r="B9535" s="5" t="s">
        <v>329</v>
      </c>
      <c r="C9535" s="5" t="s">
        <v>341</v>
      </c>
      <c r="D9535" s="5" t="s">
        <v>16</v>
      </c>
      <c r="E9535" s="5">
        <v>6870</v>
      </c>
      <c r="F9535" s="6">
        <v>3117.9</v>
      </c>
      <c r="H9535" s="15" t="str">
        <f t="shared" si="888"/>
        <v>High</v>
      </c>
      <c r="I9535" s="11" t="str">
        <f t="shared" si="889"/>
        <v>Large</v>
      </c>
      <c r="J9535" s="11" t="str">
        <f t="shared" si="890"/>
        <v>East</v>
      </c>
      <c r="K9535" s="11" t="str">
        <f t="shared" si="891"/>
        <v>2010s</v>
      </c>
      <c r="L9535" s="11" t="str">
        <f t="shared" si="892"/>
        <v>Cereal</v>
      </c>
      <c r="M9535" s="18">
        <f t="shared" si="893"/>
        <v>0.45384279475982536</v>
      </c>
    </row>
    <row r="9536" spans="1:13">
      <c r="A9536" s="4">
        <v>2012</v>
      </c>
      <c r="B9536" s="5" t="s">
        <v>329</v>
      </c>
      <c r="C9536" s="5" t="s">
        <v>341</v>
      </c>
      <c r="D9536" s="5" t="s">
        <v>17</v>
      </c>
      <c r="E9536" s="5">
        <v>16180</v>
      </c>
      <c r="F9536" s="6">
        <v>1454.26</v>
      </c>
      <c r="H9536" s="15" t="str">
        <f t="shared" si="888"/>
        <v>Medium</v>
      </c>
      <c r="I9536" s="11" t="str">
        <f t="shared" si="889"/>
        <v>Large</v>
      </c>
      <c r="J9536" s="11" t="str">
        <f t="shared" si="890"/>
        <v>East</v>
      </c>
      <c r="K9536" s="11" t="str">
        <f t="shared" si="891"/>
        <v>2010s</v>
      </c>
      <c r="L9536" s="11" t="str">
        <f t="shared" si="892"/>
        <v>Pulse</v>
      </c>
      <c r="M9536" s="18">
        <f t="shared" si="893"/>
        <v>8.9880098887515456E-2</v>
      </c>
    </row>
    <row r="9537" spans="1:13">
      <c r="A9537" s="4">
        <v>2013</v>
      </c>
      <c r="B9537" s="5" t="s">
        <v>329</v>
      </c>
      <c r="C9537" s="5" t="s">
        <v>341</v>
      </c>
      <c r="D9537" s="5" t="s">
        <v>15</v>
      </c>
      <c r="E9537" s="5">
        <v>493800</v>
      </c>
      <c r="F9537" s="6">
        <v>3423.03</v>
      </c>
      <c r="H9537" s="15" t="str">
        <f t="shared" si="888"/>
        <v>High</v>
      </c>
      <c r="I9537" s="11" t="str">
        <f t="shared" si="889"/>
        <v>Large</v>
      </c>
      <c r="J9537" s="11" t="str">
        <f t="shared" si="890"/>
        <v>East</v>
      </c>
      <c r="K9537" s="11" t="str">
        <f t="shared" si="891"/>
        <v>2010s</v>
      </c>
      <c r="L9537" s="11" t="str">
        <f t="shared" si="892"/>
        <v>Cereal</v>
      </c>
      <c r="M9537" s="18">
        <f t="shared" si="893"/>
        <v>6.9320170109356018E-3</v>
      </c>
    </row>
    <row r="9538" spans="1:13">
      <c r="A9538" s="4">
        <v>2013</v>
      </c>
      <c r="B9538" s="5" t="s">
        <v>329</v>
      </c>
      <c r="C9538" s="5" t="s">
        <v>341</v>
      </c>
      <c r="D9538" s="5" t="s">
        <v>16</v>
      </c>
      <c r="E9538" s="5">
        <v>6350</v>
      </c>
      <c r="F9538" s="6">
        <v>2074.02</v>
      </c>
      <c r="H9538" s="15" t="str">
        <f t="shared" si="888"/>
        <v>Medium</v>
      </c>
      <c r="I9538" s="11" t="str">
        <f t="shared" si="889"/>
        <v>Large</v>
      </c>
      <c r="J9538" s="11" t="str">
        <f t="shared" si="890"/>
        <v>East</v>
      </c>
      <c r="K9538" s="11" t="str">
        <f t="shared" si="891"/>
        <v>2010s</v>
      </c>
      <c r="L9538" s="11" t="str">
        <f t="shared" si="892"/>
        <v>Cereal</v>
      </c>
      <c r="M9538" s="18">
        <f t="shared" si="893"/>
        <v>0.32661732283464567</v>
      </c>
    </row>
    <row r="9539" spans="1:13">
      <c r="A9539" s="4">
        <v>2013</v>
      </c>
      <c r="B9539" s="5" t="s">
        <v>329</v>
      </c>
      <c r="C9539" s="5" t="s">
        <v>341</v>
      </c>
      <c r="D9539" s="5" t="s">
        <v>17</v>
      </c>
      <c r="E9539" s="5">
        <v>17070</v>
      </c>
      <c r="F9539" s="6">
        <v>1158.17</v>
      </c>
      <c r="H9539" s="15" t="str">
        <f t="shared" ref="H9539:H9602" si="894">IF(F9539&lt;1000,"Low",IF(F9539&lt;3000,"Medium","High"))</f>
        <v>Medium</v>
      </c>
      <c r="I9539" s="11" t="str">
        <f t="shared" ref="I9539:I9602" si="895">IF(E9539&lt;1000,"Small",IF(E9539&lt;5000,"Medium","Large"))</f>
        <v>Large</v>
      </c>
      <c r="J9539" s="11" t="str">
        <f t="shared" ref="J9539:J9602" si="896">IF(OR(B9539="Punjab",B9539="Haryana",B9539="Himachal Pradesh",B9539="Jammu and Kashmir",B9539="Uttarakhand",B9539="Delhi",B9539="Chandigarh"),"North",IF(OR(B9539="Tamil Nadu",B9539="Karnataka",B9539="Kerala",B9539="Andhra Pradesh",B9539="Telangana"),"South",IF(OR(B9539="Maharashtra",B9539="Gujarat",B9539="Goa",B9539="Rajasthan"),"West",IF(OR(B9539="West Bengal",B9539="Bihar",B9539="Jharkhand",B9539="Odisha",B9539="Assam",B9539="Sikkim",B9539="Arunachal Pradesh",B9539="Manipur",B9539="Meghalaya",B9539="Mizoram",B9539="Nagaland",B9539="Tripura"),"East","Central"))))</f>
        <v>East</v>
      </c>
      <c r="K9539" s="11" t="str">
        <f t="shared" ref="K9539:K9602" si="897">LEFT(A9539,3)&amp;"0s"</f>
        <v>2010s</v>
      </c>
      <c r="L9539" s="11" t="str">
        <f t="shared" ref="L9539:L9602" si="898">IF(D9539="Rice","Cereal",IF(D9539="Maize","Cereal",IF(D9539="Chickpea","Pulse",IF(D9539="Cotton","Fiber","Other"))))</f>
        <v>Pulse</v>
      </c>
      <c r="M9539" s="18">
        <f t="shared" ref="M9539:M9602" si="899">F9539/E9539</f>
        <v>6.7848271821909792E-2</v>
      </c>
    </row>
    <row r="9540" spans="1:13">
      <c r="A9540" s="4">
        <v>2014</v>
      </c>
      <c r="B9540" s="5" t="s">
        <v>329</v>
      </c>
      <c r="C9540" s="5" t="s">
        <v>341</v>
      </c>
      <c r="D9540" s="5" t="s">
        <v>15</v>
      </c>
      <c r="E9540" s="5">
        <v>480880</v>
      </c>
      <c r="F9540" s="6">
        <v>3367.97</v>
      </c>
      <c r="H9540" s="15" t="str">
        <f t="shared" si="894"/>
        <v>High</v>
      </c>
      <c r="I9540" s="11" t="str">
        <f t="shared" si="895"/>
        <v>Large</v>
      </c>
      <c r="J9540" s="11" t="str">
        <f t="shared" si="896"/>
        <v>East</v>
      </c>
      <c r="K9540" s="11" t="str">
        <f t="shared" si="897"/>
        <v>2010s</v>
      </c>
      <c r="L9540" s="11" t="str">
        <f t="shared" si="898"/>
        <v>Cereal</v>
      </c>
      <c r="M9540" s="18">
        <f t="shared" si="899"/>
        <v>7.0037639327898849E-3</v>
      </c>
    </row>
    <row r="9541" spans="1:13">
      <c r="A9541" s="4">
        <v>2014</v>
      </c>
      <c r="B9541" s="5" t="s">
        <v>329</v>
      </c>
      <c r="C9541" s="5" t="s">
        <v>341</v>
      </c>
      <c r="D9541" s="5" t="s">
        <v>16</v>
      </c>
      <c r="E9541" s="5">
        <v>5240</v>
      </c>
      <c r="F9541" s="6">
        <v>2160.31</v>
      </c>
      <c r="H9541" s="15" t="str">
        <f t="shared" si="894"/>
        <v>Medium</v>
      </c>
      <c r="I9541" s="11" t="str">
        <f t="shared" si="895"/>
        <v>Large</v>
      </c>
      <c r="J9541" s="11" t="str">
        <f t="shared" si="896"/>
        <v>East</v>
      </c>
      <c r="K9541" s="11" t="str">
        <f t="shared" si="897"/>
        <v>2010s</v>
      </c>
      <c r="L9541" s="11" t="str">
        <f t="shared" si="898"/>
        <v>Cereal</v>
      </c>
      <c r="M9541" s="18">
        <f t="shared" si="899"/>
        <v>0.41227290076335876</v>
      </c>
    </row>
    <row r="9542" spans="1:13">
      <c r="A9542" s="4">
        <v>2014</v>
      </c>
      <c r="B9542" s="5" t="s">
        <v>329</v>
      </c>
      <c r="C9542" s="5" t="s">
        <v>341</v>
      </c>
      <c r="D9542" s="5" t="s">
        <v>17</v>
      </c>
      <c r="E9542" s="5">
        <v>14470</v>
      </c>
      <c r="F9542" s="6">
        <v>785.76</v>
      </c>
      <c r="H9542" s="15" t="str">
        <f t="shared" si="894"/>
        <v>Low</v>
      </c>
      <c r="I9542" s="11" t="str">
        <f t="shared" si="895"/>
        <v>Large</v>
      </c>
      <c r="J9542" s="11" t="str">
        <f t="shared" si="896"/>
        <v>East</v>
      </c>
      <c r="K9542" s="11" t="str">
        <f t="shared" si="897"/>
        <v>2010s</v>
      </c>
      <c r="L9542" s="11" t="str">
        <f t="shared" si="898"/>
        <v>Pulse</v>
      </c>
      <c r="M9542" s="18">
        <f t="shared" si="899"/>
        <v>5.4302695231513473E-2</v>
      </c>
    </row>
    <row r="9543" spans="1:13">
      <c r="A9543" s="4">
        <v>2015</v>
      </c>
      <c r="B9543" s="5" t="s">
        <v>329</v>
      </c>
      <c r="C9543" s="5" t="s">
        <v>341</v>
      </c>
      <c r="D9543" s="5" t="s">
        <v>15</v>
      </c>
      <c r="E9543" s="5">
        <v>477680</v>
      </c>
      <c r="F9543" s="6">
        <v>3361.18</v>
      </c>
      <c r="H9543" s="15" t="str">
        <f t="shared" si="894"/>
        <v>High</v>
      </c>
      <c r="I9543" s="11" t="str">
        <f t="shared" si="895"/>
        <v>Large</v>
      </c>
      <c r="J9543" s="11" t="str">
        <f t="shared" si="896"/>
        <v>East</v>
      </c>
      <c r="K9543" s="11" t="str">
        <f t="shared" si="897"/>
        <v>2010s</v>
      </c>
      <c r="L9543" s="11" t="str">
        <f t="shared" si="898"/>
        <v>Cereal</v>
      </c>
      <c r="M9543" s="18">
        <f t="shared" si="899"/>
        <v>7.0364679283202143E-3</v>
      </c>
    </row>
    <row r="9544" spans="1:13">
      <c r="A9544" s="4">
        <v>2015</v>
      </c>
      <c r="B9544" s="5" t="s">
        <v>329</v>
      </c>
      <c r="C9544" s="5" t="s">
        <v>341</v>
      </c>
      <c r="D9544" s="5" t="s">
        <v>16</v>
      </c>
      <c r="E9544" s="5">
        <v>8180</v>
      </c>
      <c r="F9544" s="6">
        <v>2442.54</v>
      </c>
      <c r="H9544" s="15" t="str">
        <f t="shared" si="894"/>
        <v>Medium</v>
      </c>
      <c r="I9544" s="11" t="str">
        <f t="shared" si="895"/>
        <v>Large</v>
      </c>
      <c r="J9544" s="11" t="str">
        <f t="shared" si="896"/>
        <v>East</v>
      </c>
      <c r="K9544" s="11" t="str">
        <f t="shared" si="897"/>
        <v>2010s</v>
      </c>
      <c r="L9544" s="11" t="str">
        <f t="shared" si="898"/>
        <v>Cereal</v>
      </c>
      <c r="M9544" s="18">
        <f t="shared" si="899"/>
        <v>0.29859902200488997</v>
      </c>
    </row>
    <row r="9545" spans="1:13">
      <c r="A9545" s="4">
        <v>2015</v>
      </c>
      <c r="B9545" s="5" t="s">
        <v>329</v>
      </c>
      <c r="C9545" s="5" t="s">
        <v>341</v>
      </c>
      <c r="D9545" s="5" t="s">
        <v>17</v>
      </c>
      <c r="E9545" s="5">
        <v>14400</v>
      </c>
      <c r="F9545" s="6">
        <v>918.06</v>
      </c>
      <c r="H9545" s="15" t="str">
        <f t="shared" si="894"/>
        <v>Low</v>
      </c>
      <c r="I9545" s="11" t="str">
        <f t="shared" si="895"/>
        <v>Large</v>
      </c>
      <c r="J9545" s="11" t="str">
        <f t="shared" si="896"/>
        <v>East</v>
      </c>
      <c r="K9545" s="11" t="str">
        <f t="shared" si="897"/>
        <v>2010s</v>
      </c>
      <c r="L9545" s="11" t="str">
        <f t="shared" si="898"/>
        <v>Pulse</v>
      </c>
      <c r="M9545" s="18">
        <f t="shared" si="899"/>
        <v>6.3754166666666667E-2</v>
      </c>
    </row>
    <row r="9546" spans="1:13">
      <c r="A9546" s="4">
        <v>2016</v>
      </c>
      <c r="B9546" s="5" t="s">
        <v>329</v>
      </c>
      <c r="C9546" s="5" t="s">
        <v>341</v>
      </c>
      <c r="D9546" s="5" t="s">
        <v>15</v>
      </c>
      <c r="E9546" s="5">
        <v>498150</v>
      </c>
      <c r="F9546" s="6">
        <v>3008.38</v>
      </c>
      <c r="H9546" s="15" t="str">
        <f t="shared" si="894"/>
        <v>High</v>
      </c>
      <c r="I9546" s="11" t="str">
        <f t="shared" si="895"/>
        <v>Large</v>
      </c>
      <c r="J9546" s="11" t="str">
        <f t="shared" si="896"/>
        <v>East</v>
      </c>
      <c r="K9546" s="11" t="str">
        <f t="shared" si="897"/>
        <v>2010s</v>
      </c>
      <c r="L9546" s="11" t="str">
        <f t="shared" si="898"/>
        <v>Cereal</v>
      </c>
      <c r="M9546" s="18">
        <f t="shared" si="899"/>
        <v>6.0391046873431702E-3</v>
      </c>
    </row>
    <row r="9547" spans="1:13">
      <c r="A9547" s="4">
        <v>2016</v>
      </c>
      <c r="B9547" s="5" t="s">
        <v>329</v>
      </c>
      <c r="C9547" s="5" t="s">
        <v>341</v>
      </c>
      <c r="D9547" s="5" t="s">
        <v>16</v>
      </c>
      <c r="E9547" s="5">
        <v>4340</v>
      </c>
      <c r="F9547" s="6">
        <v>2080.4499999999998</v>
      </c>
      <c r="H9547" s="15" t="str">
        <f t="shared" si="894"/>
        <v>Medium</v>
      </c>
      <c r="I9547" s="11" t="str">
        <f t="shared" si="895"/>
        <v>Medium</v>
      </c>
      <c r="J9547" s="11" t="str">
        <f t="shared" si="896"/>
        <v>East</v>
      </c>
      <c r="K9547" s="11" t="str">
        <f t="shared" si="897"/>
        <v>2010s</v>
      </c>
      <c r="L9547" s="11" t="str">
        <f t="shared" si="898"/>
        <v>Cereal</v>
      </c>
      <c r="M9547" s="18">
        <f t="shared" si="899"/>
        <v>0.47936635944700456</v>
      </c>
    </row>
    <row r="9548" spans="1:13">
      <c r="A9548" s="4">
        <v>2016</v>
      </c>
      <c r="B9548" s="5" t="s">
        <v>329</v>
      </c>
      <c r="C9548" s="5" t="s">
        <v>341</v>
      </c>
      <c r="D9548" s="5" t="s">
        <v>17</v>
      </c>
      <c r="E9548" s="5">
        <v>16110</v>
      </c>
      <c r="F9548" s="6">
        <v>1095.42</v>
      </c>
      <c r="H9548" s="15" t="str">
        <f t="shared" si="894"/>
        <v>Medium</v>
      </c>
      <c r="I9548" s="11" t="str">
        <f t="shared" si="895"/>
        <v>Large</v>
      </c>
      <c r="J9548" s="11" t="str">
        <f t="shared" si="896"/>
        <v>East</v>
      </c>
      <c r="K9548" s="11" t="str">
        <f t="shared" si="897"/>
        <v>2010s</v>
      </c>
      <c r="L9548" s="11" t="str">
        <f t="shared" si="898"/>
        <v>Pulse</v>
      </c>
      <c r="M9548" s="18">
        <f t="shared" si="899"/>
        <v>6.7996275605214151E-2</v>
      </c>
    </row>
    <row r="9549" spans="1:13">
      <c r="A9549" s="4">
        <v>2017</v>
      </c>
      <c r="B9549" s="5" t="s">
        <v>329</v>
      </c>
      <c r="C9549" s="5" t="s">
        <v>341</v>
      </c>
      <c r="D9549" s="5" t="s">
        <v>15</v>
      </c>
      <c r="E9549" s="5">
        <v>492740</v>
      </c>
      <c r="F9549" s="6">
        <v>3734.21</v>
      </c>
      <c r="H9549" s="15" t="str">
        <f t="shared" si="894"/>
        <v>High</v>
      </c>
      <c r="I9549" s="11" t="str">
        <f t="shared" si="895"/>
        <v>Large</v>
      </c>
      <c r="J9549" s="11" t="str">
        <f t="shared" si="896"/>
        <v>East</v>
      </c>
      <c r="K9549" s="11" t="str">
        <f t="shared" si="897"/>
        <v>2010s</v>
      </c>
      <c r="L9549" s="11" t="str">
        <f t="shared" si="898"/>
        <v>Cereal</v>
      </c>
      <c r="M9549" s="18">
        <f t="shared" si="899"/>
        <v>7.5784592279904209E-3</v>
      </c>
    </row>
    <row r="9550" spans="1:13">
      <c r="A9550" s="4">
        <v>2017</v>
      </c>
      <c r="B9550" s="5" t="s">
        <v>329</v>
      </c>
      <c r="C9550" s="5" t="s">
        <v>341</v>
      </c>
      <c r="D9550" s="5" t="s">
        <v>16</v>
      </c>
      <c r="E9550" s="5">
        <v>3660</v>
      </c>
      <c r="F9550" s="6">
        <v>2597.1</v>
      </c>
      <c r="H9550" s="15" t="str">
        <f t="shared" si="894"/>
        <v>Medium</v>
      </c>
      <c r="I9550" s="11" t="str">
        <f t="shared" si="895"/>
        <v>Medium</v>
      </c>
      <c r="J9550" s="11" t="str">
        <f t="shared" si="896"/>
        <v>East</v>
      </c>
      <c r="K9550" s="11" t="str">
        <f t="shared" si="897"/>
        <v>2010s</v>
      </c>
      <c r="L9550" s="11" t="str">
        <f t="shared" si="898"/>
        <v>Cereal</v>
      </c>
      <c r="M9550" s="18">
        <f t="shared" si="899"/>
        <v>0.7095901639344262</v>
      </c>
    </row>
    <row r="9551" spans="1:13">
      <c r="A9551" s="4">
        <v>2017</v>
      </c>
      <c r="B9551" s="5" t="s">
        <v>329</v>
      </c>
      <c r="C9551" s="5" t="s">
        <v>341</v>
      </c>
      <c r="D9551" s="5" t="s">
        <v>17</v>
      </c>
      <c r="E9551" s="5">
        <v>13660</v>
      </c>
      <c r="F9551" s="6">
        <v>1125.19</v>
      </c>
      <c r="H9551" s="15" t="str">
        <f t="shared" si="894"/>
        <v>Medium</v>
      </c>
      <c r="I9551" s="11" t="str">
        <f t="shared" si="895"/>
        <v>Large</v>
      </c>
      <c r="J9551" s="11" t="str">
        <f t="shared" si="896"/>
        <v>East</v>
      </c>
      <c r="K9551" s="11" t="str">
        <f t="shared" si="897"/>
        <v>2010s</v>
      </c>
      <c r="L9551" s="11" t="str">
        <f t="shared" si="898"/>
        <v>Pulse</v>
      </c>
      <c r="M9551" s="18">
        <f t="shared" si="899"/>
        <v>8.2371156661786238E-2</v>
      </c>
    </row>
    <row r="9552" spans="1:13">
      <c r="A9552" s="4">
        <v>2008</v>
      </c>
      <c r="B9552" s="5" t="s">
        <v>329</v>
      </c>
      <c r="C9552" s="5" t="s">
        <v>342</v>
      </c>
      <c r="D9552" s="5" t="s">
        <v>15</v>
      </c>
      <c r="E9552" s="5">
        <v>442720</v>
      </c>
      <c r="F9552" s="6">
        <v>1678.51</v>
      </c>
      <c r="H9552" s="15" t="str">
        <f t="shared" si="894"/>
        <v>Medium</v>
      </c>
      <c r="I9552" s="11" t="str">
        <f t="shared" si="895"/>
        <v>Large</v>
      </c>
      <c r="J9552" s="11" t="str">
        <f t="shared" si="896"/>
        <v>East</v>
      </c>
      <c r="K9552" s="11" t="str">
        <f t="shared" si="897"/>
        <v>2000s</v>
      </c>
      <c r="L9552" s="11" t="str">
        <f t="shared" si="898"/>
        <v>Cereal</v>
      </c>
      <c r="M9552" s="18">
        <f t="shared" si="899"/>
        <v>3.7913579689194074E-3</v>
      </c>
    </row>
    <row r="9553" spans="1:13">
      <c r="A9553" s="4">
        <v>2008</v>
      </c>
      <c r="B9553" s="5" t="s">
        <v>329</v>
      </c>
      <c r="C9553" s="5" t="s">
        <v>342</v>
      </c>
      <c r="D9553" s="5" t="s">
        <v>16</v>
      </c>
      <c r="E9553" s="5">
        <v>10090</v>
      </c>
      <c r="F9553" s="6">
        <v>1483.65</v>
      </c>
      <c r="H9553" s="15" t="str">
        <f t="shared" si="894"/>
        <v>Medium</v>
      </c>
      <c r="I9553" s="11" t="str">
        <f t="shared" si="895"/>
        <v>Large</v>
      </c>
      <c r="J9553" s="11" t="str">
        <f t="shared" si="896"/>
        <v>East</v>
      </c>
      <c r="K9553" s="11" t="str">
        <f t="shared" si="897"/>
        <v>2000s</v>
      </c>
      <c r="L9553" s="11" t="str">
        <f t="shared" si="898"/>
        <v>Cereal</v>
      </c>
      <c r="M9553" s="18">
        <f t="shared" si="899"/>
        <v>0.1470416253716551</v>
      </c>
    </row>
    <row r="9554" spans="1:13">
      <c r="A9554" s="4">
        <v>2008</v>
      </c>
      <c r="B9554" s="5" t="s">
        <v>329</v>
      </c>
      <c r="C9554" s="5" t="s">
        <v>342</v>
      </c>
      <c r="D9554" s="5" t="s">
        <v>17</v>
      </c>
      <c r="E9554" s="5">
        <v>13890</v>
      </c>
      <c r="F9554" s="6">
        <v>956.08</v>
      </c>
      <c r="H9554" s="15" t="str">
        <f t="shared" si="894"/>
        <v>Low</v>
      </c>
      <c r="I9554" s="11" t="str">
        <f t="shared" si="895"/>
        <v>Large</v>
      </c>
      <c r="J9554" s="11" t="str">
        <f t="shared" si="896"/>
        <v>East</v>
      </c>
      <c r="K9554" s="11" t="str">
        <f t="shared" si="897"/>
        <v>2000s</v>
      </c>
      <c r="L9554" s="11" t="str">
        <f t="shared" si="898"/>
        <v>Pulse</v>
      </c>
      <c r="M9554" s="18">
        <f t="shared" si="899"/>
        <v>6.883225341972643E-2</v>
      </c>
    </row>
    <row r="9555" spans="1:13">
      <c r="A9555" s="4">
        <v>2009</v>
      </c>
      <c r="B9555" s="5" t="s">
        <v>329</v>
      </c>
      <c r="C9555" s="5" t="s">
        <v>342</v>
      </c>
      <c r="D9555" s="5" t="s">
        <v>15</v>
      </c>
      <c r="E9555" s="5">
        <v>262550</v>
      </c>
      <c r="F9555" s="6">
        <v>1268.03</v>
      </c>
      <c r="H9555" s="15" t="str">
        <f t="shared" si="894"/>
        <v>Medium</v>
      </c>
      <c r="I9555" s="11" t="str">
        <f t="shared" si="895"/>
        <v>Large</v>
      </c>
      <c r="J9555" s="11" t="str">
        <f t="shared" si="896"/>
        <v>East</v>
      </c>
      <c r="K9555" s="11" t="str">
        <f t="shared" si="897"/>
        <v>2000s</v>
      </c>
      <c r="L9555" s="11" t="str">
        <f t="shared" si="898"/>
        <v>Cereal</v>
      </c>
      <c r="M9555" s="18">
        <f t="shared" si="899"/>
        <v>4.8296705389449628E-3</v>
      </c>
    </row>
    <row r="9556" spans="1:13">
      <c r="A9556" s="4">
        <v>2009</v>
      </c>
      <c r="B9556" s="5" t="s">
        <v>329</v>
      </c>
      <c r="C9556" s="5" t="s">
        <v>342</v>
      </c>
      <c r="D9556" s="5" t="s">
        <v>16</v>
      </c>
      <c r="E9556" s="5">
        <v>9610</v>
      </c>
      <c r="F9556" s="6">
        <v>1860.56</v>
      </c>
      <c r="H9556" s="15" t="str">
        <f t="shared" si="894"/>
        <v>Medium</v>
      </c>
      <c r="I9556" s="11" t="str">
        <f t="shared" si="895"/>
        <v>Large</v>
      </c>
      <c r="J9556" s="11" t="str">
        <f t="shared" si="896"/>
        <v>East</v>
      </c>
      <c r="K9556" s="11" t="str">
        <f t="shared" si="897"/>
        <v>2000s</v>
      </c>
      <c r="L9556" s="11" t="str">
        <f t="shared" si="898"/>
        <v>Cereal</v>
      </c>
      <c r="M9556" s="18">
        <f t="shared" si="899"/>
        <v>0.19360665972944849</v>
      </c>
    </row>
    <row r="9557" spans="1:13">
      <c r="A9557" s="4">
        <v>2009</v>
      </c>
      <c r="B9557" s="5" t="s">
        <v>329</v>
      </c>
      <c r="C9557" s="5" t="s">
        <v>342</v>
      </c>
      <c r="D9557" s="5" t="s">
        <v>17</v>
      </c>
      <c r="E9557" s="5">
        <v>15580</v>
      </c>
      <c r="F9557" s="6">
        <v>1022.46</v>
      </c>
      <c r="H9557" s="15" t="str">
        <f t="shared" si="894"/>
        <v>Medium</v>
      </c>
      <c r="I9557" s="11" t="str">
        <f t="shared" si="895"/>
        <v>Large</v>
      </c>
      <c r="J9557" s="11" t="str">
        <f t="shared" si="896"/>
        <v>East</v>
      </c>
      <c r="K9557" s="11" t="str">
        <f t="shared" si="897"/>
        <v>2000s</v>
      </c>
      <c r="L9557" s="11" t="str">
        <f t="shared" si="898"/>
        <v>Pulse</v>
      </c>
      <c r="M9557" s="18">
        <f t="shared" si="899"/>
        <v>6.562644415917844E-2</v>
      </c>
    </row>
    <row r="9558" spans="1:13">
      <c r="A9558" s="4">
        <v>2010</v>
      </c>
      <c r="B9558" s="5" t="s">
        <v>329</v>
      </c>
      <c r="C9558" s="5" t="s">
        <v>342</v>
      </c>
      <c r="D9558" s="5" t="s">
        <v>15</v>
      </c>
      <c r="E9558" s="5">
        <v>256230</v>
      </c>
      <c r="F9558" s="6">
        <v>1320.77</v>
      </c>
      <c r="H9558" s="15" t="str">
        <f t="shared" si="894"/>
        <v>Medium</v>
      </c>
      <c r="I9558" s="11" t="str">
        <f t="shared" si="895"/>
        <v>Large</v>
      </c>
      <c r="J9558" s="11" t="str">
        <f t="shared" si="896"/>
        <v>East</v>
      </c>
      <c r="K9558" s="11" t="str">
        <f t="shared" si="897"/>
        <v>2010s</v>
      </c>
      <c r="L9558" s="11" t="str">
        <f t="shared" si="898"/>
        <v>Cereal</v>
      </c>
      <c r="M9558" s="18">
        <f t="shared" si="899"/>
        <v>5.1546267025719076E-3</v>
      </c>
    </row>
    <row r="9559" spans="1:13">
      <c r="A9559" s="4">
        <v>2010</v>
      </c>
      <c r="B9559" s="5" t="s">
        <v>329</v>
      </c>
      <c r="C9559" s="5" t="s">
        <v>342</v>
      </c>
      <c r="D9559" s="5" t="s">
        <v>16</v>
      </c>
      <c r="E9559" s="5">
        <v>7790</v>
      </c>
      <c r="F9559" s="6">
        <v>2483.9499999999998</v>
      </c>
      <c r="H9559" s="15" t="str">
        <f t="shared" si="894"/>
        <v>Medium</v>
      </c>
      <c r="I9559" s="11" t="str">
        <f t="shared" si="895"/>
        <v>Large</v>
      </c>
      <c r="J9559" s="11" t="str">
        <f t="shared" si="896"/>
        <v>East</v>
      </c>
      <c r="K9559" s="11" t="str">
        <f t="shared" si="897"/>
        <v>2010s</v>
      </c>
      <c r="L9559" s="11" t="str">
        <f t="shared" si="898"/>
        <v>Cereal</v>
      </c>
      <c r="M9559" s="18">
        <f t="shared" si="899"/>
        <v>0.31886392811296532</v>
      </c>
    </row>
    <row r="9560" spans="1:13">
      <c r="A9560" s="4">
        <v>2010</v>
      </c>
      <c r="B9560" s="5" t="s">
        <v>329</v>
      </c>
      <c r="C9560" s="5" t="s">
        <v>342</v>
      </c>
      <c r="D9560" s="5" t="s">
        <v>17</v>
      </c>
      <c r="E9560" s="5">
        <v>15390</v>
      </c>
      <c r="F9560" s="6">
        <v>939.57</v>
      </c>
      <c r="H9560" s="15" t="str">
        <f t="shared" si="894"/>
        <v>Low</v>
      </c>
      <c r="I9560" s="11" t="str">
        <f t="shared" si="895"/>
        <v>Large</v>
      </c>
      <c r="J9560" s="11" t="str">
        <f t="shared" si="896"/>
        <v>East</v>
      </c>
      <c r="K9560" s="11" t="str">
        <f t="shared" si="897"/>
        <v>2010s</v>
      </c>
      <c r="L9560" s="11" t="str">
        <f t="shared" si="898"/>
        <v>Pulse</v>
      </c>
      <c r="M9560" s="18">
        <f t="shared" si="899"/>
        <v>6.1050682261208578E-2</v>
      </c>
    </row>
    <row r="9561" spans="1:13">
      <c r="A9561" s="4">
        <v>2011</v>
      </c>
      <c r="B9561" s="5" t="s">
        <v>329</v>
      </c>
      <c r="C9561" s="5" t="s">
        <v>342</v>
      </c>
      <c r="D9561" s="5" t="s">
        <v>15</v>
      </c>
      <c r="E9561" s="5">
        <v>410650</v>
      </c>
      <c r="F9561" s="6">
        <v>3148.86</v>
      </c>
      <c r="H9561" s="15" t="str">
        <f t="shared" si="894"/>
        <v>High</v>
      </c>
      <c r="I9561" s="11" t="str">
        <f t="shared" si="895"/>
        <v>Large</v>
      </c>
      <c r="J9561" s="11" t="str">
        <f t="shared" si="896"/>
        <v>East</v>
      </c>
      <c r="K9561" s="11" t="str">
        <f t="shared" si="897"/>
        <v>2010s</v>
      </c>
      <c r="L9561" s="11" t="str">
        <f t="shared" si="898"/>
        <v>Cereal</v>
      </c>
      <c r="M9561" s="18">
        <f t="shared" si="899"/>
        <v>7.6679897723121882E-3</v>
      </c>
    </row>
    <row r="9562" spans="1:13">
      <c r="A9562" s="4">
        <v>2011</v>
      </c>
      <c r="B9562" s="5" t="s">
        <v>329</v>
      </c>
      <c r="C9562" s="5" t="s">
        <v>342</v>
      </c>
      <c r="D9562" s="5" t="s">
        <v>16</v>
      </c>
      <c r="E9562" s="5">
        <v>10600</v>
      </c>
      <c r="F9562" s="6">
        <v>2558.4899999999998</v>
      </c>
      <c r="H9562" s="15" t="str">
        <f t="shared" si="894"/>
        <v>Medium</v>
      </c>
      <c r="I9562" s="11" t="str">
        <f t="shared" si="895"/>
        <v>Large</v>
      </c>
      <c r="J9562" s="11" t="str">
        <f t="shared" si="896"/>
        <v>East</v>
      </c>
      <c r="K9562" s="11" t="str">
        <f t="shared" si="897"/>
        <v>2010s</v>
      </c>
      <c r="L9562" s="11" t="str">
        <f t="shared" si="898"/>
        <v>Cereal</v>
      </c>
      <c r="M9562" s="18">
        <f t="shared" si="899"/>
        <v>0.24136698113207544</v>
      </c>
    </row>
    <row r="9563" spans="1:13">
      <c r="A9563" s="4">
        <v>2011</v>
      </c>
      <c r="B9563" s="5" t="s">
        <v>329</v>
      </c>
      <c r="C9563" s="5" t="s">
        <v>342</v>
      </c>
      <c r="D9563" s="5" t="s">
        <v>17</v>
      </c>
      <c r="E9563" s="5">
        <v>16270</v>
      </c>
      <c r="F9563" s="6">
        <v>1200.3699999999999</v>
      </c>
      <c r="H9563" s="15" t="str">
        <f t="shared" si="894"/>
        <v>Medium</v>
      </c>
      <c r="I9563" s="11" t="str">
        <f t="shared" si="895"/>
        <v>Large</v>
      </c>
      <c r="J9563" s="11" t="str">
        <f t="shared" si="896"/>
        <v>East</v>
      </c>
      <c r="K9563" s="11" t="str">
        <f t="shared" si="897"/>
        <v>2010s</v>
      </c>
      <c r="L9563" s="11" t="str">
        <f t="shared" si="898"/>
        <v>Pulse</v>
      </c>
      <c r="M9563" s="18">
        <f t="shared" si="899"/>
        <v>7.3778119237861081E-2</v>
      </c>
    </row>
    <row r="9564" spans="1:13">
      <c r="A9564" s="4">
        <v>2012</v>
      </c>
      <c r="B9564" s="5" t="s">
        <v>329</v>
      </c>
      <c r="C9564" s="5" t="s">
        <v>342</v>
      </c>
      <c r="D9564" s="5" t="s">
        <v>15</v>
      </c>
      <c r="E9564" s="5">
        <v>450170</v>
      </c>
      <c r="F9564" s="6">
        <v>3330.79</v>
      </c>
      <c r="H9564" s="15" t="str">
        <f t="shared" si="894"/>
        <v>High</v>
      </c>
      <c r="I9564" s="11" t="str">
        <f t="shared" si="895"/>
        <v>Large</v>
      </c>
      <c r="J9564" s="11" t="str">
        <f t="shared" si="896"/>
        <v>East</v>
      </c>
      <c r="K9564" s="11" t="str">
        <f t="shared" si="897"/>
        <v>2010s</v>
      </c>
      <c r="L9564" s="11" t="str">
        <f t="shared" si="898"/>
        <v>Cereal</v>
      </c>
      <c r="M9564" s="18">
        <f t="shared" si="899"/>
        <v>7.3989603927405202E-3</v>
      </c>
    </row>
    <row r="9565" spans="1:13">
      <c r="A9565" s="4">
        <v>2012</v>
      </c>
      <c r="B9565" s="5" t="s">
        <v>329</v>
      </c>
      <c r="C9565" s="5" t="s">
        <v>342</v>
      </c>
      <c r="D9565" s="5" t="s">
        <v>16</v>
      </c>
      <c r="E9565" s="5">
        <v>10460</v>
      </c>
      <c r="F9565" s="6">
        <v>3654.88</v>
      </c>
      <c r="H9565" s="15" t="str">
        <f t="shared" si="894"/>
        <v>High</v>
      </c>
      <c r="I9565" s="11" t="str">
        <f t="shared" si="895"/>
        <v>Large</v>
      </c>
      <c r="J9565" s="11" t="str">
        <f t="shared" si="896"/>
        <v>East</v>
      </c>
      <c r="K9565" s="11" t="str">
        <f t="shared" si="897"/>
        <v>2010s</v>
      </c>
      <c r="L9565" s="11" t="str">
        <f t="shared" si="898"/>
        <v>Cereal</v>
      </c>
      <c r="M9565" s="18">
        <f t="shared" si="899"/>
        <v>0.349414913957935</v>
      </c>
    </row>
    <row r="9566" spans="1:13">
      <c r="A9566" s="4">
        <v>2012</v>
      </c>
      <c r="B9566" s="5" t="s">
        <v>329</v>
      </c>
      <c r="C9566" s="5" t="s">
        <v>342</v>
      </c>
      <c r="D9566" s="5" t="s">
        <v>17</v>
      </c>
      <c r="E9566" s="5">
        <v>15910</v>
      </c>
      <c r="F9566" s="6">
        <v>1395.98</v>
      </c>
      <c r="H9566" s="15" t="str">
        <f t="shared" si="894"/>
        <v>Medium</v>
      </c>
      <c r="I9566" s="11" t="str">
        <f t="shared" si="895"/>
        <v>Large</v>
      </c>
      <c r="J9566" s="11" t="str">
        <f t="shared" si="896"/>
        <v>East</v>
      </c>
      <c r="K9566" s="11" t="str">
        <f t="shared" si="897"/>
        <v>2010s</v>
      </c>
      <c r="L9566" s="11" t="str">
        <f t="shared" si="898"/>
        <v>Pulse</v>
      </c>
      <c r="M9566" s="18">
        <f t="shared" si="899"/>
        <v>8.7742300439974857E-2</v>
      </c>
    </row>
    <row r="9567" spans="1:13">
      <c r="A9567" s="4">
        <v>2013</v>
      </c>
      <c r="B9567" s="5" t="s">
        <v>329</v>
      </c>
      <c r="C9567" s="5" t="s">
        <v>342</v>
      </c>
      <c r="D9567" s="5" t="s">
        <v>15</v>
      </c>
      <c r="E9567" s="5">
        <v>333230</v>
      </c>
      <c r="F9567" s="6">
        <v>2893.98</v>
      </c>
      <c r="H9567" s="15" t="str">
        <f t="shared" si="894"/>
        <v>Medium</v>
      </c>
      <c r="I9567" s="11" t="str">
        <f t="shared" si="895"/>
        <v>Large</v>
      </c>
      <c r="J9567" s="11" t="str">
        <f t="shared" si="896"/>
        <v>East</v>
      </c>
      <c r="K9567" s="11" t="str">
        <f t="shared" si="897"/>
        <v>2010s</v>
      </c>
      <c r="L9567" s="11" t="str">
        <f t="shared" si="898"/>
        <v>Cereal</v>
      </c>
      <c r="M9567" s="18">
        <f t="shared" si="899"/>
        <v>8.6846322359931585E-3</v>
      </c>
    </row>
    <row r="9568" spans="1:13">
      <c r="A9568" s="4">
        <v>2013</v>
      </c>
      <c r="B9568" s="5" t="s">
        <v>329</v>
      </c>
      <c r="C9568" s="5" t="s">
        <v>342</v>
      </c>
      <c r="D9568" s="5" t="s">
        <v>16</v>
      </c>
      <c r="E9568" s="5">
        <v>12460</v>
      </c>
      <c r="F9568" s="6">
        <v>2969.5</v>
      </c>
      <c r="H9568" s="15" t="str">
        <f t="shared" si="894"/>
        <v>Medium</v>
      </c>
      <c r="I9568" s="11" t="str">
        <f t="shared" si="895"/>
        <v>Large</v>
      </c>
      <c r="J9568" s="11" t="str">
        <f t="shared" si="896"/>
        <v>East</v>
      </c>
      <c r="K9568" s="11" t="str">
        <f t="shared" si="897"/>
        <v>2010s</v>
      </c>
      <c r="L9568" s="11" t="str">
        <f t="shared" si="898"/>
        <v>Cereal</v>
      </c>
      <c r="M9568" s="18">
        <f t="shared" si="899"/>
        <v>0.23832263242375601</v>
      </c>
    </row>
    <row r="9569" spans="1:13">
      <c r="A9569" s="4">
        <v>2013</v>
      </c>
      <c r="B9569" s="5" t="s">
        <v>329</v>
      </c>
      <c r="C9569" s="5" t="s">
        <v>342</v>
      </c>
      <c r="D9569" s="5" t="s">
        <v>17</v>
      </c>
      <c r="E9569" s="5">
        <v>17350</v>
      </c>
      <c r="F9569" s="6">
        <v>876.08</v>
      </c>
      <c r="H9569" s="15" t="str">
        <f t="shared" si="894"/>
        <v>Low</v>
      </c>
      <c r="I9569" s="11" t="str">
        <f t="shared" si="895"/>
        <v>Large</v>
      </c>
      <c r="J9569" s="11" t="str">
        <f t="shared" si="896"/>
        <v>East</v>
      </c>
      <c r="K9569" s="11" t="str">
        <f t="shared" si="897"/>
        <v>2010s</v>
      </c>
      <c r="L9569" s="11" t="str">
        <f t="shared" si="898"/>
        <v>Pulse</v>
      </c>
      <c r="M9569" s="18">
        <f t="shared" si="899"/>
        <v>5.0494524495677234E-2</v>
      </c>
    </row>
    <row r="9570" spans="1:13">
      <c r="A9570" s="4">
        <v>2014</v>
      </c>
      <c r="B9570" s="5" t="s">
        <v>329</v>
      </c>
      <c r="C9570" s="5" t="s">
        <v>342</v>
      </c>
      <c r="D9570" s="5" t="s">
        <v>15</v>
      </c>
      <c r="E9570" s="5">
        <v>408540</v>
      </c>
      <c r="F9570" s="6">
        <v>3493.54</v>
      </c>
      <c r="H9570" s="15" t="str">
        <f t="shared" si="894"/>
        <v>High</v>
      </c>
      <c r="I9570" s="11" t="str">
        <f t="shared" si="895"/>
        <v>Large</v>
      </c>
      <c r="J9570" s="11" t="str">
        <f t="shared" si="896"/>
        <v>East</v>
      </c>
      <c r="K9570" s="11" t="str">
        <f t="shared" si="897"/>
        <v>2010s</v>
      </c>
      <c r="L9570" s="11" t="str">
        <f t="shared" si="898"/>
        <v>Cereal</v>
      </c>
      <c r="M9570" s="18">
        <f t="shared" si="899"/>
        <v>8.5512801684045625E-3</v>
      </c>
    </row>
    <row r="9571" spans="1:13">
      <c r="A9571" s="4">
        <v>2014</v>
      </c>
      <c r="B9571" s="5" t="s">
        <v>329</v>
      </c>
      <c r="C9571" s="5" t="s">
        <v>342</v>
      </c>
      <c r="D9571" s="5" t="s">
        <v>16</v>
      </c>
      <c r="E9571" s="5">
        <v>10800</v>
      </c>
      <c r="F9571" s="6">
        <v>2416.67</v>
      </c>
      <c r="H9571" s="15" t="str">
        <f t="shared" si="894"/>
        <v>Medium</v>
      </c>
      <c r="I9571" s="11" t="str">
        <f t="shared" si="895"/>
        <v>Large</v>
      </c>
      <c r="J9571" s="11" t="str">
        <f t="shared" si="896"/>
        <v>East</v>
      </c>
      <c r="K9571" s="11" t="str">
        <f t="shared" si="897"/>
        <v>2010s</v>
      </c>
      <c r="L9571" s="11" t="str">
        <f t="shared" si="898"/>
        <v>Cereal</v>
      </c>
      <c r="M9571" s="18">
        <f t="shared" si="899"/>
        <v>0.22376574074074074</v>
      </c>
    </row>
    <row r="9572" spans="1:13">
      <c r="A9572" s="4">
        <v>2014</v>
      </c>
      <c r="B9572" s="5" t="s">
        <v>329</v>
      </c>
      <c r="C9572" s="5" t="s">
        <v>342</v>
      </c>
      <c r="D9572" s="5" t="s">
        <v>17</v>
      </c>
      <c r="E9572" s="5">
        <v>17540</v>
      </c>
      <c r="F9572" s="6">
        <v>942.99</v>
      </c>
      <c r="H9572" s="15" t="str">
        <f t="shared" si="894"/>
        <v>Low</v>
      </c>
      <c r="I9572" s="11" t="str">
        <f t="shared" si="895"/>
        <v>Large</v>
      </c>
      <c r="J9572" s="11" t="str">
        <f t="shared" si="896"/>
        <v>East</v>
      </c>
      <c r="K9572" s="11" t="str">
        <f t="shared" si="897"/>
        <v>2010s</v>
      </c>
      <c r="L9572" s="11" t="str">
        <f t="shared" si="898"/>
        <v>Pulse</v>
      </c>
      <c r="M9572" s="18">
        <f t="shared" si="899"/>
        <v>5.3762257696693273E-2</v>
      </c>
    </row>
    <row r="9573" spans="1:13">
      <c r="A9573" s="4">
        <v>2015</v>
      </c>
      <c r="B9573" s="5" t="s">
        <v>329</v>
      </c>
      <c r="C9573" s="5" t="s">
        <v>342</v>
      </c>
      <c r="D9573" s="5" t="s">
        <v>15</v>
      </c>
      <c r="E9573" s="5">
        <v>388340</v>
      </c>
      <c r="F9573" s="6">
        <v>2929.6</v>
      </c>
      <c r="H9573" s="15" t="str">
        <f t="shared" si="894"/>
        <v>Medium</v>
      </c>
      <c r="I9573" s="11" t="str">
        <f t="shared" si="895"/>
        <v>Large</v>
      </c>
      <c r="J9573" s="11" t="str">
        <f t="shared" si="896"/>
        <v>East</v>
      </c>
      <c r="K9573" s="11" t="str">
        <f t="shared" si="897"/>
        <v>2010s</v>
      </c>
      <c r="L9573" s="11" t="str">
        <f t="shared" si="898"/>
        <v>Cereal</v>
      </c>
      <c r="M9573" s="18">
        <f t="shared" si="899"/>
        <v>7.5439048256682288E-3</v>
      </c>
    </row>
    <row r="9574" spans="1:13">
      <c r="A9574" s="4">
        <v>2015</v>
      </c>
      <c r="B9574" s="5" t="s">
        <v>329</v>
      </c>
      <c r="C9574" s="5" t="s">
        <v>342</v>
      </c>
      <c r="D9574" s="5" t="s">
        <v>16</v>
      </c>
      <c r="E9574" s="5">
        <v>8650</v>
      </c>
      <c r="F9574" s="6">
        <v>4050.87</v>
      </c>
      <c r="H9574" s="15" t="str">
        <f t="shared" si="894"/>
        <v>High</v>
      </c>
      <c r="I9574" s="11" t="str">
        <f t="shared" si="895"/>
        <v>Large</v>
      </c>
      <c r="J9574" s="11" t="str">
        <f t="shared" si="896"/>
        <v>East</v>
      </c>
      <c r="K9574" s="11" t="str">
        <f t="shared" si="897"/>
        <v>2010s</v>
      </c>
      <c r="L9574" s="11" t="str">
        <f t="shared" si="898"/>
        <v>Cereal</v>
      </c>
      <c r="M9574" s="18">
        <f t="shared" si="899"/>
        <v>0.46830867052023117</v>
      </c>
    </row>
    <row r="9575" spans="1:13">
      <c r="A9575" s="4">
        <v>2015</v>
      </c>
      <c r="B9575" s="5" t="s">
        <v>329</v>
      </c>
      <c r="C9575" s="5" t="s">
        <v>342</v>
      </c>
      <c r="D9575" s="5" t="s">
        <v>17</v>
      </c>
      <c r="E9575" s="5">
        <v>15820</v>
      </c>
      <c r="F9575" s="6">
        <v>1018.96</v>
      </c>
      <c r="H9575" s="15" t="str">
        <f t="shared" si="894"/>
        <v>Medium</v>
      </c>
      <c r="I9575" s="11" t="str">
        <f t="shared" si="895"/>
        <v>Large</v>
      </c>
      <c r="J9575" s="11" t="str">
        <f t="shared" si="896"/>
        <v>East</v>
      </c>
      <c r="K9575" s="11" t="str">
        <f t="shared" si="897"/>
        <v>2010s</v>
      </c>
      <c r="L9575" s="11" t="str">
        <f t="shared" si="898"/>
        <v>Pulse</v>
      </c>
      <c r="M9575" s="18">
        <f t="shared" si="899"/>
        <v>6.4409608091024029E-2</v>
      </c>
    </row>
    <row r="9576" spans="1:13">
      <c r="A9576" s="4">
        <v>2016</v>
      </c>
      <c r="B9576" s="5" t="s">
        <v>329</v>
      </c>
      <c r="C9576" s="5" t="s">
        <v>342</v>
      </c>
      <c r="D9576" s="5" t="s">
        <v>15</v>
      </c>
      <c r="E9576" s="5">
        <v>420090</v>
      </c>
      <c r="F9576" s="6">
        <v>3424.65</v>
      </c>
      <c r="H9576" s="15" t="str">
        <f t="shared" si="894"/>
        <v>High</v>
      </c>
      <c r="I9576" s="11" t="str">
        <f t="shared" si="895"/>
        <v>Large</v>
      </c>
      <c r="J9576" s="11" t="str">
        <f t="shared" si="896"/>
        <v>East</v>
      </c>
      <c r="K9576" s="11" t="str">
        <f t="shared" si="897"/>
        <v>2010s</v>
      </c>
      <c r="L9576" s="11" t="str">
        <f t="shared" si="898"/>
        <v>Cereal</v>
      </c>
      <c r="M9576" s="18">
        <f t="shared" si="899"/>
        <v>8.1521816753552818E-3</v>
      </c>
    </row>
    <row r="9577" spans="1:13">
      <c r="A9577" s="4">
        <v>2016</v>
      </c>
      <c r="B9577" s="5" t="s">
        <v>329</v>
      </c>
      <c r="C9577" s="5" t="s">
        <v>342</v>
      </c>
      <c r="D9577" s="5" t="s">
        <v>16</v>
      </c>
      <c r="E9577" s="5">
        <v>8020</v>
      </c>
      <c r="F9577" s="6">
        <v>3233.36</v>
      </c>
      <c r="H9577" s="15" t="str">
        <f t="shared" si="894"/>
        <v>High</v>
      </c>
      <c r="I9577" s="11" t="str">
        <f t="shared" si="895"/>
        <v>Large</v>
      </c>
      <c r="J9577" s="11" t="str">
        <f t="shared" si="896"/>
        <v>East</v>
      </c>
      <c r="K9577" s="11" t="str">
        <f t="shared" si="897"/>
        <v>2010s</v>
      </c>
      <c r="L9577" s="11" t="str">
        <f t="shared" si="898"/>
        <v>Cereal</v>
      </c>
      <c r="M9577" s="18">
        <f t="shared" si="899"/>
        <v>0.40316209476309228</v>
      </c>
    </row>
    <row r="9578" spans="1:13">
      <c r="A9578" s="4">
        <v>2016</v>
      </c>
      <c r="B9578" s="5" t="s">
        <v>329</v>
      </c>
      <c r="C9578" s="5" t="s">
        <v>342</v>
      </c>
      <c r="D9578" s="5" t="s">
        <v>17</v>
      </c>
      <c r="E9578" s="5">
        <v>16770</v>
      </c>
      <c r="F9578" s="6">
        <v>1063.46</v>
      </c>
      <c r="H9578" s="15" t="str">
        <f t="shared" si="894"/>
        <v>Medium</v>
      </c>
      <c r="I9578" s="11" t="str">
        <f t="shared" si="895"/>
        <v>Large</v>
      </c>
      <c r="J9578" s="11" t="str">
        <f t="shared" si="896"/>
        <v>East</v>
      </c>
      <c r="K9578" s="11" t="str">
        <f t="shared" si="897"/>
        <v>2010s</v>
      </c>
      <c r="L9578" s="11" t="str">
        <f t="shared" si="898"/>
        <v>Pulse</v>
      </c>
      <c r="M9578" s="18">
        <f t="shared" si="899"/>
        <v>6.3414430530709609E-2</v>
      </c>
    </row>
    <row r="9579" spans="1:13">
      <c r="A9579" s="4">
        <v>2017</v>
      </c>
      <c r="B9579" s="5" t="s">
        <v>329</v>
      </c>
      <c r="C9579" s="5" t="s">
        <v>342</v>
      </c>
      <c r="D9579" s="5" t="s">
        <v>15</v>
      </c>
      <c r="E9579" s="5">
        <v>433190</v>
      </c>
      <c r="F9579" s="6">
        <v>3475.97</v>
      </c>
      <c r="H9579" s="15" t="str">
        <f t="shared" si="894"/>
        <v>High</v>
      </c>
      <c r="I9579" s="11" t="str">
        <f t="shared" si="895"/>
        <v>Large</v>
      </c>
      <c r="J9579" s="11" t="str">
        <f t="shared" si="896"/>
        <v>East</v>
      </c>
      <c r="K9579" s="11" t="str">
        <f t="shared" si="897"/>
        <v>2010s</v>
      </c>
      <c r="L9579" s="11" t="str">
        <f t="shared" si="898"/>
        <v>Cereal</v>
      </c>
      <c r="M9579" s="18">
        <f t="shared" si="899"/>
        <v>8.0241233638818996E-3</v>
      </c>
    </row>
    <row r="9580" spans="1:13">
      <c r="A9580" s="4">
        <v>2017</v>
      </c>
      <c r="B9580" s="5" t="s">
        <v>329</v>
      </c>
      <c r="C9580" s="5" t="s">
        <v>342</v>
      </c>
      <c r="D9580" s="5" t="s">
        <v>16</v>
      </c>
      <c r="E9580" s="5">
        <v>5170</v>
      </c>
      <c r="F9580" s="6">
        <v>3394.16</v>
      </c>
      <c r="H9580" s="15" t="str">
        <f t="shared" si="894"/>
        <v>High</v>
      </c>
      <c r="I9580" s="11" t="str">
        <f t="shared" si="895"/>
        <v>Large</v>
      </c>
      <c r="J9580" s="11" t="str">
        <f t="shared" si="896"/>
        <v>East</v>
      </c>
      <c r="K9580" s="11" t="str">
        <f t="shared" si="897"/>
        <v>2010s</v>
      </c>
      <c r="L9580" s="11" t="str">
        <f t="shared" si="898"/>
        <v>Cereal</v>
      </c>
      <c r="M9580" s="18">
        <f t="shared" si="899"/>
        <v>0.65651063829787226</v>
      </c>
    </row>
    <row r="9581" spans="1:13">
      <c r="A9581" s="4">
        <v>2017</v>
      </c>
      <c r="B9581" s="5" t="s">
        <v>329</v>
      </c>
      <c r="C9581" s="5" t="s">
        <v>342</v>
      </c>
      <c r="D9581" s="5" t="s">
        <v>17</v>
      </c>
      <c r="E9581" s="5">
        <v>16600</v>
      </c>
      <c r="F9581" s="6">
        <v>1234.23</v>
      </c>
      <c r="H9581" s="15" t="str">
        <f t="shared" si="894"/>
        <v>Medium</v>
      </c>
      <c r="I9581" s="11" t="str">
        <f t="shared" si="895"/>
        <v>Large</v>
      </c>
      <c r="J9581" s="11" t="str">
        <f t="shared" si="896"/>
        <v>East</v>
      </c>
      <c r="K9581" s="11" t="str">
        <f t="shared" si="897"/>
        <v>2010s</v>
      </c>
      <c r="L9581" s="11" t="str">
        <f t="shared" si="898"/>
        <v>Pulse</v>
      </c>
      <c r="M9581" s="18">
        <f t="shared" si="899"/>
        <v>7.4351204819277109E-2</v>
      </c>
    </row>
    <row r="9582" spans="1:13">
      <c r="A9582" s="4">
        <v>2008</v>
      </c>
      <c r="B9582" s="5" t="s">
        <v>339</v>
      </c>
      <c r="C9582" s="5" t="s">
        <v>343</v>
      </c>
      <c r="D9582" s="5" t="s">
        <v>15</v>
      </c>
      <c r="E9582" s="5">
        <v>167220</v>
      </c>
      <c r="F9582" s="6">
        <v>1626.71</v>
      </c>
      <c r="H9582" s="15" t="str">
        <f t="shared" si="894"/>
        <v>Medium</v>
      </c>
      <c r="I9582" s="11" t="str">
        <f t="shared" si="895"/>
        <v>Large</v>
      </c>
      <c r="J9582" s="11" t="str">
        <f t="shared" si="896"/>
        <v>East</v>
      </c>
      <c r="K9582" s="11" t="str">
        <f t="shared" si="897"/>
        <v>2000s</v>
      </c>
      <c r="L9582" s="11" t="str">
        <f t="shared" si="898"/>
        <v>Cereal</v>
      </c>
      <c r="M9582" s="18">
        <f t="shared" si="899"/>
        <v>9.7279631623011596E-3</v>
      </c>
    </row>
    <row r="9583" spans="1:13">
      <c r="A9583" s="4">
        <v>2008</v>
      </c>
      <c r="B9583" s="5" t="s">
        <v>339</v>
      </c>
      <c r="C9583" s="5" t="s">
        <v>343</v>
      </c>
      <c r="D9583" s="5" t="s">
        <v>16</v>
      </c>
      <c r="E9583" s="5">
        <v>17040</v>
      </c>
      <c r="F9583" s="6">
        <v>691.58</v>
      </c>
      <c r="H9583" s="15" t="str">
        <f t="shared" si="894"/>
        <v>Low</v>
      </c>
      <c r="I9583" s="11" t="str">
        <f t="shared" si="895"/>
        <v>Large</v>
      </c>
      <c r="J9583" s="11" t="str">
        <f t="shared" si="896"/>
        <v>East</v>
      </c>
      <c r="K9583" s="11" t="str">
        <f t="shared" si="897"/>
        <v>2000s</v>
      </c>
      <c r="L9583" s="11" t="str">
        <f t="shared" si="898"/>
        <v>Cereal</v>
      </c>
      <c r="M9583" s="18">
        <f t="shared" si="899"/>
        <v>4.0585680751173712E-2</v>
      </c>
    </row>
    <row r="9584" spans="1:13">
      <c r="A9584" s="4">
        <v>2008</v>
      </c>
      <c r="B9584" s="5" t="s">
        <v>339</v>
      </c>
      <c r="C9584" s="5" t="s">
        <v>343</v>
      </c>
      <c r="D9584" s="5" t="s">
        <v>17</v>
      </c>
      <c r="E9584" s="5">
        <v>2590</v>
      </c>
      <c r="F9584" s="6">
        <v>1085.05</v>
      </c>
      <c r="H9584" s="15" t="str">
        <f t="shared" si="894"/>
        <v>Medium</v>
      </c>
      <c r="I9584" s="11" t="str">
        <f t="shared" si="895"/>
        <v>Medium</v>
      </c>
      <c r="J9584" s="11" t="str">
        <f t="shared" si="896"/>
        <v>East</v>
      </c>
      <c r="K9584" s="11" t="str">
        <f t="shared" si="897"/>
        <v>2000s</v>
      </c>
      <c r="L9584" s="11" t="str">
        <f t="shared" si="898"/>
        <v>Pulse</v>
      </c>
      <c r="M9584" s="18">
        <f t="shared" si="899"/>
        <v>0.41893822393822394</v>
      </c>
    </row>
    <row r="9585" spans="1:13">
      <c r="A9585" s="4">
        <v>2009</v>
      </c>
      <c r="B9585" s="5" t="s">
        <v>339</v>
      </c>
      <c r="C9585" s="5" t="s">
        <v>343</v>
      </c>
      <c r="D9585" s="5" t="s">
        <v>15</v>
      </c>
      <c r="E9585" s="5">
        <v>95260</v>
      </c>
      <c r="F9585" s="6">
        <v>613.52</v>
      </c>
      <c r="H9585" s="15" t="str">
        <f t="shared" si="894"/>
        <v>Low</v>
      </c>
      <c r="I9585" s="11" t="str">
        <f t="shared" si="895"/>
        <v>Large</v>
      </c>
      <c r="J9585" s="11" t="str">
        <f t="shared" si="896"/>
        <v>East</v>
      </c>
      <c r="K9585" s="11" t="str">
        <f t="shared" si="897"/>
        <v>2000s</v>
      </c>
      <c r="L9585" s="11" t="str">
        <f t="shared" si="898"/>
        <v>Cereal</v>
      </c>
      <c r="M9585" s="18">
        <f t="shared" si="899"/>
        <v>6.4404786899013222E-3</v>
      </c>
    </row>
    <row r="9586" spans="1:13">
      <c r="A9586" s="4">
        <v>2009</v>
      </c>
      <c r="B9586" s="5" t="s">
        <v>339</v>
      </c>
      <c r="C9586" s="5" t="s">
        <v>343</v>
      </c>
      <c r="D9586" s="5" t="s">
        <v>16</v>
      </c>
      <c r="E9586" s="5">
        <v>12410</v>
      </c>
      <c r="F9586" s="6">
        <v>683.53</v>
      </c>
      <c r="H9586" s="15" t="str">
        <f t="shared" si="894"/>
        <v>Low</v>
      </c>
      <c r="I9586" s="11" t="str">
        <f t="shared" si="895"/>
        <v>Large</v>
      </c>
      <c r="J9586" s="11" t="str">
        <f t="shared" si="896"/>
        <v>East</v>
      </c>
      <c r="K9586" s="11" t="str">
        <f t="shared" si="897"/>
        <v>2000s</v>
      </c>
      <c r="L9586" s="11" t="str">
        <f t="shared" si="898"/>
        <v>Cereal</v>
      </c>
      <c r="M9586" s="18">
        <f t="shared" si="899"/>
        <v>5.507896857373086E-2</v>
      </c>
    </row>
    <row r="9587" spans="1:13">
      <c r="A9587" s="4">
        <v>2009</v>
      </c>
      <c r="B9587" s="5" t="s">
        <v>339</v>
      </c>
      <c r="C9587" s="5" t="s">
        <v>343</v>
      </c>
      <c r="D9587" s="5" t="s">
        <v>17</v>
      </c>
      <c r="E9587" s="5">
        <v>2540</v>
      </c>
      <c r="F9587" s="6">
        <v>834.65</v>
      </c>
      <c r="H9587" s="15" t="str">
        <f t="shared" si="894"/>
        <v>Low</v>
      </c>
      <c r="I9587" s="11" t="str">
        <f t="shared" si="895"/>
        <v>Medium</v>
      </c>
      <c r="J9587" s="11" t="str">
        <f t="shared" si="896"/>
        <v>East</v>
      </c>
      <c r="K9587" s="11" t="str">
        <f t="shared" si="897"/>
        <v>2000s</v>
      </c>
      <c r="L9587" s="11" t="str">
        <f t="shared" si="898"/>
        <v>Pulse</v>
      </c>
      <c r="M9587" s="18">
        <f t="shared" si="899"/>
        <v>0.32860236220472439</v>
      </c>
    </row>
    <row r="9588" spans="1:13">
      <c r="A9588" s="4">
        <v>2010</v>
      </c>
      <c r="B9588" s="5" t="s">
        <v>339</v>
      </c>
      <c r="C9588" s="5" t="s">
        <v>343</v>
      </c>
      <c r="D9588" s="5" t="s">
        <v>15</v>
      </c>
      <c r="E9588" s="5">
        <v>89570</v>
      </c>
      <c r="F9588" s="6">
        <v>828.43</v>
      </c>
      <c r="H9588" s="15" t="str">
        <f t="shared" si="894"/>
        <v>Low</v>
      </c>
      <c r="I9588" s="11" t="str">
        <f t="shared" si="895"/>
        <v>Large</v>
      </c>
      <c r="J9588" s="11" t="str">
        <f t="shared" si="896"/>
        <v>East</v>
      </c>
      <c r="K9588" s="11" t="str">
        <f t="shared" si="897"/>
        <v>2010s</v>
      </c>
      <c r="L9588" s="11" t="str">
        <f t="shared" si="898"/>
        <v>Cereal</v>
      </c>
      <c r="M9588" s="18">
        <f t="shared" si="899"/>
        <v>9.2489672881545162E-3</v>
      </c>
    </row>
    <row r="9589" spans="1:13">
      <c r="A9589" s="4">
        <v>2010</v>
      </c>
      <c r="B9589" s="5" t="s">
        <v>339</v>
      </c>
      <c r="C9589" s="5" t="s">
        <v>343</v>
      </c>
      <c r="D9589" s="5" t="s">
        <v>16</v>
      </c>
      <c r="E9589" s="5">
        <v>15530</v>
      </c>
      <c r="F9589" s="6">
        <v>818.24</v>
      </c>
      <c r="H9589" s="15" t="str">
        <f t="shared" si="894"/>
        <v>Low</v>
      </c>
      <c r="I9589" s="11" t="str">
        <f t="shared" si="895"/>
        <v>Large</v>
      </c>
      <c r="J9589" s="11" t="str">
        <f t="shared" si="896"/>
        <v>East</v>
      </c>
      <c r="K9589" s="11" t="str">
        <f t="shared" si="897"/>
        <v>2010s</v>
      </c>
      <c r="L9589" s="11" t="str">
        <f t="shared" si="898"/>
        <v>Cereal</v>
      </c>
      <c r="M9589" s="18">
        <f t="shared" si="899"/>
        <v>5.2687701223438507E-2</v>
      </c>
    </row>
    <row r="9590" spans="1:13">
      <c r="A9590" s="4">
        <v>2010</v>
      </c>
      <c r="B9590" s="5" t="s">
        <v>339</v>
      </c>
      <c r="C9590" s="5" t="s">
        <v>343</v>
      </c>
      <c r="D9590" s="5" t="s">
        <v>17</v>
      </c>
      <c r="E9590" s="5">
        <v>2950</v>
      </c>
      <c r="F9590" s="6">
        <v>557.69000000000005</v>
      </c>
      <c r="H9590" s="15" t="str">
        <f t="shared" si="894"/>
        <v>Low</v>
      </c>
      <c r="I9590" s="11" t="str">
        <f t="shared" si="895"/>
        <v>Medium</v>
      </c>
      <c r="J9590" s="11" t="str">
        <f t="shared" si="896"/>
        <v>East</v>
      </c>
      <c r="K9590" s="11" t="str">
        <f t="shared" si="897"/>
        <v>2010s</v>
      </c>
      <c r="L9590" s="11" t="str">
        <f t="shared" si="898"/>
        <v>Pulse</v>
      </c>
      <c r="M9590" s="18">
        <f t="shared" si="899"/>
        <v>0.18904745762711866</v>
      </c>
    </row>
    <row r="9591" spans="1:13">
      <c r="A9591" s="4">
        <v>2011</v>
      </c>
      <c r="B9591" s="5" t="s">
        <v>339</v>
      </c>
      <c r="C9591" s="5" t="s">
        <v>343</v>
      </c>
      <c r="D9591" s="5" t="s">
        <v>15</v>
      </c>
      <c r="E9591" s="5">
        <v>129170</v>
      </c>
      <c r="F9591" s="6">
        <v>2221.56</v>
      </c>
      <c r="H9591" s="15" t="str">
        <f t="shared" si="894"/>
        <v>Medium</v>
      </c>
      <c r="I9591" s="11" t="str">
        <f t="shared" si="895"/>
        <v>Large</v>
      </c>
      <c r="J9591" s="11" t="str">
        <f t="shared" si="896"/>
        <v>East</v>
      </c>
      <c r="K9591" s="11" t="str">
        <f t="shared" si="897"/>
        <v>2010s</v>
      </c>
      <c r="L9591" s="11" t="str">
        <f t="shared" si="898"/>
        <v>Cereal</v>
      </c>
      <c r="M9591" s="18">
        <f t="shared" si="899"/>
        <v>1.7198730355345668E-2</v>
      </c>
    </row>
    <row r="9592" spans="1:13">
      <c r="A9592" s="4">
        <v>2011</v>
      </c>
      <c r="B9592" s="5" t="s">
        <v>339</v>
      </c>
      <c r="C9592" s="5" t="s">
        <v>343</v>
      </c>
      <c r="D9592" s="5" t="s">
        <v>16</v>
      </c>
      <c r="E9592" s="5">
        <v>14830</v>
      </c>
      <c r="F9592" s="6">
        <v>1285.55</v>
      </c>
      <c r="H9592" s="15" t="str">
        <f t="shared" si="894"/>
        <v>Medium</v>
      </c>
      <c r="I9592" s="11" t="str">
        <f t="shared" si="895"/>
        <v>Large</v>
      </c>
      <c r="J9592" s="11" t="str">
        <f t="shared" si="896"/>
        <v>East</v>
      </c>
      <c r="K9592" s="11" t="str">
        <f t="shared" si="897"/>
        <v>2010s</v>
      </c>
      <c r="L9592" s="11" t="str">
        <f t="shared" si="898"/>
        <v>Cereal</v>
      </c>
      <c r="M9592" s="18">
        <f t="shared" si="899"/>
        <v>8.668577208361429E-2</v>
      </c>
    </row>
    <row r="9593" spans="1:13">
      <c r="A9593" s="4">
        <v>2011</v>
      </c>
      <c r="B9593" s="5" t="s">
        <v>339</v>
      </c>
      <c r="C9593" s="5" t="s">
        <v>343</v>
      </c>
      <c r="D9593" s="5" t="s">
        <v>17</v>
      </c>
      <c r="E9593" s="5">
        <v>2480</v>
      </c>
      <c r="F9593" s="6">
        <v>1118.0999999999999</v>
      </c>
      <c r="H9593" s="15" t="str">
        <f t="shared" si="894"/>
        <v>Medium</v>
      </c>
      <c r="I9593" s="11" t="str">
        <f t="shared" si="895"/>
        <v>Medium</v>
      </c>
      <c r="J9593" s="11" t="str">
        <f t="shared" si="896"/>
        <v>East</v>
      </c>
      <c r="K9593" s="11" t="str">
        <f t="shared" si="897"/>
        <v>2010s</v>
      </c>
      <c r="L9593" s="11" t="str">
        <f t="shared" si="898"/>
        <v>Pulse</v>
      </c>
      <c r="M9593" s="18">
        <f t="shared" si="899"/>
        <v>0.45084677419354835</v>
      </c>
    </row>
    <row r="9594" spans="1:13">
      <c r="A9594" s="4">
        <v>2012</v>
      </c>
      <c r="B9594" s="5" t="s">
        <v>339</v>
      </c>
      <c r="C9594" s="5" t="s">
        <v>343</v>
      </c>
      <c r="D9594" s="5" t="s">
        <v>15</v>
      </c>
      <c r="E9594" s="5">
        <v>136420</v>
      </c>
      <c r="F9594" s="6">
        <v>1847.61</v>
      </c>
      <c r="H9594" s="15" t="str">
        <f t="shared" si="894"/>
        <v>Medium</v>
      </c>
      <c r="I9594" s="11" t="str">
        <f t="shared" si="895"/>
        <v>Large</v>
      </c>
      <c r="J9594" s="11" t="str">
        <f t="shared" si="896"/>
        <v>East</v>
      </c>
      <c r="K9594" s="11" t="str">
        <f t="shared" si="897"/>
        <v>2010s</v>
      </c>
      <c r="L9594" s="11" t="str">
        <f t="shared" si="898"/>
        <v>Cereal</v>
      </c>
      <c r="M9594" s="18">
        <f t="shared" si="899"/>
        <v>1.3543542002638909E-2</v>
      </c>
    </row>
    <row r="9595" spans="1:13">
      <c r="A9595" s="4">
        <v>2012</v>
      </c>
      <c r="B9595" s="5" t="s">
        <v>339</v>
      </c>
      <c r="C9595" s="5" t="s">
        <v>343</v>
      </c>
      <c r="D9595" s="5" t="s">
        <v>16</v>
      </c>
      <c r="E9595" s="5">
        <v>16700</v>
      </c>
      <c r="F9595" s="6">
        <v>1460.21</v>
      </c>
      <c r="H9595" s="15" t="str">
        <f t="shared" si="894"/>
        <v>Medium</v>
      </c>
      <c r="I9595" s="11" t="str">
        <f t="shared" si="895"/>
        <v>Large</v>
      </c>
      <c r="J9595" s="11" t="str">
        <f t="shared" si="896"/>
        <v>East</v>
      </c>
      <c r="K9595" s="11" t="str">
        <f t="shared" si="897"/>
        <v>2010s</v>
      </c>
      <c r="L9595" s="11" t="str">
        <f t="shared" si="898"/>
        <v>Cereal</v>
      </c>
      <c r="M9595" s="18">
        <f t="shared" si="899"/>
        <v>8.743772455089821E-2</v>
      </c>
    </row>
    <row r="9596" spans="1:13">
      <c r="A9596" s="4">
        <v>2012</v>
      </c>
      <c r="B9596" s="5" t="s">
        <v>339</v>
      </c>
      <c r="C9596" s="5" t="s">
        <v>343</v>
      </c>
      <c r="D9596" s="5" t="s">
        <v>17</v>
      </c>
      <c r="E9596" s="5">
        <v>3360</v>
      </c>
      <c r="F9596" s="6">
        <v>1198.42</v>
      </c>
      <c r="H9596" s="15" t="str">
        <f t="shared" si="894"/>
        <v>Medium</v>
      </c>
      <c r="I9596" s="11" t="str">
        <f t="shared" si="895"/>
        <v>Medium</v>
      </c>
      <c r="J9596" s="11" t="str">
        <f t="shared" si="896"/>
        <v>East</v>
      </c>
      <c r="K9596" s="11" t="str">
        <f t="shared" si="897"/>
        <v>2010s</v>
      </c>
      <c r="L9596" s="11" t="str">
        <f t="shared" si="898"/>
        <v>Pulse</v>
      </c>
      <c r="M9596" s="18">
        <f t="shared" si="899"/>
        <v>0.35667261904761904</v>
      </c>
    </row>
    <row r="9597" spans="1:13">
      <c r="A9597" s="4">
        <v>2013</v>
      </c>
      <c r="B9597" s="5" t="s">
        <v>339</v>
      </c>
      <c r="C9597" s="5" t="s">
        <v>343</v>
      </c>
      <c r="D9597" s="5" t="s">
        <v>15</v>
      </c>
      <c r="E9597" s="5">
        <v>169330</v>
      </c>
      <c r="F9597" s="6">
        <v>2454.89</v>
      </c>
      <c r="H9597" s="15" t="str">
        <f t="shared" si="894"/>
        <v>Medium</v>
      </c>
      <c r="I9597" s="11" t="str">
        <f t="shared" si="895"/>
        <v>Large</v>
      </c>
      <c r="J9597" s="11" t="str">
        <f t="shared" si="896"/>
        <v>East</v>
      </c>
      <c r="K9597" s="11" t="str">
        <f t="shared" si="897"/>
        <v>2010s</v>
      </c>
      <c r="L9597" s="11" t="str">
        <f t="shared" si="898"/>
        <v>Cereal</v>
      </c>
      <c r="M9597" s="18">
        <f t="shared" si="899"/>
        <v>1.44976672769149E-2</v>
      </c>
    </row>
    <row r="9598" spans="1:13">
      <c r="A9598" s="4">
        <v>2013</v>
      </c>
      <c r="B9598" s="5" t="s">
        <v>339</v>
      </c>
      <c r="C9598" s="5" t="s">
        <v>343</v>
      </c>
      <c r="D9598" s="5" t="s">
        <v>16</v>
      </c>
      <c r="E9598" s="5">
        <v>12070</v>
      </c>
      <c r="F9598" s="6">
        <v>2018.22</v>
      </c>
      <c r="H9598" s="15" t="str">
        <f t="shared" si="894"/>
        <v>Medium</v>
      </c>
      <c r="I9598" s="11" t="str">
        <f t="shared" si="895"/>
        <v>Large</v>
      </c>
      <c r="J9598" s="11" t="str">
        <f t="shared" si="896"/>
        <v>East</v>
      </c>
      <c r="K9598" s="11" t="str">
        <f t="shared" si="897"/>
        <v>2010s</v>
      </c>
      <c r="L9598" s="11" t="str">
        <f t="shared" si="898"/>
        <v>Cereal</v>
      </c>
      <c r="M9598" s="18">
        <f t="shared" si="899"/>
        <v>0.1672096106048053</v>
      </c>
    </row>
    <row r="9599" spans="1:13">
      <c r="A9599" s="4">
        <v>2013</v>
      </c>
      <c r="B9599" s="5" t="s">
        <v>339</v>
      </c>
      <c r="C9599" s="5" t="s">
        <v>343</v>
      </c>
      <c r="D9599" s="5" t="s">
        <v>17</v>
      </c>
      <c r="E9599" s="5">
        <v>4690</v>
      </c>
      <c r="F9599" s="6">
        <v>1229.74</v>
      </c>
      <c r="H9599" s="15" t="str">
        <f t="shared" si="894"/>
        <v>Medium</v>
      </c>
      <c r="I9599" s="11" t="str">
        <f t="shared" si="895"/>
        <v>Medium</v>
      </c>
      <c r="J9599" s="11" t="str">
        <f t="shared" si="896"/>
        <v>East</v>
      </c>
      <c r="K9599" s="11" t="str">
        <f t="shared" si="897"/>
        <v>2010s</v>
      </c>
      <c r="L9599" s="11" t="str">
        <f t="shared" si="898"/>
        <v>Pulse</v>
      </c>
      <c r="M9599" s="18">
        <f t="shared" si="899"/>
        <v>0.26220469083155651</v>
      </c>
    </row>
    <row r="9600" spans="1:13">
      <c r="A9600" s="4">
        <v>2014</v>
      </c>
      <c r="B9600" s="5" t="s">
        <v>339</v>
      </c>
      <c r="C9600" s="5" t="s">
        <v>343</v>
      </c>
      <c r="D9600" s="5" t="s">
        <v>15</v>
      </c>
      <c r="E9600" s="5">
        <v>116670</v>
      </c>
      <c r="F9600" s="6">
        <v>2486.4699999999998</v>
      </c>
      <c r="H9600" s="15" t="str">
        <f t="shared" si="894"/>
        <v>Medium</v>
      </c>
      <c r="I9600" s="11" t="str">
        <f t="shared" si="895"/>
        <v>Large</v>
      </c>
      <c r="J9600" s="11" t="str">
        <f t="shared" si="896"/>
        <v>East</v>
      </c>
      <c r="K9600" s="11" t="str">
        <f t="shared" si="897"/>
        <v>2010s</v>
      </c>
      <c r="L9600" s="11" t="str">
        <f t="shared" si="898"/>
        <v>Cereal</v>
      </c>
      <c r="M9600" s="18">
        <f t="shared" si="899"/>
        <v>2.131199108596897E-2</v>
      </c>
    </row>
    <row r="9601" spans="1:13">
      <c r="A9601" s="4">
        <v>2014</v>
      </c>
      <c r="B9601" s="5" t="s">
        <v>339</v>
      </c>
      <c r="C9601" s="5" t="s">
        <v>343</v>
      </c>
      <c r="D9601" s="5" t="s">
        <v>16</v>
      </c>
      <c r="E9601" s="5">
        <v>20790</v>
      </c>
      <c r="F9601" s="6">
        <v>2815.27</v>
      </c>
      <c r="H9601" s="15" t="str">
        <f t="shared" si="894"/>
        <v>Medium</v>
      </c>
      <c r="I9601" s="11" t="str">
        <f t="shared" si="895"/>
        <v>Large</v>
      </c>
      <c r="J9601" s="11" t="str">
        <f t="shared" si="896"/>
        <v>East</v>
      </c>
      <c r="K9601" s="11" t="str">
        <f t="shared" si="897"/>
        <v>2010s</v>
      </c>
      <c r="L9601" s="11" t="str">
        <f t="shared" si="898"/>
        <v>Cereal</v>
      </c>
      <c r="M9601" s="18">
        <f t="shared" si="899"/>
        <v>0.1354146224146224</v>
      </c>
    </row>
    <row r="9602" spans="1:13">
      <c r="A9602" s="4">
        <v>2014</v>
      </c>
      <c r="B9602" s="5" t="s">
        <v>339</v>
      </c>
      <c r="C9602" s="5" t="s">
        <v>343</v>
      </c>
      <c r="D9602" s="5" t="s">
        <v>17</v>
      </c>
      <c r="E9602" s="5">
        <v>3450</v>
      </c>
      <c r="F9602" s="6">
        <v>1015.46</v>
      </c>
      <c r="H9602" s="15" t="str">
        <f t="shared" si="894"/>
        <v>Medium</v>
      </c>
      <c r="I9602" s="11" t="str">
        <f t="shared" si="895"/>
        <v>Medium</v>
      </c>
      <c r="J9602" s="11" t="str">
        <f t="shared" si="896"/>
        <v>East</v>
      </c>
      <c r="K9602" s="11" t="str">
        <f t="shared" si="897"/>
        <v>2010s</v>
      </c>
      <c r="L9602" s="11" t="str">
        <f t="shared" si="898"/>
        <v>Pulse</v>
      </c>
      <c r="M9602" s="18">
        <f t="shared" si="899"/>
        <v>0.294336231884058</v>
      </c>
    </row>
    <row r="9603" spans="1:13">
      <c r="A9603" s="4">
        <v>2015</v>
      </c>
      <c r="B9603" s="5" t="s">
        <v>339</v>
      </c>
      <c r="C9603" s="5" t="s">
        <v>343</v>
      </c>
      <c r="D9603" s="5" t="s">
        <v>15</v>
      </c>
      <c r="E9603" s="5">
        <v>182450</v>
      </c>
      <c r="F9603" s="6">
        <v>1052.1300000000001</v>
      </c>
      <c r="H9603" s="15" t="str">
        <f t="shared" ref="H9603:H9666" si="900">IF(F9603&lt;1000,"Low",IF(F9603&lt;3000,"Medium","High"))</f>
        <v>Medium</v>
      </c>
      <c r="I9603" s="11" t="str">
        <f t="shared" ref="I9603:I9666" si="901">IF(E9603&lt;1000,"Small",IF(E9603&lt;5000,"Medium","Large"))</f>
        <v>Large</v>
      </c>
      <c r="J9603" s="11" t="str">
        <f t="shared" ref="J9603:J9666" si="902">IF(OR(B9603="Punjab",B9603="Haryana",B9603="Himachal Pradesh",B9603="Jammu and Kashmir",B9603="Uttarakhand",B9603="Delhi",B9603="Chandigarh"),"North",IF(OR(B9603="Tamil Nadu",B9603="Karnataka",B9603="Kerala",B9603="Andhra Pradesh",B9603="Telangana"),"South",IF(OR(B9603="Maharashtra",B9603="Gujarat",B9603="Goa",B9603="Rajasthan"),"West",IF(OR(B9603="West Bengal",B9603="Bihar",B9603="Jharkhand",B9603="Odisha",B9603="Assam",B9603="Sikkim",B9603="Arunachal Pradesh",B9603="Manipur",B9603="Meghalaya",B9603="Mizoram",B9603="Nagaland",B9603="Tripura"),"East","Central"))))</f>
        <v>East</v>
      </c>
      <c r="K9603" s="11" t="str">
        <f t="shared" ref="K9603:K9666" si="903">LEFT(A9603,3)&amp;"0s"</f>
        <v>2010s</v>
      </c>
      <c r="L9603" s="11" t="str">
        <f t="shared" ref="L9603:L9666" si="904">IF(D9603="Rice","Cereal",IF(D9603="Maize","Cereal",IF(D9603="Chickpea","Pulse",IF(D9603="Cotton","Fiber","Other"))))</f>
        <v>Cereal</v>
      </c>
      <c r="M9603" s="18">
        <f t="shared" ref="M9603:M9666" si="905">F9603/E9603</f>
        <v>5.7666758015894768E-3</v>
      </c>
    </row>
    <row r="9604" spans="1:13">
      <c r="A9604" s="4">
        <v>2015</v>
      </c>
      <c r="B9604" s="5" t="s">
        <v>339</v>
      </c>
      <c r="C9604" s="5" t="s">
        <v>343</v>
      </c>
      <c r="D9604" s="5" t="s">
        <v>16</v>
      </c>
      <c r="E9604" s="5">
        <v>17830</v>
      </c>
      <c r="F9604" s="6">
        <v>923.64</v>
      </c>
      <c r="H9604" s="15" t="str">
        <f t="shared" si="900"/>
        <v>Low</v>
      </c>
      <c r="I9604" s="11" t="str">
        <f t="shared" si="901"/>
        <v>Large</v>
      </c>
      <c r="J9604" s="11" t="str">
        <f t="shared" si="902"/>
        <v>East</v>
      </c>
      <c r="K9604" s="11" t="str">
        <f t="shared" si="903"/>
        <v>2010s</v>
      </c>
      <c r="L9604" s="11" t="str">
        <f t="shared" si="904"/>
        <v>Cereal</v>
      </c>
      <c r="M9604" s="18">
        <f t="shared" si="905"/>
        <v>5.180257992148065E-2</v>
      </c>
    </row>
    <row r="9605" spans="1:13">
      <c r="A9605" s="4">
        <v>2015</v>
      </c>
      <c r="B9605" s="5" t="s">
        <v>339</v>
      </c>
      <c r="C9605" s="5" t="s">
        <v>343</v>
      </c>
      <c r="D9605" s="5" t="s">
        <v>17</v>
      </c>
      <c r="E9605" s="5">
        <v>9360</v>
      </c>
      <c r="F9605" s="6">
        <v>839.45</v>
      </c>
      <c r="H9605" s="15" t="str">
        <f t="shared" si="900"/>
        <v>Low</v>
      </c>
      <c r="I9605" s="11" t="str">
        <f t="shared" si="901"/>
        <v>Large</v>
      </c>
      <c r="J9605" s="11" t="str">
        <f t="shared" si="902"/>
        <v>East</v>
      </c>
      <c r="K9605" s="11" t="str">
        <f t="shared" si="903"/>
        <v>2010s</v>
      </c>
      <c r="L9605" s="11" t="str">
        <f t="shared" si="904"/>
        <v>Pulse</v>
      </c>
      <c r="M9605" s="18">
        <f t="shared" si="905"/>
        <v>8.9684829059829066E-2</v>
      </c>
    </row>
    <row r="9606" spans="1:13">
      <c r="A9606" s="4">
        <v>2016</v>
      </c>
      <c r="B9606" s="5" t="s">
        <v>339</v>
      </c>
      <c r="C9606" s="5" t="s">
        <v>343</v>
      </c>
      <c r="D9606" s="5" t="s">
        <v>15</v>
      </c>
      <c r="E9606" s="5">
        <v>182110</v>
      </c>
      <c r="F9606" s="6">
        <v>2135.06</v>
      </c>
      <c r="H9606" s="15" t="str">
        <f t="shared" si="900"/>
        <v>Medium</v>
      </c>
      <c r="I9606" s="11" t="str">
        <f t="shared" si="901"/>
        <v>Large</v>
      </c>
      <c r="J9606" s="11" t="str">
        <f t="shared" si="902"/>
        <v>East</v>
      </c>
      <c r="K9606" s="11" t="str">
        <f t="shared" si="903"/>
        <v>2010s</v>
      </c>
      <c r="L9606" s="11" t="str">
        <f t="shared" si="904"/>
        <v>Cereal</v>
      </c>
      <c r="M9606" s="18">
        <f t="shared" si="905"/>
        <v>1.1724012959200484E-2</v>
      </c>
    </row>
    <row r="9607" spans="1:13">
      <c r="A9607" s="4">
        <v>2016</v>
      </c>
      <c r="B9607" s="5" t="s">
        <v>339</v>
      </c>
      <c r="C9607" s="5" t="s">
        <v>343</v>
      </c>
      <c r="D9607" s="5" t="s">
        <v>16</v>
      </c>
      <c r="E9607" s="5">
        <v>31310</v>
      </c>
      <c r="F9607" s="6">
        <v>2168.13</v>
      </c>
      <c r="H9607" s="15" t="str">
        <f t="shared" si="900"/>
        <v>Medium</v>
      </c>
      <c r="I9607" s="11" t="str">
        <f t="shared" si="901"/>
        <v>Large</v>
      </c>
      <c r="J9607" s="11" t="str">
        <f t="shared" si="902"/>
        <v>East</v>
      </c>
      <c r="K9607" s="11" t="str">
        <f t="shared" si="903"/>
        <v>2010s</v>
      </c>
      <c r="L9607" s="11" t="str">
        <f t="shared" si="904"/>
        <v>Cereal</v>
      </c>
      <c r="M9607" s="18">
        <f t="shared" si="905"/>
        <v>6.9247205365697867E-2</v>
      </c>
    </row>
    <row r="9608" spans="1:13">
      <c r="A9608" s="4">
        <v>2016</v>
      </c>
      <c r="B9608" s="5" t="s">
        <v>339</v>
      </c>
      <c r="C9608" s="5" t="s">
        <v>343</v>
      </c>
      <c r="D9608" s="5" t="s">
        <v>17</v>
      </c>
      <c r="E9608" s="5">
        <v>9180</v>
      </c>
      <c r="F9608" s="6">
        <v>785.25</v>
      </c>
      <c r="H9608" s="15" t="str">
        <f t="shared" si="900"/>
        <v>Low</v>
      </c>
      <c r="I9608" s="11" t="str">
        <f t="shared" si="901"/>
        <v>Large</v>
      </c>
      <c r="J9608" s="11" t="str">
        <f t="shared" si="902"/>
        <v>East</v>
      </c>
      <c r="K9608" s="11" t="str">
        <f t="shared" si="903"/>
        <v>2010s</v>
      </c>
      <c r="L9608" s="11" t="str">
        <f t="shared" si="904"/>
        <v>Pulse</v>
      </c>
      <c r="M9608" s="18">
        <f t="shared" si="905"/>
        <v>8.5539215686274511E-2</v>
      </c>
    </row>
    <row r="9609" spans="1:13">
      <c r="A9609" s="4">
        <v>2017</v>
      </c>
      <c r="B9609" s="5" t="s">
        <v>339</v>
      </c>
      <c r="C9609" s="5" t="s">
        <v>343</v>
      </c>
      <c r="D9609" s="5" t="s">
        <v>15</v>
      </c>
      <c r="E9609" s="5">
        <v>266020</v>
      </c>
      <c r="F9609" s="6">
        <v>2006.23</v>
      </c>
      <c r="H9609" s="15" t="str">
        <f t="shared" si="900"/>
        <v>Medium</v>
      </c>
      <c r="I9609" s="11" t="str">
        <f t="shared" si="901"/>
        <v>Large</v>
      </c>
      <c r="J9609" s="11" t="str">
        <f t="shared" si="902"/>
        <v>East</v>
      </c>
      <c r="K9609" s="11" t="str">
        <f t="shared" si="903"/>
        <v>2010s</v>
      </c>
      <c r="L9609" s="11" t="str">
        <f t="shared" si="904"/>
        <v>Cereal</v>
      </c>
      <c r="M9609" s="18">
        <f t="shared" si="905"/>
        <v>7.5416510036839333E-3</v>
      </c>
    </row>
    <row r="9610" spans="1:13">
      <c r="A9610" s="4">
        <v>2017</v>
      </c>
      <c r="B9610" s="5" t="s">
        <v>339</v>
      </c>
      <c r="C9610" s="5" t="s">
        <v>343</v>
      </c>
      <c r="D9610" s="5" t="s">
        <v>16</v>
      </c>
      <c r="E9610" s="5">
        <v>64330</v>
      </c>
      <c r="F9610" s="6">
        <v>2168.46</v>
      </c>
      <c r="H9610" s="15" t="str">
        <f t="shared" si="900"/>
        <v>Medium</v>
      </c>
      <c r="I9610" s="11" t="str">
        <f t="shared" si="901"/>
        <v>Large</v>
      </c>
      <c r="J9610" s="11" t="str">
        <f t="shared" si="902"/>
        <v>East</v>
      </c>
      <c r="K9610" s="11" t="str">
        <f t="shared" si="903"/>
        <v>2010s</v>
      </c>
      <c r="L9610" s="11" t="str">
        <f t="shared" si="904"/>
        <v>Cereal</v>
      </c>
      <c r="M9610" s="18">
        <f t="shared" si="905"/>
        <v>3.3708378672470077E-2</v>
      </c>
    </row>
    <row r="9611" spans="1:13">
      <c r="A9611" s="4">
        <v>2017</v>
      </c>
      <c r="B9611" s="5" t="s">
        <v>339</v>
      </c>
      <c r="C9611" s="5" t="s">
        <v>343</v>
      </c>
      <c r="D9611" s="5" t="s">
        <v>17</v>
      </c>
      <c r="E9611" s="5">
        <v>61760</v>
      </c>
      <c r="F9611" s="6">
        <v>1405.27</v>
      </c>
      <c r="H9611" s="15" t="str">
        <f t="shared" si="900"/>
        <v>Medium</v>
      </c>
      <c r="I9611" s="11" t="str">
        <f t="shared" si="901"/>
        <v>Large</v>
      </c>
      <c r="J9611" s="11" t="str">
        <f t="shared" si="902"/>
        <v>East</v>
      </c>
      <c r="K9611" s="11" t="str">
        <f t="shared" si="903"/>
        <v>2010s</v>
      </c>
      <c r="L9611" s="11" t="str">
        <f t="shared" si="904"/>
        <v>Pulse</v>
      </c>
      <c r="M9611" s="18">
        <f t="shared" si="905"/>
        <v>2.275372409326425E-2</v>
      </c>
    </row>
    <row r="9612" spans="1:13">
      <c r="A9612" s="4">
        <v>2008</v>
      </c>
      <c r="B9612" s="5" t="s">
        <v>339</v>
      </c>
      <c r="C9612" s="5" t="s">
        <v>344</v>
      </c>
      <c r="D9612" s="5" t="s">
        <v>15</v>
      </c>
      <c r="E9612" s="5">
        <v>34410</v>
      </c>
      <c r="F9612" s="6">
        <v>2032.34</v>
      </c>
      <c r="H9612" s="15" t="str">
        <f t="shared" si="900"/>
        <v>Medium</v>
      </c>
      <c r="I9612" s="11" t="str">
        <f t="shared" si="901"/>
        <v>Large</v>
      </c>
      <c r="J9612" s="11" t="str">
        <f t="shared" si="902"/>
        <v>East</v>
      </c>
      <c r="K9612" s="11" t="str">
        <f t="shared" si="903"/>
        <v>2000s</v>
      </c>
      <c r="L9612" s="11" t="str">
        <f t="shared" si="904"/>
        <v>Cereal</v>
      </c>
      <c r="M9612" s="18">
        <f t="shared" si="905"/>
        <v>5.9062481836675382E-2</v>
      </c>
    </row>
    <row r="9613" spans="1:13">
      <c r="A9613" s="4">
        <v>2008</v>
      </c>
      <c r="B9613" s="5" t="s">
        <v>339</v>
      </c>
      <c r="C9613" s="5" t="s">
        <v>344</v>
      </c>
      <c r="D9613" s="5" t="s">
        <v>16</v>
      </c>
      <c r="E9613" s="5">
        <v>2360</v>
      </c>
      <c r="F9613" s="6">
        <v>743.88</v>
      </c>
      <c r="H9613" s="15" t="str">
        <f t="shared" si="900"/>
        <v>Low</v>
      </c>
      <c r="I9613" s="11" t="str">
        <f t="shared" si="901"/>
        <v>Medium</v>
      </c>
      <c r="J9613" s="11" t="str">
        <f t="shared" si="902"/>
        <v>East</v>
      </c>
      <c r="K9613" s="11" t="str">
        <f t="shared" si="903"/>
        <v>2000s</v>
      </c>
      <c r="L9613" s="11" t="str">
        <f t="shared" si="904"/>
        <v>Cereal</v>
      </c>
      <c r="M9613" s="18">
        <f t="shared" si="905"/>
        <v>0.3152033898305085</v>
      </c>
    </row>
    <row r="9614" spans="1:13">
      <c r="A9614" s="4">
        <v>2009</v>
      </c>
      <c r="B9614" s="5" t="s">
        <v>339</v>
      </c>
      <c r="C9614" s="5" t="s">
        <v>344</v>
      </c>
      <c r="D9614" s="5" t="s">
        <v>15</v>
      </c>
      <c r="E9614" s="5">
        <v>15930</v>
      </c>
      <c r="F9614" s="6">
        <v>977.1</v>
      </c>
      <c r="H9614" s="15" t="str">
        <f t="shared" si="900"/>
        <v>Low</v>
      </c>
      <c r="I9614" s="11" t="str">
        <f t="shared" si="901"/>
        <v>Large</v>
      </c>
      <c r="J9614" s="11" t="str">
        <f t="shared" si="902"/>
        <v>East</v>
      </c>
      <c r="K9614" s="11" t="str">
        <f t="shared" si="903"/>
        <v>2000s</v>
      </c>
      <c r="L9614" s="11" t="str">
        <f t="shared" si="904"/>
        <v>Cereal</v>
      </c>
      <c r="M9614" s="18">
        <f t="shared" si="905"/>
        <v>6.1337099811676087E-2</v>
      </c>
    </row>
    <row r="9615" spans="1:13">
      <c r="A9615" s="4">
        <v>2009</v>
      </c>
      <c r="B9615" s="5" t="s">
        <v>339</v>
      </c>
      <c r="C9615" s="5" t="s">
        <v>344</v>
      </c>
      <c r="D9615" s="5" t="s">
        <v>16</v>
      </c>
      <c r="E9615" s="5">
        <v>1310</v>
      </c>
      <c r="F9615" s="6">
        <v>287.02999999999997</v>
      </c>
      <c r="H9615" s="15" t="str">
        <f t="shared" si="900"/>
        <v>Low</v>
      </c>
      <c r="I9615" s="11" t="str">
        <f t="shared" si="901"/>
        <v>Medium</v>
      </c>
      <c r="J9615" s="11" t="str">
        <f t="shared" si="902"/>
        <v>East</v>
      </c>
      <c r="K9615" s="11" t="str">
        <f t="shared" si="903"/>
        <v>2000s</v>
      </c>
      <c r="L9615" s="11" t="str">
        <f t="shared" si="904"/>
        <v>Cereal</v>
      </c>
      <c r="M9615" s="18">
        <f t="shared" si="905"/>
        <v>0.2191068702290076</v>
      </c>
    </row>
    <row r="9616" spans="1:13">
      <c r="A9616" s="4">
        <v>2009</v>
      </c>
      <c r="B9616" s="5" t="s">
        <v>339</v>
      </c>
      <c r="C9616" s="5" t="s">
        <v>344</v>
      </c>
      <c r="D9616" s="5" t="s">
        <v>17</v>
      </c>
      <c r="E9616" s="5">
        <v>10</v>
      </c>
      <c r="F9616" s="6">
        <v>1000</v>
      </c>
      <c r="H9616" s="15" t="str">
        <f t="shared" si="900"/>
        <v>Medium</v>
      </c>
      <c r="I9616" s="11" t="str">
        <f t="shared" si="901"/>
        <v>Small</v>
      </c>
      <c r="J9616" s="11" t="str">
        <f t="shared" si="902"/>
        <v>East</v>
      </c>
      <c r="K9616" s="11" t="str">
        <f t="shared" si="903"/>
        <v>2000s</v>
      </c>
      <c r="L9616" s="11" t="str">
        <f t="shared" si="904"/>
        <v>Pulse</v>
      </c>
      <c r="M9616" s="18">
        <f t="shared" si="905"/>
        <v>100</v>
      </c>
    </row>
    <row r="9617" spans="1:13">
      <c r="A9617" s="4">
        <v>2010</v>
      </c>
      <c r="B9617" s="5" t="s">
        <v>339</v>
      </c>
      <c r="C9617" s="5" t="s">
        <v>344</v>
      </c>
      <c r="D9617" s="5" t="s">
        <v>15</v>
      </c>
      <c r="E9617" s="5">
        <v>10780</v>
      </c>
      <c r="F9617" s="6">
        <v>1222.4000000000001</v>
      </c>
      <c r="H9617" s="15" t="str">
        <f t="shared" si="900"/>
        <v>Medium</v>
      </c>
      <c r="I9617" s="11" t="str">
        <f t="shared" si="901"/>
        <v>Large</v>
      </c>
      <c r="J9617" s="11" t="str">
        <f t="shared" si="902"/>
        <v>East</v>
      </c>
      <c r="K9617" s="11" t="str">
        <f t="shared" si="903"/>
        <v>2010s</v>
      </c>
      <c r="L9617" s="11" t="str">
        <f t="shared" si="904"/>
        <v>Cereal</v>
      </c>
      <c r="M9617" s="18">
        <f t="shared" si="905"/>
        <v>0.11339517625231912</v>
      </c>
    </row>
    <row r="9618" spans="1:13">
      <c r="A9618" s="4">
        <v>2010</v>
      </c>
      <c r="B9618" s="5" t="s">
        <v>339</v>
      </c>
      <c r="C9618" s="5" t="s">
        <v>344</v>
      </c>
      <c r="D9618" s="5" t="s">
        <v>16</v>
      </c>
      <c r="E9618" s="5">
        <v>1080</v>
      </c>
      <c r="F9618" s="6">
        <v>660.29</v>
      </c>
      <c r="H9618" s="15" t="str">
        <f t="shared" si="900"/>
        <v>Low</v>
      </c>
      <c r="I9618" s="11" t="str">
        <f t="shared" si="901"/>
        <v>Medium</v>
      </c>
      <c r="J9618" s="11" t="str">
        <f t="shared" si="902"/>
        <v>East</v>
      </c>
      <c r="K9618" s="11" t="str">
        <f t="shared" si="903"/>
        <v>2010s</v>
      </c>
      <c r="L9618" s="11" t="str">
        <f t="shared" si="904"/>
        <v>Cereal</v>
      </c>
      <c r="M9618" s="18">
        <f t="shared" si="905"/>
        <v>0.61137962962962955</v>
      </c>
    </row>
    <row r="9619" spans="1:13">
      <c r="A9619" s="4">
        <v>2010</v>
      </c>
      <c r="B9619" s="5" t="s">
        <v>339</v>
      </c>
      <c r="C9619" s="5" t="s">
        <v>344</v>
      </c>
      <c r="D9619" s="5" t="s">
        <v>17</v>
      </c>
      <c r="E9619" s="5">
        <v>10</v>
      </c>
      <c r="F9619" s="6">
        <v>500</v>
      </c>
      <c r="H9619" s="15" t="str">
        <f t="shared" si="900"/>
        <v>Low</v>
      </c>
      <c r="I9619" s="11" t="str">
        <f t="shared" si="901"/>
        <v>Small</v>
      </c>
      <c r="J9619" s="11" t="str">
        <f t="shared" si="902"/>
        <v>East</v>
      </c>
      <c r="K9619" s="11" t="str">
        <f t="shared" si="903"/>
        <v>2010s</v>
      </c>
      <c r="L9619" s="11" t="str">
        <f t="shared" si="904"/>
        <v>Pulse</v>
      </c>
      <c r="M9619" s="18">
        <f t="shared" si="905"/>
        <v>50</v>
      </c>
    </row>
    <row r="9620" spans="1:13">
      <c r="A9620" s="4">
        <v>2011</v>
      </c>
      <c r="B9620" s="5" t="s">
        <v>339</v>
      </c>
      <c r="C9620" s="5" t="s">
        <v>344</v>
      </c>
      <c r="D9620" s="5" t="s">
        <v>15</v>
      </c>
      <c r="E9620" s="5">
        <v>20390</v>
      </c>
      <c r="F9620" s="6">
        <v>2833.67</v>
      </c>
      <c r="H9620" s="15" t="str">
        <f t="shared" si="900"/>
        <v>Medium</v>
      </c>
      <c r="I9620" s="11" t="str">
        <f t="shared" si="901"/>
        <v>Large</v>
      </c>
      <c r="J9620" s="11" t="str">
        <f t="shared" si="902"/>
        <v>East</v>
      </c>
      <c r="K9620" s="11" t="str">
        <f t="shared" si="903"/>
        <v>2010s</v>
      </c>
      <c r="L9620" s="11" t="str">
        <f t="shared" si="904"/>
        <v>Cereal</v>
      </c>
      <c r="M9620" s="18">
        <f t="shared" si="905"/>
        <v>0.13897351642962236</v>
      </c>
    </row>
    <row r="9621" spans="1:13">
      <c r="A9621" s="4">
        <v>2011</v>
      </c>
      <c r="B9621" s="5" t="s">
        <v>339</v>
      </c>
      <c r="C9621" s="5" t="s">
        <v>344</v>
      </c>
      <c r="D9621" s="5" t="s">
        <v>16</v>
      </c>
      <c r="E9621" s="5">
        <v>1230</v>
      </c>
      <c r="F9621" s="6">
        <v>1264.52</v>
      </c>
      <c r="H9621" s="15" t="str">
        <f t="shared" si="900"/>
        <v>Medium</v>
      </c>
      <c r="I9621" s="11" t="str">
        <f t="shared" si="901"/>
        <v>Medium</v>
      </c>
      <c r="J9621" s="11" t="str">
        <f t="shared" si="902"/>
        <v>East</v>
      </c>
      <c r="K9621" s="11" t="str">
        <f t="shared" si="903"/>
        <v>2010s</v>
      </c>
      <c r="L9621" s="11" t="str">
        <f t="shared" si="904"/>
        <v>Cereal</v>
      </c>
      <c r="M9621" s="18">
        <f t="shared" si="905"/>
        <v>1.0280650406504064</v>
      </c>
    </row>
    <row r="9622" spans="1:13">
      <c r="A9622" s="4">
        <v>2011</v>
      </c>
      <c r="B9622" s="5" t="s">
        <v>339</v>
      </c>
      <c r="C9622" s="5" t="s">
        <v>344</v>
      </c>
      <c r="D9622" s="5" t="s">
        <v>17</v>
      </c>
      <c r="E9622" s="5">
        <v>20</v>
      </c>
      <c r="F9622" s="6">
        <v>800</v>
      </c>
      <c r="H9622" s="15" t="str">
        <f t="shared" si="900"/>
        <v>Low</v>
      </c>
      <c r="I9622" s="11" t="str">
        <f t="shared" si="901"/>
        <v>Small</v>
      </c>
      <c r="J9622" s="11" t="str">
        <f t="shared" si="902"/>
        <v>East</v>
      </c>
      <c r="K9622" s="11" t="str">
        <f t="shared" si="903"/>
        <v>2010s</v>
      </c>
      <c r="L9622" s="11" t="str">
        <f t="shared" si="904"/>
        <v>Pulse</v>
      </c>
      <c r="M9622" s="18">
        <f t="shared" si="905"/>
        <v>40</v>
      </c>
    </row>
    <row r="9623" spans="1:13">
      <c r="A9623" s="4">
        <v>2012</v>
      </c>
      <c r="B9623" s="5" t="s">
        <v>339</v>
      </c>
      <c r="C9623" s="5" t="s">
        <v>344</v>
      </c>
      <c r="D9623" s="5" t="s">
        <v>15</v>
      </c>
      <c r="E9623" s="5">
        <v>23180</v>
      </c>
      <c r="F9623" s="6">
        <v>1812.76</v>
      </c>
      <c r="H9623" s="15" t="str">
        <f t="shared" si="900"/>
        <v>Medium</v>
      </c>
      <c r="I9623" s="11" t="str">
        <f t="shared" si="901"/>
        <v>Large</v>
      </c>
      <c r="J9623" s="11" t="str">
        <f t="shared" si="902"/>
        <v>East</v>
      </c>
      <c r="K9623" s="11" t="str">
        <f t="shared" si="903"/>
        <v>2010s</v>
      </c>
      <c r="L9623" s="11" t="str">
        <f t="shared" si="904"/>
        <v>Cereal</v>
      </c>
      <c r="M9623" s="18">
        <f t="shared" si="905"/>
        <v>7.8203623813632439E-2</v>
      </c>
    </row>
    <row r="9624" spans="1:13">
      <c r="A9624" s="4">
        <v>2012</v>
      </c>
      <c r="B9624" s="5" t="s">
        <v>339</v>
      </c>
      <c r="C9624" s="5" t="s">
        <v>344</v>
      </c>
      <c r="D9624" s="5" t="s">
        <v>16</v>
      </c>
      <c r="E9624" s="5">
        <v>1000</v>
      </c>
      <c r="F9624" s="6">
        <v>994.3</v>
      </c>
      <c r="H9624" s="15" t="str">
        <f t="shared" si="900"/>
        <v>Low</v>
      </c>
      <c r="I9624" s="11" t="str">
        <f t="shared" si="901"/>
        <v>Medium</v>
      </c>
      <c r="J9624" s="11" t="str">
        <f t="shared" si="902"/>
        <v>East</v>
      </c>
      <c r="K9624" s="11" t="str">
        <f t="shared" si="903"/>
        <v>2010s</v>
      </c>
      <c r="L9624" s="11" t="str">
        <f t="shared" si="904"/>
        <v>Cereal</v>
      </c>
      <c r="M9624" s="18">
        <f t="shared" si="905"/>
        <v>0.99429999999999996</v>
      </c>
    </row>
    <row r="9625" spans="1:13">
      <c r="A9625" s="4">
        <v>2012</v>
      </c>
      <c r="B9625" s="5" t="s">
        <v>339</v>
      </c>
      <c r="C9625" s="5" t="s">
        <v>344</v>
      </c>
      <c r="D9625" s="5" t="s">
        <v>17</v>
      </c>
      <c r="E9625" s="5">
        <v>20</v>
      </c>
      <c r="F9625" s="6">
        <v>1165.83</v>
      </c>
      <c r="H9625" s="15" t="str">
        <f t="shared" si="900"/>
        <v>Medium</v>
      </c>
      <c r="I9625" s="11" t="str">
        <f t="shared" si="901"/>
        <v>Small</v>
      </c>
      <c r="J9625" s="11" t="str">
        <f t="shared" si="902"/>
        <v>East</v>
      </c>
      <c r="K9625" s="11" t="str">
        <f t="shared" si="903"/>
        <v>2010s</v>
      </c>
      <c r="L9625" s="11" t="str">
        <f t="shared" si="904"/>
        <v>Pulse</v>
      </c>
      <c r="M9625" s="18">
        <f t="shared" si="905"/>
        <v>58.291499999999999</v>
      </c>
    </row>
    <row r="9626" spans="1:13">
      <c r="A9626" s="4">
        <v>2013</v>
      </c>
      <c r="B9626" s="5" t="s">
        <v>339</v>
      </c>
      <c r="C9626" s="5" t="s">
        <v>344</v>
      </c>
      <c r="D9626" s="5" t="s">
        <v>15</v>
      </c>
      <c r="E9626" s="5">
        <v>22100</v>
      </c>
      <c r="F9626" s="6">
        <v>2702.9</v>
      </c>
      <c r="H9626" s="15" t="str">
        <f t="shared" si="900"/>
        <v>Medium</v>
      </c>
      <c r="I9626" s="11" t="str">
        <f t="shared" si="901"/>
        <v>Large</v>
      </c>
      <c r="J9626" s="11" t="str">
        <f t="shared" si="902"/>
        <v>East</v>
      </c>
      <c r="K9626" s="11" t="str">
        <f t="shared" si="903"/>
        <v>2010s</v>
      </c>
      <c r="L9626" s="11" t="str">
        <f t="shared" si="904"/>
        <v>Cereal</v>
      </c>
      <c r="M9626" s="18">
        <f t="shared" si="905"/>
        <v>0.12230316742081448</v>
      </c>
    </row>
    <row r="9627" spans="1:13">
      <c r="A9627" s="4">
        <v>2013</v>
      </c>
      <c r="B9627" s="5" t="s">
        <v>339</v>
      </c>
      <c r="C9627" s="5" t="s">
        <v>344</v>
      </c>
      <c r="D9627" s="5" t="s">
        <v>16</v>
      </c>
      <c r="E9627" s="5">
        <v>360</v>
      </c>
      <c r="F9627" s="6">
        <v>1214.81</v>
      </c>
      <c r="H9627" s="15" t="str">
        <f t="shared" si="900"/>
        <v>Medium</v>
      </c>
      <c r="I9627" s="11" t="str">
        <f t="shared" si="901"/>
        <v>Small</v>
      </c>
      <c r="J9627" s="11" t="str">
        <f t="shared" si="902"/>
        <v>East</v>
      </c>
      <c r="K9627" s="11" t="str">
        <f t="shared" si="903"/>
        <v>2010s</v>
      </c>
      <c r="L9627" s="11" t="str">
        <f t="shared" si="904"/>
        <v>Cereal</v>
      </c>
      <c r="M9627" s="18">
        <f t="shared" si="905"/>
        <v>3.3744722222222219</v>
      </c>
    </row>
    <row r="9628" spans="1:13">
      <c r="A9628" s="4">
        <v>2014</v>
      </c>
      <c r="B9628" s="5" t="s">
        <v>339</v>
      </c>
      <c r="C9628" s="5" t="s">
        <v>344</v>
      </c>
      <c r="D9628" s="5" t="s">
        <v>15</v>
      </c>
      <c r="E9628" s="5">
        <v>20850</v>
      </c>
      <c r="F9628" s="6">
        <v>2539.25</v>
      </c>
      <c r="H9628" s="15" t="str">
        <f t="shared" si="900"/>
        <v>Medium</v>
      </c>
      <c r="I9628" s="11" t="str">
        <f t="shared" si="901"/>
        <v>Large</v>
      </c>
      <c r="J9628" s="11" t="str">
        <f t="shared" si="902"/>
        <v>East</v>
      </c>
      <c r="K9628" s="11" t="str">
        <f t="shared" si="903"/>
        <v>2010s</v>
      </c>
      <c r="L9628" s="11" t="str">
        <f t="shared" si="904"/>
        <v>Cereal</v>
      </c>
      <c r="M9628" s="18">
        <f t="shared" si="905"/>
        <v>0.12178657074340528</v>
      </c>
    </row>
    <row r="9629" spans="1:13">
      <c r="A9629" s="4">
        <v>2014</v>
      </c>
      <c r="B9629" s="5" t="s">
        <v>339</v>
      </c>
      <c r="C9629" s="5" t="s">
        <v>344</v>
      </c>
      <c r="D9629" s="5" t="s">
        <v>16</v>
      </c>
      <c r="E9629" s="5">
        <v>1210</v>
      </c>
      <c r="F9629" s="6">
        <v>1208.8699999999999</v>
      </c>
      <c r="H9629" s="15" t="str">
        <f t="shared" si="900"/>
        <v>Medium</v>
      </c>
      <c r="I9629" s="11" t="str">
        <f t="shared" si="901"/>
        <v>Medium</v>
      </c>
      <c r="J9629" s="11" t="str">
        <f t="shared" si="902"/>
        <v>East</v>
      </c>
      <c r="K9629" s="11" t="str">
        <f t="shared" si="903"/>
        <v>2010s</v>
      </c>
      <c r="L9629" s="11" t="str">
        <f t="shared" si="904"/>
        <v>Cereal</v>
      </c>
      <c r="M9629" s="18">
        <f t="shared" si="905"/>
        <v>0.99906611570247927</v>
      </c>
    </row>
    <row r="9630" spans="1:13">
      <c r="A9630" s="4">
        <v>2014</v>
      </c>
      <c r="B9630" s="5" t="s">
        <v>339</v>
      </c>
      <c r="C9630" s="5" t="s">
        <v>344</v>
      </c>
      <c r="D9630" s="5" t="s">
        <v>17</v>
      </c>
      <c r="E9630" s="5">
        <v>20</v>
      </c>
      <c r="F9630" s="6">
        <v>1400</v>
      </c>
      <c r="H9630" s="15" t="str">
        <f t="shared" si="900"/>
        <v>Medium</v>
      </c>
      <c r="I9630" s="11" t="str">
        <f t="shared" si="901"/>
        <v>Small</v>
      </c>
      <c r="J9630" s="11" t="str">
        <f t="shared" si="902"/>
        <v>East</v>
      </c>
      <c r="K9630" s="11" t="str">
        <f t="shared" si="903"/>
        <v>2010s</v>
      </c>
      <c r="L9630" s="11" t="str">
        <f t="shared" si="904"/>
        <v>Pulse</v>
      </c>
      <c r="M9630" s="18">
        <f t="shared" si="905"/>
        <v>70</v>
      </c>
    </row>
    <row r="9631" spans="1:13">
      <c r="A9631" s="4">
        <v>2015</v>
      </c>
      <c r="B9631" s="5" t="s">
        <v>339</v>
      </c>
      <c r="C9631" s="5" t="s">
        <v>344</v>
      </c>
      <c r="D9631" s="5" t="s">
        <v>15</v>
      </c>
      <c r="E9631" s="5">
        <v>15150</v>
      </c>
      <c r="F9631" s="6">
        <v>1048.07</v>
      </c>
      <c r="H9631" s="15" t="str">
        <f t="shared" si="900"/>
        <v>Medium</v>
      </c>
      <c r="I9631" s="11" t="str">
        <f t="shared" si="901"/>
        <v>Large</v>
      </c>
      <c r="J9631" s="11" t="str">
        <f t="shared" si="902"/>
        <v>East</v>
      </c>
      <c r="K9631" s="11" t="str">
        <f t="shared" si="903"/>
        <v>2010s</v>
      </c>
      <c r="L9631" s="11" t="str">
        <f t="shared" si="904"/>
        <v>Cereal</v>
      </c>
      <c r="M9631" s="18">
        <f t="shared" si="905"/>
        <v>6.9179537953795375E-2</v>
      </c>
    </row>
    <row r="9632" spans="1:13">
      <c r="A9632" s="4">
        <v>2015</v>
      </c>
      <c r="B9632" s="5" t="s">
        <v>339</v>
      </c>
      <c r="C9632" s="5" t="s">
        <v>344</v>
      </c>
      <c r="D9632" s="5" t="s">
        <v>16</v>
      </c>
      <c r="E9632" s="5">
        <v>1010</v>
      </c>
      <c r="F9632" s="6">
        <v>912.28</v>
      </c>
      <c r="H9632" s="15" t="str">
        <f t="shared" si="900"/>
        <v>Low</v>
      </c>
      <c r="I9632" s="11" t="str">
        <f t="shared" si="901"/>
        <v>Medium</v>
      </c>
      <c r="J9632" s="11" t="str">
        <f t="shared" si="902"/>
        <v>East</v>
      </c>
      <c r="K9632" s="11" t="str">
        <f t="shared" si="903"/>
        <v>2010s</v>
      </c>
      <c r="L9632" s="11" t="str">
        <f t="shared" si="904"/>
        <v>Cereal</v>
      </c>
      <c r="M9632" s="18">
        <f t="shared" si="905"/>
        <v>0.90324752475247527</v>
      </c>
    </row>
    <row r="9633" spans="1:13">
      <c r="A9633" s="4">
        <v>2015</v>
      </c>
      <c r="B9633" s="5" t="s">
        <v>339</v>
      </c>
      <c r="C9633" s="5" t="s">
        <v>344</v>
      </c>
      <c r="D9633" s="5" t="s">
        <v>17</v>
      </c>
      <c r="E9633" s="5">
        <v>20</v>
      </c>
      <c r="F9633" s="6">
        <v>1200</v>
      </c>
      <c r="H9633" s="15" t="str">
        <f t="shared" si="900"/>
        <v>Medium</v>
      </c>
      <c r="I9633" s="11" t="str">
        <f t="shared" si="901"/>
        <v>Small</v>
      </c>
      <c r="J9633" s="11" t="str">
        <f t="shared" si="902"/>
        <v>East</v>
      </c>
      <c r="K9633" s="11" t="str">
        <f t="shared" si="903"/>
        <v>2010s</v>
      </c>
      <c r="L9633" s="11" t="str">
        <f t="shared" si="904"/>
        <v>Pulse</v>
      </c>
      <c r="M9633" s="18">
        <f t="shared" si="905"/>
        <v>60</v>
      </c>
    </row>
    <row r="9634" spans="1:13">
      <c r="A9634" s="4">
        <v>2016</v>
      </c>
      <c r="B9634" s="5" t="s">
        <v>339</v>
      </c>
      <c r="C9634" s="5" t="s">
        <v>344</v>
      </c>
      <c r="D9634" s="5" t="s">
        <v>15</v>
      </c>
      <c r="E9634" s="5">
        <v>20330</v>
      </c>
      <c r="F9634" s="6">
        <v>1568.31</v>
      </c>
      <c r="H9634" s="15" t="str">
        <f t="shared" si="900"/>
        <v>Medium</v>
      </c>
      <c r="I9634" s="11" t="str">
        <f t="shared" si="901"/>
        <v>Large</v>
      </c>
      <c r="J9634" s="11" t="str">
        <f t="shared" si="902"/>
        <v>East</v>
      </c>
      <c r="K9634" s="11" t="str">
        <f t="shared" si="903"/>
        <v>2010s</v>
      </c>
      <c r="L9634" s="11" t="str">
        <f t="shared" si="904"/>
        <v>Cereal</v>
      </c>
      <c r="M9634" s="18">
        <f t="shared" si="905"/>
        <v>7.7142646335464832E-2</v>
      </c>
    </row>
    <row r="9635" spans="1:13">
      <c r="A9635" s="4">
        <v>2016</v>
      </c>
      <c r="B9635" s="5" t="s">
        <v>339</v>
      </c>
      <c r="C9635" s="5" t="s">
        <v>344</v>
      </c>
      <c r="D9635" s="5" t="s">
        <v>16</v>
      </c>
      <c r="E9635" s="5">
        <v>1010</v>
      </c>
      <c r="F9635" s="6">
        <v>901.04</v>
      </c>
      <c r="H9635" s="15" t="str">
        <f t="shared" si="900"/>
        <v>Low</v>
      </c>
      <c r="I9635" s="11" t="str">
        <f t="shared" si="901"/>
        <v>Medium</v>
      </c>
      <c r="J9635" s="11" t="str">
        <f t="shared" si="902"/>
        <v>East</v>
      </c>
      <c r="K9635" s="11" t="str">
        <f t="shared" si="903"/>
        <v>2010s</v>
      </c>
      <c r="L9635" s="11" t="str">
        <f t="shared" si="904"/>
        <v>Cereal</v>
      </c>
      <c r="M9635" s="18">
        <f t="shared" si="905"/>
        <v>0.89211881188118813</v>
      </c>
    </row>
    <row r="9636" spans="1:13">
      <c r="A9636" s="4">
        <v>2016</v>
      </c>
      <c r="B9636" s="5" t="s">
        <v>339</v>
      </c>
      <c r="C9636" s="5" t="s">
        <v>344</v>
      </c>
      <c r="D9636" s="5" t="s">
        <v>17</v>
      </c>
      <c r="E9636" s="5">
        <v>10</v>
      </c>
      <c r="F9636" s="6">
        <v>1205.7</v>
      </c>
      <c r="H9636" s="15" t="str">
        <f t="shared" si="900"/>
        <v>Medium</v>
      </c>
      <c r="I9636" s="11" t="str">
        <f t="shared" si="901"/>
        <v>Small</v>
      </c>
      <c r="J9636" s="11" t="str">
        <f t="shared" si="902"/>
        <v>East</v>
      </c>
      <c r="K9636" s="11" t="str">
        <f t="shared" si="903"/>
        <v>2010s</v>
      </c>
      <c r="L9636" s="11" t="str">
        <f t="shared" si="904"/>
        <v>Pulse</v>
      </c>
      <c r="M9636" s="18">
        <f t="shared" si="905"/>
        <v>120.57000000000001</v>
      </c>
    </row>
    <row r="9637" spans="1:13">
      <c r="A9637" s="4">
        <v>2017</v>
      </c>
      <c r="B9637" s="5" t="s">
        <v>339</v>
      </c>
      <c r="C9637" s="5" t="s">
        <v>344</v>
      </c>
      <c r="D9637" s="5" t="s">
        <v>15</v>
      </c>
      <c r="E9637" s="5">
        <v>53280</v>
      </c>
      <c r="F9637" s="6">
        <v>2129.71</v>
      </c>
      <c r="H9637" s="15" t="str">
        <f t="shared" si="900"/>
        <v>Medium</v>
      </c>
      <c r="I9637" s="11" t="str">
        <f t="shared" si="901"/>
        <v>Large</v>
      </c>
      <c r="J9637" s="11" t="str">
        <f t="shared" si="902"/>
        <v>East</v>
      </c>
      <c r="K9637" s="11" t="str">
        <f t="shared" si="903"/>
        <v>2010s</v>
      </c>
      <c r="L9637" s="11" t="str">
        <f t="shared" si="904"/>
        <v>Cereal</v>
      </c>
      <c r="M9637" s="18">
        <f t="shared" si="905"/>
        <v>3.9972034534534538E-2</v>
      </c>
    </row>
    <row r="9638" spans="1:13">
      <c r="A9638" s="4">
        <v>2017</v>
      </c>
      <c r="B9638" s="5" t="s">
        <v>339</v>
      </c>
      <c r="C9638" s="5" t="s">
        <v>344</v>
      </c>
      <c r="D9638" s="5" t="s">
        <v>16</v>
      </c>
      <c r="E9638" s="5">
        <v>4950</v>
      </c>
      <c r="F9638" s="6">
        <v>2324.0100000000002</v>
      </c>
      <c r="H9638" s="15" t="str">
        <f t="shared" si="900"/>
        <v>Medium</v>
      </c>
      <c r="I9638" s="11" t="str">
        <f t="shared" si="901"/>
        <v>Medium</v>
      </c>
      <c r="J9638" s="11" t="str">
        <f t="shared" si="902"/>
        <v>East</v>
      </c>
      <c r="K9638" s="11" t="str">
        <f t="shared" si="903"/>
        <v>2010s</v>
      </c>
      <c r="L9638" s="11" t="str">
        <f t="shared" si="904"/>
        <v>Cereal</v>
      </c>
      <c r="M9638" s="18">
        <f t="shared" si="905"/>
        <v>0.46949696969696975</v>
      </c>
    </row>
    <row r="9639" spans="1:13">
      <c r="A9639" s="4">
        <v>2017</v>
      </c>
      <c r="B9639" s="5" t="s">
        <v>339</v>
      </c>
      <c r="C9639" s="5" t="s">
        <v>344</v>
      </c>
      <c r="D9639" s="5" t="s">
        <v>17</v>
      </c>
      <c r="E9639" s="5">
        <v>7040</v>
      </c>
      <c r="F9639" s="6">
        <v>1457.96</v>
      </c>
      <c r="H9639" s="15" t="str">
        <f t="shared" si="900"/>
        <v>Medium</v>
      </c>
      <c r="I9639" s="11" t="str">
        <f t="shared" si="901"/>
        <v>Large</v>
      </c>
      <c r="J9639" s="11" t="str">
        <f t="shared" si="902"/>
        <v>East</v>
      </c>
      <c r="K9639" s="11" t="str">
        <f t="shared" si="903"/>
        <v>2010s</v>
      </c>
      <c r="L9639" s="11" t="str">
        <f t="shared" si="904"/>
        <v>Pulse</v>
      </c>
      <c r="M9639" s="18">
        <f t="shared" si="905"/>
        <v>0.20709659090909091</v>
      </c>
    </row>
    <row r="9640" spans="1:13">
      <c r="A9640" s="4">
        <v>2008</v>
      </c>
      <c r="B9640" s="5" t="s">
        <v>339</v>
      </c>
      <c r="C9640" s="5" t="s">
        <v>345</v>
      </c>
      <c r="D9640" s="5" t="s">
        <v>15</v>
      </c>
      <c r="E9640" s="5">
        <v>59070</v>
      </c>
      <c r="F9640" s="6">
        <v>4286.4399999999996</v>
      </c>
      <c r="H9640" s="15" t="str">
        <f t="shared" si="900"/>
        <v>High</v>
      </c>
      <c r="I9640" s="11" t="str">
        <f t="shared" si="901"/>
        <v>Large</v>
      </c>
      <c r="J9640" s="11" t="str">
        <f t="shared" si="902"/>
        <v>East</v>
      </c>
      <c r="K9640" s="11" t="str">
        <f t="shared" si="903"/>
        <v>2000s</v>
      </c>
      <c r="L9640" s="11" t="str">
        <f t="shared" si="904"/>
        <v>Cereal</v>
      </c>
      <c r="M9640" s="18">
        <f t="shared" si="905"/>
        <v>7.2565430844760442E-2</v>
      </c>
    </row>
    <row r="9641" spans="1:13">
      <c r="A9641" s="4">
        <v>2008</v>
      </c>
      <c r="B9641" s="5" t="s">
        <v>339</v>
      </c>
      <c r="C9641" s="5" t="s">
        <v>345</v>
      </c>
      <c r="D9641" s="5" t="s">
        <v>16</v>
      </c>
      <c r="E9641" s="5">
        <v>21700</v>
      </c>
      <c r="F9641" s="6">
        <v>971.43</v>
      </c>
      <c r="H9641" s="15" t="str">
        <f t="shared" si="900"/>
        <v>Low</v>
      </c>
      <c r="I9641" s="11" t="str">
        <f t="shared" si="901"/>
        <v>Large</v>
      </c>
      <c r="J9641" s="11" t="str">
        <f t="shared" si="902"/>
        <v>East</v>
      </c>
      <c r="K9641" s="11" t="str">
        <f t="shared" si="903"/>
        <v>2000s</v>
      </c>
      <c r="L9641" s="11" t="str">
        <f t="shared" si="904"/>
        <v>Cereal</v>
      </c>
      <c r="M9641" s="18">
        <f t="shared" si="905"/>
        <v>4.4766359447004606E-2</v>
      </c>
    </row>
    <row r="9642" spans="1:13">
      <c r="A9642" s="4">
        <v>2008</v>
      </c>
      <c r="B9642" s="5" t="s">
        <v>339</v>
      </c>
      <c r="C9642" s="5" t="s">
        <v>345</v>
      </c>
      <c r="D9642" s="5" t="s">
        <v>17</v>
      </c>
      <c r="E9642" s="5">
        <v>8080</v>
      </c>
      <c r="F9642" s="6">
        <v>680.69</v>
      </c>
      <c r="H9642" s="15" t="str">
        <f t="shared" si="900"/>
        <v>Low</v>
      </c>
      <c r="I9642" s="11" t="str">
        <f t="shared" si="901"/>
        <v>Large</v>
      </c>
      <c r="J9642" s="11" t="str">
        <f t="shared" si="902"/>
        <v>East</v>
      </c>
      <c r="K9642" s="11" t="str">
        <f t="shared" si="903"/>
        <v>2000s</v>
      </c>
      <c r="L9642" s="11" t="str">
        <f t="shared" si="904"/>
        <v>Pulse</v>
      </c>
      <c r="M9642" s="18">
        <f t="shared" si="905"/>
        <v>8.4243811881188124E-2</v>
      </c>
    </row>
    <row r="9643" spans="1:13">
      <c r="A9643" s="4">
        <v>2009</v>
      </c>
      <c r="B9643" s="5" t="s">
        <v>339</v>
      </c>
      <c r="C9643" s="5" t="s">
        <v>345</v>
      </c>
      <c r="D9643" s="5" t="s">
        <v>15</v>
      </c>
      <c r="E9643" s="5">
        <v>44840</v>
      </c>
      <c r="F9643" s="6">
        <v>598.13</v>
      </c>
      <c r="H9643" s="15" t="str">
        <f t="shared" si="900"/>
        <v>Low</v>
      </c>
      <c r="I9643" s="11" t="str">
        <f t="shared" si="901"/>
        <v>Large</v>
      </c>
      <c r="J9643" s="11" t="str">
        <f t="shared" si="902"/>
        <v>East</v>
      </c>
      <c r="K9643" s="11" t="str">
        <f t="shared" si="903"/>
        <v>2000s</v>
      </c>
      <c r="L9643" s="11" t="str">
        <f t="shared" si="904"/>
        <v>Cereal</v>
      </c>
      <c r="M9643" s="18">
        <f t="shared" si="905"/>
        <v>1.3339206066012488E-2</v>
      </c>
    </row>
    <row r="9644" spans="1:13">
      <c r="A9644" s="4">
        <v>2009</v>
      </c>
      <c r="B9644" s="5" t="s">
        <v>339</v>
      </c>
      <c r="C9644" s="5" t="s">
        <v>345</v>
      </c>
      <c r="D9644" s="5" t="s">
        <v>16</v>
      </c>
      <c r="E9644" s="5">
        <v>18830</v>
      </c>
      <c r="F9644" s="6">
        <v>693.57</v>
      </c>
      <c r="H9644" s="15" t="str">
        <f t="shared" si="900"/>
        <v>Low</v>
      </c>
      <c r="I9644" s="11" t="str">
        <f t="shared" si="901"/>
        <v>Large</v>
      </c>
      <c r="J9644" s="11" t="str">
        <f t="shared" si="902"/>
        <v>East</v>
      </c>
      <c r="K9644" s="11" t="str">
        <f t="shared" si="903"/>
        <v>2000s</v>
      </c>
      <c r="L9644" s="11" t="str">
        <f t="shared" si="904"/>
        <v>Cereal</v>
      </c>
      <c r="M9644" s="18">
        <f t="shared" si="905"/>
        <v>3.6833244822092409E-2</v>
      </c>
    </row>
    <row r="9645" spans="1:13">
      <c r="A9645" s="4">
        <v>2009</v>
      </c>
      <c r="B9645" s="5" t="s">
        <v>339</v>
      </c>
      <c r="C9645" s="5" t="s">
        <v>345</v>
      </c>
      <c r="D9645" s="5" t="s">
        <v>17</v>
      </c>
      <c r="E9645" s="5">
        <v>5670</v>
      </c>
      <c r="F9645" s="6">
        <v>684.3</v>
      </c>
      <c r="H9645" s="15" t="str">
        <f t="shared" si="900"/>
        <v>Low</v>
      </c>
      <c r="I9645" s="11" t="str">
        <f t="shared" si="901"/>
        <v>Large</v>
      </c>
      <c r="J9645" s="11" t="str">
        <f t="shared" si="902"/>
        <v>East</v>
      </c>
      <c r="K9645" s="11" t="str">
        <f t="shared" si="903"/>
        <v>2000s</v>
      </c>
      <c r="L9645" s="11" t="str">
        <f t="shared" si="904"/>
        <v>Pulse</v>
      </c>
      <c r="M9645" s="18">
        <f t="shared" si="905"/>
        <v>0.12068783068783068</v>
      </c>
    </row>
    <row r="9646" spans="1:13">
      <c r="A9646" s="4">
        <v>2010</v>
      </c>
      <c r="B9646" s="5" t="s">
        <v>339</v>
      </c>
      <c r="C9646" s="5" t="s">
        <v>345</v>
      </c>
      <c r="D9646" s="5" t="s">
        <v>15</v>
      </c>
      <c r="E9646" s="5">
        <v>55500</v>
      </c>
      <c r="F9646" s="6">
        <v>530.99</v>
      </c>
      <c r="H9646" s="15" t="str">
        <f t="shared" si="900"/>
        <v>Low</v>
      </c>
      <c r="I9646" s="11" t="str">
        <f t="shared" si="901"/>
        <v>Large</v>
      </c>
      <c r="J9646" s="11" t="str">
        <f t="shared" si="902"/>
        <v>East</v>
      </c>
      <c r="K9646" s="11" t="str">
        <f t="shared" si="903"/>
        <v>2010s</v>
      </c>
      <c r="L9646" s="11" t="str">
        <f t="shared" si="904"/>
        <v>Cereal</v>
      </c>
      <c r="M9646" s="18">
        <f t="shared" si="905"/>
        <v>9.5673873873873879E-3</v>
      </c>
    </row>
    <row r="9647" spans="1:13">
      <c r="A9647" s="4">
        <v>2010</v>
      </c>
      <c r="B9647" s="5" t="s">
        <v>339</v>
      </c>
      <c r="C9647" s="5" t="s">
        <v>345</v>
      </c>
      <c r="D9647" s="5" t="s">
        <v>16</v>
      </c>
      <c r="E9647" s="5">
        <v>21330</v>
      </c>
      <c r="F9647" s="6">
        <v>660.1</v>
      </c>
      <c r="H9647" s="15" t="str">
        <f t="shared" si="900"/>
        <v>Low</v>
      </c>
      <c r="I9647" s="11" t="str">
        <f t="shared" si="901"/>
        <v>Large</v>
      </c>
      <c r="J9647" s="11" t="str">
        <f t="shared" si="902"/>
        <v>East</v>
      </c>
      <c r="K9647" s="11" t="str">
        <f t="shared" si="903"/>
        <v>2010s</v>
      </c>
      <c r="L9647" s="11" t="str">
        <f t="shared" si="904"/>
        <v>Cereal</v>
      </c>
      <c r="M9647" s="18">
        <f t="shared" si="905"/>
        <v>3.0947022972339429E-2</v>
      </c>
    </row>
    <row r="9648" spans="1:13">
      <c r="A9648" s="4">
        <v>2010</v>
      </c>
      <c r="B9648" s="5" t="s">
        <v>339</v>
      </c>
      <c r="C9648" s="5" t="s">
        <v>345</v>
      </c>
      <c r="D9648" s="5" t="s">
        <v>17</v>
      </c>
      <c r="E9648" s="5">
        <v>5750</v>
      </c>
      <c r="F9648" s="6">
        <v>633.04</v>
      </c>
      <c r="H9648" s="15" t="str">
        <f t="shared" si="900"/>
        <v>Low</v>
      </c>
      <c r="I9648" s="11" t="str">
        <f t="shared" si="901"/>
        <v>Large</v>
      </c>
      <c r="J9648" s="11" t="str">
        <f t="shared" si="902"/>
        <v>East</v>
      </c>
      <c r="K9648" s="11" t="str">
        <f t="shared" si="903"/>
        <v>2010s</v>
      </c>
      <c r="L9648" s="11" t="str">
        <f t="shared" si="904"/>
        <v>Pulse</v>
      </c>
      <c r="M9648" s="18">
        <f t="shared" si="905"/>
        <v>0.11009391304347825</v>
      </c>
    </row>
    <row r="9649" spans="1:13">
      <c r="A9649" s="4">
        <v>2011</v>
      </c>
      <c r="B9649" s="5" t="s">
        <v>339</v>
      </c>
      <c r="C9649" s="5" t="s">
        <v>345</v>
      </c>
      <c r="D9649" s="5" t="s">
        <v>15</v>
      </c>
      <c r="E9649" s="5">
        <v>69970</v>
      </c>
      <c r="F9649" s="6">
        <v>1960.84</v>
      </c>
      <c r="H9649" s="15" t="str">
        <f t="shared" si="900"/>
        <v>Medium</v>
      </c>
      <c r="I9649" s="11" t="str">
        <f t="shared" si="901"/>
        <v>Large</v>
      </c>
      <c r="J9649" s="11" t="str">
        <f t="shared" si="902"/>
        <v>East</v>
      </c>
      <c r="K9649" s="11" t="str">
        <f t="shared" si="903"/>
        <v>2010s</v>
      </c>
      <c r="L9649" s="11" t="str">
        <f t="shared" si="904"/>
        <v>Cereal</v>
      </c>
      <c r="M9649" s="18">
        <f t="shared" si="905"/>
        <v>2.8024010290124336E-2</v>
      </c>
    </row>
    <row r="9650" spans="1:13">
      <c r="A9650" s="4">
        <v>2011</v>
      </c>
      <c r="B9650" s="5" t="s">
        <v>339</v>
      </c>
      <c r="C9650" s="5" t="s">
        <v>345</v>
      </c>
      <c r="D9650" s="5" t="s">
        <v>16</v>
      </c>
      <c r="E9650" s="5">
        <v>22760</v>
      </c>
      <c r="F9650" s="6">
        <v>1106.77</v>
      </c>
      <c r="H9650" s="15" t="str">
        <f t="shared" si="900"/>
        <v>Medium</v>
      </c>
      <c r="I9650" s="11" t="str">
        <f t="shared" si="901"/>
        <v>Large</v>
      </c>
      <c r="J9650" s="11" t="str">
        <f t="shared" si="902"/>
        <v>East</v>
      </c>
      <c r="K9650" s="11" t="str">
        <f t="shared" si="903"/>
        <v>2010s</v>
      </c>
      <c r="L9650" s="11" t="str">
        <f t="shared" si="904"/>
        <v>Cereal</v>
      </c>
      <c r="M9650" s="18">
        <f t="shared" si="905"/>
        <v>4.862785588752197E-2</v>
      </c>
    </row>
    <row r="9651" spans="1:13">
      <c r="A9651" s="4">
        <v>2011</v>
      </c>
      <c r="B9651" s="5" t="s">
        <v>339</v>
      </c>
      <c r="C9651" s="5" t="s">
        <v>345</v>
      </c>
      <c r="D9651" s="5" t="s">
        <v>17</v>
      </c>
      <c r="E9651" s="5">
        <v>6850</v>
      </c>
      <c r="F9651" s="6">
        <v>929.93</v>
      </c>
      <c r="H9651" s="15" t="str">
        <f t="shared" si="900"/>
        <v>Low</v>
      </c>
      <c r="I9651" s="11" t="str">
        <f t="shared" si="901"/>
        <v>Large</v>
      </c>
      <c r="J9651" s="11" t="str">
        <f t="shared" si="902"/>
        <v>East</v>
      </c>
      <c r="K9651" s="11" t="str">
        <f t="shared" si="903"/>
        <v>2010s</v>
      </c>
      <c r="L9651" s="11" t="str">
        <f t="shared" si="904"/>
        <v>Pulse</v>
      </c>
      <c r="M9651" s="18">
        <f t="shared" si="905"/>
        <v>0.13575620437956204</v>
      </c>
    </row>
    <row r="9652" spans="1:13">
      <c r="A9652" s="4">
        <v>2012</v>
      </c>
      <c r="B9652" s="5" t="s">
        <v>339</v>
      </c>
      <c r="C9652" s="5" t="s">
        <v>345</v>
      </c>
      <c r="D9652" s="5" t="s">
        <v>15</v>
      </c>
      <c r="E9652" s="5">
        <v>96260</v>
      </c>
      <c r="F9652" s="6">
        <v>2174.7399999999998</v>
      </c>
      <c r="H9652" s="15" t="str">
        <f t="shared" si="900"/>
        <v>Medium</v>
      </c>
      <c r="I9652" s="11" t="str">
        <f t="shared" si="901"/>
        <v>Large</v>
      </c>
      <c r="J9652" s="11" t="str">
        <f t="shared" si="902"/>
        <v>East</v>
      </c>
      <c r="K9652" s="11" t="str">
        <f t="shared" si="903"/>
        <v>2010s</v>
      </c>
      <c r="L9652" s="11" t="str">
        <f t="shared" si="904"/>
        <v>Cereal</v>
      </c>
      <c r="M9652" s="18">
        <f t="shared" si="905"/>
        <v>2.2592354041138581E-2</v>
      </c>
    </row>
    <row r="9653" spans="1:13">
      <c r="A9653" s="4">
        <v>2012</v>
      </c>
      <c r="B9653" s="5" t="s">
        <v>339</v>
      </c>
      <c r="C9653" s="5" t="s">
        <v>345</v>
      </c>
      <c r="D9653" s="5" t="s">
        <v>16</v>
      </c>
      <c r="E9653" s="5">
        <v>41070</v>
      </c>
      <c r="F9653" s="6">
        <v>887.27</v>
      </c>
      <c r="H9653" s="15" t="str">
        <f t="shared" si="900"/>
        <v>Low</v>
      </c>
      <c r="I9653" s="11" t="str">
        <f t="shared" si="901"/>
        <v>Large</v>
      </c>
      <c r="J9653" s="11" t="str">
        <f t="shared" si="902"/>
        <v>East</v>
      </c>
      <c r="K9653" s="11" t="str">
        <f t="shared" si="903"/>
        <v>2010s</v>
      </c>
      <c r="L9653" s="11" t="str">
        <f t="shared" si="904"/>
        <v>Cereal</v>
      </c>
      <c r="M9653" s="18">
        <f t="shared" si="905"/>
        <v>2.1603847090333576E-2</v>
      </c>
    </row>
    <row r="9654" spans="1:13">
      <c r="A9654" s="4">
        <v>2012</v>
      </c>
      <c r="B9654" s="5" t="s">
        <v>339</v>
      </c>
      <c r="C9654" s="5" t="s">
        <v>345</v>
      </c>
      <c r="D9654" s="5" t="s">
        <v>17</v>
      </c>
      <c r="E9654" s="5">
        <v>13070</v>
      </c>
      <c r="F9654" s="6">
        <v>1053.56</v>
      </c>
      <c r="H9654" s="15" t="str">
        <f t="shared" si="900"/>
        <v>Medium</v>
      </c>
      <c r="I9654" s="11" t="str">
        <f t="shared" si="901"/>
        <v>Large</v>
      </c>
      <c r="J9654" s="11" t="str">
        <f t="shared" si="902"/>
        <v>East</v>
      </c>
      <c r="K9654" s="11" t="str">
        <f t="shared" si="903"/>
        <v>2010s</v>
      </c>
      <c r="L9654" s="11" t="str">
        <f t="shared" si="904"/>
        <v>Pulse</v>
      </c>
      <c r="M9654" s="18">
        <f t="shared" si="905"/>
        <v>8.060902830910481E-2</v>
      </c>
    </row>
    <row r="9655" spans="1:13">
      <c r="A9655" s="4">
        <v>2013</v>
      </c>
      <c r="B9655" s="5" t="s">
        <v>339</v>
      </c>
      <c r="C9655" s="5" t="s">
        <v>345</v>
      </c>
      <c r="D9655" s="5" t="s">
        <v>15</v>
      </c>
      <c r="E9655" s="5">
        <v>58390</v>
      </c>
      <c r="F9655" s="6">
        <v>1489.81</v>
      </c>
      <c r="H9655" s="15" t="str">
        <f t="shared" si="900"/>
        <v>Medium</v>
      </c>
      <c r="I9655" s="11" t="str">
        <f t="shared" si="901"/>
        <v>Large</v>
      </c>
      <c r="J9655" s="11" t="str">
        <f t="shared" si="902"/>
        <v>East</v>
      </c>
      <c r="K9655" s="11" t="str">
        <f t="shared" si="903"/>
        <v>2010s</v>
      </c>
      <c r="L9655" s="11" t="str">
        <f t="shared" si="904"/>
        <v>Cereal</v>
      </c>
      <c r="M9655" s="18">
        <f t="shared" si="905"/>
        <v>2.551481418051036E-2</v>
      </c>
    </row>
    <row r="9656" spans="1:13">
      <c r="A9656" s="4">
        <v>2013</v>
      </c>
      <c r="B9656" s="5" t="s">
        <v>339</v>
      </c>
      <c r="C9656" s="5" t="s">
        <v>345</v>
      </c>
      <c r="D9656" s="5" t="s">
        <v>16</v>
      </c>
      <c r="E9656" s="5">
        <v>35850</v>
      </c>
      <c r="F9656" s="6">
        <v>1204.18</v>
      </c>
      <c r="H9656" s="15" t="str">
        <f t="shared" si="900"/>
        <v>Medium</v>
      </c>
      <c r="I9656" s="11" t="str">
        <f t="shared" si="901"/>
        <v>Large</v>
      </c>
      <c r="J9656" s="11" t="str">
        <f t="shared" si="902"/>
        <v>East</v>
      </c>
      <c r="K9656" s="11" t="str">
        <f t="shared" si="903"/>
        <v>2010s</v>
      </c>
      <c r="L9656" s="11" t="str">
        <f t="shared" si="904"/>
        <v>Cereal</v>
      </c>
      <c r="M9656" s="18">
        <f t="shared" si="905"/>
        <v>3.3589400278940029E-2</v>
      </c>
    </row>
    <row r="9657" spans="1:13">
      <c r="A9657" s="4">
        <v>2013</v>
      </c>
      <c r="B9657" s="5" t="s">
        <v>339</v>
      </c>
      <c r="C9657" s="5" t="s">
        <v>345</v>
      </c>
      <c r="D9657" s="5" t="s">
        <v>17</v>
      </c>
      <c r="E9657" s="5">
        <v>19200</v>
      </c>
      <c r="F9657" s="6">
        <v>1040.0999999999999</v>
      </c>
      <c r="H9657" s="15" t="str">
        <f t="shared" si="900"/>
        <v>Medium</v>
      </c>
      <c r="I9657" s="11" t="str">
        <f t="shared" si="901"/>
        <v>Large</v>
      </c>
      <c r="J9657" s="11" t="str">
        <f t="shared" si="902"/>
        <v>East</v>
      </c>
      <c r="K9657" s="11" t="str">
        <f t="shared" si="903"/>
        <v>2010s</v>
      </c>
      <c r="L9657" s="11" t="str">
        <f t="shared" si="904"/>
        <v>Pulse</v>
      </c>
      <c r="M9657" s="18">
        <f t="shared" si="905"/>
        <v>5.4171874999999994E-2</v>
      </c>
    </row>
    <row r="9658" spans="1:13">
      <c r="A9658" s="4">
        <v>2014</v>
      </c>
      <c r="B9658" s="5" t="s">
        <v>339</v>
      </c>
      <c r="C9658" s="5" t="s">
        <v>345</v>
      </c>
      <c r="D9658" s="5" t="s">
        <v>15</v>
      </c>
      <c r="E9658" s="5">
        <v>43820</v>
      </c>
      <c r="F9658" s="6">
        <v>1117.75</v>
      </c>
      <c r="H9658" s="15" t="str">
        <f t="shared" si="900"/>
        <v>Medium</v>
      </c>
      <c r="I9658" s="11" t="str">
        <f t="shared" si="901"/>
        <v>Large</v>
      </c>
      <c r="J9658" s="11" t="str">
        <f t="shared" si="902"/>
        <v>East</v>
      </c>
      <c r="K9658" s="11" t="str">
        <f t="shared" si="903"/>
        <v>2010s</v>
      </c>
      <c r="L9658" s="11" t="str">
        <f t="shared" si="904"/>
        <v>Cereal</v>
      </c>
      <c r="M9658" s="18">
        <f t="shared" si="905"/>
        <v>2.5507759014148791E-2</v>
      </c>
    </row>
    <row r="9659" spans="1:13">
      <c r="A9659" s="4">
        <v>2014</v>
      </c>
      <c r="B9659" s="5" t="s">
        <v>339</v>
      </c>
      <c r="C9659" s="5" t="s">
        <v>345</v>
      </c>
      <c r="D9659" s="5" t="s">
        <v>16</v>
      </c>
      <c r="E9659" s="5">
        <v>49260</v>
      </c>
      <c r="F9659" s="6">
        <v>2439.3000000000002</v>
      </c>
      <c r="H9659" s="15" t="str">
        <f t="shared" si="900"/>
        <v>Medium</v>
      </c>
      <c r="I9659" s="11" t="str">
        <f t="shared" si="901"/>
        <v>Large</v>
      </c>
      <c r="J9659" s="11" t="str">
        <f t="shared" si="902"/>
        <v>East</v>
      </c>
      <c r="K9659" s="11" t="str">
        <f t="shared" si="903"/>
        <v>2010s</v>
      </c>
      <c r="L9659" s="11" t="str">
        <f t="shared" si="904"/>
        <v>Cereal</v>
      </c>
      <c r="M9659" s="18">
        <f t="shared" si="905"/>
        <v>4.951887941534714E-2</v>
      </c>
    </row>
    <row r="9660" spans="1:13">
      <c r="A9660" s="4">
        <v>2014</v>
      </c>
      <c r="B9660" s="5" t="s">
        <v>339</v>
      </c>
      <c r="C9660" s="5" t="s">
        <v>345</v>
      </c>
      <c r="D9660" s="5" t="s">
        <v>17</v>
      </c>
      <c r="E9660" s="5">
        <v>12070</v>
      </c>
      <c r="F9660" s="6">
        <v>804.47</v>
      </c>
      <c r="H9660" s="15" t="str">
        <f t="shared" si="900"/>
        <v>Low</v>
      </c>
      <c r="I9660" s="11" t="str">
        <f t="shared" si="901"/>
        <v>Large</v>
      </c>
      <c r="J9660" s="11" t="str">
        <f t="shared" si="902"/>
        <v>East</v>
      </c>
      <c r="K9660" s="11" t="str">
        <f t="shared" si="903"/>
        <v>2010s</v>
      </c>
      <c r="L9660" s="11" t="str">
        <f t="shared" si="904"/>
        <v>Pulse</v>
      </c>
      <c r="M9660" s="18">
        <f t="shared" si="905"/>
        <v>6.6650372825186419E-2</v>
      </c>
    </row>
    <row r="9661" spans="1:13">
      <c r="A9661" s="4">
        <v>2015</v>
      </c>
      <c r="B9661" s="5" t="s">
        <v>339</v>
      </c>
      <c r="C9661" s="5" t="s">
        <v>345</v>
      </c>
      <c r="D9661" s="5" t="s">
        <v>15</v>
      </c>
      <c r="E9661" s="5">
        <v>87440</v>
      </c>
      <c r="F9661" s="6">
        <v>787.74</v>
      </c>
      <c r="H9661" s="15" t="str">
        <f t="shared" si="900"/>
        <v>Low</v>
      </c>
      <c r="I9661" s="11" t="str">
        <f t="shared" si="901"/>
        <v>Large</v>
      </c>
      <c r="J9661" s="11" t="str">
        <f t="shared" si="902"/>
        <v>East</v>
      </c>
      <c r="K9661" s="11" t="str">
        <f t="shared" si="903"/>
        <v>2010s</v>
      </c>
      <c r="L9661" s="11" t="str">
        <f t="shared" si="904"/>
        <v>Cereal</v>
      </c>
      <c r="M9661" s="18">
        <f t="shared" si="905"/>
        <v>9.0089204025617566E-3</v>
      </c>
    </row>
    <row r="9662" spans="1:13">
      <c r="A9662" s="4">
        <v>2015</v>
      </c>
      <c r="B9662" s="5" t="s">
        <v>339</v>
      </c>
      <c r="C9662" s="5" t="s">
        <v>345</v>
      </c>
      <c r="D9662" s="5" t="s">
        <v>16</v>
      </c>
      <c r="E9662" s="5">
        <v>58000</v>
      </c>
      <c r="F9662" s="6">
        <v>740.52</v>
      </c>
      <c r="H9662" s="15" t="str">
        <f t="shared" si="900"/>
        <v>Low</v>
      </c>
      <c r="I9662" s="11" t="str">
        <f t="shared" si="901"/>
        <v>Large</v>
      </c>
      <c r="J9662" s="11" t="str">
        <f t="shared" si="902"/>
        <v>East</v>
      </c>
      <c r="K9662" s="11" t="str">
        <f t="shared" si="903"/>
        <v>2010s</v>
      </c>
      <c r="L9662" s="11" t="str">
        <f t="shared" si="904"/>
        <v>Cereal</v>
      </c>
      <c r="M9662" s="18">
        <f t="shared" si="905"/>
        <v>1.2767586206896551E-2</v>
      </c>
    </row>
    <row r="9663" spans="1:13">
      <c r="A9663" s="4">
        <v>2015</v>
      </c>
      <c r="B9663" s="5" t="s">
        <v>339</v>
      </c>
      <c r="C9663" s="5" t="s">
        <v>345</v>
      </c>
      <c r="D9663" s="5" t="s">
        <v>17</v>
      </c>
      <c r="E9663" s="5">
        <v>10390</v>
      </c>
      <c r="F9663" s="6">
        <v>833.49</v>
      </c>
      <c r="H9663" s="15" t="str">
        <f t="shared" si="900"/>
        <v>Low</v>
      </c>
      <c r="I9663" s="11" t="str">
        <f t="shared" si="901"/>
        <v>Large</v>
      </c>
      <c r="J9663" s="11" t="str">
        <f t="shared" si="902"/>
        <v>East</v>
      </c>
      <c r="K9663" s="11" t="str">
        <f t="shared" si="903"/>
        <v>2010s</v>
      </c>
      <c r="L9663" s="11" t="str">
        <f t="shared" si="904"/>
        <v>Pulse</v>
      </c>
      <c r="M9663" s="18">
        <f t="shared" si="905"/>
        <v>8.0220404234841197E-2</v>
      </c>
    </row>
    <row r="9664" spans="1:13">
      <c r="A9664" s="4">
        <v>2016</v>
      </c>
      <c r="B9664" s="5" t="s">
        <v>339</v>
      </c>
      <c r="C9664" s="5" t="s">
        <v>345</v>
      </c>
      <c r="D9664" s="5" t="s">
        <v>15</v>
      </c>
      <c r="E9664" s="5">
        <v>99930</v>
      </c>
      <c r="F9664" s="6">
        <v>2104.1</v>
      </c>
      <c r="H9664" s="15" t="str">
        <f t="shared" si="900"/>
        <v>Medium</v>
      </c>
      <c r="I9664" s="11" t="str">
        <f t="shared" si="901"/>
        <v>Large</v>
      </c>
      <c r="J9664" s="11" t="str">
        <f t="shared" si="902"/>
        <v>East</v>
      </c>
      <c r="K9664" s="11" t="str">
        <f t="shared" si="903"/>
        <v>2010s</v>
      </c>
      <c r="L9664" s="11" t="str">
        <f t="shared" si="904"/>
        <v>Cereal</v>
      </c>
      <c r="M9664" s="18">
        <f t="shared" si="905"/>
        <v>2.1055739017312117E-2</v>
      </c>
    </row>
    <row r="9665" spans="1:13">
      <c r="A9665" s="4">
        <v>2016</v>
      </c>
      <c r="B9665" s="5" t="s">
        <v>339</v>
      </c>
      <c r="C9665" s="5" t="s">
        <v>345</v>
      </c>
      <c r="D9665" s="5" t="s">
        <v>16</v>
      </c>
      <c r="E9665" s="5">
        <v>54680</v>
      </c>
      <c r="F9665" s="6">
        <v>2081.14</v>
      </c>
      <c r="H9665" s="15" t="str">
        <f t="shared" si="900"/>
        <v>Medium</v>
      </c>
      <c r="I9665" s="11" t="str">
        <f t="shared" si="901"/>
        <v>Large</v>
      </c>
      <c r="J9665" s="11" t="str">
        <f t="shared" si="902"/>
        <v>East</v>
      </c>
      <c r="K9665" s="11" t="str">
        <f t="shared" si="903"/>
        <v>2010s</v>
      </c>
      <c r="L9665" s="11" t="str">
        <f t="shared" si="904"/>
        <v>Cereal</v>
      </c>
      <c r="M9665" s="18">
        <f t="shared" si="905"/>
        <v>3.8060351133869783E-2</v>
      </c>
    </row>
    <row r="9666" spans="1:13">
      <c r="A9666" s="4">
        <v>2016</v>
      </c>
      <c r="B9666" s="5" t="s">
        <v>339</v>
      </c>
      <c r="C9666" s="5" t="s">
        <v>345</v>
      </c>
      <c r="D9666" s="5" t="s">
        <v>17</v>
      </c>
      <c r="E9666" s="5">
        <v>17240</v>
      </c>
      <c r="F9666" s="6">
        <v>1266.06</v>
      </c>
      <c r="H9666" s="15" t="str">
        <f t="shared" si="900"/>
        <v>Medium</v>
      </c>
      <c r="I9666" s="11" t="str">
        <f t="shared" si="901"/>
        <v>Large</v>
      </c>
      <c r="J9666" s="11" t="str">
        <f t="shared" si="902"/>
        <v>East</v>
      </c>
      <c r="K9666" s="11" t="str">
        <f t="shared" si="903"/>
        <v>2010s</v>
      </c>
      <c r="L9666" s="11" t="str">
        <f t="shared" si="904"/>
        <v>Pulse</v>
      </c>
      <c r="M9666" s="18">
        <f t="shared" si="905"/>
        <v>7.3437354988399067E-2</v>
      </c>
    </row>
    <row r="9667" spans="1:13">
      <c r="A9667" s="4">
        <v>2017</v>
      </c>
      <c r="B9667" s="5" t="s">
        <v>339</v>
      </c>
      <c r="C9667" s="5" t="s">
        <v>345</v>
      </c>
      <c r="D9667" s="5" t="s">
        <v>15</v>
      </c>
      <c r="E9667" s="5">
        <v>121890</v>
      </c>
      <c r="F9667" s="6">
        <v>2077.92</v>
      </c>
      <c r="H9667" s="15" t="str">
        <f t="shared" ref="H9667:H9729" si="906">IF(F9667&lt;1000,"Low",IF(F9667&lt;3000,"Medium","High"))</f>
        <v>Medium</v>
      </c>
      <c r="I9667" s="11" t="str">
        <f t="shared" ref="I9667:I9729" si="907">IF(E9667&lt;1000,"Small",IF(E9667&lt;5000,"Medium","Large"))</f>
        <v>Large</v>
      </c>
      <c r="J9667" s="11" t="str">
        <f t="shared" ref="J9667:J9730" si="908">IF(OR(B9667="Punjab",B9667="Haryana",B9667="Himachal Pradesh",B9667="Jammu and Kashmir",B9667="Uttarakhand",B9667="Delhi",B9667="Chandigarh"),"North",IF(OR(B9667="Tamil Nadu",B9667="Karnataka",B9667="Kerala",B9667="Andhra Pradesh",B9667="Telangana"),"South",IF(OR(B9667="Maharashtra",B9667="Gujarat",B9667="Goa",B9667="Rajasthan"),"West",IF(OR(B9667="West Bengal",B9667="Bihar",B9667="Jharkhand",B9667="Odisha",B9667="Assam",B9667="Sikkim",B9667="Arunachal Pradesh",B9667="Manipur",B9667="Meghalaya",B9667="Mizoram",B9667="Nagaland",B9667="Tripura"),"East","Central"))))</f>
        <v>East</v>
      </c>
      <c r="K9667" s="11" t="str">
        <f t="shared" ref="K9667:K9730" si="909">LEFT(A9667,3)&amp;"0s"</f>
        <v>2010s</v>
      </c>
      <c r="L9667" s="11" t="str">
        <f t="shared" ref="L9667:L9730" si="910">IF(D9667="Rice","Cereal",IF(D9667="Maize","Cereal",IF(D9667="Chickpea","Pulse",IF(D9667="Cotton","Fiber","Other"))))</f>
        <v>Cereal</v>
      </c>
      <c r="M9667" s="18">
        <f t="shared" ref="M9667:M9730" si="911">F9667/E9667</f>
        <v>1.7047501845926655E-2</v>
      </c>
    </row>
    <row r="9668" spans="1:13">
      <c r="A9668" s="4">
        <v>2017</v>
      </c>
      <c r="B9668" s="5" t="s">
        <v>339</v>
      </c>
      <c r="C9668" s="5" t="s">
        <v>345</v>
      </c>
      <c r="D9668" s="5" t="s">
        <v>16</v>
      </c>
      <c r="E9668" s="5">
        <v>66320</v>
      </c>
      <c r="F9668" s="6">
        <v>1406.14</v>
      </c>
      <c r="H9668" s="15" t="str">
        <f t="shared" si="906"/>
        <v>Medium</v>
      </c>
      <c r="I9668" s="11" t="str">
        <f t="shared" si="907"/>
        <v>Large</v>
      </c>
      <c r="J9668" s="11" t="str">
        <f t="shared" si="908"/>
        <v>East</v>
      </c>
      <c r="K9668" s="11" t="str">
        <f t="shared" si="909"/>
        <v>2010s</v>
      </c>
      <c r="L9668" s="11" t="str">
        <f t="shared" si="910"/>
        <v>Cereal</v>
      </c>
      <c r="M9668" s="18">
        <f t="shared" si="911"/>
        <v>2.1202352231604344E-2</v>
      </c>
    </row>
    <row r="9669" spans="1:13">
      <c r="A9669" s="4">
        <v>2017</v>
      </c>
      <c r="B9669" s="5" t="s">
        <v>339</v>
      </c>
      <c r="C9669" s="5" t="s">
        <v>345</v>
      </c>
      <c r="D9669" s="5" t="s">
        <v>17</v>
      </c>
      <c r="E9669" s="5">
        <v>40030</v>
      </c>
      <c r="F9669" s="6">
        <v>761.68</v>
      </c>
      <c r="H9669" s="15" t="str">
        <f t="shared" si="906"/>
        <v>Low</v>
      </c>
      <c r="I9669" s="11" t="str">
        <f t="shared" si="907"/>
        <v>Large</v>
      </c>
      <c r="J9669" s="11" t="str">
        <f t="shared" si="908"/>
        <v>East</v>
      </c>
      <c r="K9669" s="11" t="str">
        <f t="shared" si="909"/>
        <v>2010s</v>
      </c>
      <c r="L9669" s="11" t="str">
        <f t="shared" si="910"/>
        <v>Pulse</v>
      </c>
      <c r="M9669" s="18">
        <f t="shared" si="911"/>
        <v>1.9027729203097674E-2</v>
      </c>
    </row>
    <row r="9670" spans="1:13">
      <c r="A9670" s="4">
        <v>2008</v>
      </c>
      <c r="B9670" s="5" t="s">
        <v>339</v>
      </c>
      <c r="C9670" s="5" t="s">
        <v>346</v>
      </c>
      <c r="D9670" s="5" t="s">
        <v>15</v>
      </c>
      <c r="E9670" s="5">
        <v>392740</v>
      </c>
      <c r="F9670" s="6">
        <v>1746.09</v>
      </c>
      <c r="H9670" s="15" t="str">
        <f t="shared" si="906"/>
        <v>Medium</v>
      </c>
      <c r="I9670" s="11" t="str">
        <f t="shared" si="907"/>
        <v>Large</v>
      </c>
      <c r="J9670" s="11" t="str">
        <f t="shared" si="908"/>
        <v>East</v>
      </c>
      <c r="K9670" s="11" t="str">
        <f t="shared" si="909"/>
        <v>2000s</v>
      </c>
      <c r="L9670" s="11" t="str">
        <f t="shared" si="910"/>
        <v>Cereal</v>
      </c>
      <c r="M9670" s="18">
        <f t="shared" si="911"/>
        <v>4.4459184193104849E-3</v>
      </c>
    </row>
    <row r="9671" spans="1:13">
      <c r="A9671" s="4">
        <v>2008</v>
      </c>
      <c r="B9671" s="5" t="s">
        <v>339</v>
      </c>
      <c r="C9671" s="5" t="s">
        <v>346</v>
      </c>
      <c r="D9671" s="5" t="s">
        <v>16</v>
      </c>
      <c r="E9671" s="5">
        <v>7700</v>
      </c>
      <c r="F9671" s="6">
        <v>1315.58</v>
      </c>
      <c r="H9671" s="15" t="str">
        <f t="shared" si="906"/>
        <v>Medium</v>
      </c>
      <c r="I9671" s="11" t="str">
        <f t="shared" si="907"/>
        <v>Large</v>
      </c>
      <c r="J9671" s="11" t="str">
        <f t="shared" si="908"/>
        <v>East</v>
      </c>
      <c r="K9671" s="11" t="str">
        <f t="shared" si="909"/>
        <v>2000s</v>
      </c>
      <c r="L9671" s="11" t="str">
        <f t="shared" si="910"/>
        <v>Cereal</v>
      </c>
      <c r="M9671" s="18">
        <f t="shared" si="911"/>
        <v>0.17085454545454545</v>
      </c>
    </row>
    <row r="9672" spans="1:13">
      <c r="A9672" s="4">
        <v>2008</v>
      </c>
      <c r="B9672" s="5" t="s">
        <v>339</v>
      </c>
      <c r="C9672" s="5" t="s">
        <v>346</v>
      </c>
      <c r="D9672" s="5" t="s">
        <v>17</v>
      </c>
      <c r="E9672" s="5">
        <v>1520</v>
      </c>
      <c r="F9672" s="6">
        <v>631.58000000000004</v>
      </c>
      <c r="H9672" s="15" t="str">
        <f t="shared" si="906"/>
        <v>Low</v>
      </c>
      <c r="I9672" s="11" t="str">
        <f t="shared" si="907"/>
        <v>Medium</v>
      </c>
      <c r="J9672" s="11" t="str">
        <f t="shared" si="908"/>
        <v>East</v>
      </c>
      <c r="K9672" s="11" t="str">
        <f t="shared" si="909"/>
        <v>2000s</v>
      </c>
      <c r="L9672" s="11" t="str">
        <f t="shared" si="910"/>
        <v>Pulse</v>
      </c>
      <c r="M9672" s="18">
        <f t="shared" si="911"/>
        <v>0.41551315789473686</v>
      </c>
    </row>
    <row r="9673" spans="1:13">
      <c r="A9673" s="4">
        <v>2009</v>
      </c>
      <c r="B9673" s="5" t="s">
        <v>339</v>
      </c>
      <c r="C9673" s="5" t="s">
        <v>346</v>
      </c>
      <c r="D9673" s="5" t="s">
        <v>15</v>
      </c>
      <c r="E9673" s="5">
        <v>359820</v>
      </c>
      <c r="F9673" s="6">
        <v>964.68</v>
      </c>
      <c r="H9673" s="15" t="str">
        <f t="shared" si="906"/>
        <v>Low</v>
      </c>
      <c r="I9673" s="11" t="str">
        <f t="shared" si="907"/>
        <v>Large</v>
      </c>
      <c r="J9673" s="11" t="str">
        <f t="shared" si="908"/>
        <v>East</v>
      </c>
      <c r="K9673" s="11" t="str">
        <f t="shared" si="909"/>
        <v>2000s</v>
      </c>
      <c r="L9673" s="11" t="str">
        <f t="shared" si="910"/>
        <v>Cereal</v>
      </c>
      <c r="M9673" s="18">
        <f t="shared" si="911"/>
        <v>2.6810071702517923E-3</v>
      </c>
    </row>
    <row r="9674" spans="1:13">
      <c r="A9674" s="4">
        <v>2009</v>
      </c>
      <c r="B9674" s="5" t="s">
        <v>339</v>
      </c>
      <c r="C9674" s="5" t="s">
        <v>346</v>
      </c>
      <c r="D9674" s="5" t="s">
        <v>16</v>
      </c>
      <c r="E9674" s="5">
        <v>6370</v>
      </c>
      <c r="F9674" s="6">
        <v>1072.21</v>
      </c>
      <c r="H9674" s="15" t="str">
        <f t="shared" si="906"/>
        <v>Medium</v>
      </c>
      <c r="I9674" s="11" t="str">
        <f t="shared" si="907"/>
        <v>Large</v>
      </c>
      <c r="J9674" s="11" t="str">
        <f t="shared" si="908"/>
        <v>East</v>
      </c>
      <c r="K9674" s="11" t="str">
        <f t="shared" si="909"/>
        <v>2000s</v>
      </c>
      <c r="L9674" s="11" t="str">
        <f t="shared" si="910"/>
        <v>Cereal</v>
      </c>
      <c r="M9674" s="18">
        <f t="shared" si="911"/>
        <v>0.16832182103610677</v>
      </c>
    </row>
    <row r="9675" spans="1:13">
      <c r="A9675" s="4">
        <v>2009</v>
      </c>
      <c r="B9675" s="5" t="s">
        <v>339</v>
      </c>
      <c r="C9675" s="5" t="s">
        <v>346</v>
      </c>
      <c r="D9675" s="5" t="s">
        <v>17</v>
      </c>
      <c r="E9675" s="5">
        <v>1300</v>
      </c>
      <c r="F9675" s="6">
        <v>815.38</v>
      </c>
      <c r="H9675" s="15" t="str">
        <f t="shared" si="906"/>
        <v>Low</v>
      </c>
      <c r="I9675" s="11" t="str">
        <f t="shared" si="907"/>
        <v>Medium</v>
      </c>
      <c r="J9675" s="11" t="str">
        <f t="shared" si="908"/>
        <v>East</v>
      </c>
      <c r="K9675" s="11" t="str">
        <f t="shared" si="909"/>
        <v>2000s</v>
      </c>
      <c r="L9675" s="11" t="str">
        <f t="shared" si="910"/>
        <v>Pulse</v>
      </c>
      <c r="M9675" s="18">
        <f t="shared" si="911"/>
        <v>0.62721538461538462</v>
      </c>
    </row>
    <row r="9676" spans="1:13">
      <c r="A9676" s="4">
        <v>2010</v>
      </c>
      <c r="B9676" s="5" t="s">
        <v>339</v>
      </c>
      <c r="C9676" s="5" t="s">
        <v>346</v>
      </c>
      <c r="D9676" s="5" t="s">
        <v>15</v>
      </c>
      <c r="E9676" s="5">
        <v>299390</v>
      </c>
      <c r="F9676" s="6">
        <v>960.82</v>
      </c>
      <c r="H9676" s="15" t="str">
        <f t="shared" si="906"/>
        <v>Low</v>
      </c>
      <c r="I9676" s="11" t="str">
        <f t="shared" si="907"/>
        <v>Large</v>
      </c>
      <c r="J9676" s="11" t="str">
        <f t="shared" si="908"/>
        <v>East</v>
      </c>
      <c r="K9676" s="11" t="str">
        <f t="shared" si="909"/>
        <v>2010s</v>
      </c>
      <c r="L9676" s="11" t="str">
        <f t="shared" si="910"/>
        <v>Cereal</v>
      </c>
      <c r="M9676" s="18">
        <f t="shared" si="911"/>
        <v>3.2092588262801029E-3</v>
      </c>
    </row>
    <row r="9677" spans="1:13">
      <c r="A9677" s="4">
        <v>2010</v>
      </c>
      <c r="B9677" s="5" t="s">
        <v>339</v>
      </c>
      <c r="C9677" s="5" t="s">
        <v>346</v>
      </c>
      <c r="D9677" s="5" t="s">
        <v>16</v>
      </c>
      <c r="E9677" s="5">
        <v>5970</v>
      </c>
      <c r="F9677" s="6">
        <v>968.17</v>
      </c>
      <c r="H9677" s="15" t="str">
        <f t="shared" si="906"/>
        <v>Low</v>
      </c>
      <c r="I9677" s="11" t="str">
        <f t="shared" si="907"/>
        <v>Large</v>
      </c>
      <c r="J9677" s="11" t="str">
        <f t="shared" si="908"/>
        <v>East</v>
      </c>
      <c r="K9677" s="11" t="str">
        <f t="shared" si="909"/>
        <v>2010s</v>
      </c>
      <c r="L9677" s="11" t="str">
        <f t="shared" si="910"/>
        <v>Cereal</v>
      </c>
      <c r="M9677" s="18">
        <f t="shared" si="911"/>
        <v>0.16217252931323281</v>
      </c>
    </row>
    <row r="9678" spans="1:13">
      <c r="A9678" s="4">
        <v>2010</v>
      </c>
      <c r="B9678" s="5" t="s">
        <v>339</v>
      </c>
      <c r="C9678" s="5" t="s">
        <v>346</v>
      </c>
      <c r="D9678" s="5" t="s">
        <v>17</v>
      </c>
      <c r="E9678" s="5">
        <v>1260</v>
      </c>
      <c r="F9678" s="6">
        <v>682.54</v>
      </c>
      <c r="H9678" s="15" t="str">
        <f t="shared" si="906"/>
        <v>Low</v>
      </c>
      <c r="I9678" s="11" t="str">
        <f t="shared" si="907"/>
        <v>Medium</v>
      </c>
      <c r="J9678" s="11" t="str">
        <f t="shared" si="908"/>
        <v>East</v>
      </c>
      <c r="K9678" s="11" t="str">
        <f t="shared" si="909"/>
        <v>2010s</v>
      </c>
      <c r="L9678" s="11" t="str">
        <f t="shared" si="910"/>
        <v>Pulse</v>
      </c>
      <c r="M9678" s="18">
        <f t="shared" si="911"/>
        <v>0.54169841269841268</v>
      </c>
    </row>
    <row r="9679" spans="1:13">
      <c r="A9679" s="4">
        <v>2011</v>
      </c>
      <c r="B9679" s="5" t="s">
        <v>339</v>
      </c>
      <c r="C9679" s="5" t="s">
        <v>346</v>
      </c>
      <c r="D9679" s="5" t="s">
        <v>15</v>
      </c>
      <c r="E9679" s="5">
        <v>308080</v>
      </c>
      <c r="F9679" s="6">
        <v>2163.59</v>
      </c>
      <c r="H9679" s="15" t="str">
        <f t="shared" si="906"/>
        <v>Medium</v>
      </c>
      <c r="I9679" s="11" t="str">
        <f t="shared" si="907"/>
        <v>Large</v>
      </c>
      <c r="J9679" s="11" t="str">
        <f t="shared" si="908"/>
        <v>East</v>
      </c>
      <c r="K9679" s="11" t="str">
        <f t="shared" si="909"/>
        <v>2010s</v>
      </c>
      <c r="L9679" s="11" t="str">
        <f t="shared" si="910"/>
        <v>Cereal</v>
      </c>
      <c r="M9679" s="18">
        <f t="shared" si="911"/>
        <v>7.0228187483770453E-3</v>
      </c>
    </row>
    <row r="9680" spans="1:13">
      <c r="A9680" s="4">
        <v>2011</v>
      </c>
      <c r="B9680" s="5" t="s">
        <v>339</v>
      </c>
      <c r="C9680" s="5" t="s">
        <v>346</v>
      </c>
      <c r="D9680" s="5" t="s">
        <v>16</v>
      </c>
      <c r="E9680" s="5">
        <v>7100</v>
      </c>
      <c r="F9680" s="6">
        <v>1909.86</v>
      </c>
      <c r="H9680" s="15" t="str">
        <f t="shared" si="906"/>
        <v>Medium</v>
      </c>
      <c r="I9680" s="11" t="str">
        <f t="shared" si="907"/>
        <v>Large</v>
      </c>
      <c r="J9680" s="11" t="str">
        <f t="shared" si="908"/>
        <v>East</v>
      </c>
      <c r="K9680" s="11" t="str">
        <f t="shared" si="909"/>
        <v>2010s</v>
      </c>
      <c r="L9680" s="11" t="str">
        <f t="shared" si="910"/>
        <v>Cereal</v>
      </c>
      <c r="M9680" s="18">
        <f t="shared" si="911"/>
        <v>0.26899436619718309</v>
      </c>
    </row>
    <row r="9681" spans="1:13">
      <c r="A9681" s="4">
        <v>2011</v>
      </c>
      <c r="B9681" s="5" t="s">
        <v>339</v>
      </c>
      <c r="C9681" s="5" t="s">
        <v>346</v>
      </c>
      <c r="D9681" s="5" t="s">
        <v>17</v>
      </c>
      <c r="E9681" s="5">
        <v>1240</v>
      </c>
      <c r="F9681" s="6">
        <v>838.71</v>
      </c>
      <c r="H9681" s="15" t="str">
        <f t="shared" si="906"/>
        <v>Low</v>
      </c>
      <c r="I9681" s="11" t="str">
        <f t="shared" si="907"/>
        <v>Medium</v>
      </c>
      <c r="J9681" s="11" t="str">
        <f t="shared" si="908"/>
        <v>East</v>
      </c>
      <c r="K9681" s="11" t="str">
        <f t="shared" si="909"/>
        <v>2010s</v>
      </c>
      <c r="L9681" s="11" t="str">
        <f t="shared" si="910"/>
        <v>Pulse</v>
      </c>
      <c r="M9681" s="18">
        <f t="shared" si="911"/>
        <v>0.67637903225806451</v>
      </c>
    </row>
    <row r="9682" spans="1:13">
      <c r="A9682" s="4">
        <v>2012</v>
      </c>
      <c r="B9682" s="5" t="s">
        <v>339</v>
      </c>
      <c r="C9682" s="5" t="s">
        <v>346</v>
      </c>
      <c r="D9682" s="5" t="s">
        <v>15</v>
      </c>
      <c r="E9682" s="5">
        <v>342830</v>
      </c>
      <c r="F9682" s="6">
        <v>1954.64</v>
      </c>
      <c r="H9682" s="15" t="str">
        <f t="shared" si="906"/>
        <v>Medium</v>
      </c>
      <c r="I9682" s="11" t="str">
        <f t="shared" si="907"/>
        <v>Large</v>
      </c>
      <c r="J9682" s="11" t="str">
        <f t="shared" si="908"/>
        <v>East</v>
      </c>
      <c r="K9682" s="11" t="str">
        <f t="shared" si="909"/>
        <v>2010s</v>
      </c>
      <c r="L9682" s="11" t="str">
        <f t="shared" si="910"/>
        <v>Cereal</v>
      </c>
      <c r="M9682" s="18">
        <f t="shared" si="911"/>
        <v>5.7014847008721526E-3</v>
      </c>
    </row>
    <row r="9683" spans="1:13">
      <c r="A9683" s="4">
        <v>2012</v>
      </c>
      <c r="B9683" s="5" t="s">
        <v>339</v>
      </c>
      <c r="C9683" s="5" t="s">
        <v>346</v>
      </c>
      <c r="D9683" s="5" t="s">
        <v>16</v>
      </c>
      <c r="E9683" s="5">
        <v>7480</v>
      </c>
      <c r="F9683" s="6">
        <v>2116.31</v>
      </c>
      <c r="H9683" s="15" t="str">
        <f t="shared" si="906"/>
        <v>Medium</v>
      </c>
      <c r="I9683" s="11" t="str">
        <f t="shared" si="907"/>
        <v>Large</v>
      </c>
      <c r="J9683" s="11" t="str">
        <f t="shared" si="908"/>
        <v>East</v>
      </c>
      <c r="K9683" s="11" t="str">
        <f t="shared" si="909"/>
        <v>2010s</v>
      </c>
      <c r="L9683" s="11" t="str">
        <f t="shared" si="910"/>
        <v>Cereal</v>
      </c>
      <c r="M9683" s="18">
        <f t="shared" si="911"/>
        <v>0.28292914438502675</v>
      </c>
    </row>
    <row r="9684" spans="1:13">
      <c r="A9684" s="4">
        <v>2012</v>
      </c>
      <c r="B9684" s="5" t="s">
        <v>339</v>
      </c>
      <c r="C9684" s="5" t="s">
        <v>346</v>
      </c>
      <c r="D9684" s="5" t="s">
        <v>17</v>
      </c>
      <c r="E9684" s="5">
        <v>1720</v>
      </c>
      <c r="F9684" s="6">
        <v>843.02</v>
      </c>
      <c r="H9684" s="15" t="str">
        <f t="shared" si="906"/>
        <v>Low</v>
      </c>
      <c r="I9684" s="11" t="str">
        <f t="shared" si="907"/>
        <v>Medium</v>
      </c>
      <c r="J9684" s="11" t="str">
        <f t="shared" si="908"/>
        <v>East</v>
      </c>
      <c r="K9684" s="11" t="str">
        <f t="shared" si="909"/>
        <v>2010s</v>
      </c>
      <c r="L9684" s="11" t="str">
        <f t="shared" si="910"/>
        <v>Pulse</v>
      </c>
      <c r="M9684" s="18">
        <f t="shared" si="911"/>
        <v>0.49012790697674419</v>
      </c>
    </row>
    <row r="9685" spans="1:13">
      <c r="A9685" s="4">
        <v>2013</v>
      </c>
      <c r="B9685" s="5" t="s">
        <v>339</v>
      </c>
      <c r="C9685" s="5" t="s">
        <v>346</v>
      </c>
      <c r="D9685" s="5" t="s">
        <v>15</v>
      </c>
      <c r="E9685" s="5">
        <v>353050</v>
      </c>
      <c r="F9685" s="6">
        <v>2024.25</v>
      </c>
      <c r="H9685" s="15" t="str">
        <f t="shared" si="906"/>
        <v>Medium</v>
      </c>
      <c r="I9685" s="11" t="str">
        <f t="shared" si="907"/>
        <v>Large</v>
      </c>
      <c r="J9685" s="11" t="str">
        <f t="shared" si="908"/>
        <v>East</v>
      </c>
      <c r="K9685" s="11" t="str">
        <f t="shared" si="909"/>
        <v>2010s</v>
      </c>
      <c r="L9685" s="11" t="str">
        <f t="shared" si="910"/>
        <v>Cereal</v>
      </c>
      <c r="M9685" s="18">
        <f t="shared" si="911"/>
        <v>5.7336071377991783E-3</v>
      </c>
    </row>
    <row r="9686" spans="1:13">
      <c r="A9686" s="4">
        <v>2013</v>
      </c>
      <c r="B9686" s="5" t="s">
        <v>339</v>
      </c>
      <c r="C9686" s="5" t="s">
        <v>346</v>
      </c>
      <c r="D9686" s="5" t="s">
        <v>16</v>
      </c>
      <c r="E9686" s="5">
        <v>8850</v>
      </c>
      <c r="F9686" s="6">
        <v>1936.72</v>
      </c>
      <c r="H9686" s="15" t="str">
        <f t="shared" si="906"/>
        <v>Medium</v>
      </c>
      <c r="I9686" s="11" t="str">
        <f t="shared" si="907"/>
        <v>Large</v>
      </c>
      <c r="J9686" s="11" t="str">
        <f t="shared" si="908"/>
        <v>East</v>
      </c>
      <c r="K9686" s="11" t="str">
        <f t="shared" si="909"/>
        <v>2010s</v>
      </c>
      <c r="L9686" s="11" t="str">
        <f t="shared" si="910"/>
        <v>Cereal</v>
      </c>
      <c r="M9686" s="18">
        <f t="shared" si="911"/>
        <v>0.21883841807909604</v>
      </c>
    </row>
    <row r="9687" spans="1:13">
      <c r="A9687" s="4">
        <v>2013</v>
      </c>
      <c r="B9687" s="5" t="s">
        <v>339</v>
      </c>
      <c r="C9687" s="5" t="s">
        <v>346</v>
      </c>
      <c r="D9687" s="5" t="s">
        <v>17</v>
      </c>
      <c r="E9687" s="5">
        <v>1530</v>
      </c>
      <c r="F9687" s="6">
        <v>1111.1099999999999</v>
      </c>
      <c r="H9687" s="15" t="str">
        <f t="shared" si="906"/>
        <v>Medium</v>
      </c>
      <c r="I9687" s="11" t="str">
        <f t="shared" si="907"/>
        <v>Medium</v>
      </c>
      <c r="J9687" s="11" t="str">
        <f t="shared" si="908"/>
        <v>East</v>
      </c>
      <c r="K9687" s="11" t="str">
        <f t="shared" si="909"/>
        <v>2010s</v>
      </c>
      <c r="L9687" s="11" t="str">
        <f t="shared" si="910"/>
        <v>Pulse</v>
      </c>
      <c r="M9687" s="18">
        <f t="shared" si="911"/>
        <v>0.72621568627450972</v>
      </c>
    </row>
    <row r="9688" spans="1:13">
      <c r="A9688" s="4">
        <v>2014</v>
      </c>
      <c r="B9688" s="5" t="s">
        <v>339</v>
      </c>
      <c r="C9688" s="5" t="s">
        <v>346</v>
      </c>
      <c r="D9688" s="5" t="s">
        <v>15</v>
      </c>
      <c r="E9688" s="5">
        <v>316660</v>
      </c>
      <c r="F9688" s="6">
        <v>2078.92</v>
      </c>
      <c r="H9688" s="15" t="str">
        <f t="shared" si="906"/>
        <v>Medium</v>
      </c>
      <c r="I9688" s="11" t="str">
        <f t="shared" si="907"/>
        <v>Large</v>
      </c>
      <c r="J9688" s="11" t="str">
        <f t="shared" si="908"/>
        <v>East</v>
      </c>
      <c r="K9688" s="11" t="str">
        <f t="shared" si="909"/>
        <v>2010s</v>
      </c>
      <c r="L9688" s="11" t="str">
        <f t="shared" si="910"/>
        <v>Cereal</v>
      </c>
      <c r="M9688" s="18">
        <f t="shared" si="911"/>
        <v>6.5651487399734729E-3</v>
      </c>
    </row>
    <row r="9689" spans="1:13">
      <c r="A9689" s="4">
        <v>2014</v>
      </c>
      <c r="B9689" s="5" t="s">
        <v>339</v>
      </c>
      <c r="C9689" s="5" t="s">
        <v>346</v>
      </c>
      <c r="D9689" s="5" t="s">
        <v>16</v>
      </c>
      <c r="E9689" s="5">
        <v>8110</v>
      </c>
      <c r="F9689" s="6">
        <v>2261.41</v>
      </c>
      <c r="H9689" s="15" t="str">
        <f t="shared" si="906"/>
        <v>Medium</v>
      </c>
      <c r="I9689" s="11" t="str">
        <f t="shared" si="907"/>
        <v>Large</v>
      </c>
      <c r="J9689" s="11" t="str">
        <f t="shared" si="908"/>
        <v>East</v>
      </c>
      <c r="K9689" s="11" t="str">
        <f t="shared" si="909"/>
        <v>2010s</v>
      </c>
      <c r="L9689" s="11" t="str">
        <f t="shared" si="910"/>
        <v>Cereal</v>
      </c>
      <c r="M9689" s="18">
        <f t="shared" si="911"/>
        <v>0.27884217016029589</v>
      </c>
    </row>
    <row r="9690" spans="1:13">
      <c r="A9690" s="4">
        <v>2014</v>
      </c>
      <c r="B9690" s="5" t="s">
        <v>339</v>
      </c>
      <c r="C9690" s="5" t="s">
        <v>346</v>
      </c>
      <c r="D9690" s="5" t="s">
        <v>17</v>
      </c>
      <c r="E9690" s="5">
        <v>1400</v>
      </c>
      <c r="F9690" s="6">
        <v>921.43</v>
      </c>
      <c r="H9690" s="15" t="str">
        <f t="shared" si="906"/>
        <v>Low</v>
      </c>
      <c r="I9690" s="11" t="str">
        <f t="shared" si="907"/>
        <v>Medium</v>
      </c>
      <c r="J9690" s="11" t="str">
        <f t="shared" si="908"/>
        <v>East</v>
      </c>
      <c r="K9690" s="11" t="str">
        <f t="shared" si="909"/>
        <v>2010s</v>
      </c>
      <c r="L9690" s="11" t="str">
        <f t="shared" si="910"/>
        <v>Pulse</v>
      </c>
      <c r="M9690" s="18">
        <f t="shared" si="911"/>
        <v>0.65816428571428565</v>
      </c>
    </row>
    <row r="9691" spans="1:13">
      <c r="A9691" s="4">
        <v>2015</v>
      </c>
      <c r="B9691" s="5" t="s">
        <v>339</v>
      </c>
      <c r="C9691" s="5" t="s">
        <v>346</v>
      </c>
      <c r="D9691" s="5" t="s">
        <v>15</v>
      </c>
      <c r="E9691" s="5">
        <v>370060</v>
      </c>
      <c r="F9691" s="6">
        <v>952.98</v>
      </c>
      <c r="H9691" s="15" t="str">
        <f t="shared" si="906"/>
        <v>Low</v>
      </c>
      <c r="I9691" s="11" t="str">
        <f t="shared" si="907"/>
        <v>Large</v>
      </c>
      <c r="J9691" s="11" t="str">
        <f t="shared" si="908"/>
        <v>East</v>
      </c>
      <c r="K9691" s="11" t="str">
        <f t="shared" si="909"/>
        <v>2010s</v>
      </c>
      <c r="L9691" s="11" t="str">
        <f t="shared" si="910"/>
        <v>Cereal</v>
      </c>
      <c r="M9691" s="18">
        <f t="shared" si="911"/>
        <v>2.5752040209695726E-3</v>
      </c>
    </row>
    <row r="9692" spans="1:13">
      <c r="A9692" s="4">
        <v>2015</v>
      </c>
      <c r="B9692" s="5" t="s">
        <v>339</v>
      </c>
      <c r="C9692" s="5" t="s">
        <v>346</v>
      </c>
      <c r="D9692" s="5" t="s">
        <v>16</v>
      </c>
      <c r="E9692" s="5">
        <v>17680</v>
      </c>
      <c r="F9692" s="6">
        <v>1386.31</v>
      </c>
      <c r="H9692" s="15" t="str">
        <f t="shared" si="906"/>
        <v>Medium</v>
      </c>
      <c r="I9692" s="11" t="str">
        <f t="shared" si="907"/>
        <v>Large</v>
      </c>
      <c r="J9692" s="11" t="str">
        <f t="shared" si="908"/>
        <v>East</v>
      </c>
      <c r="K9692" s="11" t="str">
        <f t="shared" si="909"/>
        <v>2010s</v>
      </c>
      <c r="L9692" s="11" t="str">
        <f t="shared" si="910"/>
        <v>Cereal</v>
      </c>
      <c r="M9692" s="18">
        <f t="shared" si="911"/>
        <v>7.8411199095022616E-2</v>
      </c>
    </row>
    <row r="9693" spans="1:13">
      <c r="A9693" s="4">
        <v>2015</v>
      </c>
      <c r="B9693" s="5" t="s">
        <v>339</v>
      </c>
      <c r="C9693" s="5" t="s">
        <v>346</v>
      </c>
      <c r="D9693" s="5" t="s">
        <v>17</v>
      </c>
      <c r="E9693" s="5">
        <v>3790</v>
      </c>
      <c r="F9693" s="6">
        <v>804.75</v>
      </c>
      <c r="H9693" s="15" t="str">
        <f t="shared" si="906"/>
        <v>Low</v>
      </c>
      <c r="I9693" s="11" t="str">
        <f t="shared" si="907"/>
        <v>Medium</v>
      </c>
      <c r="J9693" s="11" t="str">
        <f t="shared" si="908"/>
        <v>East</v>
      </c>
      <c r="K9693" s="11" t="str">
        <f t="shared" si="909"/>
        <v>2010s</v>
      </c>
      <c r="L9693" s="11" t="str">
        <f t="shared" si="910"/>
        <v>Pulse</v>
      </c>
      <c r="M9693" s="18">
        <f t="shared" si="911"/>
        <v>0.21233509234828496</v>
      </c>
    </row>
    <row r="9694" spans="1:13">
      <c r="A9694" s="4">
        <v>2016</v>
      </c>
      <c r="B9694" s="5" t="s">
        <v>339</v>
      </c>
      <c r="C9694" s="5" t="s">
        <v>346</v>
      </c>
      <c r="D9694" s="5" t="s">
        <v>15</v>
      </c>
      <c r="E9694" s="5">
        <v>550380</v>
      </c>
      <c r="F9694" s="6">
        <v>2172.16</v>
      </c>
      <c r="H9694" s="15" t="str">
        <f t="shared" si="906"/>
        <v>Medium</v>
      </c>
      <c r="I9694" s="11" t="str">
        <f t="shared" si="907"/>
        <v>Large</v>
      </c>
      <c r="J9694" s="11" t="str">
        <f t="shared" si="908"/>
        <v>East</v>
      </c>
      <c r="K9694" s="11" t="str">
        <f t="shared" si="909"/>
        <v>2010s</v>
      </c>
      <c r="L9694" s="11" t="str">
        <f t="shared" si="910"/>
        <v>Cereal</v>
      </c>
      <c r="M9694" s="18">
        <f t="shared" si="911"/>
        <v>3.9466550383371489E-3</v>
      </c>
    </row>
    <row r="9695" spans="1:13">
      <c r="A9695" s="4">
        <v>2016</v>
      </c>
      <c r="B9695" s="5" t="s">
        <v>339</v>
      </c>
      <c r="C9695" s="5" t="s">
        <v>346</v>
      </c>
      <c r="D9695" s="5" t="s">
        <v>16</v>
      </c>
      <c r="E9695" s="5">
        <v>7600</v>
      </c>
      <c r="F9695" s="6">
        <v>3014.88</v>
      </c>
      <c r="H9695" s="15" t="str">
        <f t="shared" si="906"/>
        <v>High</v>
      </c>
      <c r="I9695" s="11" t="str">
        <f t="shared" si="907"/>
        <v>Large</v>
      </c>
      <c r="J9695" s="11" t="str">
        <f t="shared" si="908"/>
        <v>East</v>
      </c>
      <c r="K9695" s="11" t="str">
        <f t="shared" si="909"/>
        <v>2010s</v>
      </c>
      <c r="L9695" s="11" t="str">
        <f t="shared" si="910"/>
        <v>Cereal</v>
      </c>
      <c r="M9695" s="18">
        <f t="shared" si="911"/>
        <v>0.39669473684210527</v>
      </c>
    </row>
    <row r="9696" spans="1:13">
      <c r="A9696" s="4">
        <v>2016</v>
      </c>
      <c r="B9696" s="5" t="s">
        <v>339</v>
      </c>
      <c r="C9696" s="5" t="s">
        <v>346</v>
      </c>
      <c r="D9696" s="5" t="s">
        <v>17</v>
      </c>
      <c r="E9696" s="5">
        <v>17990</v>
      </c>
      <c r="F9696" s="6">
        <v>1274.5899999999999</v>
      </c>
      <c r="H9696" s="15" t="str">
        <f t="shared" si="906"/>
        <v>Medium</v>
      </c>
      <c r="I9696" s="11" t="str">
        <f t="shared" si="907"/>
        <v>Large</v>
      </c>
      <c r="J9696" s="11" t="str">
        <f t="shared" si="908"/>
        <v>East</v>
      </c>
      <c r="K9696" s="11" t="str">
        <f t="shared" si="909"/>
        <v>2010s</v>
      </c>
      <c r="L9696" s="11" t="str">
        <f t="shared" si="910"/>
        <v>Pulse</v>
      </c>
      <c r="M9696" s="18">
        <f t="shared" si="911"/>
        <v>7.0849916620344636E-2</v>
      </c>
    </row>
    <row r="9697" spans="1:13">
      <c r="A9697" s="4">
        <v>2017</v>
      </c>
      <c r="B9697" s="5" t="s">
        <v>339</v>
      </c>
      <c r="C9697" s="5" t="s">
        <v>346</v>
      </c>
      <c r="D9697" s="5" t="s">
        <v>15</v>
      </c>
      <c r="E9697" s="5">
        <v>556330</v>
      </c>
      <c r="F9697" s="6">
        <v>2021.3</v>
      </c>
      <c r="H9697" s="15" t="str">
        <f t="shared" si="906"/>
        <v>Medium</v>
      </c>
      <c r="I9697" s="11" t="str">
        <f t="shared" si="907"/>
        <v>Large</v>
      </c>
      <c r="J9697" s="11" t="str">
        <f t="shared" si="908"/>
        <v>East</v>
      </c>
      <c r="K9697" s="11" t="str">
        <f t="shared" si="909"/>
        <v>2010s</v>
      </c>
      <c r="L9697" s="11" t="str">
        <f t="shared" si="910"/>
        <v>Cereal</v>
      </c>
      <c r="M9697" s="18">
        <f t="shared" si="911"/>
        <v>3.6332752143511944E-3</v>
      </c>
    </row>
    <row r="9698" spans="1:13">
      <c r="A9698" s="4">
        <v>2017</v>
      </c>
      <c r="B9698" s="5" t="s">
        <v>339</v>
      </c>
      <c r="C9698" s="5" t="s">
        <v>346</v>
      </c>
      <c r="D9698" s="5" t="s">
        <v>16</v>
      </c>
      <c r="E9698" s="5">
        <v>39610</v>
      </c>
      <c r="F9698" s="6">
        <v>2613.11</v>
      </c>
      <c r="H9698" s="15" t="str">
        <f t="shared" si="906"/>
        <v>Medium</v>
      </c>
      <c r="I9698" s="11" t="str">
        <f t="shared" si="907"/>
        <v>Large</v>
      </c>
      <c r="J9698" s="11" t="str">
        <f t="shared" si="908"/>
        <v>East</v>
      </c>
      <c r="K9698" s="11" t="str">
        <f t="shared" si="909"/>
        <v>2010s</v>
      </c>
      <c r="L9698" s="11" t="str">
        <f t="shared" si="910"/>
        <v>Cereal</v>
      </c>
      <c r="M9698" s="18">
        <f t="shared" si="911"/>
        <v>6.5970966927543548E-2</v>
      </c>
    </row>
    <row r="9699" spans="1:13">
      <c r="A9699" s="4">
        <v>2017</v>
      </c>
      <c r="B9699" s="5" t="s">
        <v>339</v>
      </c>
      <c r="C9699" s="5" t="s">
        <v>346</v>
      </c>
      <c r="D9699" s="5" t="s">
        <v>17</v>
      </c>
      <c r="E9699" s="5">
        <v>43270</v>
      </c>
      <c r="F9699" s="6">
        <v>1347.8</v>
      </c>
      <c r="H9699" s="15" t="str">
        <f t="shared" si="906"/>
        <v>Medium</v>
      </c>
      <c r="I9699" s="11" t="str">
        <f t="shared" si="907"/>
        <v>Large</v>
      </c>
      <c r="J9699" s="11" t="str">
        <f t="shared" si="908"/>
        <v>East</v>
      </c>
      <c r="K9699" s="11" t="str">
        <f t="shared" si="909"/>
        <v>2010s</v>
      </c>
      <c r="L9699" s="11" t="str">
        <f t="shared" si="910"/>
        <v>Pulse</v>
      </c>
      <c r="M9699" s="18">
        <f t="shared" si="911"/>
        <v>3.114860180263462E-2</v>
      </c>
    </row>
    <row r="9700" spans="1:13">
      <c r="A9700" s="4">
        <v>2008</v>
      </c>
      <c r="B9700" s="5" t="s">
        <v>339</v>
      </c>
      <c r="C9700" s="5" t="s">
        <v>347</v>
      </c>
      <c r="D9700" s="5" t="s">
        <v>15</v>
      </c>
      <c r="E9700" s="5">
        <v>280750</v>
      </c>
      <c r="F9700" s="6">
        <v>1528.48</v>
      </c>
      <c r="H9700" s="15" t="str">
        <f t="shared" si="906"/>
        <v>Medium</v>
      </c>
      <c r="I9700" s="11" t="str">
        <f t="shared" si="907"/>
        <v>Large</v>
      </c>
      <c r="J9700" s="11" t="str">
        <f t="shared" si="908"/>
        <v>East</v>
      </c>
      <c r="K9700" s="11" t="str">
        <f t="shared" si="909"/>
        <v>2000s</v>
      </c>
      <c r="L9700" s="11" t="str">
        <f t="shared" si="910"/>
        <v>Cereal</v>
      </c>
      <c r="M9700" s="18">
        <f t="shared" si="911"/>
        <v>5.4442742653606413E-3</v>
      </c>
    </row>
    <row r="9701" spans="1:13">
      <c r="A9701" s="4">
        <v>2008</v>
      </c>
      <c r="B9701" s="5" t="s">
        <v>339</v>
      </c>
      <c r="C9701" s="5" t="s">
        <v>347</v>
      </c>
      <c r="D9701" s="5" t="s">
        <v>16</v>
      </c>
      <c r="E9701" s="5">
        <v>2390</v>
      </c>
      <c r="F9701" s="6">
        <v>983.26</v>
      </c>
      <c r="H9701" s="15" t="str">
        <f t="shared" si="906"/>
        <v>Low</v>
      </c>
      <c r="I9701" s="11" t="str">
        <f t="shared" si="907"/>
        <v>Medium</v>
      </c>
      <c r="J9701" s="11" t="str">
        <f t="shared" si="908"/>
        <v>East</v>
      </c>
      <c r="K9701" s="11" t="str">
        <f t="shared" si="909"/>
        <v>2000s</v>
      </c>
      <c r="L9701" s="11" t="str">
        <f t="shared" si="910"/>
        <v>Cereal</v>
      </c>
      <c r="M9701" s="18">
        <f t="shared" si="911"/>
        <v>0.41140585774058575</v>
      </c>
    </row>
    <row r="9702" spans="1:13">
      <c r="A9702" s="4">
        <v>2008</v>
      </c>
      <c r="B9702" s="5" t="s">
        <v>339</v>
      </c>
      <c r="C9702" s="5" t="s">
        <v>347</v>
      </c>
      <c r="D9702" s="5" t="s">
        <v>17</v>
      </c>
      <c r="E9702" s="5">
        <v>350</v>
      </c>
      <c r="F9702" s="6">
        <v>857.14</v>
      </c>
      <c r="H9702" s="15" t="str">
        <f t="shared" si="906"/>
        <v>Low</v>
      </c>
      <c r="I9702" s="11" t="str">
        <f t="shared" si="907"/>
        <v>Small</v>
      </c>
      <c r="J9702" s="11" t="str">
        <f t="shared" si="908"/>
        <v>East</v>
      </c>
      <c r="K9702" s="11" t="str">
        <f t="shared" si="909"/>
        <v>2000s</v>
      </c>
      <c r="L9702" s="11" t="str">
        <f t="shared" si="910"/>
        <v>Pulse</v>
      </c>
      <c r="M9702" s="18">
        <f t="shared" si="911"/>
        <v>2.4489714285714284</v>
      </c>
    </row>
    <row r="9703" spans="1:13">
      <c r="A9703" s="4">
        <v>2009</v>
      </c>
      <c r="B9703" s="5" t="s">
        <v>339</v>
      </c>
      <c r="C9703" s="5" t="s">
        <v>347</v>
      </c>
      <c r="D9703" s="5" t="s">
        <v>15</v>
      </c>
      <c r="E9703" s="5">
        <v>243210</v>
      </c>
      <c r="F9703" s="6">
        <v>903.75</v>
      </c>
      <c r="H9703" s="15" t="str">
        <f t="shared" si="906"/>
        <v>Low</v>
      </c>
      <c r="I9703" s="11" t="str">
        <f t="shared" si="907"/>
        <v>Large</v>
      </c>
      <c r="J9703" s="11" t="str">
        <f t="shared" si="908"/>
        <v>East</v>
      </c>
      <c r="K9703" s="11" t="str">
        <f t="shared" si="909"/>
        <v>2000s</v>
      </c>
      <c r="L9703" s="11" t="str">
        <f t="shared" si="910"/>
        <v>Cereal</v>
      </c>
      <c r="M9703" s="18">
        <f t="shared" si="911"/>
        <v>3.71592450968299E-3</v>
      </c>
    </row>
    <row r="9704" spans="1:13">
      <c r="A9704" s="4">
        <v>2009</v>
      </c>
      <c r="B9704" s="5" t="s">
        <v>339</v>
      </c>
      <c r="C9704" s="5" t="s">
        <v>347</v>
      </c>
      <c r="D9704" s="5" t="s">
        <v>16</v>
      </c>
      <c r="E9704" s="5">
        <v>1920</v>
      </c>
      <c r="F9704" s="6">
        <v>921.87</v>
      </c>
      <c r="H9704" s="15" t="str">
        <f t="shared" si="906"/>
        <v>Low</v>
      </c>
      <c r="I9704" s="11" t="str">
        <f t="shared" si="907"/>
        <v>Medium</v>
      </c>
      <c r="J9704" s="11" t="str">
        <f t="shared" si="908"/>
        <v>East</v>
      </c>
      <c r="K9704" s="11" t="str">
        <f t="shared" si="909"/>
        <v>2000s</v>
      </c>
      <c r="L9704" s="11" t="str">
        <f t="shared" si="910"/>
        <v>Cereal</v>
      </c>
      <c r="M9704" s="18">
        <f t="shared" si="911"/>
        <v>0.48014062499999999</v>
      </c>
    </row>
    <row r="9705" spans="1:13">
      <c r="A9705" s="4">
        <v>2009</v>
      </c>
      <c r="B9705" s="5" t="s">
        <v>339</v>
      </c>
      <c r="C9705" s="5" t="s">
        <v>347</v>
      </c>
      <c r="D9705" s="5" t="s">
        <v>17</v>
      </c>
      <c r="E9705" s="5">
        <v>390</v>
      </c>
      <c r="F9705" s="6">
        <v>743.59</v>
      </c>
      <c r="H9705" s="15" t="str">
        <f t="shared" si="906"/>
        <v>Low</v>
      </c>
      <c r="I9705" s="11" t="str">
        <f t="shared" si="907"/>
        <v>Small</v>
      </c>
      <c r="J9705" s="11" t="str">
        <f t="shared" si="908"/>
        <v>East</v>
      </c>
      <c r="K9705" s="11" t="str">
        <f t="shared" si="909"/>
        <v>2000s</v>
      </c>
      <c r="L9705" s="11" t="str">
        <f t="shared" si="910"/>
        <v>Pulse</v>
      </c>
      <c r="M9705" s="18">
        <f t="shared" si="911"/>
        <v>1.9066410256410258</v>
      </c>
    </row>
    <row r="9706" spans="1:13">
      <c r="A9706" s="4">
        <v>2010</v>
      </c>
      <c r="B9706" s="5" t="s">
        <v>339</v>
      </c>
      <c r="C9706" s="5" t="s">
        <v>347</v>
      </c>
      <c r="D9706" s="5" t="s">
        <v>15</v>
      </c>
      <c r="E9706" s="5">
        <v>187560</v>
      </c>
      <c r="F9706" s="6">
        <v>593.20000000000005</v>
      </c>
      <c r="H9706" s="15" t="str">
        <f t="shared" si="906"/>
        <v>Low</v>
      </c>
      <c r="I9706" s="11" t="str">
        <f t="shared" si="907"/>
        <v>Large</v>
      </c>
      <c r="J9706" s="11" t="str">
        <f t="shared" si="908"/>
        <v>East</v>
      </c>
      <c r="K9706" s="11" t="str">
        <f t="shared" si="909"/>
        <v>2010s</v>
      </c>
      <c r="L9706" s="11" t="str">
        <f t="shared" si="910"/>
        <v>Cereal</v>
      </c>
      <c r="M9706" s="18">
        <f t="shared" si="911"/>
        <v>3.1627212625293241E-3</v>
      </c>
    </row>
    <row r="9707" spans="1:13">
      <c r="A9707" s="4">
        <v>2010</v>
      </c>
      <c r="B9707" s="5" t="s">
        <v>339</v>
      </c>
      <c r="C9707" s="5" t="s">
        <v>347</v>
      </c>
      <c r="D9707" s="5" t="s">
        <v>16</v>
      </c>
      <c r="E9707" s="5">
        <v>1930</v>
      </c>
      <c r="F9707" s="6">
        <v>792.75</v>
      </c>
      <c r="H9707" s="15" t="str">
        <f t="shared" si="906"/>
        <v>Low</v>
      </c>
      <c r="I9707" s="11" t="str">
        <f t="shared" si="907"/>
        <v>Medium</v>
      </c>
      <c r="J9707" s="11" t="str">
        <f t="shared" si="908"/>
        <v>East</v>
      </c>
      <c r="K9707" s="11" t="str">
        <f t="shared" si="909"/>
        <v>2010s</v>
      </c>
      <c r="L9707" s="11" t="str">
        <f t="shared" si="910"/>
        <v>Cereal</v>
      </c>
      <c r="M9707" s="18">
        <f t="shared" si="911"/>
        <v>0.41075129533678756</v>
      </c>
    </row>
    <row r="9708" spans="1:13">
      <c r="A9708" s="4">
        <v>2010</v>
      </c>
      <c r="B9708" s="5" t="s">
        <v>339</v>
      </c>
      <c r="C9708" s="5" t="s">
        <v>347</v>
      </c>
      <c r="D9708" s="5" t="s">
        <v>17</v>
      </c>
      <c r="E9708" s="5">
        <v>510</v>
      </c>
      <c r="F9708" s="6">
        <v>627.45000000000005</v>
      </c>
      <c r="H9708" s="15" t="str">
        <f t="shared" si="906"/>
        <v>Low</v>
      </c>
      <c r="I9708" s="11" t="str">
        <f t="shared" si="907"/>
        <v>Small</v>
      </c>
      <c r="J9708" s="11" t="str">
        <f t="shared" si="908"/>
        <v>East</v>
      </c>
      <c r="K9708" s="11" t="str">
        <f t="shared" si="909"/>
        <v>2010s</v>
      </c>
      <c r="L9708" s="11" t="str">
        <f t="shared" si="910"/>
        <v>Pulse</v>
      </c>
      <c r="M9708" s="18">
        <f t="shared" si="911"/>
        <v>1.230294117647059</v>
      </c>
    </row>
    <row r="9709" spans="1:13">
      <c r="A9709" s="4">
        <v>2011</v>
      </c>
      <c r="B9709" s="5" t="s">
        <v>339</v>
      </c>
      <c r="C9709" s="5" t="s">
        <v>347</v>
      </c>
      <c r="D9709" s="5" t="s">
        <v>15</v>
      </c>
      <c r="E9709" s="5">
        <v>253680</v>
      </c>
      <c r="F9709" s="6">
        <v>1913.67</v>
      </c>
      <c r="H9709" s="15" t="str">
        <f t="shared" si="906"/>
        <v>Medium</v>
      </c>
      <c r="I9709" s="11" t="str">
        <f t="shared" si="907"/>
        <v>Large</v>
      </c>
      <c r="J9709" s="11" t="str">
        <f t="shared" si="908"/>
        <v>East</v>
      </c>
      <c r="K9709" s="11" t="str">
        <f t="shared" si="909"/>
        <v>2010s</v>
      </c>
      <c r="L9709" s="11" t="str">
        <f t="shared" si="910"/>
        <v>Cereal</v>
      </c>
      <c r="M9709" s="18">
        <f t="shared" si="911"/>
        <v>7.5436376537369914E-3</v>
      </c>
    </row>
    <row r="9710" spans="1:13">
      <c r="A9710" s="4">
        <v>2011</v>
      </c>
      <c r="B9710" s="5" t="s">
        <v>339</v>
      </c>
      <c r="C9710" s="5" t="s">
        <v>347</v>
      </c>
      <c r="D9710" s="5" t="s">
        <v>16</v>
      </c>
      <c r="E9710" s="5">
        <v>1940</v>
      </c>
      <c r="F9710" s="6">
        <v>824.74</v>
      </c>
      <c r="H9710" s="15" t="str">
        <f t="shared" si="906"/>
        <v>Low</v>
      </c>
      <c r="I9710" s="11" t="str">
        <f t="shared" si="907"/>
        <v>Medium</v>
      </c>
      <c r="J9710" s="11" t="str">
        <f t="shared" si="908"/>
        <v>East</v>
      </c>
      <c r="K9710" s="11" t="str">
        <f t="shared" si="909"/>
        <v>2010s</v>
      </c>
      <c r="L9710" s="11" t="str">
        <f t="shared" si="910"/>
        <v>Cereal</v>
      </c>
      <c r="M9710" s="18">
        <f t="shared" si="911"/>
        <v>0.42512371134020621</v>
      </c>
    </row>
    <row r="9711" spans="1:13">
      <c r="A9711" s="4">
        <v>2011</v>
      </c>
      <c r="B9711" s="5" t="s">
        <v>339</v>
      </c>
      <c r="C9711" s="5" t="s">
        <v>347</v>
      </c>
      <c r="D9711" s="5" t="s">
        <v>17</v>
      </c>
      <c r="E9711" s="5">
        <v>460</v>
      </c>
      <c r="F9711" s="6">
        <v>804.35</v>
      </c>
      <c r="H9711" s="15" t="str">
        <f t="shared" si="906"/>
        <v>Low</v>
      </c>
      <c r="I9711" s="11" t="str">
        <f t="shared" si="907"/>
        <v>Small</v>
      </c>
      <c r="J9711" s="11" t="str">
        <f t="shared" si="908"/>
        <v>East</v>
      </c>
      <c r="K9711" s="11" t="str">
        <f t="shared" si="909"/>
        <v>2010s</v>
      </c>
      <c r="L9711" s="11" t="str">
        <f t="shared" si="910"/>
        <v>Pulse</v>
      </c>
      <c r="M9711" s="18">
        <f t="shared" si="911"/>
        <v>1.7485869565217391</v>
      </c>
    </row>
    <row r="9712" spans="1:13">
      <c r="A9712" s="4">
        <v>2012</v>
      </c>
      <c r="B9712" s="5" t="s">
        <v>339</v>
      </c>
      <c r="C9712" s="5" t="s">
        <v>347</v>
      </c>
      <c r="D9712" s="5" t="s">
        <v>15</v>
      </c>
      <c r="E9712" s="5">
        <v>263850</v>
      </c>
      <c r="F9712" s="6">
        <v>1960.28</v>
      </c>
      <c r="H9712" s="15" t="str">
        <f t="shared" si="906"/>
        <v>Medium</v>
      </c>
      <c r="I9712" s="11" t="str">
        <f t="shared" si="907"/>
        <v>Large</v>
      </c>
      <c r="J9712" s="11" t="str">
        <f t="shared" si="908"/>
        <v>East</v>
      </c>
      <c r="K9712" s="11" t="str">
        <f t="shared" si="909"/>
        <v>2010s</v>
      </c>
      <c r="L9712" s="11" t="str">
        <f t="shared" si="910"/>
        <v>Cereal</v>
      </c>
      <c r="M9712" s="18">
        <f t="shared" si="911"/>
        <v>7.4295243509569829E-3</v>
      </c>
    </row>
    <row r="9713" spans="1:13">
      <c r="A9713" s="4">
        <v>2012</v>
      </c>
      <c r="B9713" s="5" t="s">
        <v>339</v>
      </c>
      <c r="C9713" s="5" t="s">
        <v>347</v>
      </c>
      <c r="D9713" s="5" t="s">
        <v>16</v>
      </c>
      <c r="E9713" s="5">
        <v>2170</v>
      </c>
      <c r="F9713" s="6">
        <v>1041.47</v>
      </c>
      <c r="H9713" s="15" t="str">
        <f t="shared" si="906"/>
        <v>Medium</v>
      </c>
      <c r="I9713" s="11" t="str">
        <f t="shared" si="907"/>
        <v>Medium</v>
      </c>
      <c r="J9713" s="11" t="str">
        <f t="shared" si="908"/>
        <v>East</v>
      </c>
      <c r="K9713" s="11" t="str">
        <f t="shared" si="909"/>
        <v>2010s</v>
      </c>
      <c r="L9713" s="11" t="str">
        <f t="shared" si="910"/>
        <v>Cereal</v>
      </c>
      <c r="M9713" s="18">
        <f t="shared" si="911"/>
        <v>0.47994009216589861</v>
      </c>
    </row>
    <row r="9714" spans="1:13">
      <c r="A9714" s="4">
        <v>2012</v>
      </c>
      <c r="B9714" s="5" t="s">
        <v>339</v>
      </c>
      <c r="C9714" s="5" t="s">
        <v>347</v>
      </c>
      <c r="D9714" s="5" t="s">
        <v>17</v>
      </c>
      <c r="E9714" s="5">
        <v>1110</v>
      </c>
      <c r="F9714" s="6">
        <v>1018.02</v>
      </c>
      <c r="H9714" s="15" t="str">
        <f t="shared" si="906"/>
        <v>Medium</v>
      </c>
      <c r="I9714" s="11" t="str">
        <f t="shared" si="907"/>
        <v>Medium</v>
      </c>
      <c r="J9714" s="11" t="str">
        <f t="shared" si="908"/>
        <v>East</v>
      </c>
      <c r="K9714" s="11" t="str">
        <f t="shared" si="909"/>
        <v>2010s</v>
      </c>
      <c r="L9714" s="11" t="str">
        <f t="shared" si="910"/>
        <v>Pulse</v>
      </c>
      <c r="M9714" s="18">
        <f t="shared" si="911"/>
        <v>0.91713513513513512</v>
      </c>
    </row>
    <row r="9715" spans="1:13">
      <c r="A9715" s="4">
        <v>2013</v>
      </c>
      <c r="B9715" s="5" t="s">
        <v>339</v>
      </c>
      <c r="C9715" s="5" t="s">
        <v>347</v>
      </c>
      <c r="D9715" s="5" t="s">
        <v>15</v>
      </c>
      <c r="E9715" s="5">
        <v>267060</v>
      </c>
      <c r="F9715" s="6">
        <v>2170.67</v>
      </c>
      <c r="H9715" s="15" t="str">
        <f t="shared" si="906"/>
        <v>Medium</v>
      </c>
      <c r="I9715" s="11" t="str">
        <f t="shared" si="907"/>
        <v>Large</v>
      </c>
      <c r="J9715" s="11" t="str">
        <f t="shared" si="908"/>
        <v>East</v>
      </c>
      <c r="K9715" s="11" t="str">
        <f t="shared" si="909"/>
        <v>2010s</v>
      </c>
      <c r="L9715" s="11" t="str">
        <f t="shared" si="910"/>
        <v>Cereal</v>
      </c>
      <c r="M9715" s="18">
        <f t="shared" si="911"/>
        <v>8.1280236650939867E-3</v>
      </c>
    </row>
    <row r="9716" spans="1:13">
      <c r="A9716" s="4">
        <v>2013</v>
      </c>
      <c r="B9716" s="5" t="s">
        <v>339</v>
      </c>
      <c r="C9716" s="5" t="s">
        <v>347</v>
      </c>
      <c r="D9716" s="5" t="s">
        <v>16</v>
      </c>
      <c r="E9716" s="5">
        <v>2530</v>
      </c>
      <c r="F9716" s="6">
        <v>1478.26</v>
      </c>
      <c r="H9716" s="15" t="str">
        <f t="shared" si="906"/>
        <v>Medium</v>
      </c>
      <c r="I9716" s="11" t="str">
        <f t="shared" si="907"/>
        <v>Medium</v>
      </c>
      <c r="J9716" s="11" t="str">
        <f t="shared" si="908"/>
        <v>East</v>
      </c>
      <c r="K9716" s="11" t="str">
        <f t="shared" si="909"/>
        <v>2010s</v>
      </c>
      <c r="L9716" s="11" t="str">
        <f t="shared" si="910"/>
        <v>Cereal</v>
      </c>
      <c r="M9716" s="18">
        <f t="shared" si="911"/>
        <v>0.58429249011857709</v>
      </c>
    </row>
    <row r="9717" spans="1:13">
      <c r="A9717" s="4">
        <v>2013</v>
      </c>
      <c r="B9717" s="5" t="s">
        <v>339</v>
      </c>
      <c r="C9717" s="5" t="s">
        <v>347</v>
      </c>
      <c r="D9717" s="5" t="s">
        <v>17</v>
      </c>
      <c r="E9717" s="5">
        <v>1640</v>
      </c>
      <c r="F9717" s="6">
        <v>939.02</v>
      </c>
      <c r="H9717" s="15" t="str">
        <f t="shared" si="906"/>
        <v>Low</v>
      </c>
      <c r="I9717" s="11" t="str">
        <f t="shared" si="907"/>
        <v>Medium</v>
      </c>
      <c r="J9717" s="11" t="str">
        <f t="shared" si="908"/>
        <v>East</v>
      </c>
      <c r="K9717" s="11" t="str">
        <f t="shared" si="909"/>
        <v>2010s</v>
      </c>
      <c r="L9717" s="11" t="str">
        <f t="shared" si="910"/>
        <v>Pulse</v>
      </c>
      <c r="M9717" s="18">
        <f t="shared" si="911"/>
        <v>0.57257317073170733</v>
      </c>
    </row>
    <row r="9718" spans="1:13">
      <c r="A9718" s="4">
        <v>2014</v>
      </c>
      <c r="B9718" s="5" t="s">
        <v>339</v>
      </c>
      <c r="C9718" s="5" t="s">
        <v>347</v>
      </c>
      <c r="D9718" s="5" t="s">
        <v>15</v>
      </c>
      <c r="E9718" s="5">
        <v>256330</v>
      </c>
      <c r="F9718" s="6">
        <v>2288.5700000000002</v>
      </c>
      <c r="H9718" s="15" t="str">
        <f t="shared" si="906"/>
        <v>Medium</v>
      </c>
      <c r="I9718" s="11" t="str">
        <f t="shared" si="907"/>
        <v>Large</v>
      </c>
      <c r="J9718" s="11" t="str">
        <f t="shared" si="908"/>
        <v>East</v>
      </c>
      <c r="K9718" s="11" t="str">
        <f t="shared" si="909"/>
        <v>2010s</v>
      </c>
      <c r="L9718" s="11" t="str">
        <f t="shared" si="910"/>
        <v>Cereal</v>
      </c>
      <c r="M9718" s="18">
        <f t="shared" si="911"/>
        <v>8.9282175320875446E-3</v>
      </c>
    </row>
    <row r="9719" spans="1:13">
      <c r="A9719" s="4">
        <v>2014</v>
      </c>
      <c r="B9719" s="5" t="s">
        <v>339</v>
      </c>
      <c r="C9719" s="5" t="s">
        <v>347</v>
      </c>
      <c r="D9719" s="5" t="s">
        <v>16</v>
      </c>
      <c r="E9719" s="5">
        <v>2300</v>
      </c>
      <c r="F9719" s="6">
        <v>1447.83</v>
      </c>
      <c r="H9719" s="15" t="str">
        <f t="shared" si="906"/>
        <v>Medium</v>
      </c>
      <c r="I9719" s="11" t="str">
        <f t="shared" si="907"/>
        <v>Medium</v>
      </c>
      <c r="J9719" s="11" t="str">
        <f t="shared" si="908"/>
        <v>East</v>
      </c>
      <c r="K9719" s="11" t="str">
        <f t="shared" si="909"/>
        <v>2010s</v>
      </c>
      <c r="L9719" s="11" t="str">
        <f t="shared" si="910"/>
        <v>Cereal</v>
      </c>
      <c r="M9719" s="18">
        <f t="shared" si="911"/>
        <v>0.62949130434782608</v>
      </c>
    </row>
    <row r="9720" spans="1:13">
      <c r="A9720" s="4">
        <v>2014</v>
      </c>
      <c r="B9720" s="5" t="s">
        <v>339</v>
      </c>
      <c r="C9720" s="5" t="s">
        <v>347</v>
      </c>
      <c r="D9720" s="5" t="s">
        <v>17</v>
      </c>
      <c r="E9720" s="5">
        <v>1580</v>
      </c>
      <c r="F9720" s="6">
        <v>860.76</v>
      </c>
      <c r="H9720" s="15" t="str">
        <f t="shared" si="906"/>
        <v>Low</v>
      </c>
      <c r="I9720" s="11" t="str">
        <f t="shared" si="907"/>
        <v>Medium</v>
      </c>
      <c r="J9720" s="11" t="str">
        <f t="shared" si="908"/>
        <v>East</v>
      </c>
      <c r="K9720" s="11" t="str">
        <f t="shared" si="909"/>
        <v>2010s</v>
      </c>
      <c r="L9720" s="11" t="str">
        <f t="shared" si="910"/>
        <v>Pulse</v>
      </c>
      <c r="M9720" s="18">
        <f t="shared" si="911"/>
        <v>0.54478481012658231</v>
      </c>
    </row>
    <row r="9721" spans="1:13">
      <c r="A9721" s="4">
        <v>2015</v>
      </c>
      <c r="B9721" s="5" t="s">
        <v>339</v>
      </c>
      <c r="C9721" s="5" t="s">
        <v>347</v>
      </c>
      <c r="D9721" s="5" t="s">
        <v>15</v>
      </c>
      <c r="E9721" s="5">
        <v>263210</v>
      </c>
      <c r="F9721" s="6">
        <v>1005.7</v>
      </c>
      <c r="H9721" s="15" t="str">
        <f t="shared" si="906"/>
        <v>Medium</v>
      </c>
      <c r="I9721" s="11" t="str">
        <f t="shared" si="907"/>
        <v>Large</v>
      </c>
      <c r="J9721" s="11" t="str">
        <f t="shared" si="908"/>
        <v>East</v>
      </c>
      <c r="K9721" s="11" t="str">
        <f t="shared" si="909"/>
        <v>2010s</v>
      </c>
      <c r="L9721" s="11" t="str">
        <f t="shared" si="910"/>
        <v>Cereal</v>
      </c>
      <c r="M9721" s="18">
        <f t="shared" si="911"/>
        <v>3.8209034611146994E-3</v>
      </c>
    </row>
    <row r="9722" spans="1:13">
      <c r="A9722" s="4">
        <v>2015</v>
      </c>
      <c r="B9722" s="5" t="s">
        <v>339</v>
      </c>
      <c r="C9722" s="5" t="s">
        <v>347</v>
      </c>
      <c r="D9722" s="5" t="s">
        <v>16</v>
      </c>
      <c r="E9722" s="5">
        <v>2250</v>
      </c>
      <c r="F9722" s="6">
        <v>1208.8900000000001</v>
      </c>
      <c r="H9722" s="15" t="str">
        <f t="shared" si="906"/>
        <v>Medium</v>
      </c>
      <c r="I9722" s="11" t="str">
        <f t="shared" si="907"/>
        <v>Medium</v>
      </c>
      <c r="J9722" s="11" t="str">
        <f t="shared" si="908"/>
        <v>East</v>
      </c>
      <c r="K9722" s="11" t="str">
        <f t="shared" si="909"/>
        <v>2010s</v>
      </c>
      <c r="L9722" s="11" t="str">
        <f t="shared" si="910"/>
        <v>Cereal</v>
      </c>
      <c r="M9722" s="18">
        <f t="shared" si="911"/>
        <v>0.53728444444444445</v>
      </c>
    </row>
    <row r="9723" spans="1:13">
      <c r="A9723" s="4">
        <v>2015</v>
      </c>
      <c r="B9723" s="5" t="s">
        <v>339</v>
      </c>
      <c r="C9723" s="5" t="s">
        <v>347</v>
      </c>
      <c r="D9723" s="5" t="s">
        <v>17</v>
      </c>
      <c r="E9723" s="5">
        <v>1550</v>
      </c>
      <c r="F9723" s="6">
        <v>722.58</v>
      </c>
      <c r="H9723" s="15" t="str">
        <f t="shared" si="906"/>
        <v>Low</v>
      </c>
      <c r="I9723" s="11" t="str">
        <f t="shared" si="907"/>
        <v>Medium</v>
      </c>
      <c r="J9723" s="11" t="str">
        <f t="shared" si="908"/>
        <v>East</v>
      </c>
      <c r="K9723" s="11" t="str">
        <f t="shared" si="909"/>
        <v>2010s</v>
      </c>
      <c r="L9723" s="11" t="str">
        <f t="shared" si="910"/>
        <v>Pulse</v>
      </c>
      <c r="M9723" s="18">
        <f t="shared" si="911"/>
        <v>0.46618064516129037</v>
      </c>
    </row>
    <row r="9724" spans="1:13">
      <c r="A9724" s="4">
        <v>2016</v>
      </c>
      <c r="B9724" s="5" t="s">
        <v>339</v>
      </c>
      <c r="C9724" s="5" t="s">
        <v>347</v>
      </c>
      <c r="D9724" s="5" t="s">
        <v>15</v>
      </c>
      <c r="E9724" s="5">
        <v>224050</v>
      </c>
      <c r="F9724" s="6">
        <v>1423.84</v>
      </c>
      <c r="H9724" s="15" t="str">
        <f t="shared" si="906"/>
        <v>Medium</v>
      </c>
      <c r="I9724" s="11" t="str">
        <f t="shared" si="907"/>
        <v>Large</v>
      </c>
      <c r="J9724" s="11" t="str">
        <f t="shared" si="908"/>
        <v>East</v>
      </c>
      <c r="K9724" s="11" t="str">
        <f t="shared" si="909"/>
        <v>2010s</v>
      </c>
      <c r="L9724" s="11" t="str">
        <f t="shared" si="910"/>
        <v>Cereal</v>
      </c>
      <c r="M9724" s="18">
        <f t="shared" si="911"/>
        <v>6.3550100424012495E-3</v>
      </c>
    </row>
    <row r="9725" spans="1:13">
      <c r="A9725" s="4">
        <v>2016</v>
      </c>
      <c r="B9725" s="5" t="s">
        <v>339</v>
      </c>
      <c r="C9725" s="5" t="s">
        <v>347</v>
      </c>
      <c r="D9725" s="5" t="s">
        <v>16</v>
      </c>
      <c r="E9725" s="5">
        <v>750</v>
      </c>
      <c r="F9725" s="6">
        <v>1869.97</v>
      </c>
      <c r="H9725" s="15" t="str">
        <f t="shared" si="906"/>
        <v>Medium</v>
      </c>
      <c r="I9725" s="11" t="str">
        <f t="shared" si="907"/>
        <v>Small</v>
      </c>
      <c r="J9725" s="11" t="str">
        <f t="shared" si="908"/>
        <v>East</v>
      </c>
      <c r="K9725" s="11" t="str">
        <f t="shared" si="909"/>
        <v>2010s</v>
      </c>
      <c r="L9725" s="11" t="str">
        <f t="shared" si="910"/>
        <v>Cereal</v>
      </c>
      <c r="M9725" s="18">
        <f t="shared" si="911"/>
        <v>2.4932933333333334</v>
      </c>
    </row>
    <row r="9726" spans="1:13">
      <c r="A9726" s="4">
        <v>2016</v>
      </c>
      <c r="B9726" s="5" t="s">
        <v>339</v>
      </c>
      <c r="C9726" s="5" t="s">
        <v>347</v>
      </c>
      <c r="D9726" s="5" t="s">
        <v>17</v>
      </c>
      <c r="E9726" s="5">
        <v>150</v>
      </c>
      <c r="F9726" s="6">
        <v>1171.23</v>
      </c>
      <c r="H9726" s="15" t="str">
        <f t="shared" si="906"/>
        <v>Medium</v>
      </c>
      <c r="I9726" s="11" t="str">
        <f t="shared" si="907"/>
        <v>Small</v>
      </c>
      <c r="J9726" s="11" t="str">
        <f t="shared" si="908"/>
        <v>East</v>
      </c>
      <c r="K9726" s="11" t="str">
        <f t="shared" si="909"/>
        <v>2010s</v>
      </c>
      <c r="L9726" s="11" t="str">
        <f t="shared" si="910"/>
        <v>Pulse</v>
      </c>
      <c r="M9726" s="18">
        <f t="shared" si="911"/>
        <v>7.8082000000000003</v>
      </c>
    </row>
    <row r="9727" spans="1:13">
      <c r="A9727" s="4">
        <v>2017</v>
      </c>
      <c r="B9727" s="5" t="s">
        <v>339</v>
      </c>
      <c r="C9727" s="5" t="s">
        <v>347</v>
      </c>
      <c r="D9727" s="5" t="s">
        <v>15</v>
      </c>
      <c r="E9727" s="5">
        <v>386910</v>
      </c>
      <c r="F9727" s="6">
        <v>1731.62</v>
      </c>
      <c r="H9727" s="15" t="str">
        <f t="shared" si="906"/>
        <v>Medium</v>
      </c>
      <c r="I9727" s="11" t="str">
        <f t="shared" si="907"/>
        <v>Large</v>
      </c>
      <c r="J9727" s="11" t="str">
        <f t="shared" si="908"/>
        <v>East</v>
      </c>
      <c r="K9727" s="11" t="str">
        <f t="shared" si="909"/>
        <v>2010s</v>
      </c>
      <c r="L9727" s="11" t="str">
        <f t="shared" si="910"/>
        <v>Cereal</v>
      </c>
      <c r="M9727" s="18">
        <f t="shared" si="911"/>
        <v>4.4755111007727891E-3</v>
      </c>
    </row>
    <row r="9728" spans="1:13">
      <c r="A9728" s="4">
        <v>2017</v>
      </c>
      <c r="B9728" s="5" t="s">
        <v>339</v>
      </c>
      <c r="C9728" s="5" t="s">
        <v>347</v>
      </c>
      <c r="D9728" s="5" t="s">
        <v>16</v>
      </c>
      <c r="E9728" s="5">
        <v>27070</v>
      </c>
      <c r="F9728" s="6">
        <v>1507.72</v>
      </c>
      <c r="H9728" s="15" t="str">
        <f t="shared" si="906"/>
        <v>Medium</v>
      </c>
      <c r="I9728" s="11" t="str">
        <f t="shared" si="907"/>
        <v>Large</v>
      </c>
      <c r="J9728" s="11" t="str">
        <f t="shared" si="908"/>
        <v>East</v>
      </c>
      <c r="K9728" s="11" t="str">
        <f t="shared" si="909"/>
        <v>2010s</v>
      </c>
      <c r="L9728" s="11" t="str">
        <f t="shared" si="910"/>
        <v>Cereal</v>
      </c>
      <c r="M9728" s="18">
        <f t="shared" si="911"/>
        <v>5.5697081640192096E-2</v>
      </c>
    </row>
    <row r="9729" spans="1:13">
      <c r="A9729" s="7">
        <v>2017</v>
      </c>
      <c r="B9729" s="8" t="s">
        <v>339</v>
      </c>
      <c r="C9729" s="8" t="s">
        <v>347</v>
      </c>
      <c r="D9729" s="8" t="s">
        <v>17</v>
      </c>
      <c r="E9729" s="8">
        <v>29990</v>
      </c>
      <c r="F9729" s="9">
        <v>1293.22</v>
      </c>
      <c r="H9729" s="16" t="str">
        <f t="shared" si="906"/>
        <v>Medium</v>
      </c>
      <c r="I9729" s="13" t="str">
        <f t="shared" si="907"/>
        <v>Large</v>
      </c>
      <c r="J9729" s="13" t="str">
        <f t="shared" si="908"/>
        <v>East</v>
      </c>
      <c r="K9729" s="13" t="str">
        <f t="shared" si="909"/>
        <v>2010s</v>
      </c>
      <c r="L9729" s="13" t="str">
        <f t="shared" si="910"/>
        <v>Pulse</v>
      </c>
      <c r="M9729" s="19">
        <f t="shared" si="911"/>
        <v>4.3121707235745252E-2</v>
      </c>
    </row>
    <row r="9730" spans="1:13">
      <c r="M9730" s="10"/>
    </row>
    <row r="9731" spans="1:13">
      <c r="M9731" s="10"/>
    </row>
    <row r="9732" spans="1:13">
      <c r="M9732" s="10"/>
    </row>
    <row r="9733" spans="1:13">
      <c r="M9733" s="10"/>
    </row>
    <row r="9734" spans="1:13">
      <c r="M9734" s="10"/>
    </row>
  </sheetData>
  <conditionalFormatting sqref="H2:H9729">
    <cfRule type="cellIs" dxfId="43" priority="16" operator="equal">
      <formula>"High"</formula>
    </cfRule>
  </conditionalFormatting>
  <conditionalFormatting sqref="H5:H9729">
    <cfRule type="containsText" dxfId="42" priority="13" operator="containsText" text="Medium">
      <formula>NOT(ISERROR(SEARCH("Medium",H5)))</formula>
    </cfRule>
  </conditionalFormatting>
  <conditionalFormatting sqref="H2:H9729">
    <cfRule type="cellIs" dxfId="41" priority="14" operator="equal">
      <formula>"Low"</formula>
    </cfRule>
  </conditionalFormatting>
  <conditionalFormatting sqref="M2:M97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9729">
    <cfRule type="containsText" dxfId="40" priority="6" operator="containsText" text="small">
      <formula>NOT(ISERROR(SEARCH("small",I2)))</formula>
    </cfRule>
    <cfRule type="containsText" dxfId="39" priority="5" operator="containsText" text="medium">
      <formula>NOT(ISERROR(SEARCH("medium",I2)))</formula>
    </cfRule>
    <cfRule type="containsText" dxfId="38" priority="4" operator="containsText" text="large">
      <formula>NOT(ISERROR(SEARCH("large",I2)))</formula>
    </cfRule>
  </conditionalFormatting>
  <conditionalFormatting sqref="J2:J972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{544428F2-DD08-4BFC-8C89-2BCD53B60669}</x14:id>
        </ext>
      </extLst>
    </cfRule>
  </conditionalFormatting>
  <conditionalFormatting sqref="E2:E9729">
    <cfRule type="cellIs" dxfId="37" priority="2" operator="lessThan">
      <formula>500</formula>
    </cfRule>
  </conditionalFormatting>
  <conditionalFormatting sqref="F2:F9729">
    <cfRule type="duplicateValues" dxfId="36" priority="1"/>
  </conditionalFormatting>
  <dataValidations count="2">
    <dataValidation type="list" allowBlank="1" showInputMessage="1" showErrorMessage="1" sqref="L2" xr:uid="{71B13748-6990-4DA2-9BD4-95C498BBC320}">
      <formula1>"D2:d9729 Rice,Maize,Cotton, Chickpea "</formula1>
    </dataValidation>
    <dataValidation type="custom" showInputMessage="1" showErrorMessage="1" sqref="J1" xr:uid="{BDB50EBA-5B62-4FDD-BBEE-180469253515}">
      <formula1>"J2:j9729 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4428F2-DD08-4BFC-8C89-2BCD53B606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J2:J9729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D517-1A0E-43CA-987D-A687538D2626}">
  <dimension ref="A1:D15"/>
  <sheetViews>
    <sheetView workbookViewId="0">
      <selection activeCell="B2" sqref="B2"/>
    </sheetView>
  </sheetViews>
  <sheetFormatPr defaultRowHeight="15"/>
  <cols>
    <col min="1" max="1" width="17.5703125" customWidth="1"/>
    <col min="2" max="2" width="23.140625" customWidth="1"/>
    <col min="3" max="3" width="17.28515625" customWidth="1"/>
    <col min="4" max="4" width="15.28515625" customWidth="1"/>
  </cols>
  <sheetData>
    <row r="1" spans="1:4">
      <c r="A1" s="28" t="s">
        <v>354</v>
      </c>
      <c r="B1" s="29" t="s">
        <v>355</v>
      </c>
    </row>
    <row r="2" spans="1:4">
      <c r="A2" s="26" t="s">
        <v>356</v>
      </c>
      <c r="B2" s="27">
        <f>CORREL(Table13[Area_ha],Table13[Yield_kg_per_ha])</f>
        <v>0.14013383241243155</v>
      </c>
    </row>
    <row r="3" spans="1:4">
      <c r="A3" s="26" t="s">
        <v>357</v>
      </c>
      <c r="B3" s="27">
        <f>CORREL(Table13[Year],Table13[Yield_kg_per_ha])</f>
        <v>0.10892621570768481</v>
      </c>
    </row>
    <row r="4" spans="1:4">
      <c r="A4" s="30" t="s">
        <v>358</v>
      </c>
      <c r="B4" s="31">
        <f>CORREL(Table13[Year],Table13[Area_ha])</f>
        <v>1.8415260620266546E-2</v>
      </c>
    </row>
    <row r="7" spans="1:4" ht="18">
      <c r="A7" s="76" t="s">
        <v>359</v>
      </c>
      <c r="B7" s="76"/>
      <c r="C7" s="76"/>
      <c r="D7" s="76"/>
    </row>
    <row r="9" spans="1:4">
      <c r="A9" s="28" t="s">
        <v>360</v>
      </c>
      <c r="B9" s="32" t="s">
        <v>7</v>
      </c>
      <c r="C9" s="32" t="s">
        <v>361</v>
      </c>
      <c r="D9" s="29" t="s">
        <v>362</v>
      </c>
    </row>
    <row r="10" spans="1:4">
      <c r="A10" s="26" t="s">
        <v>363</v>
      </c>
      <c r="B10" s="23">
        <f>COUNT(Table13[Year])</f>
        <v>9728</v>
      </c>
      <c r="C10" s="23">
        <f>COUNT(Table13[Area_ha])</f>
        <v>9728</v>
      </c>
      <c r="D10" s="27">
        <f>COUNT(Table13[Yield_kg_per_ha])</f>
        <v>9728</v>
      </c>
    </row>
    <row r="11" spans="1:4">
      <c r="A11" s="26" t="s">
        <v>364</v>
      </c>
      <c r="B11" s="23">
        <f>AVERAGE(Table13[Year])</f>
        <v>2012.4900287828948</v>
      </c>
      <c r="C11" s="23">
        <f>AVERAGE(Table13[Area_ha])</f>
        <v>72927.416735197374</v>
      </c>
      <c r="D11" s="27">
        <f>AVERAGE(Table13[Yield_kg_per_ha])</f>
        <v>1671.614379111845</v>
      </c>
    </row>
    <row r="12" spans="1:4">
      <c r="A12" s="26" t="s">
        <v>365</v>
      </c>
      <c r="B12" s="23">
        <f>MIN(Table13[Year])</f>
        <v>2008</v>
      </c>
      <c r="C12" s="23">
        <f>MIN(Table13[Area_ha])</f>
        <v>10</v>
      </c>
      <c r="D12" s="27">
        <f>MIN(Table13[Yield_kg_per_ha])</f>
        <v>0.28000000000000003</v>
      </c>
    </row>
    <row r="13" spans="1:4">
      <c r="A13" s="26" t="s">
        <v>366</v>
      </c>
      <c r="B13" s="23">
        <f>MAX(Table13[Year])</f>
        <v>2017</v>
      </c>
      <c r="C13" s="23">
        <f>MAX(Table13[Area_ha])</f>
        <v>1154230</v>
      </c>
      <c r="D13" s="27">
        <f>MAX(Table13[Yield_kg_per_ha])</f>
        <v>11368.52</v>
      </c>
    </row>
    <row r="14" spans="1:4">
      <c r="A14" s="26" t="s">
        <v>367</v>
      </c>
      <c r="B14" s="23">
        <f>MEDIAN(Table13[Year])</f>
        <v>2012</v>
      </c>
      <c r="C14" s="23">
        <f>MEDIAN(Table13[Area_ha])</f>
        <v>19300</v>
      </c>
      <c r="D14" s="27">
        <f>MEDIAN(Table13[Yield_kg_per_ha])</f>
        <v>1327.6399999999999</v>
      </c>
    </row>
    <row r="15" spans="1:4">
      <c r="A15" s="30" t="s">
        <v>368</v>
      </c>
      <c r="B15" s="33">
        <f>_xlfn.STDEV.S(Table13[Year])</f>
        <v>2.8819163487974206</v>
      </c>
      <c r="C15" s="33">
        <f>_xlfn.STDEV.S(Table13[Area_ha])</f>
        <v>121288.72261396817</v>
      </c>
      <c r="D15" s="31">
        <f>_xlfn.STDEV.S(Table13[Yield_kg_per_ha])</f>
        <v>1297.7754685271518</v>
      </c>
    </row>
  </sheetData>
  <mergeCells count="1">
    <mergeCell ref="A7:D7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DA5-AE42-453B-A8AB-CC171CFF8630}">
  <dimension ref="A3:F34"/>
  <sheetViews>
    <sheetView tabSelected="1" topLeftCell="B10" workbookViewId="0">
      <selection activeCell="E24" sqref="E24"/>
    </sheetView>
  </sheetViews>
  <sheetFormatPr defaultRowHeight="15"/>
  <cols>
    <col min="1" max="1" width="17" customWidth="1"/>
    <col min="2" max="2" width="26.7109375" bestFit="1" customWidth="1"/>
    <col min="5" max="5" width="13.28515625" customWidth="1"/>
    <col min="6" max="6" width="15.42578125" customWidth="1"/>
  </cols>
  <sheetData>
    <row r="3" spans="1:6">
      <c r="A3" s="20" t="s">
        <v>10</v>
      </c>
      <c r="B3" s="21" t="s">
        <v>369</v>
      </c>
      <c r="E3" s="22" t="s">
        <v>7</v>
      </c>
      <c r="F3" s="23" t="s">
        <v>369</v>
      </c>
    </row>
    <row r="4" spans="1:6">
      <c r="A4" s="21" t="s">
        <v>17</v>
      </c>
      <c r="B4" s="21">
        <v>967.27223936770793</v>
      </c>
      <c r="E4" s="25">
        <v>2008</v>
      </c>
      <c r="F4" s="23">
        <v>1475.0681130171533</v>
      </c>
    </row>
    <row r="5" spans="1:6">
      <c r="A5" s="21" t="s">
        <v>18</v>
      </c>
      <c r="B5" s="21">
        <v>387.83262904335851</v>
      </c>
      <c r="E5" s="25">
        <v>2009</v>
      </c>
      <c r="F5" s="23">
        <v>1417.2141521068861</v>
      </c>
    </row>
    <row r="6" spans="1:6">
      <c r="A6" s="21" t="s">
        <v>16</v>
      </c>
      <c r="B6" s="21">
        <v>2445.8596115466853</v>
      </c>
      <c r="E6" s="25">
        <v>2010</v>
      </c>
      <c r="F6" s="23">
        <v>1572.7324537987661</v>
      </c>
    </row>
    <row r="7" spans="1:6">
      <c r="A7" s="21" t="s">
        <v>15</v>
      </c>
      <c r="B7" s="21">
        <v>2227.8874324324338</v>
      </c>
      <c r="E7" s="25">
        <v>2011</v>
      </c>
      <c r="F7" s="23">
        <v>1633.884500000001</v>
      </c>
    </row>
    <row r="8" spans="1:6">
      <c r="A8" s="21" t="s">
        <v>370</v>
      </c>
      <c r="B8" s="21">
        <v>1671.6143791118404</v>
      </c>
      <c r="E8" s="25">
        <v>2012</v>
      </c>
      <c r="F8" s="23">
        <v>1682.256639175258</v>
      </c>
    </row>
    <row r="9" spans="1:6">
      <c r="E9" s="25">
        <v>2013</v>
      </c>
      <c r="F9" s="23">
        <v>1742.1263589211583</v>
      </c>
    </row>
    <row r="10" spans="1:6">
      <c r="E10" s="25">
        <v>2014</v>
      </c>
      <c r="F10" s="23">
        <v>1754.3631732776621</v>
      </c>
    </row>
    <row r="11" spans="1:6">
      <c r="E11" s="25">
        <v>2015</v>
      </c>
      <c r="F11" s="23">
        <v>1650.6438517745307</v>
      </c>
    </row>
    <row r="12" spans="1:6">
      <c r="A12" s="20" t="s">
        <v>8</v>
      </c>
      <c r="B12" s="21" t="s">
        <v>369</v>
      </c>
      <c r="E12" s="25">
        <v>2016</v>
      </c>
      <c r="F12" s="23">
        <v>1820.6069672131161</v>
      </c>
    </row>
    <row r="13" spans="1:6">
      <c r="A13" s="21" t="s">
        <v>62</v>
      </c>
      <c r="B13" s="21">
        <v>2840.3913551401865</v>
      </c>
      <c r="E13" s="25">
        <v>2017</v>
      </c>
      <c r="F13" s="23">
        <v>1969.0718597560972</v>
      </c>
    </row>
    <row r="14" spans="1:6">
      <c r="A14" s="21" t="s">
        <v>266</v>
      </c>
      <c r="B14" s="21">
        <v>1320.7572049689434</v>
      </c>
      <c r="E14" s="23" t="s">
        <v>370</v>
      </c>
      <c r="F14" s="23">
        <v>1671.6143791118477</v>
      </c>
    </row>
    <row r="15" spans="1:6">
      <c r="A15" s="21" t="s">
        <v>329</v>
      </c>
      <c r="B15" s="21">
        <v>2198.9925078369915</v>
      </c>
    </row>
    <row r="16" spans="1:6">
      <c r="A16" s="21" t="s">
        <v>13</v>
      </c>
      <c r="B16" s="21">
        <v>1391.9116753926701</v>
      </c>
    </row>
    <row r="17" spans="1:6">
      <c r="A17" s="21" t="s">
        <v>144</v>
      </c>
      <c r="B17" s="21">
        <v>1239.5132328308209</v>
      </c>
    </row>
    <row r="18" spans="1:6">
      <c r="A18" s="21" t="s">
        <v>202</v>
      </c>
      <c r="B18" s="21">
        <v>1854.7578125000009</v>
      </c>
      <c r="E18" s="24" t="s">
        <v>350</v>
      </c>
      <c r="F18" s="25" t="s">
        <v>371</v>
      </c>
    </row>
    <row r="19" spans="1:6">
      <c r="A19" s="21" t="s">
        <v>277</v>
      </c>
      <c r="B19" s="21">
        <v>1703.8192828685269</v>
      </c>
      <c r="E19" s="25" t="s">
        <v>372</v>
      </c>
      <c r="F19" s="25">
        <v>224362940</v>
      </c>
    </row>
    <row r="20" spans="1:6">
      <c r="A20" s="21" t="s">
        <v>339</v>
      </c>
      <c r="B20" s="21">
        <v>1362.2790449438201</v>
      </c>
      <c r="E20" s="25" t="s">
        <v>373</v>
      </c>
      <c r="F20" s="25">
        <v>133634550</v>
      </c>
    </row>
    <row r="21" spans="1:6">
      <c r="A21" s="21" t="s">
        <v>84</v>
      </c>
      <c r="B21" s="21">
        <v>1794.1367441860477</v>
      </c>
      <c r="E21" s="25" t="s">
        <v>374</v>
      </c>
      <c r="F21" s="25">
        <v>60180190</v>
      </c>
    </row>
    <row r="22" spans="1:6">
      <c r="A22" s="21" t="s">
        <v>288</v>
      </c>
      <c r="B22" s="21">
        <v>2359.5637068965502</v>
      </c>
      <c r="E22" s="25" t="s">
        <v>375</v>
      </c>
      <c r="F22" s="25">
        <v>142076090</v>
      </c>
    </row>
    <row r="23" spans="1:6">
      <c r="A23" s="21" t="s">
        <v>24</v>
      </c>
      <c r="B23" s="21">
        <v>1309.5685629251689</v>
      </c>
      <c r="E23" s="25" t="s">
        <v>376</v>
      </c>
      <c r="F23" s="25">
        <v>149184140</v>
      </c>
    </row>
    <row r="24" spans="1:6">
      <c r="A24" s="21" t="s">
        <v>117</v>
      </c>
      <c r="B24" s="21">
        <v>1172.3868518518523</v>
      </c>
      <c r="E24" s="25" t="s">
        <v>370</v>
      </c>
      <c r="F24" s="25">
        <v>709437910</v>
      </c>
    </row>
    <row r="25" spans="1:6">
      <c r="A25" s="21" t="s">
        <v>299</v>
      </c>
      <c r="B25" s="21">
        <v>1464.970488888888</v>
      </c>
    </row>
    <row r="26" spans="1:6">
      <c r="A26" s="21" t="s">
        <v>190</v>
      </c>
      <c r="B26" s="21">
        <v>2818.9732580645145</v>
      </c>
    </row>
    <row r="27" spans="1:6">
      <c r="A27" s="21" t="s">
        <v>163</v>
      </c>
      <c r="B27" s="21">
        <v>1079.0974162679424</v>
      </c>
    </row>
    <row r="28" spans="1:6">
      <c r="A28" s="21" t="s">
        <v>104</v>
      </c>
      <c r="B28" s="21">
        <v>2794.6993939393951</v>
      </c>
    </row>
    <row r="29" spans="1:6">
      <c r="A29" s="21" t="s">
        <v>74</v>
      </c>
      <c r="B29" s="21">
        <v>2133.5994986072424</v>
      </c>
      <c r="E29" s="24" t="s">
        <v>10</v>
      </c>
      <c r="F29" s="25" t="s">
        <v>377</v>
      </c>
    </row>
    <row r="30" spans="1:6">
      <c r="A30" s="21" t="s">
        <v>210</v>
      </c>
      <c r="B30" s="21">
        <v>1591.364295874821</v>
      </c>
      <c r="E30" s="25" t="s">
        <v>17</v>
      </c>
      <c r="F30" s="25">
        <v>2657</v>
      </c>
    </row>
    <row r="31" spans="1:6">
      <c r="A31" s="21" t="s">
        <v>257</v>
      </c>
      <c r="B31" s="21">
        <v>1382.4609004739334</v>
      </c>
      <c r="E31" s="25" t="s">
        <v>18</v>
      </c>
      <c r="F31" s="25">
        <v>1453</v>
      </c>
    </row>
    <row r="32" spans="1:6">
      <c r="A32" s="21" t="s">
        <v>313</v>
      </c>
      <c r="B32" s="21">
        <v>2257.4830365296807</v>
      </c>
      <c r="E32" s="25" t="s">
        <v>16</v>
      </c>
      <c r="F32" s="25">
        <v>2806</v>
      </c>
    </row>
    <row r="33" spans="1:6">
      <c r="A33" s="21" t="s">
        <v>370</v>
      </c>
      <c r="B33" s="21">
        <v>1671.6143791118477</v>
      </c>
      <c r="E33" s="25" t="s">
        <v>15</v>
      </c>
      <c r="F33" s="25">
        <v>2812</v>
      </c>
    </row>
    <row r="34" spans="1:6">
      <c r="E34" s="25" t="s">
        <v>370</v>
      </c>
      <c r="F34" s="25">
        <v>9728</v>
      </c>
    </row>
  </sheetData>
  <sheetProtection pivotTables="0"/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2026-07-21T16:37:52Z</dcterms:created>
  <dcterms:modified xsi:type="dcterms:W3CDTF">2026-07-25T17:49:08Z</dcterms:modified>
  <cp:category/>
  <cp:contentStatus/>
</cp:coreProperties>
</file>